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filterPrivacy="1" codeName="ThisWorkbook" autoCompressPictures="0"/>
  <xr:revisionPtr revIDLastSave="0" documentId="6_{35C0C80D-8605-42F1-BB5C-E19D26CF8E26}" xr6:coauthVersionLast="47" xr6:coauthVersionMax="47" xr10:uidLastSave="{00000000-0000-0000-0000-000000000000}"/>
  <bookViews>
    <workbookView xWindow="-120" yWindow="-120" windowWidth="29040" windowHeight="15720" tabRatio="754" xr2:uid="{00000000-000D-0000-FFFF-FFFF00000000}"/>
  </bookViews>
  <sheets>
    <sheet name="Settings and Info" sheetId="58" r:id="rId1"/>
    <sheet name="2015 Stitching Log" sheetId="57" state="hidden" r:id="rId2"/>
    <sheet name="Projects" sheetId="98" r:id="rId3"/>
    <sheet name="Wishlist" sheetId="102" r:id="rId4"/>
    <sheet name="Need Supplies" sheetId="105" r:id="rId5"/>
    <sheet name="Ready to Start" sheetId="106" r:id="rId6"/>
    <sheet name="WIPs" sheetId="4" r:id="rId7"/>
    <sheet name="Finishes" sheetId="3" r:id="rId8"/>
    <sheet name="Rotation" sheetId="25" r:id="rId9"/>
    <sheet name="Stitching Log" sheetId="7" r:id="rId10"/>
    <sheet name="Project Daily Log" sheetId="48" r:id="rId11"/>
    <sheet name="Project Weekly Log" sheetId="49" r:id="rId12"/>
    <sheet name="Project Monthly Log" sheetId="50" r:id="rId13"/>
    <sheet name="Monthly Trend Days" sheetId="38" state="hidden" r:id="rId14"/>
    <sheet name="Monthly Trend WIPs" sheetId="59" state="hidden" r:id="rId15"/>
    <sheet name="Monthly Trend Stitches" sheetId="39" state="hidden" r:id="rId16"/>
    <sheet name="Monthly Trend Data" sheetId="26" r:id="rId17"/>
    <sheet name="Monthly Summary" sheetId="28" r:id="rId18"/>
    <sheet name="Annual Trend Data" sheetId="31" r:id="rId19"/>
    <sheet name="Annual Trend Days" sheetId="43" state="hidden" r:id="rId20"/>
    <sheet name="Annual Trend Stitches" sheetId="44" state="hidden" r:id="rId21"/>
    <sheet name="Annual Trend WIPs" sheetId="94" state="hidden" r:id="rId22"/>
    <sheet name="Annual Summary" sheetId="27" r:id="rId23"/>
    <sheet name="Annual Cumulative Stitch Data" sheetId="63" r:id="rId24"/>
    <sheet name="WIP Status" sheetId="96" r:id="rId25"/>
    <sheet name="Stitches Trend" sheetId="12" r:id="rId26"/>
    <sheet name="No Stitch Days Trend" sheetId="88" r:id="rId27"/>
    <sheet name="WIP Trend" sheetId="35" r:id="rId28"/>
    <sheet name="Monthly Day Pareto" sheetId="10" r:id="rId29"/>
    <sheet name="Annual Stitches Trend" sheetId="37" r:id="rId30"/>
    <sheet name="Annual Days Pareto" sheetId="13" r:id="rId31"/>
    <sheet name="Annual Cumulative Stitch Trend" sheetId="64" r:id="rId32"/>
    <sheet name="Start Trend" sheetId="23" r:id="rId33"/>
    <sheet name="Finish Trend" sheetId="16" r:id="rId34"/>
    <sheet name="Annual WIP Trend" sheetId="95" r:id="rId35"/>
    <sheet name="Average Stitches" sheetId="47" r:id="rId36"/>
    <sheet name="Days Remaining" sheetId="51" r:id="rId37"/>
    <sheet name="Pace" sheetId="52" r:id="rId38"/>
    <sheet name="Prediction" sheetId="53" r:id="rId39"/>
    <sheet name="Percent Complete" sheetId="55" r:id="rId40"/>
    <sheet name="Days" sheetId="56" r:id="rId41"/>
    <sheet name="Pages" sheetId="61" r:id="rId42"/>
    <sheet name="Block Log" sheetId="54" r:id="rId43"/>
    <sheet name="projects_export" sheetId="107" r:id="rId44"/>
    <sheet name="log_export" sheetId="108" r:id="rId45"/>
  </sheets>
  <definedNames>
    <definedName name="_xlnm._FilterDatabase" localSheetId="7" hidden="1">Finishes!$A$1:$P$37</definedName>
    <definedName name="_xlnm._FilterDatabase" localSheetId="10" hidden="1">'Project Daily Log'!$A$1:$U$865</definedName>
    <definedName name="_xlnm._FilterDatabase" localSheetId="2" hidden="1">Projects!$A$1:$X$363</definedName>
    <definedName name="abort_status_key">'Settings and Info'!$C$47</definedName>
    <definedName name="all_months">OFFSET('Monthly Trend Data'!$D$1,0,0,1,COUNT('Monthly Trend Data'!$1:$1))</definedName>
    <definedName name="annual_days">OFFSET('Annual Trend Data'!$I$3,0,0,1,COUNT('Annual Trend Data'!$1:$1)-4)</definedName>
    <definedName name="annual_finishes">OFFSET('Annual Trend Data'!$E$8,0,0,1,COUNT('Annual Trend Data'!$1:$1))</definedName>
    <definedName name="annual_pareto_days">OFFSET('Annual Summary'!$C$4,0,0,'Settings and Info'!$C$30-1,1)</definedName>
    <definedName name="annual_pareto_pages">OFFSET('Annual Summary'!$G$4,0,0,'Settings and Info'!$C$30-1,1)</definedName>
    <definedName name="annual_pareto_projects">OFFSET('Annual Summary'!$B$4,0,0,'Settings and Info'!$C$30-1,1)</definedName>
    <definedName name="annual_pareto_stitches">OFFSET('Annual Summary'!$D$4,0,0,'Settings and Info'!$C$30-1,1)</definedName>
    <definedName name="annual_starts">OFFSET('Annual Trend Data'!$E$7,0,0,1,COUNT('Annual Trend Data'!$1:$1))</definedName>
    <definedName name="annual_stitches">OFFSET('Annual Trend Data'!$I$5,0,0,1,COUNT('Annual Trend Data'!$1:$1)-4)</definedName>
    <definedName name="annual_summary_projects">'Settings and Info'!$C$30</definedName>
    <definedName name="annual_trend_projects">'Settings and Info'!$C$29</definedName>
    <definedName name="checked_key">'Settings and Info'!$C$48</definedName>
    <definedName name="daily_days">'Settings and Info'!$C$25</definedName>
    <definedName name="dates">OFFSET('Stitching Log'!$A$1,1,0,COUNTA('Stitching Log'!$A:$A)-1,1)</definedName>
    <definedName name="days_of_year">OFFSET('Stitching Log'!$K$1,1,0,COUNTA('Stitching Log'!$A:$A)-1,1)</definedName>
    <definedName name="design_margin">'Settings and Info'!$C$23</definedName>
    <definedName name="finish_status_key">'Settings and Info'!$C$46</definedName>
    <definedName name="first_project">'Stitching Log'!$E$2</definedName>
    <definedName name="graph_types">'Settings and Info'!$E$3:$E$4</definedName>
    <definedName name="hours">OFFSET('Stitching Log'!$D$1,1,0,COUNTA('Stitching Log'!$A:$A)-1,1)</definedName>
    <definedName name="last_project">'Settings and Info'!$C$9</definedName>
    <definedName name="last_stitching_log_date">'Project Daily Log'!$A$1</definedName>
    <definedName name="monthly_active_wips">OFFSET('Monthly Trend Data'!$D$7,0,0,1,COUNT('Monthly Trend Data'!$1:$1)-'Settings and Info'!$C$14)</definedName>
    <definedName name="monthly_average_age">OFFSET('Monthly Trend Data'!#REF!,0,0,1,COUNT('Monthly Trend Data'!$1:$1)-'Settings and Info'!$C$14)</definedName>
    <definedName name="monthly_average_days">OFFSET('Monthly Trend Data'!#REF!,0,0,1,COUNT('Monthly Trend Data'!$1:$1)-'Settings and Info'!$C$14)</definedName>
    <definedName name="monthly_days">OFFSET('Monthly Trend Data'!$D$2,0,0,1,COUNT('Monthly Trend Data'!$1:$1)-'Settings and Info'!$C$14)</definedName>
    <definedName name="monthly_finishes">OFFSET('Monthly Trend Data'!$D$10,0,0,1,COUNT('Monthly Trend Data'!$1:$1)-'Settings and Info'!$C$14)</definedName>
    <definedName name="monthly_giveups">OFFSET('Monthly Trend Data'!$D$11,0,0,1,COUNT('Monthly Trend Data'!$1:$1)-'Settings and Info'!$C$14)</definedName>
    <definedName name="monthly_inactive_wips">OFFSET('Monthly Trend Data'!$D$8,0,0,1,COUNT('Monthly Trend Data'!$1:$1)-'Settings and Info'!$C$14)</definedName>
    <definedName name="monthly_no_stitch_days">OFFSET('Monthly Trend Data'!$D$3,0,0,1,COUNT('Monthly Trend Data'!$1:$1)-'Settings and Info'!$C$14)</definedName>
    <definedName name="monthly_pareto_days">OFFSET('Monthly Summary'!$C$4,0,0,'Settings and Info'!$C$28-1,1)</definedName>
    <definedName name="monthly_pareto_pages">OFFSET('Monthly Summary'!$G$4,0,0,'Settings and Info'!$C$28-1,1)</definedName>
    <definedName name="monthly_pareto_projects">OFFSET('Monthly Summary'!$B$4,0,0,'Settings and Info'!$C$28-1,1)</definedName>
    <definedName name="monthly_pareto_stitches">OFFSET('Monthly Summary'!$D$4,0,0,'Settings and Info'!$C$28-1,1)</definedName>
    <definedName name="monthly_pareto_stitches_per_minute">OFFSET('Monthly Summary'!$F$4,0,0,'Settings and Info'!$C$28-1,1)</definedName>
    <definedName name="monthly_pareto_times">OFFSET('Monthly Summary'!$E$4,0,0,'Settings and Info'!$C$28-1,1)</definedName>
    <definedName name="monthly_starts">OFFSET('Monthly Trend Data'!$D$9,0,0,1,COUNT('Monthly Trend Data'!$1:$1)-'Settings and Info'!$C$14)</definedName>
    <definedName name="monthly_stitches">OFFSET('Monthly Trend Data'!$D$4,0,0,1,COUNT('Monthly Trend Data'!$1:$1)-'Settings and Info'!$C$14)</definedName>
    <definedName name="monthly_summary_data">OFFSET('Stitching Log'!$E$1,MATCH('Monthly Summary'!$C$1,'Stitching Log'!$A:$A,1)-1,0):OFFSET('Stitching Log'!$E$1,MATCH(EDATE('Monthly Summary'!$C$1,1)-1,'Stitching Log'!$A:$A,1)-1,0)</definedName>
    <definedName name="monthly_summary_projects">'Settings and Info'!$C$28</definedName>
    <definedName name="monthly_summary_type">'Settings and Info'!$C$8</definedName>
    <definedName name="monthly_summary_types">'Settings and Info'!$E$7:$E$8</definedName>
    <definedName name="monthly_total_wips">OFFSET('Monthly Trend Data'!$D$6,0,0,1,COUNT('Monthly Trend Data'!$1:$1)-'Settings and Info'!$C$14)</definedName>
    <definedName name="monthly_trend_data">OFFSET('Stitching Log'!$E$1,MATCH('Monthly Trend Data'!$D$1,'Stitching Log'!$A:$A,1)-1,0):OFFSET('Stitching Log'!$E$1,MATCH(EOMONTH(OFFSET('Monthly Trend Data'!$D$1,0,COUNT('Monthly Trend Data'!$1:$1)-1)-1,1),'Stitching Log'!$A:$A,1)-1,0)</definedName>
    <definedName name="monthly_trend_projects">'Settings and Info'!$C$27</definedName>
    <definedName name="months">OFFSET('Monthly Trend Data'!$D$1,0,0,1,COUNT('Monthly Trend Data'!$1:$1)-'Settings and Info'!$C$14)</definedName>
    <definedName name="number_of_finished_projects">'Settings and Info'!$C$42</definedName>
    <definedName name="number_of_wips">'Settings and Info'!$C$43</definedName>
    <definedName name="pages">OFFSET('Stitching Log'!$F$1,1,0,COUNTA('Stitching Log'!$A:$A)-1,1)</definedName>
    <definedName name="proejct_first_pages">'Project Daily Log'!$K$3</definedName>
    <definedName name="project_completed_stitches">'Project Daily Log'!$D$3</definedName>
    <definedName name="project_daily_average_pace">OFFSET('Project Daily Log'!$P$3,0,0,'Settings and Info'!$C$25,1)</definedName>
    <definedName name="project_daily_average_prediction">OFFSET('Project Daily Log'!$R$3,0,0,'Settings and Info'!$C$25,1)</definedName>
    <definedName name="project_daily_average_remaining">OFFSET('Project Daily Log'!$Q$3,0,0,'Settings and Info'!$C$25,1)</definedName>
    <definedName name="project_daily_blocks">OFFSET('Project Daily Log'!$I$3,0,0,'Settings and Info'!$C$25,1)</definedName>
    <definedName name="project_daily_blocks_remaining">OFFSET('Project Daily Log'!$J$3,0,0,'Settings and Info'!$C$25,1)</definedName>
    <definedName name="project_daily_dates">OFFSET('Project Daily Log'!$A$3,0,0,'Settings and Info'!$C$25,1)</definedName>
    <definedName name="project_daily_days">OFFSET('Project Daily Log'!$A$3,0,0,COUNT('Project Daily Log'!$A:$A),1)</definedName>
    <definedName name="project_daily_days_graph">OFFSET('Project Daily Log'!$A$3,0,0,'Settings and Info'!$C$25,1)</definedName>
    <definedName name="project_daily_days_ignore">OFFSET('Project Daily Log'!$A$3,MATCH(TRUE,ISNUMBER('Project Daily Log'!$G:$G),0)-3,0,'Settings and Info'!$C$25-MATCH(TRUE,ISNUMBER('Project Daily Log'!$G:$G),0)+3,1)</definedName>
    <definedName name="project_daily_days_stitching">OFFSET('Project Daily Log'!$O$3,0,0,'Settings and Info'!$C$25,1)</definedName>
    <definedName name="project_daily_hours">OFFSET('Project Daily Log'!$F$3,0,0,'Settings and Info'!$C$25,1)</definedName>
    <definedName name="project_daily_pages">OFFSET('Project Daily Log'!$K$3,0,0,'Settings and Info'!$C$25,1)</definedName>
    <definedName name="project_daily_percentage">OFFSET('Project Daily Log'!$S$3,0,0,'Settings and Info'!$C$25,1)</definedName>
    <definedName name="project_daily_stitches">OFFSET('Project Daily Log'!$C$3,0,0,'Settings and Info'!$C$25,1)</definedName>
    <definedName name="project_daily_stitches_per_minute">OFFSET('Project Daily Log'!$G$3,MATCH(TRUE,ISNUMBER('Project Daily Log'!$G:$G),0)-3,0,'Settings and Info'!$C$25-MATCH(TRUE,ISNUMBER('Project Daily Log'!$G:$G),0)+3,1)</definedName>
    <definedName name="project_finish_dates" localSheetId="21">OFFSET('Annual Trend WIPs'!$E$4,0,0,COUNT('Annual Trend WIPs'!$A:$A)-1,1)</definedName>
    <definedName name="project_finish_dates">OFFSET('Annual Trend Days'!$E$4,0,0,COUNT('Annual Trend Days'!$A:$A)-1,1)</definedName>
    <definedName name="project_first_blocks">'Project Daily Log'!$H$3</definedName>
    <definedName name="project_first_pages">'Project Daily Log'!$K$3</definedName>
    <definedName name="project_first_stitches">'Project Daily Log'!$C$3</definedName>
    <definedName name="project_list" localSheetId="21">OFFSET('Annual Trend WIPs'!$B$4,0,0,COUNT('Annual Trend WIPs'!$A:$A)-1,1)</definedName>
    <definedName name="project_list">OFFSET('Annual Trend Days'!$B$4,0,0,COUNT('Annual Trend Days'!$A:$A)-1,1)</definedName>
    <definedName name="project_monthly_dates">OFFSET('Project Monthly Log'!$A$3,0,0,'Settings and Info'!$C$26-1,1)</definedName>
    <definedName name="project_monthly_months">'Settings and Info'!$C$26</definedName>
    <definedName name="project_monthly_pages">OFFSET('Project Monthly Log'!$F$3,0,0,'Settings and Info'!$C$26-1,1)</definedName>
    <definedName name="project_monthly_pages_remaining">OFFSET('Project Monthly Log'!$H$3,0,0,'Settings and Info'!$C$26-1,1)</definedName>
    <definedName name="project_monthly_total_pages">OFFSET('Project Monthly Log'!$G$3,0,0,'Settings and Info'!$C$26-1,1)</definedName>
    <definedName name="project_no_completed_stitches">'Settings and Info'!$C$11</definedName>
    <definedName name="project_real_days">'Project Daily Log'!$O$1</definedName>
    <definedName name="project_remaining_pages">'Project Daily Log'!$M$3</definedName>
    <definedName name="project_remaining_stitches">'Project Daily Log'!$E$3</definedName>
    <definedName name="project_start_dates" localSheetId="21">OFFSET('Annual Trend WIPs'!$D$4,0,0,COUNT('Annual Trend WIPs'!$A:$A)-1,1)</definedName>
    <definedName name="project_start_dates">OFFSET('Annual Trend Days'!$D$4,0,0,COUNT('Annual Trend Days'!$A:$A)-1,1)</definedName>
    <definedName name="project_status">'Settings and Info'!$C$10</definedName>
    <definedName name="project_summary">'Settings and Info'!$C$6</definedName>
    <definedName name="project_total_stitches">'Project Daily Log'!$E$1</definedName>
    <definedName name="projects">OFFSET('Stitching Log'!$E$1,1,0,COUNTA('Stitching Log'!$A:$A)-1,1)</definedName>
    <definedName name="projects_completed">OFFSET(Projects!$R$1,1,0,COUNTA(Projects!$A:$A)-1,1)</definedName>
    <definedName name="projects_completed_pages">OFFSET(Projects!$S$1,1,0,COUNTA(Projects!$A:$A)-1,1)</definedName>
    <definedName name="projects_count">OFFSET(Projects!$U$1,1,0,COUNTA(Projects!$A:$A)-1,1)</definedName>
    <definedName name="projects_designer">OFFSET(Projects!$C$1,1,0,COUNTA(Projects!$A:$A)-1,1)</definedName>
    <definedName name="projects_designs">OFFSET(Projects!$B$1,1,0,COUNTA(Projects!$A:$A)-1,1)</definedName>
    <definedName name="projects_empty">OFFSET(Projects!$Q$1,1,0,COUNTA(Projects!$A:$A)-1,1)</definedName>
    <definedName name="projects_fabric">OFFSET(Projects!$V$1,1,0,COUNTA(Projects!$A:$A)-1,1)</definedName>
    <definedName name="projects_floss">OFFSET(Projects!$X$1,1,0,COUNTA(Projects!$A:$A)-1,1)</definedName>
    <definedName name="projects_have_chart">OFFSET(Projects!$L$1,1,0,COUNTA(Projects!$A:$A)-1,1)</definedName>
    <definedName name="projects_have_supplies">OFFSET(Projects!$M$1,1,0,COUNTA(Projects!$A:$A)-1,1)</definedName>
    <definedName name="projects_height">OFFSET(Projects!$F$1,1,0,COUNTA(Projects!$A:$A)-1,1)</definedName>
    <definedName name="projects_is_finished">OFFSET(Projects!$P$1,1,0,COUNTA(Projects!$A:$A)-1,1)</definedName>
    <definedName name="projects_is_started">OFFSET(Projects!$N$1,1,0,COUNTA(Projects!$A:$A)-1,1)</definedName>
    <definedName name="projects_is_stopped">OFFSET(Projects!$O$1,1,0,COUNTA(Projects!$A:$A)-1,1)</definedName>
    <definedName name="projects_over">OFFSET(Projects!$T$1,1,0,COUNTA(Projects!$A:$A)-1,1)</definedName>
    <definedName name="projects_pages">OFFSET(Projects!$G$1,1,0,COUNTA(Projects!$A:$A)-1,1)</definedName>
    <definedName name="projects_projects">OFFSET(Projects!$A$1,1,0,COUNTA(Projects!$A:$A)-1,1)</definedName>
    <definedName name="projects_source">OFFSET(Projects!$D$1,1,0,COUNTA(Projects!$A:$A)-1,1)</definedName>
    <definedName name="projects_status">OFFSET(Projects!#REF!,1,0,COUNTA(Projects!$A:$A)-1,1)</definedName>
    <definedName name="projects_stitched">OFFSET(Projects!$R$1,1,0,COUNTA(Projects!$A:$A)-1,1)</definedName>
    <definedName name="projects_strands">OFFSET(Projects!$W$1,1,0,COUNTA(Projects!$A:$A)-1,1)</definedName>
    <definedName name="projects_suggested_count">OFFSET(Projects!$H$1,1,0,COUNTA(Projects!$A:$A)-1,1)</definedName>
    <definedName name="projects_suggested_fabric">OFFSET(Projects!$J$1,1,0,COUNTA(Projects!$A:$A)-1,1)</definedName>
    <definedName name="projects_suggested_over">OFFSET(Projects!$I$1,1,0,COUNTA(Projects!$A:$A)-1,1)</definedName>
    <definedName name="projects_width">OFFSET(Projects!$E$1,1,0,COUNTA(Projects!$A:$A)-1,1)</definedName>
    <definedName name="rolling_average">'Settings and Info'!$C$17</definedName>
    <definedName name="rolling_average_days">'Settings and Info'!$C$16</definedName>
    <definedName name="rolling_averages">OFFSET('Stitching Log'!$G$1,1,0,COUNTA('Stitching Log'!$A:$A)-1,1)</definedName>
    <definedName name="rollover_date">'Settings and Info'!$C$13</definedName>
    <definedName name="start_date">'Settings and Info'!$C$1</definedName>
    <definedName name="stitches">OFFSET('Stitching Log'!$C$1,1,0,COUNTA('Stitching Log'!$A:$A)-1,1)</definedName>
    <definedName name="stopped_status_key">'Settings and Info'!$C$47</definedName>
    <definedName name="summary_month">'Monthly Summary'!$C$1</definedName>
    <definedName name="times">OFFSET('Stitching Log'!$D$1,1,0,COUNTA('Stitching Log'!$A:$A)-1,1)</definedName>
    <definedName name="total_days_data">OFFSET('Monthly Trend Data'!$D$2,0,0,1,COUNT('Monthly Trend Data'!$1:$1))</definedName>
    <definedName name="total_stitches_data">OFFSET('Monthly Trend Data'!$D$4,0,0,1,COUNT('Monthly Trend Data'!$1:$1))</definedName>
    <definedName name="trend_graph_months">'Settings and Info'!$C$4</definedName>
    <definedName name="trend_graph_type">'Settings and Info'!$C$3</definedName>
    <definedName name="weekly_summary_type">'Settings and Info'!$C$7</definedName>
    <definedName name="wip_days">OFFSET(WIPs!$Q$1,1,0,COUNT(WIPs!$A:$A),1)</definedName>
    <definedName name="wip_days_since_last_stitched">OFFSET(WIPs!$X$1,1,0,COUNT(WIPs!$A:$A),1)</definedName>
    <definedName name="wip_last_day_stitched">OFFSET(WIPs!$W$1,1,0,COUNT(WIPs!$A:$A),1)</definedName>
    <definedName name="wip_percentage">OFFSET(WIPs!$V$1,1,0,COUNT(WIPs!$A:$A),1)</definedName>
    <definedName name="wip_projects">OFFSET(WIPs!$B$1,1,0,COUNT(WIPs!$A:$A),1)</definedName>
    <definedName name="wip_real_days">OFFSET(WIPs!$S$1,1,0,COUNT(WIPs!$A:$A),1)</definedName>
    <definedName name="wip_status_key">'Settings and Info'!$C$45</definedName>
    <definedName name="yearly_summary_data">OFFSET('Stitching Log'!$E$1,MATCH('Annual Summary'!$C$1,'Stitching Log'!$A:$A,1)-1,0):OFFSET('Stitching Log'!$E$1,MATCH('Annual Summary'!$D$1-1,'Stitching Log'!$A:$A,1)-1,0)</definedName>
    <definedName name="years">OFFSET('Annual Trend Data'!$I$1,0,0,1,COUNT('Annual Trend Data'!$1:$1)-4)</definedName>
    <definedName name="years_1">OFFSET('Annual Trend Data'!$E$1,0,0,1,COUNT('Annual Trend Data'!$1:$1))</definedName>
    <definedName name="years_of_year">OFFSET('Stitching Log'!$J$1,1,0,COUNTA('Stitching Log'!$A:$A)-1,1)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9" i="3" l="1" a="1"/>
  <c r="B39" i="3" s="1"/>
  <c r="C39" i="3" s="1" a="1"/>
  <c r="C39" i="3" s="1"/>
  <c r="B38" i="3" a="1"/>
  <c r="B38" i="3" s="1"/>
  <c r="N38" i="3" s="1"/>
  <c r="B37" i="3" a="1"/>
  <c r="B37" i="3" s="1"/>
  <c r="B36" i="3" a="1"/>
  <c r="B36" i="3" s="1"/>
  <c r="B35" i="3" a="1"/>
  <c r="B35" i="3" s="1"/>
  <c r="D35" i="3" s="1" a="1"/>
  <c r="D35" i="3" s="1"/>
  <c r="B34" i="3" a="1"/>
  <c r="B34" i="3" s="1"/>
  <c r="N34" i="3" s="1"/>
  <c r="B33" i="3" a="1"/>
  <c r="B33" i="3" s="1"/>
  <c r="P33" i="3" s="1"/>
  <c r="B32" i="3" a="1"/>
  <c r="B32" i="3" s="1"/>
  <c r="F32" i="3" s="1" a="1"/>
  <c r="F32" i="3" s="1"/>
  <c r="B31" i="3" a="1"/>
  <c r="B31" i="3" s="1"/>
  <c r="O31" i="3" s="1" a="1"/>
  <c r="O31" i="3" s="1"/>
  <c r="B30" i="3" a="1"/>
  <c r="B30" i="3" s="1"/>
  <c r="N30" i="3" s="1"/>
  <c r="B29" i="3" a="1"/>
  <c r="B29" i="3" s="1"/>
  <c r="P28" i="3"/>
  <c r="F28" i="3" a="1"/>
  <c r="F28" i="3" s="1"/>
  <c r="B28" i="3" a="1"/>
  <c r="B28" i="3" s="1"/>
  <c r="D28" i="3" s="1" a="1"/>
  <c r="D28" i="3" s="1"/>
  <c r="B27" i="3" a="1"/>
  <c r="B27" i="3" s="1"/>
  <c r="H27" i="3" s="1" a="1"/>
  <c r="H27" i="3" s="1"/>
  <c r="B26" i="3" a="1"/>
  <c r="B26" i="3" s="1"/>
  <c r="E26" i="3" s="1" a="1"/>
  <c r="E26" i="3" s="1"/>
  <c r="B25" i="3" a="1"/>
  <c r="B25" i="3" s="1"/>
  <c r="E25" i="3" s="1" a="1"/>
  <c r="E25" i="3" s="1"/>
  <c r="B24" i="3" a="1"/>
  <c r="B24" i="3" s="1"/>
  <c r="B23" i="3" a="1"/>
  <c r="B23" i="3" s="1"/>
  <c r="C23" i="3" s="1" a="1"/>
  <c r="C23" i="3" s="1"/>
  <c r="B22" i="3" a="1"/>
  <c r="B22" i="3" s="1"/>
  <c r="I22" i="3" s="1" a="1"/>
  <c r="I22" i="3" s="1"/>
  <c r="B21" i="3" a="1"/>
  <c r="B21" i="3" s="1"/>
  <c r="P21" i="3" s="1"/>
  <c r="B20" i="3" a="1"/>
  <c r="B20" i="3" s="1"/>
  <c r="B19" i="3" a="1"/>
  <c r="B19" i="3" s="1"/>
  <c r="D19" i="3" s="1" a="1"/>
  <c r="D19" i="3" s="1"/>
  <c r="B18" i="3" a="1"/>
  <c r="B18" i="3" s="1"/>
  <c r="P18" i="3" s="1"/>
  <c r="B17" i="3" a="1"/>
  <c r="B17" i="3" s="1"/>
  <c r="B16" i="3" a="1"/>
  <c r="B16" i="3" s="1"/>
  <c r="P16" i="3" s="1"/>
  <c r="B15" i="3" a="1"/>
  <c r="B15" i="3" s="1"/>
  <c r="N15" i="3" s="1"/>
  <c r="B14" i="3" a="1"/>
  <c r="B14" i="3" s="1"/>
  <c r="B13" i="3" a="1"/>
  <c r="B13" i="3" s="1"/>
  <c r="B12" i="3" a="1"/>
  <c r="B12" i="3" s="1"/>
  <c r="J12" i="3" s="1" a="1"/>
  <c r="J12" i="3" s="1"/>
  <c r="B11" i="3" a="1"/>
  <c r="B11" i="3" s="1"/>
  <c r="K11" i="3" s="1"/>
  <c r="B10" i="3" a="1"/>
  <c r="B10" i="3" s="1"/>
  <c r="H10" i="3" s="1" a="1"/>
  <c r="H10" i="3" s="1"/>
  <c r="B9" i="3" a="1"/>
  <c r="B9" i="3" s="1"/>
  <c r="B8" i="3" a="1"/>
  <c r="B8" i="3" s="1"/>
  <c r="B7" i="3" a="1"/>
  <c r="B7" i="3" s="1"/>
  <c r="K7" i="3" s="1"/>
  <c r="B6" i="3" a="1"/>
  <c r="B6" i="3" s="1"/>
  <c r="B5" i="3" a="1"/>
  <c r="B5" i="3" s="1"/>
  <c r="B4" i="3" a="1"/>
  <c r="B4" i="3" s="1"/>
  <c r="N4" i="3" s="1"/>
  <c r="B3" i="3" a="1"/>
  <c r="B3" i="3" s="1"/>
  <c r="B2" i="3" a="1"/>
  <c r="B2" i="3" s="1"/>
  <c r="A3" i="7"/>
  <c r="B3" i="7" s="1"/>
  <c r="W500" i="107"/>
  <c r="W499" i="107"/>
  <c r="W498" i="107"/>
  <c r="W497" i="107"/>
  <c r="W496" i="107"/>
  <c r="W495" i="107"/>
  <c r="W494" i="107"/>
  <c r="W493" i="107"/>
  <c r="W492" i="107"/>
  <c r="W491" i="107"/>
  <c r="W490" i="107"/>
  <c r="W489" i="107"/>
  <c r="W488" i="107"/>
  <c r="W487" i="107"/>
  <c r="W486" i="107"/>
  <c r="W485" i="107"/>
  <c r="W484" i="107"/>
  <c r="W483" i="107"/>
  <c r="W482" i="107"/>
  <c r="W481" i="107"/>
  <c r="W480" i="107"/>
  <c r="W479" i="107"/>
  <c r="W478" i="107"/>
  <c r="W477" i="107"/>
  <c r="W476" i="107"/>
  <c r="W475" i="107"/>
  <c r="W474" i="107"/>
  <c r="W473" i="107"/>
  <c r="W472" i="107"/>
  <c r="W471" i="107"/>
  <c r="W470" i="107"/>
  <c r="W469" i="107"/>
  <c r="W468" i="107"/>
  <c r="W467" i="107"/>
  <c r="W466" i="107"/>
  <c r="W465" i="107"/>
  <c r="W464" i="107"/>
  <c r="W463" i="107"/>
  <c r="W462" i="107"/>
  <c r="W461" i="107"/>
  <c r="W460" i="107"/>
  <c r="W459" i="107"/>
  <c r="W458" i="107"/>
  <c r="W457" i="107"/>
  <c r="W456" i="107"/>
  <c r="W455" i="107"/>
  <c r="W454" i="107"/>
  <c r="W453" i="107"/>
  <c r="W452" i="107"/>
  <c r="W451" i="107"/>
  <c r="W450" i="107"/>
  <c r="W449" i="107"/>
  <c r="W448" i="107"/>
  <c r="W447" i="107"/>
  <c r="W446" i="107"/>
  <c r="W445" i="107"/>
  <c r="W444" i="107"/>
  <c r="W443" i="107"/>
  <c r="W442" i="107"/>
  <c r="W441" i="107"/>
  <c r="W440" i="107"/>
  <c r="W439" i="107"/>
  <c r="W438" i="107"/>
  <c r="W437" i="107"/>
  <c r="W436" i="107"/>
  <c r="W435" i="107"/>
  <c r="W434" i="107"/>
  <c r="W433" i="107"/>
  <c r="W432" i="107"/>
  <c r="W431" i="107"/>
  <c r="W430" i="107"/>
  <c r="W429" i="107"/>
  <c r="W428" i="107"/>
  <c r="W427" i="107"/>
  <c r="W426" i="107"/>
  <c r="W425" i="107"/>
  <c r="W424" i="107"/>
  <c r="W423" i="107"/>
  <c r="W422" i="107"/>
  <c r="W421" i="107"/>
  <c r="W420" i="107"/>
  <c r="W419" i="107"/>
  <c r="W418" i="107"/>
  <c r="W417" i="107"/>
  <c r="W416" i="107"/>
  <c r="W415" i="107"/>
  <c r="W414" i="107"/>
  <c r="W413" i="107"/>
  <c r="W412" i="107"/>
  <c r="W411" i="107"/>
  <c r="W410" i="107"/>
  <c r="W409" i="107"/>
  <c r="W408" i="107"/>
  <c r="W407" i="107"/>
  <c r="W406" i="107"/>
  <c r="W405" i="107"/>
  <c r="W404" i="107"/>
  <c r="W403" i="107"/>
  <c r="W402" i="107"/>
  <c r="W401" i="107"/>
  <c r="W400" i="107"/>
  <c r="W399" i="107"/>
  <c r="W398" i="107"/>
  <c r="W397" i="107"/>
  <c r="W396" i="107"/>
  <c r="W395" i="107"/>
  <c r="W394" i="107"/>
  <c r="W393" i="107"/>
  <c r="W392" i="107"/>
  <c r="W391" i="107"/>
  <c r="W390" i="107"/>
  <c r="W389" i="107"/>
  <c r="W388" i="107"/>
  <c r="W387" i="107"/>
  <c r="W386" i="107"/>
  <c r="W385" i="107"/>
  <c r="W384" i="107"/>
  <c r="W383" i="107"/>
  <c r="W382" i="107"/>
  <c r="W381" i="107"/>
  <c r="W380" i="107"/>
  <c r="W379" i="107"/>
  <c r="W378" i="107"/>
  <c r="W377" i="107"/>
  <c r="W376" i="107"/>
  <c r="W375" i="107"/>
  <c r="W374" i="107"/>
  <c r="W373" i="107"/>
  <c r="W372" i="107"/>
  <c r="W371" i="107"/>
  <c r="W370" i="107"/>
  <c r="W369" i="107"/>
  <c r="W368" i="107"/>
  <c r="W367" i="107"/>
  <c r="W366" i="107"/>
  <c r="W365" i="107"/>
  <c r="W364" i="107"/>
  <c r="W363" i="107"/>
  <c r="W362" i="107"/>
  <c r="W361" i="107"/>
  <c r="W360" i="107"/>
  <c r="W359" i="107"/>
  <c r="W358" i="107"/>
  <c r="W357" i="107"/>
  <c r="W356" i="107"/>
  <c r="W355" i="107"/>
  <c r="W354" i="107"/>
  <c r="W353" i="107"/>
  <c r="W352" i="107"/>
  <c r="W351" i="107"/>
  <c r="W350" i="107"/>
  <c r="W349" i="107"/>
  <c r="W348" i="107"/>
  <c r="W347" i="107"/>
  <c r="W346" i="107"/>
  <c r="W345" i="107"/>
  <c r="W344" i="107"/>
  <c r="W343" i="107"/>
  <c r="W342" i="107"/>
  <c r="W341" i="107"/>
  <c r="W340" i="107"/>
  <c r="W339" i="107"/>
  <c r="W338" i="107"/>
  <c r="W337" i="107"/>
  <c r="W336" i="107"/>
  <c r="W335" i="107"/>
  <c r="W334" i="107"/>
  <c r="W333" i="107"/>
  <c r="W332" i="107"/>
  <c r="W331" i="107"/>
  <c r="W330" i="107"/>
  <c r="W329" i="107"/>
  <c r="W328" i="107"/>
  <c r="W327" i="107"/>
  <c r="W326" i="107"/>
  <c r="W325" i="107"/>
  <c r="W324" i="107"/>
  <c r="W323" i="107"/>
  <c r="W322" i="107"/>
  <c r="W321" i="107"/>
  <c r="W320" i="107"/>
  <c r="W319" i="107"/>
  <c r="W318" i="107"/>
  <c r="W317" i="107"/>
  <c r="W316" i="107"/>
  <c r="W315" i="107"/>
  <c r="W314" i="107"/>
  <c r="W313" i="107"/>
  <c r="W312" i="107"/>
  <c r="W311" i="107"/>
  <c r="W310" i="107"/>
  <c r="W309" i="107"/>
  <c r="W308" i="107"/>
  <c r="W307" i="107"/>
  <c r="W306" i="107"/>
  <c r="W305" i="107"/>
  <c r="W304" i="107"/>
  <c r="W303" i="107"/>
  <c r="W302" i="107"/>
  <c r="W301" i="107"/>
  <c r="W300" i="107"/>
  <c r="W299" i="107"/>
  <c r="W298" i="107"/>
  <c r="W297" i="107"/>
  <c r="W296" i="107"/>
  <c r="W295" i="107"/>
  <c r="W294" i="107"/>
  <c r="W293" i="107"/>
  <c r="W292" i="107"/>
  <c r="W291" i="107"/>
  <c r="W290" i="107"/>
  <c r="W289" i="107"/>
  <c r="W288" i="107"/>
  <c r="W287" i="107"/>
  <c r="W286" i="107"/>
  <c r="W285" i="107"/>
  <c r="W284" i="107"/>
  <c r="W283" i="107"/>
  <c r="W282" i="107"/>
  <c r="W281" i="107"/>
  <c r="W280" i="107"/>
  <c r="W279" i="107"/>
  <c r="W278" i="107"/>
  <c r="W277" i="107"/>
  <c r="W276" i="107"/>
  <c r="W275" i="107"/>
  <c r="W274" i="107"/>
  <c r="W273" i="107"/>
  <c r="W272" i="107"/>
  <c r="W271" i="107"/>
  <c r="W270" i="107"/>
  <c r="W269" i="107"/>
  <c r="W268" i="107"/>
  <c r="W267" i="107"/>
  <c r="W266" i="107"/>
  <c r="W265" i="107"/>
  <c r="W264" i="107"/>
  <c r="W263" i="107"/>
  <c r="W262" i="107"/>
  <c r="W261" i="107"/>
  <c r="W260" i="107"/>
  <c r="W259" i="107"/>
  <c r="W258" i="107"/>
  <c r="W257" i="107"/>
  <c r="W256" i="107"/>
  <c r="W255" i="107"/>
  <c r="W254" i="107"/>
  <c r="W253" i="107"/>
  <c r="W252" i="107"/>
  <c r="W251" i="107"/>
  <c r="W250" i="107"/>
  <c r="W249" i="107"/>
  <c r="W248" i="107"/>
  <c r="W247" i="107"/>
  <c r="W246" i="107"/>
  <c r="W245" i="107"/>
  <c r="W244" i="107"/>
  <c r="W243" i="107"/>
  <c r="W242" i="107"/>
  <c r="W241" i="107"/>
  <c r="W240" i="107"/>
  <c r="W239" i="107"/>
  <c r="W238" i="107"/>
  <c r="W237" i="107"/>
  <c r="W236" i="107"/>
  <c r="W235" i="107"/>
  <c r="W234" i="107"/>
  <c r="W233" i="107"/>
  <c r="W232" i="107"/>
  <c r="W231" i="107"/>
  <c r="W230" i="107"/>
  <c r="W229" i="107"/>
  <c r="W228" i="107"/>
  <c r="W227" i="107"/>
  <c r="W226" i="107"/>
  <c r="W225" i="107"/>
  <c r="W224" i="107"/>
  <c r="W223" i="107"/>
  <c r="W222" i="107"/>
  <c r="W221" i="107"/>
  <c r="W220" i="107"/>
  <c r="W219" i="107"/>
  <c r="W218" i="107"/>
  <c r="W217" i="107"/>
  <c r="W216" i="107"/>
  <c r="W215" i="107"/>
  <c r="W214" i="107"/>
  <c r="W213" i="107"/>
  <c r="W212" i="107"/>
  <c r="W211" i="107"/>
  <c r="W210" i="107"/>
  <c r="W209" i="107"/>
  <c r="W208" i="107"/>
  <c r="W207" i="107"/>
  <c r="W206" i="107"/>
  <c r="W205" i="107"/>
  <c r="W204" i="107"/>
  <c r="W203" i="107"/>
  <c r="W202" i="107"/>
  <c r="W201" i="107"/>
  <c r="W200" i="107"/>
  <c r="W199" i="107"/>
  <c r="W198" i="107"/>
  <c r="W197" i="107"/>
  <c r="W196" i="107"/>
  <c r="W195" i="107"/>
  <c r="W194" i="107"/>
  <c r="W193" i="107"/>
  <c r="W192" i="107"/>
  <c r="W191" i="107"/>
  <c r="W190" i="107"/>
  <c r="W189" i="107"/>
  <c r="W188" i="107"/>
  <c r="W187" i="107"/>
  <c r="W186" i="107"/>
  <c r="W185" i="107"/>
  <c r="W184" i="107"/>
  <c r="W183" i="107"/>
  <c r="W182" i="107"/>
  <c r="W181" i="107"/>
  <c r="W180" i="107"/>
  <c r="W179" i="107"/>
  <c r="W178" i="107"/>
  <c r="W177" i="107"/>
  <c r="W176" i="107"/>
  <c r="W175" i="107"/>
  <c r="W174" i="107"/>
  <c r="W173" i="107"/>
  <c r="W172" i="107"/>
  <c r="W171" i="107"/>
  <c r="W170" i="107"/>
  <c r="W169" i="107"/>
  <c r="W168" i="107"/>
  <c r="W167" i="107"/>
  <c r="W166" i="107"/>
  <c r="W165" i="107"/>
  <c r="W164" i="107"/>
  <c r="W163" i="107"/>
  <c r="W162" i="107"/>
  <c r="W161" i="107"/>
  <c r="W160" i="107"/>
  <c r="W159" i="107"/>
  <c r="W158" i="107"/>
  <c r="W157" i="107"/>
  <c r="W156" i="107"/>
  <c r="W155" i="107"/>
  <c r="W154" i="107"/>
  <c r="W153" i="107"/>
  <c r="W152" i="107"/>
  <c r="W151" i="107"/>
  <c r="W150" i="107"/>
  <c r="W149" i="107"/>
  <c r="W148" i="107"/>
  <c r="W147" i="107"/>
  <c r="W146" i="107"/>
  <c r="W145" i="107"/>
  <c r="W144" i="107"/>
  <c r="W143" i="107"/>
  <c r="W142" i="107"/>
  <c r="W141" i="107"/>
  <c r="W140" i="107"/>
  <c r="W139" i="107"/>
  <c r="W138" i="107"/>
  <c r="W137" i="107"/>
  <c r="W136" i="107"/>
  <c r="W135" i="107"/>
  <c r="W134" i="107"/>
  <c r="W133" i="107"/>
  <c r="W132" i="107"/>
  <c r="W131" i="107"/>
  <c r="W130" i="107"/>
  <c r="W129" i="107"/>
  <c r="W128" i="107"/>
  <c r="W127" i="107"/>
  <c r="W126" i="107"/>
  <c r="W125" i="107"/>
  <c r="W124" i="107"/>
  <c r="W123" i="107"/>
  <c r="W122" i="107"/>
  <c r="W121" i="107"/>
  <c r="W120" i="107"/>
  <c r="W119" i="107"/>
  <c r="W118" i="107"/>
  <c r="W117" i="107"/>
  <c r="W116" i="107"/>
  <c r="W115" i="107"/>
  <c r="W114" i="107"/>
  <c r="W113" i="107"/>
  <c r="W112" i="107"/>
  <c r="W111" i="107"/>
  <c r="W110" i="107"/>
  <c r="W109" i="107"/>
  <c r="W108" i="107"/>
  <c r="W107" i="107"/>
  <c r="W106" i="107"/>
  <c r="W105" i="107"/>
  <c r="W104" i="107"/>
  <c r="W103" i="107"/>
  <c r="W102" i="107"/>
  <c r="W101" i="107"/>
  <c r="W100" i="107"/>
  <c r="W99" i="107"/>
  <c r="W98" i="107"/>
  <c r="W97" i="107"/>
  <c r="W96" i="107"/>
  <c r="W95" i="107"/>
  <c r="W94" i="107"/>
  <c r="W93" i="107"/>
  <c r="W92" i="107"/>
  <c r="W91" i="107"/>
  <c r="W90" i="107"/>
  <c r="W89" i="107"/>
  <c r="W88" i="107"/>
  <c r="W87" i="107"/>
  <c r="W86" i="107"/>
  <c r="W85" i="107"/>
  <c r="W84" i="107"/>
  <c r="W83" i="107"/>
  <c r="W82" i="107"/>
  <c r="W81" i="107"/>
  <c r="W80" i="107"/>
  <c r="W79" i="107"/>
  <c r="W78" i="107"/>
  <c r="W77" i="107"/>
  <c r="W76" i="107"/>
  <c r="W75" i="107"/>
  <c r="W74" i="107"/>
  <c r="W73" i="107"/>
  <c r="W72" i="107"/>
  <c r="W71" i="107"/>
  <c r="W70" i="107"/>
  <c r="W69" i="107"/>
  <c r="W68" i="107"/>
  <c r="W67" i="107"/>
  <c r="W66" i="107"/>
  <c r="W65" i="107"/>
  <c r="W64" i="107"/>
  <c r="W63" i="107"/>
  <c r="W62" i="107"/>
  <c r="W61" i="107"/>
  <c r="W60" i="107"/>
  <c r="W59" i="107"/>
  <c r="W58" i="107"/>
  <c r="W57" i="107"/>
  <c r="W56" i="107"/>
  <c r="W55" i="107"/>
  <c r="W54" i="107"/>
  <c r="W53" i="107"/>
  <c r="W52" i="107"/>
  <c r="W51" i="107"/>
  <c r="W50" i="107"/>
  <c r="W49" i="107"/>
  <c r="W48" i="107"/>
  <c r="W47" i="107"/>
  <c r="W46" i="107"/>
  <c r="W45" i="107"/>
  <c r="W44" i="107"/>
  <c r="W43" i="107"/>
  <c r="W42" i="107"/>
  <c r="W41" i="107"/>
  <c r="W40" i="107"/>
  <c r="W39" i="107"/>
  <c r="W38" i="107"/>
  <c r="W37" i="107"/>
  <c r="W36" i="107"/>
  <c r="W35" i="107"/>
  <c r="W34" i="107"/>
  <c r="W33" i="107"/>
  <c r="W32" i="107"/>
  <c r="W31" i="107"/>
  <c r="W30" i="107"/>
  <c r="W29" i="107"/>
  <c r="W28" i="107"/>
  <c r="W27" i="107"/>
  <c r="W26" i="107"/>
  <c r="W25" i="107"/>
  <c r="W24" i="107"/>
  <c r="W23" i="107"/>
  <c r="W22" i="107"/>
  <c r="W21" i="107"/>
  <c r="W20" i="107"/>
  <c r="W19" i="107"/>
  <c r="W18" i="107"/>
  <c r="W17" i="107"/>
  <c r="W16" i="107"/>
  <c r="W15" i="107"/>
  <c r="W14" i="107"/>
  <c r="W13" i="107"/>
  <c r="W12" i="107"/>
  <c r="W11" i="107"/>
  <c r="W10" i="107"/>
  <c r="W9" i="107"/>
  <c r="W8" i="107"/>
  <c r="W7" i="107"/>
  <c r="W6" i="107"/>
  <c r="W5" i="107"/>
  <c r="W4" i="107"/>
  <c r="W3" i="107"/>
  <c r="W2" i="107"/>
  <c r="C2" i="108"/>
  <c r="D2" i="108"/>
  <c r="E2" i="108"/>
  <c r="F2" i="108"/>
  <c r="C3" i="108"/>
  <c r="D3" i="108"/>
  <c r="E3" i="108"/>
  <c r="F3" i="108"/>
  <c r="C4" i="108"/>
  <c r="D4" i="108"/>
  <c r="E4" i="108"/>
  <c r="F4" i="108"/>
  <c r="C5" i="108"/>
  <c r="D5" i="108"/>
  <c r="E5" i="108"/>
  <c r="F5" i="108"/>
  <c r="C6" i="108"/>
  <c r="D6" i="108"/>
  <c r="E6" i="108"/>
  <c r="F6" i="108"/>
  <c r="C7" i="108"/>
  <c r="D7" i="108"/>
  <c r="E7" i="108"/>
  <c r="F7" i="108"/>
  <c r="C8" i="108"/>
  <c r="D8" i="108"/>
  <c r="E8" i="108"/>
  <c r="F8" i="108"/>
  <c r="C9" i="108"/>
  <c r="D9" i="108"/>
  <c r="E9" i="108"/>
  <c r="F9" i="108"/>
  <c r="C10" i="108"/>
  <c r="D10" i="108"/>
  <c r="E10" i="108"/>
  <c r="F10" i="108"/>
  <c r="C11" i="108"/>
  <c r="D11" i="108"/>
  <c r="E11" i="108"/>
  <c r="F11" i="108"/>
  <c r="C12" i="108"/>
  <c r="D12" i="108"/>
  <c r="E12" i="108"/>
  <c r="F12" i="108"/>
  <c r="C13" i="108"/>
  <c r="D13" i="108"/>
  <c r="E13" i="108"/>
  <c r="F13" i="108"/>
  <c r="C14" i="108"/>
  <c r="D14" i="108"/>
  <c r="E14" i="108"/>
  <c r="F14" i="108"/>
  <c r="C15" i="108"/>
  <c r="D15" i="108"/>
  <c r="E15" i="108"/>
  <c r="F15" i="108"/>
  <c r="C16" i="108"/>
  <c r="D16" i="108"/>
  <c r="E16" i="108"/>
  <c r="F16" i="108"/>
  <c r="C17" i="108"/>
  <c r="D17" i="108"/>
  <c r="E17" i="108"/>
  <c r="F17" i="108"/>
  <c r="C18" i="108"/>
  <c r="D18" i="108"/>
  <c r="E18" i="108"/>
  <c r="F18" i="108"/>
  <c r="C19" i="108"/>
  <c r="D19" i="108"/>
  <c r="E19" i="108"/>
  <c r="F19" i="108"/>
  <c r="C20" i="108"/>
  <c r="D20" i="108"/>
  <c r="E20" i="108"/>
  <c r="F20" i="108"/>
  <c r="C21" i="108"/>
  <c r="D21" i="108"/>
  <c r="E21" i="108"/>
  <c r="F21" i="108"/>
  <c r="C22" i="108"/>
  <c r="D22" i="108"/>
  <c r="E22" i="108"/>
  <c r="F22" i="108"/>
  <c r="C23" i="108"/>
  <c r="D23" i="108"/>
  <c r="E23" i="108"/>
  <c r="F23" i="108"/>
  <c r="C24" i="108"/>
  <c r="D24" i="108"/>
  <c r="E24" i="108"/>
  <c r="F24" i="108"/>
  <c r="C25" i="108"/>
  <c r="D25" i="108"/>
  <c r="E25" i="108"/>
  <c r="F25" i="108"/>
  <c r="C26" i="108"/>
  <c r="D26" i="108"/>
  <c r="E26" i="108"/>
  <c r="F26" i="108"/>
  <c r="C27" i="108"/>
  <c r="D27" i="108"/>
  <c r="E27" i="108"/>
  <c r="F27" i="108"/>
  <c r="C28" i="108"/>
  <c r="D28" i="108"/>
  <c r="E28" i="108"/>
  <c r="F28" i="108"/>
  <c r="C29" i="108"/>
  <c r="D29" i="108"/>
  <c r="E29" i="108"/>
  <c r="F29" i="108"/>
  <c r="C30" i="108"/>
  <c r="D30" i="108"/>
  <c r="E30" i="108"/>
  <c r="F30" i="108"/>
  <c r="C31" i="108"/>
  <c r="D31" i="108"/>
  <c r="E31" i="108"/>
  <c r="F31" i="108"/>
  <c r="C32" i="108"/>
  <c r="D32" i="108"/>
  <c r="E32" i="108"/>
  <c r="F32" i="108"/>
  <c r="C33" i="108"/>
  <c r="D33" i="108"/>
  <c r="E33" i="108"/>
  <c r="F33" i="108"/>
  <c r="C34" i="108"/>
  <c r="D34" i="108"/>
  <c r="E34" i="108"/>
  <c r="F34" i="108"/>
  <c r="C35" i="108"/>
  <c r="D35" i="108"/>
  <c r="E35" i="108"/>
  <c r="F35" i="108"/>
  <c r="C36" i="108"/>
  <c r="D36" i="108"/>
  <c r="E36" i="108"/>
  <c r="F36" i="108"/>
  <c r="C37" i="108"/>
  <c r="D37" i="108"/>
  <c r="E37" i="108"/>
  <c r="F37" i="108"/>
  <c r="C38" i="108"/>
  <c r="D38" i="108"/>
  <c r="E38" i="108"/>
  <c r="F38" i="108"/>
  <c r="A39" i="108"/>
  <c r="C39" i="108"/>
  <c r="D39" i="108"/>
  <c r="E39" i="108"/>
  <c r="F39" i="108"/>
  <c r="C40" i="108"/>
  <c r="D40" i="108"/>
  <c r="E40" i="108"/>
  <c r="F40" i="108"/>
  <c r="C41" i="108"/>
  <c r="D41" i="108"/>
  <c r="E41" i="108"/>
  <c r="F41" i="108"/>
  <c r="C42" i="108"/>
  <c r="D42" i="108"/>
  <c r="E42" i="108"/>
  <c r="F42" i="108"/>
  <c r="C43" i="108"/>
  <c r="D43" i="108"/>
  <c r="E43" i="108"/>
  <c r="F43" i="108"/>
  <c r="C44" i="108"/>
  <c r="D44" i="108"/>
  <c r="E44" i="108"/>
  <c r="F44" i="108"/>
  <c r="C45" i="108"/>
  <c r="D45" i="108"/>
  <c r="E45" i="108"/>
  <c r="F45" i="108"/>
  <c r="C46" i="108"/>
  <c r="D46" i="108"/>
  <c r="E46" i="108"/>
  <c r="F46" i="108"/>
  <c r="C47" i="108"/>
  <c r="D47" i="108"/>
  <c r="E47" i="108"/>
  <c r="F47" i="108"/>
  <c r="C48" i="108"/>
  <c r="D48" i="108"/>
  <c r="E48" i="108"/>
  <c r="F48" i="108"/>
  <c r="C49" i="108"/>
  <c r="D49" i="108"/>
  <c r="E49" i="108"/>
  <c r="F49" i="108"/>
  <c r="C50" i="108"/>
  <c r="D50" i="108"/>
  <c r="E50" i="108"/>
  <c r="F50" i="108"/>
  <c r="C51" i="108"/>
  <c r="D51" i="108"/>
  <c r="E51" i="108"/>
  <c r="F51" i="108"/>
  <c r="C52" i="108"/>
  <c r="D52" i="108"/>
  <c r="E52" i="108"/>
  <c r="F52" i="108"/>
  <c r="C53" i="108"/>
  <c r="D53" i="108"/>
  <c r="E53" i="108"/>
  <c r="F53" i="108"/>
  <c r="C54" i="108"/>
  <c r="D54" i="108"/>
  <c r="E54" i="108"/>
  <c r="F54" i="108"/>
  <c r="C55" i="108"/>
  <c r="D55" i="108"/>
  <c r="E55" i="108"/>
  <c r="F55" i="108"/>
  <c r="C56" i="108"/>
  <c r="D56" i="108"/>
  <c r="E56" i="108"/>
  <c r="F56" i="108"/>
  <c r="C57" i="108"/>
  <c r="D57" i="108"/>
  <c r="E57" i="108"/>
  <c r="F57" i="108"/>
  <c r="C58" i="108"/>
  <c r="D58" i="108"/>
  <c r="E58" i="108"/>
  <c r="F58" i="108"/>
  <c r="C59" i="108"/>
  <c r="D59" i="108"/>
  <c r="E59" i="108"/>
  <c r="F59" i="108"/>
  <c r="C60" i="108"/>
  <c r="D60" i="108"/>
  <c r="E60" i="108"/>
  <c r="F60" i="108"/>
  <c r="C61" i="108"/>
  <c r="D61" i="108"/>
  <c r="E61" i="108"/>
  <c r="F61" i="108"/>
  <c r="C62" i="108"/>
  <c r="D62" i="108"/>
  <c r="E62" i="108"/>
  <c r="F62" i="108"/>
  <c r="C63" i="108"/>
  <c r="D63" i="108"/>
  <c r="E63" i="108"/>
  <c r="F63" i="108"/>
  <c r="C64" i="108"/>
  <c r="D64" i="108"/>
  <c r="E64" i="108"/>
  <c r="F64" i="108"/>
  <c r="C65" i="108"/>
  <c r="D65" i="108"/>
  <c r="E65" i="108"/>
  <c r="F65" i="108"/>
  <c r="C66" i="108"/>
  <c r="D66" i="108"/>
  <c r="E66" i="108"/>
  <c r="F66" i="108"/>
  <c r="C67" i="108"/>
  <c r="D67" i="108"/>
  <c r="E67" i="108"/>
  <c r="F67" i="108"/>
  <c r="C68" i="108"/>
  <c r="D68" i="108"/>
  <c r="E68" i="108"/>
  <c r="F68" i="108"/>
  <c r="C69" i="108"/>
  <c r="D69" i="108"/>
  <c r="E69" i="108"/>
  <c r="F69" i="108"/>
  <c r="C70" i="108"/>
  <c r="D70" i="108"/>
  <c r="E70" i="108"/>
  <c r="F70" i="108"/>
  <c r="C71" i="108"/>
  <c r="D71" i="108"/>
  <c r="E71" i="108"/>
  <c r="F71" i="108"/>
  <c r="C72" i="108"/>
  <c r="D72" i="108"/>
  <c r="E72" i="108"/>
  <c r="F72" i="108"/>
  <c r="C73" i="108"/>
  <c r="D73" i="108"/>
  <c r="E73" i="108"/>
  <c r="F73" i="108"/>
  <c r="C74" i="108"/>
  <c r="D74" i="108"/>
  <c r="E74" i="108"/>
  <c r="F74" i="108"/>
  <c r="C75" i="108"/>
  <c r="D75" i="108"/>
  <c r="E75" i="108"/>
  <c r="F75" i="108"/>
  <c r="C76" i="108"/>
  <c r="D76" i="108"/>
  <c r="E76" i="108"/>
  <c r="F76" i="108"/>
  <c r="C77" i="108"/>
  <c r="D77" i="108"/>
  <c r="E77" i="108"/>
  <c r="F77" i="108"/>
  <c r="C78" i="108"/>
  <c r="D78" i="108"/>
  <c r="E78" i="108"/>
  <c r="F78" i="108"/>
  <c r="C79" i="108"/>
  <c r="D79" i="108"/>
  <c r="E79" i="108"/>
  <c r="F79" i="108"/>
  <c r="C80" i="108"/>
  <c r="D80" i="108"/>
  <c r="E80" i="108"/>
  <c r="F80" i="108"/>
  <c r="C81" i="108"/>
  <c r="D81" i="108"/>
  <c r="E81" i="108"/>
  <c r="F81" i="108"/>
  <c r="C82" i="108"/>
  <c r="D82" i="108"/>
  <c r="E82" i="108"/>
  <c r="F82" i="108"/>
  <c r="C83" i="108"/>
  <c r="D83" i="108"/>
  <c r="E83" i="108"/>
  <c r="F83" i="108"/>
  <c r="C84" i="108"/>
  <c r="D84" i="108"/>
  <c r="E84" i="108"/>
  <c r="F84" i="108"/>
  <c r="C85" i="108"/>
  <c r="D85" i="108"/>
  <c r="E85" i="108"/>
  <c r="F85" i="108"/>
  <c r="C86" i="108"/>
  <c r="D86" i="108"/>
  <c r="E86" i="108"/>
  <c r="F86" i="108"/>
  <c r="C87" i="108"/>
  <c r="D87" i="108"/>
  <c r="E87" i="108"/>
  <c r="F87" i="108"/>
  <c r="C88" i="108"/>
  <c r="D88" i="108"/>
  <c r="E88" i="108"/>
  <c r="F88" i="108"/>
  <c r="C89" i="108"/>
  <c r="D89" i="108"/>
  <c r="E89" i="108"/>
  <c r="F89" i="108"/>
  <c r="C90" i="108"/>
  <c r="D90" i="108"/>
  <c r="E90" i="108"/>
  <c r="F90" i="108"/>
  <c r="C91" i="108"/>
  <c r="D91" i="108"/>
  <c r="E91" i="108"/>
  <c r="F91" i="108"/>
  <c r="C92" i="108"/>
  <c r="D92" i="108"/>
  <c r="E92" i="108"/>
  <c r="F92" i="108"/>
  <c r="C93" i="108"/>
  <c r="D93" i="108"/>
  <c r="E93" i="108"/>
  <c r="F93" i="108"/>
  <c r="C94" i="108"/>
  <c r="D94" i="108"/>
  <c r="E94" i="108"/>
  <c r="F94" i="108"/>
  <c r="C95" i="108"/>
  <c r="D95" i="108"/>
  <c r="E95" i="108"/>
  <c r="F95" i="108"/>
  <c r="C96" i="108"/>
  <c r="D96" i="108"/>
  <c r="E96" i="108"/>
  <c r="F96" i="108"/>
  <c r="C97" i="108"/>
  <c r="D97" i="108"/>
  <c r="E97" i="108"/>
  <c r="F97" i="108"/>
  <c r="C98" i="108"/>
  <c r="D98" i="108"/>
  <c r="E98" i="108"/>
  <c r="F98" i="108"/>
  <c r="C99" i="108"/>
  <c r="D99" i="108"/>
  <c r="E99" i="108"/>
  <c r="F99" i="108"/>
  <c r="C100" i="108"/>
  <c r="D100" i="108"/>
  <c r="E100" i="108"/>
  <c r="F100" i="108"/>
  <c r="C101" i="108"/>
  <c r="D101" i="108"/>
  <c r="E101" i="108"/>
  <c r="F101" i="108"/>
  <c r="C102" i="108"/>
  <c r="D102" i="108"/>
  <c r="E102" i="108"/>
  <c r="F102" i="108"/>
  <c r="C103" i="108"/>
  <c r="D103" i="108"/>
  <c r="E103" i="108"/>
  <c r="F103" i="108"/>
  <c r="C104" i="108"/>
  <c r="D104" i="108"/>
  <c r="E104" i="108"/>
  <c r="F104" i="108"/>
  <c r="C105" i="108"/>
  <c r="D105" i="108"/>
  <c r="E105" i="108"/>
  <c r="F105" i="108"/>
  <c r="C106" i="108"/>
  <c r="D106" i="108"/>
  <c r="E106" i="108"/>
  <c r="F106" i="108"/>
  <c r="C107" i="108"/>
  <c r="D107" i="108"/>
  <c r="E107" i="108"/>
  <c r="F107" i="108"/>
  <c r="C108" i="108"/>
  <c r="D108" i="108"/>
  <c r="E108" i="108"/>
  <c r="F108" i="108"/>
  <c r="C109" i="108"/>
  <c r="D109" i="108"/>
  <c r="E109" i="108"/>
  <c r="F109" i="108"/>
  <c r="C110" i="108"/>
  <c r="D110" i="108"/>
  <c r="E110" i="108"/>
  <c r="F110" i="108"/>
  <c r="C111" i="108"/>
  <c r="D111" i="108"/>
  <c r="E111" i="108"/>
  <c r="F111" i="108"/>
  <c r="C112" i="108"/>
  <c r="D112" i="108"/>
  <c r="E112" i="108"/>
  <c r="F112" i="108"/>
  <c r="C113" i="108"/>
  <c r="D113" i="108"/>
  <c r="E113" i="108"/>
  <c r="F113" i="108"/>
  <c r="C114" i="108"/>
  <c r="D114" i="108"/>
  <c r="E114" i="108"/>
  <c r="F114" i="108"/>
  <c r="C115" i="108"/>
  <c r="D115" i="108"/>
  <c r="E115" i="108"/>
  <c r="F115" i="108"/>
  <c r="C116" i="108"/>
  <c r="D116" i="108"/>
  <c r="E116" i="108"/>
  <c r="F116" i="108"/>
  <c r="C117" i="108"/>
  <c r="D117" i="108"/>
  <c r="E117" i="108"/>
  <c r="F117" i="108"/>
  <c r="C118" i="108"/>
  <c r="D118" i="108"/>
  <c r="E118" i="108"/>
  <c r="F118" i="108"/>
  <c r="C119" i="108"/>
  <c r="D119" i="108"/>
  <c r="E119" i="108"/>
  <c r="F119" i="108"/>
  <c r="C120" i="108"/>
  <c r="D120" i="108"/>
  <c r="E120" i="108"/>
  <c r="F120" i="108"/>
  <c r="C121" i="108"/>
  <c r="D121" i="108"/>
  <c r="E121" i="108"/>
  <c r="F121" i="108"/>
  <c r="C122" i="108"/>
  <c r="D122" i="108"/>
  <c r="E122" i="108"/>
  <c r="F122" i="108"/>
  <c r="C123" i="108"/>
  <c r="D123" i="108"/>
  <c r="E123" i="108"/>
  <c r="F123" i="108"/>
  <c r="C124" i="108"/>
  <c r="D124" i="108"/>
  <c r="E124" i="108"/>
  <c r="F124" i="108"/>
  <c r="C125" i="108"/>
  <c r="D125" i="108"/>
  <c r="E125" i="108"/>
  <c r="F125" i="108"/>
  <c r="D126" i="108"/>
  <c r="E126" i="108"/>
  <c r="F126" i="108"/>
  <c r="D127" i="108"/>
  <c r="E127" i="108"/>
  <c r="F127" i="108"/>
  <c r="D128" i="108"/>
  <c r="E128" i="108"/>
  <c r="F128" i="108"/>
  <c r="D129" i="108"/>
  <c r="E129" i="108"/>
  <c r="F129" i="108"/>
  <c r="C130" i="108"/>
  <c r="D130" i="108"/>
  <c r="E130" i="108"/>
  <c r="F130" i="108"/>
  <c r="C131" i="108"/>
  <c r="D131" i="108"/>
  <c r="E131" i="108"/>
  <c r="F131" i="108"/>
  <c r="C132" i="108"/>
  <c r="D132" i="108"/>
  <c r="E132" i="108"/>
  <c r="F132" i="108"/>
  <c r="C133" i="108"/>
  <c r="D133" i="108"/>
  <c r="E133" i="108"/>
  <c r="F133" i="108"/>
  <c r="C134" i="108"/>
  <c r="D134" i="108"/>
  <c r="E134" i="108"/>
  <c r="F134" i="108"/>
  <c r="C135" i="108"/>
  <c r="D135" i="108"/>
  <c r="E135" i="108"/>
  <c r="F135" i="108"/>
  <c r="C136" i="108"/>
  <c r="D136" i="108"/>
  <c r="E136" i="108"/>
  <c r="F136" i="108"/>
  <c r="C137" i="108"/>
  <c r="D137" i="108"/>
  <c r="E137" i="108"/>
  <c r="F137" i="108"/>
  <c r="C138" i="108"/>
  <c r="D138" i="108"/>
  <c r="E138" i="108"/>
  <c r="F138" i="108"/>
  <c r="C139" i="108"/>
  <c r="D139" i="108"/>
  <c r="E139" i="108"/>
  <c r="F139" i="108"/>
  <c r="C140" i="108"/>
  <c r="D140" i="108"/>
  <c r="E140" i="108"/>
  <c r="F140" i="108"/>
  <c r="C141" i="108"/>
  <c r="D141" i="108"/>
  <c r="E141" i="108"/>
  <c r="F141" i="108"/>
  <c r="C142" i="108"/>
  <c r="D142" i="108"/>
  <c r="E142" i="108"/>
  <c r="F142" i="108"/>
  <c r="C143" i="108"/>
  <c r="D143" i="108"/>
  <c r="E143" i="108"/>
  <c r="F143" i="108"/>
  <c r="C144" i="108"/>
  <c r="D144" i="108"/>
  <c r="E144" i="108"/>
  <c r="F144" i="108"/>
  <c r="C145" i="108"/>
  <c r="D145" i="108"/>
  <c r="E145" i="108"/>
  <c r="F145" i="108"/>
  <c r="C146" i="108"/>
  <c r="D146" i="108"/>
  <c r="E146" i="108"/>
  <c r="F146" i="108"/>
  <c r="C147" i="108"/>
  <c r="D147" i="108"/>
  <c r="E147" i="108"/>
  <c r="F147" i="108"/>
  <c r="C148" i="108"/>
  <c r="D148" i="108"/>
  <c r="E148" i="108"/>
  <c r="F148" i="108"/>
  <c r="C149" i="108"/>
  <c r="D149" i="108"/>
  <c r="E149" i="108"/>
  <c r="F149" i="108"/>
  <c r="C150" i="108"/>
  <c r="D150" i="108"/>
  <c r="E150" i="108"/>
  <c r="F150" i="108"/>
  <c r="C151" i="108"/>
  <c r="D151" i="108"/>
  <c r="E151" i="108"/>
  <c r="F151" i="108"/>
  <c r="C152" i="108"/>
  <c r="D152" i="108"/>
  <c r="E152" i="108"/>
  <c r="F152" i="108"/>
  <c r="C153" i="108"/>
  <c r="D153" i="108"/>
  <c r="E153" i="108"/>
  <c r="F153" i="108"/>
  <c r="C154" i="108"/>
  <c r="D154" i="108"/>
  <c r="E154" i="108"/>
  <c r="F154" i="108"/>
  <c r="C155" i="108"/>
  <c r="D155" i="108"/>
  <c r="E155" i="108"/>
  <c r="F155" i="108"/>
  <c r="C156" i="108"/>
  <c r="D156" i="108"/>
  <c r="E156" i="108"/>
  <c r="F156" i="108"/>
  <c r="C157" i="108"/>
  <c r="D157" i="108"/>
  <c r="E157" i="108"/>
  <c r="F157" i="108"/>
  <c r="C158" i="108"/>
  <c r="D158" i="108"/>
  <c r="E158" i="108"/>
  <c r="F158" i="108"/>
  <c r="C159" i="108"/>
  <c r="D159" i="108"/>
  <c r="E159" i="108"/>
  <c r="F159" i="108"/>
  <c r="C160" i="108"/>
  <c r="D160" i="108"/>
  <c r="E160" i="108"/>
  <c r="F160" i="108"/>
  <c r="C161" i="108"/>
  <c r="D161" i="108"/>
  <c r="E161" i="108"/>
  <c r="F161" i="108"/>
  <c r="C162" i="108"/>
  <c r="D162" i="108"/>
  <c r="E162" i="108"/>
  <c r="F162" i="108"/>
  <c r="C163" i="108"/>
  <c r="D163" i="108"/>
  <c r="E163" i="108"/>
  <c r="F163" i="108"/>
  <c r="C164" i="108"/>
  <c r="D164" i="108"/>
  <c r="E164" i="108"/>
  <c r="F164" i="108"/>
  <c r="C165" i="108"/>
  <c r="D165" i="108"/>
  <c r="E165" i="108"/>
  <c r="F165" i="108"/>
  <c r="C166" i="108"/>
  <c r="D166" i="108"/>
  <c r="E166" i="108"/>
  <c r="F166" i="108"/>
  <c r="C167" i="108"/>
  <c r="D167" i="108"/>
  <c r="E167" i="108"/>
  <c r="F167" i="108"/>
  <c r="C168" i="108"/>
  <c r="D168" i="108"/>
  <c r="E168" i="108"/>
  <c r="F168" i="108"/>
  <c r="C169" i="108"/>
  <c r="D169" i="108"/>
  <c r="E169" i="108"/>
  <c r="F169" i="108"/>
  <c r="C170" i="108"/>
  <c r="D170" i="108"/>
  <c r="E170" i="108"/>
  <c r="F170" i="108"/>
  <c r="C171" i="108"/>
  <c r="D171" i="108"/>
  <c r="E171" i="108"/>
  <c r="F171" i="108"/>
  <c r="C172" i="108"/>
  <c r="D172" i="108"/>
  <c r="E172" i="108"/>
  <c r="F172" i="108"/>
  <c r="C173" i="108"/>
  <c r="D173" i="108"/>
  <c r="E173" i="108"/>
  <c r="F173" i="108"/>
  <c r="C174" i="108"/>
  <c r="D174" i="108"/>
  <c r="E174" i="108"/>
  <c r="F174" i="108"/>
  <c r="C175" i="108"/>
  <c r="D175" i="108"/>
  <c r="E175" i="108"/>
  <c r="F175" i="108"/>
  <c r="C176" i="108"/>
  <c r="D176" i="108"/>
  <c r="E176" i="108"/>
  <c r="F176" i="108"/>
  <c r="C177" i="108"/>
  <c r="D177" i="108"/>
  <c r="E177" i="108"/>
  <c r="F177" i="108"/>
  <c r="C178" i="108"/>
  <c r="D178" i="108"/>
  <c r="E178" i="108"/>
  <c r="F178" i="108"/>
  <c r="C179" i="108"/>
  <c r="D179" i="108"/>
  <c r="E179" i="108"/>
  <c r="F179" i="108"/>
  <c r="C180" i="108"/>
  <c r="D180" i="108"/>
  <c r="E180" i="108"/>
  <c r="F180" i="108"/>
  <c r="C181" i="108"/>
  <c r="D181" i="108"/>
  <c r="E181" i="108"/>
  <c r="F181" i="108"/>
  <c r="C182" i="108"/>
  <c r="D182" i="108"/>
  <c r="E182" i="108"/>
  <c r="F182" i="108"/>
  <c r="C183" i="108"/>
  <c r="D183" i="108"/>
  <c r="E183" i="108"/>
  <c r="F183" i="108"/>
  <c r="C184" i="108"/>
  <c r="D184" i="108"/>
  <c r="E184" i="108"/>
  <c r="F184" i="108"/>
  <c r="C185" i="108"/>
  <c r="D185" i="108"/>
  <c r="E185" i="108"/>
  <c r="F185" i="108"/>
  <c r="C186" i="108"/>
  <c r="D186" i="108"/>
  <c r="E186" i="108"/>
  <c r="F186" i="108"/>
  <c r="C187" i="108"/>
  <c r="D187" i="108"/>
  <c r="E187" i="108"/>
  <c r="F187" i="108"/>
  <c r="C188" i="108"/>
  <c r="D188" i="108"/>
  <c r="E188" i="108"/>
  <c r="F188" i="108"/>
  <c r="C189" i="108"/>
  <c r="D189" i="108"/>
  <c r="E189" i="108"/>
  <c r="F189" i="108"/>
  <c r="C190" i="108"/>
  <c r="D190" i="108"/>
  <c r="E190" i="108"/>
  <c r="F190" i="108"/>
  <c r="C191" i="108"/>
  <c r="D191" i="108"/>
  <c r="E191" i="108"/>
  <c r="F191" i="108"/>
  <c r="C192" i="108"/>
  <c r="D192" i="108"/>
  <c r="E192" i="108"/>
  <c r="F192" i="108"/>
  <c r="C193" i="108"/>
  <c r="D193" i="108"/>
  <c r="E193" i="108"/>
  <c r="F193" i="108"/>
  <c r="C194" i="108"/>
  <c r="D194" i="108"/>
  <c r="E194" i="108"/>
  <c r="F194" i="108"/>
  <c r="C195" i="108"/>
  <c r="D195" i="108"/>
  <c r="E195" i="108"/>
  <c r="F195" i="108"/>
  <c r="C196" i="108"/>
  <c r="D196" i="108"/>
  <c r="E196" i="108"/>
  <c r="F196" i="108"/>
  <c r="C197" i="108"/>
  <c r="D197" i="108"/>
  <c r="E197" i="108"/>
  <c r="F197" i="108"/>
  <c r="C198" i="108"/>
  <c r="D198" i="108"/>
  <c r="E198" i="108"/>
  <c r="F198" i="108"/>
  <c r="C199" i="108"/>
  <c r="D199" i="108"/>
  <c r="E199" i="108"/>
  <c r="F199" i="108"/>
  <c r="C200" i="108"/>
  <c r="D200" i="108"/>
  <c r="E200" i="108"/>
  <c r="F200" i="108"/>
  <c r="C201" i="108"/>
  <c r="D201" i="108"/>
  <c r="E201" i="108"/>
  <c r="F201" i="108"/>
  <c r="C202" i="108"/>
  <c r="D202" i="108"/>
  <c r="E202" i="108"/>
  <c r="F202" i="108"/>
  <c r="C203" i="108"/>
  <c r="D203" i="108"/>
  <c r="E203" i="108"/>
  <c r="F203" i="108"/>
  <c r="C204" i="108"/>
  <c r="D204" i="108"/>
  <c r="E204" i="108"/>
  <c r="F204" i="108"/>
  <c r="C205" i="108"/>
  <c r="D205" i="108"/>
  <c r="E205" i="108"/>
  <c r="F205" i="108"/>
  <c r="C206" i="108"/>
  <c r="D206" i="108"/>
  <c r="E206" i="108"/>
  <c r="F206" i="108"/>
  <c r="C207" i="108"/>
  <c r="D207" i="108"/>
  <c r="E207" i="108"/>
  <c r="F207" i="108"/>
  <c r="C208" i="108"/>
  <c r="D208" i="108"/>
  <c r="E208" i="108"/>
  <c r="F208" i="108"/>
  <c r="C209" i="108"/>
  <c r="D209" i="108"/>
  <c r="E209" i="108"/>
  <c r="F209" i="108"/>
  <c r="C210" i="108"/>
  <c r="D210" i="108"/>
  <c r="E210" i="108"/>
  <c r="F210" i="108"/>
  <c r="C211" i="108"/>
  <c r="D211" i="108"/>
  <c r="E211" i="108"/>
  <c r="F211" i="108"/>
  <c r="C212" i="108"/>
  <c r="D212" i="108"/>
  <c r="E212" i="108"/>
  <c r="F212" i="108"/>
  <c r="C213" i="108"/>
  <c r="D213" i="108"/>
  <c r="E213" i="108"/>
  <c r="F213" i="108"/>
  <c r="C214" i="108"/>
  <c r="D214" i="108"/>
  <c r="E214" i="108"/>
  <c r="F214" i="108"/>
  <c r="C215" i="108"/>
  <c r="D215" i="108"/>
  <c r="E215" i="108"/>
  <c r="F215" i="108"/>
  <c r="C216" i="108"/>
  <c r="D216" i="108"/>
  <c r="E216" i="108"/>
  <c r="F216" i="108"/>
  <c r="C217" i="108"/>
  <c r="D217" i="108"/>
  <c r="E217" i="108"/>
  <c r="F217" i="108"/>
  <c r="C218" i="108"/>
  <c r="D218" i="108"/>
  <c r="E218" i="108"/>
  <c r="F218" i="108"/>
  <c r="C219" i="108"/>
  <c r="D219" i="108"/>
  <c r="E219" i="108"/>
  <c r="F219" i="108"/>
  <c r="C220" i="108"/>
  <c r="D220" i="108"/>
  <c r="E220" i="108"/>
  <c r="F220" i="108"/>
  <c r="C221" i="108"/>
  <c r="D221" i="108"/>
  <c r="E221" i="108"/>
  <c r="F221" i="108"/>
  <c r="C222" i="108"/>
  <c r="D222" i="108"/>
  <c r="E222" i="108"/>
  <c r="F222" i="108"/>
  <c r="C223" i="108"/>
  <c r="D223" i="108"/>
  <c r="E223" i="108"/>
  <c r="F223" i="108"/>
  <c r="C224" i="108"/>
  <c r="D224" i="108"/>
  <c r="E224" i="108"/>
  <c r="F224" i="108"/>
  <c r="C225" i="108"/>
  <c r="D225" i="108"/>
  <c r="E225" i="108"/>
  <c r="F225" i="108"/>
  <c r="C226" i="108"/>
  <c r="D226" i="108"/>
  <c r="E226" i="108"/>
  <c r="F226" i="108"/>
  <c r="C227" i="108"/>
  <c r="D227" i="108"/>
  <c r="E227" i="108"/>
  <c r="F227" i="108"/>
  <c r="C228" i="108"/>
  <c r="D228" i="108"/>
  <c r="E228" i="108"/>
  <c r="F228" i="108"/>
  <c r="C229" i="108"/>
  <c r="D229" i="108"/>
  <c r="E229" i="108"/>
  <c r="F229" i="108"/>
  <c r="C230" i="108"/>
  <c r="D230" i="108"/>
  <c r="E230" i="108"/>
  <c r="F230" i="108"/>
  <c r="C231" i="108"/>
  <c r="D231" i="108"/>
  <c r="E231" i="108"/>
  <c r="F231" i="108"/>
  <c r="C232" i="108"/>
  <c r="D232" i="108"/>
  <c r="E232" i="108"/>
  <c r="F232" i="108"/>
  <c r="C233" i="108"/>
  <c r="D233" i="108"/>
  <c r="E233" i="108"/>
  <c r="F233" i="108"/>
  <c r="C234" i="108"/>
  <c r="D234" i="108"/>
  <c r="E234" i="108"/>
  <c r="F234" i="108"/>
  <c r="C235" i="108"/>
  <c r="D235" i="108"/>
  <c r="E235" i="108"/>
  <c r="F235" i="108"/>
  <c r="C236" i="108"/>
  <c r="D236" i="108"/>
  <c r="E236" i="108"/>
  <c r="F236" i="108"/>
  <c r="C237" i="108"/>
  <c r="D237" i="108"/>
  <c r="E237" i="108"/>
  <c r="F237" i="108"/>
  <c r="C238" i="108"/>
  <c r="D238" i="108"/>
  <c r="E238" i="108"/>
  <c r="F238" i="108"/>
  <c r="C239" i="108"/>
  <c r="D239" i="108"/>
  <c r="E239" i="108"/>
  <c r="F239" i="108"/>
  <c r="C240" i="108"/>
  <c r="D240" i="108"/>
  <c r="E240" i="108"/>
  <c r="F240" i="108"/>
  <c r="C241" i="108"/>
  <c r="D241" i="108"/>
  <c r="E241" i="108"/>
  <c r="F241" i="108"/>
  <c r="C242" i="108"/>
  <c r="D242" i="108"/>
  <c r="E242" i="108"/>
  <c r="F242" i="108"/>
  <c r="C243" i="108"/>
  <c r="D243" i="108"/>
  <c r="E243" i="108"/>
  <c r="F243" i="108"/>
  <c r="C244" i="108"/>
  <c r="D244" i="108"/>
  <c r="E244" i="108"/>
  <c r="F244" i="108"/>
  <c r="C245" i="108"/>
  <c r="D245" i="108"/>
  <c r="E245" i="108"/>
  <c r="F245" i="108"/>
  <c r="C246" i="108"/>
  <c r="D246" i="108"/>
  <c r="E246" i="108"/>
  <c r="F246" i="108"/>
  <c r="C247" i="108"/>
  <c r="D247" i="108"/>
  <c r="E247" i="108"/>
  <c r="F247" i="108"/>
  <c r="C248" i="108"/>
  <c r="D248" i="108"/>
  <c r="E248" i="108"/>
  <c r="F248" i="108"/>
  <c r="C249" i="108"/>
  <c r="D249" i="108"/>
  <c r="E249" i="108"/>
  <c r="F249" i="108"/>
  <c r="C250" i="108"/>
  <c r="D250" i="108"/>
  <c r="E250" i="108"/>
  <c r="F250" i="108"/>
  <c r="C251" i="108"/>
  <c r="D251" i="108"/>
  <c r="E251" i="108"/>
  <c r="F251" i="108"/>
  <c r="C252" i="108"/>
  <c r="D252" i="108"/>
  <c r="E252" i="108"/>
  <c r="F252" i="108"/>
  <c r="C253" i="108"/>
  <c r="D253" i="108"/>
  <c r="E253" i="108"/>
  <c r="F253" i="108"/>
  <c r="C254" i="108"/>
  <c r="D254" i="108"/>
  <c r="E254" i="108"/>
  <c r="F254" i="108"/>
  <c r="C255" i="108"/>
  <c r="D255" i="108"/>
  <c r="E255" i="108"/>
  <c r="F255" i="108"/>
  <c r="C256" i="108"/>
  <c r="D256" i="108"/>
  <c r="E256" i="108"/>
  <c r="F256" i="108"/>
  <c r="C257" i="108"/>
  <c r="D257" i="108"/>
  <c r="E257" i="108"/>
  <c r="F257" i="108"/>
  <c r="C258" i="108"/>
  <c r="D258" i="108"/>
  <c r="E258" i="108"/>
  <c r="F258" i="108"/>
  <c r="C259" i="108"/>
  <c r="D259" i="108"/>
  <c r="E259" i="108"/>
  <c r="F259" i="108"/>
  <c r="C260" i="108"/>
  <c r="D260" i="108"/>
  <c r="E260" i="108"/>
  <c r="F260" i="108"/>
  <c r="C261" i="108"/>
  <c r="D261" i="108"/>
  <c r="E261" i="108"/>
  <c r="F261" i="108"/>
  <c r="C262" i="108"/>
  <c r="D262" i="108"/>
  <c r="E262" i="108"/>
  <c r="F262" i="108"/>
  <c r="C263" i="108"/>
  <c r="D263" i="108"/>
  <c r="E263" i="108"/>
  <c r="F263" i="108"/>
  <c r="C264" i="108"/>
  <c r="D264" i="108"/>
  <c r="E264" i="108"/>
  <c r="F264" i="108"/>
  <c r="C265" i="108"/>
  <c r="D265" i="108"/>
  <c r="E265" i="108"/>
  <c r="F265" i="108"/>
  <c r="C266" i="108"/>
  <c r="D266" i="108"/>
  <c r="E266" i="108"/>
  <c r="F266" i="108"/>
  <c r="C267" i="108"/>
  <c r="D267" i="108"/>
  <c r="E267" i="108"/>
  <c r="F267" i="108"/>
  <c r="C268" i="108"/>
  <c r="D268" i="108"/>
  <c r="E268" i="108"/>
  <c r="F268" i="108"/>
  <c r="C269" i="108"/>
  <c r="D269" i="108"/>
  <c r="E269" i="108"/>
  <c r="F269" i="108"/>
  <c r="C270" i="108"/>
  <c r="D270" i="108"/>
  <c r="E270" i="108"/>
  <c r="F270" i="108"/>
  <c r="C271" i="108"/>
  <c r="D271" i="108"/>
  <c r="E271" i="108"/>
  <c r="F271" i="108"/>
  <c r="C272" i="108"/>
  <c r="D272" i="108"/>
  <c r="E272" i="108"/>
  <c r="F272" i="108"/>
  <c r="C273" i="108"/>
  <c r="D273" i="108"/>
  <c r="E273" i="108"/>
  <c r="F273" i="108"/>
  <c r="C274" i="108"/>
  <c r="D274" i="108"/>
  <c r="E274" i="108"/>
  <c r="F274" i="108"/>
  <c r="C275" i="108"/>
  <c r="D275" i="108"/>
  <c r="E275" i="108"/>
  <c r="F275" i="108"/>
  <c r="C276" i="108"/>
  <c r="D276" i="108"/>
  <c r="E276" i="108"/>
  <c r="F276" i="108"/>
  <c r="C277" i="108"/>
  <c r="D277" i="108"/>
  <c r="E277" i="108"/>
  <c r="F277" i="108"/>
  <c r="C278" i="108"/>
  <c r="D278" i="108"/>
  <c r="E278" i="108"/>
  <c r="F278" i="108"/>
  <c r="C279" i="108"/>
  <c r="D279" i="108"/>
  <c r="E279" i="108"/>
  <c r="F279" i="108"/>
  <c r="C280" i="108"/>
  <c r="D280" i="108"/>
  <c r="E280" i="108"/>
  <c r="F280" i="108"/>
  <c r="D281" i="108"/>
  <c r="E281" i="108"/>
  <c r="F281" i="108"/>
  <c r="D282" i="108"/>
  <c r="E282" i="108"/>
  <c r="F282" i="108"/>
  <c r="C283" i="108"/>
  <c r="D283" i="108"/>
  <c r="E283" i="108"/>
  <c r="F283" i="108"/>
  <c r="C284" i="108"/>
  <c r="D284" i="108"/>
  <c r="E284" i="108"/>
  <c r="F284" i="108"/>
  <c r="C285" i="108"/>
  <c r="D285" i="108"/>
  <c r="E285" i="108"/>
  <c r="F285" i="108"/>
  <c r="C286" i="108"/>
  <c r="D286" i="108"/>
  <c r="E286" i="108"/>
  <c r="F286" i="108"/>
  <c r="D287" i="108"/>
  <c r="E287" i="108"/>
  <c r="F287" i="108"/>
  <c r="C288" i="108"/>
  <c r="D288" i="108"/>
  <c r="E288" i="108"/>
  <c r="F288" i="108"/>
  <c r="C289" i="108"/>
  <c r="D289" i="108"/>
  <c r="E289" i="108"/>
  <c r="F289" i="108"/>
  <c r="C290" i="108"/>
  <c r="D290" i="108"/>
  <c r="E290" i="108"/>
  <c r="F290" i="108"/>
  <c r="C291" i="108"/>
  <c r="D291" i="108"/>
  <c r="E291" i="108"/>
  <c r="F291" i="108"/>
  <c r="C292" i="108"/>
  <c r="D292" i="108"/>
  <c r="E292" i="108"/>
  <c r="F292" i="108"/>
  <c r="C293" i="108"/>
  <c r="D293" i="108"/>
  <c r="E293" i="108"/>
  <c r="F293" i="108"/>
  <c r="C294" i="108"/>
  <c r="D294" i="108"/>
  <c r="E294" i="108"/>
  <c r="F294" i="108"/>
  <c r="C295" i="108"/>
  <c r="D295" i="108"/>
  <c r="E295" i="108"/>
  <c r="F295" i="108"/>
  <c r="C296" i="108"/>
  <c r="D296" i="108"/>
  <c r="E296" i="108"/>
  <c r="F296" i="108"/>
  <c r="C297" i="108"/>
  <c r="D297" i="108"/>
  <c r="E297" i="108"/>
  <c r="F297" i="108"/>
  <c r="C298" i="108"/>
  <c r="D298" i="108"/>
  <c r="E298" i="108"/>
  <c r="F298" i="108"/>
  <c r="C299" i="108"/>
  <c r="D299" i="108"/>
  <c r="E299" i="108"/>
  <c r="F299" i="108"/>
  <c r="C300" i="108"/>
  <c r="D300" i="108"/>
  <c r="E300" i="108"/>
  <c r="F300" i="108"/>
  <c r="C301" i="108"/>
  <c r="D301" i="108"/>
  <c r="E301" i="108"/>
  <c r="F301" i="108"/>
  <c r="C302" i="108"/>
  <c r="D302" i="108"/>
  <c r="E302" i="108"/>
  <c r="F302" i="108"/>
  <c r="C303" i="108"/>
  <c r="D303" i="108"/>
  <c r="E303" i="108"/>
  <c r="F303" i="108"/>
  <c r="C304" i="108"/>
  <c r="D304" i="108"/>
  <c r="E304" i="108"/>
  <c r="F304" i="108"/>
  <c r="C305" i="108"/>
  <c r="D305" i="108"/>
  <c r="E305" i="108"/>
  <c r="F305" i="108"/>
  <c r="C306" i="108"/>
  <c r="D306" i="108"/>
  <c r="E306" i="108"/>
  <c r="F306" i="108"/>
  <c r="C307" i="108"/>
  <c r="D307" i="108"/>
  <c r="E307" i="108"/>
  <c r="F307" i="108"/>
  <c r="C308" i="108"/>
  <c r="D308" i="108"/>
  <c r="E308" i="108"/>
  <c r="F308" i="108"/>
  <c r="A309" i="108"/>
  <c r="D309" i="108"/>
  <c r="E309" i="108"/>
  <c r="F309" i="108"/>
  <c r="C310" i="108"/>
  <c r="D310" i="108"/>
  <c r="E310" i="108"/>
  <c r="F310" i="108"/>
  <c r="D311" i="108"/>
  <c r="E311" i="108"/>
  <c r="F311" i="108"/>
  <c r="A312" i="108"/>
  <c r="C312" i="108"/>
  <c r="D312" i="108"/>
  <c r="E312" i="108"/>
  <c r="F312" i="108"/>
  <c r="C313" i="108"/>
  <c r="D313" i="108"/>
  <c r="E313" i="108"/>
  <c r="F313" i="108"/>
  <c r="C314" i="108"/>
  <c r="D314" i="108"/>
  <c r="E314" i="108"/>
  <c r="F314" i="108"/>
  <c r="C315" i="108"/>
  <c r="D315" i="108"/>
  <c r="E315" i="108"/>
  <c r="F315" i="108"/>
  <c r="C316" i="108"/>
  <c r="D316" i="108"/>
  <c r="E316" i="108"/>
  <c r="F316" i="108"/>
  <c r="C317" i="108"/>
  <c r="D317" i="108"/>
  <c r="E317" i="108"/>
  <c r="F317" i="108"/>
  <c r="C318" i="108"/>
  <c r="D318" i="108"/>
  <c r="E318" i="108"/>
  <c r="F318" i="108"/>
  <c r="C319" i="108"/>
  <c r="D319" i="108"/>
  <c r="E319" i="108"/>
  <c r="F319" i="108"/>
  <c r="C320" i="108"/>
  <c r="D320" i="108"/>
  <c r="E320" i="108"/>
  <c r="F320" i="108"/>
  <c r="C321" i="108"/>
  <c r="D321" i="108"/>
  <c r="E321" i="108"/>
  <c r="F321" i="108"/>
  <c r="C322" i="108"/>
  <c r="D322" i="108"/>
  <c r="E322" i="108"/>
  <c r="F322" i="108"/>
  <c r="C323" i="108"/>
  <c r="D323" i="108"/>
  <c r="E323" i="108"/>
  <c r="F323" i="108"/>
  <c r="C324" i="108"/>
  <c r="D324" i="108"/>
  <c r="E324" i="108"/>
  <c r="F324" i="108"/>
  <c r="C325" i="108"/>
  <c r="D325" i="108"/>
  <c r="E325" i="108"/>
  <c r="F325" i="108"/>
  <c r="C326" i="108"/>
  <c r="D326" i="108"/>
  <c r="E326" i="108"/>
  <c r="F326" i="108"/>
  <c r="C327" i="108"/>
  <c r="D327" i="108"/>
  <c r="E327" i="108"/>
  <c r="F327" i="108"/>
  <c r="C328" i="108"/>
  <c r="D328" i="108"/>
  <c r="E328" i="108"/>
  <c r="F328" i="108"/>
  <c r="C329" i="108"/>
  <c r="D329" i="108"/>
  <c r="E329" i="108"/>
  <c r="F329" i="108"/>
  <c r="C330" i="108"/>
  <c r="D330" i="108"/>
  <c r="E330" i="108"/>
  <c r="F330" i="108"/>
  <c r="C331" i="108"/>
  <c r="D331" i="108"/>
  <c r="E331" i="108"/>
  <c r="F331" i="108"/>
  <c r="C332" i="108"/>
  <c r="D332" i="108"/>
  <c r="E332" i="108"/>
  <c r="F332" i="108"/>
  <c r="C333" i="108"/>
  <c r="D333" i="108"/>
  <c r="E333" i="108"/>
  <c r="F333" i="108"/>
  <c r="C334" i="108"/>
  <c r="D334" i="108"/>
  <c r="E334" i="108"/>
  <c r="F334" i="108"/>
  <c r="C335" i="108"/>
  <c r="D335" i="108"/>
  <c r="E335" i="108"/>
  <c r="F335" i="108"/>
  <c r="C336" i="108"/>
  <c r="D336" i="108"/>
  <c r="E336" i="108"/>
  <c r="F336" i="108"/>
  <c r="C337" i="108"/>
  <c r="D337" i="108"/>
  <c r="E337" i="108"/>
  <c r="F337" i="108"/>
  <c r="C338" i="108"/>
  <c r="D338" i="108"/>
  <c r="E338" i="108"/>
  <c r="F338" i="108"/>
  <c r="C339" i="108"/>
  <c r="D339" i="108"/>
  <c r="E339" i="108"/>
  <c r="F339" i="108"/>
  <c r="C340" i="108"/>
  <c r="D340" i="108"/>
  <c r="E340" i="108"/>
  <c r="F340" i="108"/>
  <c r="C341" i="108"/>
  <c r="D341" i="108"/>
  <c r="E341" i="108"/>
  <c r="F341" i="108"/>
  <c r="C342" i="108"/>
  <c r="D342" i="108"/>
  <c r="E342" i="108"/>
  <c r="F342" i="108"/>
  <c r="C343" i="108"/>
  <c r="D343" i="108"/>
  <c r="E343" i="108"/>
  <c r="F343" i="108"/>
  <c r="C344" i="108"/>
  <c r="D344" i="108"/>
  <c r="E344" i="108"/>
  <c r="F344" i="108"/>
  <c r="C345" i="108"/>
  <c r="D345" i="108"/>
  <c r="E345" i="108"/>
  <c r="F345" i="108"/>
  <c r="C346" i="108"/>
  <c r="D346" i="108"/>
  <c r="E346" i="108"/>
  <c r="F346" i="108"/>
  <c r="C347" i="108"/>
  <c r="D347" i="108"/>
  <c r="E347" i="108"/>
  <c r="F347" i="108"/>
  <c r="C348" i="108"/>
  <c r="D348" i="108"/>
  <c r="E348" i="108"/>
  <c r="F348" i="108"/>
  <c r="C349" i="108"/>
  <c r="D349" i="108"/>
  <c r="E349" i="108"/>
  <c r="F349" i="108"/>
  <c r="C350" i="108"/>
  <c r="D350" i="108"/>
  <c r="E350" i="108"/>
  <c r="F350" i="108"/>
  <c r="C351" i="108"/>
  <c r="D351" i="108"/>
  <c r="E351" i="108"/>
  <c r="F351" i="108"/>
  <c r="C352" i="108"/>
  <c r="D352" i="108"/>
  <c r="E352" i="108"/>
  <c r="F352" i="108"/>
  <c r="C353" i="108"/>
  <c r="D353" i="108"/>
  <c r="E353" i="108"/>
  <c r="F353" i="108"/>
  <c r="C354" i="108"/>
  <c r="D354" i="108"/>
  <c r="E354" i="108"/>
  <c r="F354" i="108"/>
  <c r="C355" i="108"/>
  <c r="D355" i="108"/>
  <c r="E355" i="108"/>
  <c r="F355" i="108"/>
  <c r="C356" i="108"/>
  <c r="D356" i="108"/>
  <c r="E356" i="108"/>
  <c r="F356" i="108"/>
  <c r="C357" i="108"/>
  <c r="D357" i="108"/>
  <c r="E357" i="108"/>
  <c r="F357" i="108"/>
  <c r="C358" i="108"/>
  <c r="D358" i="108"/>
  <c r="E358" i="108"/>
  <c r="F358" i="108"/>
  <c r="C359" i="108"/>
  <c r="D359" i="108"/>
  <c r="E359" i="108"/>
  <c r="F359" i="108"/>
  <c r="C360" i="108"/>
  <c r="D360" i="108"/>
  <c r="E360" i="108"/>
  <c r="F360" i="108"/>
  <c r="C361" i="108"/>
  <c r="D361" i="108"/>
  <c r="E361" i="108"/>
  <c r="F361" i="108"/>
  <c r="C362" i="108"/>
  <c r="D362" i="108"/>
  <c r="E362" i="108"/>
  <c r="F362" i="108"/>
  <c r="C363" i="108"/>
  <c r="D363" i="108"/>
  <c r="E363" i="108"/>
  <c r="F363" i="108"/>
  <c r="C364" i="108"/>
  <c r="D364" i="108"/>
  <c r="E364" i="108"/>
  <c r="F364" i="108"/>
  <c r="C365" i="108"/>
  <c r="D365" i="108"/>
  <c r="E365" i="108"/>
  <c r="F365" i="108"/>
  <c r="C366" i="108"/>
  <c r="D366" i="108"/>
  <c r="E366" i="108"/>
  <c r="F366" i="108"/>
  <c r="C367" i="108"/>
  <c r="D367" i="108"/>
  <c r="E367" i="108"/>
  <c r="F367" i="108"/>
  <c r="C368" i="108"/>
  <c r="D368" i="108"/>
  <c r="E368" i="108"/>
  <c r="F368" i="108"/>
  <c r="C369" i="108"/>
  <c r="D369" i="108"/>
  <c r="E369" i="108"/>
  <c r="F369" i="108"/>
  <c r="C370" i="108"/>
  <c r="D370" i="108"/>
  <c r="E370" i="108"/>
  <c r="F370" i="108"/>
  <c r="C371" i="108"/>
  <c r="D371" i="108"/>
  <c r="E371" i="108"/>
  <c r="F371" i="108"/>
  <c r="C372" i="108"/>
  <c r="D372" i="108"/>
  <c r="E372" i="108"/>
  <c r="F372" i="108"/>
  <c r="C373" i="108"/>
  <c r="D373" i="108"/>
  <c r="E373" i="108"/>
  <c r="F373" i="108"/>
  <c r="A374" i="108"/>
  <c r="C374" i="108"/>
  <c r="D374" i="108"/>
  <c r="E374" i="108"/>
  <c r="F374" i="108"/>
  <c r="C375" i="108"/>
  <c r="D375" i="108"/>
  <c r="E375" i="108"/>
  <c r="F375" i="108"/>
  <c r="C376" i="108"/>
  <c r="D376" i="108"/>
  <c r="E376" i="108"/>
  <c r="F376" i="108"/>
  <c r="C377" i="108"/>
  <c r="D377" i="108"/>
  <c r="E377" i="108"/>
  <c r="F377" i="108"/>
  <c r="C378" i="108"/>
  <c r="D378" i="108"/>
  <c r="E378" i="108"/>
  <c r="F378" i="108"/>
  <c r="C379" i="108"/>
  <c r="D379" i="108"/>
  <c r="E379" i="108"/>
  <c r="F379" i="108"/>
  <c r="C380" i="108"/>
  <c r="D380" i="108"/>
  <c r="E380" i="108"/>
  <c r="F380" i="108"/>
  <c r="C381" i="108"/>
  <c r="D381" i="108"/>
  <c r="E381" i="108"/>
  <c r="F381" i="108"/>
  <c r="C382" i="108"/>
  <c r="D382" i="108"/>
  <c r="E382" i="108"/>
  <c r="F382" i="108"/>
  <c r="C383" i="108"/>
  <c r="D383" i="108"/>
  <c r="E383" i="108"/>
  <c r="F383" i="108"/>
  <c r="C384" i="108"/>
  <c r="D384" i="108"/>
  <c r="E384" i="108"/>
  <c r="F384" i="108"/>
  <c r="C385" i="108"/>
  <c r="D385" i="108"/>
  <c r="E385" i="108"/>
  <c r="F385" i="108"/>
  <c r="C386" i="108"/>
  <c r="D386" i="108"/>
  <c r="E386" i="108"/>
  <c r="F386" i="108"/>
  <c r="C387" i="108"/>
  <c r="D387" i="108"/>
  <c r="E387" i="108"/>
  <c r="F387" i="108"/>
  <c r="C388" i="108"/>
  <c r="D388" i="108"/>
  <c r="E388" i="108"/>
  <c r="F388" i="108"/>
  <c r="C389" i="108"/>
  <c r="D389" i="108"/>
  <c r="E389" i="108"/>
  <c r="F389" i="108"/>
  <c r="C390" i="108"/>
  <c r="D390" i="108"/>
  <c r="E390" i="108"/>
  <c r="F390" i="108"/>
  <c r="C391" i="108"/>
  <c r="D391" i="108"/>
  <c r="E391" i="108"/>
  <c r="F391" i="108"/>
  <c r="C392" i="108"/>
  <c r="D392" i="108"/>
  <c r="E392" i="108"/>
  <c r="F392" i="108"/>
  <c r="C393" i="108"/>
  <c r="D393" i="108"/>
  <c r="E393" i="108"/>
  <c r="F393" i="108"/>
  <c r="C394" i="108"/>
  <c r="D394" i="108"/>
  <c r="E394" i="108"/>
  <c r="F394" i="108"/>
  <c r="C395" i="108"/>
  <c r="D395" i="108"/>
  <c r="E395" i="108"/>
  <c r="F395" i="108"/>
  <c r="C396" i="108"/>
  <c r="D396" i="108"/>
  <c r="E396" i="108"/>
  <c r="F396" i="108"/>
  <c r="C397" i="108"/>
  <c r="D397" i="108"/>
  <c r="E397" i="108"/>
  <c r="F397" i="108"/>
  <c r="C398" i="108"/>
  <c r="D398" i="108"/>
  <c r="E398" i="108"/>
  <c r="F398" i="108"/>
  <c r="C399" i="108"/>
  <c r="D399" i="108"/>
  <c r="E399" i="108"/>
  <c r="F399" i="108"/>
  <c r="C400" i="108"/>
  <c r="D400" i="108"/>
  <c r="E400" i="108"/>
  <c r="F400" i="108"/>
  <c r="C401" i="108"/>
  <c r="D401" i="108"/>
  <c r="E401" i="108"/>
  <c r="F401" i="108"/>
  <c r="C402" i="108"/>
  <c r="D402" i="108"/>
  <c r="E402" i="108"/>
  <c r="F402" i="108"/>
  <c r="C403" i="108"/>
  <c r="D403" i="108"/>
  <c r="E403" i="108"/>
  <c r="F403" i="108"/>
  <c r="C404" i="108"/>
  <c r="D404" i="108"/>
  <c r="E404" i="108"/>
  <c r="F404" i="108"/>
  <c r="C405" i="108"/>
  <c r="D405" i="108"/>
  <c r="E405" i="108"/>
  <c r="F405" i="108"/>
  <c r="C406" i="108"/>
  <c r="D406" i="108"/>
  <c r="E406" i="108"/>
  <c r="F406" i="108"/>
  <c r="C407" i="108"/>
  <c r="D407" i="108"/>
  <c r="E407" i="108"/>
  <c r="F407" i="108"/>
  <c r="C408" i="108"/>
  <c r="D408" i="108"/>
  <c r="E408" i="108"/>
  <c r="F408" i="108"/>
  <c r="C409" i="108"/>
  <c r="D409" i="108"/>
  <c r="E409" i="108"/>
  <c r="F409" i="108"/>
  <c r="C410" i="108"/>
  <c r="D410" i="108"/>
  <c r="E410" i="108"/>
  <c r="F410" i="108"/>
  <c r="C411" i="108"/>
  <c r="D411" i="108"/>
  <c r="E411" i="108"/>
  <c r="F411" i="108"/>
  <c r="C412" i="108"/>
  <c r="D412" i="108"/>
  <c r="E412" i="108"/>
  <c r="F412" i="108"/>
  <c r="C413" i="108"/>
  <c r="D413" i="108"/>
  <c r="E413" i="108"/>
  <c r="F413" i="108"/>
  <c r="C414" i="108"/>
  <c r="D414" i="108"/>
  <c r="E414" i="108"/>
  <c r="F414" i="108"/>
  <c r="C415" i="108"/>
  <c r="D415" i="108"/>
  <c r="E415" i="108"/>
  <c r="F415" i="108"/>
  <c r="C416" i="108"/>
  <c r="D416" i="108"/>
  <c r="E416" i="108"/>
  <c r="F416" i="108"/>
  <c r="C417" i="108"/>
  <c r="D417" i="108"/>
  <c r="E417" i="108"/>
  <c r="F417" i="108"/>
  <c r="C418" i="108"/>
  <c r="D418" i="108"/>
  <c r="E418" i="108"/>
  <c r="F418" i="108"/>
  <c r="C419" i="108"/>
  <c r="D419" i="108"/>
  <c r="E419" i="108"/>
  <c r="F419" i="108"/>
  <c r="C420" i="108"/>
  <c r="D420" i="108"/>
  <c r="E420" i="108"/>
  <c r="F420" i="108"/>
  <c r="C421" i="108"/>
  <c r="D421" i="108"/>
  <c r="E421" i="108"/>
  <c r="F421" i="108"/>
  <c r="C422" i="108"/>
  <c r="D422" i="108"/>
  <c r="E422" i="108"/>
  <c r="F422" i="108"/>
  <c r="C423" i="108"/>
  <c r="D423" i="108"/>
  <c r="E423" i="108"/>
  <c r="F423" i="108"/>
  <c r="C424" i="108"/>
  <c r="D424" i="108"/>
  <c r="E424" i="108"/>
  <c r="F424" i="108"/>
  <c r="C425" i="108"/>
  <c r="D425" i="108"/>
  <c r="E425" i="108"/>
  <c r="F425" i="108"/>
  <c r="C426" i="108"/>
  <c r="D426" i="108"/>
  <c r="E426" i="108"/>
  <c r="F426" i="108"/>
  <c r="C427" i="108"/>
  <c r="D427" i="108"/>
  <c r="E427" i="108"/>
  <c r="F427" i="108"/>
  <c r="C428" i="108"/>
  <c r="D428" i="108"/>
  <c r="E428" i="108"/>
  <c r="F428" i="108"/>
  <c r="C429" i="108"/>
  <c r="D429" i="108"/>
  <c r="E429" i="108"/>
  <c r="F429" i="108"/>
  <c r="C430" i="108"/>
  <c r="D430" i="108"/>
  <c r="E430" i="108"/>
  <c r="F430" i="108"/>
  <c r="C431" i="108"/>
  <c r="D431" i="108"/>
  <c r="E431" i="108"/>
  <c r="F431" i="108"/>
  <c r="C432" i="108"/>
  <c r="D432" i="108"/>
  <c r="E432" i="108"/>
  <c r="F432" i="108"/>
  <c r="C433" i="108"/>
  <c r="D433" i="108"/>
  <c r="E433" i="108"/>
  <c r="F433" i="108"/>
  <c r="C434" i="108"/>
  <c r="D434" i="108"/>
  <c r="E434" i="108"/>
  <c r="F434" i="108"/>
  <c r="C435" i="108"/>
  <c r="D435" i="108"/>
  <c r="E435" i="108"/>
  <c r="F435" i="108"/>
  <c r="C436" i="108"/>
  <c r="D436" i="108"/>
  <c r="E436" i="108"/>
  <c r="F436" i="108"/>
  <c r="C437" i="108"/>
  <c r="D437" i="108"/>
  <c r="E437" i="108"/>
  <c r="F437" i="108"/>
  <c r="C438" i="108"/>
  <c r="D438" i="108"/>
  <c r="E438" i="108"/>
  <c r="F438" i="108"/>
  <c r="C439" i="108"/>
  <c r="D439" i="108"/>
  <c r="E439" i="108"/>
  <c r="F439" i="108"/>
  <c r="C440" i="108"/>
  <c r="D440" i="108"/>
  <c r="E440" i="108"/>
  <c r="F440" i="108"/>
  <c r="C441" i="108"/>
  <c r="D441" i="108"/>
  <c r="E441" i="108"/>
  <c r="F441" i="108"/>
  <c r="C442" i="108"/>
  <c r="D442" i="108"/>
  <c r="E442" i="108"/>
  <c r="F442" i="108"/>
  <c r="C443" i="108"/>
  <c r="D443" i="108"/>
  <c r="E443" i="108"/>
  <c r="F443" i="108"/>
  <c r="C444" i="108"/>
  <c r="D444" i="108"/>
  <c r="E444" i="108"/>
  <c r="F444" i="108"/>
  <c r="C445" i="108"/>
  <c r="D445" i="108"/>
  <c r="E445" i="108"/>
  <c r="F445" i="108"/>
  <c r="C446" i="108"/>
  <c r="D446" i="108"/>
  <c r="E446" i="108"/>
  <c r="F446" i="108"/>
  <c r="C447" i="108"/>
  <c r="D447" i="108"/>
  <c r="E447" i="108"/>
  <c r="F447" i="108"/>
  <c r="C448" i="108"/>
  <c r="D448" i="108"/>
  <c r="E448" i="108"/>
  <c r="F448" i="108"/>
  <c r="C449" i="108"/>
  <c r="D449" i="108"/>
  <c r="E449" i="108"/>
  <c r="F449" i="108"/>
  <c r="C450" i="108"/>
  <c r="D450" i="108"/>
  <c r="E450" i="108"/>
  <c r="F450" i="108"/>
  <c r="C451" i="108"/>
  <c r="D451" i="108"/>
  <c r="E451" i="108"/>
  <c r="F451" i="108"/>
  <c r="C452" i="108"/>
  <c r="D452" i="108"/>
  <c r="E452" i="108"/>
  <c r="F452" i="108"/>
  <c r="C453" i="108"/>
  <c r="D453" i="108"/>
  <c r="E453" i="108"/>
  <c r="F453" i="108"/>
  <c r="C454" i="108"/>
  <c r="D454" i="108"/>
  <c r="E454" i="108"/>
  <c r="F454" i="108"/>
  <c r="C455" i="108"/>
  <c r="D455" i="108"/>
  <c r="E455" i="108"/>
  <c r="F455" i="108"/>
  <c r="C456" i="108"/>
  <c r="D456" i="108"/>
  <c r="E456" i="108"/>
  <c r="F456" i="108"/>
  <c r="C457" i="108"/>
  <c r="D457" i="108"/>
  <c r="E457" i="108"/>
  <c r="F457" i="108"/>
  <c r="C458" i="108"/>
  <c r="D458" i="108"/>
  <c r="E458" i="108"/>
  <c r="F458" i="108"/>
  <c r="C459" i="108"/>
  <c r="D459" i="108"/>
  <c r="E459" i="108"/>
  <c r="F459" i="108"/>
  <c r="C460" i="108"/>
  <c r="D460" i="108"/>
  <c r="E460" i="108"/>
  <c r="F460" i="108"/>
  <c r="C461" i="108"/>
  <c r="D461" i="108"/>
  <c r="E461" i="108"/>
  <c r="F461" i="108"/>
  <c r="C462" i="108"/>
  <c r="D462" i="108"/>
  <c r="E462" i="108"/>
  <c r="F462" i="108"/>
  <c r="C463" i="108"/>
  <c r="D463" i="108"/>
  <c r="E463" i="108"/>
  <c r="F463" i="108"/>
  <c r="C464" i="108"/>
  <c r="D464" i="108"/>
  <c r="E464" i="108"/>
  <c r="F464" i="108"/>
  <c r="C465" i="108"/>
  <c r="D465" i="108"/>
  <c r="E465" i="108"/>
  <c r="F465" i="108"/>
  <c r="C466" i="108"/>
  <c r="D466" i="108"/>
  <c r="E466" i="108"/>
  <c r="F466" i="108"/>
  <c r="C467" i="108"/>
  <c r="D467" i="108"/>
  <c r="E467" i="108"/>
  <c r="F467" i="108"/>
  <c r="C468" i="108"/>
  <c r="D468" i="108"/>
  <c r="E468" i="108"/>
  <c r="F468" i="108"/>
  <c r="C469" i="108"/>
  <c r="D469" i="108"/>
  <c r="E469" i="108"/>
  <c r="F469" i="108"/>
  <c r="C470" i="108"/>
  <c r="D470" i="108"/>
  <c r="E470" i="108"/>
  <c r="F470" i="108"/>
  <c r="C471" i="108"/>
  <c r="D471" i="108"/>
  <c r="E471" i="108"/>
  <c r="F471" i="108"/>
  <c r="C472" i="108"/>
  <c r="D472" i="108"/>
  <c r="E472" i="108"/>
  <c r="F472" i="108"/>
  <c r="C473" i="108"/>
  <c r="D473" i="108"/>
  <c r="E473" i="108"/>
  <c r="F473" i="108"/>
  <c r="C474" i="108"/>
  <c r="D474" i="108"/>
  <c r="E474" i="108"/>
  <c r="F474" i="108"/>
  <c r="C475" i="108"/>
  <c r="D475" i="108"/>
  <c r="E475" i="108"/>
  <c r="F475" i="108"/>
  <c r="C476" i="108"/>
  <c r="D476" i="108"/>
  <c r="E476" i="108"/>
  <c r="F476" i="108"/>
  <c r="C477" i="108"/>
  <c r="D477" i="108"/>
  <c r="E477" i="108"/>
  <c r="F477" i="108"/>
  <c r="C478" i="108"/>
  <c r="D478" i="108"/>
  <c r="E478" i="108"/>
  <c r="F478" i="108"/>
  <c r="C479" i="108"/>
  <c r="D479" i="108"/>
  <c r="E479" i="108"/>
  <c r="F479" i="108"/>
  <c r="C480" i="108"/>
  <c r="D480" i="108"/>
  <c r="E480" i="108"/>
  <c r="F480" i="108"/>
  <c r="C481" i="108"/>
  <c r="D481" i="108"/>
  <c r="E481" i="108"/>
  <c r="F481" i="108"/>
  <c r="C482" i="108"/>
  <c r="D482" i="108"/>
  <c r="E482" i="108"/>
  <c r="F482" i="108"/>
  <c r="C483" i="108"/>
  <c r="D483" i="108"/>
  <c r="E483" i="108"/>
  <c r="F483" i="108"/>
  <c r="C484" i="108"/>
  <c r="D484" i="108"/>
  <c r="E484" i="108"/>
  <c r="F484" i="108"/>
  <c r="C485" i="108"/>
  <c r="D485" i="108"/>
  <c r="E485" i="108"/>
  <c r="F485" i="108"/>
  <c r="C486" i="108"/>
  <c r="D486" i="108"/>
  <c r="E486" i="108"/>
  <c r="F486" i="108"/>
  <c r="C487" i="108"/>
  <c r="D487" i="108"/>
  <c r="E487" i="108"/>
  <c r="F487" i="108"/>
  <c r="C488" i="108"/>
  <c r="D488" i="108"/>
  <c r="E488" i="108"/>
  <c r="F488" i="108"/>
  <c r="C489" i="108"/>
  <c r="D489" i="108"/>
  <c r="E489" i="108"/>
  <c r="F489" i="108"/>
  <c r="C490" i="108"/>
  <c r="D490" i="108"/>
  <c r="E490" i="108"/>
  <c r="F490" i="108"/>
  <c r="C491" i="108"/>
  <c r="D491" i="108"/>
  <c r="E491" i="108"/>
  <c r="F491" i="108"/>
  <c r="C492" i="108"/>
  <c r="D492" i="108"/>
  <c r="E492" i="108"/>
  <c r="F492" i="108"/>
  <c r="C493" i="108"/>
  <c r="D493" i="108"/>
  <c r="E493" i="108"/>
  <c r="F493" i="108"/>
  <c r="C494" i="108"/>
  <c r="D494" i="108"/>
  <c r="E494" i="108"/>
  <c r="F494" i="108"/>
  <c r="C495" i="108"/>
  <c r="D495" i="108"/>
  <c r="E495" i="108"/>
  <c r="F495" i="108"/>
  <c r="C496" i="108"/>
  <c r="D496" i="108"/>
  <c r="E496" i="108"/>
  <c r="F496" i="108"/>
  <c r="C497" i="108"/>
  <c r="D497" i="108"/>
  <c r="E497" i="108"/>
  <c r="F497" i="108"/>
  <c r="C498" i="108"/>
  <c r="D498" i="108"/>
  <c r="E498" i="108"/>
  <c r="F498" i="108"/>
  <c r="C499" i="108"/>
  <c r="D499" i="108"/>
  <c r="E499" i="108"/>
  <c r="F499" i="108"/>
  <c r="C500" i="108"/>
  <c r="D500" i="108"/>
  <c r="E500" i="108"/>
  <c r="F500" i="108"/>
  <c r="C501" i="108"/>
  <c r="D501" i="108"/>
  <c r="E501" i="108"/>
  <c r="F501" i="108"/>
  <c r="C502" i="108"/>
  <c r="D502" i="108"/>
  <c r="E502" i="108"/>
  <c r="F502" i="108"/>
  <c r="C503" i="108"/>
  <c r="D503" i="108"/>
  <c r="E503" i="108"/>
  <c r="F503" i="108"/>
  <c r="C504" i="108"/>
  <c r="D504" i="108"/>
  <c r="E504" i="108"/>
  <c r="F504" i="108"/>
  <c r="C505" i="108"/>
  <c r="D505" i="108"/>
  <c r="E505" i="108"/>
  <c r="F505" i="108"/>
  <c r="C506" i="108"/>
  <c r="D506" i="108"/>
  <c r="E506" i="108"/>
  <c r="F506" i="108"/>
  <c r="C507" i="108"/>
  <c r="D507" i="108"/>
  <c r="E507" i="108"/>
  <c r="F507" i="108"/>
  <c r="C508" i="108"/>
  <c r="D508" i="108"/>
  <c r="E508" i="108"/>
  <c r="F508" i="108"/>
  <c r="C509" i="108"/>
  <c r="D509" i="108"/>
  <c r="E509" i="108"/>
  <c r="F509" i="108"/>
  <c r="C510" i="108"/>
  <c r="D510" i="108"/>
  <c r="E510" i="108"/>
  <c r="F510" i="108"/>
  <c r="C511" i="108"/>
  <c r="D511" i="108"/>
  <c r="E511" i="108"/>
  <c r="F511" i="108"/>
  <c r="C512" i="108"/>
  <c r="D512" i="108"/>
  <c r="E512" i="108"/>
  <c r="F512" i="108"/>
  <c r="C513" i="108"/>
  <c r="D513" i="108"/>
  <c r="E513" i="108"/>
  <c r="F513" i="108"/>
  <c r="C514" i="108"/>
  <c r="D514" i="108"/>
  <c r="E514" i="108"/>
  <c r="F514" i="108"/>
  <c r="C515" i="108"/>
  <c r="D515" i="108"/>
  <c r="E515" i="108"/>
  <c r="F515" i="108"/>
  <c r="C516" i="108"/>
  <c r="D516" i="108"/>
  <c r="E516" i="108"/>
  <c r="F516" i="108"/>
  <c r="C517" i="108"/>
  <c r="D517" i="108"/>
  <c r="E517" i="108"/>
  <c r="F517" i="108"/>
  <c r="C518" i="108"/>
  <c r="D518" i="108"/>
  <c r="E518" i="108"/>
  <c r="F518" i="108"/>
  <c r="C519" i="108"/>
  <c r="D519" i="108"/>
  <c r="E519" i="108"/>
  <c r="F519" i="108"/>
  <c r="C520" i="108"/>
  <c r="D520" i="108"/>
  <c r="E520" i="108"/>
  <c r="F520" i="108"/>
  <c r="C521" i="108"/>
  <c r="D521" i="108"/>
  <c r="E521" i="108"/>
  <c r="F521" i="108"/>
  <c r="C522" i="108"/>
  <c r="D522" i="108"/>
  <c r="E522" i="108"/>
  <c r="F522" i="108"/>
  <c r="C523" i="108"/>
  <c r="D523" i="108"/>
  <c r="E523" i="108"/>
  <c r="F523" i="108"/>
  <c r="C524" i="108"/>
  <c r="D524" i="108"/>
  <c r="E524" i="108"/>
  <c r="F524" i="108"/>
  <c r="C525" i="108"/>
  <c r="D525" i="108"/>
  <c r="E525" i="108"/>
  <c r="F525" i="108"/>
  <c r="C526" i="108"/>
  <c r="D526" i="108"/>
  <c r="E526" i="108"/>
  <c r="F526" i="108"/>
  <c r="C527" i="108"/>
  <c r="D527" i="108"/>
  <c r="E527" i="108"/>
  <c r="F527" i="108"/>
  <c r="C528" i="108"/>
  <c r="D528" i="108"/>
  <c r="E528" i="108"/>
  <c r="F528" i="108"/>
  <c r="C529" i="108"/>
  <c r="D529" i="108"/>
  <c r="E529" i="108"/>
  <c r="F529" i="108"/>
  <c r="C530" i="108"/>
  <c r="D530" i="108"/>
  <c r="E530" i="108"/>
  <c r="F530" i="108"/>
  <c r="C531" i="108"/>
  <c r="D531" i="108"/>
  <c r="E531" i="108"/>
  <c r="F531" i="108"/>
  <c r="C532" i="108"/>
  <c r="D532" i="108"/>
  <c r="E532" i="108"/>
  <c r="F532" i="108"/>
  <c r="C533" i="108"/>
  <c r="D533" i="108"/>
  <c r="E533" i="108"/>
  <c r="F533" i="108"/>
  <c r="C534" i="108"/>
  <c r="D534" i="108"/>
  <c r="E534" i="108"/>
  <c r="F534" i="108"/>
  <c r="C535" i="108"/>
  <c r="D535" i="108"/>
  <c r="E535" i="108"/>
  <c r="F535" i="108"/>
  <c r="C536" i="108"/>
  <c r="D536" i="108"/>
  <c r="E536" i="108"/>
  <c r="F536" i="108"/>
  <c r="C537" i="108"/>
  <c r="D537" i="108"/>
  <c r="E537" i="108"/>
  <c r="F537" i="108"/>
  <c r="C538" i="108"/>
  <c r="D538" i="108"/>
  <c r="E538" i="108"/>
  <c r="F538" i="108"/>
  <c r="C539" i="108"/>
  <c r="D539" i="108"/>
  <c r="E539" i="108"/>
  <c r="F539" i="108"/>
  <c r="C540" i="108"/>
  <c r="D540" i="108"/>
  <c r="E540" i="108"/>
  <c r="F540" i="108"/>
  <c r="C541" i="108"/>
  <c r="D541" i="108"/>
  <c r="E541" i="108"/>
  <c r="F541" i="108"/>
  <c r="C542" i="108"/>
  <c r="D542" i="108"/>
  <c r="E542" i="108"/>
  <c r="F542" i="108"/>
  <c r="C543" i="108"/>
  <c r="D543" i="108"/>
  <c r="E543" i="108"/>
  <c r="F543" i="108"/>
  <c r="C544" i="108"/>
  <c r="D544" i="108"/>
  <c r="E544" i="108"/>
  <c r="F544" i="108"/>
  <c r="C545" i="108"/>
  <c r="D545" i="108"/>
  <c r="E545" i="108"/>
  <c r="F545" i="108"/>
  <c r="C546" i="108"/>
  <c r="D546" i="108"/>
  <c r="E546" i="108"/>
  <c r="F546" i="108"/>
  <c r="C547" i="108"/>
  <c r="D547" i="108"/>
  <c r="E547" i="108"/>
  <c r="F547" i="108"/>
  <c r="C548" i="108"/>
  <c r="D548" i="108"/>
  <c r="E548" i="108"/>
  <c r="F548" i="108"/>
  <c r="C549" i="108"/>
  <c r="D549" i="108"/>
  <c r="E549" i="108"/>
  <c r="F549" i="108"/>
  <c r="C550" i="108"/>
  <c r="D550" i="108"/>
  <c r="E550" i="108"/>
  <c r="F550" i="108"/>
  <c r="C551" i="108"/>
  <c r="D551" i="108"/>
  <c r="E551" i="108"/>
  <c r="F551" i="108"/>
  <c r="C552" i="108"/>
  <c r="D552" i="108"/>
  <c r="E552" i="108"/>
  <c r="F552" i="108"/>
  <c r="C553" i="108"/>
  <c r="D553" i="108"/>
  <c r="E553" i="108"/>
  <c r="F553" i="108"/>
  <c r="C554" i="108"/>
  <c r="D554" i="108"/>
  <c r="E554" i="108"/>
  <c r="F554" i="108"/>
  <c r="C555" i="108"/>
  <c r="D555" i="108"/>
  <c r="E555" i="108"/>
  <c r="F555" i="108"/>
  <c r="C556" i="108"/>
  <c r="D556" i="108"/>
  <c r="E556" i="108"/>
  <c r="F556" i="108"/>
  <c r="C557" i="108"/>
  <c r="D557" i="108"/>
  <c r="E557" i="108"/>
  <c r="F557" i="108"/>
  <c r="C558" i="108"/>
  <c r="D558" i="108"/>
  <c r="E558" i="108"/>
  <c r="F558" i="108"/>
  <c r="C559" i="108"/>
  <c r="D559" i="108"/>
  <c r="E559" i="108"/>
  <c r="F559" i="108"/>
  <c r="C560" i="108"/>
  <c r="D560" i="108"/>
  <c r="E560" i="108"/>
  <c r="F560" i="108"/>
  <c r="C561" i="108"/>
  <c r="D561" i="108"/>
  <c r="E561" i="108"/>
  <c r="F561" i="108"/>
  <c r="C562" i="108"/>
  <c r="D562" i="108"/>
  <c r="E562" i="108"/>
  <c r="F562" i="108"/>
  <c r="C563" i="108"/>
  <c r="D563" i="108"/>
  <c r="E563" i="108"/>
  <c r="F563" i="108"/>
  <c r="C564" i="108"/>
  <c r="D564" i="108"/>
  <c r="E564" i="108"/>
  <c r="F564" i="108"/>
  <c r="C565" i="108"/>
  <c r="D565" i="108"/>
  <c r="E565" i="108"/>
  <c r="F565" i="108"/>
  <c r="C566" i="108"/>
  <c r="D566" i="108"/>
  <c r="E566" i="108"/>
  <c r="F566" i="108"/>
  <c r="C567" i="108"/>
  <c r="D567" i="108"/>
  <c r="E567" i="108"/>
  <c r="F567" i="108"/>
  <c r="C568" i="108"/>
  <c r="D568" i="108"/>
  <c r="E568" i="108"/>
  <c r="F568" i="108"/>
  <c r="C569" i="108"/>
  <c r="D569" i="108"/>
  <c r="E569" i="108"/>
  <c r="F569" i="108"/>
  <c r="C570" i="108"/>
  <c r="D570" i="108"/>
  <c r="E570" i="108"/>
  <c r="F570" i="108"/>
  <c r="C571" i="108"/>
  <c r="D571" i="108"/>
  <c r="E571" i="108"/>
  <c r="F571" i="108"/>
  <c r="C572" i="108"/>
  <c r="D572" i="108"/>
  <c r="E572" i="108"/>
  <c r="F572" i="108"/>
  <c r="C573" i="108"/>
  <c r="D573" i="108"/>
  <c r="E573" i="108"/>
  <c r="F573" i="108"/>
  <c r="C574" i="108"/>
  <c r="D574" i="108"/>
  <c r="E574" i="108"/>
  <c r="F574" i="108"/>
  <c r="C575" i="108"/>
  <c r="D575" i="108"/>
  <c r="E575" i="108"/>
  <c r="F575" i="108"/>
  <c r="C576" i="108"/>
  <c r="D576" i="108"/>
  <c r="E576" i="108"/>
  <c r="F576" i="108"/>
  <c r="C577" i="108"/>
  <c r="D577" i="108"/>
  <c r="E577" i="108"/>
  <c r="F577" i="108"/>
  <c r="C578" i="108"/>
  <c r="D578" i="108"/>
  <c r="E578" i="108"/>
  <c r="F578" i="108"/>
  <c r="C579" i="108"/>
  <c r="D579" i="108"/>
  <c r="E579" i="108"/>
  <c r="F579" i="108"/>
  <c r="C580" i="108"/>
  <c r="D580" i="108"/>
  <c r="E580" i="108"/>
  <c r="F580" i="108"/>
  <c r="C581" i="108"/>
  <c r="D581" i="108"/>
  <c r="E581" i="108"/>
  <c r="F581" i="108"/>
  <c r="C582" i="108"/>
  <c r="D582" i="108"/>
  <c r="E582" i="108"/>
  <c r="F582" i="108"/>
  <c r="C583" i="108"/>
  <c r="D583" i="108"/>
  <c r="E583" i="108"/>
  <c r="F583" i="108"/>
  <c r="C584" i="108"/>
  <c r="D584" i="108"/>
  <c r="E584" i="108"/>
  <c r="F584" i="108"/>
  <c r="C585" i="108"/>
  <c r="D585" i="108"/>
  <c r="E585" i="108"/>
  <c r="F585" i="108"/>
  <c r="C586" i="108"/>
  <c r="D586" i="108"/>
  <c r="E586" i="108"/>
  <c r="F586" i="108"/>
  <c r="C587" i="108"/>
  <c r="D587" i="108"/>
  <c r="E587" i="108"/>
  <c r="F587" i="108"/>
  <c r="C588" i="108"/>
  <c r="D588" i="108"/>
  <c r="E588" i="108"/>
  <c r="F588" i="108"/>
  <c r="C589" i="108"/>
  <c r="D589" i="108"/>
  <c r="E589" i="108"/>
  <c r="F589" i="108"/>
  <c r="C590" i="108"/>
  <c r="D590" i="108"/>
  <c r="E590" i="108"/>
  <c r="F590" i="108"/>
  <c r="C591" i="108"/>
  <c r="D591" i="108"/>
  <c r="E591" i="108"/>
  <c r="F591" i="108"/>
  <c r="C592" i="108"/>
  <c r="D592" i="108"/>
  <c r="E592" i="108"/>
  <c r="F592" i="108"/>
  <c r="C593" i="108"/>
  <c r="D593" i="108"/>
  <c r="E593" i="108"/>
  <c r="F593" i="108"/>
  <c r="C594" i="108"/>
  <c r="D594" i="108"/>
  <c r="E594" i="108"/>
  <c r="F594" i="108"/>
  <c r="C595" i="108"/>
  <c r="D595" i="108"/>
  <c r="E595" i="108"/>
  <c r="F595" i="108"/>
  <c r="C596" i="108"/>
  <c r="D596" i="108"/>
  <c r="E596" i="108"/>
  <c r="F596" i="108"/>
  <c r="C597" i="108"/>
  <c r="D597" i="108"/>
  <c r="E597" i="108"/>
  <c r="F597" i="108"/>
  <c r="C598" i="108"/>
  <c r="D598" i="108"/>
  <c r="E598" i="108"/>
  <c r="F598" i="108"/>
  <c r="C599" i="108"/>
  <c r="D599" i="108"/>
  <c r="E599" i="108"/>
  <c r="F599" i="108"/>
  <c r="C600" i="108"/>
  <c r="D600" i="108"/>
  <c r="E600" i="108"/>
  <c r="F600" i="108"/>
  <c r="C601" i="108"/>
  <c r="D601" i="108"/>
  <c r="E601" i="108"/>
  <c r="F601" i="108"/>
  <c r="C602" i="108"/>
  <c r="D602" i="108"/>
  <c r="E602" i="108"/>
  <c r="F602" i="108"/>
  <c r="D603" i="108"/>
  <c r="E603" i="108"/>
  <c r="F603" i="108"/>
  <c r="C604" i="108"/>
  <c r="D604" i="108"/>
  <c r="E604" i="108"/>
  <c r="F604" i="108"/>
  <c r="C605" i="108"/>
  <c r="D605" i="108"/>
  <c r="E605" i="108"/>
  <c r="F605" i="108"/>
  <c r="C606" i="108"/>
  <c r="D606" i="108"/>
  <c r="E606" i="108"/>
  <c r="F606" i="108"/>
  <c r="C607" i="108"/>
  <c r="D607" i="108"/>
  <c r="E607" i="108"/>
  <c r="F607" i="108"/>
  <c r="C608" i="108"/>
  <c r="D608" i="108"/>
  <c r="E608" i="108"/>
  <c r="F608" i="108"/>
  <c r="C609" i="108"/>
  <c r="D609" i="108"/>
  <c r="E609" i="108"/>
  <c r="F609" i="108"/>
  <c r="C610" i="108"/>
  <c r="D610" i="108"/>
  <c r="E610" i="108"/>
  <c r="F610" i="108"/>
  <c r="C611" i="108"/>
  <c r="D611" i="108"/>
  <c r="E611" i="108"/>
  <c r="F611" i="108"/>
  <c r="C612" i="108"/>
  <c r="D612" i="108"/>
  <c r="E612" i="108"/>
  <c r="F612" i="108"/>
  <c r="C613" i="108"/>
  <c r="D613" i="108"/>
  <c r="E613" i="108"/>
  <c r="F613" i="108"/>
  <c r="C614" i="108"/>
  <c r="D614" i="108"/>
  <c r="E614" i="108"/>
  <c r="F614" i="108"/>
  <c r="C615" i="108"/>
  <c r="D615" i="108"/>
  <c r="E615" i="108"/>
  <c r="F615" i="108"/>
  <c r="C616" i="108"/>
  <c r="D616" i="108"/>
  <c r="E616" i="108"/>
  <c r="F616" i="108"/>
  <c r="C617" i="108"/>
  <c r="D617" i="108"/>
  <c r="E617" i="108"/>
  <c r="F617" i="108"/>
  <c r="C618" i="108"/>
  <c r="D618" i="108"/>
  <c r="E618" i="108"/>
  <c r="F618" i="108"/>
  <c r="C619" i="108"/>
  <c r="D619" i="108"/>
  <c r="E619" i="108"/>
  <c r="F619" i="108"/>
  <c r="C620" i="108"/>
  <c r="D620" i="108"/>
  <c r="E620" i="108"/>
  <c r="F620" i="108"/>
  <c r="C621" i="108"/>
  <c r="D621" i="108"/>
  <c r="E621" i="108"/>
  <c r="F621" i="108"/>
  <c r="C622" i="108"/>
  <c r="D622" i="108"/>
  <c r="E622" i="108"/>
  <c r="F622" i="108"/>
  <c r="C623" i="108"/>
  <c r="D623" i="108"/>
  <c r="E623" i="108"/>
  <c r="F623" i="108"/>
  <c r="C624" i="108"/>
  <c r="D624" i="108"/>
  <c r="E624" i="108"/>
  <c r="F624" i="108"/>
  <c r="C625" i="108"/>
  <c r="D625" i="108"/>
  <c r="E625" i="108"/>
  <c r="F625" i="108"/>
  <c r="C626" i="108"/>
  <c r="D626" i="108"/>
  <c r="E626" i="108"/>
  <c r="F626" i="108"/>
  <c r="C627" i="108"/>
  <c r="D627" i="108"/>
  <c r="E627" i="108"/>
  <c r="F627" i="108"/>
  <c r="C628" i="108"/>
  <c r="D628" i="108"/>
  <c r="E628" i="108"/>
  <c r="F628" i="108"/>
  <c r="C629" i="108"/>
  <c r="D629" i="108"/>
  <c r="E629" i="108"/>
  <c r="F629" i="108"/>
  <c r="C630" i="108"/>
  <c r="D630" i="108"/>
  <c r="E630" i="108"/>
  <c r="F630" i="108"/>
  <c r="C631" i="108"/>
  <c r="D631" i="108"/>
  <c r="E631" i="108"/>
  <c r="F631" i="108"/>
  <c r="C632" i="108"/>
  <c r="D632" i="108"/>
  <c r="E632" i="108"/>
  <c r="F632" i="108"/>
  <c r="C633" i="108"/>
  <c r="D633" i="108"/>
  <c r="E633" i="108"/>
  <c r="F633" i="108"/>
  <c r="C634" i="108"/>
  <c r="D634" i="108"/>
  <c r="E634" i="108"/>
  <c r="F634" i="108"/>
  <c r="C635" i="108"/>
  <c r="D635" i="108"/>
  <c r="E635" i="108"/>
  <c r="F635" i="108"/>
  <c r="C636" i="108"/>
  <c r="D636" i="108"/>
  <c r="E636" i="108"/>
  <c r="F636" i="108"/>
  <c r="C637" i="108"/>
  <c r="D637" i="108"/>
  <c r="E637" i="108"/>
  <c r="F637" i="108"/>
  <c r="C638" i="108"/>
  <c r="D638" i="108"/>
  <c r="E638" i="108"/>
  <c r="F638" i="108"/>
  <c r="C639" i="108"/>
  <c r="D639" i="108"/>
  <c r="E639" i="108"/>
  <c r="F639" i="108"/>
  <c r="C640" i="108"/>
  <c r="D640" i="108"/>
  <c r="E640" i="108"/>
  <c r="F640" i="108"/>
  <c r="C641" i="108"/>
  <c r="D641" i="108"/>
  <c r="E641" i="108"/>
  <c r="F641" i="108"/>
  <c r="C642" i="108"/>
  <c r="D642" i="108"/>
  <c r="E642" i="108"/>
  <c r="F642" i="108"/>
  <c r="C643" i="108"/>
  <c r="D643" i="108"/>
  <c r="E643" i="108"/>
  <c r="F643" i="108"/>
  <c r="C644" i="108"/>
  <c r="D644" i="108"/>
  <c r="E644" i="108"/>
  <c r="F644" i="108"/>
  <c r="C645" i="108"/>
  <c r="D645" i="108"/>
  <c r="E645" i="108"/>
  <c r="F645" i="108"/>
  <c r="C646" i="108"/>
  <c r="D646" i="108"/>
  <c r="E646" i="108"/>
  <c r="F646" i="108"/>
  <c r="C647" i="108"/>
  <c r="D647" i="108"/>
  <c r="E647" i="108"/>
  <c r="F647" i="108"/>
  <c r="C648" i="108"/>
  <c r="D648" i="108"/>
  <c r="E648" i="108"/>
  <c r="F648" i="108"/>
  <c r="C649" i="108"/>
  <c r="D649" i="108"/>
  <c r="E649" i="108"/>
  <c r="F649" i="108"/>
  <c r="C650" i="108"/>
  <c r="D650" i="108"/>
  <c r="E650" i="108"/>
  <c r="F650" i="108"/>
  <c r="C651" i="108"/>
  <c r="D651" i="108"/>
  <c r="E651" i="108"/>
  <c r="F651" i="108"/>
  <c r="C652" i="108"/>
  <c r="D652" i="108"/>
  <c r="E652" i="108"/>
  <c r="F652" i="108"/>
  <c r="C653" i="108"/>
  <c r="D653" i="108"/>
  <c r="E653" i="108"/>
  <c r="F653" i="108"/>
  <c r="D654" i="108"/>
  <c r="E654" i="108"/>
  <c r="F654" i="108"/>
  <c r="C655" i="108"/>
  <c r="D655" i="108"/>
  <c r="E655" i="108"/>
  <c r="F655" i="108"/>
  <c r="C656" i="108"/>
  <c r="D656" i="108"/>
  <c r="E656" i="108"/>
  <c r="F656" i="108"/>
  <c r="C657" i="108"/>
  <c r="D657" i="108"/>
  <c r="E657" i="108"/>
  <c r="F657" i="108"/>
  <c r="D658" i="108"/>
  <c r="E658" i="108"/>
  <c r="F658" i="108"/>
  <c r="C659" i="108"/>
  <c r="D659" i="108"/>
  <c r="E659" i="108"/>
  <c r="F659" i="108"/>
  <c r="C660" i="108"/>
  <c r="D660" i="108"/>
  <c r="E660" i="108"/>
  <c r="F660" i="108"/>
  <c r="C661" i="108"/>
  <c r="D661" i="108"/>
  <c r="E661" i="108"/>
  <c r="F661" i="108"/>
  <c r="C662" i="108"/>
  <c r="D662" i="108"/>
  <c r="E662" i="108"/>
  <c r="F662" i="108"/>
  <c r="C663" i="108"/>
  <c r="D663" i="108"/>
  <c r="E663" i="108"/>
  <c r="F663" i="108"/>
  <c r="C664" i="108"/>
  <c r="D664" i="108"/>
  <c r="E664" i="108"/>
  <c r="F664" i="108"/>
  <c r="C665" i="108"/>
  <c r="D665" i="108"/>
  <c r="E665" i="108"/>
  <c r="F665" i="108"/>
  <c r="C666" i="108"/>
  <c r="D666" i="108"/>
  <c r="E666" i="108"/>
  <c r="F666" i="108"/>
  <c r="C667" i="108"/>
  <c r="D667" i="108"/>
  <c r="E667" i="108"/>
  <c r="F667" i="108"/>
  <c r="C668" i="108"/>
  <c r="D668" i="108"/>
  <c r="E668" i="108"/>
  <c r="F668" i="108"/>
  <c r="C669" i="108"/>
  <c r="D669" i="108"/>
  <c r="E669" i="108"/>
  <c r="F669" i="108"/>
  <c r="C670" i="108"/>
  <c r="D670" i="108"/>
  <c r="E670" i="108"/>
  <c r="F670" i="108"/>
  <c r="C671" i="108"/>
  <c r="D671" i="108"/>
  <c r="E671" i="108"/>
  <c r="F671" i="108"/>
  <c r="C672" i="108"/>
  <c r="D672" i="108"/>
  <c r="E672" i="108"/>
  <c r="F672" i="108"/>
  <c r="C673" i="108"/>
  <c r="D673" i="108"/>
  <c r="E673" i="108"/>
  <c r="F673" i="108"/>
  <c r="C674" i="108"/>
  <c r="D674" i="108"/>
  <c r="E674" i="108"/>
  <c r="F674" i="108"/>
  <c r="C675" i="108"/>
  <c r="D675" i="108"/>
  <c r="E675" i="108"/>
  <c r="F675" i="108"/>
  <c r="C676" i="108"/>
  <c r="D676" i="108"/>
  <c r="E676" i="108"/>
  <c r="F676" i="108"/>
  <c r="C677" i="108"/>
  <c r="D677" i="108"/>
  <c r="E677" i="108"/>
  <c r="F677" i="108"/>
  <c r="C678" i="108"/>
  <c r="D678" i="108"/>
  <c r="E678" i="108"/>
  <c r="F678" i="108"/>
  <c r="C679" i="108"/>
  <c r="D679" i="108"/>
  <c r="E679" i="108"/>
  <c r="F679" i="108"/>
  <c r="C680" i="108"/>
  <c r="D680" i="108"/>
  <c r="E680" i="108"/>
  <c r="F680" i="108"/>
  <c r="C681" i="108"/>
  <c r="D681" i="108"/>
  <c r="E681" i="108"/>
  <c r="F681" i="108"/>
  <c r="C682" i="108"/>
  <c r="D682" i="108"/>
  <c r="E682" i="108"/>
  <c r="F682" i="108"/>
  <c r="C683" i="108"/>
  <c r="D683" i="108"/>
  <c r="E683" i="108"/>
  <c r="F683" i="108"/>
  <c r="C684" i="108"/>
  <c r="D684" i="108"/>
  <c r="E684" i="108"/>
  <c r="F684" i="108"/>
  <c r="C685" i="108"/>
  <c r="D685" i="108"/>
  <c r="E685" i="108"/>
  <c r="F685" i="108"/>
  <c r="C686" i="108"/>
  <c r="D686" i="108"/>
  <c r="E686" i="108"/>
  <c r="F686" i="108"/>
  <c r="C687" i="108"/>
  <c r="D687" i="108"/>
  <c r="E687" i="108"/>
  <c r="F687" i="108"/>
  <c r="C688" i="108"/>
  <c r="D688" i="108"/>
  <c r="E688" i="108"/>
  <c r="F688" i="108"/>
  <c r="C689" i="108"/>
  <c r="D689" i="108"/>
  <c r="E689" i="108"/>
  <c r="F689" i="108"/>
  <c r="C690" i="108"/>
  <c r="D690" i="108"/>
  <c r="E690" i="108"/>
  <c r="F690" i="108"/>
  <c r="C691" i="108"/>
  <c r="D691" i="108"/>
  <c r="E691" i="108"/>
  <c r="F691" i="108"/>
  <c r="C692" i="108"/>
  <c r="D692" i="108"/>
  <c r="E692" i="108"/>
  <c r="F692" i="108"/>
  <c r="C693" i="108"/>
  <c r="D693" i="108"/>
  <c r="E693" i="108"/>
  <c r="F693" i="108"/>
  <c r="C694" i="108"/>
  <c r="D694" i="108"/>
  <c r="E694" i="108"/>
  <c r="F694" i="108"/>
  <c r="C695" i="108"/>
  <c r="D695" i="108"/>
  <c r="E695" i="108"/>
  <c r="F695" i="108"/>
  <c r="C696" i="108"/>
  <c r="D696" i="108"/>
  <c r="E696" i="108"/>
  <c r="F696" i="108"/>
  <c r="C697" i="108"/>
  <c r="D697" i="108"/>
  <c r="E697" i="108"/>
  <c r="F697" i="108"/>
  <c r="C698" i="108"/>
  <c r="D698" i="108"/>
  <c r="E698" i="108"/>
  <c r="F698" i="108"/>
  <c r="C699" i="108"/>
  <c r="D699" i="108"/>
  <c r="E699" i="108"/>
  <c r="F699" i="108"/>
  <c r="C700" i="108"/>
  <c r="D700" i="108"/>
  <c r="E700" i="108"/>
  <c r="F700" i="108"/>
  <c r="C701" i="108"/>
  <c r="D701" i="108"/>
  <c r="E701" i="108"/>
  <c r="F701" i="108"/>
  <c r="C702" i="108"/>
  <c r="D702" i="108"/>
  <c r="E702" i="108"/>
  <c r="F702" i="108"/>
  <c r="C703" i="108"/>
  <c r="D703" i="108"/>
  <c r="E703" i="108"/>
  <c r="F703" i="108"/>
  <c r="C704" i="108"/>
  <c r="D704" i="108"/>
  <c r="E704" i="108"/>
  <c r="F704" i="108"/>
  <c r="C705" i="108"/>
  <c r="D705" i="108"/>
  <c r="E705" i="108"/>
  <c r="F705" i="108"/>
  <c r="C706" i="108"/>
  <c r="D706" i="108"/>
  <c r="E706" i="108"/>
  <c r="F706" i="108"/>
  <c r="C707" i="108"/>
  <c r="D707" i="108"/>
  <c r="E707" i="108"/>
  <c r="F707" i="108"/>
  <c r="C708" i="108"/>
  <c r="D708" i="108"/>
  <c r="E708" i="108"/>
  <c r="F708" i="108"/>
  <c r="C709" i="108"/>
  <c r="D709" i="108"/>
  <c r="E709" i="108"/>
  <c r="F709" i="108"/>
  <c r="C710" i="108"/>
  <c r="D710" i="108"/>
  <c r="E710" i="108"/>
  <c r="F710" i="108"/>
  <c r="C711" i="108"/>
  <c r="D711" i="108"/>
  <c r="E711" i="108"/>
  <c r="F711" i="108"/>
  <c r="C712" i="108"/>
  <c r="D712" i="108"/>
  <c r="E712" i="108"/>
  <c r="F712" i="108"/>
  <c r="C713" i="108"/>
  <c r="D713" i="108"/>
  <c r="E713" i="108"/>
  <c r="F713" i="108"/>
  <c r="C714" i="108"/>
  <c r="D714" i="108"/>
  <c r="E714" i="108"/>
  <c r="F714" i="108"/>
  <c r="C715" i="108"/>
  <c r="D715" i="108"/>
  <c r="E715" i="108"/>
  <c r="F715" i="108"/>
  <c r="C716" i="108"/>
  <c r="D716" i="108"/>
  <c r="E716" i="108"/>
  <c r="F716" i="108"/>
  <c r="C717" i="108"/>
  <c r="D717" i="108"/>
  <c r="E717" i="108"/>
  <c r="F717" i="108"/>
  <c r="C718" i="108"/>
  <c r="D718" i="108"/>
  <c r="E718" i="108"/>
  <c r="F718" i="108"/>
  <c r="C719" i="108"/>
  <c r="D719" i="108"/>
  <c r="E719" i="108"/>
  <c r="F719" i="108"/>
  <c r="C720" i="108"/>
  <c r="D720" i="108"/>
  <c r="E720" i="108"/>
  <c r="F720" i="108"/>
  <c r="C721" i="108"/>
  <c r="D721" i="108"/>
  <c r="E721" i="108"/>
  <c r="F721" i="108"/>
  <c r="C722" i="108"/>
  <c r="D722" i="108"/>
  <c r="E722" i="108"/>
  <c r="F722" i="108"/>
  <c r="C723" i="108"/>
  <c r="D723" i="108"/>
  <c r="E723" i="108"/>
  <c r="F723" i="108"/>
  <c r="C724" i="108"/>
  <c r="D724" i="108"/>
  <c r="E724" i="108"/>
  <c r="F724" i="108"/>
  <c r="C725" i="108"/>
  <c r="D725" i="108"/>
  <c r="E725" i="108"/>
  <c r="F725" i="108"/>
  <c r="C726" i="108"/>
  <c r="D726" i="108"/>
  <c r="E726" i="108"/>
  <c r="F726" i="108"/>
  <c r="C727" i="108"/>
  <c r="D727" i="108"/>
  <c r="E727" i="108"/>
  <c r="F727" i="108"/>
  <c r="C728" i="108"/>
  <c r="D728" i="108"/>
  <c r="E728" i="108"/>
  <c r="F728" i="108"/>
  <c r="C729" i="108"/>
  <c r="D729" i="108"/>
  <c r="E729" i="108"/>
  <c r="F729" i="108"/>
  <c r="C730" i="108"/>
  <c r="D730" i="108"/>
  <c r="E730" i="108"/>
  <c r="F730" i="108"/>
  <c r="C731" i="108"/>
  <c r="D731" i="108"/>
  <c r="E731" i="108"/>
  <c r="F731" i="108"/>
  <c r="C732" i="108"/>
  <c r="D732" i="108"/>
  <c r="E732" i="108"/>
  <c r="F732" i="108"/>
  <c r="C733" i="108"/>
  <c r="D733" i="108"/>
  <c r="E733" i="108"/>
  <c r="F733" i="108"/>
  <c r="C734" i="108"/>
  <c r="D734" i="108"/>
  <c r="E734" i="108"/>
  <c r="F734" i="108"/>
  <c r="C735" i="108"/>
  <c r="D735" i="108"/>
  <c r="E735" i="108"/>
  <c r="F735" i="108"/>
  <c r="C736" i="108"/>
  <c r="D736" i="108"/>
  <c r="E736" i="108"/>
  <c r="F736" i="108"/>
  <c r="C737" i="108"/>
  <c r="D737" i="108"/>
  <c r="E737" i="108"/>
  <c r="F737" i="108"/>
  <c r="C738" i="108"/>
  <c r="D738" i="108"/>
  <c r="E738" i="108"/>
  <c r="F738" i="108"/>
  <c r="C739" i="108"/>
  <c r="D739" i="108"/>
  <c r="E739" i="108"/>
  <c r="F739" i="108"/>
  <c r="C740" i="108"/>
  <c r="D740" i="108"/>
  <c r="E740" i="108"/>
  <c r="F740" i="108"/>
  <c r="C741" i="108"/>
  <c r="D741" i="108"/>
  <c r="E741" i="108"/>
  <c r="F741" i="108"/>
  <c r="C742" i="108"/>
  <c r="D742" i="108"/>
  <c r="E742" i="108"/>
  <c r="F742" i="108"/>
  <c r="C743" i="108"/>
  <c r="D743" i="108"/>
  <c r="E743" i="108"/>
  <c r="F743" i="108"/>
  <c r="C744" i="108"/>
  <c r="D744" i="108"/>
  <c r="E744" i="108"/>
  <c r="F744" i="108"/>
  <c r="C745" i="108"/>
  <c r="D745" i="108"/>
  <c r="E745" i="108"/>
  <c r="F745" i="108"/>
  <c r="C746" i="108"/>
  <c r="D746" i="108"/>
  <c r="E746" i="108"/>
  <c r="F746" i="108"/>
  <c r="C747" i="108"/>
  <c r="D747" i="108"/>
  <c r="E747" i="108"/>
  <c r="F747" i="108"/>
  <c r="C748" i="108"/>
  <c r="D748" i="108"/>
  <c r="E748" i="108"/>
  <c r="F748" i="108"/>
  <c r="C749" i="108"/>
  <c r="D749" i="108"/>
  <c r="E749" i="108"/>
  <c r="F749" i="108"/>
  <c r="C750" i="108"/>
  <c r="D750" i="108"/>
  <c r="E750" i="108"/>
  <c r="F750" i="108"/>
  <c r="C751" i="108"/>
  <c r="D751" i="108"/>
  <c r="E751" i="108"/>
  <c r="F751" i="108"/>
  <c r="C752" i="108"/>
  <c r="D752" i="108"/>
  <c r="E752" i="108"/>
  <c r="F752" i="108"/>
  <c r="A753" i="108"/>
  <c r="C753" i="108"/>
  <c r="D753" i="108"/>
  <c r="E753" i="108"/>
  <c r="F753" i="108"/>
  <c r="C754" i="108"/>
  <c r="D754" i="108"/>
  <c r="E754" i="108"/>
  <c r="F754" i="108"/>
  <c r="C755" i="108"/>
  <c r="D755" i="108"/>
  <c r="E755" i="108"/>
  <c r="F755" i="108"/>
  <c r="C756" i="108"/>
  <c r="D756" i="108"/>
  <c r="E756" i="108"/>
  <c r="F756" i="108"/>
  <c r="C757" i="108"/>
  <c r="D757" i="108"/>
  <c r="E757" i="108"/>
  <c r="F757" i="108"/>
  <c r="C758" i="108"/>
  <c r="D758" i="108"/>
  <c r="E758" i="108"/>
  <c r="F758" i="108"/>
  <c r="C759" i="108"/>
  <c r="D759" i="108"/>
  <c r="E759" i="108"/>
  <c r="F759" i="108"/>
  <c r="C760" i="108"/>
  <c r="D760" i="108"/>
  <c r="E760" i="108"/>
  <c r="F760" i="108"/>
  <c r="C761" i="108"/>
  <c r="D761" i="108"/>
  <c r="E761" i="108"/>
  <c r="F761" i="108"/>
  <c r="C762" i="108"/>
  <c r="D762" i="108"/>
  <c r="E762" i="108"/>
  <c r="F762" i="108"/>
  <c r="C763" i="108"/>
  <c r="D763" i="108"/>
  <c r="E763" i="108"/>
  <c r="F763" i="108"/>
  <c r="C764" i="108"/>
  <c r="D764" i="108"/>
  <c r="E764" i="108"/>
  <c r="F764" i="108"/>
  <c r="C765" i="108"/>
  <c r="D765" i="108"/>
  <c r="E765" i="108"/>
  <c r="F765" i="108"/>
  <c r="C766" i="108"/>
  <c r="D766" i="108"/>
  <c r="E766" i="108"/>
  <c r="F766" i="108"/>
  <c r="C767" i="108"/>
  <c r="D767" i="108"/>
  <c r="E767" i="108"/>
  <c r="F767" i="108"/>
  <c r="C768" i="108"/>
  <c r="D768" i="108"/>
  <c r="E768" i="108"/>
  <c r="F768" i="108"/>
  <c r="C769" i="108"/>
  <c r="D769" i="108"/>
  <c r="E769" i="108"/>
  <c r="F769" i="108"/>
  <c r="C770" i="108"/>
  <c r="D770" i="108"/>
  <c r="E770" i="108"/>
  <c r="F770" i="108"/>
  <c r="C771" i="108"/>
  <c r="D771" i="108"/>
  <c r="E771" i="108"/>
  <c r="F771" i="108"/>
  <c r="C772" i="108"/>
  <c r="D772" i="108"/>
  <c r="E772" i="108"/>
  <c r="F772" i="108"/>
  <c r="C773" i="108"/>
  <c r="D773" i="108"/>
  <c r="E773" i="108"/>
  <c r="F773" i="108"/>
  <c r="C774" i="108"/>
  <c r="D774" i="108"/>
  <c r="E774" i="108"/>
  <c r="F774" i="108"/>
  <c r="C775" i="108"/>
  <c r="D775" i="108"/>
  <c r="E775" i="108"/>
  <c r="F775" i="108"/>
  <c r="C776" i="108"/>
  <c r="D776" i="108"/>
  <c r="E776" i="108"/>
  <c r="F776" i="108"/>
  <c r="C777" i="108"/>
  <c r="D777" i="108"/>
  <c r="E777" i="108"/>
  <c r="F777" i="108"/>
  <c r="C778" i="108"/>
  <c r="D778" i="108"/>
  <c r="E778" i="108"/>
  <c r="F778" i="108"/>
  <c r="C779" i="108"/>
  <c r="D779" i="108"/>
  <c r="E779" i="108"/>
  <c r="F779" i="108"/>
  <c r="C780" i="108"/>
  <c r="D780" i="108"/>
  <c r="E780" i="108"/>
  <c r="F780" i="108"/>
  <c r="C781" i="108"/>
  <c r="D781" i="108"/>
  <c r="E781" i="108"/>
  <c r="F781" i="108"/>
  <c r="C782" i="108"/>
  <c r="D782" i="108"/>
  <c r="E782" i="108"/>
  <c r="F782" i="108"/>
  <c r="C783" i="108"/>
  <c r="D783" i="108"/>
  <c r="E783" i="108"/>
  <c r="F783" i="108"/>
  <c r="C784" i="108"/>
  <c r="D784" i="108"/>
  <c r="E784" i="108"/>
  <c r="F784" i="108"/>
  <c r="C785" i="108"/>
  <c r="D785" i="108"/>
  <c r="E785" i="108"/>
  <c r="F785" i="108"/>
  <c r="C786" i="108"/>
  <c r="D786" i="108"/>
  <c r="E786" i="108"/>
  <c r="F786" i="108"/>
  <c r="C787" i="108"/>
  <c r="D787" i="108"/>
  <c r="E787" i="108"/>
  <c r="F787" i="108"/>
  <c r="C788" i="108"/>
  <c r="D788" i="108"/>
  <c r="E788" i="108"/>
  <c r="F788" i="108"/>
  <c r="C789" i="108"/>
  <c r="D789" i="108"/>
  <c r="E789" i="108"/>
  <c r="F789" i="108"/>
  <c r="C790" i="108"/>
  <c r="D790" i="108"/>
  <c r="E790" i="108"/>
  <c r="F790" i="108"/>
  <c r="C791" i="108"/>
  <c r="D791" i="108"/>
  <c r="E791" i="108"/>
  <c r="F791" i="108"/>
  <c r="C792" i="108"/>
  <c r="D792" i="108"/>
  <c r="E792" i="108"/>
  <c r="F792" i="108"/>
  <c r="C793" i="108"/>
  <c r="D793" i="108"/>
  <c r="E793" i="108"/>
  <c r="F793" i="108"/>
  <c r="C794" i="108"/>
  <c r="D794" i="108"/>
  <c r="E794" i="108"/>
  <c r="F794" i="108"/>
  <c r="C795" i="108"/>
  <c r="D795" i="108"/>
  <c r="E795" i="108"/>
  <c r="F795" i="108"/>
  <c r="C796" i="108"/>
  <c r="D796" i="108"/>
  <c r="E796" i="108"/>
  <c r="F796" i="108"/>
  <c r="C797" i="108"/>
  <c r="D797" i="108"/>
  <c r="E797" i="108"/>
  <c r="F797" i="108"/>
  <c r="C798" i="108"/>
  <c r="D798" i="108"/>
  <c r="E798" i="108"/>
  <c r="F798" i="108"/>
  <c r="C799" i="108"/>
  <c r="D799" i="108"/>
  <c r="E799" i="108"/>
  <c r="F799" i="108"/>
  <c r="C800" i="108"/>
  <c r="D800" i="108"/>
  <c r="E800" i="108"/>
  <c r="F800" i="108"/>
  <c r="C801" i="108"/>
  <c r="D801" i="108"/>
  <c r="E801" i="108"/>
  <c r="F801" i="108"/>
  <c r="C802" i="108"/>
  <c r="D802" i="108"/>
  <c r="E802" i="108"/>
  <c r="F802" i="108"/>
  <c r="C803" i="108"/>
  <c r="D803" i="108"/>
  <c r="E803" i="108"/>
  <c r="F803" i="108"/>
  <c r="C804" i="108"/>
  <c r="D804" i="108"/>
  <c r="E804" i="108"/>
  <c r="F804" i="108"/>
  <c r="C805" i="108"/>
  <c r="D805" i="108"/>
  <c r="E805" i="108"/>
  <c r="F805" i="108"/>
  <c r="C806" i="108"/>
  <c r="D806" i="108"/>
  <c r="E806" i="108"/>
  <c r="F806" i="108"/>
  <c r="C807" i="108"/>
  <c r="D807" i="108"/>
  <c r="E807" i="108"/>
  <c r="F807" i="108"/>
  <c r="C808" i="108"/>
  <c r="D808" i="108"/>
  <c r="E808" i="108"/>
  <c r="F808" i="108"/>
  <c r="C809" i="108"/>
  <c r="D809" i="108"/>
  <c r="E809" i="108"/>
  <c r="F809" i="108"/>
  <c r="C810" i="108"/>
  <c r="D810" i="108"/>
  <c r="E810" i="108"/>
  <c r="F810" i="108"/>
  <c r="C811" i="108"/>
  <c r="D811" i="108"/>
  <c r="E811" i="108"/>
  <c r="F811" i="108"/>
  <c r="C812" i="108"/>
  <c r="D812" i="108"/>
  <c r="E812" i="108"/>
  <c r="F812" i="108"/>
  <c r="C813" i="108"/>
  <c r="D813" i="108"/>
  <c r="E813" i="108"/>
  <c r="F813" i="108"/>
  <c r="C814" i="108"/>
  <c r="D814" i="108"/>
  <c r="E814" i="108"/>
  <c r="F814" i="108"/>
  <c r="C815" i="108"/>
  <c r="D815" i="108"/>
  <c r="E815" i="108"/>
  <c r="F815" i="108"/>
  <c r="C816" i="108"/>
  <c r="D816" i="108"/>
  <c r="E816" i="108"/>
  <c r="F816" i="108"/>
  <c r="C817" i="108"/>
  <c r="D817" i="108"/>
  <c r="E817" i="108"/>
  <c r="F817" i="108"/>
  <c r="C818" i="108"/>
  <c r="D818" i="108"/>
  <c r="E818" i="108"/>
  <c r="F818" i="108"/>
  <c r="C819" i="108"/>
  <c r="D819" i="108"/>
  <c r="E819" i="108"/>
  <c r="F819" i="108"/>
  <c r="C820" i="108"/>
  <c r="D820" i="108"/>
  <c r="E820" i="108"/>
  <c r="F820" i="108"/>
  <c r="C821" i="108"/>
  <c r="D821" i="108"/>
  <c r="E821" i="108"/>
  <c r="F821" i="108"/>
  <c r="C822" i="108"/>
  <c r="D822" i="108"/>
  <c r="E822" i="108"/>
  <c r="F822" i="108"/>
  <c r="C823" i="108"/>
  <c r="D823" i="108"/>
  <c r="E823" i="108"/>
  <c r="F823" i="108"/>
  <c r="C824" i="108"/>
  <c r="D824" i="108"/>
  <c r="E824" i="108"/>
  <c r="F824" i="108"/>
  <c r="C825" i="108"/>
  <c r="D825" i="108"/>
  <c r="E825" i="108"/>
  <c r="F825" i="108"/>
  <c r="C826" i="108"/>
  <c r="D826" i="108"/>
  <c r="E826" i="108"/>
  <c r="F826" i="108"/>
  <c r="C827" i="108"/>
  <c r="D827" i="108"/>
  <c r="E827" i="108"/>
  <c r="F827" i="108"/>
  <c r="C828" i="108"/>
  <c r="D828" i="108"/>
  <c r="E828" i="108"/>
  <c r="F828" i="108"/>
  <c r="C829" i="108"/>
  <c r="D829" i="108"/>
  <c r="E829" i="108"/>
  <c r="F829" i="108"/>
  <c r="C830" i="108"/>
  <c r="D830" i="108"/>
  <c r="E830" i="108"/>
  <c r="F830" i="108"/>
  <c r="C831" i="108"/>
  <c r="D831" i="108"/>
  <c r="E831" i="108"/>
  <c r="F831" i="108"/>
  <c r="C832" i="108"/>
  <c r="D832" i="108"/>
  <c r="E832" i="108"/>
  <c r="F832" i="108"/>
  <c r="C833" i="108"/>
  <c r="D833" i="108"/>
  <c r="E833" i="108"/>
  <c r="F833" i="108"/>
  <c r="C834" i="108"/>
  <c r="D834" i="108"/>
  <c r="E834" i="108"/>
  <c r="F834" i="108"/>
  <c r="C835" i="108"/>
  <c r="D835" i="108"/>
  <c r="E835" i="108"/>
  <c r="F835" i="108"/>
  <c r="C836" i="108"/>
  <c r="D836" i="108"/>
  <c r="E836" i="108"/>
  <c r="F836" i="108"/>
  <c r="C837" i="108"/>
  <c r="D837" i="108"/>
  <c r="E837" i="108"/>
  <c r="F837" i="108"/>
  <c r="C838" i="108"/>
  <c r="D838" i="108"/>
  <c r="E838" i="108"/>
  <c r="F838" i="108"/>
  <c r="D839" i="108"/>
  <c r="E839" i="108"/>
  <c r="F839" i="108"/>
  <c r="C840" i="108"/>
  <c r="D840" i="108"/>
  <c r="E840" i="108"/>
  <c r="F840" i="108"/>
  <c r="C841" i="108"/>
  <c r="D841" i="108"/>
  <c r="E841" i="108"/>
  <c r="F841" i="108"/>
  <c r="C842" i="108"/>
  <c r="D842" i="108"/>
  <c r="E842" i="108"/>
  <c r="F842" i="108"/>
  <c r="C843" i="108"/>
  <c r="D843" i="108"/>
  <c r="E843" i="108"/>
  <c r="F843" i="108"/>
  <c r="C844" i="108"/>
  <c r="D844" i="108"/>
  <c r="E844" i="108"/>
  <c r="F844" i="108"/>
  <c r="C845" i="108"/>
  <c r="D845" i="108"/>
  <c r="E845" i="108"/>
  <c r="F845" i="108"/>
  <c r="C846" i="108"/>
  <c r="D846" i="108"/>
  <c r="E846" i="108"/>
  <c r="F846" i="108"/>
  <c r="C847" i="108"/>
  <c r="D847" i="108"/>
  <c r="E847" i="108"/>
  <c r="F847" i="108"/>
  <c r="C848" i="108"/>
  <c r="D848" i="108"/>
  <c r="E848" i="108"/>
  <c r="F848" i="108"/>
  <c r="C849" i="108"/>
  <c r="D849" i="108"/>
  <c r="E849" i="108"/>
  <c r="F849" i="108"/>
  <c r="C850" i="108"/>
  <c r="D850" i="108"/>
  <c r="E850" i="108"/>
  <c r="F850" i="108"/>
  <c r="C851" i="108"/>
  <c r="D851" i="108"/>
  <c r="E851" i="108"/>
  <c r="F851" i="108"/>
  <c r="C852" i="108"/>
  <c r="D852" i="108"/>
  <c r="E852" i="108"/>
  <c r="F852" i="108"/>
  <c r="C853" i="108"/>
  <c r="D853" i="108"/>
  <c r="E853" i="108"/>
  <c r="F853" i="108"/>
  <c r="C854" i="108"/>
  <c r="D854" i="108"/>
  <c r="E854" i="108"/>
  <c r="F854" i="108"/>
  <c r="C855" i="108"/>
  <c r="D855" i="108"/>
  <c r="E855" i="108"/>
  <c r="F855" i="108"/>
  <c r="C856" i="108"/>
  <c r="D856" i="108"/>
  <c r="E856" i="108"/>
  <c r="F856" i="108"/>
  <c r="C857" i="108"/>
  <c r="D857" i="108"/>
  <c r="E857" i="108"/>
  <c r="F857" i="108"/>
  <c r="C858" i="108"/>
  <c r="D858" i="108"/>
  <c r="E858" i="108"/>
  <c r="F858" i="108"/>
  <c r="C859" i="108"/>
  <c r="D859" i="108"/>
  <c r="E859" i="108"/>
  <c r="F859" i="108"/>
  <c r="C860" i="108"/>
  <c r="D860" i="108"/>
  <c r="E860" i="108"/>
  <c r="F860" i="108"/>
  <c r="C861" i="108"/>
  <c r="D861" i="108"/>
  <c r="E861" i="108"/>
  <c r="F861" i="108"/>
  <c r="C862" i="108"/>
  <c r="D862" i="108"/>
  <c r="E862" i="108"/>
  <c r="F862" i="108"/>
  <c r="C863" i="108"/>
  <c r="D863" i="108"/>
  <c r="E863" i="108"/>
  <c r="F863" i="108"/>
  <c r="C864" i="108"/>
  <c r="D864" i="108"/>
  <c r="E864" i="108"/>
  <c r="F864" i="108"/>
  <c r="C865" i="108"/>
  <c r="D865" i="108"/>
  <c r="E865" i="108"/>
  <c r="F865" i="108"/>
  <c r="C866" i="108"/>
  <c r="D866" i="108"/>
  <c r="E866" i="108"/>
  <c r="F866" i="108"/>
  <c r="C867" i="108"/>
  <c r="D867" i="108"/>
  <c r="E867" i="108"/>
  <c r="F867" i="108"/>
  <c r="C868" i="108"/>
  <c r="D868" i="108"/>
  <c r="E868" i="108"/>
  <c r="F868" i="108"/>
  <c r="C869" i="108"/>
  <c r="D869" i="108"/>
  <c r="E869" i="108"/>
  <c r="F869" i="108"/>
  <c r="C870" i="108"/>
  <c r="D870" i="108"/>
  <c r="E870" i="108"/>
  <c r="F870" i="108"/>
  <c r="C871" i="108"/>
  <c r="D871" i="108"/>
  <c r="E871" i="108"/>
  <c r="F871" i="108"/>
  <c r="C872" i="108"/>
  <c r="D872" i="108"/>
  <c r="E872" i="108"/>
  <c r="F872" i="108"/>
  <c r="C873" i="108"/>
  <c r="D873" i="108"/>
  <c r="E873" i="108"/>
  <c r="F873" i="108"/>
  <c r="C874" i="108"/>
  <c r="D874" i="108"/>
  <c r="E874" i="108"/>
  <c r="F874" i="108"/>
  <c r="C875" i="108"/>
  <c r="D875" i="108"/>
  <c r="E875" i="108"/>
  <c r="F875" i="108"/>
  <c r="C876" i="108"/>
  <c r="D876" i="108"/>
  <c r="E876" i="108"/>
  <c r="F876" i="108"/>
  <c r="C877" i="108"/>
  <c r="D877" i="108"/>
  <c r="E877" i="108"/>
  <c r="F877" i="108"/>
  <c r="C878" i="108"/>
  <c r="D878" i="108"/>
  <c r="E878" i="108"/>
  <c r="F878" i="108"/>
  <c r="C879" i="108"/>
  <c r="D879" i="108"/>
  <c r="E879" i="108"/>
  <c r="F879" i="108"/>
  <c r="C880" i="108"/>
  <c r="D880" i="108"/>
  <c r="E880" i="108"/>
  <c r="F880" i="108"/>
  <c r="C881" i="108"/>
  <c r="D881" i="108"/>
  <c r="E881" i="108"/>
  <c r="F881" i="108"/>
  <c r="C882" i="108"/>
  <c r="D882" i="108"/>
  <c r="E882" i="108"/>
  <c r="F882" i="108"/>
  <c r="C883" i="108"/>
  <c r="D883" i="108"/>
  <c r="E883" i="108"/>
  <c r="F883" i="108"/>
  <c r="C884" i="108"/>
  <c r="D884" i="108"/>
  <c r="E884" i="108"/>
  <c r="F884" i="108"/>
  <c r="C885" i="108"/>
  <c r="D885" i="108"/>
  <c r="E885" i="108"/>
  <c r="F885" i="108"/>
  <c r="C886" i="108"/>
  <c r="D886" i="108"/>
  <c r="E886" i="108"/>
  <c r="F886" i="108"/>
  <c r="C887" i="108"/>
  <c r="D887" i="108"/>
  <c r="E887" i="108"/>
  <c r="F887" i="108"/>
  <c r="C888" i="108"/>
  <c r="D888" i="108"/>
  <c r="E888" i="108"/>
  <c r="F888" i="108"/>
  <c r="C889" i="108"/>
  <c r="D889" i="108"/>
  <c r="E889" i="108"/>
  <c r="F889" i="108"/>
  <c r="C890" i="108"/>
  <c r="D890" i="108"/>
  <c r="E890" i="108"/>
  <c r="F890" i="108"/>
  <c r="C891" i="108"/>
  <c r="D891" i="108"/>
  <c r="E891" i="108"/>
  <c r="F891" i="108"/>
  <c r="C892" i="108"/>
  <c r="D892" i="108"/>
  <c r="E892" i="108"/>
  <c r="F892" i="108"/>
  <c r="C893" i="108"/>
  <c r="D893" i="108"/>
  <c r="E893" i="108"/>
  <c r="F893" i="108"/>
  <c r="C894" i="108"/>
  <c r="D894" i="108"/>
  <c r="E894" i="108"/>
  <c r="F894" i="108"/>
  <c r="C895" i="108"/>
  <c r="D895" i="108"/>
  <c r="E895" i="108"/>
  <c r="F895" i="108"/>
  <c r="C896" i="108"/>
  <c r="D896" i="108"/>
  <c r="E896" i="108"/>
  <c r="F896" i="108"/>
  <c r="C897" i="108"/>
  <c r="D897" i="108"/>
  <c r="E897" i="108"/>
  <c r="F897" i="108"/>
  <c r="C898" i="108"/>
  <c r="D898" i="108"/>
  <c r="E898" i="108"/>
  <c r="F898" i="108"/>
  <c r="C899" i="108"/>
  <c r="D899" i="108"/>
  <c r="E899" i="108"/>
  <c r="F899" i="108"/>
  <c r="C900" i="108"/>
  <c r="D900" i="108"/>
  <c r="E900" i="108"/>
  <c r="F900" i="108"/>
  <c r="C901" i="108"/>
  <c r="D901" i="108"/>
  <c r="E901" i="108"/>
  <c r="F901" i="108"/>
  <c r="C902" i="108"/>
  <c r="D902" i="108"/>
  <c r="E902" i="108"/>
  <c r="F902" i="108"/>
  <c r="C903" i="108"/>
  <c r="D903" i="108"/>
  <c r="E903" i="108"/>
  <c r="F903" i="108"/>
  <c r="C904" i="108"/>
  <c r="D904" i="108"/>
  <c r="E904" i="108"/>
  <c r="F904" i="108"/>
  <c r="C905" i="108"/>
  <c r="D905" i="108"/>
  <c r="E905" i="108"/>
  <c r="F905" i="108"/>
  <c r="C906" i="108"/>
  <c r="D906" i="108"/>
  <c r="E906" i="108"/>
  <c r="F906" i="108"/>
  <c r="C907" i="108"/>
  <c r="D907" i="108"/>
  <c r="E907" i="108"/>
  <c r="F907" i="108"/>
  <c r="C908" i="108"/>
  <c r="D908" i="108"/>
  <c r="E908" i="108"/>
  <c r="F908" i="108"/>
  <c r="C909" i="108"/>
  <c r="D909" i="108"/>
  <c r="E909" i="108"/>
  <c r="F909" i="108"/>
  <c r="C910" i="108"/>
  <c r="D910" i="108"/>
  <c r="E910" i="108"/>
  <c r="F910" i="108"/>
  <c r="C911" i="108"/>
  <c r="D911" i="108"/>
  <c r="E911" i="108"/>
  <c r="F911" i="108"/>
  <c r="C912" i="108"/>
  <c r="D912" i="108"/>
  <c r="E912" i="108"/>
  <c r="F912" i="108"/>
  <c r="C913" i="108"/>
  <c r="D913" i="108"/>
  <c r="E913" i="108"/>
  <c r="F913" i="108"/>
  <c r="C914" i="108"/>
  <c r="D914" i="108"/>
  <c r="E914" i="108"/>
  <c r="F914" i="108"/>
  <c r="C915" i="108"/>
  <c r="D915" i="108"/>
  <c r="E915" i="108"/>
  <c r="F915" i="108"/>
  <c r="C916" i="108"/>
  <c r="D916" i="108"/>
  <c r="E916" i="108"/>
  <c r="F916" i="108"/>
  <c r="C917" i="108"/>
  <c r="D917" i="108"/>
  <c r="E917" i="108"/>
  <c r="F917" i="108"/>
  <c r="C918" i="108"/>
  <c r="D918" i="108"/>
  <c r="E918" i="108"/>
  <c r="F918" i="108"/>
  <c r="C919" i="108"/>
  <c r="D919" i="108"/>
  <c r="E919" i="108"/>
  <c r="F919" i="108"/>
  <c r="C920" i="108"/>
  <c r="D920" i="108"/>
  <c r="E920" i="108"/>
  <c r="F920" i="108"/>
  <c r="C921" i="108"/>
  <c r="D921" i="108"/>
  <c r="E921" i="108"/>
  <c r="F921" i="108"/>
  <c r="C922" i="108"/>
  <c r="D922" i="108"/>
  <c r="E922" i="108"/>
  <c r="F922" i="108"/>
  <c r="C923" i="108"/>
  <c r="D923" i="108"/>
  <c r="E923" i="108"/>
  <c r="F923" i="108"/>
  <c r="C924" i="108"/>
  <c r="D924" i="108"/>
  <c r="E924" i="108"/>
  <c r="F924" i="108"/>
  <c r="C925" i="108"/>
  <c r="D925" i="108"/>
  <c r="E925" i="108"/>
  <c r="F925" i="108"/>
  <c r="C926" i="108"/>
  <c r="D926" i="108"/>
  <c r="E926" i="108"/>
  <c r="F926" i="108"/>
  <c r="C927" i="108"/>
  <c r="D927" i="108"/>
  <c r="E927" i="108"/>
  <c r="F927" i="108"/>
  <c r="C928" i="108"/>
  <c r="D928" i="108"/>
  <c r="E928" i="108"/>
  <c r="F928" i="108"/>
  <c r="C929" i="108"/>
  <c r="D929" i="108"/>
  <c r="E929" i="108"/>
  <c r="F929" i="108"/>
  <c r="C930" i="108"/>
  <c r="D930" i="108"/>
  <c r="E930" i="108"/>
  <c r="F930" i="108"/>
  <c r="C931" i="108"/>
  <c r="D931" i="108"/>
  <c r="E931" i="108"/>
  <c r="F931" i="108"/>
  <c r="C932" i="108"/>
  <c r="D932" i="108"/>
  <c r="E932" i="108"/>
  <c r="F932" i="108"/>
  <c r="C933" i="108"/>
  <c r="D933" i="108"/>
  <c r="E933" i="108"/>
  <c r="F933" i="108"/>
  <c r="C934" i="108"/>
  <c r="D934" i="108"/>
  <c r="E934" i="108"/>
  <c r="F934" i="108"/>
  <c r="C935" i="108"/>
  <c r="D935" i="108"/>
  <c r="E935" i="108"/>
  <c r="F935" i="108"/>
  <c r="C936" i="108"/>
  <c r="D936" i="108"/>
  <c r="E936" i="108"/>
  <c r="F936" i="108"/>
  <c r="C937" i="108"/>
  <c r="D937" i="108"/>
  <c r="E937" i="108"/>
  <c r="F937" i="108"/>
  <c r="C938" i="108"/>
  <c r="D938" i="108"/>
  <c r="E938" i="108"/>
  <c r="F938" i="108"/>
  <c r="C939" i="108"/>
  <c r="D939" i="108"/>
  <c r="E939" i="108"/>
  <c r="F939" i="108"/>
  <c r="C940" i="108"/>
  <c r="D940" i="108"/>
  <c r="E940" i="108"/>
  <c r="F940" i="108"/>
  <c r="C941" i="108"/>
  <c r="D941" i="108"/>
  <c r="E941" i="108"/>
  <c r="F941" i="108"/>
  <c r="C942" i="108"/>
  <c r="D942" i="108"/>
  <c r="E942" i="108"/>
  <c r="F942" i="108"/>
  <c r="C943" i="108"/>
  <c r="D943" i="108"/>
  <c r="E943" i="108"/>
  <c r="F943" i="108"/>
  <c r="C944" i="108"/>
  <c r="D944" i="108"/>
  <c r="E944" i="108"/>
  <c r="F944" i="108"/>
  <c r="C945" i="108"/>
  <c r="D945" i="108"/>
  <c r="E945" i="108"/>
  <c r="F945" i="108"/>
  <c r="C946" i="108"/>
  <c r="D946" i="108"/>
  <c r="E946" i="108"/>
  <c r="F946" i="108"/>
  <c r="C947" i="108"/>
  <c r="D947" i="108"/>
  <c r="E947" i="108"/>
  <c r="F947" i="108"/>
  <c r="C948" i="108"/>
  <c r="D948" i="108"/>
  <c r="E948" i="108"/>
  <c r="F948" i="108"/>
  <c r="C949" i="108"/>
  <c r="D949" i="108"/>
  <c r="E949" i="108"/>
  <c r="F949" i="108"/>
  <c r="C950" i="108"/>
  <c r="D950" i="108"/>
  <c r="E950" i="108"/>
  <c r="F950" i="108"/>
  <c r="C951" i="108"/>
  <c r="D951" i="108"/>
  <c r="E951" i="108"/>
  <c r="F951" i="108"/>
  <c r="C952" i="108"/>
  <c r="D952" i="108"/>
  <c r="E952" i="108"/>
  <c r="F952" i="108"/>
  <c r="C953" i="108"/>
  <c r="D953" i="108"/>
  <c r="E953" i="108"/>
  <c r="F953" i="108"/>
  <c r="C954" i="108"/>
  <c r="D954" i="108"/>
  <c r="E954" i="108"/>
  <c r="F954" i="108"/>
  <c r="C955" i="108"/>
  <c r="D955" i="108"/>
  <c r="E955" i="108"/>
  <c r="F955" i="108"/>
  <c r="C956" i="108"/>
  <c r="D956" i="108"/>
  <c r="E956" i="108"/>
  <c r="F956" i="108"/>
  <c r="C957" i="108"/>
  <c r="D957" i="108"/>
  <c r="E957" i="108"/>
  <c r="F957" i="108"/>
  <c r="C958" i="108"/>
  <c r="D958" i="108"/>
  <c r="E958" i="108"/>
  <c r="F958" i="108"/>
  <c r="C959" i="108"/>
  <c r="D959" i="108"/>
  <c r="E959" i="108"/>
  <c r="F959" i="108"/>
  <c r="C960" i="108"/>
  <c r="D960" i="108"/>
  <c r="E960" i="108"/>
  <c r="F960" i="108"/>
  <c r="C961" i="108"/>
  <c r="D961" i="108"/>
  <c r="E961" i="108"/>
  <c r="F961" i="108"/>
  <c r="C962" i="108"/>
  <c r="D962" i="108"/>
  <c r="E962" i="108"/>
  <c r="F962" i="108"/>
  <c r="C963" i="108"/>
  <c r="D963" i="108"/>
  <c r="E963" i="108"/>
  <c r="F963" i="108"/>
  <c r="C964" i="108"/>
  <c r="D964" i="108"/>
  <c r="E964" i="108"/>
  <c r="F964" i="108"/>
  <c r="C965" i="108"/>
  <c r="D965" i="108"/>
  <c r="E965" i="108"/>
  <c r="F965" i="108"/>
  <c r="C966" i="108"/>
  <c r="D966" i="108"/>
  <c r="E966" i="108"/>
  <c r="F966" i="108"/>
  <c r="C967" i="108"/>
  <c r="D967" i="108"/>
  <c r="E967" i="108"/>
  <c r="F967" i="108"/>
  <c r="C968" i="108"/>
  <c r="D968" i="108"/>
  <c r="E968" i="108"/>
  <c r="F968" i="108"/>
  <c r="C969" i="108"/>
  <c r="D969" i="108"/>
  <c r="E969" i="108"/>
  <c r="F969" i="108"/>
  <c r="C970" i="108"/>
  <c r="D970" i="108"/>
  <c r="E970" i="108"/>
  <c r="F970" i="108"/>
  <c r="C971" i="108"/>
  <c r="D971" i="108"/>
  <c r="E971" i="108"/>
  <c r="F971" i="108"/>
  <c r="C972" i="108"/>
  <c r="D972" i="108"/>
  <c r="E972" i="108"/>
  <c r="F972" i="108"/>
  <c r="C973" i="108"/>
  <c r="D973" i="108"/>
  <c r="E973" i="108"/>
  <c r="F973" i="108"/>
  <c r="C974" i="108"/>
  <c r="D974" i="108"/>
  <c r="E974" i="108"/>
  <c r="F974" i="108"/>
  <c r="C975" i="108"/>
  <c r="D975" i="108"/>
  <c r="E975" i="108"/>
  <c r="F975" i="108"/>
  <c r="C976" i="108"/>
  <c r="D976" i="108"/>
  <c r="E976" i="108"/>
  <c r="F976" i="108"/>
  <c r="C977" i="108"/>
  <c r="D977" i="108"/>
  <c r="E977" i="108"/>
  <c r="F977" i="108"/>
  <c r="C978" i="108"/>
  <c r="D978" i="108"/>
  <c r="E978" i="108"/>
  <c r="F978" i="108"/>
  <c r="C979" i="108"/>
  <c r="D979" i="108"/>
  <c r="E979" i="108"/>
  <c r="F979" i="108"/>
  <c r="C980" i="108"/>
  <c r="D980" i="108"/>
  <c r="E980" i="108"/>
  <c r="F980" i="108"/>
  <c r="C981" i="108"/>
  <c r="D981" i="108"/>
  <c r="E981" i="108"/>
  <c r="F981" i="108"/>
  <c r="C982" i="108"/>
  <c r="D982" i="108"/>
  <c r="E982" i="108"/>
  <c r="F982" i="108"/>
  <c r="C983" i="108"/>
  <c r="D983" i="108"/>
  <c r="E983" i="108"/>
  <c r="F983" i="108"/>
  <c r="C984" i="108"/>
  <c r="D984" i="108"/>
  <c r="E984" i="108"/>
  <c r="F984" i="108"/>
  <c r="C985" i="108"/>
  <c r="D985" i="108"/>
  <c r="E985" i="108"/>
  <c r="F985" i="108"/>
  <c r="C986" i="108"/>
  <c r="D986" i="108"/>
  <c r="E986" i="108"/>
  <c r="F986" i="108"/>
  <c r="C987" i="108"/>
  <c r="D987" i="108"/>
  <c r="E987" i="108"/>
  <c r="F987" i="108"/>
  <c r="C988" i="108"/>
  <c r="D988" i="108"/>
  <c r="E988" i="108"/>
  <c r="F988" i="108"/>
  <c r="C989" i="108"/>
  <c r="D989" i="108"/>
  <c r="E989" i="108"/>
  <c r="F989" i="108"/>
  <c r="C990" i="108"/>
  <c r="D990" i="108"/>
  <c r="E990" i="108"/>
  <c r="F990" i="108"/>
  <c r="C991" i="108"/>
  <c r="D991" i="108"/>
  <c r="E991" i="108"/>
  <c r="F991" i="108"/>
  <c r="C992" i="108"/>
  <c r="D992" i="108"/>
  <c r="E992" i="108"/>
  <c r="F992" i="108"/>
  <c r="C993" i="108"/>
  <c r="D993" i="108"/>
  <c r="E993" i="108"/>
  <c r="F993" i="108"/>
  <c r="C994" i="108"/>
  <c r="D994" i="108"/>
  <c r="E994" i="108"/>
  <c r="F994" i="108"/>
  <c r="C995" i="108"/>
  <c r="D995" i="108"/>
  <c r="E995" i="108"/>
  <c r="F995" i="108"/>
  <c r="C996" i="108"/>
  <c r="D996" i="108"/>
  <c r="E996" i="108"/>
  <c r="F996" i="108"/>
  <c r="C997" i="108"/>
  <c r="D997" i="108"/>
  <c r="E997" i="108"/>
  <c r="F997" i="108"/>
  <c r="C998" i="108"/>
  <c r="D998" i="108"/>
  <c r="E998" i="108"/>
  <c r="F998" i="108"/>
  <c r="C999" i="108"/>
  <c r="D999" i="108"/>
  <c r="E999" i="108"/>
  <c r="F999" i="108"/>
  <c r="C1000" i="108"/>
  <c r="D1000" i="108"/>
  <c r="E1000" i="108"/>
  <c r="F1000" i="108"/>
  <c r="C1001" i="108"/>
  <c r="D1001" i="108"/>
  <c r="E1001" i="108"/>
  <c r="F1001" i="108"/>
  <c r="C1002" i="108"/>
  <c r="D1002" i="108"/>
  <c r="E1002" i="108"/>
  <c r="F1002" i="108"/>
  <c r="C1003" i="108"/>
  <c r="D1003" i="108"/>
  <c r="E1003" i="108"/>
  <c r="F1003" i="108"/>
  <c r="C1004" i="108"/>
  <c r="D1004" i="108"/>
  <c r="E1004" i="108"/>
  <c r="F1004" i="108"/>
  <c r="C1005" i="108"/>
  <c r="D1005" i="108"/>
  <c r="E1005" i="108"/>
  <c r="F1005" i="108"/>
  <c r="C1006" i="108"/>
  <c r="D1006" i="108"/>
  <c r="E1006" i="108"/>
  <c r="F1006" i="108"/>
  <c r="C1007" i="108"/>
  <c r="D1007" i="108"/>
  <c r="E1007" i="108"/>
  <c r="F1007" i="108"/>
  <c r="C1008" i="108"/>
  <c r="D1008" i="108"/>
  <c r="E1008" i="108"/>
  <c r="F1008" i="108"/>
  <c r="C1009" i="108"/>
  <c r="D1009" i="108"/>
  <c r="E1009" i="108"/>
  <c r="F1009" i="108"/>
  <c r="C1010" i="108"/>
  <c r="D1010" i="108"/>
  <c r="E1010" i="108"/>
  <c r="F1010" i="108"/>
  <c r="C1011" i="108"/>
  <c r="D1011" i="108"/>
  <c r="E1011" i="108"/>
  <c r="F1011" i="108"/>
  <c r="C1012" i="108"/>
  <c r="D1012" i="108"/>
  <c r="E1012" i="108"/>
  <c r="F1012" i="108"/>
  <c r="C1013" i="108"/>
  <c r="D1013" i="108"/>
  <c r="E1013" i="108"/>
  <c r="F1013" i="108"/>
  <c r="C1014" i="108"/>
  <c r="D1014" i="108"/>
  <c r="E1014" i="108"/>
  <c r="F1014" i="108"/>
  <c r="C1015" i="108"/>
  <c r="D1015" i="108"/>
  <c r="E1015" i="108"/>
  <c r="F1015" i="108"/>
  <c r="C1016" i="108"/>
  <c r="D1016" i="108"/>
  <c r="E1016" i="108"/>
  <c r="F1016" i="108"/>
  <c r="C1017" i="108"/>
  <c r="D1017" i="108"/>
  <c r="E1017" i="108"/>
  <c r="F1017" i="108"/>
  <c r="C1018" i="108"/>
  <c r="D1018" i="108"/>
  <c r="E1018" i="108"/>
  <c r="F1018" i="108"/>
  <c r="C1019" i="108"/>
  <c r="D1019" i="108"/>
  <c r="E1019" i="108"/>
  <c r="F1019" i="108"/>
  <c r="C1020" i="108"/>
  <c r="D1020" i="108"/>
  <c r="E1020" i="108"/>
  <c r="F1020" i="108"/>
  <c r="D1021" i="108"/>
  <c r="E1021" i="108"/>
  <c r="F1021" i="108"/>
  <c r="C1022" i="108"/>
  <c r="D1022" i="108"/>
  <c r="E1022" i="108"/>
  <c r="F1022" i="108"/>
  <c r="C1023" i="108"/>
  <c r="D1023" i="108"/>
  <c r="E1023" i="108"/>
  <c r="F1023" i="108"/>
  <c r="C1024" i="108"/>
  <c r="D1024" i="108"/>
  <c r="E1024" i="108"/>
  <c r="F1024" i="108"/>
  <c r="C1025" i="108"/>
  <c r="D1025" i="108"/>
  <c r="E1025" i="108"/>
  <c r="F1025" i="108"/>
  <c r="C1026" i="108"/>
  <c r="D1026" i="108"/>
  <c r="E1026" i="108"/>
  <c r="F1026" i="108"/>
  <c r="C1027" i="108"/>
  <c r="D1027" i="108"/>
  <c r="E1027" i="108"/>
  <c r="F1027" i="108"/>
  <c r="C1028" i="108"/>
  <c r="D1028" i="108"/>
  <c r="E1028" i="108"/>
  <c r="F1028" i="108"/>
  <c r="C1029" i="108"/>
  <c r="D1029" i="108"/>
  <c r="E1029" i="108"/>
  <c r="F1029" i="108"/>
  <c r="C1030" i="108"/>
  <c r="D1030" i="108"/>
  <c r="E1030" i="108"/>
  <c r="F1030" i="108"/>
  <c r="C1031" i="108"/>
  <c r="D1031" i="108"/>
  <c r="E1031" i="108"/>
  <c r="F1031" i="108"/>
  <c r="C1032" i="108"/>
  <c r="D1032" i="108"/>
  <c r="E1032" i="108"/>
  <c r="F1032" i="108"/>
  <c r="C1033" i="108"/>
  <c r="D1033" i="108"/>
  <c r="E1033" i="108"/>
  <c r="F1033" i="108"/>
  <c r="C1034" i="108"/>
  <c r="D1034" i="108"/>
  <c r="E1034" i="108"/>
  <c r="F1034" i="108"/>
  <c r="C1035" i="108"/>
  <c r="D1035" i="108"/>
  <c r="E1035" i="108"/>
  <c r="F1035" i="108"/>
  <c r="C1036" i="108"/>
  <c r="D1036" i="108"/>
  <c r="E1036" i="108"/>
  <c r="F1036" i="108"/>
  <c r="C1037" i="108"/>
  <c r="D1037" i="108"/>
  <c r="E1037" i="108"/>
  <c r="F1037" i="108"/>
  <c r="C1038" i="108"/>
  <c r="D1038" i="108"/>
  <c r="E1038" i="108"/>
  <c r="F1038" i="108"/>
  <c r="C1039" i="108"/>
  <c r="D1039" i="108"/>
  <c r="E1039" i="108"/>
  <c r="F1039" i="108"/>
  <c r="C1040" i="108"/>
  <c r="D1040" i="108"/>
  <c r="E1040" i="108"/>
  <c r="F1040" i="108"/>
  <c r="C1041" i="108"/>
  <c r="D1041" i="108"/>
  <c r="E1041" i="108"/>
  <c r="F1041" i="108"/>
  <c r="C1042" i="108"/>
  <c r="D1042" i="108"/>
  <c r="E1042" i="108"/>
  <c r="F1042" i="108"/>
  <c r="C1043" i="108"/>
  <c r="D1043" i="108"/>
  <c r="E1043" i="108"/>
  <c r="F1043" i="108"/>
  <c r="C1044" i="108"/>
  <c r="D1044" i="108"/>
  <c r="E1044" i="108"/>
  <c r="F1044" i="108"/>
  <c r="C1045" i="108"/>
  <c r="D1045" i="108"/>
  <c r="E1045" i="108"/>
  <c r="F1045" i="108"/>
  <c r="C1046" i="108"/>
  <c r="D1046" i="108"/>
  <c r="E1046" i="108"/>
  <c r="F1046" i="108"/>
  <c r="C1047" i="108"/>
  <c r="D1047" i="108"/>
  <c r="E1047" i="108"/>
  <c r="F1047" i="108"/>
  <c r="C1048" i="108"/>
  <c r="D1048" i="108"/>
  <c r="E1048" i="108"/>
  <c r="F1048" i="108"/>
  <c r="C1049" i="108"/>
  <c r="D1049" i="108"/>
  <c r="E1049" i="108"/>
  <c r="F1049" i="108"/>
  <c r="C1050" i="108"/>
  <c r="D1050" i="108"/>
  <c r="E1050" i="108"/>
  <c r="F1050" i="108"/>
  <c r="C1051" i="108"/>
  <c r="D1051" i="108"/>
  <c r="E1051" i="108"/>
  <c r="F1051" i="108"/>
  <c r="C1052" i="108"/>
  <c r="D1052" i="108"/>
  <c r="E1052" i="108"/>
  <c r="F1052" i="108"/>
  <c r="C1053" i="108"/>
  <c r="D1053" i="108"/>
  <c r="E1053" i="108"/>
  <c r="F1053" i="108"/>
  <c r="C1054" i="108"/>
  <c r="D1054" i="108"/>
  <c r="E1054" i="108"/>
  <c r="F1054" i="108"/>
  <c r="C1055" i="108"/>
  <c r="D1055" i="108"/>
  <c r="E1055" i="108"/>
  <c r="F1055" i="108"/>
  <c r="C1056" i="108"/>
  <c r="D1056" i="108"/>
  <c r="E1056" i="108"/>
  <c r="F1056" i="108"/>
  <c r="C1057" i="108"/>
  <c r="D1057" i="108"/>
  <c r="E1057" i="108"/>
  <c r="F1057" i="108"/>
  <c r="C1058" i="108"/>
  <c r="D1058" i="108"/>
  <c r="E1058" i="108"/>
  <c r="F1058" i="108"/>
  <c r="C1059" i="108"/>
  <c r="D1059" i="108"/>
  <c r="E1059" i="108"/>
  <c r="F1059" i="108"/>
  <c r="C1060" i="108"/>
  <c r="D1060" i="108"/>
  <c r="E1060" i="108"/>
  <c r="F1060" i="108"/>
  <c r="C1061" i="108"/>
  <c r="D1061" i="108"/>
  <c r="E1061" i="108"/>
  <c r="F1061" i="108"/>
  <c r="C1062" i="108"/>
  <c r="D1062" i="108"/>
  <c r="E1062" i="108"/>
  <c r="F1062" i="108"/>
  <c r="C1063" i="108"/>
  <c r="D1063" i="108"/>
  <c r="E1063" i="108"/>
  <c r="F1063" i="108"/>
  <c r="C1064" i="108"/>
  <c r="D1064" i="108"/>
  <c r="E1064" i="108"/>
  <c r="F1064" i="108"/>
  <c r="C1065" i="108"/>
  <c r="D1065" i="108"/>
  <c r="E1065" i="108"/>
  <c r="F1065" i="108"/>
  <c r="C1066" i="108"/>
  <c r="D1066" i="108"/>
  <c r="E1066" i="108"/>
  <c r="F1066" i="108"/>
  <c r="C1067" i="108"/>
  <c r="D1067" i="108"/>
  <c r="E1067" i="108"/>
  <c r="F1067" i="108"/>
  <c r="C1068" i="108"/>
  <c r="D1068" i="108"/>
  <c r="E1068" i="108"/>
  <c r="F1068" i="108"/>
  <c r="C1069" i="108"/>
  <c r="D1069" i="108"/>
  <c r="E1069" i="108"/>
  <c r="F1069" i="108"/>
  <c r="C1070" i="108"/>
  <c r="D1070" i="108"/>
  <c r="E1070" i="108"/>
  <c r="F1070" i="108"/>
  <c r="C1071" i="108"/>
  <c r="D1071" i="108"/>
  <c r="E1071" i="108"/>
  <c r="F1071" i="108"/>
  <c r="C1072" i="108"/>
  <c r="D1072" i="108"/>
  <c r="E1072" i="108"/>
  <c r="F1072" i="108"/>
  <c r="C1073" i="108"/>
  <c r="D1073" i="108"/>
  <c r="E1073" i="108"/>
  <c r="F1073" i="108"/>
  <c r="C1074" i="108"/>
  <c r="D1074" i="108"/>
  <c r="E1074" i="108"/>
  <c r="F1074" i="108"/>
  <c r="C1075" i="108"/>
  <c r="D1075" i="108"/>
  <c r="E1075" i="108"/>
  <c r="F1075" i="108"/>
  <c r="C1076" i="108"/>
  <c r="D1076" i="108"/>
  <c r="E1076" i="108"/>
  <c r="F1076" i="108"/>
  <c r="C1077" i="108"/>
  <c r="D1077" i="108"/>
  <c r="E1077" i="108"/>
  <c r="F1077" i="108"/>
  <c r="C1078" i="108"/>
  <c r="D1078" i="108"/>
  <c r="E1078" i="108"/>
  <c r="F1078" i="108"/>
  <c r="C1079" i="108"/>
  <c r="D1079" i="108"/>
  <c r="E1079" i="108"/>
  <c r="F1079" i="108"/>
  <c r="C1080" i="108"/>
  <c r="D1080" i="108"/>
  <c r="E1080" i="108"/>
  <c r="F1080" i="108"/>
  <c r="C1081" i="108"/>
  <c r="D1081" i="108"/>
  <c r="E1081" i="108"/>
  <c r="F1081" i="108"/>
  <c r="C1082" i="108"/>
  <c r="D1082" i="108"/>
  <c r="E1082" i="108"/>
  <c r="F1082" i="108"/>
  <c r="C1083" i="108"/>
  <c r="D1083" i="108"/>
  <c r="E1083" i="108"/>
  <c r="F1083" i="108"/>
  <c r="C1084" i="108"/>
  <c r="D1084" i="108"/>
  <c r="E1084" i="108"/>
  <c r="F1084" i="108"/>
  <c r="C1085" i="108"/>
  <c r="D1085" i="108"/>
  <c r="E1085" i="108"/>
  <c r="F1085" i="108"/>
  <c r="C1086" i="108"/>
  <c r="D1086" i="108"/>
  <c r="E1086" i="108"/>
  <c r="F1086" i="108"/>
  <c r="C1087" i="108"/>
  <c r="D1087" i="108"/>
  <c r="E1087" i="108"/>
  <c r="F1087" i="108"/>
  <c r="C1088" i="108"/>
  <c r="D1088" i="108"/>
  <c r="E1088" i="108"/>
  <c r="F1088" i="108"/>
  <c r="C1089" i="108"/>
  <c r="D1089" i="108"/>
  <c r="E1089" i="108"/>
  <c r="F1089" i="108"/>
  <c r="C1090" i="108"/>
  <c r="D1090" i="108"/>
  <c r="E1090" i="108"/>
  <c r="F1090" i="108"/>
  <c r="C1091" i="108"/>
  <c r="D1091" i="108"/>
  <c r="E1091" i="108"/>
  <c r="F1091" i="108"/>
  <c r="C1092" i="108"/>
  <c r="D1092" i="108"/>
  <c r="E1092" i="108"/>
  <c r="F1092" i="108"/>
  <c r="C1093" i="108"/>
  <c r="D1093" i="108"/>
  <c r="E1093" i="108"/>
  <c r="F1093" i="108"/>
  <c r="C1094" i="108"/>
  <c r="D1094" i="108"/>
  <c r="E1094" i="108"/>
  <c r="F1094" i="108"/>
  <c r="C1095" i="108"/>
  <c r="D1095" i="108"/>
  <c r="E1095" i="108"/>
  <c r="F1095" i="108"/>
  <c r="C1096" i="108"/>
  <c r="D1096" i="108"/>
  <c r="E1096" i="108"/>
  <c r="F1096" i="108"/>
  <c r="C1097" i="108"/>
  <c r="D1097" i="108"/>
  <c r="E1097" i="108"/>
  <c r="F1097" i="108"/>
  <c r="C1098" i="108"/>
  <c r="D1098" i="108"/>
  <c r="E1098" i="108"/>
  <c r="F1098" i="108"/>
  <c r="C1099" i="108"/>
  <c r="D1099" i="108"/>
  <c r="E1099" i="108"/>
  <c r="F1099" i="108"/>
  <c r="C1100" i="108"/>
  <c r="D1100" i="108"/>
  <c r="E1100" i="108"/>
  <c r="F1100" i="108"/>
  <c r="C1101" i="108"/>
  <c r="D1101" i="108"/>
  <c r="E1101" i="108"/>
  <c r="F1101" i="108"/>
  <c r="C1102" i="108"/>
  <c r="D1102" i="108"/>
  <c r="E1102" i="108"/>
  <c r="F1102" i="108"/>
  <c r="C1103" i="108"/>
  <c r="D1103" i="108"/>
  <c r="E1103" i="108"/>
  <c r="F1103" i="108"/>
  <c r="C1104" i="108"/>
  <c r="D1104" i="108"/>
  <c r="E1104" i="108"/>
  <c r="F1104" i="108"/>
  <c r="C1105" i="108"/>
  <c r="D1105" i="108"/>
  <c r="E1105" i="108"/>
  <c r="F1105" i="108"/>
  <c r="C1106" i="108"/>
  <c r="D1106" i="108"/>
  <c r="E1106" i="108"/>
  <c r="F1106" i="108"/>
  <c r="C1107" i="108"/>
  <c r="D1107" i="108"/>
  <c r="E1107" i="108"/>
  <c r="F1107" i="108"/>
  <c r="C1108" i="108"/>
  <c r="D1108" i="108"/>
  <c r="E1108" i="108"/>
  <c r="F1108" i="108"/>
  <c r="C1109" i="108"/>
  <c r="D1109" i="108"/>
  <c r="E1109" i="108"/>
  <c r="F1109" i="108"/>
  <c r="C1110" i="108"/>
  <c r="D1110" i="108"/>
  <c r="E1110" i="108"/>
  <c r="F1110" i="108"/>
  <c r="C1111" i="108"/>
  <c r="D1111" i="108"/>
  <c r="E1111" i="108"/>
  <c r="F1111" i="108"/>
  <c r="C1112" i="108"/>
  <c r="D1112" i="108"/>
  <c r="E1112" i="108"/>
  <c r="F1112" i="108"/>
  <c r="C1113" i="108"/>
  <c r="D1113" i="108"/>
  <c r="E1113" i="108"/>
  <c r="F1113" i="108"/>
  <c r="C1114" i="108"/>
  <c r="D1114" i="108"/>
  <c r="E1114" i="108"/>
  <c r="F1114" i="108"/>
  <c r="C1115" i="108"/>
  <c r="D1115" i="108"/>
  <c r="E1115" i="108"/>
  <c r="F1115" i="108"/>
  <c r="C1116" i="108"/>
  <c r="D1116" i="108"/>
  <c r="E1116" i="108"/>
  <c r="F1116" i="108"/>
  <c r="C1117" i="108"/>
  <c r="D1117" i="108"/>
  <c r="E1117" i="108"/>
  <c r="F1117" i="108"/>
  <c r="C1118" i="108"/>
  <c r="D1118" i="108"/>
  <c r="E1118" i="108"/>
  <c r="F1118" i="108"/>
  <c r="C1119" i="108"/>
  <c r="D1119" i="108"/>
  <c r="E1119" i="108"/>
  <c r="F1119" i="108"/>
  <c r="C1120" i="108"/>
  <c r="D1120" i="108"/>
  <c r="E1120" i="108"/>
  <c r="F1120" i="108"/>
  <c r="C1121" i="108"/>
  <c r="D1121" i="108"/>
  <c r="E1121" i="108"/>
  <c r="F1121" i="108"/>
  <c r="C1122" i="108"/>
  <c r="D1122" i="108"/>
  <c r="E1122" i="108"/>
  <c r="F1122" i="108"/>
  <c r="C1123" i="108"/>
  <c r="D1123" i="108"/>
  <c r="E1123" i="108"/>
  <c r="F1123" i="108"/>
  <c r="C1124" i="108"/>
  <c r="D1124" i="108"/>
  <c r="E1124" i="108"/>
  <c r="F1124" i="108"/>
  <c r="C1125" i="108"/>
  <c r="D1125" i="108"/>
  <c r="E1125" i="108"/>
  <c r="F1125" i="108"/>
  <c r="C1126" i="108"/>
  <c r="D1126" i="108"/>
  <c r="E1126" i="108"/>
  <c r="F1126" i="108"/>
  <c r="C1127" i="108"/>
  <c r="D1127" i="108"/>
  <c r="E1127" i="108"/>
  <c r="F1127" i="108"/>
  <c r="C1128" i="108"/>
  <c r="D1128" i="108"/>
  <c r="E1128" i="108"/>
  <c r="F1128" i="108"/>
  <c r="C1129" i="108"/>
  <c r="D1129" i="108"/>
  <c r="E1129" i="108"/>
  <c r="F1129" i="108"/>
  <c r="C1130" i="108"/>
  <c r="D1130" i="108"/>
  <c r="E1130" i="108"/>
  <c r="F1130" i="108"/>
  <c r="C1131" i="108"/>
  <c r="D1131" i="108"/>
  <c r="E1131" i="108"/>
  <c r="F1131" i="108"/>
  <c r="C1132" i="108"/>
  <c r="D1132" i="108"/>
  <c r="E1132" i="108"/>
  <c r="F1132" i="108"/>
  <c r="C1133" i="108"/>
  <c r="D1133" i="108"/>
  <c r="E1133" i="108"/>
  <c r="F1133" i="108"/>
  <c r="C1134" i="108"/>
  <c r="D1134" i="108"/>
  <c r="E1134" i="108"/>
  <c r="F1134" i="108"/>
  <c r="C1135" i="108"/>
  <c r="D1135" i="108"/>
  <c r="E1135" i="108"/>
  <c r="F1135" i="108"/>
  <c r="C1136" i="108"/>
  <c r="D1136" i="108"/>
  <c r="E1136" i="108"/>
  <c r="F1136" i="108"/>
  <c r="C1137" i="108"/>
  <c r="D1137" i="108"/>
  <c r="E1137" i="108"/>
  <c r="F1137" i="108"/>
  <c r="C1138" i="108"/>
  <c r="D1138" i="108"/>
  <c r="E1138" i="108"/>
  <c r="F1138" i="108"/>
  <c r="C1139" i="108"/>
  <c r="D1139" i="108"/>
  <c r="E1139" i="108"/>
  <c r="F1139" i="108"/>
  <c r="C1140" i="108"/>
  <c r="D1140" i="108"/>
  <c r="E1140" i="108"/>
  <c r="F1140" i="108"/>
  <c r="C1141" i="108"/>
  <c r="D1141" i="108"/>
  <c r="E1141" i="108"/>
  <c r="F1141" i="108"/>
  <c r="C1142" i="108"/>
  <c r="D1142" i="108"/>
  <c r="E1142" i="108"/>
  <c r="F1142" i="108"/>
  <c r="C1143" i="108"/>
  <c r="D1143" i="108"/>
  <c r="E1143" i="108"/>
  <c r="F1143" i="108"/>
  <c r="C1144" i="108"/>
  <c r="D1144" i="108"/>
  <c r="E1144" i="108"/>
  <c r="F1144" i="108"/>
  <c r="C1145" i="108"/>
  <c r="D1145" i="108"/>
  <c r="E1145" i="108"/>
  <c r="F1145" i="108"/>
  <c r="C1146" i="108"/>
  <c r="D1146" i="108"/>
  <c r="E1146" i="108"/>
  <c r="F1146" i="108"/>
  <c r="C1147" i="108"/>
  <c r="D1147" i="108"/>
  <c r="E1147" i="108"/>
  <c r="F1147" i="108"/>
  <c r="C1148" i="108"/>
  <c r="D1148" i="108"/>
  <c r="E1148" i="108"/>
  <c r="F1148" i="108"/>
  <c r="C1149" i="108"/>
  <c r="D1149" i="108"/>
  <c r="E1149" i="108"/>
  <c r="F1149" i="108"/>
  <c r="C1150" i="108"/>
  <c r="D1150" i="108"/>
  <c r="E1150" i="108"/>
  <c r="F1150" i="108"/>
  <c r="C1151" i="108"/>
  <c r="D1151" i="108"/>
  <c r="E1151" i="108"/>
  <c r="F1151" i="108"/>
  <c r="C1152" i="108"/>
  <c r="D1152" i="108"/>
  <c r="E1152" i="108"/>
  <c r="F1152" i="108"/>
  <c r="C1153" i="108"/>
  <c r="D1153" i="108"/>
  <c r="E1153" i="108"/>
  <c r="F1153" i="108"/>
  <c r="C1154" i="108"/>
  <c r="D1154" i="108"/>
  <c r="E1154" i="108"/>
  <c r="F1154" i="108"/>
  <c r="C1155" i="108"/>
  <c r="D1155" i="108"/>
  <c r="E1155" i="108"/>
  <c r="F1155" i="108"/>
  <c r="C1156" i="108"/>
  <c r="D1156" i="108"/>
  <c r="E1156" i="108"/>
  <c r="F1156" i="108"/>
  <c r="C1157" i="108"/>
  <c r="D1157" i="108"/>
  <c r="E1157" i="108"/>
  <c r="F1157" i="108"/>
  <c r="C1158" i="108"/>
  <c r="D1158" i="108"/>
  <c r="E1158" i="108"/>
  <c r="F1158" i="108"/>
  <c r="C1159" i="108"/>
  <c r="D1159" i="108"/>
  <c r="E1159" i="108"/>
  <c r="F1159" i="108"/>
  <c r="C1160" i="108"/>
  <c r="D1160" i="108"/>
  <c r="E1160" i="108"/>
  <c r="F1160" i="108"/>
  <c r="C1161" i="108"/>
  <c r="D1161" i="108"/>
  <c r="E1161" i="108"/>
  <c r="F1161" i="108"/>
  <c r="C1162" i="108"/>
  <c r="D1162" i="108"/>
  <c r="E1162" i="108"/>
  <c r="F1162" i="108"/>
  <c r="C1163" i="108"/>
  <c r="D1163" i="108"/>
  <c r="E1163" i="108"/>
  <c r="F1163" i="108"/>
  <c r="C1164" i="108"/>
  <c r="D1164" i="108"/>
  <c r="E1164" i="108"/>
  <c r="F1164" i="108"/>
  <c r="C1165" i="108"/>
  <c r="D1165" i="108"/>
  <c r="E1165" i="108"/>
  <c r="F1165" i="108"/>
  <c r="C1166" i="108"/>
  <c r="D1166" i="108"/>
  <c r="E1166" i="108"/>
  <c r="F1166" i="108"/>
  <c r="C1167" i="108"/>
  <c r="D1167" i="108"/>
  <c r="E1167" i="108"/>
  <c r="F1167" i="108"/>
  <c r="C1168" i="108"/>
  <c r="D1168" i="108"/>
  <c r="E1168" i="108"/>
  <c r="F1168" i="108"/>
  <c r="C1169" i="108"/>
  <c r="D1169" i="108"/>
  <c r="E1169" i="108"/>
  <c r="F1169" i="108"/>
  <c r="C1170" i="108"/>
  <c r="D1170" i="108"/>
  <c r="E1170" i="108"/>
  <c r="F1170" i="108"/>
  <c r="C1171" i="108"/>
  <c r="D1171" i="108"/>
  <c r="E1171" i="108"/>
  <c r="F1171" i="108"/>
  <c r="C1172" i="108"/>
  <c r="D1172" i="108"/>
  <c r="E1172" i="108"/>
  <c r="F1172" i="108"/>
  <c r="C1173" i="108"/>
  <c r="D1173" i="108"/>
  <c r="E1173" i="108"/>
  <c r="F1173" i="108"/>
  <c r="C1174" i="108"/>
  <c r="D1174" i="108"/>
  <c r="E1174" i="108"/>
  <c r="F1174" i="108"/>
  <c r="C1175" i="108"/>
  <c r="D1175" i="108"/>
  <c r="E1175" i="108"/>
  <c r="F1175" i="108"/>
  <c r="C1176" i="108"/>
  <c r="D1176" i="108"/>
  <c r="E1176" i="108"/>
  <c r="F1176" i="108"/>
  <c r="C1177" i="108"/>
  <c r="D1177" i="108"/>
  <c r="E1177" i="108"/>
  <c r="F1177" i="108"/>
  <c r="C1178" i="108"/>
  <c r="D1178" i="108"/>
  <c r="E1178" i="108"/>
  <c r="F1178" i="108"/>
  <c r="C1179" i="108"/>
  <c r="D1179" i="108"/>
  <c r="E1179" i="108"/>
  <c r="F1179" i="108"/>
  <c r="C1180" i="108"/>
  <c r="D1180" i="108"/>
  <c r="E1180" i="108"/>
  <c r="F1180" i="108"/>
  <c r="C1181" i="108"/>
  <c r="D1181" i="108"/>
  <c r="E1181" i="108"/>
  <c r="F1181" i="108"/>
  <c r="C1182" i="108"/>
  <c r="D1182" i="108"/>
  <c r="E1182" i="108"/>
  <c r="F1182" i="108"/>
  <c r="C1183" i="108"/>
  <c r="D1183" i="108"/>
  <c r="E1183" i="108"/>
  <c r="F1183" i="108"/>
  <c r="C1184" i="108"/>
  <c r="D1184" i="108"/>
  <c r="E1184" i="108"/>
  <c r="F1184" i="108"/>
  <c r="C1185" i="108"/>
  <c r="D1185" i="108"/>
  <c r="E1185" i="108"/>
  <c r="F1185" i="108"/>
  <c r="C1186" i="108"/>
  <c r="D1186" i="108"/>
  <c r="E1186" i="108"/>
  <c r="F1186" i="108"/>
  <c r="C1187" i="108"/>
  <c r="D1187" i="108"/>
  <c r="E1187" i="108"/>
  <c r="F1187" i="108"/>
  <c r="C1188" i="108"/>
  <c r="D1188" i="108"/>
  <c r="E1188" i="108"/>
  <c r="F1188" i="108"/>
  <c r="C1189" i="108"/>
  <c r="D1189" i="108"/>
  <c r="E1189" i="108"/>
  <c r="F1189" i="108"/>
  <c r="C1190" i="108"/>
  <c r="D1190" i="108"/>
  <c r="E1190" i="108"/>
  <c r="F1190" i="108"/>
  <c r="C1191" i="108"/>
  <c r="D1191" i="108"/>
  <c r="E1191" i="108"/>
  <c r="F1191" i="108"/>
  <c r="C1192" i="108"/>
  <c r="D1192" i="108"/>
  <c r="E1192" i="108"/>
  <c r="F1192" i="108"/>
  <c r="C1193" i="108"/>
  <c r="D1193" i="108"/>
  <c r="E1193" i="108"/>
  <c r="F1193" i="108"/>
  <c r="C1194" i="108"/>
  <c r="D1194" i="108"/>
  <c r="E1194" i="108"/>
  <c r="F1194" i="108"/>
  <c r="C1195" i="108"/>
  <c r="D1195" i="108"/>
  <c r="E1195" i="108"/>
  <c r="F1195" i="108"/>
  <c r="C1196" i="108"/>
  <c r="D1196" i="108"/>
  <c r="E1196" i="108"/>
  <c r="F1196" i="108"/>
  <c r="C1197" i="108"/>
  <c r="D1197" i="108"/>
  <c r="E1197" i="108"/>
  <c r="F1197" i="108"/>
  <c r="C1198" i="108"/>
  <c r="D1198" i="108"/>
  <c r="E1198" i="108"/>
  <c r="F1198" i="108"/>
  <c r="C1199" i="108"/>
  <c r="D1199" i="108"/>
  <c r="E1199" i="108"/>
  <c r="F1199" i="108"/>
  <c r="C1200" i="108"/>
  <c r="D1200" i="108"/>
  <c r="E1200" i="108"/>
  <c r="F1200" i="108"/>
  <c r="C1201" i="108"/>
  <c r="D1201" i="108"/>
  <c r="E1201" i="108"/>
  <c r="F1201" i="108"/>
  <c r="C1202" i="108"/>
  <c r="D1202" i="108"/>
  <c r="E1202" i="108"/>
  <c r="F1202" i="108"/>
  <c r="C1203" i="108"/>
  <c r="D1203" i="108"/>
  <c r="E1203" i="108"/>
  <c r="F1203" i="108"/>
  <c r="C1204" i="108"/>
  <c r="D1204" i="108"/>
  <c r="E1204" i="108"/>
  <c r="F1204" i="108"/>
  <c r="C1205" i="108"/>
  <c r="D1205" i="108"/>
  <c r="E1205" i="108"/>
  <c r="F1205" i="108"/>
  <c r="C1206" i="108"/>
  <c r="D1206" i="108"/>
  <c r="E1206" i="108"/>
  <c r="F1206" i="108"/>
  <c r="C1207" i="108"/>
  <c r="D1207" i="108"/>
  <c r="E1207" i="108"/>
  <c r="F1207" i="108"/>
  <c r="C1208" i="108"/>
  <c r="D1208" i="108"/>
  <c r="E1208" i="108"/>
  <c r="F1208" i="108"/>
  <c r="C1209" i="108"/>
  <c r="D1209" i="108"/>
  <c r="E1209" i="108"/>
  <c r="F1209" i="108"/>
  <c r="C1210" i="108"/>
  <c r="D1210" i="108"/>
  <c r="E1210" i="108"/>
  <c r="F1210" i="108"/>
  <c r="C1211" i="108"/>
  <c r="D1211" i="108"/>
  <c r="E1211" i="108"/>
  <c r="F1211" i="108"/>
  <c r="C1212" i="108"/>
  <c r="D1212" i="108"/>
  <c r="E1212" i="108"/>
  <c r="F1212" i="108"/>
  <c r="C1213" i="108"/>
  <c r="D1213" i="108"/>
  <c r="E1213" i="108"/>
  <c r="F1213" i="108"/>
  <c r="C1214" i="108"/>
  <c r="D1214" i="108"/>
  <c r="E1214" i="108"/>
  <c r="F1214" i="108"/>
  <c r="C1215" i="108"/>
  <c r="D1215" i="108"/>
  <c r="E1215" i="108"/>
  <c r="F1215" i="108"/>
  <c r="C1216" i="108"/>
  <c r="D1216" i="108"/>
  <c r="E1216" i="108"/>
  <c r="F1216" i="108"/>
  <c r="C1217" i="108"/>
  <c r="D1217" i="108"/>
  <c r="E1217" i="108"/>
  <c r="F1217" i="108"/>
  <c r="C1218" i="108"/>
  <c r="D1218" i="108"/>
  <c r="E1218" i="108"/>
  <c r="F1218" i="108"/>
  <c r="C1219" i="108"/>
  <c r="D1219" i="108"/>
  <c r="E1219" i="108"/>
  <c r="F1219" i="108"/>
  <c r="C1220" i="108"/>
  <c r="D1220" i="108"/>
  <c r="E1220" i="108"/>
  <c r="F1220" i="108"/>
  <c r="C1221" i="108"/>
  <c r="D1221" i="108"/>
  <c r="E1221" i="108"/>
  <c r="F1221" i="108"/>
  <c r="C1222" i="108"/>
  <c r="D1222" i="108"/>
  <c r="E1222" i="108"/>
  <c r="F1222" i="108"/>
  <c r="C1223" i="108"/>
  <c r="D1223" i="108"/>
  <c r="E1223" i="108"/>
  <c r="F1223" i="108"/>
  <c r="C1224" i="108"/>
  <c r="D1224" i="108"/>
  <c r="E1224" i="108"/>
  <c r="F1224" i="108"/>
  <c r="C1225" i="108"/>
  <c r="D1225" i="108"/>
  <c r="E1225" i="108"/>
  <c r="F1225" i="108"/>
  <c r="C1226" i="108"/>
  <c r="D1226" i="108"/>
  <c r="E1226" i="108"/>
  <c r="F1226" i="108"/>
  <c r="C1227" i="108"/>
  <c r="D1227" i="108"/>
  <c r="E1227" i="108"/>
  <c r="F1227" i="108"/>
  <c r="C1228" i="108"/>
  <c r="D1228" i="108"/>
  <c r="E1228" i="108"/>
  <c r="F1228" i="108"/>
  <c r="C1229" i="108"/>
  <c r="D1229" i="108"/>
  <c r="E1229" i="108"/>
  <c r="F1229" i="108"/>
  <c r="C1230" i="108"/>
  <c r="D1230" i="108"/>
  <c r="E1230" i="108"/>
  <c r="F1230" i="108"/>
  <c r="C1231" i="108"/>
  <c r="D1231" i="108"/>
  <c r="E1231" i="108"/>
  <c r="F1231" i="108"/>
  <c r="C1232" i="108"/>
  <c r="D1232" i="108"/>
  <c r="E1232" i="108"/>
  <c r="F1232" i="108"/>
  <c r="C1233" i="108"/>
  <c r="D1233" i="108"/>
  <c r="E1233" i="108"/>
  <c r="F1233" i="108"/>
  <c r="C1234" i="108"/>
  <c r="D1234" i="108"/>
  <c r="E1234" i="108"/>
  <c r="F1234" i="108"/>
  <c r="C1235" i="108"/>
  <c r="D1235" i="108"/>
  <c r="E1235" i="108"/>
  <c r="F1235" i="108"/>
  <c r="C1236" i="108"/>
  <c r="D1236" i="108"/>
  <c r="E1236" i="108"/>
  <c r="F1236" i="108"/>
  <c r="C1237" i="108"/>
  <c r="D1237" i="108"/>
  <c r="E1237" i="108"/>
  <c r="F1237" i="108"/>
  <c r="C1238" i="108"/>
  <c r="D1238" i="108"/>
  <c r="E1238" i="108"/>
  <c r="F1238" i="108"/>
  <c r="C1239" i="108"/>
  <c r="D1239" i="108"/>
  <c r="E1239" i="108"/>
  <c r="F1239" i="108"/>
  <c r="C1240" i="108"/>
  <c r="D1240" i="108"/>
  <c r="E1240" i="108"/>
  <c r="F1240" i="108"/>
  <c r="C1241" i="108"/>
  <c r="D1241" i="108"/>
  <c r="E1241" i="108"/>
  <c r="F1241" i="108"/>
  <c r="C1242" i="108"/>
  <c r="D1242" i="108"/>
  <c r="E1242" i="108"/>
  <c r="F1242" i="108"/>
  <c r="C1243" i="108"/>
  <c r="D1243" i="108"/>
  <c r="E1243" i="108"/>
  <c r="F1243" i="108"/>
  <c r="C1244" i="108"/>
  <c r="D1244" i="108"/>
  <c r="E1244" i="108"/>
  <c r="F1244" i="108"/>
  <c r="C1245" i="108"/>
  <c r="D1245" i="108"/>
  <c r="E1245" i="108"/>
  <c r="F1245" i="108"/>
  <c r="C1246" i="108"/>
  <c r="D1246" i="108"/>
  <c r="E1246" i="108"/>
  <c r="F1246" i="108"/>
  <c r="C1247" i="108"/>
  <c r="D1247" i="108"/>
  <c r="E1247" i="108"/>
  <c r="F1247" i="108"/>
  <c r="C1248" i="108"/>
  <c r="D1248" i="108"/>
  <c r="E1248" i="108"/>
  <c r="F1248" i="108"/>
  <c r="C1249" i="108"/>
  <c r="D1249" i="108"/>
  <c r="E1249" i="108"/>
  <c r="F1249" i="108"/>
  <c r="C1250" i="108"/>
  <c r="D1250" i="108"/>
  <c r="E1250" i="108"/>
  <c r="F1250" i="108"/>
  <c r="C1251" i="108"/>
  <c r="D1251" i="108"/>
  <c r="E1251" i="108"/>
  <c r="F1251" i="108"/>
  <c r="C1252" i="108"/>
  <c r="D1252" i="108"/>
  <c r="E1252" i="108"/>
  <c r="F1252" i="108"/>
  <c r="C1253" i="108"/>
  <c r="D1253" i="108"/>
  <c r="E1253" i="108"/>
  <c r="F1253" i="108"/>
  <c r="C1254" i="108"/>
  <c r="D1254" i="108"/>
  <c r="E1254" i="108"/>
  <c r="F1254" i="108"/>
  <c r="C1255" i="108"/>
  <c r="D1255" i="108"/>
  <c r="E1255" i="108"/>
  <c r="F1255" i="108"/>
  <c r="C1256" i="108"/>
  <c r="D1256" i="108"/>
  <c r="E1256" i="108"/>
  <c r="F1256" i="108"/>
  <c r="C1257" i="108"/>
  <c r="D1257" i="108"/>
  <c r="E1257" i="108"/>
  <c r="F1257" i="108"/>
  <c r="C1258" i="108"/>
  <c r="D1258" i="108"/>
  <c r="E1258" i="108"/>
  <c r="F1258" i="108"/>
  <c r="C1259" i="108"/>
  <c r="D1259" i="108"/>
  <c r="E1259" i="108"/>
  <c r="F1259" i="108"/>
  <c r="C1260" i="108"/>
  <c r="D1260" i="108"/>
  <c r="E1260" i="108"/>
  <c r="F1260" i="108"/>
  <c r="C1261" i="108"/>
  <c r="D1261" i="108"/>
  <c r="E1261" i="108"/>
  <c r="F1261" i="108"/>
  <c r="C1262" i="108"/>
  <c r="D1262" i="108"/>
  <c r="E1262" i="108"/>
  <c r="F1262" i="108"/>
  <c r="C1263" i="108"/>
  <c r="D1263" i="108"/>
  <c r="E1263" i="108"/>
  <c r="F1263" i="108"/>
  <c r="C1264" i="108"/>
  <c r="D1264" i="108"/>
  <c r="E1264" i="108"/>
  <c r="F1264" i="108"/>
  <c r="C1265" i="108"/>
  <c r="D1265" i="108"/>
  <c r="E1265" i="108"/>
  <c r="F1265" i="108"/>
  <c r="C1266" i="108"/>
  <c r="D1266" i="108"/>
  <c r="E1266" i="108"/>
  <c r="F1266" i="108"/>
  <c r="C1267" i="108"/>
  <c r="D1267" i="108"/>
  <c r="E1267" i="108"/>
  <c r="F1267" i="108"/>
  <c r="C1268" i="108"/>
  <c r="D1268" i="108"/>
  <c r="E1268" i="108"/>
  <c r="F1268" i="108"/>
  <c r="C1269" i="108"/>
  <c r="D1269" i="108"/>
  <c r="E1269" i="108"/>
  <c r="F1269" i="108"/>
  <c r="C1270" i="108"/>
  <c r="D1270" i="108"/>
  <c r="E1270" i="108"/>
  <c r="F1270" i="108"/>
  <c r="C1271" i="108"/>
  <c r="D1271" i="108"/>
  <c r="E1271" i="108"/>
  <c r="F1271" i="108"/>
  <c r="C1272" i="108"/>
  <c r="D1272" i="108"/>
  <c r="E1272" i="108"/>
  <c r="F1272" i="108"/>
  <c r="C1273" i="108"/>
  <c r="D1273" i="108"/>
  <c r="E1273" i="108"/>
  <c r="F1273" i="108"/>
  <c r="C1274" i="108"/>
  <c r="D1274" i="108"/>
  <c r="E1274" i="108"/>
  <c r="F1274" i="108"/>
  <c r="C1275" i="108"/>
  <c r="D1275" i="108"/>
  <c r="E1275" i="108"/>
  <c r="F1275" i="108"/>
  <c r="C1276" i="108"/>
  <c r="D1276" i="108"/>
  <c r="E1276" i="108"/>
  <c r="F1276" i="108"/>
  <c r="C1277" i="108"/>
  <c r="D1277" i="108"/>
  <c r="E1277" i="108"/>
  <c r="F1277" i="108"/>
  <c r="C1278" i="108"/>
  <c r="D1278" i="108"/>
  <c r="E1278" i="108"/>
  <c r="F1278" i="108"/>
  <c r="C1279" i="108"/>
  <c r="D1279" i="108"/>
  <c r="E1279" i="108"/>
  <c r="F1279" i="108"/>
  <c r="C1280" i="108"/>
  <c r="D1280" i="108"/>
  <c r="E1280" i="108"/>
  <c r="F1280" i="108"/>
  <c r="C1281" i="108"/>
  <c r="D1281" i="108"/>
  <c r="E1281" i="108"/>
  <c r="F1281" i="108"/>
  <c r="C1282" i="108"/>
  <c r="D1282" i="108"/>
  <c r="E1282" i="108"/>
  <c r="F1282" i="108"/>
  <c r="C1283" i="108"/>
  <c r="D1283" i="108"/>
  <c r="E1283" i="108"/>
  <c r="F1283" i="108"/>
  <c r="C1284" i="108"/>
  <c r="D1284" i="108"/>
  <c r="E1284" i="108"/>
  <c r="F1284" i="108"/>
  <c r="C1285" i="108"/>
  <c r="D1285" i="108"/>
  <c r="E1285" i="108"/>
  <c r="F1285" i="108"/>
  <c r="C1286" i="108"/>
  <c r="D1286" i="108"/>
  <c r="E1286" i="108"/>
  <c r="F1286" i="108"/>
  <c r="C1287" i="108"/>
  <c r="D1287" i="108"/>
  <c r="E1287" i="108"/>
  <c r="F1287" i="108"/>
  <c r="C1288" i="108"/>
  <c r="D1288" i="108"/>
  <c r="E1288" i="108"/>
  <c r="F1288" i="108"/>
  <c r="C1289" i="108"/>
  <c r="D1289" i="108"/>
  <c r="E1289" i="108"/>
  <c r="F1289" i="108"/>
  <c r="C1290" i="108"/>
  <c r="D1290" i="108"/>
  <c r="E1290" i="108"/>
  <c r="F1290" i="108"/>
  <c r="C1291" i="108"/>
  <c r="D1291" i="108"/>
  <c r="E1291" i="108"/>
  <c r="F1291" i="108"/>
  <c r="C1292" i="108"/>
  <c r="D1292" i="108"/>
  <c r="E1292" i="108"/>
  <c r="F1292" i="108"/>
  <c r="C1293" i="108"/>
  <c r="D1293" i="108"/>
  <c r="E1293" i="108"/>
  <c r="F1293" i="108"/>
  <c r="C1294" i="108"/>
  <c r="D1294" i="108"/>
  <c r="E1294" i="108"/>
  <c r="F1294" i="108"/>
  <c r="C1295" i="108"/>
  <c r="D1295" i="108"/>
  <c r="E1295" i="108"/>
  <c r="F1295" i="108"/>
  <c r="C1296" i="108"/>
  <c r="D1296" i="108"/>
  <c r="E1296" i="108"/>
  <c r="F1296" i="108"/>
  <c r="C1297" i="108"/>
  <c r="D1297" i="108"/>
  <c r="E1297" i="108"/>
  <c r="F1297" i="108"/>
  <c r="C1298" i="108"/>
  <c r="D1298" i="108"/>
  <c r="E1298" i="108"/>
  <c r="F1298" i="108"/>
  <c r="C1299" i="108"/>
  <c r="D1299" i="108"/>
  <c r="E1299" i="108"/>
  <c r="F1299" i="108"/>
  <c r="C1300" i="108"/>
  <c r="D1300" i="108"/>
  <c r="E1300" i="108"/>
  <c r="F1300" i="108"/>
  <c r="C1301" i="108"/>
  <c r="D1301" i="108"/>
  <c r="E1301" i="108"/>
  <c r="F1301" i="108"/>
  <c r="C1302" i="108"/>
  <c r="D1302" i="108"/>
  <c r="E1302" i="108"/>
  <c r="F1302" i="108"/>
  <c r="C1303" i="108"/>
  <c r="D1303" i="108"/>
  <c r="E1303" i="108"/>
  <c r="F1303" i="108"/>
  <c r="C1304" i="108"/>
  <c r="D1304" i="108"/>
  <c r="E1304" i="108"/>
  <c r="F1304" i="108"/>
  <c r="C1305" i="108"/>
  <c r="D1305" i="108"/>
  <c r="E1305" i="108"/>
  <c r="F1305" i="108"/>
  <c r="C1306" i="108"/>
  <c r="D1306" i="108"/>
  <c r="E1306" i="108"/>
  <c r="F1306" i="108"/>
  <c r="C1307" i="108"/>
  <c r="D1307" i="108"/>
  <c r="E1307" i="108"/>
  <c r="F1307" i="108"/>
  <c r="C1308" i="108"/>
  <c r="D1308" i="108"/>
  <c r="E1308" i="108"/>
  <c r="F1308" i="108"/>
  <c r="C1309" i="108"/>
  <c r="D1309" i="108"/>
  <c r="E1309" i="108"/>
  <c r="F1309" i="108"/>
  <c r="C1310" i="108"/>
  <c r="D1310" i="108"/>
  <c r="E1310" i="108"/>
  <c r="F1310" i="108"/>
  <c r="C1311" i="108"/>
  <c r="D1311" i="108"/>
  <c r="E1311" i="108"/>
  <c r="F1311" i="108"/>
  <c r="C1312" i="108"/>
  <c r="D1312" i="108"/>
  <c r="E1312" i="108"/>
  <c r="F1312" i="108"/>
  <c r="C1313" i="108"/>
  <c r="D1313" i="108"/>
  <c r="E1313" i="108"/>
  <c r="F1313" i="108"/>
  <c r="C1314" i="108"/>
  <c r="D1314" i="108"/>
  <c r="E1314" i="108"/>
  <c r="F1314" i="108"/>
  <c r="C1315" i="108"/>
  <c r="D1315" i="108"/>
  <c r="E1315" i="108"/>
  <c r="F1315" i="108"/>
  <c r="C1316" i="108"/>
  <c r="D1316" i="108"/>
  <c r="E1316" i="108"/>
  <c r="F1316" i="108"/>
  <c r="C1317" i="108"/>
  <c r="D1317" i="108"/>
  <c r="E1317" i="108"/>
  <c r="F1317" i="108"/>
  <c r="C1318" i="108"/>
  <c r="D1318" i="108"/>
  <c r="E1318" i="108"/>
  <c r="F1318" i="108"/>
  <c r="C1319" i="108"/>
  <c r="D1319" i="108"/>
  <c r="E1319" i="108"/>
  <c r="F1319" i="108"/>
  <c r="C1320" i="108"/>
  <c r="D1320" i="108"/>
  <c r="E1320" i="108"/>
  <c r="F1320" i="108"/>
  <c r="C1321" i="108"/>
  <c r="D1321" i="108"/>
  <c r="E1321" i="108"/>
  <c r="F1321" i="108"/>
  <c r="C1322" i="108"/>
  <c r="D1322" i="108"/>
  <c r="E1322" i="108"/>
  <c r="F1322" i="108"/>
  <c r="C1323" i="108"/>
  <c r="D1323" i="108"/>
  <c r="E1323" i="108"/>
  <c r="F1323" i="108"/>
  <c r="C1324" i="108"/>
  <c r="D1324" i="108"/>
  <c r="E1324" i="108"/>
  <c r="F1324" i="108"/>
  <c r="C1325" i="108"/>
  <c r="D1325" i="108"/>
  <c r="E1325" i="108"/>
  <c r="F1325" i="108"/>
  <c r="C1326" i="108"/>
  <c r="D1326" i="108"/>
  <c r="E1326" i="108"/>
  <c r="F1326" i="108"/>
  <c r="C1327" i="108"/>
  <c r="D1327" i="108"/>
  <c r="E1327" i="108"/>
  <c r="F1327" i="108"/>
  <c r="C1328" i="108"/>
  <c r="D1328" i="108"/>
  <c r="E1328" i="108"/>
  <c r="F1328" i="108"/>
  <c r="C1329" i="108"/>
  <c r="D1329" i="108"/>
  <c r="E1329" i="108"/>
  <c r="F1329" i="108"/>
  <c r="C1330" i="108"/>
  <c r="D1330" i="108"/>
  <c r="E1330" i="108"/>
  <c r="F1330" i="108"/>
  <c r="C1331" i="108"/>
  <c r="D1331" i="108"/>
  <c r="E1331" i="108"/>
  <c r="F1331" i="108"/>
  <c r="C1332" i="108"/>
  <c r="D1332" i="108"/>
  <c r="E1332" i="108"/>
  <c r="F1332" i="108"/>
  <c r="C1333" i="108"/>
  <c r="D1333" i="108"/>
  <c r="E1333" i="108"/>
  <c r="F1333" i="108"/>
  <c r="C1334" i="108"/>
  <c r="D1334" i="108"/>
  <c r="E1334" i="108"/>
  <c r="F1334" i="108"/>
  <c r="C1335" i="108"/>
  <c r="D1335" i="108"/>
  <c r="E1335" i="108"/>
  <c r="F1335" i="108"/>
  <c r="C1336" i="108"/>
  <c r="D1336" i="108"/>
  <c r="E1336" i="108"/>
  <c r="F1336" i="108"/>
  <c r="C1337" i="108"/>
  <c r="D1337" i="108"/>
  <c r="E1337" i="108"/>
  <c r="F1337" i="108"/>
  <c r="C1338" i="108"/>
  <c r="D1338" i="108"/>
  <c r="E1338" i="108"/>
  <c r="F1338" i="108"/>
  <c r="C1339" i="108"/>
  <c r="D1339" i="108"/>
  <c r="E1339" i="108"/>
  <c r="F1339" i="108"/>
  <c r="C1340" i="108"/>
  <c r="D1340" i="108"/>
  <c r="E1340" i="108"/>
  <c r="F1340" i="108"/>
  <c r="C1341" i="108"/>
  <c r="D1341" i="108"/>
  <c r="E1341" i="108"/>
  <c r="F1341" i="108"/>
  <c r="C1342" i="108"/>
  <c r="D1342" i="108"/>
  <c r="E1342" i="108"/>
  <c r="F1342" i="108"/>
  <c r="C1343" i="108"/>
  <c r="D1343" i="108"/>
  <c r="E1343" i="108"/>
  <c r="F1343" i="108"/>
  <c r="C1344" i="108"/>
  <c r="D1344" i="108"/>
  <c r="E1344" i="108"/>
  <c r="F1344" i="108"/>
  <c r="C1345" i="108"/>
  <c r="D1345" i="108"/>
  <c r="E1345" i="108"/>
  <c r="F1345" i="108"/>
  <c r="C1346" i="108"/>
  <c r="D1346" i="108"/>
  <c r="E1346" i="108"/>
  <c r="F1346" i="108"/>
  <c r="C1347" i="108"/>
  <c r="D1347" i="108"/>
  <c r="E1347" i="108"/>
  <c r="F1347" i="108"/>
  <c r="C1348" i="108"/>
  <c r="D1348" i="108"/>
  <c r="E1348" i="108"/>
  <c r="F1348" i="108"/>
  <c r="C1349" i="108"/>
  <c r="D1349" i="108"/>
  <c r="E1349" i="108"/>
  <c r="F1349" i="108"/>
  <c r="C1350" i="108"/>
  <c r="D1350" i="108"/>
  <c r="E1350" i="108"/>
  <c r="F1350" i="108"/>
  <c r="C1351" i="108"/>
  <c r="D1351" i="108"/>
  <c r="E1351" i="108"/>
  <c r="F1351" i="108"/>
  <c r="C1352" i="108"/>
  <c r="D1352" i="108"/>
  <c r="E1352" i="108"/>
  <c r="F1352" i="108"/>
  <c r="C1353" i="108"/>
  <c r="D1353" i="108"/>
  <c r="E1353" i="108"/>
  <c r="F1353" i="108"/>
  <c r="C1354" i="108"/>
  <c r="D1354" i="108"/>
  <c r="E1354" i="108"/>
  <c r="F1354" i="108"/>
  <c r="C1355" i="108"/>
  <c r="D1355" i="108"/>
  <c r="E1355" i="108"/>
  <c r="F1355" i="108"/>
  <c r="C1356" i="108"/>
  <c r="D1356" i="108"/>
  <c r="E1356" i="108"/>
  <c r="F1356" i="108"/>
  <c r="C1357" i="108"/>
  <c r="D1357" i="108"/>
  <c r="E1357" i="108"/>
  <c r="F1357" i="108"/>
  <c r="C1358" i="108"/>
  <c r="D1358" i="108"/>
  <c r="E1358" i="108"/>
  <c r="F1358" i="108"/>
  <c r="C1359" i="108"/>
  <c r="D1359" i="108"/>
  <c r="E1359" i="108"/>
  <c r="F1359" i="108"/>
  <c r="C1360" i="108"/>
  <c r="D1360" i="108"/>
  <c r="E1360" i="108"/>
  <c r="F1360" i="108"/>
  <c r="C1361" i="108"/>
  <c r="D1361" i="108"/>
  <c r="E1361" i="108"/>
  <c r="F1361" i="108"/>
  <c r="C1362" i="108"/>
  <c r="D1362" i="108"/>
  <c r="E1362" i="108"/>
  <c r="F1362" i="108"/>
  <c r="C1363" i="108"/>
  <c r="D1363" i="108"/>
  <c r="E1363" i="108"/>
  <c r="F1363" i="108"/>
  <c r="C1364" i="108"/>
  <c r="D1364" i="108"/>
  <c r="E1364" i="108"/>
  <c r="F1364" i="108"/>
  <c r="C1365" i="108"/>
  <c r="D1365" i="108"/>
  <c r="E1365" i="108"/>
  <c r="F1365" i="108"/>
  <c r="C1366" i="108"/>
  <c r="D1366" i="108"/>
  <c r="E1366" i="108"/>
  <c r="F1366" i="108"/>
  <c r="C1367" i="108"/>
  <c r="D1367" i="108"/>
  <c r="E1367" i="108"/>
  <c r="F1367" i="108"/>
  <c r="C1368" i="108"/>
  <c r="D1368" i="108"/>
  <c r="E1368" i="108"/>
  <c r="F1368" i="108"/>
  <c r="C1369" i="108"/>
  <c r="D1369" i="108"/>
  <c r="E1369" i="108"/>
  <c r="F1369" i="108"/>
  <c r="C1370" i="108"/>
  <c r="D1370" i="108"/>
  <c r="E1370" i="108"/>
  <c r="F1370" i="108"/>
  <c r="C1371" i="108"/>
  <c r="D1371" i="108"/>
  <c r="E1371" i="108"/>
  <c r="F1371" i="108"/>
  <c r="C1372" i="108"/>
  <c r="D1372" i="108"/>
  <c r="E1372" i="108"/>
  <c r="F1372" i="108"/>
  <c r="C1373" i="108"/>
  <c r="D1373" i="108"/>
  <c r="E1373" i="108"/>
  <c r="F1373" i="108"/>
  <c r="C1374" i="108"/>
  <c r="D1374" i="108"/>
  <c r="E1374" i="108"/>
  <c r="F1374" i="108"/>
  <c r="C1375" i="108"/>
  <c r="D1375" i="108"/>
  <c r="E1375" i="108"/>
  <c r="F1375" i="108"/>
  <c r="C1376" i="108"/>
  <c r="D1376" i="108"/>
  <c r="E1376" i="108"/>
  <c r="F1376" i="108"/>
  <c r="C1377" i="108"/>
  <c r="D1377" i="108"/>
  <c r="E1377" i="108"/>
  <c r="F1377" i="108"/>
  <c r="C1378" i="108"/>
  <c r="D1378" i="108"/>
  <c r="E1378" i="108"/>
  <c r="F1378" i="108"/>
  <c r="C1379" i="108"/>
  <c r="D1379" i="108"/>
  <c r="E1379" i="108"/>
  <c r="F1379" i="108"/>
  <c r="C1380" i="108"/>
  <c r="D1380" i="108"/>
  <c r="E1380" i="108"/>
  <c r="F1380" i="108"/>
  <c r="C1381" i="108"/>
  <c r="D1381" i="108"/>
  <c r="E1381" i="108"/>
  <c r="F1381" i="108"/>
  <c r="C1382" i="108"/>
  <c r="D1382" i="108"/>
  <c r="E1382" i="108"/>
  <c r="F1382" i="108"/>
  <c r="C1383" i="108"/>
  <c r="D1383" i="108"/>
  <c r="E1383" i="108"/>
  <c r="F1383" i="108"/>
  <c r="C1384" i="108"/>
  <c r="D1384" i="108"/>
  <c r="E1384" i="108"/>
  <c r="F1384" i="108"/>
  <c r="C1385" i="108"/>
  <c r="D1385" i="108"/>
  <c r="E1385" i="108"/>
  <c r="F1385" i="108"/>
  <c r="C1386" i="108"/>
  <c r="D1386" i="108"/>
  <c r="E1386" i="108"/>
  <c r="F1386" i="108"/>
  <c r="C1387" i="108"/>
  <c r="D1387" i="108"/>
  <c r="E1387" i="108"/>
  <c r="F1387" i="108"/>
  <c r="C1388" i="108"/>
  <c r="D1388" i="108"/>
  <c r="E1388" i="108"/>
  <c r="F1388" i="108"/>
  <c r="C1389" i="108"/>
  <c r="D1389" i="108"/>
  <c r="E1389" i="108"/>
  <c r="F1389" i="108"/>
  <c r="C1390" i="108"/>
  <c r="D1390" i="108"/>
  <c r="E1390" i="108"/>
  <c r="F1390" i="108"/>
  <c r="C1391" i="108"/>
  <c r="D1391" i="108"/>
  <c r="E1391" i="108"/>
  <c r="F1391" i="108"/>
  <c r="C1392" i="108"/>
  <c r="D1392" i="108"/>
  <c r="E1392" i="108"/>
  <c r="F1392" i="108"/>
  <c r="C1393" i="108"/>
  <c r="D1393" i="108"/>
  <c r="E1393" i="108"/>
  <c r="F1393" i="108"/>
  <c r="C1394" i="108"/>
  <c r="D1394" i="108"/>
  <c r="E1394" i="108"/>
  <c r="F1394" i="108"/>
  <c r="C1395" i="108"/>
  <c r="D1395" i="108"/>
  <c r="E1395" i="108"/>
  <c r="F1395" i="108"/>
  <c r="C1396" i="108"/>
  <c r="D1396" i="108"/>
  <c r="E1396" i="108"/>
  <c r="F1396" i="108"/>
  <c r="C1397" i="108"/>
  <c r="D1397" i="108"/>
  <c r="E1397" i="108"/>
  <c r="F1397" i="108"/>
  <c r="C1398" i="108"/>
  <c r="D1398" i="108"/>
  <c r="E1398" i="108"/>
  <c r="F1398" i="108"/>
  <c r="C1399" i="108"/>
  <c r="D1399" i="108"/>
  <c r="E1399" i="108"/>
  <c r="F1399" i="108"/>
  <c r="C1400" i="108"/>
  <c r="D1400" i="108"/>
  <c r="E1400" i="108"/>
  <c r="F1400" i="108"/>
  <c r="C1401" i="108"/>
  <c r="D1401" i="108"/>
  <c r="E1401" i="108"/>
  <c r="F1401" i="108"/>
  <c r="C1402" i="108"/>
  <c r="D1402" i="108"/>
  <c r="E1402" i="108"/>
  <c r="F1402" i="108"/>
  <c r="C1403" i="108"/>
  <c r="D1403" i="108"/>
  <c r="E1403" i="108"/>
  <c r="F1403" i="108"/>
  <c r="C1404" i="108"/>
  <c r="D1404" i="108"/>
  <c r="E1404" i="108"/>
  <c r="F1404" i="108"/>
  <c r="C1405" i="108"/>
  <c r="D1405" i="108"/>
  <c r="E1405" i="108"/>
  <c r="F1405" i="108"/>
  <c r="D1406" i="108"/>
  <c r="E1406" i="108"/>
  <c r="F1406" i="108"/>
  <c r="C1407" i="108"/>
  <c r="D1407" i="108"/>
  <c r="E1407" i="108"/>
  <c r="F1407" i="108"/>
  <c r="D1408" i="108"/>
  <c r="E1408" i="108"/>
  <c r="F1408" i="108"/>
  <c r="D1409" i="108"/>
  <c r="E1409" i="108"/>
  <c r="F1409" i="108"/>
  <c r="D1410" i="108"/>
  <c r="E1410" i="108"/>
  <c r="F1410" i="108"/>
  <c r="C1411" i="108"/>
  <c r="D1411" i="108"/>
  <c r="E1411" i="108"/>
  <c r="F1411" i="108"/>
  <c r="D1412" i="108"/>
  <c r="E1412" i="108"/>
  <c r="F1412" i="108"/>
  <c r="C1413" i="108"/>
  <c r="D1413" i="108"/>
  <c r="E1413" i="108"/>
  <c r="F1413" i="108"/>
  <c r="C1414" i="108"/>
  <c r="D1414" i="108"/>
  <c r="E1414" i="108"/>
  <c r="F1414" i="108"/>
  <c r="C1415" i="108"/>
  <c r="D1415" i="108"/>
  <c r="E1415" i="108"/>
  <c r="F1415" i="108"/>
  <c r="C1416" i="108"/>
  <c r="D1416" i="108"/>
  <c r="E1416" i="108"/>
  <c r="F1416" i="108"/>
  <c r="C1417" i="108"/>
  <c r="D1417" i="108"/>
  <c r="E1417" i="108"/>
  <c r="F1417" i="108"/>
  <c r="D1418" i="108"/>
  <c r="E1418" i="108"/>
  <c r="F1418" i="108"/>
  <c r="D1419" i="108"/>
  <c r="E1419" i="108"/>
  <c r="F1419" i="108"/>
  <c r="C1420" i="108"/>
  <c r="D1420" i="108"/>
  <c r="E1420" i="108"/>
  <c r="F1420" i="108"/>
  <c r="C1421" i="108"/>
  <c r="D1421" i="108"/>
  <c r="E1421" i="108"/>
  <c r="F1421" i="108"/>
  <c r="C1422" i="108"/>
  <c r="D1422" i="108"/>
  <c r="E1422" i="108"/>
  <c r="F1422" i="108"/>
  <c r="C1423" i="108"/>
  <c r="D1423" i="108"/>
  <c r="E1423" i="108"/>
  <c r="F1423" i="108"/>
  <c r="C1424" i="108"/>
  <c r="D1424" i="108"/>
  <c r="E1424" i="108"/>
  <c r="F1424" i="108"/>
  <c r="D1425" i="108"/>
  <c r="E1425" i="108"/>
  <c r="F1425" i="108"/>
  <c r="C1426" i="108"/>
  <c r="D1426" i="108"/>
  <c r="E1426" i="108"/>
  <c r="F1426" i="108"/>
  <c r="D1427" i="108"/>
  <c r="E1427" i="108"/>
  <c r="F1427" i="108"/>
  <c r="D1428" i="108"/>
  <c r="E1428" i="108"/>
  <c r="F1428" i="108"/>
  <c r="C1429" i="108"/>
  <c r="D1429" i="108"/>
  <c r="E1429" i="108"/>
  <c r="F1429" i="108"/>
  <c r="C1430" i="108"/>
  <c r="D1430" i="108"/>
  <c r="E1430" i="108"/>
  <c r="F1430" i="108"/>
  <c r="C1431" i="108"/>
  <c r="D1431" i="108"/>
  <c r="E1431" i="108"/>
  <c r="F1431" i="108"/>
  <c r="C1432" i="108"/>
  <c r="D1432" i="108"/>
  <c r="E1432" i="108"/>
  <c r="F1432" i="108"/>
  <c r="C1433" i="108"/>
  <c r="D1433" i="108"/>
  <c r="E1433" i="108"/>
  <c r="F1433" i="108"/>
  <c r="C1434" i="108"/>
  <c r="D1434" i="108"/>
  <c r="E1434" i="108"/>
  <c r="F1434" i="108"/>
  <c r="C1435" i="108"/>
  <c r="D1435" i="108"/>
  <c r="E1435" i="108"/>
  <c r="F1435" i="108"/>
  <c r="C1436" i="108"/>
  <c r="D1436" i="108"/>
  <c r="E1436" i="108"/>
  <c r="F1436" i="108"/>
  <c r="D1437" i="108"/>
  <c r="E1437" i="108"/>
  <c r="F1437" i="108"/>
  <c r="D1438" i="108"/>
  <c r="E1438" i="108"/>
  <c r="F1438" i="108"/>
  <c r="C1439" i="108"/>
  <c r="D1439" i="108"/>
  <c r="E1439" i="108"/>
  <c r="F1439" i="108"/>
  <c r="D1440" i="108"/>
  <c r="E1440" i="108"/>
  <c r="F1440" i="108"/>
  <c r="C1441" i="108"/>
  <c r="D1441" i="108"/>
  <c r="E1441" i="108"/>
  <c r="F1441" i="108"/>
  <c r="C1442" i="108"/>
  <c r="D1442" i="108"/>
  <c r="E1442" i="108"/>
  <c r="F1442" i="108"/>
  <c r="C1443" i="108"/>
  <c r="D1443" i="108"/>
  <c r="E1443" i="108"/>
  <c r="F1443" i="108"/>
  <c r="C1444" i="108"/>
  <c r="D1444" i="108"/>
  <c r="E1444" i="108"/>
  <c r="F1444" i="108"/>
  <c r="C1445" i="108"/>
  <c r="D1445" i="108"/>
  <c r="E1445" i="108"/>
  <c r="F1445" i="108"/>
  <c r="C1446" i="108"/>
  <c r="D1446" i="108"/>
  <c r="E1446" i="108"/>
  <c r="F1446" i="108"/>
  <c r="C1447" i="108"/>
  <c r="D1447" i="108"/>
  <c r="E1447" i="108"/>
  <c r="F1447" i="108"/>
  <c r="C1448" i="108"/>
  <c r="D1448" i="108"/>
  <c r="E1448" i="108"/>
  <c r="F1448" i="108"/>
  <c r="C1449" i="108"/>
  <c r="D1449" i="108"/>
  <c r="E1449" i="108"/>
  <c r="F1449" i="108"/>
  <c r="C1450" i="108"/>
  <c r="D1450" i="108"/>
  <c r="E1450" i="108"/>
  <c r="F1450" i="108"/>
  <c r="C1451" i="108"/>
  <c r="D1451" i="108"/>
  <c r="E1451" i="108"/>
  <c r="F1451" i="108"/>
  <c r="C1452" i="108"/>
  <c r="D1452" i="108"/>
  <c r="E1452" i="108"/>
  <c r="F1452" i="108"/>
  <c r="C1453" i="108"/>
  <c r="D1453" i="108"/>
  <c r="E1453" i="108"/>
  <c r="F1453" i="108"/>
  <c r="C1454" i="108"/>
  <c r="D1454" i="108"/>
  <c r="E1454" i="108"/>
  <c r="F1454" i="108"/>
  <c r="C1455" i="108"/>
  <c r="D1455" i="108"/>
  <c r="E1455" i="108"/>
  <c r="F1455" i="108"/>
  <c r="C1456" i="108"/>
  <c r="D1456" i="108"/>
  <c r="E1456" i="108"/>
  <c r="F1456" i="108"/>
  <c r="C1457" i="108"/>
  <c r="D1457" i="108"/>
  <c r="E1457" i="108"/>
  <c r="F1457" i="108"/>
  <c r="C1458" i="108"/>
  <c r="D1458" i="108"/>
  <c r="E1458" i="108"/>
  <c r="F1458" i="108"/>
  <c r="D1459" i="108"/>
  <c r="E1459" i="108"/>
  <c r="F1459" i="108"/>
  <c r="D1460" i="108"/>
  <c r="E1460" i="108"/>
  <c r="F1460" i="108"/>
  <c r="D1461" i="108"/>
  <c r="E1461" i="108"/>
  <c r="F1461" i="108"/>
  <c r="D1462" i="108"/>
  <c r="E1462" i="108"/>
  <c r="F1462" i="108"/>
  <c r="D1463" i="108"/>
  <c r="E1463" i="108"/>
  <c r="F1463" i="108"/>
  <c r="D1464" i="108"/>
  <c r="E1464" i="108"/>
  <c r="F1464" i="108"/>
  <c r="C1465" i="108"/>
  <c r="D1465" i="108"/>
  <c r="E1465" i="108"/>
  <c r="F1465" i="108"/>
  <c r="C1466" i="108"/>
  <c r="D1466" i="108"/>
  <c r="E1466" i="108"/>
  <c r="F1466" i="108"/>
  <c r="C1467" i="108"/>
  <c r="D1467" i="108"/>
  <c r="E1467" i="108"/>
  <c r="F1467" i="108"/>
  <c r="C1468" i="108"/>
  <c r="D1468" i="108"/>
  <c r="E1468" i="108"/>
  <c r="F1468" i="108"/>
  <c r="C1469" i="108"/>
  <c r="D1469" i="108"/>
  <c r="E1469" i="108"/>
  <c r="F1469" i="108"/>
  <c r="C1470" i="108"/>
  <c r="D1470" i="108"/>
  <c r="E1470" i="108"/>
  <c r="F1470" i="108"/>
  <c r="C1471" i="108"/>
  <c r="D1471" i="108"/>
  <c r="E1471" i="108"/>
  <c r="F1471" i="108"/>
  <c r="C1472" i="108"/>
  <c r="D1472" i="108"/>
  <c r="E1472" i="108"/>
  <c r="F1472" i="108"/>
  <c r="C1473" i="108"/>
  <c r="D1473" i="108"/>
  <c r="E1473" i="108"/>
  <c r="F1473" i="108"/>
  <c r="C1474" i="108"/>
  <c r="D1474" i="108"/>
  <c r="E1474" i="108"/>
  <c r="F1474" i="108"/>
  <c r="C1475" i="108"/>
  <c r="D1475" i="108"/>
  <c r="E1475" i="108"/>
  <c r="F1475" i="108"/>
  <c r="C1476" i="108"/>
  <c r="D1476" i="108"/>
  <c r="E1476" i="108"/>
  <c r="F1476" i="108"/>
  <c r="C1477" i="108"/>
  <c r="D1477" i="108"/>
  <c r="E1477" i="108"/>
  <c r="F1477" i="108"/>
  <c r="C1478" i="108"/>
  <c r="D1478" i="108"/>
  <c r="E1478" i="108"/>
  <c r="F1478" i="108"/>
  <c r="C1479" i="108"/>
  <c r="D1479" i="108"/>
  <c r="E1479" i="108"/>
  <c r="F1479" i="108"/>
  <c r="C1480" i="108"/>
  <c r="D1480" i="108"/>
  <c r="E1480" i="108"/>
  <c r="F1480" i="108"/>
  <c r="C1481" i="108"/>
  <c r="D1481" i="108"/>
  <c r="E1481" i="108"/>
  <c r="F1481" i="108"/>
  <c r="C1482" i="108"/>
  <c r="D1482" i="108"/>
  <c r="E1482" i="108"/>
  <c r="F1482" i="108"/>
  <c r="D1483" i="108"/>
  <c r="E1483" i="108"/>
  <c r="F1483" i="108"/>
  <c r="D1484" i="108"/>
  <c r="E1484" i="108"/>
  <c r="F1484" i="108"/>
  <c r="C1485" i="108"/>
  <c r="D1485" i="108"/>
  <c r="E1485" i="108"/>
  <c r="F1485" i="108"/>
  <c r="C1486" i="108"/>
  <c r="D1486" i="108"/>
  <c r="E1486" i="108"/>
  <c r="F1486" i="108"/>
  <c r="D1487" i="108"/>
  <c r="E1487" i="108"/>
  <c r="F1487" i="108"/>
  <c r="D1488" i="108"/>
  <c r="E1488" i="108"/>
  <c r="F1488" i="108"/>
  <c r="D1489" i="108"/>
  <c r="E1489" i="108"/>
  <c r="F1489" i="108"/>
  <c r="C1490" i="108"/>
  <c r="D1490" i="108"/>
  <c r="E1490" i="108"/>
  <c r="F1490" i="108"/>
  <c r="C1491" i="108"/>
  <c r="D1491" i="108"/>
  <c r="E1491" i="108"/>
  <c r="F1491" i="108"/>
  <c r="C1492" i="108"/>
  <c r="D1492" i="108"/>
  <c r="E1492" i="108"/>
  <c r="F1492" i="108"/>
  <c r="D1493" i="108"/>
  <c r="E1493" i="108"/>
  <c r="F1493" i="108"/>
  <c r="D1494" i="108"/>
  <c r="E1494" i="108"/>
  <c r="F1494" i="108"/>
  <c r="D1495" i="108"/>
  <c r="E1495" i="108"/>
  <c r="F1495" i="108"/>
  <c r="D1496" i="108"/>
  <c r="E1496" i="108"/>
  <c r="F1496" i="108"/>
  <c r="D1497" i="108"/>
  <c r="E1497" i="108"/>
  <c r="F1497" i="108"/>
  <c r="C1498" i="108"/>
  <c r="D1498" i="108"/>
  <c r="E1498" i="108"/>
  <c r="F1498" i="108"/>
  <c r="D1499" i="108"/>
  <c r="E1499" i="108"/>
  <c r="F1499" i="108"/>
  <c r="D1500" i="108"/>
  <c r="E1500" i="108"/>
  <c r="F1500" i="108"/>
  <c r="C1501" i="108"/>
  <c r="D1501" i="108"/>
  <c r="E1501" i="108"/>
  <c r="F1501" i="108"/>
  <c r="C1502" i="108"/>
  <c r="D1502" i="108"/>
  <c r="E1502" i="108"/>
  <c r="F1502" i="108"/>
  <c r="C1503" i="108"/>
  <c r="D1503" i="108"/>
  <c r="E1503" i="108"/>
  <c r="F1503" i="108"/>
  <c r="C1504" i="108"/>
  <c r="D1504" i="108"/>
  <c r="E1504" i="108"/>
  <c r="F1504" i="108"/>
  <c r="D1505" i="108"/>
  <c r="E1505" i="108"/>
  <c r="F1505" i="108"/>
  <c r="C1506" i="108"/>
  <c r="D1506" i="108"/>
  <c r="E1506" i="108"/>
  <c r="F1506" i="108"/>
  <c r="D1507" i="108"/>
  <c r="E1507" i="108"/>
  <c r="F1507" i="108"/>
  <c r="C1508" i="108"/>
  <c r="D1508" i="108"/>
  <c r="E1508" i="108"/>
  <c r="F1508" i="108"/>
  <c r="C1509" i="108"/>
  <c r="D1509" i="108"/>
  <c r="E1509" i="108"/>
  <c r="F1509" i="108"/>
  <c r="C1510" i="108"/>
  <c r="D1510" i="108"/>
  <c r="E1510" i="108"/>
  <c r="F1510" i="108"/>
  <c r="D1511" i="108"/>
  <c r="E1511" i="108"/>
  <c r="F1511" i="108"/>
  <c r="D1512" i="108"/>
  <c r="E1512" i="108"/>
  <c r="F1512" i="108"/>
  <c r="D1513" i="108"/>
  <c r="E1513" i="108"/>
  <c r="F1513" i="108"/>
  <c r="C1514" i="108"/>
  <c r="D1514" i="108"/>
  <c r="E1514" i="108"/>
  <c r="F1514" i="108"/>
  <c r="D1515" i="108"/>
  <c r="E1515" i="108"/>
  <c r="F1515" i="108"/>
  <c r="D1516" i="108"/>
  <c r="E1516" i="108"/>
  <c r="F1516" i="108"/>
  <c r="C1517" i="108"/>
  <c r="D1517" i="108"/>
  <c r="E1517" i="108"/>
  <c r="F1517" i="108"/>
  <c r="C1518" i="108"/>
  <c r="D1518" i="108"/>
  <c r="E1518" i="108"/>
  <c r="F1518" i="108"/>
  <c r="C1519" i="108"/>
  <c r="D1519" i="108"/>
  <c r="E1519" i="108"/>
  <c r="F1519" i="108"/>
  <c r="C1520" i="108"/>
  <c r="D1520" i="108"/>
  <c r="E1520" i="108"/>
  <c r="F1520" i="108"/>
  <c r="C1521" i="108"/>
  <c r="D1521" i="108"/>
  <c r="E1521" i="108"/>
  <c r="F1521" i="108"/>
  <c r="C1522" i="108"/>
  <c r="D1522" i="108"/>
  <c r="E1522" i="108"/>
  <c r="F1522" i="108"/>
  <c r="D1523" i="108"/>
  <c r="E1523" i="108"/>
  <c r="F1523" i="108"/>
  <c r="C1524" i="108"/>
  <c r="D1524" i="108"/>
  <c r="E1524" i="108"/>
  <c r="F1524" i="108"/>
  <c r="C1525" i="108"/>
  <c r="D1525" i="108"/>
  <c r="E1525" i="108"/>
  <c r="F1525" i="108"/>
  <c r="C1526" i="108"/>
  <c r="D1526" i="108"/>
  <c r="E1526" i="108"/>
  <c r="F1526" i="108"/>
  <c r="C1527" i="108"/>
  <c r="D1527" i="108"/>
  <c r="E1527" i="108"/>
  <c r="F1527" i="108"/>
  <c r="C1528" i="108"/>
  <c r="D1528" i="108"/>
  <c r="E1528" i="108"/>
  <c r="F1528" i="108"/>
  <c r="C1529" i="108"/>
  <c r="D1529" i="108"/>
  <c r="E1529" i="108"/>
  <c r="F1529" i="108"/>
  <c r="C1530" i="108"/>
  <c r="D1530" i="108"/>
  <c r="E1530" i="108"/>
  <c r="F1530" i="108"/>
  <c r="C1531" i="108"/>
  <c r="D1531" i="108"/>
  <c r="E1531" i="108"/>
  <c r="F1531" i="108"/>
  <c r="C1532" i="108"/>
  <c r="D1532" i="108"/>
  <c r="E1532" i="108"/>
  <c r="F1532" i="108"/>
  <c r="C1533" i="108"/>
  <c r="D1533" i="108"/>
  <c r="E1533" i="108"/>
  <c r="F1533" i="108"/>
  <c r="C1534" i="108"/>
  <c r="D1534" i="108"/>
  <c r="E1534" i="108"/>
  <c r="F1534" i="108"/>
  <c r="C1535" i="108"/>
  <c r="D1535" i="108"/>
  <c r="E1535" i="108"/>
  <c r="F1535" i="108"/>
  <c r="C1536" i="108"/>
  <c r="D1536" i="108"/>
  <c r="E1536" i="108"/>
  <c r="F1536" i="108"/>
  <c r="C1537" i="108"/>
  <c r="D1537" i="108"/>
  <c r="E1537" i="108"/>
  <c r="F1537" i="108"/>
  <c r="C1538" i="108"/>
  <c r="D1538" i="108"/>
  <c r="E1538" i="108"/>
  <c r="F1538" i="108"/>
  <c r="C1539" i="108"/>
  <c r="D1539" i="108"/>
  <c r="E1539" i="108"/>
  <c r="F1539" i="108"/>
  <c r="C1540" i="108"/>
  <c r="D1540" i="108"/>
  <c r="E1540" i="108"/>
  <c r="F1540" i="108"/>
  <c r="C1541" i="108"/>
  <c r="D1541" i="108"/>
  <c r="E1541" i="108"/>
  <c r="F1541" i="108"/>
  <c r="C1542" i="108"/>
  <c r="D1542" i="108"/>
  <c r="E1542" i="108"/>
  <c r="F1542" i="108"/>
  <c r="C1543" i="108"/>
  <c r="D1543" i="108"/>
  <c r="E1543" i="108"/>
  <c r="F1543" i="108"/>
  <c r="C1544" i="108"/>
  <c r="D1544" i="108"/>
  <c r="E1544" i="108"/>
  <c r="F1544" i="108"/>
  <c r="C1545" i="108"/>
  <c r="D1545" i="108"/>
  <c r="E1545" i="108"/>
  <c r="F1545" i="108"/>
  <c r="C1546" i="108"/>
  <c r="D1546" i="108"/>
  <c r="E1546" i="108"/>
  <c r="F1546" i="108"/>
  <c r="C1547" i="108"/>
  <c r="D1547" i="108"/>
  <c r="E1547" i="108"/>
  <c r="F1547" i="108"/>
  <c r="C1548" i="108"/>
  <c r="D1548" i="108"/>
  <c r="E1548" i="108"/>
  <c r="F1548" i="108"/>
  <c r="C1549" i="108"/>
  <c r="D1549" i="108"/>
  <c r="E1549" i="108"/>
  <c r="F1549" i="108"/>
  <c r="C1550" i="108"/>
  <c r="D1550" i="108"/>
  <c r="E1550" i="108"/>
  <c r="F1550" i="108"/>
  <c r="C1551" i="108"/>
  <c r="D1551" i="108"/>
  <c r="E1551" i="108"/>
  <c r="F1551" i="108"/>
  <c r="C1552" i="108"/>
  <c r="D1552" i="108"/>
  <c r="E1552" i="108"/>
  <c r="F1552" i="108"/>
  <c r="C1553" i="108"/>
  <c r="D1553" i="108"/>
  <c r="E1553" i="108"/>
  <c r="F1553" i="108"/>
  <c r="D1554" i="108"/>
  <c r="E1554" i="108"/>
  <c r="F1554" i="108"/>
  <c r="C1555" i="108"/>
  <c r="D1555" i="108"/>
  <c r="E1555" i="108"/>
  <c r="F1555" i="108"/>
  <c r="C1556" i="108"/>
  <c r="D1556" i="108"/>
  <c r="E1556" i="108"/>
  <c r="F1556" i="108"/>
  <c r="C1557" i="108"/>
  <c r="D1557" i="108"/>
  <c r="E1557" i="108"/>
  <c r="F1557" i="108"/>
  <c r="C1558" i="108"/>
  <c r="D1558" i="108"/>
  <c r="E1558" i="108"/>
  <c r="F1558" i="108"/>
  <c r="C1559" i="108"/>
  <c r="D1559" i="108"/>
  <c r="E1559" i="108"/>
  <c r="F1559" i="108"/>
  <c r="C1560" i="108"/>
  <c r="D1560" i="108"/>
  <c r="E1560" i="108"/>
  <c r="F1560" i="108"/>
  <c r="C1561" i="108"/>
  <c r="D1561" i="108"/>
  <c r="E1561" i="108"/>
  <c r="F1561" i="108"/>
  <c r="C1562" i="108"/>
  <c r="D1562" i="108"/>
  <c r="E1562" i="108"/>
  <c r="F1562" i="108"/>
  <c r="C1563" i="108"/>
  <c r="D1563" i="108"/>
  <c r="E1563" i="108"/>
  <c r="F1563" i="108"/>
  <c r="C1564" i="108"/>
  <c r="D1564" i="108"/>
  <c r="E1564" i="108"/>
  <c r="F1564" i="108"/>
  <c r="C1565" i="108"/>
  <c r="D1565" i="108"/>
  <c r="E1565" i="108"/>
  <c r="F1565" i="108"/>
  <c r="D1566" i="108"/>
  <c r="E1566" i="108"/>
  <c r="F1566" i="108"/>
  <c r="C1567" i="108"/>
  <c r="D1567" i="108"/>
  <c r="E1567" i="108"/>
  <c r="F1567" i="108"/>
  <c r="C1568" i="108"/>
  <c r="D1568" i="108"/>
  <c r="E1568" i="108"/>
  <c r="F1568" i="108"/>
  <c r="C1569" i="108"/>
  <c r="D1569" i="108"/>
  <c r="E1569" i="108"/>
  <c r="F1569" i="108"/>
  <c r="C1570" i="108"/>
  <c r="D1570" i="108"/>
  <c r="E1570" i="108"/>
  <c r="F1570" i="108"/>
  <c r="C1571" i="108"/>
  <c r="D1571" i="108"/>
  <c r="E1571" i="108"/>
  <c r="F1571" i="108"/>
  <c r="C1572" i="108"/>
  <c r="D1572" i="108"/>
  <c r="E1572" i="108"/>
  <c r="F1572" i="108"/>
  <c r="C1573" i="108"/>
  <c r="D1573" i="108"/>
  <c r="E1573" i="108"/>
  <c r="F1573" i="108"/>
  <c r="C1574" i="108"/>
  <c r="D1574" i="108"/>
  <c r="E1574" i="108"/>
  <c r="F1574" i="108"/>
  <c r="C1575" i="108"/>
  <c r="D1575" i="108"/>
  <c r="E1575" i="108"/>
  <c r="F1575" i="108"/>
  <c r="C1576" i="108"/>
  <c r="D1576" i="108"/>
  <c r="E1576" i="108"/>
  <c r="F1576" i="108"/>
  <c r="D1577" i="108"/>
  <c r="E1577" i="108"/>
  <c r="F1577" i="108"/>
  <c r="D1578" i="108"/>
  <c r="E1578" i="108"/>
  <c r="F1578" i="108"/>
  <c r="C1579" i="108"/>
  <c r="D1579" i="108"/>
  <c r="E1579" i="108"/>
  <c r="F1579" i="108"/>
  <c r="C1580" i="108"/>
  <c r="D1580" i="108"/>
  <c r="E1580" i="108"/>
  <c r="F1580" i="108"/>
  <c r="C1581" i="108"/>
  <c r="D1581" i="108"/>
  <c r="E1581" i="108"/>
  <c r="F1581" i="108"/>
  <c r="C1582" i="108"/>
  <c r="D1582" i="108"/>
  <c r="E1582" i="108"/>
  <c r="F1582" i="108"/>
  <c r="C1583" i="108"/>
  <c r="D1583" i="108"/>
  <c r="E1583" i="108"/>
  <c r="F1583" i="108"/>
  <c r="D1584" i="108"/>
  <c r="E1584" i="108"/>
  <c r="F1584" i="108"/>
  <c r="C1585" i="108"/>
  <c r="D1585" i="108"/>
  <c r="E1585" i="108"/>
  <c r="F1585" i="108"/>
  <c r="C1586" i="108"/>
  <c r="D1586" i="108"/>
  <c r="E1586" i="108"/>
  <c r="F1586" i="108"/>
  <c r="C1587" i="108"/>
  <c r="D1587" i="108"/>
  <c r="E1587" i="108"/>
  <c r="F1587" i="108"/>
  <c r="C1588" i="108"/>
  <c r="D1588" i="108"/>
  <c r="E1588" i="108"/>
  <c r="F1588" i="108"/>
  <c r="C1589" i="108"/>
  <c r="D1589" i="108"/>
  <c r="E1589" i="108"/>
  <c r="F1589" i="108"/>
  <c r="C1590" i="108"/>
  <c r="D1590" i="108"/>
  <c r="E1590" i="108"/>
  <c r="F1590" i="108"/>
  <c r="C1591" i="108"/>
  <c r="D1591" i="108"/>
  <c r="E1591" i="108"/>
  <c r="F1591" i="108"/>
  <c r="C1592" i="108"/>
  <c r="D1592" i="108"/>
  <c r="E1592" i="108"/>
  <c r="F1592" i="108"/>
  <c r="C1593" i="108"/>
  <c r="D1593" i="108"/>
  <c r="E1593" i="108"/>
  <c r="F1593" i="108"/>
  <c r="C1594" i="108"/>
  <c r="D1594" i="108"/>
  <c r="E1594" i="108"/>
  <c r="F1594" i="108"/>
  <c r="C1595" i="108"/>
  <c r="D1595" i="108"/>
  <c r="E1595" i="108"/>
  <c r="F1595" i="108"/>
  <c r="C1596" i="108"/>
  <c r="D1596" i="108"/>
  <c r="E1596" i="108"/>
  <c r="F1596" i="108"/>
  <c r="C1597" i="108"/>
  <c r="D1597" i="108"/>
  <c r="E1597" i="108"/>
  <c r="F1597" i="108"/>
  <c r="C1598" i="108"/>
  <c r="D1598" i="108"/>
  <c r="E1598" i="108"/>
  <c r="F1598" i="108"/>
  <c r="C1599" i="108"/>
  <c r="D1599" i="108"/>
  <c r="E1599" i="108"/>
  <c r="F1599" i="108"/>
  <c r="C1600" i="108"/>
  <c r="D1600" i="108"/>
  <c r="E1600" i="108"/>
  <c r="F1600" i="108"/>
  <c r="C1601" i="108"/>
  <c r="D1601" i="108"/>
  <c r="E1601" i="108"/>
  <c r="F1601" i="108"/>
  <c r="C1602" i="108"/>
  <c r="D1602" i="108"/>
  <c r="E1602" i="108"/>
  <c r="F1602" i="108"/>
  <c r="C1603" i="108"/>
  <c r="D1603" i="108"/>
  <c r="E1603" i="108"/>
  <c r="F1603" i="108"/>
  <c r="C1604" i="108"/>
  <c r="D1604" i="108"/>
  <c r="E1604" i="108"/>
  <c r="F1604" i="108"/>
  <c r="D1605" i="108"/>
  <c r="E1605" i="108"/>
  <c r="F1605" i="108"/>
  <c r="D1606" i="108"/>
  <c r="E1606" i="108"/>
  <c r="F1606" i="108"/>
  <c r="C1607" i="108"/>
  <c r="D1607" i="108"/>
  <c r="E1607" i="108"/>
  <c r="F1607" i="108"/>
  <c r="C1608" i="108"/>
  <c r="D1608" i="108"/>
  <c r="E1608" i="108"/>
  <c r="F1608" i="108"/>
  <c r="C1609" i="108"/>
  <c r="D1609" i="108"/>
  <c r="E1609" i="108"/>
  <c r="F1609" i="108"/>
  <c r="C1610" i="108"/>
  <c r="D1610" i="108"/>
  <c r="E1610" i="108"/>
  <c r="F1610" i="108"/>
  <c r="C1611" i="108"/>
  <c r="D1611" i="108"/>
  <c r="E1611" i="108"/>
  <c r="F1611" i="108"/>
  <c r="C1612" i="108"/>
  <c r="D1612" i="108"/>
  <c r="E1612" i="108"/>
  <c r="F1612" i="108"/>
  <c r="C1613" i="108"/>
  <c r="D1613" i="108"/>
  <c r="E1613" i="108"/>
  <c r="F1613" i="108"/>
  <c r="C1614" i="108"/>
  <c r="D1614" i="108"/>
  <c r="E1614" i="108"/>
  <c r="F1614" i="108"/>
  <c r="C1615" i="108"/>
  <c r="D1615" i="108"/>
  <c r="E1615" i="108"/>
  <c r="F1615" i="108"/>
  <c r="C1616" i="108"/>
  <c r="D1616" i="108"/>
  <c r="E1616" i="108"/>
  <c r="F1616" i="108"/>
  <c r="C1617" i="108"/>
  <c r="D1617" i="108"/>
  <c r="E1617" i="108"/>
  <c r="F1617" i="108"/>
  <c r="C1618" i="108"/>
  <c r="D1618" i="108"/>
  <c r="E1618" i="108"/>
  <c r="F1618" i="108"/>
  <c r="C1619" i="108"/>
  <c r="D1619" i="108"/>
  <c r="E1619" i="108"/>
  <c r="F1619" i="108"/>
  <c r="C1620" i="108"/>
  <c r="D1620" i="108"/>
  <c r="E1620" i="108"/>
  <c r="F1620" i="108"/>
  <c r="C1621" i="108"/>
  <c r="D1621" i="108"/>
  <c r="E1621" i="108"/>
  <c r="F1621" i="108"/>
  <c r="C1622" i="108"/>
  <c r="D1622" i="108"/>
  <c r="E1622" i="108"/>
  <c r="F1622" i="108"/>
  <c r="C1623" i="108"/>
  <c r="D1623" i="108"/>
  <c r="E1623" i="108"/>
  <c r="F1623" i="108"/>
  <c r="C1624" i="108"/>
  <c r="D1624" i="108"/>
  <c r="E1624" i="108"/>
  <c r="F1624" i="108"/>
  <c r="C1625" i="108"/>
  <c r="D1625" i="108"/>
  <c r="E1625" i="108"/>
  <c r="F1625" i="108"/>
  <c r="C1626" i="108"/>
  <c r="D1626" i="108"/>
  <c r="E1626" i="108"/>
  <c r="F1626" i="108"/>
  <c r="C1627" i="108"/>
  <c r="D1627" i="108"/>
  <c r="E1627" i="108"/>
  <c r="F1627" i="108"/>
  <c r="D1628" i="108"/>
  <c r="E1628" i="108"/>
  <c r="F1628" i="108"/>
  <c r="D1629" i="108"/>
  <c r="E1629" i="108"/>
  <c r="F1629" i="108"/>
  <c r="C1630" i="108"/>
  <c r="D1630" i="108"/>
  <c r="E1630" i="108"/>
  <c r="F1630" i="108"/>
  <c r="D1631" i="108"/>
  <c r="E1631" i="108"/>
  <c r="F1631" i="108"/>
  <c r="C1632" i="108"/>
  <c r="D1632" i="108"/>
  <c r="E1632" i="108"/>
  <c r="F1632" i="108"/>
  <c r="C1633" i="108"/>
  <c r="D1633" i="108"/>
  <c r="E1633" i="108"/>
  <c r="F1633" i="108"/>
  <c r="C1634" i="108"/>
  <c r="D1634" i="108"/>
  <c r="E1634" i="108"/>
  <c r="F1634" i="108"/>
  <c r="C1635" i="108"/>
  <c r="D1635" i="108"/>
  <c r="E1635" i="108"/>
  <c r="F1635" i="108"/>
  <c r="C1636" i="108"/>
  <c r="D1636" i="108"/>
  <c r="E1636" i="108"/>
  <c r="F1636" i="108"/>
  <c r="C1637" i="108"/>
  <c r="D1637" i="108"/>
  <c r="E1637" i="108"/>
  <c r="F1637" i="108"/>
  <c r="C1638" i="108"/>
  <c r="D1638" i="108"/>
  <c r="E1638" i="108"/>
  <c r="F1638" i="108"/>
  <c r="C1639" i="108"/>
  <c r="D1639" i="108"/>
  <c r="E1639" i="108"/>
  <c r="F1639" i="108"/>
  <c r="C1640" i="108"/>
  <c r="D1640" i="108"/>
  <c r="E1640" i="108"/>
  <c r="F1640" i="108"/>
  <c r="C1641" i="108"/>
  <c r="D1641" i="108"/>
  <c r="E1641" i="108"/>
  <c r="F1641" i="108"/>
  <c r="C1642" i="108"/>
  <c r="D1642" i="108"/>
  <c r="E1642" i="108"/>
  <c r="F1642" i="108"/>
  <c r="C1643" i="108"/>
  <c r="D1643" i="108"/>
  <c r="E1643" i="108"/>
  <c r="F1643" i="108"/>
  <c r="C1644" i="108"/>
  <c r="D1644" i="108"/>
  <c r="E1644" i="108"/>
  <c r="F1644" i="108"/>
  <c r="C1645" i="108"/>
  <c r="D1645" i="108"/>
  <c r="E1645" i="108"/>
  <c r="F1645" i="108"/>
  <c r="C1646" i="108"/>
  <c r="D1646" i="108"/>
  <c r="E1646" i="108"/>
  <c r="F1646" i="108"/>
  <c r="C1647" i="108"/>
  <c r="D1647" i="108"/>
  <c r="E1647" i="108"/>
  <c r="F1647" i="108"/>
  <c r="C1648" i="108"/>
  <c r="D1648" i="108"/>
  <c r="E1648" i="108"/>
  <c r="F1648" i="108"/>
  <c r="C1649" i="108"/>
  <c r="D1649" i="108"/>
  <c r="E1649" i="108"/>
  <c r="F1649" i="108"/>
  <c r="D1650" i="108"/>
  <c r="E1650" i="108"/>
  <c r="F1650" i="108"/>
  <c r="C1651" i="108"/>
  <c r="D1651" i="108"/>
  <c r="E1651" i="108"/>
  <c r="F1651" i="108"/>
  <c r="C1652" i="108"/>
  <c r="D1652" i="108"/>
  <c r="E1652" i="108"/>
  <c r="F1652" i="108"/>
  <c r="C1653" i="108"/>
  <c r="D1653" i="108"/>
  <c r="E1653" i="108"/>
  <c r="F1653" i="108"/>
  <c r="C1654" i="108"/>
  <c r="D1654" i="108"/>
  <c r="E1654" i="108"/>
  <c r="F1654" i="108"/>
  <c r="C1655" i="108"/>
  <c r="D1655" i="108"/>
  <c r="E1655" i="108"/>
  <c r="F1655" i="108"/>
  <c r="C1656" i="108"/>
  <c r="D1656" i="108"/>
  <c r="E1656" i="108"/>
  <c r="F1656" i="108"/>
  <c r="C1657" i="108"/>
  <c r="D1657" i="108"/>
  <c r="E1657" i="108"/>
  <c r="F1657" i="108"/>
  <c r="C1658" i="108"/>
  <c r="D1658" i="108"/>
  <c r="E1658" i="108"/>
  <c r="F1658" i="108"/>
  <c r="C1659" i="108"/>
  <c r="D1659" i="108"/>
  <c r="E1659" i="108"/>
  <c r="F1659" i="108"/>
  <c r="D1660" i="108"/>
  <c r="E1660" i="108"/>
  <c r="F1660" i="108"/>
  <c r="D1661" i="108"/>
  <c r="E1661" i="108"/>
  <c r="F1661" i="108"/>
  <c r="D1662" i="108"/>
  <c r="E1662" i="108"/>
  <c r="F1662" i="108"/>
  <c r="D1663" i="108"/>
  <c r="E1663" i="108"/>
  <c r="F1663" i="108"/>
  <c r="C1664" i="108"/>
  <c r="D1664" i="108"/>
  <c r="E1664" i="108"/>
  <c r="F1664" i="108"/>
  <c r="C1665" i="108"/>
  <c r="D1665" i="108"/>
  <c r="E1665" i="108"/>
  <c r="F1665" i="108"/>
  <c r="C1666" i="108"/>
  <c r="D1666" i="108"/>
  <c r="E1666" i="108"/>
  <c r="F1666" i="108"/>
  <c r="C1667" i="108"/>
  <c r="D1667" i="108"/>
  <c r="E1667" i="108"/>
  <c r="F1667" i="108"/>
  <c r="C1668" i="108"/>
  <c r="D1668" i="108"/>
  <c r="E1668" i="108"/>
  <c r="F1668" i="108"/>
  <c r="C1669" i="108"/>
  <c r="D1669" i="108"/>
  <c r="E1669" i="108"/>
  <c r="F1669" i="108"/>
  <c r="C1670" i="108"/>
  <c r="D1670" i="108"/>
  <c r="E1670" i="108"/>
  <c r="F1670" i="108"/>
  <c r="C1671" i="108"/>
  <c r="D1671" i="108"/>
  <c r="E1671" i="108"/>
  <c r="F1671" i="108"/>
  <c r="C1672" i="108"/>
  <c r="D1672" i="108"/>
  <c r="E1672" i="108"/>
  <c r="F1672" i="108"/>
  <c r="C1673" i="108"/>
  <c r="D1673" i="108"/>
  <c r="E1673" i="108"/>
  <c r="F1673" i="108"/>
  <c r="C1674" i="108"/>
  <c r="D1674" i="108"/>
  <c r="E1674" i="108"/>
  <c r="F1674" i="108"/>
  <c r="C1675" i="108"/>
  <c r="D1675" i="108"/>
  <c r="E1675" i="108"/>
  <c r="F1675" i="108"/>
  <c r="C1676" i="108"/>
  <c r="D1676" i="108"/>
  <c r="E1676" i="108"/>
  <c r="F1676" i="108"/>
  <c r="C1677" i="108"/>
  <c r="D1677" i="108"/>
  <c r="E1677" i="108"/>
  <c r="F1677" i="108"/>
  <c r="C1678" i="108"/>
  <c r="D1678" i="108"/>
  <c r="E1678" i="108"/>
  <c r="F1678" i="108"/>
  <c r="C1679" i="108"/>
  <c r="D1679" i="108"/>
  <c r="E1679" i="108"/>
  <c r="F1679" i="108"/>
  <c r="C1680" i="108"/>
  <c r="D1680" i="108"/>
  <c r="E1680" i="108"/>
  <c r="F1680" i="108"/>
  <c r="C1681" i="108"/>
  <c r="D1681" i="108"/>
  <c r="E1681" i="108"/>
  <c r="F1681" i="108"/>
  <c r="C1682" i="108"/>
  <c r="D1682" i="108"/>
  <c r="E1682" i="108"/>
  <c r="F1682" i="108"/>
  <c r="C1683" i="108"/>
  <c r="D1683" i="108"/>
  <c r="E1683" i="108"/>
  <c r="F1683" i="108"/>
  <c r="C1684" i="108"/>
  <c r="D1684" i="108"/>
  <c r="E1684" i="108"/>
  <c r="F1684" i="108"/>
  <c r="C1685" i="108"/>
  <c r="D1685" i="108"/>
  <c r="E1685" i="108"/>
  <c r="F1685" i="108"/>
  <c r="C1686" i="108"/>
  <c r="D1686" i="108"/>
  <c r="E1686" i="108"/>
  <c r="F1686" i="108"/>
  <c r="D1687" i="108"/>
  <c r="E1687" i="108"/>
  <c r="F1687" i="108"/>
  <c r="D1688" i="108"/>
  <c r="E1688" i="108"/>
  <c r="F1688" i="108"/>
  <c r="C1689" i="108"/>
  <c r="D1689" i="108"/>
  <c r="E1689" i="108"/>
  <c r="F1689" i="108"/>
  <c r="C1690" i="108"/>
  <c r="D1690" i="108"/>
  <c r="E1690" i="108"/>
  <c r="F1690" i="108"/>
  <c r="C1691" i="108"/>
  <c r="D1691" i="108"/>
  <c r="E1691" i="108"/>
  <c r="F1691" i="108"/>
  <c r="C1692" i="108"/>
  <c r="D1692" i="108"/>
  <c r="E1692" i="108"/>
  <c r="F1692" i="108"/>
  <c r="C1693" i="108"/>
  <c r="D1693" i="108"/>
  <c r="E1693" i="108"/>
  <c r="F1693" i="108"/>
  <c r="C1694" i="108"/>
  <c r="D1694" i="108"/>
  <c r="E1694" i="108"/>
  <c r="F1694" i="108"/>
  <c r="C1695" i="108"/>
  <c r="D1695" i="108"/>
  <c r="E1695" i="108"/>
  <c r="F1695" i="108"/>
  <c r="C1696" i="108"/>
  <c r="D1696" i="108"/>
  <c r="E1696" i="108"/>
  <c r="F1696" i="108"/>
  <c r="C1697" i="108"/>
  <c r="D1697" i="108"/>
  <c r="E1697" i="108"/>
  <c r="F1697" i="108"/>
  <c r="C1698" i="108"/>
  <c r="D1698" i="108"/>
  <c r="E1698" i="108"/>
  <c r="F1698" i="108"/>
  <c r="C1699" i="108"/>
  <c r="D1699" i="108"/>
  <c r="E1699" i="108"/>
  <c r="F1699" i="108"/>
  <c r="C1700" i="108"/>
  <c r="D1700" i="108"/>
  <c r="E1700" i="108"/>
  <c r="F1700" i="108"/>
  <c r="C1701" i="108"/>
  <c r="D1701" i="108"/>
  <c r="E1701" i="108"/>
  <c r="F1701" i="108"/>
  <c r="C1702" i="108"/>
  <c r="D1702" i="108"/>
  <c r="E1702" i="108"/>
  <c r="F1702" i="108"/>
  <c r="C1703" i="108"/>
  <c r="D1703" i="108"/>
  <c r="E1703" i="108"/>
  <c r="F1703" i="108"/>
  <c r="C1704" i="108"/>
  <c r="D1704" i="108"/>
  <c r="E1704" i="108"/>
  <c r="F1704" i="108"/>
  <c r="C1705" i="108"/>
  <c r="D1705" i="108"/>
  <c r="E1705" i="108"/>
  <c r="F1705" i="108"/>
  <c r="C1706" i="108"/>
  <c r="D1706" i="108"/>
  <c r="E1706" i="108"/>
  <c r="F1706" i="108"/>
  <c r="C1707" i="108"/>
  <c r="D1707" i="108"/>
  <c r="E1707" i="108"/>
  <c r="F1707" i="108"/>
  <c r="C1708" i="108"/>
  <c r="D1708" i="108"/>
  <c r="E1708" i="108"/>
  <c r="F1708" i="108"/>
  <c r="C1709" i="108"/>
  <c r="D1709" i="108"/>
  <c r="E1709" i="108"/>
  <c r="F1709" i="108"/>
  <c r="D1710" i="108"/>
  <c r="E1710" i="108"/>
  <c r="F1710" i="108"/>
  <c r="C1711" i="108"/>
  <c r="D1711" i="108"/>
  <c r="E1711" i="108"/>
  <c r="F1711" i="108"/>
  <c r="D1712" i="108"/>
  <c r="E1712" i="108"/>
  <c r="F1712" i="108"/>
  <c r="D1713" i="108"/>
  <c r="E1713" i="108"/>
  <c r="F1713" i="108"/>
  <c r="D1714" i="108"/>
  <c r="E1714" i="108"/>
  <c r="F1714" i="108"/>
  <c r="D1715" i="108"/>
  <c r="E1715" i="108"/>
  <c r="F1715" i="108"/>
  <c r="C1716" i="108"/>
  <c r="D1716" i="108"/>
  <c r="E1716" i="108"/>
  <c r="F1716" i="108"/>
  <c r="D1717" i="108"/>
  <c r="E1717" i="108"/>
  <c r="F1717" i="108"/>
  <c r="C1718" i="108"/>
  <c r="D1718" i="108"/>
  <c r="E1718" i="108"/>
  <c r="F1718" i="108"/>
  <c r="C1719" i="108"/>
  <c r="D1719" i="108"/>
  <c r="E1719" i="108"/>
  <c r="F1719" i="108"/>
  <c r="C1720" i="108"/>
  <c r="D1720" i="108"/>
  <c r="E1720" i="108"/>
  <c r="F1720" i="108"/>
  <c r="C1721" i="108"/>
  <c r="D1721" i="108"/>
  <c r="E1721" i="108"/>
  <c r="F1721" i="108"/>
  <c r="C1722" i="108"/>
  <c r="D1722" i="108"/>
  <c r="E1722" i="108"/>
  <c r="F1722" i="108"/>
  <c r="C1723" i="108"/>
  <c r="D1723" i="108"/>
  <c r="E1723" i="108"/>
  <c r="F1723" i="108"/>
  <c r="C1724" i="108"/>
  <c r="D1724" i="108"/>
  <c r="E1724" i="108"/>
  <c r="F1724" i="108"/>
  <c r="C1725" i="108"/>
  <c r="D1725" i="108"/>
  <c r="E1725" i="108"/>
  <c r="F1725" i="108"/>
  <c r="C1726" i="108"/>
  <c r="D1726" i="108"/>
  <c r="E1726" i="108"/>
  <c r="F1726" i="108"/>
  <c r="C1727" i="108"/>
  <c r="D1727" i="108"/>
  <c r="E1727" i="108"/>
  <c r="F1727" i="108"/>
  <c r="C1728" i="108"/>
  <c r="D1728" i="108"/>
  <c r="E1728" i="108"/>
  <c r="F1728" i="108"/>
  <c r="C1729" i="108"/>
  <c r="D1729" i="108"/>
  <c r="E1729" i="108"/>
  <c r="F1729" i="108"/>
  <c r="C1730" i="108"/>
  <c r="D1730" i="108"/>
  <c r="E1730" i="108"/>
  <c r="F1730" i="108"/>
  <c r="C1731" i="108"/>
  <c r="D1731" i="108"/>
  <c r="E1731" i="108"/>
  <c r="F1731" i="108"/>
  <c r="C1732" i="108"/>
  <c r="D1732" i="108"/>
  <c r="E1732" i="108"/>
  <c r="F1732" i="108"/>
  <c r="C1733" i="108"/>
  <c r="D1733" i="108"/>
  <c r="E1733" i="108"/>
  <c r="F1733" i="108"/>
  <c r="C1734" i="108"/>
  <c r="D1734" i="108"/>
  <c r="E1734" i="108"/>
  <c r="F1734" i="108"/>
  <c r="C1735" i="108"/>
  <c r="D1735" i="108"/>
  <c r="E1735" i="108"/>
  <c r="F1735" i="108"/>
  <c r="C1736" i="108"/>
  <c r="D1736" i="108"/>
  <c r="E1736" i="108"/>
  <c r="F1736" i="108"/>
  <c r="D1737" i="108"/>
  <c r="E1737" i="108"/>
  <c r="F1737" i="108"/>
  <c r="C1738" i="108"/>
  <c r="D1738" i="108"/>
  <c r="E1738" i="108"/>
  <c r="F1738" i="108"/>
  <c r="C1739" i="108"/>
  <c r="D1739" i="108"/>
  <c r="E1739" i="108"/>
  <c r="F1739" i="108"/>
  <c r="C1740" i="108"/>
  <c r="D1740" i="108"/>
  <c r="E1740" i="108"/>
  <c r="F1740" i="108"/>
  <c r="C1741" i="108"/>
  <c r="D1741" i="108"/>
  <c r="E1741" i="108"/>
  <c r="F1741" i="108"/>
  <c r="D1742" i="108"/>
  <c r="E1742" i="108"/>
  <c r="F1742" i="108"/>
  <c r="D1743" i="108"/>
  <c r="E1743" i="108"/>
  <c r="F1743" i="108"/>
  <c r="D1744" i="108"/>
  <c r="E1744" i="108"/>
  <c r="F1744" i="108"/>
  <c r="D1745" i="108"/>
  <c r="E1745" i="108"/>
  <c r="F1745" i="108"/>
  <c r="C1746" i="108"/>
  <c r="D1746" i="108"/>
  <c r="E1746" i="108"/>
  <c r="F1746" i="108"/>
  <c r="C1747" i="108"/>
  <c r="D1747" i="108"/>
  <c r="E1747" i="108"/>
  <c r="F1747" i="108"/>
  <c r="C1748" i="108"/>
  <c r="D1748" i="108"/>
  <c r="E1748" i="108"/>
  <c r="F1748" i="108"/>
  <c r="C1749" i="108"/>
  <c r="D1749" i="108"/>
  <c r="E1749" i="108"/>
  <c r="F1749" i="108"/>
  <c r="C1750" i="108"/>
  <c r="D1750" i="108"/>
  <c r="E1750" i="108"/>
  <c r="F1750" i="108"/>
  <c r="C1751" i="108"/>
  <c r="D1751" i="108"/>
  <c r="E1751" i="108"/>
  <c r="F1751" i="108"/>
  <c r="C1752" i="108"/>
  <c r="D1752" i="108"/>
  <c r="E1752" i="108"/>
  <c r="F1752" i="108"/>
  <c r="C1753" i="108"/>
  <c r="D1753" i="108"/>
  <c r="E1753" i="108"/>
  <c r="F1753" i="108"/>
  <c r="D1754" i="108"/>
  <c r="E1754" i="108"/>
  <c r="F1754" i="108"/>
  <c r="C1755" i="108"/>
  <c r="D1755" i="108"/>
  <c r="E1755" i="108"/>
  <c r="F1755" i="108"/>
  <c r="C1756" i="108"/>
  <c r="D1756" i="108"/>
  <c r="E1756" i="108"/>
  <c r="F1756" i="108"/>
  <c r="C1757" i="108"/>
  <c r="D1757" i="108"/>
  <c r="E1757" i="108"/>
  <c r="F1757" i="108"/>
  <c r="C1758" i="108"/>
  <c r="D1758" i="108"/>
  <c r="E1758" i="108"/>
  <c r="F1758" i="108"/>
  <c r="C1759" i="108"/>
  <c r="D1759" i="108"/>
  <c r="E1759" i="108"/>
  <c r="F1759" i="108"/>
  <c r="C1760" i="108"/>
  <c r="D1760" i="108"/>
  <c r="E1760" i="108"/>
  <c r="F1760" i="108"/>
  <c r="C1761" i="108"/>
  <c r="D1761" i="108"/>
  <c r="E1761" i="108"/>
  <c r="F1761" i="108"/>
  <c r="C1762" i="108"/>
  <c r="D1762" i="108"/>
  <c r="E1762" i="108"/>
  <c r="F1762" i="108"/>
  <c r="C1763" i="108"/>
  <c r="D1763" i="108"/>
  <c r="E1763" i="108"/>
  <c r="F1763" i="108"/>
  <c r="C1764" i="108"/>
  <c r="D1764" i="108"/>
  <c r="E1764" i="108"/>
  <c r="F1764" i="108"/>
  <c r="C1765" i="108"/>
  <c r="D1765" i="108"/>
  <c r="E1765" i="108"/>
  <c r="F1765" i="108"/>
  <c r="C1766" i="108"/>
  <c r="D1766" i="108"/>
  <c r="E1766" i="108"/>
  <c r="F1766" i="108"/>
  <c r="C1767" i="108"/>
  <c r="D1767" i="108"/>
  <c r="E1767" i="108"/>
  <c r="F1767" i="108"/>
  <c r="C1768" i="108"/>
  <c r="D1768" i="108"/>
  <c r="E1768" i="108"/>
  <c r="F1768" i="108"/>
  <c r="C1769" i="108"/>
  <c r="D1769" i="108"/>
  <c r="E1769" i="108"/>
  <c r="F1769" i="108"/>
  <c r="C1770" i="108"/>
  <c r="D1770" i="108"/>
  <c r="E1770" i="108"/>
  <c r="F1770" i="108"/>
  <c r="C1771" i="108"/>
  <c r="D1771" i="108"/>
  <c r="E1771" i="108"/>
  <c r="F1771" i="108"/>
  <c r="C1772" i="108"/>
  <c r="D1772" i="108"/>
  <c r="E1772" i="108"/>
  <c r="F1772" i="108"/>
  <c r="C1773" i="108"/>
  <c r="D1773" i="108"/>
  <c r="E1773" i="108"/>
  <c r="F1773" i="108"/>
  <c r="C1774" i="108"/>
  <c r="D1774" i="108"/>
  <c r="E1774" i="108"/>
  <c r="F1774" i="108"/>
  <c r="C1775" i="108"/>
  <c r="D1775" i="108"/>
  <c r="E1775" i="108"/>
  <c r="F1775" i="108"/>
  <c r="C1776" i="108"/>
  <c r="D1776" i="108"/>
  <c r="E1776" i="108"/>
  <c r="F1776" i="108"/>
  <c r="C1777" i="108"/>
  <c r="D1777" i="108"/>
  <c r="E1777" i="108"/>
  <c r="F1777" i="108"/>
  <c r="C1778" i="108"/>
  <c r="D1778" i="108"/>
  <c r="E1778" i="108"/>
  <c r="F1778" i="108"/>
  <c r="C1779" i="108"/>
  <c r="D1779" i="108"/>
  <c r="E1779" i="108"/>
  <c r="F1779" i="108"/>
  <c r="C1780" i="108"/>
  <c r="D1780" i="108"/>
  <c r="E1780" i="108"/>
  <c r="F1780" i="108"/>
  <c r="C1781" i="108"/>
  <c r="D1781" i="108"/>
  <c r="E1781" i="108"/>
  <c r="F1781" i="108"/>
  <c r="C1782" i="108"/>
  <c r="D1782" i="108"/>
  <c r="E1782" i="108"/>
  <c r="F1782" i="108"/>
  <c r="C1783" i="108"/>
  <c r="D1783" i="108"/>
  <c r="E1783" i="108"/>
  <c r="F1783" i="108"/>
  <c r="C1784" i="108"/>
  <c r="D1784" i="108"/>
  <c r="E1784" i="108"/>
  <c r="F1784" i="108"/>
  <c r="C1785" i="108"/>
  <c r="D1785" i="108"/>
  <c r="E1785" i="108"/>
  <c r="F1785" i="108"/>
  <c r="C1786" i="108"/>
  <c r="D1786" i="108"/>
  <c r="E1786" i="108"/>
  <c r="F1786" i="108"/>
  <c r="C1787" i="108"/>
  <c r="D1787" i="108"/>
  <c r="E1787" i="108"/>
  <c r="F1787" i="108"/>
  <c r="C1788" i="108"/>
  <c r="D1788" i="108"/>
  <c r="E1788" i="108"/>
  <c r="F1788" i="108"/>
  <c r="C1789" i="108"/>
  <c r="D1789" i="108"/>
  <c r="E1789" i="108"/>
  <c r="F1789" i="108"/>
  <c r="C1790" i="108"/>
  <c r="D1790" i="108"/>
  <c r="E1790" i="108"/>
  <c r="F1790" i="108"/>
  <c r="C1791" i="108"/>
  <c r="D1791" i="108"/>
  <c r="E1791" i="108"/>
  <c r="F1791" i="108"/>
  <c r="C1792" i="108"/>
  <c r="D1792" i="108"/>
  <c r="E1792" i="108"/>
  <c r="F1792" i="108"/>
  <c r="C1793" i="108"/>
  <c r="D1793" i="108"/>
  <c r="E1793" i="108"/>
  <c r="F1793" i="108"/>
  <c r="C1794" i="108"/>
  <c r="D1794" i="108"/>
  <c r="E1794" i="108"/>
  <c r="F1794" i="108"/>
  <c r="D1795" i="108"/>
  <c r="E1795" i="108"/>
  <c r="F1795" i="108"/>
  <c r="C1796" i="108"/>
  <c r="D1796" i="108"/>
  <c r="E1796" i="108"/>
  <c r="F1796" i="108"/>
  <c r="C1797" i="108"/>
  <c r="D1797" i="108"/>
  <c r="E1797" i="108"/>
  <c r="F1797" i="108"/>
  <c r="C1798" i="108"/>
  <c r="D1798" i="108"/>
  <c r="E1798" i="108"/>
  <c r="F1798" i="108"/>
  <c r="D1799" i="108"/>
  <c r="E1799" i="108"/>
  <c r="F1799" i="108"/>
  <c r="C1800" i="108"/>
  <c r="D1800" i="108"/>
  <c r="E1800" i="108"/>
  <c r="F1800" i="108"/>
  <c r="C1801" i="108"/>
  <c r="D1801" i="108"/>
  <c r="E1801" i="108"/>
  <c r="F1801" i="108"/>
  <c r="C1802" i="108"/>
  <c r="D1802" i="108"/>
  <c r="E1802" i="108"/>
  <c r="F1802" i="108"/>
  <c r="C1803" i="108"/>
  <c r="D1803" i="108"/>
  <c r="E1803" i="108"/>
  <c r="F1803" i="108"/>
  <c r="C1804" i="108"/>
  <c r="D1804" i="108"/>
  <c r="E1804" i="108"/>
  <c r="F1804" i="108"/>
  <c r="C1805" i="108"/>
  <c r="D1805" i="108"/>
  <c r="E1805" i="108"/>
  <c r="F1805" i="108"/>
  <c r="C1806" i="108"/>
  <c r="D1806" i="108"/>
  <c r="E1806" i="108"/>
  <c r="F1806" i="108"/>
  <c r="C1807" i="108"/>
  <c r="D1807" i="108"/>
  <c r="E1807" i="108"/>
  <c r="F1807" i="108"/>
  <c r="C1808" i="108"/>
  <c r="D1808" i="108"/>
  <c r="E1808" i="108"/>
  <c r="F1808" i="108"/>
  <c r="C1809" i="108"/>
  <c r="D1809" i="108"/>
  <c r="E1809" i="108"/>
  <c r="F1809" i="108"/>
  <c r="C1810" i="108"/>
  <c r="D1810" i="108"/>
  <c r="E1810" i="108"/>
  <c r="F1810" i="108"/>
  <c r="C1811" i="108"/>
  <c r="D1811" i="108"/>
  <c r="E1811" i="108"/>
  <c r="F1811" i="108"/>
  <c r="C1812" i="108"/>
  <c r="D1812" i="108"/>
  <c r="E1812" i="108"/>
  <c r="F1812" i="108"/>
  <c r="C1813" i="108"/>
  <c r="D1813" i="108"/>
  <c r="E1813" i="108"/>
  <c r="F1813" i="108"/>
  <c r="C1814" i="108"/>
  <c r="D1814" i="108"/>
  <c r="E1814" i="108"/>
  <c r="F1814" i="108"/>
  <c r="C1815" i="108"/>
  <c r="D1815" i="108"/>
  <c r="E1815" i="108"/>
  <c r="F1815" i="108"/>
  <c r="C1816" i="108"/>
  <c r="D1816" i="108"/>
  <c r="E1816" i="108"/>
  <c r="F1816" i="108"/>
  <c r="C1817" i="108"/>
  <c r="D1817" i="108"/>
  <c r="E1817" i="108"/>
  <c r="F1817" i="108"/>
  <c r="C1818" i="108"/>
  <c r="D1818" i="108"/>
  <c r="E1818" i="108"/>
  <c r="F1818" i="108"/>
  <c r="C1819" i="108"/>
  <c r="D1819" i="108"/>
  <c r="E1819" i="108"/>
  <c r="F1819" i="108"/>
  <c r="C1820" i="108"/>
  <c r="D1820" i="108"/>
  <c r="E1820" i="108"/>
  <c r="F1820" i="108"/>
  <c r="C1821" i="108"/>
  <c r="D1821" i="108"/>
  <c r="E1821" i="108"/>
  <c r="F1821" i="108"/>
  <c r="C1822" i="108"/>
  <c r="D1822" i="108"/>
  <c r="E1822" i="108"/>
  <c r="F1822" i="108"/>
  <c r="C1823" i="108"/>
  <c r="D1823" i="108"/>
  <c r="E1823" i="108"/>
  <c r="F1823" i="108"/>
  <c r="C1824" i="108"/>
  <c r="D1824" i="108"/>
  <c r="E1824" i="108"/>
  <c r="F1824" i="108"/>
  <c r="C1825" i="108"/>
  <c r="D1825" i="108"/>
  <c r="E1825" i="108"/>
  <c r="F1825" i="108"/>
  <c r="C1826" i="108"/>
  <c r="D1826" i="108"/>
  <c r="E1826" i="108"/>
  <c r="F1826" i="108"/>
  <c r="C1827" i="108"/>
  <c r="D1827" i="108"/>
  <c r="E1827" i="108"/>
  <c r="F1827" i="108"/>
  <c r="C1828" i="108"/>
  <c r="D1828" i="108"/>
  <c r="E1828" i="108"/>
  <c r="F1828" i="108"/>
  <c r="C1829" i="108"/>
  <c r="D1829" i="108"/>
  <c r="E1829" i="108"/>
  <c r="F1829" i="108"/>
  <c r="C1830" i="108"/>
  <c r="D1830" i="108"/>
  <c r="E1830" i="108"/>
  <c r="F1830" i="108"/>
  <c r="C1831" i="108"/>
  <c r="D1831" i="108"/>
  <c r="E1831" i="108"/>
  <c r="F1831" i="108"/>
  <c r="C1832" i="108"/>
  <c r="D1832" i="108"/>
  <c r="E1832" i="108"/>
  <c r="F1832" i="108"/>
  <c r="C1833" i="108"/>
  <c r="D1833" i="108"/>
  <c r="E1833" i="108"/>
  <c r="F1833" i="108"/>
  <c r="C1834" i="108"/>
  <c r="D1834" i="108"/>
  <c r="E1834" i="108"/>
  <c r="F1834" i="108"/>
  <c r="C1835" i="108"/>
  <c r="D1835" i="108"/>
  <c r="E1835" i="108"/>
  <c r="F1835" i="108"/>
  <c r="C1836" i="108"/>
  <c r="D1836" i="108"/>
  <c r="E1836" i="108"/>
  <c r="F1836" i="108"/>
  <c r="C1837" i="108"/>
  <c r="D1837" i="108"/>
  <c r="E1837" i="108"/>
  <c r="F1837" i="108"/>
  <c r="C1838" i="108"/>
  <c r="D1838" i="108"/>
  <c r="E1838" i="108"/>
  <c r="F1838" i="108"/>
  <c r="C1839" i="108"/>
  <c r="D1839" i="108"/>
  <c r="E1839" i="108"/>
  <c r="F1839" i="108"/>
  <c r="C1840" i="108"/>
  <c r="D1840" i="108"/>
  <c r="E1840" i="108"/>
  <c r="F1840" i="108"/>
  <c r="C1841" i="108"/>
  <c r="D1841" i="108"/>
  <c r="E1841" i="108"/>
  <c r="F1841" i="108"/>
  <c r="C1842" i="108"/>
  <c r="D1842" i="108"/>
  <c r="E1842" i="108"/>
  <c r="F1842" i="108"/>
  <c r="C1843" i="108"/>
  <c r="D1843" i="108"/>
  <c r="E1843" i="108"/>
  <c r="F1843" i="108"/>
  <c r="C1844" i="108"/>
  <c r="D1844" i="108"/>
  <c r="E1844" i="108"/>
  <c r="F1844" i="108"/>
  <c r="C1845" i="108"/>
  <c r="D1845" i="108"/>
  <c r="E1845" i="108"/>
  <c r="F1845" i="108"/>
  <c r="C1846" i="108"/>
  <c r="D1846" i="108"/>
  <c r="E1846" i="108"/>
  <c r="F1846" i="108"/>
  <c r="C1847" i="108"/>
  <c r="D1847" i="108"/>
  <c r="E1847" i="108"/>
  <c r="F1847" i="108"/>
  <c r="C1848" i="108"/>
  <c r="D1848" i="108"/>
  <c r="E1848" i="108"/>
  <c r="F1848" i="108"/>
  <c r="C1849" i="108"/>
  <c r="D1849" i="108"/>
  <c r="E1849" i="108"/>
  <c r="F1849" i="108"/>
  <c r="C1850" i="108"/>
  <c r="D1850" i="108"/>
  <c r="E1850" i="108"/>
  <c r="F1850" i="108"/>
  <c r="C1851" i="108"/>
  <c r="D1851" i="108"/>
  <c r="E1851" i="108"/>
  <c r="F1851" i="108"/>
  <c r="C1852" i="108"/>
  <c r="D1852" i="108"/>
  <c r="E1852" i="108"/>
  <c r="F1852" i="108"/>
  <c r="C1853" i="108"/>
  <c r="D1853" i="108"/>
  <c r="E1853" i="108"/>
  <c r="F1853" i="108"/>
  <c r="D1854" i="108"/>
  <c r="E1854" i="108"/>
  <c r="F1854" i="108"/>
  <c r="C1855" i="108"/>
  <c r="D1855" i="108"/>
  <c r="E1855" i="108"/>
  <c r="F1855" i="108"/>
  <c r="C1856" i="108"/>
  <c r="D1856" i="108"/>
  <c r="E1856" i="108"/>
  <c r="F1856" i="108"/>
  <c r="C1857" i="108"/>
  <c r="D1857" i="108"/>
  <c r="E1857" i="108"/>
  <c r="F1857" i="108"/>
  <c r="D1858" i="108"/>
  <c r="E1858" i="108"/>
  <c r="F1858" i="108"/>
  <c r="D1859" i="108"/>
  <c r="E1859" i="108"/>
  <c r="F1859" i="108"/>
  <c r="C1860" i="108"/>
  <c r="D1860" i="108"/>
  <c r="E1860" i="108"/>
  <c r="F1860" i="108"/>
  <c r="C1861" i="108"/>
  <c r="D1861" i="108"/>
  <c r="E1861" i="108"/>
  <c r="F1861" i="108"/>
  <c r="D1862" i="108"/>
  <c r="E1862" i="108"/>
  <c r="F1862" i="108"/>
  <c r="C1863" i="108"/>
  <c r="D1863" i="108"/>
  <c r="E1863" i="108"/>
  <c r="F1863" i="108"/>
  <c r="D1864" i="108"/>
  <c r="E1864" i="108"/>
  <c r="F1864" i="108"/>
  <c r="C1865" i="108"/>
  <c r="D1865" i="108"/>
  <c r="E1865" i="108"/>
  <c r="F1865" i="108"/>
  <c r="C1866" i="108"/>
  <c r="D1866" i="108"/>
  <c r="E1866" i="108"/>
  <c r="F1866" i="108"/>
  <c r="C1867" i="108"/>
  <c r="D1867" i="108"/>
  <c r="E1867" i="108"/>
  <c r="F1867" i="108"/>
  <c r="C1868" i="108"/>
  <c r="D1868" i="108"/>
  <c r="E1868" i="108"/>
  <c r="F1868" i="108"/>
  <c r="C1869" i="108"/>
  <c r="D1869" i="108"/>
  <c r="E1869" i="108"/>
  <c r="F1869" i="108"/>
  <c r="C1870" i="108"/>
  <c r="D1870" i="108"/>
  <c r="E1870" i="108"/>
  <c r="F1870" i="108"/>
  <c r="C1871" i="108"/>
  <c r="D1871" i="108"/>
  <c r="E1871" i="108"/>
  <c r="F1871" i="108"/>
  <c r="C1872" i="108"/>
  <c r="D1872" i="108"/>
  <c r="E1872" i="108"/>
  <c r="F1872" i="108"/>
  <c r="C1873" i="108"/>
  <c r="D1873" i="108"/>
  <c r="E1873" i="108"/>
  <c r="F1873" i="108"/>
  <c r="C1874" i="108"/>
  <c r="D1874" i="108"/>
  <c r="E1874" i="108"/>
  <c r="F1874" i="108"/>
  <c r="C1875" i="108"/>
  <c r="D1875" i="108"/>
  <c r="E1875" i="108"/>
  <c r="F1875" i="108"/>
  <c r="C1876" i="108"/>
  <c r="D1876" i="108"/>
  <c r="E1876" i="108"/>
  <c r="F1876" i="108"/>
  <c r="C1877" i="108"/>
  <c r="D1877" i="108"/>
  <c r="E1877" i="108"/>
  <c r="F1877" i="108"/>
  <c r="C1878" i="108"/>
  <c r="D1878" i="108"/>
  <c r="E1878" i="108"/>
  <c r="F1878" i="108"/>
  <c r="C1879" i="108"/>
  <c r="D1879" i="108"/>
  <c r="E1879" i="108"/>
  <c r="F1879" i="108"/>
  <c r="D1880" i="108"/>
  <c r="E1880" i="108"/>
  <c r="F1880" i="108"/>
  <c r="D1881" i="108"/>
  <c r="E1881" i="108"/>
  <c r="F1881" i="108"/>
  <c r="D1882" i="108"/>
  <c r="E1882" i="108"/>
  <c r="F1882" i="108"/>
  <c r="C1883" i="108"/>
  <c r="D1883" i="108"/>
  <c r="E1883" i="108"/>
  <c r="F1883" i="108"/>
  <c r="D1884" i="108"/>
  <c r="E1884" i="108"/>
  <c r="F1884" i="108"/>
  <c r="C1885" i="108"/>
  <c r="D1885" i="108"/>
  <c r="E1885" i="108"/>
  <c r="F1885" i="108"/>
  <c r="C1886" i="108"/>
  <c r="D1886" i="108"/>
  <c r="E1886" i="108"/>
  <c r="F1886" i="108"/>
  <c r="C1887" i="108"/>
  <c r="D1887" i="108"/>
  <c r="E1887" i="108"/>
  <c r="F1887" i="108"/>
  <c r="C1888" i="108"/>
  <c r="D1888" i="108"/>
  <c r="E1888" i="108"/>
  <c r="F1888" i="108"/>
  <c r="C1889" i="108"/>
  <c r="D1889" i="108"/>
  <c r="E1889" i="108"/>
  <c r="F1889" i="108"/>
  <c r="C1890" i="108"/>
  <c r="D1890" i="108"/>
  <c r="E1890" i="108"/>
  <c r="F1890" i="108"/>
  <c r="C1891" i="108"/>
  <c r="D1891" i="108"/>
  <c r="E1891" i="108"/>
  <c r="F1891" i="108"/>
  <c r="C1892" i="108"/>
  <c r="D1892" i="108"/>
  <c r="E1892" i="108"/>
  <c r="F1892" i="108"/>
  <c r="C1893" i="108"/>
  <c r="D1893" i="108"/>
  <c r="E1893" i="108"/>
  <c r="F1893" i="108"/>
  <c r="C1894" i="108"/>
  <c r="D1894" i="108"/>
  <c r="E1894" i="108"/>
  <c r="F1894" i="108"/>
  <c r="C1895" i="108"/>
  <c r="D1895" i="108"/>
  <c r="E1895" i="108"/>
  <c r="F1895" i="108"/>
  <c r="C1896" i="108"/>
  <c r="D1896" i="108"/>
  <c r="E1896" i="108"/>
  <c r="F1896" i="108"/>
  <c r="C1897" i="108"/>
  <c r="D1897" i="108"/>
  <c r="E1897" i="108"/>
  <c r="F1897" i="108"/>
  <c r="C1898" i="108"/>
  <c r="D1898" i="108"/>
  <c r="E1898" i="108"/>
  <c r="F1898" i="108"/>
  <c r="C1899" i="108"/>
  <c r="D1899" i="108"/>
  <c r="E1899" i="108"/>
  <c r="F1899" i="108"/>
  <c r="C1900" i="108"/>
  <c r="D1900" i="108"/>
  <c r="E1900" i="108"/>
  <c r="F1900" i="108"/>
  <c r="C1901" i="108"/>
  <c r="D1901" i="108"/>
  <c r="E1901" i="108"/>
  <c r="F1901" i="108"/>
  <c r="C1902" i="108"/>
  <c r="D1902" i="108"/>
  <c r="E1902" i="108"/>
  <c r="F1902" i="108"/>
  <c r="C1903" i="108"/>
  <c r="D1903" i="108"/>
  <c r="E1903" i="108"/>
  <c r="F1903" i="108"/>
  <c r="C1904" i="108"/>
  <c r="D1904" i="108"/>
  <c r="E1904" i="108"/>
  <c r="F1904" i="108"/>
  <c r="C1905" i="108"/>
  <c r="D1905" i="108"/>
  <c r="E1905" i="108"/>
  <c r="F1905" i="108"/>
  <c r="C1906" i="108"/>
  <c r="D1906" i="108"/>
  <c r="E1906" i="108"/>
  <c r="F1906" i="108"/>
  <c r="C1907" i="108"/>
  <c r="D1907" i="108"/>
  <c r="E1907" i="108"/>
  <c r="F1907" i="108"/>
  <c r="C1908" i="108"/>
  <c r="D1908" i="108"/>
  <c r="E1908" i="108"/>
  <c r="F1908" i="108"/>
  <c r="C1909" i="108"/>
  <c r="D1909" i="108"/>
  <c r="E1909" i="108"/>
  <c r="F1909" i="108"/>
  <c r="C1910" i="108"/>
  <c r="D1910" i="108"/>
  <c r="E1910" i="108"/>
  <c r="F1910" i="108"/>
  <c r="C1911" i="108"/>
  <c r="D1911" i="108"/>
  <c r="E1911" i="108"/>
  <c r="F1911" i="108"/>
  <c r="C1912" i="108"/>
  <c r="D1912" i="108"/>
  <c r="E1912" i="108"/>
  <c r="F1912" i="108"/>
  <c r="C1913" i="108"/>
  <c r="D1913" i="108"/>
  <c r="E1913" i="108"/>
  <c r="F1913" i="108"/>
  <c r="C1914" i="108"/>
  <c r="D1914" i="108"/>
  <c r="E1914" i="108"/>
  <c r="F1914" i="108"/>
  <c r="C1915" i="108"/>
  <c r="D1915" i="108"/>
  <c r="E1915" i="108"/>
  <c r="F1915" i="108"/>
  <c r="C1916" i="108"/>
  <c r="D1916" i="108"/>
  <c r="E1916" i="108"/>
  <c r="F1916" i="108"/>
  <c r="C1917" i="108"/>
  <c r="D1917" i="108"/>
  <c r="E1917" i="108"/>
  <c r="F1917" i="108"/>
  <c r="C1918" i="108"/>
  <c r="D1918" i="108"/>
  <c r="E1918" i="108"/>
  <c r="F1918" i="108"/>
  <c r="C1919" i="108"/>
  <c r="D1919" i="108"/>
  <c r="E1919" i="108"/>
  <c r="F1919" i="108"/>
  <c r="C1920" i="108"/>
  <c r="D1920" i="108"/>
  <c r="E1920" i="108"/>
  <c r="F1920" i="108"/>
  <c r="C1921" i="108"/>
  <c r="D1921" i="108"/>
  <c r="E1921" i="108"/>
  <c r="F1921" i="108"/>
  <c r="C1922" i="108"/>
  <c r="D1922" i="108"/>
  <c r="E1922" i="108"/>
  <c r="F1922" i="108"/>
  <c r="C1923" i="108"/>
  <c r="D1923" i="108"/>
  <c r="E1923" i="108"/>
  <c r="F1923" i="108"/>
  <c r="C1924" i="108"/>
  <c r="D1924" i="108"/>
  <c r="E1924" i="108"/>
  <c r="F1924" i="108"/>
  <c r="C1925" i="108"/>
  <c r="D1925" i="108"/>
  <c r="E1925" i="108"/>
  <c r="F1925" i="108"/>
  <c r="C1926" i="108"/>
  <c r="D1926" i="108"/>
  <c r="E1926" i="108"/>
  <c r="F1926" i="108"/>
  <c r="C1927" i="108"/>
  <c r="D1927" i="108"/>
  <c r="E1927" i="108"/>
  <c r="F1927" i="108"/>
  <c r="C1928" i="108"/>
  <c r="D1928" i="108"/>
  <c r="E1928" i="108"/>
  <c r="F1928" i="108"/>
  <c r="C1929" i="108"/>
  <c r="D1929" i="108"/>
  <c r="E1929" i="108"/>
  <c r="F1929" i="108"/>
  <c r="C1930" i="108"/>
  <c r="D1930" i="108"/>
  <c r="E1930" i="108"/>
  <c r="F1930" i="108"/>
  <c r="C1931" i="108"/>
  <c r="D1931" i="108"/>
  <c r="E1931" i="108"/>
  <c r="F1931" i="108"/>
  <c r="C1932" i="108"/>
  <c r="D1932" i="108"/>
  <c r="E1932" i="108"/>
  <c r="F1932" i="108"/>
  <c r="C1933" i="108"/>
  <c r="D1933" i="108"/>
  <c r="E1933" i="108"/>
  <c r="F1933" i="108"/>
  <c r="C1934" i="108"/>
  <c r="D1934" i="108"/>
  <c r="E1934" i="108"/>
  <c r="F1934" i="108"/>
  <c r="C1935" i="108"/>
  <c r="D1935" i="108"/>
  <c r="E1935" i="108"/>
  <c r="F1935" i="108"/>
  <c r="C1936" i="108"/>
  <c r="D1936" i="108"/>
  <c r="E1936" i="108"/>
  <c r="F1936" i="108"/>
  <c r="C1937" i="108"/>
  <c r="D1937" i="108"/>
  <c r="E1937" i="108"/>
  <c r="F1937" i="108"/>
  <c r="C1938" i="108"/>
  <c r="D1938" i="108"/>
  <c r="E1938" i="108"/>
  <c r="F1938" i="108"/>
  <c r="C1939" i="108"/>
  <c r="D1939" i="108"/>
  <c r="E1939" i="108"/>
  <c r="F1939" i="108"/>
  <c r="C1940" i="108"/>
  <c r="D1940" i="108"/>
  <c r="E1940" i="108"/>
  <c r="F1940" i="108"/>
  <c r="C1941" i="108"/>
  <c r="D1941" i="108"/>
  <c r="E1941" i="108"/>
  <c r="F1941" i="108"/>
  <c r="C1942" i="108"/>
  <c r="D1942" i="108"/>
  <c r="E1942" i="108"/>
  <c r="F1942" i="108"/>
  <c r="C1943" i="108"/>
  <c r="D1943" i="108"/>
  <c r="E1943" i="108"/>
  <c r="F1943" i="108"/>
  <c r="C1944" i="108"/>
  <c r="D1944" i="108"/>
  <c r="E1944" i="108"/>
  <c r="F1944" i="108"/>
  <c r="C1945" i="108"/>
  <c r="D1945" i="108"/>
  <c r="E1945" i="108"/>
  <c r="F1945" i="108"/>
  <c r="C1946" i="108"/>
  <c r="D1946" i="108"/>
  <c r="E1946" i="108"/>
  <c r="F1946" i="108"/>
  <c r="C1947" i="108"/>
  <c r="D1947" i="108"/>
  <c r="E1947" i="108"/>
  <c r="F1947" i="108"/>
  <c r="C1948" i="108"/>
  <c r="D1948" i="108"/>
  <c r="E1948" i="108"/>
  <c r="F1948" i="108"/>
  <c r="C1949" i="108"/>
  <c r="D1949" i="108"/>
  <c r="E1949" i="108"/>
  <c r="F1949" i="108"/>
  <c r="C1950" i="108"/>
  <c r="D1950" i="108"/>
  <c r="E1950" i="108"/>
  <c r="F1950" i="108"/>
  <c r="C1951" i="108"/>
  <c r="D1951" i="108"/>
  <c r="E1951" i="108"/>
  <c r="F1951" i="108"/>
  <c r="D1952" i="108"/>
  <c r="E1952" i="108"/>
  <c r="F1952" i="108"/>
  <c r="C1953" i="108"/>
  <c r="D1953" i="108"/>
  <c r="E1953" i="108"/>
  <c r="F1953" i="108"/>
  <c r="C1954" i="108"/>
  <c r="D1954" i="108"/>
  <c r="E1954" i="108"/>
  <c r="F1954" i="108"/>
  <c r="C1955" i="108"/>
  <c r="D1955" i="108"/>
  <c r="E1955" i="108"/>
  <c r="F1955" i="108"/>
  <c r="C1956" i="108"/>
  <c r="D1956" i="108"/>
  <c r="E1956" i="108"/>
  <c r="F1956" i="108"/>
  <c r="C1957" i="108"/>
  <c r="D1957" i="108"/>
  <c r="E1957" i="108"/>
  <c r="F1957" i="108"/>
  <c r="C1958" i="108"/>
  <c r="D1958" i="108"/>
  <c r="E1958" i="108"/>
  <c r="F1958" i="108"/>
  <c r="C1959" i="108"/>
  <c r="D1959" i="108"/>
  <c r="E1959" i="108"/>
  <c r="F1959" i="108"/>
  <c r="C1960" i="108"/>
  <c r="D1960" i="108"/>
  <c r="E1960" i="108"/>
  <c r="F1960" i="108"/>
  <c r="C1961" i="108"/>
  <c r="D1961" i="108"/>
  <c r="E1961" i="108"/>
  <c r="F1961" i="108"/>
  <c r="C1962" i="108"/>
  <c r="D1962" i="108"/>
  <c r="E1962" i="108"/>
  <c r="F1962" i="108"/>
  <c r="C1963" i="108"/>
  <c r="D1963" i="108"/>
  <c r="E1963" i="108"/>
  <c r="F1963" i="108"/>
  <c r="C1964" i="108"/>
  <c r="D1964" i="108"/>
  <c r="E1964" i="108"/>
  <c r="F1964" i="108"/>
  <c r="D1965" i="108"/>
  <c r="E1965" i="108"/>
  <c r="F1965" i="108"/>
  <c r="D1966" i="108"/>
  <c r="E1966" i="108"/>
  <c r="F1966" i="108"/>
  <c r="C1967" i="108"/>
  <c r="D1967" i="108"/>
  <c r="E1967" i="108"/>
  <c r="F1967" i="108"/>
  <c r="C1968" i="108"/>
  <c r="D1968" i="108"/>
  <c r="E1968" i="108"/>
  <c r="F1968" i="108"/>
  <c r="C1969" i="108"/>
  <c r="D1969" i="108"/>
  <c r="E1969" i="108"/>
  <c r="F1969" i="108"/>
  <c r="D1970" i="108"/>
  <c r="E1970" i="108"/>
  <c r="F1970" i="108"/>
  <c r="C1971" i="108"/>
  <c r="D1971" i="108"/>
  <c r="E1971" i="108"/>
  <c r="F1971" i="108"/>
  <c r="C1972" i="108"/>
  <c r="D1972" i="108"/>
  <c r="E1972" i="108"/>
  <c r="F1972" i="108"/>
  <c r="C1973" i="108"/>
  <c r="D1973" i="108"/>
  <c r="E1973" i="108"/>
  <c r="F1973" i="108"/>
  <c r="C1974" i="108"/>
  <c r="D1974" i="108"/>
  <c r="E1974" i="108"/>
  <c r="F1974" i="108"/>
  <c r="C1975" i="108"/>
  <c r="D1975" i="108"/>
  <c r="E1975" i="108"/>
  <c r="F1975" i="108"/>
  <c r="C1976" i="108"/>
  <c r="D1976" i="108"/>
  <c r="E1976" i="108"/>
  <c r="F1976" i="108"/>
  <c r="C1977" i="108"/>
  <c r="D1977" i="108"/>
  <c r="E1977" i="108"/>
  <c r="F1977" i="108"/>
  <c r="D1978" i="108"/>
  <c r="E1978" i="108"/>
  <c r="F1978" i="108"/>
  <c r="D1979" i="108"/>
  <c r="E1979" i="108"/>
  <c r="F1979" i="108"/>
  <c r="C1980" i="108"/>
  <c r="D1980" i="108"/>
  <c r="E1980" i="108"/>
  <c r="F1980" i="108"/>
  <c r="D1981" i="108"/>
  <c r="E1981" i="108"/>
  <c r="F1981" i="108"/>
  <c r="C1982" i="108"/>
  <c r="D1982" i="108"/>
  <c r="E1982" i="108"/>
  <c r="F1982" i="108"/>
  <c r="D1983" i="108"/>
  <c r="E1983" i="108"/>
  <c r="F1983" i="108"/>
  <c r="D1984" i="108"/>
  <c r="E1984" i="108"/>
  <c r="F1984" i="108"/>
  <c r="D1985" i="108"/>
  <c r="E1985" i="108"/>
  <c r="F1985" i="108"/>
  <c r="C1986" i="108"/>
  <c r="D1986" i="108"/>
  <c r="E1986" i="108"/>
  <c r="F1986" i="108"/>
  <c r="C1987" i="108"/>
  <c r="D1987" i="108"/>
  <c r="E1987" i="108"/>
  <c r="F1987" i="108"/>
  <c r="C1988" i="108"/>
  <c r="D1988" i="108"/>
  <c r="E1988" i="108"/>
  <c r="F1988" i="108"/>
  <c r="C1989" i="108"/>
  <c r="D1989" i="108"/>
  <c r="E1989" i="108"/>
  <c r="F1989" i="108"/>
  <c r="C1990" i="108"/>
  <c r="D1990" i="108"/>
  <c r="E1990" i="108"/>
  <c r="F1990" i="108"/>
  <c r="D1991" i="108"/>
  <c r="E1991" i="108"/>
  <c r="F1991" i="108"/>
  <c r="D1992" i="108"/>
  <c r="E1992" i="108"/>
  <c r="F1992" i="108"/>
  <c r="C1993" i="108"/>
  <c r="D1993" i="108"/>
  <c r="E1993" i="108"/>
  <c r="F1993" i="108"/>
  <c r="C1994" i="108"/>
  <c r="D1994" i="108"/>
  <c r="E1994" i="108"/>
  <c r="F1994" i="108"/>
  <c r="C1995" i="108"/>
  <c r="D1995" i="108"/>
  <c r="E1995" i="108"/>
  <c r="F1995" i="108"/>
  <c r="C1996" i="108"/>
  <c r="D1996" i="108"/>
  <c r="E1996" i="108"/>
  <c r="F1996" i="108"/>
  <c r="C1997" i="108"/>
  <c r="D1997" i="108"/>
  <c r="E1997" i="108"/>
  <c r="F1997" i="108"/>
  <c r="C1998" i="108"/>
  <c r="D1998" i="108"/>
  <c r="E1998" i="108"/>
  <c r="F1998" i="108"/>
  <c r="C1999" i="108"/>
  <c r="D1999" i="108"/>
  <c r="E1999" i="108"/>
  <c r="F1999" i="108"/>
  <c r="D2000" i="108"/>
  <c r="E2000" i="108"/>
  <c r="F2000" i="108"/>
  <c r="D2001" i="108"/>
  <c r="E2001" i="108"/>
  <c r="F2001" i="108"/>
  <c r="C2002" i="108"/>
  <c r="D2002" i="108"/>
  <c r="E2002" i="108"/>
  <c r="F2002" i="108"/>
  <c r="C2003" i="108"/>
  <c r="D2003" i="108"/>
  <c r="E2003" i="108"/>
  <c r="F2003" i="108"/>
  <c r="C2004" i="108"/>
  <c r="D2004" i="108"/>
  <c r="E2004" i="108"/>
  <c r="F2004" i="108"/>
  <c r="C2005" i="108"/>
  <c r="D2005" i="108"/>
  <c r="E2005" i="108"/>
  <c r="F2005" i="108"/>
  <c r="C2006" i="108"/>
  <c r="D2006" i="108"/>
  <c r="E2006" i="108"/>
  <c r="F2006" i="108"/>
  <c r="C2007" i="108"/>
  <c r="D2007" i="108"/>
  <c r="E2007" i="108"/>
  <c r="F2007" i="108"/>
  <c r="C2008" i="108"/>
  <c r="D2008" i="108"/>
  <c r="E2008" i="108"/>
  <c r="F2008" i="108"/>
  <c r="C2009" i="108"/>
  <c r="D2009" i="108"/>
  <c r="E2009" i="108"/>
  <c r="F2009" i="108"/>
  <c r="C2010" i="108"/>
  <c r="D2010" i="108"/>
  <c r="E2010" i="108"/>
  <c r="F2010" i="108"/>
  <c r="C2011" i="108"/>
  <c r="D2011" i="108"/>
  <c r="E2011" i="108"/>
  <c r="F2011" i="108"/>
  <c r="C2012" i="108"/>
  <c r="D2012" i="108"/>
  <c r="E2012" i="108"/>
  <c r="F2012" i="108"/>
  <c r="D2013" i="108"/>
  <c r="E2013" i="108"/>
  <c r="F2013" i="108"/>
  <c r="D2014" i="108"/>
  <c r="E2014" i="108"/>
  <c r="F2014" i="108"/>
  <c r="C2015" i="108"/>
  <c r="D2015" i="108"/>
  <c r="E2015" i="108"/>
  <c r="F2015" i="108"/>
  <c r="C2016" i="108"/>
  <c r="D2016" i="108"/>
  <c r="E2016" i="108"/>
  <c r="F2016" i="108"/>
  <c r="C2017" i="108"/>
  <c r="D2017" i="108"/>
  <c r="E2017" i="108"/>
  <c r="F2017" i="108"/>
  <c r="D2018" i="108"/>
  <c r="E2018" i="108"/>
  <c r="F2018" i="108"/>
  <c r="C2019" i="108"/>
  <c r="D2019" i="108"/>
  <c r="E2019" i="108"/>
  <c r="F2019" i="108"/>
  <c r="C2020" i="108"/>
  <c r="D2020" i="108"/>
  <c r="E2020" i="108"/>
  <c r="F2020" i="108"/>
  <c r="C2021" i="108"/>
  <c r="D2021" i="108"/>
  <c r="E2021" i="108"/>
  <c r="F2021" i="108"/>
  <c r="C2022" i="108"/>
  <c r="D2022" i="108"/>
  <c r="E2022" i="108"/>
  <c r="F2022" i="108"/>
  <c r="C2023" i="108"/>
  <c r="D2023" i="108"/>
  <c r="E2023" i="108"/>
  <c r="F2023" i="108"/>
  <c r="C2024" i="108"/>
  <c r="D2024" i="108"/>
  <c r="E2024" i="108"/>
  <c r="F2024" i="108"/>
  <c r="C2025" i="108"/>
  <c r="D2025" i="108"/>
  <c r="E2025" i="108"/>
  <c r="F2025" i="108"/>
  <c r="C2026" i="108"/>
  <c r="D2026" i="108"/>
  <c r="E2026" i="108"/>
  <c r="F2026" i="108"/>
  <c r="C2027" i="108"/>
  <c r="D2027" i="108"/>
  <c r="E2027" i="108"/>
  <c r="F2027" i="108"/>
  <c r="C2028" i="108"/>
  <c r="D2028" i="108"/>
  <c r="E2028" i="108"/>
  <c r="F2028" i="108"/>
  <c r="C2029" i="108"/>
  <c r="D2029" i="108"/>
  <c r="E2029" i="108"/>
  <c r="F2029" i="108"/>
  <c r="C2030" i="108"/>
  <c r="D2030" i="108"/>
  <c r="E2030" i="108"/>
  <c r="F2030" i="108"/>
  <c r="C2031" i="108"/>
  <c r="D2031" i="108"/>
  <c r="E2031" i="108"/>
  <c r="F2031" i="108"/>
  <c r="C2032" i="108"/>
  <c r="D2032" i="108"/>
  <c r="E2032" i="108"/>
  <c r="F2032" i="108"/>
  <c r="C2033" i="108"/>
  <c r="D2033" i="108"/>
  <c r="E2033" i="108"/>
  <c r="F2033" i="108"/>
  <c r="C2034" i="108"/>
  <c r="D2034" i="108"/>
  <c r="E2034" i="108"/>
  <c r="F2034" i="108"/>
  <c r="D2035" i="108"/>
  <c r="E2035" i="108"/>
  <c r="F2035" i="108"/>
  <c r="C2036" i="108"/>
  <c r="D2036" i="108"/>
  <c r="E2036" i="108"/>
  <c r="F2036" i="108"/>
  <c r="C2037" i="108"/>
  <c r="D2037" i="108"/>
  <c r="E2037" i="108"/>
  <c r="F2037" i="108"/>
  <c r="C2038" i="108"/>
  <c r="D2038" i="108"/>
  <c r="E2038" i="108"/>
  <c r="F2038" i="108"/>
  <c r="C2039" i="108"/>
  <c r="D2039" i="108"/>
  <c r="E2039" i="108"/>
  <c r="F2039" i="108"/>
  <c r="C2040" i="108"/>
  <c r="D2040" i="108"/>
  <c r="E2040" i="108"/>
  <c r="F2040" i="108"/>
  <c r="C2041" i="108"/>
  <c r="D2041" i="108"/>
  <c r="E2041" i="108"/>
  <c r="F2041" i="108"/>
  <c r="C2042" i="108"/>
  <c r="D2042" i="108"/>
  <c r="E2042" i="108"/>
  <c r="F2042" i="108"/>
  <c r="C2043" i="108"/>
  <c r="D2043" i="108"/>
  <c r="E2043" i="108"/>
  <c r="F2043" i="108"/>
  <c r="C2044" i="108"/>
  <c r="D2044" i="108"/>
  <c r="E2044" i="108"/>
  <c r="F2044" i="108"/>
  <c r="C2045" i="108"/>
  <c r="D2045" i="108"/>
  <c r="E2045" i="108"/>
  <c r="F2045" i="108"/>
  <c r="C2046" i="108"/>
  <c r="D2046" i="108"/>
  <c r="E2046" i="108"/>
  <c r="F2046" i="108"/>
  <c r="C2047" i="108"/>
  <c r="D2047" i="108"/>
  <c r="E2047" i="108"/>
  <c r="F2047" i="108"/>
  <c r="C2048" i="108"/>
  <c r="D2048" i="108"/>
  <c r="E2048" i="108"/>
  <c r="F2048" i="108"/>
  <c r="C2049" i="108"/>
  <c r="D2049" i="108"/>
  <c r="E2049" i="108"/>
  <c r="F2049" i="108"/>
  <c r="C2050" i="108"/>
  <c r="D2050" i="108"/>
  <c r="E2050" i="108"/>
  <c r="F2050" i="108"/>
  <c r="C2051" i="108"/>
  <c r="D2051" i="108"/>
  <c r="E2051" i="108"/>
  <c r="F2051" i="108"/>
  <c r="C2052" i="108"/>
  <c r="D2052" i="108"/>
  <c r="E2052" i="108"/>
  <c r="F2052" i="108"/>
  <c r="C2053" i="108"/>
  <c r="D2053" i="108"/>
  <c r="E2053" i="108"/>
  <c r="F2053" i="108"/>
  <c r="C2054" i="108"/>
  <c r="D2054" i="108"/>
  <c r="E2054" i="108"/>
  <c r="F2054" i="108"/>
  <c r="C2055" i="108"/>
  <c r="D2055" i="108"/>
  <c r="E2055" i="108"/>
  <c r="F2055" i="108"/>
  <c r="C2056" i="108"/>
  <c r="D2056" i="108"/>
  <c r="E2056" i="108"/>
  <c r="F2056" i="108"/>
  <c r="C2057" i="108"/>
  <c r="D2057" i="108"/>
  <c r="E2057" i="108"/>
  <c r="F2057" i="108"/>
  <c r="C2058" i="108"/>
  <c r="D2058" i="108"/>
  <c r="E2058" i="108"/>
  <c r="F2058" i="108"/>
  <c r="C2059" i="108"/>
  <c r="D2059" i="108"/>
  <c r="E2059" i="108"/>
  <c r="F2059" i="108"/>
  <c r="C2060" i="108"/>
  <c r="D2060" i="108"/>
  <c r="E2060" i="108"/>
  <c r="F2060" i="108"/>
  <c r="C2061" i="108"/>
  <c r="D2061" i="108"/>
  <c r="E2061" i="108"/>
  <c r="F2061" i="108"/>
  <c r="D2062" i="108"/>
  <c r="E2062" i="108"/>
  <c r="F2062" i="108"/>
  <c r="C2063" i="108"/>
  <c r="D2063" i="108"/>
  <c r="E2063" i="108"/>
  <c r="F2063" i="108"/>
  <c r="C2064" i="108"/>
  <c r="D2064" i="108"/>
  <c r="E2064" i="108"/>
  <c r="F2064" i="108"/>
  <c r="C2065" i="108"/>
  <c r="D2065" i="108"/>
  <c r="E2065" i="108"/>
  <c r="F2065" i="108"/>
  <c r="C2066" i="108"/>
  <c r="D2066" i="108"/>
  <c r="E2066" i="108"/>
  <c r="F2066" i="108"/>
  <c r="C2067" i="108"/>
  <c r="D2067" i="108"/>
  <c r="E2067" i="108"/>
  <c r="F2067" i="108"/>
  <c r="C2068" i="108"/>
  <c r="D2068" i="108"/>
  <c r="E2068" i="108"/>
  <c r="F2068" i="108"/>
  <c r="C2069" i="108"/>
  <c r="D2069" i="108"/>
  <c r="E2069" i="108"/>
  <c r="F2069" i="108"/>
  <c r="C2070" i="108"/>
  <c r="D2070" i="108"/>
  <c r="E2070" i="108"/>
  <c r="F2070" i="108"/>
  <c r="C2071" i="108"/>
  <c r="D2071" i="108"/>
  <c r="E2071" i="108"/>
  <c r="F2071" i="108"/>
  <c r="C2072" i="108"/>
  <c r="D2072" i="108"/>
  <c r="E2072" i="108"/>
  <c r="F2072" i="108"/>
  <c r="C2073" i="108"/>
  <c r="D2073" i="108"/>
  <c r="E2073" i="108"/>
  <c r="F2073" i="108"/>
  <c r="C2074" i="108"/>
  <c r="D2074" i="108"/>
  <c r="E2074" i="108"/>
  <c r="F2074" i="108"/>
  <c r="C2075" i="108"/>
  <c r="D2075" i="108"/>
  <c r="E2075" i="108"/>
  <c r="F2075" i="108"/>
  <c r="C2076" i="108"/>
  <c r="D2076" i="108"/>
  <c r="E2076" i="108"/>
  <c r="F2076" i="108"/>
  <c r="C2077" i="108"/>
  <c r="D2077" i="108"/>
  <c r="E2077" i="108"/>
  <c r="F2077" i="108"/>
  <c r="C2078" i="108"/>
  <c r="D2078" i="108"/>
  <c r="E2078" i="108"/>
  <c r="F2078" i="108"/>
  <c r="C2079" i="108"/>
  <c r="D2079" i="108"/>
  <c r="E2079" i="108"/>
  <c r="F2079" i="108"/>
  <c r="C2080" i="108"/>
  <c r="D2080" i="108"/>
  <c r="E2080" i="108"/>
  <c r="F2080" i="108"/>
  <c r="C2081" i="108"/>
  <c r="D2081" i="108"/>
  <c r="E2081" i="108"/>
  <c r="F2081" i="108"/>
  <c r="D2082" i="108"/>
  <c r="E2082" i="108"/>
  <c r="F2082" i="108"/>
  <c r="D2083" i="108"/>
  <c r="E2083" i="108"/>
  <c r="F2083" i="108"/>
  <c r="C2084" i="108"/>
  <c r="D2084" i="108"/>
  <c r="E2084" i="108"/>
  <c r="F2084" i="108"/>
  <c r="C2085" i="108"/>
  <c r="D2085" i="108"/>
  <c r="E2085" i="108"/>
  <c r="F2085" i="108"/>
  <c r="C2086" i="108"/>
  <c r="D2086" i="108"/>
  <c r="E2086" i="108"/>
  <c r="F2086" i="108"/>
  <c r="C2087" i="108"/>
  <c r="D2087" i="108"/>
  <c r="E2087" i="108"/>
  <c r="F2087" i="108"/>
  <c r="C2088" i="108"/>
  <c r="D2088" i="108"/>
  <c r="E2088" i="108"/>
  <c r="F2088" i="108"/>
  <c r="C2089" i="108"/>
  <c r="D2089" i="108"/>
  <c r="E2089" i="108"/>
  <c r="F2089" i="108"/>
  <c r="C2090" i="108"/>
  <c r="D2090" i="108"/>
  <c r="E2090" i="108"/>
  <c r="F2090" i="108"/>
  <c r="C2091" i="108"/>
  <c r="D2091" i="108"/>
  <c r="E2091" i="108"/>
  <c r="F2091" i="108"/>
  <c r="C2092" i="108"/>
  <c r="D2092" i="108"/>
  <c r="E2092" i="108"/>
  <c r="F2092" i="108"/>
  <c r="C2093" i="108"/>
  <c r="D2093" i="108"/>
  <c r="E2093" i="108"/>
  <c r="F2093" i="108"/>
  <c r="C2094" i="108"/>
  <c r="D2094" i="108"/>
  <c r="E2094" i="108"/>
  <c r="F2094" i="108"/>
  <c r="C2095" i="108"/>
  <c r="D2095" i="108"/>
  <c r="E2095" i="108"/>
  <c r="F2095" i="108"/>
  <c r="C2096" i="108"/>
  <c r="D2096" i="108"/>
  <c r="E2096" i="108"/>
  <c r="F2096" i="108"/>
  <c r="D2097" i="108"/>
  <c r="E2097" i="108"/>
  <c r="F2097" i="108"/>
  <c r="D2098" i="108"/>
  <c r="E2098" i="108"/>
  <c r="F2098" i="108"/>
  <c r="C2099" i="108"/>
  <c r="D2099" i="108"/>
  <c r="E2099" i="108"/>
  <c r="F2099" i="108"/>
  <c r="C2100" i="108"/>
  <c r="D2100" i="108"/>
  <c r="E2100" i="108"/>
  <c r="F2100" i="108"/>
  <c r="C2101" i="108"/>
  <c r="D2101" i="108"/>
  <c r="E2101" i="108"/>
  <c r="F2101" i="108"/>
  <c r="C2102" i="108"/>
  <c r="D2102" i="108"/>
  <c r="E2102" i="108"/>
  <c r="F2102" i="108"/>
  <c r="C2103" i="108"/>
  <c r="D2103" i="108"/>
  <c r="E2103" i="108"/>
  <c r="F2103" i="108"/>
  <c r="C2104" i="108"/>
  <c r="D2104" i="108"/>
  <c r="E2104" i="108"/>
  <c r="F2104" i="108"/>
  <c r="C2105" i="108"/>
  <c r="D2105" i="108"/>
  <c r="E2105" i="108"/>
  <c r="F2105" i="108"/>
  <c r="C2106" i="108"/>
  <c r="D2106" i="108"/>
  <c r="E2106" i="108"/>
  <c r="F2106" i="108"/>
  <c r="C2107" i="108"/>
  <c r="D2107" i="108"/>
  <c r="E2107" i="108"/>
  <c r="F2107" i="108"/>
  <c r="C2108" i="108"/>
  <c r="D2108" i="108"/>
  <c r="E2108" i="108"/>
  <c r="F2108" i="108"/>
  <c r="C2109" i="108"/>
  <c r="D2109" i="108"/>
  <c r="E2109" i="108"/>
  <c r="F2109" i="108"/>
  <c r="C2110" i="108"/>
  <c r="D2110" i="108"/>
  <c r="E2110" i="108"/>
  <c r="F2110" i="108"/>
  <c r="C2111" i="108"/>
  <c r="D2111" i="108"/>
  <c r="E2111" i="108"/>
  <c r="F2111" i="108"/>
  <c r="C2112" i="108"/>
  <c r="D2112" i="108"/>
  <c r="E2112" i="108"/>
  <c r="F2112" i="108"/>
  <c r="C2113" i="108"/>
  <c r="D2113" i="108"/>
  <c r="E2113" i="108"/>
  <c r="F2113" i="108"/>
  <c r="C2114" i="108"/>
  <c r="D2114" i="108"/>
  <c r="E2114" i="108"/>
  <c r="F2114" i="108"/>
  <c r="C2115" i="108"/>
  <c r="D2115" i="108"/>
  <c r="E2115" i="108"/>
  <c r="F2115" i="108"/>
  <c r="C2116" i="108"/>
  <c r="D2116" i="108"/>
  <c r="E2116" i="108"/>
  <c r="F2116" i="108"/>
  <c r="C2117" i="108"/>
  <c r="D2117" i="108"/>
  <c r="E2117" i="108"/>
  <c r="F2117" i="108"/>
  <c r="D2118" i="108"/>
  <c r="E2118" i="108"/>
  <c r="F2118" i="108"/>
  <c r="D2119" i="108"/>
  <c r="E2119" i="108"/>
  <c r="F2119" i="108"/>
  <c r="C2120" i="108"/>
  <c r="D2120" i="108"/>
  <c r="E2120" i="108"/>
  <c r="F2120" i="108"/>
  <c r="C2121" i="108"/>
  <c r="D2121" i="108"/>
  <c r="E2121" i="108"/>
  <c r="F2121" i="108"/>
  <c r="C2122" i="108"/>
  <c r="D2122" i="108"/>
  <c r="E2122" i="108"/>
  <c r="F2122" i="108"/>
  <c r="C2123" i="108"/>
  <c r="D2123" i="108"/>
  <c r="E2123" i="108"/>
  <c r="F2123" i="108"/>
  <c r="C2124" i="108"/>
  <c r="D2124" i="108"/>
  <c r="E2124" i="108"/>
  <c r="F2124" i="108"/>
  <c r="C2125" i="108"/>
  <c r="D2125" i="108"/>
  <c r="E2125" i="108"/>
  <c r="F2125" i="108"/>
  <c r="C2126" i="108"/>
  <c r="D2126" i="108"/>
  <c r="E2126" i="108"/>
  <c r="F2126" i="108"/>
  <c r="C2127" i="108"/>
  <c r="D2127" i="108"/>
  <c r="E2127" i="108"/>
  <c r="F2127" i="108"/>
  <c r="D2128" i="108"/>
  <c r="E2128" i="108"/>
  <c r="F2128" i="108"/>
  <c r="C2129" i="108"/>
  <c r="D2129" i="108"/>
  <c r="E2129" i="108"/>
  <c r="F2129" i="108"/>
  <c r="C2130" i="108"/>
  <c r="D2130" i="108"/>
  <c r="E2130" i="108"/>
  <c r="F2130" i="108"/>
  <c r="C2131" i="108"/>
  <c r="D2131" i="108"/>
  <c r="E2131" i="108"/>
  <c r="F2131" i="108"/>
  <c r="C2132" i="108"/>
  <c r="D2132" i="108"/>
  <c r="E2132" i="108"/>
  <c r="F2132" i="108"/>
  <c r="C2133" i="108"/>
  <c r="D2133" i="108"/>
  <c r="E2133" i="108"/>
  <c r="F2133" i="108"/>
  <c r="C2134" i="108"/>
  <c r="D2134" i="108"/>
  <c r="E2134" i="108"/>
  <c r="F2134" i="108"/>
  <c r="D2135" i="108"/>
  <c r="E2135" i="108"/>
  <c r="F2135" i="108"/>
  <c r="C2136" i="108"/>
  <c r="D2136" i="108"/>
  <c r="E2136" i="108"/>
  <c r="F2136" i="108"/>
  <c r="C2137" i="108"/>
  <c r="D2137" i="108"/>
  <c r="E2137" i="108"/>
  <c r="F2137" i="108"/>
  <c r="C2138" i="108"/>
  <c r="D2138" i="108"/>
  <c r="E2138" i="108"/>
  <c r="F2138" i="108"/>
  <c r="C2139" i="108"/>
  <c r="D2139" i="108"/>
  <c r="E2139" i="108"/>
  <c r="F2139" i="108"/>
  <c r="C2140" i="108"/>
  <c r="D2140" i="108"/>
  <c r="E2140" i="108"/>
  <c r="F2140" i="108"/>
  <c r="C2141" i="108"/>
  <c r="D2141" i="108"/>
  <c r="E2141" i="108"/>
  <c r="F2141" i="108"/>
  <c r="C2142" i="108"/>
  <c r="D2142" i="108"/>
  <c r="E2142" i="108"/>
  <c r="F2142" i="108"/>
  <c r="C2143" i="108"/>
  <c r="D2143" i="108"/>
  <c r="E2143" i="108"/>
  <c r="F2143" i="108"/>
  <c r="C2144" i="108"/>
  <c r="D2144" i="108"/>
  <c r="E2144" i="108"/>
  <c r="F2144" i="108"/>
  <c r="C2145" i="108"/>
  <c r="D2145" i="108"/>
  <c r="E2145" i="108"/>
  <c r="F2145" i="108"/>
  <c r="C2146" i="108"/>
  <c r="D2146" i="108"/>
  <c r="E2146" i="108"/>
  <c r="F2146" i="108"/>
  <c r="D2147" i="108"/>
  <c r="E2147" i="108"/>
  <c r="F2147" i="108"/>
  <c r="C2148" i="108"/>
  <c r="D2148" i="108"/>
  <c r="E2148" i="108"/>
  <c r="F2148" i="108"/>
  <c r="C2149" i="108"/>
  <c r="D2149" i="108"/>
  <c r="E2149" i="108"/>
  <c r="F2149" i="108"/>
  <c r="C2150" i="108"/>
  <c r="D2150" i="108"/>
  <c r="E2150" i="108"/>
  <c r="F2150" i="108"/>
  <c r="C2151" i="108"/>
  <c r="D2151" i="108"/>
  <c r="E2151" i="108"/>
  <c r="F2151" i="108"/>
  <c r="C2152" i="108"/>
  <c r="D2152" i="108"/>
  <c r="E2152" i="108"/>
  <c r="F2152" i="108"/>
  <c r="C2153" i="108"/>
  <c r="D2153" i="108"/>
  <c r="E2153" i="108"/>
  <c r="F2153" i="108"/>
  <c r="C2154" i="108"/>
  <c r="D2154" i="108"/>
  <c r="E2154" i="108"/>
  <c r="F2154" i="108"/>
  <c r="C2155" i="108"/>
  <c r="D2155" i="108"/>
  <c r="E2155" i="108"/>
  <c r="F2155" i="108"/>
  <c r="C2156" i="108"/>
  <c r="D2156" i="108"/>
  <c r="E2156" i="108"/>
  <c r="F2156" i="108"/>
  <c r="C2157" i="108"/>
  <c r="D2157" i="108"/>
  <c r="E2157" i="108"/>
  <c r="F2157" i="108"/>
  <c r="C2158" i="108"/>
  <c r="D2158" i="108"/>
  <c r="E2158" i="108"/>
  <c r="F2158" i="108"/>
  <c r="D2159" i="108"/>
  <c r="E2159" i="108"/>
  <c r="F2159" i="108"/>
  <c r="C2160" i="108"/>
  <c r="D2160" i="108"/>
  <c r="E2160" i="108"/>
  <c r="F2160" i="108"/>
  <c r="C2161" i="108"/>
  <c r="D2161" i="108"/>
  <c r="E2161" i="108"/>
  <c r="F2161" i="108"/>
  <c r="C2162" i="108"/>
  <c r="D2162" i="108"/>
  <c r="E2162" i="108"/>
  <c r="F2162" i="108"/>
  <c r="C2163" i="108"/>
  <c r="D2163" i="108"/>
  <c r="E2163" i="108"/>
  <c r="F2163" i="108"/>
  <c r="C2164" i="108"/>
  <c r="D2164" i="108"/>
  <c r="E2164" i="108"/>
  <c r="F2164" i="108"/>
  <c r="C2165" i="108"/>
  <c r="D2165" i="108"/>
  <c r="E2165" i="108"/>
  <c r="F2165" i="108"/>
  <c r="C2166" i="108"/>
  <c r="D2166" i="108"/>
  <c r="E2166" i="108"/>
  <c r="F2166" i="108"/>
  <c r="C2167" i="108"/>
  <c r="D2167" i="108"/>
  <c r="E2167" i="108"/>
  <c r="F2167" i="108"/>
  <c r="C2168" i="108"/>
  <c r="D2168" i="108"/>
  <c r="E2168" i="108"/>
  <c r="F2168" i="108"/>
  <c r="C2169" i="108"/>
  <c r="D2169" i="108"/>
  <c r="E2169" i="108"/>
  <c r="F2169" i="108"/>
  <c r="C2170" i="108"/>
  <c r="D2170" i="108"/>
  <c r="E2170" i="108"/>
  <c r="F2170" i="108"/>
  <c r="C2171" i="108"/>
  <c r="D2171" i="108"/>
  <c r="E2171" i="108"/>
  <c r="F2171" i="108"/>
  <c r="C2172" i="108"/>
  <c r="D2172" i="108"/>
  <c r="E2172" i="108"/>
  <c r="F2172" i="108"/>
  <c r="C2173" i="108"/>
  <c r="D2173" i="108"/>
  <c r="E2173" i="108"/>
  <c r="F2173" i="108"/>
  <c r="C2174" i="108"/>
  <c r="D2174" i="108"/>
  <c r="E2174" i="108"/>
  <c r="F2174" i="108"/>
  <c r="C2175" i="108"/>
  <c r="D2175" i="108"/>
  <c r="E2175" i="108"/>
  <c r="F2175" i="108"/>
  <c r="C2176" i="108"/>
  <c r="D2176" i="108"/>
  <c r="E2176" i="108"/>
  <c r="F2176" i="108"/>
  <c r="C2177" i="108"/>
  <c r="D2177" i="108"/>
  <c r="E2177" i="108"/>
  <c r="F2177" i="108"/>
  <c r="C2178" i="108"/>
  <c r="D2178" i="108"/>
  <c r="E2178" i="108"/>
  <c r="F2178" i="108"/>
  <c r="C2179" i="108"/>
  <c r="D2179" i="108"/>
  <c r="E2179" i="108"/>
  <c r="F2179" i="108"/>
  <c r="C2180" i="108"/>
  <c r="D2180" i="108"/>
  <c r="E2180" i="108"/>
  <c r="F2180" i="108"/>
  <c r="C2181" i="108"/>
  <c r="D2181" i="108"/>
  <c r="E2181" i="108"/>
  <c r="F2181" i="108"/>
  <c r="C2182" i="108"/>
  <c r="D2182" i="108"/>
  <c r="E2182" i="108"/>
  <c r="F2182" i="108"/>
  <c r="C2183" i="108"/>
  <c r="D2183" i="108"/>
  <c r="E2183" i="108"/>
  <c r="F2183" i="108"/>
  <c r="D2184" i="108"/>
  <c r="E2184" i="108"/>
  <c r="F2184" i="108"/>
  <c r="C2185" i="108"/>
  <c r="D2185" i="108"/>
  <c r="E2185" i="108"/>
  <c r="F2185" i="108"/>
  <c r="C2186" i="108"/>
  <c r="D2186" i="108"/>
  <c r="E2186" i="108"/>
  <c r="F2186" i="108"/>
  <c r="C2187" i="108"/>
  <c r="D2187" i="108"/>
  <c r="E2187" i="108"/>
  <c r="F2187" i="108"/>
  <c r="C2188" i="108"/>
  <c r="D2188" i="108"/>
  <c r="E2188" i="108"/>
  <c r="F2188" i="108"/>
  <c r="C2189" i="108"/>
  <c r="D2189" i="108"/>
  <c r="E2189" i="108"/>
  <c r="F2189" i="108"/>
  <c r="C2190" i="108"/>
  <c r="D2190" i="108"/>
  <c r="E2190" i="108"/>
  <c r="F2190" i="108"/>
  <c r="C2191" i="108"/>
  <c r="D2191" i="108"/>
  <c r="E2191" i="108"/>
  <c r="F2191" i="108"/>
  <c r="C2192" i="108"/>
  <c r="D2192" i="108"/>
  <c r="E2192" i="108"/>
  <c r="F2192" i="108"/>
  <c r="C2193" i="108"/>
  <c r="D2193" i="108"/>
  <c r="E2193" i="108"/>
  <c r="F2193" i="108"/>
  <c r="C2194" i="108"/>
  <c r="D2194" i="108"/>
  <c r="E2194" i="108"/>
  <c r="F2194" i="108"/>
  <c r="C2195" i="108"/>
  <c r="D2195" i="108"/>
  <c r="E2195" i="108"/>
  <c r="F2195" i="108"/>
  <c r="C2196" i="108"/>
  <c r="D2196" i="108"/>
  <c r="E2196" i="108"/>
  <c r="F2196" i="108"/>
  <c r="D2197" i="108"/>
  <c r="E2197" i="108"/>
  <c r="F2197" i="108"/>
  <c r="C2198" i="108"/>
  <c r="D2198" i="108"/>
  <c r="E2198" i="108"/>
  <c r="F2198" i="108"/>
  <c r="D2199" i="108"/>
  <c r="E2199" i="108"/>
  <c r="F2199" i="108"/>
  <c r="C2200" i="108"/>
  <c r="D2200" i="108"/>
  <c r="E2200" i="108"/>
  <c r="F2200" i="108"/>
  <c r="C2201" i="108"/>
  <c r="D2201" i="108"/>
  <c r="E2201" i="108"/>
  <c r="F2201" i="108"/>
  <c r="C2202" i="108"/>
  <c r="D2202" i="108"/>
  <c r="E2202" i="108"/>
  <c r="F2202" i="108"/>
  <c r="C2203" i="108"/>
  <c r="D2203" i="108"/>
  <c r="E2203" i="108"/>
  <c r="F2203" i="108"/>
  <c r="C2204" i="108"/>
  <c r="D2204" i="108"/>
  <c r="E2204" i="108"/>
  <c r="F2204" i="108"/>
  <c r="C2205" i="108"/>
  <c r="D2205" i="108"/>
  <c r="E2205" i="108"/>
  <c r="F2205" i="108"/>
  <c r="C2206" i="108"/>
  <c r="D2206" i="108"/>
  <c r="E2206" i="108"/>
  <c r="F2206" i="108"/>
  <c r="C2207" i="108"/>
  <c r="D2207" i="108"/>
  <c r="E2207" i="108"/>
  <c r="F2207" i="108"/>
  <c r="C2208" i="108"/>
  <c r="D2208" i="108"/>
  <c r="E2208" i="108"/>
  <c r="F2208" i="108"/>
  <c r="C2209" i="108"/>
  <c r="D2209" i="108"/>
  <c r="E2209" i="108"/>
  <c r="F2209" i="108"/>
  <c r="C2210" i="108"/>
  <c r="D2210" i="108"/>
  <c r="E2210" i="108"/>
  <c r="F2210" i="108"/>
  <c r="C2211" i="108"/>
  <c r="D2211" i="108"/>
  <c r="E2211" i="108"/>
  <c r="F2211" i="108"/>
  <c r="C2212" i="108"/>
  <c r="D2212" i="108"/>
  <c r="E2212" i="108"/>
  <c r="F2212" i="108"/>
  <c r="C2213" i="108"/>
  <c r="D2213" i="108"/>
  <c r="E2213" i="108"/>
  <c r="F2213" i="108"/>
  <c r="C2214" i="108"/>
  <c r="D2214" i="108"/>
  <c r="E2214" i="108"/>
  <c r="F2214" i="108"/>
  <c r="C2215" i="108"/>
  <c r="D2215" i="108"/>
  <c r="E2215" i="108"/>
  <c r="F2215" i="108"/>
  <c r="C2216" i="108"/>
  <c r="D2216" i="108"/>
  <c r="E2216" i="108"/>
  <c r="F2216" i="108"/>
  <c r="C2217" i="108"/>
  <c r="D2217" i="108"/>
  <c r="E2217" i="108"/>
  <c r="F2217" i="108"/>
  <c r="C2218" i="108"/>
  <c r="D2218" i="108"/>
  <c r="E2218" i="108"/>
  <c r="F2218" i="108"/>
  <c r="C2219" i="108"/>
  <c r="D2219" i="108"/>
  <c r="E2219" i="108"/>
  <c r="F2219" i="108"/>
  <c r="C2220" i="108"/>
  <c r="D2220" i="108"/>
  <c r="E2220" i="108"/>
  <c r="F2220" i="108"/>
  <c r="D2221" i="108"/>
  <c r="E2221" i="108"/>
  <c r="F2221" i="108"/>
  <c r="C2222" i="108"/>
  <c r="D2222" i="108"/>
  <c r="E2222" i="108"/>
  <c r="F2222" i="108"/>
  <c r="D2223" i="108"/>
  <c r="E2223" i="108"/>
  <c r="F2223" i="108"/>
  <c r="C2224" i="108"/>
  <c r="D2224" i="108"/>
  <c r="E2224" i="108"/>
  <c r="F2224" i="108"/>
  <c r="C2225" i="108"/>
  <c r="D2225" i="108"/>
  <c r="E2225" i="108"/>
  <c r="F2225" i="108"/>
  <c r="C2226" i="108"/>
  <c r="D2226" i="108"/>
  <c r="E2226" i="108"/>
  <c r="F2226" i="108"/>
  <c r="C2227" i="108"/>
  <c r="D2227" i="108"/>
  <c r="E2227" i="108"/>
  <c r="F2227" i="108"/>
  <c r="C2228" i="108"/>
  <c r="D2228" i="108"/>
  <c r="E2228" i="108"/>
  <c r="F2228" i="108"/>
  <c r="C2229" i="108"/>
  <c r="D2229" i="108"/>
  <c r="E2229" i="108"/>
  <c r="F2229" i="108"/>
  <c r="C2230" i="108"/>
  <c r="D2230" i="108"/>
  <c r="E2230" i="108"/>
  <c r="F2230" i="108"/>
  <c r="C2231" i="108"/>
  <c r="D2231" i="108"/>
  <c r="E2231" i="108"/>
  <c r="F2231" i="108"/>
  <c r="C2232" i="108"/>
  <c r="D2232" i="108"/>
  <c r="E2232" i="108"/>
  <c r="F2232" i="108"/>
  <c r="C2233" i="108"/>
  <c r="D2233" i="108"/>
  <c r="E2233" i="108"/>
  <c r="F2233" i="108"/>
  <c r="C2234" i="108"/>
  <c r="D2234" i="108"/>
  <c r="E2234" i="108"/>
  <c r="F2234" i="108"/>
  <c r="C2235" i="108"/>
  <c r="D2235" i="108"/>
  <c r="E2235" i="108"/>
  <c r="F2235" i="108"/>
  <c r="C2236" i="108"/>
  <c r="D2236" i="108"/>
  <c r="E2236" i="108"/>
  <c r="F2236" i="108"/>
  <c r="C2237" i="108"/>
  <c r="D2237" i="108"/>
  <c r="E2237" i="108"/>
  <c r="F2237" i="108"/>
  <c r="C2238" i="108"/>
  <c r="D2238" i="108"/>
  <c r="E2238" i="108"/>
  <c r="F2238" i="108"/>
  <c r="C2239" i="108"/>
  <c r="D2239" i="108"/>
  <c r="E2239" i="108"/>
  <c r="F2239" i="108"/>
  <c r="C2240" i="108"/>
  <c r="D2240" i="108"/>
  <c r="E2240" i="108"/>
  <c r="F2240" i="108"/>
  <c r="C2241" i="108"/>
  <c r="D2241" i="108"/>
  <c r="E2241" i="108"/>
  <c r="F2241" i="108"/>
  <c r="C2242" i="108"/>
  <c r="D2242" i="108"/>
  <c r="E2242" i="108"/>
  <c r="F2242" i="108"/>
  <c r="C2243" i="108"/>
  <c r="D2243" i="108"/>
  <c r="E2243" i="108"/>
  <c r="F2243" i="108"/>
  <c r="C2244" i="108"/>
  <c r="D2244" i="108"/>
  <c r="E2244" i="108"/>
  <c r="F2244" i="108"/>
  <c r="C2245" i="108"/>
  <c r="D2245" i="108"/>
  <c r="E2245" i="108"/>
  <c r="F2245" i="108"/>
  <c r="C2246" i="108"/>
  <c r="D2246" i="108"/>
  <c r="E2246" i="108"/>
  <c r="F2246" i="108"/>
  <c r="C2247" i="108"/>
  <c r="D2247" i="108"/>
  <c r="E2247" i="108"/>
  <c r="F2247" i="108"/>
  <c r="C2248" i="108"/>
  <c r="D2248" i="108"/>
  <c r="E2248" i="108"/>
  <c r="F2248" i="108"/>
  <c r="C2249" i="108"/>
  <c r="D2249" i="108"/>
  <c r="E2249" i="108"/>
  <c r="F2249" i="108"/>
  <c r="C2250" i="108"/>
  <c r="D2250" i="108"/>
  <c r="E2250" i="108"/>
  <c r="F2250" i="108"/>
  <c r="D2251" i="108"/>
  <c r="E2251" i="108"/>
  <c r="F2251" i="108"/>
  <c r="C2252" i="108"/>
  <c r="D2252" i="108"/>
  <c r="E2252" i="108"/>
  <c r="F2252" i="108"/>
  <c r="C2253" i="108"/>
  <c r="D2253" i="108"/>
  <c r="E2253" i="108"/>
  <c r="F2253" i="108"/>
  <c r="C2254" i="108"/>
  <c r="D2254" i="108"/>
  <c r="E2254" i="108"/>
  <c r="F2254" i="108"/>
  <c r="C2255" i="108"/>
  <c r="D2255" i="108"/>
  <c r="E2255" i="108"/>
  <c r="F2255" i="108"/>
  <c r="D2256" i="108"/>
  <c r="E2256" i="108"/>
  <c r="F2256" i="108"/>
  <c r="C2257" i="108"/>
  <c r="D2257" i="108"/>
  <c r="E2257" i="108"/>
  <c r="F2257" i="108"/>
  <c r="C2258" i="108"/>
  <c r="D2258" i="108"/>
  <c r="E2258" i="108"/>
  <c r="F2258" i="108"/>
  <c r="C2259" i="108"/>
  <c r="D2259" i="108"/>
  <c r="E2259" i="108"/>
  <c r="F2259" i="108"/>
  <c r="C2260" i="108"/>
  <c r="D2260" i="108"/>
  <c r="E2260" i="108"/>
  <c r="F2260" i="108"/>
  <c r="C2261" i="108"/>
  <c r="D2261" i="108"/>
  <c r="E2261" i="108"/>
  <c r="F2261" i="108"/>
  <c r="C2262" i="108"/>
  <c r="D2262" i="108"/>
  <c r="E2262" i="108"/>
  <c r="F2262" i="108"/>
  <c r="C2263" i="108"/>
  <c r="D2263" i="108"/>
  <c r="E2263" i="108"/>
  <c r="F2263" i="108"/>
  <c r="C2264" i="108"/>
  <c r="D2264" i="108"/>
  <c r="E2264" i="108"/>
  <c r="F2264" i="108"/>
  <c r="C2265" i="108"/>
  <c r="D2265" i="108"/>
  <c r="E2265" i="108"/>
  <c r="F2265" i="108"/>
  <c r="C2266" i="108"/>
  <c r="D2266" i="108"/>
  <c r="E2266" i="108"/>
  <c r="F2266" i="108"/>
  <c r="C2267" i="108"/>
  <c r="D2267" i="108"/>
  <c r="E2267" i="108"/>
  <c r="F2267" i="108"/>
  <c r="C2268" i="108"/>
  <c r="D2268" i="108"/>
  <c r="E2268" i="108"/>
  <c r="F2268" i="108"/>
  <c r="C2269" i="108"/>
  <c r="D2269" i="108"/>
  <c r="E2269" i="108"/>
  <c r="F2269" i="108"/>
  <c r="C2270" i="108"/>
  <c r="D2270" i="108"/>
  <c r="E2270" i="108"/>
  <c r="F2270" i="108"/>
  <c r="C2271" i="108"/>
  <c r="D2271" i="108"/>
  <c r="E2271" i="108"/>
  <c r="F2271" i="108"/>
  <c r="C2272" i="108"/>
  <c r="D2272" i="108"/>
  <c r="E2272" i="108"/>
  <c r="F2272" i="108"/>
  <c r="C2273" i="108"/>
  <c r="D2273" i="108"/>
  <c r="E2273" i="108"/>
  <c r="F2273" i="108"/>
  <c r="C2274" i="108"/>
  <c r="D2274" i="108"/>
  <c r="E2274" i="108"/>
  <c r="F2274" i="108"/>
  <c r="C2275" i="108"/>
  <c r="D2275" i="108"/>
  <c r="E2275" i="108"/>
  <c r="F2275" i="108"/>
  <c r="C2276" i="108"/>
  <c r="D2276" i="108"/>
  <c r="E2276" i="108"/>
  <c r="F2276" i="108"/>
  <c r="C2277" i="108"/>
  <c r="D2277" i="108"/>
  <c r="E2277" i="108"/>
  <c r="F2277" i="108"/>
  <c r="C2278" i="108"/>
  <c r="D2278" i="108"/>
  <c r="E2278" i="108"/>
  <c r="F2278" i="108"/>
  <c r="C2279" i="108"/>
  <c r="D2279" i="108"/>
  <c r="E2279" i="108"/>
  <c r="F2279" i="108"/>
  <c r="C2280" i="108"/>
  <c r="D2280" i="108"/>
  <c r="E2280" i="108"/>
  <c r="F2280" i="108"/>
  <c r="C2281" i="108"/>
  <c r="D2281" i="108"/>
  <c r="E2281" i="108"/>
  <c r="F2281" i="108"/>
  <c r="C2282" i="108"/>
  <c r="D2282" i="108"/>
  <c r="E2282" i="108"/>
  <c r="F2282" i="108"/>
  <c r="C2283" i="108"/>
  <c r="D2283" i="108"/>
  <c r="E2283" i="108"/>
  <c r="F2283" i="108"/>
  <c r="C2284" i="108"/>
  <c r="D2284" i="108"/>
  <c r="E2284" i="108"/>
  <c r="F2284" i="108"/>
  <c r="C2285" i="108"/>
  <c r="D2285" i="108"/>
  <c r="E2285" i="108"/>
  <c r="F2285" i="108"/>
  <c r="C2286" i="108"/>
  <c r="D2286" i="108"/>
  <c r="E2286" i="108"/>
  <c r="F2286" i="108"/>
  <c r="C2287" i="108"/>
  <c r="D2287" i="108"/>
  <c r="E2287" i="108"/>
  <c r="F2287" i="108"/>
  <c r="C2288" i="108"/>
  <c r="D2288" i="108"/>
  <c r="E2288" i="108"/>
  <c r="F2288" i="108"/>
  <c r="C2289" i="108"/>
  <c r="D2289" i="108"/>
  <c r="E2289" i="108"/>
  <c r="F2289" i="108"/>
  <c r="C2290" i="108"/>
  <c r="D2290" i="108"/>
  <c r="E2290" i="108"/>
  <c r="F2290" i="108"/>
  <c r="C2291" i="108"/>
  <c r="D2291" i="108"/>
  <c r="E2291" i="108"/>
  <c r="F2291" i="108"/>
  <c r="C2292" i="108"/>
  <c r="D2292" i="108"/>
  <c r="E2292" i="108"/>
  <c r="F2292" i="108"/>
  <c r="C2293" i="108"/>
  <c r="D2293" i="108"/>
  <c r="E2293" i="108"/>
  <c r="F2293" i="108"/>
  <c r="C2294" i="108"/>
  <c r="D2294" i="108"/>
  <c r="E2294" i="108"/>
  <c r="F2294" i="108"/>
  <c r="C2295" i="108"/>
  <c r="D2295" i="108"/>
  <c r="E2295" i="108"/>
  <c r="F2295" i="108"/>
  <c r="C2296" i="108"/>
  <c r="D2296" i="108"/>
  <c r="E2296" i="108"/>
  <c r="F2296" i="108"/>
  <c r="C2297" i="108"/>
  <c r="D2297" i="108"/>
  <c r="E2297" i="108"/>
  <c r="F2297" i="108"/>
  <c r="C2298" i="108"/>
  <c r="D2298" i="108"/>
  <c r="E2298" i="108"/>
  <c r="F2298" i="108"/>
  <c r="C2299" i="108"/>
  <c r="D2299" i="108"/>
  <c r="E2299" i="108"/>
  <c r="F2299" i="108"/>
  <c r="C2300" i="108"/>
  <c r="D2300" i="108"/>
  <c r="E2300" i="108"/>
  <c r="F2300" i="108"/>
  <c r="C2301" i="108"/>
  <c r="D2301" i="108"/>
  <c r="E2301" i="108"/>
  <c r="F2301" i="108"/>
  <c r="C2302" i="108"/>
  <c r="D2302" i="108"/>
  <c r="E2302" i="108"/>
  <c r="F2302" i="108"/>
  <c r="C2303" i="108"/>
  <c r="D2303" i="108"/>
  <c r="E2303" i="108"/>
  <c r="F2303" i="108"/>
  <c r="C2304" i="108"/>
  <c r="D2304" i="108"/>
  <c r="E2304" i="108"/>
  <c r="F2304" i="108"/>
  <c r="C2305" i="108"/>
  <c r="D2305" i="108"/>
  <c r="E2305" i="108"/>
  <c r="F2305" i="108"/>
  <c r="C2306" i="108"/>
  <c r="D2306" i="108"/>
  <c r="E2306" i="108"/>
  <c r="F2306" i="108"/>
  <c r="C2307" i="108"/>
  <c r="D2307" i="108"/>
  <c r="E2307" i="108"/>
  <c r="F2307" i="108"/>
  <c r="C2308" i="108"/>
  <c r="D2308" i="108"/>
  <c r="E2308" i="108"/>
  <c r="F2308" i="108"/>
  <c r="C2309" i="108"/>
  <c r="D2309" i="108"/>
  <c r="E2309" i="108"/>
  <c r="F2309" i="108"/>
  <c r="C2310" i="108"/>
  <c r="D2310" i="108"/>
  <c r="E2310" i="108"/>
  <c r="F2310" i="108"/>
  <c r="C2311" i="108"/>
  <c r="D2311" i="108"/>
  <c r="E2311" i="108"/>
  <c r="F2311" i="108"/>
  <c r="C2312" i="108"/>
  <c r="D2312" i="108"/>
  <c r="E2312" i="108"/>
  <c r="F2312" i="108"/>
  <c r="C2313" i="108"/>
  <c r="D2313" i="108"/>
  <c r="E2313" i="108"/>
  <c r="F2313" i="108"/>
  <c r="C2314" i="108"/>
  <c r="D2314" i="108"/>
  <c r="E2314" i="108"/>
  <c r="F2314" i="108"/>
  <c r="C2315" i="108"/>
  <c r="D2315" i="108"/>
  <c r="E2315" i="108"/>
  <c r="F2315" i="108"/>
  <c r="C2316" i="108"/>
  <c r="D2316" i="108"/>
  <c r="E2316" i="108"/>
  <c r="F2316" i="108"/>
  <c r="C2317" i="108"/>
  <c r="D2317" i="108"/>
  <c r="E2317" i="108"/>
  <c r="F2317" i="108"/>
  <c r="C2318" i="108"/>
  <c r="D2318" i="108"/>
  <c r="E2318" i="108"/>
  <c r="F2318" i="108"/>
  <c r="C2319" i="108"/>
  <c r="D2319" i="108"/>
  <c r="E2319" i="108"/>
  <c r="F2319" i="108"/>
  <c r="C2320" i="108"/>
  <c r="D2320" i="108"/>
  <c r="E2320" i="108"/>
  <c r="F2320" i="108"/>
  <c r="C2321" i="108"/>
  <c r="D2321" i="108"/>
  <c r="E2321" i="108"/>
  <c r="F2321" i="108"/>
  <c r="C2322" i="108"/>
  <c r="D2322" i="108"/>
  <c r="E2322" i="108"/>
  <c r="F2322" i="108"/>
  <c r="C2323" i="108"/>
  <c r="D2323" i="108"/>
  <c r="E2323" i="108"/>
  <c r="F2323" i="108"/>
  <c r="C2324" i="108"/>
  <c r="D2324" i="108"/>
  <c r="E2324" i="108"/>
  <c r="F2324" i="108"/>
  <c r="C2325" i="108"/>
  <c r="D2325" i="108"/>
  <c r="E2325" i="108"/>
  <c r="F2325" i="108"/>
  <c r="C2326" i="108"/>
  <c r="D2326" i="108"/>
  <c r="E2326" i="108"/>
  <c r="F2326" i="108"/>
  <c r="C2327" i="108"/>
  <c r="D2327" i="108"/>
  <c r="E2327" i="108"/>
  <c r="F2327" i="108"/>
  <c r="C2328" i="108"/>
  <c r="D2328" i="108"/>
  <c r="E2328" i="108"/>
  <c r="F2328" i="108"/>
  <c r="C2329" i="108"/>
  <c r="D2329" i="108"/>
  <c r="E2329" i="108"/>
  <c r="F2329" i="108"/>
  <c r="C2330" i="108"/>
  <c r="D2330" i="108"/>
  <c r="E2330" i="108"/>
  <c r="F2330" i="108"/>
  <c r="C2331" i="108"/>
  <c r="D2331" i="108"/>
  <c r="E2331" i="108"/>
  <c r="F2331" i="108"/>
  <c r="C2332" i="108"/>
  <c r="D2332" i="108"/>
  <c r="E2332" i="108"/>
  <c r="F2332" i="108"/>
  <c r="C2333" i="108"/>
  <c r="D2333" i="108"/>
  <c r="E2333" i="108"/>
  <c r="F2333" i="108"/>
  <c r="C2334" i="108"/>
  <c r="D2334" i="108"/>
  <c r="E2334" i="108"/>
  <c r="F2334" i="108"/>
  <c r="C2335" i="108"/>
  <c r="D2335" i="108"/>
  <c r="E2335" i="108"/>
  <c r="F2335" i="108"/>
  <c r="C2336" i="108"/>
  <c r="D2336" i="108"/>
  <c r="E2336" i="108"/>
  <c r="F2336" i="108"/>
  <c r="C2337" i="108"/>
  <c r="D2337" i="108"/>
  <c r="E2337" i="108"/>
  <c r="F2337" i="108"/>
  <c r="C2338" i="108"/>
  <c r="D2338" i="108"/>
  <c r="E2338" i="108"/>
  <c r="F2338" i="108"/>
  <c r="C2339" i="108"/>
  <c r="D2339" i="108"/>
  <c r="E2339" i="108"/>
  <c r="F2339" i="108"/>
  <c r="C2340" i="108"/>
  <c r="D2340" i="108"/>
  <c r="E2340" i="108"/>
  <c r="F2340" i="108"/>
  <c r="C2341" i="108"/>
  <c r="D2341" i="108"/>
  <c r="E2341" i="108"/>
  <c r="F2341" i="108"/>
  <c r="C2342" i="108"/>
  <c r="D2342" i="108"/>
  <c r="E2342" i="108"/>
  <c r="F2342" i="108"/>
  <c r="C2343" i="108"/>
  <c r="D2343" i="108"/>
  <c r="E2343" i="108"/>
  <c r="F2343" i="108"/>
  <c r="C2344" i="108"/>
  <c r="D2344" i="108"/>
  <c r="E2344" i="108"/>
  <c r="F2344" i="108"/>
  <c r="C2345" i="108"/>
  <c r="D2345" i="108"/>
  <c r="E2345" i="108"/>
  <c r="F2345" i="108"/>
  <c r="C2346" i="108"/>
  <c r="D2346" i="108"/>
  <c r="E2346" i="108"/>
  <c r="F2346" i="108"/>
  <c r="C2347" i="108"/>
  <c r="D2347" i="108"/>
  <c r="E2347" i="108"/>
  <c r="F2347" i="108"/>
  <c r="C2348" i="108"/>
  <c r="D2348" i="108"/>
  <c r="E2348" i="108"/>
  <c r="F2348" i="108"/>
  <c r="C2349" i="108"/>
  <c r="D2349" i="108"/>
  <c r="E2349" i="108"/>
  <c r="F2349" i="108"/>
  <c r="C2350" i="108"/>
  <c r="D2350" i="108"/>
  <c r="E2350" i="108"/>
  <c r="F2350" i="108"/>
  <c r="C2351" i="108"/>
  <c r="D2351" i="108"/>
  <c r="E2351" i="108"/>
  <c r="F2351" i="108"/>
  <c r="C2352" i="108"/>
  <c r="D2352" i="108"/>
  <c r="E2352" i="108"/>
  <c r="F2352" i="108"/>
  <c r="C2353" i="108"/>
  <c r="D2353" i="108"/>
  <c r="E2353" i="108"/>
  <c r="F2353" i="108"/>
  <c r="C2354" i="108"/>
  <c r="D2354" i="108"/>
  <c r="E2354" i="108"/>
  <c r="F2354" i="108"/>
  <c r="C2355" i="108"/>
  <c r="D2355" i="108"/>
  <c r="E2355" i="108"/>
  <c r="F2355" i="108"/>
  <c r="C2356" i="108"/>
  <c r="D2356" i="108"/>
  <c r="E2356" i="108"/>
  <c r="F2356" i="108"/>
  <c r="C2357" i="108"/>
  <c r="D2357" i="108"/>
  <c r="E2357" i="108"/>
  <c r="F2357" i="108"/>
  <c r="C2358" i="108"/>
  <c r="D2358" i="108"/>
  <c r="E2358" i="108"/>
  <c r="F2358" i="108"/>
  <c r="C2359" i="108"/>
  <c r="D2359" i="108"/>
  <c r="E2359" i="108"/>
  <c r="F2359" i="108"/>
  <c r="C2360" i="108"/>
  <c r="D2360" i="108"/>
  <c r="E2360" i="108"/>
  <c r="F2360" i="108"/>
  <c r="C2361" i="108"/>
  <c r="D2361" i="108"/>
  <c r="E2361" i="108"/>
  <c r="F2361" i="108"/>
  <c r="C2362" i="108"/>
  <c r="D2362" i="108"/>
  <c r="E2362" i="108"/>
  <c r="F2362" i="108"/>
  <c r="C2363" i="108"/>
  <c r="D2363" i="108"/>
  <c r="E2363" i="108"/>
  <c r="F2363" i="108"/>
  <c r="C2364" i="108"/>
  <c r="D2364" i="108"/>
  <c r="E2364" i="108"/>
  <c r="F2364" i="108"/>
  <c r="C2365" i="108"/>
  <c r="D2365" i="108"/>
  <c r="E2365" i="108"/>
  <c r="F2365" i="108"/>
  <c r="C2366" i="108"/>
  <c r="D2366" i="108"/>
  <c r="E2366" i="108"/>
  <c r="F2366" i="108"/>
  <c r="C2367" i="108"/>
  <c r="D2367" i="108"/>
  <c r="E2367" i="108"/>
  <c r="F2367" i="108"/>
  <c r="C2368" i="108"/>
  <c r="D2368" i="108"/>
  <c r="E2368" i="108"/>
  <c r="F2368" i="108"/>
  <c r="C2369" i="108"/>
  <c r="D2369" i="108"/>
  <c r="E2369" i="108"/>
  <c r="F2369" i="108"/>
  <c r="C2370" i="108"/>
  <c r="D2370" i="108"/>
  <c r="E2370" i="108"/>
  <c r="F2370" i="108"/>
  <c r="C2371" i="108"/>
  <c r="D2371" i="108"/>
  <c r="E2371" i="108"/>
  <c r="F2371" i="108"/>
  <c r="C2372" i="108"/>
  <c r="D2372" i="108"/>
  <c r="E2372" i="108"/>
  <c r="F2372" i="108"/>
  <c r="C2373" i="108"/>
  <c r="D2373" i="108"/>
  <c r="E2373" i="108"/>
  <c r="F2373" i="108"/>
  <c r="C2374" i="108"/>
  <c r="D2374" i="108"/>
  <c r="E2374" i="108"/>
  <c r="F2374" i="108"/>
  <c r="C2375" i="108"/>
  <c r="D2375" i="108"/>
  <c r="E2375" i="108"/>
  <c r="F2375" i="108"/>
  <c r="C2376" i="108"/>
  <c r="D2376" i="108"/>
  <c r="E2376" i="108"/>
  <c r="F2376" i="108"/>
  <c r="C2377" i="108"/>
  <c r="D2377" i="108"/>
  <c r="E2377" i="108"/>
  <c r="F2377" i="108"/>
  <c r="C2378" i="108"/>
  <c r="D2378" i="108"/>
  <c r="E2378" i="108"/>
  <c r="F2378" i="108"/>
  <c r="C2379" i="108"/>
  <c r="D2379" i="108"/>
  <c r="E2379" i="108"/>
  <c r="F2379" i="108"/>
  <c r="C2380" i="108"/>
  <c r="D2380" i="108"/>
  <c r="E2380" i="108"/>
  <c r="F2380" i="108"/>
  <c r="C2381" i="108"/>
  <c r="D2381" i="108"/>
  <c r="E2381" i="108"/>
  <c r="F2381" i="108"/>
  <c r="C2382" i="108"/>
  <c r="D2382" i="108"/>
  <c r="E2382" i="108"/>
  <c r="F2382" i="108"/>
  <c r="C2383" i="108"/>
  <c r="D2383" i="108"/>
  <c r="E2383" i="108"/>
  <c r="F2383" i="108"/>
  <c r="C2384" i="108"/>
  <c r="D2384" i="108"/>
  <c r="E2384" i="108"/>
  <c r="F2384" i="108"/>
  <c r="C2385" i="108"/>
  <c r="D2385" i="108"/>
  <c r="E2385" i="108"/>
  <c r="F2385" i="108"/>
  <c r="C2386" i="108"/>
  <c r="D2386" i="108"/>
  <c r="E2386" i="108"/>
  <c r="F2386" i="108"/>
  <c r="A2387" i="108"/>
  <c r="B2387" i="108"/>
  <c r="C2387" i="108"/>
  <c r="D2387" i="108"/>
  <c r="E2387" i="108"/>
  <c r="F2387" i="108"/>
  <c r="A2388" i="108"/>
  <c r="B2388" i="108"/>
  <c r="C2388" i="108"/>
  <c r="D2388" i="108"/>
  <c r="E2388" i="108"/>
  <c r="F2388" i="108"/>
  <c r="A2389" i="108"/>
  <c r="B2389" i="108"/>
  <c r="C2389" i="108"/>
  <c r="D2389" i="108"/>
  <c r="E2389" i="108"/>
  <c r="F2389" i="108"/>
  <c r="A2390" i="108"/>
  <c r="B2390" i="108"/>
  <c r="C2390" i="108"/>
  <c r="D2390" i="108"/>
  <c r="E2390" i="108"/>
  <c r="F2390" i="108"/>
  <c r="A2391" i="108"/>
  <c r="B2391" i="108"/>
  <c r="C2391" i="108"/>
  <c r="D2391" i="108"/>
  <c r="E2391" i="108"/>
  <c r="F2391" i="108"/>
  <c r="A2392" i="108"/>
  <c r="B2392" i="108"/>
  <c r="C2392" i="108"/>
  <c r="D2392" i="108"/>
  <c r="E2392" i="108"/>
  <c r="F2392" i="108"/>
  <c r="A2393" i="108"/>
  <c r="B2393" i="108"/>
  <c r="C2393" i="108"/>
  <c r="D2393" i="108"/>
  <c r="E2393" i="108"/>
  <c r="F2393" i="108"/>
  <c r="A2394" i="108"/>
  <c r="B2394" i="108"/>
  <c r="C2394" i="108"/>
  <c r="D2394" i="108"/>
  <c r="E2394" i="108"/>
  <c r="F2394" i="108"/>
  <c r="A2395" i="108"/>
  <c r="B2395" i="108"/>
  <c r="C2395" i="108"/>
  <c r="D2395" i="108"/>
  <c r="E2395" i="108"/>
  <c r="F2395" i="108"/>
  <c r="A2396" i="108"/>
  <c r="B2396" i="108"/>
  <c r="C2396" i="108"/>
  <c r="D2396" i="108"/>
  <c r="E2396" i="108"/>
  <c r="F2396" i="108"/>
  <c r="A2397" i="108"/>
  <c r="B2397" i="108"/>
  <c r="C2397" i="108"/>
  <c r="D2397" i="108"/>
  <c r="E2397" i="108"/>
  <c r="F2397" i="108"/>
  <c r="A2398" i="108"/>
  <c r="B2398" i="108"/>
  <c r="C2398" i="108"/>
  <c r="D2398" i="108"/>
  <c r="E2398" i="108"/>
  <c r="F2398" i="108"/>
  <c r="A2399" i="108"/>
  <c r="B2399" i="108"/>
  <c r="C2399" i="108"/>
  <c r="D2399" i="108"/>
  <c r="E2399" i="108"/>
  <c r="F2399" i="108"/>
  <c r="A2400" i="108"/>
  <c r="B2400" i="108"/>
  <c r="C2400" i="108"/>
  <c r="D2400" i="108"/>
  <c r="E2400" i="108"/>
  <c r="F2400" i="108"/>
  <c r="A2401" i="108"/>
  <c r="B2401" i="108"/>
  <c r="C2401" i="108"/>
  <c r="D2401" i="108"/>
  <c r="E2401" i="108"/>
  <c r="F2401" i="108"/>
  <c r="A2402" i="108"/>
  <c r="B2402" i="108"/>
  <c r="C2402" i="108"/>
  <c r="D2402" i="108"/>
  <c r="E2402" i="108"/>
  <c r="F2402" i="108"/>
  <c r="A2403" i="108"/>
  <c r="B2403" i="108"/>
  <c r="C2403" i="108"/>
  <c r="D2403" i="108"/>
  <c r="E2403" i="108"/>
  <c r="F2403" i="108"/>
  <c r="A2404" i="108"/>
  <c r="B2404" i="108"/>
  <c r="C2404" i="108"/>
  <c r="D2404" i="108"/>
  <c r="E2404" i="108"/>
  <c r="F2404" i="108"/>
  <c r="A2405" i="108"/>
  <c r="B2405" i="108"/>
  <c r="C2405" i="108"/>
  <c r="D2405" i="108"/>
  <c r="E2405" i="108"/>
  <c r="F2405" i="108"/>
  <c r="A2406" i="108"/>
  <c r="B2406" i="108"/>
  <c r="C2406" i="108"/>
  <c r="D2406" i="108"/>
  <c r="E2406" i="108"/>
  <c r="F2406" i="108"/>
  <c r="A2407" i="108"/>
  <c r="B2407" i="108"/>
  <c r="C2407" i="108"/>
  <c r="D2407" i="108"/>
  <c r="E2407" i="108"/>
  <c r="F2407" i="108"/>
  <c r="A2408" i="108"/>
  <c r="B2408" i="108"/>
  <c r="C2408" i="108"/>
  <c r="D2408" i="108"/>
  <c r="E2408" i="108"/>
  <c r="F2408" i="108"/>
  <c r="A2409" i="108"/>
  <c r="B2409" i="108"/>
  <c r="C2409" i="108"/>
  <c r="D2409" i="108"/>
  <c r="E2409" i="108"/>
  <c r="F2409" i="108"/>
  <c r="A2410" i="108"/>
  <c r="B2410" i="108"/>
  <c r="C2410" i="108"/>
  <c r="D2410" i="108"/>
  <c r="E2410" i="108"/>
  <c r="F2410" i="108"/>
  <c r="A2411" i="108"/>
  <c r="B2411" i="108"/>
  <c r="C2411" i="108"/>
  <c r="D2411" i="108"/>
  <c r="E2411" i="108"/>
  <c r="F2411" i="108"/>
  <c r="A2412" i="108"/>
  <c r="B2412" i="108"/>
  <c r="C2412" i="108"/>
  <c r="D2412" i="108"/>
  <c r="E2412" i="108"/>
  <c r="F2412" i="108"/>
  <c r="A2413" i="108"/>
  <c r="B2413" i="108"/>
  <c r="C2413" i="108"/>
  <c r="D2413" i="108"/>
  <c r="E2413" i="108"/>
  <c r="F2413" i="108"/>
  <c r="A2414" i="108"/>
  <c r="B2414" i="108"/>
  <c r="C2414" i="108"/>
  <c r="D2414" i="108"/>
  <c r="E2414" i="108"/>
  <c r="F2414" i="108"/>
  <c r="A2415" i="108"/>
  <c r="B2415" i="108"/>
  <c r="C2415" i="108"/>
  <c r="D2415" i="108"/>
  <c r="E2415" i="108"/>
  <c r="F2415" i="108"/>
  <c r="A2416" i="108"/>
  <c r="B2416" i="108"/>
  <c r="C2416" i="108"/>
  <c r="D2416" i="108"/>
  <c r="E2416" i="108"/>
  <c r="F2416" i="108"/>
  <c r="A2417" i="108"/>
  <c r="B2417" i="108"/>
  <c r="C2417" i="108"/>
  <c r="D2417" i="108"/>
  <c r="E2417" i="108"/>
  <c r="F2417" i="108"/>
  <c r="A2418" i="108"/>
  <c r="B2418" i="108"/>
  <c r="C2418" i="108"/>
  <c r="D2418" i="108"/>
  <c r="E2418" i="108"/>
  <c r="F2418" i="108"/>
  <c r="A2419" i="108"/>
  <c r="B2419" i="108"/>
  <c r="C2419" i="108"/>
  <c r="D2419" i="108"/>
  <c r="E2419" i="108"/>
  <c r="F2419" i="108"/>
  <c r="A2420" i="108"/>
  <c r="B2420" i="108"/>
  <c r="C2420" i="108"/>
  <c r="D2420" i="108"/>
  <c r="E2420" i="108"/>
  <c r="F2420" i="108"/>
  <c r="A2421" i="108"/>
  <c r="B2421" i="108"/>
  <c r="C2421" i="108"/>
  <c r="D2421" i="108"/>
  <c r="E2421" i="108"/>
  <c r="F2421" i="108"/>
  <c r="A2422" i="108"/>
  <c r="B2422" i="108"/>
  <c r="C2422" i="108"/>
  <c r="D2422" i="108"/>
  <c r="E2422" i="108"/>
  <c r="F2422" i="108"/>
  <c r="A2423" i="108"/>
  <c r="B2423" i="108"/>
  <c r="C2423" i="108"/>
  <c r="D2423" i="108"/>
  <c r="E2423" i="108"/>
  <c r="F2423" i="108"/>
  <c r="A2424" i="108"/>
  <c r="B2424" i="108"/>
  <c r="C2424" i="108"/>
  <c r="D2424" i="108"/>
  <c r="E2424" i="108"/>
  <c r="F2424" i="108"/>
  <c r="A2425" i="108"/>
  <c r="B2425" i="108"/>
  <c r="C2425" i="108"/>
  <c r="D2425" i="108"/>
  <c r="E2425" i="108"/>
  <c r="F2425" i="108"/>
  <c r="A2426" i="108"/>
  <c r="B2426" i="108"/>
  <c r="C2426" i="108"/>
  <c r="D2426" i="108"/>
  <c r="E2426" i="108"/>
  <c r="F2426" i="108"/>
  <c r="A2427" i="108"/>
  <c r="B2427" i="108"/>
  <c r="C2427" i="108"/>
  <c r="D2427" i="108"/>
  <c r="E2427" i="108"/>
  <c r="F2427" i="108"/>
  <c r="A2428" i="108"/>
  <c r="B2428" i="108"/>
  <c r="C2428" i="108"/>
  <c r="D2428" i="108"/>
  <c r="E2428" i="108"/>
  <c r="F2428" i="108"/>
  <c r="A2429" i="108"/>
  <c r="B2429" i="108"/>
  <c r="C2429" i="108"/>
  <c r="D2429" i="108"/>
  <c r="E2429" i="108"/>
  <c r="F2429" i="108"/>
  <c r="A2430" i="108"/>
  <c r="B2430" i="108"/>
  <c r="C2430" i="108"/>
  <c r="D2430" i="108"/>
  <c r="E2430" i="108"/>
  <c r="F2430" i="108"/>
  <c r="A2431" i="108"/>
  <c r="B2431" i="108"/>
  <c r="C2431" i="108"/>
  <c r="D2431" i="108"/>
  <c r="E2431" i="108"/>
  <c r="F2431" i="108"/>
  <c r="A2432" i="108"/>
  <c r="B2432" i="108"/>
  <c r="C2432" i="108"/>
  <c r="D2432" i="108"/>
  <c r="E2432" i="108"/>
  <c r="F2432" i="108"/>
  <c r="A2433" i="108"/>
  <c r="B2433" i="108"/>
  <c r="C2433" i="108"/>
  <c r="D2433" i="108"/>
  <c r="E2433" i="108"/>
  <c r="F2433" i="108"/>
  <c r="A2434" i="108"/>
  <c r="B2434" i="108"/>
  <c r="C2434" i="108"/>
  <c r="D2434" i="108"/>
  <c r="E2434" i="108"/>
  <c r="F2434" i="108"/>
  <c r="A2435" i="108"/>
  <c r="B2435" i="108"/>
  <c r="C2435" i="108"/>
  <c r="D2435" i="108"/>
  <c r="E2435" i="108"/>
  <c r="F2435" i="108"/>
  <c r="A2436" i="108"/>
  <c r="B2436" i="108"/>
  <c r="C2436" i="108"/>
  <c r="D2436" i="108"/>
  <c r="E2436" i="108"/>
  <c r="F2436" i="108"/>
  <c r="A2437" i="108"/>
  <c r="B2437" i="108"/>
  <c r="C2437" i="108"/>
  <c r="D2437" i="108"/>
  <c r="E2437" i="108"/>
  <c r="F2437" i="108"/>
  <c r="A2438" i="108"/>
  <c r="B2438" i="108"/>
  <c r="C2438" i="108"/>
  <c r="D2438" i="108"/>
  <c r="E2438" i="108"/>
  <c r="F2438" i="108"/>
  <c r="A2439" i="108"/>
  <c r="B2439" i="108"/>
  <c r="C2439" i="108"/>
  <c r="D2439" i="108"/>
  <c r="E2439" i="108"/>
  <c r="F2439" i="108"/>
  <c r="A2440" i="108"/>
  <c r="B2440" i="108"/>
  <c r="C2440" i="108"/>
  <c r="D2440" i="108"/>
  <c r="E2440" i="108"/>
  <c r="F2440" i="108"/>
  <c r="A2441" i="108"/>
  <c r="B2441" i="108"/>
  <c r="C2441" i="108"/>
  <c r="D2441" i="108"/>
  <c r="E2441" i="108"/>
  <c r="F2441" i="108"/>
  <c r="A2442" i="108"/>
  <c r="B2442" i="108"/>
  <c r="C2442" i="108"/>
  <c r="D2442" i="108"/>
  <c r="E2442" i="108"/>
  <c r="F2442" i="108"/>
  <c r="A2443" i="108"/>
  <c r="B2443" i="108"/>
  <c r="C2443" i="108"/>
  <c r="D2443" i="108"/>
  <c r="E2443" i="108"/>
  <c r="F2443" i="108"/>
  <c r="A2444" i="108"/>
  <c r="B2444" i="108"/>
  <c r="C2444" i="108"/>
  <c r="D2444" i="108"/>
  <c r="E2444" i="108"/>
  <c r="F2444" i="108"/>
  <c r="A2445" i="108"/>
  <c r="B2445" i="108"/>
  <c r="C2445" i="108"/>
  <c r="D2445" i="108"/>
  <c r="E2445" i="108"/>
  <c r="F2445" i="108"/>
  <c r="A2446" i="108"/>
  <c r="B2446" i="108"/>
  <c r="C2446" i="108"/>
  <c r="D2446" i="108"/>
  <c r="E2446" i="108"/>
  <c r="F2446" i="108"/>
  <c r="A2447" i="108"/>
  <c r="B2447" i="108"/>
  <c r="C2447" i="108"/>
  <c r="D2447" i="108"/>
  <c r="E2447" i="108"/>
  <c r="F2447" i="108"/>
  <c r="A2448" i="108"/>
  <c r="B2448" i="108"/>
  <c r="C2448" i="108"/>
  <c r="D2448" i="108"/>
  <c r="E2448" i="108"/>
  <c r="F2448" i="108"/>
  <c r="A2449" i="108"/>
  <c r="B2449" i="108"/>
  <c r="C2449" i="108"/>
  <c r="D2449" i="108"/>
  <c r="E2449" i="108"/>
  <c r="F2449" i="108"/>
  <c r="A2450" i="108"/>
  <c r="B2450" i="108"/>
  <c r="C2450" i="108"/>
  <c r="D2450" i="108"/>
  <c r="E2450" i="108"/>
  <c r="F2450" i="108"/>
  <c r="A2451" i="108"/>
  <c r="B2451" i="108"/>
  <c r="C2451" i="108"/>
  <c r="D2451" i="108"/>
  <c r="E2451" i="108"/>
  <c r="F2451" i="108"/>
  <c r="A2452" i="108"/>
  <c r="B2452" i="108"/>
  <c r="C2452" i="108"/>
  <c r="D2452" i="108"/>
  <c r="E2452" i="108"/>
  <c r="F2452" i="108"/>
  <c r="A2453" i="108"/>
  <c r="B2453" i="108"/>
  <c r="C2453" i="108"/>
  <c r="D2453" i="108"/>
  <c r="E2453" i="108"/>
  <c r="F2453" i="108"/>
  <c r="A2454" i="108"/>
  <c r="B2454" i="108"/>
  <c r="C2454" i="108"/>
  <c r="D2454" i="108"/>
  <c r="E2454" i="108"/>
  <c r="F2454" i="108"/>
  <c r="A2455" i="108"/>
  <c r="B2455" i="108"/>
  <c r="C2455" i="108"/>
  <c r="D2455" i="108"/>
  <c r="E2455" i="108"/>
  <c r="F2455" i="108"/>
  <c r="A2456" i="108"/>
  <c r="B2456" i="108"/>
  <c r="C2456" i="108"/>
  <c r="D2456" i="108"/>
  <c r="E2456" i="108"/>
  <c r="F2456" i="108"/>
  <c r="A2457" i="108"/>
  <c r="B2457" i="108"/>
  <c r="C2457" i="108"/>
  <c r="D2457" i="108"/>
  <c r="E2457" i="108"/>
  <c r="F2457" i="108"/>
  <c r="A2458" i="108"/>
  <c r="B2458" i="108"/>
  <c r="C2458" i="108"/>
  <c r="D2458" i="108"/>
  <c r="E2458" i="108"/>
  <c r="F2458" i="108"/>
  <c r="A2459" i="108"/>
  <c r="B2459" i="108"/>
  <c r="C2459" i="108"/>
  <c r="D2459" i="108"/>
  <c r="E2459" i="108"/>
  <c r="F2459" i="108"/>
  <c r="A2460" i="108"/>
  <c r="B2460" i="108"/>
  <c r="C2460" i="108"/>
  <c r="D2460" i="108"/>
  <c r="E2460" i="108"/>
  <c r="F2460" i="108"/>
  <c r="A2461" i="108"/>
  <c r="B2461" i="108"/>
  <c r="C2461" i="108"/>
  <c r="D2461" i="108"/>
  <c r="E2461" i="108"/>
  <c r="F2461" i="108"/>
  <c r="A2462" i="108"/>
  <c r="B2462" i="108"/>
  <c r="C2462" i="108"/>
  <c r="D2462" i="108"/>
  <c r="E2462" i="108"/>
  <c r="F2462" i="108"/>
  <c r="A2463" i="108"/>
  <c r="B2463" i="108"/>
  <c r="C2463" i="108"/>
  <c r="D2463" i="108"/>
  <c r="E2463" i="108"/>
  <c r="F2463" i="108"/>
  <c r="A2464" i="108"/>
  <c r="B2464" i="108"/>
  <c r="C2464" i="108"/>
  <c r="D2464" i="108"/>
  <c r="E2464" i="108"/>
  <c r="F2464" i="108"/>
  <c r="A2465" i="108"/>
  <c r="B2465" i="108"/>
  <c r="C2465" i="108"/>
  <c r="D2465" i="108"/>
  <c r="E2465" i="108"/>
  <c r="F2465" i="108"/>
  <c r="A2466" i="108"/>
  <c r="B2466" i="108"/>
  <c r="C2466" i="108"/>
  <c r="D2466" i="108"/>
  <c r="E2466" i="108"/>
  <c r="F2466" i="108"/>
  <c r="A2467" i="108"/>
  <c r="B2467" i="108"/>
  <c r="C2467" i="108"/>
  <c r="D2467" i="108"/>
  <c r="E2467" i="108"/>
  <c r="F2467" i="108"/>
  <c r="A2468" i="108"/>
  <c r="B2468" i="108"/>
  <c r="C2468" i="108"/>
  <c r="D2468" i="108"/>
  <c r="E2468" i="108"/>
  <c r="F2468" i="108"/>
  <c r="A2469" i="108"/>
  <c r="B2469" i="108"/>
  <c r="C2469" i="108"/>
  <c r="D2469" i="108"/>
  <c r="E2469" i="108"/>
  <c r="F2469" i="108"/>
  <c r="A2470" i="108"/>
  <c r="B2470" i="108"/>
  <c r="C2470" i="108"/>
  <c r="D2470" i="108"/>
  <c r="E2470" i="108"/>
  <c r="F2470" i="108"/>
  <c r="A2471" i="108"/>
  <c r="B2471" i="108"/>
  <c r="C2471" i="108"/>
  <c r="D2471" i="108"/>
  <c r="E2471" i="108"/>
  <c r="F2471" i="108"/>
  <c r="A2472" i="108"/>
  <c r="B2472" i="108"/>
  <c r="C2472" i="108"/>
  <c r="D2472" i="108"/>
  <c r="E2472" i="108"/>
  <c r="F2472" i="108"/>
  <c r="A2473" i="108"/>
  <c r="B2473" i="108"/>
  <c r="C2473" i="108"/>
  <c r="D2473" i="108"/>
  <c r="E2473" i="108"/>
  <c r="F2473" i="108"/>
  <c r="A2474" i="108"/>
  <c r="B2474" i="108"/>
  <c r="C2474" i="108"/>
  <c r="D2474" i="108"/>
  <c r="E2474" i="108"/>
  <c r="F2474" i="108"/>
  <c r="A2475" i="108"/>
  <c r="B2475" i="108"/>
  <c r="C2475" i="108"/>
  <c r="D2475" i="108"/>
  <c r="E2475" i="108"/>
  <c r="F2475" i="108"/>
  <c r="A2476" i="108"/>
  <c r="B2476" i="108"/>
  <c r="C2476" i="108"/>
  <c r="D2476" i="108"/>
  <c r="E2476" i="108"/>
  <c r="F2476" i="108"/>
  <c r="A2477" i="108"/>
  <c r="B2477" i="108"/>
  <c r="C2477" i="108"/>
  <c r="D2477" i="108"/>
  <c r="E2477" i="108"/>
  <c r="F2477" i="108"/>
  <c r="A2478" i="108"/>
  <c r="B2478" i="108"/>
  <c r="C2478" i="108"/>
  <c r="D2478" i="108"/>
  <c r="E2478" i="108"/>
  <c r="F2478" i="108"/>
  <c r="A2479" i="108"/>
  <c r="B2479" i="108"/>
  <c r="C2479" i="108"/>
  <c r="D2479" i="108"/>
  <c r="E2479" i="108"/>
  <c r="F2479" i="108"/>
  <c r="A2480" i="108"/>
  <c r="B2480" i="108"/>
  <c r="C2480" i="108"/>
  <c r="D2480" i="108"/>
  <c r="E2480" i="108"/>
  <c r="F2480" i="108"/>
  <c r="A2481" i="108"/>
  <c r="B2481" i="108"/>
  <c r="C2481" i="108"/>
  <c r="D2481" i="108"/>
  <c r="E2481" i="108"/>
  <c r="F2481" i="108"/>
  <c r="A2482" i="108"/>
  <c r="B2482" i="108"/>
  <c r="C2482" i="108"/>
  <c r="D2482" i="108"/>
  <c r="E2482" i="108"/>
  <c r="F2482" i="108"/>
  <c r="A2483" i="108"/>
  <c r="B2483" i="108"/>
  <c r="C2483" i="108"/>
  <c r="D2483" i="108"/>
  <c r="E2483" i="108"/>
  <c r="F2483" i="108"/>
  <c r="A2484" i="108"/>
  <c r="B2484" i="108"/>
  <c r="C2484" i="108"/>
  <c r="D2484" i="108"/>
  <c r="E2484" i="108"/>
  <c r="F2484" i="108"/>
  <c r="A2485" i="108"/>
  <c r="B2485" i="108"/>
  <c r="C2485" i="108"/>
  <c r="D2485" i="108"/>
  <c r="E2485" i="108"/>
  <c r="F2485" i="108"/>
  <c r="A2486" i="108"/>
  <c r="B2486" i="108"/>
  <c r="C2486" i="108"/>
  <c r="D2486" i="108"/>
  <c r="E2486" i="108"/>
  <c r="F2486" i="108"/>
  <c r="A2487" i="108"/>
  <c r="B2487" i="108"/>
  <c r="C2487" i="108"/>
  <c r="D2487" i="108"/>
  <c r="E2487" i="108"/>
  <c r="F2487" i="108"/>
  <c r="A2488" i="108"/>
  <c r="B2488" i="108"/>
  <c r="C2488" i="108"/>
  <c r="D2488" i="108"/>
  <c r="E2488" i="108"/>
  <c r="F2488" i="108"/>
  <c r="A2489" i="108"/>
  <c r="B2489" i="108"/>
  <c r="C2489" i="108"/>
  <c r="D2489" i="108"/>
  <c r="E2489" i="108"/>
  <c r="F2489" i="108"/>
  <c r="A2490" i="108"/>
  <c r="B2490" i="108"/>
  <c r="C2490" i="108"/>
  <c r="D2490" i="108"/>
  <c r="E2490" i="108"/>
  <c r="F2490" i="108"/>
  <c r="A2491" i="108"/>
  <c r="B2491" i="108"/>
  <c r="C2491" i="108"/>
  <c r="D2491" i="108"/>
  <c r="E2491" i="108"/>
  <c r="F2491" i="108"/>
  <c r="A2492" i="108"/>
  <c r="B2492" i="108"/>
  <c r="C2492" i="108"/>
  <c r="D2492" i="108"/>
  <c r="E2492" i="108"/>
  <c r="F2492" i="108"/>
  <c r="A2493" i="108"/>
  <c r="B2493" i="108"/>
  <c r="C2493" i="108"/>
  <c r="D2493" i="108"/>
  <c r="E2493" i="108"/>
  <c r="F2493" i="108"/>
  <c r="A2494" i="108"/>
  <c r="B2494" i="108"/>
  <c r="C2494" i="108"/>
  <c r="D2494" i="108"/>
  <c r="E2494" i="108"/>
  <c r="F2494" i="108"/>
  <c r="A2495" i="108"/>
  <c r="B2495" i="108"/>
  <c r="C2495" i="108"/>
  <c r="D2495" i="108"/>
  <c r="E2495" i="108"/>
  <c r="F2495" i="108"/>
  <c r="A2496" i="108"/>
  <c r="B2496" i="108"/>
  <c r="C2496" i="108"/>
  <c r="D2496" i="108"/>
  <c r="E2496" i="108"/>
  <c r="F2496" i="108"/>
  <c r="A2497" i="108"/>
  <c r="B2497" i="108"/>
  <c r="C2497" i="108"/>
  <c r="D2497" i="108"/>
  <c r="E2497" i="108"/>
  <c r="F2497" i="108"/>
  <c r="A2498" i="108"/>
  <c r="B2498" i="108"/>
  <c r="C2498" i="108"/>
  <c r="D2498" i="108"/>
  <c r="E2498" i="108"/>
  <c r="F2498" i="108"/>
  <c r="A2499" i="108"/>
  <c r="B2499" i="108"/>
  <c r="C2499" i="108"/>
  <c r="D2499" i="108"/>
  <c r="E2499" i="108"/>
  <c r="F2499" i="108"/>
  <c r="A2500" i="108"/>
  <c r="B2500" i="108"/>
  <c r="C2500" i="108"/>
  <c r="D2500" i="108"/>
  <c r="E2500" i="108"/>
  <c r="F2500" i="108"/>
  <c r="A2501" i="108"/>
  <c r="B2501" i="108"/>
  <c r="C2501" i="108"/>
  <c r="D2501" i="108"/>
  <c r="E2501" i="108"/>
  <c r="F2501" i="108"/>
  <c r="A2502" i="108"/>
  <c r="B2502" i="108"/>
  <c r="C2502" i="108"/>
  <c r="D2502" i="108"/>
  <c r="E2502" i="108"/>
  <c r="F2502" i="108"/>
  <c r="A2503" i="108"/>
  <c r="B2503" i="108"/>
  <c r="C2503" i="108"/>
  <c r="D2503" i="108"/>
  <c r="E2503" i="108"/>
  <c r="F2503" i="108"/>
  <c r="A2504" i="108"/>
  <c r="B2504" i="108"/>
  <c r="C2504" i="108"/>
  <c r="D2504" i="108"/>
  <c r="E2504" i="108"/>
  <c r="F2504" i="108"/>
  <c r="A2505" i="108"/>
  <c r="B2505" i="108"/>
  <c r="C2505" i="108"/>
  <c r="D2505" i="108"/>
  <c r="E2505" i="108"/>
  <c r="F2505" i="108"/>
  <c r="A2506" i="108"/>
  <c r="B2506" i="108"/>
  <c r="C2506" i="108"/>
  <c r="D2506" i="108"/>
  <c r="E2506" i="108"/>
  <c r="F2506" i="108"/>
  <c r="A2507" i="108"/>
  <c r="B2507" i="108"/>
  <c r="C2507" i="108"/>
  <c r="D2507" i="108"/>
  <c r="E2507" i="108"/>
  <c r="F2507" i="108"/>
  <c r="A2508" i="108"/>
  <c r="B2508" i="108"/>
  <c r="C2508" i="108"/>
  <c r="D2508" i="108"/>
  <c r="E2508" i="108"/>
  <c r="F2508" i="108"/>
  <c r="A2509" i="108"/>
  <c r="B2509" i="108"/>
  <c r="C2509" i="108"/>
  <c r="D2509" i="108"/>
  <c r="E2509" i="108"/>
  <c r="F2509" i="108"/>
  <c r="A2510" i="108"/>
  <c r="B2510" i="108"/>
  <c r="C2510" i="108"/>
  <c r="D2510" i="108"/>
  <c r="E2510" i="108"/>
  <c r="F2510" i="108"/>
  <c r="A2511" i="108"/>
  <c r="B2511" i="108"/>
  <c r="C2511" i="108"/>
  <c r="D2511" i="108"/>
  <c r="E2511" i="108"/>
  <c r="F2511" i="108"/>
  <c r="A2512" i="108"/>
  <c r="B2512" i="108"/>
  <c r="C2512" i="108"/>
  <c r="D2512" i="108"/>
  <c r="E2512" i="108"/>
  <c r="F2512" i="108"/>
  <c r="A2513" i="108"/>
  <c r="B2513" i="108"/>
  <c r="C2513" i="108"/>
  <c r="D2513" i="108"/>
  <c r="E2513" i="108"/>
  <c r="F2513" i="108"/>
  <c r="A2514" i="108"/>
  <c r="B2514" i="108"/>
  <c r="C2514" i="108"/>
  <c r="D2514" i="108"/>
  <c r="E2514" i="108"/>
  <c r="F2514" i="108"/>
  <c r="A2515" i="108"/>
  <c r="B2515" i="108"/>
  <c r="C2515" i="108"/>
  <c r="D2515" i="108"/>
  <c r="E2515" i="108"/>
  <c r="F2515" i="108"/>
  <c r="A2516" i="108"/>
  <c r="B2516" i="108"/>
  <c r="C2516" i="108"/>
  <c r="D2516" i="108"/>
  <c r="E2516" i="108"/>
  <c r="F2516" i="108"/>
  <c r="A2517" i="108"/>
  <c r="B2517" i="108"/>
  <c r="C2517" i="108"/>
  <c r="D2517" i="108"/>
  <c r="E2517" i="108"/>
  <c r="F2517" i="108"/>
  <c r="A2518" i="108"/>
  <c r="B2518" i="108"/>
  <c r="C2518" i="108"/>
  <c r="D2518" i="108"/>
  <c r="E2518" i="108"/>
  <c r="F2518" i="108"/>
  <c r="A2519" i="108"/>
  <c r="B2519" i="108"/>
  <c r="C2519" i="108"/>
  <c r="D2519" i="108"/>
  <c r="E2519" i="108"/>
  <c r="F2519" i="108"/>
  <c r="A2520" i="108"/>
  <c r="B2520" i="108"/>
  <c r="C2520" i="108"/>
  <c r="D2520" i="108"/>
  <c r="E2520" i="108"/>
  <c r="F2520" i="108"/>
  <c r="A2521" i="108"/>
  <c r="B2521" i="108"/>
  <c r="C2521" i="108"/>
  <c r="D2521" i="108"/>
  <c r="E2521" i="108"/>
  <c r="F2521" i="108"/>
  <c r="A2522" i="108"/>
  <c r="B2522" i="108"/>
  <c r="C2522" i="108"/>
  <c r="D2522" i="108"/>
  <c r="E2522" i="108"/>
  <c r="F2522" i="108"/>
  <c r="A2523" i="108"/>
  <c r="B2523" i="108"/>
  <c r="C2523" i="108"/>
  <c r="D2523" i="108"/>
  <c r="E2523" i="108"/>
  <c r="F2523" i="108"/>
  <c r="A2524" i="108"/>
  <c r="B2524" i="108"/>
  <c r="C2524" i="108"/>
  <c r="D2524" i="108"/>
  <c r="E2524" i="108"/>
  <c r="F2524" i="108"/>
  <c r="A2525" i="108"/>
  <c r="B2525" i="108"/>
  <c r="C2525" i="108"/>
  <c r="D2525" i="108"/>
  <c r="E2525" i="108"/>
  <c r="F2525" i="108"/>
  <c r="A2526" i="108"/>
  <c r="B2526" i="108"/>
  <c r="C2526" i="108"/>
  <c r="D2526" i="108"/>
  <c r="E2526" i="108"/>
  <c r="F2526" i="108"/>
  <c r="A2527" i="108"/>
  <c r="B2527" i="108"/>
  <c r="C2527" i="108"/>
  <c r="D2527" i="108"/>
  <c r="E2527" i="108"/>
  <c r="F2527" i="108"/>
  <c r="A2528" i="108"/>
  <c r="B2528" i="108"/>
  <c r="C2528" i="108"/>
  <c r="D2528" i="108"/>
  <c r="E2528" i="108"/>
  <c r="F2528" i="108"/>
  <c r="A2529" i="108"/>
  <c r="B2529" i="108"/>
  <c r="C2529" i="108"/>
  <c r="D2529" i="108"/>
  <c r="E2529" i="108"/>
  <c r="F2529" i="108"/>
  <c r="A2530" i="108"/>
  <c r="B2530" i="108"/>
  <c r="C2530" i="108"/>
  <c r="D2530" i="108"/>
  <c r="E2530" i="108"/>
  <c r="F2530" i="108"/>
  <c r="A2531" i="108"/>
  <c r="B2531" i="108"/>
  <c r="C2531" i="108"/>
  <c r="D2531" i="108"/>
  <c r="E2531" i="108"/>
  <c r="F2531" i="108"/>
  <c r="A2532" i="108"/>
  <c r="B2532" i="108"/>
  <c r="C2532" i="108"/>
  <c r="D2532" i="108"/>
  <c r="E2532" i="108"/>
  <c r="F2532" i="108"/>
  <c r="A2533" i="108"/>
  <c r="B2533" i="108"/>
  <c r="C2533" i="108"/>
  <c r="D2533" i="108"/>
  <c r="E2533" i="108"/>
  <c r="F2533" i="108"/>
  <c r="A2534" i="108"/>
  <c r="B2534" i="108"/>
  <c r="C2534" i="108"/>
  <c r="D2534" i="108"/>
  <c r="E2534" i="108"/>
  <c r="F2534" i="108"/>
  <c r="A2535" i="108"/>
  <c r="B2535" i="108"/>
  <c r="C2535" i="108"/>
  <c r="D2535" i="108"/>
  <c r="E2535" i="108"/>
  <c r="F2535" i="108"/>
  <c r="A2536" i="108"/>
  <c r="B2536" i="108"/>
  <c r="C2536" i="108"/>
  <c r="D2536" i="108"/>
  <c r="E2536" i="108"/>
  <c r="F2536" i="108"/>
  <c r="A2537" i="108"/>
  <c r="B2537" i="108"/>
  <c r="C2537" i="108"/>
  <c r="D2537" i="108"/>
  <c r="E2537" i="108"/>
  <c r="F2537" i="108"/>
  <c r="A2538" i="108"/>
  <c r="B2538" i="108"/>
  <c r="C2538" i="108"/>
  <c r="D2538" i="108"/>
  <c r="E2538" i="108"/>
  <c r="F2538" i="108"/>
  <c r="A2539" i="108"/>
  <c r="B2539" i="108"/>
  <c r="C2539" i="108"/>
  <c r="D2539" i="108"/>
  <c r="E2539" i="108"/>
  <c r="F2539" i="108"/>
  <c r="A2540" i="108"/>
  <c r="B2540" i="108"/>
  <c r="C2540" i="108"/>
  <c r="D2540" i="108"/>
  <c r="E2540" i="108"/>
  <c r="F2540" i="108"/>
  <c r="A2541" i="108"/>
  <c r="B2541" i="108"/>
  <c r="C2541" i="108"/>
  <c r="D2541" i="108"/>
  <c r="E2541" i="108"/>
  <c r="F2541" i="108"/>
  <c r="A2542" i="108"/>
  <c r="B2542" i="108"/>
  <c r="C2542" i="108"/>
  <c r="D2542" i="108"/>
  <c r="E2542" i="108"/>
  <c r="F2542" i="108"/>
  <c r="A2543" i="108"/>
  <c r="B2543" i="108"/>
  <c r="C2543" i="108"/>
  <c r="D2543" i="108"/>
  <c r="E2543" i="108"/>
  <c r="F2543" i="108"/>
  <c r="A2544" i="108"/>
  <c r="B2544" i="108"/>
  <c r="C2544" i="108"/>
  <c r="D2544" i="108"/>
  <c r="E2544" i="108"/>
  <c r="F2544" i="108"/>
  <c r="A2545" i="108"/>
  <c r="B2545" i="108"/>
  <c r="C2545" i="108"/>
  <c r="D2545" i="108"/>
  <c r="E2545" i="108"/>
  <c r="F2545" i="108"/>
  <c r="A2546" i="108"/>
  <c r="B2546" i="108"/>
  <c r="C2546" i="108"/>
  <c r="D2546" i="108"/>
  <c r="E2546" i="108"/>
  <c r="F2546" i="108"/>
  <c r="A2547" i="108"/>
  <c r="B2547" i="108"/>
  <c r="C2547" i="108"/>
  <c r="D2547" i="108"/>
  <c r="E2547" i="108"/>
  <c r="F2547" i="108"/>
  <c r="A2548" i="108"/>
  <c r="B2548" i="108"/>
  <c r="C2548" i="108"/>
  <c r="D2548" i="108"/>
  <c r="E2548" i="108"/>
  <c r="F2548" i="108"/>
  <c r="A2549" i="108"/>
  <c r="B2549" i="108"/>
  <c r="C2549" i="108"/>
  <c r="D2549" i="108"/>
  <c r="E2549" i="108"/>
  <c r="F2549" i="108"/>
  <c r="A2550" i="108"/>
  <c r="B2550" i="108"/>
  <c r="C2550" i="108"/>
  <c r="D2550" i="108"/>
  <c r="E2550" i="108"/>
  <c r="F2550" i="108"/>
  <c r="A2551" i="108"/>
  <c r="B2551" i="108"/>
  <c r="C2551" i="108"/>
  <c r="D2551" i="108"/>
  <c r="E2551" i="108"/>
  <c r="F2551" i="108"/>
  <c r="A2552" i="108"/>
  <c r="B2552" i="108"/>
  <c r="C2552" i="108"/>
  <c r="D2552" i="108"/>
  <c r="E2552" i="108"/>
  <c r="F2552" i="108"/>
  <c r="A2553" i="108"/>
  <c r="B2553" i="108"/>
  <c r="C2553" i="108"/>
  <c r="D2553" i="108"/>
  <c r="E2553" i="108"/>
  <c r="F2553" i="108"/>
  <c r="A2554" i="108"/>
  <c r="B2554" i="108"/>
  <c r="C2554" i="108"/>
  <c r="D2554" i="108"/>
  <c r="E2554" i="108"/>
  <c r="F2554" i="108"/>
  <c r="A2555" i="108"/>
  <c r="B2555" i="108"/>
  <c r="C2555" i="108"/>
  <c r="D2555" i="108"/>
  <c r="E2555" i="108"/>
  <c r="F2555" i="108"/>
  <c r="A2556" i="108"/>
  <c r="B2556" i="108"/>
  <c r="C2556" i="108"/>
  <c r="D2556" i="108"/>
  <c r="E2556" i="108"/>
  <c r="F2556" i="108"/>
  <c r="A2557" i="108"/>
  <c r="B2557" i="108"/>
  <c r="C2557" i="108"/>
  <c r="D2557" i="108"/>
  <c r="E2557" i="108"/>
  <c r="F2557" i="108"/>
  <c r="A2558" i="108"/>
  <c r="B2558" i="108"/>
  <c r="C2558" i="108"/>
  <c r="D2558" i="108"/>
  <c r="E2558" i="108"/>
  <c r="F2558" i="108"/>
  <c r="A2559" i="108"/>
  <c r="B2559" i="108"/>
  <c r="C2559" i="108"/>
  <c r="D2559" i="108"/>
  <c r="E2559" i="108"/>
  <c r="F2559" i="108"/>
  <c r="A2560" i="108"/>
  <c r="B2560" i="108"/>
  <c r="C2560" i="108"/>
  <c r="D2560" i="108"/>
  <c r="E2560" i="108"/>
  <c r="F2560" i="108"/>
  <c r="A2561" i="108"/>
  <c r="B2561" i="108"/>
  <c r="C2561" i="108"/>
  <c r="D2561" i="108"/>
  <c r="E2561" i="108"/>
  <c r="F2561" i="108"/>
  <c r="A2562" i="108"/>
  <c r="B2562" i="108"/>
  <c r="C2562" i="108"/>
  <c r="D2562" i="108"/>
  <c r="E2562" i="108"/>
  <c r="F2562" i="108"/>
  <c r="A2563" i="108"/>
  <c r="B2563" i="108"/>
  <c r="C2563" i="108"/>
  <c r="D2563" i="108"/>
  <c r="E2563" i="108"/>
  <c r="F2563" i="108"/>
  <c r="A2564" i="108"/>
  <c r="B2564" i="108"/>
  <c r="C2564" i="108"/>
  <c r="D2564" i="108"/>
  <c r="E2564" i="108"/>
  <c r="F2564" i="108"/>
  <c r="A2565" i="108"/>
  <c r="B2565" i="108"/>
  <c r="C2565" i="108"/>
  <c r="D2565" i="108"/>
  <c r="E2565" i="108"/>
  <c r="F2565" i="108"/>
  <c r="A2566" i="108"/>
  <c r="B2566" i="108"/>
  <c r="C2566" i="108"/>
  <c r="D2566" i="108"/>
  <c r="E2566" i="108"/>
  <c r="F2566" i="108"/>
  <c r="A2567" i="108"/>
  <c r="B2567" i="108"/>
  <c r="C2567" i="108"/>
  <c r="D2567" i="108"/>
  <c r="E2567" i="108"/>
  <c r="F2567" i="108"/>
  <c r="A2568" i="108"/>
  <c r="B2568" i="108"/>
  <c r="C2568" i="108"/>
  <c r="D2568" i="108"/>
  <c r="E2568" i="108"/>
  <c r="F2568" i="108"/>
  <c r="A2569" i="108"/>
  <c r="B2569" i="108"/>
  <c r="C2569" i="108"/>
  <c r="D2569" i="108"/>
  <c r="E2569" i="108"/>
  <c r="F2569" i="108"/>
  <c r="A2570" i="108"/>
  <c r="B2570" i="108"/>
  <c r="C2570" i="108"/>
  <c r="D2570" i="108"/>
  <c r="E2570" i="108"/>
  <c r="F2570" i="108"/>
  <c r="A2571" i="108"/>
  <c r="B2571" i="108"/>
  <c r="C2571" i="108"/>
  <c r="D2571" i="108"/>
  <c r="E2571" i="108"/>
  <c r="F2571" i="108"/>
  <c r="A2572" i="108"/>
  <c r="B2572" i="108"/>
  <c r="C2572" i="108"/>
  <c r="D2572" i="108"/>
  <c r="E2572" i="108"/>
  <c r="F2572" i="108"/>
  <c r="A2573" i="108"/>
  <c r="B2573" i="108"/>
  <c r="C2573" i="108"/>
  <c r="D2573" i="108"/>
  <c r="E2573" i="108"/>
  <c r="F2573" i="108"/>
  <c r="A2574" i="108"/>
  <c r="B2574" i="108"/>
  <c r="C2574" i="108"/>
  <c r="D2574" i="108"/>
  <c r="E2574" i="108"/>
  <c r="F2574" i="108"/>
  <c r="A2575" i="108"/>
  <c r="B2575" i="108"/>
  <c r="C2575" i="108"/>
  <c r="D2575" i="108"/>
  <c r="E2575" i="108"/>
  <c r="F2575" i="108"/>
  <c r="A2576" i="108"/>
  <c r="B2576" i="108"/>
  <c r="C2576" i="108"/>
  <c r="D2576" i="108"/>
  <c r="E2576" i="108"/>
  <c r="F2576" i="108"/>
  <c r="A2577" i="108"/>
  <c r="B2577" i="108"/>
  <c r="C2577" i="108"/>
  <c r="D2577" i="108"/>
  <c r="E2577" i="108"/>
  <c r="F2577" i="108"/>
  <c r="A2578" i="108"/>
  <c r="B2578" i="108"/>
  <c r="C2578" i="108"/>
  <c r="D2578" i="108"/>
  <c r="E2578" i="108"/>
  <c r="F2578" i="108"/>
  <c r="A2579" i="108"/>
  <c r="B2579" i="108"/>
  <c r="C2579" i="108"/>
  <c r="D2579" i="108"/>
  <c r="E2579" i="108"/>
  <c r="F2579" i="108"/>
  <c r="A2580" i="108"/>
  <c r="B2580" i="108"/>
  <c r="C2580" i="108"/>
  <c r="D2580" i="108"/>
  <c r="E2580" i="108"/>
  <c r="F2580" i="108"/>
  <c r="A2581" i="108"/>
  <c r="B2581" i="108"/>
  <c r="C2581" i="108"/>
  <c r="D2581" i="108"/>
  <c r="E2581" i="108"/>
  <c r="F2581" i="108"/>
  <c r="A2582" i="108"/>
  <c r="B2582" i="108"/>
  <c r="C2582" i="108"/>
  <c r="D2582" i="108"/>
  <c r="E2582" i="108"/>
  <c r="F2582" i="108"/>
  <c r="A2583" i="108"/>
  <c r="B2583" i="108"/>
  <c r="C2583" i="108"/>
  <c r="D2583" i="108"/>
  <c r="E2583" i="108"/>
  <c r="F2583" i="108"/>
  <c r="A2584" i="108"/>
  <c r="B2584" i="108"/>
  <c r="C2584" i="108"/>
  <c r="D2584" i="108"/>
  <c r="E2584" i="108"/>
  <c r="F2584" i="108"/>
  <c r="A2585" i="108"/>
  <c r="B2585" i="108"/>
  <c r="C2585" i="108"/>
  <c r="D2585" i="108"/>
  <c r="E2585" i="108"/>
  <c r="F2585" i="108"/>
  <c r="A2586" i="108"/>
  <c r="B2586" i="108"/>
  <c r="C2586" i="108"/>
  <c r="D2586" i="108"/>
  <c r="E2586" i="108"/>
  <c r="F2586" i="108"/>
  <c r="A2587" i="108"/>
  <c r="B2587" i="108"/>
  <c r="C2587" i="108"/>
  <c r="D2587" i="108"/>
  <c r="E2587" i="108"/>
  <c r="F2587" i="108"/>
  <c r="A2588" i="108"/>
  <c r="B2588" i="108"/>
  <c r="C2588" i="108"/>
  <c r="D2588" i="108"/>
  <c r="E2588" i="108"/>
  <c r="F2588" i="108"/>
  <c r="A2589" i="108"/>
  <c r="B2589" i="108"/>
  <c r="C2589" i="108"/>
  <c r="D2589" i="108"/>
  <c r="E2589" i="108"/>
  <c r="F2589" i="108"/>
  <c r="A2590" i="108"/>
  <c r="B2590" i="108"/>
  <c r="C2590" i="108"/>
  <c r="D2590" i="108"/>
  <c r="E2590" i="108"/>
  <c r="F2590" i="108"/>
  <c r="A2591" i="108"/>
  <c r="B2591" i="108"/>
  <c r="C2591" i="108"/>
  <c r="D2591" i="108"/>
  <c r="E2591" i="108"/>
  <c r="F2591" i="108"/>
  <c r="A2592" i="108"/>
  <c r="B2592" i="108"/>
  <c r="C2592" i="108"/>
  <c r="D2592" i="108"/>
  <c r="E2592" i="108"/>
  <c r="F2592" i="108"/>
  <c r="A2593" i="108"/>
  <c r="B2593" i="108"/>
  <c r="C2593" i="108"/>
  <c r="D2593" i="108"/>
  <c r="E2593" i="108"/>
  <c r="F2593" i="108"/>
  <c r="A2594" i="108"/>
  <c r="B2594" i="108"/>
  <c r="C2594" i="108"/>
  <c r="D2594" i="108"/>
  <c r="E2594" i="108"/>
  <c r="F2594" i="108"/>
  <c r="A2595" i="108"/>
  <c r="B2595" i="108"/>
  <c r="C2595" i="108"/>
  <c r="D2595" i="108"/>
  <c r="E2595" i="108"/>
  <c r="F2595" i="108"/>
  <c r="A2596" i="108"/>
  <c r="B2596" i="108"/>
  <c r="C2596" i="108"/>
  <c r="D2596" i="108"/>
  <c r="E2596" i="108"/>
  <c r="F2596" i="108"/>
  <c r="A2597" i="108"/>
  <c r="B2597" i="108"/>
  <c r="C2597" i="108"/>
  <c r="D2597" i="108"/>
  <c r="E2597" i="108"/>
  <c r="F2597" i="108"/>
  <c r="A2598" i="108"/>
  <c r="B2598" i="108"/>
  <c r="C2598" i="108"/>
  <c r="D2598" i="108"/>
  <c r="E2598" i="108"/>
  <c r="F2598" i="108"/>
  <c r="A2599" i="108"/>
  <c r="B2599" i="108"/>
  <c r="C2599" i="108"/>
  <c r="D2599" i="108"/>
  <c r="E2599" i="108"/>
  <c r="F2599" i="108"/>
  <c r="A2600" i="108"/>
  <c r="B2600" i="108"/>
  <c r="C2600" i="108"/>
  <c r="D2600" i="108"/>
  <c r="E2600" i="108"/>
  <c r="F2600" i="108"/>
  <c r="A2601" i="108"/>
  <c r="B2601" i="108"/>
  <c r="C2601" i="108"/>
  <c r="D2601" i="108"/>
  <c r="E2601" i="108"/>
  <c r="F2601" i="108"/>
  <c r="A2602" i="108"/>
  <c r="B2602" i="108"/>
  <c r="C2602" i="108"/>
  <c r="D2602" i="108"/>
  <c r="E2602" i="108"/>
  <c r="F2602" i="108"/>
  <c r="A2603" i="108"/>
  <c r="B2603" i="108"/>
  <c r="C2603" i="108"/>
  <c r="D2603" i="108"/>
  <c r="E2603" i="108"/>
  <c r="F2603" i="108"/>
  <c r="A2604" i="108"/>
  <c r="B2604" i="108"/>
  <c r="C2604" i="108"/>
  <c r="D2604" i="108"/>
  <c r="E2604" i="108"/>
  <c r="F2604" i="108"/>
  <c r="A2605" i="108"/>
  <c r="B2605" i="108"/>
  <c r="C2605" i="108"/>
  <c r="D2605" i="108"/>
  <c r="E2605" i="108"/>
  <c r="F2605" i="108"/>
  <c r="A2606" i="108"/>
  <c r="B2606" i="108"/>
  <c r="C2606" i="108"/>
  <c r="D2606" i="108"/>
  <c r="E2606" i="108"/>
  <c r="F2606" i="108"/>
  <c r="A2607" i="108"/>
  <c r="B2607" i="108"/>
  <c r="C2607" i="108"/>
  <c r="D2607" i="108"/>
  <c r="E2607" i="108"/>
  <c r="F2607" i="108"/>
  <c r="A2608" i="108"/>
  <c r="B2608" i="108"/>
  <c r="C2608" i="108"/>
  <c r="D2608" i="108"/>
  <c r="E2608" i="108"/>
  <c r="F2608" i="108"/>
  <c r="A2609" i="108"/>
  <c r="B2609" i="108"/>
  <c r="C2609" i="108"/>
  <c r="D2609" i="108"/>
  <c r="E2609" i="108"/>
  <c r="F2609" i="108"/>
  <c r="A2610" i="108"/>
  <c r="B2610" i="108"/>
  <c r="C2610" i="108"/>
  <c r="D2610" i="108"/>
  <c r="E2610" i="108"/>
  <c r="F2610" i="108"/>
  <c r="A2611" i="108"/>
  <c r="B2611" i="108"/>
  <c r="C2611" i="108"/>
  <c r="D2611" i="108"/>
  <c r="E2611" i="108"/>
  <c r="F2611" i="108"/>
  <c r="A2612" i="108"/>
  <c r="B2612" i="108"/>
  <c r="C2612" i="108"/>
  <c r="D2612" i="108"/>
  <c r="E2612" i="108"/>
  <c r="F2612" i="108"/>
  <c r="A2613" i="108"/>
  <c r="B2613" i="108"/>
  <c r="C2613" i="108"/>
  <c r="D2613" i="108"/>
  <c r="E2613" i="108"/>
  <c r="F2613" i="108"/>
  <c r="A2614" i="108"/>
  <c r="B2614" i="108"/>
  <c r="C2614" i="108"/>
  <c r="D2614" i="108"/>
  <c r="E2614" i="108"/>
  <c r="F2614" i="108"/>
  <c r="A2615" i="108"/>
  <c r="B2615" i="108"/>
  <c r="C2615" i="108"/>
  <c r="D2615" i="108"/>
  <c r="E2615" i="108"/>
  <c r="F2615" i="108"/>
  <c r="A2616" i="108"/>
  <c r="B2616" i="108"/>
  <c r="C2616" i="108"/>
  <c r="D2616" i="108"/>
  <c r="E2616" i="108"/>
  <c r="F2616" i="108"/>
  <c r="A2617" i="108"/>
  <c r="B2617" i="108"/>
  <c r="C2617" i="108"/>
  <c r="D2617" i="108"/>
  <c r="E2617" i="108"/>
  <c r="F2617" i="108"/>
  <c r="A2618" i="108"/>
  <c r="B2618" i="108"/>
  <c r="C2618" i="108"/>
  <c r="D2618" i="108"/>
  <c r="E2618" i="108"/>
  <c r="F2618" i="108"/>
  <c r="A2619" i="108"/>
  <c r="B2619" i="108"/>
  <c r="C2619" i="108"/>
  <c r="D2619" i="108"/>
  <c r="E2619" i="108"/>
  <c r="F2619" i="108"/>
  <c r="A2620" i="108"/>
  <c r="B2620" i="108"/>
  <c r="C2620" i="108"/>
  <c r="D2620" i="108"/>
  <c r="E2620" i="108"/>
  <c r="F2620" i="108"/>
  <c r="A2621" i="108"/>
  <c r="B2621" i="108"/>
  <c r="C2621" i="108"/>
  <c r="D2621" i="108"/>
  <c r="E2621" i="108"/>
  <c r="F2621" i="108"/>
  <c r="A2622" i="108"/>
  <c r="B2622" i="108"/>
  <c r="C2622" i="108"/>
  <c r="D2622" i="108"/>
  <c r="E2622" i="108"/>
  <c r="F2622" i="108"/>
  <c r="A2623" i="108"/>
  <c r="B2623" i="108"/>
  <c r="C2623" i="108"/>
  <c r="D2623" i="108"/>
  <c r="E2623" i="108"/>
  <c r="F2623" i="108"/>
  <c r="A2624" i="108"/>
  <c r="B2624" i="108"/>
  <c r="C2624" i="108"/>
  <c r="D2624" i="108"/>
  <c r="E2624" i="108"/>
  <c r="F2624" i="108"/>
  <c r="A2625" i="108"/>
  <c r="B2625" i="108"/>
  <c r="C2625" i="108"/>
  <c r="D2625" i="108"/>
  <c r="E2625" i="108"/>
  <c r="F2625" i="108"/>
  <c r="A2626" i="108"/>
  <c r="B2626" i="108"/>
  <c r="C2626" i="108"/>
  <c r="D2626" i="108"/>
  <c r="E2626" i="108"/>
  <c r="F2626" i="108"/>
  <c r="A2627" i="108"/>
  <c r="B2627" i="108"/>
  <c r="C2627" i="108"/>
  <c r="D2627" i="108"/>
  <c r="E2627" i="108"/>
  <c r="F2627" i="108"/>
  <c r="A2628" i="108"/>
  <c r="B2628" i="108"/>
  <c r="C2628" i="108"/>
  <c r="D2628" i="108"/>
  <c r="E2628" i="108"/>
  <c r="F2628" i="108"/>
  <c r="A2629" i="108"/>
  <c r="B2629" i="108"/>
  <c r="C2629" i="108"/>
  <c r="D2629" i="108"/>
  <c r="E2629" i="108"/>
  <c r="F2629" i="108"/>
  <c r="A2630" i="108"/>
  <c r="B2630" i="108"/>
  <c r="C2630" i="108"/>
  <c r="D2630" i="108"/>
  <c r="E2630" i="108"/>
  <c r="F2630" i="108"/>
  <c r="A2631" i="108"/>
  <c r="B2631" i="108"/>
  <c r="C2631" i="108"/>
  <c r="D2631" i="108"/>
  <c r="E2631" i="108"/>
  <c r="F2631" i="108"/>
  <c r="A2632" i="108"/>
  <c r="B2632" i="108"/>
  <c r="C2632" i="108"/>
  <c r="D2632" i="108"/>
  <c r="E2632" i="108"/>
  <c r="F2632" i="108"/>
  <c r="A2633" i="108"/>
  <c r="B2633" i="108"/>
  <c r="C2633" i="108"/>
  <c r="D2633" i="108"/>
  <c r="E2633" i="108"/>
  <c r="F2633" i="108"/>
  <c r="A2634" i="108"/>
  <c r="B2634" i="108"/>
  <c r="C2634" i="108"/>
  <c r="D2634" i="108"/>
  <c r="E2634" i="108"/>
  <c r="F2634" i="108"/>
  <c r="A2635" i="108"/>
  <c r="B2635" i="108"/>
  <c r="C2635" i="108"/>
  <c r="D2635" i="108"/>
  <c r="E2635" i="108"/>
  <c r="F2635" i="108"/>
  <c r="A2636" i="108"/>
  <c r="B2636" i="108"/>
  <c r="C2636" i="108"/>
  <c r="D2636" i="108"/>
  <c r="E2636" i="108"/>
  <c r="F2636" i="108"/>
  <c r="A2637" i="108"/>
  <c r="B2637" i="108"/>
  <c r="C2637" i="108"/>
  <c r="D2637" i="108"/>
  <c r="E2637" i="108"/>
  <c r="F2637" i="108"/>
  <c r="A2638" i="108"/>
  <c r="B2638" i="108"/>
  <c r="C2638" i="108"/>
  <c r="D2638" i="108"/>
  <c r="E2638" i="108"/>
  <c r="F2638" i="108"/>
  <c r="A2639" i="108"/>
  <c r="B2639" i="108"/>
  <c r="C2639" i="108"/>
  <c r="D2639" i="108"/>
  <c r="E2639" i="108"/>
  <c r="F2639" i="108"/>
  <c r="A2640" i="108"/>
  <c r="B2640" i="108"/>
  <c r="C2640" i="108"/>
  <c r="D2640" i="108"/>
  <c r="E2640" i="108"/>
  <c r="F2640" i="108"/>
  <c r="A2641" i="108"/>
  <c r="B2641" i="108"/>
  <c r="C2641" i="108"/>
  <c r="D2641" i="108"/>
  <c r="E2641" i="108"/>
  <c r="F2641" i="108"/>
  <c r="A2642" i="108"/>
  <c r="B2642" i="108"/>
  <c r="C2642" i="108"/>
  <c r="D2642" i="108"/>
  <c r="E2642" i="108"/>
  <c r="F2642" i="108"/>
  <c r="A2643" i="108"/>
  <c r="B2643" i="108"/>
  <c r="C2643" i="108"/>
  <c r="D2643" i="108"/>
  <c r="E2643" i="108"/>
  <c r="F2643" i="108"/>
  <c r="A2644" i="108"/>
  <c r="B2644" i="108"/>
  <c r="C2644" i="108"/>
  <c r="D2644" i="108"/>
  <c r="E2644" i="108"/>
  <c r="F2644" i="108"/>
  <c r="A2645" i="108"/>
  <c r="B2645" i="108"/>
  <c r="C2645" i="108"/>
  <c r="D2645" i="108"/>
  <c r="E2645" i="108"/>
  <c r="F2645" i="108"/>
  <c r="A2646" i="108"/>
  <c r="B2646" i="108"/>
  <c r="C2646" i="108"/>
  <c r="D2646" i="108"/>
  <c r="E2646" i="108"/>
  <c r="F2646" i="108"/>
  <c r="A2647" i="108"/>
  <c r="B2647" i="108"/>
  <c r="C2647" i="108"/>
  <c r="D2647" i="108"/>
  <c r="E2647" i="108"/>
  <c r="F2647" i="108"/>
  <c r="A2648" i="108"/>
  <c r="B2648" i="108"/>
  <c r="C2648" i="108"/>
  <c r="D2648" i="108"/>
  <c r="E2648" i="108"/>
  <c r="F2648" i="108"/>
  <c r="A2649" i="108"/>
  <c r="B2649" i="108"/>
  <c r="C2649" i="108"/>
  <c r="D2649" i="108"/>
  <c r="E2649" i="108"/>
  <c r="F2649" i="108"/>
  <c r="A2650" i="108"/>
  <c r="B2650" i="108"/>
  <c r="C2650" i="108"/>
  <c r="D2650" i="108"/>
  <c r="E2650" i="108"/>
  <c r="F2650" i="108"/>
  <c r="A2651" i="108"/>
  <c r="B2651" i="108"/>
  <c r="C2651" i="108"/>
  <c r="D2651" i="108"/>
  <c r="E2651" i="108"/>
  <c r="F2651" i="108"/>
  <c r="A2652" i="108"/>
  <c r="B2652" i="108"/>
  <c r="C2652" i="108"/>
  <c r="D2652" i="108"/>
  <c r="E2652" i="108"/>
  <c r="F2652" i="108"/>
  <c r="A2653" i="108"/>
  <c r="B2653" i="108"/>
  <c r="C2653" i="108"/>
  <c r="D2653" i="108"/>
  <c r="E2653" i="108"/>
  <c r="F2653" i="108"/>
  <c r="A2654" i="108"/>
  <c r="B2654" i="108"/>
  <c r="C2654" i="108"/>
  <c r="D2654" i="108"/>
  <c r="E2654" i="108"/>
  <c r="F2654" i="108"/>
  <c r="A2655" i="108"/>
  <c r="B2655" i="108"/>
  <c r="C2655" i="108"/>
  <c r="D2655" i="108"/>
  <c r="E2655" i="108"/>
  <c r="F2655" i="108"/>
  <c r="A2656" i="108"/>
  <c r="B2656" i="108"/>
  <c r="C2656" i="108"/>
  <c r="D2656" i="108"/>
  <c r="E2656" i="108"/>
  <c r="F2656" i="108"/>
  <c r="A2657" i="108"/>
  <c r="B2657" i="108"/>
  <c r="C2657" i="108"/>
  <c r="D2657" i="108"/>
  <c r="E2657" i="108"/>
  <c r="F2657" i="108"/>
  <c r="A2658" i="108"/>
  <c r="B2658" i="108"/>
  <c r="C2658" i="108"/>
  <c r="D2658" i="108"/>
  <c r="E2658" i="108"/>
  <c r="F2658" i="108"/>
  <c r="A2659" i="108"/>
  <c r="B2659" i="108"/>
  <c r="C2659" i="108"/>
  <c r="D2659" i="108"/>
  <c r="E2659" i="108"/>
  <c r="F2659" i="108"/>
  <c r="A2660" i="108"/>
  <c r="B2660" i="108"/>
  <c r="C2660" i="108"/>
  <c r="D2660" i="108"/>
  <c r="E2660" i="108"/>
  <c r="F2660" i="108"/>
  <c r="A2661" i="108"/>
  <c r="B2661" i="108"/>
  <c r="C2661" i="108"/>
  <c r="D2661" i="108"/>
  <c r="E2661" i="108"/>
  <c r="F2661" i="108"/>
  <c r="A2662" i="108"/>
  <c r="B2662" i="108"/>
  <c r="C2662" i="108"/>
  <c r="D2662" i="108"/>
  <c r="E2662" i="108"/>
  <c r="F2662" i="108"/>
  <c r="A2663" i="108"/>
  <c r="B2663" i="108"/>
  <c r="C2663" i="108"/>
  <c r="D2663" i="108"/>
  <c r="E2663" i="108"/>
  <c r="F2663" i="108"/>
  <c r="A2664" i="108"/>
  <c r="B2664" i="108"/>
  <c r="C2664" i="108"/>
  <c r="D2664" i="108"/>
  <c r="E2664" i="108"/>
  <c r="F2664" i="108"/>
  <c r="A2665" i="108"/>
  <c r="B2665" i="108"/>
  <c r="C2665" i="108"/>
  <c r="D2665" i="108"/>
  <c r="E2665" i="108"/>
  <c r="F2665" i="108"/>
  <c r="A2666" i="108"/>
  <c r="B2666" i="108"/>
  <c r="C2666" i="108"/>
  <c r="D2666" i="108"/>
  <c r="E2666" i="108"/>
  <c r="F2666" i="108"/>
  <c r="A2667" i="108"/>
  <c r="B2667" i="108"/>
  <c r="C2667" i="108"/>
  <c r="D2667" i="108"/>
  <c r="E2667" i="108"/>
  <c r="F2667" i="108"/>
  <c r="A2668" i="108"/>
  <c r="B2668" i="108"/>
  <c r="C2668" i="108"/>
  <c r="D2668" i="108"/>
  <c r="E2668" i="108"/>
  <c r="F2668" i="108"/>
  <c r="A2669" i="108"/>
  <c r="B2669" i="108"/>
  <c r="C2669" i="108"/>
  <c r="D2669" i="108"/>
  <c r="E2669" i="108"/>
  <c r="F2669" i="108"/>
  <c r="A2670" i="108"/>
  <c r="B2670" i="108"/>
  <c r="C2670" i="108"/>
  <c r="D2670" i="108"/>
  <c r="E2670" i="108"/>
  <c r="F2670" i="108"/>
  <c r="A2671" i="108"/>
  <c r="B2671" i="108"/>
  <c r="C2671" i="108"/>
  <c r="D2671" i="108"/>
  <c r="E2671" i="108"/>
  <c r="F2671" i="108"/>
  <c r="A2672" i="108"/>
  <c r="B2672" i="108"/>
  <c r="C2672" i="108"/>
  <c r="D2672" i="108"/>
  <c r="E2672" i="108"/>
  <c r="F2672" i="108"/>
  <c r="A2673" i="108"/>
  <c r="B2673" i="108"/>
  <c r="C2673" i="108"/>
  <c r="D2673" i="108"/>
  <c r="E2673" i="108"/>
  <c r="F2673" i="108"/>
  <c r="A2674" i="108"/>
  <c r="B2674" i="108"/>
  <c r="C2674" i="108"/>
  <c r="D2674" i="108"/>
  <c r="E2674" i="108"/>
  <c r="F2674" i="108"/>
  <c r="A2675" i="108"/>
  <c r="B2675" i="108"/>
  <c r="C2675" i="108"/>
  <c r="D2675" i="108"/>
  <c r="E2675" i="108"/>
  <c r="F2675" i="108"/>
  <c r="A2676" i="108"/>
  <c r="B2676" i="108"/>
  <c r="C2676" i="108"/>
  <c r="D2676" i="108"/>
  <c r="E2676" i="108"/>
  <c r="F2676" i="108"/>
  <c r="A2677" i="108"/>
  <c r="B2677" i="108"/>
  <c r="C2677" i="108"/>
  <c r="D2677" i="108"/>
  <c r="E2677" i="108"/>
  <c r="F2677" i="108"/>
  <c r="A2678" i="108"/>
  <c r="B2678" i="108"/>
  <c r="C2678" i="108"/>
  <c r="D2678" i="108"/>
  <c r="E2678" i="108"/>
  <c r="F2678" i="108"/>
  <c r="A2679" i="108"/>
  <c r="B2679" i="108"/>
  <c r="C2679" i="108"/>
  <c r="D2679" i="108"/>
  <c r="E2679" i="108"/>
  <c r="F2679" i="108"/>
  <c r="A2680" i="108"/>
  <c r="B2680" i="108"/>
  <c r="C2680" i="108"/>
  <c r="D2680" i="108"/>
  <c r="E2680" i="108"/>
  <c r="F2680" i="108"/>
  <c r="A2681" i="108"/>
  <c r="B2681" i="108"/>
  <c r="C2681" i="108"/>
  <c r="D2681" i="108"/>
  <c r="E2681" i="108"/>
  <c r="F2681" i="108"/>
  <c r="A2682" i="108"/>
  <c r="B2682" i="108"/>
  <c r="C2682" i="108"/>
  <c r="D2682" i="108"/>
  <c r="E2682" i="108"/>
  <c r="F2682" i="108"/>
  <c r="A2683" i="108"/>
  <c r="B2683" i="108"/>
  <c r="C2683" i="108"/>
  <c r="D2683" i="108"/>
  <c r="E2683" i="108"/>
  <c r="F2683" i="108"/>
  <c r="A2684" i="108"/>
  <c r="B2684" i="108"/>
  <c r="C2684" i="108"/>
  <c r="D2684" i="108"/>
  <c r="E2684" i="108"/>
  <c r="F2684" i="108"/>
  <c r="A2685" i="108"/>
  <c r="B2685" i="108"/>
  <c r="C2685" i="108"/>
  <c r="D2685" i="108"/>
  <c r="E2685" i="108"/>
  <c r="F2685" i="108"/>
  <c r="A2686" i="108"/>
  <c r="B2686" i="108"/>
  <c r="C2686" i="108"/>
  <c r="D2686" i="108"/>
  <c r="E2686" i="108"/>
  <c r="F2686" i="108"/>
  <c r="A2687" i="108"/>
  <c r="B2687" i="108"/>
  <c r="C2687" i="108"/>
  <c r="D2687" i="108"/>
  <c r="E2687" i="108"/>
  <c r="F2687" i="108"/>
  <c r="A2688" i="108"/>
  <c r="B2688" i="108"/>
  <c r="C2688" i="108"/>
  <c r="D2688" i="108"/>
  <c r="E2688" i="108"/>
  <c r="F2688" i="108"/>
  <c r="A2689" i="108"/>
  <c r="B2689" i="108"/>
  <c r="C2689" i="108"/>
  <c r="D2689" i="108"/>
  <c r="E2689" i="108"/>
  <c r="F2689" i="108"/>
  <c r="A2690" i="108"/>
  <c r="B2690" i="108"/>
  <c r="C2690" i="108"/>
  <c r="D2690" i="108"/>
  <c r="E2690" i="108"/>
  <c r="F2690" i="108"/>
  <c r="A2691" i="108"/>
  <c r="B2691" i="108"/>
  <c r="C2691" i="108"/>
  <c r="D2691" i="108"/>
  <c r="E2691" i="108"/>
  <c r="F2691" i="108"/>
  <c r="A2692" i="108"/>
  <c r="B2692" i="108"/>
  <c r="C2692" i="108"/>
  <c r="D2692" i="108"/>
  <c r="E2692" i="108"/>
  <c r="F2692" i="108"/>
  <c r="A2693" i="108"/>
  <c r="B2693" i="108"/>
  <c r="C2693" i="108"/>
  <c r="D2693" i="108"/>
  <c r="E2693" i="108"/>
  <c r="F2693" i="108"/>
  <c r="A2694" i="108"/>
  <c r="B2694" i="108"/>
  <c r="C2694" i="108"/>
  <c r="D2694" i="108"/>
  <c r="E2694" i="108"/>
  <c r="F2694" i="108"/>
  <c r="A2695" i="108"/>
  <c r="B2695" i="108"/>
  <c r="C2695" i="108"/>
  <c r="D2695" i="108"/>
  <c r="E2695" i="108"/>
  <c r="F2695" i="108"/>
  <c r="A2696" i="108"/>
  <c r="B2696" i="108"/>
  <c r="C2696" i="108"/>
  <c r="D2696" i="108"/>
  <c r="E2696" i="108"/>
  <c r="F2696" i="108"/>
  <c r="A2697" i="108"/>
  <c r="B2697" i="108"/>
  <c r="C2697" i="108"/>
  <c r="D2697" i="108"/>
  <c r="E2697" i="108"/>
  <c r="F2697" i="108"/>
  <c r="A2698" i="108"/>
  <c r="B2698" i="108"/>
  <c r="C2698" i="108"/>
  <c r="D2698" i="108"/>
  <c r="E2698" i="108"/>
  <c r="F2698" i="108"/>
  <c r="A2699" i="108"/>
  <c r="B2699" i="108"/>
  <c r="C2699" i="108"/>
  <c r="D2699" i="108"/>
  <c r="E2699" i="108"/>
  <c r="F2699" i="108"/>
  <c r="A2700" i="108"/>
  <c r="B2700" i="108"/>
  <c r="C2700" i="108"/>
  <c r="D2700" i="108"/>
  <c r="E2700" i="108"/>
  <c r="F2700" i="108"/>
  <c r="A2701" i="108"/>
  <c r="B2701" i="108"/>
  <c r="C2701" i="108"/>
  <c r="D2701" i="108"/>
  <c r="E2701" i="108"/>
  <c r="F2701" i="108"/>
  <c r="A2702" i="108"/>
  <c r="B2702" i="108"/>
  <c r="C2702" i="108"/>
  <c r="D2702" i="108"/>
  <c r="E2702" i="108"/>
  <c r="F2702" i="108"/>
  <c r="A2703" i="108"/>
  <c r="B2703" i="108"/>
  <c r="C2703" i="108"/>
  <c r="D2703" i="108"/>
  <c r="E2703" i="108"/>
  <c r="F2703" i="108"/>
  <c r="A2704" i="108"/>
  <c r="B2704" i="108"/>
  <c r="C2704" i="108"/>
  <c r="D2704" i="108"/>
  <c r="E2704" i="108"/>
  <c r="F2704" i="108"/>
  <c r="A2705" i="108"/>
  <c r="B2705" i="108"/>
  <c r="C2705" i="108"/>
  <c r="D2705" i="108"/>
  <c r="E2705" i="108"/>
  <c r="F2705" i="108"/>
  <c r="A2706" i="108"/>
  <c r="B2706" i="108"/>
  <c r="C2706" i="108"/>
  <c r="D2706" i="108"/>
  <c r="E2706" i="108"/>
  <c r="F2706" i="108"/>
  <c r="A2707" i="108"/>
  <c r="B2707" i="108"/>
  <c r="C2707" i="108"/>
  <c r="D2707" i="108"/>
  <c r="E2707" i="108"/>
  <c r="F2707" i="108"/>
  <c r="A2708" i="108"/>
  <c r="B2708" i="108"/>
  <c r="C2708" i="108"/>
  <c r="D2708" i="108"/>
  <c r="E2708" i="108"/>
  <c r="F2708" i="108"/>
  <c r="A2709" i="108"/>
  <c r="B2709" i="108"/>
  <c r="C2709" i="108"/>
  <c r="D2709" i="108"/>
  <c r="E2709" i="108"/>
  <c r="F2709" i="108"/>
  <c r="A2710" i="108"/>
  <c r="B2710" i="108"/>
  <c r="C2710" i="108"/>
  <c r="D2710" i="108"/>
  <c r="E2710" i="108"/>
  <c r="F2710" i="108"/>
  <c r="A2711" i="108"/>
  <c r="B2711" i="108"/>
  <c r="C2711" i="108"/>
  <c r="D2711" i="108"/>
  <c r="E2711" i="108"/>
  <c r="F2711" i="108"/>
  <c r="A2712" i="108"/>
  <c r="B2712" i="108"/>
  <c r="C2712" i="108"/>
  <c r="D2712" i="108"/>
  <c r="E2712" i="108"/>
  <c r="F2712" i="108"/>
  <c r="A2713" i="108"/>
  <c r="B2713" i="108"/>
  <c r="C2713" i="108"/>
  <c r="D2713" i="108"/>
  <c r="E2713" i="108"/>
  <c r="F2713" i="108"/>
  <c r="A2714" i="108"/>
  <c r="B2714" i="108"/>
  <c r="C2714" i="108"/>
  <c r="D2714" i="108"/>
  <c r="E2714" i="108"/>
  <c r="F2714" i="108"/>
  <c r="A2715" i="108"/>
  <c r="B2715" i="108"/>
  <c r="C2715" i="108"/>
  <c r="D2715" i="108"/>
  <c r="E2715" i="108"/>
  <c r="F2715" i="108"/>
  <c r="A2716" i="108"/>
  <c r="B2716" i="108"/>
  <c r="C2716" i="108"/>
  <c r="D2716" i="108"/>
  <c r="E2716" i="108"/>
  <c r="F2716" i="108"/>
  <c r="A2717" i="108"/>
  <c r="B2717" i="108"/>
  <c r="C2717" i="108"/>
  <c r="D2717" i="108"/>
  <c r="E2717" i="108"/>
  <c r="F2717" i="108"/>
  <c r="A2718" i="108"/>
  <c r="B2718" i="108"/>
  <c r="C2718" i="108"/>
  <c r="D2718" i="108"/>
  <c r="E2718" i="108"/>
  <c r="F2718" i="108"/>
  <c r="A2719" i="108"/>
  <c r="B2719" i="108"/>
  <c r="C2719" i="108"/>
  <c r="D2719" i="108"/>
  <c r="E2719" i="108"/>
  <c r="F2719" i="108"/>
  <c r="A2720" i="108"/>
  <c r="B2720" i="108"/>
  <c r="C2720" i="108"/>
  <c r="D2720" i="108"/>
  <c r="E2720" i="108"/>
  <c r="F2720" i="108"/>
  <c r="A2721" i="108"/>
  <c r="B2721" i="108"/>
  <c r="C2721" i="108"/>
  <c r="D2721" i="108"/>
  <c r="E2721" i="108"/>
  <c r="F2721" i="108"/>
  <c r="A2722" i="108"/>
  <c r="B2722" i="108"/>
  <c r="C2722" i="108"/>
  <c r="D2722" i="108"/>
  <c r="E2722" i="108"/>
  <c r="F2722" i="108"/>
  <c r="A2723" i="108"/>
  <c r="B2723" i="108"/>
  <c r="C2723" i="108"/>
  <c r="D2723" i="108"/>
  <c r="E2723" i="108"/>
  <c r="F2723" i="108"/>
  <c r="A2724" i="108"/>
  <c r="B2724" i="108"/>
  <c r="C2724" i="108"/>
  <c r="D2724" i="108"/>
  <c r="E2724" i="108"/>
  <c r="F2724" i="108"/>
  <c r="A2725" i="108"/>
  <c r="B2725" i="108"/>
  <c r="C2725" i="108"/>
  <c r="D2725" i="108"/>
  <c r="E2725" i="108"/>
  <c r="F2725" i="108"/>
  <c r="A2726" i="108"/>
  <c r="B2726" i="108"/>
  <c r="C2726" i="108"/>
  <c r="D2726" i="108"/>
  <c r="E2726" i="108"/>
  <c r="F2726" i="108"/>
  <c r="A2727" i="108"/>
  <c r="B2727" i="108"/>
  <c r="C2727" i="108"/>
  <c r="D2727" i="108"/>
  <c r="E2727" i="108"/>
  <c r="F2727" i="108"/>
  <c r="A2728" i="108"/>
  <c r="B2728" i="108"/>
  <c r="C2728" i="108"/>
  <c r="D2728" i="108"/>
  <c r="E2728" i="108"/>
  <c r="F2728" i="108"/>
  <c r="A2729" i="108"/>
  <c r="B2729" i="108"/>
  <c r="C2729" i="108"/>
  <c r="D2729" i="108"/>
  <c r="E2729" i="108"/>
  <c r="F2729" i="108"/>
  <c r="A2730" i="108"/>
  <c r="B2730" i="108"/>
  <c r="C2730" i="108"/>
  <c r="D2730" i="108"/>
  <c r="E2730" i="108"/>
  <c r="F2730" i="108"/>
  <c r="A2731" i="108"/>
  <c r="B2731" i="108"/>
  <c r="C2731" i="108"/>
  <c r="D2731" i="108"/>
  <c r="E2731" i="108"/>
  <c r="F2731" i="108"/>
  <c r="A2732" i="108"/>
  <c r="B2732" i="108"/>
  <c r="C2732" i="108"/>
  <c r="D2732" i="108"/>
  <c r="E2732" i="108"/>
  <c r="F2732" i="108"/>
  <c r="A2733" i="108"/>
  <c r="B2733" i="108"/>
  <c r="C2733" i="108"/>
  <c r="D2733" i="108"/>
  <c r="E2733" i="108"/>
  <c r="F2733" i="108"/>
  <c r="A2734" i="108"/>
  <c r="B2734" i="108"/>
  <c r="C2734" i="108"/>
  <c r="D2734" i="108"/>
  <c r="E2734" i="108"/>
  <c r="F2734" i="108"/>
  <c r="A2735" i="108"/>
  <c r="B2735" i="108"/>
  <c r="C2735" i="108"/>
  <c r="D2735" i="108"/>
  <c r="E2735" i="108"/>
  <c r="F2735" i="108"/>
  <c r="A2736" i="108"/>
  <c r="B2736" i="108"/>
  <c r="C2736" i="108"/>
  <c r="D2736" i="108"/>
  <c r="E2736" i="108"/>
  <c r="F2736" i="108"/>
  <c r="A2737" i="108"/>
  <c r="B2737" i="108"/>
  <c r="C2737" i="108"/>
  <c r="D2737" i="108"/>
  <c r="E2737" i="108"/>
  <c r="F2737" i="108"/>
  <c r="A2738" i="108"/>
  <c r="B2738" i="108"/>
  <c r="C2738" i="108"/>
  <c r="D2738" i="108"/>
  <c r="E2738" i="108"/>
  <c r="F2738" i="108"/>
  <c r="A2739" i="108"/>
  <c r="B2739" i="108"/>
  <c r="C2739" i="108"/>
  <c r="D2739" i="108"/>
  <c r="E2739" i="108"/>
  <c r="F2739" i="108"/>
  <c r="A2740" i="108"/>
  <c r="B2740" i="108"/>
  <c r="C2740" i="108"/>
  <c r="D2740" i="108"/>
  <c r="E2740" i="108"/>
  <c r="F2740" i="108"/>
  <c r="A2741" i="108"/>
  <c r="B2741" i="108"/>
  <c r="C2741" i="108"/>
  <c r="D2741" i="108"/>
  <c r="E2741" i="108"/>
  <c r="F2741" i="108"/>
  <c r="A2742" i="108"/>
  <c r="B2742" i="108"/>
  <c r="C2742" i="108"/>
  <c r="D2742" i="108"/>
  <c r="E2742" i="108"/>
  <c r="F2742" i="108"/>
  <c r="A2743" i="108"/>
  <c r="B2743" i="108"/>
  <c r="C2743" i="108"/>
  <c r="D2743" i="108"/>
  <c r="E2743" i="108"/>
  <c r="F2743" i="108"/>
  <c r="A2744" i="108"/>
  <c r="B2744" i="108"/>
  <c r="C2744" i="108"/>
  <c r="D2744" i="108"/>
  <c r="E2744" i="108"/>
  <c r="F2744" i="108"/>
  <c r="A2745" i="108"/>
  <c r="B2745" i="108"/>
  <c r="C2745" i="108"/>
  <c r="D2745" i="108"/>
  <c r="E2745" i="108"/>
  <c r="F2745" i="108"/>
  <c r="A2746" i="108"/>
  <c r="B2746" i="108"/>
  <c r="C2746" i="108"/>
  <c r="D2746" i="108"/>
  <c r="E2746" i="108"/>
  <c r="F2746" i="108"/>
  <c r="A2747" i="108"/>
  <c r="B2747" i="108"/>
  <c r="C2747" i="108"/>
  <c r="D2747" i="108"/>
  <c r="E2747" i="108"/>
  <c r="F2747" i="108"/>
  <c r="A2748" i="108"/>
  <c r="B2748" i="108"/>
  <c r="C2748" i="108"/>
  <c r="D2748" i="108"/>
  <c r="E2748" i="108"/>
  <c r="F2748" i="108"/>
  <c r="A2749" i="108"/>
  <c r="B2749" i="108"/>
  <c r="C2749" i="108"/>
  <c r="D2749" i="108"/>
  <c r="E2749" i="108"/>
  <c r="F2749" i="108"/>
  <c r="A2750" i="108"/>
  <c r="B2750" i="108"/>
  <c r="C2750" i="108"/>
  <c r="D2750" i="108"/>
  <c r="E2750" i="108"/>
  <c r="F2750" i="108"/>
  <c r="A2751" i="108"/>
  <c r="B2751" i="108"/>
  <c r="C2751" i="108"/>
  <c r="D2751" i="108"/>
  <c r="E2751" i="108"/>
  <c r="F2751" i="108"/>
  <c r="A2752" i="108"/>
  <c r="B2752" i="108"/>
  <c r="C2752" i="108"/>
  <c r="D2752" i="108"/>
  <c r="E2752" i="108"/>
  <c r="F2752" i="108"/>
  <c r="A2753" i="108"/>
  <c r="B2753" i="108"/>
  <c r="C2753" i="108"/>
  <c r="D2753" i="108"/>
  <c r="E2753" i="108"/>
  <c r="F2753" i="108"/>
  <c r="A2754" i="108"/>
  <c r="B2754" i="108"/>
  <c r="C2754" i="108"/>
  <c r="D2754" i="108"/>
  <c r="E2754" i="108"/>
  <c r="F2754" i="108"/>
  <c r="A2755" i="108"/>
  <c r="B2755" i="108"/>
  <c r="C2755" i="108"/>
  <c r="D2755" i="108"/>
  <c r="E2755" i="108"/>
  <c r="F2755" i="108"/>
  <c r="A2756" i="108"/>
  <c r="B2756" i="108"/>
  <c r="C2756" i="108"/>
  <c r="D2756" i="108"/>
  <c r="E2756" i="108"/>
  <c r="F2756" i="108"/>
  <c r="A2757" i="108"/>
  <c r="B2757" i="108"/>
  <c r="C2757" i="108"/>
  <c r="D2757" i="108"/>
  <c r="E2757" i="108"/>
  <c r="F2757" i="108"/>
  <c r="A2758" i="108"/>
  <c r="B2758" i="108"/>
  <c r="C2758" i="108"/>
  <c r="D2758" i="108"/>
  <c r="E2758" i="108"/>
  <c r="F2758" i="108"/>
  <c r="A2759" i="108"/>
  <c r="B2759" i="108"/>
  <c r="C2759" i="108"/>
  <c r="D2759" i="108"/>
  <c r="E2759" i="108"/>
  <c r="F2759" i="108"/>
  <c r="A2760" i="108"/>
  <c r="B2760" i="108"/>
  <c r="C2760" i="108"/>
  <c r="D2760" i="108"/>
  <c r="E2760" i="108"/>
  <c r="F2760" i="108"/>
  <c r="A2761" i="108"/>
  <c r="B2761" i="108"/>
  <c r="C2761" i="108"/>
  <c r="D2761" i="108"/>
  <c r="E2761" i="108"/>
  <c r="F2761" i="108"/>
  <c r="A2762" i="108"/>
  <c r="B2762" i="108"/>
  <c r="C2762" i="108"/>
  <c r="D2762" i="108"/>
  <c r="E2762" i="108"/>
  <c r="F2762" i="108"/>
  <c r="A2763" i="108"/>
  <c r="B2763" i="108"/>
  <c r="C2763" i="108"/>
  <c r="D2763" i="108"/>
  <c r="E2763" i="108"/>
  <c r="F2763" i="108"/>
  <c r="A2764" i="108"/>
  <c r="B2764" i="108"/>
  <c r="C2764" i="108"/>
  <c r="D2764" i="108"/>
  <c r="E2764" i="108"/>
  <c r="F2764" i="108"/>
  <c r="A2765" i="108"/>
  <c r="B2765" i="108"/>
  <c r="C2765" i="108"/>
  <c r="D2765" i="108"/>
  <c r="E2765" i="108"/>
  <c r="F2765" i="108"/>
  <c r="A2766" i="108"/>
  <c r="B2766" i="108"/>
  <c r="C2766" i="108"/>
  <c r="D2766" i="108"/>
  <c r="E2766" i="108"/>
  <c r="F2766" i="108"/>
  <c r="A2767" i="108"/>
  <c r="B2767" i="108"/>
  <c r="C2767" i="108"/>
  <c r="D2767" i="108"/>
  <c r="E2767" i="108"/>
  <c r="F2767" i="108"/>
  <c r="A2768" i="108"/>
  <c r="B2768" i="108"/>
  <c r="C2768" i="108"/>
  <c r="D2768" i="108"/>
  <c r="E2768" i="108"/>
  <c r="F2768" i="108"/>
  <c r="A2769" i="108"/>
  <c r="B2769" i="108"/>
  <c r="C2769" i="108"/>
  <c r="D2769" i="108"/>
  <c r="E2769" i="108"/>
  <c r="F2769" i="108"/>
  <c r="A2770" i="108"/>
  <c r="B2770" i="108"/>
  <c r="C2770" i="108"/>
  <c r="D2770" i="108"/>
  <c r="E2770" i="108"/>
  <c r="F2770" i="108"/>
  <c r="A2771" i="108"/>
  <c r="B2771" i="108"/>
  <c r="C2771" i="108"/>
  <c r="D2771" i="108"/>
  <c r="E2771" i="108"/>
  <c r="F2771" i="108"/>
  <c r="A2772" i="108"/>
  <c r="B2772" i="108"/>
  <c r="C2772" i="108"/>
  <c r="D2772" i="108"/>
  <c r="E2772" i="108"/>
  <c r="F2772" i="108"/>
  <c r="A2773" i="108"/>
  <c r="B2773" i="108"/>
  <c r="C2773" i="108"/>
  <c r="D2773" i="108"/>
  <c r="E2773" i="108"/>
  <c r="F2773" i="108"/>
  <c r="A2774" i="108"/>
  <c r="B2774" i="108"/>
  <c r="C2774" i="108"/>
  <c r="D2774" i="108"/>
  <c r="E2774" i="108"/>
  <c r="F2774" i="108"/>
  <c r="A2775" i="108"/>
  <c r="B2775" i="108"/>
  <c r="C2775" i="108"/>
  <c r="D2775" i="108"/>
  <c r="E2775" i="108"/>
  <c r="F2775" i="108"/>
  <c r="A2776" i="108"/>
  <c r="B2776" i="108"/>
  <c r="C2776" i="108"/>
  <c r="D2776" i="108"/>
  <c r="E2776" i="108"/>
  <c r="F2776" i="108"/>
  <c r="A2777" i="108"/>
  <c r="B2777" i="108"/>
  <c r="C2777" i="108"/>
  <c r="D2777" i="108"/>
  <c r="E2777" i="108"/>
  <c r="F2777" i="108"/>
  <c r="A2778" i="108"/>
  <c r="B2778" i="108"/>
  <c r="C2778" i="108"/>
  <c r="D2778" i="108"/>
  <c r="E2778" i="108"/>
  <c r="F2778" i="108"/>
  <c r="A2779" i="108"/>
  <c r="B2779" i="108"/>
  <c r="C2779" i="108"/>
  <c r="D2779" i="108"/>
  <c r="E2779" i="108"/>
  <c r="F2779" i="108"/>
  <c r="A2780" i="108"/>
  <c r="B2780" i="108"/>
  <c r="C2780" i="108"/>
  <c r="D2780" i="108"/>
  <c r="E2780" i="108"/>
  <c r="F2780" i="108"/>
  <c r="A2781" i="108"/>
  <c r="B2781" i="108"/>
  <c r="C2781" i="108"/>
  <c r="D2781" i="108"/>
  <c r="E2781" i="108"/>
  <c r="F2781" i="108"/>
  <c r="A2782" i="108"/>
  <c r="B2782" i="108"/>
  <c r="C2782" i="108"/>
  <c r="D2782" i="108"/>
  <c r="E2782" i="108"/>
  <c r="F2782" i="108"/>
  <c r="A2783" i="108"/>
  <c r="B2783" i="108"/>
  <c r="C2783" i="108"/>
  <c r="D2783" i="108"/>
  <c r="E2783" i="108"/>
  <c r="F2783" i="108"/>
  <c r="A2784" i="108"/>
  <c r="B2784" i="108"/>
  <c r="C2784" i="108"/>
  <c r="D2784" i="108"/>
  <c r="E2784" i="108"/>
  <c r="F2784" i="108"/>
  <c r="A2785" i="108"/>
  <c r="B2785" i="108"/>
  <c r="C2785" i="108"/>
  <c r="D2785" i="108"/>
  <c r="E2785" i="108"/>
  <c r="F2785" i="108"/>
  <c r="A2786" i="108"/>
  <c r="B2786" i="108"/>
  <c r="C2786" i="108"/>
  <c r="D2786" i="108"/>
  <c r="E2786" i="108"/>
  <c r="F2786" i="108"/>
  <c r="A2787" i="108"/>
  <c r="B2787" i="108"/>
  <c r="C2787" i="108"/>
  <c r="D2787" i="108"/>
  <c r="E2787" i="108"/>
  <c r="F2787" i="108"/>
  <c r="A2788" i="108"/>
  <c r="B2788" i="108"/>
  <c r="C2788" i="108"/>
  <c r="D2788" i="108"/>
  <c r="E2788" i="108"/>
  <c r="F2788" i="108"/>
  <c r="A2789" i="108"/>
  <c r="B2789" i="108"/>
  <c r="C2789" i="108"/>
  <c r="D2789" i="108"/>
  <c r="E2789" i="108"/>
  <c r="F2789" i="108"/>
  <c r="A2790" i="108"/>
  <c r="B2790" i="108"/>
  <c r="C2790" i="108"/>
  <c r="D2790" i="108"/>
  <c r="E2790" i="108"/>
  <c r="F2790" i="108"/>
  <c r="A2791" i="108"/>
  <c r="B2791" i="108"/>
  <c r="C2791" i="108"/>
  <c r="D2791" i="108"/>
  <c r="E2791" i="108"/>
  <c r="F2791" i="108"/>
  <c r="A2792" i="108"/>
  <c r="B2792" i="108"/>
  <c r="C2792" i="108"/>
  <c r="D2792" i="108"/>
  <c r="E2792" i="108"/>
  <c r="F2792" i="108"/>
  <c r="A2793" i="108"/>
  <c r="B2793" i="108"/>
  <c r="C2793" i="108"/>
  <c r="D2793" i="108"/>
  <c r="E2793" i="108"/>
  <c r="F2793" i="108"/>
  <c r="A2794" i="108"/>
  <c r="B2794" i="108"/>
  <c r="C2794" i="108"/>
  <c r="D2794" i="108"/>
  <c r="E2794" i="108"/>
  <c r="F2794" i="108"/>
  <c r="A2795" i="108"/>
  <c r="B2795" i="108"/>
  <c r="C2795" i="108"/>
  <c r="D2795" i="108"/>
  <c r="E2795" i="108"/>
  <c r="F2795" i="108"/>
  <c r="A2796" i="108"/>
  <c r="B2796" i="108"/>
  <c r="C2796" i="108"/>
  <c r="D2796" i="108"/>
  <c r="E2796" i="108"/>
  <c r="F2796" i="108"/>
  <c r="A2797" i="108"/>
  <c r="B2797" i="108"/>
  <c r="C2797" i="108"/>
  <c r="D2797" i="108"/>
  <c r="E2797" i="108"/>
  <c r="F2797" i="108"/>
  <c r="A2798" i="108"/>
  <c r="B2798" i="108"/>
  <c r="C2798" i="108"/>
  <c r="D2798" i="108"/>
  <c r="E2798" i="108"/>
  <c r="F2798" i="108"/>
  <c r="A2799" i="108"/>
  <c r="B2799" i="108"/>
  <c r="C2799" i="108"/>
  <c r="D2799" i="108"/>
  <c r="E2799" i="108"/>
  <c r="F2799" i="108"/>
  <c r="A2800" i="108"/>
  <c r="B2800" i="108"/>
  <c r="C2800" i="108"/>
  <c r="D2800" i="108"/>
  <c r="E2800" i="108"/>
  <c r="F2800" i="108"/>
  <c r="A2801" i="108"/>
  <c r="B2801" i="108"/>
  <c r="C2801" i="108"/>
  <c r="D2801" i="108"/>
  <c r="E2801" i="108"/>
  <c r="F2801" i="108"/>
  <c r="A2802" i="108"/>
  <c r="B2802" i="108"/>
  <c r="C2802" i="108"/>
  <c r="D2802" i="108"/>
  <c r="E2802" i="108"/>
  <c r="F2802" i="108"/>
  <c r="A2803" i="108"/>
  <c r="B2803" i="108"/>
  <c r="C2803" i="108"/>
  <c r="D2803" i="108"/>
  <c r="E2803" i="108"/>
  <c r="F2803" i="108"/>
  <c r="A2804" i="108"/>
  <c r="B2804" i="108"/>
  <c r="C2804" i="108"/>
  <c r="D2804" i="108"/>
  <c r="E2804" i="108"/>
  <c r="F2804" i="108"/>
  <c r="A2805" i="108"/>
  <c r="B2805" i="108"/>
  <c r="C2805" i="108"/>
  <c r="D2805" i="108"/>
  <c r="E2805" i="108"/>
  <c r="F2805" i="108"/>
  <c r="A2806" i="108"/>
  <c r="B2806" i="108"/>
  <c r="C2806" i="108"/>
  <c r="D2806" i="108"/>
  <c r="E2806" i="108"/>
  <c r="F2806" i="108"/>
  <c r="A2807" i="108"/>
  <c r="B2807" i="108"/>
  <c r="C2807" i="108"/>
  <c r="D2807" i="108"/>
  <c r="E2807" i="108"/>
  <c r="F2807" i="108"/>
  <c r="A2808" i="108"/>
  <c r="B2808" i="108"/>
  <c r="C2808" i="108"/>
  <c r="D2808" i="108"/>
  <c r="E2808" i="108"/>
  <c r="F2808" i="108"/>
  <c r="A2809" i="108"/>
  <c r="B2809" i="108"/>
  <c r="C2809" i="108"/>
  <c r="D2809" i="108"/>
  <c r="E2809" i="108"/>
  <c r="F2809" i="108"/>
  <c r="A2810" i="108"/>
  <c r="B2810" i="108"/>
  <c r="C2810" i="108"/>
  <c r="D2810" i="108"/>
  <c r="E2810" i="108"/>
  <c r="F2810" i="108"/>
  <c r="A2811" i="108"/>
  <c r="B2811" i="108"/>
  <c r="C2811" i="108"/>
  <c r="D2811" i="108"/>
  <c r="E2811" i="108"/>
  <c r="F2811" i="108"/>
  <c r="A2812" i="108"/>
  <c r="B2812" i="108"/>
  <c r="C2812" i="108"/>
  <c r="D2812" i="108"/>
  <c r="E2812" i="108"/>
  <c r="F2812" i="108"/>
  <c r="A2813" i="108"/>
  <c r="B2813" i="108"/>
  <c r="C2813" i="108"/>
  <c r="D2813" i="108"/>
  <c r="E2813" i="108"/>
  <c r="F2813" i="108"/>
  <c r="A2814" i="108"/>
  <c r="B2814" i="108"/>
  <c r="C2814" i="108"/>
  <c r="D2814" i="108"/>
  <c r="E2814" i="108"/>
  <c r="F2814" i="108"/>
  <c r="A2815" i="108"/>
  <c r="B2815" i="108"/>
  <c r="C2815" i="108"/>
  <c r="D2815" i="108"/>
  <c r="E2815" i="108"/>
  <c r="F2815" i="108"/>
  <c r="A2816" i="108"/>
  <c r="B2816" i="108"/>
  <c r="C2816" i="108"/>
  <c r="D2816" i="108"/>
  <c r="E2816" i="108"/>
  <c r="F2816" i="108"/>
  <c r="A2817" i="108"/>
  <c r="B2817" i="108"/>
  <c r="C2817" i="108"/>
  <c r="D2817" i="108"/>
  <c r="E2817" i="108"/>
  <c r="F2817" i="108"/>
  <c r="A2818" i="108"/>
  <c r="B2818" i="108"/>
  <c r="C2818" i="108"/>
  <c r="D2818" i="108"/>
  <c r="E2818" i="108"/>
  <c r="F2818" i="108"/>
  <c r="A2819" i="108"/>
  <c r="B2819" i="108"/>
  <c r="C2819" i="108"/>
  <c r="D2819" i="108"/>
  <c r="E2819" i="108"/>
  <c r="F2819" i="108"/>
  <c r="A2820" i="108"/>
  <c r="B2820" i="108"/>
  <c r="C2820" i="108"/>
  <c r="D2820" i="108"/>
  <c r="E2820" i="108"/>
  <c r="F2820" i="108"/>
  <c r="A2821" i="108"/>
  <c r="B2821" i="108"/>
  <c r="C2821" i="108"/>
  <c r="D2821" i="108"/>
  <c r="E2821" i="108"/>
  <c r="F2821" i="108"/>
  <c r="A2822" i="108"/>
  <c r="B2822" i="108"/>
  <c r="C2822" i="108"/>
  <c r="D2822" i="108"/>
  <c r="E2822" i="108"/>
  <c r="F2822" i="108"/>
  <c r="A2823" i="108"/>
  <c r="B2823" i="108"/>
  <c r="C2823" i="108"/>
  <c r="D2823" i="108"/>
  <c r="E2823" i="108"/>
  <c r="F2823" i="108"/>
  <c r="A2824" i="108"/>
  <c r="B2824" i="108"/>
  <c r="C2824" i="108"/>
  <c r="D2824" i="108"/>
  <c r="E2824" i="108"/>
  <c r="F2824" i="108"/>
  <c r="A2825" i="108"/>
  <c r="B2825" i="108"/>
  <c r="C2825" i="108"/>
  <c r="D2825" i="108"/>
  <c r="E2825" i="108"/>
  <c r="F2825" i="108"/>
  <c r="A2826" i="108"/>
  <c r="B2826" i="108"/>
  <c r="C2826" i="108"/>
  <c r="D2826" i="108"/>
  <c r="E2826" i="108"/>
  <c r="F2826" i="108"/>
  <c r="A2827" i="108"/>
  <c r="B2827" i="108"/>
  <c r="C2827" i="108"/>
  <c r="D2827" i="108"/>
  <c r="E2827" i="108"/>
  <c r="F2827" i="108"/>
  <c r="A2828" i="108"/>
  <c r="B2828" i="108"/>
  <c r="C2828" i="108"/>
  <c r="D2828" i="108"/>
  <c r="E2828" i="108"/>
  <c r="F2828" i="108"/>
  <c r="A2829" i="108"/>
  <c r="B2829" i="108"/>
  <c r="C2829" i="108"/>
  <c r="D2829" i="108"/>
  <c r="E2829" i="108"/>
  <c r="F2829" i="108"/>
  <c r="A2830" i="108"/>
  <c r="B2830" i="108"/>
  <c r="C2830" i="108"/>
  <c r="D2830" i="108"/>
  <c r="E2830" i="108"/>
  <c r="F2830" i="108"/>
  <c r="A2831" i="108"/>
  <c r="B2831" i="108"/>
  <c r="C2831" i="108"/>
  <c r="D2831" i="108"/>
  <c r="E2831" i="108"/>
  <c r="F2831" i="108"/>
  <c r="A2832" i="108"/>
  <c r="B2832" i="108"/>
  <c r="C2832" i="108"/>
  <c r="D2832" i="108"/>
  <c r="E2832" i="108"/>
  <c r="F2832" i="108"/>
  <c r="A2833" i="108"/>
  <c r="B2833" i="108"/>
  <c r="C2833" i="108"/>
  <c r="D2833" i="108"/>
  <c r="E2833" i="108"/>
  <c r="F2833" i="108"/>
  <c r="A2834" i="108"/>
  <c r="B2834" i="108"/>
  <c r="C2834" i="108"/>
  <c r="D2834" i="108"/>
  <c r="E2834" i="108"/>
  <c r="F2834" i="108"/>
  <c r="A2835" i="108"/>
  <c r="B2835" i="108"/>
  <c r="C2835" i="108"/>
  <c r="D2835" i="108"/>
  <c r="E2835" i="108"/>
  <c r="F2835" i="108"/>
  <c r="A2836" i="108"/>
  <c r="B2836" i="108"/>
  <c r="C2836" i="108"/>
  <c r="D2836" i="108"/>
  <c r="E2836" i="108"/>
  <c r="F2836" i="108"/>
  <c r="A2837" i="108"/>
  <c r="B2837" i="108"/>
  <c r="C2837" i="108"/>
  <c r="D2837" i="108"/>
  <c r="E2837" i="108"/>
  <c r="F2837" i="108"/>
  <c r="A2838" i="108"/>
  <c r="B2838" i="108"/>
  <c r="C2838" i="108"/>
  <c r="D2838" i="108"/>
  <c r="E2838" i="108"/>
  <c r="F2838" i="108"/>
  <c r="A2839" i="108"/>
  <c r="B2839" i="108"/>
  <c r="C2839" i="108"/>
  <c r="D2839" i="108"/>
  <c r="E2839" i="108"/>
  <c r="F2839" i="108"/>
  <c r="A2840" i="108"/>
  <c r="B2840" i="108"/>
  <c r="C2840" i="108"/>
  <c r="D2840" i="108"/>
  <c r="E2840" i="108"/>
  <c r="F2840" i="108"/>
  <c r="A2841" i="108"/>
  <c r="B2841" i="108"/>
  <c r="C2841" i="108"/>
  <c r="D2841" i="108"/>
  <c r="E2841" i="108"/>
  <c r="F2841" i="108"/>
  <c r="A2842" i="108"/>
  <c r="B2842" i="108"/>
  <c r="C2842" i="108"/>
  <c r="D2842" i="108"/>
  <c r="E2842" i="108"/>
  <c r="F2842" i="108"/>
  <c r="A2843" i="108"/>
  <c r="B2843" i="108"/>
  <c r="C2843" i="108"/>
  <c r="D2843" i="108"/>
  <c r="E2843" i="108"/>
  <c r="F2843" i="108"/>
  <c r="A2844" i="108"/>
  <c r="B2844" i="108"/>
  <c r="C2844" i="108"/>
  <c r="D2844" i="108"/>
  <c r="E2844" i="108"/>
  <c r="F2844" i="108"/>
  <c r="A2845" i="108"/>
  <c r="B2845" i="108"/>
  <c r="C2845" i="108"/>
  <c r="D2845" i="108"/>
  <c r="E2845" i="108"/>
  <c r="F2845" i="108"/>
  <c r="A2846" i="108"/>
  <c r="B2846" i="108"/>
  <c r="C2846" i="108"/>
  <c r="D2846" i="108"/>
  <c r="E2846" i="108"/>
  <c r="F2846" i="108"/>
  <c r="A2847" i="108"/>
  <c r="B2847" i="108"/>
  <c r="C2847" i="108"/>
  <c r="D2847" i="108"/>
  <c r="E2847" i="108"/>
  <c r="F2847" i="108"/>
  <c r="A2848" i="108"/>
  <c r="B2848" i="108"/>
  <c r="C2848" i="108"/>
  <c r="D2848" i="108"/>
  <c r="E2848" i="108"/>
  <c r="F2848" i="108"/>
  <c r="A2849" i="108"/>
  <c r="B2849" i="108"/>
  <c r="C2849" i="108"/>
  <c r="D2849" i="108"/>
  <c r="E2849" i="108"/>
  <c r="F2849" i="108"/>
  <c r="A2850" i="108"/>
  <c r="B2850" i="108"/>
  <c r="C2850" i="108"/>
  <c r="D2850" i="108"/>
  <c r="E2850" i="108"/>
  <c r="F2850" i="108"/>
  <c r="A2851" i="108"/>
  <c r="B2851" i="108"/>
  <c r="C2851" i="108"/>
  <c r="D2851" i="108"/>
  <c r="E2851" i="108"/>
  <c r="F2851" i="108"/>
  <c r="A2852" i="108"/>
  <c r="B2852" i="108"/>
  <c r="C2852" i="108"/>
  <c r="D2852" i="108"/>
  <c r="E2852" i="108"/>
  <c r="F2852" i="108"/>
  <c r="A2853" i="108"/>
  <c r="B2853" i="108"/>
  <c r="C2853" i="108"/>
  <c r="D2853" i="108"/>
  <c r="E2853" i="108"/>
  <c r="F2853" i="108"/>
  <c r="A2854" i="108"/>
  <c r="B2854" i="108"/>
  <c r="C2854" i="108"/>
  <c r="D2854" i="108"/>
  <c r="E2854" i="108"/>
  <c r="F2854" i="108"/>
  <c r="A2855" i="108"/>
  <c r="B2855" i="108"/>
  <c r="C2855" i="108"/>
  <c r="D2855" i="108"/>
  <c r="E2855" i="108"/>
  <c r="F2855" i="108"/>
  <c r="A2856" i="108"/>
  <c r="B2856" i="108"/>
  <c r="C2856" i="108"/>
  <c r="D2856" i="108"/>
  <c r="E2856" i="108"/>
  <c r="F2856" i="108"/>
  <c r="A2857" i="108"/>
  <c r="B2857" i="108"/>
  <c r="C2857" i="108"/>
  <c r="D2857" i="108"/>
  <c r="E2857" i="108"/>
  <c r="F2857" i="108"/>
  <c r="A2858" i="108"/>
  <c r="B2858" i="108"/>
  <c r="C2858" i="108"/>
  <c r="D2858" i="108"/>
  <c r="E2858" i="108"/>
  <c r="F2858" i="108"/>
  <c r="A2859" i="108"/>
  <c r="B2859" i="108"/>
  <c r="C2859" i="108"/>
  <c r="D2859" i="108"/>
  <c r="E2859" i="108"/>
  <c r="F2859" i="108"/>
  <c r="A2860" i="108"/>
  <c r="B2860" i="108"/>
  <c r="C2860" i="108"/>
  <c r="D2860" i="108"/>
  <c r="E2860" i="108"/>
  <c r="F2860" i="108"/>
  <c r="A2861" i="108"/>
  <c r="B2861" i="108"/>
  <c r="C2861" i="108"/>
  <c r="D2861" i="108"/>
  <c r="E2861" i="108"/>
  <c r="F2861" i="108"/>
  <c r="A2862" i="108"/>
  <c r="B2862" i="108"/>
  <c r="C2862" i="108"/>
  <c r="D2862" i="108"/>
  <c r="E2862" i="108"/>
  <c r="F2862" i="108"/>
  <c r="A2863" i="108"/>
  <c r="B2863" i="108"/>
  <c r="C2863" i="108"/>
  <c r="D2863" i="108"/>
  <c r="E2863" i="108"/>
  <c r="F2863" i="108"/>
  <c r="A2864" i="108"/>
  <c r="B2864" i="108"/>
  <c r="C2864" i="108"/>
  <c r="D2864" i="108"/>
  <c r="E2864" i="108"/>
  <c r="F2864" i="108"/>
  <c r="A2865" i="108"/>
  <c r="B2865" i="108"/>
  <c r="C2865" i="108"/>
  <c r="D2865" i="108"/>
  <c r="E2865" i="108"/>
  <c r="F2865" i="108"/>
  <c r="A2866" i="108"/>
  <c r="B2866" i="108"/>
  <c r="C2866" i="108"/>
  <c r="D2866" i="108"/>
  <c r="E2866" i="108"/>
  <c r="F2866" i="108"/>
  <c r="A2867" i="108"/>
  <c r="B2867" i="108"/>
  <c r="C2867" i="108"/>
  <c r="D2867" i="108"/>
  <c r="E2867" i="108"/>
  <c r="F2867" i="108"/>
  <c r="A2868" i="108"/>
  <c r="B2868" i="108"/>
  <c r="C2868" i="108"/>
  <c r="D2868" i="108"/>
  <c r="E2868" i="108"/>
  <c r="F2868" i="108"/>
  <c r="A2869" i="108"/>
  <c r="B2869" i="108"/>
  <c r="C2869" i="108"/>
  <c r="D2869" i="108"/>
  <c r="E2869" i="108"/>
  <c r="F2869" i="108"/>
  <c r="A2870" i="108"/>
  <c r="B2870" i="108"/>
  <c r="C2870" i="108"/>
  <c r="D2870" i="108"/>
  <c r="E2870" i="108"/>
  <c r="F2870" i="108"/>
  <c r="A2871" i="108"/>
  <c r="B2871" i="108"/>
  <c r="C2871" i="108"/>
  <c r="D2871" i="108"/>
  <c r="E2871" i="108"/>
  <c r="F2871" i="108"/>
  <c r="A2872" i="108"/>
  <c r="B2872" i="108"/>
  <c r="C2872" i="108"/>
  <c r="D2872" i="108"/>
  <c r="E2872" i="108"/>
  <c r="F2872" i="108"/>
  <c r="A2873" i="108"/>
  <c r="B2873" i="108"/>
  <c r="C2873" i="108"/>
  <c r="D2873" i="108"/>
  <c r="E2873" i="108"/>
  <c r="F2873" i="108"/>
  <c r="A2874" i="108"/>
  <c r="B2874" i="108"/>
  <c r="C2874" i="108"/>
  <c r="D2874" i="108"/>
  <c r="E2874" i="108"/>
  <c r="F2874" i="108"/>
  <c r="A2875" i="108"/>
  <c r="B2875" i="108"/>
  <c r="C2875" i="108"/>
  <c r="D2875" i="108"/>
  <c r="E2875" i="108"/>
  <c r="F2875" i="108"/>
  <c r="A2876" i="108"/>
  <c r="B2876" i="108"/>
  <c r="C2876" i="108"/>
  <c r="D2876" i="108"/>
  <c r="E2876" i="108"/>
  <c r="F2876" i="108"/>
  <c r="A2877" i="108"/>
  <c r="B2877" i="108"/>
  <c r="C2877" i="108"/>
  <c r="D2877" i="108"/>
  <c r="E2877" i="108"/>
  <c r="F2877" i="108"/>
  <c r="A2878" i="108"/>
  <c r="B2878" i="108"/>
  <c r="C2878" i="108"/>
  <c r="D2878" i="108"/>
  <c r="E2878" i="108"/>
  <c r="F2878" i="108"/>
  <c r="A2879" i="108"/>
  <c r="B2879" i="108"/>
  <c r="C2879" i="108"/>
  <c r="D2879" i="108"/>
  <c r="E2879" i="108"/>
  <c r="F2879" i="108"/>
  <c r="A2880" i="108"/>
  <c r="B2880" i="108"/>
  <c r="C2880" i="108"/>
  <c r="D2880" i="108"/>
  <c r="E2880" i="108"/>
  <c r="F2880" i="108"/>
  <c r="A2881" i="108"/>
  <c r="B2881" i="108"/>
  <c r="C2881" i="108"/>
  <c r="D2881" i="108"/>
  <c r="E2881" i="108"/>
  <c r="F2881" i="108"/>
  <c r="A2882" i="108"/>
  <c r="B2882" i="108"/>
  <c r="C2882" i="108"/>
  <c r="D2882" i="108"/>
  <c r="E2882" i="108"/>
  <c r="F2882" i="108"/>
  <c r="A2883" i="108"/>
  <c r="B2883" i="108"/>
  <c r="C2883" i="108"/>
  <c r="D2883" i="108"/>
  <c r="E2883" i="108"/>
  <c r="F2883" i="108"/>
  <c r="A2884" i="108"/>
  <c r="B2884" i="108"/>
  <c r="C2884" i="108"/>
  <c r="D2884" i="108"/>
  <c r="E2884" i="108"/>
  <c r="F2884" i="108"/>
  <c r="A2885" i="108"/>
  <c r="B2885" i="108"/>
  <c r="C2885" i="108"/>
  <c r="D2885" i="108"/>
  <c r="E2885" i="108"/>
  <c r="F2885" i="108"/>
  <c r="A2886" i="108"/>
  <c r="B2886" i="108"/>
  <c r="C2886" i="108"/>
  <c r="D2886" i="108"/>
  <c r="E2886" i="108"/>
  <c r="F2886" i="108"/>
  <c r="A2887" i="108"/>
  <c r="B2887" i="108"/>
  <c r="C2887" i="108"/>
  <c r="D2887" i="108"/>
  <c r="E2887" i="108"/>
  <c r="F2887" i="108"/>
  <c r="A2888" i="108"/>
  <c r="B2888" i="108"/>
  <c r="C2888" i="108"/>
  <c r="D2888" i="108"/>
  <c r="E2888" i="108"/>
  <c r="F2888" i="108"/>
  <c r="A2889" i="108"/>
  <c r="B2889" i="108"/>
  <c r="C2889" i="108"/>
  <c r="D2889" i="108"/>
  <c r="E2889" i="108"/>
  <c r="F2889" i="108"/>
  <c r="A2890" i="108"/>
  <c r="B2890" i="108"/>
  <c r="C2890" i="108"/>
  <c r="D2890" i="108"/>
  <c r="E2890" i="108"/>
  <c r="F2890" i="108"/>
  <c r="A2891" i="108"/>
  <c r="B2891" i="108"/>
  <c r="C2891" i="108"/>
  <c r="D2891" i="108"/>
  <c r="E2891" i="108"/>
  <c r="F2891" i="108"/>
  <c r="A2892" i="108"/>
  <c r="B2892" i="108"/>
  <c r="C2892" i="108"/>
  <c r="D2892" i="108"/>
  <c r="E2892" i="108"/>
  <c r="F2892" i="108"/>
  <c r="A2893" i="108"/>
  <c r="B2893" i="108"/>
  <c r="C2893" i="108"/>
  <c r="D2893" i="108"/>
  <c r="E2893" i="108"/>
  <c r="F2893" i="108"/>
  <c r="A2894" i="108"/>
  <c r="B2894" i="108"/>
  <c r="C2894" i="108"/>
  <c r="D2894" i="108"/>
  <c r="E2894" i="108"/>
  <c r="F2894" i="108"/>
  <c r="A2895" i="108"/>
  <c r="B2895" i="108"/>
  <c r="C2895" i="108"/>
  <c r="D2895" i="108"/>
  <c r="E2895" i="108"/>
  <c r="F2895" i="108"/>
  <c r="A2896" i="108"/>
  <c r="B2896" i="108"/>
  <c r="C2896" i="108"/>
  <c r="D2896" i="108"/>
  <c r="E2896" i="108"/>
  <c r="F2896" i="108"/>
  <c r="A2897" i="108"/>
  <c r="B2897" i="108"/>
  <c r="C2897" i="108"/>
  <c r="D2897" i="108"/>
  <c r="E2897" i="108"/>
  <c r="F2897" i="108"/>
  <c r="A2898" i="108"/>
  <c r="B2898" i="108"/>
  <c r="C2898" i="108"/>
  <c r="D2898" i="108"/>
  <c r="E2898" i="108"/>
  <c r="F2898" i="108"/>
  <c r="A2899" i="108"/>
  <c r="B2899" i="108"/>
  <c r="C2899" i="108"/>
  <c r="D2899" i="108"/>
  <c r="E2899" i="108"/>
  <c r="F2899" i="108"/>
  <c r="A2900" i="108"/>
  <c r="B2900" i="108"/>
  <c r="C2900" i="108"/>
  <c r="D2900" i="108"/>
  <c r="E2900" i="108"/>
  <c r="F2900" i="108"/>
  <c r="A2901" i="108"/>
  <c r="B2901" i="108"/>
  <c r="C2901" i="108"/>
  <c r="D2901" i="108"/>
  <c r="E2901" i="108"/>
  <c r="F2901" i="108"/>
  <c r="A2902" i="108"/>
  <c r="B2902" i="108"/>
  <c r="C2902" i="108"/>
  <c r="D2902" i="108"/>
  <c r="E2902" i="108"/>
  <c r="F2902" i="108"/>
  <c r="A2903" i="108"/>
  <c r="B2903" i="108"/>
  <c r="C2903" i="108"/>
  <c r="D2903" i="108"/>
  <c r="E2903" i="108"/>
  <c r="F2903" i="108"/>
  <c r="A2904" i="108"/>
  <c r="B2904" i="108"/>
  <c r="C2904" i="108"/>
  <c r="D2904" i="108"/>
  <c r="E2904" i="108"/>
  <c r="F2904" i="108"/>
  <c r="A2905" i="108"/>
  <c r="B2905" i="108"/>
  <c r="C2905" i="108"/>
  <c r="D2905" i="108"/>
  <c r="E2905" i="108"/>
  <c r="F2905" i="108"/>
  <c r="A2906" i="108"/>
  <c r="B2906" i="108"/>
  <c r="C2906" i="108"/>
  <c r="D2906" i="108"/>
  <c r="E2906" i="108"/>
  <c r="F2906" i="108"/>
  <c r="A2907" i="108"/>
  <c r="B2907" i="108"/>
  <c r="C2907" i="108"/>
  <c r="D2907" i="108"/>
  <c r="E2907" i="108"/>
  <c r="F2907" i="108"/>
  <c r="A2908" i="108"/>
  <c r="B2908" i="108"/>
  <c r="C2908" i="108"/>
  <c r="D2908" i="108"/>
  <c r="E2908" i="108"/>
  <c r="F2908" i="108"/>
  <c r="A2909" i="108"/>
  <c r="B2909" i="108"/>
  <c r="C2909" i="108"/>
  <c r="D2909" i="108"/>
  <c r="E2909" i="108"/>
  <c r="F2909" i="108"/>
  <c r="A2910" i="108"/>
  <c r="B2910" i="108"/>
  <c r="C2910" i="108"/>
  <c r="D2910" i="108"/>
  <c r="E2910" i="108"/>
  <c r="F2910" i="108"/>
  <c r="A2911" i="108"/>
  <c r="B2911" i="108"/>
  <c r="C2911" i="108"/>
  <c r="D2911" i="108"/>
  <c r="E2911" i="108"/>
  <c r="F2911" i="108"/>
  <c r="A2912" i="108"/>
  <c r="B2912" i="108"/>
  <c r="C2912" i="108"/>
  <c r="D2912" i="108"/>
  <c r="E2912" i="108"/>
  <c r="F2912" i="108"/>
  <c r="A2913" i="108"/>
  <c r="B2913" i="108"/>
  <c r="C2913" i="108"/>
  <c r="D2913" i="108"/>
  <c r="E2913" i="108"/>
  <c r="F2913" i="108"/>
  <c r="A2914" i="108"/>
  <c r="B2914" i="108"/>
  <c r="C2914" i="108"/>
  <c r="D2914" i="108"/>
  <c r="E2914" i="108"/>
  <c r="F2914" i="108"/>
  <c r="A2915" i="108"/>
  <c r="B2915" i="108"/>
  <c r="C2915" i="108"/>
  <c r="D2915" i="108"/>
  <c r="E2915" i="108"/>
  <c r="F2915" i="108"/>
  <c r="A2916" i="108"/>
  <c r="B2916" i="108"/>
  <c r="C2916" i="108"/>
  <c r="D2916" i="108"/>
  <c r="E2916" i="108"/>
  <c r="F2916" i="108"/>
  <c r="A2917" i="108"/>
  <c r="B2917" i="108"/>
  <c r="C2917" i="108"/>
  <c r="D2917" i="108"/>
  <c r="E2917" i="108"/>
  <c r="F2917" i="108"/>
  <c r="A2918" i="108"/>
  <c r="B2918" i="108"/>
  <c r="C2918" i="108"/>
  <c r="D2918" i="108"/>
  <c r="E2918" i="108"/>
  <c r="F2918" i="108"/>
  <c r="A2919" i="108"/>
  <c r="B2919" i="108"/>
  <c r="C2919" i="108"/>
  <c r="D2919" i="108"/>
  <c r="E2919" i="108"/>
  <c r="F2919" i="108"/>
  <c r="A2920" i="108"/>
  <c r="B2920" i="108"/>
  <c r="C2920" i="108"/>
  <c r="D2920" i="108"/>
  <c r="E2920" i="108"/>
  <c r="F2920" i="108"/>
  <c r="A2921" i="108"/>
  <c r="B2921" i="108"/>
  <c r="C2921" i="108"/>
  <c r="D2921" i="108"/>
  <c r="E2921" i="108"/>
  <c r="F2921" i="108"/>
  <c r="A2922" i="108"/>
  <c r="B2922" i="108"/>
  <c r="C2922" i="108"/>
  <c r="D2922" i="108"/>
  <c r="E2922" i="108"/>
  <c r="F2922" i="108"/>
  <c r="A2923" i="108"/>
  <c r="B2923" i="108"/>
  <c r="C2923" i="108"/>
  <c r="D2923" i="108"/>
  <c r="E2923" i="108"/>
  <c r="F2923" i="108"/>
  <c r="A2924" i="108"/>
  <c r="B2924" i="108"/>
  <c r="C2924" i="108"/>
  <c r="D2924" i="108"/>
  <c r="E2924" i="108"/>
  <c r="F2924" i="108"/>
  <c r="A2925" i="108"/>
  <c r="B2925" i="108"/>
  <c r="C2925" i="108"/>
  <c r="D2925" i="108"/>
  <c r="E2925" i="108"/>
  <c r="F2925" i="108"/>
  <c r="A2926" i="108"/>
  <c r="B2926" i="108"/>
  <c r="C2926" i="108"/>
  <c r="D2926" i="108"/>
  <c r="E2926" i="108"/>
  <c r="F2926" i="108"/>
  <c r="A2927" i="108"/>
  <c r="B2927" i="108"/>
  <c r="C2927" i="108"/>
  <c r="D2927" i="108"/>
  <c r="E2927" i="108"/>
  <c r="F2927" i="108"/>
  <c r="A2928" i="108"/>
  <c r="B2928" i="108"/>
  <c r="C2928" i="108"/>
  <c r="D2928" i="108"/>
  <c r="E2928" i="108"/>
  <c r="F2928" i="108"/>
  <c r="A2929" i="108"/>
  <c r="B2929" i="108"/>
  <c r="C2929" i="108"/>
  <c r="D2929" i="108"/>
  <c r="E2929" i="108"/>
  <c r="F2929" i="108"/>
  <c r="A2930" i="108"/>
  <c r="B2930" i="108"/>
  <c r="C2930" i="108"/>
  <c r="D2930" i="108"/>
  <c r="E2930" i="108"/>
  <c r="F2930" i="108"/>
  <c r="A2931" i="108"/>
  <c r="B2931" i="108"/>
  <c r="C2931" i="108"/>
  <c r="D2931" i="108"/>
  <c r="E2931" i="108"/>
  <c r="F2931" i="108"/>
  <c r="A2932" i="108"/>
  <c r="B2932" i="108"/>
  <c r="C2932" i="108"/>
  <c r="D2932" i="108"/>
  <c r="E2932" i="108"/>
  <c r="F2932" i="108"/>
  <c r="A2933" i="108"/>
  <c r="B2933" i="108"/>
  <c r="C2933" i="108"/>
  <c r="D2933" i="108"/>
  <c r="E2933" i="108"/>
  <c r="F2933" i="108"/>
  <c r="A2934" i="108"/>
  <c r="B2934" i="108"/>
  <c r="C2934" i="108"/>
  <c r="D2934" i="108"/>
  <c r="E2934" i="108"/>
  <c r="F2934" i="108"/>
  <c r="A2935" i="108"/>
  <c r="B2935" i="108"/>
  <c r="C2935" i="108"/>
  <c r="D2935" i="108"/>
  <c r="E2935" i="108"/>
  <c r="F2935" i="108"/>
  <c r="A2936" i="108"/>
  <c r="B2936" i="108"/>
  <c r="C2936" i="108"/>
  <c r="D2936" i="108"/>
  <c r="E2936" i="108"/>
  <c r="F2936" i="108"/>
  <c r="A2937" i="108"/>
  <c r="B2937" i="108"/>
  <c r="C2937" i="108"/>
  <c r="D2937" i="108"/>
  <c r="E2937" i="108"/>
  <c r="F2937" i="108"/>
  <c r="A2938" i="108"/>
  <c r="B2938" i="108"/>
  <c r="C2938" i="108"/>
  <c r="D2938" i="108"/>
  <c r="E2938" i="108"/>
  <c r="F2938" i="108"/>
  <c r="A2939" i="108"/>
  <c r="B2939" i="108"/>
  <c r="C2939" i="108"/>
  <c r="D2939" i="108"/>
  <c r="E2939" i="108"/>
  <c r="F2939" i="108"/>
  <c r="A2940" i="108"/>
  <c r="B2940" i="108"/>
  <c r="C2940" i="108"/>
  <c r="D2940" i="108"/>
  <c r="E2940" i="108"/>
  <c r="F2940" i="108"/>
  <c r="A2941" i="108"/>
  <c r="B2941" i="108"/>
  <c r="C2941" i="108"/>
  <c r="D2941" i="108"/>
  <c r="E2941" i="108"/>
  <c r="F2941" i="108"/>
  <c r="A2942" i="108"/>
  <c r="B2942" i="108"/>
  <c r="C2942" i="108"/>
  <c r="D2942" i="108"/>
  <c r="E2942" i="108"/>
  <c r="F2942" i="108"/>
  <c r="A2943" i="108"/>
  <c r="B2943" i="108"/>
  <c r="C2943" i="108"/>
  <c r="D2943" i="108"/>
  <c r="E2943" i="108"/>
  <c r="F2943" i="108"/>
  <c r="A2944" i="108"/>
  <c r="B2944" i="108"/>
  <c r="C2944" i="108"/>
  <c r="D2944" i="108"/>
  <c r="E2944" i="108"/>
  <c r="F2944" i="108"/>
  <c r="A2945" i="108"/>
  <c r="B2945" i="108"/>
  <c r="C2945" i="108"/>
  <c r="D2945" i="108"/>
  <c r="E2945" i="108"/>
  <c r="F2945" i="108"/>
  <c r="A2946" i="108"/>
  <c r="B2946" i="108"/>
  <c r="C2946" i="108"/>
  <c r="D2946" i="108"/>
  <c r="E2946" i="108"/>
  <c r="F2946" i="108"/>
  <c r="A2947" i="108"/>
  <c r="B2947" i="108"/>
  <c r="C2947" i="108"/>
  <c r="D2947" i="108"/>
  <c r="E2947" i="108"/>
  <c r="F2947" i="108"/>
  <c r="A2948" i="108"/>
  <c r="B2948" i="108"/>
  <c r="C2948" i="108"/>
  <c r="D2948" i="108"/>
  <c r="E2948" i="108"/>
  <c r="F2948" i="108"/>
  <c r="A2949" i="108"/>
  <c r="B2949" i="108"/>
  <c r="C2949" i="108"/>
  <c r="D2949" i="108"/>
  <c r="E2949" i="108"/>
  <c r="F2949" i="108"/>
  <c r="A2950" i="108"/>
  <c r="B2950" i="108"/>
  <c r="C2950" i="108"/>
  <c r="D2950" i="108"/>
  <c r="E2950" i="108"/>
  <c r="F2950" i="108"/>
  <c r="A2951" i="108"/>
  <c r="B2951" i="108"/>
  <c r="C2951" i="108"/>
  <c r="D2951" i="108"/>
  <c r="E2951" i="108"/>
  <c r="F2951" i="108"/>
  <c r="A2952" i="108"/>
  <c r="B2952" i="108"/>
  <c r="C2952" i="108"/>
  <c r="D2952" i="108"/>
  <c r="E2952" i="108"/>
  <c r="F2952" i="108"/>
  <c r="A2953" i="108"/>
  <c r="B2953" i="108"/>
  <c r="C2953" i="108"/>
  <c r="D2953" i="108"/>
  <c r="E2953" i="108"/>
  <c r="F2953" i="108"/>
  <c r="A2954" i="108"/>
  <c r="B2954" i="108"/>
  <c r="C2954" i="108"/>
  <c r="D2954" i="108"/>
  <c r="E2954" i="108"/>
  <c r="F2954" i="108"/>
  <c r="A2955" i="108"/>
  <c r="B2955" i="108"/>
  <c r="C2955" i="108"/>
  <c r="D2955" i="108"/>
  <c r="E2955" i="108"/>
  <c r="F2955" i="108"/>
  <c r="A2956" i="108"/>
  <c r="B2956" i="108"/>
  <c r="C2956" i="108"/>
  <c r="D2956" i="108"/>
  <c r="E2956" i="108"/>
  <c r="F2956" i="108"/>
  <c r="A2957" i="108"/>
  <c r="B2957" i="108"/>
  <c r="C2957" i="108"/>
  <c r="D2957" i="108"/>
  <c r="E2957" i="108"/>
  <c r="F2957" i="108"/>
  <c r="A2958" i="108"/>
  <c r="B2958" i="108"/>
  <c r="C2958" i="108"/>
  <c r="D2958" i="108"/>
  <c r="E2958" i="108"/>
  <c r="F2958" i="108"/>
  <c r="A2959" i="108"/>
  <c r="B2959" i="108"/>
  <c r="C2959" i="108"/>
  <c r="D2959" i="108"/>
  <c r="E2959" i="108"/>
  <c r="F2959" i="108"/>
  <c r="A2960" i="108"/>
  <c r="B2960" i="108"/>
  <c r="C2960" i="108"/>
  <c r="D2960" i="108"/>
  <c r="E2960" i="108"/>
  <c r="F2960" i="108"/>
  <c r="A2961" i="108"/>
  <c r="B2961" i="108"/>
  <c r="C2961" i="108"/>
  <c r="D2961" i="108"/>
  <c r="E2961" i="108"/>
  <c r="F2961" i="108"/>
  <c r="A2962" i="108"/>
  <c r="B2962" i="108"/>
  <c r="C2962" i="108"/>
  <c r="D2962" i="108"/>
  <c r="E2962" i="108"/>
  <c r="F2962" i="108"/>
  <c r="A2963" i="108"/>
  <c r="B2963" i="108"/>
  <c r="C2963" i="108"/>
  <c r="D2963" i="108"/>
  <c r="E2963" i="108"/>
  <c r="F2963" i="108"/>
  <c r="A2964" i="108"/>
  <c r="B2964" i="108"/>
  <c r="C2964" i="108"/>
  <c r="D2964" i="108"/>
  <c r="E2964" i="108"/>
  <c r="F2964" i="108"/>
  <c r="A2965" i="108"/>
  <c r="B2965" i="108"/>
  <c r="C2965" i="108"/>
  <c r="D2965" i="108"/>
  <c r="E2965" i="108"/>
  <c r="F2965" i="108"/>
  <c r="A2966" i="108"/>
  <c r="B2966" i="108"/>
  <c r="C2966" i="108"/>
  <c r="D2966" i="108"/>
  <c r="E2966" i="108"/>
  <c r="F2966" i="108"/>
  <c r="A2967" i="108"/>
  <c r="B2967" i="108"/>
  <c r="C2967" i="108"/>
  <c r="D2967" i="108"/>
  <c r="E2967" i="108"/>
  <c r="F2967" i="108"/>
  <c r="A2968" i="108"/>
  <c r="B2968" i="108"/>
  <c r="C2968" i="108"/>
  <c r="D2968" i="108"/>
  <c r="E2968" i="108"/>
  <c r="F2968" i="108"/>
  <c r="A2969" i="108"/>
  <c r="B2969" i="108"/>
  <c r="C2969" i="108"/>
  <c r="D2969" i="108"/>
  <c r="E2969" i="108"/>
  <c r="F2969" i="108"/>
  <c r="A2970" i="108"/>
  <c r="B2970" i="108"/>
  <c r="C2970" i="108"/>
  <c r="D2970" i="108"/>
  <c r="E2970" i="108"/>
  <c r="F2970" i="108"/>
  <c r="A2971" i="108"/>
  <c r="B2971" i="108"/>
  <c r="C2971" i="108"/>
  <c r="D2971" i="108"/>
  <c r="E2971" i="108"/>
  <c r="F2971" i="108"/>
  <c r="A2972" i="108"/>
  <c r="B2972" i="108"/>
  <c r="C2972" i="108"/>
  <c r="D2972" i="108"/>
  <c r="E2972" i="108"/>
  <c r="F2972" i="108"/>
  <c r="A2973" i="108"/>
  <c r="B2973" i="108"/>
  <c r="C2973" i="108"/>
  <c r="D2973" i="108"/>
  <c r="E2973" i="108"/>
  <c r="F2973" i="108"/>
  <c r="A2974" i="108"/>
  <c r="B2974" i="108"/>
  <c r="C2974" i="108"/>
  <c r="D2974" i="108"/>
  <c r="E2974" i="108"/>
  <c r="F2974" i="108"/>
  <c r="A2975" i="108"/>
  <c r="B2975" i="108"/>
  <c r="C2975" i="108"/>
  <c r="D2975" i="108"/>
  <c r="E2975" i="108"/>
  <c r="F2975" i="108"/>
  <c r="A2976" i="108"/>
  <c r="B2976" i="108"/>
  <c r="C2976" i="108"/>
  <c r="D2976" i="108"/>
  <c r="E2976" i="108"/>
  <c r="F2976" i="108"/>
  <c r="A2977" i="108"/>
  <c r="B2977" i="108"/>
  <c r="C2977" i="108"/>
  <c r="D2977" i="108"/>
  <c r="E2977" i="108"/>
  <c r="F2977" i="108"/>
  <c r="A2978" i="108"/>
  <c r="B2978" i="108"/>
  <c r="C2978" i="108"/>
  <c r="D2978" i="108"/>
  <c r="E2978" i="108"/>
  <c r="F2978" i="108"/>
  <c r="A2979" i="108"/>
  <c r="B2979" i="108"/>
  <c r="C2979" i="108"/>
  <c r="D2979" i="108"/>
  <c r="E2979" i="108"/>
  <c r="F2979" i="108"/>
  <c r="A2980" i="108"/>
  <c r="B2980" i="108"/>
  <c r="C2980" i="108"/>
  <c r="D2980" i="108"/>
  <c r="E2980" i="108"/>
  <c r="F2980" i="108"/>
  <c r="A2981" i="108"/>
  <c r="B2981" i="108"/>
  <c r="C2981" i="108"/>
  <c r="D2981" i="108"/>
  <c r="E2981" i="108"/>
  <c r="F2981" i="108"/>
  <c r="A2982" i="108"/>
  <c r="B2982" i="108"/>
  <c r="C2982" i="108"/>
  <c r="D2982" i="108"/>
  <c r="E2982" i="108"/>
  <c r="F2982" i="108"/>
  <c r="A2983" i="108"/>
  <c r="B2983" i="108"/>
  <c r="C2983" i="108"/>
  <c r="D2983" i="108"/>
  <c r="E2983" i="108"/>
  <c r="F2983" i="108"/>
  <c r="A2984" i="108"/>
  <c r="B2984" i="108"/>
  <c r="C2984" i="108"/>
  <c r="D2984" i="108"/>
  <c r="E2984" i="108"/>
  <c r="F2984" i="108"/>
  <c r="A2985" i="108"/>
  <c r="B2985" i="108"/>
  <c r="C2985" i="108"/>
  <c r="D2985" i="108"/>
  <c r="E2985" i="108"/>
  <c r="F2985" i="108"/>
  <c r="A2986" i="108"/>
  <c r="B2986" i="108"/>
  <c r="C2986" i="108"/>
  <c r="D2986" i="108"/>
  <c r="E2986" i="108"/>
  <c r="F2986" i="108"/>
  <c r="A2987" i="108"/>
  <c r="B2987" i="108"/>
  <c r="C2987" i="108"/>
  <c r="D2987" i="108"/>
  <c r="E2987" i="108"/>
  <c r="F2987" i="108"/>
  <c r="A2988" i="108"/>
  <c r="B2988" i="108"/>
  <c r="C2988" i="108"/>
  <c r="D2988" i="108"/>
  <c r="E2988" i="108"/>
  <c r="F2988" i="108"/>
  <c r="A2989" i="108"/>
  <c r="B2989" i="108"/>
  <c r="C2989" i="108"/>
  <c r="D2989" i="108"/>
  <c r="E2989" i="108"/>
  <c r="F2989" i="108"/>
  <c r="A2990" i="108"/>
  <c r="B2990" i="108"/>
  <c r="C2990" i="108"/>
  <c r="D2990" i="108"/>
  <c r="E2990" i="108"/>
  <c r="F2990" i="108"/>
  <c r="A2991" i="108"/>
  <c r="B2991" i="108"/>
  <c r="C2991" i="108"/>
  <c r="D2991" i="108"/>
  <c r="E2991" i="108"/>
  <c r="F2991" i="108"/>
  <c r="A2992" i="108"/>
  <c r="B2992" i="108"/>
  <c r="C2992" i="108"/>
  <c r="D2992" i="108"/>
  <c r="E2992" i="108"/>
  <c r="F2992" i="108"/>
  <c r="A2993" i="108"/>
  <c r="B2993" i="108"/>
  <c r="C2993" i="108"/>
  <c r="D2993" i="108"/>
  <c r="E2993" i="108"/>
  <c r="F2993" i="108"/>
  <c r="A2994" i="108"/>
  <c r="B2994" i="108"/>
  <c r="C2994" i="108"/>
  <c r="D2994" i="108"/>
  <c r="E2994" i="108"/>
  <c r="F2994" i="108"/>
  <c r="A2995" i="108"/>
  <c r="B2995" i="108"/>
  <c r="C2995" i="108"/>
  <c r="D2995" i="108"/>
  <c r="E2995" i="108"/>
  <c r="F2995" i="108"/>
  <c r="A2996" i="108"/>
  <c r="B2996" i="108"/>
  <c r="C2996" i="108"/>
  <c r="D2996" i="108"/>
  <c r="E2996" i="108"/>
  <c r="F2996" i="108"/>
  <c r="A2997" i="108"/>
  <c r="B2997" i="108"/>
  <c r="C2997" i="108"/>
  <c r="D2997" i="108"/>
  <c r="E2997" i="108"/>
  <c r="F2997" i="108"/>
  <c r="A2998" i="108"/>
  <c r="B2998" i="108"/>
  <c r="C2998" i="108"/>
  <c r="D2998" i="108"/>
  <c r="E2998" i="108"/>
  <c r="F2998" i="108"/>
  <c r="A2999" i="108"/>
  <c r="B2999" i="108"/>
  <c r="C2999" i="108"/>
  <c r="D2999" i="108"/>
  <c r="E2999" i="108"/>
  <c r="F2999" i="108"/>
  <c r="A3000" i="108"/>
  <c r="B3000" i="108"/>
  <c r="C3000" i="108"/>
  <c r="D3000" i="108"/>
  <c r="E3000" i="108"/>
  <c r="F3000" i="108"/>
  <c r="A3001" i="108"/>
  <c r="B3001" i="108"/>
  <c r="C3001" i="108"/>
  <c r="D3001" i="108"/>
  <c r="E3001" i="108"/>
  <c r="F3001" i="108"/>
  <c r="A3002" i="108"/>
  <c r="B3002" i="108"/>
  <c r="C3002" i="108"/>
  <c r="D3002" i="108"/>
  <c r="E3002" i="108"/>
  <c r="F3002" i="108"/>
  <c r="A3003" i="108"/>
  <c r="B3003" i="108"/>
  <c r="C3003" i="108"/>
  <c r="D3003" i="108"/>
  <c r="E3003" i="108"/>
  <c r="F3003" i="108"/>
  <c r="A3004" i="108"/>
  <c r="B3004" i="108"/>
  <c r="C3004" i="108"/>
  <c r="D3004" i="108"/>
  <c r="E3004" i="108"/>
  <c r="F3004" i="108"/>
  <c r="A3005" i="108"/>
  <c r="B3005" i="108"/>
  <c r="C3005" i="108"/>
  <c r="D3005" i="108"/>
  <c r="E3005" i="108"/>
  <c r="F3005" i="108"/>
  <c r="A3006" i="108"/>
  <c r="B3006" i="108"/>
  <c r="C3006" i="108"/>
  <c r="D3006" i="108"/>
  <c r="E3006" i="108"/>
  <c r="F3006" i="108"/>
  <c r="A3007" i="108"/>
  <c r="B3007" i="108"/>
  <c r="C3007" i="108"/>
  <c r="D3007" i="108"/>
  <c r="E3007" i="108"/>
  <c r="F3007" i="108"/>
  <c r="A3008" i="108"/>
  <c r="B3008" i="108"/>
  <c r="C3008" i="108"/>
  <c r="D3008" i="108"/>
  <c r="E3008" i="108"/>
  <c r="F3008" i="108"/>
  <c r="A3009" i="108"/>
  <c r="B3009" i="108"/>
  <c r="C3009" i="108"/>
  <c r="D3009" i="108"/>
  <c r="E3009" i="108"/>
  <c r="F3009" i="108"/>
  <c r="A3010" i="108"/>
  <c r="B3010" i="108"/>
  <c r="C3010" i="108"/>
  <c r="D3010" i="108"/>
  <c r="E3010" i="108"/>
  <c r="F3010" i="108"/>
  <c r="A3011" i="108"/>
  <c r="B3011" i="108"/>
  <c r="C3011" i="108"/>
  <c r="D3011" i="108"/>
  <c r="E3011" i="108"/>
  <c r="F3011" i="108"/>
  <c r="A3012" i="108"/>
  <c r="B3012" i="108"/>
  <c r="C3012" i="108"/>
  <c r="D3012" i="108"/>
  <c r="E3012" i="108"/>
  <c r="F3012" i="108"/>
  <c r="A3013" i="108"/>
  <c r="B3013" i="108"/>
  <c r="C3013" i="108"/>
  <c r="D3013" i="108"/>
  <c r="E3013" i="108"/>
  <c r="F3013" i="108"/>
  <c r="A3014" i="108"/>
  <c r="B3014" i="108"/>
  <c r="C3014" i="108"/>
  <c r="D3014" i="108"/>
  <c r="E3014" i="108"/>
  <c r="F3014" i="108"/>
  <c r="A3015" i="108"/>
  <c r="B3015" i="108"/>
  <c r="C3015" i="108"/>
  <c r="D3015" i="108"/>
  <c r="E3015" i="108"/>
  <c r="F3015" i="108"/>
  <c r="A3016" i="108"/>
  <c r="B3016" i="108"/>
  <c r="C3016" i="108"/>
  <c r="D3016" i="108"/>
  <c r="E3016" i="108"/>
  <c r="F3016" i="108"/>
  <c r="A3017" i="108"/>
  <c r="B3017" i="108"/>
  <c r="C3017" i="108"/>
  <c r="D3017" i="108"/>
  <c r="E3017" i="108"/>
  <c r="F3017" i="108"/>
  <c r="A3018" i="108"/>
  <c r="B3018" i="108"/>
  <c r="C3018" i="108"/>
  <c r="D3018" i="108"/>
  <c r="E3018" i="108"/>
  <c r="F3018" i="108"/>
  <c r="A3019" i="108"/>
  <c r="B3019" i="108"/>
  <c r="C3019" i="108"/>
  <c r="D3019" i="108"/>
  <c r="E3019" i="108"/>
  <c r="F3019" i="108"/>
  <c r="A3020" i="108"/>
  <c r="B3020" i="108"/>
  <c r="C3020" i="108"/>
  <c r="D3020" i="108"/>
  <c r="E3020" i="108"/>
  <c r="F3020" i="108"/>
  <c r="A3021" i="108"/>
  <c r="B3021" i="108"/>
  <c r="C3021" i="108"/>
  <c r="D3021" i="108"/>
  <c r="E3021" i="108"/>
  <c r="F3021" i="108"/>
  <c r="A3022" i="108"/>
  <c r="B3022" i="108"/>
  <c r="C3022" i="108"/>
  <c r="D3022" i="108"/>
  <c r="E3022" i="108"/>
  <c r="F3022" i="108"/>
  <c r="A3023" i="108"/>
  <c r="B3023" i="108"/>
  <c r="C3023" i="108"/>
  <c r="D3023" i="108"/>
  <c r="E3023" i="108"/>
  <c r="F3023" i="108"/>
  <c r="A3024" i="108"/>
  <c r="B3024" i="108"/>
  <c r="C3024" i="108"/>
  <c r="D3024" i="108"/>
  <c r="E3024" i="108"/>
  <c r="F3024" i="108"/>
  <c r="A3025" i="108"/>
  <c r="B3025" i="108"/>
  <c r="C3025" i="108"/>
  <c r="D3025" i="108"/>
  <c r="E3025" i="108"/>
  <c r="F3025" i="108"/>
  <c r="A3026" i="108"/>
  <c r="B3026" i="108"/>
  <c r="C3026" i="108"/>
  <c r="D3026" i="108"/>
  <c r="E3026" i="108"/>
  <c r="F3026" i="108"/>
  <c r="A3027" i="108"/>
  <c r="B3027" i="108"/>
  <c r="C3027" i="108"/>
  <c r="D3027" i="108"/>
  <c r="E3027" i="108"/>
  <c r="F3027" i="108"/>
  <c r="A3028" i="108"/>
  <c r="B3028" i="108"/>
  <c r="C3028" i="108"/>
  <c r="D3028" i="108"/>
  <c r="E3028" i="108"/>
  <c r="F3028" i="108"/>
  <c r="A3029" i="108"/>
  <c r="B3029" i="108"/>
  <c r="C3029" i="108"/>
  <c r="D3029" i="108"/>
  <c r="E3029" i="108"/>
  <c r="F3029" i="108"/>
  <c r="A3030" i="108"/>
  <c r="B3030" i="108"/>
  <c r="C3030" i="108"/>
  <c r="D3030" i="108"/>
  <c r="E3030" i="108"/>
  <c r="F3030" i="108"/>
  <c r="A3031" i="108"/>
  <c r="B3031" i="108"/>
  <c r="C3031" i="108"/>
  <c r="D3031" i="108"/>
  <c r="E3031" i="108"/>
  <c r="F3031" i="108"/>
  <c r="A3032" i="108"/>
  <c r="B3032" i="108"/>
  <c r="C3032" i="108"/>
  <c r="D3032" i="108"/>
  <c r="E3032" i="108"/>
  <c r="F3032" i="108"/>
  <c r="A3033" i="108"/>
  <c r="B3033" i="108"/>
  <c r="C3033" i="108"/>
  <c r="D3033" i="108"/>
  <c r="E3033" i="108"/>
  <c r="F3033" i="108"/>
  <c r="A3034" i="108"/>
  <c r="B3034" i="108"/>
  <c r="C3034" i="108"/>
  <c r="D3034" i="108"/>
  <c r="E3034" i="108"/>
  <c r="F3034" i="108"/>
  <c r="A3035" i="108"/>
  <c r="B3035" i="108"/>
  <c r="C3035" i="108"/>
  <c r="D3035" i="108"/>
  <c r="E3035" i="108"/>
  <c r="F3035" i="108"/>
  <c r="A3036" i="108"/>
  <c r="B3036" i="108"/>
  <c r="C3036" i="108"/>
  <c r="D3036" i="108"/>
  <c r="E3036" i="108"/>
  <c r="F3036" i="108"/>
  <c r="A3037" i="108"/>
  <c r="B3037" i="108"/>
  <c r="C3037" i="108"/>
  <c r="D3037" i="108"/>
  <c r="E3037" i="108"/>
  <c r="F3037" i="108"/>
  <c r="A3038" i="108"/>
  <c r="B3038" i="108"/>
  <c r="C3038" i="108"/>
  <c r="D3038" i="108"/>
  <c r="E3038" i="108"/>
  <c r="F3038" i="108"/>
  <c r="A3039" i="108"/>
  <c r="B3039" i="108"/>
  <c r="C3039" i="108"/>
  <c r="D3039" i="108"/>
  <c r="E3039" i="108"/>
  <c r="F3039" i="108"/>
  <c r="A3040" i="108"/>
  <c r="B3040" i="108"/>
  <c r="C3040" i="108"/>
  <c r="D3040" i="108"/>
  <c r="E3040" i="108"/>
  <c r="F3040" i="108"/>
  <c r="A3041" i="108"/>
  <c r="B3041" i="108"/>
  <c r="C3041" i="108"/>
  <c r="D3041" i="108"/>
  <c r="E3041" i="108"/>
  <c r="F3041" i="108"/>
  <c r="A3042" i="108"/>
  <c r="B3042" i="108"/>
  <c r="C3042" i="108"/>
  <c r="D3042" i="108"/>
  <c r="E3042" i="108"/>
  <c r="F3042" i="108"/>
  <c r="A3043" i="108"/>
  <c r="B3043" i="108"/>
  <c r="C3043" i="108"/>
  <c r="D3043" i="108"/>
  <c r="E3043" i="108"/>
  <c r="F3043" i="108"/>
  <c r="A3044" i="108"/>
  <c r="B3044" i="108"/>
  <c r="C3044" i="108"/>
  <c r="D3044" i="108"/>
  <c r="E3044" i="108"/>
  <c r="F3044" i="108"/>
  <c r="A3045" i="108"/>
  <c r="B3045" i="108"/>
  <c r="C3045" i="108"/>
  <c r="D3045" i="108"/>
  <c r="E3045" i="108"/>
  <c r="F3045" i="108"/>
  <c r="A3046" i="108"/>
  <c r="B3046" i="108"/>
  <c r="C3046" i="108"/>
  <c r="D3046" i="108"/>
  <c r="E3046" i="108"/>
  <c r="F3046" i="108"/>
  <c r="A3047" i="108"/>
  <c r="B3047" i="108"/>
  <c r="C3047" i="108"/>
  <c r="D3047" i="108"/>
  <c r="E3047" i="108"/>
  <c r="F3047" i="108"/>
  <c r="A3048" i="108"/>
  <c r="B3048" i="108"/>
  <c r="C3048" i="108"/>
  <c r="D3048" i="108"/>
  <c r="E3048" i="108"/>
  <c r="F3048" i="108"/>
  <c r="A3049" i="108"/>
  <c r="B3049" i="108"/>
  <c r="C3049" i="108"/>
  <c r="D3049" i="108"/>
  <c r="E3049" i="108"/>
  <c r="F3049" i="108"/>
  <c r="A3050" i="108"/>
  <c r="B3050" i="108"/>
  <c r="C3050" i="108"/>
  <c r="D3050" i="108"/>
  <c r="E3050" i="108"/>
  <c r="F3050" i="108"/>
  <c r="A3051" i="108"/>
  <c r="B3051" i="108"/>
  <c r="C3051" i="108"/>
  <c r="D3051" i="108"/>
  <c r="E3051" i="108"/>
  <c r="F3051" i="108"/>
  <c r="A3052" i="108"/>
  <c r="B3052" i="108"/>
  <c r="C3052" i="108"/>
  <c r="D3052" i="108"/>
  <c r="E3052" i="108"/>
  <c r="F3052" i="108"/>
  <c r="A3053" i="108"/>
  <c r="B3053" i="108"/>
  <c r="C3053" i="108"/>
  <c r="D3053" i="108"/>
  <c r="E3053" i="108"/>
  <c r="F3053" i="108"/>
  <c r="A3054" i="108"/>
  <c r="B3054" i="108"/>
  <c r="C3054" i="108"/>
  <c r="D3054" i="108"/>
  <c r="E3054" i="108"/>
  <c r="F3054" i="108"/>
  <c r="A3055" i="108"/>
  <c r="B3055" i="108"/>
  <c r="C3055" i="108"/>
  <c r="D3055" i="108"/>
  <c r="E3055" i="108"/>
  <c r="F3055" i="108"/>
  <c r="A3056" i="108"/>
  <c r="B3056" i="108"/>
  <c r="C3056" i="108"/>
  <c r="D3056" i="108"/>
  <c r="E3056" i="108"/>
  <c r="F3056" i="108"/>
  <c r="A3057" i="108"/>
  <c r="B3057" i="108"/>
  <c r="C3057" i="108"/>
  <c r="D3057" i="108"/>
  <c r="E3057" i="108"/>
  <c r="F3057" i="108"/>
  <c r="A3058" i="108"/>
  <c r="B3058" i="108"/>
  <c r="C3058" i="108"/>
  <c r="D3058" i="108"/>
  <c r="E3058" i="108"/>
  <c r="F3058" i="108"/>
  <c r="A3059" i="108"/>
  <c r="B3059" i="108"/>
  <c r="C3059" i="108"/>
  <c r="D3059" i="108"/>
  <c r="E3059" i="108"/>
  <c r="F3059" i="108"/>
  <c r="A3060" i="108"/>
  <c r="B3060" i="108"/>
  <c r="C3060" i="108"/>
  <c r="D3060" i="108"/>
  <c r="E3060" i="108"/>
  <c r="F3060" i="108"/>
  <c r="A3061" i="108"/>
  <c r="B3061" i="108"/>
  <c r="C3061" i="108"/>
  <c r="D3061" i="108"/>
  <c r="E3061" i="108"/>
  <c r="F3061" i="108"/>
  <c r="A3062" i="108"/>
  <c r="B3062" i="108"/>
  <c r="C3062" i="108"/>
  <c r="D3062" i="108"/>
  <c r="E3062" i="108"/>
  <c r="F3062" i="108"/>
  <c r="A3063" i="108"/>
  <c r="B3063" i="108"/>
  <c r="C3063" i="108"/>
  <c r="D3063" i="108"/>
  <c r="E3063" i="108"/>
  <c r="F3063" i="108"/>
  <c r="A3064" i="108"/>
  <c r="B3064" i="108"/>
  <c r="C3064" i="108"/>
  <c r="D3064" i="108"/>
  <c r="E3064" i="108"/>
  <c r="F3064" i="108"/>
  <c r="A3065" i="108"/>
  <c r="B3065" i="108"/>
  <c r="C3065" i="108"/>
  <c r="D3065" i="108"/>
  <c r="E3065" i="108"/>
  <c r="F3065" i="108"/>
  <c r="A3066" i="108"/>
  <c r="B3066" i="108"/>
  <c r="C3066" i="108"/>
  <c r="D3066" i="108"/>
  <c r="E3066" i="108"/>
  <c r="F3066" i="108"/>
  <c r="A3067" i="108"/>
  <c r="B3067" i="108"/>
  <c r="C3067" i="108"/>
  <c r="D3067" i="108"/>
  <c r="E3067" i="108"/>
  <c r="F3067" i="108"/>
  <c r="A3068" i="108"/>
  <c r="B3068" i="108"/>
  <c r="C3068" i="108"/>
  <c r="D3068" i="108"/>
  <c r="E3068" i="108"/>
  <c r="F3068" i="108"/>
  <c r="A3069" i="108"/>
  <c r="B3069" i="108"/>
  <c r="C3069" i="108"/>
  <c r="D3069" i="108"/>
  <c r="E3069" i="108"/>
  <c r="F3069" i="108"/>
  <c r="A3070" i="108"/>
  <c r="B3070" i="108"/>
  <c r="C3070" i="108"/>
  <c r="D3070" i="108"/>
  <c r="E3070" i="108"/>
  <c r="F3070" i="108"/>
  <c r="A3071" i="108"/>
  <c r="B3071" i="108"/>
  <c r="C3071" i="108"/>
  <c r="D3071" i="108"/>
  <c r="E3071" i="108"/>
  <c r="F3071" i="108"/>
  <c r="A3072" i="108"/>
  <c r="B3072" i="108"/>
  <c r="C3072" i="108"/>
  <c r="D3072" i="108"/>
  <c r="E3072" i="108"/>
  <c r="F3072" i="108"/>
  <c r="A3073" i="108"/>
  <c r="B3073" i="108"/>
  <c r="C3073" i="108"/>
  <c r="D3073" i="108"/>
  <c r="E3073" i="108"/>
  <c r="F3073" i="108"/>
  <c r="A3074" i="108"/>
  <c r="B3074" i="108"/>
  <c r="C3074" i="108"/>
  <c r="D3074" i="108"/>
  <c r="E3074" i="108"/>
  <c r="F3074" i="108"/>
  <c r="A3075" i="108"/>
  <c r="B3075" i="108"/>
  <c r="C3075" i="108"/>
  <c r="D3075" i="108"/>
  <c r="E3075" i="108"/>
  <c r="F3075" i="108"/>
  <c r="A3076" i="108"/>
  <c r="B3076" i="108"/>
  <c r="C3076" i="108"/>
  <c r="D3076" i="108"/>
  <c r="E3076" i="108"/>
  <c r="F3076" i="108"/>
  <c r="A3077" i="108"/>
  <c r="B3077" i="108"/>
  <c r="C3077" i="108"/>
  <c r="D3077" i="108"/>
  <c r="E3077" i="108"/>
  <c r="F3077" i="108"/>
  <c r="A3078" i="108"/>
  <c r="B3078" i="108"/>
  <c r="C3078" i="108"/>
  <c r="D3078" i="108"/>
  <c r="E3078" i="108"/>
  <c r="F3078" i="108"/>
  <c r="A3079" i="108"/>
  <c r="B3079" i="108"/>
  <c r="C3079" i="108"/>
  <c r="D3079" i="108"/>
  <c r="E3079" i="108"/>
  <c r="F3079" i="108"/>
  <c r="A3080" i="108"/>
  <c r="B3080" i="108"/>
  <c r="C3080" i="108"/>
  <c r="D3080" i="108"/>
  <c r="E3080" i="108"/>
  <c r="F3080" i="108"/>
  <c r="A3081" i="108"/>
  <c r="B3081" i="108"/>
  <c r="C3081" i="108"/>
  <c r="D3081" i="108"/>
  <c r="E3081" i="108"/>
  <c r="F3081" i="108"/>
  <c r="A3082" i="108"/>
  <c r="B3082" i="108"/>
  <c r="C3082" i="108"/>
  <c r="D3082" i="108"/>
  <c r="E3082" i="108"/>
  <c r="F3082" i="108"/>
  <c r="A3083" i="108"/>
  <c r="B3083" i="108"/>
  <c r="C3083" i="108"/>
  <c r="D3083" i="108"/>
  <c r="E3083" i="108"/>
  <c r="F3083" i="108"/>
  <c r="A3084" i="108"/>
  <c r="B3084" i="108"/>
  <c r="C3084" i="108"/>
  <c r="D3084" i="108"/>
  <c r="E3084" i="108"/>
  <c r="F3084" i="108"/>
  <c r="A3085" i="108"/>
  <c r="B3085" i="108"/>
  <c r="C3085" i="108"/>
  <c r="D3085" i="108"/>
  <c r="E3085" i="108"/>
  <c r="F3085" i="108"/>
  <c r="A3086" i="108"/>
  <c r="B3086" i="108"/>
  <c r="C3086" i="108"/>
  <c r="D3086" i="108"/>
  <c r="E3086" i="108"/>
  <c r="F3086" i="108"/>
  <c r="A3087" i="108"/>
  <c r="B3087" i="108"/>
  <c r="C3087" i="108"/>
  <c r="D3087" i="108"/>
  <c r="E3087" i="108"/>
  <c r="F3087" i="108"/>
  <c r="A3088" i="108"/>
  <c r="B3088" i="108"/>
  <c r="C3088" i="108"/>
  <c r="D3088" i="108"/>
  <c r="E3088" i="108"/>
  <c r="F3088" i="108"/>
  <c r="A3089" i="108"/>
  <c r="B3089" i="108"/>
  <c r="C3089" i="108"/>
  <c r="D3089" i="108"/>
  <c r="E3089" i="108"/>
  <c r="F3089" i="108"/>
  <c r="A3090" i="108"/>
  <c r="B3090" i="108"/>
  <c r="C3090" i="108"/>
  <c r="D3090" i="108"/>
  <c r="E3090" i="108"/>
  <c r="F3090" i="108"/>
  <c r="A3091" i="108"/>
  <c r="B3091" i="108"/>
  <c r="C3091" i="108"/>
  <c r="D3091" i="108"/>
  <c r="E3091" i="108"/>
  <c r="F3091" i="108"/>
  <c r="A3092" i="108"/>
  <c r="B3092" i="108"/>
  <c r="C3092" i="108"/>
  <c r="D3092" i="108"/>
  <c r="E3092" i="108"/>
  <c r="F3092" i="108"/>
  <c r="A3093" i="108"/>
  <c r="B3093" i="108"/>
  <c r="C3093" i="108"/>
  <c r="D3093" i="108"/>
  <c r="E3093" i="108"/>
  <c r="F3093" i="108"/>
  <c r="A3094" i="108"/>
  <c r="B3094" i="108"/>
  <c r="C3094" i="108"/>
  <c r="D3094" i="108"/>
  <c r="E3094" i="108"/>
  <c r="F3094" i="108"/>
  <c r="A3095" i="108"/>
  <c r="B3095" i="108"/>
  <c r="C3095" i="108"/>
  <c r="D3095" i="108"/>
  <c r="E3095" i="108"/>
  <c r="F3095" i="108"/>
  <c r="A3096" i="108"/>
  <c r="B3096" i="108"/>
  <c r="C3096" i="108"/>
  <c r="D3096" i="108"/>
  <c r="E3096" i="108"/>
  <c r="F3096" i="108"/>
  <c r="A3097" i="108"/>
  <c r="B3097" i="108"/>
  <c r="C3097" i="108"/>
  <c r="D3097" i="108"/>
  <c r="E3097" i="108"/>
  <c r="F3097" i="108"/>
  <c r="A3098" i="108"/>
  <c r="B3098" i="108"/>
  <c r="C3098" i="108"/>
  <c r="D3098" i="108"/>
  <c r="E3098" i="108"/>
  <c r="F3098" i="108"/>
  <c r="A3099" i="108"/>
  <c r="B3099" i="108"/>
  <c r="C3099" i="108"/>
  <c r="D3099" i="108"/>
  <c r="E3099" i="108"/>
  <c r="F3099" i="108"/>
  <c r="A3100" i="108"/>
  <c r="B3100" i="108"/>
  <c r="C3100" i="108"/>
  <c r="D3100" i="108"/>
  <c r="E3100" i="108"/>
  <c r="F3100" i="108"/>
  <c r="A3101" i="108"/>
  <c r="B3101" i="108"/>
  <c r="C3101" i="108"/>
  <c r="D3101" i="108"/>
  <c r="E3101" i="108"/>
  <c r="F3101" i="108"/>
  <c r="A3102" i="108"/>
  <c r="B3102" i="108"/>
  <c r="C3102" i="108"/>
  <c r="D3102" i="108"/>
  <c r="E3102" i="108"/>
  <c r="F3102" i="108"/>
  <c r="A3103" i="108"/>
  <c r="B3103" i="108"/>
  <c r="C3103" i="108"/>
  <c r="D3103" i="108"/>
  <c r="E3103" i="108"/>
  <c r="F3103" i="108"/>
  <c r="A3104" i="108"/>
  <c r="B3104" i="108"/>
  <c r="C3104" i="108"/>
  <c r="D3104" i="108"/>
  <c r="E3104" i="108"/>
  <c r="F3104" i="108"/>
  <c r="A3105" i="108"/>
  <c r="B3105" i="108"/>
  <c r="C3105" i="108"/>
  <c r="D3105" i="108"/>
  <c r="E3105" i="108"/>
  <c r="F3105" i="108"/>
  <c r="A3106" i="108"/>
  <c r="B3106" i="108"/>
  <c r="C3106" i="108"/>
  <c r="D3106" i="108"/>
  <c r="E3106" i="108"/>
  <c r="F3106" i="108"/>
  <c r="A3107" i="108"/>
  <c r="B3107" i="108"/>
  <c r="C3107" i="108"/>
  <c r="D3107" i="108"/>
  <c r="E3107" i="108"/>
  <c r="F3107" i="108"/>
  <c r="A3108" i="108"/>
  <c r="B3108" i="108"/>
  <c r="C3108" i="108"/>
  <c r="D3108" i="108"/>
  <c r="E3108" i="108"/>
  <c r="F3108" i="108"/>
  <c r="A3109" i="108"/>
  <c r="B3109" i="108"/>
  <c r="C3109" i="108"/>
  <c r="D3109" i="108"/>
  <c r="E3109" i="108"/>
  <c r="F3109" i="108"/>
  <c r="A3110" i="108"/>
  <c r="B3110" i="108"/>
  <c r="C3110" i="108"/>
  <c r="D3110" i="108"/>
  <c r="E3110" i="108"/>
  <c r="F3110" i="108"/>
  <c r="A3111" i="108"/>
  <c r="B3111" i="108"/>
  <c r="C3111" i="108"/>
  <c r="D3111" i="108"/>
  <c r="E3111" i="108"/>
  <c r="F3111" i="108"/>
  <c r="A3112" i="108"/>
  <c r="B3112" i="108"/>
  <c r="C3112" i="108"/>
  <c r="D3112" i="108"/>
  <c r="E3112" i="108"/>
  <c r="F3112" i="108"/>
  <c r="A3113" i="108"/>
  <c r="B3113" i="108"/>
  <c r="C3113" i="108"/>
  <c r="D3113" i="108"/>
  <c r="E3113" i="108"/>
  <c r="F3113" i="108"/>
  <c r="A3114" i="108"/>
  <c r="B3114" i="108"/>
  <c r="C3114" i="108"/>
  <c r="D3114" i="108"/>
  <c r="E3114" i="108"/>
  <c r="F3114" i="108"/>
  <c r="A3115" i="108"/>
  <c r="B3115" i="108"/>
  <c r="C3115" i="108"/>
  <c r="D3115" i="108"/>
  <c r="E3115" i="108"/>
  <c r="F3115" i="108"/>
  <c r="A3116" i="108"/>
  <c r="B3116" i="108"/>
  <c r="C3116" i="108"/>
  <c r="D3116" i="108"/>
  <c r="E3116" i="108"/>
  <c r="F3116" i="108"/>
  <c r="A3117" i="108"/>
  <c r="B3117" i="108"/>
  <c r="C3117" i="108"/>
  <c r="D3117" i="108"/>
  <c r="E3117" i="108"/>
  <c r="F3117" i="108"/>
  <c r="A3118" i="108"/>
  <c r="B3118" i="108"/>
  <c r="C3118" i="108"/>
  <c r="D3118" i="108"/>
  <c r="E3118" i="108"/>
  <c r="F3118" i="108"/>
  <c r="A3119" i="108"/>
  <c r="B3119" i="108"/>
  <c r="C3119" i="108"/>
  <c r="D3119" i="108"/>
  <c r="E3119" i="108"/>
  <c r="F3119" i="108"/>
  <c r="A3120" i="108"/>
  <c r="B3120" i="108"/>
  <c r="C3120" i="108"/>
  <c r="D3120" i="108"/>
  <c r="E3120" i="108"/>
  <c r="F3120" i="108"/>
  <c r="A3121" i="108"/>
  <c r="B3121" i="108"/>
  <c r="C3121" i="108"/>
  <c r="D3121" i="108"/>
  <c r="E3121" i="108"/>
  <c r="F3121" i="108"/>
  <c r="A3122" i="108"/>
  <c r="B3122" i="108"/>
  <c r="C3122" i="108"/>
  <c r="D3122" i="108"/>
  <c r="E3122" i="108"/>
  <c r="F3122" i="108"/>
  <c r="A3123" i="108"/>
  <c r="B3123" i="108"/>
  <c r="C3123" i="108"/>
  <c r="D3123" i="108"/>
  <c r="E3123" i="108"/>
  <c r="F3123" i="108"/>
  <c r="A3124" i="108"/>
  <c r="B3124" i="108"/>
  <c r="C3124" i="108"/>
  <c r="D3124" i="108"/>
  <c r="E3124" i="108"/>
  <c r="F3124" i="108"/>
  <c r="A3125" i="108"/>
  <c r="B3125" i="108"/>
  <c r="C3125" i="108"/>
  <c r="D3125" i="108"/>
  <c r="E3125" i="108"/>
  <c r="F3125" i="108"/>
  <c r="A3126" i="108"/>
  <c r="B3126" i="108"/>
  <c r="C3126" i="108"/>
  <c r="D3126" i="108"/>
  <c r="E3126" i="108"/>
  <c r="F3126" i="108"/>
  <c r="A3127" i="108"/>
  <c r="B3127" i="108"/>
  <c r="C3127" i="108"/>
  <c r="D3127" i="108"/>
  <c r="E3127" i="108"/>
  <c r="F3127" i="108"/>
  <c r="A3128" i="108"/>
  <c r="B3128" i="108"/>
  <c r="C3128" i="108"/>
  <c r="D3128" i="108"/>
  <c r="E3128" i="108"/>
  <c r="F3128" i="108"/>
  <c r="A3129" i="108"/>
  <c r="B3129" i="108"/>
  <c r="C3129" i="108"/>
  <c r="D3129" i="108"/>
  <c r="E3129" i="108"/>
  <c r="F3129" i="108"/>
  <c r="A3130" i="108"/>
  <c r="B3130" i="108"/>
  <c r="C3130" i="108"/>
  <c r="D3130" i="108"/>
  <c r="E3130" i="108"/>
  <c r="F3130" i="108"/>
  <c r="A3131" i="108"/>
  <c r="B3131" i="108"/>
  <c r="C3131" i="108"/>
  <c r="D3131" i="108"/>
  <c r="E3131" i="108"/>
  <c r="F3131" i="108"/>
  <c r="A3132" i="108"/>
  <c r="B3132" i="108"/>
  <c r="C3132" i="108"/>
  <c r="D3132" i="108"/>
  <c r="E3132" i="108"/>
  <c r="F3132" i="108"/>
  <c r="A3133" i="108"/>
  <c r="B3133" i="108"/>
  <c r="C3133" i="108"/>
  <c r="D3133" i="108"/>
  <c r="E3133" i="108"/>
  <c r="F3133" i="108"/>
  <c r="A3134" i="108"/>
  <c r="B3134" i="108"/>
  <c r="C3134" i="108"/>
  <c r="D3134" i="108"/>
  <c r="E3134" i="108"/>
  <c r="F3134" i="108"/>
  <c r="A3135" i="108"/>
  <c r="B3135" i="108"/>
  <c r="C3135" i="108"/>
  <c r="D3135" i="108"/>
  <c r="E3135" i="108"/>
  <c r="F3135" i="108"/>
  <c r="A3136" i="108"/>
  <c r="B3136" i="108"/>
  <c r="C3136" i="108"/>
  <c r="D3136" i="108"/>
  <c r="E3136" i="108"/>
  <c r="F3136" i="108"/>
  <c r="A3137" i="108"/>
  <c r="B3137" i="108"/>
  <c r="C3137" i="108"/>
  <c r="D3137" i="108"/>
  <c r="E3137" i="108"/>
  <c r="F3137" i="108"/>
  <c r="A3138" i="108"/>
  <c r="B3138" i="108"/>
  <c r="C3138" i="108"/>
  <c r="D3138" i="108"/>
  <c r="E3138" i="108"/>
  <c r="F3138" i="108"/>
  <c r="A3139" i="108"/>
  <c r="B3139" i="108"/>
  <c r="C3139" i="108"/>
  <c r="D3139" i="108"/>
  <c r="E3139" i="108"/>
  <c r="F3139" i="108"/>
  <c r="A3140" i="108"/>
  <c r="B3140" i="108"/>
  <c r="C3140" i="108"/>
  <c r="D3140" i="108"/>
  <c r="E3140" i="108"/>
  <c r="F3140" i="108"/>
  <c r="A3141" i="108"/>
  <c r="B3141" i="108"/>
  <c r="C3141" i="108"/>
  <c r="D3141" i="108"/>
  <c r="E3141" i="108"/>
  <c r="F3141" i="108"/>
  <c r="A3142" i="108"/>
  <c r="B3142" i="108"/>
  <c r="C3142" i="108"/>
  <c r="D3142" i="108"/>
  <c r="E3142" i="108"/>
  <c r="F3142" i="108"/>
  <c r="A3143" i="108"/>
  <c r="B3143" i="108"/>
  <c r="C3143" i="108"/>
  <c r="D3143" i="108"/>
  <c r="E3143" i="108"/>
  <c r="F3143" i="108"/>
  <c r="A3144" i="108"/>
  <c r="B3144" i="108"/>
  <c r="C3144" i="108"/>
  <c r="D3144" i="108"/>
  <c r="E3144" i="108"/>
  <c r="F3144" i="108"/>
  <c r="A3145" i="108"/>
  <c r="B3145" i="108"/>
  <c r="C3145" i="108"/>
  <c r="D3145" i="108"/>
  <c r="E3145" i="108"/>
  <c r="F3145" i="108"/>
  <c r="A3146" i="108"/>
  <c r="B3146" i="108"/>
  <c r="C3146" i="108"/>
  <c r="D3146" i="108"/>
  <c r="E3146" i="108"/>
  <c r="F3146" i="108"/>
  <c r="A3147" i="108"/>
  <c r="B3147" i="108"/>
  <c r="C3147" i="108"/>
  <c r="D3147" i="108"/>
  <c r="E3147" i="108"/>
  <c r="F3147" i="108"/>
  <c r="A3148" i="108"/>
  <c r="B3148" i="108"/>
  <c r="C3148" i="108"/>
  <c r="D3148" i="108"/>
  <c r="E3148" i="108"/>
  <c r="F3148" i="108"/>
  <c r="A3149" i="108"/>
  <c r="B3149" i="108"/>
  <c r="C3149" i="108"/>
  <c r="D3149" i="108"/>
  <c r="E3149" i="108"/>
  <c r="F3149" i="108"/>
  <c r="A3150" i="108"/>
  <c r="B3150" i="108"/>
  <c r="C3150" i="108"/>
  <c r="D3150" i="108"/>
  <c r="E3150" i="108"/>
  <c r="F3150" i="108"/>
  <c r="A3151" i="108"/>
  <c r="B3151" i="108"/>
  <c r="C3151" i="108"/>
  <c r="D3151" i="108"/>
  <c r="E3151" i="108"/>
  <c r="F3151" i="108"/>
  <c r="A3152" i="108"/>
  <c r="B3152" i="108"/>
  <c r="C3152" i="108"/>
  <c r="D3152" i="108"/>
  <c r="E3152" i="108"/>
  <c r="F3152" i="108"/>
  <c r="A3153" i="108"/>
  <c r="B3153" i="108"/>
  <c r="C3153" i="108"/>
  <c r="D3153" i="108"/>
  <c r="E3153" i="108"/>
  <c r="F3153" i="108"/>
  <c r="A3154" i="108"/>
  <c r="B3154" i="108"/>
  <c r="C3154" i="108"/>
  <c r="D3154" i="108"/>
  <c r="E3154" i="108"/>
  <c r="F3154" i="108"/>
  <c r="A3155" i="108"/>
  <c r="B3155" i="108"/>
  <c r="C3155" i="108"/>
  <c r="D3155" i="108"/>
  <c r="E3155" i="108"/>
  <c r="F3155" i="108"/>
  <c r="A3156" i="108"/>
  <c r="B3156" i="108"/>
  <c r="C3156" i="108"/>
  <c r="D3156" i="108"/>
  <c r="E3156" i="108"/>
  <c r="F3156" i="108"/>
  <c r="A3157" i="108"/>
  <c r="B3157" i="108"/>
  <c r="C3157" i="108"/>
  <c r="D3157" i="108"/>
  <c r="E3157" i="108"/>
  <c r="F3157" i="108"/>
  <c r="A3158" i="108"/>
  <c r="B3158" i="108"/>
  <c r="C3158" i="108"/>
  <c r="D3158" i="108"/>
  <c r="E3158" i="108"/>
  <c r="F3158" i="108"/>
  <c r="A3159" i="108"/>
  <c r="B3159" i="108"/>
  <c r="C3159" i="108"/>
  <c r="D3159" i="108"/>
  <c r="E3159" i="108"/>
  <c r="F3159" i="108"/>
  <c r="A3160" i="108"/>
  <c r="B3160" i="108"/>
  <c r="C3160" i="108"/>
  <c r="D3160" i="108"/>
  <c r="E3160" i="108"/>
  <c r="F3160" i="108"/>
  <c r="A3161" i="108"/>
  <c r="B3161" i="108"/>
  <c r="C3161" i="108"/>
  <c r="D3161" i="108"/>
  <c r="E3161" i="108"/>
  <c r="F3161" i="108"/>
  <c r="A3162" i="108"/>
  <c r="B3162" i="108"/>
  <c r="C3162" i="108"/>
  <c r="D3162" i="108"/>
  <c r="E3162" i="108"/>
  <c r="F3162" i="108"/>
  <c r="A3163" i="108"/>
  <c r="B3163" i="108"/>
  <c r="C3163" i="108"/>
  <c r="D3163" i="108"/>
  <c r="E3163" i="108"/>
  <c r="F3163" i="108"/>
  <c r="A3164" i="108"/>
  <c r="B3164" i="108"/>
  <c r="C3164" i="108"/>
  <c r="D3164" i="108"/>
  <c r="E3164" i="108"/>
  <c r="F3164" i="108"/>
  <c r="A3165" i="108"/>
  <c r="B3165" i="108"/>
  <c r="C3165" i="108"/>
  <c r="D3165" i="108"/>
  <c r="E3165" i="108"/>
  <c r="F3165" i="108"/>
  <c r="A3166" i="108"/>
  <c r="B3166" i="108"/>
  <c r="C3166" i="108"/>
  <c r="D3166" i="108"/>
  <c r="E3166" i="108"/>
  <c r="F3166" i="108"/>
  <c r="A3167" i="108"/>
  <c r="B3167" i="108"/>
  <c r="C3167" i="108"/>
  <c r="D3167" i="108"/>
  <c r="E3167" i="108"/>
  <c r="F3167" i="108"/>
  <c r="A3168" i="108"/>
  <c r="B3168" i="108"/>
  <c r="C3168" i="108"/>
  <c r="D3168" i="108"/>
  <c r="E3168" i="108"/>
  <c r="F3168" i="108"/>
  <c r="A3169" i="108"/>
  <c r="B3169" i="108"/>
  <c r="C3169" i="108"/>
  <c r="D3169" i="108"/>
  <c r="E3169" i="108"/>
  <c r="F3169" i="108"/>
  <c r="A3170" i="108"/>
  <c r="B3170" i="108"/>
  <c r="C3170" i="108"/>
  <c r="D3170" i="108"/>
  <c r="E3170" i="108"/>
  <c r="F3170" i="108"/>
  <c r="A3171" i="108"/>
  <c r="B3171" i="108"/>
  <c r="C3171" i="108"/>
  <c r="D3171" i="108"/>
  <c r="E3171" i="108"/>
  <c r="F3171" i="108"/>
  <c r="A3172" i="108"/>
  <c r="B3172" i="108"/>
  <c r="C3172" i="108"/>
  <c r="D3172" i="108"/>
  <c r="E3172" i="108"/>
  <c r="F3172" i="108"/>
  <c r="A3173" i="108"/>
  <c r="B3173" i="108"/>
  <c r="C3173" i="108"/>
  <c r="D3173" i="108"/>
  <c r="E3173" i="108"/>
  <c r="F3173" i="108"/>
  <c r="A3174" i="108"/>
  <c r="B3174" i="108"/>
  <c r="C3174" i="108"/>
  <c r="D3174" i="108"/>
  <c r="E3174" i="108"/>
  <c r="F3174" i="108"/>
  <c r="A3175" i="108"/>
  <c r="B3175" i="108"/>
  <c r="C3175" i="108"/>
  <c r="D3175" i="108"/>
  <c r="E3175" i="108"/>
  <c r="F3175" i="108"/>
  <c r="A3176" i="108"/>
  <c r="B3176" i="108"/>
  <c r="C3176" i="108"/>
  <c r="D3176" i="108"/>
  <c r="E3176" i="108"/>
  <c r="F3176" i="108"/>
  <c r="A3177" i="108"/>
  <c r="B3177" i="108"/>
  <c r="C3177" i="108"/>
  <c r="D3177" i="108"/>
  <c r="E3177" i="108"/>
  <c r="F3177" i="108"/>
  <c r="A3178" i="108"/>
  <c r="B3178" i="108"/>
  <c r="C3178" i="108"/>
  <c r="D3178" i="108"/>
  <c r="E3178" i="108"/>
  <c r="F3178" i="108"/>
  <c r="A3179" i="108"/>
  <c r="B3179" i="108"/>
  <c r="C3179" i="108"/>
  <c r="D3179" i="108"/>
  <c r="E3179" i="108"/>
  <c r="F3179" i="108"/>
  <c r="A3180" i="108"/>
  <c r="B3180" i="108"/>
  <c r="C3180" i="108"/>
  <c r="D3180" i="108"/>
  <c r="E3180" i="108"/>
  <c r="F3180" i="108"/>
  <c r="A3181" i="108"/>
  <c r="B3181" i="108"/>
  <c r="C3181" i="108"/>
  <c r="D3181" i="108"/>
  <c r="E3181" i="108"/>
  <c r="F3181" i="108"/>
  <c r="A3182" i="108"/>
  <c r="B3182" i="108"/>
  <c r="C3182" i="108"/>
  <c r="D3182" i="108"/>
  <c r="E3182" i="108"/>
  <c r="F3182" i="108"/>
  <c r="A3183" i="108"/>
  <c r="B3183" i="108"/>
  <c r="C3183" i="108"/>
  <c r="D3183" i="108"/>
  <c r="E3183" i="108"/>
  <c r="F3183" i="108"/>
  <c r="A3184" i="108"/>
  <c r="B3184" i="108"/>
  <c r="C3184" i="108"/>
  <c r="D3184" i="108"/>
  <c r="E3184" i="108"/>
  <c r="F3184" i="108"/>
  <c r="A3185" i="108"/>
  <c r="B3185" i="108"/>
  <c r="C3185" i="108"/>
  <c r="D3185" i="108"/>
  <c r="E3185" i="108"/>
  <c r="F3185" i="108"/>
  <c r="A3186" i="108"/>
  <c r="B3186" i="108"/>
  <c r="C3186" i="108"/>
  <c r="D3186" i="108"/>
  <c r="E3186" i="108"/>
  <c r="F3186" i="108"/>
  <c r="A3187" i="108"/>
  <c r="B3187" i="108"/>
  <c r="C3187" i="108"/>
  <c r="D3187" i="108"/>
  <c r="E3187" i="108"/>
  <c r="F3187" i="108"/>
  <c r="A3188" i="108"/>
  <c r="B3188" i="108"/>
  <c r="C3188" i="108"/>
  <c r="D3188" i="108"/>
  <c r="E3188" i="108"/>
  <c r="F3188" i="108"/>
  <c r="A3189" i="108"/>
  <c r="B3189" i="108"/>
  <c r="C3189" i="108"/>
  <c r="D3189" i="108"/>
  <c r="E3189" i="108"/>
  <c r="F3189" i="108"/>
  <c r="A3190" i="108"/>
  <c r="B3190" i="108"/>
  <c r="C3190" i="108"/>
  <c r="D3190" i="108"/>
  <c r="E3190" i="108"/>
  <c r="F3190" i="108"/>
  <c r="A3191" i="108"/>
  <c r="B3191" i="108"/>
  <c r="C3191" i="108"/>
  <c r="D3191" i="108"/>
  <c r="E3191" i="108"/>
  <c r="F3191" i="108"/>
  <c r="A3192" i="108"/>
  <c r="B3192" i="108"/>
  <c r="C3192" i="108"/>
  <c r="D3192" i="108"/>
  <c r="E3192" i="108"/>
  <c r="F3192" i="108"/>
  <c r="A3193" i="108"/>
  <c r="B3193" i="108"/>
  <c r="C3193" i="108"/>
  <c r="D3193" i="108"/>
  <c r="E3193" i="108"/>
  <c r="F3193" i="108"/>
  <c r="A3194" i="108"/>
  <c r="B3194" i="108"/>
  <c r="C3194" i="108"/>
  <c r="D3194" i="108"/>
  <c r="E3194" i="108"/>
  <c r="F3194" i="108"/>
  <c r="A3195" i="108"/>
  <c r="B3195" i="108"/>
  <c r="C3195" i="108"/>
  <c r="D3195" i="108"/>
  <c r="E3195" i="108"/>
  <c r="F3195" i="108"/>
  <c r="A3196" i="108"/>
  <c r="B3196" i="108"/>
  <c r="C3196" i="108"/>
  <c r="D3196" i="108"/>
  <c r="E3196" i="108"/>
  <c r="F3196" i="108"/>
  <c r="A3197" i="108"/>
  <c r="B3197" i="108"/>
  <c r="C3197" i="108"/>
  <c r="D3197" i="108"/>
  <c r="E3197" i="108"/>
  <c r="F3197" i="108"/>
  <c r="A3198" i="108"/>
  <c r="B3198" i="108"/>
  <c r="C3198" i="108"/>
  <c r="D3198" i="108"/>
  <c r="E3198" i="108"/>
  <c r="F3198" i="108"/>
  <c r="A3199" i="108"/>
  <c r="B3199" i="108"/>
  <c r="C3199" i="108"/>
  <c r="D3199" i="108"/>
  <c r="E3199" i="108"/>
  <c r="F3199" i="108"/>
  <c r="A3200" i="108"/>
  <c r="B3200" i="108"/>
  <c r="C3200" i="108"/>
  <c r="D3200" i="108"/>
  <c r="E3200" i="108"/>
  <c r="F3200" i="108"/>
  <c r="A3201" i="108"/>
  <c r="B3201" i="108"/>
  <c r="C3201" i="108"/>
  <c r="D3201" i="108"/>
  <c r="E3201" i="108"/>
  <c r="F3201" i="108"/>
  <c r="A3202" i="108"/>
  <c r="B3202" i="108"/>
  <c r="C3202" i="108"/>
  <c r="D3202" i="108"/>
  <c r="E3202" i="108"/>
  <c r="F3202" i="108"/>
  <c r="A3203" i="108"/>
  <c r="B3203" i="108"/>
  <c r="C3203" i="108"/>
  <c r="D3203" i="108"/>
  <c r="E3203" i="108"/>
  <c r="F3203" i="108"/>
  <c r="A3204" i="108"/>
  <c r="B3204" i="108"/>
  <c r="C3204" i="108"/>
  <c r="D3204" i="108"/>
  <c r="E3204" i="108"/>
  <c r="F3204" i="108"/>
  <c r="A3205" i="108"/>
  <c r="B3205" i="108"/>
  <c r="C3205" i="108"/>
  <c r="D3205" i="108"/>
  <c r="E3205" i="108"/>
  <c r="F3205" i="108"/>
  <c r="A3206" i="108"/>
  <c r="B3206" i="108"/>
  <c r="C3206" i="108"/>
  <c r="D3206" i="108"/>
  <c r="E3206" i="108"/>
  <c r="F3206" i="108"/>
  <c r="A3207" i="108"/>
  <c r="B3207" i="108"/>
  <c r="C3207" i="108"/>
  <c r="D3207" i="108"/>
  <c r="E3207" i="108"/>
  <c r="F3207" i="108"/>
  <c r="A3208" i="108"/>
  <c r="B3208" i="108"/>
  <c r="C3208" i="108"/>
  <c r="D3208" i="108"/>
  <c r="E3208" i="108"/>
  <c r="F3208" i="108"/>
  <c r="A3209" i="108"/>
  <c r="B3209" i="108"/>
  <c r="C3209" i="108"/>
  <c r="D3209" i="108"/>
  <c r="E3209" i="108"/>
  <c r="F3209" i="108"/>
  <c r="A3210" i="108"/>
  <c r="B3210" i="108"/>
  <c r="C3210" i="108"/>
  <c r="D3210" i="108"/>
  <c r="E3210" i="108"/>
  <c r="F3210" i="108"/>
  <c r="A3211" i="108"/>
  <c r="B3211" i="108"/>
  <c r="C3211" i="108"/>
  <c r="D3211" i="108"/>
  <c r="E3211" i="108"/>
  <c r="F3211" i="108"/>
  <c r="A3212" i="108"/>
  <c r="B3212" i="108"/>
  <c r="C3212" i="108"/>
  <c r="D3212" i="108"/>
  <c r="E3212" i="108"/>
  <c r="F3212" i="108"/>
  <c r="A3213" i="108"/>
  <c r="B3213" i="108"/>
  <c r="C3213" i="108"/>
  <c r="D3213" i="108"/>
  <c r="E3213" i="108"/>
  <c r="F3213" i="108"/>
  <c r="A3214" i="108"/>
  <c r="B3214" i="108"/>
  <c r="C3214" i="108"/>
  <c r="D3214" i="108"/>
  <c r="E3214" i="108"/>
  <c r="F3214" i="108"/>
  <c r="A3215" i="108"/>
  <c r="B3215" i="108"/>
  <c r="C3215" i="108"/>
  <c r="D3215" i="108"/>
  <c r="E3215" i="108"/>
  <c r="F3215" i="108"/>
  <c r="A3216" i="108"/>
  <c r="B3216" i="108"/>
  <c r="C3216" i="108"/>
  <c r="D3216" i="108"/>
  <c r="E3216" i="108"/>
  <c r="F3216" i="108"/>
  <c r="A3217" i="108"/>
  <c r="B3217" i="108"/>
  <c r="C3217" i="108"/>
  <c r="D3217" i="108"/>
  <c r="E3217" i="108"/>
  <c r="F3217" i="108"/>
  <c r="A3218" i="108"/>
  <c r="B3218" i="108"/>
  <c r="C3218" i="108"/>
  <c r="D3218" i="108"/>
  <c r="E3218" i="108"/>
  <c r="F3218" i="108"/>
  <c r="A3219" i="108"/>
  <c r="B3219" i="108"/>
  <c r="C3219" i="108"/>
  <c r="D3219" i="108"/>
  <c r="E3219" i="108"/>
  <c r="F3219" i="108"/>
  <c r="A3220" i="108"/>
  <c r="B3220" i="108"/>
  <c r="C3220" i="108"/>
  <c r="D3220" i="108"/>
  <c r="E3220" i="108"/>
  <c r="F3220" i="108"/>
  <c r="A3221" i="108"/>
  <c r="B3221" i="108"/>
  <c r="C3221" i="108"/>
  <c r="D3221" i="108"/>
  <c r="E3221" i="108"/>
  <c r="F3221" i="108"/>
  <c r="A3222" i="108"/>
  <c r="B3222" i="108"/>
  <c r="C3222" i="108"/>
  <c r="D3222" i="108"/>
  <c r="E3222" i="108"/>
  <c r="F3222" i="108"/>
  <c r="A3223" i="108"/>
  <c r="B3223" i="108"/>
  <c r="C3223" i="108"/>
  <c r="D3223" i="108"/>
  <c r="E3223" i="108"/>
  <c r="F3223" i="108"/>
  <c r="A3224" i="108"/>
  <c r="B3224" i="108"/>
  <c r="C3224" i="108"/>
  <c r="D3224" i="108"/>
  <c r="E3224" i="108"/>
  <c r="F3224" i="108"/>
  <c r="A3225" i="108"/>
  <c r="B3225" i="108"/>
  <c r="C3225" i="108"/>
  <c r="D3225" i="108"/>
  <c r="E3225" i="108"/>
  <c r="F3225" i="108"/>
  <c r="A3226" i="108"/>
  <c r="B3226" i="108"/>
  <c r="C3226" i="108"/>
  <c r="D3226" i="108"/>
  <c r="E3226" i="108"/>
  <c r="F3226" i="108"/>
  <c r="A3227" i="108"/>
  <c r="B3227" i="108"/>
  <c r="C3227" i="108"/>
  <c r="D3227" i="108"/>
  <c r="E3227" i="108"/>
  <c r="F3227" i="108"/>
  <c r="A3228" i="108"/>
  <c r="B3228" i="108"/>
  <c r="C3228" i="108"/>
  <c r="D3228" i="108"/>
  <c r="E3228" i="108"/>
  <c r="F3228" i="108"/>
  <c r="A3229" i="108"/>
  <c r="B3229" i="108"/>
  <c r="C3229" i="108"/>
  <c r="D3229" i="108"/>
  <c r="E3229" i="108"/>
  <c r="F3229" i="108"/>
  <c r="A3230" i="108"/>
  <c r="B3230" i="108"/>
  <c r="C3230" i="108"/>
  <c r="D3230" i="108"/>
  <c r="E3230" i="108"/>
  <c r="F3230" i="108"/>
  <c r="A3231" i="108"/>
  <c r="B3231" i="108"/>
  <c r="C3231" i="108"/>
  <c r="D3231" i="108"/>
  <c r="E3231" i="108"/>
  <c r="F3231" i="108"/>
  <c r="A3232" i="108"/>
  <c r="B3232" i="108"/>
  <c r="C3232" i="108"/>
  <c r="D3232" i="108"/>
  <c r="E3232" i="108"/>
  <c r="F3232" i="108"/>
  <c r="A3233" i="108"/>
  <c r="B3233" i="108"/>
  <c r="C3233" i="108"/>
  <c r="D3233" i="108"/>
  <c r="E3233" i="108"/>
  <c r="F3233" i="108"/>
  <c r="A3234" i="108"/>
  <c r="B3234" i="108"/>
  <c r="C3234" i="108"/>
  <c r="D3234" i="108"/>
  <c r="E3234" i="108"/>
  <c r="F3234" i="108"/>
  <c r="A3235" i="108"/>
  <c r="B3235" i="108"/>
  <c r="C3235" i="108"/>
  <c r="D3235" i="108"/>
  <c r="E3235" i="108"/>
  <c r="F3235" i="108"/>
  <c r="A3236" i="108"/>
  <c r="B3236" i="108"/>
  <c r="C3236" i="108"/>
  <c r="D3236" i="108"/>
  <c r="E3236" i="108"/>
  <c r="F3236" i="108"/>
  <c r="A3237" i="108"/>
  <c r="B3237" i="108"/>
  <c r="C3237" i="108"/>
  <c r="D3237" i="108"/>
  <c r="E3237" i="108"/>
  <c r="F3237" i="108"/>
  <c r="A3238" i="108"/>
  <c r="B3238" i="108"/>
  <c r="C3238" i="108"/>
  <c r="D3238" i="108"/>
  <c r="E3238" i="108"/>
  <c r="F3238" i="108"/>
  <c r="A3239" i="108"/>
  <c r="B3239" i="108"/>
  <c r="C3239" i="108"/>
  <c r="D3239" i="108"/>
  <c r="E3239" i="108"/>
  <c r="F3239" i="108"/>
  <c r="A3240" i="108"/>
  <c r="B3240" i="108"/>
  <c r="C3240" i="108"/>
  <c r="D3240" i="108"/>
  <c r="E3240" i="108"/>
  <c r="F3240" i="108"/>
  <c r="A3241" i="108"/>
  <c r="B3241" i="108"/>
  <c r="C3241" i="108"/>
  <c r="D3241" i="108"/>
  <c r="E3241" i="108"/>
  <c r="F3241" i="108"/>
  <c r="A3242" i="108"/>
  <c r="B3242" i="108"/>
  <c r="C3242" i="108"/>
  <c r="D3242" i="108"/>
  <c r="E3242" i="108"/>
  <c r="F3242" i="108"/>
  <c r="A3243" i="108"/>
  <c r="B3243" i="108"/>
  <c r="C3243" i="108"/>
  <c r="D3243" i="108"/>
  <c r="E3243" i="108"/>
  <c r="F3243" i="108"/>
  <c r="A3244" i="108"/>
  <c r="B3244" i="108"/>
  <c r="C3244" i="108"/>
  <c r="D3244" i="108"/>
  <c r="E3244" i="108"/>
  <c r="F3244" i="108"/>
  <c r="A3245" i="108"/>
  <c r="B3245" i="108"/>
  <c r="C3245" i="108"/>
  <c r="D3245" i="108"/>
  <c r="E3245" i="108"/>
  <c r="F3245" i="108"/>
  <c r="A3246" i="108"/>
  <c r="B3246" i="108"/>
  <c r="C3246" i="108"/>
  <c r="D3246" i="108"/>
  <c r="E3246" i="108"/>
  <c r="F3246" i="108"/>
  <c r="A3247" i="108"/>
  <c r="B3247" i="108"/>
  <c r="C3247" i="108"/>
  <c r="D3247" i="108"/>
  <c r="E3247" i="108"/>
  <c r="F3247" i="108"/>
  <c r="A3248" i="108"/>
  <c r="B3248" i="108"/>
  <c r="C3248" i="108"/>
  <c r="D3248" i="108"/>
  <c r="E3248" i="108"/>
  <c r="F3248" i="108"/>
  <c r="A3249" i="108"/>
  <c r="B3249" i="108"/>
  <c r="C3249" i="108"/>
  <c r="D3249" i="108"/>
  <c r="E3249" i="108"/>
  <c r="F3249" i="108"/>
  <c r="A3250" i="108"/>
  <c r="B3250" i="108"/>
  <c r="C3250" i="108"/>
  <c r="D3250" i="108"/>
  <c r="E3250" i="108"/>
  <c r="F3250" i="108"/>
  <c r="A3251" i="108"/>
  <c r="B3251" i="108"/>
  <c r="C3251" i="108"/>
  <c r="D3251" i="108"/>
  <c r="E3251" i="108"/>
  <c r="F3251" i="108"/>
  <c r="A3252" i="108"/>
  <c r="B3252" i="108"/>
  <c r="C3252" i="108"/>
  <c r="D3252" i="108"/>
  <c r="E3252" i="108"/>
  <c r="F3252" i="108"/>
  <c r="A3253" i="108"/>
  <c r="B3253" i="108"/>
  <c r="C3253" i="108"/>
  <c r="D3253" i="108"/>
  <c r="E3253" i="108"/>
  <c r="F3253" i="108"/>
  <c r="A3254" i="108"/>
  <c r="B3254" i="108"/>
  <c r="C3254" i="108"/>
  <c r="D3254" i="108"/>
  <c r="E3254" i="108"/>
  <c r="F3254" i="108"/>
  <c r="A3255" i="108"/>
  <c r="B3255" i="108"/>
  <c r="C3255" i="108"/>
  <c r="D3255" i="108"/>
  <c r="E3255" i="108"/>
  <c r="F3255" i="108"/>
  <c r="A3256" i="108"/>
  <c r="B3256" i="108"/>
  <c r="C3256" i="108"/>
  <c r="D3256" i="108"/>
  <c r="E3256" i="108"/>
  <c r="F3256" i="108"/>
  <c r="A3257" i="108"/>
  <c r="B3257" i="108"/>
  <c r="C3257" i="108"/>
  <c r="D3257" i="108"/>
  <c r="E3257" i="108"/>
  <c r="F3257" i="108"/>
  <c r="A3258" i="108"/>
  <c r="B3258" i="108"/>
  <c r="C3258" i="108"/>
  <c r="D3258" i="108"/>
  <c r="E3258" i="108"/>
  <c r="F3258" i="108"/>
  <c r="A3259" i="108"/>
  <c r="B3259" i="108"/>
  <c r="C3259" i="108"/>
  <c r="D3259" i="108"/>
  <c r="E3259" i="108"/>
  <c r="F3259" i="108"/>
  <c r="A3260" i="108"/>
  <c r="B3260" i="108"/>
  <c r="C3260" i="108"/>
  <c r="D3260" i="108"/>
  <c r="E3260" i="108"/>
  <c r="F3260" i="108"/>
  <c r="A3261" i="108"/>
  <c r="B3261" i="108"/>
  <c r="C3261" i="108"/>
  <c r="D3261" i="108"/>
  <c r="E3261" i="108"/>
  <c r="F3261" i="108"/>
  <c r="A3262" i="108"/>
  <c r="B3262" i="108"/>
  <c r="C3262" i="108"/>
  <c r="D3262" i="108"/>
  <c r="E3262" i="108"/>
  <c r="F3262" i="108"/>
  <c r="A3263" i="108"/>
  <c r="B3263" i="108"/>
  <c r="C3263" i="108"/>
  <c r="D3263" i="108"/>
  <c r="E3263" i="108"/>
  <c r="F3263" i="108"/>
  <c r="A3264" i="108"/>
  <c r="B3264" i="108"/>
  <c r="C3264" i="108"/>
  <c r="D3264" i="108"/>
  <c r="E3264" i="108"/>
  <c r="F3264" i="108"/>
  <c r="A3265" i="108"/>
  <c r="B3265" i="108"/>
  <c r="C3265" i="108"/>
  <c r="D3265" i="108"/>
  <c r="E3265" i="108"/>
  <c r="F3265" i="108"/>
  <c r="A3266" i="108"/>
  <c r="B3266" i="108"/>
  <c r="C3266" i="108"/>
  <c r="D3266" i="108"/>
  <c r="E3266" i="108"/>
  <c r="F3266" i="108"/>
  <c r="A3267" i="108"/>
  <c r="B3267" i="108"/>
  <c r="C3267" i="108"/>
  <c r="D3267" i="108"/>
  <c r="E3267" i="108"/>
  <c r="F3267" i="108"/>
  <c r="A3268" i="108"/>
  <c r="B3268" i="108"/>
  <c r="C3268" i="108"/>
  <c r="D3268" i="108"/>
  <c r="E3268" i="108"/>
  <c r="F3268" i="108"/>
  <c r="A3269" i="108"/>
  <c r="B3269" i="108"/>
  <c r="C3269" i="108"/>
  <c r="D3269" i="108"/>
  <c r="E3269" i="108"/>
  <c r="F3269" i="108"/>
  <c r="A3270" i="108"/>
  <c r="B3270" i="108"/>
  <c r="C3270" i="108"/>
  <c r="D3270" i="108"/>
  <c r="E3270" i="108"/>
  <c r="F3270" i="108"/>
  <c r="A3271" i="108"/>
  <c r="B3271" i="108"/>
  <c r="C3271" i="108"/>
  <c r="D3271" i="108"/>
  <c r="E3271" i="108"/>
  <c r="F3271" i="108"/>
  <c r="A3272" i="108"/>
  <c r="B3272" i="108"/>
  <c r="C3272" i="108"/>
  <c r="D3272" i="108"/>
  <c r="E3272" i="108"/>
  <c r="F3272" i="108"/>
  <c r="A3273" i="108"/>
  <c r="B3273" i="108"/>
  <c r="C3273" i="108"/>
  <c r="D3273" i="108"/>
  <c r="E3273" i="108"/>
  <c r="F3273" i="108"/>
  <c r="A3274" i="108"/>
  <c r="B3274" i="108"/>
  <c r="C3274" i="108"/>
  <c r="D3274" i="108"/>
  <c r="E3274" i="108"/>
  <c r="F3274" i="108"/>
  <c r="A3275" i="108"/>
  <c r="B3275" i="108"/>
  <c r="C3275" i="108"/>
  <c r="D3275" i="108"/>
  <c r="E3275" i="108"/>
  <c r="F3275" i="108"/>
  <c r="A3276" i="108"/>
  <c r="B3276" i="108"/>
  <c r="C3276" i="108"/>
  <c r="D3276" i="108"/>
  <c r="E3276" i="108"/>
  <c r="F3276" i="108"/>
  <c r="A3277" i="108"/>
  <c r="B3277" i="108"/>
  <c r="C3277" i="108"/>
  <c r="D3277" i="108"/>
  <c r="E3277" i="108"/>
  <c r="F3277" i="108"/>
  <c r="A3278" i="108"/>
  <c r="B3278" i="108"/>
  <c r="C3278" i="108"/>
  <c r="D3278" i="108"/>
  <c r="E3278" i="108"/>
  <c r="F3278" i="108"/>
  <c r="A3279" i="108"/>
  <c r="B3279" i="108"/>
  <c r="C3279" i="108"/>
  <c r="D3279" i="108"/>
  <c r="E3279" i="108"/>
  <c r="F3279" i="108"/>
  <c r="A3280" i="108"/>
  <c r="B3280" i="108"/>
  <c r="C3280" i="108"/>
  <c r="D3280" i="108"/>
  <c r="E3280" i="108"/>
  <c r="F3280" i="108"/>
  <c r="A3281" i="108"/>
  <c r="B3281" i="108"/>
  <c r="C3281" i="108"/>
  <c r="D3281" i="108"/>
  <c r="E3281" i="108"/>
  <c r="F3281" i="108"/>
  <c r="A3282" i="108"/>
  <c r="B3282" i="108"/>
  <c r="C3282" i="108"/>
  <c r="D3282" i="108"/>
  <c r="E3282" i="108"/>
  <c r="F3282" i="108"/>
  <c r="A3283" i="108"/>
  <c r="B3283" i="108"/>
  <c r="C3283" i="108"/>
  <c r="D3283" i="108"/>
  <c r="E3283" i="108"/>
  <c r="F3283" i="108"/>
  <c r="A3284" i="108"/>
  <c r="B3284" i="108"/>
  <c r="C3284" i="108"/>
  <c r="D3284" i="108"/>
  <c r="E3284" i="108"/>
  <c r="F3284" i="108"/>
  <c r="A3285" i="108"/>
  <c r="B3285" i="108"/>
  <c r="C3285" i="108"/>
  <c r="D3285" i="108"/>
  <c r="E3285" i="108"/>
  <c r="F3285" i="108"/>
  <c r="A3286" i="108"/>
  <c r="B3286" i="108"/>
  <c r="C3286" i="108"/>
  <c r="D3286" i="108"/>
  <c r="E3286" i="108"/>
  <c r="F3286" i="108"/>
  <c r="A3287" i="108"/>
  <c r="B3287" i="108"/>
  <c r="C3287" i="108"/>
  <c r="D3287" i="108"/>
  <c r="E3287" i="108"/>
  <c r="F3287" i="108"/>
  <c r="A3288" i="108"/>
  <c r="B3288" i="108"/>
  <c r="C3288" i="108"/>
  <c r="D3288" i="108"/>
  <c r="E3288" i="108"/>
  <c r="F3288" i="108"/>
  <c r="A3289" i="108"/>
  <c r="B3289" i="108"/>
  <c r="C3289" i="108"/>
  <c r="D3289" i="108"/>
  <c r="E3289" i="108"/>
  <c r="F3289" i="108"/>
  <c r="A3290" i="108"/>
  <c r="B3290" i="108"/>
  <c r="C3290" i="108"/>
  <c r="D3290" i="108"/>
  <c r="E3290" i="108"/>
  <c r="F3290" i="108"/>
  <c r="A3291" i="108"/>
  <c r="B3291" i="108"/>
  <c r="C3291" i="108"/>
  <c r="D3291" i="108"/>
  <c r="E3291" i="108"/>
  <c r="F3291" i="108"/>
  <c r="A3292" i="108"/>
  <c r="B3292" i="108"/>
  <c r="C3292" i="108"/>
  <c r="D3292" i="108"/>
  <c r="E3292" i="108"/>
  <c r="F3292" i="108"/>
  <c r="A3293" i="108"/>
  <c r="B3293" i="108"/>
  <c r="C3293" i="108"/>
  <c r="D3293" i="108"/>
  <c r="E3293" i="108"/>
  <c r="F3293" i="108"/>
  <c r="A3294" i="108"/>
  <c r="B3294" i="108"/>
  <c r="C3294" i="108"/>
  <c r="D3294" i="108"/>
  <c r="E3294" i="108"/>
  <c r="F3294" i="108"/>
  <c r="A3295" i="108"/>
  <c r="B3295" i="108"/>
  <c r="C3295" i="108"/>
  <c r="D3295" i="108"/>
  <c r="E3295" i="108"/>
  <c r="F3295" i="108"/>
  <c r="A3296" i="108"/>
  <c r="B3296" i="108"/>
  <c r="C3296" i="108"/>
  <c r="D3296" i="108"/>
  <c r="E3296" i="108"/>
  <c r="F3296" i="108"/>
  <c r="A3297" i="108"/>
  <c r="B3297" i="108"/>
  <c r="C3297" i="108"/>
  <c r="D3297" i="108"/>
  <c r="E3297" i="108"/>
  <c r="F3297" i="108"/>
  <c r="A3298" i="108"/>
  <c r="B3298" i="108"/>
  <c r="C3298" i="108"/>
  <c r="D3298" i="108"/>
  <c r="E3298" i="108"/>
  <c r="F3298" i="108"/>
  <c r="A3299" i="108"/>
  <c r="B3299" i="108"/>
  <c r="C3299" i="108"/>
  <c r="D3299" i="108"/>
  <c r="E3299" i="108"/>
  <c r="F3299" i="108"/>
  <c r="A3300" i="108"/>
  <c r="B3300" i="108"/>
  <c r="C3300" i="108"/>
  <c r="D3300" i="108"/>
  <c r="E3300" i="108"/>
  <c r="F3300" i="108"/>
  <c r="A3301" i="108"/>
  <c r="B3301" i="108"/>
  <c r="C3301" i="108"/>
  <c r="D3301" i="108"/>
  <c r="E3301" i="108"/>
  <c r="F3301" i="108"/>
  <c r="A3302" i="108"/>
  <c r="B3302" i="108"/>
  <c r="C3302" i="108"/>
  <c r="D3302" i="108"/>
  <c r="E3302" i="108"/>
  <c r="F3302" i="108"/>
  <c r="A3303" i="108"/>
  <c r="B3303" i="108"/>
  <c r="C3303" i="108"/>
  <c r="D3303" i="108"/>
  <c r="E3303" i="108"/>
  <c r="F3303" i="108"/>
  <c r="A3304" i="108"/>
  <c r="B3304" i="108"/>
  <c r="C3304" i="108"/>
  <c r="D3304" i="108"/>
  <c r="E3304" i="108"/>
  <c r="F3304" i="108"/>
  <c r="A3305" i="108"/>
  <c r="B3305" i="108"/>
  <c r="C3305" i="108"/>
  <c r="D3305" i="108"/>
  <c r="E3305" i="108"/>
  <c r="F3305" i="108"/>
  <c r="A3306" i="108"/>
  <c r="B3306" i="108"/>
  <c r="C3306" i="108"/>
  <c r="D3306" i="108"/>
  <c r="E3306" i="108"/>
  <c r="F3306" i="108"/>
  <c r="A3307" i="108"/>
  <c r="B3307" i="108"/>
  <c r="C3307" i="108"/>
  <c r="D3307" i="108"/>
  <c r="E3307" i="108"/>
  <c r="F3307" i="108"/>
  <c r="A3308" i="108"/>
  <c r="B3308" i="108"/>
  <c r="C3308" i="108"/>
  <c r="D3308" i="108"/>
  <c r="E3308" i="108"/>
  <c r="F3308" i="108"/>
  <c r="A3309" i="108"/>
  <c r="B3309" i="108"/>
  <c r="C3309" i="108"/>
  <c r="D3309" i="108"/>
  <c r="E3309" i="108"/>
  <c r="F3309" i="108"/>
  <c r="A3310" i="108"/>
  <c r="B3310" i="108"/>
  <c r="C3310" i="108"/>
  <c r="D3310" i="108"/>
  <c r="E3310" i="108"/>
  <c r="F3310" i="108"/>
  <c r="A3311" i="108"/>
  <c r="B3311" i="108"/>
  <c r="C3311" i="108"/>
  <c r="D3311" i="108"/>
  <c r="E3311" i="108"/>
  <c r="F3311" i="108"/>
  <c r="A3312" i="108"/>
  <c r="B3312" i="108"/>
  <c r="C3312" i="108"/>
  <c r="D3312" i="108"/>
  <c r="E3312" i="108"/>
  <c r="F3312" i="108"/>
  <c r="A3313" i="108"/>
  <c r="B3313" i="108"/>
  <c r="C3313" i="108"/>
  <c r="D3313" i="108"/>
  <c r="E3313" i="108"/>
  <c r="F3313" i="108"/>
  <c r="A3314" i="108"/>
  <c r="B3314" i="108"/>
  <c r="C3314" i="108"/>
  <c r="D3314" i="108"/>
  <c r="E3314" i="108"/>
  <c r="F3314" i="108"/>
  <c r="A3315" i="108"/>
  <c r="B3315" i="108"/>
  <c r="C3315" i="108"/>
  <c r="D3315" i="108"/>
  <c r="E3315" i="108"/>
  <c r="F3315" i="108"/>
  <c r="A3316" i="108"/>
  <c r="B3316" i="108"/>
  <c r="C3316" i="108"/>
  <c r="D3316" i="108"/>
  <c r="E3316" i="108"/>
  <c r="F3316" i="108"/>
  <c r="A3317" i="108"/>
  <c r="B3317" i="108"/>
  <c r="C3317" i="108"/>
  <c r="D3317" i="108"/>
  <c r="E3317" i="108"/>
  <c r="F3317" i="108"/>
  <c r="A3318" i="108"/>
  <c r="B3318" i="108"/>
  <c r="C3318" i="108"/>
  <c r="D3318" i="108"/>
  <c r="E3318" i="108"/>
  <c r="F3318" i="108"/>
  <c r="A3319" i="108"/>
  <c r="B3319" i="108"/>
  <c r="C3319" i="108"/>
  <c r="D3319" i="108"/>
  <c r="E3319" i="108"/>
  <c r="F3319" i="108"/>
  <c r="A3320" i="108"/>
  <c r="B3320" i="108"/>
  <c r="C3320" i="108"/>
  <c r="D3320" i="108"/>
  <c r="E3320" i="108"/>
  <c r="F3320" i="108"/>
  <c r="A3321" i="108"/>
  <c r="B3321" i="108"/>
  <c r="C3321" i="108"/>
  <c r="D3321" i="108"/>
  <c r="E3321" i="108"/>
  <c r="F3321" i="108"/>
  <c r="A3322" i="108"/>
  <c r="B3322" i="108"/>
  <c r="C3322" i="108"/>
  <c r="D3322" i="108"/>
  <c r="E3322" i="108"/>
  <c r="F3322" i="108"/>
  <c r="A3323" i="108"/>
  <c r="B3323" i="108"/>
  <c r="C3323" i="108"/>
  <c r="D3323" i="108"/>
  <c r="E3323" i="108"/>
  <c r="F3323" i="108"/>
  <c r="A3324" i="108"/>
  <c r="B3324" i="108"/>
  <c r="C3324" i="108"/>
  <c r="D3324" i="108"/>
  <c r="E3324" i="108"/>
  <c r="F3324" i="108"/>
  <c r="A3325" i="108"/>
  <c r="B3325" i="108"/>
  <c r="C3325" i="108"/>
  <c r="D3325" i="108"/>
  <c r="E3325" i="108"/>
  <c r="F3325" i="108"/>
  <c r="A3326" i="108"/>
  <c r="B3326" i="108"/>
  <c r="C3326" i="108"/>
  <c r="D3326" i="108"/>
  <c r="E3326" i="108"/>
  <c r="F3326" i="108"/>
  <c r="A3327" i="108"/>
  <c r="B3327" i="108"/>
  <c r="C3327" i="108"/>
  <c r="D3327" i="108"/>
  <c r="E3327" i="108"/>
  <c r="F3327" i="108"/>
  <c r="A3328" i="108"/>
  <c r="B3328" i="108"/>
  <c r="C3328" i="108"/>
  <c r="D3328" i="108"/>
  <c r="E3328" i="108"/>
  <c r="F3328" i="108"/>
  <c r="A3329" i="108"/>
  <c r="B3329" i="108"/>
  <c r="C3329" i="108"/>
  <c r="D3329" i="108"/>
  <c r="E3329" i="108"/>
  <c r="F3329" i="108"/>
  <c r="A3330" i="108"/>
  <c r="B3330" i="108"/>
  <c r="C3330" i="108"/>
  <c r="D3330" i="108"/>
  <c r="E3330" i="108"/>
  <c r="F3330" i="108"/>
  <c r="A3331" i="108"/>
  <c r="B3331" i="108"/>
  <c r="C3331" i="108"/>
  <c r="D3331" i="108"/>
  <c r="E3331" i="108"/>
  <c r="F3331" i="108"/>
  <c r="A3332" i="108"/>
  <c r="B3332" i="108"/>
  <c r="C3332" i="108"/>
  <c r="D3332" i="108"/>
  <c r="E3332" i="108"/>
  <c r="F3332" i="108"/>
  <c r="A3333" i="108"/>
  <c r="B3333" i="108"/>
  <c r="C3333" i="108"/>
  <c r="D3333" i="108"/>
  <c r="E3333" i="108"/>
  <c r="F3333" i="108"/>
  <c r="A3334" i="108"/>
  <c r="B3334" i="108"/>
  <c r="C3334" i="108"/>
  <c r="D3334" i="108"/>
  <c r="E3334" i="108"/>
  <c r="F3334" i="108"/>
  <c r="A3335" i="108"/>
  <c r="B3335" i="108"/>
  <c r="C3335" i="108"/>
  <c r="D3335" i="108"/>
  <c r="E3335" i="108"/>
  <c r="F3335" i="108"/>
  <c r="A3336" i="108"/>
  <c r="B3336" i="108"/>
  <c r="C3336" i="108"/>
  <c r="D3336" i="108"/>
  <c r="E3336" i="108"/>
  <c r="F3336" i="108"/>
  <c r="A3337" i="108"/>
  <c r="B3337" i="108"/>
  <c r="C3337" i="108"/>
  <c r="D3337" i="108"/>
  <c r="E3337" i="108"/>
  <c r="F3337" i="108"/>
  <c r="A3338" i="108"/>
  <c r="B3338" i="108"/>
  <c r="C3338" i="108"/>
  <c r="D3338" i="108"/>
  <c r="E3338" i="108"/>
  <c r="F3338" i="108"/>
  <c r="A3339" i="108"/>
  <c r="B3339" i="108"/>
  <c r="C3339" i="108"/>
  <c r="D3339" i="108"/>
  <c r="E3339" i="108"/>
  <c r="F3339" i="108"/>
  <c r="A3340" i="108"/>
  <c r="B3340" i="108"/>
  <c r="C3340" i="108"/>
  <c r="D3340" i="108"/>
  <c r="E3340" i="108"/>
  <c r="F3340" i="108"/>
  <c r="A3341" i="108"/>
  <c r="B3341" i="108"/>
  <c r="C3341" i="108"/>
  <c r="D3341" i="108"/>
  <c r="E3341" i="108"/>
  <c r="F3341" i="108"/>
  <c r="A3342" i="108"/>
  <c r="B3342" i="108"/>
  <c r="C3342" i="108"/>
  <c r="D3342" i="108"/>
  <c r="E3342" i="108"/>
  <c r="F3342" i="108"/>
  <c r="A3343" i="108"/>
  <c r="B3343" i="108"/>
  <c r="C3343" i="108"/>
  <c r="D3343" i="108"/>
  <c r="E3343" i="108"/>
  <c r="F3343" i="108"/>
  <c r="A3344" i="108"/>
  <c r="B3344" i="108"/>
  <c r="C3344" i="108"/>
  <c r="D3344" i="108"/>
  <c r="E3344" i="108"/>
  <c r="F3344" i="108"/>
  <c r="A3345" i="108"/>
  <c r="B3345" i="108"/>
  <c r="C3345" i="108"/>
  <c r="D3345" i="108"/>
  <c r="E3345" i="108"/>
  <c r="F3345" i="108"/>
  <c r="A3346" i="108"/>
  <c r="B3346" i="108"/>
  <c r="C3346" i="108"/>
  <c r="D3346" i="108"/>
  <c r="E3346" i="108"/>
  <c r="F3346" i="108"/>
  <c r="A3347" i="108"/>
  <c r="B3347" i="108"/>
  <c r="C3347" i="108"/>
  <c r="D3347" i="108"/>
  <c r="E3347" i="108"/>
  <c r="F3347" i="108"/>
  <c r="A3348" i="108"/>
  <c r="B3348" i="108"/>
  <c r="C3348" i="108"/>
  <c r="D3348" i="108"/>
  <c r="E3348" i="108"/>
  <c r="F3348" i="108"/>
  <c r="A3349" i="108"/>
  <c r="B3349" i="108"/>
  <c r="C3349" i="108"/>
  <c r="D3349" i="108"/>
  <c r="E3349" i="108"/>
  <c r="F3349" i="108"/>
  <c r="A3350" i="108"/>
  <c r="B3350" i="108"/>
  <c r="C3350" i="108"/>
  <c r="D3350" i="108"/>
  <c r="E3350" i="108"/>
  <c r="F3350" i="108"/>
  <c r="A3351" i="108"/>
  <c r="B3351" i="108"/>
  <c r="C3351" i="108"/>
  <c r="D3351" i="108"/>
  <c r="E3351" i="108"/>
  <c r="F3351" i="108"/>
  <c r="A3352" i="108"/>
  <c r="B3352" i="108"/>
  <c r="C3352" i="108"/>
  <c r="D3352" i="108"/>
  <c r="E3352" i="108"/>
  <c r="F3352" i="108"/>
  <c r="A3353" i="108"/>
  <c r="B3353" i="108"/>
  <c r="C3353" i="108"/>
  <c r="D3353" i="108"/>
  <c r="E3353" i="108"/>
  <c r="F3353" i="108"/>
  <c r="A3354" i="108"/>
  <c r="B3354" i="108"/>
  <c r="C3354" i="108"/>
  <c r="D3354" i="108"/>
  <c r="E3354" i="108"/>
  <c r="F3354" i="108"/>
  <c r="A3355" i="108"/>
  <c r="B3355" i="108"/>
  <c r="C3355" i="108"/>
  <c r="D3355" i="108"/>
  <c r="E3355" i="108"/>
  <c r="F3355" i="108"/>
  <c r="A3356" i="108"/>
  <c r="B3356" i="108"/>
  <c r="C3356" i="108"/>
  <c r="D3356" i="108"/>
  <c r="E3356" i="108"/>
  <c r="F3356" i="108"/>
  <c r="A3357" i="108"/>
  <c r="B3357" i="108"/>
  <c r="C3357" i="108"/>
  <c r="D3357" i="108"/>
  <c r="E3357" i="108"/>
  <c r="F3357" i="108"/>
  <c r="A3358" i="108"/>
  <c r="B3358" i="108"/>
  <c r="C3358" i="108"/>
  <c r="D3358" i="108"/>
  <c r="E3358" i="108"/>
  <c r="F3358" i="108"/>
  <c r="A3359" i="108"/>
  <c r="B3359" i="108"/>
  <c r="C3359" i="108"/>
  <c r="D3359" i="108"/>
  <c r="E3359" i="108"/>
  <c r="F3359" i="108"/>
  <c r="A3360" i="108"/>
  <c r="B3360" i="108"/>
  <c r="C3360" i="108"/>
  <c r="D3360" i="108"/>
  <c r="E3360" i="108"/>
  <c r="F3360" i="108"/>
  <c r="A3361" i="108"/>
  <c r="B3361" i="108"/>
  <c r="C3361" i="108"/>
  <c r="D3361" i="108"/>
  <c r="E3361" i="108"/>
  <c r="F3361" i="108"/>
  <c r="A3362" i="108"/>
  <c r="B3362" i="108"/>
  <c r="C3362" i="108"/>
  <c r="D3362" i="108"/>
  <c r="E3362" i="108"/>
  <c r="F3362" i="108"/>
  <c r="A3363" i="108"/>
  <c r="B3363" i="108"/>
  <c r="C3363" i="108"/>
  <c r="D3363" i="108"/>
  <c r="E3363" i="108"/>
  <c r="F3363" i="108"/>
  <c r="A3364" i="108"/>
  <c r="B3364" i="108"/>
  <c r="C3364" i="108"/>
  <c r="D3364" i="108"/>
  <c r="E3364" i="108"/>
  <c r="F3364" i="108"/>
  <c r="A3365" i="108"/>
  <c r="B3365" i="108"/>
  <c r="C3365" i="108"/>
  <c r="D3365" i="108"/>
  <c r="E3365" i="108"/>
  <c r="F3365" i="108"/>
  <c r="A3366" i="108"/>
  <c r="B3366" i="108"/>
  <c r="C3366" i="108"/>
  <c r="D3366" i="108"/>
  <c r="E3366" i="108"/>
  <c r="F3366" i="108"/>
  <c r="A3367" i="108"/>
  <c r="B3367" i="108"/>
  <c r="C3367" i="108"/>
  <c r="D3367" i="108"/>
  <c r="E3367" i="108"/>
  <c r="F3367" i="108"/>
  <c r="A3368" i="108"/>
  <c r="B3368" i="108"/>
  <c r="C3368" i="108"/>
  <c r="D3368" i="108"/>
  <c r="E3368" i="108"/>
  <c r="F3368" i="108"/>
  <c r="A3369" i="108"/>
  <c r="B3369" i="108"/>
  <c r="C3369" i="108"/>
  <c r="D3369" i="108"/>
  <c r="E3369" i="108"/>
  <c r="F3369" i="108"/>
  <c r="A3370" i="108"/>
  <c r="B3370" i="108"/>
  <c r="C3370" i="108"/>
  <c r="D3370" i="108"/>
  <c r="E3370" i="108"/>
  <c r="F3370" i="108"/>
  <c r="A3371" i="108"/>
  <c r="B3371" i="108"/>
  <c r="C3371" i="108"/>
  <c r="D3371" i="108"/>
  <c r="E3371" i="108"/>
  <c r="F3371" i="108"/>
  <c r="A3372" i="108"/>
  <c r="B3372" i="108"/>
  <c r="C3372" i="108"/>
  <c r="D3372" i="108"/>
  <c r="E3372" i="108"/>
  <c r="F3372" i="108"/>
  <c r="A3373" i="108"/>
  <c r="B3373" i="108"/>
  <c r="C3373" i="108"/>
  <c r="D3373" i="108"/>
  <c r="E3373" i="108"/>
  <c r="F3373" i="108"/>
  <c r="A3374" i="108"/>
  <c r="B3374" i="108"/>
  <c r="C3374" i="108"/>
  <c r="D3374" i="108"/>
  <c r="E3374" i="108"/>
  <c r="F3374" i="108"/>
  <c r="A3375" i="108"/>
  <c r="B3375" i="108"/>
  <c r="C3375" i="108"/>
  <c r="D3375" i="108"/>
  <c r="E3375" i="108"/>
  <c r="F3375" i="108"/>
  <c r="A3376" i="108"/>
  <c r="B3376" i="108"/>
  <c r="C3376" i="108"/>
  <c r="D3376" i="108"/>
  <c r="E3376" i="108"/>
  <c r="F3376" i="108"/>
  <c r="A3377" i="108"/>
  <c r="B3377" i="108"/>
  <c r="C3377" i="108"/>
  <c r="D3377" i="108"/>
  <c r="E3377" i="108"/>
  <c r="F3377" i="108"/>
  <c r="A3378" i="108"/>
  <c r="B3378" i="108"/>
  <c r="C3378" i="108"/>
  <c r="D3378" i="108"/>
  <c r="E3378" i="108"/>
  <c r="F3378" i="108"/>
  <c r="A3379" i="108"/>
  <c r="B3379" i="108"/>
  <c r="C3379" i="108"/>
  <c r="D3379" i="108"/>
  <c r="E3379" i="108"/>
  <c r="F3379" i="108"/>
  <c r="A3380" i="108"/>
  <c r="B3380" i="108"/>
  <c r="C3380" i="108"/>
  <c r="D3380" i="108"/>
  <c r="E3380" i="108"/>
  <c r="F3380" i="108"/>
  <c r="A3381" i="108"/>
  <c r="B3381" i="108"/>
  <c r="C3381" i="108"/>
  <c r="D3381" i="108"/>
  <c r="E3381" i="108"/>
  <c r="F3381" i="108"/>
  <c r="A3382" i="108"/>
  <c r="B3382" i="108"/>
  <c r="C3382" i="108"/>
  <c r="D3382" i="108"/>
  <c r="E3382" i="108"/>
  <c r="F3382" i="108"/>
  <c r="A3383" i="108"/>
  <c r="B3383" i="108"/>
  <c r="C3383" i="108"/>
  <c r="D3383" i="108"/>
  <c r="E3383" i="108"/>
  <c r="F3383" i="108"/>
  <c r="A3384" i="108"/>
  <c r="B3384" i="108"/>
  <c r="C3384" i="108"/>
  <c r="D3384" i="108"/>
  <c r="E3384" i="108"/>
  <c r="F3384" i="108"/>
  <c r="A3385" i="108"/>
  <c r="B3385" i="108"/>
  <c r="C3385" i="108"/>
  <c r="D3385" i="108"/>
  <c r="E3385" i="108"/>
  <c r="F3385" i="108"/>
  <c r="A3386" i="108"/>
  <c r="B3386" i="108"/>
  <c r="C3386" i="108"/>
  <c r="D3386" i="108"/>
  <c r="E3386" i="108"/>
  <c r="F3386" i="108"/>
  <c r="A3387" i="108"/>
  <c r="B3387" i="108"/>
  <c r="C3387" i="108"/>
  <c r="D3387" i="108"/>
  <c r="E3387" i="108"/>
  <c r="F3387" i="108"/>
  <c r="A3388" i="108"/>
  <c r="B3388" i="108"/>
  <c r="C3388" i="108"/>
  <c r="D3388" i="108"/>
  <c r="E3388" i="108"/>
  <c r="F3388" i="108"/>
  <c r="A3389" i="108"/>
  <c r="B3389" i="108"/>
  <c r="C3389" i="108"/>
  <c r="D3389" i="108"/>
  <c r="E3389" i="108"/>
  <c r="F3389" i="108"/>
  <c r="A3390" i="108"/>
  <c r="B3390" i="108"/>
  <c r="C3390" i="108"/>
  <c r="D3390" i="108"/>
  <c r="E3390" i="108"/>
  <c r="F3390" i="108"/>
  <c r="A3391" i="108"/>
  <c r="B3391" i="108"/>
  <c r="C3391" i="108"/>
  <c r="D3391" i="108"/>
  <c r="E3391" i="108"/>
  <c r="F3391" i="108"/>
  <c r="A3392" i="108"/>
  <c r="B3392" i="108"/>
  <c r="C3392" i="108"/>
  <c r="D3392" i="108"/>
  <c r="E3392" i="108"/>
  <c r="F3392" i="108"/>
  <c r="A3393" i="108"/>
  <c r="B3393" i="108"/>
  <c r="C3393" i="108"/>
  <c r="D3393" i="108"/>
  <c r="E3393" i="108"/>
  <c r="F3393" i="108"/>
  <c r="A3394" i="108"/>
  <c r="B3394" i="108"/>
  <c r="C3394" i="108"/>
  <c r="D3394" i="108"/>
  <c r="E3394" i="108"/>
  <c r="F3394" i="108"/>
  <c r="A3395" i="108"/>
  <c r="B3395" i="108"/>
  <c r="C3395" i="108"/>
  <c r="D3395" i="108"/>
  <c r="E3395" i="108"/>
  <c r="F3395" i="108"/>
  <c r="A3396" i="108"/>
  <c r="B3396" i="108"/>
  <c r="C3396" i="108"/>
  <c r="D3396" i="108"/>
  <c r="E3396" i="108"/>
  <c r="F3396" i="108"/>
  <c r="A3397" i="108"/>
  <c r="B3397" i="108"/>
  <c r="C3397" i="108"/>
  <c r="D3397" i="108"/>
  <c r="E3397" i="108"/>
  <c r="F3397" i="108"/>
  <c r="A3398" i="108"/>
  <c r="B3398" i="108"/>
  <c r="C3398" i="108"/>
  <c r="D3398" i="108"/>
  <c r="E3398" i="108"/>
  <c r="F3398" i="108"/>
  <c r="A3399" i="108"/>
  <c r="B3399" i="108"/>
  <c r="C3399" i="108"/>
  <c r="D3399" i="108"/>
  <c r="E3399" i="108"/>
  <c r="F3399" i="108"/>
  <c r="A3400" i="108"/>
  <c r="B3400" i="108"/>
  <c r="C3400" i="108"/>
  <c r="D3400" i="108"/>
  <c r="E3400" i="108"/>
  <c r="F3400" i="108"/>
  <c r="A3401" i="108"/>
  <c r="B3401" i="108"/>
  <c r="C3401" i="108"/>
  <c r="D3401" i="108"/>
  <c r="E3401" i="108"/>
  <c r="F3401" i="108"/>
  <c r="A3402" i="108"/>
  <c r="B3402" i="108"/>
  <c r="C3402" i="108"/>
  <c r="D3402" i="108"/>
  <c r="E3402" i="108"/>
  <c r="F3402" i="108"/>
  <c r="A3403" i="108"/>
  <c r="B3403" i="108"/>
  <c r="C3403" i="108"/>
  <c r="D3403" i="108"/>
  <c r="E3403" i="108"/>
  <c r="F3403" i="108"/>
  <c r="A3404" i="108"/>
  <c r="B3404" i="108"/>
  <c r="C3404" i="108"/>
  <c r="D3404" i="108"/>
  <c r="E3404" i="108"/>
  <c r="F3404" i="108"/>
  <c r="A3405" i="108"/>
  <c r="B3405" i="108"/>
  <c r="C3405" i="108"/>
  <c r="D3405" i="108"/>
  <c r="E3405" i="108"/>
  <c r="F3405" i="108"/>
  <c r="A3406" i="108"/>
  <c r="B3406" i="108"/>
  <c r="C3406" i="108"/>
  <c r="D3406" i="108"/>
  <c r="E3406" i="108"/>
  <c r="F3406" i="108"/>
  <c r="A3407" i="108"/>
  <c r="B3407" i="108"/>
  <c r="C3407" i="108"/>
  <c r="D3407" i="108"/>
  <c r="E3407" i="108"/>
  <c r="F3407" i="108"/>
  <c r="A3408" i="108"/>
  <c r="B3408" i="108"/>
  <c r="C3408" i="108"/>
  <c r="D3408" i="108"/>
  <c r="E3408" i="108"/>
  <c r="F3408" i="108"/>
  <c r="A3409" i="108"/>
  <c r="B3409" i="108"/>
  <c r="C3409" i="108"/>
  <c r="D3409" i="108"/>
  <c r="E3409" i="108"/>
  <c r="F3409" i="108"/>
  <c r="A3410" i="108"/>
  <c r="B3410" i="108"/>
  <c r="C3410" i="108"/>
  <c r="D3410" i="108"/>
  <c r="E3410" i="108"/>
  <c r="F3410" i="108"/>
  <c r="A3411" i="108"/>
  <c r="B3411" i="108"/>
  <c r="C3411" i="108"/>
  <c r="D3411" i="108"/>
  <c r="E3411" i="108"/>
  <c r="F3411" i="108"/>
  <c r="A3412" i="108"/>
  <c r="B3412" i="108"/>
  <c r="C3412" i="108"/>
  <c r="D3412" i="108"/>
  <c r="E3412" i="108"/>
  <c r="F3412" i="108"/>
  <c r="A3413" i="108"/>
  <c r="B3413" i="108"/>
  <c r="C3413" i="108"/>
  <c r="D3413" i="108"/>
  <c r="E3413" i="108"/>
  <c r="F3413" i="108"/>
  <c r="A3414" i="108"/>
  <c r="B3414" i="108"/>
  <c r="C3414" i="108"/>
  <c r="D3414" i="108"/>
  <c r="E3414" i="108"/>
  <c r="F3414" i="108"/>
  <c r="A3415" i="108"/>
  <c r="B3415" i="108"/>
  <c r="C3415" i="108"/>
  <c r="D3415" i="108"/>
  <c r="E3415" i="108"/>
  <c r="F3415" i="108"/>
  <c r="A3416" i="108"/>
  <c r="B3416" i="108"/>
  <c r="C3416" i="108"/>
  <c r="D3416" i="108"/>
  <c r="E3416" i="108"/>
  <c r="F3416" i="108"/>
  <c r="A3417" i="108"/>
  <c r="B3417" i="108"/>
  <c r="C3417" i="108"/>
  <c r="D3417" i="108"/>
  <c r="E3417" i="108"/>
  <c r="F3417" i="108"/>
  <c r="A3418" i="108"/>
  <c r="B3418" i="108"/>
  <c r="C3418" i="108"/>
  <c r="D3418" i="108"/>
  <c r="E3418" i="108"/>
  <c r="F3418" i="108"/>
  <c r="A3419" i="108"/>
  <c r="B3419" i="108"/>
  <c r="C3419" i="108"/>
  <c r="D3419" i="108"/>
  <c r="E3419" i="108"/>
  <c r="F3419" i="108"/>
  <c r="A3420" i="108"/>
  <c r="B3420" i="108"/>
  <c r="C3420" i="108"/>
  <c r="D3420" i="108"/>
  <c r="E3420" i="108"/>
  <c r="F3420" i="108"/>
  <c r="A3421" i="108"/>
  <c r="B3421" i="108"/>
  <c r="C3421" i="108"/>
  <c r="D3421" i="108"/>
  <c r="E3421" i="108"/>
  <c r="F3421" i="108"/>
  <c r="A3422" i="108"/>
  <c r="B3422" i="108"/>
  <c r="C3422" i="108"/>
  <c r="D3422" i="108"/>
  <c r="E3422" i="108"/>
  <c r="F3422" i="108"/>
  <c r="A3423" i="108"/>
  <c r="B3423" i="108"/>
  <c r="C3423" i="108"/>
  <c r="D3423" i="108"/>
  <c r="E3423" i="108"/>
  <c r="F3423" i="108"/>
  <c r="A3424" i="108"/>
  <c r="B3424" i="108"/>
  <c r="C3424" i="108"/>
  <c r="D3424" i="108"/>
  <c r="E3424" i="108"/>
  <c r="F3424" i="108"/>
  <c r="A3425" i="108"/>
  <c r="B3425" i="108"/>
  <c r="C3425" i="108"/>
  <c r="D3425" i="108"/>
  <c r="E3425" i="108"/>
  <c r="F3425" i="108"/>
  <c r="A3426" i="108"/>
  <c r="B3426" i="108"/>
  <c r="C3426" i="108"/>
  <c r="D3426" i="108"/>
  <c r="E3426" i="108"/>
  <c r="F3426" i="108"/>
  <c r="A3427" i="108"/>
  <c r="B3427" i="108"/>
  <c r="C3427" i="108"/>
  <c r="D3427" i="108"/>
  <c r="E3427" i="108"/>
  <c r="F3427" i="108"/>
  <c r="A3428" i="108"/>
  <c r="B3428" i="108"/>
  <c r="C3428" i="108"/>
  <c r="D3428" i="108"/>
  <c r="E3428" i="108"/>
  <c r="F3428" i="108"/>
  <c r="A3429" i="108"/>
  <c r="B3429" i="108"/>
  <c r="C3429" i="108"/>
  <c r="D3429" i="108"/>
  <c r="E3429" i="108"/>
  <c r="F3429" i="108"/>
  <c r="A3430" i="108"/>
  <c r="B3430" i="108"/>
  <c r="C3430" i="108"/>
  <c r="D3430" i="108"/>
  <c r="E3430" i="108"/>
  <c r="F3430" i="108"/>
  <c r="A3431" i="108"/>
  <c r="B3431" i="108"/>
  <c r="C3431" i="108"/>
  <c r="D3431" i="108"/>
  <c r="E3431" i="108"/>
  <c r="F3431" i="108"/>
  <c r="A3432" i="108"/>
  <c r="B3432" i="108"/>
  <c r="C3432" i="108"/>
  <c r="D3432" i="108"/>
  <c r="E3432" i="108"/>
  <c r="F3432" i="108"/>
  <c r="A3433" i="108"/>
  <c r="B3433" i="108"/>
  <c r="C3433" i="108"/>
  <c r="D3433" i="108"/>
  <c r="E3433" i="108"/>
  <c r="F3433" i="108"/>
  <c r="A3434" i="108"/>
  <c r="B3434" i="108"/>
  <c r="C3434" i="108"/>
  <c r="D3434" i="108"/>
  <c r="E3434" i="108"/>
  <c r="F3434" i="108"/>
  <c r="A3435" i="108"/>
  <c r="B3435" i="108"/>
  <c r="C3435" i="108"/>
  <c r="D3435" i="108"/>
  <c r="E3435" i="108"/>
  <c r="F3435" i="108"/>
  <c r="A3436" i="108"/>
  <c r="B3436" i="108"/>
  <c r="C3436" i="108"/>
  <c r="D3436" i="108"/>
  <c r="E3436" i="108"/>
  <c r="F3436" i="108"/>
  <c r="A3437" i="108"/>
  <c r="B3437" i="108"/>
  <c r="C3437" i="108"/>
  <c r="D3437" i="108"/>
  <c r="E3437" i="108"/>
  <c r="F3437" i="108"/>
  <c r="A3438" i="108"/>
  <c r="B3438" i="108"/>
  <c r="C3438" i="108"/>
  <c r="D3438" i="108"/>
  <c r="E3438" i="108"/>
  <c r="F3438" i="108"/>
  <c r="A3439" i="108"/>
  <c r="B3439" i="108"/>
  <c r="C3439" i="108"/>
  <c r="D3439" i="108"/>
  <c r="E3439" i="108"/>
  <c r="F3439" i="108"/>
  <c r="A3440" i="108"/>
  <c r="B3440" i="108"/>
  <c r="C3440" i="108"/>
  <c r="D3440" i="108"/>
  <c r="E3440" i="108"/>
  <c r="F3440" i="108"/>
  <c r="A3441" i="108"/>
  <c r="B3441" i="108"/>
  <c r="C3441" i="108"/>
  <c r="D3441" i="108"/>
  <c r="E3441" i="108"/>
  <c r="F3441" i="108"/>
  <c r="A3442" i="108"/>
  <c r="B3442" i="108"/>
  <c r="C3442" i="108"/>
  <c r="D3442" i="108"/>
  <c r="E3442" i="108"/>
  <c r="F3442" i="108"/>
  <c r="A3443" i="108"/>
  <c r="B3443" i="108"/>
  <c r="C3443" i="108"/>
  <c r="D3443" i="108"/>
  <c r="E3443" i="108"/>
  <c r="F3443" i="108"/>
  <c r="A3444" i="108"/>
  <c r="B3444" i="108"/>
  <c r="C3444" i="108"/>
  <c r="D3444" i="108"/>
  <c r="E3444" i="108"/>
  <c r="F3444" i="108"/>
  <c r="A3445" i="108"/>
  <c r="B3445" i="108"/>
  <c r="C3445" i="108"/>
  <c r="D3445" i="108"/>
  <c r="E3445" i="108"/>
  <c r="F3445" i="108"/>
  <c r="A3446" i="108"/>
  <c r="B3446" i="108"/>
  <c r="C3446" i="108"/>
  <c r="D3446" i="108"/>
  <c r="E3446" i="108"/>
  <c r="F3446" i="108"/>
  <c r="A3447" i="108"/>
  <c r="B3447" i="108"/>
  <c r="C3447" i="108"/>
  <c r="D3447" i="108"/>
  <c r="E3447" i="108"/>
  <c r="F3447" i="108"/>
  <c r="A3448" i="108"/>
  <c r="B3448" i="108"/>
  <c r="C3448" i="108"/>
  <c r="D3448" i="108"/>
  <c r="E3448" i="108"/>
  <c r="F3448" i="108"/>
  <c r="A3449" i="108"/>
  <c r="B3449" i="108"/>
  <c r="C3449" i="108"/>
  <c r="D3449" i="108"/>
  <c r="E3449" i="108"/>
  <c r="F3449" i="108"/>
  <c r="A3450" i="108"/>
  <c r="B3450" i="108"/>
  <c r="C3450" i="108"/>
  <c r="D3450" i="108"/>
  <c r="E3450" i="108"/>
  <c r="F3450" i="108"/>
  <c r="A3451" i="108"/>
  <c r="B3451" i="108"/>
  <c r="C3451" i="108"/>
  <c r="D3451" i="108"/>
  <c r="E3451" i="108"/>
  <c r="F3451" i="108"/>
  <c r="A3452" i="108"/>
  <c r="B3452" i="108"/>
  <c r="C3452" i="108"/>
  <c r="D3452" i="108"/>
  <c r="E3452" i="108"/>
  <c r="F3452" i="108"/>
  <c r="A3453" i="108"/>
  <c r="B3453" i="108"/>
  <c r="C3453" i="108"/>
  <c r="D3453" i="108"/>
  <c r="E3453" i="108"/>
  <c r="F3453" i="108"/>
  <c r="A3454" i="108"/>
  <c r="B3454" i="108"/>
  <c r="C3454" i="108"/>
  <c r="D3454" i="108"/>
  <c r="E3454" i="108"/>
  <c r="F3454" i="108"/>
  <c r="A3455" i="108"/>
  <c r="B3455" i="108"/>
  <c r="C3455" i="108"/>
  <c r="D3455" i="108"/>
  <c r="E3455" i="108"/>
  <c r="F3455" i="108"/>
  <c r="A3456" i="108"/>
  <c r="B3456" i="108"/>
  <c r="C3456" i="108"/>
  <c r="D3456" i="108"/>
  <c r="E3456" i="108"/>
  <c r="F3456" i="108"/>
  <c r="A3457" i="108"/>
  <c r="B3457" i="108"/>
  <c r="C3457" i="108"/>
  <c r="D3457" i="108"/>
  <c r="E3457" i="108"/>
  <c r="F3457" i="108"/>
  <c r="A3458" i="108"/>
  <c r="B3458" i="108"/>
  <c r="C3458" i="108"/>
  <c r="D3458" i="108"/>
  <c r="E3458" i="108"/>
  <c r="F3458" i="108"/>
  <c r="A3459" i="108"/>
  <c r="B3459" i="108"/>
  <c r="C3459" i="108"/>
  <c r="D3459" i="108"/>
  <c r="E3459" i="108"/>
  <c r="F3459" i="108"/>
  <c r="A3460" i="108"/>
  <c r="B3460" i="108"/>
  <c r="C3460" i="108"/>
  <c r="D3460" i="108"/>
  <c r="E3460" i="108"/>
  <c r="F3460" i="108"/>
  <c r="A3461" i="108"/>
  <c r="B3461" i="108"/>
  <c r="C3461" i="108"/>
  <c r="D3461" i="108"/>
  <c r="E3461" i="108"/>
  <c r="F3461" i="108"/>
  <c r="A3462" i="108"/>
  <c r="B3462" i="108"/>
  <c r="C3462" i="108"/>
  <c r="D3462" i="108"/>
  <c r="E3462" i="108"/>
  <c r="F3462" i="108"/>
  <c r="A3463" i="108"/>
  <c r="B3463" i="108"/>
  <c r="C3463" i="108"/>
  <c r="D3463" i="108"/>
  <c r="E3463" i="108"/>
  <c r="F3463" i="108"/>
  <c r="A3464" i="108"/>
  <c r="B3464" i="108"/>
  <c r="C3464" i="108"/>
  <c r="D3464" i="108"/>
  <c r="E3464" i="108"/>
  <c r="F3464" i="108"/>
  <c r="A3465" i="108"/>
  <c r="B3465" i="108"/>
  <c r="C3465" i="108"/>
  <c r="D3465" i="108"/>
  <c r="E3465" i="108"/>
  <c r="F3465" i="108"/>
  <c r="A3466" i="108"/>
  <c r="B3466" i="108"/>
  <c r="C3466" i="108"/>
  <c r="D3466" i="108"/>
  <c r="E3466" i="108"/>
  <c r="F3466" i="108"/>
  <c r="A3467" i="108"/>
  <c r="B3467" i="108"/>
  <c r="C3467" i="108"/>
  <c r="D3467" i="108"/>
  <c r="E3467" i="108"/>
  <c r="F3467" i="108"/>
  <c r="A3468" i="108"/>
  <c r="B3468" i="108"/>
  <c r="C3468" i="108"/>
  <c r="D3468" i="108"/>
  <c r="E3468" i="108"/>
  <c r="F3468" i="108"/>
  <c r="A3469" i="108"/>
  <c r="B3469" i="108"/>
  <c r="C3469" i="108"/>
  <c r="D3469" i="108"/>
  <c r="E3469" i="108"/>
  <c r="F3469" i="108"/>
  <c r="A3470" i="108"/>
  <c r="B3470" i="108"/>
  <c r="C3470" i="108"/>
  <c r="D3470" i="108"/>
  <c r="E3470" i="108"/>
  <c r="F3470" i="108"/>
  <c r="A3471" i="108"/>
  <c r="B3471" i="108"/>
  <c r="C3471" i="108"/>
  <c r="D3471" i="108"/>
  <c r="E3471" i="108"/>
  <c r="F3471" i="108"/>
  <c r="A3472" i="108"/>
  <c r="B3472" i="108"/>
  <c r="C3472" i="108"/>
  <c r="D3472" i="108"/>
  <c r="E3472" i="108"/>
  <c r="F3472" i="108"/>
  <c r="A3473" i="108"/>
  <c r="B3473" i="108"/>
  <c r="C3473" i="108"/>
  <c r="D3473" i="108"/>
  <c r="E3473" i="108"/>
  <c r="F3473" i="108"/>
  <c r="A3474" i="108"/>
  <c r="B3474" i="108"/>
  <c r="C3474" i="108"/>
  <c r="D3474" i="108"/>
  <c r="E3474" i="108"/>
  <c r="F3474" i="108"/>
  <c r="A3475" i="108"/>
  <c r="B3475" i="108"/>
  <c r="C3475" i="108"/>
  <c r="D3475" i="108"/>
  <c r="E3475" i="108"/>
  <c r="F3475" i="108"/>
  <c r="A3476" i="108"/>
  <c r="B3476" i="108"/>
  <c r="C3476" i="108"/>
  <c r="D3476" i="108"/>
  <c r="E3476" i="108"/>
  <c r="F3476" i="108"/>
  <c r="A3477" i="108"/>
  <c r="B3477" i="108"/>
  <c r="C3477" i="108"/>
  <c r="D3477" i="108"/>
  <c r="E3477" i="108"/>
  <c r="F3477" i="108"/>
  <c r="A3478" i="108"/>
  <c r="B3478" i="108"/>
  <c r="C3478" i="108"/>
  <c r="D3478" i="108"/>
  <c r="E3478" i="108"/>
  <c r="F3478" i="108"/>
  <c r="A3479" i="108"/>
  <c r="B3479" i="108"/>
  <c r="C3479" i="108"/>
  <c r="D3479" i="108"/>
  <c r="E3479" i="108"/>
  <c r="F3479" i="108"/>
  <c r="A3480" i="108"/>
  <c r="B3480" i="108"/>
  <c r="C3480" i="108"/>
  <c r="D3480" i="108"/>
  <c r="E3480" i="108"/>
  <c r="F3480" i="108"/>
  <c r="A3481" i="108"/>
  <c r="B3481" i="108"/>
  <c r="C3481" i="108"/>
  <c r="D3481" i="108"/>
  <c r="E3481" i="108"/>
  <c r="F3481" i="108"/>
  <c r="A3482" i="108"/>
  <c r="B3482" i="108"/>
  <c r="C3482" i="108"/>
  <c r="D3482" i="108"/>
  <c r="E3482" i="108"/>
  <c r="F3482" i="108"/>
  <c r="A3483" i="108"/>
  <c r="B3483" i="108"/>
  <c r="C3483" i="108"/>
  <c r="D3483" i="108"/>
  <c r="E3483" i="108"/>
  <c r="F3483" i="108"/>
  <c r="A3484" i="108"/>
  <c r="B3484" i="108"/>
  <c r="C3484" i="108"/>
  <c r="D3484" i="108"/>
  <c r="E3484" i="108"/>
  <c r="F3484" i="108"/>
  <c r="A3485" i="108"/>
  <c r="B3485" i="108"/>
  <c r="C3485" i="108"/>
  <c r="D3485" i="108"/>
  <c r="E3485" i="108"/>
  <c r="F3485" i="108"/>
  <c r="A3486" i="108"/>
  <c r="B3486" i="108"/>
  <c r="C3486" i="108"/>
  <c r="D3486" i="108"/>
  <c r="E3486" i="108"/>
  <c r="F3486" i="108"/>
  <c r="A3487" i="108"/>
  <c r="B3487" i="108"/>
  <c r="C3487" i="108"/>
  <c r="D3487" i="108"/>
  <c r="E3487" i="108"/>
  <c r="F3487" i="108"/>
  <c r="A3488" i="108"/>
  <c r="B3488" i="108"/>
  <c r="C3488" i="108"/>
  <c r="D3488" i="108"/>
  <c r="E3488" i="108"/>
  <c r="F3488" i="108"/>
  <c r="A3489" i="108"/>
  <c r="B3489" i="108"/>
  <c r="C3489" i="108"/>
  <c r="D3489" i="108"/>
  <c r="E3489" i="108"/>
  <c r="F3489" i="108"/>
  <c r="A3490" i="108"/>
  <c r="B3490" i="108"/>
  <c r="C3490" i="108"/>
  <c r="D3490" i="108"/>
  <c r="E3490" i="108"/>
  <c r="F3490" i="108"/>
  <c r="A3491" i="108"/>
  <c r="B3491" i="108"/>
  <c r="C3491" i="108"/>
  <c r="D3491" i="108"/>
  <c r="E3491" i="108"/>
  <c r="F3491" i="108"/>
  <c r="A3492" i="108"/>
  <c r="B3492" i="108"/>
  <c r="C3492" i="108"/>
  <c r="D3492" i="108"/>
  <c r="E3492" i="108"/>
  <c r="F3492" i="108"/>
  <c r="A3493" i="108"/>
  <c r="B3493" i="108"/>
  <c r="C3493" i="108"/>
  <c r="D3493" i="108"/>
  <c r="E3493" i="108"/>
  <c r="F3493" i="108"/>
  <c r="A3494" i="108"/>
  <c r="B3494" i="108"/>
  <c r="C3494" i="108"/>
  <c r="D3494" i="108"/>
  <c r="E3494" i="108"/>
  <c r="F3494" i="108"/>
  <c r="A3495" i="108"/>
  <c r="B3495" i="108"/>
  <c r="C3495" i="108"/>
  <c r="D3495" i="108"/>
  <c r="E3495" i="108"/>
  <c r="F3495" i="108"/>
  <c r="A3496" i="108"/>
  <c r="B3496" i="108"/>
  <c r="C3496" i="108"/>
  <c r="D3496" i="108"/>
  <c r="E3496" i="108"/>
  <c r="F3496" i="108"/>
  <c r="A3497" i="108"/>
  <c r="B3497" i="108"/>
  <c r="C3497" i="108"/>
  <c r="D3497" i="108"/>
  <c r="E3497" i="108"/>
  <c r="F3497" i="108"/>
  <c r="A3498" i="108"/>
  <c r="B3498" i="108"/>
  <c r="C3498" i="108"/>
  <c r="D3498" i="108"/>
  <c r="E3498" i="108"/>
  <c r="F3498" i="108"/>
  <c r="A3499" i="108"/>
  <c r="B3499" i="108"/>
  <c r="C3499" i="108"/>
  <c r="D3499" i="108"/>
  <c r="E3499" i="108"/>
  <c r="F3499" i="108"/>
  <c r="A3500" i="108"/>
  <c r="B3500" i="108"/>
  <c r="C3500" i="108"/>
  <c r="D3500" i="108"/>
  <c r="E3500" i="108"/>
  <c r="F3500" i="108"/>
  <c r="A3501" i="108"/>
  <c r="B3501" i="108"/>
  <c r="C3501" i="108"/>
  <c r="D3501" i="108"/>
  <c r="E3501" i="108"/>
  <c r="F3501" i="108"/>
  <c r="A3502" i="108"/>
  <c r="B3502" i="108"/>
  <c r="C3502" i="108"/>
  <c r="D3502" i="108"/>
  <c r="E3502" i="108"/>
  <c r="F3502" i="108"/>
  <c r="A3503" i="108"/>
  <c r="B3503" i="108"/>
  <c r="C3503" i="108"/>
  <c r="D3503" i="108"/>
  <c r="E3503" i="108"/>
  <c r="F3503" i="108"/>
  <c r="A3504" i="108"/>
  <c r="B3504" i="108"/>
  <c r="C3504" i="108"/>
  <c r="D3504" i="108"/>
  <c r="E3504" i="108"/>
  <c r="F3504" i="108"/>
  <c r="A3505" i="108"/>
  <c r="B3505" i="108"/>
  <c r="C3505" i="108"/>
  <c r="D3505" i="108"/>
  <c r="E3505" i="108"/>
  <c r="F3505" i="108"/>
  <c r="A3506" i="108"/>
  <c r="B3506" i="108"/>
  <c r="C3506" i="108"/>
  <c r="D3506" i="108"/>
  <c r="E3506" i="108"/>
  <c r="F3506" i="108"/>
  <c r="A3507" i="108"/>
  <c r="B3507" i="108"/>
  <c r="C3507" i="108"/>
  <c r="D3507" i="108"/>
  <c r="E3507" i="108"/>
  <c r="F3507" i="108"/>
  <c r="A3508" i="108"/>
  <c r="B3508" i="108"/>
  <c r="C3508" i="108"/>
  <c r="D3508" i="108"/>
  <c r="E3508" i="108"/>
  <c r="F3508" i="108"/>
  <c r="A3509" i="108"/>
  <c r="B3509" i="108"/>
  <c r="C3509" i="108"/>
  <c r="D3509" i="108"/>
  <c r="E3509" i="108"/>
  <c r="F3509" i="108"/>
  <c r="A3510" i="108"/>
  <c r="B3510" i="108"/>
  <c r="C3510" i="108"/>
  <c r="D3510" i="108"/>
  <c r="E3510" i="108"/>
  <c r="F3510" i="108"/>
  <c r="A3511" i="108"/>
  <c r="B3511" i="108"/>
  <c r="C3511" i="108"/>
  <c r="D3511" i="108"/>
  <c r="E3511" i="108"/>
  <c r="F3511" i="108"/>
  <c r="A3512" i="108"/>
  <c r="B3512" i="108"/>
  <c r="C3512" i="108"/>
  <c r="D3512" i="108"/>
  <c r="E3512" i="108"/>
  <c r="F3512" i="108"/>
  <c r="A3513" i="108"/>
  <c r="B3513" i="108"/>
  <c r="C3513" i="108"/>
  <c r="D3513" i="108"/>
  <c r="E3513" i="108"/>
  <c r="F3513" i="108"/>
  <c r="A3514" i="108"/>
  <c r="B3514" i="108"/>
  <c r="C3514" i="108"/>
  <c r="D3514" i="108"/>
  <c r="E3514" i="108"/>
  <c r="F3514" i="108"/>
  <c r="A3515" i="108"/>
  <c r="B3515" i="108"/>
  <c r="C3515" i="108"/>
  <c r="D3515" i="108"/>
  <c r="E3515" i="108"/>
  <c r="F3515" i="108"/>
  <c r="A3516" i="108"/>
  <c r="B3516" i="108"/>
  <c r="C3516" i="108"/>
  <c r="D3516" i="108"/>
  <c r="E3516" i="108"/>
  <c r="F3516" i="108"/>
  <c r="A3517" i="108"/>
  <c r="B3517" i="108"/>
  <c r="C3517" i="108"/>
  <c r="D3517" i="108"/>
  <c r="E3517" i="108"/>
  <c r="F3517" i="108"/>
  <c r="A3518" i="108"/>
  <c r="B3518" i="108"/>
  <c r="C3518" i="108"/>
  <c r="D3518" i="108"/>
  <c r="E3518" i="108"/>
  <c r="F3518" i="108"/>
  <c r="A3519" i="108"/>
  <c r="B3519" i="108"/>
  <c r="C3519" i="108"/>
  <c r="D3519" i="108"/>
  <c r="E3519" i="108"/>
  <c r="F3519" i="108"/>
  <c r="A3520" i="108"/>
  <c r="B3520" i="108"/>
  <c r="C3520" i="108"/>
  <c r="D3520" i="108"/>
  <c r="E3520" i="108"/>
  <c r="F3520" i="108"/>
  <c r="A3521" i="108"/>
  <c r="B3521" i="108"/>
  <c r="C3521" i="108"/>
  <c r="D3521" i="108"/>
  <c r="E3521" i="108"/>
  <c r="F3521" i="108"/>
  <c r="A3522" i="108"/>
  <c r="B3522" i="108"/>
  <c r="C3522" i="108"/>
  <c r="D3522" i="108"/>
  <c r="E3522" i="108"/>
  <c r="F3522" i="108"/>
  <c r="A3523" i="108"/>
  <c r="B3523" i="108"/>
  <c r="C3523" i="108"/>
  <c r="D3523" i="108"/>
  <c r="E3523" i="108"/>
  <c r="F3523" i="108"/>
  <c r="A3524" i="108"/>
  <c r="B3524" i="108"/>
  <c r="C3524" i="108"/>
  <c r="D3524" i="108"/>
  <c r="E3524" i="108"/>
  <c r="F3524" i="108"/>
  <c r="A3525" i="108"/>
  <c r="B3525" i="108"/>
  <c r="C3525" i="108"/>
  <c r="D3525" i="108"/>
  <c r="E3525" i="108"/>
  <c r="F3525" i="108"/>
  <c r="A3526" i="108"/>
  <c r="B3526" i="108"/>
  <c r="C3526" i="108"/>
  <c r="D3526" i="108"/>
  <c r="E3526" i="108"/>
  <c r="F3526" i="108"/>
  <c r="A3527" i="108"/>
  <c r="B3527" i="108"/>
  <c r="C3527" i="108"/>
  <c r="D3527" i="108"/>
  <c r="E3527" i="108"/>
  <c r="F3527" i="108"/>
  <c r="A3528" i="108"/>
  <c r="B3528" i="108"/>
  <c r="C3528" i="108"/>
  <c r="D3528" i="108"/>
  <c r="E3528" i="108"/>
  <c r="F3528" i="108"/>
  <c r="A3529" i="108"/>
  <c r="B3529" i="108"/>
  <c r="C3529" i="108"/>
  <c r="D3529" i="108"/>
  <c r="E3529" i="108"/>
  <c r="F3529" i="108"/>
  <c r="A3530" i="108"/>
  <c r="B3530" i="108"/>
  <c r="C3530" i="108"/>
  <c r="D3530" i="108"/>
  <c r="E3530" i="108"/>
  <c r="F3530" i="108"/>
  <c r="A3531" i="108"/>
  <c r="B3531" i="108"/>
  <c r="C3531" i="108"/>
  <c r="D3531" i="108"/>
  <c r="E3531" i="108"/>
  <c r="F3531" i="108"/>
  <c r="A3532" i="108"/>
  <c r="B3532" i="108"/>
  <c r="C3532" i="108"/>
  <c r="D3532" i="108"/>
  <c r="E3532" i="108"/>
  <c r="F3532" i="108"/>
  <c r="A3533" i="108"/>
  <c r="B3533" i="108"/>
  <c r="C3533" i="108"/>
  <c r="D3533" i="108"/>
  <c r="E3533" i="108"/>
  <c r="F3533" i="108"/>
  <c r="A3534" i="108"/>
  <c r="B3534" i="108"/>
  <c r="C3534" i="108"/>
  <c r="D3534" i="108"/>
  <c r="E3534" i="108"/>
  <c r="F3534" i="108"/>
  <c r="A3535" i="108"/>
  <c r="B3535" i="108"/>
  <c r="C3535" i="108"/>
  <c r="D3535" i="108"/>
  <c r="E3535" i="108"/>
  <c r="F3535" i="108"/>
  <c r="A3536" i="108"/>
  <c r="B3536" i="108"/>
  <c r="C3536" i="108"/>
  <c r="D3536" i="108"/>
  <c r="E3536" i="108"/>
  <c r="F3536" i="108"/>
  <c r="A3537" i="108"/>
  <c r="B3537" i="108"/>
  <c r="C3537" i="108"/>
  <c r="D3537" i="108"/>
  <c r="E3537" i="108"/>
  <c r="F3537" i="108"/>
  <c r="A3538" i="108"/>
  <c r="B3538" i="108"/>
  <c r="C3538" i="108"/>
  <c r="D3538" i="108"/>
  <c r="E3538" i="108"/>
  <c r="F3538" i="108"/>
  <c r="A3539" i="108"/>
  <c r="B3539" i="108"/>
  <c r="C3539" i="108"/>
  <c r="D3539" i="108"/>
  <c r="E3539" i="108"/>
  <c r="F3539" i="108"/>
  <c r="A3540" i="108"/>
  <c r="B3540" i="108"/>
  <c r="C3540" i="108"/>
  <c r="D3540" i="108"/>
  <c r="E3540" i="108"/>
  <c r="F3540" i="108"/>
  <c r="A3541" i="108"/>
  <c r="B3541" i="108"/>
  <c r="C3541" i="108"/>
  <c r="D3541" i="108"/>
  <c r="E3541" i="108"/>
  <c r="F3541" i="108"/>
  <c r="A3542" i="108"/>
  <c r="B3542" i="108"/>
  <c r="C3542" i="108"/>
  <c r="D3542" i="108"/>
  <c r="E3542" i="108"/>
  <c r="F3542" i="108"/>
  <c r="A3543" i="108"/>
  <c r="B3543" i="108"/>
  <c r="C3543" i="108"/>
  <c r="D3543" i="108"/>
  <c r="E3543" i="108"/>
  <c r="F3543" i="108"/>
  <c r="A3544" i="108"/>
  <c r="B3544" i="108"/>
  <c r="C3544" i="108"/>
  <c r="D3544" i="108"/>
  <c r="E3544" i="108"/>
  <c r="F3544" i="108"/>
  <c r="A3545" i="108"/>
  <c r="B3545" i="108"/>
  <c r="C3545" i="108"/>
  <c r="D3545" i="108"/>
  <c r="E3545" i="108"/>
  <c r="F3545" i="108"/>
  <c r="A3546" i="108"/>
  <c r="B3546" i="108"/>
  <c r="C3546" i="108"/>
  <c r="D3546" i="108"/>
  <c r="E3546" i="108"/>
  <c r="F3546" i="108"/>
  <c r="A3547" i="108"/>
  <c r="B3547" i="108"/>
  <c r="C3547" i="108"/>
  <c r="D3547" i="108"/>
  <c r="E3547" i="108"/>
  <c r="F3547" i="108"/>
  <c r="A3548" i="108"/>
  <c r="B3548" i="108"/>
  <c r="C3548" i="108"/>
  <c r="D3548" i="108"/>
  <c r="E3548" i="108"/>
  <c r="F3548" i="108"/>
  <c r="A3549" i="108"/>
  <c r="B3549" i="108"/>
  <c r="C3549" i="108"/>
  <c r="D3549" i="108"/>
  <c r="E3549" i="108"/>
  <c r="F3549" i="108"/>
  <c r="A3550" i="108"/>
  <c r="B3550" i="108"/>
  <c r="C3550" i="108"/>
  <c r="D3550" i="108"/>
  <c r="E3550" i="108"/>
  <c r="F3550" i="108"/>
  <c r="A3551" i="108"/>
  <c r="B3551" i="108"/>
  <c r="C3551" i="108"/>
  <c r="D3551" i="108"/>
  <c r="E3551" i="108"/>
  <c r="F3551" i="108"/>
  <c r="A3552" i="108"/>
  <c r="B3552" i="108"/>
  <c r="C3552" i="108"/>
  <c r="D3552" i="108"/>
  <c r="E3552" i="108"/>
  <c r="F3552" i="108"/>
  <c r="A3553" i="108"/>
  <c r="B3553" i="108"/>
  <c r="C3553" i="108"/>
  <c r="D3553" i="108"/>
  <c r="E3553" i="108"/>
  <c r="F3553" i="108"/>
  <c r="A3554" i="108"/>
  <c r="B3554" i="108"/>
  <c r="C3554" i="108"/>
  <c r="D3554" i="108"/>
  <c r="E3554" i="108"/>
  <c r="F3554" i="108"/>
  <c r="A3555" i="108"/>
  <c r="B3555" i="108"/>
  <c r="C3555" i="108"/>
  <c r="D3555" i="108"/>
  <c r="E3555" i="108"/>
  <c r="F3555" i="108"/>
  <c r="A3556" i="108"/>
  <c r="B3556" i="108"/>
  <c r="C3556" i="108"/>
  <c r="D3556" i="108"/>
  <c r="E3556" i="108"/>
  <c r="F3556" i="108"/>
  <c r="A3557" i="108"/>
  <c r="B3557" i="108"/>
  <c r="C3557" i="108"/>
  <c r="D3557" i="108"/>
  <c r="E3557" i="108"/>
  <c r="F3557" i="108"/>
  <c r="A3558" i="108"/>
  <c r="B3558" i="108"/>
  <c r="C3558" i="108"/>
  <c r="D3558" i="108"/>
  <c r="E3558" i="108"/>
  <c r="F3558" i="108"/>
  <c r="A3559" i="108"/>
  <c r="B3559" i="108"/>
  <c r="C3559" i="108"/>
  <c r="D3559" i="108"/>
  <c r="E3559" i="108"/>
  <c r="F3559" i="108"/>
  <c r="A3560" i="108"/>
  <c r="B3560" i="108"/>
  <c r="C3560" i="108"/>
  <c r="D3560" i="108"/>
  <c r="E3560" i="108"/>
  <c r="F3560" i="108"/>
  <c r="A3561" i="108"/>
  <c r="B3561" i="108"/>
  <c r="C3561" i="108"/>
  <c r="D3561" i="108"/>
  <c r="E3561" i="108"/>
  <c r="F3561" i="108"/>
  <c r="A3562" i="108"/>
  <c r="B3562" i="108"/>
  <c r="C3562" i="108"/>
  <c r="D3562" i="108"/>
  <c r="E3562" i="108"/>
  <c r="F3562" i="108"/>
  <c r="A3563" i="108"/>
  <c r="B3563" i="108"/>
  <c r="C3563" i="108"/>
  <c r="D3563" i="108"/>
  <c r="E3563" i="108"/>
  <c r="F3563" i="108"/>
  <c r="A3564" i="108"/>
  <c r="B3564" i="108"/>
  <c r="C3564" i="108"/>
  <c r="D3564" i="108"/>
  <c r="E3564" i="108"/>
  <c r="F3564" i="108"/>
  <c r="A3565" i="108"/>
  <c r="B3565" i="108"/>
  <c r="C3565" i="108"/>
  <c r="D3565" i="108"/>
  <c r="E3565" i="108"/>
  <c r="F3565" i="108"/>
  <c r="A3566" i="108"/>
  <c r="B3566" i="108"/>
  <c r="C3566" i="108"/>
  <c r="D3566" i="108"/>
  <c r="E3566" i="108"/>
  <c r="F3566" i="108"/>
  <c r="A3567" i="108"/>
  <c r="B3567" i="108"/>
  <c r="C3567" i="108"/>
  <c r="D3567" i="108"/>
  <c r="E3567" i="108"/>
  <c r="F3567" i="108"/>
  <c r="A3568" i="108"/>
  <c r="B3568" i="108"/>
  <c r="C3568" i="108"/>
  <c r="D3568" i="108"/>
  <c r="E3568" i="108"/>
  <c r="F3568" i="108"/>
  <c r="A3569" i="108"/>
  <c r="B3569" i="108"/>
  <c r="C3569" i="108"/>
  <c r="D3569" i="108"/>
  <c r="E3569" i="108"/>
  <c r="F3569" i="108"/>
  <c r="A3570" i="108"/>
  <c r="B3570" i="108"/>
  <c r="C3570" i="108"/>
  <c r="D3570" i="108"/>
  <c r="E3570" i="108"/>
  <c r="F3570" i="108"/>
  <c r="A3571" i="108"/>
  <c r="B3571" i="108"/>
  <c r="C3571" i="108"/>
  <c r="D3571" i="108"/>
  <c r="E3571" i="108"/>
  <c r="F3571" i="108"/>
  <c r="A3572" i="108"/>
  <c r="B3572" i="108"/>
  <c r="C3572" i="108"/>
  <c r="D3572" i="108"/>
  <c r="E3572" i="108"/>
  <c r="F3572" i="108"/>
  <c r="A3573" i="108"/>
  <c r="B3573" i="108"/>
  <c r="C3573" i="108"/>
  <c r="D3573" i="108"/>
  <c r="E3573" i="108"/>
  <c r="F3573" i="108"/>
  <c r="A3574" i="108"/>
  <c r="B3574" i="108"/>
  <c r="C3574" i="108"/>
  <c r="D3574" i="108"/>
  <c r="E3574" i="108"/>
  <c r="F3574" i="108"/>
  <c r="A3575" i="108"/>
  <c r="B3575" i="108"/>
  <c r="C3575" i="108"/>
  <c r="D3575" i="108"/>
  <c r="E3575" i="108"/>
  <c r="F3575" i="108"/>
  <c r="A3576" i="108"/>
  <c r="B3576" i="108"/>
  <c r="C3576" i="108"/>
  <c r="D3576" i="108"/>
  <c r="E3576" i="108"/>
  <c r="F3576" i="108"/>
  <c r="A3577" i="108"/>
  <c r="B3577" i="108"/>
  <c r="C3577" i="108"/>
  <c r="D3577" i="108"/>
  <c r="E3577" i="108"/>
  <c r="F3577" i="108"/>
  <c r="A3578" i="108"/>
  <c r="B3578" i="108"/>
  <c r="C3578" i="108"/>
  <c r="D3578" i="108"/>
  <c r="E3578" i="108"/>
  <c r="F3578" i="108"/>
  <c r="A3579" i="108"/>
  <c r="B3579" i="108"/>
  <c r="C3579" i="108"/>
  <c r="D3579" i="108"/>
  <c r="E3579" i="108"/>
  <c r="F3579" i="108"/>
  <c r="A3580" i="108"/>
  <c r="B3580" i="108"/>
  <c r="C3580" i="108"/>
  <c r="D3580" i="108"/>
  <c r="E3580" i="108"/>
  <c r="F3580" i="108"/>
  <c r="A3581" i="108"/>
  <c r="B3581" i="108"/>
  <c r="C3581" i="108"/>
  <c r="D3581" i="108"/>
  <c r="E3581" i="108"/>
  <c r="F3581" i="108"/>
  <c r="A3582" i="108"/>
  <c r="B3582" i="108"/>
  <c r="C3582" i="108"/>
  <c r="D3582" i="108"/>
  <c r="E3582" i="108"/>
  <c r="F3582" i="108"/>
  <c r="A3583" i="108"/>
  <c r="B3583" i="108"/>
  <c r="C3583" i="108"/>
  <c r="D3583" i="108"/>
  <c r="E3583" i="108"/>
  <c r="F3583" i="108"/>
  <c r="A3584" i="108"/>
  <c r="B3584" i="108"/>
  <c r="C3584" i="108"/>
  <c r="D3584" i="108"/>
  <c r="E3584" i="108"/>
  <c r="F3584" i="108"/>
  <c r="A3585" i="108"/>
  <c r="B3585" i="108"/>
  <c r="C3585" i="108"/>
  <c r="D3585" i="108"/>
  <c r="E3585" i="108"/>
  <c r="F3585" i="108"/>
  <c r="A3586" i="108"/>
  <c r="B3586" i="108"/>
  <c r="C3586" i="108"/>
  <c r="D3586" i="108"/>
  <c r="E3586" i="108"/>
  <c r="F3586" i="108"/>
  <c r="A3587" i="108"/>
  <c r="B3587" i="108"/>
  <c r="C3587" i="108"/>
  <c r="D3587" i="108"/>
  <c r="E3587" i="108"/>
  <c r="F3587" i="108"/>
  <c r="A3588" i="108"/>
  <c r="B3588" i="108"/>
  <c r="C3588" i="108"/>
  <c r="D3588" i="108"/>
  <c r="E3588" i="108"/>
  <c r="F3588" i="108"/>
  <c r="A3589" i="108"/>
  <c r="B3589" i="108"/>
  <c r="C3589" i="108"/>
  <c r="D3589" i="108"/>
  <c r="E3589" i="108"/>
  <c r="F3589" i="108"/>
  <c r="A3590" i="108"/>
  <c r="B3590" i="108"/>
  <c r="C3590" i="108"/>
  <c r="D3590" i="108"/>
  <c r="E3590" i="108"/>
  <c r="F3590" i="108"/>
  <c r="A3591" i="108"/>
  <c r="B3591" i="108"/>
  <c r="C3591" i="108"/>
  <c r="D3591" i="108"/>
  <c r="E3591" i="108"/>
  <c r="F3591" i="108"/>
  <c r="A3592" i="108"/>
  <c r="B3592" i="108"/>
  <c r="C3592" i="108"/>
  <c r="D3592" i="108"/>
  <c r="E3592" i="108"/>
  <c r="F3592" i="108"/>
  <c r="A3593" i="108"/>
  <c r="B3593" i="108"/>
  <c r="C3593" i="108"/>
  <c r="D3593" i="108"/>
  <c r="E3593" i="108"/>
  <c r="F3593" i="108"/>
  <c r="A3594" i="108"/>
  <c r="B3594" i="108"/>
  <c r="C3594" i="108"/>
  <c r="D3594" i="108"/>
  <c r="E3594" i="108"/>
  <c r="F3594" i="108"/>
  <c r="A3595" i="108"/>
  <c r="B3595" i="108"/>
  <c r="C3595" i="108"/>
  <c r="D3595" i="108"/>
  <c r="E3595" i="108"/>
  <c r="F3595" i="108"/>
  <c r="A3596" i="108"/>
  <c r="B3596" i="108"/>
  <c r="C3596" i="108"/>
  <c r="D3596" i="108"/>
  <c r="E3596" i="108"/>
  <c r="F3596" i="108"/>
  <c r="A3597" i="108"/>
  <c r="B3597" i="108"/>
  <c r="C3597" i="108"/>
  <c r="D3597" i="108"/>
  <c r="E3597" i="108"/>
  <c r="F3597" i="108"/>
  <c r="A3598" i="108"/>
  <c r="B3598" i="108"/>
  <c r="C3598" i="108"/>
  <c r="D3598" i="108"/>
  <c r="E3598" i="108"/>
  <c r="F3598" i="108"/>
  <c r="A3599" i="108"/>
  <c r="B3599" i="108"/>
  <c r="C3599" i="108"/>
  <c r="D3599" i="108"/>
  <c r="E3599" i="108"/>
  <c r="F3599" i="108"/>
  <c r="A3600" i="108"/>
  <c r="B3600" i="108"/>
  <c r="C3600" i="108"/>
  <c r="D3600" i="108"/>
  <c r="E3600" i="108"/>
  <c r="F3600" i="108"/>
  <c r="A3601" i="108"/>
  <c r="B3601" i="108"/>
  <c r="C3601" i="108"/>
  <c r="D3601" i="108"/>
  <c r="E3601" i="108"/>
  <c r="F3601" i="108"/>
  <c r="A3602" i="108"/>
  <c r="B3602" i="108"/>
  <c r="C3602" i="108"/>
  <c r="D3602" i="108"/>
  <c r="E3602" i="108"/>
  <c r="F3602" i="108"/>
  <c r="A3603" i="108"/>
  <c r="B3603" i="108"/>
  <c r="C3603" i="108"/>
  <c r="D3603" i="108"/>
  <c r="E3603" i="108"/>
  <c r="F3603" i="108"/>
  <c r="A3604" i="108"/>
  <c r="B3604" i="108"/>
  <c r="C3604" i="108"/>
  <c r="D3604" i="108"/>
  <c r="E3604" i="108"/>
  <c r="F3604" i="108"/>
  <c r="A3605" i="108"/>
  <c r="B3605" i="108"/>
  <c r="C3605" i="108"/>
  <c r="D3605" i="108"/>
  <c r="E3605" i="108"/>
  <c r="F3605" i="108"/>
  <c r="A3606" i="108"/>
  <c r="B3606" i="108"/>
  <c r="C3606" i="108"/>
  <c r="D3606" i="108"/>
  <c r="E3606" i="108"/>
  <c r="F3606" i="108"/>
  <c r="A3607" i="108"/>
  <c r="B3607" i="108"/>
  <c r="C3607" i="108"/>
  <c r="D3607" i="108"/>
  <c r="E3607" i="108"/>
  <c r="F3607" i="108"/>
  <c r="A3608" i="108"/>
  <c r="B3608" i="108"/>
  <c r="C3608" i="108"/>
  <c r="D3608" i="108"/>
  <c r="E3608" i="108"/>
  <c r="F3608" i="108"/>
  <c r="A3609" i="108"/>
  <c r="B3609" i="108"/>
  <c r="C3609" i="108"/>
  <c r="D3609" i="108"/>
  <c r="E3609" i="108"/>
  <c r="F3609" i="108"/>
  <c r="A3610" i="108"/>
  <c r="B3610" i="108"/>
  <c r="C3610" i="108"/>
  <c r="D3610" i="108"/>
  <c r="E3610" i="108"/>
  <c r="F3610" i="108"/>
  <c r="A3611" i="108"/>
  <c r="B3611" i="108"/>
  <c r="C3611" i="108"/>
  <c r="D3611" i="108"/>
  <c r="E3611" i="108"/>
  <c r="F3611" i="108"/>
  <c r="A3612" i="108"/>
  <c r="B3612" i="108"/>
  <c r="C3612" i="108"/>
  <c r="D3612" i="108"/>
  <c r="E3612" i="108"/>
  <c r="F3612" i="108"/>
  <c r="A3613" i="108"/>
  <c r="B3613" i="108"/>
  <c r="C3613" i="108"/>
  <c r="D3613" i="108"/>
  <c r="E3613" i="108"/>
  <c r="F3613" i="108"/>
  <c r="A3614" i="108"/>
  <c r="B3614" i="108"/>
  <c r="C3614" i="108"/>
  <c r="D3614" i="108"/>
  <c r="E3614" i="108"/>
  <c r="F3614" i="108"/>
  <c r="A3615" i="108"/>
  <c r="B3615" i="108"/>
  <c r="C3615" i="108"/>
  <c r="D3615" i="108"/>
  <c r="E3615" i="108"/>
  <c r="F3615" i="108"/>
  <c r="A3616" i="108"/>
  <c r="B3616" i="108"/>
  <c r="C3616" i="108"/>
  <c r="D3616" i="108"/>
  <c r="E3616" i="108"/>
  <c r="F3616" i="108"/>
  <c r="A3617" i="108"/>
  <c r="B3617" i="108"/>
  <c r="C3617" i="108"/>
  <c r="D3617" i="108"/>
  <c r="E3617" i="108"/>
  <c r="F3617" i="108"/>
  <c r="A3618" i="108"/>
  <c r="B3618" i="108"/>
  <c r="C3618" i="108"/>
  <c r="D3618" i="108"/>
  <c r="E3618" i="108"/>
  <c r="F3618" i="108"/>
  <c r="A3619" i="108"/>
  <c r="B3619" i="108"/>
  <c r="C3619" i="108"/>
  <c r="D3619" i="108"/>
  <c r="E3619" i="108"/>
  <c r="F3619" i="108"/>
  <c r="A3620" i="108"/>
  <c r="B3620" i="108"/>
  <c r="C3620" i="108"/>
  <c r="D3620" i="108"/>
  <c r="E3620" i="108"/>
  <c r="F3620" i="108"/>
  <c r="A3621" i="108"/>
  <c r="B3621" i="108"/>
  <c r="C3621" i="108"/>
  <c r="D3621" i="108"/>
  <c r="E3621" i="108"/>
  <c r="F3621" i="108"/>
  <c r="A3622" i="108"/>
  <c r="B3622" i="108"/>
  <c r="C3622" i="108"/>
  <c r="D3622" i="108"/>
  <c r="E3622" i="108"/>
  <c r="F3622" i="108"/>
  <c r="A3623" i="108"/>
  <c r="B3623" i="108"/>
  <c r="C3623" i="108"/>
  <c r="D3623" i="108"/>
  <c r="E3623" i="108"/>
  <c r="F3623" i="108"/>
  <c r="A3624" i="108"/>
  <c r="B3624" i="108"/>
  <c r="C3624" i="108"/>
  <c r="D3624" i="108"/>
  <c r="E3624" i="108"/>
  <c r="F3624" i="108"/>
  <c r="A3625" i="108"/>
  <c r="B3625" i="108"/>
  <c r="C3625" i="108"/>
  <c r="D3625" i="108"/>
  <c r="E3625" i="108"/>
  <c r="F3625" i="108"/>
  <c r="A3626" i="108"/>
  <c r="B3626" i="108"/>
  <c r="C3626" i="108"/>
  <c r="D3626" i="108"/>
  <c r="E3626" i="108"/>
  <c r="F3626" i="108"/>
  <c r="A3627" i="108"/>
  <c r="B3627" i="108"/>
  <c r="C3627" i="108"/>
  <c r="D3627" i="108"/>
  <c r="E3627" i="108"/>
  <c r="F3627" i="108"/>
  <c r="A3628" i="108"/>
  <c r="B3628" i="108"/>
  <c r="C3628" i="108"/>
  <c r="D3628" i="108"/>
  <c r="E3628" i="108"/>
  <c r="F3628" i="108"/>
  <c r="A3629" i="108"/>
  <c r="B3629" i="108"/>
  <c r="C3629" i="108"/>
  <c r="D3629" i="108"/>
  <c r="E3629" i="108"/>
  <c r="F3629" i="108"/>
  <c r="A3630" i="108"/>
  <c r="B3630" i="108"/>
  <c r="C3630" i="108"/>
  <c r="D3630" i="108"/>
  <c r="E3630" i="108"/>
  <c r="F3630" i="108"/>
  <c r="A3631" i="108"/>
  <c r="B3631" i="108"/>
  <c r="C3631" i="108"/>
  <c r="D3631" i="108"/>
  <c r="E3631" i="108"/>
  <c r="F3631" i="108"/>
  <c r="A3632" i="108"/>
  <c r="B3632" i="108"/>
  <c r="C3632" i="108"/>
  <c r="D3632" i="108"/>
  <c r="E3632" i="108"/>
  <c r="F3632" i="108"/>
  <c r="A3633" i="108"/>
  <c r="B3633" i="108"/>
  <c r="C3633" i="108"/>
  <c r="D3633" i="108"/>
  <c r="E3633" i="108"/>
  <c r="F3633" i="108"/>
  <c r="A3634" i="108"/>
  <c r="B3634" i="108"/>
  <c r="C3634" i="108"/>
  <c r="D3634" i="108"/>
  <c r="E3634" i="108"/>
  <c r="F3634" i="108"/>
  <c r="A3635" i="108"/>
  <c r="B3635" i="108"/>
  <c r="C3635" i="108"/>
  <c r="D3635" i="108"/>
  <c r="E3635" i="108"/>
  <c r="F3635" i="108"/>
  <c r="A3636" i="108"/>
  <c r="B3636" i="108"/>
  <c r="C3636" i="108"/>
  <c r="D3636" i="108"/>
  <c r="E3636" i="108"/>
  <c r="F3636" i="108"/>
  <c r="A3637" i="108"/>
  <c r="B3637" i="108"/>
  <c r="C3637" i="108"/>
  <c r="D3637" i="108"/>
  <c r="E3637" i="108"/>
  <c r="F3637" i="108"/>
  <c r="A3638" i="108"/>
  <c r="B3638" i="108"/>
  <c r="C3638" i="108"/>
  <c r="D3638" i="108"/>
  <c r="E3638" i="108"/>
  <c r="F3638" i="108"/>
  <c r="A3639" i="108"/>
  <c r="B3639" i="108"/>
  <c r="C3639" i="108"/>
  <c r="D3639" i="108"/>
  <c r="E3639" i="108"/>
  <c r="F3639" i="108"/>
  <c r="A3640" i="108"/>
  <c r="B3640" i="108"/>
  <c r="C3640" i="108"/>
  <c r="D3640" i="108"/>
  <c r="E3640" i="108"/>
  <c r="F3640" i="108"/>
  <c r="A3641" i="108"/>
  <c r="B3641" i="108"/>
  <c r="C3641" i="108"/>
  <c r="D3641" i="108"/>
  <c r="E3641" i="108"/>
  <c r="F3641" i="108"/>
  <c r="A3642" i="108"/>
  <c r="B3642" i="108"/>
  <c r="C3642" i="108"/>
  <c r="D3642" i="108"/>
  <c r="E3642" i="108"/>
  <c r="F3642" i="108"/>
  <c r="A3643" i="108"/>
  <c r="B3643" i="108"/>
  <c r="C3643" i="108"/>
  <c r="D3643" i="108"/>
  <c r="E3643" i="108"/>
  <c r="F3643" i="108"/>
  <c r="A3644" i="108"/>
  <c r="B3644" i="108"/>
  <c r="C3644" i="108"/>
  <c r="D3644" i="108"/>
  <c r="E3644" i="108"/>
  <c r="F3644" i="108"/>
  <c r="A3645" i="108"/>
  <c r="B3645" i="108"/>
  <c r="C3645" i="108"/>
  <c r="D3645" i="108"/>
  <c r="E3645" i="108"/>
  <c r="F3645" i="108"/>
  <c r="A3646" i="108"/>
  <c r="B3646" i="108"/>
  <c r="C3646" i="108"/>
  <c r="D3646" i="108"/>
  <c r="E3646" i="108"/>
  <c r="F3646" i="108"/>
  <c r="A3647" i="108"/>
  <c r="B3647" i="108"/>
  <c r="C3647" i="108"/>
  <c r="D3647" i="108"/>
  <c r="E3647" i="108"/>
  <c r="F3647" i="108"/>
  <c r="A3648" i="108"/>
  <c r="B3648" i="108"/>
  <c r="C3648" i="108"/>
  <c r="D3648" i="108"/>
  <c r="E3648" i="108"/>
  <c r="F3648" i="108"/>
  <c r="A3649" i="108"/>
  <c r="B3649" i="108"/>
  <c r="C3649" i="108"/>
  <c r="D3649" i="108"/>
  <c r="E3649" i="108"/>
  <c r="F3649" i="108"/>
  <c r="A3650" i="108"/>
  <c r="B3650" i="108"/>
  <c r="C3650" i="108"/>
  <c r="D3650" i="108"/>
  <c r="E3650" i="108"/>
  <c r="F3650" i="108"/>
  <c r="A3651" i="108"/>
  <c r="B3651" i="108"/>
  <c r="C3651" i="108"/>
  <c r="D3651" i="108"/>
  <c r="E3651" i="108"/>
  <c r="F3651" i="108"/>
  <c r="A3652" i="108"/>
  <c r="B3652" i="108"/>
  <c r="C3652" i="108"/>
  <c r="D3652" i="108"/>
  <c r="E3652" i="108"/>
  <c r="F3652" i="108"/>
  <c r="A3653" i="108"/>
  <c r="B3653" i="108"/>
  <c r="C3653" i="108"/>
  <c r="D3653" i="108"/>
  <c r="E3653" i="108"/>
  <c r="F3653" i="108"/>
  <c r="A3654" i="108"/>
  <c r="B3654" i="108"/>
  <c r="C3654" i="108"/>
  <c r="D3654" i="108"/>
  <c r="E3654" i="108"/>
  <c r="F3654" i="108"/>
  <c r="A3655" i="108"/>
  <c r="B3655" i="108"/>
  <c r="C3655" i="108"/>
  <c r="D3655" i="108"/>
  <c r="E3655" i="108"/>
  <c r="F3655" i="108"/>
  <c r="A3656" i="108"/>
  <c r="B3656" i="108"/>
  <c r="C3656" i="108"/>
  <c r="D3656" i="108"/>
  <c r="E3656" i="108"/>
  <c r="F3656" i="108"/>
  <c r="A3657" i="108"/>
  <c r="B3657" i="108"/>
  <c r="C3657" i="108"/>
  <c r="D3657" i="108"/>
  <c r="E3657" i="108"/>
  <c r="F3657" i="108"/>
  <c r="A3658" i="108"/>
  <c r="B3658" i="108"/>
  <c r="C3658" i="108"/>
  <c r="D3658" i="108"/>
  <c r="E3658" i="108"/>
  <c r="F3658" i="108"/>
  <c r="A3659" i="108"/>
  <c r="B3659" i="108"/>
  <c r="C3659" i="108"/>
  <c r="D3659" i="108"/>
  <c r="E3659" i="108"/>
  <c r="F3659" i="108"/>
  <c r="A3660" i="108"/>
  <c r="B3660" i="108"/>
  <c r="C3660" i="108"/>
  <c r="D3660" i="108"/>
  <c r="E3660" i="108"/>
  <c r="F3660" i="108"/>
  <c r="A3661" i="108"/>
  <c r="B3661" i="108"/>
  <c r="C3661" i="108"/>
  <c r="D3661" i="108"/>
  <c r="E3661" i="108"/>
  <c r="F3661" i="108"/>
  <c r="A3662" i="108"/>
  <c r="B3662" i="108"/>
  <c r="C3662" i="108"/>
  <c r="D3662" i="108"/>
  <c r="E3662" i="108"/>
  <c r="F3662" i="108"/>
  <c r="A3663" i="108"/>
  <c r="B3663" i="108"/>
  <c r="C3663" i="108"/>
  <c r="D3663" i="108"/>
  <c r="E3663" i="108"/>
  <c r="F3663" i="108"/>
  <c r="A3664" i="108"/>
  <c r="B3664" i="108"/>
  <c r="C3664" i="108"/>
  <c r="D3664" i="108"/>
  <c r="E3664" i="108"/>
  <c r="F3664" i="108"/>
  <c r="A3665" i="108"/>
  <c r="B3665" i="108"/>
  <c r="C3665" i="108"/>
  <c r="D3665" i="108"/>
  <c r="E3665" i="108"/>
  <c r="F3665" i="108"/>
  <c r="A3666" i="108"/>
  <c r="B3666" i="108"/>
  <c r="C3666" i="108"/>
  <c r="D3666" i="108"/>
  <c r="E3666" i="108"/>
  <c r="F3666" i="108"/>
  <c r="A3667" i="108"/>
  <c r="B3667" i="108"/>
  <c r="C3667" i="108"/>
  <c r="D3667" i="108"/>
  <c r="E3667" i="108"/>
  <c r="F3667" i="108"/>
  <c r="A3668" i="108"/>
  <c r="B3668" i="108"/>
  <c r="C3668" i="108"/>
  <c r="D3668" i="108"/>
  <c r="E3668" i="108"/>
  <c r="F3668" i="108"/>
  <c r="A3669" i="108"/>
  <c r="B3669" i="108"/>
  <c r="C3669" i="108"/>
  <c r="D3669" i="108"/>
  <c r="E3669" i="108"/>
  <c r="F3669" i="108"/>
  <c r="A3670" i="108"/>
  <c r="B3670" i="108"/>
  <c r="C3670" i="108"/>
  <c r="D3670" i="108"/>
  <c r="E3670" i="108"/>
  <c r="F3670" i="108"/>
  <c r="A3671" i="108"/>
  <c r="B3671" i="108"/>
  <c r="C3671" i="108"/>
  <c r="D3671" i="108"/>
  <c r="E3671" i="108"/>
  <c r="F3671" i="108"/>
  <c r="A3672" i="108"/>
  <c r="B3672" i="108"/>
  <c r="C3672" i="108"/>
  <c r="D3672" i="108"/>
  <c r="E3672" i="108"/>
  <c r="F3672" i="108"/>
  <c r="A3673" i="108"/>
  <c r="B3673" i="108"/>
  <c r="C3673" i="108"/>
  <c r="D3673" i="108"/>
  <c r="E3673" i="108"/>
  <c r="F3673" i="108"/>
  <c r="A3674" i="108"/>
  <c r="B3674" i="108"/>
  <c r="C3674" i="108"/>
  <c r="D3674" i="108"/>
  <c r="E3674" i="108"/>
  <c r="F3674" i="108"/>
  <c r="A3675" i="108"/>
  <c r="B3675" i="108"/>
  <c r="C3675" i="108"/>
  <c r="D3675" i="108"/>
  <c r="E3675" i="108"/>
  <c r="F3675" i="108"/>
  <c r="A3676" i="108"/>
  <c r="B3676" i="108"/>
  <c r="C3676" i="108"/>
  <c r="D3676" i="108"/>
  <c r="E3676" i="108"/>
  <c r="F3676" i="108"/>
  <c r="A3677" i="108"/>
  <c r="B3677" i="108"/>
  <c r="C3677" i="108"/>
  <c r="D3677" i="108"/>
  <c r="E3677" i="108"/>
  <c r="F3677" i="108"/>
  <c r="A3678" i="108"/>
  <c r="B3678" i="108"/>
  <c r="C3678" i="108"/>
  <c r="D3678" i="108"/>
  <c r="E3678" i="108"/>
  <c r="F3678" i="108"/>
  <c r="A3679" i="108"/>
  <c r="B3679" i="108"/>
  <c r="C3679" i="108"/>
  <c r="D3679" i="108"/>
  <c r="E3679" i="108"/>
  <c r="F3679" i="108"/>
  <c r="A3680" i="108"/>
  <c r="B3680" i="108"/>
  <c r="C3680" i="108"/>
  <c r="D3680" i="108"/>
  <c r="E3680" i="108"/>
  <c r="F3680" i="108"/>
  <c r="A3681" i="108"/>
  <c r="B3681" i="108"/>
  <c r="C3681" i="108"/>
  <c r="D3681" i="108"/>
  <c r="E3681" i="108"/>
  <c r="F3681" i="108"/>
  <c r="A3682" i="108"/>
  <c r="B3682" i="108"/>
  <c r="C3682" i="108"/>
  <c r="D3682" i="108"/>
  <c r="E3682" i="108"/>
  <c r="F3682" i="108"/>
  <c r="A3683" i="108"/>
  <c r="B3683" i="108"/>
  <c r="C3683" i="108"/>
  <c r="D3683" i="108"/>
  <c r="E3683" i="108"/>
  <c r="F3683" i="108"/>
  <c r="A3684" i="108"/>
  <c r="B3684" i="108"/>
  <c r="C3684" i="108"/>
  <c r="D3684" i="108"/>
  <c r="E3684" i="108"/>
  <c r="F3684" i="108"/>
  <c r="A3685" i="108"/>
  <c r="B3685" i="108"/>
  <c r="C3685" i="108"/>
  <c r="D3685" i="108"/>
  <c r="E3685" i="108"/>
  <c r="F3685" i="108"/>
  <c r="A3686" i="108"/>
  <c r="B3686" i="108"/>
  <c r="C3686" i="108"/>
  <c r="D3686" i="108"/>
  <c r="E3686" i="108"/>
  <c r="F3686" i="108"/>
  <c r="A3687" i="108"/>
  <c r="B3687" i="108"/>
  <c r="C3687" i="108"/>
  <c r="D3687" i="108"/>
  <c r="E3687" i="108"/>
  <c r="F3687" i="108"/>
  <c r="A3688" i="108"/>
  <c r="B3688" i="108"/>
  <c r="C3688" i="108"/>
  <c r="D3688" i="108"/>
  <c r="E3688" i="108"/>
  <c r="F3688" i="108"/>
  <c r="A3689" i="108"/>
  <c r="B3689" i="108"/>
  <c r="C3689" i="108"/>
  <c r="D3689" i="108"/>
  <c r="E3689" i="108"/>
  <c r="F3689" i="108"/>
  <c r="A3690" i="108"/>
  <c r="B3690" i="108"/>
  <c r="C3690" i="108"/>
  <c r="D3690" i="108"/>
  <c r="E3690" i="108"/>
  <c r="F3690" i="108"/>
  <c r="A3691" i="108"/>
  <c r="B3691" i="108"/>
  <c r="C3691" i="108"/>
  <c r="D3691" i="108"/>
  <c r="E3691" i="108"/>
  <c r="F3691" i="108"/>
  <c r="A3692" i="108"/>
  <c r="B3692" i="108"/>
  <c r="C3692" i="108"/>
  <c r="D3692" i="108"/>
  <c r="E3692" i="108"/>
  <c r="F3692" i="108"/>
  <c r="A3693" i="108"/>
  <c r="B3693" i="108"/>
  <c r="C3693" i="108"/>
  <c r="D3693" i="108"/>
  <c r="E3693" i="108"/>
  <c r="F3693" i="108"/>
  <c r="A3694" i="108"/>
  <c r="B3694" i="108"/>
  <c r="C3694" i="108"/>
  <c r="D3694" i="108"/>
  <c r="E3694" i="108"/>
  <c r="F3694" i="108"/>
  <c r="A3695" i="108"/>
  <c r="B3695" i="108"/>
  <c r="C3695" i="108"/>
  <c r="D3695" i="108"/>
  <c r="E3695" i="108"/>
  <c r="F3695" i="108"/>
  <c r="A3696" i="108"/>
  <c r="B3696" i="108"/>
  <c r="C3696" i="108"/>
  <c r="D3696" i="108"/>
  <c r="E3696" i="108"/>
  <c r="F3696" i="108"/>
  <c r="A3697" i="108"/>
  <c r="B3697" i="108"/>
  <c r="C3697" i="108"/>
  <c r="D3697" i="108"/>
  <c r="E3697" i="108"/>
  <c r="F3697" i="108"/>
  <c r="A3698" i="108"/>
  <c r="B3698" i="108"/>
  <c r="C3698" i="108"/>
  <c r="D3698" i="108"/>
  <c r="E3698" i="108"/>
  <c r="F3698" i="108"/>
  <c r="A3699" i="108"/>
  <c r="B3699" i="108"/>
  <c r="C3699" i="108"/>
  <c r="D3699" i="108"/>
  <c r="E3699" i="108"/>
  <c r="F3699" i="108"/>
  <c r="A3700" i="108"/>
  <c r="B3700" i="108"/>
  <c r="C3700" i="108"/>
  <c r="D3700" i="108"/>
  <c r="E3700" i="108"/>
  <c r="F3700" i="108"/>
  <c r="A3701" i="108"/>
  <c r="B3701" i="108"/>
  <c r="C3701" i="108"/>
  <c r="D3701" i="108"/>
  <c r="E3701" i="108"/>
  <c r="F3701" i="108"/>
  <c r="A3702" i="108"/>
  <c r="B3702" i="108"/>
  <c r="C3702" i="108"/>
  <c r="D3702" i="108"/>
  <c r="E3702" i="108"/>
  <c r="F3702" i="108"/>
  <c r="A3703" i="108"/>
  <c r="B3703" i="108"/>
  <c r="C3703" i="108"/>
  <c r="D3703" i="108"/>
  <c r="E3703" i="108"/>
  <c r="F3703" i="108"/>
  <c r="A3704" i="108"/>
  <c r="B3704" i="108"/>
  <c r="C3704" i="108"/>
  <c r="D3704" i="108"/>
  <c r="E3704" i="108"/>
  <c r="F3704" i="108"/>
  <c r="A3705" i="108"/>
  <c r="B3705" i="108"/>
  <c r="C3705" i="108"/>
  <c r="D3705" i="108"/>
  <c r="E3705" i="108"/>
  <c r="F3705" i="108"/>
  <c r="A3706" i="108"/>
  <c r="B3706" i="108"/>
  <c r="C3706" i="108"/>
  <c r="D3706" i="108"/>
  <c r="E3706" i="108"/>
  <c r="F3706" i="108"/>
  <c r="A3707" i="108"/>
  <c r="B3707" i="108"/>
  <c r="C3707" i="108"/>
  <c r="D3707" i="108"/>
  <c r="E3707" i="108"/>
  <c r="F3707" i="108"/>
  <c r="A3708" i="108"/>
  <c r="B3708" i="108"/>
  <c r="C3708" i="108"/>
  <c r="D3708" i="108"/>
  <c r="E3708" i="108"/>
  <c r="F3708" i="108"/>
  <c r="A3709" i="108"/>
  <c r="B3709" i="108"/>
  <c r="C3709" i="108"/>
  <c r="D3709" i="108"/>
  <c r="E3709" i="108"/>
  <c r="F3709" i="108"/>
  <c r="A3710" i="108"/>
  <c r="B3710" i="108"/>
  <c r="C3710" i="108"/>
  <c r="D3710" i="108"/>
  <c r="E3710" i="108"/>
  <c r="F3710" i="108"/>
  <c r="A3711" i="108"/>
  <c r="B3711" i="108"/>
  <c r="C3711" i="108"/>
  <c r="D3711" i="108"/>
  <c r="E3711" i="108"/>
  <c r="F3711" i="108"/>
  <c r="A3712" i="108"/>
  <c r="B3712" i="108"/>
  <c r="C3712" i="108"/>
  <c r="D3712" i="108"/>
  <c r="E3712" i="108"/>
  <c r="F3712" i="108"/>
  <c r="A3713" i="108"/>
  <c r="B3713" i="108"/>
  <c r="C3713" i="108"/>
  <c r="D3713" i="108"/>
  <c r="E3713" i="108"/>
  <c r="F3713" i="108"/>
  <c r="A3714" i="108"/>
  <c r="B3714" i="108"/>
  <c r="C3714" i="108"/>
  <c r="D3714" i="108"/>
  <c r="E3714" i="108"/>
  <c r="F3714" i="108"/>
  <c r="A3715" i="108"/>
  <c r="B3715" i="108"/>
  <c r="C3715" i="108"/>
  <c r="D3715" i="108"/>
  <c r="E3715" i="108"/>
  <c r="F3715" i="108"/>
  <c r="A3716" i="108"/>
  <c r="B3716" i="108"/>
  <c r="C3716" i="108"/>
  <c r="D3716" i="108"/>
  <c r="E3716" i="108"/>
  <c r="F3716" i="108"/>
  <c r="A3717" i="108"/>
  <c r="B3717" i="108"/>
  <c r="C3717" i="108"/>
  <c r="D3717" i="108"/>
  <c r="E3717" i="108"/>
  <c r="F3717" i="108"/>
  <c r="A3718" i="108"/>
  <c r="B3718" i="108"/>
  <c r="C3718" i="108"/>
  <c r="D3718" i="108"/>
  <c r="E3718" i="108"/>
  <c r="F3718" i="108"/>
  <c r="A3719" i="108"/>
  <c r="B3719" i="108"/>
  <c r="C3719" i="108"/>
  <c r="D3719" i="108"/>
  <c r="E3719" i="108"/>
  <c r="F3719" i="108"/>
  <c r="A3720" i="108"/>
  <c r="B3720" i="108"/>
  <c r="C3720" i="108"/>
  <c r="D3720" i="108"/>
  <c r="E3720" i="108"/>
  <c r="F3720" i="108"/>
  <c r="A3721" i="108"/>
  <c r="B3721" i="108"/>
  <c r="C3721" i="108"/>
  <c r="D3721" i="108"/>
  <c r="E3721" i="108"/>
  <c r="F3721" i="108"/>
  <c r="A3722" i="108"/>
  <c r="B3722" i="108"/>
  <c r="C3722" i="108"/>
  <c r="D3722" i="108"/>
  <c r="E3722" i="108"/>
  <c r="F3722" i="108"/>
  <c r="A3723" i="108"/>
  <c r="B3723" i="108"/>
  <c r="C3723" i="108"/>
  <c r="D3723" i="108"/>
  <c r="E3723" i="108"/>
  <c r="F3723" i="108"/>
  <c r="A3724" i="108"/>
  <c r="B3724" i="108"/>
  <c r="C3724" i="108"/>
  <c r="D3724" i="108"/>
  <c r="E3724" i="108"/>
  <c r="F3724" i="108"/>
  <c r="A3725" i="108"/>
  <c r="B3725" i="108"/>
  <c r="C3725" i="108"/>
  <c r="D3725" i="108"/>
  <c r="E3725" i="108"/>
  <c r="F3725" i="108"/>
  <c r="A3726" i="108"/>
  <c r="B3726" i="108"/>
  <c r="C3726" i="108"/>
  <c r="D3726" i="108"/>
  <c r="E3726" i="108"/>
  <c r="F3726" i="108"/>
  <c r="A3727" i="108"/>
  <c r="B3727" i="108"/>
  <c r="C3727" i="108"/>
  <c r="D3727" i="108"/>
  <c r="E3727" i="108"/>
  <c r="F3727" i="108"/>
  <c r="A3728" i="108"/>
  <c r="B3728" i="108"/>
  <c r="C3728" i="108"/>
  <c r="D3728" i="108"/>
  <c r="E3728" i="108"/>
  <c r="F3728" i="108"/>
  <c r="A3729" i="108"/>
  <c r="B3729" i="108"/>
  <c r="C3729" i="108"/>
  <c r="D3729" i="108"/>
  <c r="E3729" i="108"/>
  <c r="F3729" i="108"/>
  <c r="A3730" i="108"/>
  <c r="B3730" i="108"/>
  <c r="C3730" i="108"/>
  <c r="D3730" i="108"/>
  <c r="E3730" i="108"/>
  <c r="F3730" i="108"/>
  <c r="A3731" i="108"/>
  <c r="B3731" i="108"/>
  <c r="C3731" i="108"/>
  <c r="D3731" i="108"/>
  <c r="E3731" i="108"/>
  <c r="F3731" i="108"/>
  <c r="A3732" i="108"/>
  <c r="B3732" i="108"/>
  <c r="C3732" i="108"/>
  <c r="D3732" i="108"/>
  <c r="E3732" i="108"/>
  <c r="F3732" i="108"/>
  <c r="A3733" i="108"/>
  <c r="B3733" i="108"/>
  <c r="C3733" i="108"/>
  <c r="D3733" i="108"/>
  <c r="E3733" i="108"/>
  <c r="F3733" i="108"/>
  <c r="A3734" i="108"/>
  <c r="B3734" i="108"/>
  <c r="C3734" i="108"/>
  <c r="D3734" i="108"/>
  <c r="E3734" i="108"/>
  <c r="F3734" i="108"/>
  <c r="A3735" i="108"/>
  <c r="B3735" i="108"/>
  <c r="C3735" i="108"/>
  <c r="D3735" i="108"/>
  <c r="E3735" i="108"/>
  <c r="F3735" i="108"/>
  <c r="A3736" i="108"/>
  <c r="B3736" i="108"/>
  <c r="C3736" i="108"/>
  <c r="D3736" i="108"/>
  <c r="E3736" i="108"/>
  <c r="F3736" i="108"/>
  <c r="A3737" i="108"/>
  <c r="B3737" i="108"/>
  <c r="C3737" i="108"/>
  <c r="D3737" i="108"/>
  <c r="E3737" i="108"/>
  <c r="F3737" i="108"/>
  <c r="A3738" i="108"/>
  <c r="B3738" i="108"/>
  <c r="C3738" i="108"/>
  <c r="D3738" i="108"/>
  <c r="E3738" i="108"/>
  <c r="F3738" i="108"/>
  <c r="A3739" i="108"/>
  <c r="B3739" i="108"/>
  <c r="C3739" i="108"/>
  <c r="D3739" i="108"/>
  <c r="E3739" i="108"/>
  <c r="F3739" i="108"/>
  <c r="A3740" i="108"/>
  <c r="B3740" i="108"/>
  <c r="C3740" i="108"/>
  <c r="D3740" i="108"/>
  <c r="E3740" i="108"/>
  <c r="F3740" i="108"/>
  <c r="A3741" i="108"/>
  <c r="B3741" i="108"/>
  <c r="C3741" i="108"/>
  <c r="D3741" i="108"/>
  <c r="E3741" i="108"/>
  <c r="F3741" i="108"/>
  <c r="A3742" i="108"/>
  <c r="B3742" i="108"/>
  <c r="C3742" i="108"/>
  <c r="D3742" i="108"/>
  <c r="E3742" i="108"/>
  <c r="F3742" i="108"/>
  <c r="A3743" i="108"/>
  <c r="B3743" i="108"/>
  <c r="C3743" i="108"/>
  <c r="D3743" i="108"/>
  <c r="E3743" i="108"/>
  <c r="F3743" i="108"/>
  <c r="A3744" i="108"/>
  <c r="B3744" i="108"/>
  <c r="C3744" i="108"/>
  <c r="D3744" i="108"/>
  <c r="E3744" i="108"/>
  <c r="F3744" i="108"/>
  <c r="A3745" i="108"/>
  <c r="B3745" i="108"/>
  <c r="C3745" i="108"/>
  <c r="D3745" i="108"/>
  <c r="E3745" i="108"/>
  <c r="F3745" i="108"/>
  <c r="A3746" i="108"/>
  <c r="B3746" i="108"/>
  <c r="C3746" i="108"/>
  <c r="D3746" i="108"/>
  <c r="E3746" i="108"/>
  <c r="F3746" i="108"/>
  <c r="A3747" i="108"/>
  <c r="B3747" i="108"/>
  <c r="C3747" i="108"/>
  <c r="D3747" i="108"/>
  <c r="E3747" i="108"/>
  <c r="F3747" i="108"/>
  <c r="A3748" i="108"/>
  <c r="B3748" i="108"/>
  <c r="C3748" i="108"/>
  <c r="D3748" i="108"/>
  <c r="E3748" i="108"/>
  <c r="F3748" i="108"/>
  <c r="A3749" i="108"/>
  <c r="B3749" i="108"/>
  <c r="C3749" i="108"/>
  <c r="D3749" i="108"/>
  <c r="E3749" i="108"/>
  <c r="F3749" i="108"/>
  <c r="A3750" i="108"/>
  <c r="B3750" i="108"/>
  <c r="C3750" i="108"/>
  <c r="D3750" i="108"/>
  <c r="E3750" i="108"/>
  <c r="F3750" i="108"/>
  <c r="A3751" i="108"/>
  <c r="B3751" i="108"/>
  <c r="C3751" i="108"/>
  <c r="D3751" i="108"/>
  <c r="E3751" i="108"/>
  <c r="F3751" i="108"/>
  <c r="A3752" i="108"/>
  <c r="B3752" i="108"/>
  <c r="C3752" i="108"/>
  <c r="D3752" i="108"/>
  <c r="E3752" i="108"/>
  <c r="F3752" i="108"/>
  <c r="A3753" i="108"/>
  <c r="B3753" i="108"/>
  <c r="C3753" i="108"/>
  <c r="D3753" i="108"/>
  <c r="E3753" i="108"/>
  <c r="F3753" i="108"/>
  <c r="A3754" i="108"/>
  <c r="B3754" i="108"/>
  <c r="C3754" i="108"/>
  <c r="D3754" i="108"/>
  <c r="E3754" i="108"/>
  <c r="F3754" i="108"/>
  <c r="A3755" i="108"/>
  <c r="B3755" i="108"/>
  <c r="C3755" i="108"/>
  <c r="D3755" i="108"/>
  <c r="E3755" i="108"/>
  <c r="F3755" i="108"/>
  <c r="A3756" i="108"/>
  <c r="B3756" i="108"/>
  <c r="C3756" i="108"/>
  <c r="D3756" i="108"/>
  <c r="E3756" i="108"/>
  <c r="F3756" i="108"/>
  <c r="A3757" i="108"/>
  <c r="B3757" i="108"/>
  <c r="C3757" i="108"/>
  <c r="D3757" i="108"/>
  <c r="E3757" i="108"/>
  <c r="F3757" i="108"/>
  <c r="A3758" i="108"/>
  <c r="B3758" i="108"/>
  <c r="C3758" i="108"/>
  <c r="D3758" i="108"/>
  <c r="E3758" i="108"/>
  <c r="F3758" i="108"/>
  <c r="A3759" i="108"/>
  <c r="B3759" i="108"/>
  <c r="C3759" i="108"/>
  <c r="D3759" i="108"/>
  <c r="E3759" i="108"/>
  <c r="F3759" i="108"/>
  <c r="A3760" i="108"/>
  <c r="B3760" i="108"/>
  <c r="C3760" i="108"/>
  <c r="D3760" i="108"/>
  <c r="E3760" i="108"/>
  <c r="F3760" i="108"/>
  <c r="A3761" i="108"/>
  <c r="B3761" i="108"/>
  <c r="C3761" i="108"/>
  <c r="D3761" i="108"/>
  <c r="E3761" i="108"/>
  <c r="F3761" i="108"/>
  <c r="A3762" i="108"/>
  <c r="B3762" i="108"/>
  <c r="C3762" i="108"/>
  <c r="D3762" i="108"/>
  <c r="E3762" i="108"/>
  <c r="F3762" i="108"/>
  <c r="A3763" i="108"/>
  <c r="B3763" i="108"/>
  <c r="C3763" i="108"/>
  <c r="D3763" i="108"/>
  <c r="E3763" i="108"/>
  <c r="F3763" i="108"/>
  <c r="A3764" i="108"/>
  <c r="B3764" i="108"/>
  <c r="C3764" i="108"/>
  <c r="D3764" i="108"/>
  <c r="E3764" i="108"/>
  <c r="F3764" i="108"/>
  <c r="A3765" i="108"/>
  <c r="B3765" i="108"/>
  <c r="C3765" i="108"/>
  <c r="D3765" i="108"/>
  <c r="E3765" i="108"/>
  <c r="F3765" i="108"/>
  <c r="A3766" i="108"/>
  <c r="B3766" i="108"/>
  <c r="C3766" i="108"/>
  <c r="D3766" i="108"/>
  <c r="E3766" i="108"/>
  <c r="F3766" i="108"/>
  <c r="A3767" i="108"/>
  <c r="B3767" i="108"/>
  <c r="C3767" i="108"/>
  <c r="D3767" i="108"/>
  <c r="E3767" i="108"/>
  <c r="F3767" i="108"/>
  <c r="A3768" i="108"/>
  <c r="B3768" i="108"/>
  <c r="C3768" i="108"/>
  <c r="D3768" i="108"/>
  <c r="E3768" i="108"/>
  <c r="F3768" i="108"/>
  <c r="A3769" i="108"/>
  <c r="B3769" i="108"/>
  <c r="C3769" i="108"/>
  <c r="D3769" i="108"/>
  <c r="E3769" i="108"/>
  <c r="F3769" i="108"/>
  <c r="A3770" i="108"/>
  <c r="B3770" i="108"/>
  <c r="C3770" i="108"/>
  <c r="D3770" i="108"/>
  <c r="E3770" i="108"/>
  <c r="F3770" i="108"/>
  <c r="A3771" i="108"/>
  <c r="B3771" i="108"/>
  <c r="C3771" i="108"/>
  <c r="D3771" i="108"/>
  <c r="E3771" i="108"/>
  <c r="F3771" i="108"/>
  <c r="A3772" i="108"/>
  <c r="B3772" i="108"/>
  <c r="C3772" i="108"/>
  <c r="D3772" i="108"/>
  <c r="E3772" i="108"/>
  <c r="F3772" i="108"/>
  <c r="A3773" i="108"/>
  <c r="B3773" i="108"/>
  <c r="C3773" i="108"/>
  <c r="D3773" i="108"/>
  <c r="E3773" i="108"/>
  <c r="F3773" i="108"/>
  <c r="A3774" i="108"/>
  <c r="B3774" i="108"/>
  <c r="C3774" i="108"/>
  <c r="D3774" i="108"/>
  <c r="E3774" i="108"/>
  <c r="F3774" i="108"/>
  <c r="A3775" i="108"/>
  <c r="B3775" i="108"/>
  <c r="C3775" i="108"/>
  <c r="D3775" i="108"/>
  <c r="E3775" i="108"/>
  <c r="F3775" i="108"/>
  <c r="A3776" i="108"/>
  <c r="B3776" i="108"/>
  <c r="C3776" i="108"/>
  <c r="D3776" i="108"/>
  <c r="E3776" i="108"/>
  <c r="F3776" i="108"/>
  <c r="A3777" i="108"/>
  <c r="B3777" i="108"/>
  <c r="C3777" i="108"/>
  <c r="D3777" i="108"/>
  <c r="E3777" i="108"/>
  <c r="F3777" i="108"/>
  <c r="A3778" i="108"/>
  <c r="B3778" i="108"/>
  <c r="C3778" i="108"/>
  <c r="D3778" i="108"/>
  <c r="E3778" i="108"/>
  <c r="F3778" i="108"/>
  <c r="A3779" i="108"/>
  <c r="B3779" i="108"/>
  <c r="C3779" i="108"/>
  <c r="D3779" i="108"/>
  <c r="E3779" i="108"/>
  <c r="F3779" i="108"/>
  <c r="A3780" i="108"/>
  <c r="B3780" i="108"/>
  <c r="C3780" i="108"/>
  <c r="D3780" i="108"/>
  <c r="E3780" i="108"/>
  <c r="F3780" i="108"/>
  <c r="A3781" i="108"/>
  <c r="B3781" i="108"/>
  <c r="C3781" i="108"/>
  <c r="D3781" i="108"/>
  <c r="E3781" i="108"/>
  <c r="F3781" i="108"/>
  <c r="A3782" i="108"/>
  <c r="B3782" i="108"/>
  <c r="C3782" i="108"/>
  <c r="D3782" i="108"/>
  <c r="E3782" i="108"/>
  <c r="F3782" i="108"/>
  <c r="A3783" i="108"/>
  <c r="B3783" i="108"/>
  <c r="C3783" i="108"/>
  <c r="D3783" i="108"/>
  <c r="E3783" i="108"/>
  <c r="F3783" i="108"/>
  <c r="A3784" i="108"/>
  <c r="B3784" i="108"/>
  <c r="C3784" i="108"/>
  <c r="D3784" i="108"/>
  <c r="E3784" i="108"/>
  <c r="F3784" i="108"/>
  <c r="A3785" i="108"/>
  <c r="B3785" i="108"/>
  <c r="C3785" i="108"/>
  <c r="D3785" i="108"/>
  <c r="E3785" i="108"/>
  <c r="F3785" i="108"/>
  <c r="A3786" i="108"/>
  <c r="B3786" i="108"/>
  <c r="C3786" i="108"/>
  <c r="D3786" i="108"/>
  <c r="E3786" i="108"/>
  <c r="F3786" i="108"/>
  <c r="A3787" i="108"/>
  <c r="B3787" i="108"/>
  <c r="C3787" i="108"/>
  <c r="D3787" i="108"/>
  <c r="E3787" i="108"/>
  <c r="F3787" i="108"/>
  <c r="A3788" i="108"/>
  <c r="B3788" i="108"/>
  <c r="C3788" i="108"/>
  <c r="D3788" i="108"/>
  <c r="E3788" i="108"/>
  <c r="F3788" i="108"/>
  <c r="A3789" i="108"/>
  <c r="B3789" i="108"/>
  <c r="C3789" i="108"/>
  <c r="D3789" i="108"/>
  <c r="E3789" i="108"/>
  <c r="F3789" i="108"/>
  <c r="A3790" i="108"/>
  <c r="B3790" i="108"/>
  <c r="C3790" i="108"/>
  <c r="D3790" i="108"/>
  <c r="E3790" i="108"/>
  <c r="F3790" i="108"/>
  <c r="A3791" i="108"/>
  <c r="B3791" i="108"/>
  <c r="C3791" i="108"/>
  <c r="D3791" i="108"/>
  <c r="E3791" i="108"/>
  <c r="F3791" i="108"/>
  <c r="A3792" i="108"/>
  <c r="B3792" i="108"/>
  <c r="C3792" i="108"/>
  <c r="D3792" i="108"/>
  <c r="E3792" i="108"/>
  <c r="F3792" i="108"/>
  <c r="A3793" i="108"/>
  <c r="B3793" i="108"/>
  <c r="C3793" i="108"/>
  <c r="D3793" i="108"/>
  <c r="E3793" i="108"/>
  <c r="F3793" i="108"/>
  <c r="A3794" i="108"/>
  <c r="B3794" i="108"/>
  <c r="C3794" i="108"/>
  <c r="D3794" i="108"/>
  <c r="E3794" i="108"/>
  <c r="F3794" i="108"/>
  <c r="A3795" i="108"/>
  <c r="B3795" i="108"/>
  <c r="C3795" i="108"/>
  <c r="D3795" i="108"/>
  <c r="E3795" i="108"/>
  <c r="F3795" i="108"/>
  <c r="A3796" i="108"/>
  <c r="B3796" i="108"/>
  <c r="C3796" i="108"/>
  <c r="D3796" i="108"/>
  <c r="E3796" i="108"/>
  <c r="F3796" i="108"/>
  <c r="A3797" i="108"/>
  <c r="B3797" i="108"/>
  <c r="C3797" i="108"/>
  <c r="D3797" i="108"/>
  <c r="E3797" i="108"/>
  <c r="F3797" i="108"/>
  <c r="A3798" i="108"/>
  <c r="B3798" i="108"/>
  <c r="C3798" i="108"/>
  <c r="D3798" i="108"/>
  <c r="E3798" i="108"/>
  <c r="F3798" i="108"/>
  <c r="A3799" i="108"/>
  <c r="B3799" i="108"/>
  <c r="C3799" i="108"/>
  <c r="D3799" i="108"/>
  <c r="E3799" i="108"/>
  <c r="F3799" i="108"/>
  <c r="A3800" i="108"/>
  <c r="B3800" i="108"/>
  <c r="C3800" i="108"/>
  <c r="D3800" i="108"/>
  <c r="E3800" i="108"/>
  <c r="F3800" i="108"/>
  <c r="A3801" i="108"/>
  <c r="B3801" i="108"/>
  <c r="C3801" i="108"/>
  <c r="D3801" i="108"/>
  <c r="E3801" i="108"/>
  <c r="F3801" i="108"/>
  <c r="A3802" i="108"/>
  <c r="B3802" i="108"/>
  <c r="C3802" i="108"/>
  <c r="D3802" i="108"/>
  <c r="E3802" i="108"/>
  <c r="F3802" i="108"/>
  <c r="A3803" i="108"/>
  <c r="B3803" i="108"/>
  <c r="C3803" i="108"/>
  <c r="D3803" i="108"/>
  <c r="E3803" i="108"/>
  <c r="F3803" i="108"/>
  <c r="A3804" i="108"/>
  <c r="B3804" i="108"/>
  <c r="C3804" i="108"/>
  <c r="D3804" i="108"/>
  <c r="E3804" i="108"/>
  <c r="F3804" i="108"/>
  <c r="A3805" i="108"/>
  <c r="B3805" i="108"/>
  <c r="C3805" i="108"/>
  <c r="D3805" i="108"/>
  <c r="E3805" i="108"/>
  <c r="F3805" i="108"/>
  <c r="A3806" i="108"/>
  <c r="B3806" i="108"/>
  <c r="C3806" i="108"/>
  <c r="D3806" i="108"/>
  <c r="E3806" i="108"/>
  <c r="F3806" i="108"/>
  <c r="A3807" i="108"/>
  <c r="B3807" i="108"/>
  <c r="C3807" i="108"/>
  <c r="D3807" i="108"/>
  <c r="E3807" i="108"/>
  <c r="F3807" i="108"/>
  <c r="A3808" i="108"/>
  <c r="B3808" i="108"/>
  <c r="C3808" i="108"/>
  <c r="D3808" i="108"/>
  <c r="E3808" i="108"/>
  <c r="F3808" i="108"/>
  <c r="A3809" i="108"/>
  <c r="B3809" i="108"/>
  <c r="C3809" i="108"/>
  <c r="D3809" i="108"/>
  <c r="E3809" i="108"/>
  <c r="F3809" i="108"/>
  <c r="A3810" i="108"/>
  <c r="B3810" i="108"/>
  <c r="C3810" i="108"/>
  <c r="D3810" i="108"/>
  <c r="E3810" i="108"/>
  <c r="F3810" i="108"/>
  <c r="A3811" i="108"/>
  <c r="B3811" i="108"/>
  <c r="C3811" i="108"/>
  <c r="D3811" i="108"/>
  <c r="E3811" i="108"/>
  <c r="F3811" i="108"/>
  <c r="A3812" i="108"/>
  <c r="B3812" i="108"/>
  <c r="C3812" i="108"/>
  <c r="D3812" i="108"/>
  <c r="E3812" i="108"/>
  <c r="F3812" i="108"/>
  <c r="A3813" i="108"/>
  <c r="B3813" i="108"/>
  <c r="C3813" i="108"/>
  <c r="D3813" i="108"/>
  <c r="E3813" i="108"/>
  <c r="F3813" i="108"/>
  <c r="A3814" i="108"/>
  <c r="B3814" i="108"/>
  <c r="C3814" i="108"/>
  <c r="D3814" i="108"/>
  <c r="E3814" i="108"/>
  <c r="F3814" i="108"/>
  <c r="A3815" i="108"/>
  <c r="B3815" i="108"/>
  <c r="C3815" i="108"/>
  <c r="D3815" i="108"/>
  <c r="E3815" i="108"/>
  <c r="F3815" i="108"/>
  <c r="A3816" i="108"/>
  <c r="B3816" i="108"/>
  <c r="C3816" i="108"/>
  <c r="D3816" i="108"/>
  <c r="E3816" i="108"/>
  <c r="F3816" i="108"/>
  <c r="A3817" i="108"/>
  <c r="B3817" i="108"/>
  <c r="C3817" i="108"/>
  <c r="D3817" i="108"/>
  <c r="E3817" i="108"/>
  <c r="F3817" i="108"/>
  <c r="A3818" i="108"/>
  <c r="B3818" i="108"/>
  <c r="C3818" i="108"/>
  <c r="D3818" i="108"/>
  <c r="E3818" i="108"/>
  <c r="F3818" i="108"/>
  <c r="A3819" i="108"/>
  <c r="B3819" i="108"/>
  <c r="C3819" i="108"/>
  <c r="D3819" i="108"/>
  <c r="E3819" i="108"/>
  <c r="F3819" i="108"/>
  <c r="A3820" i="108"/>
  <c r="B3820" i="108"/>
  <c r="C3820" i="108"/>
  <c r="D3820" i="108"/>
  <c r="E3820" i="108"/>
  <c r="F3820" i="108"/>
  <c r="A3821" i="108"/>
  <c r="B3821" i="108"/>
  <c r="C3821" i="108"/>
  <c r="D3821" i="108"/>
  <c r="E3821" i="108"/>
  <c r="F3821" i="108"/>
  <c r="A3822" i="108"/>
  <c r="B3822" i="108"/>
  <c r="C3822" i="108"/>
  <c r="D3822" i="108"/>
  <c r="E3822" i="108"/>
  <c r="F3822" i="108"/>
  <c r="A3823" i="108"/>
  <c r="B3823" i="108"/>
  <c r="C3823" i="108"/>
  <c r="D3823" i="108"/>
  <c r="E3823" i="108"/>
  <c r="F3823" i="108"/>
  <c r="A3824" i="108"/>
  <c r="B3824" i="108"/>
  <c r="C3824" i="108"/>
  <c r="D3824" i="108"/>
  <c r="E3824" i="108"/>
  <c r="F3824" i="108"/>
  <c r="A3825" i="108"/>
  <c r="B3825" i="108"/>
  <c r="C3825" i="108"/>
  <c r="D3825" i="108"/>
  <c r="E3825" i="108"/>
  <c r="F3825" i="108"/>
  <c r="A3826" i="108"/>
  <c r="B3826" i="108"/>
  <c r="C3826" i="108"/>
  <c r="D3826" i="108"/>
  <c r="E3826" i="108"/>
  <c r="F3826" i="108"/>
  <c r="A3827" i="108"/>
  <c r="B3827" i="108"/>
  <c r="C3827" i="108"/>
  <c r="D3827" i="108"/>
  <c r="E3827" i="108"/>
  <c r="F3827" i="108"/>
  <c r="A3828" i="108"/>
  <c r="B3828" i="108"/>
  <c r="C3828" i="108"/>
  <c r="D3828" i="108"/>
  <c r="E3828" i="108"/>
  <c r="F3828" i="108"/>
  <c r="A3829" i="108"/>
  <c r="B3829" i="108"/>
  <c r="C3829" i="108"/>
  <c r="D3829" i="108"/>
  <c r="E3829" i="108"/>
  <c r="F3829" i="108"/>
  <c r="A3830" i="108"/>
  <c r="B3830" i="108"/>
  <c r="C3830" i="108"/>
  <c r="D3830" i="108"/>
  <c r="E3830" i="108"/>
  <c r="F3830" i="108"/>
  <c r="A3831" i="108"/>
  <c r="B3831" i="108"/>
  <c r="C3831" i="108"/>
  <c r="D3831" i="108"/>
  <c r="E3831" i="108"/>
  <c r="F3831" i="108"/>
  <c r="A3832" i="108"/>
  <c r="B3832" i="108"/>
  <c r="C3832" i="108"/>
  <c r="D3832" i="108"/>
  <c r="E3832" i="108"/>
  <c r="F3832" i="108"/>
  <c r="A3833" i="108"/>
  <c r="B3833" i="108"/>
  <c r="C3833" i="108"/>
  <c r="D3833" i="108"/>
  <c r="E3833" i="108"/>
  <c r="F3833" i="108"/>
  <c r="A3834" i="108"/>
  <c r="B3834" i="108"/>
  <c r="C3834" i="108"/>
  <c r="D3834" i="108"/>
  <c r="E3834" i="108"/>
  <c r="F3834" i="108"/>
  <c r="A3835" i="108"/>
  <c r="B3835" i="108"/>
  <c r="C3835" i="108"/>
  <c r="D3835" i="108"/>
  <c r="E3835" i="108"/>
  <c r="F3835" i="108"/>
  <c r="A3836" i="108"/>
  <c r="B3836" i="108"/>
  <c r="C3836" i="108"/>
  <c r="D3836" i="108"/>
  <c r="E3836" i="108"/>
  <c r="F3836" i="108"/>
  <c r="A3837" i="108"/>
  <c r="B3837" i="108"/>
  <c r="C3837" i="108"/>
  <c r="D3837" i="108"/>
  <c r="E3837" i="108"/>
  <c r="F3837" i="108"/>
  <c r="A3838" i="108"/>
  <c r="B3838" i="108"/>
  <c r="C3838" i="108"/>
  <c r="D3838" i="108"/>
  <c r="E3838" i="108"/>
  <c r="F3838" i="108"/>
  <c r="A3839" i="108"/>
  <c r="B3839" i="108"/>
  <c r="C3839" i="108"/>
  <c r="D3839" i="108"/>
  <c r="E3839" i="108"/>
  <c r="F3839" i="108"/>
  <c r="A3840" i="108"/>
  <c r="B3840" i="108"/>
  <c r="C3840" i="108"/>
  <c r="D3840" i="108"/>
  <c r="E3840" i="108"/>
  <c r="F3840" i="108"/>
  <c r="A3841" i="108"/>
  <c r="B3841" i="108"/>
  <c r="C3841" i="108"/>
  <c r="D3841" i="108"/>
  <c r="E3841" i="108"/>
  <c r="F3841" i="108"/>
  <c r="A3842" i="108"/>
  <c r="B3842" i="108"/>
  <c r="C3842" i="108"/>
  <c r="D3842" i="108"/>
  <c r="E3842" i="108"/>
  <c r="F3842" i="108"/>
  <c r="A3843" i="108"/>
  <c r="B3843" i="108"/>
  <c r="C3843" i="108"/>
  <c r="D3843" i="108"/>
  <c r="E3843" i="108"/>
  <c r="F3843" i="108"/>
  <c r="A3844" i="108"/>
  <c r="B3844" i="108"/>
  <c r="C3844" i="108"/>
  <c r="D3844" i="108"/>
  <c r="E3844" i="108"/>
  <c r="F3844" i="108"/>
  <c r="A3845" i="108"/>
  <c r="B3845" i="108"/>
  <c r="C3845" i="108"/>
  <c r="D3845" i="108"/>
  <c r="E3845" i="108"/>
  <c r="F3845" i="108"/>
  <c r="A3846" i="108"/>
  <c r="B3846" i="108"/>
  <c r="C3846" i="108"/>
  <c r="D3846" i="108"/>
  <c r="E3846" i="108"/>
  <c r="F3846" i="108"/>
  <c r="A3847" i="108"/>
  <c r="B3847" i="108"/>
  <c r="C3847" i="108"/>
  <c r="D3847" i="108"/>
  <c r="E3847" i="108"/>
  <c r="F3847" i="108"/>
  <c r="A3848" i="108"/>
  <c r="B3848" i="108"/>
  <c r="C3848" i="108"/>
  <c r="D3848" i="108"/>
  <c r="E3848" i="108"/>
  <c r="F3848" i="108"/>
  <c r="A3849" i="108"/>
  <c r="B3849" i="108"/>
  <c r="C3849" i="108"/>
  <c r="D3849" i="108"/>
  <c r="E3849" i="108"/>
  <c r="F3849" i="108"/>
  <c r="A3850" i="108"/>
  <c r="B3850" i="108"/>
  <c r="C3850" i="108"/>
  <c r="D3850" i="108"/>
  <c r="E3850" i="108"/>
  <c r="F3850" i="108"/>
  <c r="A3851" i="108"/>
  <c r="B3851" i="108"/>
  <c r="C3851" i="108"/>
  <c r="D3851" i="108"/>
  <c r="E3851" i="108"/>
  <c r="F3851" i="108"/>
  <c r="A3852" i="108"/>
  <c r="B3852" i="108"/>
  <c r="C3852" i="108"/>
  <c r="D3852" i="108"/>
  <c r="E3852" i="108"/>
  <c r="F3852" i="108"/>
  <c r="A3853" i="108"/>
  <c r="B3853" i="108"/>
  <c r="C3853" i="108"/>
  <c r="D3853" i="108"/>
  <c r="E3853" i="108"/>
  <c r="F3853" i="108"/>
  <c r="A3854" i="108"/>
  <c r="B3854" i="108"/>
  <c r="C3854" i="108"/>
  <c r="D3854" i="108"/>
  <c r="E3854" i="108"/>
  <c r="F3854" i="108"/>
  <c r="A3855" i="108"/>
  <c r="B3855" i="108"/>
  <c r="C3855" i="108"/>
  <c r="D3855" i="108"/>
  <c r="E3855" i="108"/>
  <c r="F3855" i="108"/>
  <c r="A3856" i="108"/>
  <c r="B3856" i="108"/>
  <c r="C3856" i="108"/>
  <c r="D3856" i="108"/>
  <c r="E3856" i="108"/>
  <c r="F3856" i="108"/>
  <c r="A3857" i="108"/>
  <c r="B3857" i="108"/>
  <c r="C3857" i="108"/>
  <c r="D3857" i="108"/>
  <c r="E3857" i="108"/>
  <c r="F3857" i="108"/>
  <c r="A3858" i="108"/>
  <c r="B3858" i="108"/>
  <c r="C3858" i="108"/>
  <c r="D3858" i="108"/>
  <c r="E3858" i="108"/>
  <c r="F3858" i="108"/>
  <c r="A3859" i="108"/>
  <c r="B3859" i="108"/>
  <c r="C3859" i="108"/>
  <c r="D3859" i="108"/>
  <c r="E3859" i="108"/>
  <c r="F3859" i="108"/>
  <c r="A3860" i="108"/>
  <c r="B3860" i="108"/>
  <c r="C3860" i="108"/>
  <c r="D3860" i="108"/>
  <c r="E3860" i="108"/>
  <c r="F3860" i="108"/>
  <c r="A3861" i="108"/>
  <c r="B3861" i="108"/>
  <c r="C3861" i="108"/>
  <c r="D3861" i="108"/>
  <c r="E3861" i="108"/>
  <c r="F3861" i="108"/>
  <c r="A3862" i="108"/>
  <c r="B3862" i="108"/>
  <c r="C3862" i="108"/>
  <c r="D3862" i="108"/>
  <c r="E3862" i="108"/>
  <c r="F3862" i="108"/>
  <c r="A3863" i="108"/>
  <c r="B3863" i="108"/>
  <c r="C3863" i="108"/>
  <c r="D3863" i="108"/>
  <c r="E3863" i="108"/>
  <c r="F3863" i="108"/>
  <c r="A3864" i="108"/>
  <c r="B3864" i="108"/>
  <c r="C3864" i="108"/>
  <c r="D3864" i="108"/>
  <c r="E3864" i="108"/>
  <c r="F3864" i="108"/>
  <c r="A3865" i="108"/>
  <c r="B3865" i="108"/>
  <c r="C3865" i="108"/>
  <c r="D3865" i="108"/>
  <c r="E3865" i="108"/>
  <c r="F3865" i="108"/>
  <c r="A3866" i="108"/>
  <c r="B3866" i="108"/>
  <c r="C3866" i="108"/>
  <c r="D3866" i="108"/>
  <c r="E3866" i="108"/>
  <c r="F3866" i="108"/>
  <c r="A3867" i="108"/>
  <c r="B3867" i="108"/>
  <c r="C3867" i="108"/>
  <c r="D3867" i="108"/>
  <c r="E3867" i="108"/>
  <c r="F3867" i="108"/>
  <c r="A3868" i="108"/>
  <c r="B3868" i="108"/>
  <c r="C3868" i="108"/>
  <c r="D3868" i="108"/>
  <c r="E3868" i="108"/>
  <c r="F3868" i="108"/>
  <c r="A3869" i="108"/>
  <c r="B3869" i="108"/>
  <c r="C3869" i="108"/>
  <c r="D3869" i="108"/>
  <c r="E3869" i="108"/>
  <c r="F3869" i="108"/>
  <c r="A3870" i="108"/>
  <c r="B3870" i="108"/>
  <c r="C3870" i="108"/>
  <c r="D3870" i="108"/>
  <c r="E3870" i="108"/>
  <c r="F3870" i="108"/>
  <c r="A3871" i="108"/>
  <c r="B3871" i="108"/>
  <c r="C3871" i="108"/>
  <c r="D3871" i="108"/>
  <c r="E3871" i="108"/>
  <c r="F3871" i="108"/>
  <c r="A3872" i="108"/>
  <c r="B3872" i="108"/>
  <c r="C3872" i="108"/>
  <c r="D3872" i="108"/>
  <c r="E3872" i="108"/>
  <c r="F3872" i="108"/>
  <c r="A3873" i="108"/>
  <c r="B3873" i="108"/>
  <c r="C3873" i="108"/>
  <c r="D3873" i="108"/>
  <c r="E3873" i="108"/>
  <c r="F3873" i="108"/>
  <c r="A3874" i="108"/>
  <c r="B3874" i="108"/>
  <c r="C3874" i="108"/>
  <c r="D3874" i="108"/>
  <c r="E3874" i="108"/>
  <c r="F3874" i="108"/>
  <c r="A3875" i="108"/>
  <c r="B3875" i="108"/>
  <c r="C3875" i="108"/>
  <c r="D3875" i="108"/>
  <c r="E3875" i="108"/>
  <c r="F3875" i="108"/>
  <c r="A3876" i="108"/>
  <c r="B3876" i="108"/>
  <c r="C3876" i="108"/>
  <c r="D3876" i="108"/>
  <c r="E3876" i="108"/>
  <c r="F3876" i="108"/>
  <c r="A3877" i="108"/>
  <c r="B3877" i="108"/>
  <c r="C3877" i="108"/>
  <c r="D3877" i="108"/>
  <c r="E3877" i="108"/>
  <c r="F3877" i="108"/>
  <c r="A3878" i="108"/>
  <c r="B3878" i="108"/>
  <c r="C3878" i="108"/>
  <c r="D3878" i="108"/>
  <c r="E3878" i="108"/>
  <c r="F3878" i="108"/>
  <c r="A3879" i="108"/>
  <c r="B3879" i="108"/>
  <c r="C3879" i="108"/>
  <c r="D3879" i="108"/>
  <c r="E3879" i="108"/>
  <c r="F3879" i="108"/>
  <c r="A3880" i="108"/>
  <c r="B3880" i="108"/>
  <c r="C3880" i="108"/>
  <c r="D3880" i="108"/>
  <c r="E3880" i="108"/>
  <c r="F3880" i="108"/>
  <c r="A3881" i="108"/>
  <c r="B3881" i="108"/>
  <c r="C3881" i="108"/>
  <c r="D3881" i="108"/>
  <c r="E3881" i="108"/>
  <c r="F3881" i="108"/>
  <c r="A3882" i="108"/>
  <c r="B3882" i="108"/>
  <c r="C3882" i="108"/>
  <c r="D3882" i="108"/>
  <c r="E3882" i="108"/>
  <c r="F3882" i="108"/>
  <c r="A3883" i="108"/>
  <c r="B3883" i="108"/>
  <c r="C3883" i="108"/>
  <c r="D3883" i="108"/>
  <c r="E3883" i="108"/>
  <c r="F3883" i="108"/>
  <c r="A3884" i="108"/>
  <c r="B3884" i="108"/>
  <c r="C3884" i="108"/>
  <c r="D3884" i="108"/>
  <c r="E3884" i="108"/>
  <c r="F3884" i="108"/>
  <c r="A3885" i="108"/>
  <c r="B3885" i="108"/>
  <c r="C3885" i="108"/>
  <c r="D3885" i="108"/>
  <c r="E3885" i="108"/>
  <c r="F3885" i="108"/>
  <c r="A3886" i="108"/>
  <c r="B3886" i="108"/>
  <c r="C3886" i="108"/>
  <c r="D3886" i="108"/>
  <c r="E3886" i="108"/>
  <c r="F3886" i="108"/>
  <c r="A3887" i="108"/>
  <c r="B3887" i="108"/>
  <c r="C3887" i="108"/>
  <c r="D3887" i="108"/>
  <c r="E3887" i="108"/>
  <c r="F3887" i="108"/>
  <c r="A3888" i="108"/>
  <c r="B3888" i="108"/>
  <c r="C3888" i="108"/>
  <c r="D3888" i="108"/>
  <c r="E3888" i="108"/>
  <c r="F3888" i="108"/>
  <c r="A3889" i="108"/>
  <c r="B3889" i="108"/>
  <c r="C3889" i="108"/>
  <c r="D3889" i="108"/>
  <c r="E3889" i="108"/>
  <c r="F3889" i="108"/>
  <c r="A3890" i="108"/>
  <c r="B3890" i="108"/>
  <c r="C3890" i="108"/>
  <c r="D3890" i="108"/>
  <c r="E3890" i="108"/>
  <c r="F3890" i="108"/>
  <c r="A3891" i="108"/>
  <c r="B3891" i="108"/>
  <c r="C3891" i="108"/>
  <c r="D3891" i="108"/>
  <c r="E3891" i="108"/>
  <c r="F3891" i="108"/>
  <c r="A3892" i="108"/>
  <c r="B3892" i="108"/>
  <c r="C3892" i="108"/>
  <c r="D3892" i="108"/>
  <c r="E3892" i="108"/>
  <c r="F3892" i="108"/>
  <c r="A3893" i="108"/>
  <c r="B3893" i="108"/>
  <c r="C3893" i="108"/>
  <c r="D3893" i="108"/>
  <c r="E3893" i="108"/>
  <c r="F3893" i="108"/>
  <c r="A3894" i="108"/>
  <c r="B3894" i="108"/>
  <c r="C3894" i="108"/>
  <c r="D3894" i="108"/>
  <c r="E3894" i="108"/>
  <c r="F3894" i="108"/>
  <c r="A3895" i="108"/>
  <c r="B3895" i="108"/>
  <c r="C3895" i="108"/>
  <c r="D3895" i="108"/>
  <c r="E3895" i="108"/>
  <c r="F3895" i="108"/>
  <c r="A3896" i="108"/>
  <c r="B3896" i="108"/>
  <c r="C3896" i="108"/>
  <c r="D3896" i="108"/>
  <c r="E3896" i="108"/>
  <c r="F3896" i="108"/>
  <c r="A3897" i="108"/>
  <c r="B3897" i="108"/>
  <c r="C3897" i="108"/>
  <c r="D3897" i="108"/>
  <c r="E3897" i="108"/>
  <c r="F3897" i="108"/>
  <c r="A3898" i="108"/>
  <c r="B3898" i="108"/>
  <c r="C3898" i="108"/>
  <c r="D3898" i="108"/>
  <c r="E3898" i="108"/>
  <c r="F3898" i="108"/>
  <c r="A3899" i="108"/>
  <c r="B3899" i="108"/>
  <c r="C3899" i="108"/>
  <c r="D3899" i="108"/>
  <c r="E3899" i="108"/>
  <c r="F3899" i="108"/>
  <c r="A3900" i="108"/>
  <c r="B3900" i="108"/>
  <c r="C3900" i="108"/>
  <c r="D3900" i="108"/>
  <c r="E3900" i="108"/>
  <c r="F3900" i="108"/>
  <c r="A3901" i="108"/>
  <c r="B3901" i="108"/>
  <c r="C3901" i="108"/>
  <c r="D3901" i="108"/>
  <c r="E3901" i="108"/>
  <c r="F3901" i="108"/>
  <c r="A3902" i="108"/>
  <c r="B3902" i="108"/>
  <c r="C3902" i="108"/>
  <c r="D3902" i="108"/>
  <c r="E3902" i="108"/>
  <c r="F3902" i="108"/>
  <c r="A3903" i="108"/>
  <c r="B3903" i="108"/>
  <c r="C3903" i="108"/>
  <c r="D3903" i="108"/>
  <c r="E3903" i="108"/>
  <c r="F3903" i="108"/>
  <c r="A3904" i="108"/>
  <c r="B3904" i="108"/>
  <c r="C3904" i="108"/>
  <c r="D3904" i="108"/>
  <c r="E3904" i="108"/>
  <c r="F3904" i="108"/>
  <c r="A3905" i="108"/>
  <c r="B3905" i="108"/>
  <c r="C3905" i="108"/>
  <c r="D3905" i="108"/>
  <c r="E3905" i="108"/>
  <c r="F3905" i="108"/>
  <c r="A3906" i="108"/>
  <c r="B3906" i="108"/>
  <c r="C3906" i="108"/>
  <c r="D3906" i="108"/>
  <c r="E3906" i="108"/>
  <c r="F3906" i="108"/>
  <c r="A3907" i="108"/>
  <c r="B3907" i="108"/>
  <c r="C3907" i="108"/>
  <c r="D3907" i="108"/>
  <c r="E3907" i="108"/>
  <c r="F3907" i="108"/>
  <c r="A3908" i="108"/>
  <c r="B3908" i="108"/>
  <c r="C3908" i="108"/>
  <c r="D3908" i="108"/>
  <c r="E3908" i="108"/>
  <c r="F3908" i="108"/>
  <c r="A3909" i="108"/>
  <c r="B3909" i="108"/>
  <c r="C3909" i="108"/>
  <c r="D3909" i="108"/>
  <c r="E3909" i="108"/>
  <c r="F3909" i="108"/>
  <c r="A3910" i="108"/>
  <c r="B3910" i="108"/>
  <c r="C3910" i="108"/>
  <c r="D3910" i="108"/>
  <c r="E3910" i="108"/>
  <c r="F3910" i="108"/>
  <c r="A3911" i="108"/>
  <c r="B3911" i="108"/>
  <c r="C3911" i="108"/>
  <c r="D3911" i="108"/>
  <c r="E3911" i="108"/>
  <c r="F3911" i="108"/>
  <c r="A3912" i="108"/>
  <c r="B3912" i="108"/>
  <c r="C3912" i="108"/>
  <c r="D3912" i="108"/>
  <c r="E3912" i="108"/>
  <c r="F3912" i="108"/>
  <c r="A3913" i="108"/>
  <c r="B3913" i="108"/>
  <c r="C3913" i="108"/>
  <c r="D3913" i="108"/>
  <c r="E3913" i="108"/>
  <c r="F3913" i="108"/>
  <c r="A3914" i="108"/>
  <c r="B3914" i="108"/>
  <c r="C3914" i="108"/>
  <c r="D3914" i="108"/>
  <c r="E3914" i="108"/>
  <c r="F3914" i="108"/>
  <c r="A3915" i="108"/>
  <c r="B3915" i="108"/>
  <c r="C3915" i="108"/>
  <c r="D3915" i="108"/>
  <c r="E3915" i="108"/>
  <c r="F3915" i="108"/>
  <c r="A3916" i="108"/>
  <c r="B3916" i="108"/>
  <c r="C3916" i="108"/>
  <c r="D3916" i="108"/>
  <c r="E3916" i="108"/>
  <c r="F3916" i="108"/>
  <c r="A3917" i="108"/>
  <c r="B3917" i="108"/>
  <c r="C3917" i="108"/>
  <c r="D3917" i="108"/>
  <c r="E3917" i="108"/>
  <c r="F3917" i="108"/>
  <c r="A3918" i="108"/>
  <c r="B3918" i="108"/>
  <c r="C3918" i="108"/>
  <c r="D3918" i="108"/>
  <c r="E3918" i="108"/>
  <c r="F3918" i="108"/>
  <c r="A3919" i="108"/>
  <c r="B3919" i="108"/>
  <c r="C3919" i="108"/>
  <c r="D3919" i="108"/>
  <c r="E3919" i="108"/>
  <c r="F3919" i="108"/>
  <c r="A3920" i="108"/>
  <c r="B3920" i="108"/>
  <c r="C3920" i="108"/>
  <c r="D3920" i="108"/>
  <c r="E3920" i="108"/>
  <c r="F3920" i="108"/>
  <c r="A3921" i="108"/>
  <c r="B3921" i="108"/>
  <c r="C3921" i="108"/>
  <c r="D3921" i="108"/>
  <c r="E3921" i="108"/>
  <c r="F3921" i="108"/>
  <c r="A3922" i="108"/>
  <c r="B3922" i="108"/>
  <c r="C3922" i="108"/>
  <c r="D3922" i="108"/>
  <c r="E3922" i="108"/>
  <c r="F3922" i="108"/>
  <c r="A3923" i="108"/>
  <c r="B3923" i="108"/>
  <c r="C3923" i="108"/>
  <c r="D3923" i="108"/>
  <c r="E3923" i="108"/>
  <c r="F3923" i="108"/>
  <c r="A3924" i="108"/>
  <c r="B3924" i="108"/>
  <c r="C3924" i="108"/>
  <c r="D3924" i="108"/>
  <c r="E3924" i="108"/>
  <c r="F3924" i="108"/>
  <c r="A3925" i="108"/>
  <c r="B3925" i="108"/>
  <c r="C3925" i="108"/>
  <c r="D3925" i="108"/>
  <c r="E3925" i="108"/>
  <c r="F3925" i="108"/>
  <c r="A3926" i="108"/>
  <c r="B3926" i="108"/>
  <c r="C3926" i="108"/>
  <c r="D3926" i="108"/>
  <c r="E3926" i="108"/>
  <c r="F3926" i="108"/>
  <c r="A3927" i="108"/>
  <c r="B3927" i="108"/>
  <c r="C3927" i="108"/>
  <c r="D3927" i="108"/>
  <c r="E3927" i="108"/>
  <c r="F3927" i="108"/>
  <c r="A3928" i="108"/>
  <c r="B3928" i="108"/>
  <c r="C3928" i="108"/>
  <c r="D3928" i="108"/>
  <c r="E3928" i="108"/>
  <c r="F3928" i="108"/>
  <c r="A3929" i="108"/>
  <c r="B3929" i="108"/>
  <c r="C3929" i="108"/>
  <c r="D3929" i="108"/>
  <c r="E3929" i="108"/>
  <c r="F3929" i="108"/>
  <c r="A3930" i="108"/>
  <c r="B3930" i="108"/>
  <c r="C3930" i="108"/>
  <c r="D3930" i="108"/>
  <c r="E3930" i="108"/>
  <c r="F3930" i="108"/>
  <c r="A3931" i="108"/>
  <c r="B3931" i="108"/>
  <c r="C3931" i="108"/>
  <c r="D3931" i="108"/>
  <c r="E3931" i="108"/>
  <c r="F3931" i="108"/>
  <c r="A3932" i="108"/>
  <c r="B3932" i="108"/>
  <c r="C3932" i="108"/>
  <c r="D3932" i="108"/>
  <c r="E3932" i="108"/>
  <c r="F3932" i="108"/>
  <c r="A3933" i="108"/>
  <c r="B3933" i="108"/>
  <c r="C3933" i="108"/>
  <c r="D3933" i="108"/>
  <c r="E3933" i="108"/>
  <c r="F3933" i="108"/>
  <c r="A3934" i="108"/>
  <c r="B3934" i="108"/>
  <c r="C3934" i="108"/>
  <c r="D3934" i="108"/>
  <c r="E3934" i="108"/>
  <c r="F3934" i="108"/>
  <c r="A3935" i="108"/>
  <c r="B3935" i="108"/>
  <c r="C3935" i="108"/>
  <c r="D3935" i="108"/>
  <c r="E3935" i="108"/>
  <c r="F3935" i="108"/>
  <c r="A3936" i="108"/>
  <c r="B3936" i="108"/>
  <c r="C3936" i="108"/>
  <c r="D3936" i="108"/>
  <c r="E3936" i="108"/>
  <c r="F3936" i="108"/>
  <c r="A3937" i="108"/>
  <c r="B3937" i="108"/>
  <c r="C3937" i="108"/>
  <c r="D3937" i="108"/>
  <c r="E3937" i="108"/>
  <c r="F3937" i="108"/>
  <c r="A3938" i="108"/>
  <c r="B3938" i="108"/>
  <c r="C3938" i="108"/>
  <c r="D3938" i="108"/>
  <c r="E3938" i="108"/>
  <c r="F3938" i="108"/>
  <c r="A3939" i="108"/>
  <c r="B3939" i="108"/>
  <c r="C3939" i="108"/>
  <c r="D3939" i="108"/>
  <c r="E3939" i="108"/>
  <c r="F3939" i="108"/>
  <c r="A3940" i="108"/>
  <c r="B3940" i="108"/>
  <c r="C3940" i="108"/>
  <c r="D3940" i="108"/>
  <c r="E3940" i="108"/>
  <c r="F3940" i="108"/>
  <c r="A3941" i="108"/>
  <c r="B3941" i="108"/>
  <c r="C3941" i="108"/>
  <c r="D3941" i="108"/>
  <c r="E3941" i="108"/>
  <c r="F3941" i="108"/>
  <c r="A3942" i="108"/>
  <c r="B3942" i="108"/>
  <c r="C3942" i="108"/>
  <c r="D3942" i="108"/>
  <c r="E3942" i="108"/>
  <c r="F3942" i="108"/>
  <c r="A3943" i="108"/>
  <c r="B3943" i="108"/>
  <c r="C3943" i="108"/>
  <c r="D3943" i="108"/>
  <c r="E3943" i="108"/>
  <c r="F3943" i="108"/>
  <c r="A3944" i="108"/>
  <c r="B3944" i="108"/>
  <c r="C3944" i="108"/>
  <c r="D3944" i="108"/>
  <c r="E3944" i="108"/>
  <c r="F3944" i="108"/>
  <c r="A3945" i="108"/>
  <c r="B3945" i="108"/>
  <c r="C3945" i="108"/>
  <c r="D3945" i="108"/>
  <c r="E3945" i="108"/>
  <c r="F3945" i="108"/>
  <c r="A3946" i="108"/>
  <c r="B3946" i="108"/>
  <c r="C3946" i="108"/>
  <c r="D3946" i="108"/>
  <c r="E3946" i="108"/>
  <c r="F3946" i="108"/>
  <c r="A3947" i="108"/>
  <c r="B3947" i="108"/>
  <c r="C3947" i="108"/>
  <c r="D3947" i="108"/>
  <c r="E3947" i="108"/>
  <c r="F3947" i="108"/>
  <c r="A3948" i="108"/>
  <c r="B3948" i="108"/>
  <c r="C3948" i="108"/>
  <c r="D3948" i="108"/>
  <c r="E3948" i="108"/>
  <c r="F3948" i="108"/>
  <c r="A3949" i="108"/>
  <c r="B3949" i="108"/>
  <c r="C3949" i="108"/>
  <c r="D3949" i="108"/>
  <c r="E3949" i="108"/>
  <c r="F3949" i="108"/>
  <c r="A3950" i="108"/>
  <c r="B3950" i="108"/>
  <c r="C3950" i="108"/>
  <c r="D3950" i="108"/>
  <c r="E3950" i="108"/>
  <c r="F3950" i="108"/>
  <c r="A3951" i="108"/>
  <c r="B3951" i="108"/>
  <c r="C3951" i="108"/>
  <c r="D3951" i="108"/>
  <c r="E3951" i="108"/>
  <c r="F3951" i="108"/>
  <c r="A3952" i="108"/>
  <c r="B3952" i="108"/>
  <c r="C3952" i="108"/>
  <c r="D3952" i="108"/>
  <c r="E3952" i="108"/>
  <c r="F3952" i="108"/>
  <c r="A3953" i="108"/>
  <c r="B3953" i="108"/>
  <c r="C3953" i="108"/>
  <c r="D3953" i="108"/>
  <c r="E3953" i="108"/>
  <c r="F3953" i="108"/>
  <c r="A3954" i="108"/>
  <c r="B3954" i="108"/>
  <c r="C3954" i="108"/>
  <c r="D3954" i="108"/>
  <c r="E3954" i="108"/>
  <c r="F3954" i="108"/>
  <c r="A3955" i="108"/>
  <c r="B3955" i="108"/>
  <c r="C3955" i="108"/>
  <c r="D3955" i="108"/>
  <c r="E3955" i="108"/>
  <c r="F3955" i="108"/>
  <c r="A3956" i="108"/>
  <c r="B3956" i="108"/>
  <c r="C3956" i="108"/>
  <c r="D3956" i="108"/>
  <c r="E3956" i="108"/>
  <c r="F3956" i="108"/>
  <c r="A3957" i="108"/>
  <c r="B3957" i="108"/>
  <c r="C3957" i="108"/>
  <c r="D3957" i="108"/>
  <c r="E3957" i="108"/>
  <c r="F3957" i="108"/>
  <c r="A3958" i="108"/>
  <c r="B3958" i="108"/>
  <c r="C3958" i="108"/>
  <c r="D3958" i="108"/>
  <c r="E3958" i="108"/>
  <c r="F3958" i="108"/>
  <c r="A3959" i="108"/>
  <c r="B3959" i="108"/>
  <c r="C3959" i="108"/>
  <c r="D3959" i="108"/>
  <c r="E3959" i="108"/>
  <c r="F3959" i="108"/>
  <c r="A3960" i="108"/>
  <c r="B3960" i="108"/>
  <c r="C3960" i="108"/>
  <c r="D3960" i="108"/>
  <c r="E3960" i="108"/>
  <c r="F3960" i="108"/>
  <c r="A3961" i="108"/>
  <c r="B3961" i="108"/>
  <c r="C3961" i="108"/>
  <c r="D3961" i="108"/>
  <c r="E3961" i="108"/>
  <c r="F3961" i="108"/>
  <c r="A3962" i="108"/>
  <c r="B3962" i="108"/>
  <c r="C3962" i="108"/>
  <c r="D3962" i="108"/>
  <c r="E3962" i="108"/>
  <c r="F3962" i="108"/>
  <c r="A3963" i="108"/>
  <c r="B3963" i="108"/>
  <c r="C3963" i="108"/>
  <c r="D3963" i="108"/>
  <c r="E3963" i="108"/>
  <c r="F3963" i="108"/>
  <c r="A3964" i="108"/>
  <c r="B3964" i="108"/>
  <c r="C3964" i="108"/>
  <c r="D3964" i="108"/>
  <c r="E3964" i="108"/>
  <c r="F3964" i="108"/>
  <c r="A3965" i="108"/>
  <c r="B3965" i="108"/>
  <c r="C3965" i="108"/>
  <c r="D3965" i="108"/>
  <c r="E3965" i="108"/>
  <c r="F3965" i="108"/>
  <c r="A3966" i="108"/>
  <c r="B3966" i="108"/>
  <c r="C3966" i="108"/>
  <c r="D3966" i="108"/>
  <c r="E3966" i="108"/>
  <c r="F3966" i="108"/>
  <c r="A3967" i="108"/>
  <c r="B3967" i="108"/>
  <c r="C3967" i="108"/>
  <c r="D3967" i="108"/>
  <c r="E3967" i="108"/>
  <c r="F3967" i="108"/>
  <c r="A3968" i="108"/>
  <c r="B3968" i="108"/>
  <c r="C3968" i="108"/>
  <c r="D3968" i="108"/>
  <c r="E3968" i="108"/>
  <c r="F3968" i="108"/>
  <c r="A3969" i="108"/>
  <c r="B3969" i="108"/>
  <c r="C3969" i="108"/>
  <c r="D3969" i="108"/>
  <c r="E3969" i="108"/>
  <c r="F3969" i="108"/>
  <c r="A3970" i="108"/>
  <c r="B3970" i="108"/>
  <c r="C3970" i="108"/>
  <c r="D3970" i="108"/>
  <c r="E3970" i="108"/>
  <c r="F3970" i="108"/>
  <c r="A3971" i="108"/>
  <c r="B3971" i="108"/>
  <c r="C3971" i="108"/>
  <c r="D3971" i="108"/>
  <c r="E3971" i="108"/>
  <c r="F3971" i="108"/>
  <c r="A3972" i="108"/>
  <c r="B3972" i="108"/>
  <c r="C3972" i="108"/>
  <c r="D3972" i="108"/>
  <c r="E3972" i="108"/>
  <c r="F3972" i="108"/>
  <c r="A3973" i="108"/>
  <c r="B3973" i="108"/>
  <c r="C3973" i="108"/>
  <c r="D3973" i="108"/>
  <c r="E3973" i="108"/>
  <c r="F3973" i="108"/>
  <c r="A3974" i="108"/>
  <c r="B3974" i="108"/>
  <c r="C3974" i="108"/>
  <c r="D3974" i="108"/>
  <c r="E3974" i="108"/>
  <c r="F3974" i="108"/>
  <c r="A3975" i="108"/>
  <c r="B3975" i="108"/>
  <c r="C3975" i="108"/>
  <c r="D3975" i="108"/>
  <c r="E3975" i="108"/>
  <c r="F3975" i="108"/>
  <c r="A3976" i="108"/>
  <c r="B3976" i="108"/>
  <c r="C3976" i="108"/>
  <c r="D3976" i="108"/>
  <c r="E3976" i="108"/>
  <c r="F3976" i="108"/>
  <c r="A3977" i="108"/>
  <c r="B3977" i="108"/>
  <c r="C3977" i="108"/>
  <c r="D3977" i="108"/>
  <c r="E3977" i="108"/>
  <c r="F3977" i="108"/>
  <c r="A3978" i="108"/>
  <c r="B3978" i="108"/>
  <c r="C3978" i="108"/>
  <c r="D3978" i="108"/>
  <c r="E3978" i="108"/>
  <c r="F3978" i="108"/>
  <c r="A3979" i="108"/>
  <c r="B3979" i="108"/>
  <c r="C3979" i="108"/>
  <c r="D3979" i="108"/>
  <c r="E3979" i="108"/>
  <c r="F3979" i="108"/>
  <c r="A3980" i="108"/>
  <c r="B3980" i="108"/>
  <c r="C3980" i="108"/>
  <c r="D3980" i="108"/>
  <c r="E3980" i="108"/>
  <c r="F3980" i="108"/>
  <c r="A3981" i="108"/>
  <c r="B3981" i="108"/>
  <c r="C3981" i="108"/>
  <c r="D3981" i="108"/>
  <c r="E3981" i="108"/>
  <c r="F3981" i="108"/>
  <c r="A3982" i="108"/>
  <c r="B3982" i="108"/>
  <c r="C3982" i="108"/>
  <c r="D3982" i="108"/>
  <c r="E3982" i="108"/>
  <c r="F3982" i="108"/>
  <c r="A3983" i="108"/>
  <c r="B3983" i="108"/>
  <c r="C3983" i="108"/>
  <c r="D3983" i="108"/>
  <c r="E3983" i="108"/>
  <c r="F3983" i="108"/>
  <c r="A3984" i="108"/>
  <c r="B3984" i="108"/>
  <c r="C3984" i="108"/>
  <c r="D3984" i="108"/>
  <c r="E3984" i="108"/>
  <c r="F3984" i="108"/>
  <c r="A3985" i="108"/>
  <c r="B3985" i="108"/>
  <c r="C3985" i="108"/>
  <c r="D3985" i="108"/>
  <c r="E3985" i="108"/>
  <c r="F3985" i="108"/>
  <c r="A3986" i="108"/>
  <c r="B3986" i="108"/>
  <c r="C3986" i="108"/>
  <c r="D3986" i="108"/>
  <c r="E3986" i="108"/>
  <c r="F3986" i="108"/>
  <c r="A3987" i="108"/>
  <c r="B3987" i="108"/>
  <c r="C3987" i="108"/>
  <c r="D3987" i="108"/>
  <c r="E3987" i="108"/>
  <c r="F3987" i="108"/>
  <c r="A3988" i="108"/>
  <c r="B3988" i="108"/>
  <c r="C3988" i="108"/>
  <c r="D3988" i="108"/>
  <c r="E3988" i="108"/>
  <c r="F3988" i="108"/>
  <c r="A3989" i="108"/>
  <c r="B3989" i="108"/>
  <c r="C3989" i="108"/>
  <c r="D3989" i="108"/>
  <c r="E3989" i="108"/>
  <c r="F3989" i="108"/>
  <c r="A3990" i="108"/>
  <c r="B3990" i="108"/>
  <c r="C3990" i="108"/>
  <c r="D3990" i="108"/>
  <c r="E3990" i="108"/>
  <c r="F3990" i="108"/>
  <c r="A3991" i="108"/>
  <c r="B3991" i="108"/>
  <c r="C3991" i="108"/>
  <c r="D3991" i="108"/>
  <c r="E3991" i="108"/>
  <c r="F3991" i="108"/>
  <c r="A3992" i="108"/>
  <c r="B3992" i="108"/>
  <c r="C3992" i="108"/>
  <c r="D3992" i="108"/>
  <c r="E3992" i="108"/>
  <c r="F3992" i="108"/>
  <c r="A3993" i="108"/>
  <c r="B3993" i="108"/>
  <c r="C3993" i="108"/>
  <c r="D3993" i="108"/>
  <c r="E3993" i="108"/>
  <c r="F3993" i="108"/>
  <c r="A3994" i="108"/>
  <c r="B3994" i="108"/>
  <c r="C3994" i="108"/>
  <c r="D3994" i="108"/>
  <c r="E3994" i="108"/>
  <c r="F3994" i="108"/>
  <c r="A3995" i="108"/>
  <c r="B3995" i="108"/>
  <c r="C3995" i="108"/>
  <c r="D3995" i="108"/>
  <c r="E3995" i="108"/>
  <c r="F3995" i="108"/>
  <c r="A3996" i="108"/>
  <c r="B3996" i="108"/>
  <c r="C3996" i="108"/>
  <c r="D3996" i="108"/>
  <c r="E3996" i="108"/>
  <c r="F3996" i="108"/>
  <c r="A3997" i="108"/>
  <c r="B3997" i="108"/>
  <c r="C3997" i="108"/>
  <c r="D3997" i="108"/>
  <c r="E3997" i="108"/>
  <c r="F3997" i="108"/>
  <c r="A3998" i="108"/>
  <c r="B3998" i="108"/>
  <c r="C3998" i="108"/>
  <c r="D3998" i="108"/>
  <c r="E3998" i="108"/>
  <c r="F3998" i="108"/>
  <c r="A3999" i="108"/>
  <c r="B3999" i="108"/>
  <c r="C3999" i="108"/>
  <c r="D3999" i="108"/>
  <c r="E3999" i="108"/>
  <c r="F3999" i="108"/>
  <c r="A4000" i="108"/>
  <c r="B4000" i="108"/>
  <c r="C4000" i="108"/>
  <c r="D4000" i="108"/>
  <c r="E4000" i="108"/>
  <c r="F4000" i="108"/>
  <c r="A2" i="107"/>
  <c r="B2" i="107"/>
  <c r="C2" i="107"/>
  <c r="D2" i="107"/>
  <c r="E2" i="107"/>
  <c r="F2" i="107"/>
  <c r="G2" i="107"/>
  <c r="H2" i="107"/>
  <c r="I2" i="107"/>
  <c r="J2" i="107"/>
  <c r="K2" i="107"/>
  <c r="L2" i="107"/>
  <c r="M2" i="107"/>
  <c r="N2" i="107"/>
  <c r="O2" i="107"/>
  <c r="P2" i="107"/>
  <c r="Q2" i="107"/>
  <c r="R2" i="107"/>
  <c r="S2" i="107"/>
  <c r="T2" i="107"/>
  <c r="U2" i="107"/>
  <c r="V2" i="107"/>
  <c r="X2" i="107"/>
  <c r="A3" i="107"/>
  <c r="B3" i="107"/>
  <c r="C3" i="107"/>
  <c r="D3" i="107"/>
  <c r="E3" i="107"/>
  <c r="F3" i="107"/>
  <c r="G3" i="107"/>
  <c r="H3" i="107"/>
  <c r="I3" i="107"/>
  <c r="J3" i="107"/>
  <c r="K3" i="107"/>
  <c r="L3" i="107"/>
  <c r="M3" i="107"/>
  <c r="N3" i="107"/>
  <c r="O3" i="107"/>
  <c r="P3" i="107"/>
  <c r="Q3" i="107"/>
  <c r="R3" i="107"/>
  <c r="S3" i="107"/>
  <c r="T3" i="107"/>
  <c r="U3" i="107"/>
  <c r="V3" i="107"/>
  <c r="X3" i="107"/>
  <c r="A4" i="107"/>
  <c r="B4" i="107"/>
  <c r="C4" i="107"/>
  <c r="D4" i="107"/>
  <c r="E4" i="107"/>
  <c r="F4" i="107"/>
  <c r="G4" i="107"/>
  <c r="H4" i="107"/>
  <c r="I4" i="107"/>
  <c r="J4" i="107"/>
  <c r="K4" i="107"/>
  <c r="L4" i="107"/>
  <c r="M4" i="107"/>
  <c r="N4" i="107"/>
  <c r="O4" i="107"/>
  <c r="P4" i="107"/>
  <c r="Q4" i="107"/>
  <c r="R4" i="107"/>
  <c r="S4" i="107"/>
  <c r="T4" i="107"/>
  <c r="U4" i="107"/>
  <c r="V4" i="107"/>
  <c r="X4" i="107"/>
  <c r="A5" i="107"/>
  <c r="B5" i="107"/>
  <c r="C5" i="107"/>
  <c r="D5" i="107"/>
  <c r="E5" i="107"/>
  <c r="F5" i="107"/>
  <c r="G5" i="107"/>
  <c r="H5" i="107"/>
  <c r="I5" i="107"/>
  <c r="J5" i="107"/>
  <c r="K5" i="107"/>
  <c r="L5" i="107"/>
  <c r="M5" i="107"/>
  <c r="N5" i="107"/>
  <c r="O5" i="107"/>
  <c r="P5" i="107"/>
  <c r="Q5" i="107"/>
  <c r="R5" i="107"/>
  <c r="S5" i="107"/>
  <c r="T5" i="107"/>
  <c r="U5" i="107"/>
  <c r="V5" i="107"/>
  <c r="X5" i="107"/>
  <c r="A6" i="107"/>
  <c r="B6" i="107"/>
  <c r="C6" i="107"/>
  <c r="D6" i="107"/>
  <c r="E6" i="107"/>
  <c r="F6" i="107"/>
  <c r="G6" i="107"/>
  <c r="H6" i="107"/>
  <c r="I6" i="107"/>
  <c r="J6" i="107"/>
  <c r="K6" i="107"/>
  <c r="L6" i="107"/>
  <c r="M6" i="107"/>
  <c r="N6" i="107"/>
  <c r="O6" i="107"/>
  <c r="P6" i="107"/>
  <c r="Q6" i="107"/>
  <c r="R6" i="107"/>
  <c r="S6" i="107"/>
  <c r="T6" i="107"/>
  <c r="U6" i="107"/>
  <c r="V6" i="107"/>
  <c r="X6" i="107"/>
  <c r="A7" i="107"/>
  <c r="B7" i="107"/>
  <c r="C7" i="107"/>
  <c r="D7" i="107"/>
  <c r="E7" i="107"/>
  <c r="F7" i="107"/>
  <c r="G7" i="107"/>
  <c r="H7" i="107"/>
  <c r="I7" i="107"/>
  <c r="J7" i="107"/>
  <c r="K7" i="107"/>
  <c r="L7" i="107"/>
  <c r="M7" i="107"/>
  <c r="N7" i="107"/>
  <c r="O7" i="107"/>
  <c r="P7" i="107"/>
  <c r="Q7" i="107"/>
  <c r="R7" i="107"/>
  <c r="S7" i="107"/>
  <c r="T7" i="107"/>
  <c r="U7" i="107"/>
  <c r="V7" i="107"/>
  <c r="X7" i="107"/>
  <c r="A8" i="107"/>
  <c r="B8" i="107"/>
  <c r="C8" i="107"/>
  <c r="D8" i="107"/>
  <c r="E8" i="107"/>
  <c r="F8" i="107"/>
  <c r="G8" i="107"/>
  <c r="H8" i="107"/>
  <c r="I8" i="107"/>
  <c r="J8" i="107"/>
  <c r="K8" i="107"/>
  <c r="L8" i="107"/>
  <c r="M8" i="107"/>
  <c r="N8" i="107"/>
  <c r="O8" i="107"/>
  <c r="P8" i="107"/>
  <c r="Q8" i="107"/>
  <c r="R8" i="107"/>
  <c r="S8" i="107"/>
  <c r="T8" i="107"/>
  <c r="U8" i="107"/>
  <c r="V8" i="107"/>
  <c r="X8" i="107"/>
  <c r="A9" i="107"/>
  <c r="B9" i="107"/>
  <c r="C9" i="107"/>
  <c r="D9" i="107"/>
  <c r="E9" i="107"/>
  <c r="F9" i="107"/>
  <c r="G9" i="107"/>
  <c r="H9" i="107"/>
  <c r="I9" i="107"/>
  <c r="J9" i="107"/>
  <c r="K9" i="107"/>
  <c r="L9" i="107"/>
  <c r="M9" i="107"/>
  <c r="N9" i="107"/>
  <c r="O9" i="107"/>
  <c r="P9" i="107"/>
  <c r="Q9" i="107"/>
  <c r="R9" i="107"/>
  <c r="S9" i="107"/>
  <c r="T9" i="107"/>
  <c r="U9" i="107"/>
  <c r="V9" i="107"/>
  <c r="X9" i="107"/>
  <c r="A10" i="107"/>
  <c r="B10" i="107"/>
  <c r="C10" i="107"/>
  <c r="D10" i="107"/>
  <c r="E10" i="107"/>
  <c r="F10" i="107"/>
  <c r="G10" i="107"/>
  <c r="H10" i="107"/>
  <c r="I10" i="107"/>
  <c r="J10" i="107"/>
  <c r="K10" i="107"/>
  <c r="L10" i="107"/>
  <c r="M10" i="107"/>
  <c r="N10" i="107"/>
  <c r="O10" i="107"/>
  <c r="P10" i="107"/>
  <c r="Q10" i="107"/>
  <c r="R10" i="107"/>
  <c r="S10" i="107"/>
  <c r="T10" i="107"/>
  <c r="U10" i="107"/>
  <c r="V10" i="107"/>
  <c r="X10" i="107"/>
  <c r="A11" i="107"/>
  <c r="B11" i="107"/>
  <c r="C11" i="107"/>
  <c r="D11" i="107"/>
  <c r="E11" i="107"/>
  <c r="F11" i="107"/>
  <c r="G11" i="107"/>
  <c r="H11" i="107"/>
  <c r="I11" i="107"/>
  <c r="J11" i="107"/>
  <c r="K11" i="107"/>
  <c r="L11" i="107"/>
  <c r="M11" i="107"/>
  <c r="N11" i="107"/>
  <c r="O11" i="107"/>
  <c r="P11" i="107"/>
  <c r="Q11" i="107"/>
  <c r="R11" i="107"/>
  <c r="S11" i="107"/>
  <c r="T11" i="107"/>
  <c r="U11" i="107"/>
  <c r="V11" i="107"/>
  <c r="X11" i="107"/>
  <c r="A12" i="107"/>
  <c r="B12" i="107"/>
  <c r="C12" i="107"/>
  <c r="D12" i="107"/>
  <c r="E12" i="107"/>
  <c r="F12" i="107"/>
  <c r="G12" i="107"/>
  <c r="H12" i="107"/>
  <c r="I12" i="107"/>
  <c r="J12" i="107"/>
  <c r="K12" i="107"/>
  <c r="L12" i="107"/>
  <c r="M12" i="107"/>
  <c r="N12" i="107"/>
  <c r="O12" i="107"/>
  <c r="P12" i="107"/>
  <c r="Q12" i="107"/>
  <c r="R12" i="107"/>
  <c r="S12" i="107"/>
  <c r="T12" i="107"/>
  <c r="U12" i="107"/>
  <c r="V12" i="107"/>
  <c r="X12" i="107"/>
  <c r="A13" i="107"/>
  <c r="B13" i="107"/>
  <c r="C13" i="107"/>
  <c r="D13" i="107"/>
  <c r="E13" i="107"/>
  <c r="F13" i="107"/>
  <c r="G13" i="107"/>
  <c r="H13" i="107"/>
  <c r="I13" i="107"/>
  <c r="J13" i="107"/>
  <c r="K13" i="107"/>
  <c r="L13" i="107"/>
  <c r="M13" i="107"/>
  <c r="N13" i="107"/>
  <c r="O13" i="107"/>
  <c r="P13" i="107"/>
  <c r="Q13" i="107"/>
  <c r="R13" i="107"/>
  <c r="S13" i="107"/>
  <c r="T13" i="107"/>
  <c r="U13" i="107"/>
  <c r="V13" i="107"/>
  <c r="X13" i="107"/>
  <c r="A14" i="107"/>
  <c r="B14" i="107"/>
  <c r="C14" i="107"/>
  <c r="D14" i="107"/>
  <c r="E14" i="107"/>
  <c r="F14" i="107"/>
  <c r="G14" i="107"/>
  <c r="H14" i="107"/>
  <c r="I14" i="107"/>
  <c r="J14" i="107"/>
  <c r="K14" i="107"/>
  <c r="L14" i="107"/>
  <c r="M14" i="107"/>
  <c r="N14" i="107"/>
  <c r="O14" i="107"/>
  <c r="P14" i="107"/>
  <c r="Q14" i="107"/>
  <c r="R14" i="107"/>
  <c r="S14" i="107"/>
  <c r="T14" i="107"/>
  <c r="U14" i="107"/>
  <c r="V14" i="107"/>
  <c r="X14" i="107"/>
  <c r="A15" i="107"/>
  <c r="B15" i="107"/>
  <c r="C15" i="107"/>
  <c r="D15" i="107"/>
  <c r="E15" i="107"/>
  <c r="F15" i="107"/>
  <c r="G15" i="107"/>
  <c r="H15" i="107"/>
  <c r="I15" i="107"/>
  <c r="J15" i="107"/>
  <c r="K15" i="107"/>
  <c r="L15" i="107"/>
  <c r="M15" i="107"/>
  <c r="N15" i="107"/>
  <c r="O15" i="107"/>
  <c r="P15" i="107"/>
  <c r="Q15" i="107"/>
  <c r="R15" i="107"/>
  <c r="S15" i="107"/>
  <c r="T15" i="107"/>
  <c r="U15" i="107"/>
  <c r="V15" i="107"/>
  <c r="X15" i="107"/>
  <c r="A16" i="107"/>
  <c r="B16" i="107"/>
  <c r="C16" i="107"/>
  <c r="D16" i="107"/>
  <c r="E16" i="107"/>
  <c r="F16" i="107"/>
  <c r="G16" i="107"/>
  <c r="H16" i="107"/>
  <c r="I16" i="107"/>
  <c r="J16" i="107"/>
  <c r="K16" i="107"/>
  <c r="L16" i="107"/>
  <c r="M16" i="107"/>
  <c r="N16" i="107"/>
  <c r="O16" i="107"/>
  <c r="P16" i="107"/>
  <c r="Q16" i="107"/>
  <c r="R16" i="107"/>
  <c r="S16" i="107"/>
  <c r="T16" i="107"/>
  <c r="U16" i="107"/>
  <c r="V16" i="107"/>
  <c r="X16" i="107"/>
  <c r="A17" i="107"/>
  <c r="B17" i="107"/>
  <c r="C17" i="107"/>
  <c r="D17" i="107"/>
  <c r="E17" i="107"/>
  <c r="F17" i="107"/>
  <c r="G17" i="107"/>
  <c r="H17" i="107"/>
  <c r="I17" i="107"/>
  <c r="J17" i="107"/>
  <c r="K17" i="107"/>
  <c r="L17" i="107"/>
  <c r="M17" i="107"/>
  <c r="N17" i="107"/>
  <c r="O17" i="107"/>
  <c r="P17" i="107"/>
  <c r="Q17" i="107"/>
  <c r="R17" i="107"/>
  <c r="S17" i="107"/>
  <c r="T17" i="107"/>
  <c r="U17" i="107"/>
  <c r="V17" i="107"/>
  <c r="X17" i="107"/>
  <c r="A18" i="107"/>
  <c r="B18" i="107"/>
  <c r="C18" i="107"/>
  <c r="D18" i="107"/>
  <c r="E18" i="107"/>
  <c r="F18" i="107"/>
  <c r="G18" i="107"/>
  <c r="H18" i="107"/>
  <c r="I18" i="107"/>
  <c r="J18" i="107"/>
  <c r="K18" i="107"/>
  <c r="L18" i="107"/>
  <c r="M18" i="107"/>
  <c r="N18" i="107"/>
  <c r="O18" i="107"/>
  <c r="P18" i="107"/>
  <c r="Q18" i="107"/>
  <c r="R18" i="107"/>
  <c r="S18" i="107"/>
  <c r="T18" i="107"/>
  <c r="U18" i="107"/>
  <c r="V18" i="107"/>
  <c r="X18" i="107"/>
  <c r="A19" i="107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X19" i="107"/>
  <c r="A20" i="107"/>
  <c r="B20" i="107"/>
  <c r="C20" i="107"/>
  <c r="D20" i="107"/>
  <c r="E20" i="107"/>
  <c r="F20" i="107"/>
  <c r="G20" i="107"/>
  <c r="H20" i="107"/>
  <c r="I20" i="107"/>
  <c r="J20" i="107"/>
  <c r="K20" i="107"/>
  <c r="L20" i="107"/>
  <c r="M20" i="107"/>
  <c r="N20" i="107"/>
  <c r="O20" i="107"/>
  <c r="P20" i="107"/>
  <c r="Q20" i="107"/>
  <c r="R20" i="107"/>
  <c r="S20" i="107"/>
  <c r="T20" i="107"/>
  <c r="U20" i="107"/>
  <c r="V20" i="107"/>
  <c r="X20" i="107"/>
  <c r="A21" i="107"/>
  <c r="B21" i="107"/>
  <c r="C21" i="107"/>
  <c r="D21" i="107"/>
  <c r="E21" i="107"/>
  <c r="F21" i="107"/>
  <c r="G21" i="107"/>
  <c r="H21" i="107"/>
  <c r="I21" i="107"/>
  <c r="J21" i="107"/>
  <c r="K21" i="107"/>
  <c r="L21" i="107"/>
  <c r="M21" i="107"/>
  <c r="N21" i="107"/>
  <c r="O21" i="107"/>
  <c r="P21" i="107"/>
  <c r="Q21" i="107"/>
  <c r="R21" i="107"/>
  <c r="S21" i="107"/>
  <c r="T21" i="107"/>
  <c r="U21" i="107"/>
  <c r="V21" i="107"/>
  <c r="X21" i="107"/>
  <c r="A22" i="107"/>
  <c r="B22" i="107"/>
  <c r="C22" i="107"/>
  <c r="D22" i="107"/>
  <c r="E22" i="107"/>
  <c r="F22" i="107"/>
  <c r="G22" i="107"/>
  <c r="H22" i="107"/>
  <c r="I22" i="107"/>
  <c r="J22" i="107"/>
  <c r="K22" i="107"/>
  <c r="L22" i="107"/>
  <c r="M22" i="107"/>
  <c r="N22" i="107"/>
  <c r="O22" i="107"/>
  <c r="P22" i="107"/>
  <c r="Q22" i="107"/>
  <c r="R22" i="107"/>
  <c r="S22" i="107"/>
  <c r="T22" i="107"/>
  <c r="U22" i="107"/>
  <c r="V22" i="107"/>
  <c r="X22" i="107"/>
  <c r="A23" i="107"/>
  <c r="B23" i="107"/>
  <c r="C23" i="107"/>
  <c r="D23" i="107"/>
  <c r="E23" i="107"/>
  <c r="F23" i="107"/>
  <c r="G23" i="107"/>
  <c r="H23" i="107"/>
  <c r="I23" i="107"/>
  <c r="J23" i="107"/>
  <c r="K23" i="107"/>
  <c r="L23" i="107"/>
  <c r="M23" i="107"/>
  <c r="N23" i="107"/>
  <c r="O23" i="107"/>
  <c r="P23" i="107"/>
  <c r="Q23" i="107"/>
  <c r="R23" i="107"/>
  <c r="S23" i="107"/>
  <c r="T23" i="107"/>
  <c r="U23" i="107"/>
  <c r="V23" i="107"/>
  <c r="X23" i="107"/>
  <c r="A24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X24" i="107"/>
  <c r="A25" i="107"/>
  <c r="B25" i="107"/>
  <c r="C25" i="107"/>
  <c r="D25" i="107"/>
  <c r="E25" i="107"/>
  <c r="F25" i="107"/>
  <c r="G25" i="107"/>
  <c r="H25" i="107"/>
  <c r="I25" i="107"/>
  <c r="J25" i="107"/>
  <c r="K25" i="107"/>
  <c r="L25" i="107"/>
  <c r="M25" i="107"/>
  <c r="N25" i="107"/>
  <c r="O25" i="107"/>
  <c r="P25" i="107"/>
  <c r="Q25" i="107"/>
  <c r="R25" i="107"/>
  <c r="S25" i="107"/>
  <c r="T25" i="107"/>
  <c r="U25" i="107"/>
  <c r="V25" i="107"/>
  <c r="X25" i="107"/>
  <c r="A26" i="107"/>
  <c r="B26" i="107"/>
  <c r="C26" i="107"/>
  <c r="D26" i="107"/>
  <c r="E26" i="107"/>
  <c r="F26" i="107"/>
  <c r="G26" i="107"/>
  <c r="H26" i="107"/>
  <c r="I26" i="107"/>
  <c r="J26" i="107"/>
  <c r="K26" i="107"/>
  <c r="L26" i="107"/>
  <c r="M26" i="107"/>
  <c r="N26" i="107"/>
  <c r="O26" i="107"/>
  <c r="P26" i="107"/>
  <c r="Q26" i="107"/>
  <c r="R26" i="107"/>
  <c r="S26" i="107"/>
  <c r="T26" i="107"/>
  <c r="U26" i="107"/>
  <c r="V26" i="107"/>
  <c r="X26" i="107"/>
  <c r="A27" i="107"/>
  <c r="B27" i="107"/>
  <c r="C27" i="107"/>
  <c r="D27" i="107"/>
  <c r="E27" i="107"/>
  <c r="F27" i="107"/>
  <c r="G27" i="107"/>
  <c r="H27" i="107"/>
  <c r="I27" i="107"/>
  <c r="J27" i="107"/>
  <c r="K27" i="107"/>
  <c r="L27" i="107"/>
  <c r="M27" i="107"/>
  <c r="N27" i="107"/>
  <c r="O27" i="107"/>
  <c r="P27" i="107"/>
  <c r="Q27" i="107"/>
  <c r="R27" i="107"/>
  <c r="S27" i="107"/>
  <c r="T27" i="107"/>
  <c r="U27" i="107"/>
  <c r="V27" i="107"/>
  <c r="X27" i="107"/>
  <c r="A28" i="107"/>
  <c r="B28" i="107"/>
  <c r="C28" i="107"/>
  <c r="D28" i="107"/>
  <c r="E28" i="107"/>
  <c r="F28" i="107"/>
  <c r="G28" i="107"/>
  <c r="H28" i="107"/>
  <c r="I28" i="107"/>
  <c r="J28" i="107"/>
  <c r="K28" i="107"/>
  <c r="L28" i="107"/>
  <c r="M28" i="107"/>
  <c r="N28" i="107"/>
  <c r="O28" i="107"/>
  <c r="P28" i="107"/>
  <c r="Q28" i="107"/>
  <c r="R28" i="107"/>
  <c r="S28" i="107"/>
  <c r="T28" i="107"/>
  <c r="U28" i="107"/>
  <c r="V28" i="107"/>
  <c r="X28" i="107"/>
  <c r="A29" i="107"/>
  <c r="B29" i="107"/>
  <c r="C29" i="107"/>
  <c r="D29" i="107"/>
  <c r="E29" i="107"/>
  <c r="F29" i="107"/>
  <c r="G29" i="107"/>
  <c r="H29" i="107"/>
  <c r="I29" i="107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X29" i="107"/>
  <c r="A30" i="107"/>
  <c r="B30" i="107"/>
  <c r="C30" i="107"/>
  <c r="D30" i="107"/>
  <c r="E30" i="107"/>
  <c r="F30" i="107"/>
  <c r="G30" i="107"/>
  <c r="H30" i="107"/>
  <c r="I30" i="107"/>
  <c r="J30" i="107"/>
  <c r="K30" i="107"/>
  <c r="L30" i="107"/>
  <c r="M30" i="107"/>
  <c r="N30" i="107"/>
  <c r="O30" i="107"/>
  <c r="P30" i="107"/>
  <c r="Q30" i="107"/>
  <c r="R30" i="107"/>
  <c r="S30" i="107"/>
  <c r="T30" i="107"/>
  <c r="U30" i="107"/>
  <c r="V30" i="107"/>
  <c r="X30" i="107"/>
  <c r="A31" i="107"/>
  <c r="B31" i="107"/>
  <c r="C31" i="107"/>
  <c r="D31" i="107"/>
  <c r="E31" i="107"/>
  <c r="F31" i="107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S31" i="107"/>
  <c r="T31" i="107"/>
  <c r="U31" i="107"/>
  <c r="V31" i="107"/>
  <c r="X31" i="107"/>
  <c r="A32" i="107"/>
  <c r="B32" i="107"/>
  <c r="C32" i="107"/>
  <c r="D32" i="107"/>
  <c r="E32" i="107"/>
  <c r="F32" i="107"/>
  <c r="G32" i="107"/>
  <c r="H32" i="107"/>
  <c r="I32" i="107"/>
  <c r="J32" i="107"/>
  <c r="K32" i="107"/>
  <c r="L32" i="107"/>
  <c r="M32" i="107"/>
  <c r="N32" i="107"/>
  <c r="O32" i="107"/>
  <c r="P32" i="107"/>
  <c r="Q32" i="107"/>
  <c r="R32" i="107"/>
  <c r="S32" i="107"/>
  <c r="T32" i="107"/>
  <c r="U32" i="107"/>
  <c r="V32" i="107"/>
  <c r="X32" i="107"/>
  <c r="A33" i="107"/>
  <c r="B33" i="107"/>
  <c r="C33" i="107"/>
  <c r="D33" i="107"/>
  <c r="E33" i="107"/>
  <c r="F33" i="107"/>
  <c r="G33" i="107"/>
  <c r="H33" i="107"/>
  <c r="I33" i="107"/>
  <c r="J33" i="107"/>
  <c r="K33" i="107"/>
  <c r="L33" i="107"/>
  <c r="M33" i="107"/>
  <c r="N33" i="107"/>
  <c r="O33" i="107"/>
  <c r="P33" i="107"/>
  <c r="Q33" i="107"/>
  <c r="R33" i="107"/>
  <c r="S33" i="107"/>
  <c r="T33" i="107"/>
  <c r="U33" i="107"/>
  <c r="V33" i="107"/>
  <c r="X33" i="107"/>
  <c r="A34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X34" i="107"/>
  <c r="A35" i="107"/>
  <c r="B35" i="107"/>
  <c r="C35" i="107"/>
  <c r="D35" i="107"/>
  <c r="E35" i="107"/>
  <c r="F35" i="107"/>
  <c r="G35" i="107"/>
  <c r="H35" i="107"/>
  <c r="I35" i="107"/>
  <c r="J35" i="107"/>
  <c r="K35" i="107"/>
  <c r="L35" i="107"/>
  <c r="M35" i="107"/>
  <c r="N35" i="107"/>
  <c r="O35" i="107"/>
  <c r="P35" i="107"/>
  <c r="Q35" i="107"/>
  <c r="R35" i="107"/>
  <c r="S35" i="107"/>
  <c r="T35" i="107"/>
  <c r="U35" i="107"/>
  <c r="V35" i="107"/>
  <c r="X35" i="107"/>
  <c r="A36" i="107"/>
  <c r="B36" i="107"/>
  <c r="C36" i="107"/>
  <c r="D36" i="107"/>
  <c r="E36" i="107"/>
  <c r="F36" i="107"/>
  <c r="G36" i="107"/>
  <c r="H36" i="107"/>
  <c r="I36" i="107"/>
  <c r="J36" i="107"/>
  <c r="K36" i="107"/>
  <c r="L36" i="107"/>
  <c r="M36" i="107"/>
  <c r="N36" i="107"/>
  <c r="O36" i="107"/>
  <c r="P36" i="107"/>
  <c r="Q36" i="107"/>
  <c r="R36" i="107"/>
  <c r="S36" i="107"/>
  <c r="T36" i="107"/>
  <c r="U36" i="107"/>
  <c r="V36" i="107"/>
  <c r="X36" i="107"/>
  <c r="A37" i="107"/>
  <c r="B37" i="107"/>
  <c r="C37" i="107"/>
  <c r="D37" i="107"/>
  <c r="E37" i="107"/>
  <c r="F37" i="107"/>
  <c r="G37" i="107"/>
  <c r="H37" i="107"/>
  <c r="I37" i="107"/>
  <c r="J37" i="107"/>
  <c r="K37" i="107"/>
  <c r="L37" i="107"/>
  <c r="M37" i="107"/>
  <c r="N37" i="107"/>
  <c r="O37" i="107"/>
  <c r="P37" i="107"/>
  <c r="Q37" i="107"/>
  <c r="R37" i="107"/>
  <c r="S37" i="107"/>
  <c r="T37" i="107"/>
  <c r="U37" i="107"/>
  <c r="V37" i="107"/>
  <c r="X37" i="107"/>
  <c r="A38" i="107"/>
  <c r="B38" i="107"/>
  <c r="C38" i="107"/>
  <c r="D38" i="107"/>
  <c r="E38" i="107"/>
  <c r="F38" i="107"/>
  <c r="G38" i="107"/>
  <c r="H38" i="107"/>
  <c r="I38" i="107"/>
  <c r="J38" i="107"/>
  <c r="K38" i="107"/>
  <c r="L38" i="107"/>
  <c r="M38" i="107"/>
  <c r="N38" i="107"/>
  <c r="O38" i="107"/>
  <c r="P38" i="107"/>
  <c r="Q38" i="107"/>
  <c r="R38" i="107"/>
  <c r="S38" i="107"/>
  <c r="T38" i="107"/>
  <c r="U38" i="107"/>
  <c r="V38" i="107"/>
  <c r="X38" i="107"/>
  <c r="A39" i="107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X39" i="107"/>
  <c r="A40" i="107"/>
  <c r="B40" i="107"/>
  <c r="C40" i="107"/>
  <c r="D40" i="107"/>
  <c r="E40" i="107"/>
  <c r="F40" i="107"/>
  <c r="G40" i="107"/>
  <c r="H40" i="107"/>
  <c r="I40" i="107"/>
  <c r="J40" i="107"/>
  <c r="K40" i="107"/>
  <c r="L40" i="107"/>
  <c r="M40" i="107"/>
  <c r="N40" i="107"/>
  <c r="O40" i="107"/>
  <c r="P40" i="107"/>
  <c r="Q40" i="107"/>
  <c r="R40" i="107"/>
  <c r="S40" i="107"/>
  <c r="T40" i="107"/>
  <c r="U40" i="107"/>
  <c r="V40" i="107"/>
  <c r="X40" i="107"/>
  <c r="A41" i="107"/>
  <c r="B41" i="107"/>
  <c r="C41" i="107"/>
  <c r="D41" i="107"/>
  <c r="E41" i="107"/>
  <c r="F41" i="107"/>
  <c r="G41" i="107"/>
  <c r="H41" i="107"/>
  <c r="I41" i="107"/>
  <c r="J41" i="107"/>
  <c r="K41" i="107"/>
  <c r="L41" i="107"/>
  <c r="M41" i="107"/>
  <c r="N41" i="107"/>
  <c r="O41" i="107"/>
  <c r="P41" i="107"/>
  <c r="Q41" i="107"/>
  <c r="R41" i="107"/>
  <c r="S41" i="107"/>
  <c r="T41" i="107"/>
  <c r="U41" i="107"/>
  <c r="V41" i="107"/>
  <c r="X41" i="107"/>
  <c r="A42" i="107"/>
  <c r="B42" i="107"/>
  <c r="C42" i="107"/>
  <c r="D42" i="107"/>
  <c r="E42" i="107"/>
  <c r="F42" i="107"/>
  <c r="G42" i="107"/>
  <c r="H42" i="107"/>
  <c r="I42" i="107"/>
  <c r="J42" i="107"/>
  <c r="K42" i="107"/>
  <c r="L42" i="107"/>
  <c r="M42" i="107"/>
  <c r="N42" i="107"/>
  <c r="O42" i="107"/>
  <c r="P42" i="107"/>
  <c r="Q42" i="107"/>
  <c r="R42" i="107"/>
  <c r="S42" i="107"/>
  <c r="T42" i="107"/>
  <c r="U42" i="107"/>
  <c r="V42" i="107"/>
  <c r="X42" i="107"/>
  <c r="A43" i="107"/>
  <c r="B43" i="107"/>
  <c r="C43" i="107"/>
  <c r="D43" i="107"/>
  <c r="E43" i="107"/>
  <c r="F43" i="107"/>
  <c r="G43" i="107"/>
  <c r="H43" i="107"/>
  <c r="I43" i="107"/>
  <c r="J43" i="107"/>
  <c r="K43" i="107"/>
  <c r="L43" i="107"/>
  <c r="M43" i="107"/>
  <c r="N43" i="107"/>
  <c r="O43" i="107"/>
  <c r="P43" i="107"/>
  <c r="Q43" i="107"/>
  <c r="R43" i="107"/>
  <c r="S43" i="107"/>
  <c r="T43" i="107"/>
  <c r="U43" i="107"/>
  <c r="V43" i="107"/>
  <c r="X43" i="107"/>
  <c r="A44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X44" i="107"/>
  <c r="A45" i="107"/>
  <c r="B45" i="107"/>
  <c r="C45" i="107"/>
  <c r="D45" i="107"/>
  <c r="E45" i="107"/>
  <c r="F45" i="107"/>
  <c r="G45" i="107"/>
  <c r="H45" i="107"/>
  <c r="I45" i="107"/>
  <c r="J45" i="107"/>
  <c r="K45" i="107"/>
  <c r="L45" i="107"/>
  <c r="M45" i="107"/>
  <c r="N45" i="107"/>
  <c r="O45" i="107"/>
  <c r="P45" i="107"/>
  <c r="Q45" i="107"/>
  <c r="R45" i="107"/>
  <c r="S45" i="107"/>
  <c r="T45" i="107"/>
  <c r="U45" i="107"/>
  <c r="V45" i="107"/>
  <c r="X45" i="107"/>
  <c r="A46" i="107"/>
  <c r="B46" i="107"/>
  <c r="C46" i="107"/>
  <c r="D46" i="107"/>
  <c r="E46" i="107"/>
  <c r="F46" i="107"/>
  <c r="G46" i="107"/>
  <c r="H46" i="107"/>
  <c r="I46" i="107"/>
  <c r="J46" i="107"/>
  <c r="K46" i="107"/>
  <c r="L46" i="107"/>
  <c r="M46" i="107"/>
  <c r="N46" i="107"/>
  <c r="O46" i="107"/>
  <c r="P46" i="107"/>
  <c r="Q46" i="107"/>
  <c r="R46" i="107"/>
  <c r="S46" i="107"/>
  <c r="T46" i="107"/>
  <c r="U46" i="107"/>
  <c r="V46" i="107"/>
  <c r="X46" i="107"/>
  <c r="A47" i="107"/>
  <c r="B47" i="107"/>
  <c r="C47" i="107"/>
  <c r="D47" i="107"/>
  <c r="E47" i="107"/>
  <c r="F47" i="107"/>
  <c r="G47" i="107"/>
  <c r="H47" i="107"/>
  <c r="I47" i="107"/>
  <c r="J47" i="107"/>
  <c r="K47" i="107"/>
  <c r="L47" i="107"/>
  <c r="M47" i="107"/>
  <c r="N47" i="107"/>
  <c r="O47" i="107"/>
  <c r="P47" i="107"/>
  <c r="Q47" i="107"/>
  <c r="R47" i="107"/>
  <c r="S47" i="107"/>
  <c r="T47" i="107"/>
  <c r="U47" i="107"/>
  <c r="V47" i="107"/>
  <c r="X47" i="107"/>
  <c r="A48" i="107"/>
  <c r="B48" i="107"/>
  <c r="C48" i="107"/>
  <c r="D48" i="107"/>
  <c r="E48" i="107"/>
  <c r="F48" i="107"/>
  <c r="G48" i="107"/>
  <c r="H48" i="107"/>
  <c r="I48" i="107"/>
  <c r="J48" i="107"/>
  <c r="K48" i="107"/>
  <c r="L48" i="107"/>
  <c r="M48" i="107"/>
  <c r="N48" i="107"/>
  <c r="O48" i="107"/>
  <c r="P48" i="107"/>
  <c r="Q48" i="107"/>
  <c r="R48" i="107"/>
  <c r="S48" i="107"/>
  <c r="T48" i="107"/>
  <c r="U48" i="107"/>
  <c r="V48" i="107"/>
  <c r="X48" i="107"/>
  <c r="A49" i="107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X49" i="107"/>
  <c r="A50" i="107"/>
  <c r="B50" i="107"/>
  <c r="C50" i="107"/>
  <c r="D50" i="107"/>
  <c r="E50" i="107"/>
  <c r="F50" i="107"/>
  <c r="G50" i="107"/>
  <c r="H50" i="107"/>
  <c r="I50" i="107"/>
  <c r="J50" i="107"/>
  <c r="K50" i="107"/>
  <c r="L50" i="107"/>
  <c r="M50" i="107"/>
  <c r="N50" i="107"/>
  <c r="O50" i="107"/>
  <c r="P50" i="107"/>
  <c r="Q50" i="107"/>
  <c r="R50" i="107"/>
  <c r="S50" i="107"/>
  <c r="T50" i="107"/>
  <c r="U50" i="107"/>
  <c r="V50" i="107"/>
  <c r="X50" i="107"/>
  <c r="A51" i="107"/>
  <c r="B51" i="107"/>
  <c r="C51" i="107"/>
  <c r="D51" i="107"/>
  <c r="E51" i="107"/>
  <c r="F51" i="107"/>
  <c r="G51" i="107"/>
  <c r="H51" i="107"/>
  <c r="I51" i="107"/>
  <c r="J51" i="107"/>
  <c r="K51" i="107"/>
  <c r="L51" i="107"/>
  <c r="M51" i="107"/>
  <c r="N51" i="107"/>
  <c r="O51" i="107"/>
  <c r="P51" i="107"/>
  <c r="Q51" i="107"/>
  <c r="R51" i="107"/>
  <c r="S51" i="107"/>
  <c r="T51" i="107"/>
  <c r="U51" i="107"/>
  <c r="V51" i="107"/>
  <c r="X51" i="107"/>
  <c r="A52" i="107"/>
  <c r="B52" i="107"/>
  <c r="C52" i="107"/>
  <c r="D52" i="107"/>
  <c r="E52" i="107"/>
  <c r="F52" i="107"/>
  <c r="G52" i="107"/>
  <c r="H52" i="107"/>
  <c r="I52" i="107"/>
  <c r="J52" i="107"/>
  <c r="K52" i="107"/>
  <c r="L52" i="107"/>
  <c r="M52" i="107"/>
  <c r="N52" i="107"/>
  <c r="O52" i="107"/>
  <c r="P52" i="107"/>
  <c r="Q52" i="107"/>
  <c r="R52" i="107"/>
  <c r="S52" i="107"/>
  <c r="T52" i="107"/>
  <c r="U52" i="107"/>
  <c r="V52" i="107"/>
  <c r="X52" i="107"/>
  <c r="A53" i="107"/>
  <c r="B53" i="107"/>
  <c r="C53" i="107"/>
  <c r="D53" i="107"/>
  <c r="E53" i="107"/>
  <c r="F53" i="107"/>
  <c r="G53" i="107"/>
  <c r="H53" i="107"/>
  <c r="I53" i="107"/>
  <c r="J53" i="107"/>
  <c r="K53" i="107"/>
  <c r="L53" i="107"/>
  <c r="M53" i="107"/>
  <c r="N53" i="107"/>
  <c r="O53" i="107"/>
  <c r="P53" i="107"/>
  <c r="Q53" i="107"/>
  <c r="R53" i="107"/>
  <c r="S53" i="107"/>
  <c r="T53" i="107"/>
  <c r="U53" i="107"/>
  <c r="V53" i="107"/>
  <c r="X53" i="107"/>
  <c r="A54" i="107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X54" i="107"/>
  <c r="A55" i="107"/>
  <c r="B55" i="107"/>
  <c r="C55" i="107"/>
  <c r="D55" i="107"/>
  <c r="E55" i="107"/>
  <c r="F55" i="107"/>
  <c r="G55" i="107"/>
  <c r="H55" i="107"/>
  <c r="I55" i="107"/>
  <c r="J55" i="107"/>
  <c r="K55" i="107"/>
  <c r="L55" i="107"/>
  <c r="M55" i="107"/>
  <c r="N55" i="107"/>
  <c r="O55" i="107"/>
  <c r="P55" i="107"/>
  <c r="Q55" i="107"/>
  <c r="R55" i="107"/>
  <c r="S55" i="107"/>
  <c r="T55" i="107"/>
  <c r="U55" i="107"/>
  <c r="V55" i="107"/>
  <c r="X55" i="107"/>
  <c r="A56" i="107"/>
  <c r="B56" i="107"/>
  <c r="C56" i="107"/>
  <c r="D56" i="107"/>
  <c r="E56" i="107"/>
  <c r="F56" i="107"/>
  <c r="G56" i="107"/>
  <c r="H56" i="107"/>
  <c r="I56" i="107"/>
  <c r="J56" i="107"/>
  <c r="K56" i="107"/>
  <c r="L56" i="107"/>
  <c r="M56" i="107"/>
  <c r="N56" i="107"/>
  <c r="O56" i="107"/>
  <c r="P56" i="107"/>
  <c r="Q56" i="107"/>
  <c r="R56" i="107"/>
  <c r="S56" i="107"/>
  <c r="T56" i="107"/>
  <c r="U56" i="107"/>
  <c r="V56" i="107"/>
  <c r="X56" i="107"/>
  <c r="A57" i="107"/>
  <c r="B57" i="107"/>
  <c r="C57" i="107"/>
  <c r="D57" i="107"/>
  <c r="E57" i="107"/>
  <c r="F57" i="107"/>
  <c r="G57" i="107"/>
  <c r="H57" i="107"/>
  <c r="I57" i="107"/>
  <c r="J57" i="107"/>
  <c r="K57" i="107"/>
  <c r="L57" i="107"/>
  <c r="M57" i="107"/>
  <c r="N57" i="107"/>
  <c r="O57" i="107"/>
  <c r="P57" i="107"/>
  <c r="Q57" i="107"/>
  <c r="R57" i="107"/>
  <c r="S57" i="107"/>
  <c r="T57" i="107"/>
  <c r="U57" i="107"/>
  <c r="V57" i="107"/>
  <c r="X57" i="107"/>
  <c r="A58" i="107"/>
  <c r="B58" i="107"/>
  <c r="C58" i="107"/>
  <c r="D58" i="107"/>
  <c r="E58" i="107"/>
  <c r="F58" i="107"/>
  <c r="G58" i="107"/>
  <c r="H58" i="107"/>
  <c r="I58" i="107"/>
  <c r="J58" i="107"/>
  <c r="K58" i="107"/>
  <c r="L58" i="107"/>
  <c r="M58" i="107"/>
  <c r="N58" i="107"/>
  <c r="O58" i="107"/>
  <c r="P58" i="107"/>
  <c r="Q58" i="107"/>
  <c r="R58" i="107"/>
  <c r="S58" i="107"/>
  <c r="T58" i="107"/>
  <c r="U58" i="107"/>
  <c r="V58" i="107"/>
  <c r="X58" i="107"/>
  <c r="A59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X59" i="107"/>
  <c r="A60" i="107"/>
  <c r="B60" i="107"/>
  <c r="C60" i="107"/>
  <c r="D60" i="107"/>
  <c r="E60" i="107"/>
  <c r="F60" i="107"/>
  <c r="G60" i="107"/>
  <c r="H60" i="107"/>
  <c r="I60" i="107"/>
  <c r="J60" i="107"/>
  <c r="K60" i="107"/>
  <c r="L60" i="107"/>
  <c r="M60" i="107"/>
  <c r="N60" i="107"/>
  <c r="O60" i="107"/>
  <c r="P60" i="107"/>
  <c r="Q60" i="107"/>
  <c r="R60" i="107"/>
  <c r="S60" i="107"/>
  <c r="T60" i="107"/>
  <c r="U60" i="107"/>
  <c r="V60" i="107"/>
  <c r="X60" i="107"/>
  <c r="A61" i="107"/>
  <c r="B61" i="107"/>
  <c r="C61" i="107"/>
  <c r="D61" i="107"/>
  <c r="E61" i="107"/>
  <c r="F61" i="107"/>
  <c r="G61" i="107"/>
  <c r="H61" i="107"/>
  <c r="I61" i="107"/>
  <c r="J61" i="107"/>
  <c r="K61" i="107"/>
  <c r="L61" i="107"/>
  <c r="M61" i="107"/>
  <c r="N61" i="107"/>
  <c r="O61" i="107"/>
  <c r="P61" i="107"/>
  <c r="Q61" i="107"/>
  <c r="R61" i="107"/>
  <c r="S61" i="107"/>
  <c r="T61" i="107"/>
  <c r="U61" i="107"/>
  <c r="V61" i="107"/>
  <c r="X61" i="107"/>
  <c r="A62" i="107"/>
  <c r="B62" i="107"/>
  <c r="C62" i="107"/>
  <c r="D62" i="107"/>
  <c r="E62" i="107"/>
  <c r="F62" i="107"/>
  <c r="G62" i="107"/>
  <c r="H62" i="107"/>
  <c r="I62" i="107"/>
  <c r="J62" i="107"/>
  <c r="K62" i="107"/>
  <c r="L62" i="107"/>
  <c r="M62" i="107"/>
  <c r="N62" i="107"/>
  <c r="O62" i="107"/>
  <c r="P62" i="107"/>
  <c r="Q62" i="107"/>
  <c r="R62" i="107"/>
  <c r="S62" i="107"/>
  <c r="T62" i="107"/>
  <c r="U62" i="107"/>
  <c r="V62" i="107"/>
  <c r="X62" i="107"/>
  <c r="A63" i="107"/>
  <c r="B63" i="107"/>
  <c r="C63" i="107"/>
  <c r="D63" i="107"/>
  <c r="E63" i="107"/>
  <c r="F63" i="107"/>
  <c r="G63" i="107"/>
  <c r="H63" i="107"/>
  <c r="I63" i="107"/>
  <c r="J63" i="107"/>
  <c r="K63" i="107"/>
  <c r="L63" i="107"/>
  <c r="M63" i="107"/>
  <c r="N63" i="107"/>
  <c r="O63" i="107"/>
  <c r="P63" i="107"/>
  <c r="Q63" i="107"/>
  <c r="R63" i="107"/>
  <c r="S63" i="107"/>
  <c r="T63" i="107"/>
  <c r="U63" i="107"/>
  <c r="V63" i="107"/>
  <c r="X63" i="107"/>
  <c r="A64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X64" i="107"/>
  <c r="A65" i="107"/>
  <c r="B65" i="107"/>
  <c r="C65" i="107"/>
  <c r="D65" i="107"/>
  <c r="E65" i="107"/>
  <c r="F65" i="107"/>
  <c r="G65" i="107"/>
  <c r="H65" i="107"/>
  <c r="I65" i="107"/>
  <c r="J65" i="107"/>
  <c r="K65" i="107"/>
  <c r="L65" i="107"/>
  <c r="M65" i="107"/>
  <c r="N65" i="107"/>
  <c r="O65" i="107"/>
  <c r="P65" i="107"/>
  <c r="Q65" i="107"/>
  <c r="R65" i="107"/>
  <c r="S65" i="107"/>
  <c r="T65" i="107"/>
  <c r="U65" i="107"/>
  <c r="V65" i="107"/>
  <c r="X65" i="107"/>
  <c r="A66" i="107"/>
  <c r="B66" i="107"/>
  <c r="C66" i="107"/>
  <c r="D66" i="107"/>
  <c r="E66" i="107"/>
  <c r="F66" i="107"/>
  <c r="G66" i="107"/>
  <c r="H66" i="107"/>
  <c r="I66" i="107"/>
  <c r="J66" i="107"/>
  <c r="K66" i="107"/>
  <c r="L66" i="107"/>
  <c r="M66" i="107"/>
  <c r="N66" i="107"/>
  <c r="O66" i="107"/>
  <c r="P66" i="107"/>
  <c r="Q66" i="107"/>
  <c r="R66" i="107"/>
  <c r="S66" i="107"/>
  <c r="T66" i="107"/>
  <c r="U66" i="107"/>
  <c r="V66" i="107"/>
  <c r="X66" i="107"/>
  <c r="A67" i="107"/>
  <c r="B67" i="107"/>
  <c r="C67" i="107"/>
  <c r="D67" i="107"/>
  <c r="E67" i="107"/>
  <c r="F67" i="107"/>
  <c r="G67" i="107"/>
  <c r="H67" i="107"/>
  <c r="I67" i="107"/>
  <c r="J67" i="107"/>
  <c r="K67" i="107"/>
  <c r="L67" i="107"/>
  <c r="M67" i="107"/>
  <c r="N67" i="107"/>
  <c r="O67" i="107"/>
  <c r="P67" i="107"/>
  <c r="Q67" i="107"/>
  <c r="R67" i="107"/>
  <c r="S67" i="107"/>
  <c r="T67" i="107"/>
  <c r="U67" i="107"/>
  <c r="V67" i="107"/>
  <c r="X67" i="107"/>
  <c r="A68" i="107"/>
  <c r="B68" i="107"/>
  <c r="C68" i="107"/>
  <c r="D68" i="107"/>
  <c r="E68" i="107"/>
  <c r="F68" i="107"/>
  <c r="G68" i="107"/>
  <c r="H68" i="107"/>
  <c r="I68" i="107"/>
  <c r="J68" i="107"/>
  <c r="K68" i="107"/>
  <c r="L68" i="107"/>
  <c r="M68" i="107"/>
  <c r="N68" i="107"/>
  <c r="O68" i="107"/>
  <c r="P68" i="107"/>
  <c r="Q68" i="107"/>
  <c r="R68" i="107"/>
  <c r="S68" i="107"/>
  <c r="T68" i="107"/>
  <c r="U68" i="107"/>
  <c r="V68" i="107"/>
  <c r="X68" i="107"/>
  <c r="A69" i="107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X69" i="107"/>
  <c r="A70" i="107"/>
  <c r="B70" i="107"/>
  <c r="C70" i="107"/>
  <c r="D70" i="107"/>
  <c r="E70" i="107"/>
  <c r="F70" i="107"/>
  <c r="G70" i="107"/>
  <c r="H70" i="107"/>
  <c r="I70" i="107"/>
  <c r="J70" i="107"/>
  <c r="K70" i="107"/>
  <c r="L70" i="107"/>
  <c r="M70" i="107"/>
  <c r="N70" i="107"/>
  <c r="O70" i="107"/>
  <c r="P70" i="107"/>
  <c r="Q70" i="107"/>
  <c r="R70" i="107"/>
  <c r="S70" i="107"/>
  <c r="T70" i="107"/>
  <c r="U70" i="107"/>
  <c r="V70" i="107"/>
  <c r="X70" i="107"/>
  <c r="A71" i="107"/>
  <c r="B71" i="107"/>
  <c r="C71" i="107"/>
  <c r="D71" i="107"/>
  <c r="E71" i="107"/>
  <c r="F71" i="107"/>
  <c r="G71" i="107"/>
  <c r="H71" i="107"/>
  <c r="I71" i="107"/>
  <c r="J71" i="107"/>
  <c r="K71" i="107"/>
  <c r="L71" i="107"/>
  <c r="M71" i="107"/>
  <c r="N71" i="107"/>
  <c r="O71" i="107"/>
  <c r="P71" i="107"/>
  <c r="Q71" i="107"/>
  <c r="R71" i="107"/>
  <c r="S71" i="107"/>
  <c r="T71" i="107"/>
  <c r="U71" i="107"/>
  <c r="V71" i="107"/>
  <c r="X71" i="107"/>
  <c r="A72" i="107"/>
  <c r="B72" i="107"/>
  <c r="C72" i="107"/>
  <c r="D72" i="107"/>
  <c r="E72" i="107"/>
  <c r="F72" i="107"/>
  <c r="G72" i="107"/>
  <c r="H72" i="107"/>
  <c r="I72" i="107"/>
  <c r="J72" i="107"/>
  <c r="K72" i="107"/>
  <c r="L72" i="107"/>
  <c r="M72" i="107"/>
  <c r="N72" i="107"/>
  <c r="O72" i="107"/>
  <c r="P72" i="107"/>
  <c r="Q72" i="107"/>
  <c r="R72" i="107"/>
  <c r="S72" i="107"/>
  <c r="T72" i="107"/>
  <c r="U72" i="107"/>
  <c r="V72" i="107"/>
  <c r="X72" i="107"/>
  <c r="A73" i="107"/>
  <c r="B73" i="107"/>
  <c r="C73" i="107"/>
  <c r="D73" i="107"/>
  <c r="E73" i="107"/>
  <c r="F73" i="107"/>
  <c r="G73" i="107"/>
  <c r="H73" i="107"/>
  <c r="I73" i="107"/>
  <c r="J73" i="107"/>
  <c r="K73" i="107"/>
  <c r="L73" i="107"/>
  <c r="M73" i="107"/>
  <c r="N73" i="107"/>
  <c r="O73" i="107"/>
  <c r="P73" i="107"/>
  <c r="Q73" i="107"/>
  <c r="R73" i="107"/>
  <c r="S73" i="107"/>
  <c r="T73" i="107"/>
  <c r="U73" i="107"/>
  <c r="V73" i="107"/>
  <c r="X73" i="107"/>
  <c r="A74" i="107"/>
  <c r="B74" i="107"/>
  <c r="C74" i="107"/>
  <c r="D74" i="107"/>
  <c r="E74" i="107"/>
  <c r="F74" i="107"/>
  <c r="G74" i="107"/>
  <c r="H74" i="107"/>
  <c r="I74" i="107"/>
  <c r="J74" i="107"/>
  <c r="K74" i="107"/>
  <c r="L74" i="107"/>
  <c r="M74" i="107"/>
  <c r="N74" i="107"/>
  <c r="O74" i="107"/>
  <c r="P74" i="107"/>
  <c r="Q74" i="107"/>
  <c r="R74" i="107"/>
  <c r="S74" i="107"/>
  <c r="T74" i="107"/>
  <c r="U74" i="107"/>
  <c r="V74" i="107"/>
  <c r="X74" i="107"/>
  <c r="A75" i="107"/>
  <c r="B75" i="107"/>
  <c r="C75" i="107"/>
  <c r="D75" i="107"/>
  <c r="E75" i="107"/>
  <c r="F75" i="107"/>
  <c r="G75" i="107"/>
  <c r="H75" i="107"/>
  <c r="I75" i="107"/>
  <c r="J75" i="107"/>
  <c r="K75" i="107"/>
  <c r="L75" i="107"/>
  <c r="M75" i="107"/>
  <c r="N75" i="107"/>
  <c r="O75" i="107"/>
  <c r="P75" i="107"/>
  <c r="Q75" i="107"/>
  <c r="R75" i="107"/>
  <c r="S75" i="107"/>
  <c r="T75" i="107"/>
  <c r="U75" i="107"/>
  <c r="V75" i="107"/>
  <c r="X75" i="107"/>
  <c r="A76" i="107"/>
  <c r="B76" i="107"/>
  <c r="C76" i="107"/>
  <c r="D76" i="107"/>
  <c r="E76" i="107"/>
  <c r="F76" i="107"/>
  <c r="G76" i="107"/>
  <c r="H76" i="107"/>
  <c r="I76" i="107"/>
  <c r="J76" i="107"/>
  <c r="K76" i="107"/>
  <c r="L76" i="107"/>
  <c r="M76" i="107"/>
  <c r="N76" i="107"/>
  <c r="O76" i="107"/>
  <c r="P76" i="107"/>
  <c r="Q76" i="107"/>
  <c r="R76" i="107"/>
  <c r="S76" i="107"/>
  <c r="T76" i="107"/>
  <c r="U76" i="107"/>
  <c r="V76" i="107"/>
  <c r="X76" i="107"/>
  <c r="A77" i="107"/>
  <c r="B77" i="107"/>
  <c r="C77" i="107"/>
  <c r="D77" i="107"/>
  <c r="E77" i="107"/>
  <c r="F77" i="107"/>
  <c r="G77" i="107"/>
  <c r="H77" i="107"/>
  <c r="I77" i="107"/>
  <c r="J77" i="107"/>
  <c r="K77" i="107"/>
  <c r="L77" i="107"/>
  <c r="M77" i="107"/>
  <c r="N77" i="107"/>
  <c r="O77" i="107"/>
  <c r="P77" i="107"/>
  <c r="Q77" i="107"/>
  <c r="R77" i="107"/>
  <c r="S77" i="107"/>
  <c r="T77" i="107"/>
  <c r="U77" i="107"/>
  <c r="V77" i="107"/>
  <c r="X77" i="107"/>
  <c r="A78" i="107"/>
  <c r="B78" i="107"/>
  <c r="C78" i="107"/>
  <c r="D78" i="107"/>
  <c r="E78" i="107"/>
  <c r="F78" i="107"/>
  <c r="G78" i="107"/>
  <c r="H78" i="107"/>
  <c r="I78" i="107"/>
  <c r="J78" i="107"/>
  <c r="K78" i="107"/>
  <c r="L78" i="107"/>
  <c r="M78" i="107"/>
  <c r="N78" i="107"/>
  <c r="O78" i="107"/>
  <c r="P78" i="107"/>
  <c r="Q78" i="107"/>
  <c r="R78" i="107"/>
  <c r="S78" i="107"/>
  <c r="T78" i="107"/>
  <c r="U78" i="107"/>
  <c r="V78" i="107"/>
  <c r="X78" i="107"/>
  <c r="A79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X79" i="107"/>
  <c r="A80" i="107"/>
  <c r="B80" i="107"/>
  <c r="C80" i="107"/>
  <c r="D80" i="107"/>
  <c r="E80" i="107"/>
  <c r="F80" i="107"/>
  <c r="G80" i="107"/>
  <c r="H80" i="107"/>
  <c r="I80" i="107"/>
  <c r="J80" i="107"/>
  <c r="K80" i="107"/>
  <c r="L80" i="107"/>
  <c r="M80" i="107"/>
  <c r="N80" i="107"/>
  <c r="O80" i="107"/>
  <c r="P80" i="107"/>
  <c r="Q80" i="107"/>
  <c r="R80" i="107"/>
  <c r="S80" i="107"/>
  <c r="T80" i="107"/>
  <c r="U80" i="107"/>
  <c r="V80" i="107"/>
  <c r="X80" i="107"/>
  <c r="A81" i="107"/>
  <c r="B81" i="107"/>
  <c r="C81" i="107"/>
  <c r="D81" i="107"/>
  <c r="E81" i="107"/>
  <c r="F81" i="107"/>
  <c r="G81" i="107"/>
  <c r="H81" i="107"/>
  <c r="I81" i="107"/>
  <c r="J81" i="107"/>
  <c r="K81" i="107"/>
  <c r="L81" i="107"/>
  <c r="M81" i="107"/>
  <c r="N81" i="107"/>
  <c r="O81" i="107"/>
  <c r="P81" i="107"/>
  <c r="Q81" i="107"/>
  <c r="R81" i="107"/>
  <c r="S81" i="107"/>
  <c r="T81" i="107"/>
  <c r="U81" i="107"/>
  <c r="V81" i="107"/>
  <c r="X81" i="107"/>
  <c r="A82" i="107"/>
  <c r="B82" i="107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O82" i="107"/>
  <c r="P82" i="107"/>
  <c r="Q82" i="107"/>
  <c r="R82" i="107"/>
  <c r="S82" i="107"/>
  <c r="T82" i="107"/>
  <c r="U82" i="107"/>
  <c r="V82" i="107"/>
  <c r="X82" i="107"/>
  <c r="A83" i="107"/>
  <c r="B83" i="107"/>
  <c r="C83" i="107"/>
  <c r="D83" i="107"/>
  <c r="E83" i="107"/>
  <c r="F83" i="107"/>
  <c r="G83" i="107"/>
  <c r="H83" i="107"/>
  <c r="I83" i="107"/>
  <c r="J83" i="107"/>
  <c r="K83" i="107"/>
  <c r="L83" i="107"/>
  <c r="M83" i="107"/>
  <c r="N83" i="107"/>
  <c r="O83" i="107"/>
  <c r="P83" i="107"/>
  <c r="Q83" i="107"/>
  <c r="R83" i="107"/>
  <c r="S83" i="107"/>
  <c r="T83" i="107"/>
  <c r="U83" i="107"/>
  <c r="V83" i="107"/>
  <c r="X83" i="107"/>
  <c r="A84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X84" i="107"/>
  <c r="A85" i="107"/>
  <c r="B85" i="107"/>
  <c r="C85" i="107"/>
  <c r="D85" i="107"/>
  <c r="E85" i="107"/>
  <c r="F85" i="107"/>
  <c r="G85" i="107"/>
  <c r="H85" i="107"/>
  <c r="I85" i="107"/>
  <c r="J85" i="107"/>
  <c r="K85" i="107"/>
  <c r="L85" i="107"/>
  <c r="M85" i="107"/>
  <c r="N85" i="107"/>
  <c r="O85" i="107"/>
  <c r="P85" i="107"/>
  <c r="Q85" i="107"/>
  <c r="R85" i="107"/>
  <c r="S85" i="107"/>
  <c r="T85" i="107"/>
  <c r="U85" i="107"/>
  <c r="V85" i="107"/>
  <c r="X85" i="107"/>
  <c r="A86" i="107"/>
  <c r="B86" i="107"/>
  <c r="C86" i="107"/>
  <c r="D86" i="107"/>
  <c r="G86" i="107"/>
  <c r="H86" i="107"/>
  <c r="I86" i="107"/>
  <c r="J86" i="107"/>
  <c r="K86" i="107"/>
  <c r="L86" i="107"/>
  <c r="M86" i="107"/>
  <c r="N86" i="107"/>
  <c r="O86" i="107"/>
  <c r="P86" i="107"/>
  <c r="Q86" i="107"/>
  <c r="R86" i="107"/>
  <c r="S86" i="107"/>
  <c r="T86" i="107"/>
  <c r="U86" i="107"/>
  <c r="V86" i="107"/>
  <c r="X86" i="107"/>
  <c r="A87" i="107"/>
  <c r="B87" i="107"/>
  <c r="C87" i="107"/>
  <c r="D87" i="107"/>
  <c r="E87" i="107"/>
  <c r="F87" i="107"/>
  <c r="G87" i="107"/>
  <c r="H87" i="107"/>
  <c r="I87" i="107"/>
  <c r="J87" i="107"/>
  <c r="K87" i="107"/>
  <c r="L87" i="107"/>
  <c r="M87" i="107"/>
  <c r="N87" i="107"/>
  <c r="O87" i="107"/>
  <c r="P87" i="107"/>
  <c r="Q87" i="107"/>
  <c r="R87" i="107"/>
  <c r="S87" i="107"/>
  <c r="T87" i="107"/>
  <c r="U87" i="107"/>
  <c r="V87" i="107"/>
  <c r="X87" i="107"/>
  <c r="A88" i="107"/>
  <c r="B88" i="107"/>
  <c r="C88" i="107"/>
  <c r="D88" i="107"/>
  <c r="E88" i="107"/>
  <c r="F88" i="107"/>
  <c r="G88" i="107"/>
  <c r="H88" i="107"/>
  <c r="I88" i="107"/>
  <c r="J88" i="107"/>
  <c r="K88" i="107"/>
  <c r="L88" i="107"/>
  <c r="M88" i="107"/>
  <c r="N88" i="107"/>
  <c r="O88" i="107"/>
  <c r="P88" i="107"/>
  <c r="Q88" i="107"/>
  <c r="R88" i="107"/>
  <c r="S88" i="107"/>
  <c r="T88" i="107"/>
  <c r="U88" i="107"/>
  <c r="V88" i="107"/>
  <c r="X88" i="107"/>
  <c r="A89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X89" i="107"/>
  <c r="A90" i="107"/>
  <c r="B90" i="107"/>
  <c r="C90" i="107"/>
  <c r="D90" i="107"/>
  <c r="E90" i="107"/>
  <c r="F90" i="107"/>
  <c r="G90" i="107"/>
  <c r="H90" i="107"/>
  <c r="I90" i="107"/>
  <c r="J90" i="107"/>
  <c r="K90" i="107"/>
  <c r="L90" i="107"/>
  <c r="M90" i="107"/>
  <c r="N90" i="107"/>
  <c r="O90" i="107"/>
  <c r="P90" i="107"/>
  <c r="Q90" i="107"/>
  <c r="R90" i="107"/>
  <c r="S90" i="107"/>
  <c r="T90" i="107"/>
  <c r="U90" i="107"/>
  <c r="V90" i="107"/>
  <c r="X90" i="107"/>
  <c r="A91" i="107"/>
  <c r="B91" i="107"/>
  <c r="C91" i="107"/>
  <c r="D91" i="107"/>
  <c r="E91" i="107"/>
  <c r="F91" i="107"/>
  <c r="G91" i="107"/>
  <c r="H91" i="107"/>
  <c r="I91" i="107"/>
  <c r="J91" i="107"/>
  <c r="K91" i="107"/>
  <c r="L91" i="107"/>
  <c r="M91" i="107"/>
  <c r="N91" i="107"/>
  <c r="O91" i="107"/>
  <c r="P91" i="107"/>
  <c r="Q91" i="107"/>
  <c r="R91" i="107"/>
  <c r="S91" i="107"/>
  <c r="T91" i="107"/>
  <c r="U91" i="107"/>
  <c r="V91" i="107"/>
  <c r="X91" i="107"/>
  <c r="A92" i="107"/>
  <c r="B92" i="107"/>
  <c r="C92" i="107"/>
  <c r="D92" i="107"/>
  <c r="E92" i="107"/>
  <c r="F92" i="107"/>
  <c r="G92" i="107"/>
  <c r="H92" i="107"/>
  <c r="I92" i="107"/>
  <c r="J92" i="107"/>
  <c r="K92" i="107"/>
  <c r="L92" i="107"/>
  <c r="M92" i="107"/>
  <c r="N92" i="107"/>
  <c r="O92" i="107"/>
  <c r="P92" i="107"/>
  <c r="Q92" i="107"/>
  <c r="R92" i="107"/>
  <c r="S92" i="107"/>
  <c r="T92" i="107"/>
  <c r="U92" i="107"/>
  <c r="V92" i="107"/>
  <c r="X92" i="107"/>
  <c r="A93" i="107"/>
  <c r="B93" i="107"/>
  <c r="C93" i="107"/>
  <c r="D93" i="107"/>
  <c r="E93" i="107"/>
  <c r="F93" i="107"/>
  <c r="G93" i="107"/>
  <c r="H93" i="107"/>
  <c r="I93" i="107"/>
  <c r="J93" i="107"/>
  <c r="K93" i="107"/>
  <c r="L93" i="107"/>
  <c r="M93" i="107"/>
  <c r="N93" i="107"/>
  <c r="O93" i="107"/>
  <c r="P93" i="107"/>
  <c r="Q93" i="107"/>
  <c r="R93" i="107"/>
  <c r="S93" i="107"/>
  <c r="T93" i="107"/>
  <c r="U93" i="107"/>
  <c r="V93" i="107"/>
  <c r="X93" i="107"/>
  <c r="A94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X94" i="107"/>
  <c r="A95" i="107"/>
  <c r="B95" i="107"/>
  <c r="C95" i="107"/>
  <c r="D95" i="107"/>
  <c r="E95" i="107"/>
  <c r="F95" i="107"/>
  <c r="G95" i="107"/>
  <c r="H95" i="107"/>
  <c r="I95" i="107"/>
  <c r="J95" i="107"/>
  <c r="K95" i="107"/>
  <c r="L95" i="107"/>
  <c r="M95" i="107"/>
  <c r="N95" i="107"/>
  <c r="O95" i="107"/>
  <c r="P95" i="107"/>
  <c r="Q95" i="107"/>
  <c r="R95" i="107"/>
  <c r="S95" i="107"/>
  <c r="T95" i="107"/>
  <c r="U95" i="107"/>
  <c r="V95" i="107"/>
  <c r="X95" i="107"/>
  <c r="A96" i="107"/>
  <c r="B96" i="107"/>
  <c r="C96" i="107"/>
  <c r="D96" i="107"/>
  <c r="E96" i="107"/>
  <c r="F96" i="107"/>
  <c r="G96" i="107"/>
  <c r="H96" i="107"/>
  <c r="I96" i="107"/>
  <c r="J96" i="107"/>
  <c r="K96" i="107"/>
  <c r="L96" i="107"/>
  <c r="M96" i="107"/>
  <c r="N96" i="107"/>
  <c r="O96" i="107"/>
  <c r="P96" i="107"/>
  <c r="Q96" i="107"/>
  <c r="R96" i="107"/>
  <c r="S96" i="107"/>
  <c r="T96" i="107"/>
  <c r="U96" i="107"/>
  <c r="V96" i="107"/>
  <c r="X96" i="107"/>
  <c r="A97" i="107"/>
  <c r="B97" i="107"/>
  <c r="C97" i="107"/>
  <c r="D97" i="107"/>
  <c r="E97" i="107"/>
  <c r="F97" i="107"/>
  <c r="G97" i="107"/>
  <c r="H97" i="107"/>
  <c r="I97" i="107"/>
  <c r="J97" i="107"/>
  <c r="K97" i="107"/>
  <c r="L97" i="107"/>
  <c r="M97" i="107"/>
  <c r="N97" i="107"/>
  <c r="O97" i="107"/>
  <c r="P97" i="107"/>
  <c r="Q97" i="107"/>
  <c r="R97" i="107"/>
  <c r="S97" i="107"/>
  <c r="T97" i="107"/>
  <c r="U97" i="107"/>
  <c r="V97" i="107"/>
  <c r="X97" i="107"/>
  <c r="A98" i="107"/>
  <c r="B98" i="107"/>
  <c r="C98" i="107"/>
  <c r="D98" i="107"/>
  <c r="E98" i="107"/>
  <c r="F98" i="107"/>
  <c r="G98" i="107"/>
  <c r="H98" i="107"/>
  <c r="I98" i="107"/>
  <c r="J98" i="107"/>
  <c r="K98" i="107"/>
  <c r="L98" i="107"/>
  <c r="M98" i="107"/>
  <c r="N98" i="107"/>
  <c r="O98" i="107"/>
  <c r="P98" i="107"/>
  <c r="Q98" i="107"/>
  <c r="R98" i="107"/>
  <c r="S98" i="107"/>
  <c r="T98" i="107"/>
  <c r="U98" i="107"/>
  <c r="V98" i="107"/>
  <c r="X98" i="107"/>
  <c r="A99" i="107"/>
  <c r="B99" i="107"/>
  <c r="C99" i="107"/>
  <c r="D99" i="107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X99" i="107"/>
  <c r="A100" i="107"/>
  <c r="B100" i="107"/>
  <c r="C100" i="107"/>
  <c r="D100" i="107"/>
  <c r="E100" i="107"/>
  <c r="F100" i="107"/>
  <c r="G100" i="107"/>
  <c r="H100" i="107"/>
  <c r="I100" i="107"/>
  <c r="J100" i="107"/>
  <c r="K100" i="107"/>
  <c r="L100" i="107"/>
  <c r="M100" i="107"/>
  <c r="N100" i="107"/>
  <c r="O100" i="107"/>
  <c r="P100" i="107"/>
  <c r="Q100" i="107"/>
  <c r="R100" i="107"/>
  <c r="S100" i="107"/>
  <c r="T100" i="107"/>
  <c r="U100" i="107"/>
  <c r="V100" i="107"/>
  <c r="X100" i="107"/>
  <c r="A101" i="107"/>
  <c r="B101" i="107"/>
  <c r="C101" i="107"/>
  <c r="D101" i="107"/>
  <c r="E101" i="107"/>
  <c r="F101" i="107"/>
  <c r="G101" i="107"/>
  <c r="H101" i="107"/>
  <c r="I101" i="107"/>
  <c r="J101" i="107"/>
  <c r="K101" i="107"/>
  <c r="L101" i="107"/>
  <c r="M101" i="107"/>
  <c r="N101" i="107"/>
  <c r="O101" i="107"/>
  <c r="P101" i="107"/>
  <c r="Q101" i="107"/>
  <c r="R101" i="107"/>
  <c r="S101" i="107"/>
  <c r="T101" i="107"/>
  <c r="U101" i="107"/>
  <c r="V101" i="107"/>
  <c r="X101" i="107"/>
  <c r="A102" i="107"/>
  <c r="B102" i="107"/>
  <c r="C102" i="107"/>
  <c r="D102" i="107"/>
  <c r="E102" i="107"/>
  <c r="F102" i="107"/>
  <c r="G102" i="107"/>
  <c r="H102" i="107"/>
  <c r="I102" i="107"/>
  <c r="J102" i="107"/>
  <c r="K102" i="107"/>
  <c r="L102" i="107"/>
  <c r="M102" i="107"/>
  <c r="N102" i="107"/>
  <c r="O102" i="107"/>
  <c r="P102" i="107"/>
  <c r="Q102" i="107"/>
  <c r="R102" i="107"/>
  <c r="S102" i="107"/>
  <c r="T102" i="107"/>
  <c r="U102" i="107"/>
  <c r="V102" i="107"/>
  <c r="X102" i="107"/>
  <c r="A103" i="107"/>
  <c r="B103" i="107"/>
  <c r="C103" i="107"/>
  <c r="D103" i="107"/>
  <c r="E103" i="107"/>
  <c r="F103" i="107"/>
  <c r="G103" i="107"/>
  <c r="H103" i="107"/>
  <c r="I103" i="107"/>
  <c r="J103" i="107"/>
  <c r="K103" i="107"/>
  <c r="L103" i="107"/>
  <c r="M103" i="107"/>
  <c r="N103" i="107"/>
  <c r="O103" i="107"/>
  <c r="P103" i="107"/>
  <c r="Q103" i="107"/>
  <c r="R103" i="107"/>
  <c r="S103" i="107"/>
  <c r="T103" i="107"/>
  <c r="U103" i="107"/>
  <c r="V103" i="107"/>
  <c r="X103" i="107"/>
  <c r="A104" i="107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X104" i="107"/>
  <c r="A105" i="107"/>
  <c r="B105" i="107"/>
  <c r="C105" i="107"/>
  <c r="D105" i="107"/>
  <c r="E105" i="107"/>
  <c r="F105" i="107"/>
  <c r="G105" i="107"/>
  <c r="H105" i="107"/>
  <c r="I105" i="107"/>
  <c r="J105" i="107"/>
  <c r="K105" i="107"/>
  <c r="L105" i="107"/>
  <c r="M105" i="107"/>
  <c r="N105" i="107"/>
  <c r="O105" i="107"/>
  <c r="P105" i="107"/>
  <c r="Q105" i="107"/>
  <c r="R105" i="107"/>
  <c r="S105" i="107"/>
  <c r="T105" i="107"/>
  <c r="U105" i="107"/>
  <c r="V105" i="107"/>
  <c r="X105" i="107"/>
  <c r="A106" i="107"/>
  <c r="B106" i="107"/>
  <c r="C106" i="107"/>
  <c r="D106" i="107"/>
  <c r="E106" i="107"/>
  <c r="F106" i="107"/>
  <c r="G106" i="107"/>
  <c r="H106" i="107"/>
  <c r="I106" i="107"/>
  <c r="J106" i="107"/>
  <c r="K106" i="107"/>
  <c r="L106" i="107"/>
  <c r="M106" i="107"/>
  <c r="N106" i="107"/>
  <c r="O106" i="107"/>
  <c r="P106" i="107"/>
  <c r="Q106" i="107"/>
  <c r="R106" i="107"/>
  <c r="S106" i="107"/>
  <c r="T106" i="107"/>
  <c r="U106" i="107"/>
  <c r="V106" i="107"/>
  <c r="X106" i="107"/>
  <c r="A107" i="107"/>
  <c r="B107" i="107"/>
  <c r="C107" i="107"/>
  <c r="D107" i="107"/>
  <c r="E107" i="107"/>
  <c r="F107" i="107"/>
  <c r="G107" i="107"/>
  <c r="H107" i="107"/>
  <c r="I107" i="107"/>
  <c r="J107" i="107"/>
  <c r="K107" i="107"/>
  <c r="L107" i="107"/>
  <c r="M107" i="107"/>
  <c r="N107" i="107"/>
  <c r="O107" i="107"/>
  <c r="P107" i="107"/>
  <c r="Q107" i="107"/>
  <c r="R107" i="107"/>
  <c r="S107" i="107"/>
  <c r="T107" i="107"/>
  <c r="U107" i="107"/>
  <c r="V107" i="107"/>
  <c r="X107" i="107"/>
  <c r="A108" i="107"/>
  <c r="B108" i="107"/>
  <c r="C108" i="107"/>
  <c r="D108" i="107"/>
  <c r="E108" i="107"/>
  <c r="F108" i="107"/>
  <c r="G108" i="107"/>
  <c r="H108" i="107"/>
  <c r="I108" i="107"/>
  <c r="J108" i="107"/>
  <c r="K108" i="107"/>
  <c r="L108" i="107"/>
  <c r="M108" i="107"/>
  <c r="N108" i="107"/>
  <c r="O108" i="107"/>
  <c r="P108" i="107"/>
  <c r="Q108" i="107"/>
  <c r="R108" i="107"/>
  <c r="S108" i="107"/>
  <c r="T108" i="107"/>
  <c r="U108" i="107"/>
  <c r="V108" i="107"/>
  <c r="X108" i="107"/>
  <c r="A109" i="107"/>
  <c r="B109" i="107"/>
  <c r="C109" i="107"/>
  <c r="D109" i="107"/>
  <c r="E109" i="107"/>
  <c r="F109" i="107"/>
  <c r="G109" i="107"/>
  <c r="H109" i="107"/>
  <c r="I109" i="107"/>
  <c r="J109" i="107"/>
  <c r="K109" i="107"/>
  <c r="L109" i="107"/>
  <c r="M109" i="107"/>
  <c r="N109" i="107"/>
  <c r="O109" i="107"/>
  <c r="P109" i="107"/>
  <c r="Q109" i="107"/>
  <c r="R109" i="107"/>
  <c r="S109" i="107"/>
  <c r="T109" i="107"/>
  <c r="U109" i="107"/>
  <c r="V109" i="107"/>
  <c r="X109" i="107"/>
  <c r="A110" i="107"/>
  <c r="B110" i="107"/>
  <c r="C110" i="107"/>
  <c r="D110" i="107"/>
  <c r="E110" i="107"/>
  <c r="F110" i="107"/>
  <c r="G110" i="107"/>
  <c r="H110" i="107"/>
  <c r="I110" i="107"/>
  <c r="J110" i="107"/>
  <c r="K110" i="107"/>
  <c r="L110" i="107"/>
  <c r="M110" i="107"/>
  <c r="N110" i="107"/>
  <c r="O110" i="107"/>
  <c r="P110" i="107"/>
  <c r="Q110" i="107"/>
  <c r="R110" i="107"/>
  <c r="S110" i="107"/>
  <c r="T110" i="107"/>
  <c r="U110" i="107"/>
  <c r="V110" i="107"/>
  <c r="X110" i="107"/>
  <c r="A111" i="107"/>
  <c r="B111" i="107"/>
  <c r="C111" i="107"/>
  <c r="D111" i="107"/>
  <c r="E111" i="107"/>
  <c r="F111" i="107"/>
  <c r="G111" i="107"/>
  <c r="H111" i="107"/>
  <c r="I111" i="107"/>
  <c r="J111" i="107"/>
  <c r="K111" i="107"/>
  <c r="L111" i="107"/>
  <c r="M111" i="107"/>
  <c r="N111" i="107"/>
  <c r="O111" i="107"/>
  <c r="P111" i="107"/>
  <c r="Q111" i="107"/>
  <c r="R111" i="107"/>
  <c r="S111" i="107"/>
  <c r="T111" i="107"/>
  <c r="U111" i="107"/>
  <c r="V111" i="107"/>
  <c r="X111" i="107"/>
  <c r="A112" i="107"/>
  <c r="B112" i="107"/>
  <c r="C112" i="107"/>
  <c r="D112" i="107"/>
  <c r="E112" i="107"/>
  <c r="F112" i="107"/>
  <c r="G112" i="107"/>
  <c r="H112" i="107"/>
  <c r="I112" i="107"/>
  <c r="J112" i="107"/>
  <c r="K112" i="107"/>
  <c r="L112" i="107"/>
  <c r="M112" i="107"/>
  <c r="N112" i="107"/>
  <c r="O112" i="107"/>
  <c r="P112" i="107"/>
  <c r="Q112" i="107"/>
  <c r="R112" i="107"/>
  <c r="S112" i="107"/>
  <c r="T112" i="107"/>
  <c r="U112" i="107"/>
  <c r="V112" i="107"/>
  <c r="X112" i="107"/>
  <c r="A113" i="107"/>
  <c r="B113" i="107"/>
  <c r="C113" i="107"/>
  <c r="D113" i="107"/>
  <c r="E113" i="107"/>
  <c r="F113" i="107"/>
  <c r="G113" i="107"/>
  <c r="H113" i="107"/>
  <c r="I113" i="107"/>
  <c r="J113" i="107"/>
  <c r="K113" i="107"/>
  <c r="L113" i="107"/>
  <c r="M113" i="107"/>
  <c r="N113" i="107"/>
  <c r="O113" i="107"/>
  <c r="P113" i="107"/>
  <c r="Q113" i="107"/>
  <c r="R113" i="107"/>
  <c r="S113" i="107"/>
  <c r="T113" i="107"/>
  <c r="U113" i="107"/>
  <c r="V113" i="107"/>
  <c r="X113" i="107"/>
  <c r="A114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X114" i="107"/>
  <c r="A115" i="107"/>
  <c r="B115" i="107"/>
  <c r="C115" i="107"/>
  <c r="D115" i="107"/>
  <c r="E115" i="107"/>
  <c r="F115" i="107"/>
  <c r="G115" i="107"/>
  <c r="H115" i="107"/>
  <c r="I115" i="107"/>
  <c r="J115" i="107"/>
  <c r="K115" i="107"/>
  <c r="L115" i="107"/>
  <c r="M115" i="107"/>
  <c r="N115" i="107"/>
  <c r="O115" i="107"/>
  <c r="P115" i="107"/>
  <c r="Q115" i="107"/>
  <c r="R115" i="107"/>
  <c r="S115" i="107"/>
  <c r="T115" i="107"/>
  <c r="U115" i="107"/>
  <c r="V115" i="107"/>
  <c r="X115" i="107"/>
  <c r="A116" i="107"/>
  <c r="B116" i="107"/>
  <c r="C116" i="107"/>
  <c r="D116" i="107"/>
  <c r="E116" i="107"/>
  <c r="F116" i="107"/>
  <c r="G116" i="107"/>
  <c r="H116" i="107"/>
  <c r="I116" i="107"/>
  <c r="J116" i="107"/>
  <c r="K116" i="107"/>
  <c r="L116" i="107"/>
  <c r="M116" i="107"/>
  <c r="N116" i="107"/>
  <c r="O116" i="107"/>
  <c r="P116" i="107"/>
  <c r="Q116" i="107"/>
  <c r="R116" i="107"/>
  <c r="S116" i="107"/>
  <c r="T116" i="107"/>
  <c r="U116" i="107"/>
  <c r="V116" i="107"/>
  <c r="X116" i="107"/>
  <c r="A117" i="107"/>
  <c r="B117" i="107"/>
  <c r="C117" i="107"/>
  <c r="D117" i="107"/>
  <c r="E117" i="107"/>
  <c r="F117" i="107"/>
  <c r="G117" i="107"/>
  <c r="H117" i="107"/>
  <c r="I117" i="107"/>
  <c r="J117" i="107"/>
  <c r="K117" i="107"/>
  <c r="L117" i="107"/>
  <c r="M117" i="107"/>
  <c r="N117" i="107"/>
  <c r="O117" i="107"/>
  <c r="P117" i="107"/>
  <c r="Q117" i="107"/>
  <c r="R117" i="107"/>
  <c r="S117" i="107"/>
  <c r="T117" i="107"/>
  <c r="U117" i="107"/>
  <c r="V117" i="107"/>
  <c r="X117" i="107"/>
  <c r="A118" i="107"/>
  <c r="B118" i="107"/>
  <c r="C118" i="107"/>
  <c r="D118" i="107"/>
  <c r="E118" i="107"/>
  <c r="F118" i="107"/>
  <c r="G118" i="107"/>
  <c r="H118" i="107"/>
  <c r="I118" i="107"/>
  <c r="J118" i="107"/>
  <c r="K118" i="107"/>
  <c r="L118" i="107"/>
  <c r="M118" i="107"/>
  <c r="N118" i="107"/>
  <c r="O118" i="107"/>
  <c r="P118" i="107"/>
  <c r="Q118" i="107"/>
  <c r="R118" i="107"/>
  <c r="S118" i="107"/>
  <c r="T118" i="107"/>
  <c r="U118" i="107"/>
  <c r="V118" i="107"/>
  <c r="X118" i="107"/>
  <c r="A119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O119" i="107"/>
  <c r="P119" i="107"/>
  <c r="Q119" i="107"/>
  <c r="R119" i="107"/>
  <c r="S119" i="107"/>
  <c r="T119" i="107"/>
  <c r="U119" i="107"/>
  <c r="V119" i="107"/>
  <c r="X119" i="107"/>
  <c r="A120" i="107"/>
  <c r="B120" i="107"/>
  <c r="C120" i="107"/>
  <c r="D120" i="107"/>
  <c r="E120" i="107"/>
  <c r="F120" i="107"/>
  <c r="G120" i="107"/>
  <c r="H120" i="107"/>
  <c r="I120" i="107"/>
  <c r="J120" i="107"/>
  <c r="K120" i="107"/>
  <c r="L120" i="107"/>
  <c r="M120" i="107"/>
  <c r="N120" i="107"/>
  <c r="O120" i="107"/>
  <c r="P120" i="107"/>
  <c r="Q120" i="107"/>
  <c r="R120" i="107"/>
  <c r="S120" i="107"/>
  <c r="T120" i="107"/>
  <c r="U120" i="107"/>
  <c r="V120" i="107"/>
  <c r="X120" i="107"/>
  <c r="A121" i="107"/>
  <c r="B121" i="107"/>
  <c r="C121" i="107"/>
  <c r="D121" i="107"/>
  <c r="E121" i="107"/>
  <c r="F121" i="107"/>
  <c r="G121" i="107"/>
  <c r="H121" i="107"/>
  <c r="I121" i="107"/>
  <c r="J121" i="107"/>
  <c r="K121" i="107"/>
  <c r="L121" i="107"/>
  <c r="M121" i="107"/>
  <c r="N121" i="107"/>
  <c r="O121" i="107"/>
  <c r="P121" i="107"/>
  <c r="Q121" i="107"/>
  <c r="R121" i="107"/>
  <c r="S121" i="107"/>
  <c r="T121" i="107"/>
  <c r="U121" i="107"/>
  <c r="V121" i="107"/>
  <c r="X121" i="107"/>
  <c r="A122" i="107"/>
  <c r="B122" i="107"/>
  <c r="C122" i="107"/>
  <c r="D122" i="107"/>
  <c r="E122" i="107"/>
  <c r="F122" i="107"/>
  <c r="G122" i="107"/>
  <c r="H122" i="107"/>
  <c r="I122" i="107"/>
  <c r="J122" i="107"/>
  <c r="K122" i="107"/>
  <c r="L122" i="107"/>
  <c r="M122" i="107"/>
  <c r="N122" i="107"/>
  <c r="O122" i="107"/>
  <c r="P122" i="107"/>
  <c r="Q122" i="107"/>
  <c r="R122" i="107"/>
  <c r="S122" i="107"/>
  <c r="T122" i="107"/>
  <c r="U122" i="107"/>
  <c r="V122" i="107"/>
  <c r="X122" i="107"/>
  <c r="A123" i="107"/>
  <c r="B123" i="107"/>
  <c r="C123" i="107"/>
  <c r="D123" i="107"/>
  <c r="E123" i="107"/>
  <c r="F123" i="107"/>
  <c r="G123" i="107"/>
  <c r="H123" i="107"/>
  <c r="I123" i="107"/>
  <c r="J123" i="107"/>
  <c r="K123" i="107"/>
  <c r="L123" i="107"/>
  <c r="M123" i="107"/>
  <c r="N123" i="107"/>
  <c r="O123" i="107"/>
  <c r="P123" i="107"/>
  <c r="Q123" i="107"/>
  <c r="R123" i="107"/>
  <c r="S123" i="107"/>
  <c r="T123" i="107"/>
  <c r="U123" i="107"/>
  <c r="V123" i="107"/>
  <c r="X123" i="107"/>
  <c r="A124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T124" i="107"/>
  <c r="U124" i="107"/>
  <c r="V124" i="107"/>
  <c r="X124" i="107"/>
  <c r="A125" i="107"/>
  <c r="B125" i="107"/>
  <c r="C125" i="107"/>
  <c r="D125" i="107"/>
  <c r="E125" i="107"/>
  <c r="F125" i="107"/>
  <c r="G125" i="107"/>
  <c r="H125" i="107"/>
  <c r="I125" i="107"/>
  <c r="J125" i="107"/>
  <c r="K125" i="107"/>
  <c r="L125" i="107"/>
  <c r="M125" i="107"/>
  <c r="N125" i="107"/>
  <c r="O125" i="107"/>
  <c r="P125" i="107"/>
  <c r="Q125" i="107"/>
  <c r="R125" i="107"/>
  <c r="S125" i="107"/>
  <c r="T125" i="107"/>
  <c r="U125" i="107"/>
  <c r="V125" i="107"/>
  <c r="X125" i="107"/>
  <c r="A126" i="107"/>
  <c r="B126" i="107"/>
  <c r="C126" i="107"/>
  <c r="D126" i="107"/>
  <c r="E126" i="107"/>
  <c r="F126" i="107"/>
  <c r="G126" i="107"/>
  <c r="H126" i="107"/>
  <c r="I126" i="107"/>
  <c r="J126" i="107"/>
  <c r="K126" i="107"/>
  <c r="L126" i="107"/>
  <c r="M126" i="107"/>
  <c r="N126" i="107"/>
  <c r="O126" i="107"/>
  <c r="P126" i="107"/>
  <c r="Q126" i="107"/>
  <c r="R126" i="107"/>
  <c r="S126" i="107"/>
  <c r="T126" i="107"/>
  <c r="U126" i="107"/>
  <c r="V126" i="107"/>
  <c r="X126" i="107"/>
  <c r="A127" i="107"/>
  <c r="B127" i="107"/>
  <c r="C127" i="107"/>
  <c r="D127" i="107"/>
  <c r="E127" i="107"/>
  <c r="F127" i="107"/>
  <c r="G127" i="107"/>
  <c r="H127" i="107"/>
  <c r="I127" i="107"/>
  <c r="J127" i="107"/>
  <c r="K127" i="107"/>
  <c r="L127" i="107"/>
  <c r="M127" i="107"/>
  <c r="N127" i="107"/>
  <c r="O127" i="107"/>
  <c r="P127" i="107"/>
  <c r="Q127" i="107"/>
  <c r="R127" i="107"/>
  <c r="S127" i="107"/>
  <c r="T127" i="107"/>
  <c r="U127" i="107"/>
  <c r="V127" i="107"/>
  <c r="X127" i="107"/>
  <c r="A128" i="107"/>
  <c r="B128" i="107"/>
  <c r="C128" i="107"/>
  <c r="D128" i="107"/>
  <c r="E128" i="107"/>
  <c r="F128" i="107"/>
  <c r="G128" i="107"/>
  <c r="H128" i="107"/>
  <c r="I128" i="107"/>
  <c r="J128" i="107"/>
  <c r="K128" i="107"/>
  <c r="L128" i="107"/>
  <c r="M128" i="107"/>
  <c r="N128" i="107"/>
  <c r="O128" i="107"/>
  <c r="P128" i="107"/>
  <c r="Q128" i="107"/>
  <c r="R128" i="107"/>
  <c r="S128" i="107"/>
  <c r="T128" i="107"/>
  <c r="U128" i="107"/>
  <c r="V128" i="107"/>
  <c r="X128" i="107"/>
  <c r="A129" i="107"/>
  <c r="B129" i="107"/>
  <c r="C129" i="107"/>
  <c r="D129" i="107"/>
  <c r="E129" i="107"/>
  <c r="F129" i="107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X129" i="107"/>
  <c r="A130" i="107"/>
  <c r="B130" i="107"/>
  <c r="C130" i="107"/>
  <c r="D130" i="107"/>
  <c r="E130" i="107"/>
  <c r="F130" i="107"/>
  <c r="G130" i="107"/>
  <c r="H130" i="107"/>
  <c r="I130" i="107"/>
  <c r="J130" i="107"/>
  <c r="K130" i="107"/>
  <c r="L130" i="107"/>
  <c r="M130" i="107"/>
  <c r="N130" i="107"/>
  <c r="O130" i="107"/>
  <c r="P130" i="107"/>
  <c r="Q130" i="107"/>
  <c r="R130" i="107"/>
  <c r="S130" i="107"/>
  <c r="T130" i="107"/>
  <c r="U130" i="107"/>
  <c r="V130" i="107"/>
  <c r="X130" i="107"/>
  <c r="A131" i="107"/>
  <c r="B131" i="107"/>
  <c r="C131" i="107"/>
  <c r="D131" i="107"/>
  <c r="E131" i="107"/>
  <c r="F131" i="107"/>
  <c r="G131" i="107"/>
  <c r="H131" i="107"/>
  <c r="I131" i="107"/>
  <c r="J131" i="107"/>
  <c r="K131" i="107"/>
  <c r="L131" i="107"/>
  <c r="M131" i="107"/>
  <c r="N131" i="107"/>
  <c r="O131" i="107"/>
  <c r="P131" i="107"/>
  <c r="Q131" i="107"/>
  <c r="R131" i="107"/>
  <c r="S131" i="107"/>
  <c r="T131" i="107"/>
  <c r="U131" i="107"/>
  <c r="V131" i="107"/>
  <c r="X131" i="107"/>
  <c r="A132" i="107"/>
  <c r="B132" i="107"/>
  <c r="C132" i="107"/>
  <c r="D132" i="107"/>
  <c r="E132" i="107"/>
  <c r="F132" i="107"/>
  <c r="G132" i="107"/>
  <c r="H132" i="107"/>
  <c r="I132" i="107"/>
  <c r="J132" i="107"/>
  <c r="K132" i="107"/>
  <c r="L132" i="107"/>
  <c r="M132" i="107"/>
  <c r="N132" i="107"/>
  <c r="O132" i="107"/>
  <c r="P132" i="107"/>
  <c r="Q132" i="107"/>
  <c r="R132" i="107"/>
  <c r="S132" i="107"/>
  <c r="T132" i="107"/>
  <c r="U132" i="107"/>
  <c r="V132" i="107"/>
  <c r="X132" i="107"/>
  <c r="A133" i="107"/>
  <c r="B133" i="107"/>
  <c r="C133" i="107"/>
  <c r="D133" i="107"/>
  <c r="E133" i="107"/>
  <c r="F133" i="107"/>
  <c r="G133" i="107"/>
  <c r="H133" i="107"/>
  <c r="I133" i="107"/>
  <c r="J133" i="107"/>
  <c r="K133" i="107"/>
  <c r="L133" i="107"/>
  <c r="M133" i="107"/>
  <c r="N133" i="107"/>
  <c r="O133" i="107"/>
  <c r="P133" i="107"/>
  <c r="Q133" i="107"/>
  <c r="R133" i="107"/>
  <c r="S133" i="107"/>
  <c r="T133" i="107"/>
  <c r="U133" i="107"/>
  <c r="V133" i="107"/>
  <c r="X133" i="107"/>
  <c r="A134" i="107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O134" i="107"/>
  <c r="P134" i="107"/>
  <c r="Q134" i="107"/>
  <c r="R134" i="107"/>
  <c r="S134" i="107"/>
  <c r="T134" i="107"/>
  <c r="U134" i="107"/>
  <c r="V134" i="107"/>
  <c r="X134" i="107"/>
  <c r="A135" i="107"/>
  <c r="B135" i="107"/>
  <c r="C135" i="107"/>
  <c r="D135" i="107"/>
  <c r="E135" i="107"/>
  <c r="F135" i="107"/>
  <c r="G135" i="107"/>
  <c r="H135" i="107"/>
  <c r="I135" i="107"/>
  <c r="J135" i="107"/>
  <c r="K135" i="107"/>
  <c r="L135" i="107"/>
  <c r="M135" i="107"/>
  <c r="N135" i="107"/>
  <c r="O135" i="107"/>
  <c r="P135" i="107"/>
  <c r="Q135" i="107"/>
  <c r="R135" i="107"/>
  <c r="S135" i="107"/>
  <c r="T135" i="107"/>
  <c r="U135" i="107"/>
  <c r="V135" i="107"/>
  <c r="X135" i="107"/>
  <c r="A136" i="107"/>
  <c r="B136" i="107"/>
  <c r="C136" i="107"/>
  <c r="D136" i="107"/>
  <c r="E136" i="107"/>
  <c r="F136" i="107"/>
  <c r="G136" i="107"/>
  <c r="H136" i="107"/>
  <c r="I136" i="107"/>
  <c r="J136" i="107"/>
  <c r="K136" i="107"/>
  <c r="L136" i="107"/>
  <c r="M136" i="107"/>
  <c r="N136" i="107"/>
  <c r="O136" i="107"/>
  <c r="P136" i="107"/>
  <c r="Q136" i="107"/>
  <c r="R136" i="107"/>
  <c r="S136" i="107"/>
  <c r="T136" i="107"/>
  <c r="U136" i="107"/>
  <c r="V136" i="107"/>
  <c r="X136" i="107"/>
  <c r="A137" i="107"/>
  <c r="B137" i="107"/>
  <c r="C137" i="107"/>
  <c r="D137" i="107"/>
  <c r="E137" i="107"/>
  <c r="F137" i="107"/>
  <c r="G137" i="107"/>
  <c r="H137" i="107"/>
  <c r="I137" i="107"/>
  <c r="J137" i="107"/>
  <c r="K137" i="107"/>
  <c r="L137" i="107"/>
  <c r="M137" i="107"/>
  <c r="N137" i="107"/>
  <c r="O137" i="107"/>
  <c r="P137" i="107"/>
  <c r="Q137" i="107"/>
  <c r="R137" i="107"/>
  <c r="S137" i="107"/>
  <c r="T137" i="107"/>
  <c r="U137" i="107"/>
  <c r="V137" i="107"/>
  <c r="X137" i="107"/>
  <c r="A138" i="107"/>
  <c r="B138" i="107"/>
  <c r="C138" i="107"/>
  <c r="D138" i="107"/>
  <c r="E138" i="107"/>
  <c r="F138" i="107"/>
  <c r="G138" i="107"/>
  <c r="H138" i="107"/>
  <c r="I138" i="107"/>
  <c r="J138" i="107"/>
  <c r="K138" i="107"/>
  <c r="L138" i="107"/>
  <c r="M138" i="107"/>
  <c r="N138" i="107"/>
  <c r="O138" i="107"/>
  <c r="P138" i="107"/>
  <c r="Q138" i="107"/>
  <c r="R138" i="107"/>
  <c r="S138" i="107"/>
  <c r="T138" i="107"/>
  <c r="U138" i="107"/>
  <c r="V138" i="107"/>
  <c r="X138" i="107"/>
  <c r="A139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X139" i="107"/>
  <c r="A140" i="107"/>
  <c r="B140" i="107"/>
  <c r="C140" i="107"/>
  <c r="D140" i="107"/>
  <c r="E140" i="107"/>
  <c r="F140" i="107"/>
  <c r="G140" i="107"/>
  <c r="H140" i="107"/>
  <c r="I140" i="107"/>
  <c r="J140" i="107"/>
  <c r="K140" i="107"/>
  <c r="L140" i="107"/>
  <c r="M140" i="107"/>
  <c r="N140" i="107"/>
  <c r="O140" i="107"/>
  <c r="P140" i="107"/>
  <c r="Q140" i="107"/>
  <c r="R140" i="107"/>
  <c r="S140" i="107"/>
  <c r="T140" i="107"/>
  <c r="U140" i="107"/>
  <c r="V140" i="107"/>
  <c r="X140" i="107"/>
  <c r="A141" i="107"/>
  <c r="B141" i="107"/>
  <c r="C141" i="107"/>
  <c r="D141" i="107"/>
  <c r="E141" i="107"/>
  <c r="F141" i="107"/>
  <c r="G141" i="107"/>
  <c r="H141" i="107"/>
  <c r="I141" i="107"/>
  <c r="J141" i="107"/>
  <c r="K141" i="107"/>
  <c r="L141" i="107"/>
  <c r="M141" i="107"/>
  <c r="N141" i="107"/>
  <c r="O141" i="107"/>
  <c r="P141" i="107"/>
  <c r="Q141" i="107"/>
  <c r="R141" i="107"/>
  <c r="S141" i="107"/>
  <c r="T141" i="107"/>
  <c r="U141" i="107"/>
  <c r="V141" i="107"/>
  <c r="X141" i="107"/>
  <c r="A142" i="107"/>
  <c r="B142" i="107"/>
  <c r="C142" i="107"/>
  <c r="D142" i="107"/>
  <c r="E142" i="107"/>
  <c r="F142" i="107"/>
  <c r="G142" i="107"/>
  <c r="H142" i="107"/>
  <c r="I142" i="107"/>
  <c r="J142" i="107"/>
  <c r="K142" i="107"/>
  <c r="L142" i="107"/>
  <c r="M142" i="107"/>
  <c r="N142" i="107"/>
  <c r="O142" i="107"/>
  <c r="P142" i="107"/>
  <c r="Q142" i="107"/>
  <c r="R142" i="107"/>
  <c r="S142" i="107"/>
  <c r="T142" i="107"/>
  <c r="U142" i="107"/>
  <c r="V142" i="107"/>
  <c r="X142" i="107"/>
  <c r="A143" i="107"/>
  <c r="B143" i="107"/>
  <c r="C143" i="107"/>
  <c r="D143" i="107"/>
  <c r="E143" i="107"/>
  <c r="F143" i="107"/>
  <c r="G143" i="107"/>
  <c r="H143" i="107"/>
  <c r="I143" i="107"/>
  <c r="J143" i="107"/>
  <c r="K143" i="107"/>
  <c r="L143" i="107"/>
  <c r="M143" i="107"/>
  <c r="N143" i="107"/>
  <c r="O143" i="107"/>
  <c r="P143" i="107"/>
  <c r="Q143" i="107"/>
  <c r="R143" i="107"/>
  <c r="S143" i="107"/>
  <c r="T143" i="107"/>
  <c r="U143" i="107"/>
  <c r="V143" i="107"/>
  <c r="X143" i="107"/>
  <c r="A144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X144" i="107"/>
  <c r="A145" i="107"/>
  <c r="B145" i="107"/>
  <c r="C145" i="107"/>
  <c r="D145" i="107"/>
  <c r="E145" i="107"/>
  <c r="F145" i="107"/>
  <c r="G145" i="107"/>
  <c r="H145" i="107"/>
  <c r="I145" i="107"/>
  <c r="J145" i="107"/>
  <c r="K145" i="107"/>
  <c r="L145" i="107"/>
  <c r="M145" i="107"/>
  <c r="N145" i="107"/>
  <c r="O145" i="107"/>
  <c r="P145" i="107"/>
  <c r="Q145" i="107"/>
  <c r="R145" i="107"/>
  <c r="S145" i="107"/>
  <c r="T145" i="107"/>
  <c r="U145" i="107"/>
  <c r="V145" i="107"/>
  <c r="X145" i="107"/>
  <c r="A146" i="107"/>
  <c r="B146" i="107"/>
  <c r="C146" i="107"/>
  <c r="D146" i="107"/>
  <c r="E146" i="107"/>
  <c r="F146" i="107"/>
  <c r="G146" i="107"/>
  <c r="H146" i="107"/>
  <c r="I146" i="107"/>
  <c r="J146" i="107"/>
  <c r="K146" i="107"/>
  <c r="L146" i="107"/>
  <c r="M146" i="107"/>
  <c r="N146" i="107"/>
  <c r="O146" i="107"/>
  <c r="P146" i="107"/>
  <c r="Q146" i="107"/>
  <c r="R146" i="107"/>
  <c r="S146" i="107"/>
  <c r="T146" i="107"/>
  <c r="U146" i="107"/>
  <c r="V146" i="107"/>
  <c r="X146" i="107"/>
  <c r="A147" i="107"/>
  <c r="B147" i="107"/>
  <c r="C147" i="107"/>
  <c r="D147" i="107"/>
  <c r="E147" i="107"/>
  <c r="F147" i="107"/>
  <c r="G147" i="107"/>
  <c r="H147" i="107"/>
  <c r="I147" i="107"/>
  <c r="J147" i="107"/>
  <c r="K147" i="107"/>
  <c r="L147" i="107"/>
  <c r="M147" i="107"/>
  <c r="N147" i="107"/>
  <c r="O147" i="107"/>
  <c r="P147" i="107"/>
  <c r="Q147" i="107"/>
  <c r="R147" i="107"/>
  <c r="S147" i="107"/>
  <c r="T147" i="107"/>
  <c r="U147" i="107"/>
  <c r="V147" i="107"/>
  <c r="X147" i="107"/>
  <c r="A148" i="107"/>
  <c r="B148" i="107"/>
  <c r="C148" i="107"/>
  <c r="D148" i="107"/>
  <c r="E148" i="107"/>
  <c r="F148" i="107"/>
  <c r="G148" i="107"/>
  <c r="H148" i="107"/>
  <c r="I148" i="107"/>
  <c r="J148" i="107"/>
  <c r="K148" i="107"/>
  <c r="L148" i="107"/>
  <c r="M148" i="107"/>
  <c r="N148" i="107"/>
  <c r="O148" i="107"/>
  <c r="P148" i="107"/>
  <c r="Q148" i="107"/>
  <c r="R148" i="107"/>
  <c r="S148" i="107"/>
  <c r="T148" i="107"/>
  <c r="U148" i="107"/>
  <c r="V148" i="107"/>
  <c r="X148" i="107"/>
  <c r="A149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X149" i="107"/>
  <c r="A150" i="107"/>
  <c r="B150" i="107"/>
  <c r="C150" i="107"/>
  <c r="D150" i="107"/>
  <c r="E150" i="107"/>
  <c r="F150" i="107"/>
  <c r="G150" i="107"/>
  <c r="H150" i="107"/>
  <c r="I150" i="107"/>
  <c r="J150" i="107"/>
  <c r="K150" i="107"/>
  <c r="L150" i="107"/>
  <c r="M150" i="107"/>
  <c r="N150" i="107"/>
  <c r="O150" i="107"/>
  <c r="P150" i="107"/>
  <c r="Q150" i="107"/>
  <c r="R150" i="107"/>
  <c r="S150" i="107"/>
  <c r="T150" i="107"/>
  <c r="U150" i="107"/>
  <c r="V150" i="107"/>
  <c r="X150" i="107"/>
  <c r="A151" i="107"/>
  <c r="B151" i="107"/>
  <c r="C151" i="107"/>
  <c r="D151" i="107"/>
  <c r="E151" i="107"/>
  <c r="F151" i="107"/>
  <c r="G151" i="107"/>
  <c r="H151" i="107"/>
  <c r="I151" i="107"/>
  <c r="J151" i="107"/>
  <c r="K151" i="107"/>
  <c r="L151" i="107"/>
  <c r="M151" i="107"/>
  <c r="N151" i="107"/>
  <c r="O151" i="107"/>
  <c r="P151" i="107"/>
  <c r="Q151" i="107"/>
  <c r="R151" i="107"/>
  <c r="S151" i="107"/>
  <c r="T151" i="107"/>
  <c r="U151" i="107"/>
  <c r="V151" i="107"/>
  <c r="X151" i="107"/>
  <c r="A152" i="107"/>
  <c r="B152" i="107"/>
  <c r="C152" i="107"/>
  <c r="D152" i="107"/>
  <c r="E152" i="107"/>
  <c r="F152" i="107"/>
  <c r="G152" i="107"/>
  <c r="H152" i="107"/>
  <c r="I152" i="107"/>
  <c r="J152" i="107"/>
  <c r="K152" i="107"/>
  <c r="L152" i="107"/>
  <c r="M152" i="107"/>
  <c r="N152" i="107"/>
  <c r="O152" i="107"/>
  <c r="P152" i="107"/>
  <c r="Q152" i="107"/>
  <c r="R152" i="107"/>
  <c r="S152" i="107"/>
  <c r="T152" i="107"/>
  <c r="U152" i="107"/>
  <c r="V152" i="107"/>
  <c r="X152" i="107"/>
  <c r="A153" i="107"/>
  <c r="B153" i="107"/>
  <c r="C153" i="107"/>
  <c r="D153" i="107"/>
  <c r="E153" i="107"/>
  <c r="F153" i="107"/>
  <c r="G153" i="107"/>
  <c r="H153" i="107"/>
  <c r="I153" i="107"/>
  <c r="J153" i="107"/>
  <c r="K153" i="107"/>
  <c r="L153" i="107"/>
  <c r="M153" i="107"/>
  <c r="N153" i="107"/>
  <c r="O153" i="107"/>
  <c r="P153" i="107"/>
  <c r="Q153" i="107"/>
  <c r="R153" i="107"/>
  <c r="S153" i="107"/>
  <c r="T153" i="107"/>
  <c r="U153" i="107"/>
  <c r="V153" i="107"/>
  <c r="X153" i="107"/>
  <c r="A154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S154" i="107"/>
  <c r="T154" i="107"/>
  <c r="U154" i="107"/>
  <c r="V154" i="107"/>
  <c r="X154" i="107"/>
  <c r="A155" i="107"/>
  <c r="B155" i="107"/>
  <c r="C155" i="107"/>
  <c r="D155" i="107"/>
  <c r="E155" i="107"/>
  <c r="F155" i="107"/>
  <c r="G155" i="107"/>
  <c r="H155" i="107"/>
  <c r="I155" i="107"/>
  <c r="J155" i="107"/>
  <c r="K155" i="107"/>
  <c r="L155" i="107"/>
  <c r="M155" i="107"/>
  <c r="N155" i="107"/>
  <c r="O155" i="107"/>
  <c r="P155" i="107"/>
  <c r="Q155" i="107"/>
  <c r="R155" i="107"/>
  <c r="S155" i="107"/>
  <c r="T155" i="107"/>
  <c r="U155" i="107"/>
  <c r="V155" i="107"/>
  <c r="X155" i="107"/>
  <c r="A156" i="107"/>
  <c r="B156" i="107"/>
  <c r="C156" i="107"/>
  <c r="D156" i="107"/>
  <c r="E156" i="107"/>
  <c r="F156" i="107"/>
  <c r="G156" i="107"/>
  <c r="H156" i="107"/>
  <c r="I156" i="107"/>
  <c r="J156" i="107"/>
  <c r="K156" i="107"/>
  <c r="L156" i="107"/>
  <c r="M156" i="107"/>
  <c r="N156" i="107"/>
  <c r="O156" i="107"/>
  <c r="P156" i="107"/>
  <c r="Q156" i="107"/>
  <c r="R156" i="107"/>
  <c r="S156" i="107"/>
  <c r="T156" i="107"/>
  <c r="U156" i="107"/>
  <c r="V156" i="107"/>
  <c r="X156" i="107"/>
  <c r="A157" i="107"/>
  <c r="B157" i="107"/>
  <c r="C157" i="107"/>
  <c r="D157" i="107"/>
  <c r="E157" i="107"/>
  <c r="F157" i="107"/>
  <c r="G157" i="107"/>
  <c r="H157" i="107"/>
  <c r="I157" i="107"/>
  <c r="J157" i="107"/>
  <c r="K157" i="107"/>
  <c r="L157" i="107"/>
  <c r="M157" i="107"/>
  <c r="N157" i="107"/>
  <c r="O157" i="107"/>
  <c r="P157" i="107"/>
  <c r="Q157" i="107"/>
  <c r="R157" i="107"/>
  <c r="S157" i="107"/>
  <c r="T157" i="107"/>
  <c r="U157" i="107"/>
  <c r="V157" i="107"/>
  <c r="X157" i="107"/>
  <c r="A158" i="107"/>
  <c r="B158" i="107"/>
  <c r="C158" i="107"/>
  <c r="D158" i="107"/>
  <c r="E158" i="107"/>
  <c r="F158" i="107"/>
  <c r="G158" i="107"/>
  <c r="H158" i="107"/>
  <c r="I158" i="107"/>
  <c r="J158" i="107"/>
  <c r="K158" i="107"/>
  <c r="L158" i="107"/>
  <c r="M158" i="107"/>
  <c r="N158" i="107"/>
  <c r="O158" i="107"/>
  <c r="P158" i="107"/>
  <c r="Q158" i="107"/>
  <c r="R158" i="107"/>
  <c r="S158" i="107"/>
  <c r="T158" i="107"/>
  <c r="U158" i="107"/>
  <c r="V158" i="107"/>
  <c r="X158" i="107"/>
  <c r="A159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X159" i="107"/>
  <c r="A160" i="107"/>
  <c r="B160" i="107"/>
  <c r="C160" i="107"/>
  <c r="D160" i="107"/>
  <c r="E160" i="107"/>
  <c r="F160" i="107"/>
  <c r="G160" i="107"/>
  <c r="H160" i="107"/>
  <c r="I160" i="107"/>
  <c r="J160" i="107"/>
  <c r="K160" i="107"/>
  <c r="L160" i="107"/>
  <c r="M160" i="107"/>
  <c r="N160" i="107"/>
  <c r="O160" i="107"/>
  <c r="P160" i="107"/>
  <c r="Q160" i="107"/>
  <c r="R160" i="107"/>
  <c r="S160" i="107"/>
  <c r="T160" i="107"/>
  <c r="U160" i="107"/>
  <c r="V160" i="107"/>
  <c r="X160" i="107"/>
  <c r="A161" i="107"/>
  <c r="B161" i="107"/>
  <c r="C161" i="107"/>
  <c r="D161" i="107"/>
  <c r="E161" i="107"/>
  <c r="F161" i="107"/>
  <c r="G161" i="107"/>
  <c r="H161" i="107"/>
  <c r="I161" i="107"/>
  <c r="J161" i="107"/>
  <c r="K161" i="107"/>
  <c r="L161" i="107"/>
  <c r="M161" i="107"/>
  <c r="N161" i="107"/>
  <c r="O161" i="107"/>
  <c r="P161" i="107"/>
  <c r="Q161" i="107"/>
  <c r="R161" i="107"/>
  <c r="S161" i="107"/>
  <c r="T161" i="107"/>
  <c r="U161" i="107"/>
  <c r="V161" i="107"/>
  <c r="X161" i="107"/>
  <c r="A162" i="107"/>
  <c r="B162" i="107"/>
  <c r="C162" i="107"/>
  <c r="D162" i="107"/>
  <c r="E162" i="107"/>
  <c r="F162" i="107"/>
  <c r="G162" i="107"/>
  <c r="H162" i="107"/>
  <c r="I162" i="107"/>
  <c r="J162" i="107"/>
  <c r="K162" i="107"/>
  <c r="L162" i="107"/>
  <c r="M162" i="107"/>
  <c r="N162" i="107"/>
  <c r="O162" i="107"/>
  <c r="P162" i="107"/>
  <c r="Q162" i="107"/>
  <c r="R162" i="107"/>
  <c r="S162" i="107"/>
  <c r="T162" i="107"/>
  <c r="U162" i="107"/>
  <c r="V162" i="107"/>
  <c r="X162" i="107"/>
  <c r="A163" i="107"/>
  <c r="B163" i="107"/>
  <c r="C163" i="107"/>
  <c r="D163" i="107"/>
  <c r="E163" i="107"/>
  <c r="F163" i="107"/>
  <c r="G163" i="107"/>
  <c r="H163" i="107"/>
  <c r="I163" i="107"/>
  <c r="J163" i="107"/>
  <c r="K163" i="107"/>
  <c r="L163" i="107"/>
  <c r="M163" i="107"/>
  <c r="N163" i="107"/>
  <c r="O163" i="107"/>
  <c r="P163" i="107"/>
  <c r="Q163" i="107"/>
  <c r="R163" i="107"/>
  <c r="S163" i="107"/>
  <c r="T163" i="107"/>
  <c r="U163" i="107"/>
  <c r="V163" i="107"/>
  <c r="X163" i="107"/>
  <c r="A164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X164" i="107"/>
  <c r="A165" i="107"/>
  <c r="B165" i="107"/>
  <c r="C165" i="107"/>
  <c r="D165" i="107"/>
  <c r="E165" i="107"/>
  <c r="F165" i="107"/>
  <c r="G165" i="107"/>
  <c r="H165" i="107"/>
  <c r="I165" i="107"/>
  <c r="J165" i="107"/>
  <c r="K165" i="107"/>
  <c r="L165" i="107"/>
  <c r="M165" i="107"/>
  <c r="N165" i="107"/>
  <c r="O165" i="107"/>
  <c r="P165" i="107"/>
  <c r="Q165" i="107"/>
  <c r="R165" i="107"/>
  <c r="S165" i="107"/>
  <c r="T165" i="107"/>
  <c r="U165" i="107"/>
  <c r="V165" i="107"/>
  <c r="X165" i="107"/>
  <c r="A166" i="107"/>
  <c r="B166" i="107"/>
  <c r="C166" i="107"/>
  <c r="D166" i="107"/>
  <c r="E166" i="107"/>
  <c r="F166" i="107"/>
  <c r="G166" i="107"/>
  <c r="H166" i="107"/>
  <c r="I166" i="107"/>
  <c r="J166" i="107"/>
  <c r="K166" i="107"/>
  <c r="L166" i="107"/>
  <c r="M166" i="107"/>
  <c r="N166" i="107"/>
  <c r="O166" i="107"/>
  <c r="P166" i="107"/>
  <c r="Q166" i="107"/>
  <c r="R166" i="107"/>
  <c r="S166" i="107"/>
  <c r="T166" i="107"/>
  <c r="U166" i="107"/>
  <c r="V166" i="107"/>
  <c r="X166" i="107"/>
  <c r="A167" i="107"/>
  <c r="B167" i="107"/>
  <c r="C167" i="107"/>
  <c r="D167" i="107"/>
  <c r="E167" i="107"/>
  <c r="F167" i="107"/>
  <c r="G167" i="107"/>
  <c r="H167" i="107"/>
  <c r="I167" i="107"/>
  <c r="J167" i="107"/>
  <c r="K167" i="107"/>
  <c r="L167" i="107"/>
  <c r="M167" i="107"/>
  <c r="N167" i="107"/>
  <c r="O167" i="107"/>
  <c r="P167" i="107"/>
  <c r="Q167" i="107"/>
  <c r="R167" i="107"/>
  <c r="S167" i="107"/>
  <c r="T167" i="107"/>
  <c r="U167" i="107"/>
  <c r="V167" i="107"/>
  <c r="X167" i="107"/>
  <c r="A168" i="107"/>
  <c r="B168" i="107"/>
  <c r="C168" i="107"/>
  <c r="D168" i="107"/>
  <c r="E168" i="107"/>
  <c r="F168" i="107"/>
  <c r="G168" i="107"/>
  <c r="H168" i="107"/>
  <c r="I168" i="107"/>
  <c r="J168" i="107"/>
  <c r="K168" i="107"/>
  <c r="L168" i="107"/>
  <c r="M168" i="107"/>
  <c r="N168" i="107"/>
  <c r="O168" i="107"/>
  <c r="P168" i="107"/>
  <c r="Q168" i="107"/>
  <c r="R168" i="107"/>
  <c r="S168" i="107"/>
  <c r="T168" i="107"/>
  <c r="U168" i="107"/>
  <c r="V168" i="107"/>
  <c r="X168" i="107"/>
  <c r="A169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X169" i="107"/>
  <c r="A170" i="107"/>
  <c r="B170" i="107"/>
  <c r="C170" i="107"/>
  <c r="D170" i="107"/>
  <c r="E170" i="107"/>
  <c r="F170" i="107"/>
  <c r="G170" i="107"/>
  <c r="H170" i="107"/>
  <c r="I170" i="107"/>
  <c r="J170" i="107"/>
  <c r="K170" i="107"/>
  <c r="L170" i="107"/>
  <c r="M170" i="107"/>
  <c r="N170" i="107"/>
  <c r="O170" i="107"/>
  <c r="P170" i="107"/>
  <c r="Q170" i="107"/>
  <c r="R170" i="107"/>
  <c r="S170" i="107"/>
  <c r="T170" i="107"/>
  <c r="U170" i="107"/>
  <c r="V170" i="107"/>
  <c r="X170" i="107"/>
  <c r="A171" i="107"/>
  <c r="B171" i="107"/>
  <c r="C171" i="107"/>
  <c r="D171" i="107"/>
  <c r="E171" i="107"/>
  <c r="F171" i="107"/>
  <c r="G171" i="107"/>
  <c r="H171" i="107"/>
  <c r="I171" i="107"/>
  <c r="J171" i="107"/>
  <c r="K171" i="107"/>
  <c r="L171" i="107"/>
  <c r="M171" i="107"/>
  <c r="N171" i="107"/>
  <c r="O171" i="107"/>
  <c r="P171" i="107"/>
  <c r="Q171" i="107"/>
  <c r="R171" i="107"/>
  <c r="S171" i="107"/>
  <c r="T171" i="107"/>
  <c r="U171" i="107"/>
  <c r="V171" i="107"/>
  <c r="X171" i="107"/>
  <c r="A172" i="107"/>
  <c r="B172" i="107"/>
  <c r="C172" i="107"/>
  <c r="D172" i="107"/>
  <c r="E172" i="107"/>
  <c r="F172" i="107"/>
  <c r="G172" i="107"/>
  <c r="H172" i="107"/>
  <c r="I172" i="107"/>
  <c r="J172" i="107"/>
  <c r="K172" i="107"/>
  <c r="L172" i="107"/>
  <c r="M172" i="107"/>
  <c r="N172" i="107"/>
  <c r="O172" i="107"/>
  <c r="P172" i="107"/>
  <c r="Q172" i="107"/>
  <c r="R172" i="107"/>
  <c r="S172" i="107"/>
  <c r="T172" i="107"/>
  <c r="U172" i="107"/>
  <c r="V172" i="107"/>
  <c r="X172" i="107"/>
  <c r="A173" i="107"/>
  <c r="B173" i="107"/>
  <c r="C173" i="107"/>
  <c r="D173" i="107"/>
  <c r="E173" i="107"/>
  <c r="F173" i="107"/>
  <c r="G173" i="107"/>
  <c r="H173" i="107"/>
  <c r="I173" i="107"/>
  <c r="J173" i="107"/>
  <c r="K173" i="107"/>
  <c r="L173" i="107"/>
  <c r="M173" i="107"/>
  <c r="N173" i="107"/>
  <c r="O173" i="107"/>
  <c r="P173" i="107"/>
  <c r="Q173" i="107"/>
  <c r="R173" i="107"/>
  <c r="S173" i="107"/>
  <c r="T173" i="107"/>
  <c r="U173" i="107"/>
  <c r="V173" i="107"/>
  <c r="X173" i="107"/>
  <c r="A174" i="107"/>
  <c r="B174" i="107"/>
  <c r="C174" i="107"/>
  <c r="D174" i="107"/>
  <c r="E174" i="107"/>
  <c r="F174" i="107"/>
  <c r="G174" i="107"/>
  <c r="H174" i="107"/>
  <c r="I174" i="107"/>
  <c r="J174" i="107"/>
  <c r="K174" i="107"/>
  <c r="L174" i="107"/>
  <c r="M174" i="107"/>
  <c r="N174" i="107"/>
  <c r="O174" i="107"/>
  <c r="P174" i="107"/>
  <c r="Q174" i="107"/>
  <c r="R174" i="107"/>
  <c r="S174" i="107"/>
  <c r="T174" i="107"/>
  <c r="U174" i="107"/>
  <c r="V174" i="107"/>
  <c r="X174" i="107"/>
  <c r="A175" i="107"/>
  <c r="B175" i="107"/>
  <c r="C175" i="107"/>
  <c r="D175" i="107"/>
  <c r="E175" i="107"/>
  <c r="F175" i="107"/>
  <c r="G175" i="107"/>
  <c r="H175" i="107"/>
  <c r="I175" i="107"/>
  <c r="J175" i="107"/>
  <c r="K175" i="107"/>
  <c r="L175" i="107"/>
  <c r="M175" i="107"/>
  <c r="N175" i="107"/>
  <c r="O175" i="107"/>
  <c r="P175" i="107"/>
  <c r="Q175" i="107"/>
  <c r="R175" i="107"/>
  <c r="S175" i="107"/>
  <c r="T175" i="107"/>
  <c r="U175" i="107"/>
  <c r="V175" i="107"/>
  <c r="X175" i="107"/>
  <c r="A176" i="107"/>
  <c r="B176" i="107"/>
  <c r="C176" i="107"/>
  <c r="D176" i="107"/>
  <c r="E176" i="107"/>
  <c r="F176" i="107"/>
  <c r="G176" i="107"/>
  <c r="H176" i="107"/>
  <c r="I176" i="107"/>
  <c r="J176" i="107"/>
  <c r="K176" i="107"/>
  <c r="L176" i="107"/>
  <c r="M176" i="107"/>
  <c r="N176" i="107"/>
  <c r="O176" i="107"/>
  <c r="P176" i="107"/>
  <c r="Q176" i="107"/>
  <c r="R176" i="107"/>
  <c r="S176" i="107"/>
  <c r="T176" i="107"/>
  <c r="U176" i="107"/>
  <c r="V176" i="107"/>
  <c r="X176" i="107"/>
  <c r="A177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R177" i="107"/>
  <c r="S177" i="107"/>
  <c r="T177" i="107"/>
  <c r="U177" i="107"/>
  <c r="V177" i="107"/>
  <c r="X177" i="107"/>
  <c r="A178" i="107"/>
  <c r="B178" i="107"/>
  <c r="C178" i="107"/>
  <c r="D178" i="107"/>
  <c r="E178" i="107"/>
  <c r="F178" i="107"/>
  <c r="G178" i="107"/>
  <c r="H178" i="107"/>
  <c r="I178" i="107"/>
  <c r="J178" i="107"/>
  <c r="K178" i="107"/>
  <c r="L178" i="107"/>
  <c r="M178" i="107"/>
  <c r="N178" i="107"/>
  <c r="O178" i="107"/>
  <c r="P178" i="107"/>
  <c r="Q178" i="107"/>
  <c r="R178" i="107"/>
  <c r="S178" i="107"/>
  <c r="T178" i="107"/>
  <c r="U178" i="107"/>
  <c r="V178" i="107"/>
  <c r="X178" i="107"/>
  <c r="A179" i="107"/>
  <c r="B179" i="107"/>
  <c r="C179" i="107"/>
  <c r="D179" i="107"/>
  <c r="E179" i="107"/>
  <c r="F179" i="107"/>
  <c r="G179" i="107"/>
  <c r="H179" i="107"/>
  <c r="I179" i="107"/>
  <c r="J179" i="107"/>
  <c r="K179" i="107"/>
  <c r="L179" i="107"/>
  <c r="M179" i="107"/>
  <c r="N179" i="107"/>
  <c r="O179" i="107"/>
  <c r="P179" i="107"/>
  <c r="Q179" i="107"/>
  <c r="R179" i="107"/>
  <c r="S179" i="107"/>
  <c r="T179" i="107"/>
  <c r="U179" i="107"/>
  <c r="V179" i="107"/>
  <c r="X179" i="107"/>
  <c r="A180" i="107"/>
  <c r="B180" i="107"/>
  <c r="C180" i="107"/>
  <c r="D180" i="107"/>
  <c r="E180" i="107"/>
  <c r="F180" i="107"/>
  <c r="G180" i="107"/>
  <c r="H180" i="107"/>
  <c r="I180" i="107"/>
  <c r="J180" i="107"/>
  <c r="K180" i="107"/>
  <c r="L180" i="107"/>
  <c r="M180" i="107"/>
  <c r="N180" i="107"/>
  <c r="O180" i="107"/>
  <c r="P180" i="107"/>
  <c r="Q180" i="107"/>
  <c r="R180" i="107"/>
  <c r="S180" i="107"/>
  <c r="T180" i="107"/>
  <c r="U180" i="107"/>
  <c r="V180" i="107"/>
  <c r="X180" i="107"/>
  <c r="A181" i="107"/>
  <c r="B181" i="107"/>
  <c r="C181" i="107"/>
  <c r="D181" i="107"/>
  <c r="E181" i="107"/>
  <c r="F181" i="107"/>
  <c r="G181" i="107"/>
  <c r="H181" i="107"/>
  <c r="I181" i="107"/>
  <c r="J181" i="107"/>
  <c r="K181" i="107"/>
  <c r="L181" i="107"/>
  <c r="M181" i="107"/>
  <c r="N181" i="107"/>
  <c r="O181" i="107"/>
  <c r="P181" i="107"/>
  <c r="Q181" i="107"/>
  <c r="R181" i="107"/>
  <c r="S181" i="107"/>
  <c r="T181" i="107"/>
  <c r="U181" i="107"/>
  <c r="V181" i="107"/>
  <c r="X181" i="107"/>
  <c r="A182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X182" i="107"/>
  <c r="A183" i="107"/>
  <c r="B183" i="107"/>
  <c r="C183" i="107"/>
  <c r="D183" i="107"/>
  <c r="E183" i="107"/>
  <c r="F183" i="107"/>
  <c r="G183" i="107"/>
  <c r="H183" i="107"/>
  <c r="I183" i="107"/>
  <c r="J183" i="107"/>
  <c r="K183" i="107"/>
  <c r="L183" i="107"/>
  <c r="M183" i="107"/>
  <c r="N183" i="107"/>
  <c r="O183" i="107"/>
  <c r="P183" i="107"/>
  <c r="Q183" i="107"/>
  <c r="R183" i="107"/>
  <c r="S183" i="107"/>
  <c r="T183" i="107"/>
  <c r="U183" i="107"/>
  <c r="V183" i="107"/>
  <c r="X183" i="107"/>
  <c r="A184" i="107"/>
  <c r="B184" i="107"/>
  <c r="C184" i="107"/>
  <c r="D184" i="107"/>
  <c r="E184" i="107"/>
  <c r="F184" i="107"/>
  <c r="G184" i="107"/>
  <c r="H184" i="107"/>
  <c r="I184" i="107"/>
  <c r="J184" i="107"/>
  <c r="K184" i="107"/>
  <c r="L184" i="107"/>
  <c r="M184" i="107"/>
  <c r="N184" i="107"/>
  <c r="O184" i="107"/>
  <c r="P184" i="107"/>
  <c r="Q184" i="107"/>
  <c r="R184" i="107"/>
  <c r="S184" i="107"/>
  <c r="T184" i="107"/>
  <c r="U184" i="107"/>
  <c r="V184" i="107"/>
  <c r="X184" i="107"/>
  <c r="A185" i="107"/>
  <c r="B185" i="107"/>
  <c r="C185" i="107"/>
  <c r="D185" i="107"/>
  <c r="E185" i="107"/>
  <c r="F185" i="107"/>
  <c r="G185" i="107"/>
  <c r="H185" i="107"/>
  <c r="I185" i="107"/>
  <c r="J185" i="107"/>
  <c r="K185" i="107"/>
  <c r="L185" i="107"/>
  <c r="M185" i="107"/>
  <c r="N185" i="107"/>
  <c r="O185" i="107"/>
  <c r="P185" i="107"/>
  <c r="Q185" i="107"/>
  <c r="R185" i="107"/>
  <c r="S185" i="107"/>
  <c r="T185" i="107"/>
  <c r="U185" i="107"/>
  <c r="V185" i="107"/>
  <c r="X185" i="107"/>
  <c r="A186" i="107"/>
  <c r="B186" i="107"/>
  <c r="C186" i="107"/>
  <c r="D186" i="107"/>
  <c r="E186" i="107"/>
  <c r="F186" i="107"/>
  <c r="G186" i="107"/>
  <c r="H186" i="107"/>
  <c r="I186" i="107"/>
  <c r="J186" i="107"/>
  <c r="K186" i="107"/>
  <c r="L186" i="107"/>
  <c r="M186" i="107"/>
  <c r="N186" i="107"/>
  <c r="O186" i="107"/>
  <c r="P186" i="107"/>
  <c r="Q186" i="107"/>
  <c r="R186" i="107"/>
  <c r="S186" i="107"/>
  <c r="T186" i="107"/>
  <c r="U186" i="107"/>
  <c r="V186" i="107"/>
  <c r="X186" i="107"/>
  <c r="A187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X187" i="107"/>
  <c r="A188" i="107"/>
  <c r="B188" i="107"/>
  <c r="C188" i="107"/>
  <c r="D188" i="107"/>
  <c r="E188" i="107"/>
  <c r="F188" i="107"/>
  <c r="G188" i="107"/>
  <c r="H188" i="107"/>
  <c r="I188" i="107"/>
  <c r="J188" i="107"/>
  <c r="K188" i="107"/>
  <c r="L188" i="107"/>
  <c r="M188" i="107"/>
  <c r="N188" i="107"/>
  <c r="O188" i="107"/>
  <c r="P188" i="107"/>
  <c r="Q188" i="107"/>
  <c r="R188" i="107"/>
  <c r="S188" i="107"/>
  <c r="T188" i="107"/>
  <c r="U188" i="107"/>
  <c r="V188" i="107"/>
  <c r="X188" i="107"/>
  <c r="A189" i="107"/>
  <c r="B189" i="107"/>
  <c r="C189" i="107"/>
  <c r="D189" i="107"/>
  <c r="E189" i="107"/>
  <c r="F189" i="107"/>
  <c r="G189" i="107"/>
  <c r="H189" i="107"/>
  <c r="I189" i="107"/>
  <c r="J189" i="107"/>
  <c r="K189" i="107"/>
  <c r="L189" i="107"/>
  <c r="M189" i="107"/>
  <c r="N189" i="107"/>
  <c r="O189" i="107"/>
  <c r="P189" i="107"/>
  <c r="Q189" i="107"/>
  <c r="R189" i="107"/>
  <c r="S189" i="107"/>
  <c r="T189" i="107"/>
  <c r="U189" i="107"/>
  <c r="V189" i="107"/>
  <c r="X189" i="107"/>
  <c r="A190" i="107"/>
  <c r="B190" i="107"/>
  <c r="C190" i="107"/>
  <c r="D190" i="107"/>
  <c r="E190" i="107"/>
  <c r="F190" i="107"/>
  <c r="G190" i="107"/>
  <c r="H190" i="107"/>
  <c r="I190" i="107"/>
  <c r="J190" i="107"/>
  <c r="K190" i="107"/>
  <c r="L190" i="107"/>
  <c r="M190" i="107"/>
  <c r="N190" i="107"/>
  <c r="O190" i="107"/>
  <c r="P190" i="107"/>
  <c r="Q190" i="107"/>
  <c r="R190" i="107"/>
  <c r="S190" i="107"/>
  <c r="T190" i="107"/>
  <c r="U190" i="107"/>
  <c r="V190" i="107"/>
  <c r="X190" i="107"/>
  <c r="A191" i="107"/>
  <c r="B191" i="107"/>
  <c r="C191" i="107"/>
  <c r="D191" i="107"/>
  <c r="E191" i="107"/>
  <c r="F191" i="107"/>
  <c r="G191" i="107"/>
  <c r="H191" i="107"/>
  <c r="I191" i="107"/>
  <c r="J191" i="107"/>
  <c r="K191" i="107"/>
  <c r="L191" i="107"/>
  <c r="M191" i="107"/>
  <c r="N191" i="107"/>
  <c r="O191" i="107"/>
  <c r="P191" i="107"/>
  <c r="Q191" i="107"/>
  <c r="R191" i="107"/>
  <c r="S191" i="107"/>
  <c r="T191" i="107"/>
  <c r="U191" i="107"/>
  <c r="V191" i="107"/>
  <c r="X191" i="107"/>
  <c r="A192" i="107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X192" i="107"/>
  <c r="A193" i="107"/>
  <c r="B193" i="107"/>
  <c r="C193" i="107"/>
  <c r="D193" i="107"/>
  <c r="E193" i="107"/>
  <c r="F193" i="107"/>
  <c r="G193" i="107"/>
  <c r="H193" i="107"/>
  <c r="I193" i="107"/>
  <c r="J193" i="107"/>
  <c r="K193" i="107"/>
  <c r="L193" i="107"/>
  <c r="M193" i="107"/>
  <c r="N193" i="107"/>
  <c r="O193" i="107"/>
  <c r="P193" i="107"/>
  <c r="Q193" i="107"/>
  <c r="R193" i="107"/>
  <c r="S193" i="107"/>
  <c r="T193" i="107"/>
  <c r="U193" i="107"/>
  <c r="V193" i="107"/>
  <c r="X193" i="107"/>
  <c r="A194" i="107"/>
  <c r="B194" i="107"/>
  <c r="C194" i="107"/>
  <c r="D194" i="107"/>
  <c r="E194" i="107"/>
  <c r="F194" i="107"/>
  <c r="G194" i="107"/>
  <c r="H194" i="107"/>
  <c r="I194" i="107"/>
  <c r="J194" i="107"/>
  <c r="K194" i="107"/>
  <c r="L194" i="107"/>
  <c r="M194" i="107"/>
  <c r="N194" i="107"/>
  <c r="O194" i="107"/>
  <c r="P194" i="107"/>
  <c r="Q194" i="107"/>
  <c r="R194" i="107"/>
  <c r="S194" i="107"/>
  <c r="T194" i="107"/>
  <c r="U194" i="107"/>
  <c r="V194" i="107"/>
  <c r="X194" i="107"/>
  <c r="A195" i="107"/>
  <c r="B195" i="107"/>
  <c r="C195" i="107"/>
  <c r="D195" i="107"/>
  <c r="E195" i="107"/>
  <c r="F195" i="107"/>
  <c r="G195" i="107"/>
  <c r="H195" i="107"/>
  <c r="I195" i="107"/>
  <c r="J195" i="107"/>
  <c r="K195" i="107"/>
  <c r="L195" i="107"/>
  <c r="M195" i="107"/>
  <c r="N195" i="107"/>
  <c r="O195" i="107"/>
  <c r="P195" i="107"/>
  <c r="Q195" i="107"/>
  <c r="R195" i="107"/>
  <c r="S195" i="107"/>
  <c r="T195" i="107"/>
  <c r="U195" i="107"/>
  <c r="V195" i="107"/>
  <c r="X195" i="107"/>
  <c r="A196" i="107"/>
  <c r="B196" i="107"/>
  <c r="C196" i="107"/>
  <c r="D196" i="107"/>
  <c r="E196" i="107"/>
  <c r="F196" i="107"/>
  <c r="G196" i="107"/>
  <c r="H196" i="107"/>
  <c r="I196" i="107"/>
  <c r="J196" i="107"/>
  <c r="K196" i="107"/>
  <c r="L196" i="107"/>
  <c r="M196" i="107"/>
  <c r="N196" i="107"/>
  <c r="O196" i="107"/>
  <c r="P196" i="107"/>
  <c r="Q196" i="107"/>
  <c r="R196" i="107"/>
  <c r="S196" i="107"/>
  <c r="T196" i="107"/>
  <c r="U196" i="107"/>
  <c r="V196" i="107"/>
  <c r="X196" i="107"/>
  <c r="A197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X197" i="107"/>
  <c r="A198" i="107"/>
  <c r="B198" i="107"/>
  <c r="C198" i="107"/>
  <c r="D198" i="107"/>
  <c r="E198" i="107"/>
  <c r="F198" i="107"/>
  <c r="G198" i="107"/>
  <c r="H198" i="107"/>
  <c r="I198" i="107"/>
  <c r="J198" i="107"/>
  <c r="K198" i="107"/>
  <c r="L198" i="107"/>
  <c r="M198" i="107"/>
  <c r="N198" i="107"/>
  <c r="O198" i="107"/>
  <c r="P198" i="107"/>
  <c r="Q198" i="107"/>
  <c r="R198" i="107"/>
  <c r="S198" i="107"/>
  <c r="T198" i="107"/>
  <c r="U198" i="107"/>
  <c r="V198" i="107"/>
  <c r="X198" i="107"/>
  <c r="A199" i="107"/>
  <c r="B199" i="107"/>
  <c r="C199" i="107"/>
  <c r="D199" i="107"/>
  <c r="E199" i="107"/>
  <c r="F199" i="107"/>
  <c r="G199" i="107"/>
  <c r="H199" i="107"/>
  <c r="I199" i="107"/>
  <c r="J199" i="107"/>
  <c r="K199" i="107"/>
  <c r="L199" i="107"/>
  <c r="M199" i="107"/>
  <c r="N199" i="107"/>
  <c r="O199" i="107"/>
  <c r="P199" i="107"/>
  <c r="Q199" i="107"/>
  <c r="R199" i="107"/>
  <c r="S199" i="107"/>
  <c r="T199" i="107"/>
  <c r="U199" i="107"/>
  <c r="V199" i="107"/>
  <c r="X199" i="107"/>
  <c r="A200" i="107"/>
  <c r="B200" i="107"/>
  <c r="C200" i="107"/>
  <c r="D200" i="107"/>
  <c r="E200" i="107"/>
  <c r="F200" i="107"/>
  <c r="G200" i="107"/>
  <c r="H200" i="107"/>
  <c r="I200" i="107"/>
  <c r="J200" i="107"/>
  <c r="K200" i="107"/>
  <c r="L200" i="107"/>
  <c r="M200" i="107"/>
  <c r="N200" i="107"/>
  <c r="O200" i="107"/>
  <c r="P200" i="107"/>
  <c r="Q200" i="107"/>
  <c r="R200" i="107"/>
  <c r="S200" i="107"/>
  <c r="T200" i="107"/>
  <c r="U200" i="107"/>
  <c r="V200" i="107"/>
  <c r="X200" i="107"/>
  <c r="A201" i="107"/>
  <c r="B201" i="107"/>
  <c r="C201" i="107"/>
  <c r="D201" i="107"/>
  <c r="E201" i="107"/>
  <c r="F201" i="107"/>
  <c r="G201" i="107"/>
  <c r="H201" i="107"/>
  <c r="I201" i="107"/>
  <c r="J201" i="107"/>
  <c r="K201" i="107"/>
  <c r="L201" i="107"/>
  <c r="M201" i="107"/>
  <c r="N201" i="107"/>
  <c r="O201" i="107"/>
  <c r="P201" i="107"/>
  <c r="Q201" i="107"/>
  <c r="R201" i="107"/>
  <c r="S201" i="107"/>
  <c r="T201" i="107"/>
  <c r="U201" i="107"/>
  <c r="V201" i="107"/>
  <c r="X201" i="107"/>
  <c r="A202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X202" i="107"/>
  <c r="A203" i="107"/>
  <c r="B203" i="107"/>
  <c r="C203" i="107"/>
  <c r="D203" i="107"/>
  <c r="E203" i="107"/>
  <c r="F203" i="107"/>
  <c r="G203" i="107"/>
  <c r="H203" i="107"/>
  <c r="I203" i="107"/>
  <c r="J203" i="107"/>
  <c r="K203" i="107"/>
  <c r="L203" i="107"/>
  <c r="M203" i="107"/>
  <c r="N203" i="107"/>
  <c r="O203" i="107"/>
  <c r="P203" i="107"/>
  <c r="Q203" i="107"/>
  <c r="R203" i="107"/>
  <c r="S203" i="107"/>
  <c r="T203" i="107"/>
  <c r="U203" i="107"/>
  <c r="V203" i="107"/>
  <c r="X203" i="107"/>
  <c r="A204" i="107"/>
  <c r="B204" i="107"/>
  <c r="C204" i="107"/>
  <c r="D204" i="107"/>
  <c r="E204" i="107"/>
  <c r="F204" i="107"/>
  <c r="G204" i="107"/>
  <c r="H204" i="107"/>
  <c r="I204" i="107"/>
  <c r="J204" i="107"/>
  <c r="K204" i="107"/>
  <c r="L204" i="107"/>
  <c r="M204" i="107"/>
  <c r="N204" i="107"/>
  <c r="O204" i="107"/>
  <c r="P204" i="107"/>
  <c r="Q204" i="107"/>
  <c r="R204" i="107"/>
  <c r="S204" i="107"/>
  <c r="T204" i="107"/>
  <c r="U204" i="107"/>
  <c r="V204" i="107"/>
  <c r="X204" i="107"/>
  <c r="A205" i="107"/>
  <c r="B205" i="107"/>
  <c r="C205" i="107"/>
  <c r="D205" i="107"/>
  <c r="E205" i="107"/>
  <c r="F205" i="107"/>
  <c r="G205" i="107"/>
  <c r="H205" i="107"/>
  <c r="I205" i="107"/>
  <c r="J205" i="107"/>
  <c r="K205" i="107"/>
  <c r="L205" i="107"/>
  <c r="M205" i="107"/>
  <c r="N205" i="107"/>
  <c r="O205" i="107"/>
  <c r="P205" i="107"/>
  <c r="Q205" i="107"/>
  <c r="R205" i="107"/>
  <c r="S205" i="107"/>
  <c r="T205" i="107"/>
  <c r="U205" i="107"/>
  <c r="V205" i="107"/>
  <c r="X205" i="107"/>
  <c r="A206" i="107"/>
  <c r="B206" i="107"/>
  <c r="C206" i="107"/>
  <c r="D206" i="107"/>
  <c r="E206" i="107"/>
  <c r="F206" i="107"/>
  <c r="G206" i="107"/>
  <c r="H206" i="107"/>
  <c r="I206" i="107"/>
  <c r="J206" i="107"/>
  <c r="K206" i="107"/>
  <c r="L206" i="107"/>
  <c r="M206" i="107"/>
  <c r="N206" i="107"/>
  <c r="O206" i="107"/>
  <c r="P206" i="107"/>
  <c r="Q206" i="107"/>
  <c r="R206" i="107"/>
  <c r="S206" i="107"/>
  <c r="T206" i="107"/>
  <c r="U206" i="107"/>
  <c r="V206" i="107"/>
  <c r="X206" i="107"/>
  <c r="A207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X207" i="107"/>
  <c r="A208" i="107"/>
  <c r="B208" i="107"/>
  <c r="C208" i="107"/>
  <c r="D208" i="107"/>
  <c r="E208" i="107"/>
  <c r="F208" i="107"/>
  <c r="G208" i="107"/>
  <c r="H208" i="107"/>
  <c r="I208" i="107"/>
  <c r="J208" i="107"/>
  <c r="K208" i="107"/>
  <c r="L208" i="107"/>
  <c r="M208" i="107"/>
  <c r="N208" i="107"/>
  <c r="O208" i="107"/>
  <c r="P208" i="107"/>
  <c r="Q208" i="107"/>
  <c r="R208" i="107"/>
  <c r="S208" i="107"/>
  <c r="T208" i="107"/>
  <c r="U208" i="107"/>
  <c r="V208" i="107"/>
  <c r="X208" i="107"/>
  <c r="A209" i="107"/>
  <c r="B209" i="107"/>
  <c r="C209" i="107"/>
  <c r="D209" i="107"/>
  <c r="E209" i="107"/>
  <c r="F209" i="107"/>
  <c r="G209" i="107"/>
  <c r="H209" i="107"/>
  <c r="I209" i="107"/>
  <c r="J209" i="107"/>
  <c r="K209" i="107"/>
  <c r="L209" i="107"/>
  <c r="M209" i="107"/>
  <c r="N209" i="107"/>
  <c r="O209" i="107"/>
  <c r="P209" i="107"/>
  <c r="Q209" i="107"/>
  <c r="R209" i="107"/>
  <c r="S209" i="107"/>
  <c r="T209" i="107"/>
  <c r="U209" i="107"/>
  <c r="V209" i="107"/>
  <c r="X209" i="107"/>
  <c r="A210" i="107"/>
  <c r="B210" i="107"/>
  <c r="C210" i="107"/>
  <c r="D210" i="107"/>
  <c r="E210" i="107"/>
  <c r="F210" i="107"/>
  <c r="G210" i="107"/>
  <c r="H210" i="107"/>
  <c r="I210" i="107"/>
  <c r="J210" i="107"/>
  <c r="K210" i="107"/>
  <c r="L210" i="107"/>
  <c r="M210" i="107"/>
  <c r="N210" i="107"/>
  <c r="O210" i="107"/>
  <c r="P210" i="107"/>
  <c r="Q210" i="107"/>
  <c r="R210" i="107"/>
  <c r="S210" i="107"/>
  <c r="T210" i="107"/>
  <c r="U210" i="107"/>
  <c r="V210" i="107"/>
  <c r="X210" i="107"/>
  <c r="A211" i="107"/>
  <c r="B211" i="107"/>
  <c r="C211" i="107"/>
  <c r="D211" i="107"/>
  <c r="E211" i="107"/>
  <c r="F211" i="107"/>
  <c r="G211" i="107"/>
  <c r="H211" i="107"/>
  <c r="I211" i="107"/>
  <c r="J211" i="107"/>
  <c r="K211" i="107"/>
  <c r="L211" i="107"/>
  <c r="M211" i="107"/>
  <c r="N211" i="107"/>
  <c r="O211" i="107"/>
  <c r="P211" i="107"/>
  <c r="Q211" i="107"/>
  <c r="R211" i="107"/>
  <c r="S211" i="107"/>
  <c r="T211" i="107"/>
  <c r="U211" i="107"/>
  <c r="V211" i="107"/>
  <c r="X211" i="107"/>
  <c r="A212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X212" i="107"/>
  <c r="A213" i="107"/>
  <c r="B213" i="107"/>
  <c r="C213" i="107"/>
  <c r="D213" i="107"/>
  <c r="E213" i="107"/>
  <c r="F213" i="107"/>
  <c r="G213" i="107"/>
  <c r="H213" i="107"/>
  <c r="I213" i="107"/>
  <c r="J213" i="107"/>
  <c r="K213" i="107"/>
  <c r="L213" i="107"/>
  <c r="M213" i="107"/>
  <c r="N213" i="107"/>
  <c r="O213" i="107"/>
  <c r="P213" i="107"/>
  <c r="Q213" i="107"/>
  <c r="R213" i="107"/>
  <c r="S213" i="107"/>
  <c r="T213" i="107"/>
  <c r="U213" i="107"/>
  <c r="V213" i="107"/>
  <c r="X213" i="107"/>
  <c r="A214" i="107"/>
  <c r="B214" i="107"/>
  <c r="C214" i="107"/>
  <c r="D214" i="107"/>
  <c r="E214" i="107"/>
  <c r="F214" i="107"/>
  <c r="G214" i="107"/>
  <c r="H214" i="107"/>
  <c r="I214" i="107"/>
  <c r="J214" i="107"/>
  <c r="K214" i="107"/>
  <c r="L214" i="107"/>
  <c r="M214" i="107"/>
  <c r="N214" i="107"/>
  <c r="O214" i="107"/>
  <c r="P214" i="107"/>
  <c r="Q214" i="107"/>
  <c r="R214" i="107"/>
  <c r="S214" i="107"/>
  <c r="T214" i="107"/>
  <c r="U214" i="107"/>
  <c r="V214" i="107"/>
  <c r="X214" i="107"/>
  <c r="A215" i="107"/>
  <c r="B215" i="107"/>
  <c r="C215" i="107"/>
  <c r="D215" i="107"/>
  <c r="E215" i="107"/>
  <c r="F215" i="107"/>
  <c r="G215" i="107"/>
  <c r="H215" i="107"/>
  <c r="I215" i="107"/>
  <c r="J215" i="107"/>
  <c r="K215" i="107"/>
  <c r="L215" i="107"/>
  <c r="M215" i="107"/>
  <c r="N215" i="107"/>
  <c r="O215" i="107"/>
  <c r="P215" i="107"/>
  <c r="Q215" i="107"/>
  <c r="R215" i="107"/>
  <c r="S215" i="107"/>
  <c r="T215" i="107"/>
  <c r="U215" i="107"/>
  <c r="V215" i="107"/>
  <c r="X215" i="107"/>
  <c r="A216" i="107"/>
  <c r="B216" i="107"/>
  <c r="C216" i="107"/>
  <c r="D216" i="107"/>
  <c r="E216" i="107"/>
  <c r="F216" i="107"/>
  <c r="G216" i="107"/>
  <c r="H216" i="107"/>
  <c r="I216" i="107"/>
  <c r="J216" i="107"/>
  <c r="K216" i="107"/>
  <c r="L216" i="107"/>
  <c r="M216" i="107"/>
  <c r="N216" i="107"/>
  <c r="O216" i="107"/>
  <c r="P216" i="107"/>
  <c r="Q216" i="107"/>
  <c r="R216" i="107"/>
  <c r="S216" i="107"/>
  <c r="T216" i="107"/>
  <c r="U216" i="107"/>
  <c r="V216" i="107"/>
  <c r="X216" i="107"/>
  <c r="A217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X217" i="107"/>
  <c r="A218" i="107"/>
  <c r="B218" i="107"/>
  <c r="C218" i="107"/>
  <c r="D218" i="107"/>
  <c r="E218" i="107"/>
  <c r="F218" i="107"/>
  <c r="G218" i="107"/>
  <c r="H218" i="107"/>
  <c r="I218" i="107"/>
  <c r="J218" i="107"/>
  <c r="K218" i="107"/>
  <c r="L218" i="107"/>
  <c r="M218" i="107"/>
  <c r="N218" i="107"/>
  <c r="O218" i="107"/>
  <c r="P218" i="107"/>
  <c r="Q218" i="107"/>
  <c r="R218" i="107"/>
  <c r="S218" i="107"/>
  <c r="T218" i="107"/>
  <c r="U218" i="107"/>
  <c r="V218" i="107"/>
  <c r="X218" i="107"/>
  <c r="A219" i="107"/>
  <c r="B219" i="107"/>
  <c r="C219" i="107"/>
  <c r="D219" i="107"/>
  <c r="E219" i="107"/>
  <c r="F219" i="107"/>
  <c r="G219" i="107"/>
  <c r="H219" i="107"/>
  <c r="I219" i="107"/>
  <c r="J219" i="107"/>
  <c r="K219" i="107"/>
  <c r="L219" i="107"/>
  <c r="M219" i="107"/>
  <c r="N219" i="107"/>
  <c r="O219" i="107"/>
  <c r="P219" i="107"/>
  <c r="Q219" i="107"/>
  <c r="R219" i="107"/>
  <c r="S219" i="107"/>
  <c r="T219" i="107"/>
  <c r="U219" i="107"/>
  <c r="V219" i="107"/>
  <c r="X219" i="107"/>
  <c r="A220" i="107"/>
  <c r="B220" i="107"/>
  <c r="C220" i="107"/>
  <c r="D220" i="107"/>
  <c r="E220" i="107"/>
  <c r="F220" i="107"/>
  <c r="G220" i="107"/>
  <c r="H220" i="107"/>
  <c r="I220" i="107"/>
  <c r="J220" i="107"/>
  <c r="K220" i="107"/>
  <c r="L220" i="107"/>
  <c r="M220" i="107"/>
  <c r="N220" i="107"/>
  <c r="O220" i="107"/>
  <c r="P220" i="107"/>
  <c r="Q220" i="107"/>
  <c r="R220" i="107"/>
  <c r="S220" i="107"/>
  <c r="T220" i="107"/>
  <c r="U220" i="107"/>
  <c r="V220" i="107"/>
  <c r="X220" i="107"/>
  <c r="A221" i="107"/>
  <c r="B221" i="107"/>
  <c r="C221" i="107"/>
  <c r="D221" i="107"/>
  <c r="E221" i="107"/>
  <c r="F221" i="107"/>
  <c r="G221" i="107"/>
  <c r="H221" i="107"/>
  <c r="I221" i="107"/>
  <c r="J221" i="107"/>
  <c r="K221" i="107"/>
  <c r="L221" i="107"/>
  <c r="M221" i="107"/>
  <c r="N221" i="107"/>
  <c r="O221" i="107"/>
  <c r="P221" i="107"/>
  <c r="Q221" i="107"/>
  <c r="R221" i="107"/>
  <c r="S221" i="107"/>
  <c r="T221" i="107"/>
  <c r="U221" i="107"/>
  <c r="V221" i="107"/>
  <c r="X221" i="107"/>
  <c r="A222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X222" i="107"/>
  <c r="A223" i="107"/>
  <c r="B223" i="107"/>
  <c r="C223" i="107"/>
  <c r="D223" i="107"/>
  <c r="E223" i="107"/>
  <c r="F223" i="107"/>
  <c r="G223" i="107"/>
  <c r="H223" i="107"/>
  <c r="I223" i="107"/>
  <c r="J223" i="107"/>
  <c r="K223" i="107"/>
  <c r="L223" i="107"/>
  <c r="M223" i="107"/>
  <c r="N223" i="107"/>
  <c r="O223" i="107"/>
  <c r="P223" i="107"/>
  <c r="Q223" i="107"/>
  <c r="R223" i="107"/>
  <c r="S223" i="107"/>
  <c r="T223" i="107"/>
  <c r="U223" i="107"/>
  <c r="V223" i="107"/>
  <c r="X223" i="107"/>
  <c r="A224" i="107"/>
  <c r="B224" i="107"/>
  <c r="C224" i="107"/>
  <c r="D224" i="107"/>
  <c r="E224" i="107"/>
  <c r="F224" i="107"/>
  <c r="G224" i="107"/>
  <c r="H224" i="107"/>
  <c r="I224" i="107"/>
  <c r="J224" i="107"/>
  <c r="K224" i="107"/>
  <c r="L224" i="107"/>
  <c r="M224" i="107"/>
  <c r="N224" i="107"/>
  <c r="O224" i="107"/>
  <c r="P224" i="107"/>
  <c r="Q224" i="107"/>
  <c r="R224" i="107"/>
  <c r="S224" i="107"/>
  <c r="T224" i="107"/>
  <c r="U224" i="107"/>
  <c r="V224" i="107"/>
  <c r="X224" i="107"/>
  <c r="A225" i="107"/>
  <c r="B225" i="107"/>
  <c r="C225" i="107"/>
  <c r="D225" i="107"/>
  <c r="E225" i="107"/>
  <c r="F225" i="107"/>
  <c r="G225" i="107"/>
  <c r="H225" i="107"/>
  <c r="I225" i="107"/>
  <c r="J225" i="107"/>
  <c r="K225" i="107"/>
  <c r="L225" i="107"/>
  <c r="M225" i="107"/>
  <c r="N225" i="107"/>
  <c r="O225" i="107"/>
  <c r="P225" i="107"/>
  <c r="Q225" i="107"/>
  <c r="R225" i="107"/>
  <c r="S225" i="107"/>
  <c r="T225" i="107"/>
  <c r="U225" i="107"/>
  <c r="V225" i="107"/>
  <c r="X225" i="107"/>
  <c r="A226" i="107"/>
  <c r="B226" i="107"/>
  <c r="C226" i="107"/>
  <c r="D226" i="107"/>
  <c r="E226" i="107"/>
  <c r="F226" i="107"/>
  <c r="G226" i="107"/>
  <c r="H226" i="107"/>
  <c r="I226" i="107"/>
  <c r="J226" i="107"/>
  <c r="K226" i="107"/>
  <c r="L226" i="107"/>
  <c r="M226" i="107"/>
  <c r="N226" i="107"/>
  <c r="O226" i="107"/>
  <c r="P226" i="107"/>
  <c r="Q226" i="107"/>
  <c r="R226" i="107"/>
  <c r="S226" i="107"/>
  <c r="T226" i="107"/>
  <c r="U226" i="107"/>
  <c r="V226" i="107"/>
  <c r="X226" i="107"/>
  <c r="A227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X227" i="107"/>
  <c r="A228" i="107"/>
  <c r="B228" i="107"/>
  <c r="C228" i="107"/>
  <c r="D228" i="107"/>
  <c r="E228" i="107"/>
  <c r="F228" i="107"/>
  <c r="G228" i="107"/>
  <c r="H228" i="107"/>
  <c r="I228" i="107"/>
  <c r="J228" i="107"/>
  <c r="K228" i="107"/>
  <c r="L228" i="107"/>
  <c r="M228" i="107"/>
  <c r="N228" i="107"/>
  <c r="O228" i="107"/>
  <c r="P228" i="107"/>
  <c r="Q228" i="107"/>
  <c r="R228" i="107"/>
  <c r="S228" i="107"/>
  <c r="T228" i="107"/>
  <c r="U228" i="107"/>
  <c r="V228" i="107"/>
  <c r="X228" i="107"/>
  <c r="A229" i="107"/>
  <c r="B229" i="107"/>
  <c r="C229" i="107"/>
  <c r="D229" i="107"/>
  <c r="E229" i="107"/>
  <c r="F229" i="107"/>
  <c r="G229" i="107"/>
  <c r="H229" i="107"/>
  <c r="I229" i="107"/>
  <c r="J229" i="107"/>
  <c r="K229" i="107"/>
  <c r="L229" i="107"/>
  <c r="M229" i="107"/>
  <c r="N229" i="107"/>
  <c r="O229" i="107"/>
  <c r="P229" i="107"/>
  <c r="Q229" i="107"/>
  <c r="R229" i="107"/>
  <c r="S229" i="107"/>
  <c r="T229" i="107"/>
  <c r="U229" i="107"/>
  <c r="V229" i="107"/>
  <c r="X229" i="107"/>
  <c r="A230" i="107"/>
  <c r="B230" i="107"/>
  <c r="C230" i="107"/>
  <c r="D230" i="107"/>
  <c r="E230" i="107"/>
  <c r="F230" i="107"/>
  <c r="G230" i="107"/>
  <c r="H230" i="107"/>
  <c r="I230" i="107"/>
  <c r="J230" i="107"/>
  <c r="K230" i="107"/>
  <c r="L230" i="107"/>
  <c r="M230" i="107"/>
  <c r="N230" i="107"/>
  <c r="O230" i="107"/>
  <c r="P230" i="107"/>
  <c r="Q230" i="107"/>
  <c r="R230" i="107"/>
  <c r="S230" i="107"/>
  <c r="T230" i="107"/>
  <c r="U230" i="107"/>
  <c r="V230" i="107"/>
  <c r="X230" i="107"/>
  <c r="A231" i="107"/>
  <c r="B231" i="107"/>
  <c r="C231" i="107"/>
  <c r="D231" i="107"/>
  <c r="E231" i="107"/>
  <c r="F231" i="107"/>
  <c r="G231" i="107"/>
  <c r="H231" i="107"/>
  <c r="I231" i="107"/>
  <c r="J231" i="107"/>
  <c r="K231" i="107"/>
  <c r="L231" i="107"/>
  <c r="M231" i="107"/>
  <c r="N231" i="107"/>
  <c r="O231" i="107"/>
  <c r="P231" i="107"/>
  <c r="Q231" i="107"/>
  <c r="R231" i="107"/>
  <c r="S231" i="107"/>
  <c r="T231" i="107"/>
  <c r="U231" i="107"/>
  <c r="V231" i="107"/>
  <c r="X231" i="107"/>
  <c r="A232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X232" i="107"/>
  <c r="A233" i="107"/>
  <c r="B233" i="107"/>
  <c r="C233" i="107"/>
  <c r="D233" i="107"/>
  <c r="E233" i="107"/>
  <c r="F233" i="107"/>
  <c r="G233" i="107"/>
  <c r="H233" i="107"/>
  <c r="I233" i="107"/>
  <c r="J233" i="107"/>
  <c r="K233" i="107"/>
  <c r="L233" i="107"/>
  <c r="M233" i="107"/>
  <c r="N233" i="107"/>
  <c r="O233" i="107"/>
  <c r="P233" i="107"/>
  <c r="Q233" i="107"/>
  <c r="R233" i="107"/>
  <c r="S233" i="107"/>
  <c r="T233" i="107"/>
  <c r="U233" i="107"/>
  <c r="V233" i="107"/>
  <c r="X233" i="107"/>
  <c r="A234" i="107"/>
  <c r="B234" i="107"/>
  <c r="C234" i="107"/>
  <c r="D234" i="107"/>
  <c r="E234" i="107"/>
  <c r="F234" i="107"/>
  <c r="G234" i="107"/>
  <c r="H234" i="107"/>
  <c r="I234" i="107"/>
  <c r="J234" i="107"/>
  <c r="K234" i="107"/>
  <c r="L234" i="107"/>
  <c r="M234" i="107"/>
  <c r="N234" i="107"/>
  <c r="O234" i="107"/>
  <c r="P234" i="107"/>
  <c r="Q234" i="107"/>
  <c r="R234" i="107"/>
  <c r="S234" i="107"/>
  <c r="T234" i="107"/>
  <c r="U234" i="107"/>
  <c r="V234" i="107"/>
  <c r="X234" i="107"/>
  <c r="A235" i="107"/>
  <c r="B235" i="107"/>
  <c r="C235" i="107"/>
  <c r="D235" i="107"/>
  <c r="E235" i="107"/>
  <c r="F235" i="107"/>
  <c r="G235" i="107"/>
  <c r="H235" i="107"/>
  <c r="I235" i="107"/>
  <c r="J235" i="107"/>
  <c r="K235" i="107"/>
  <c r="L235" i="107"/>
  <c r="M235" i="107"/>
  <c r="N235" i="107"/>
  <c r="O235" i="107"/>
  <c r="P235" i="107"/>
  <c r="Q235" i="107"/>
  <c r="R235" i="107"/>
  <c r="S235" i="107"/>
  <c r="T235" i="107"/>
  <c r="U235" i="107"/>
  <c r="V235" i="107"/>
  <c r="X235" i="107"/>
  <c r="A236" i="107"/>
  <c r="B236" i="107"/>
  <c r="C236" i="107"/>
  <c r="D236" i="107"/>
  <c r="E236" i="107"/>
  <c r="F236" i="107"/>
  <c r="G236" i="107"/>
  <c r="H236" i="107"/>
  <c r="I236" i="107"/>
  <c r="J236" i="107"/>
  <c r="K236" i="107"/>
  <c r="L236" i="107"/>
  <c r="M236" i="107"/>
  <c r="N236" i="107"/>
  <c r="O236" i="107"/>
  <c r="P236" i="107"/>
  <c r="Q236" i="107"/>
  <c r="R236" i="107"/>
  <c r="S236" i="107"/>
  <c r="T236" i="107"/>
  <c r="U236" i="107"/>
  <c r="V236" i="107"/>
  <c r="X236" i="107"/>
  <c r="A237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X237" i="107"/>
  <c r="A238" i="107"/>
  <c r="B238" i="107"/>
  <c r="C238" i="107"/>
  <c r="D238" i="107"/>
  <c r="E238" i="107"/>
  <c r="F238" i="107"/>
  <c r="G238" i="107"/>
  <c r="H238" i="107"/>
  <c r="I238" i="107"/>
  <c r="J238" i="107"/>
  <c r="K238" i="107"/>
  <c r="L238" i="107"/>
  <c r="M238" i="107"/>
  <c r="N238" i="107"/>
  <c r="O238" i="107"/>
  <c r="P238" i="107"/>
  <c r="Q238" i="107"/>
  <c r="R238" i="107"/>
  <c r="S238" i="107"/>
  <c r="T238" i="107"/>
  <c r="U238" i="107"/>
  <c r="V238" i="107"/>
  <c r="X238" i="107"/>
  <c r="A239" i="107"/>
  <c r="B239" i="107"/>
  <c r="C239" i="107"/>
  <c r="D239" i="107"/>
  <c r="E239" i="107"/>
  <c r="F239" i="107"/>
  <c r="G239" i="107"/>
  <c r="H239" i="107"/>
  <c r="I239" i="107"/>
  <c r="J239" i="107"/>
  <c r="K239" i="107"/>
  <c r="L239" i="107"/>
  <c r="M239" i="107"/>
  <c r="N239" i="107"/>
  <c r="O239" i="107"/>
  <c r="P239" i="107"/>
  <c r="Q239" i="107"/>
  <c r="R239" i="107"/>
  <c r="S239" i="107"/>
  <c r="T239" i="107"/>
  <c r="U239" i="107"/>
  <c r="V239" i="107"/>
  <c r="X239" i="107"/>
  <c r="A240" i="107"/>
  <c r="B240" i="107"/>
  <c r="C240" i="107"/>
  <c r="D240" i="107"/>
  <c r="E240" i="107"/>
  <c r="F240" i="107"/>
  <c r="G240" i="107"/>
  <c r="H240" i="107"/>
  <c r="I240" i="107"/>
  <c r="J240" i="107"/>
  <c r="K240" i="107"/>
  <c r="L240" i="107"/>
  <c r="M240" i="107"/>
  <c r="N240" i="107"/>
  <c r="O240" i="107"/>
  <c r="P240" i="107"/>
  <c r="Q240" i="107"/>
  <c r="R240" i="107"/>
  <c r="S240" i="107"/>
  <c r="T240" i="107"/>
  <c r="U240" i="107"/>
  <c r="V240" i="107"/>
  <c r="X240" i="107"/>
  <c r="A241" i="107"/>
  <c r="B241" i="107"/>
  <c r="C241" i="107"/>
  <c r="D241" i="107"/>
  <c r="E241" i="107"/>
  <c r="F241" i="107"/>
  <c r="G241" i="107"/>
  <c r="H241" i="107"/>
  <c r="I241" i="107"/>
  <c r="J241" i="107"/>
  <c r="K241" i="107"/>
  <c r="L241" i="107"/>
  <c r="M241" i="107"/>
  <c r="N241" i="107"/>
  <c r="O241" i="107"/>
  <c r="P241" i="107"/>
  <c r="Q241" i="107"/>
  <c r="R241" i="107"/>
  <c r="S241" i="107"/>
  <c r="T241" i="107"/>
  <c r="U241" i="107"/>
  <c r="V241" i="107"/>
  <c r="X241" i="107"/>
  <c r="A242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X242" i="107"/>
  <c r="A243" i="107"/>
  <c r="B243" i="107"/>
  <c r="C243" i="107"/>
  <c r="D243" i="107"/>
  <c r="E243" i="107"/>
  <c r="F243" i="107"/>
  <c r="G243" i="107"/>
  <c r="H243" i="107"/>
  <c r="I243" i="107"/>
  <c r="J243" i="107"/>
  <c r="K243" i="107"/>
  <c r="L243" i="107"/>
  <c r="M243" i="107"/>
  <c r="N243" i="107"/>
  <c r="O243" i="107"/>
  <c r="P243" i="107"/>
  <c r="Q243" i="107"/>
  <c r="R243" i="107"/>
  <c r="S243" i="107"/>
  <c r="T243" i="107"/>
  <c r="U243" i="107"/>
  <c r="V243" i="107"/>
  <c r="X243" i="107"/>
  <c r="A244" i="107"/>
  <c r="B244" i="107"/>
  <c r="C244" i="107"/>
  <c r="D244" i="107"/>
  <c r="E244" i="107"/>
  <c r="F244" i="107"/>
  <c r="G244" i="107"/>
  <c r="H244" i="107"/>
  <c r="I244" i="107"/>
  <c r="J244" i="107"/>
  <c r="K244" i="107"/>
  <c r="L244" i="107"/>
  <c r="M244" i="107"/>
  <c r="N244" i="107"/>
  <c r="O244" i="107"/>
  <c r="P244" i="107"/>
  <c r="Q244" i="107"/>
  <c r="R244" i="107"/>
  <c r="S244" i="107"/>
  <c r="T244" i="107"/>
  <c r="U244" i="107"/>
  <c r="V244" i="107"/>
  <c r="X244" i="107"/>
  <c r="A245" i="107"/>
  <c r="B245" i="107"/>
  <c r="C245" i="107"/>
  <c r="D245" i="107"/>
  <c r="E245" i="107"/>
  <c r="F245" i="107"/>
  <c r="G245" i="107"/>
  <c r="H245" i="107"/>
  <c r="I245" i="107"/>
  <c r="J245" i="107"/>
  <c r="K245" i="107"/>
  <c r="L245" i="107"/>
  <c r="M245" i="107"/>
  <c r="N245" i="107"/>
  <c r="O245" i="107"/>
  <c r="P245" i="107"/>
  <c r="Q245" i="107"/>
  <c r="R245" i="107"/>
  <c r="S245" i="107"/>
  <c r="T245" i="107"/>
  <c r="U245" i="107"/>
  <c r="V245" i="107"/>
  <c r="X245" i="107"/>
  <c r="A246" i="107"/>
  <c r="B246" i="107"/>
  <c r="C246" i="107"/>
  <c r="D246" i="107"/>
  <c r="E246" i="107"/>
  <c r="F246" i="107"/>
  <c r="G246" i="107"/>
  <c r="H246" i="107"/>
  <c r="I246" i="107"/>
  <c r="J246" i="107"/>
  <c r="K246" i="107"/>
  <c r="L246" i="107"/>
  <c r="M246" i="107"/>
  <c r="N246" i="107"/>
  <c r="O246" i="107"/>
  <c r="P246" i="107"/>
  <c r="Q246" i="107"/>
  <c r="R246" i="107"/>
  <c r="S246" i="107"/>
  <c r="T246" i="107"/>
  <c r="U246" i="107"/>
  <c r="V246" i="107"/>
  <c r="X246" i="107"/>
  <c r="A247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X247" i="107"/>
  <c r="A248" i="107"/>
  <c r="B248" i="107"/>
  <c r="C248" i="107"/>
  <c r="D248" i="107"/>
  <c r="E248" i="107"/>
  <c r="F248" i="107"/>
  <c r="G248" i="107"/>
  <c r="H248" i="107"/>
  <c r="I248" i="107"/>
  <c r="J248" i="107"/>
  <c r="K248" i="107"/>
  <c r="L248" i="107"/>
  <c r="M248" i="107"/>
  <c r="N248" i="107"/>
  <c r="O248" i="107"/>
  <c r="P248" i="107"/>
  <c r="Q248" i="107"/>
  <c r="R248" i="107"/>
  <c r="S248" i="107"/>
  <c r="T248" i="107"/>
  <c r="U248" i="107"/>
  <c r="V248" i="107"/>
  <c r="X248" i="107"/>
  <c r="A249" i="107"/>
  <c r="B249" i="107"/>
  <c r="C249" i="107"/>
  <c r="D249" i="107"/>
  <c r="E249" i="107"/>
  <c r="F249" i="107"/>
  <c r="G249" i="107"/>
  <c r="H249" i="107"/>
  <c r="I249" i="107"/>
  <c r="J249" i="107"/>
  <c r="K249" i="107"/>
  <c r="L249" i="107"/>
  <c r="M249" i="107"/>
  <c r="N249" i="107"/>
  <c r="O249" i="107"/>
  <c r="P249" i="107"/>
  <c r="Q249" i="107"/>
  <c r="R249" i="107"/>
  <c r="S249" i="107"/>
  <c r="T249" i="107"/>
  <c r="U249" i="107"/>
  <c r="V249" i="107"/>
  <c r="X249" i="107"/>
  <c r="A250" i="107"/>
  <c r="B250" i="107"/>
  <c r="C250" i="107"/>
  <c r="D250" i="107"/>
  <c r="E250" i="107"/>
  <c r="F250" i="107"/>
  <c r="G250" i="107"/>
  <c r="H250" i="107"/>
  <c r="I250" i="107"/>
  <c r="J250" i="107"/>
  <c r="K250" i="107"/>
  <c r="L250" i="107"/>
  <c r="M250" i="107"/>
  <c r="N250" i="107"/>
  <c r="O250" i="107"/>
  <c r="P250" i="107"/>
  <c r="Q250" i="107"/>
  <c r="R250" i="107"/>
  <c r="S250" i="107"/>
  <c r="T250" i="107"/>
  <c r="U250" i="107"/>
  <c r="V250" i="107"/>
  <c r="X250" i="107"/>
  <c r="A251" i="107"/>
  <c r="B251" i="107"/>
  <c r="C251" i="107"/>
  <c r="D251" i="107"/>
  <c r="E251" i="107"/>
  <c r="F251" i="107"/>
  <c r="G251" i="107"/>
  <c r="H251" i="107"/>
  <c r="I251" i="107"/>
  <c r="J251" i="107"/>
  <c r="K251" i="107"/>
  <c r="L251" i="107"/>
  <c r="M251" i="107"/>
  <c r="N251" i="107"/>
  <c r="O251" i="107"/>
  <c r="P251" i="107"/>
  <c r="Q251" i="107"/>
  <c r="R251" i="107"/>
  <c r="S251" i="107"/>
  <c r="T251" i="107"/>
  <c r="U251" i="107"/>
  <c r="V251" i="107"/>
  <c r="X251" i="107"/>
  <c r="A252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X252" i="107"/>
  <c r="A253" i="107"/>
  <c r="B253" i="107"/>
  <c r="C253" i="107"/>
  <c r="D253" i="107"/>
  <c r="E253" i="107"/>
  <c r="F253" i="107"/>
  <c r="G253" i="107"/>
  <c r="H253" i="107"/>
  <c r="I253" i="107"/>
  <c r="J253" i="107"/>
  <c r="K253" i="107"/>
  <c r="L253" i="107"/>
  <c r="M253" i="107"/>
  <c r="N253" i="107"/>
  <c r="O253" i="107"/>
  <c r="P253" i="107"/>
  <c r="Q253" i="107"/>
  <c r="R253" i="107"/>
  <c r="S253" i="107"/>
  <c r="T253" i="107"/>
  <c r="U253" i="107"/>
  <c r="V253" i="107"/>
  <c r="X253" i="107"/>
  <c r="A254" i="107"/>
  <c r="B254" i="107"/>
  <c r="C254" i="107"/>
  <c r="D254" i="107"/>
  <c r="E254" i="107"/>
  <c r="F254" i="107"/>
  <c r="G254" i="107"/>
  <c r="H254" i="107"/>
  <c r="I254" i="107"/>
  <c r="J254" i="107"/>
  <c r="K254" i="107"/>
  <c r="L254" i="107"/>
  <c r="M254" i="107"/>
  <c r="N254" i="107"/>
  <c r="O254" i="107"/>
  <c r="P254" i="107"/>
  <c r="Q254" i="107"/>
  <c r="R254" i="107"/>
  <c r="S254" i="107"/>
  <c r="T254" i="107"/>
  <c r="U254" i="107"/>
  <c r="V254" i="107"/>
  <c r="X254" i="107"/>
  <c r="A255" i="107"/>
  <c r="B255" i="107"/>
  <c r="C255" i="107"/>
  <c r="D255" i="107"/>
  <c r="E255" i="107"/>
  <c r="F255" i="107"/>
  <c r="G255" i="107"/>
  <c r="H255" i="107"/>
  <c r="I255" i="107"/>
  <c r="J255" i="107"/>
  <c r="K255" i="107"/>
  <c r="L255" i="107"/>
  <c r="M255" i="107"/>
  <c r="N255" i="107"/>
  <c r="O255" i="107"/>
  <c r="P255" i="107"/>
  <c r="Q255" i="107"/>
  <c r="R255" i="107"/>
  <c r="S255" i="107"/>
  <c r="T255" i="107"/>
  <c r="U255" i="107"/>
  <c r="V255" i="107"/>
  <c r="X255" i="107"/>
  <c r="A256" i="107"/>
  <c r="B256" i="107"/>
  <c r="C256" i="107"/>
  <c r="D256" i="107"/>
  <c r="E256" i="107"/>
  <c r="F256" i="107"/>
  <c r="G256" i="107"/>
  <c r="H256" i="107"/>
  <c r="I256" i="107"/>
  <c r="J256" i="107"/>
  <c r="K256" i="107"/>
  <c r="L256" i="107"/>
  <c r="M256" i="107"/>
  <c r="N256" i="107"/>
  <c r="O256" i="107"/>
  <c r="P256" i="107"/>
  <c r="Q256" i="107"/>
  <c r="R256" i="107"/>
  <c r="S256" i="107"/>
  <c r="T256" i="107"/>
  <c r="U256" i="107"/>
  <c r="V256" i="107"/>
  <c r="X256" i="107"/>
  <c r="A257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X257" i="107"/>
  <c r="A258" i="107"/>
  <c r="B258" i="107"/>
  <c r="C258" i="107"/>
  <c r="D258" i="107"/>
  <c r="E258" i="107"/>
  <c r="F258" i="107"/>
  <c r="G258" i="107"/>
  <c r="H258" i="107"/>
  <c r="I258" i="107"/>
  <c r="J258" i="107"/>
  <c r="K258" i="107"/>
  <c r="L258" i="107"/>
  <c r="M258" i="107"/>
  <c r="N258" i="107"/>
  <c r="O258" i="107"/>
  <c r="P258" i="107"/>
  <c r="Q258" i="107"/>
  <c r="R258" i="107"/>
  <c r="S258" i="107"/>
  <c r="T258" i="107"/>
  <c r="U258" i="107"/>
  <c r="V258" i="107"/>
  <c r="X258" i="107"/>
  <c r="A259" i="107"/>
  <c r="B259" i="107"/>
  <c r="C259" i="107"/>
  <c r="D259" i="107"/>
  <c r="E259" i="107"/>
  <c r="F259" i="107"/>
  <c r="G259" i="107"/>
  <c r="H259" i="107"/>
  <c r="I259" i="107"/>
  <c r="J259" i="107"/>
  <c r="K259" i="107"/>
  <c r="L259" i="107"/>
  <c r="M259" i="107"/>
  <c r="N259" i="107"/>
  <c r="O259" i="107"/>
  <c r="P259" i="107"/>
  <c r="Q259" i="107"/>
  <c r="R259" i="107"/>
  <c r="S259" i="107"/>
  <c r="T259" i="107"/>
  <c r="U259" i="107"/>
  <c r="V259" i="107"/>
  <c r="X259" i="107"/>
  <c r="A260" i="107"/>
  <c r="B260" i="107"/>
  <c r="C260" i="107"/>
  <c r="D260" i="107"/>
  <c r="E260" i="107"/>
  <c r="F260" i="107"/>
  <c r="G260" i="107"/>
  <c r="H260" i="107"/>
  <c r="I260" i="107"/>
  <c r="J260" i="107"/>
  <c r="K260" i="107"/>
  <c r="L260" i="107"/>
  <c r="M260" i="107"/>
  <c r="N260" i="107"/>
  <c r="O260" i="107"/>
  <c r="P260" i="107"/>
  <c r="Q260" i="107"/>
  <c r="R260" i="107"/>
  <c r="S260" i="107"/>
  <c r="T260" i="107"/>
  <c r="U260" i="107"/>
  <c r="V260" i="107"/>
  <c r="X260" i="107"/>
  <c r="A261" i="107"/>
  <c r="B261" i="107"/>
  <c r="C261" i="107"/>
  <c r="D261" i="107"/>
  <c r="E261" i="107"/>
  <c r="F261" i="107"/>
  <c r="G261" i="107"/>
  <c r="H261" i="107"/>
  <c r="I261" i="107"/>
  <c r="J261" i="107"/>
  <c r="K261" i="107"/>
  <c r="L261" i="107"/>
  <c r="M261" i="107"/>
  <c r="N261" i="107"/>
  <c r="O261" i="107"/>
  <c r="P261" i="107"/>
  <c r="Q261" i="107"/>
  <c r="R261" i="107"/>
  <c r="S261" i="107"/>
  <c r="T261" i="107"/>
  <c r="U261" i="107"/>
  <c r="V261" i="107"/>
  <c r="X261" i="107"/>
  <c r="A262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X262" i="107"/>
  <c r="A263" i="107"/>
  <c r="B263" i="107"/>
  <c r="C263" i="107"/>
  <c r="D263" i="107"/>
  <c r="E263" i="107"/>
  <c r="F263" i="107"/>
  <c r="G263" i="107"/>
  <c r="H263" i="107"/>
  <c r="I263" i="107"/>
  <c r="J263" i="107"/>
  <c r="K263" i="107"/>
  <c r="L263" i="107"/>
  <c r="M263" i="107"/>
  <c r="N263" i="107"/>
  <c r="O263" i="107"/>
  <c r="P263" i="107"/>
  <c r="Q263" i="107"/>
  <c r="R263" i="107"/>
  <c r="S263" i="107"/>
  <c r="T263" i="107"/>
  <c r="U263" i="107"/>
  <c r="V263" i="107"/>
  <c r="X263" i="107"/>
  <c r="A264" i="107"/>
  <c r="B264" i="107"/>
  <c r="C264" i="107"/>
  <c r="D264" i="107"/>
  <c r="E264" i="107"/>
  <c r="F264" i="107"/>
  <c r="G264" i="107"/>
  <c r="H264" i="107"/>
  <c r="I264" i="107"/>
  <c r="J264" i="107"/>
  <c r="K264" i="107"/>
  <c r="L264" i="107"/>
  <c r="M264" i="107"/>
  <c r="N264" i="107"/>
  <c r="O264" i="107"/>
  <c r="P264" i="107"/>
  <c r="Q264" i="107"/>
  <c r="R264" i="107"/>
  <c r="S264" i="107"/>
  <c r="T264" i="107"/>
  <c r="U264" i="107"/>
  <c r="V264" i="107"/>
  <c r="X264" i="107"/>
  <c r="A265" i="107"/>
  <c r="B265" i="107"/>
  <c r="C265" i="107"/>
  <c r="D265" i="107"/>
  <c r="E265" i="107"/>
  <c r="F265" i="107"/>
  <c r="G265" i="107"/>
  <c r="H265" i="107"/>
  <c r="I265" i="107"/>
  <c r="J265" i="107"/>
  <c r="K265" i="107"/>
  <c r="L265" i="107"/>
  <c r="M265" i="107"/>
  <c r="N265" i="107"/>
  <c r="O265" i="107"/>
  <c r="P265" i="107"/>
  <c r="Q265" i="107"/>
  <c r="R265" i="107"/>
  <c r="S265" i="107"/>
  <c r="T265" i="107"/>
  <c r="U265" i="107"/>
  <c r="V265" i="107"/>
  <c r="X265" i="107"/>
  <c r="A266" i="107"/>
  <c r="B266" i="107"/>
  <c r="C266" i="107"/>
  <c r="D266" i="107"/>
  <c r="E266" i="107"/>
  <c r="F266" i="107"/>
  <c r="G266" i="107"/>
  <c r="H266" i="107"/>
  <c r="I266" i="107"/>
  <c r="J266" i="107"/>
  <c r="K266" i="107"/>
  <c r="L266" i="107"/>
  <c r="M266" i="107"/>
  <c r="N266" i="107"/>
  <c r="O266" i="107"/>
  <c r="P266" i="107"/>
  <c r="Q266" i="107"/>
  <c r="R266" i="107"/>
  <c r="S266" i="107"/>
  <c r="T266" i="107"/>
  <c r="U266" i="107"/>
  <c r="V266" i="107"/>
  <c r="X266" i="107"/>
  <c r="A267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X267" i="107"/>
  <c r="A268" i="107"/>
  <c r="B268" i="107"/>
  <c r="C268" i="107"/>
  <c r="D268" i="107"/>
  <c r="E268" i="107"/>
  <c r="F268" i="107"/>
  <c r="G268" i="107"/>
  <c r="H268" i="107"/>
  <c r="I268" i="107"/>
  <c r="J268" i="107"/>
  <c r="K268" i="107"/>
  <c r="L268" i="107"/>
  <c r="M268" i="107"/>
  <c r="N268" i="107"/>
  <c r="O268" i="107"/>
  <c r="P268" i="107"/>
  <c r="Q268" i="107"/>
  <c r="R268" i="107"/>
  <c r="S268" i="107"/>
  <c r="T268" i="107"/>
  <c r="U268" i="107"/>
  <c r="V268" i="107"/>
  <c r="X268" i="107"/>
  <c r="A269" i="107"/>
  <c r="B269" i="107"/>
  <c r="C269" i="107"/>
  <c r="D269" i="107"/>
  <c r="E269" i="107"/>
  <c r="F269" i="107"/>
  <c r="G269" i="107"/>
  <c r="H269" i="107"/>
  <c r="I269" i="107"/>
  <c r="J269" i="107"/>
  <c r="K269" i="107"/>
  <c r="L269" i="107"/>
  <c r="M269" i="107"/>
  <c r="N269" i="107"/>
  <c r="O269" i="107"/>
  <c r="P269" i="107"/>
  <c r="Q269" i="107"/>
  <c r="R269" i="107"/>
  <c r="S269" i="107"/>
  <c r="T269" i="107"/>
  <c r="U269" i="107"/>
  <c r="V269" i="107"/>
  <c r="X269" i="107"/>
  <c r="A270" i="107"/>
  <c r="B270" i="107"/>
  <c r="C270" i="107"/>
  <c r="D270" i="107"/>
  <c r="E270" i="107"/>
  <c r="F270" i="107"/>
  <c r="G270" i="107"/>
  <c r="H270" i="107"/>
  <c r="I270" i="107"/>
  <c r="J270" i="107"/>
  <c r="K270" i="107"/>
  <c r="L270" i="107"/>
  <c r="M270" i="107"/>
  <c r="N270" i="107"/>
  <c r="O270" i="107"/>
  <c r="P270" i="107"/>
  <c r="Q270" i="107"/>
  <c r="R270" i="107"/>
  <c r="S270" i="107"/>
  <c r="T270" i="107"/>
  <c r="U270" i="107"/>
  <c r="V270" i="107"/>
  <c r="X270" i="107"/>
  <c r="A271" i="107"/>
  <c r="B271" i="107"/>
  <c r="C271" i="107"/>
  <c r="D271" i="107"/>
  <c r="E271" i="107"/>
  <c r="F271" i="107"/>
  <c r="G271" i="107"/>
  <c r="H271" i="107"/>
  <c r="I271" i="107"/>
  <c r="J271" i="107"/>
  <c r="K271" i="107"/>
  <c r="L271" i="107"/>
  <c r="M271" i="107"/>
  <c r="N271" i="107"/>
  <c r="O271" i="107"/>
  <c r="P271" i="107"/>
  <c r="Q271" i="107"/>
  <c r="R271" i="107"/>
  <c r="S271" i="107"/>
  <c r="T271" i="107"/>
  <c r="U271" i="107"/>
  <c r="V271" i="107"/>
  <c r="X271" i="107"/>
  <c r="A272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X272" i="107"/>
  <c r="A273" i="107"/>
  <c r="B273" i="107"/>
  <c r="C273" i="107"/>
  <c r="D273" i="107"/>
  <c r="E273" i="107"/>
  <c r="F273" i="107"/>
  <c r="G273" i="107"/>
  <c r="H273" i="107"/>
  <c r="I273" i="107"/>
  <c r="J273" i="107"/>
  <c r="K273" i="107"/>
  <c r="L273" i="107"/>
  <c r="M273" i="107"/>
  <c r="N273" i="107"/>
  <c r="O273" i="107"/>
  <c r="P273" i="107"/>
  <c r="Q273" i="107"/>
  <c r="R273" i="107"/>
  <c r="S273" i="107"/>
  <c r="T273" i="107"/>
  <c r="U273" i="107"/>
  <c r="V273" i="107"/>
  <c r="X273" i="107"/>
  <c r="A274" i="107"/>
  <c r="B274" i="107"/>
  <c r="C274" i="107"/>
  <c r="D274" i="107"/>
  <c r="E274" i="107"/>
  <c r="F274" i="107"/>
  <c r="G274" i="107"/>
  <c r="H274" i="107"/>
  <c r="I274" i="107"/>
  <c r="J274" i="107"/>
  <c r="K274" i="107"/>
  <c r="L274" i="107"/>
  <c r="M274" i="107"/>
  <c r="N274" i="107"/>
  <c r="O274" i="107"/>
  <c r="P274" i="107"/>
  <c r="Q274" i="107"/>
  <c r="R274" i="107"/>
  <c r="S274" i="107"/>
  <c r="T274" i="107"/>
  <c r="U274" i="107"/>
  <c r="V274" i="107"/>
  <c r="X274" i="107"/>
  <c r="A275" i="107"/>
  <c r="B275" i="107"/>
  <c r="C275" i="107"/>
  <c r="D275" i="107"/>
  <c r="E275" i="107"/>
  <c r="F275" i="107"/>
  <c r="G275" i="107"/>
  <c r="H275" i="107"/>
  <c r="I275" i="107"/>
  <c r="J275" i="107"/>
  <c r="K275" i="107"/>
  <c r="L275" i="107"/>
  <c r="M275" i="107"/>
  <c r="N275" i="107"/>
  <c r="O275" i="107"/>
  <c r="P275" i="107"/>
  <c r="Q275" i="107"/>
  <c r="R275" i="107"/>
  <c r="S275" i="107"/>
  <c r="T275" i="107"/>
  <c r="U275" i="107"/>
  <c r="V275" i="107"/>
  <c r="X275" i="107"/>
  <c r="A276" i="107"/>
  <c r="B276" i="107"/>
  <c r="C276" i="107"/>
  <c r="D276" i="107"/>
  <c r="E276" i="107"/>
  <c r="F276" i="107"/>
  <c r="G276" i="107"/>
  <c r="H276" i="107"/>
  <c r="I276" i="107"/>
  <c r="J276" i="107"/>
  <c r="K276" i="107"/>
  <c r="L276" i="107"/>
  <c r="M276" i="107"/>
  <c r="N276" i="107"/>
  <c r="O276" i="107"/>
  <c r="P276" i="107"/>
  <c r="Q276" i="107"/>
  <c r="R276" i="107"/>
  <c r="S276" i="107"/>
  <c r="T276" i="107"/>
  <c r="U276" i="107"/>
  <c r="V276" i="107"/>
  <c r="X276" i="107"/>
  <c r="A277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X277" i="107"/>
  <c r="A278" i="107"/>
  <c r="B278" i="107"/>
  <c r="C278" i="107"/>
  <c r="D278" i="107"/>
  <c r="E278" i="107"/>
  <c r="F278" i="107"/>
  <c r="G278" i="107"/>
  <c r="H278" i="107"/>
  <c r="I278" i="107"/>
  <c r="J278" i="107"/>
  <c r="K278" i="107"/>
  <c r="L278" i="107"/>
  <c r="M278" i="107"/>
  <c r="N278" i="107"/>
  <c r="O278" i="107"/>
  <c r="P278" i="107"/>
  <c r="Q278" i="107"/>
  <c r="R278" i="107"/>
  <c r="S278" i="107"/>
  <c r="T278" i="107"/>
  <c r="U278" i="107"/>
  <c r="V278" i="107"/>
  <c r="X278" i="107"/>
  <c r="A279" i="107"/>
  <c r="B279" i="107"/>
  <c r="C279" i="107"/>
  <c r="D279" i="107"/>
  <c r="E279" i="107"/>
  <c r="F279" i="107"/>
  <c r="G279" i="107"/>
  <c r="H279" i="107"/>
  <c r="I279" i="107"/>
  <c r="J279" i="107"/>
  <c r="K279" i="107"/>
  <c r="L279" i="107"/>
  <c r="M279" i="107"/>
  <c r="N279" i="107"/>
  <c r="O279" i="107"/>
  <c r="P279" i="107"/>
  <c r="Q279" i="107"/>
  <c r="R279" i="107"/>
  <c r="S279" i="107"/>
  <c r="T279" i="107"/>
  <c r="U279" i="107"/>
  <c r="V279" i="107"/>
  <c r="X279" i="107"/>
  <c r="A280" i="107"/>
  <c r="B280" i="107"/>
  <c r="C280" i="107"/>
  <c r="D280" i="107"/>
  <c r="E280" i="107"/>
  <c r="F280" i="107"/>
  <c r="G280" i="107"/>
  <c r="H280" i="107"/>
  <c r="I280" i="107"/>
  <c r="J280" i="107"/>
  <c r="K280" i="107"/>
  <c r="L280" i="107"/>
  <c r="M280" i="107"/>
  <c r="N280" i="107"/>
  <c r="O280" i="107"/>
  <c r="P280" i="107"/>
  <c r="Q280" i="107"/>
  <c r="R280" i="107"/>
  <c r="S280" i="107"/>
  <c r="T280" i="107"/>
  <c r="U280" i="107"/>
  <c r="V280" i="107"/>
  <c r="X280" i="107"/>
  <c r="A281" i="107"/>
  <c r="B281" i="107"/>
  <c r="C281" i="107"/>
  <c r="D281" i="107"/>
  <c r="E281" i="107"/>
  <c r="F281" i="107"/>
  <c r="G281" i="107"/>
  <c r="H281" i="107"/>
  <c r="I281" i="107"/>
  <c r="J281" i="107"/>
  <c r="K281" i="107"/>
  <c r="L281" i="107"/>
  <c r="M281" i="107"/>
  <c r="N281" i="107"/>
  <c r="O281" i="107"/>
  <c r="P281" i="107"/>
  <c r="Q281" i="107"/>
  <c r="R281" i="107"/>
  <c r="S281" i="107"/>
  <c r="T281" i="107"/>
  <c r="U281" i="107"/>
  <c r="V281" i="107"/>
  <c r="X281" i="107"/>
  <c r="A282" i="107"/>
  <c r="B282" i="107"/>
  <c r="C282" i="107"/>
  <c r="D282" i="107"/>
  <c r="E282" i="107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X282" i="107"/>
  <c r="A283" i="107"/>
  <c r="B283" i="107"/>
  <c r="C283" i="107"/>
  <c r="D283" i="107"/>
  <c r="E283" i="107"/>
  <c r="F283" i="107"/>
  <c r="G283" i="107"/>
  <c r="H283" i="107"/>
  <c r="I283" i="107"/>
  <c r="J283" i="107"/>
  <c r="K283" i="107"/>
  <c r="L283" i="107"/>
  <c r="M283" i="107"/>
  <c r="N283" i="107"/>
  <c r="O283" i="107"/>
  <c r="P283" i="107"/>
  <c r="Q283" i="107"/>
  <c r="R283" i="107"/>
  <c r="S283" i="107"/>
  <c r="T283" i="107"/>
  <c r="U283" i="107"/>
  <c r="V283" i="107"/>
  <c r="X283" i="107"/>
  <c r="A284" i="107"/>
  <c r="B284" i="107"/>
  <c r="C284" i="107"/>
  <c r="D284" i="107"/>
  <c r="E284" i="107"/>
  <c r="F284" i="107"/>
  <c r="G284" i="107"/>
  <c r="H284" i="107"/>
  <c r="I284" i="107"/>
  <c r="J284" i="107"/>
  <c r="K284" i="107"/>
  <c r="L284" i="107"/>
  <c r="M284" i="107"/>
  <c r="N284" i="107"/>
  <c r="O284" i="107"/>
  <c r="P284" i="107"/>
  <c r="Q284" i="107"/>
  <c r="R284" i="107"/>
  <c r="S284" i="107"/>
  <c r="T284" i="107"/>
  <c r="U284" i="107"/>
  <c r="V284" i="107"/>
  <c r="X284" i="107"/>
  <c r="A285" i="107"/>
  <c r="B285" i="107"/>
  <c r="C285" i="107"/>
  <c r="D285" i="107"/>
  <c r="E285" i="107"/>
  <c r="F285" i="107"/>
  <c r="G285" i="107"/>
  <c r="H285" i="107"/>
  <c r="I285" i="107"/>
  <c r="J285" i="107"/>
  <c r="K285" i="107"/>
  <c r="L285" i="107"/>
  <c r="M285" i="107"/>
  <c r="N285" i="107"/>
  <c r="O285" i="107"/>
  <c r="P285" i="107"/>
  <c r="Q285" i="107"/>
  <c r="R285" i="107"/>
  <c r="S285" i="107"/>
  <c r="T285" i="107"/>
  <c r="U285" i="107"/>
  <c r="V285" i="107"/>
  <c r="X285" i="107"/>
  <c r="A286" i="107"/>
  <c r="B286" i="107"/>
  <c r="C286" i="107"/>
  <c r="D286" i="107"/>
  <c r="E286" i="107"/>
  <c r="F286" i="107"/>
  <c r="G286" i="107"/>
  <c r="H286" i="107"/>
  <c r="I286" i="107"/>
  <c r="J286" i="107"/>
  <c r="K286" i="107"/>
  <c r="L286" i="107"/>
  <c r="M286" i="107"/>
  <c r="N286" i="107"/>
  <c r="O286" i="107"/>
  <c r="P286" i="107"/>
  <c r="Q286" i="107"/>
  <c r="R286" i="107"/>
  <c r="S286" i="107"/>
  <c r="T286" i="107"/>
  <c r="U286" i="107"/>
  <c r="V286" i="107"/>
  <c r="X286" i="107"/>
  <c r="A287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X287" i="107"/>
  <c r="A288" i="107"/>
  <c r="B288" i="107"/>
  <c r="C288" i="107"/>
  <c r="D288" i="107"/>
  <c r="E288" i="107"/>
  <c r="F288" i="107"/>
  <c r="G288" i="107"/>
  <c r="H288" i="107"/>
  <c r="I288" i="107"/>
  <c r="J288" i="107"/>
  <c r="K288" i="107"/>
  <c r="L288" i="107"/>
  <c r="M288" i="107"/>
  <c r="N288" i="107"/>
  <c r="O288" i="107"/>
  <c r="P288" i="107"/>
  <c r="Q288" i="107"/>
  <c r="R288" i="107"/>
  <c r="S288" i="107"/>
  <c r="T288" i="107"/>
  <c r="U288" i="107"/>
  <c r="V288" i="107"/>
  <c r="X288" i="107"/>
  <c r="A289" i="107"/>
  <c r="B289" i="107"/>
  <c r="C289" i="107"/>
  <c r="D289" i="107"/>
  <c r="E289" i="107"/>
  <c r="F289" i="107"/>
  <c r="G289" i="107"/>
  <c r="H289" i="107"/>
  <c r="I289" i="107"/>
  <c r="J289" i="107"/>
  <c r="K289" i="107"/>
  <c r="L289" i="107"/>
  <c r="M289" i="107"/>
  <c r="N289" i="107"/>
  <c r="O289" i="107"/>
  <c r="P289" i="107"/>
  <c r="Q289" i="107"/>
  <c r="R289" i="107"/>
  <c r="S289" i="107"/>
  <c r="T289" i="107"/>
  <c r="U289" i="107"/>
  <c r="V289" i="107"/>
  <c r="X289" i="107"/>
  <c r="A290" i="107"/>
  <c r="B290" i="107"/>
  <c r="C290" i="107"/>
  <c r="D290" i="107"/>
  <c r="E290" i="107"/>
  <c r="F290" i="107"/>
  <c r="G290" i="107"/>
  <c r="H290" i="107"/>
  <c r="I290" i="107"/>
  <c r="J290" i="107"/>
  <c r="K290" i="107"/>
  <c r="L290" i="107"/>
  <c r="M290" i="107"/>
  <c r="N290" i="107"/>
  <c r="O290" i="107"/>
  <c r="P290" i="107"/>
  <c r="Q290" i="107"/>
  <c r="R290" i="107"/>
  <c r="S290" i="107"/>
  <c r="T290" i="107"/>
  <c r="U290" i="107"/>
  <c r="V290" i="107"/>
  <c r="X290" i="107"/>
  <c r="A291" i="107"/>
  <c r="B291" i="107"/>
  <c r="C291" i="107"/>
  <c r="D291" i="107"/>
  <c r="E291" i="107"/>
  <c r="F291" i="107"/>
  <c r="G291" i="107"/>
  <c r="H291" i="107"/>
  <c r="I291" i="107"/>
  <c r="J291" i="107"/>
  <c r="K291" i="107"/>
  <c r="L291" i="107"/>
  <c r="M291" i="107"/>
  <c r="N291" i="107"/>
  <c r="O291" i="107"/>
  <c r="P291" i="107"/>
  <c r="Q291" i="107"/>
  <c r="R291" i="107"/>
  <c r="S291" i="107"/>
  <c r="T291" i="107"/>
  <c r="U291" i="107"/>
  <c r="V291" i="107"/>
  <c r="X291" i="107"/>
  <c r="A292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X292" i="107"/>
  <c r="A293" i="107"/>
  <c r="B293" i="107"/>
  <c r="C293" i="107"/>
  <c r="D293" i="107"/>
  <c r="E293" i="107"/>
  <c r="F293" i="107"/>
  <c r="G293" i="107"/>
  <c r="H293" i="107"/>
  <c r="I293" i="107"/>
  <c r="J293" i="107"/>
  <c r="K293" i="107"/>
  <c r="L293" i="107"/>
  <c r="M293" i="107"/>
  <c r="N293" i="107"/>
  <c r="O293" i="107"/>
  <c r="P293" i="107"/>
  <c r="Q293" i="107"/>
  <c r="R293" i="107"/>
  <c r="S293" i="107"/>
  <c r="T293" i="107"/>
  <c r="U293" i="107"/>
  <c r="V293" i="107"/>
  <c r="X293" i="107"/>
  <c r="A294" i="107"/>
  <c r="B294" i="107"/>
  <c r="C294" i="107"/>
  <c r="D294" i="107"/>
  <c r="E294" i="107"/>
  <c r="F294" i="107"/>
  <c r="G294" i="107"/>
  <c r="H294" i="107"/>
  <c r="I294" i="107"/>
  <c r="J294" i="107"/>
  <c r="K294" i="107"/>
  <c r="L294" i="107"/>
  <c r="M294" i="107"/>
  <c r="N294" i="107"/>
  <c r="O294" i="107"/>
  <c r="P294" i="107"/>
  <c r="Q294" i="107"/>
  <c r="R294" i="107"/>
  <c r="S294" i="107"/>
  <c r="T294" i="107"/>
  <c r="U294" i="107"/>
  <c r="V294" i="107"/>
  <c r="X294" i="107"/>
  <c r="A295" i="107"/>
  <c r="B295" i="107"/>
  <c r="C295" i="107"/>
  <c r="D295" i="107"/>
  <c r="E295" i="107"/>
  <c r="F295" i="107"/>
  <c r="G295" i="107"/>
  <c r="H295" i="107"/>
  <c r="I295" i="107"/>
  <c r="J295" i="107"/>
  <c r="K295" i="107"/>
  <c r="L295" i="107"/>
  <c r="M295" i="107"/>
  <c r="N295" i="107"/>
  <c r="O295" i="107"/>
  <c r="P295" i="107"/>
  <c r="Q295" i="107"/>
  <c r="R295" i="107"/>
  <c r="S295" i="107"/>
  <c r="T295" i="107"/>
  <c r="U295" i="107"/>
  <c r="V295" i="107"/>
  <c r="X295" i="107"/>
  <c r="A296" i="107"/>
  <c r="B296" i="107"/>
  <c r="C296" i="107"/>
  <c r="D296" i="107"/>
  <c r="E296" i="107"/>
  <c r="F296" i="107"/>
  <c r="G296" i="107"/>
  <c r="H296" i="107"/>
  <c r="I296" i="107"/>
  <c r="J296" i="107"/>
  <c r="K296" i="107"/>
  <c r="L296" i="107"/>
  <c r="M296" i="107"/>
  <c r="N296" i="107"/>
  <c r="O296" i="107"/>
  <c r="P296" i="107"/>
  <c r="Q296" i="107"/>
  <c r="R296" i="107"/>
  <c r="S296" i="107"/>
  <c r="T296" i="107"/>
  <c r="U296" i="107"/>
  <c r="V296" i="107"/>
  <c r="X296" i="107"/>
  <c r="A297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X297" i="107"/>
  <c r="A298" i="107"/>
  <c r="B298" i="107"/>
  <c r="C298" i="107"/>
  <c r="D298" i="107"/>
  <c r="E298" i="107"/>
  <c r="F298" i="107"/>
  <c r="G298" i="107"/>
  <c r="H298" i="107"/>
  <c r="I298" i="107"/>
  <c r="J298" i="107"/>
  <c r="K298" i="107"/>
  <c r="L298" i="107"/>
  <c r="M298" i="107"/>
  <c r="N298" i="107"/>
  <c r="O298" i="107"/>
  <c r="P298" i="107"/>
  <c r="Q298" i="107"/>
  <c r="R298" i="107"/>
  <c r="S298" i="107"/>
  <c r="T298" i="107"/>
  <c r="U298" i="107"/>
  <c r="V298" i="107"/>
  <c r="X298" i="107"/>
  <c r="A299" i="107"/>
  <c r="B299" i="107"/>
  <c r="C299" i="107"/>
  <c r="D299" i="107"/>
  <c r="E299" i="107"/>
  <c r="F299" i="107"/>
  <c r="G299" i="107"/>
  <c r="H299" i="107"/>
  <c r="I299" i="107"/>
  <c r="J299" i="107"/>
  <c r="K299" i="107"/>
  <c r="L299" i="107"/>
  <c r="M299" i="107"/>
  <c r="N299" i="107"/>
  <c r="O299" i="107"/>
  <c r="P299" i="107"/>
  <c r="Q299" i="107"/>
  <c r="R299" i="107"/>
  <c r="S299" i="107"/>
  <c r="T299" i="107"/>
  <c r="U299" i="107"/>
  <c r="V299" i="107"/>
  <c r="X299" i="107"/>
  <c r="A300" i="107"/>
  <c r="B300" i="107"/>
  <c r="C300" i="107"/>
  <c r="D300" i="107"/>
  <c r="E300" i="107"/>
  <c r="F300" i="107"/>
  <c r="G300" i="107"/>
  <c r="H300" i="107"/>
  <c r="I300" i="107"/>
  <c r="J300" i="107"/>
  <c r="K300" i="107"/>
  <c r="L300" i="107"/>
  <c r="M300" i="107"/>
  <c r="N300" i="107"/>
  <c r="O300" i="107"/>
  <c r="P300" i="107"/>
  <c r="Q300" i="107"/>
  <c r="R300" i="107"/>
  <c r="S300" i="107"/>
  <c r="T300" i="107"/>
  <c r="U300" i="107"/>
  <c r="V300" i="107"/>
  <c r="X300" i="107"/>
  <c r="A301" i="107"/>
  <c r="B301" i="107"/>
  <c r="C301" i="107"/>
  <c r="D301" i="107"/>
  <c r="E301" i="107"/>
  <c r="F301" i="107"/>
  <c r="G301" i="107"/>
  <c r="H301" i="107"/>
  <c r="I301" i="107"/>
  <c r="J301" i="107"/>
  <c r="K301" i="107"/>
  <c r="L301" i="107"/>
  <c r="M301" i="107"/>
  <c r="N301" i="107"/>
  <c r="O301" i="107"/>
  <c r="P301" i="107"/>
  <c r="Q301" i="107"/>
  <c r="R301" i="107"/>
  <c r="S301" i="107"/>
  <c r="T301" i="107"/>
  <c r="U301" i="107"/>
  <c r="V301" i="107"/>
  <c r="X301" i="107"/>
  <c r="A302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X302" i="107"/>
  <c r="A303" i="107"/>
  <c r="B303" i="107"/>
  <c r="C303" i="107"/>
  <c r="D303" i="107"/>
  <c r="E303" i="107"/>
  <c r="F303" i="107"/>
  <c r="G303" i="107"/>
  <c r="H303" i="107"/>
  <c r="I303" i="107"/>
  <c r="J303" i="107"/>
  <c r="K303" i="107"/>
  <c r="L303" i="107"/>
  <c r="M303" i="107"/>
  <c r="N303" i="107"/>
  <c r="O303" i="107"/>
  <c r="P303" i="107"/>
  <c r="Q303" i="107"/>
  <c r="R303" i="107"/>
  <c r="S303" i="107"/>
  <c r="T303" i="107"/>
  <c r="U303" i="107"/>
  <c r="V303" i="107"/>
  <c r="X303" i="107"/>
  <c r="A304" i="107"/>
  <c r="B304" i="107"/>
  <c r="C304" i="107"/>
  <c r="D304" i="107"/>
  <c r="E304" i="107"/>
  <c r="F304" i="107"/>
  <c r="G304" i="107"/>
  <c r="H304" i="107"/>
  <c r="I304" i="107"/>
  <c r="J304" i="107"/>
  <c r="K304" i="107"/>
  <c r="L304" i="107"/>
  <c r="M304" i="107"/>
  <c r="N304" i="107"/>
  <c r="O304" i="107"/>
  <c r="P304" i="107"/>
  <c r="Q304" i="107"/>
  <c r="R304" i="107"/>
  <c r="S304" i="107"/>
  <c r="T304" i="107"/>
  <c r="U304" i="107"/>
  <c r="V304" i="107"/>
  <c r="X304" i="107"/>
  <c r="A305" i="107"/>
  <c r="B305" i="107"/>
  <c r="C305" i="107"/>
  <c r="D305" i="107"/>
  <c r="E305" i="107"/>
  <c r="F305" i="107"/>
  <c r="G305" i="107"/>
  <c r="H305" i="107"/>
  <c r="I305" i="107"/>
  <c r="J305" i="107"/>
  <c r="K305" i="107"/>
  <c r="L305" i="107"/>
  <c r="M305" i="107"/>
  <c r="N305" i="107"/>
  <c r="O305" i="107"/>
  <c r="P305" i="107"/>
  <c r="Q305" i="107"/>
  <c r="R305" i="107"/>
  <c r="S305" i="107"/>
  <c r="T305" i="107"/>
  <c r="U305" i="107"/>
  <c r="V305" i="107"/>
  <c r="X305" i="107"/>
  <c r="A306" i="107"/>
  <c r="B306" i="107"/>
  <c r="C306" i="107"/>
  <c r="D306" i="107"/>
  <c r="E306" i="107"/>
  <c r="F306" i="107"/>
  <c r="G306" i="107"/>
  <c r="H306" i="107"/>
  <c r="I306" i="107"/>
  <c r="J306" i="107"/>
  <c r="K306" i="107"/>
  <c r="L306" i="107"/>
  <c r="M306" i="107"/>
  <c r="N306" i="107"/>
  <c r="O306" i="107"/>
  <c r="P306" i="107"/>
  <c r="Q306" i="107"/>
  <c r="R306" i="107"/>
  <c r="S306" i="107"/>
  <c r="T306" i="107"/>
  <c r="U306" i="107"/>
  <c r="V306" i="107"/>
  <c r="X306" i="107"/>
  <c r="A307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X307" i="107"/>
  <c r="A308" i="107"/>
  <c r="B308" i="107"/>
  <c r="C308" i="107"/>
  <c r="D308" i="107"/>
  <c r="E308" i="107"/>
  <c r="F308" i="107"/>
  <c r="G308" i="107"/>
  <c r="H308" i="107"/>
  <c r="I308" i="107"/>
  <c r="J308" i="107"/>
  <c r="K308" i="107"/>
  <c r="L308" i="107"/>
  <c r="M308" i="107"/>
  <c r="N308" i="107"/>
  <c r="O308" i="107"/>
  <c r="P308" i="107"/>
  <c r="Q308" i="107"/>
  <c r="R308" i="107"/>
  <c r="S308" i="107"/>
  <c r="T308" i="107"/>
  <c r="U308" i="107"/>
  <c r="V308" i="107"/>
  <c r="X308" i="107"/>
  <c r="A309" i="107"/>
  <c r="B309" i="107"/>
  <c r="C309" i="107"/>
  <c r="D309" i="107"/>
  <c r="E309" i="107"/>
  <c r="F309" i="107"/>
  <c r="G309" i="107"/>
  <c r="H309" i="107"/>
  <c r="I309" i="107"/>
  <c r="J309" i="107"/>
  <c r="K309" i="107"/>
  <c r="L309" i="107"/>
  <c r="M309" i="107"/>
  <c r="N309" i="107"/>
  <c r="O309" i="107"/>
  <c r="P309" i="107"/>
  <c r="Q309" i="107"/>
  <c r="R309" i="107"/>
  <c r="S309" i="107"/>
  <c r="T309" i="107"/>
  <c r="U309" i="107"/>
  <c r="V309" i="107"/>
  <c r="X309" i="107"/>
  <c r="A310" i="107"/>
  <c r="B310" i="107"/>
  <c r="C310" i="107"/>
  <c r="D310" i="107"/>
  <c r="E310" i="107"/>
  <c r="F310" i="107"/>
  <c r="G310" i="107"/>
  <c r="H310" i="107"/>
  <c r="I310" i="107"/>
  <c r="J310" i="107"/>
  <c r="K310" i="107"/>
  <c r="L310" i="107"/>
  <c r="M310" i="107"/>
  <c r="N310" i="107"/>
  <c r="O310" i="107"/>
  <c r="P310" i="107"/>
  <c r="Q310" i="107"/>
  <c r="R310" i="107"/>
  <c r="S310" i="107"/>
  <c r="T310" i="107"/>
  <c r="U310" i="107"/>
  <c r="V310" i="107"/>
  <c r="X310" i="107"/>
  <c r="A311" i="107"/>
  <c r="B311" i="107"/>
  <c r="C311" i="107"/>
  <c r="D311" i="107"/>
  <c r="E311" i="107"/>
  <c r="F311" i="107"/>
  <c r="G311" i="107"/>
  <c r="H311" i="107"/>
  <c r="I311" i="107"/>
  <c r="J311" i="107"/>
  <c r="K311" i="107"/>
  <c r="L311" i="107"/>
  <c r="M311" i="107"/>
  <c r="N311" i="107"/>
  <c r="O311" i="107"/>
  <c r="P311" i="107"/>
  <c r="Q311" i="107"/>
  <c r="R311" i="107"/>
  <c r="S311" i="107"/>
  <c r="T311" i="107"/>
  <c r="U311" i="107"/>
  <c r="V311" i="107"/>
  <c r="X311" i="107"/>
  <c r="A312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X312" i="107"/>
  <c r="A313" i="107"/>
  <c r="B313" i="107"/>
  <c r="C313" i="107"/>
  <c r="D313" i="107"/>
  <c r="E313" i="107"/>
  <c r="F313" i="107"/>
  <c r="G313" i="107"/>
  <c r="H313" i="107"/>
  <c r="I313" i="107"/>
  <c r="J313" i="107"/>
  <c r="K313" i="107"/>
  <c r="L313" i="107"/>
  <c r="M313" i="107"/>
  <c r="N313" i="107"/>
  <c r="O313" i="107"/>
  <c r="P313" i="107"/>
  <c r="Q313" i="107"/>
  <c r="R313" i="107"/>
  <c r="S313" i="107"/>
  <c r="T313" i="107"/>
  <c r="U313" i="107"/>
  <c r="V313" i="107"/>
  <c r="X313" i="107"/>
  <c r="A314" i="107"/>
  <c r="B314" i="107"/>
  <c r="C314" i="107"/>
  <c r="D314" i="107"/>
  <c r="E314" i="107"/>
  <c r="F314" i="107"/>
  <c r="G314" i="107"/>
  <c r="H314" i="107"/>
  <c r="I314" i="107"/>
  <c r="J314" i="107"/>
  <c r="K314" i="107"/>
  <c r="L314" i="107"/>
  <c r="M314" i="107"/>
  <c r="N314" i="107"/>
  <c r="O314" i="107"/>
  <c r="P314" i="107"/>
  <c r="Q314" i="107"/>
  <c r="R314" i="107"/>
  <c r="S314" i="107"/>
  <c r="T314" i="107"/>
  <c r="U314" i="107"/>
  <c r="V314" i="107"/>
  <c r="X314" i="107"/>
  <c r="A315" i="107"/>
  <c r="B315" i="107"/>
  <c r="C315" i="107"/>
  <c r="D315" i="107"/>
  <c r="E315" i="107"/>
  <c r="F315" i="107"/>
  <c r="G315" i="107"/>
  <c r="H315" i="107"/>
  <c r="I315" i="107"/>
  <c r="J315" i="107"/>
  <c r="K315" i="107"/>
  <c r="L315" i="107"/>
  <c r="M315" i="107"/>
  <c r="N315" i="107"/>
  <c r="O315" i="107"/>
  <c r="P315" i="107"/>
  <c r="Q315" i="107"/>
  <c r="R315" i="107"/>
  <c r="S315" i="107"/>
  <c r="T315" i="107"/>
  <c r="U315" i="107"/>
  <c r="V315" i="107"/>
  <c r="X315" i="107"/>
  <c r="A316" i="107"/>
  <c r="B316" i="107"/>
  <c r="C316" i="107"/>
  <c r="D316" i="107"/>
  <c r="E316" i="107"/>
  <c r="F316" i="107"/>
  <c r="G316" i="107"/>
  <c r="H316" i="107"/>
  <c r="I316" i="107"/>
  <c r="J316" i="107"/>
  <c r="K316" i="107"/>
  <c r="L316" i="107"/>
  <c r="M316" i="107"/>
  <c r="N316" i="107"/>
  <c r="O316" i="107"/>
  <c r="P316" i="107"/>
  <c r="Q316" i="107"/>
  <c r="R316" i="107"/>
  <c r="S316" i="107"/>
  <c r="T316" i="107"/>
  <c r="U316" i="107"/>
  <c r="V316" i="107"/>
  <c r="X316" i="107"/>
  <c r="A317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X317" i="107"/>
  <c r="A318" i="107"/>
  <c r="B318" i="107"/>
  <c r="C318" i="107"/>
  <c r="D318" i="107"/>
  <c r="E318" i="107"/>
  <c r="F318" i="107"/>
  <c r="G318" i="107"/>
  <c r="H318" i="107"/>
  <c r="I318" i="107"/>
  <c r="J318" i="107"/>
  <c r="K318" i="107"/>
  <c r="L318" i="107"/>
  <c r="M318" i="107"/>
  <c r="N318" i="107"/>
  <c r="O318" i="107"/>
  <c r="P318" i="107"/>
  <c r="Q318" i="107"/>
  <c r="R318" i="107"/>
  <c r="S318" i="107"/>
  <c r="T318" i="107"/>
  <c r="U318" i="107"/>
  <c r="V318" i="107"/>
  <c r="X318" i="107"/>
  <c r="A319" i="107"/>
  <c r="B319" i="107"/>
  <c r="C319" i="107"/>
  <c r="D319" i="107"/>
  <c r="E319" i="107"/>
  <c r="F319" i="107"/>
  <c r="G319" i="107"/>
  <c r="H319" i="107"/>
  <c r="I319" i="107"/>
  <c r="J319" i="107"/>
  <c r="K319" i="107"/>
  <c r="L319" i="107"/>
  <c r="M319" i="107"/>
  <c r="N319" i="107"/>
  <c r="O319" i="107"/>
  <c r="P319" i="107"/>
  <c r="Q319" i="107"/>
  <c r="R319" i="107"/>
  <c r="S319" i="107"/>
  <c r="T319" i="107"/>
  <c r="U319" i="107"/>
  <c r="V319" i="107"/>
  <c r="X319" i="107"/>
  <c r="A320" i="107"/>
  <c r="B320" i="107"/>
  <c r="C320" i="107"/>
  <c r="D320" i="107"/>
  <c r="E320" i="107"/>
  <c r="F320" i="107"/>
  <c r="G320" i="107"/>
  <c r="H320" i="107"/>
  <c r="I320" i="107"/>
  <c r="J320" i="107"/>
  <c r="K320" i="107"/>
  <c r="L320" i="107"/>
  <c r="M320" i="107"/>
  <c r="N320" i="107"/>
  <c r="O320" i="107"/>
  <c r="P320" i="107"/>
  <c r="Q320" i="107"/>
  <c r="R320" i="107"/>
  <c r="S320" i="107"/>
  <c r="T320" i="107"/>
  <c r="U320" i="107"/>
  <c r="V320" i="107"/>
  <c r="X320" i="107"/>
  <c r="A321" i="107"/>
  <c r="B321" i="107"/>
  <c r="C321" i="107"/>
  <c r="D321" i="107"/>
  <c r="E321" i="107"/>
  <c r="F321" i="107"/>
  <c r="G321" i="107"/>
  <c r="H321" i="107"/>
  <c r="I321" i="107"/>
  <c r="J321" i="107"/>
  <c r="K321" i="107"/>
  <c r="L321" i="107"/>
  <c r="M321" i="107"/>
  <c r="N321" i="107"/>
  <c r="O321" i="107"/>
  <c r="P321" i="107"/>
  <c r="Q321" i="107"/>
  <c r="R321" i="107"/>
  <c r="S321" i="107"/>
  <c r="T321" i="107"/>
  <c r="U321" i="107"/>
  <c r="V321" i="107"/>
  <c r="X321" i="107"/>
  <c r="A322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X322" i="107"/>
  <c r="A323" i="107"/>
  <c r="B323" i="107"/>
  <c r="C323" i="107"/>
  <c r="D323" i="107"/>
  <c r="E323" i="107"/>
  <c r="F323" i="107"/>
  <c r="G323" i="107"/>
  <c r="H323" i="107"/>
  <c r="I323" i="107"/>
  <c r="J323" i="107"/>
  <c r="K323" i="107"/>
  <c r="L323" i="107"/>
  <c r="M323" i="107"/>
  <c r="N323" i="107"/>
  <c r="O323" i="107"/>
  <c r="P323" i="107"/>
  <c r="Q323" i="107"/>
  <c r="R323" i="107"/>
  <c r="S323" i="107"/>
  <c r="T323" i="107"/>
  <c r="U323" i="107"/>
  <c r="V323" i="107"/>
  <c r="X323" i="107"/>
  <c r="A324" i="107"/>
  <c r="B324" i="107"/>
  <c r="C324" i="107"/>
  <c r="D324" i="107"/>
  <c r="E324" i="107"/>
  <c r="F324" i="107"/>
  <c r="G324" i="107"/>
  <c r="H324" i="107"/>
  <c r="I324" i="107"/>
  <c r="J324" i="107"/>
  <c r="K324" i="107"/>
  <c r="L324" i="107"/>
  <c r="M324" i="107"/>
  <c r="N324" i="107"/>
  <c r="O324" i="107"/>
  <c r="P324" i="107"/>
  <c r="Q324" i="107"/>
  <c r="R324" i="107"/>
  <c r="S324" i="107"/>
  <c r="T324" i="107"/>
  <c r="U324" i="107"/>
  <c r="V324" i="107"/>
  <c r="X324" i="107"/>
  <c r="A325" i="107"/>
  <c r="B325" i="107"/>
  <c r="C325" i="107"/>
  <c r="D325" i="107"/>
  <c r="G325" i="107"/>
  <c r="H325" i="107"/>
  <c r="I325" i="107"/>
  <c r="J325" i="107"/>
  <c r="K325" i="107"/>
  <c r="L325" i="107"/>
  <c r="M325" i="107"/>
  <c r="N325" i="107"/>
  <c r="O325" i="107"/>
  <c r="P325" i="107"/>
  <c r="Q325" i="107"/>
  <c r="R325" i="107"/>
  <c r="S325" i="107"/>
  <c r="T325" i="107"/>
  <c r="U325" i="107"/>
  <c r="V325" i="107"/>
  <c r="X325" i="107"/>
  <c r="A326" i="107"/>
  <c r="B326" i="107"/>
  <c r="C326" i="107"/>
  <c r="D326" i="107"/>
  <c r="E326" i="107"/>
  <c r="F326" i="107"/>
  <c r="G326" i="107"/>
  <c r="H326" i="107"/>
  <c r="I326" i="107"/>
  <c r="J326" i="107"/>
  <c r="K326" i="107"/>
  <c r="L326" i="107"/>
  <c r="M326" i="107"/>
  <c r="N326" i="107"/>
  <c r="O326" i="107"/>
  <c r="P326" i="107"/>
  <c r="Q326" i="107"/>
  <c r="R326" i="107"/>
  <c r="S326" i="107"/>
  <c r="T326" i="107"/>
  <c r="U326" i="107"/>
  <c r="V326" i="107"/>
  <c r="X326" i="107"/>
  <c r="A327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X327" i="107"/>
  <c r="A328" i="107"/>
  <c r="B328" i="107"/>
  <c r="C328" i="107"/>
  <c r="D328" i="107"/>
  <c r="E328" i="107"/>
  <c r="F328" i="107"/>
  <c r="G328" i="107"/>
  <c r="H328" i="107"/>
  <c r="I328" i="107"/>
  <c r="J328" i="107"/>
  <c r="K328" i="107"/>
  <c r="L328" i="107"/>
  <c r="M328" i="107"/>
  <c r="N328" i="107"/>
  <c r="O328" i="107"/>
  <c r="P328" i="107"/>
  <c r="Q328" i="107"/>
  <c r="R328" i="107"/>
  <c r="S328" i="107"/>
  <c r="T328" i="107"/>
  <c r="U328" i="107"/>
  <c r="V328" i="107"/>
  <c r="X328" i="107"/>
  <c r="A329" i="107"/>
  <c r="B329" i="107"/>
  <c r="C329" i="107"/>
  <c r="D329" i="107"/>
  <c r="E329" i="107"/>
  <c r="F329" i="107"/>
  <c r="G329" i="107"/>
  <c r="H329" i="107"/>
  <c r="I329" i="107"/>
  <c r="J329" i="107"/>
  <c r="K329" i="107"/>
  <c r="L329" i="107"/>
  <c r="M329" i="107"/>
  <c r="N329" i="107"/>
  <c r="O329" i="107"/>
  <c r="P329" i="107"/>
  <c r="Q329" i="107"/>
  <c r="R329" i="107"/>
  <c r="S329" i="107"/>
  <c r="T329" i="107"/>
  <c r="U329" i="107"/>
  <c r="V329" i="107"/>
  <c r="X329" i="107"/>
  <c r="A330" i="107"/>
  <c r="B330" i="107"/>
  <c r="C330" i="107"/>
  <c r="D330" i="107"/>
  <c r="E330" i="107"/>
  <c r="F330" i="107"/>
  <c r="G330" i="107"/>
  <c r="H330" i="107"/>
  <c r="I330" i="107"/>
  <c r="J330" i="107"/>
  <c r="K330" i="107"/>
  <c r="L330" i="107"/>
  <c r="M330" i="107"/>
  <c r="N330" i="107"/>
  <c r="O330" i="107"/>
  <c r="P330" i="107"/>
  <c r="Q330" i="107"/>
  <c r="R330" i="107"/>
  <c r="S330" i="107"/>
  <c r="T330" i="107"/>
  <c r="U330" i="107"/>
  <c r="V330" i="107"/>
  <c r="X330" i="107"/>
  <c r="A331" i="107"/>
  <c r="B331" i="107"/>
  <c r="C331" i="107"/>
  <c r="D331" i="107"/>
  <c r="E331" i="107"/>
  <c r="F331" i="107"/>
  <c r="G331" i="107"/>
  <c r="H331" i="107"/>
  <c r="I331" i="107"/>
  <c r="J331" i="107"/>
  <c r="K331" i="107"/>
  <c r="L331" i="107"/>
  <c r="M331" i="107"/>
  <c r="N331" i="107"/>
  <c r="O331" i="107"/>
  <c r="P331" i="107"/>
  <c r="Q331" i="107"/>
  <c r="R331" i="107"/>
  <c r="S331" i="107"/>
  <c r="T331" i="107"/>
  <c r="U331" i="107"/>
  <c r="V331" i="107"/>
  <c r="X331" i="107"/>
  <c r="A332" i="107"/>
  <c r="B332" i="107"/>
  <c r="C332" i="107"/>
  <c r="D332" i="107"/>
  <c r="E332" i="107"/>
  <c r="F332" i="107"/>
  <c r="G332" i="107"/>
  <c r="H332" i="107"/>
  <c r="I332" i="107"/>
  <c r="J332" i="107"/>
  <c r="K332" i="107"/>
  <c r="L332" i="107"/>
  <c r="M332" i="107"/>
  <c r="N332" i="107"/>
  <c r="O332" i="107"/>
  <c r="P332" i="107"/>
  <c r="Q332" i="107"/>
  <c r="R332" i="107"/>
  <c r="S332" i="107"/>
  <c r="T332" i="107"/>
  <c r="U332" i="107"/>
  <c r="V332" i="107"/>
  <c r="X332" i="107"/>
  <c r="A333" i="107"/>
  <c r="B333" i="107"/>
  <c r="C333" i="107"/>
  <c r="D333" i="107"/>
  <c r="E333" i="107"/>
  <c r="F333" i="107"/>
  <c r="G333" i="107"/>
  <c r="H333" i="107"/>
  <c r="I333" i="107"/>
  <c r="J333" i="107"/>
  <c r="K333" i="107"/>
  <c r="L333" i="107"/>
  <c r="M333" i="107"/>
  <c r="N333" i="107"/>
  <c r="O333" i="107"/>
  <c r="P333" i="107"/>
  <c r="Q333" i="107"/>
  <c r="R333" i="107"/>
  <c r="S333" i="107"/>
  <c r="T333" i="107"/>
  <c r="U333" i="107"/>
  <c r="V333" i="107"/>
  <c r="X333" i="107"/>
  <c r="A334" i="107"/>
  <c r="B334" i="107"/>
  <c r="C334" i="107"/>
  <c r="D334" i="107"/>
  <c r="E334" i="107"/>
  <c r="F334" i="107"/>
  <c r="G334" i="107"/>
  <c r="H334" i="107"/>
  <c r="I334" i="107"/>
  <c r="J334" i="107"/>
  <c r="K334" i="107"/>
  <c r="L334" i="107"/>
  <c r="M334" i="107"/>
  <c r="N334" i="107"/>
  <c r="O334" i="107"/>
  <c r="P334" i="107"/>
  <c r="Q334" i="107"/>
  <c r="R334" i="107"/>
  <c r="S334" i="107"/>
  <c r="T334" i="107"/>
  <c r="U334" i="107"/>
  <c r="V334" i="107"/>
  <c r="X334" i="107"/>
  <c r="A335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X335" i="107"/>
  <c r="A336" i="107"/>
  <c r="B336" i="107"/>
  <c r="C336" i="107"/>
  <c r="D336" i="107"/>
  <c r="E336" i="107"/>
  <c r="F336" i="107"/>
  <c r="G336" i="107"/>
  <c r="H336" i="107"/>
  <c r="I336" i="107"/>
  <c r="J336" i="107"/>
  <c r="K336" i="107"/>
  <c r="L336" i="107"/>
  <c r="M336" i="107"/>
  <c r="N336" i="107"/>
  <c r="O336" i="107"/>
  <c r="P336" i="107"/>
  <c r="Q336" i="107"/>
  <c r="R336" i="107"/>
  <c r="S336" i="107"/>
  <c r="T336" i="107"/>
  <c r="U336" i="107"/>
  <c r="V336" i="107"/>
  <c r="X336" i="107"/>
  <c r="A337" i="107"/>
  <c r="B337" i="107"/>
  <c r="C337" i="107"/>
  <c r="D337" i="107"/>
  <c r="E337" i="107"/>
  <c r="F337" i="107"/>
  <c r="G337" i="107"/>
  <c r="H337" i="107"/>
  <c r="I337" i="107"/>
  <c r="J337" i="107"/>
  <c r="K337" i="107"/>
  <c r="L337" i="107"/>
  <c r="M337" i="107"/>
  <c r="N337" i="107"/>
  <c r="O337" i="107"/>
  <c r="P337" i="107"/>
  <c r="Q337" i="107"/>
  <c r="R337" i="107"/>
  <c r="S337" i="107"/>
  <c r="T337" i="107"/>
  <c r="U337" i="107"/>
  <c r="V337" i="107"/>
  <c r="X337" i="107"/>
  <c r="A338" i="107"/>
  <c r="B338" i="107"/>
  <c r="C338" i="107"/>
  <c r="D338" i="107"/>
  <c r="E338" i="107"/>
  <c r="F338" i="107"/>
  <c r="G338" i="107"/>
  <c r="H338" i="107"/>
  <c r="I338" i="107"/>
  <c r="J338" i="107"/>
  <c r="K338" i="107"/>
  <c r="L338" i="107"/>
  <c r="M338" i="107"/>
  <c r="N338" i="107"/>
  <c r="O338" i="107"/>
  <c r="P338" i="107"/>
  <c r="Q338" i="107"/>
  <c r="R338" i="107"/>
  <c r="S338" i="107"/>
  <c r="T338" i="107"/>
  <c r="U338" i="107"/>
  <c r="V338" i="107"/>
  <c r="X338" i="107"/>
  <c r="A339" i="107"/>
  <c r="B339" i="107"/>
  <c r="C339" i="107"/>
  <c r="D339" i="107"/>
  <c r="E339" i="107"/>
  <c r="F339" i="107"/>
  <c r="G339" i="107"/>
  <c r="H339" i="107"/>
  <c r="I339" i="107"/>
  <c r="J339" i="107"/>
  <c r="K339" i="107"/>
  <c r="L339" i="107"/>
  <c r="M339" i="107"/>
  <c r="N339" i="107"/>
  <c r="O339" i="107"/>
  <c r="P339" i="107"/>
  <c r="Q339" i="107"/>
  <c r="R339" i="107"/>
  <c r="S339" i="107"/>
  <c r="T339" i="107"/>
  <c r="U339" i="107"/>
  <c r="V339" i="107"/>
  <c r="X339" i="107"/>
  <c r="A340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X340" i="107"/>
  <c r="A341" i="107"/>
  <c r="B341" i="107"/>
  <c r="C341" i="107"/>
  <c r="D341" i="107"/>
  <c r="E341" i="107"/>
  <c r="F341" i="107"/>
  <c r="G341" i="107"/>
  <c r="H341" i="107"/>
  <c r="I341" i="107"/>
  <c r="J341" i="107"/>
  <c r="K341" i="107"/>
  <c r="L341" i="107"/>
  <c r="M341" i="107"/>
  <c r="N341" i="107"/>
  <c r="O341" i="107"/>
  <c r="P341" i="107"/>
  <c r="Q341" i="107"/>
  <c r="R341" i="107"/>
  <c r="S341" i="107"/>
  <c r="T341" i="107"/>
  <c r="U341" i="107"/>
  <c r="V341" i="107"/>
  <c r="X341" i="107"/>
  <c r="A342" i="107"/>
  <c r="B342" i="107"/>
  <c r="C342" i="107"/>
  <c r="D342" i="107"/>
  <c r="E342" i="107"/>
  <c r="F342" i="107"/>
  <c r="G342" i="107"/>
  <c r="H342" i="107"/>
  <c r="I342" i="107"/>
  <c r="J342" i="107"/>
  <c r="K342" i="107"/>
  <c r="L342" i="107"/>
  <c r="M342" i="107"/>
  <c r="N342" i="107"/>
  <c r="O342" i="107"/>
  <c r="P342" i="107"/>
  <c r="Q342" i="107"/>
  <c r="R342" i="107"/>
  <c r="S342" i="107"/>
  <c r="T342" i="107"/>
  <c r="U342" i="107"/>
  <c r="V342" i="107"/>
  <c r="X342" i="107"/>
  <c r="A343" i="107"/>
  <c r="B343" i="107"/>
  <c r="C343" i="107"/>
  <c r="D343" i="107"/>
  <c r="E343" i="107"/>
  <c r="F343" i="107"/>
  <c r="G343" i="107"/>
  <c r="H343" i="107"/>
  <c r="I343" i="107"/>
  <c r="J343" i="107"/>
  <c r="K343" i="107"/>
  <c r="L343" i="107"/>
  <c r="M343" i="107"/>
  <c r="N343" i="107"/>
  <c r="O343" i="107"/>
  <c r="P343" i="107"/>
  <c r="Q343" i="107"/>
  <c r="R343" i="107"/>
  <c r="S343" i="107"/>
  <c r="T343" i="107"/>
  <c r="U343" i="107"/>
  <c r="V343" i="107"/>
  <c r="X343" i="107"/>
  <c r="A344" i="107"/>
  <c r="B344" i="107"/>
  <c r="C344" i="107"/>
  <c r="D344" i="107"/>
  <c r="E344" i="107"/>
  <c r="F344" i="107"/>
  <c r="G344" i="107"/>
  <c r="H344" i="107"/>
  <c r="I344" i="107"/>
  <c r="J344" i="107"/>
  <c r="K344" i="107"/>
  <c r="L344" i="107"/>
  <c r="M344" i="107"/>
  <c r="N344" i="107"/>
  <c r="O344" i="107"/>
  <c r="P344" i="107"/>
  <c r="Q344" i="107"/>
  <c r="R344" i="107"/>
  <c r="S344" i="107"/>
  <c r="T344" i="107"/>
  <c r="U344" i="107"/>
  <c r="V344" i="107"/>
  <c r="X344" i="107"/>
  <c r="A345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X345" i="107"/>
  <c r="A346" i="107"/>
  <c r="B346" i="107"/>
  <c r="C346" i="107"/>
  <c r="D346" i="107"/>
  <c r="E346" i="107"/>
  <c r="F346" i="107"/>
  <c r="G346" i="107"/>
  <c r="H346" i="107"/>
  <c r="I346" i="107"/>
  <c r="J346" i="107"/>
  <c r="K346" i="107"/>
  <c r="L346" i="107"/>
  <c r="M346" i="107"/>
  <c r="N346" i="107"/>
  <c r="O346" i="107"/>
  <c r="P346" i="107"/>
  <c r="Q346" i="107"/>
  <c r="R346" i="107"/>
  <c r="S346" i="107"/>
  <c r="T346" i="107"/>
  <c r="U346" i="107"/>
  <c r="V346" i="107"/>
  <c r="X346" i="107"/>
  <c r="A347" i="107"/>
  <c r="B347" i="107"/>
  <c r="C347" i="107"/>
  <c r="D347" i="107"/>
  <c r="E347" i="107"/>
  <c r="F347" i="107"/>
  <c r="G347" i="107"/>
  <c r="H347" i="107"/>
  <c r="I347" i="107"/>
  <c r="J347" i="107"/>
  <c r="K347" i="107"/>
  <c r="L347" i="107"/>
  <c r="M347" i="107"/>
  <c r="N347" i="107"/>
  <c r="O347" i="107"/>
  <c r="P347" i="107"/>
  <c r="Q347" i="107"/>
  <c r="R347" i="107"/>
  <c r="S347" i="107"/>
  <c r="T347" i="107"/>
  <c r="U347" i="107"/>
  <c r="V347" i="107"/>
  <c r="X347" i="107"/>
  <c r="A348" i="107"/>
  <c r="B348" i="107"/>
  <c r="C348" i="107"/>
  <c r="D348" i="107"/>
  <c r="E348" i="107"/>
  <c r="F348" i="107"/>
  <c r="G348" i="107"/>
  <c r="H348" i="107"/>
  <c r="I348" i="107"/>
  <c r="J348" i="107"/>
  <c r="K348" i="107"/>
  <c r="L348" i="107"/>
  <c r="M348" i="107"/>
  <c r="N348" i="107"/>
  <c r="O348" i="107"/>
  <c r="P348" i="107"/>
  <c r="Q348" i="107"/>
  <c r="R348" i="107"/>
  <c r="S348" i="107"/>
  <c r="T348" i="107"/>
  <c r="U348" i="107"/>
  <c r="V348" i="107"/>
  <c r="X348" i="107"/>
  <c r="A349" i="107"/>
  <c r="B349" i="107"/>
  <c r="C349" i="107"/>
  <c r="D349" i="107"/>
  <c r="E349" i="107"/>
  <c r="F349" i="107"/>
  <c r="G349" i="107"/>
  <c r="H349" i="107"/>
  <c r="I349" i="107"/>
  <c r="J349" i="107"/>
  <c r="K349" i="107"/>
  <c r="L349" i="107"/>
  <c r="M349" i="107"/>
  <c r="N349" i="107"/>
  <c r="O349" i="107"/>
  <c r="P349" i="107"/>
  <c r="Q349" i="107"/>
  <c r="R349" i="107"/>
  <c r="S349" i="107"/>
  <c r="T349" i="107"/>
  <c r="U349" i="107"/>
  <c r="V349" i="107"/>
  <c r="X349" i="107"/>
  <c r="A350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X350" i="107"/>
  <c r="A351" i="107"/>
  <c r="B351" i="107"/>
  <c r="C351" i="107"/>
  <c r="D351" i="107"/>
  <c r="E351" i="107"/>
  <c r="F351" i="107"/>
  <c r="G351" i="107"/>
  <c r="H351" i="107"/>
  <c r="I351" i="107"/>
  <c r="J351" i="107"/>
  <c r="K351" i="107"/>
  <c r="L351" i="107"/>
  <c r="M351" i="107"/>
  <c r="N351" i="107"/>
  <c r="O351" i="107"/>
  <c r="P351" i="107"/>
  <c r="Q351" i="107"/>
  <c r="R351" i="107"/>
  <c r="S351" i="107"/>
  <c r="T351" i="107"/>
  <c r="U351" i="107"/>
  <c r="V351" i="107"/>
  <c r="X351" i="107"/>
  <c r="A352" i="107"/>
  <c r="B352" i="107"/>
  <c r="C352" i="107"/>
  <c r="D352" i="107"/>
  <c r="E352" i="107"/>
  <c r="F352" i="107"/>
  <c r="G352" i="107"/>
  <c r="H352" i="107"/>
  <c r="I352" i="107"/>
  <c r="J352" i="107"/>
  <c r="K352" i="107"/>
  <c r="L352" i="107"/>
  <c r="M352" i="107"/>
  <c r="N352" i="107"/>
  <c r="O352" i="107"/>
  <c r="P352" i="107"/>
  <c r="Q352" i="107"/>
  <c r="R352" i="107"/>
  <c r="S352" i="107"/>
  <c r="T352" i="107"/>
  <c r="U352" i="107"/>
  <c r="V352" i="107"/>
  <c r="X352" i="107"/>
  <c r="A353" i="107"/>
  <c r="B353" i="107"/>
  <c r="C353" i="107"/>
  <c r="D353" i="107"/>
  <c r="E353" i="107"/>
  <c r="F353" i="107"/>
  <c r="G353" i="107"/>
  <c r="H353" i="107"/>
  <c r="I353" i="107"/>
  <c r="J353" i="107"/>
  <c r="K353" i="107"/>
  <c r="L353" i="107"/>
  <c r="M353" i="107"/>
  <c r="N353" i="107"/>
  <c r="O353" i="107"/>
  <c r="P353" i="107"/>
  <c r="Q353" i="107"/>
  <c r="R353" i="107"/>
  <c r="S353" i="107"/>
  <c r="T353" i="107"/>
  <c r="U353" i="107"/>
  <c r="V353" i="107"/>
  <c r="X353" i="107"/>
  <c r="A354" i="107"/>
  <c r="B354" i="107"/>
  <c r="C354" i="107"/>
  <c r="D354" i="107"/>
  <c r="E354" i="107"/>
  <c r="F354" i="107"/>
  <c r="G354" i="107"/>
  <c r="H354" i="107"/>
  <c r="I354" i="107"/>
  <c r="J354" i="107"/>
  <c r="K354" i="107"/>
  <c r="L354" i="107"/>
  <c r="M354" i="107"/>
  <c r="N354" i="107"/>
  <c r="O354" i="107"/>
  <c r="P354" i="107"/>
  <c r="Q354" i="107"/>
  <c r="R354" i="107"/>
  <c r="S354" i="107"/>
  <c r="T354" i="107"/>
  <c r="U354" i="107"/>
  <c r="V354" i="107"/>
  <c r="X354" i="107"/>
  <c r="A355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X355" i="107"/>
  <c r="A356" i="107"/>
  <c r="B356" i="107"/>
  <c r="C356" i="107"/>
  <c r="D356" i="107"/>
  <c r="E356" i="107"/>
  <c r="F356" i="107"/>
  <c r="G356" i="107"/>
  <c r="H356" i="107"/>
  <c r="I356" i="107"/>
  <c r="J356" i="107"/>
  <c r="K356" i="107"/>
  <c r="L356" i="107"/>
  <c r="M356" i="107"/>
  <c r="N356" i="107"/>
  <c r="O356" i="107"/>
  <c r="P356" i="107"/>
  <c r="Q356" i="107"/>
  <c r="R356" i="107"/>
  <c r="S356" i="107"/>
  <c r="T356" i="107"/>
  <c r="U356" i="107"/>
  <c r="V356" i="107"/>
  <c r="X356" i="107"/>
  <c r="A357" i="107"/>
  <c r="B357" i="107"/>
  <c r="C357" i="107"/>
  <c r="D357" i="107"/>
  <c r="E357" i="107"/>
  <c r="F357" i="107"/>
  <c r="G357" i="107"/>
  <c r="H357" i="107"/>
  <c r="I357" i="107"/>
  <c r="J357" i="107"/>
  <c r="K357" i="107"/>
  <c r="L357" i="107"/>
  <c r="M357" i="107"/>
  <c r="N357" i="107"/>
  <c r="O357" i="107"/>
  <c r="P357" i="107"/>
  <c r="Q357" i="107"/>
  <c r="R357" i="107"/>
  <c r="S357" i="107"/>
  <c r="T357" i="107"/>
  <c r="U357" i="107"/>
  <c r="V357" i="107"/>
  <c r="X357" i="107"/>
  <c r="A358" i="107"/>
  <c r="B358" i="107"/>
  <c r="C358" i="107"/>
  <c r="D358" i="107"/>
  <c r="E358" i="107"/>
  <c r="F358" i="107"/>
  <c r="G358" i="107"/>
  <c r="H358" i="107"/>
  <c r="I358" i="107"/>
  <c r="J358" i="107"/>
  <c r="K358" i="107"/>
  <c r="L358" i="107"/>
  <c r="M358" i="107"/>
  <c r="N358" i="107"/>
  <c r="O358" i="107"/>
  <c r="P358" i="107"/>
  <c r="Q358" i="107"/>
  <c r="R358" i="107"/>
  <c r="S358" i="107"/>
  <c r="T358" i="107"/>
  <c r="U358" i="107"/>
  <c r="V358" i="107"/>
  <c r="X358" i="107"/>
  <c r="A359" i="107"/>
  <c r="B359" i="107"/>
  <c r="C359" i="107"/>
  <c r="D359" i="107"/>
  <c r="E359" i="107"/>
  <c r="F359" i="107"/>
  <c r="G359" i="107"/>
  <c r="H359" i="107"/>
  <c r="I359" i="107"/>
  <c r="J359" i="107"/>
  <c r="K359" i="107"/>
  <c r="L359" i="107"/>
  <c r="M359" i="107"/>
  <c r="N359" i="107"/>
  <c r="O359" i="107"/>
  <c r="P359" i="107"/>
  <c r="Q359" i="107"/>
  <c r="R359" i="107"/>
  <c r="S359" i="107"/>
  <c r="T359" i="107"/>
  <c r="U359" i="107"/>
  <c r="V359" i="107"/>
  <c r="X359" i="107"/>
  <c r="A360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X360" i="107"/>
  <c r="A361" i="107"/>
  <c r="B361" i="107"/>
  <c r="C361" i="107"/>
  <c r="D361" i="107"/>
  <c r="E361" i="107"/>
  <c r="F361" i="107"/>
  <c r="G361" i="107"/>
  <c r="H361" i="107"/>
  <c r="I361" i="107"/>
  <c r="J361" i="107"/>
  <c r="K361" i="107"/>
  <c r="L361" i="107"/>
  <c r="M361" i="107"/>
  <c r="N361" i="107"/>
  <c r="O361" i="107"/>
  <c r="P361" i="107"/>
  <c r="Q361" i="107"/>
  <c r="R361" i="107"/>
  <c r="S361" i="107"/>
  <c r="T361" i="107"/>
  <c r="U361" i="107"/>
  <c r="V361" i="107"/>
  <c r="X361" i="107"/>
  <c r="A362" i="107"/>
  <c r="B362" i="107"/>
  <c r="C362" i="107"/>
  <c r="D362" i="107"/>
  <c r="E362" i="107"/>
  <c r="F362" i="107"/>
  <c r="G362" i="107"/>
  <c r="H362" i="107"/>
  <c r="I362" i="107"/>
  <c r="J362" i="107"/>
  <c r="K362" i="107"/>
  <c r="L362" i="107"/>
  <c r="M362" i="107"/>
  <c r="N362" i="107"/>
  <c r="O362" i="107"/>
  <c r="P362" i="107"/>
  <c r="Q362" i="107"/>
  <c r="R362" i="107"/>
  <c r="S362" i="107"/>
  <c r="T362" i="107"/>
  <c r="U362" i="107"/>
  <c r="V362" i="107"/>
  <c r="X362" i="107"/>
  <c r="A363" i="107"/>
  <c r="B363" i="107"/>
  <c r="C363" i="107"/>
  <c r="D363" i="107"/>
  <c r="E363" i="107"/>
  <c r="F363" i="107"/>
  <c r="G363" i="107"/>
  <c r="H363" i="107"/>
  <c r="I363" i="107"/>
  <c r="J363" i="107"/>
  <c r="K363" i="107"/>
  <c r="L363" i="107"/>
  <c r="M363" i="107"/>
  <c r="N363" i="107"/>
  <c r="O363" i="107"/>
  <c r="P363" i="107"/>
  <c r="Q363" i="107"/>
  <c r="R363" i="107"/>
  <c r="S363" i="107"/>
  <c r="T363" i="107"/>
  <c r="U363" i="107"/>
  <c r="V363" i="107"/>
  <c r="X363" i="107"/>
  <c r="A364" i="107"/>
  <c r="B364" i="107"/>
  <c r="C364" i="107"/>
  <c r="D364" i="107"/>
  <c r="E364" i="107"/>
  <c r="F364" i="107"/>
  <c r="G364" i="107"/>
  <c r="H364" i="107"/>
  <c r="I364" i="107"/>
  <c r="J364" i="107"/>
  <c r="K364" i="107"/>
  <c r="L364" i="107"/>
  <c r="M364" i="107"/>
  <c r="N364" i="107"/>
  <c r="O364" i="107"/>
  <c r="P364" i="107"/>
  <c r="Q364" i="107"/>
  <c r="R364" i="107"/>
  <c r="S364" i="107"/>
  <c r="T364" i="107"/>
  <c r="U364" i="107"/>
  <c r="V364" i="107"/>
  <c r="X364" i="107"/>
  <c r="A365" i="107"/>
  <c r="B365" i="107"/>
  <c r="C365" i="107"/>
  <c r="D365" i="107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X365" i="107"/>
  <c r="A366" i="107"/>
  <c r="B366" i="107"/>
  <c r="C366" i="107"/>
  <c r="D366" i="107"/>
  <c r="E366" i="107"/>
  <c r="F366" i="107"/>
  <c r="G366" i="107"/>
  <c r="H366" i="107"/>
  <c r="I366" i="107"/>
  <c r="J366" i="107"/>
  <c r="K366" i="107"/>
  <c r="L366" i="107"/>
  <c r="M366" i="107"/>
  <c r="N366" i="107"/>
  <c r="O366" i="107"/>
  <c r="P366" i="107"/>
  <c r="Q366" i="107"/>
  <c r="R366" i="107"/>
  <c r="S366" i="107"/>
  <c r="T366" i="107"/>
  <c r="U366" i="107"/>
  <c r="V366" i="107"/>
  <c r="X366" i="107"/>
  <c r="A367" i="107"/>
  <c r="B367" i="107"/>
  <c r="C367" i="107"/>
  <c r="D367" i="107"/>
  <c r="E367" i="107"/>
  <c r="F367" i="107"/>
  <c r="G367" i="107"/>
  <c r="H367" i="107"/>
  <c r="I367" i="107"/>
  <c r="J367" i="107"/>
  <c r="K367" i="107"/>
  <c r="L367" i="107"/>
  <c r="M367" i="107"/>
  <c r="N367" i="107"/>
  <c r="O367" i="107"/>
  <c r="P367" i="107"/>
  <c r="Q367" i="107"/>
  <c r="R367" i="107"/>
  <c r="S367" i="107"/>
  <c r="T367" i="107"/>
  <c r="U367" i="107"/>
  <c r="V367" i="107"/>
  <c r="X367" i="107"/>
  <c r="A368" i="107"/>
  <c r="B368" i="107"/>
  <c r="C368" i="107"/>
  <c r="D368" i="107"/>
  <c r="E368" i="107"/>
  <c r="F368" i="107"/>
  <c r="G368" i="107"/>
  <c r="H368" i="107"/>
  <c r="I368" i="107"/>
  <c r="J368" i="107"/>
  <c r="K368" i="107"/>
  <c r="L368" i="107"/>
  <c r="M368" i="107"/>
  <c r="N368" i="107"/>
  <c r="O368" i="107"/>
  <c r="P368" i="107"/>
  <c r="Q368" i="107"/>
  <c r="R368" i="107"/>
  <c r="S368" i="107"/>
  <c r="T368" i="107"/>
  <c r="U368" i="107"/>
  <c r="V368" i="107"/>
  <c r="X368" i="107"/>
  <c r="A369" i="107"/>
  <c r="B369" i="107"/>
  <c r="C369" i="107"/>
  <c r="D369" i="107"/>
  <c r="E369" i="107"/>
  <c r="F369" i="107"/>
  <c r="G369" i="107"/>
  <c r="H369" i="107"/>
  <c r="I369" i="107"/>
  <c r="J369" i="107"/>
  <c r="K369" i="107"/>
  <c r="L369" i="107"/>
  <c r="M369" i="107"/>
  <c r="N369" i="107"/>
  <c r="O369" i="107"/>
  <c r="P369" i="107"/>
  <c r="Q369" i="107"/>
  <c r="R369" i="107"/>
  <c r="S369" i="107"/>
  <c r="T369" i="107"/>
  <c r="U369" i="107"/>
  <c r="V369" i="107"/>
  <c r="X369" i="107"/>
  <c r="A370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X370" i="107"/>
  <c r="A371" i="107"/>
  <c r="B371" i="107"/>
  <c r="C371" i="107"/>
  <c r="D371" i="107"/>
  <c r="E371" i="107"/>
  <c r="F371" i="107"/>
  <c r="G371" i="107"/>
  <c r="H371" i="107"/>
  <c r="I371" i="107"/>
  <c r="J371" i="107"/>
  <c r="K371" i="107"/>
  <c r="L371" i="107"/>
  <c r="M371" i="107"/>
  <c r="N371" i="107"/>
  <c r="O371" i="107"/>
  <c r="P371" i="107"/>
  <c r="Q371" i="107"/>
  <c r="R371" i="107"/>
  <c r="S371" i="107"/>
  <c r="T371" i="107"/>
  <c r="U371" i="107"/>
  <c r="V371" i="107"/>
  <c r="X371" i="107"/>
  <c r="A372" i="107"/>
  <c r="B372" i="107"/>
  <c r="C372" i="107"/>
  <c r="D372" i="107"/>
  <c r="E372" i="107"/>
  <c r="F372" i="107"/>
  <c r="G372" i="107"/>
  <c r="H372" i="107"/>
  <c r="I372" i="107"/>
  <c r="J372" i="107"/>
  <c r="K372" i="107"/>
  <c r="L372" i="107"/>
  <c r="M372" i="107"/>
  <c r="N372" i="107"/>
  <c r="O372" i="107"/>
  <c r="P372" i="107"/>
  <c r="Q372" i="107"/>
  <c r="R372" i="107"/>
  <c r="S372" i="107"/>
  <c r="T372" i="107"/>
  <c r="U372" i="107"/>
  <c r="V372" i="107"/>
  <c r="X372" i="107"/>
  <c r="A373" i="107"/>
  <c r="B373" i="107"/>
  <c r="C373" i="107"/>
  <c r="D373" i="107"/>
  <c r="E373" i="107"/>
  <c r="F373" i="107"/>
  <c r="G373" i="107"/>
  <c r="H373" i="107"/>
  <c r="I373" i="107"/>
  <c r="J373" i="107"/>
  <c r="K373" i="107"/>
  <c r="L373" i="107"/>
  <c r="M373" i="107"/>
  <c r="N373" i="107"/>
  <c r="O373" i="107"/>
  <c r="P373" i="107"/>
  <c r="Q373" i="107"/>
  <c r="R373" i="107"/>
  <c r="S373" i="107"/>
  <c r="T373" i="107"/>
  <c r="U373" i="107"/>
  <c r="V373" i="107"/>
  <c r="X373" i="107"/>
  <c r="A374" i="107"/>
  <c r="B374" i="107"/>
  <c r="C374" i="107"/>
  <c r="D374" i="107"/>
  <c r="E374" i="107"/>
  <c r="F374" i="107"/>
  <c r="G374" i="107"/>
  <c r="H374" i="107"/>
  <c r="I374" i="107"/>
  <c r="J374" i="107"/>
  <c r="K374" i="107"/>
  <c r="L374" i="107"/>
  <c r="M374" i="107"/>
  <c r="N374" i="107"/>
  <c r="O374" i="107"/>
  <c r="P374" i="107"/>
  <c r="Q374" i="107"/>
  <c r="R374" i="107"/>
  <c r="S374" i="107"/>
  <c r="T374" i="107"/>
  <c r="U374" i="107"/>
  <c r="V374" i="107"/>
  <c r="X374" i="107"/>
  <c r="A375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X375" i="107"/>
  <c r="A376" i="107"/>
  <c r="B376" i="107"/>
  <c r="C376" i="107"/>
  <c r="D376" i="107"/>
  <c r="E376" i="107"/>
  <c r="F376" i="107"/>
  <c r="G376" i="107"/>
  <c r="H376" i="107"/>
  <c r="I376" i="107"/>
  <c r="J376" i="107"/>
  <c r="K376" i="107"/>
  <c r="L376" i="107"/>
  <c r="M376" i="107"/>
  <c r="N376" i="107"/>
  <c r="O376" i="107"/>
  <c r="P376" i="107"/>
  <c r="Q376" i="107"/>
  <c r="R376" i="107"/>
  <c r="S376" i="107"/>
  <c r="T376" i="107"/>
  <c r="U376" i="107"/>
  <c r="V376" i="107"/>
  <c r="X376" i="107"/>
  <c r="A377" i="107"/>
  <c r="B377" i="107"/>
  <c r="C377" i="107"/>
  <c r="D377" i="107"/>
  <c r="E377" i="107"/>
  <c r="F377" i="107"/>
  <c r="G377" i="107"/>
  <c r="H377" i="107"/>
  <c r="I377" i="107"/>
  <c r="J377" i="107"/>
  <c r="K377" i="107"/>
  <c r="L377" i="107"/>
  <c r="M377" i="107"/>
  <c r="N377" i="107"/>
  <c r="O377" i="107"/>
  <c r="P377" i="107"/>
  <c r="Q377" i="107"/>
  <c r="R377" i="107"/>
  <c r="S377" i="107"/>
  <c r="T377" i="107"/>
  <c r="U377" i="107"/>
  <c r="V377" i="107"/>
  <c r="X377" i="107"/>
  <c r="A378" i="107"/>
  <c r="B378" i="107"/>
  <c r="C378" i="107"/>
  <c r="D378" i="107"/>
  <c r="E378" i="107"/>
  <c r="F378" i="107"/>
  <c r="G378" i="107"/>
  <c r="H378" i="107"/>
  <c r="I378" i="107"/>
  <c r="J378" i="107"/>
  <c r="K378" i="107"/>
  <c r="L378" i="107"/>
  <c r="M378" i="107"/>
  <c r="N378" i="107"/>
  <c r="O378" i="107"/>
  <c r="P378" i="107"/>
  <c r="Q378" i="107"/>
  <c r="R378" i="107"/>
  <c r="S378" i="107"/>
  <c r="T378" i="107"/>
  <c r="U378" i="107"/>
  <c r="V378" i="107"/>
  <c r="X378" i="107"/>
  <c r="A379" i="107"/>
  <c r="B379" i="107"/>
  <c r="C379" i="107"/>
  <c r="D379" i="107"/>
  <c r="E379" i="107"/>
  <c r="F379" i="107"/>
  <c r="G379" i="107"/>
  <c r="H379" i="107"/>
  <c r="I379" i="107"/>
  <c r="J379" i="107"/>
  <c r="K379" i="107"/>
  <c r="L379" i="107"/>
  <c r="M379" i="107"/>
  <c r="N379" i="107"/>
  <c r="O379" i="107"/>
  <c r="P379" i="107"/>
  <c r="Q379" i="107"/>
  <c r="R379" i="107"/>
  <c r="S379" i="107"/>
  <c r="T379" i="107"/>
  <c r="U379" i="107"/>
  <c r="V379" i="107"/>
  <c r="X379" i="107"/>
  <c r="A380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X380" i="107"/>
  <c r="A381" i="107"/>
  <c r="B381" i="107"/>
  <c r="C381" i="107"/>
  <c r="D381" i="107"/>
  <c r="E381" i="107"/>
  <c r="F381" i="107"/>
  <c r="G381" i="107"/>
  <c r="H381" i="107"/>
  <c r="I381" i="107"/>
  <c r="J381" i="107"/>
  <c r="K381" i="107"/>
  <c r="L381" i="107"/>
  <c r="M381" i="107"/>
  <c r="N381" i="107"/>
  <c r="O381" i="107"/>
  <c r="P381" i="107"/>
  <c r="Q381" i="107"/>
  <c r="R381" i="107"/>
  <c r="S381" i="107"/>
  <c r="T381" i="107"/>
  <c r="U381" i="107"/>
  <c r="V381" i="107"/>
  <c r="X381" i="107"/>
  <c r="A382" i="107"/>
  <c r="B382" i="107"/>
  <c r="C382" i="107"/>
  <c r="D382" i="107"/>
  <c r="E382" i="107"/>
  <c r="F382" i="107"/>
  <c r="G382" i="107"/>
  <c r="H382" i="107"/>
  <c r="I382" i="107"/>
  <c r="J382" i="107"/>
  <c r="K382" i="107"/>
  <c r="L382" i="107"/>
  <c r="M382" i="107"/>
  <c r="N382" i="107"/>
  <c r="O382" i="107"/>
  <c r="P382" i="107"/>
  <c r="Q382" i="107"/>
  <c r="R382" i="107"/>
  <c r="S382" i="107"/>
  <c r="T382" i="107"/>
  <c r="U382" i="107"/>
  <c r="V382" i="107"/>
  <c r="X382" i="107"/>
  <c r="A383" i="107"/>
  <c r="B383" i="107"/>
  <c r="C383" i="107"/>
  <c r="D383" i="107"/>
  <c r="E383" i="107"/>
  <c r="F383" i="107"/>
  <c r="G383" i="107"/>
  <c r="H383" i="107"/>
  <c r="I383" i="107"/>
  <c r="J383" i="107"/>
  <c r="K383" i="107"/>
  <c r="L383" i="107"/>
  <c r="M383" i="107"/>
  <c r="N383" i="107"/>
  <c r="O383" i="107"/>
  <c r="P383" i="107"/>
  <c r="Q383" i="107"/>
  <c r="R383" i="107"/>
  <c r="S383" i="107"/>
  <c r="T383" i="107"/>
  <c r="U383" i="107"/>
  <c r="V383" i="107"/>
  <c r="X383" i="107"/>
  <c r="A384" i="107"/>
  <c r="B384" i="107"/>
  <c r="C384" i="107"/>
  <c r="D384" i="107"/>
  <c r="E384" i="107"/>
  <c r="F384" i="107"/>
  <c r="G384" i="107"/>
  <c r="H384" i="107"/>
  <c r="I384" i="107"/>
  <c r="J384" i="107"/>
  <c r="K384" i="107"/>
  <c r="L384" i="107"/>
  <c r="M384" i="107"/>
  <c r="N384" i="107"/>
  <c r="O384" i="107"/>
  <c r="P384" i="107"/>
  <c r="Q384" i="107"/>
  <c r="R384" i="107"/>
  <c r="S384" i="107"/>
  <c r="T384" i="107"/>
  <c r="U384" i="107"/>
  <c r="V384" i="107"/>
  <c r="X384" i="107"/>
  <c r="A385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X385" i="107"/>
  <c r="A386" i="107"/>
  <c r="B386" i="107"/>
  <c r="C386" i="107"/>
  <c r="D386" i="107"/>
  <c r="E386" i="107"/>
  <c r="F386" i="107"/>
  <c r="G386" i="107"/>
  <c r="H386" i="107"/>
  <c r="I386" i="107"/>
  <c r="J386" i="107"/>
  <c r="K386" i="107"/>
  <c r="L386" i="107"/>
  <c r="M386" i="107"/>
  <c r="N386" i="107"/>
  <c r="O386" i="107"/>
  <c r="P386" i="107"/>
  <c r="Q386" i="107"/>
  <c r="R386" i="107"/>
  <c r="S386" i="107"/>
  <c r="T386" i="107"/>
  <c r="U386" i="107"/>
  <c r="V386" i="107"/>
  <c r="X386" i="107"/>
  <c r="A387" i="107"/>
  <c r="B387" i="107"/>
  <c r="C387" i="107"/>
  <c r="D387" i="107"/>
  <c r="E387" i="107"/>
  <c r="F387" i="107"/>
  <c r="G387" i="107"/>
  <c r="H387" i="107"/>
  <c r="I387" i="107"/>
  <c r="J387" i="107"/>
  <c r="K387" i="107"/>
  <c r="L387" i="107"/>
  <c r="M387" i="107"/>
  <c r="N387" i="107"/>
  <c r="O387" i="107"/>
  <c r="P387" i="107"/>
  <c r="Q387" i="107"/>
  <c r="R387" i="107"/>
  <c r="S387" i="107"/>
  <c r="T387" i="107"/>
  <c r="U387" i="107"/>
  <c r="V387" i="107"/>
  <c r="X387" i="107"/>
  <c r="A388" i="107"/>
  <c r="B388" i="107"/>
  <c r="C388" i="107"/>
  <c r="D388" i="107"/>
  <c r="E388" i="107"/>
  <c r="F388" i="107"/>
  <c r="G388" i="107"/>
  <c r="H388" i="107"/>
  <c r="I388" i="107"/>
  <c r="J388" i="107"/>
  <c r="K388" i="107"/>
  <c r="L388" i="107"/>
  <c r="M388" i="107"/>
  <c r="N388" i="107"/>
  <c r="O388" i="107"/>
  <c r="P388" i="107"/>
  <c r="Q388" i="107"/>
  <c r="R388" i="107"/>
  <c r="S388" i="107"/>
  <c r="T388" i="107"/>
  <c r="U388" i="107"/>
  <c r="V388" i="107"/>
  <c r="X388" i="107"/>
  <c r="A389" i="107"/>
  <c r="B389" i="107"/>
  <c r="C389" i="107"/>
  <c r="D389" i="107"/>
  <c r="E389" i="107"/>
  <c r="F389" i="107"/>
  <c r="G389" i="107"/>
  <c r="H389" i="107"/>
  <c r="I389" i="107"/>
  <c r="J389" i="107"/>
  <c r="K389" i="107"/>
  <c r="L389" i="107"/>
  <c r="M389" i="107"/>
  <c r="N389" i="107"/>
  <c r="O389" i="107"/>
  <c r="P389" i="107"/>
  <c r="Q389" i="107"/>
  <c r="R389" i="107"/>
  <c r="S389" i="107"/>
  <c r="T389" i="107"/>
  <c r="U389" i="107"/>
  <c r="V389" i="107"/>
  <c r="X389" i="107"/>
  <c r="A390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X390" i="107"/>
  <c r="A391" i="107"/>
  <c r="B391" i="107"/>
  <c r="C391" i="107"/>
  <c r="D391" i="107"/>
  <c r="E391" i="107"/>
  <c r="F391" i="107"/>
  <c r="G391" i="107"/>
  <c r="H391" i="107"/>
  <c r="I391" i="107"/>
  <c r="J391" i="107"/>
  <c r="K391" i="107"/>
  <c r="L391" i="107"/>
  <c r="M391" i="107"/>
  <c r="N391" i="107"/>
  <c r="O391" i="107"/>
  <c r="P391" i="107"/>
  <c r="Q391" i="107"/>
  <c r="R391" i="107"/>
  <c r="S391" i="107"/>
  <c r="T391" i="107"/>
  <c r="U391" i="107"/>
  <c r="V391" i="107"/>
  <c r="X391" i="107"/>
  <c r="A392" i="107"/>
  <c r="B392" i="107"/>
  <c r="C392" i="107"/>
  <c r="D392" i="107"/>
  <c r="E392" i="107"/>
  <c r="F392" i="107"/>
  <c r="G392" i="107"/>
  <c r="H392" i="107"/>
  <c r="I392" i="107"/>
  <c r="J392" i="107"/>
  <c r="K392" i="107"/>
  <c r="L392" i="107"/>
  <c r="M392" i="107"/>
  <c r="N392" i="107"/>
  <c r="O392" i="107"/>
  <c r="P392" i="107"/>
  <c r="Q392" i="107"/>
  <c r="R392" i="107"/>
  <c r="S392" i="107"/>
  <c r="T392" i="107"/>
  <c r="U392" i="107"/>
  <c r="V392" i="107"/>
  <c r="X392" i="107"/>
  <c r="A393" i="107"/>
  <c r="B393" i="107"/>
  <c r="C393" i="107"/>
  <c r="D393" i="107"/>
  <c r="E393" i="107"/>
  <c r="F393" i="107"/>
  <c r="G393" i="107"/>
  <c r="H393" i="107"/>
  <c r="I393" i="107"/>
  <c r="J393" i="107"/>
  <c r="K393" i="107"/>
  <c r="L393" i="107"/>
  <c r="M393" i="107"/>
  <c r="N393" i="107"/>
  <c r="O393" i="107"/>
  <c r="P393" i="107"/>
  <c r="Q393" i="107"/>
  <c r="R393" i="107"/>
  <c r="S393" i="107"/>
  <c r="T393" i="107"/>
  <c r="U393" i="107"/>
  <c r="V393" i="107"/>
  <c r="X393" i="107"/>
  <c r="A394" i="107"/>
  <c r="B394" i="107"/>
  <c r="C394" i="107"/>
  <c r="D394" i="107"/>
  <c r="E394" i="107"/>
  <c r="F394" i="107"/>
  <c r="G394" i="107"/>
  <c r="H394" i="107"/>
  <c r="I394" i="107"/>
  <c r="J394" i="107"/>
  <c r="K394" i="107"/>
  <c r="L394" i="107"/>
  <c r="M394" i="107"/>
  <c r="N394" i="107"/>
  <c r="O394" i="107"/>
  <c r="P394" i="107"/>
  <c r="Q394" i="107"/>
  <c r="R394" i="107"/>
  <c r="S394" i="107"/>
  <c r="T394" i="107"/>
  <c r="U394" i="107"/>
  <c r="V394" i="107"/>
  <c r="X394" i="107"/>
  <c r="A395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X395" i="107"/>
  <c r="A396" i="107"/>
  <c r="B396" i="107"/>
  <c r="C396" i="107"/>
  <c r="D396" i="107"/>
  <c r="E396" i="107"/>
  <c r="F396" i="107"/>
  <c r="G396" i="107"/>
  <c r="H396" i="107"/>
  <c r="I396" i="107"/>
  <c r="J396" i="107"/>
  <c r="K396" i="107"/>
  <c r="L396" i="107"/>
  <c r="M396" i="107"/>
  <c r="N396" i="107"/>
  <c r="O396" i="107"/>
  <c r="P396" i="107"/>
  <c r="Q396" i="107"/>
  <c r="R396" i="107"/>
  <c r="S396" i="107"/>
  <c r="T396" i="107"/>
  <c r="U396" i="107"/>
  <c r="V396" i="107"/>
  <c r="X396" i="107"/>
  <c r="A397" i="107"/>
  <c r="B397" i="107"/>
  <c r="C397" i="107"/>
  <c r="D397" i="107"/>
  <c r="E397" i="107"/>
  <c r="F397" i="107"/>
  <c r="G397" i="107"/>
  <c r="H397" i="107"/>
  <c r="I397" i="107"/>
  <c r="J397" i="107"/>
  <c r="K397" i="107"/>
  <c r="L397" i="107"/>
  <c r="M397" i="107"/>
  <c r="N397" i="107"/>
  <c r="O397" i="107"/>
  <c r="P397" i="107"/>
  <c r="Q397" i="107"/>
  <c r="R397" i="107"/>
  <c r="S397" i="107"/>
  <c r="T397" i="107"/>
  <c r="U397" i="107"/>
  <c r="V397" i="107"/>
  <c r="X397" i="107"/>
  <c r="A398" i="107"/>
  <c r="B398" i="107"/>
  <c r="C398" i="107"/>
  <c r="D398" i="107"/>
  <c r="E398" i="107"/>
  <c r="F398" i="107"/>
  <c r="G398" i="107"/>
  <c r="H398" i="107"/>
  <c r="I398" i="107"/>
  <c r="J398" i="107"/>
  <c r="K398" i="107"/>
  <c r="L398" i="107"/>
  <c r="M398" i="107"/>
  <c r="N398" i="107"/>
  <c r="O398" i="107"/>
  <c r="P398" i="107"/>
  <c r="Q398" i="107"/>
  <c r="R398" i="107"/>
  <c r="S398" i="107"/>
  <c r="T398" i="107"/>
  <c r="U398" i="107"/>
  <c r="V398" i="107"/>
  <c r="X398" i="107"/>
  <c r="A399" i="107"/>
  <c r="B399" i="107"/>
  <c r="C399" i="107"/>
  <c r="D399" i="107"/>
  <c r="E399" i="107"/>
  <c r="F399" i="107"/>
  <c r="G399" i="107"/>
  <c r="H399" i="107"/>
  <c r="I399" i="107"/>
  <c r="J399" i="107"/>
  <c r="K399" i="107"/>
  <c r="L399" i="107"/>
  <c r="M399" i="107"/>
  <c r="N399" i="107"/>
  <c r="O399" i="107"/>
  <c r="P399" i="107"/>
  <c r="Q399" i="107"/>
  <c r="R399" i="107"/>
  <c r="S399" i="107"/>
  <c r="T399" i="107"/>
  <c r="U399" i="107"/>
  <c r="V399" i="107"/>
  <c r="X399" i="107"/>
  <c r="A400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X400" i="107"/>
  <c r="A401" i="107"/>
  <c r="B401" i="107"/>
  <c r="C401" i="107"/>
  <c r="D401" i="107"/>
  <c r="E401" i="107"/>
  <c r="F401" i="107"/>
  <c r="G401" i="107"/>
  <c r="H401" i="107"/>
  <c r="I401" i="107"/>
  <c r="J401" i="107"/>
  <c r="K401" i="107"/>
  <c r="L401" i="107"/>
  <c r="M401" i="107"/>
  <c r="N401" i="107"/>
  <c r="O401" i="107"/>
  <c r="P401" i="107"/>
  <c r="Q401" i="107"/>
  <c r="R401" i="107"/>
  <c r="S401" i="107"/>
  <c r="T401" i="107"/>
  <c r="U401" i="107"/>
  <c r="V401" i="107"/>
  <c r="X401" i="107"/>
  <c r="A402" i="107"/>
  <c r="B402" i="107"/>
  <c r="C402" i="107"/>
  <c r="D402" i="107"/>
  <c r="E402" i="107"/>
  <c r="F402" i="107"/>
  <c r="G402" i="107"/>
  <c r="H402" i="107"/>
  <c r="I402" i="107"/>
  <c r="J402" i="107"/>
  <c r="K402" i="107"/>
  <c r="L402" i="107"/>
  <c r="M402" i="107"/>
  <c r="N402" i="107"/>
  <c r="O402" i="107"/>
  <c r="P402" i="107"/>
  <c r="Q402" i="107"/>
  <c r="R402" i="107"/>
  <c r="S402" i="107"/>
  <c r="T402" i="107"/>
  <c r="U402" i="107"/>
  <c r="V402" i="107"/>
  <c r="X402" i="107"/>
  <c r="A403" i="107"/>
  <c r="B403" i="107"/>
  <c r="C403" i="107"/>
  <c r="D403" i="107"/>
  <c r="E403" i="107"/>
  <c r="F403" i="107"/>
  <c r="G403" i="107"/>
  <c r="H403" i="107"/>
  <c r="I403" i="107"/>
  <c r="J403" i="107"/>
  <c r="K403" i="107"/>
  <c r="L403" i="107"/>
  <c r="M403" i="107"/>
  <c r="N403" i="107"/>
  <c r="O403" i="107"/>
  <c r="P403" i="107"/>
  <c r="Q403" i="107"/>
  <c r="R403" i="107"/>
  <c r="S403" i="107"/>
  <c r="T403" i="107"/>
  <c r="U403" i="107"/>
  <c r="V403" i="107"/>
  <c r="X403" i="107"/>
  <c r="A404" i="107"/>
  <c r="B404" i="107"/>
  <c r="C404" i="107"/>
  <c r="D404" i="107"/>
  <c r="E404" i="107"/>
  <c r="F404" i="107"/>
  <c r="G404" i="107"/>
  <c r="H404" i="107"/>
  <c r="I404" i="107"/>
  <c r="J404" i="107"/>
  <c r="K404" i="107"/>
  <c r="L404" i="107"/>
  <c r="M404" i="107"/>
  <c r="N404" i="107"/>
  <c r="O404" i="107"/>
  <c r="P404" i="107"/>
  <c r="Q404" i="107"/>
  <c r="R404" i="107"/>
  <c r="S404" i="107"/>
  <c r="T404" i="107"/>
  <c r="U404" i="107"/>
  <c r="V404" i="107"/>
  <c r="X404" i="107"/>
  <c r="A405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X405" i="107"/>
  <c r="A406" i="107"/>
  <c r="B406" i="107"/>
  <c r="C406" i="107"/>
  <c r="D406" i="107"/>
  <c r="E406" i="107"/>
  <c r="F406" i="107"/>
  <c r="G406" i="107"/>
  <c r="H406" i="107"/>
  <c r="I406" i="107"/>
  <c r="J406" i="107"/>
  <c r="K406" i="107"/>
  <c r="L406" i="107"/>
  <c r="M406" i="107"/>
  <c r="N406" i="107"/>
  <c r="O406" i="107"/>
  <c r="P406" i="107"/>
  <c r="Q406" i="107"/>
  <c r="R406" i="107"/>
  <c r="S406" i="107"/>
  <c r="T406" i="107"/>
  <c r="U406" i="107"/>
  <c r="V406" i="107"/>
  <c r="X406" i="107"/>
  <c r="A407" i="107"/>
  <c r="B407" i="107"/>
  <c r="C407" i="107"/>
  <c r="D407" i="107"/>
  <c r="E407" i="107"/>
  <c r="F407" i="107"/>
  <c r="G407" i="107"/>
  <c r="H407" i="107"/>
  <c r="I407" i="107"/>
  <c r="J407" i="107"/>
  <c r="K407" i="107"/>
  <c r="L407" i="107"/>
  <c r="M407" i="107"/>
  <c r="N407" i="107"/>
  <c r="O407" i="107"/>
  <c r="P407" i="107"/>
  <c r="Q407" i="107"/>
  <c r="R407" i="107"/>
  <c r="S407" i="107"/>
  <c r="T407" i="107"/>
  <c r="U407" i="107"/>
  <c r="V407" i="107"/>
  <c r="X407" i="107"/>
  <c r="A408" i="107"/>
  <c r="B408" i="107"/>
  <c r="C408" i="107"/>
  <c r="D408" i="107"/>
  <c r="E408" i="107"/>
  <c r="F408" i="107"/>
  <c r="G408" i="107"/>
  <c r="H408" i="107"/>
  <c r="I408" i="107"/>
  <c r="J408" i="107"/>
  <c r="K408" i="107"/>
  <c r="L408" i="107"/>
  <c r="M408" i="107"/>
  <c r="N408" i="107"/>
  <c r="O408" i="107"/>
  <c r="P408" i="107"/>
  <c r="Q408" i="107"/>
  <c r="R408" i="107"/>
  <c r="S408" i="107"/>
  <c r="T408" i="107"/>
  <c r="U408" i="107"/>
  <c r="V408" i="107"/>
  <c r="X408" i="107"/>
  <c r="A409" i="107"/>
  <c r="B409" i="107"/>
  <c r="C409" i="107"/>
  <c r="D409" i="107"/>
  <c r="E409" i="107"/>
  <c r="F409" i="107"/>
  <c r="G409" i="107"/>
  <c r="H409" i="107"/>
  <c r="I409" i="107"/>
  <c r="J409" i="107"/>
  <c r="K409" i="107"/>
  <c r="L409" i="107"/>
  <c r="M409" i="107"/>
  <c r="N409" i="107"/>
  <c r="O409" i="107"/>
  <c r="P409" i="107"/>
  <c r="Q409" i="107"/>
  <c r="R409" i="107"/>
  <c r="S409" i="107"/>
  <c r="T409" i="107"/>
  <c r="U409" i="107"/>
  <c r="V409" i="107"/>
  <c r="X409" i="107"/>
  <c r="A410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X410" i="107"/>
  <c r="A411" i="107"/>
  <c r="B411" i="107"/>
  <c r="C411" i="107"/>
  <c r="D411" i="107"/>
  <c r="E411" i="107"/>
  <c r="F411" i="107"/>
  <c r="G411" i="107"/>
  <c r="H411" i="107"/>
  <c r="I411" i="107"/>
  <c r="J411" i="107"/>
  <c r="K411" i="107"/>
  <c r="L411" i="107"/>
  <c r="M411" i="107"/>
  <c r="N411" i="107"/>
  <c r="O411" i="107"/>
  <c r="P411" i="107"/>
  <c r="Q411" i="107"/>
  <c r="R411" i="107"/>
  <c r="S411" i="107"/>
  <c r="T411" i="107"/>
  <c r="U411" i="107"/>
  <c r="V411" i="107"/>
  <c r="X411" i="107"/>
  <c r="A412" i="107"/>
  <c r="B412" i="107"/>
  <c r="C412" i="107"/>
  <c r="D412" i="107"/>
  <c r="E412" i="107"/>
  <c r="F412" i="107"/>
  <c r="G412" i="107"/>
  <c r="H412" i="107"/>
  <c r="I412" i="107"/>
  <c r="J412" i="107"/>
  <c r="K412" i="107"/>
  <c r="L412" i="107"/>
  <c r="M412" i="107"/>
  <c r="N412" i="107"/>
  <c r="O412" i="107"/>
  <c r="P412" i="107"/>
  <c r="Q412" i="107"/>
  <c r="R412" i="107"/>
  <c r="S412" i="107"/>
  <c r="T412" i="107"/>
  <c r="U412" i="107"/>
  <c r="V412" i="107"/>
  <c r="X412" i="107"/>
  <c r="A413" i="107"/>
  <c r="B413" i="107"/>
  <c r="C413" i="107"/>
  <c r="D413" i="107"/>
  <c r="E413" i="107"/>
  <c r="F413" i="107"/>
  <c r="G413" i="107"/>
  <c r="H413" i="107"/>
  <c r="I413" i="107"/>
  <c r="J413" i="107"/>
  <c r="K413" i="107"/>
  <c r="L413" i="107"/>
  <c r="M413" i="107"/>
  <c r="N413" i="107"/>
  <c r="O413" i="107"/>
  <c r="P413" i="107"/>
  <c r="Q413" i="107"/>
  <c r="R413" i="107"/>
  <c r="S413" i="107"/>
  <c r="T413" i="107"/>
  <c r="U413" i="107"/>
  <c r="V413" i="107"/>
  <c r="X413" i="107"/>
  <c r="A414" i="107"/>
  <c r="B414" i="107"/>
  <c r="C414" i="107"/>
  <c r="D414" i="107"/>
  <c r="E414" i="107"/>
  <c r="F414" i="107"/>
  <c r="G414" i="107"/>
  <c r="H414" i="107"/>
  <c r="I414" i="107"/>
  <c r="J414" i="107"/>
  <c r="K414" i="107"/>
  <c r="L414" i="107"/>
  <c r="M414" i="107"/>
  <c r="N414" i="107"/>
  <c r="O414" i="107"/>
  <c r="P414" i="107"/>
  <c r="Q414" i="107"/>
  <c r="R414" i="107"/>
  <c r="S414" i="107"/>
  <c r="T414" i="107"/>
  <c r="U414" i="107"/>
  <c r="V414" i="107"/>
  <c r="X414" i="107"/>
  <c r="A415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X415" i="107"/>
  <c r="A416" i="107"/>
  <c r="B416" i="107"/>
  <c r="C416" i="107"/>
  <c r="D416" i="107"/>
  <c r="E416" i="107"/>
  <c r="F416" i="107"/>
  <c r="G416" i="107"/>
  <c r="H416" i="107"/>
  <c r="I416" i="107"/>
  <c r="J416" i="107"/>
  <c r="K416" i="107"/>
  <c r="L416" i="107"/>
  <c r="M416" i="107"/>
  <c r="N416" i="107"/>
  <c r="O416" i="107"/>
  <c r="P416" i="107"/>
  <c r="Q416" i="107"/>
  <c r="R416" i="107"/>
  <c r="S416" i="107"/>
  <c r="T416" i="107"/>
  <c r="U416" i="107"/>
  <c r="V416" i="107"/>
  <c r="X416" i="107"/>
  <c r="A417" i="107"/>
  <c r="B417" i="107"/>
  <c r="C417" i="107"/>
  <c r="D417" i="107"/>
  <c r="E417" i="107"/>
  <c r="F417" i="107"/>
  <c r="G417" i="107"/>
  <c r="H417" i="107"/>
  <c r="I417" i="107"/>
  <c r="J417" i="107"/>
  <c r="K417" i="107"/>
  <c r="L417" i="107"/>
  <c r="M417" i="107"/>
  <c r="N417" i="107"/>
  <c r="O417" i="107"/>
  <c r="P417" i="107"/>
  <c r="Q417" i="107"/>
  <c r="R417" i="107"/>
  <c r="S417" i="107"/>
  <c r="T417" i="107"/>
  <c r="U417" i="107"/>
  <c r="V417" i="107"/>
  <c r="X417" i="107"/>
  <c r="A418" i="107"/>
  <c r="B418" i="107"/>
  <c r="C418" i="107"/>
  <c r="D418" i="107"/>
  <c r="E418" i="107"/>
  <c r="F418" i="107"/>
  <c r="G418" i="107"/>
  <c r="H418" i="107"/>
  <c r="I418" i="107"/>
  <c r="J418" i="107"/>
  <c r="K418" i="107"/>
  <c r="L418" i="107"/>
  <c r="M418" i="107"/>
  <c r="N418" i="107"/>
  <c r="O418" i="107"/>
  <c r="P418" i="107"/>
  <c r="Q418" i="107"/>
  <c r="R418" i="107"/>
  <c r="S418" i="107"/>
  <c r="T418" i="107"/>
  <c r="U418" i="107"/>
  <c r="V418" i="107"/>
  <c r="X418" i="107"/>
  <c r="A419" i="107"/>
  <c r="B419" i="107"/>
  <c r="C419" i="107"/>
  <c r="D419" i="107"/>
  <c r="E419" i="107"/>
  <c r="F419" i="107"/>
  <c r="G419" i="107"/>
  <c r="H419" i="107"/>
  <c r="I419" i="107"/>
  <c r="J419" i="107"/>
  <c r="K419" i="107"/>
  <c r="L419" i="107"/>
  <c r="M419" i="107"/>
  <c r="N419" i="107"/>
  <c r="O419" i="107"/>
  <c r="P419" i="107"/>
  <c r="Q419" i="107"/>
  <c r="R419" i="107"/>
  <c r="S419" i="107"/>
  <c r="T419" i="107"/>
  <c r="U419" i="107"/>
  <c r="V419" i="107"/>
  <c r="X419" i="107"/>
  <c r="A420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X420" i="107"/>
  <c r="A421" i="107"/>
  <c r="B421" i="107"/>
  <c r="C421" i="107"/>
  <c r="D421" i="107"/>
  <c r="E421" i="107"/>
  <c r="F421" i="107"/>
  <c r="G421" i="107"/>
  <c r="H421" i="107"/>
  <c r="I421" i="107"/>
  <c r="J421" i="107"/>
  <c r="K421" i="107"/>
  <c r="L421" i="107"/>
  <c r="M421" i="107"/>
  <c r="N421" i="107"/>
  <c r="O421" i="107"/>
  <c r="P421" i="107"/>
  <c r="Q421" i="107"/>
  <c r="R421" i="107"/>
  <c r="S421" i="107"/>
  <c r="T421" i="107"/>
  <c r="U421" i="107"/>
  <c r="V421" i="107"/>
  <c r="X421" i="107"/>
  <c r="A422" i="107"/>
  <c r="B422" i="107"/>
  <c r="C422" i="107"/>
  <c r="D422" i="107"/>
  <c r="E422" i="107"/>
  <c r="F422" i="107"/>
  <c r="G422" i="107"/>
  <c r="H422" i="107"/>
  <c r="I422" i="107"/>
  <c r="J422" i="107"/>
  <c r="K422" i="107"/>
  <c r="L422" i="107"/>
  <c r="M422" i="107"/>
  <c r="N422" i="107"/>
  <c r="O422" i="107"/>
  <c r="P422" i="107"/>
  <c r="Q422" i="107"/>
  <c r="R422" i="107"/>
  <c r="S422" i="107"/>
  <c r="T422" i="107"/>
  <c r="U422" i="107"/>
  <c r="V422" i="107"/>
  <c r="X422" i="107"/>
  <c r="A423" i="107"/>
  <c r="B423" i="107"/>
  <c r="C423" i="107"/>
  <c r="D423" i="107"/>
  <c r="E423" i="107"/>
  <c r="F423" i="107"/>
  <c r="G423" i="107"/>
  <c r="H423" i="107"/>
  <c r="I423" i="107"/>
  <c r="J423" i="107"/>
  <c r="K423" i="107"/>
  <c r="L423" i="107"/>
  <c r="M423" i="107"/>
  <c r="N423" i="107"/>
  <c r="O423" i="107"/>
  <c r="P423" i="107"/>
  <c r="Q423" i="107"/>
  <c r="R423" i="107"/>
  <c r="S423" i="107"/>
  <c r="T423" i="107"/>
  <c r="U423" i="107"/>
  <c r="V423" i="107"/>
  <c r="X423" i="107"/>
  <c r="A424" i="107"/>
  <c r="B424" i="107"/>
  <c r="C424" i="107"/>
  <c r="D424" i="107"/>
  <c r="E424" i="107"/>
  <c r="F424" i="107"/>
  <c r="G424" i="107"/>
  <c r="H424" i="107"/>
  <c r="I424" i="107"/>
  <c r="J424" i="107"/>
  <c r="K424" i="107"/>
  <c r="L424" i="107"/>
  <c r="M424" i="107"/>
  <c r="N424" i="107"/>
  <c r="O424" i="107"/>
  <c r="P424" i="107"/>
  <c r="Q424" i="107"/>
  <c r="R424" i="107"/>
  <c r="S424" i="107"/>
  <c r="T424" i="107"/>
  <c r="U424" i="107"/>
  <c r="V424" i="107"/>
  <c r="X424" i="107"/>
  <c r="A425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X425" i="107"/>
  <c r="A426" i="107"/>
  <c r="B426" i="107"/>
  <c r="C426" i="107"/>
  <c r="D426" i="107"/>
  <c r="E426" i="107"/>
  <c r="F426" i="107"/>
  <c r="G426" i="107"/>
  <c r="H426" i="107"/>
  <c r="I426" i="107"/>
  <c r="J426" i="107"/>
  <c r="K426" i="107"/>
  <c r="L426" i="107"/>
  <c r="M426" i="107"/>
  <c r="N426" i="107"/>
  <c r="O426" i="107"/>
  <c r="P426" i="107"/>
  <c r="Q426" i="107"/>
  <c r="R426" i="107"/>
  <c r="S426" i="107"/>
  <c r="T426" i="107"/>
  <c r="U426" i="107"/>
  <c r="V426" i="107"/>
  <c r="X426" i="107"/>
  <c r="A427" i="107"/>
  <c r="B427" i="107"/>
  <c r="C427" i="107"/>
  <c r="D427" i="107"/>
  <c r="E427" i="107"/>
  <c r="F427" i="107"/>
  <c r="G427" i="107"/>
  <c r="H427" i="107"/>
  <c r="I427" i="107"/>
  <c r="J427" i="107"/>
  <c r="K427" i="107"/>
  <c r="L427" i="107"/>
  <c r="M427" i="107"/>
  <c r="N427" i="107"/>
  <c r="O427" i="107"/>
  <c r="P427" i="107"/>
  <c r="Q427" i="107"/>
  <c r="R427" i="107"/>
  <c r="S427" i="107"/>
  <c r="T427" i="107"/>
  <c r="U427" i="107"/>
  <c r="V427" i="107"/>
  <c r="X427" i="107"/>
  <c r="A428" i="107"/>
  <c r="B428" i="107"/>
  <c r="C428" i="107"/>
  <c r="D428" i="107"/>
  <c r="E428" i="107"/>
  <c r="F428" i="107"/>
  <c r="G428" i="107"/>
  <c r="H428" i="107"/>
  <c r="I428" i="107"/>
  <c r="J428" i="107"/>
  <c r="K428" i="107"/>
  <c r="L428" i="107"/>
  <c r="M428" i="107"/>
  <c r="N428" i="107"/>
  <c r="O428" i="107"/>
  <c r="P428" i="107"/>
  <c r="Q428" i="107"/>
  <c r="R428" i="107"/>
  <c r="S428" i="107"/>
  <c r="T428" i="107"/>
  <c r="U428" i="107"/>
  <c r="V428" i="107"/>
  <c r="X428" i="107"/>
  <c r="A429" i="107"/>
  <c r="B429" i="107"/>
  <c r="C429" i="107"/>
  <c r="D429" i="107"/>
  <c r="E429" i="107"/>
  <c r="F429" i="107"/>
  <c r="G429" i="107"/>
  <c r="H429" i="107"/>
  <c r="I429" i="107"/>
  <c r="J429" i="107"/>
  <c r="K429" i="107"/>
  <c r="L429" i="107"/>
  <c r="M429" i="107"/>
  <c r="N429" i="107"/>
  <c r="O429" i="107"/>
  <c r="P429" i="107"/>
  <c r="Q429" i="107"/>
  <c r="R429" i="107"/>
  <c r="S429" i="107"/>
  <c r="T429" i="107"/>
  <c r="U429" i="107"/>
  <c r="V429" i="107"/>
  <c r="X429" i="107"/>
  <c r="A430" i="107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X430" i="107"/>
  <c r="A431" i="107"/>
  <c r="B431" i="107"/>
  <c r="C431" i="107"/>
  <c r="D431" i="107"/>
  <c r="E431" i="107"/>
  <c r="F431" i="107"/>
  <c r="G431" i="107"/>
  <c r="H431" i="107"/>
  <c r="I431" i="107"/>
  <c r="J431" i="107"/>
  <c r="K431" i="107"/>
  <c r="L431" i="107"/>
  <c r="M431" i="107"/>
  <c r="N431" i="107"/>
  <c r="O431" i="107"/>
  <c r="P431" i="107"/>
  <c r="Q431" i="107"/>
  <c r="R431" i="107"/>
  <c r="S431" i="107"/>
  <c r="T431" i="107"/>
  <c r="U431" i="107"/>
  <c r="V431" i="107"/>
  <c r="X431" i="107"/>
  <c r="A432" i="107"/>
  <c r="B432" i="107"/>
  <c r="C432" i="107"/>
  <c r="D432" i="107"/>
  <c r="E432" i="107"/>
  <c r="F432" i="107"/>
  <c r="G432" i="107"/>
  <c r="H432" i="107"/>
  <c r="I432" i="107"/>
  <c r="J432" i="107"/>
  <c r="K432" i="107"/>
  <c r="L432" i="107"/>
  <c r="M432" i="107"/>
  <c r="N432" i="107"/>
  <c r="O432" i="107"/>
  <c r="P432" i="107"/>
  <c r="Q432" i="107"/>
  <c r="R432" i="107"/>
  <c r="S432" i="107"/>
  <c r="T432" i="107"/>
  <c r="U432" i="107"/>
  <c r="V432" i="107"/>
  <c r="X432" i="107"/>
  <c r="A433" i="107"/>
  <c r="B433" i="107"/>
  <c r="C433" i="107"/>
  <c r="D433" i="107"/>
  <c r="E433" i="107"/>
  <c r="F433" i="107"/>
  <c r="G433" i="107"/>
  <c r="H433" i="107"/>
  <c r="I433" i="107"/>
  <c r="J433" i="107"/>
  <c r="K433" i="107"/>
  <c r="L433" i="107"/>
  <c r="M433" i="107"/>
  <c r="N433" i="107"/>
  <c r="O433" i="107"/>
  <c r="P433" i="107"/>
  <c r="Q433" i="107"/>
  <c r="R433" i="107"/>
  <c r="S433" i="107"/>
  <c r="T433" i="107"/>
  <c r="U433" i="107"/>
  <c r="V433" i="107"/>
  <c r="X433" i="107"/>
  <c r="A434" i="107"/>
  <c r="B434" i="107"/>
  <c r="C434" i="107"/>
  <c r="D434" i="107"/>
  <c r="E434" i="107"/>
  <c r="F434" i="107"/>
  <c r="G434" i="107"/>
  <c r="H434" i="107"/>
  <c r="I434" i="107"/>
  <c r="J434" i="107"/>
  <c r="K434" i="107"/>
  <c r="L434" i="107"/>
  <c r="M434" i="107"/>
  <c r="N434" i="107"/>
  <c r="O434" i="107"/>
  <c r="P434" i="107"/>
  <c r="Q434" i="107"/>
  <c r="R434" i="107"/>
  <c r="S434" i="107"/>
  <c r="T434" i="107"/>
  <c r="U434" i="107"/>
  <c r="V434" i="107"/>
  <c r="X434" i="107"/>
  <c r="A435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X435" i="107"/>
  <c r="A436" i="107"/>
  <c r="B436" i="107"/>
  <c r="C436" i="107"/>
  <c r="D436" i="107"/>
  <c r="E436" i="107"/>
  <c r="F436" i="107"/>
  <c r="G436" i="107"/>
  <c r="H436" i="107"/>
  <c r="I436" i="107"/>
  <c r="J436" i="107"/>
  <c r="K436" i="107"/>
  <c r="L436" i="107"/>
  <c r="M436" i="107"/>
  <c r="N436" i="107"/>
  <c r="O436" i="107"/>
  <c r="P436" i="107"/>
  <c r="Q436" i="107"/>
  <c r="R436" i="107"/>
  <c r="S436" i="107"/>
  <c r="T436" i="107"/>
  <c r="U436" i="107"/>
  <c r="V436" i="107"/>
  <c r="X436" i="107"/>
  <c r="A437" i="107"/>
  <c r="B437" i="107"/>
  <c r="C437" i="107"/>
  <c r="D437" i="107"/>
  <c r="E437" i="107"/>
  <c r="F437" i="107"/>
  <c r="G437" i="107"/>
  <c r="H437" i="107"/>
  <c r="I437" i="107"/>
  <c r="J437" i="107"/>
  <c r="K437" i="107"/>
  <c r="L437" i="107"/>
  <c r="M437" i="107"/>
  <c r="N437" i="107"/>
  <c r="O437" i="107"/>
  <c r="P437" i="107"/>
  <c r="Q437" i="107"/>
  <c r="R437" i="107"/>
  <c r="S437" i="107"/>
  <c r="T437" i="107"/>
  <c r="U437" i="107"/>
  <c r="V437" i="107"/>
  <c r="X437" i="107"/>
  <c r="A438" i="107"/>
  <c r="B438" i="107"/>
  <c r="C438" i="107"/>
  <c r="D438" i="107"/>
  <c r="E438" i="107"/>
  <c r="F438" i="107"/>
  <c r="G438" i="107"/>
  <c r="H438" i="107"/>
  <c r="I438" i="107"/>
  <c r="J438" i="107"/>
  <c r="K438" i="107"/>
  <c r="L438" i="107"/>
  <c r="M438" i="107"/>
  <c r="N438" i="107"/>
  <c r="O438" i="107"/>
  <c r="P438" i="107"/>
  <c r="Q438" i="107"/>
  <c r="R438" i="107"/>
  <c r="S438" i="107"/>
  <c r="T438" i="107"/>
  <c r="U438" i="107"/>
  <c r="V438" i="107"/>
  <c r="X438" i="107"/>
  <c r="A439" i="107"/>
  <c r="B439" i="107"/>
  <c r="C439" i="107"/>
  <c r="D439" i="107"/>
  <c r="E439" i="107"/>
  <c r="F439" i="107"/>
  <c r="G439" i="107"/>
  <c r="H439" i="107"/>
  <c r="I439" i="107"/>
  <c r="J439" i="107"/>
  <c r="K439" i="107"/>
  <c r="L439" i="107"/>
  <c r="M439" i="107"/>
  <c r="N439" i="107"/>
  <c r="O439" i="107"/>
  <c r="P439" i="107"/>
  <c r="Q439" i="107"/>
  <c r="R439" i="107"/>
  <c r="S439" i="107"/>
  <c r="T439" i="107"/>
  <c r="U439" i="107"/>
  <c r="V439" i="107"/>
  <c r="X439" i="107"/>
  <c r="A440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X440" i="107"/>
  <c r="A441" i="107"/>
  <c r="B441" i="107"/>
  <c r="C441" i="107"/>
  <c r="D441" i="107"/>
  <c r="E441" i="107"/>
  <c r="F441" i="107"/>
  <c r="G441" i="107"/>
  <c r="H441" i="107"/>
  <c r="I441" i="107"/>
  <c r="J441" i="107"/>
  <c r="K441" i="107"/>
  <c r="L441" i="107"/>
  <c r="M441" i="107"/>
  <c r="N441" i="107"/>
  <c r="O441" i="107"/>
  <c r="P441" i="107"/>
  <c r="Q441" i="107"/>
  <c r="R441" i="107"/>
  <c r="S441" i="107"/>
  <c r="T441" i="107"/>
  <c r="U441" i="107"/>
  <c r="V441" i="107"/>
  <c r="X441" i="107"/>
  <c r="A442" i="107"/>
  <c r="B442" i="107"/>
  <c r="C442" i="107"/>
  <c r="D442" i="107"/>
  <c r="E442" i="107"/>
  <c r="F442" i="107"/>
  <c r="G442" i="107"/>
  <c r="H442" i="107"/>
  <c r="I442" i="107"/>
  <c r="J442" i="107"/>
  <c r="K442" i="107"/>
  <c r="L442" i="107"/>
  <c r="M442" i="107"/>
  <c r="N442" i="107"/>
  <c r="O442" i="107"/>
  <c r="P442" i="107"/>
  <c r="Q442" i="107"/>
  <c r="R442" i="107"/>
  <c r="S442" i="107"/>
  <c r="T442" i="107"/>
  <c r="U442" i="107"/>
  <c r="V442" i="107"/>
  <c r="X442" i="107"/>
  <c r="A443" i="107"/>
  <c r="B443" i="107"/>
  <c r="C443" i="107"/>
  <c r="D443" i="107"/>
  <c r="E443" i="107"/>
  <c r="F443" i="107"/>
  <c r="G443" i="107"/>
  <c r="H443" i="107"/>
  <c r="I443" i="107"/>
  <c r="J443" i="107"/>
  <c r="K443" i="107"/>
  <c r="L443" i="107"/>
  <c r="M443" i="107"/>
  <c r="N443" i="107"/>
  <c r="O443" i="107"/>
  <c r="P443" i="107"/>
  <c r="Q443" i="107"/>
  <c r="R443" i="107"/>
  <c r="S443" i="107"/>
  <c r="T443" i="107"/>
  <c r="U443" i="107"/>
  <c r="V443" i="107"/>
  <c r="X443" i="107"/>
  <c r="A444" i="107"/>
  <c r="B444" i="107"/>
  <c r="C444" i="107"/>
  <c r="D444" i="107"/>
  <c r="E444" i="107"/>
  <c r="F444" i="107"/>
  <c r="G444" i="107"/>
  <c r="H444" i="107"/>
  <c r="I444" i="107"/>
  <c r="J444" i="107"/>
  <c r="K444" i="107"/>
  <c r="L444" i="107"/>
  <c r="M444" i="107"/>
  <c r="N444" i="107"/>
  <c r="O444" i="107"/>
  <c r="P444" i="107"/>
  <c r="Q444" i="107"/>
  <c r="R444" i="107"/>
  <c r="S444" i="107"/>
  <c r="T444" i="107"/>
  <c r="U444" i="107"/>
  <c r="V444" i="107"/>
  <c r="X444" i="107"/>
  <c r="A445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X445" i="107"/>
  <c r="A446" i="107"/>
  <c r="B446" i="107"/>
  <c r="C446" i="107"/>
  <c r="D446" i="107"/>
  <c r="E446" i="107"/>
  <c r="F446" i="107"/>
  <c r="G446" i="107"/>
  <c r="H446" i="107"/>
  <c r="I446" i="107"/>
  <c r="J446" i="107"/>
  <c r="K446" i="107"/>
  <c r="L446" i="107"/>
  <c r="M446" i="107"/>
  <c r="N446" i="107"/>
  <c r="O446" i="107"/>
  <c r="P446" i="107"/>
  <c r="Q446" i="107"/>
  <c r="R446" i="107"/>
  <c r="S446" i="107"/>
  <c r="T446" i="107"/>
  <c r="U446" i="107"/>
  <c r="V446" i="107"/>
  <c r="X446" i="107"/>
  <c r="A447" i="107"/>
  <c r="B447" i="107"/>
  <c r="C447" i="107"/>
  <c r="D447" i="107"/>
  <c r="E447" i="107"/>
  <c r="F447" i="107"/>
  <c r="G447" i="107"/>
  <c r="H447" i="107"/>
  <c r="I447" i="107"/>
  <c r="J447" i="107"/>
  <c r="K447" i="107"/>
  <c r="L447" i="107"/>
  <c r="M447" i="107"/>
  <c r="N447" i="107"/>
  <c r="O447" i="107"/>
  <c r="P447" i="107"/>
  <c r="Q447" i="107"/>
  <c r="R447" i="107"/>
  <c r="S447" i="107"/>
  <c r="T447" i="107"/>
  <c r="U447" i="107"/>
  <c r="V447" i="107"/>
  <c r="X447" i="107"/>
  <c r="A448" i="107"/>
  <c r="B448" i="107"/>
  <c r="C448" i="107"/>
  <c r="D448" i="107"/>
  <c r="E448" i="107"/>
  <c r="F448" i="107"/>
  <c r="G448" i="107"/>
  <c r="H448" i="107"/>
  <c r="I448" i="107"/>
  <c r="J448" i="107"/>
  <c r="K448" i="107"/>
  <c r="L448" i="107"/>
  <c r="M448" i="107"/>
  <c r="N448" i="107"/>
  <c r="O448" i="107"/>
  <c r="P448" i="107"/>
  <c r="Q448" i="107"/>
  <c r="R448" i="107"/>
  <c r="S448" i="107"/>
  <c r="T448" i="107"/>
  <c r="U448" i="107"/>
  <c r="V448" i="107"/>
  <c r="X448" i="107"/>
  <c r="A449" i="107"/>
  <c r="B449" i="107"/>
  <c r="C449" i="107"/>
  <c r="D449" i="107"/>
  <c r="E449" i="107"/>
  <c r="F449" i="107"/>
  <c r="G449" i="107"/>
  <c r="H449" i="107"/>
  <c r="I449" i="107"/>
  <c r="J449" i="107"/>
  <c r="K449" i="107"/>
  <c r="L449" i="107"/>
  <c r="M449" i="107"/>
  <c r="N449" i="107"/>
  <c r="O449" i="107"/>
  <c r="P449" i="107"/>
  <c r="Q449" i="107"/>
  <c r="R449" i="107"/>
  <c r="S449" i="107"/>
  <c r="T449" i="107"/>
  <c r="U449" i="107"/>
  <c r="V449" i="107"/>
  <c r="X449" i="107"/>
  <c r="A450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X450" i="107"/>
  <c r="A451" i="107"/>
  <c r="B451" i="107"/>
  <c r="C451" i="107"/>
  <c r="D451" i="107"/>
  <c r="E451" i="107"/>
  <c r="F451" i="107"/>
  <c r="G451" i="107"/>
  <c r="H451" i="107"/>
  <c r="I451" i="107"/>
  <c r="J451" i="107"/>
  <c r="K451" i="107"/>
  <c r="L451" i="107"/>
  <c r="M451" i="107"/>
  <c r="N451" i="107"/>
  <c r="O451" i="107"/>
  <c r="P451" i="107"/>
  <c r="Q451" i="107"/>
  <c r="R451" i="107"/>
  <c r="S451" i="107"/>
  <c r="T451" i="107"/>
  <c r="U451" i="107"/>
  <c r="V451" i="107"/>
  <c r="X451" i="107"/>
  <c r="A452" i="107"/>
  <c r="B452" i="107"/>
  <c r="C452" i="107"/>
  <c r="D452" i="107"/>
  <c r="E452" i="107"/>
  <c r="F452" i="107"/>
  <c r="G452" i="107"/>
  <c r="H452" i="107"/>
  <c r="I452" i="107"/>
  <c r="J452" i="107"/>
  <c r="K452" i="107"/>
  <c r="L452" i="107"/>
  <c r="M452" i="107"/>
  <c r="N452" i="107"/>
  <c r="O452" i="107"/>
  <c r="P452" i="107"/>
  <c r="Q452" i="107"/>
  <c r="R452" i="107"/>
  <c r="S452" i="107"/>
  <c r="T452" i="107"/>
  <c r="U452" i="107"/>
  <c r="V452" i="107"/>
  <c r="X452" i="107"/>
  <c r="A453" i="107"/>
  <c r="B453" i="107"/>
  <c r="C453" i="107"/>
  <c r="D453" i="107"/>
  <c r="E453" i="107"/>
  <c r="F453" i="107"/>
  <c r="G453" i="107"/>
  <c r="H453" i="107"/>
  <c r="I453" i="107"/>
  <c r="J453" i="107"/>
  <c r="K453" i="107"/>
  <c r="L453" i="107"/>
  <c r="M453" i="107"/>
  <c r="N453" i="107"/>
  <c r="O453" i="107"/>
  <c r="P453" i="107"/>
  <c r="Q453" i="107"/>
  <c r="R453" i="107"/>
  <c r="S453" i="107"/>
  <c r="T453" i="107"/>
  <c r="U453" i="107"/>
  <c r="V453" i="107"/>
  <c r="X453" i="107"/>
  <c r="A454" i="107"/>
  <c r="B454" i="107"/>
  <c r="C454" i="107"/>
  <c r="D454" i="107"/>
  <c r="E454" i="107"/>
  <c r="F454" i="107"/>
  <c r="G454" i="107"/>
  <c r="H454" i="107"/>
  <c r="I454" i="107"/>
  <c r="J454" i="107"/>
  <c r="K454" i="107"/>
  <c r="L454" i="107"/>
  <c r="M454" i="107"/>
  <c r="N454" i="107"/>
  <c r="O454" i="107"/>
  <c r="P454" i="107"/>
  <c r="Q454" i="107"/>
  <c r="R454" i="107"/>
  <c r="S454" i="107"/>
  <c r="T454" i="107"/>
  <c r="U454" i="107"/>
  <c r="V454" i="107"/>
  <c r="X454" i="107"/>
  <c r="A455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X455" i="107"/>
  <c r="A456" i="107"/>
  <c r="B456" i="107"/>
  <c r="C456" i="107"/>
  <c r="D456" i="107"/>
  <c r="E456" i="107"/>
  <c r="F456" i="107"/>
  <c r="G456" i="107"/>
  <c r="H456" i="107"/>
  <c r="I456" i="107"/>
  <c r="J456" i="107"/>
  <c r="K456" i="107"/>
  <c r="L456" i="107"/>
  <c r="M456" i="107"/>
  <c r="N456" i="107"/>
  <c r="O456" i="107"/>
  <c r="P456" i="107"/>
  <c r="Q456" i="107"/>
  <c r="R456" i="107"/>
  <c r="S456" i="107"/>
  <c r="T456" i="107"/>
  <c r="U456" i="107"/>
  <c r="V456" i="107"/>
  <c r="X456" i="107"/>
  <c r="A457" i="107"/>
  <c r="B457" i="107"/>
  <c r="C457" i="107"/>
  <c r="D457" i="107"/>
  <c r="E457" i="107"/>
  <c r="F457" i="107"/>
  <c r="G457" i="107"/>
  <c r="H457" i="107"/>
  <c r="I457" i="107"/>
  <c r="J457" i="107"/>
  <c r="K457" i="107"/>
  <c r="L457" i="107"/>
  <c r="M457" i="107"/>
  <c r="N457" i="107"/>
  <c r="O457" i="107"/>
  <c r="P457" i="107"/>
  <c r="Q457" i="107"/>
  <c r="R457" i="107"/>
  <c r="S457" i="107"/>
  <c r="T457" i="107"/>
  <c r="U457" i="107"/>
  <c r="V457" i="107"/>
  <c r="X457" i="107"/>
  <c r="A458" i="107"/>
  <c r="B458" i="107"/>
  <c r="C458" i="107"/>
  <c r="D458" i="107"/>
  <c r="E458" i="107"/>
  <c r="F458" i="107"/>
  <c r="G458" i="107"/>
  <c r="H458" i="107"/>
  <c r="I458" i="107"/>
  <c r="J458" i="107"/>
  <c r="K458" i="107"/>
  <c r="L458" i="107"/>
  <c r="M458" i="107"/>
  <c r="N458" i="107"/>
  <c r="O458" i="107"/>
  <c r="P458" i="107"/>
  <c r="Q458" i="107"/>
  <c r="R458" i="107"/>
  <c r="S458" i="107"/>
  <c r="T458" i="107"/>
  <c r="U458" i="107"/>
  <c r="V458" i="107"/>
  <c r="X458" i="107"/>
  <c r="A459" i="107"/>
  <c r="B459" i="107"/>
  <c r="C459" i="107"/>
  <c r="D459" i="107"/>
  <c r="E459" i="107"/>
  <c r="F459" i="107"/>
  <c r="G459" i="107"/>
  <c r="H459" i="107"/>
  <c r="I459" i="107"/>
  <c r="J459" i="107"/>
  <c r="K459" i="107"/>
  <c r="L459" i="107"/>
  <c r="M459" i="107"/>
  <c r="N459" i="107"/>
  <c r="O459" i="107"/>
  <c r="P459" i="107"/>
  <c r="Q459" i="107"/>
  <c r="R459" i="107"/>
  <c r="S459" i="107"/>
  <c r="T459" i="107"/>
  <c r="U459" i="107"/>
  <c r="V459" i="107"/>
  <c r="X459" i="107"/>
  <c r="A460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X460" i="107"/>
  <c r="A461" i="107"/>
  <c r="B461" i="107"/>
  <c r="C461" i="107"/>
  <c r="D461" i="107"/>
  <c r="E461" i="107"/>
  <c r="F461" i="107"/>
  <c r="G461" i="107"/>
  <c r="H461" i="107"/>
  <c r="I461" i="107"/>
  <c r="J461" i="107"/>
  <c r="K461" i="107"/>
  <c r="L461" i="107"/>
  <c r="M461" i="107"/>
  <c r="N461" i="107"/>
  <c r="O461" i="107"/>
  <c r="P461" i="107"/>
  <c r="Q461" i="107"/>
  <c r="R461" i="107"/>
  <c r="S461" i="107"/>
  <c r="T461" i="107"/>
  <c r="U461" i="107"/>
  <c r="V461" i="107"/>
  <c r="X461" i="107"/>
  <c r="A462" i="107"/>
  <c r="B462" i="107"/>
  <c r="C462" i="107"/>
  <c r="D462" i="107"/>
  <c r="E462" i="107"/>
  <c r="F462" i="107"/>
  <c r="G462" i="107"/>
  <c r="H462" i="107"/>
  <c r="I462" i="107"/>
  <c r="J462" i="107"/>
  <c r="K462" i="107"/>
  <c r="L462" i="107"/>
  <c r="M462" i="107"/>
  <c r="N462" i="107"/>
  <c r="O462" i="107"/>
  <c r="P462" i="107"/>
  <c r="Q462" i="107"/>
  <c r="R462" i="107"/>
  <c r="S462" i="107"/>
  <c r="T462" i="107"/>
  <c r="U462" i="107"/>
  <c r="V462" i="107"/>
  <c r="X462" i="107"/>
  <c r="A463" i="107"/>
  <c r="B463" i="107"/>
  <c r="C463" i="107"/>
  <c r="D463" i="107"/>
  <c r="E463" i="107"/>
  <c r="F463" i="107"/>
  <c r="G463" i="107"/>
  <c r="H463" i="107"/>
  <c r="I463" i="107"/>
  <c r="J463" i="107"/>
  <c r="K463" i="107"/>
  <c r="L463" i="107"/>
  <c r="M463" i="107"/>
  <c r="N463" i="107"/>
  <c r="O463" i="107"/>
  <c r="P463" i="107"/>
  <c r="Q463" i="107"/>
  <c r="R463" i="107"/>
  <c r="S463" i="107"/>
  <c r="T463" i="107"/>
  <c r="U463" i="107"/>
  <c r="V463" i="107"/>
  <c r="X463" i="107"/>
  <c r="A464" i="107"/>
  <c r="B464" i="107"/>
  <c r="C464" i="107"/>
  <c r="D464" i="107"/>
  <c r="E464" i="107"/>
  <c r="F464" i="107"/>
  <c r="G464" i="107"/>
  <c r="H464" i="107"/>
  <c r="I464" i="107"/>
  <c r="J464" i="107"/>
  <c r="K464" i="107"/>
  <c r="L464" i="107"/>
  <c r="M464" i="107"/>
  <c r="N464" i="107"/>
  <c r="O464" i="107"/>
  <c r="P464" i="107"/>
  <c r="Q464" i="107"/>
  <c r="R464" i="107"/>
  <c r="S464" i="107"/>
  <c r="T464" i="107"/>
  <c r="U464" i="107"/>
  <c r="V464" i="107"/>
  <c r="X464" i="107"/>
  <c r="A465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X465" i="107"/>
  <c r="A466" i="107"/>
  <c r="B466" i="107"/>
  <c r="C466" i="107"/>
  <c r="D466" i="107"/>
  <c r="E466" i="107"/>
  <c r="F466" i="107"/>
  <c r="G466" i="107"/>
  <c r="H466" i="107"/>
  <c r="I466" i="107"/>
  <c r="J466" i="107"/>
  <c r="K466" i="107"/>
  <c r="L466" i="107"/>
  <c r="M466" i="107"/>
  <c r="N466" i="107"/>
  <c r="O466" i="107"/>
  <c r="P466" i="107"/>
  <c r="Q466" i="107"/>
  <c r="R466" i="107"/>
  <c r="S466" i="107"/>
  <c r="T466" i="107"/>
  <c r="U466" i="107"/>
  <c r="V466" i="107"/>
  <c r="X466" i="107"/>
  <c r="A467" i="107"/>
  <c r="B467" i="107"/>
  <c r="C467" i="107"/>
  <c r="D467" i="107"/>
  <c r="E467" i="107"/>
  <c r="F467" i="107"/>
  <c r="G467" i="107"/>
  <c r="H467" i="107"/>
  <c r="I467" i="107"/>
  <c r="J467" i="107"/>
  <c r="K467" i="107"/>
  <c r="L467" i="107"/>
  <c r="M467" i="107"/>
  <c r="N467" i="107"/>
  <c r="O467" i="107"/>
  <c r="P467" i="107"/>
  <c r="Q467" i="107"/>
  <c r="R467" i="107"/>
  <c r="S467" i="107"/>
  <c r="T467" i="107"/>
  <c r="U467" i="107"/>
  <c r="V467" i="107"/>
  <c r="X467" i="107"/>
  <c r="A468" i="107"/>
  <c r="B468" i="107"/>
  <c r="C468" i="107"/>
  <c r="D468" i="107"/>
  <c r="E468" i="107"/>
  <c r="F468" i="107"/>
  <c r="G468" i="107"/>
  <c r="H468" i="107"/>
  <c r="I468" i="107"/>
  <c r="J468" i="107"/>
  <c r="K468" i="107"/>
  <c r="L468" i="107"/>
  <c r="M468" i="107"/>
  <c r="N468" i="107"/>
  <c r="O468" i="107"/>
  <c r="P468" i="107"/>
  <c r="Q468" i="107"/>
  <c r="R468" i="107"/>
  <c r="S468" i="107"/>
  <c r="T468" i="107"/>
  <c r="U468" i="107"/>
  <c r="V468" i="107"/>
  <c r="X468" i="107"/>
  <c r="A469" i="107"/>
  <c r="B469" i="107"/>
  <c r="C469" i="107"/>
  <c r="D469" i="107"/>
  <c r="E469" i="107"/>
  <c r="F469" i="107"/>
  <c r="G469" i="107"/>
  <c r="H469" i="107"/>
  <c r="I469" i="107"/>
  <c r="J469" i="107"/>
  <c r="K469" i="107"/>
  <c r="L469" i="107"/>
  <c r="M469" i="107"/>
  <c r="N469" i="107"/>
  <c r="O469" i="107"/>
  <c r="P469" i="107"/>
  <c r="Q469" i="107"/>
  <c r="R469" i="107"/>
  <c r="S469" i="107"/>
  <c r="T469" i="107"/>
  <c r="U469" i="107"/>
  <c r="V469" i="107"/>
  <c r="X469" i="107"/>
  <c r="A470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X470" i="107"/>
  <c r="A471" i="107"/>
  <c r="B471" i="107"/>
  <c r="C471" i="107"/>
  <c r="D471" i="107"/>
  <c r="E471" i="107"/>
  <c r="F471" i="107"/>
  <c r="G471" i="107"/>
  <c r="H471" i="107"/>
  <c r="I471" i="107"/>
  <c r="J471" i="107"/>
  <c r="K471" i="107"/>
  <c r="L471" i="107"/>
  <c r="M471" i="107"/>
  <c r="N471" i="107"/>
  <c r="O471" i="107"/>
  <c r="P471" i="107"/>
  <c r="Q471" i="107"/>
  <c r="R471" i="107"/>
  <c r="S471" i="107"/>
  <c r="T471" i="107"/>
  <c r="U471" i="107"/>
  <c r="V471" i="107"/>
  <c r="X471" i="107"/>
  <c r="A472" i="107"/>
  <c r="B472" i="107"/>
  <c r="C472" i="107"/>
  <c r="D472" i="107"/>
  <c r="E472" i="107"/>
  <c r="F472" i="107"/>
  <c r="G472" i="107"/>
  <c r="H472" i="107"/>
  <c r="I472" i="107"/>
  <c r="J472" i="107"/>
  <c r="K472" i="107"/>
  <c r="L472" i="107"/>
  <c r="M472" i="107"/>
  <c r="N472" i="107"/>
  <c r="O472" i="107"/>
  <c r="P472" i="107"/>
  <c r="Q472" i="107"/>
  <c r="R472" i="107"/>
  <c r="S472" i="107"/>
  <c r="T472" i="107"/>
  <c r="U472" i="107"/>
  <c r="V472" i="107"/>
  <c r="X472" i="107"/>
  <c r="A473" i="107"/>
  <c r="B473" i="107"/>
  <c r="C473" i="107"/>
  <c r="D473" i="107"/>
  <c r="E473" i="107"/>
  <c r="F473" i="107"/>
  <c r="G473" i="107"/>
  <c r="H473" i="107"/>
  <c r="I473" i="107"/>
  <c r="J473" i="107"/>
  <c r="K473" i="107"/>
  <c r="L473" i="107"/>
  <c r="M473" i="107"/>
  <c r="N473" i="107"/>
  <c r="O473" i="107"/>
  <c r="P473" i="107"/>
  <c r="Q473" i="107"/>
  <c r="R473" i="107"/>
  <c r="S473" i="107"/>
  <c r="T473" i="107"/>
  <c r="U473" i="107"/>
  <c r="V473" i="107"/>
  <c r="X473" i="107"/>
  <c r="A474" i="107"/>
  <c r="B474" i="107"/>
  <c r="C474" i="107"/>
  <c r="D474" i="107"/>
  <c r="E474" i="107"/>
  <c r="F474" i="107"/>
  <c r="G474" i="107"/>
  <c r="H474" i="107"/>
  <c r="I474" i="107"/>
  <c r="J474" i="107"/>
  <c r="K474" i="107"/>
  <c r="L474" i="107"/>
  <c r="M474" i="107"/>
  <c r="N474" i="107"/>
  <c r="O474" i="107"/>
  <c r="P474" i="107"/>
  <c r="Q474" i="107"/>
  <c r="R474" i="107"/>
  <c r="S474" i="107"/>
  <c r="T474" i="107"/>
  <c r="U474" i="107"/>
  <c r="V474" i="107"/>
  <c r="X474" i="107"/>
  <c r="A475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X475" i="107"/>
  <c r="A476" i="107"/>
  <c r="B476" i="107"/>
  <c r="C476" i="107"/>
  <c r="D476" i="107"/>
  <c r="E476" i="107"/>
  <c r="F476" i="107"/>
  <c r="G476" i="107"/>
  <c r="H476" i="107"/>
  <c r="I476" i="107"/>
  <c r="J476" i="107"/>
  <c r="K476" i="107"/>
  <c r="L476" i="107"/>
  <c r="M476" i="107"/>
  <c r="N476" i="107"/>
  <c r="O476" i="107"/>
  <c r="P476" i="107"/>
  <c r="Q476" i="107"/>
  <c r="R476" i="107"/>
  <c r="S476" i="107"/>
  <c r="T476" i="107"/>
  <c r="U476" i="107"/>
  <c r="V476" i="107"/>
  <c r="X476" i="107"/>
  <c r="A477" i="107"/>
  <c r="B477" i="107"/>
  <c r="C477" i="107"/>
  <c r="D477" i="107"/>
  <c r="E477" i="107"/>
  <c r="F477" i="107"/>
  <c r="G477" i="107"/>
  <c r="H477" i="107"/>
  <c r="I477" i="107"/>
  <c r="J477" i="107"/>
  <c r="K477" i="107"/>
  <c r="L477" i="107"/>
  <c r="M477" i="107"/>
  <c r="N477" i="107"/>
  <c r="O477" i="107"/>
  <c r="P477" i="107"/>
  <c r="Q477" i="107"/>
  <c r="R477" i="107"/>
  <c r="S477" i="107"/>
  <c r="T477" i="107"/>
  <c r="U477" i="107"/>
  <c r="V477" i="107"/>
  <c r="X477" i="107"/>
  <c r="A478" i="107"/>
  <c r="B478" i="107"/>
  <c r="C478" i="107"/>
  <c r="D478" i="107"/>
  <c r="E478" i="107"/>
  <c r="F478" i="107"/>
  <c r="G478" i="107"/>
  <c r="H478" i="107"/>
  <c r="I478" i="107"/>
  <c r="J478" i="107"/>
  <c r="K478" i="107"/>
  <c r="L478" i="107"/>
  <c r="M478" i="107"/>
  <c r="N478" i="107"/>
  <c r="O478" i="107"/>
  <c r="P478" i="107"/>
  <c r="Q478" i="107"/>
  <c r="R478" i="107"/>
  <c r="S478" i="107"/>
  <c r="T478" i="107"/>
  <c r="U478" i="107"/>
  <c r="V478" i="107"/>
  <c r="X478" i="107"/>
  <c r="A479" i="107"/>
  <c r="B479" i="107"/>
  <c r="C479" i="107"/>
  <c r="D479" i="107"/>
  <c r="E479" i="107"/>
  <c r="F479" i="107"/>
  <c r="G479" i="107"/>
  <c r="H479" i="107"/>
  <c r="I479" i="107"/>
  <c r="J479" i="107"/>
  <c r="K479" i="107"/>
  <c r="L479" i="107"/>
  <c r="M479" i="107"/>
  <c r="N479" i="107"/>
  <c r="O479" i="107"/>
  <c r="P479" i="107"/>
  <c r="Q479" i="107"/>
  <c r="R479" i="107"/>
  <c r="S479" i="107"/>
  <c r="T479" i="107"/>
  <c r="U479" i="107"/>
  <c r="V479" i="107"/>
  <c r="X479" i="107"/>
  <c r="A480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X480" i="107"/>
  <c r="A481" i="107"/>
  <c r="B481" i="107"/>
  <c r="C481" i="107"/>
  <c r="D481" i="107"/>
  <c r="E481" i="107"/>
  <c r="F481" i="107"/>
  <c r="G481" i="107"/>
  <c r="H481" i="107"/>
  <c r="I481" i="107"/>
  <c r="J481" i="107"/>
  <c r="K481" i="107"/>
  <c r="L481" i="107"/>
  <c r="M481" i="107"/>
  <c r="N481" i="107"/>
  <c r="O481" i="107"/>
  <c r="P481" i="107"/>
  <c r="Q481" i="107"/>
  <c r="R481" i="107"/>
  <c r="S481" i="107"/>
  <c r="T481" i="107"/>
  <c r="U481" i="107"/>
  <c r="V481" i="107"/>
  <c r="X481" i="107"/>
  <c r="A482" i="107"/>
  <c r="B482" i="107"/>
  <c r="C482" i="107"/>
  <c r="D482" i="107"/>
  <c r="E482" i="107"/>
  <c r="F482" i="107"/>
  <c r="G482" i="107"/>
  <c r="H482" i="107"/>
  <c r="I482" i="107"/>
  <c r="J482" i="107"/>
  <c r="K482" i="107"/>
  <c r="L482" i="107"/>
  <c r="M482" i="107"/>
  <c r="N482" i="107"/>
  <c r="O482" i="107"/>
  <c r="P482" i="107"/>
  <c r="Q482" i="107"/>
  <c r="R482" i="107"/>
  <c r="S482" i="107"/>
  <c r="T482" i="107"/>
  <c r="U482" i="107"/>
  <c r="V482" i="107"/>
  <c r="X482" i="107"/>
  <c r="A483" i="107"/>
  <c r="B483" i="107"/>
  <c r="C483" i="107"/>
  <c r="D483" i="107"/>
  <c r="E483" i="107"/>
  <c r="F483" i="107"/>
  <c r="G483" i="107"/>
  <c r="H483" i="107"/>
  <c r="I483" i="107"/>
  <c r="J483" i="107"/>
  <c r="K483" i="107"/>
  <c r="L483" i="107"/>
  <c r="M483" i="107"/>
  <c r="N483" i="107"/>
  <c r="O483" i="107"/>
  <c r="P483" i="107"/>
  <c r="Q483" i="107"/>
  <c r="R483" i="107"/>
  <c r="S483" i="107"/>
  <c r="T483" i="107"/>
  <c r="U483" i="107"/>
  <c r="V483" i="107"/>
  <c r="X483" i="107"/>
  <c r="A484" i="107"/>
  <c r="B484" i="107"/>
  <c r="C484" i="107"/>
  <c r="D484" i="107"/>
  <c r="E484" i="107"/>
  <c r="F484" i="107"/>
  <c r="G484" i="107"/>
  <c r="H484" i="107"/>
  <c r="I484" i="107"/>
  <c r="J484" i="107"/>
  <c r="K484" i="107"/>
  <c r="L484" i="107"/>
  <c r="M484" i="107"/>
  <c r="N484" i="107"/>
  <c r="O484" i="107"/>
  <c r="P484" i="107"/>
  <c r="Q484" i="107"/>
  <c r="R484" i="107"/>
  <c r="S484" i="107"/>
  <c r="T484" i="107"/>
  <c r="U484" i="107"/>
  <c r="V484" i="107"/>
  <c r="X484" i="107"/>
  <c r="A485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X485" i="107"/>
  <c r="A486" i="107"/>
  <c r="B486" i="107"/>
  <c r="C486" i="107"/>
  <c r="D486" i="107"/>
  <c r="E486" i="107"/>
  <c r="F486" i="107"/>
  <c r="G486" i="107"/>
  <c r="H486" i="107"/>
  <c r="I486" i="107"/>
  <c r="J486" i="107"/>
  <c r="K486" i="107"/>
  <c r="L486" i="107"/>
  <c r="M486" i="107"/>
  <c r="N486" i="107"/>
  <c r="O486" i="107"/>
  <c r="P486" i="107"/>
  <c r="Q486" i="107"/>
  <c r="R486" i="107"/>
  <c r="S486" i="107"/>
  <c r="T486" i="107"/>
  <c r="U486" i="107"/>
  <c r="V486" i="107"/>
  <c r="X486" i="107"/>
  <c r="A487" i="107"/>
  <c r="B487" i="107"/>
  <c r="C487" i="107"/>
  <c r="D487" i="107"/>
  <c r="E487" i="107"/>
  <c r="F487" i="107"/>
  <c r="G487" i="107"/>
  <c r="H487" i="107"/>
  <c r="I487" i="107"/>
  <c r="J487" i="107"/>
  <c r="K487" i="107"/>
  <c r="L487" i="107"/>
  <c r="M487" i="107"/>
  <c r="N487" i="107"/>
  <c r="O487" i="107"/>
  <c r="P487" i="107"/>
  <c r="Q487" i="107"/>
  <c r="R487" i="107"/>
  <c r="S487" i="107"/>
  <c r="T487" i="107"/>
  <c r="U487" i="107"/>
  <c r="V487" i="107"/>
  <c r="X487" i="107"/>
  <c r="A488" i="107"/>
  <c r="B488" i="107"/>
  <c r="C488" i="107"/>
  <c r="D488" i="107"/>
  <c r="E488" i="107"/>
  <c r="F488" i="107"/>
  <c r="G488" i="107"/>
  <c r="H488" i="107"/>
  <c r="I488" i="107"/>
  <c r="J488" i="107"/>
  <c r="K488" i="107"/>
  <c r="L488" i="107"/>
  <c r="M488" i="107"/>
  <c r="N488" i="107"/>
  <c r="O488" i="107"/>
  <c r="P488" i="107"/>
  <c r="Q488" i="107"/>
  <c r="R488" i="107"/>
  <c r="S488" i="107"/>
  <c r="T488" i="107"/>
  <c r="U488" i="107"/>
  <c r="V488" i="107"/>
  <c r="X488" i="107"/>
  <c r="A489" i="107"/>
  <c r="B489" i="107"/>
  <c r="C489" i="107"/>
  <c r="D489" i="107"/>
  <c r="E489" i="107"/>
  <c r="F489" i="107"/>
  <c r="G489" i="107"/>
  <c r="H489" i="107"/>
  <c r="I489" i="107"/>
  <c r="J489" i="107"/>
  <c r="K489" i="107"/>
  <c r="L489" i="107"/>
  <c r="M489" i="107"/>
  <c r="N489" i="107"/>
  <c r="O489" i="107"/>
  <c r="P489" i="107"/>
  <c r="Q489" i="107"/>
  <c r="R489" i="107"/>
  <c r="S489" i="107"/>
  <c r="T489" i="107"/>
  <c r="U489" i="107"/>
  <c r="V489" i="107"/>
  <c r="X489" i="107"/>
  <c r="A490" i="107"/>
  <c r="B490" i="107"/>
  <c r="C490" i="107"/>
  <c r="D490" i="107"/>
  <c r="E490" i="107"/>
  <c r="F490" i="107"/>
  <c r="G490" i="107"/>
  <c r="H490" i="107"/>
  <c r="I490" i="107"/>
  <c r="J490" i="107"/>
  <c r="K490" i="107"/>
  <c r="L490" i="107"/>
  <c r="M490" i="107"/>
  <c r="N490" i="107"/>
  <c r="O490" i="107"/>
  <c r="P490" i="107"/>
  <c r="Q490" i="107"/>
  <c r="R490" i="107"/>
  <c r="S490" i="107"/>
  <c r="T490" i="107"/>
  <c r="U490" i="107"/>
  <c r="V490" i="107"/>
  <c r="X490" i="107"/>
  <c r="A491" i="107"/>
  <c r="B491" i="107"/>
  <c r="C491" i="107"/>
  <c r="D491" i="107"/>
  <c r="E491" i="107"/>
  <c r="F491" i="107"/>
  <c r="G491" i="107"/>
  <c r="H491" i="107"/>
  <c r="I491" i="107"/>
  <c r="J491" i="107"/>
  <c r="K491" i="107"/>
  <c r="L491" i="107"/>
  <c r="M491" i="107"/>
  <c r="N491" i="107"/>
  <c r="O491" i="107"/>
  <c r="P491" i="107"/>
  <c r="Q491" i="107"/>
  <c r="R491" i="107"/>
  <c r="S491" i="107"/>
  <c r="T491" i="107"/>
  <c r="U491" i="107"/>
  <c r="V491" i="107"/>
  <c r="X491" i="107"/>
  <c r="A492" i="107"/>
  <c r="B492" i="107"/>
  <c r="C492" i="107"/>
  <c r="D492" i="107"/>
  <c r="E492" i="107"/>
  <c r="F492" i="107"/>
  <c r="G492" i="107"/>
  <c r="H492" i="107"/>
  <c r="I492" i="107"/>
  <c r="J492" i="107"/>
  <c r="K492" i="107"/>
  <c r="L492" i="107"/>
  <c r="M492" i="107"/>
  <c r="N492" i="107"/>
  <c r="O492" i="107"/>
  <c r="P492" i="107"/>
  <c r="Q492" i="107"/>
  <c r="R492" i="107"/>
  <c r="S492" i="107"/>
  <c r="T492" i="107"/>
  <c r="U492" i="107"/>
  <c r="V492" i="107"/>
  <c r="X492" i="107"/>
  <c r="A493" i="107"/>
  <c r="B493" i="107"/>
  <c r="C493" i="107"/>
  <c r="D493" i="107"/>
  <c r="E493" i="107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V493" i="107"/>
  <c r="X493" i="107"/>
  <c r="A494" i="107"/>
  <c r="B494" i="107"/>
  <c r="C494" i="107"/>
  <c r="D494" i="107"/>
  <c r="E494" i="107"/>
  <c r="F494" i="107"/>
  <c r="G494" i="107"/>
  <c r="H494" i="107"/>
  <c r="I494" i="107"/>
  <c r="J494" i="107"/>
  <c r="K494" i="107"/>
  <c r="L494" i="107"/>
  <c r="M494" i="107"/>
  <c r="N494" i="107"/>
  <c r="O494" i="107"/>
  <c r="P494" i="107"/>
  <c r="Q494" i="107"/>
  <c r="R494" i="107"/>
  <c r="S494" i="107"/>
  <c r="T494" i="107"/>
  <c r="U494" i="107"/>
  <c r="V494" i="107"/>
  <c r="X494" i="107"/>
  <c r="A495" i="107"/>
  <c r="B495" i="107"/>
  <c r="C495" i="107"/>
  <c r="D495" i="107"/>
  <c r="E495" i="107"/>
  <c r="F495" i="107"/>
  <c r="G495" i="107"/>
  <c r="H495" i="107"/>
  <c r="I495" i="107"/>
  <c r="J495" i="107"/>
  <c r="K495" i="107"/>
  <c r="L495" i="107"/>
  <c r="M495" i="107"/>
  <c r="N495" i="107"/>
  <c r="O495" i="107"/>
  <c r="P495" i="107"/>
  <c r="Q495" i="107"/>
  <c r="R495" i="107"/>
  <c r="S495" i="107"/>
  <c r="T495" i="107"/>
  <c r="U495" i="107"/>
  <c r="V495" i="107"/>
  <c r="X495" i="107"/>
  <c r="A496" i="107"/>
  <c r="B496" i="107"/>
  <c r="C496" i="107"/>
  <c r="D496" i="107"/>
  <c r="E496" i="107"/>
  <c r="F496" i="107"/>
  <c r="G496" i="107"/>
  <c r="H496" i="107"/>
  <c r="I496" i="107"/>
  <c r="J496" i="107"/>
  <c r="K496" i="107"/>
  <c r="L496" i="107"/>
  <c r="M496" i="107"/>
  <c r="N496" i="107"/>
  <c r="O496" i="107"/>
  <c r="P496" i="107"/>
  <c r="Q496" i="107"/>
  <c r="R496" i="107"/>
  <c r="S496" i="107"/>
  <c r="T496" i="107"/>
  <c r="U496" i="107"/>
  <c r="V496" i="107"/>
  <c r="X496" i="107"/>
  <c r="A497" i="107"/>
  <c r="B497" i="107"/>
  <c r="C497" i="107"/>
  <c r="D497" i="107"/>
  <c r="E497" i="107"/>
  <c r="F497" i="107"/>
  <c r="G497" i="107"/>
  <c r="H497" i="107"/>
  <c r="I497" i="107"/>
  <c r="J497" i="107"/>
  <c r="K497" i="107"/>
  <c r="L497" i="107"/>
  <c r="M497" i="107"/>
  <c r="N497" i="107"/>
  <c r="O497" i="107"/>
  <c r="P497" i="107"/>
  <c r="Q497" i="107"/>
  <c r="R497" i="107"/>
  <c r="S497" i="107"/>
  <c r="T497" i="107"/>
  <c r="U497" i="107"/>
  <c r="V497" i="107"/>
  <c r="X497" i="107"/>
  <c r="A498" i="107"/>
  <c r="B498" i="107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X498" i="107"/>
  <c r="A499" i="107"/>
  <c r="B499" i="107"/>
  <c r="C499" i="107"/>
  <c r="D499" i="107"/>
  <c r="E499" i="107"/>
  <c r="F499" i="107"/>
  <c r="G499" i="107"/>
  <c r="H499" i="107"/>
  <c r="I499" i="107"/>
  <c r="J499" i="107"/>
  <c r="K499" i="107"/>
  <c r="L499" i="107"/>
  <c r="M499" i="107"/>
  <c r="N499" i="107"/>
  <c r="O499" i="107"/>
  <c r="P499" i="107"/>
  <c r="Q499" i="107"/>
  <c r="R499" i="107"/>
  <c r="S499" i="107"/>
  <c r="T499" i="107"/>
  <c r="U499" i="107"/>
  <c r="V499" i="107"/>
  <c r="X499" i="107"/>
  <c r="A500" i="107"/>
  <c r="B500" i="107"/>
  <c r="C500" i="107"/>
  <c r="D500" i="107"/>
  <c r="E500" i="107"/>
  <c r="F500" i="107"/>
  <c r="G500" i="107"/>
  <c r="H500" i="107"/>
  <c r="I500" i="107"/>
  <c r="J500" i="107"/>
  <c r="K500" i="107"/>
  <c r="L500" i="107"/>
  <c r="M500" i="107"/>
  <c r="N500" i="107"/>
  <c r="O500" i="107"/>
  <c r="P500" i="107"/>
  <c r="Q500" i="107"/>
  <c r="R500" i="107"/>
  <c r="S500" i="107"/>
  <c r="T500" i="107"/>
  <c r="U500" i="107"/>
  <c r="V500" i="107"/>
  <c r="X500" i="107"/>
  <c r="A207" i="106" a="1"/>
  <c r="A207" i="106" s="1"/>
  <c r="B207" i="106" s="1" a="1"/>
  <c r="B207" i="106" s="1"/>
  <c r="A206" i="106" a="1"/>
  <c r="A206" i="106" s="1"/>
  <c r="B206" i="106" s="1" a="1"/>
  <c r="B206" i="106" s="1"/>
  <c r="A205" i="106" a="1"/>
  <c r="A205" i="106" s="1"/>
  <c r="C205" i="106" s="1" a="1"/>
  <c r="C205" i="106" s="1"/>
  <c r="A204" i="106" a="1"/>
  <c r="A204" i="106" s="1"/>
  <c r="B204" i="106" s="1" a="1"/>
  <c r="B204" i="106" s="1"/>
  <c r="A203" i="106" a="1"/>
  <c r="A203" i="106" s="1"/>
  <c r="B203" i="106" s="1" a="1"/>
  <c r="B203" i="106" s="1"/>
  <c r="A202" i="106" a="1"/>
  <c r="A202" i="106" s="1"/>
  <c r="A201" i="106" a="1"/>
  <c r="A201" i="106" s="1"/>
  <c r="A200" i="106" a="1"/>
  <c r="A200" i="106" s="1"/>
  <c r="C200" i="106" s="1" a="1"/>
  <c r="C200" i="106" s="1"/>
  <c r="A199" i="106" a="1"/>
  <c r="A199" i="106" s="1"/>
  <c r="A198" i="106" a="1"/>
  <c r="A198" i="106" s="1"/>
  <c r="B198" i="106" s="1" a="1"/>
  <c r="B198" i="106" s="1"/>
  <c r="A197" i="106" a="1"/>
  <c r="A197" i="106" s="1"/>
  <c r="B197" i="106" s="1" a="1"/>
  <c r="B197" i="106" s="1"/>
  <c r="A196" i="106" a="1"/>
  <c r="A196" i="106" s="1"/>
  <c r="B196" i="106" s="1" a="1"/>
  <c r="B196" i="106" s="1"/>
  <c r="A195" i="106" a="1"/>
  <c r="A195" i="106" s="1"/>
  <c r="A194" i="106" a="1"/>
  <c r="A194" i="106" s="1"/>
  <c r="C194" i="106" s="1" a="1"/>
  <c r="C194" i="106" s="1"/>
  <c r="A193" i="106" a="1"/>
  <c r="A193" i="106" s="1"/>
  <c r="A192" i="106" a="1"/>
  <c r="A192" i="106" s="1"/>
  <c r="C192" i="106" s="1" a="1"/>
  <c r="C192" i="106" s="1"/>
  <c r="A191" i="106" a="1"/>
  <c r="A191" i="106" s="1"/>
  <c r="C191" i="106" s="1" a="1"/>
  <c r="C191" i="106" s="1"/>
  <c r="A190" i="106" a="1"/>
  <c r="A190" i="106" s="1"/>
  <c r="B190" i="106" s="1" a="1"/>
  <c r="B190" i="106" s="1"/>
  <c r="A189" i="106" a="1"/>
  <c r="A189" i="106" s="1"/>
  <c r="B189" i="106" s="1" a="1"/>
  <c r="B189" i="106" s="1"/>
  <c r="A188" i="106" a="1"/>
  <c r="A188" i="106" s="1"/>
  <c r="B188" i="106" s="1" a="1"/>
  <c r="B188" i="106" s="1"/>
  <c r="A187" i="106" a="1"/>
  <c r="A187" i="106" s="1"/>
  <c r="B187" i="106" s="1" a="1"/>
  <c r="B187" i="106" s="1"/>
  <c r="A186" i="106" a="1"/>
  <c r="A186" i="106" s="1"/>
  <c r="B186" i="106" s="1" a="1"/>
  <c r="B186" i="106" s="1"/>
  <c r="A185" i="106" a="1"/>
  <c r="A185" i="106" s="1"/>
  <c r="C185" i="106" s="1" a="1"/>
  <c r="C185" i="106" s="1"/>
  <c r="A184" i="106" a="1"/>
  <c r="A184" i="106" s="1"/>
  <c r="C184" i="106" s="1" a="1"/>
  <c r="C184" i="106" s="1"/>
  <c r="A183" i="106" a="1"/>
  <c r="A183" i="106" s="1"/>
  <c r="B183" i="106" s="1" a="1"/>
  <c r="B183" i="106" s="1"/>
  <c r="A182" i="106" a="1"/>
  <c r="A182" i="106" s="1"/>
  <c r="C182" i="106" s="1" a="1"/>
  <c r="C182" i="106" s="1"/>
  <c r="A181" i="106" a="1"/>
  <c r="A181" i="106" s="1"/>
  <c r="B181" i="106" s="1" a="1"/>
  <c r="B181" i="106" s="1"/>
  <c r="A180" i="106" a="1"/>
  <c r="A180" i="106" s="1"/>
  <c r="A179" i="106" a="1"/>
  <c r="A179" i="106" s="1"/>
  <c r="B179" i="106" s="1" a="1"/>
  <c r="B179" i="106" s="1"/>
  <c r="A178" i="106" a="1"/>
  <c r="A178" i="106" s="1"/>
  <c r="A177" i="106" a="1"/>
  <c r="A177" i="106" s="1"/>
  <c r="B177" i="106" s="1" a="1"/>
  <c r="B177" i="106" s="1"/>
  <c r="A176" i="106" a="1"/>
  <c r="A176" i="106" s="1"/>
  <c r="B176" i="106" s="1" a="1"/>
  <c r="B176" i="106" s="1"/>
  <c r="A175" i="106" a="1"/>
  <c r="A175" i="106" s="1"/>
  <c r="B175" i="106" s="1" a="1"/>
  <c r="B175" i="106" s="1"/>
  <c r="A174" i="106" a="1"/>
  <c r="A174" i="106" s="1"/>
  <c r="C174" i="106" s="1" a="1"/>
  <c r="C174" i="106" s="1"/>
  <c r="A173" i="106" a="1"/>
  <c r="A173" i="106" s="1"/>
  <c r="B173" i="106" s="1" a="1"/>
  <c r="B173" i="106" s="1"/>
  <c r="A172" i="106" a="1"/>
  <c r="A172" i="106" s="1"/>
  <c r="B172" i="106" s="1" a="1"/>
  <c r="B172" i="106" s="1"/>
  <c r="A171" i="106" a="1"/>
  <c r="A171" i="106" s="1"/>
  <c r="A170" i="106" a="1"/>
  <c r="A170" i="106" s="1"/>
  <c r="C170" i="106" s="1" a="1"/>
  <c r="C170" i="106" s="1"/>
  <c r="A169" i="106" a="1"/>
  <c r="A169" i="106" s="1"/>
  <c r="B169" i="106" s="1" a="1"/>
  <c r="B169" i="106" s="1"/>
  <c r="A168" i="106" a="1"/>
  <c r="A168" i="106" s="1"/>
  <c r="B168" i="106" s="1" a="1"/>
  <c r="B168" i="106" s="1"/>
  <c r="A167" i="106" a="1"/>
  <c r="A167" i="106" s="1"/>
  <c r="C167" i="106" s="1" a="1"/>
  <c r="C167" i="106" s="1"/>
  <c r="A166" i="106" a="1"/>
  <c r="A166" i="106" s="1"/>
  <c r="C166" i="106" s="1" a="1"/>
  <c r="C166" i="106" s="1"/>
  <c r="A165" i="106" a="1"/>
  <c r="A165" i="106" s="1"/>
  <c r="C165" i="106" s="1" a="1"/>
  <c r="C165" i="106" s="1"/>
  <c r="A164" i="106" a="1"/>
  <c r="A164" i="106" s="1"/>
  <c r="A163" i="106" a="1"/>
  <c r="A163" i="106" s="1"/>
  <c r="B163" i="106" s="1" a="1"/>
  <c r="B163" i="106" s="1"/>
  <c r="A162" i="106" a="1"/>
  <c r="A162" i="106" s="1"/>
  <c r="A161" i="106" a="1"/>
  <c r="A161" i="106" s="1"/>
  <c r="A160" i="106" a="1"/>
  <c r="A160" i="106" s="1"/>
  <c r="B160" i="106" s="1" a="1"/>
  <c r="B160" i="106" s="1"/>
  <c r="A159" i="106" a="1"/>
  <c r="A159" i="106" s="1"/>
  <c r="A158" i="106" a="1"/>
  <c r="A158" i="106" s="1"/>
  <c r="B158" i="106" s="1" a="1"/>
  <c r="B158" i="106" s="1"/>
  <c r="A157" i="106" a="1"/>
  <c r="A157" i="106" s="1"/>
  <c r="C157" i="106" s="1" a="1"/>
  <c r="C157" i="106" s="1"/>
  <c r="A156" i="106" a="1"/>
  <c r="A156" i="106" s="1"/>
  <c r="B156" i="106" s="1" a="1"/>
  <c r="B156" i="106" s="1"/>
  <c r="A155" i="106" a="1"/>
  <c r="A155" i="106" s="1"/>
  <c r="A154" i="106" a="1"/>
  <c r="A154" i="106" s="1"/>
  <c r="A153" i="106" a="1"/>
  <c r="A153" i="106" s="1"/>
  <c r="B153" i="106" s="1" a="1"/>
  <c r="B153" i="106" s="1"/>
  <c r="A152" i="106" a="1"/>
  <c r="A152" i="106" s="1"/>
  <c r="C152" i="106" s="1" a="1"/>
  <c r="C152" i="106" s="1"/>
  <c r="A151" i="106" a="1"/>
  <c r="A151" i="106" s="1"/>
  <c r="B151" i="106" s="1" a="1"/>
  <c r="B151" i="106" s="1"/>
  <c r="A150" i="106" a="1"/>
  <c r="A150" i="106" s="1"/>
  <c r="B150" i="106" s="1" a="1"/>
  <c r="B150" i="106" s="1"/>
  <c r="A149" i="106" a="1"/>
  <c r="A149" i="106" s="1"/>
  <c r="C149" i="106" s="1" a="1"/>
  <c r="C149" i="106" s="1"/>
  <c r="A148" i="106" a="1"/>
  <c r="A148" i="106" s="1"/>
  <c r="B148" i="106" s="1" a="1"/>
  <c r="B148" i="106" s="1"/>
  <c r="A147" i="106" a="1"/>
  <c r="A147" i="106" s="1"/>
  <c r="B147" i="106" s="1" a="1"/>
  <c r="B147" i="106" s="1"/>
  <c r="A146" i="106" a="1"/>
  <c r="A146" i="106" s="1"/>
  <c r="B146" i="106" s="1" a="1"/>
  <c r="B146" i="106" s="1"/>
  <c r="A145" i="106" a="1"/>
  <c r="A145" i="106" s="1"/>
  <c r="A144" i="106" a="1"/>
  <c r="A144" i="106" s="1"/>
  <c r="B144" i="106" s="1" a="1"/>
  <c r="B144" i="106" s="1"/>
  <c r="A143" i="106" a="1"/>
  <c r="A143" i="106" s="1"/>
  <c r="B143" i="106" s="1" a="1"/>
  <c r="B143" i="106" s="1"/>
  <c r="A142" i="106" a="1"/>
  <c r="A142" i="106" s="1"/>
  <c r="B142" i="106" s="1" a="1"/>
  <c r="B142" i="106" s="1"/>
  <c r="A141" i="106" a="1"/>
  <c r="A141" i="106" s="1"/>
  <c r="B141" i="106" s="1" a="1"/>
  <c r="B141" i="106" s="1"/>
  <c r="A140" i="106" a="1"/>
  <c r="A140" i="106" s="1"/>
  <c r="B140" i="106" s="1" a="1"/>
  <c r="B140" i="106" s="1"/>
  <c r="A139" i="106" a="1"/>
  <c r="A139" i="106" s="1"/>
  <c r="A138" i="106" a="1"/>
  <c r="A138" i="106" s="1"/>
  <c r="B138" i="106" s="1" a="1"/>
  <c r="B138" i="106" s="1"/>
  <c r="A137" i="106" a="1"/>
  <c r="A137" i="106" s="1"/>
  <c r="A136" i="106" a="1"/>
  <c r="A136" i="106" s="1"/>
  <c r="C136" i="106" s="1" a="1"/>
  <c r="C136" i="106" s="1"/>
  <c r="A135" i="106" a="1"/>
  <c r="A135" i="106" s="1"/>
  <c r="B135" i="106" s="1" a="1"/>
  <c r="B135" i="106" s="1"/>
  <c r="A134" i="106" a="1"/>
  <c r="A134" i="106" s="1"/>
  <c r="B134" i="106" s="1" a="1"/>
  <c r="B134" i="106" s="1"/>
  <c r="A133" i="106" a="1"/>
  <c r="A133" i="106" s="1"/>
  <c r="B133" i="106" s="1" a="1"/>
  <c r="B133" i="106" s="1"/>
  <c r="A132" i="106" a="1"/>
  <c r="A132" i="106" s="1"/>
  <c r="C132" i="106" s="1" a="1"/>
  <c r="C132" i="106" s="1"/>
  <c r="A131" i="106" a="1"/>
  <c r="A131" i="106" s="1"/>
  <c r="C131" i="106" s="1" a="1"/>
  <c r="C131" i="106" s="1"/>
  <c r="A130" i="106" a="1"/>
  <c r="A130" i="106" s="1"/>
  <c r="B130" i="106" s="1" a="1"/>
  <c r="B130" i="106" s="1"/>
  <c r="A129" i="106" a="1"/>
  <c r="A129" i="106" s="1"/>
  <c r="A128" i="106" a="1"/>
  <c r="A128" i="106" s="1"/>
  <c r="A127" i="106" a="1"/>
  <c r="A127" i="106" s="1"/>
  <c r="A126" i="106" a="1"/>
  <c r="A126" i="106" s="1"/>
  <c r="C126" i="106" s="1" a="1"/>
  <c r="C126" i="106" s="1"/>
  <c r="A125" i="106" a="1"/>
  <c r="A125" i="106" s="1"/>
  <c r="C125" i="106" s="1" a="1"/>
  <c r="C125" i="106" s="1"/>
  <c r="A124" i="106" a="1"/>
  <c r="A124" i="106" s="1"/>
  <c r="A123" i="106" a="1"/>
  <c r="A123" i="106" s="1"/>
  <c r="A122" i="106" a="1"/>
  <c r="A122" i="106" s="1"/>
  <c r="B122" i="106" s="1" a="1"/>
  <c r="B122" i="106" s="1"/>
  <c r="A121" i="106" a="1"/>
  <c r="A121" i="106" s="1"/>
  <c r="A120" i="106" a="1"/>
  <c r="A120" i="106" s="1"/>
  <c r="B120" i="106" s="1" a="1"/>
  <c r="B120" i="106" s="1"/>
  <c r="A119" i="106" a="1"/>
  <c r="A119" i="106" s="1"/>
  <c r="B119" i="106" s="1" a="1"/>
  <c r="B119" i="106" s="1"/>
  <c r="A118" i="106" a="1"/>
  <c r="A118" i="106" s="1"/>
  <c r="B118" i="106" s="1" a="1"/>
  <c r="B118" i="106" s="1"/>
  <c r="A117" i="106" a="1"/>
  <c r="A117" i="106" s="1"/>
  <c r="A116" i="106" a="1"/>
  <c r="A116" i="106" s="1"/>
  <c r="A115" i="106" a="1"/>
  <c r="A115" i="106" s="1"/>
  <c r="B115" i="106" s="1" a="1"/>
  <c r="B115" i="106" s="1"/>
  <c r="A114" i="106" a="1"/>
  <c r="A114" i="106" s="1"/>
  <c r="B114" i="106" s="1" a="1"/>
  <c r="B114" i="106" s="1"/>
  <c r="A113" i="106" a="1"/>
  <c r="A113" i="106" s="1"/>
  <c r="B113" i="106" s="1" a="1"/>
  <c r="B113" i="106" s="1"/>
  <c r="A112" i="106" a="1"/>
  <c r="A112" i="106" s="1"/>
  <c r="B112" i="106" s="1" a="1"/>
  <c r="B112" i="106" s="1"/>
  <c r="A111" i="106" a="1"/>
  <c r="A111" i="106" s="1"/>
  <c r="C111" i="106" s="1" a="1"/>
  <c r="C111" i="106" s="1"/>
  <c r="A110" i="106" a="1"/>
  <c r="A110" i="106" s="1"/>
  <c r="A109" i="106" a="1"/>
  <c r="A109" i="106" s="1"/>
  <c r="B109" i="106" s="1" a="1"/>
  <c r="B109" i="106" s="1"/>
  <c r="A108" i="106" a="1"/>
  <c r="A108" i="106" s="1"/>
  <c r="A107" i="106" a="1"/>
  <c r="A107" i="106" s="1"/>
  <c r="A106" i="106" a="1"/>
  <c r="A106" i="106" s="1"/>
  <c r="B106" i="106" s="1" a="1"/>
  <c r="B106" i="106" s="1"/>
  <c r="A105" i="106" a="1"/>
  <c r="A105" i="106" s="1"/>
  <c r="C105" i="106" s="1" a="1"/>
  <c r="C105" i="106" s="1"/>
  <c r="A104" i="106" a="1"/>
  <c r="A104" i="106" s="1"/>
  <c r="A103" i="106" a="1"/>
  <c r="A103" i="106" s="1"/>
  <c r="B103" i="106" s="1" a="1"/>
  <c r="B103" i="106" s="1"/>
  <c r="A102" i="106" a="1"/>
  <c r="A102" i="106" s="1"/>
  <c r="A101" i="106" a="1"/>
  <c r="A101" i="106" s="1"/>
  <c r="B101" i="106" s="1" a="1"/>
  <c r="B101" i="106" s="1"/>
  <c r="A100" i="106" a="1"/>
  <c r="A100" i="106" s="1"/>
  <c r="B100" i="106" s="1" a="1"/>
  <c r="B100" i="106" s="1"/>
  <c r="A99" i="106" a="1"/>
  <c r="A99" i="106" s="1"/>
  <c r="A98" i="106" a="1"/>
  <c r="A98" i="106" s="1"/>
  <c r="B98" i="106" s="1" a="1"/>
  <c r="B98" i="106" s="1"/>
  <c r="A97" i="106" a="1"/>
  <c r="A97" i="106" s="1"/>
  <c r="A96" i="106" a="1"/>
  <c r="A96" i="106" s="1"/>
  <c r="C96" i="106" s="1" a="1"/>
  <c r="C96" i="106" s="1"/>
  <c r="A95" i="106" a="1"/>
  <c r="A95" i="106" s="1"/>
  <c r="B95" i="106" s="1" a="1"/>
  <c r="B95" i="106" s="1"/>
  <c r="A94" i="106" a="1"/>
  <c r="A94" i="106" s="1"/>
  <c r="B94" i="106" s="1" a="1"/>
  <c r="B94" i="106" s="1"/>
  <c r="A93" i="106" a="1"/>
  <c r="A93" i="106" s="1"/>
  <c r="C93" i="106" s="1" a="1"/>
  <c r="C93" i="106" s="1"/>
  <c r="A92" i="106" a="1"/>
  <c r="A92" i="106" s="1"/>
  <c r="A91" i="106" a="1"/>
  <c r="A91" i="106" s="1"/>
  <c r="A90" i="106" a="1"/>
  <c r="A90" i="106" s="1"/>
  <c r="C90" i="106" s="1" a="1"/>
  <c r="C90" i="106" s="1"/>
  <c r="A89" i="106" a="1"/>
  <c r="A89" i="106" s="1"/>
  <c r="B89" i="106" s="1" a="1"/>
  <c r="B89" i="106" s="1"/>
  <c r="A88" i="106" a="1"/>
  <c r="A88" i="106" s="1"/>
  <c r="B88" i="106" s="1" a="1"/>
  <c r="B88" i="106" s="1"/>
  <c r="A87" i="106" a="1"/>
  <c r="A87" i="106" s="1"/>
  <c r="B87" i="106" s="1" a="1"/>
  <c r="B87" i="106" s="1"/>
  <c r="A86" i="106" a="1"/>
  <c r="A86" i="106" s="1"/>
  <c r="A85" i="106" a="1"/>
  <c r="A85" i="106" s="1"/>
  <c r="C85" i="106" s="1" a="1"/>
  <c r="C85" i="106" s="1"/>
  <c r="A84" i="106" a="1"/>
  <c r="A84" i="106" s="1"/>
  <c r="B84" i="106" s="1" a="1"/>
  <c r="B84" i="106" s="1"/>
  <c r="A83" i="106" a="1"/>
  <c r="A83" i="106" s="1"/>
  <c r="C83" i="106" s="1" a="1"/>
  <c r="C83" i="106" s="1"/>
  <c r="A82" i="106" a="1"/>
  <c r="A82" i="106" s="1"/>
  <c r="A81" i="106" a="1"/>
  <c r="A81" i="106" s="1"/>
  <c r="B81" i="106" s="1" a="1"/>
  <c r="B81" i="106" s="1"/>
  <c r="A80" i="106" a="1"/>
  <c r="A80" i="106" s="1"/>
  <c r="C80" i="106" s="1" a="1"/>
  <c r="C80" i="106" s="1"/>
  <c r="A79" i="106" a="1"/>
  <c r="A79" i="106" s="1"/>
  <c r="B79" i="106" s="1" a="1"/>
  <c r="B79" i="106" s="1"/>
  <c r="A78" i="106" a="1"/>
  <c r="A78" i="106" s="1"/>
  <c r="B78" i="106" s="1" a="1"/>
  <c r="B78" i="106" s="1"/>
  <c r="A77" i="106" a="1"/>
  <c r="A77" i="106" s="1"/>
  <c r="A76" i="106" a="1"/>
  <c r="A76" i="106" s="1"/>
  <c r="B76" i="106" s="1" a="1"/>
  <c r="B76" i="106" s="1"/>
  <c r="A75" i="106" a="1"/>
  <c r="A75" i="106" s="1"/>
  <c r="B75" i="106" s="1" a="1"/>
  <c r="B75" i="106" s="1"/>
  <c r="A74" i="106" a="1"/>
  <c r="A74" i="106" s="1"/>
  <c r="A73" i="106" a="1"/>
  <c r="A73" i="106" s="1"/>
  <c r="C73" i="106" s="1" a="1"/>
  <c r="C73" i="106" s="1"/>
  <c r="A72" i="106" a="1"/>
  <c r="A72" i="106" s="1"/>
  <c r="C72" i="106" s="1" a="1"/>
  <c r="C72" i="106" s="1"/>
  <c r="A71" i="106" a="1"/>
  <c r="A71" i="106" s="1"/>
  <c r="C71" i="106" s="1" a="1"/>
  <c r="C71" i="106" s="1"/>
  <c r="A70" i="106" a="1"/>
  <c r="A70" i="106" s="1"/>
  <c r="A69" i="106" a="1"/>
  <c r="A69" i="106" s="1"/>
  <c r="B69" i="106" s="1" a="1"/>
  <c r="B69" i="106" s="1"/>
  <c r="A68" i="106" a="1"/>
  <c r="A68" i="106" s="1"/>
  <c r="A67" i="106" a="1"/>
  <c r="A67" i="106" s="1"/>
  <c r="B67" i="106" s="1" a="1"/>
  <c r="B67" i="106" s="1"/>
  <c r="A66" i="106" a="1"/>
  <c r="A66" i="106" s="1"/>
  <c r="A65" i="106" a="1"/>
  <c r="A65" i="106" s="1"/>
  <c r="B65" i="106" s="1" a="1"/>
  <c r="B65" i="106" s="1"/>
  <c r="A64" i="106" a="1"/>
  <c r="A64" i="106" s="1"/>
  <c r="B64" i="106" s="1" a="1"/>
  <c r="B64" i="106" s="1"/>
  <c r="A63" i="106" a="1"/>
  <c r="A63" i="106" s="1"/>
  <c r="B63" i="106" s="1" a="1"/>
  <c r="B63" i="106" s="1"/>
  <c r="A62" i="106" a="1"/>
  <c r="A62" i="106" s="1"/>
  <c r="A61" i="106" a="1"/>
  <c r="A61" i="106" s="1"/>
  <c r="B61" i="106" s="1" a="1"/>
  <c r="B61" i="106" s="1"/>
  <c r="A60" i="106" a="1"/>
  <c r="A60" i="106" s="1"/>
  <c r="B60" i="106" s="1" a="1"/>
  <c r="B60" i="106" s="1"/>
  <c r="A59" i="106" a="1"/>
  <c r="A59" i="106" s="1"/>
  <c r="A58" i="106" a="1"/>
  <c r="A58" i="106" s="1"/>
  <c r="A57" i="106" a="1"/>
  <c r="A57" i="106" s="1"/>
  <c r="B57" i="106" s="1" a="1"/>
  <c r="B57" i="106" s="1"/>
  <c r="A56" i="106" a="1"/>
  <c r="A56" i="106" s="1"/>
  <c r="B56" i="106" s="1" a="1"/>
  <c r="B56" i="106" s="1"/>
  <c r="A55" i="106" a="1"/>
  <c r="A55" i="106" s="1"/>
  <c r="A54" i="106" a="1"/>
  <c r="A54" i="106" s="1"/>
  <c r="A53" i="106" a="1"/>
  <c r="A53" i="106" s="1"/>
  <c r="C53" i="106" s="1" a="1"/>
  <c r="C53" i="106" s="1"/>
  <c r="A52" i="106" a="1"/>
  <c r="A52" i="106" s="1"/>
  <c r="B52" i="106" s="1" a="1"/>
  <c r="B52" i="106" s="1"/>
  <c r="A51" i="106" a="1"/>
  <c r="A51" i="106" s="1"/>
  <c r="C51" i="106" s="1" a="1"/>
  <c r="C51" i="106" s="1"/>
  <c r="A50" i="106" a="1"/>
  <c r="A50" i="106" s="1"/>
  <c r="B50" i="106" s="1" a="1"/>
  <c r="B50" i="106" s="1"/>
  <c r="A49" i="106" a="1"/>
  <c r="A49" i="106" s="1"/>
  <c r="B49" i="106" s="1" a="1"/>
  <c r="B49" i="106" s="1"/>
  <c r="A48" i="106" a="1"/>
  <c r="A48" i="106" s="1"/>
  <c r="B48" i="106" s="1" a="1"/>
  <c r="B48" i="106" s="1"/>
  <c r="A47" i="106" a="1"/>
  <c r="A47" i="106" s="1"/>
  <c r="B47" i="106" s="1" a="1"/>
  <c r="B47" i="106" s="1"/>
  <c r="A46" i="106" a="1"/>
  <c r="A46" i="106" s="1"/>
  <c r="C46" i="106" s="1" a="1"/>
  <c r="C46" i="106" s="1"/>
  <c r="A45" i="106" a="1"/>
  <c r="A45" i="106" s="1"/>
  <c r="C45" i="106" s="1" a="1"/>
  <c r="C45" i="106" s="1"/>
  <c r="A44" i="106" a="1"/>
  <c r="A44" i="106" s="1"/>
  <c r="B44" i="106" s="1" a="1"/>
  <c r="B44" i="106" s="1"/>
  <c r="A43" i="106" a="1"/>
  <c r="A43" i="106" s="1"/>
  <c r="B43" i="106" s="1" a="1"/>
  <c r="B43" i="106" s="1"/>
  <c r="A42" i="106" a="1"/>
  <c r="A42" i="106" s="1"/>
  <c r="B42" i="106" s="1" a="1"/>
  <c r="B42" i="106" s="1"/>
  <c r="A41" i="106" a="1"/>
  <c r="A41" i="106" s="1"/>
  <c r="A40" i="106" a="1"/>
  <c r="A40" i="106" s="1"/>
  <c r="B40" i="106" s="1" a="1"/>
  <c r="B40" i="106" s="1"/>
  <c r="A39" i="106" a="1"/>
  <c r="A39" i="106" s="1"/>
  <c r="B39" i="106" s="1" a="1"/>
  <c r="B39" i="106" s="1"/>
  <c r="A38" i="106" a="1"/>
  <c r="A38" i="106" s="1"/>
  <c r="C38" i="106" s="1" a="1"/>
  <c r="C38" i="106" s="1"/>
  <c r="A37" i="106" a="1"/>
  <c r="A37" i="106" s="1"/>
  <c r="B37" i="106" s="1" a="1"/>
  <c r="B37" i="106" s="1"/>
  <c r="A36" i="106" a="1"/>
  <c r="A36" i="106" s="1"/>
  <c r="B36" i="106" s="1" a="1"/>
  <c r="B36" i="106" s="1"/>
  <c r="A35" i="106" a="1"/>
  <c r="A35" i="106" s="1"/>
  <c r="B35" i="106" s="1" a="1"/>
  <c r="B35" i="106" s="1"/>
  <c r="A34" i="106" a="1"/>
  <c r="A34" i="106" s="1"/>
  <c r="C34" i="106" s="1" a="1"/>
  <c r="C34" i="106" s="1"/>
  <c r="A33" i="106" a="1"/>
  <c r="A33" i="106" s="1"/>
  <c r="B33" i="106" s="1" a="1"/>
  <c r="B33" i="106" s="1"/>
  <c r="A32" i="106" a="1"/>
  <c r="A32" i="106" s="1"/>
  <c r="B32" i="106" s="1" a="1"/>
  <c r="B32" i="106" s="1"/>
  <c r="A31" i="106" a="1"/>
  <c r="A31" i="106" s="1"/>
  <c r="C31" i="106" s="1" a="1"/>
  <c r="C31" i="106" s="1"/>
  <c r="A30" i="106" a="1"/>
  <c r="A30" i="106" s="1"/>
  <c r="C30" i="106" s="1" a="1"/>
  <c r="C30" i="106" s="1"/>
  <c r="A29" i="106" a="1"/>
  <c r="A29" i="106" s="1"/>
  <c r="B29" i="106" s="1" a="1"/>
  <c r="B29" i="106" s="1"/>
  <c r="A28" i="106" a="1"/>
  <c r="A28" i="106" s="1"/>
  <c r="C28" i="106" s="1" a="1"/>
  <c r="A27" i="106" a="1"/>
  <c r="A27" i="106" s="1"/>
  <c r="A26" i="106" a="1"/>
  <c r="A26" i="106" s="1"/>
  <c r="B26" i="106" s="1" a="1"/>
  <c r="B26" i="106" s="1"/>
  <c r="A25" i="106" a="1"/>
  <c r="A25" i="106" s="1"/>
  <c r="B25" i="106" s="1" a="1"/>
  <c r="B25" i="106" s="1"/>
  <c r="A24" i="106" a="1"/>
  <c r="A24" i="106" s="1"/>
  <c r="B24" i="106" s="1" a="1"/>
  <c r="B24" i="106" s="1"/>
  <c r="A23" i="106" a="1"/>
  <c r="A23" i="106" s="1"/>
  <c r="A22" i="106" a="1"/>
  <c r="A22" i="106" s="1"/>
  <c r="B22" i="106" s="1" a="1"/>
  <c r="B22" i="106" s="1"/>
  <c r="A21" i="106" a="1"/>
  <c r="A21" i="106" s="1"/>
  <c r="B21" i="106" s="1" a="1"/>
  <c r="B21" i="106" s="1"/>
  <c r="A20" i="106" a="1"/>
  <c r="A20" i="106" s="1"/>
  <c r="B20" i="106" s="1" a="1"/>
  <c r="B20" i="106" s="1"/>
  <c r="A19" i="106" a="1"/>
  <c r="A19" i="106" s="1"/>
  <c r="A18" i="106" a="1"/>
  <c r="A18" i="106" s="1"/>
  <c r="B18" i="106" s="1" a="1"/>
  <c r="B18" i="106" s="1"/>
  <c r="A17" i="106" a="1"/>
  <c r="A17" i="106" s="1"/>
  <c r="B17" i="106" s="1" a="1"/>
  <c r="B17" i="106" s="1"/>
  <c r="A16" i="106" a="1"/>
  <c r="A16" i="106" s="1"/>
  <c r="B16" i="106" s="1" a="1"/>
  <c r="B16" i="106" s="1"/>
  <c r="A15" i="106" a="1"/>
  <c r="A15" i="106" s="1"/>
  <c r="B15" i="106" s="1" a="1"/>
  <c r="B15" i="106" s="1"/>
  <c r="A14" i="106" a="1"/>
  <c r="A14" i="106" s="1"/>
  <c r="B14" i="106" s="1" a="1"/>
  <c r="B14" i="106" s="1"/>
  <c r="A13" i="106" a="1"/>
  <c r="A13" i="106" s="1"/>
  <c r="C13" i="106" s="1" a="1"/>
  <c r="C13" i="106" s="1"/>
  <c r="A12" i="106" a="1"/>
  <c r="A12" i="106" s="1"/>
  <c r="A11" i="106" a="1"/>
  <c r="A11" i="106" s="1"/>
  <c r="A10" i="106" a="1"/>
  <c r="A10" i="106" s="1"/>
  <c r="B10" i="106" s="1" a="1"/>
  <c r="B10" i="106" s="1"/>
  <c r="A9" i="106" a="1"/>
  <c r="A9" i="106" s="1"/>
  <c r="A8" i="106" a="1"/>
  <c r="A8" i="106" s="1"/>
  <c r="C8" i="106" s="1" a="1"/>
  <c r="C8" i="106" s="1"/>
  <c r="A7" i="106" a="1"/>
  <c r="A7" i="106" s="1"/>
  <c r="C7" i="106" s="1" a="1"/>
  <c r="C7" i="106" s="1"/>
  <c r="A6" i="106" a="1"/>
  <c r="A6" i="106" s="1"/>
  <c r="B6" i="106" s="1" a="1"/>
  <c r="B6" i="106" s="1"/>
  <c r="A5" i="106" a="1"/>
  <c r="A5" i="106" s="1"/>
  <c r="A4" i="106" a="1"/>
  <c r="A4" i="106" s="1"/>
  <c r="A3" i="106" a="1"/>
  <c r="A3" i="106" s="1"/>
  <c r="C3" i="106" s="1" a="1"/>
  <c r="C3" i="106" s="1"/>
  <c r="A2" i="106" a="1"/>
  <c r="A2" i="106" s="1"/>
  <c r="B2" i="106" s="1" a="1"/>
  <c r="B2" i="106" s="1"/>
  <c r="C2256" i="108"/>
  <c r="C2251" i="108"/>
  <c r="B50" i="4" a="1"/>
  <c r="B50" i="4" s="1"/>
  <c r="C50" i="4" s="1" a="1"/>
  <c r="C50" i="4" s="1"/>
  <c r="B49" i="4" a="1"/>
  <c r="B49" i="4" s="1"/>
  <c r="O49" i="4" s="1" a="1"/>
  <c r="O49" i="4" s="1"/>
  <c r="B48" i="4" a="1"/>
  <c r="B48" i="4" s="1"/>
  <c r="E48" i="4" s="1" a="1"/>
  <c r="E48" i="4" s="1"/>
  <c r="B47" i="4" a="1"/>
  <c r="B47" i="4" s="1"/>
  <c r="C47" i="4" s="1" a="1"/>
  <c r="C47" i="4" s="1"/>
  <c r="B46" i="4" a="1"/>
  <c r="B46" i="4" s="1"/>
  <c r="O46" i="4" s="1" a="1"/>
  <c r="O46" i="4" s="1"/>
  <c r="B45" i="4" a="1"/>
  <c r="B45" i="4" s="1"/>
  <c r="L45" i="4" s="1" a="1"/>
  <c r="L45" i="4" s="1"/>
  <c r="B44" i="4" a="1"/>
  <c r="B44" i="4" s="1"/>
  <c r="M44" i="4" s="1" a="1"/>
  <c r="M44" i="4" s="1"/>
  <c r="B43" i="4" a="1"/>
  <c r="B43" i="4" s="1"/>
  <c r="C43" i="4" s="1" a="1"/>
  <c r="C43" i="4" s="1"/>
  <c r="B42" i="4" a="1"/>
  <c r="B42" i="4" s="1"/>
  <c r="N42" i="4" s="1" a="1"/>
  <c r="N42" i="4" s="1"/>
  <c r="B41" i="4" a="1"/>
  <c r="B41" i="4" s="1"/>
  <c r="N41" i="4" s="1" a="1"/>
  <c r="N41" i="4" s="1"/>
  <c r="B40" i="4" a="1"/>
  <c r="B40" i="4" s="1"/>
  <c r="N40" i="4" s="1" a="1"/>
  <c r="N40" i="4" s="1"/>
  <c r="B39" i="4" a="1"/>
  <c r="B39" i="4" s="1"/>
  <c r="N39" i="4" s="1" a="1"/>
  <c r="N39" i="4" s="1"/>
  <c r="B38" i="4" a="1"/>
  <c r="B38" i="4" s="1"/>
  <c r="C38" i="4" s="1" a="1"/>
  <c r="C38" i="4" s="1"/>
  <c r="B37" i="4" a="1"/>
  <c r="B37" i="4" s="1"/>
  <c r="N37" i="4" s="1" a="1"/>
  <c r="N37" i="4" s="1"/>
  <c r="B36" i="4" a="1"/>
  <c r="B36" i="4" s="1"/>
  <c r="O36" i="4" s="1" a="1"/>
  <c r="O36" i="4" s="1"/>
  <c r="B35" i="4" a="1"/>
  <c r="B35" i="4" s="1"/>
  <c r="F35" i="4" s="1" a="1"/>
  <c r="F35" i="4" s="1"/>
  <c r="B34" i="4" a="1"/>
  <c r="B34" i="4" s="1"/>
  <c r="D34" i="4" s="1" a="1"/>
  <c r="D34" i="4" s="1"/>
  <c r="B33" i="4" a="1"/>
  <c r="B33" i="4" s="1"/>
  <c r="J33" i="4" s="1" a="1"/>
  <c r="J33" i="4" s="1"/>
  <c r="B32" i="4" a="1"/>
  <c r="B32" i="4" s="1"/>
  <c r="H32" i="4" s="1" a="1"/>
  <c r="H32" i="4" s="1"/>
  <c r="B31" i="4" a="1"/>
  <c r="B31" i="4" s="1"/>
  <c r="D31" i="4" s="1" a="1"/>
  <c r="D31" i="4" s="1"/>
  <c r="B30" i="4" a="1"/>
  <c r="B30" i="4" s="1"/>
  <c r="O30" i="4" s="1" a="1"/>
  <c r="O30" i="4" s="1"/>
  <c r="B29" i="4" a="1"/>
  <c r="B29" i="4" s="1"/>
  <c r="D29" i="4" s="1" a="1"/>
  <c r="D29" i="4" s="1"/>
  <c r="B28" i="4" a="1"/>
  <c r="B28" i="4" s="1"/>
  <c r="E28" i="4" s="1" a="1"/>
  <c r="E28" i="4" s="1"/>
  <c r="B27" i="4" a="1"/>
  <c r="B27" i="4" s="1"/>
  <c r="I27" i="4" s="1" a="1"/>
  <c r="I27" i="4" s="1"/>
  <c r="B26" i="4" a="1"/>
  <c r="B26" i="4" s="1"/>
  <c r="E26" i="4" s="1" a="1"/>
  <c r="E26" i="4" s="1"/>
  <c r="B25" i="4" a="1"/>
  <c r="B25" i="4" s="1"/>
  <c r="F25" i="4" s="1" a="1"/>
  <c r="F25" i="4" s="1"/>
  <c r="B24" i="4" a="1"/>
  <c r="B24" i="4" s="1"/>
  <c r="J24" i="4" s="1" a="1"/>
  <c r="J24" i="4" s="1"/>
  <c r="B23" i="4" a="1"/>
  <c r="B23" i="4" s="1"/>
  <c r="O23" i="4" s="1" a="1"/>
  <c r="O23" i="4" s="1"/>
  <c r="B22" i="4" a="1"/>
  <c r="B22" i="4" s="1"/>
  <c r="O22" i="4" s="1" a="1"/>
  <c r="O22" i="4" s="1"/>
  <c r="B21" i="4" a="1"/>
  <c r="B21" i="4" s="1"/>
  <c r="M21" i="4" s="1" a="1"/>
  <c r="M21" i="4" s="1"/>
  <c r="B20" i="4" a="1"/>
  <c r="B20" i="4" s="1"/>
  <c r="H20" i="4" s="1" a="1"/>
  <c r="H20" i="4" s="1"/>
  <c r="B19" i="4" a="1"/>
  <c r="B19" i="4" s="1"/>
  <c r="N19" i="4" s="1" a="1"/>
  <c r="N19" i="4" s="1"/>
  <c r="B18" i="4" a="1"/>
  <c r="B18" i="4" s="1"/>
  <c r="C18" i="4" s="1" a="1"/>
  <c r="C18" i="4" s="1"/>
  <c r="B17" i="4" a="1"/>
  <c r="B17" i="4" s="1"/>
  <c r="C17" i="4" s="1" a="1"/>
  <c r="C17" i="4" s="1"/>
  <c r="B16" i="4" a="1"/>
  <c r="B16" i="4" s="1"/>
  <c r="L16" i="4" s="1" a="1"/>
  <c r="L16" i="4" s="1"/>
  <c r="B15" i="4" a="1"/>
  <c r="B15" i="4" s="1"/>
  <c r="M15" i="4" s="1" a="1"/>
  <c r="M15" i="4" s="1"/>
  <c r="B14" i="4" a="1"/>
  <c r="B14" i="4" s="1"/>
  <c r="L14" i="4" s="1" a="1"/>
  <c r="L14" i="4" s="1"/>
  <c r="B13" i="4" a="1"/>
  <c r="B13" i="4" s="1"/>
  <c r="O13" i="4" s="1" a="1"/>
  <c r="O13" i="4" s="1"/>
  <c r="B12" i="4" a="1"/>
  <c r="B12" i="4" s="1"/>
  <c r="I12" i="4" s="1" a="1"/>
  <c r="I12" i="4" s="1"/>
  <c r="B11" i="4" a="1"/>
  <c r="B11" i="4" s="1"/>
  <c r="O11" i="4" s="1" a="1"/>
  <c r="O11" i="4" s="1"/>
  <c r="B10" i="4" a="1"/>
  <c r="B10" i="4" s="1"/>
  <c r="M10" i="4" s="1" a="1"/>
  <c r="M10" i="4" s="1"/>
  <c r="B9" i="4" a="1"/>
  <c r="B9" i="4" s="1"/>
  <c r="K9" i="4" s="1" a="1"/>
  <c r="K9" i="4" s="1"/>
  <c r="B8" i="4" a="1"/>
  <c r="B8" i="4" s="1"/>
  <c r="N8" i="4" s="1" a="1"/>
  <c r="N8" i="4" s="1"/>
  <c r="B7" i="4" a="1"/>
  <c r="B7" i="4" s="1"/>
  <c r="E7" i="4" s="1" a="1"/>
  <c r="E7" i="4" s="1"/>
  <c r="B6" i="4" a="1"/>
  <c r="B6" i="4" s="1"/>
  <c r="L6" i="4" s="1" a="1"/>
  <c r="L6" i="4" s="1"/>
  <c r="B5" i="4" a="1"/>
  <c r="B5" i="4" s="1"/>
  <c r="K5" i="4" s="1" a="1"/>
  <c r="K5" i="4" s="1"/>
  <c r="B4" i="4" a="1"/>
  <c r="B4" i="4" s="1"/>
  <c r="M4" i="4" s="1" a="1"/>
  <c r="M4" i="4" s="1"/>
  <c r="B3" i="4" a="1"/>
  <c r="B3" i="4" s="1"/>
  <c r="O3" i="4" s="1" a="1"/>
  <c r="O3" i="4" s="1"/>
  <c r="B2" i="4" a="1"/>
  <c r="B2" i="4" s="1"/>
  <c r="N2" i="4" s="1" a="1"/>
  <c r="N2" i="4" s="1"/>
  <c r="F325" i="107"/>
  <c r="E325" i="107"/>
  <c r="F86" i="107"/>
  <c r="E86" i="107"/>
  <c r="C2223" i="108"/>
  <c r="C2221" i="108"/>
  <c r="C43" i="58" a="1"/>
  <c r="C43" i="58" s="1"/>
  <c r="A3" i="4" s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C42" i="58" a="1"/>
  <c r="C42" i="58" s="1"/>
  <c r="A2" i="3" s="1"/>
  <c r="A3" i="3" s="1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B40" i="3" a="1"/>
  <c r="B40" i="3" s="1"/>
  <c r="D40" i="3" s="1" a="1"/>
  <c r="D40" i="3" s="1"/>
  <c r="B41" i="3" a="1"/>
  <c r="B41" i="3" s="1"/>
  <c r="H41" i="3" s="1" a="1"/>
  <c r="H41" i="3" s="1"/>
  <c r="B42" i="3" a="1"/>
  <c r="B42" i="3" s="1"/>
  <c r="B43" i="3" a="1"/>
  <c r="B43" i="3" s="1"/>
  <c r="E43" i="3" s="1" a="1"/>
  <c r="E43" i="3" s="1"/>
  <c r="B44" i="3" a="1"/>
  <c r="B44" i="3" s="1"/>
  <c r="J44" i="3" s="1" a="1"/>
  <c r="J44" i="3" s="1"/>
  <c r="B45" i="3" a="1"/>
  <c r="B45" i="3" s="1"/>
  <c r="C45" i="3" s="1" a="1"/>
  <c r="C45" i="3" s="1"/>
  <c r="B46" i="3" a="1"/>
  <c r="B46" i="3" s="1"/>
  <c r="B47" i="3" a="1"/>
  <c r="B47" i="3" s="1"/>
  <c r="B48" i="3" a="1"/>
  <c r="B48" i="3" s="1"/>
  <c r="D48" i="3" s="1" a="1"/>
  <c r="D48" i="3" s="1"/>
  <c r="B49" i="3" a="1"/>
  <c r="B49" i="3" s="1"/>
  <c r="F49" i="3" s="1" a="1"/>
  <c r="F49" i="3" s="1"/>
  <c r="B50" i="3" a="1"/>
  <c r="B50" i="3" s="1"/>
  <c r="H50" i="3" s="1" a="1"/>
  <c r="H50" i="3" s="1"/>
  <c r="B51" i="3" a="1"/>
  <c r="B51" i="3" s="1"/>
  <c r="H51" i="3" s="1" a="1"/>
  <c r="H51" i="3" s="1"/>
  <c r="B52" i="3" a="1"/>
  <c r="B52" i="3" s="1"/>
  <c r="I52" i="3" s="1" a="1"/>
  <c r="I52" i="3" s="1"/>
  <c r="B53" i="3" a="1"/>
  <c r="B53" i="3" s="1"/>
  <c r="F53" i="3" s="1" a="1"/>
  <c r="F53" i="3" s="1"/>
  <c r="B54" i="3" a="1"/>
  <c r="B54" i="3" s="1"/>
  <c r="D54" i="3" s="1" a="1"/>
  <c r="D54" i="3" s="1"/>
  <c r="B55" i="3" a="1"/>
  <c r="B55" i="3" s="1"/>
  <c r="F55" i="3" s="1" a="1"/>
  <c r="F55" i="3" s="1"/>
  <c r="B56" i="3" a="1"/>
  <c r="B56" i="3" s="1"/>
  <c r="C56" i="3" s="1" a="1"/>
  <c r="C56" i="3" s="1"/>
  <c r="B57" i="3" a="1"/>
  <c r="B57" i="3" s="1"/>
  <c r="F57" i="3" s="1" a="1"/>
  <c r="F57" i="3" s="1"/>
  <c r="B58" i="3" a="1"/>
  <c r="B58" i="3" s="1"/>
  <c r="C58" i="3" s="1" a="1"/>
  <c r="C58" i="3" s="1"/>
  <c r="B59" i="3" a="1"/>
  <c r="B59" i="3" s="1"/>
  <c r="E59" i="3" s="1" a="1"/>
  <c r="E59" i="3" s="1"/>
  <c r="B60" i="3" a="1"/>
  <c r="B60" i="3" s="1"/>
  <c r="I60" i="3" s="1" a="1"/>
  <c r="I60" i="3" s="1"/>
  <c r="B61" i="3" a="1"/>
  <c r="B61" i="3" s="1"/>
  <c r="D61" i="3" s="1" a="1"/>
  <c r="D61" i="3" s="1"/>
  <c r="B62" i="3" a="1"/>
  <c r="B62" i="3" s="1"/>
  <c r="H62" i="3" s="1" a="1"/>
  <c r="H62" i="3" s="1"/>
  <c r="B63" i="3" a="1"/>
  <c r="B63" i="3" s="1"/>
  <c r="D63" i="3" s="1" a="1"/>
  <c r="D63" i="3" s="1"/>
  <c r="B64" i="3" a="1"/>
  <c r="B64" i="3" s="1"/>
  <c r="E64" i="3" s="1" a="1"/>
  <c r="E64" i="3" s="1"/>
  <c r="B65" i="3" a="1"/>
  <c r="B65" i="3" s="1"/>
  <c r="E65" i="3" s="1" a="1"/>
  <c r="E65" i="3" s="1"/>
  <c r="B66" i="3" a="1"/>
  <c r="B66" i="3" s="1"/>
  <c r="I66" i="3" s="1" a="1"/>
  <c r="I66" i="3" s="1"/>
  <c r="B67" i="3" a="1"/>
  <c r="B67" i="3" s="1"/>
  <c r="J67" i="3" s="1" a="1"/>
  <c r="J67" i="3" s="1"/>
  <c r="B68" i="3" a="1"/>
  <c r="B68" i="3" s="1"/>
  <c r="E68" i="3" s="1" a="1"/>
  <c r="E68" i="3" s="1"/>
  <c r="B69" i="3" a="1"/>
  <c r="B69" i="3" s="1"/>
  <c r="F69" i="3" s="1" a="1"/>
  <c r="F69" i="3" s="1"/>
  <c r="B70" i="3" a="1"/>
  <c r="B70" i="3" s="1"/>
  <c r="B71" i="3" a="1"/>
  <c r="B71" i="3" s="1"/>
  <c r="E71" i="3" s="1" a="1"/>
  <c r="E71" i="3" s="1"/>
  <c r="B72" i="3" a="1"/>
  <c r="B72" i="3" s="1"/>
  <c r="E72" i="3" s="1" a="1"/>
  <c r="E72" i="3" s="1"/>
  <c r="B73" i="3" a="1"/>
  <c r="B73" i="3" s="1"/>
  <c r="I73" i="3" s="1" a="1"/>
  <c r="I73" i="3" s="1"/>
  <c r="B74" i="3" a="1"/>
  <c r="B74" i="3" s="1"/>
  <c r="F74" i="3" s="1" a="1"/>
  <c r="F74" i="3" s="1"/>
  <c r="B75" i="3" a="1"/>
  <c r="B75" i="3" s="1"/>
  <c r="I75" i="3" s="1" a="1"/>
  <c r="I75" i="3" s="1"/>
  <c r="B76" i="3" a="1"/>
  <c r="B76" i="3" s="1"/>
  <c r="F76" i="3" s="1" a="1"/>
  <c r="F76" i="3" s="1"/>
  <c r="B77" i="3" a="1"/>
  <c r="B77" i="3" s="1"/>
  <c r="B78" i="3" a="1"/>
  <c r="B78" i="3" s="1"/>
  <c r="I78" i="3" s="1" a="1"/>
  <c r="I78" i="3" s="1"/>
  <c r="B79" i="3" a="1"/>
  <c r="B79" i="3" s="1"/>
  <c r="J79" i="3" s="1" a="1"/>
  <c r="J79" i="3" s="1"/>
  <c r="B80" i="3" a="1"/>
  <c r="B80" i="3" s="1"/>
  <c r="D80" i="3" s="1" a="1"/>
  <c r="D80" i="3" s="1"/>
  <c r="B81" i="3" a="1"/>
  <c r="B81" i="3" s="1"/>
  <c r="C81" i="3" s="1" a="1"/>
  <c r="C81" i="3" s="1"/>
  <c r="B82" i="3" a="1"/>
  <c r="B82" i="3" s="1"/>
  <c r="I82" i="3" s="1" a="1"/>
  <c r="I82" i="3" s="1"/>
  <c r="B83" i="3" a="1"/>
  <c r="B83" i="3" s="1"/>
  <c r="B84" i="3" a="1"/>
  <c r="B84" i="3" s="1"/>
  <c r="C84" i="3" s="1" a="1"/>
  <c r="C84" i="3" s="1"/>
  <c r="B85" i="3" a="1"/>
  <c r="B85" i="3" s="1"/>
  <c r="D85" i="3" s="1" a="1"/>
  <c r="D85" i="3" s="1"/>
  <c r="B86" i="3" a="1"/>
  <c r="B86" i="3" s="1"/>
  <c r="J86" i="3" s="1" a="1"/>
  <c r="J86" i="3" s="1"/>
  <c r="B87" i="3" a="1"/>
  <c r="B87" i="3" s="1"/>
  <c r="E87" i="3" s="1" a="1"/>
  <c r="E87" i="3" s="1"/>
  <c r="B88" i="3" a="1"/>
  <c r="B88" i="3" s="1"/>
  <c r="D88" i="3" s="1" a="1"/>
  <c r="D88" i="3" s="1"/>
  <c r="B89" i="3" a="1"/>
  <c r="B89" i="3" s="1"/>
  <c r="E89" i="3" s="1" a="1"/>
  <c r="E89" i="3" s="1"/>
  <c r="B90" i="3" a="1"/>
  <c r="B90" i="3" s="1"/>
  <c r="F90" i="3" s="1" a="1"/>
  <c r="F90" i="3" s="1"/>
  <c r="B91" i="3" a="1"/>
  <c r="B91" i="3" s="1"/>
  <c r="B92" i="3" a="1"/>
  <c r="B92" i="3" s="1"/>
  <c r="D92" i="3" s="1" a="1"/>
  <c r="D92" i="3" s="1"/>
  <c r="B93" i="3" a="1"/>
  <c r="B93" i="3" s="1"/>
  <c r="H93" i="3" s="1" a="1"/>
  <c r="H93" i="3" s="1"/>
  <c r="B94" i="3" a="1"/>
  <c r="B94" i="3" s="1"/>
  <c r="F94" i="3" s="1" a="1"/>
  <c r="F94" i="3" s="1"/>
  <c r="B95" i="3" a="1"/>
  <c r="B95" i="3" s="1"/>
  <c r="H95" i="3" s="1" a="1"/>
  <c r="H95" i="3" s="1"/>
  <c r="B96" i="3" a="1"/>
  <c r="B96" i="3" s="1"/>
  <c r="H96" i="3" s="1" a="1"/>
  <c r="H96" i="3" s="1"/>
  <c r="B97" i="3" a="1"/>
  <c r="B97" i="3" s="1"/>
  <c r="H97" i="3" s="1" a="1"/>
  <c r="H97" i="3" s="1"/>
  <c r="B98" i="3" a="1"/>
  <c r="B98" i="3" s="1"/>
  <c r="E98" i="3" s="1" a="1"/>
  <c r="E98" i="3" s="1"/>
  <c r="B99" i="3" a="1"/>
  <c r="B99" i="3" s="1"/>
  <c r="D99" i="3" s="1" a="1"/>
  <c r="D99" i="3" s="1"/>
  <c r="B100" i="3" a="1"/>
  <c r="B100" i="3" s="1"/>
  <c r="J100" i="3" s="1" a="1"/>
  <c r="J100" i="3" s="1"/>
  <c r="B101" i="3" a="1"/>
  <c r="B101" i="3" s="1"/>
  <c r="B102" i="3" a="1"/>
  <c r="B102" i="3" s="1"/>
  <c r="E102" i="3" s="1" a="1"/>
  <c r="E102" i="3" s="1"/>
  <c r="B103" i="3" a="1"/>
  <c r="B103" i="3" s="1"/>
  <c r="E103" i="3" s="1" a="1"/>
  <c r="E103" i="3" s="1"/>
  <c r="B104" i="3" a="1"/>
  <c r="B104" i="3" s="1"/>
  <c r="H104" i="3" s="1" a="1"/>
  <c r="H104" i="3" s="1"/>
  <c r="B105" i="3" a="1"/>
  <c r="B105" i="3" s="1"/>
  <c r="B106" i="3" a="1"/>
  <c r="B106" i="3" s="1"/>
  <c r="C106" i="3" s="1" a="1"/>
  <c r="C106" i="3" s="1"/>
  <c r="B107" i="3" a="1"/>
  <c r="B107" i="3" s="1"/>
  <c r="H107" i="3" s="1" a="1"/>
  <c r="H107" i="3" s="1"/>
  <c r="B108" i="3" a="1"/>
  <c r="B108" i="3" s="1"/>
  <c r="B109" i="3" a="1"/>
  <c r="B109" i="3" s="1"/>
  <c r="J109" i="3" s="1" a="1"/>
  <c r="J109" i="3" s="1"/>
  <c r="B110" i="3" a="1"/>
  <c r="B110" i="3" s="1"/>
  <c r="C110" i="3" s="1" a="1"/>
  <c r="C110" i="3" s="1"/>
  <c r="B111" i="3" a="1"/>
  <c r="B111" i="3" s="1"/>
  <c r="J111" i="3" s="1" a="1"/>
  <c r="J111" i="3" s="1"/>
  <c r="B112" i="3" a="1"/>
  <c r="B112" i="3" s="1"/>
  <c r="D112" i="3" s="1" a="1"/>
  <c r="D112" i="3" s="1"/>
  <c r="B113" i="3" a="1"/>
  <c r="B113" i="3" s="1"/>
  <c r="C113" i="3" s="1" a="1"/>
  <c r="C113" i="3" s="1"/>
  <c r="B114" i="3" a="1"/>
  <c r="B114" i="3" s="1"/>
  <c r="D114" i="3" s="1" a="1"/>
  <c r="D114" i="3" s="1"/>
  <c r="B115" i="3" a="1"/>
  <c r="B115" i="3" s="1"/>
  <c r="I115" i="3" s="1" a="1"/>
  <c r="I115" i="3" s="1"/>
  <c r="B116" i="3" a="1"/>
  <c r="B116" i="3" s="1"/>
  <c r="H116" i="3" s="1" a="1"/>
  <c r="H116" i="3" s="1"/>
  <c r="B117" i="3" a="1"/>
  <c r="B117" i="3" s="1"/>
  <c r="H117" i="3" s="1" a="1"/>
  <c r="H117" i="3" s="1"/>
  <c r="B118" i="3" a="1"/>
  <c r="B118" i="3" s="1"/>
  <c r="J118" i="3" s="1" a="1"/>
  <c r="J118" i="3" s="1"/>
  <c r="B119" i="3" a="1"/>
  <c r="B119" i="3" s="1"/>
  <c r="E119" i="3" s="1" a="1"/>
  <c r="E119" i="3" s="1"/>
  <c r="B120" i="3" a="1"/>
  <c r="B120" i="3" s="1"/>
  <c r="D120" i="3" s="1" a="1"/>
  <c r="D120" i="3" s="1"/>
  <c r="B121" i="3" a="1"/>
  <c r="B121" i="3" s="1"/>
  <c r="J121" i="3" s="1" a="1"/>
  <c r="J121" i="3" s="1"/>
  <c r="B122" i="3" a="1"/>
  <c r="B122" i="3" s="1"/>
  <c r="J122" i="3" s="1" a="1"/>
  <c r="J122" i="3" s="1"/>
  <c r="B123" i="3" a="1"/>
  <c r="B123" i="3" s="1"/>
  <c r="C123" i="3" s="1" a="1"/>
  <c r="C123" i="3" s="1"/>
  <c r="B124" i="3" a="1"/>
  <c r="B124" i="3" s="1"/>
  <c r="J124" i="3" s="1" a="1"/>
  <c r="J124" i="3" s="1"/>
  <c r="B125" i="3" a="1"/>
  <c r="B125" i="3" s="1"/>
  <c r="D125" i="3" s="1" a="1"/>
  <c r="D125" i="3" s="1"/>
  <c r="B126" i="3" a="1"/>
  <c r="B126" i="3" s="1"/>
  <c r="F126" i="3" s="1" a="1"/>
  <c r="F126" i="3" s="1"/>
  <c r="B127" i="3" a="1"/>
  <c r="B127" i="3" s="1"/>
  <c r="F127" i="3" s="1" a="1"/>
  <c r="F127" i="3" s="1"/>
  <c r="B128" i="3" a="1"/>
  <c r="B128" i="3" s="1"/>
  <c r="F128" i="3" s="1" a="1"/>
  <c r="F128" i="3" s="1"/>
  <c r="B129" i="3" a="1"/>
  <c r="B129" i="3" s="1"/>
  <c r="H129" i="3" s="1" a="1"/>
  <c r="H129" i="3" s="1"/>
  <c r="B130" i="3" a="1"/>
  <c r="B130" i="3" s="1"/>
  <c r="E130" i="3" s="1" a="1"/>
  <c r="E130" i="3" s="1"/>
  <c r="A3" i="105" a="1"/>
  <c r="A3" i="105" s="1"/>
  <c r="B3" i="105" s="1" a="1"/>
  <c r="B3" i="105" s="1"/>
  <c r="A4" i="105" a="1"/>
  <c r="A4" i="105" s="1"/>
  <c r="A5" i="105" a="1"/>
  <c r="A5" i="105" s="1"/>
  <c r="C5" i="105" s="1" a="1"/>
  <c r="C5" i="105" s="1"/>
  <c r="A6" i="105" a="1"/>
  <c r="A6" i="105" s="1"/>
  <c r="B6" i="105" s="1" a="1"/>
  <c r="B6" i="105" s="1"/>
  <c r="A7" i="105" a="1"/>
  <c r="A7" i="105" s="1"/>
  <c r="C7" i="105" s="1" a="1"/>
  <c r="C7" i="105" s="1"/>
  <c r="A8" i="105" a="1"/>
  <c r="A8" i="105" s="1"/>
  <c r="C8" i="105" s="1" a="1"/>
  <c r="C8" i="105" s="1"/>
  <c r="A9" i="105" a="1"/>
  <c r="A9" i="105" s="1"/>
  <c r="A10" i="105" a="1"/>
  <c r="A10" i="105" s="1"/>
  <c r="C10" i="105" s="1" a="1"/>
  <c r="C10" i="105" s="1"/>
  <c r="A11" i="105" a="1"/>
  <c r="A11" i="105" s="1"/>
  <c r="B11" i="105" s="1" a="1"/>
  <c r="B11" i="105" s="1"/>
  <c r="A12" i="105" a="1"/>
  <c r="A12" i="105" s="1"/>
  <c r="B12" i="105" s="1" a="1"/>
  <c r="B12" i="105" s="1"/>
  <c r="A13" i="105" a="1"/>
  <c r="A13" i="105" s="1"/>
  <c r="A14" i="105" a="1"/>
  <c r="A14" i="105" s="1"/>
  <c r="C14" i="105" s="1" a="1"/>
  <c r="C14" i="105" s="1"/>
  <c r="A15" i="105" a="1"/>
  <c r="A15" i="105" s="1"/>
  <c r="B15" i="105" s="1" a="1"/>
  <c r="B15" i="105" s="1"/>
  <c r="A16" i="105" a="1"/>
  <c r="A16" i="105" s="1"/>
  <c r="B16" i="105" s="1" a="1"/>
  <c r="B16" i="105" s="1"/>
  <c r="A17" i="105" a="1"/>
  <c r="A17" i="105" s="1"/>
  <c r="C17" i="105" s="1" a="1"/>
  <c r="C17" i="105" s="1"/>
  <c r="A18" i="105" a="1"/>
  <c r="A18" i="105" s="1"/>
  <c r="B18" i="105" s="1" a="1"/>
  <c r="B18" i="105" s="1"/>
  <c r="A19" i="105" a="1"/>
  <c r="A19" i="105" s="1"/>
  <c r="B19" i="105" s="1" a="1"/>
  <c r="B19" i="105" s="1"/>
  <c r="A20" i="105" a="1"/>
  <c r="A20" i="105" s="1"/>
  <c r="B20" i="105" s="1" a="1"/>
  <c r="B20" i="105" s="1"/>
  <c r="A21" i="105" a="1"/>
  <c r="A21" i="105" s="1"/>
  <c r="A22" i="105" a="1"/>
  <c r="A22" i="105" s="1"/>
  <c r="A23" i="105" a="1"/>
  <c r="A23" i="105" s="1"/>
  <c r="B23" i="105" s="1" a="1"/>
  <c r="B23" i="105" s="1"/>
  <c r="A24" i="105" a="1"/>
  <c r="A24" i="105" s="1"/>
  <c r="B24" i="105" s="1" a="1"/>
  <c r="B24" i="105" s="1"/>
  <c r="A25" i="105" a="1"/>
  <c r="A25" i="105" s="1"/>
  <c r="B25" i="105" s="1" a="1"/>
  <c r="B25" i="105" s="1"/>
  <c r="A26" i="105" a="1"/>
  <c r="A26" i="105" s="1"/>
  <c r="A27" i="105" a="1"/>
  <c r="A27" i="105" s="1"/>
  <c r="B27" i="105" s="1" a="1"/>
  <c r="B27" i="105" s="1"/>
  <c r="A28" i="105" a="1"/>
  <c r="A28" i="105" s="1"/>
  <c r="A29" i="105" a="1"/>
  <c r="A29" i="105" s="1"/>
  <c r="A30" i="105" a="1"/>
  <c r="A30" i="105" s="1"/>
  <c r="A31" i="105" a="1"/>
  <c r="A31" i="105" s="1"/>
  <c r="B31" i="105" s="1" a="1"/>
  <c r="B31" i="105" s="1"/>
  <c r="A32" i="105" a="1"/>
  <c r="A32" i="105" s="1"/>
  <c r="B32" i="105" s="1" a="1"/>
  <c r="B32" i="105" s="1"/>
  <c r="A33" i="105" a="1"/>
  <c r="A33" i="105" s="1"/>
  <c r="B33" i="105" s="1" a="1"/>
  <c r="B33" i="105" s="1"/>
  <c r="A34" i="105" a="1"/>
  <c r="A34" i="105" s="1"/>
  <c r="B34" i="105" s="1" a="1"/>
  <c r="B34" i="105" s="1"/>
  <c r="A35" i="105" a="1"/>
  <c r="A35" i="105" s="1"/>
  <c r="B35" i="105" s="1" a="1"/>
  <c r="B35" i="105" s="1"/>
  <c r="A36" i="105" a="1"/>
  <c r="A36" i="105" s="1"/>
  <c r="B36" i="105" s="1" a="1"/>
  <c r="B36" i="105" s="1"/>
  <c r="A37" i="105" a="1"/>
  <c r="A37" i="105" s="1"/>
  <c r="A38" i="105" a="1"/>
  <c r="A38" i="105" s="1"/>
  <c r="A39" i="105" a="1"/>
  <c r="A39" i="105" s="1"/>
  <c r="B39" i="105" s="1" a="1"/>
  <c r="B39" i="105" s="1"/>
  <c r="A40" i="105" a="1"/>
  <c r="A40" i="105" s="1"/>
  <c r="B40" i="105" s="1" a="1"/>
  <c r="B40" i="105" s="1"/>
  <c r="A41" i="105" a="1"/>
  <c r="A41" i="105" s="1"/>
  <c r="C41" i="105" s="1" a="1"/>
  <c r="C41" i="105" s="1"/>
  <c r="A42" i="105" a="1"/>
  <c r="A42" i="105" s="1"/>
  <c r="B42" i="105" s="1" a="1"/>
  <c r="B42" i="105" s="1"/>
  <c r="A43" i="105" a="1"/>
  <c r="A43" i="105" s="1"/>
  <c r="B43" i="105" s="1" a="1"/>
  <c r="B43" i="105" s="1"/>
  <c r="A44" i="105" a="1"/>
  <c r="A44" i="105" s="1"/>
  <c r="C44" i="105" s="1" a="1"/>
  <c r="C44" i="105" s="1"/>
  <c r="A45" i="105" a="1"/>
  <c r="A45" i="105" s="1"/>
  <c r="A46" i="105" a="1"/>
  <c r="A46" i="105" s="1"/>
  <c r="C46" i="105" s="1" a="1"/>
  <c r="C46" i="105" s="1"/>
  <c r="A47" i="105" a="1"/>
  <c r="A47" i="105" s="1"/>
  <c r="B47" i="105" s="1" a="1"/>
  <c r="B47" i="105" s="1"/>
  <c r="A48" i="105" a="1"/>
  <c r="A48" i="105" s="1"/>
  <c r="B48" i="105" s="1" a="1"/>
  <c r="B48" i="105" s="1"/>
  <c r="A49" i="105" a="1"/>
  <c r="A49" i="105" s="1"/>
  <c r="C49" i="105" s="1" a="1"/>
  <c r="C49" i="105" s="1"/>
  <c r="A50" i="105" a="1"/>
  <c r="A50" i="105" s="1"/>
  <c r="C50" i="105" s="1" a="1"/>
  <c r="C50" i="105" s="1"/>
  <c r="A51" i="105" a="1"/>
  <c r="A51" i="105" s="1"/>
  <c r="A52" i="105" a="1"/>
  <c r="A52" i="105" s="1"/>
  <c r="A53" i="105" a="1"/>
  <c r="A53" i="105" s="1"/>
  <c r="A54" i="105" a="1"/>
  <c r="A54" i="105" s="1"/>
  <c r="C54" i="105" s="1" a="1"/>
  <c r="C54" i="105" s="1"/>
  <c r="A55" i="105" a="1"/>
  <c r="A55" i="105" s="1"/>
  <c r="B55" i="105" s="1" a="1"/>
  <c r="B55" i="105" s="1"/>
  <c r="A56" i="105" a="1"/>
  <c r="A56" i="105" s="1"/>
  <c r="A57" i="105" a="1"/>
  <c r="A57" i="105" s="1"/>
  <c r="A58" i="105" a="1"/>
  <c r="A58" i="105" s="1"/>
  <c r="B58" i="105" s="1" a="1"/>
  <c r="B58" i="105" s="1"/>
  <c r="A59" i="105" a="1"/>
  <c r="A59" i="105" s="1"/>
  <c r="C59" i="105" s="1" a="1"/>
  <c r="C59" i="105" s="1"/>
  <c r="A60" i="105" a="1"/>
  <c r="A60" i="105" s="1"/>
  <c r="C60" i="105" s="1" a="1"/>
  <c r="C60" i="105" s="1"/>
  <c r="A61" i="105" a="1"/>
  <c r="A61" i="105" s="1"/>
  <c r="A62" i="105" a="1"/>
  <c r="A62" i="105" s="1"/>
  <c r="A63" i="105" a="1"/>
  <c r="A63" i="105" s="1"/>
  <c r="C63" i="105" s="1" a="1"/>
  <c r="C63" i="105" s="1"/>
  <c r="A64" i="105" a="1"/>
  <c r="A64" i="105" s="1"/>
  <c r="B64" i="105" s="1" a="1"/>
  <c r="B64" i="105" s="1"/>
  <c r="A65" i="105" a="1"/>
  <c r="A65" i="105" s="1"/>
  <c r="B65" i="105" s="1" a="1"/>
  <c r="B65" i="105" s="1"/>
  <c r="A66" i="105" a="1"/>
  <c r="A66" i="105" s="1"/>
  <c r="B66" i="105" s="1" a="1"/>
  <c r="B66" i="105" s="1"/>
  <c r="A67" i="105" a="1"/>
  <c r="A67" i="105" s="1"/>
  <c r="A68" i="105" a="1"/>
  <c r="A68" i="105" s="1"/>
  <c r="A69" i="105" a="1"/>
  <c r="A69" i="105" s="1"/>
  <c r="B69" i="105" s="1" a="1"/>
  <c r="B69" i="105" s="1"/>
  <c r="A70" i="105" a="1"/>
  <c r="A70" i="105" s="1"/>
  <c r="B70" i="105" s="1" a="1"/>
  <c r="B70" i="105" s="1"/>
  <c r="A71" i="105" a="1"/>
  <c r="A71" i="105" s="1"/>
  <c r="B71" i="105" s="1" a="1"/>
  <c r="B71" i="105" s="1"/>
  <c r="A72" i="105" a="1"/>
  <c r="A72" i="105" s="1"/>
  <c r="A73" i="105" a="1"/>
  <c r="A73" i="105" s="1"/>
  <c r="A74" i="105" a="1"/>
  <c r="A74" i="105" s="1"/>
  <c r="A75" i="105" a="1"/>
  <c r="A75" i="105" s="1"/>
  <c r="C75" i="105" s="1" a="1"/>
  <c r="C75" i="105" s="1"/>
  <c r="A76" i="105" a="1"/>
  <c r="A76" i="105" s="1"/>
  <c r="C76" i="105" s="1" a="1"/>
  <c r="C76" i="105" s="1"/>
  <c r="A77" i="105" a="1"/>
  <c r="A77" i="105" s="1"/>
  <c r="A78" i="105" a="1"/>
  <c r="A78" i="105" s="1"/>
  <c r="A79" i="105" a="1"/>
  <c r="A79" i="105" s="1"/>
  <c r="C79" i="105" s="1" a="1"/>
  <c r="C79" i="105" s="1"/>
  <c r="A80" i="105" a="1"/>
  <c r="A80" i="105" s="1"/>
  <c r="C80" i="105" s="1" a="1"/>
  <c r="C80" i="105" s="1"/>
  <c r="A81" i="105" a="1"/>
  <c r="A81" i="105" s="1"/>
  <c r="A82" i="105" a="1"/>
  <c r="A82" i="105" s="1"/>
  <c r="C82" i="105" s="1" a="1"/>
  <c r="C82" i="105" s="1"/>
  <c r="A83" i="105" a="1"/>
  <c r="A83" i="105" s="1"/>
  <c r="C83" i="105" s="1" a="1"/>
  <c r="C83" i="105" s="1"/>
  <c r="A84" i="105" a="1"/>
  <c r="A84" i="105" s="1"/>
  <c r="C84" i="105" s="1" a="1"/>
  <c r="C84" i="105" s="1"/>
  <c r="A85" i="105" a="1"/>
  <c r="A85" i="105" s="1"/>
  <c r="A86" i="105" a="1"/>
  <c r="A86" i="105" s="1"/>
  <c r="B86" i="105" s="1" a="1"/>
  <c r="B86" i="105" s="1"/>
  <c r="A87" i="105" a="1"/>
  <c r="A87" i="105" s="1"/>
  <c r="C87" i="105" s="1" a="1"/>
  <c r="C87" i="105" s="1"/>
  <c r="A88" i="105" a="1"/>
  <c r="A88" i="105" s="1"/>
  <c r="A89" i="105" a="1"/>
  <c r="A89" i="105" s="1"/>
  <c r="C89" i="105" s="1" a="1"/>
  <c r="C89" i="105" s="1"/>
  <c r="A90" i="105" a="1"/>
  <c r="A90" i="105" s="1"/>
  <c r="A91" i="105" a="1"/>
  <c r="A91" i="105" s="1"/>
  <c r="A92" i="105" a="1"/>
  <c r="A92" i="105" s="1"/>
  <c r="B92" i="105" s="1" a="1"/>
  <c r="B92" i="105" s="1"/>
  <c r="A93" i="105" a="1"/>
  <c r="A93" i="105" s="1"/>
  <c r="B93" i="105" s="1" a="1"/>
  <c r="B93" i="105" s="1"/>
  <c r="A94" i="105" a="1"/>
  <c r="A94" i="105" s="1"/>
  <c r="A95" i="105" a="1"/>
  <c r="A95" i="105" s="1"/>
  <c r="C95" i="105" s="1" a="1"/>
  <c r="C95" i="105" s="1"/>
  <c r="A96" i="105" a="1"/>
  <c r="A96" i="105" s="1"/>
  <c r="C96" i="105" s="1" a="1"/>
  <c r="C96" i="105" s="1"/>
  <c r="A97" i="105" a="1"/>
  <c r="A97" i="105" s="1"/>
  <c r="A98" i="105" a="1"/>
  <c r="A98" i="105" s="1"/>
  <c r="C98" i="105" s="1" a="1"/>
  <c r="C98" i="105" s="1"/>
  <c r="A99" i="105" a="1"/>
  <c r="A99" i="105" s="1"/>
  <c r="B99" i="105" s="1" a="1"/>
  <c r="B99" i="105" s="1"/>
  <c r="A100" i="105" a="1"/>
  <c r="A100" i="105" s="1"/>
  <c r="B100" i="105" s="1" a="1"/>
  <c r="B100" i="105" s="1"/>
  <c r="A101" i="105" a="1"/>
  <c r="A101" i="105" s="1"/>
  <c r="A102" i="105" a="1"/>
  <c r="A102" i="105" s="1"/>
  <c r="C102" i="105" s="1" a="1"/>
  <c r="C102" i="105" s="1"/>
  <c r="A103" i="105" a="1"/>
  <c r="A103" i="105" s="1"/>
  <c r="B103" i="105" s="1" a="1"/>
  <c r="B103" i="105" s="1"/>
  <c r="A104" i="105" a="1"/>
  <c r="A104" i="105" s="1"/>
  <c r="C104" i="105" s="1" a="1"/>
  <c r="C104" i="105" s="1"/>
  <c r="A105" i="105" a="1"/>
  <c r="A105" i="105" s="1"/>
  <c r="A106" i="105" a="1"/>
  <c r="A106" i="105" s="1"/>
  <c r="C106" i="105" s="1" a="1"/>
  <c r="C106" i="105" s="1"/>
  <c r="A107" i="105" a="1"/>
  <c r="A107" i="105" s="1"/>
  <c r="C107" i="105" s="1" a="1"/>
  <c r="C107" i="105" s="1"/>
  <c r="A108" i="105" a="1"/>
  <c r="A108" i="105" s="1"/>
  <c r="C108" i="105" s="1" a="1"/>
  <c r="C108" i="105" s="1"/>
  <c r="A109" i="105" a="1"/>
  <c r="A109" i="105" s="1"/>
  <c r="A110" i="105" a="1"/>
  <c r="A110" i="105" s="1"/>
  <c r="C110" i="105" s="1" a="1"/>
  <c r="C110" i="105" s="1"/>
  <c r="A111" i="105" a="1"/>
  <c r="A111" i="105" s="1"/>
  <c r="B111" i="105" s="1" a="1"/>
  <c r="B111" i="105" s="1"/>
  <c r="A112" i="105" a="1"/>
  <c r="A112" i="105" s="1"/>
  <c r="B112" i="105" s="1" a="1"/>
  <c r="B112" i="105" s="1"/>
  <c r="A113" i="105" a="1"/>
  <c r="A113" i="105" s="1"/>
  <c r="C113" i="105" s="1" a="1"/>
  <c r="C113" i="105" s="1"/>
  <c r="A114" i="105" a="1"/>
  <c r="A114" i="105" s="1"/>
  <c r="B114" i="105" s="1" a="1"/>
  <c r="B114" i="105" s="1"/>
  <c r="A115" i="105" a="1"/>
  <c r="A115" i="105" s="1"/>
  <c r="A116" i="105" a="1"/>
  <c r="A116" i="105" s="1"/>
  <c r="B116" i="105" s="1" a="1"/>
  <c r="B116" i="105" s="1"/>
  <c r="A117" i="105" a="1"/>
  <c r="A117" i="105" s="1"/>
  <c r="B117" i="105" s="1" a="1"/>
  <c r="B117" i="105" s="1"/>
  <c r="A118" i="105" a="1"/>
  <c r="A118" i="105" s="1"/>
  <c r="B118" i="105" s="1" a="1"/>
  <c r="B118" i="105" s="1"/>
  <c r="A119" i="105" a="1"/>
  <c r="A119" i="105" s="1"/>
  <c r="B119" i="105" s="1" a="1"/>
  <c r="B119" i="105" s="1"/>
  <c r="A120" i="105" a="1"/>
  <c r="A120" i="105" s="1"/>
  <c r="B120" i="105" s="1" a="1"/>
  <c r="B120" i="105" s="1"/>
  <c r="A121" i="105" a="1"/>
  <c r="A121" i="105" s="1"/>
  <c r="A122" i="105" a="1"/>
  <c r="A122" i="105" s="1"/>
  <c r="B122" i="105" s="1" a="1"/>
  <c r="B122" i="105" s="1"/>
  <c r="A123" i="105" a="1"/>
  <c r="A123" i="105" s="1"/>
  <c r="A124" i="105" a="1"/>
  <c r="A124" i="105" s="1"/>
  <c r="A125" i="105" a="1"/>
  <c r="A125" i="105" s="1"/>
  <c r="B125" i="105" s="1" a="1"/>
  <c r="B125" i="105" s="1"/>
  <c r="A126" i="105" a="1"/>
  <c r="A126" i="105" s="1"/>
  <c r="B126" i="105" s="1" a="1"/>
  <c r="B126" i="105" s="1"/>
  <c r="A127" i="105" a="1"/>
  <c r="A127" i="105" s="1"/>
  <c r="C127" i="105" s="1" a="1"/>
  <c r="C127" i="105" s="1"/>
  <c r="A128" i="105" a="1"/>
  <c r="A128" i="105" s="1"/>
  <c r="B128" i="105" s="1" a="1"/>
  <c r="B128" i="105" s="1"/>
  <c r="A129" i="105" a="1"/>
  <c r="A129" i="105" s="1"/>
  <c r="C129" i="105" s="1" a="1"/>
  <c r="C129" i="105" s="1"/>
  <c r="A130" i="105" a="1"/>
  <c r="A130" i="105" s="1"/>
  <c r="A131" i="105" a="1"/>
  <c r="A131" i="105" s="1"/>
  <c r="B131" i="105" s="1" a="1"/>
  <c r="B131" i="105" s="1"/>
  <c r="A132" i="105" a="1"/>
  <c r="A132" i="105" s="1"/>
  <c r="B132" i="105" s="1" a="1"/>
  <c r="B132" i="105" s="1"/>
  <c r="A133" i="105" a="1"/>
  <c r="A133" i="105" s="1"/>
  <c r="A134" i="105" a="1"/>
  <c r="A134" i="105" s="1"/>
  <c r="B134" i="105" s="1" a="1"/>
  <c r="B134" i="105" s="1"/>
  <c r="A135" i="105" a="1"/>
  <c r="A135" i="105" s="1"/>
  <c r="C135" i="105" s="1" a="1"/>
  <c r="C135" i="105" s="1"/>
  <c r="A136" i="105" a="1"/>
  <c r="A136" i="105" s="1"/>
  <c r="A137" i="105" a="1"/>
  <c r="A137" i="105" s="1"/>
  <c r="B137" i="105" s="1" a="1"/>
  <c r="B137" i="105" s="1"/>
  <c r="A138" i="105" a="1"/>
  <c r="A138" i="105" s="1"/>
  <c r="B138" i="105" s="1" a="1"/>
  <c r="B138" i="105" s="1"/>
  <c r="A139" i="105" a="1"/>
  <c r="A139" i="105" s="1"/>
  <c r="A140" i="105" a="1"/>
  <c r="A140" i="105" s="1"/>
  <c r="A141" i="105" a="1"/>
  <c r="A141" i="105" s="1"/>
  <c r="C141" i="105" s="1" a="1"/>
  <c r="C141" i="105" s="1"/>
  <c r="A142" i="105" a="1"/>
  <c r="A142" i="105" s="1"/>
  <c r="B142" i="105" s="1" a="1"/>
  <c r="B142" i="105" s="1"/>
  <c r="A143" i="105" a="1"/>
  <c r="A143" i="105" s="1"/>
  <c r="A144" i="105" a="1"/>
  <c r="A144" i="105" s="1"/>
  <c r="B144" i="105" s="1" a="1"/>
  <c r="B144" i="105" s="1"/>
  <c r="A145" i="105" a="1"/>
  <c r="A145" i="105" s="1"/>
  <c r="A146" i="105" a="1"/>
  <c r="A146" i="105" s="1"/>
  <c r="A147" i="105" a="1"/>
  <c r="A147" i="105" s="1"/>
  <c r="B147" i="105" s="1" a="1"/>
  <c r="B147" i="105" s="1"/>
  <c r="A148" i="105" a="1"/>
  <c r="A148" i="105" s="1"/>
  <c r="C148" i="105" s="1" a="1"/>
  <c r="C148" i="105" s="1"/>
  <c r="A149" i="105" a="1"/>
  <c r="A149" i="105" s="1"/>
  <c r="C149" i="105" s="1" a="1"/>
  <c r="C149" i="105" s="1"/>
  <c r="A150" i="105" a="1"/>
  <c r="A150" i="105" s="1"/>
  <c r="A151" i="105" a="1"/>
  <c r="A151" i="105" s="1"/>
  <c r="B151" i="105" s="1" a="1"/>
  <c r="B151" i="105" s="1"/>
  <c r="A152" i="105" a="1"/>
  <c r="A152" i="105" s="1"/>
  <c r="C152" i="105" s="1" a="1"/>
  <c r="C152" i="105" s="1"/>
  <c r="A153" i="105" a="1"/>
  <c r="A153" i="105" s="1"/>
  <c r="B153" i="105" s="1" a="1"/>
  <c r="B153" i="105" s="1"/>
  <c r="A154" i="105" a="1"/>
  <c r="A154" i="105" s="1"/>
  <c r="C154" i="105" s="1" a="1"/>
  <c r="C154" i="105" s="1"/>
  <c r="A155" i="105" a="1"/>
  <c r="A155" i="105" s="1"/>
  <c r="B155" i="105" s="1" a="1"/>
  <c r="B155" i="105" s="1"/>
  <c r="A156" i="105" a="1"/>
  <c r="A156" i="105" s="1"/>
  <c r="C156" i="105" s="1" a="1"/>
  <c r="C156" i="105" s="1"/>
  <c r="A157" i="105" a="1"/>
  <c r="A157" i="105" s="1"/>
  <c r="A158" i="105" a="1"/>
  <c r="A158" i="105" s="1"/>
  <c r="A159" i="105" a="1"/>
  <c r="A159" i="105" s="1"/>
  <c r="B159" i="105" s="1" a="1"/>
  <c r="B159" i="105" s="1"/>
  <c r="A160" i="105" a="1"/>
  <c r="A160" i="105" s="1"/>
  <c r="B160" i="105" s="1" a="1"/>
  <c r="B160" i="105" s="1"/>
  <c r="A161" i="105" a="1"/>
  <c r="A161" i="105" s="1"/>
  <c r="A162" i="105" a="1"/>
  <c r="A162" i="105" s="1"/>
  <c r="B162" i="105" s="1" a="1"/>
  <c r="B162" i="105" s="1"/>
  <c r="A163" i="105" a="1"/>
  <c r="A163" i="105" s="1"/>
  <c r="A164" i="105" a="1"/>
  <c r="A164" i="105" s="1"/>
  <c r="A165" i="105" a="1"/>
  <c r="A165" i="105" s="1"/>
  <c r="A166" i="105" a="1"/>
  <c r="A166" i="105" s="1"/>
  <c r="A167" i="105" a="1"/>
  <c r="A167" i="105" s="1"/>
  <c r="B167" i="105" s="1" a="1"/>
  <c r="B167" i="105" s="1"/>
  <c r="A168" i="105" a="1"/>
  <c r="A168" i="105" s="1"/>
  <c r="A169" i="105" a="1"/>
  <c r="A169" i="105" s="1"/>
  <c r="C169" i="105" s="1" a="1"/>
  <c r="C169" i="105" s="1"/>
  <c r="A170" i="105" a="1"/>
  <c r="A170" i="105" s="1"/>
  <c r="B170" i="105" s="1" a="1"/>
  <c r="B170" i="105" s="1"/>
  <c r="A171" i="105" a="1"/>
  <c r="A171" i="105" s="1"/>
  <c r="B171" i="105" s="1" a="1"/>
  <c r="B171" i="105" s="1"/>
  <c r="A172" i="105" a="1"/>
  <c r="A172" i="105" s="1"/>
  <c r="A173" i="105" a="1"/>
  <c r="A173" i="105" s="1"/>
  <c r="B173" i="105" s="1" a="1"/>
  <c r="B173" i="105" s="1"/>
  <c r="A174" i="105" a="1"/>
  <c r="A174" i="105" s="1"/>
  <c r="B174" i="105" s="1" a="1"/>
  <c r="B174" i="105" s="1"/>
  <c r="A175" i="105" a="1"/>
  <c r="A175" i="105" s="1"/>
  <c r="C175" i="105" s="1" a="1"/>
  <c r="C175" i="105" s="1"/>
  <c r="A176" i="105" a="1"/>
  <c r="A176" i="105" s="1"/>
  <c r="A177" i="105" a="1"/>
  <c r="A177" i="105" s="1"/>
  <c r="B177" i="105" s="1" a="1"/>
  <c r="B177" i="105" s="1"/>
  <c r="A178" i="105" a="1"/>
  <c r="A178" i="105" s="1"/>
  <c r="B178" i="105" s="1" a="1"/>
  <c r="B178" i="105" s="1"/>
  <c r="A179" i="105" a="1"/>
  <c r="A179" i="105" s="1"/>
  <c r="C179" i="105" s="1" a="1"/>
  <c r="C179" i="105" s="1"/>
  <c r="A180" i="105" a="1"/>
  <c r="A180" i="105" s="1"/>
  <c r="A181" i="105" a="1"/>
  <c r="A181" i="105" s="1"/>
  <c r="C181" i="105" s="1" a="1"/>
  <c r="C181" i="105" s="1"/>
  <c r="A182" i="105" a="1"/>
  <c r="A182" i="105" s="1"/>
  <c r="B182" i="105" s="1" a="1"/>
  <c r="B182" i="105" s="1"/>
  <c r="A183" i="105" a="1"/>
  <c r="A183" i="105" s="1"/>
  <c r="C183" i="105" s="1" a="1"/>
  <c r="C183" i="105" s="1"/>
  <c r="A184" i="105" a="1"/>
  <c r="A184" i="105" s="1"/>
  <c r="B184" i="105" s="1" a="1"/>
  <c r="B184" i="105" s="1"/>
  <c r="A2" i="105" a="1"/>
  <c r="A2" i="105" s="1"/>
  <c r="A31" i="102" a="1"/>
  <c r="A31" i="102" s="1"/>
  <c r="B31" i="102" s="1" a="1"/>
  <c r="B31" i="102" s="1"/>
  <c r="A32" i="102" a="1"/>
  <c r="A32" i="102" s="1"/>
  <c r="C32" i="102" s="1" a="1"/>
  <c r="C32" i="102" s="1"/>
  <c r="A33" i="102" a="1"/>
  <c r="A33" i="102" s="1"/>
  <c r="A34" i="102" a="1"/>
  <c r="A34" i="102" s="1"/>
  <c r="B34" i="102" s="1" a="1"/>
  <c r="B34" i="102" s="1"/>
  <c r="A35" i="102" a="1"/>
  <c r="A35" i="102" s="1"/>
  <c r="C35" i="102" s="1" a="1"/>
  <c r="C35" i="102" s="1"/>
  <c r="A36" i="102" a="1"/>
  <c r="A36" i="102" s="1"/>
  <c r="A37" i="102" a="1"/>
  <c r="A37" i="102" s="1"/>
  <c r="A38" i="102" a="1"/>
  <c r="A38" i="102" s="1"/>
  <c r="A39" i="102" a="1"/>
  <c r="A39" i="102" s="1"/>
  <c r="B39" i="102" s="1" a="1"/>
  <c r="B39" i="102" s="1"/>
  <c r="A40" i="102" a="1"/>
  <c r="A40" i="102" s="1"/>
  <c r="C40" i="102" s="1" a="1"/>
  <c r="C40" i="102" s="1"/>
  <c r="A41" i="102" a="1"/>
  <c r="A41" i="102" s="1"/>
  <c r="A42" i="102" a="1"/>
  <c r="A42" i="102" s="1"/>
  <c r="A43" i="102" a="1"/>
  <c r="A43" i="102" s="1"/>
  <c r="C43" i="102" s="1" a="1"/>
  <c r="C43" i="102" s="1"/>
  <c r="A44" i="102" a="1"/>
  <c r="A44" i="102" s="1"/>
  <c r="C44" i="102" s="1" a="1"/>
  <c r="C44" i="102" s="1"/>
  <c r="A45" i="102" a="1"/>
  <c r="A45" i="102" s="1"/>
  <c r="A46" i="102" a="1"/>
  <c r="A46" i="102" s="1"/>
  <c r="C46" i="102" s="1" a="1"/>
  <c r="C46" i="102" s="1"/>
  <c r="A47" i="102" a="1"/>
  <c r="A47" i="102" s="1"/>
  <c r="C47" i="102" s="1" a="1"/>
  <c r="C47" i="102" s="1"/>
  <c r="A48" i="102" a="1"/>
  <c r="A48" i="102" s="1"/>
  <c r="A49" i="102" a="1"/>
  <c r="A49" i="102" s="1"/>
  <c r="A50" i="102" a="1"/>
  <c r="A50" i="102" s="1"/>
  <c r="A3" i="102" a="1"/>
  <c r="A3" i="102" s="1"/>
  <c r="C3" i="102" s="1" a="1"/>
  <c r="C3" i="102" s="1"/>
  <c r="A4" i="102" a="1"/>
  <c r="A4" i="102" s="1"/>
  <c r="A5" i="102" a="1"/>
  <c r="A5" i="102" s="1"/>
  <c r="A6" i="102" a="1"/>
  <c r="A6" i="102" s="1"/>
  <c r="B6" i="102" s="1" a="1"/>
  <c r="B6" i="102" s="1"/>
  <c r="A7" i="102" a="1"/>
  <c r="A7" i="102" s="1"/>
  <c r="C7" i="102" s="1" a="1"/>
  <c r="C7" i="102" s="1"/>
  <c r="A8" i="102" a="1"/>
  <c r="A8" i="102" s="1"/>
  <c r="A9" i="102" a="1"/>
  <c r="A9" i="102" s="1"/>
  <c r="C9" i="102" s="1" a="1"/>
  <c r="C9" i="102" s="1"/>
  <c r="A10" i="102" a="1"/>
  <c r="A10" i="102" s="1"/>
  <c r="B10" i="102" s="1" a="1"/>
  <c r="B10" i="102" s="1"/>
  <c r="A11" i="102" a="1"/>
  <c r="A11" i="102" s="1"/>
  <c r="B11" i="102" s="1" a="1"/>
  <c r="B11" i="102" s="1"/>
  <c r="A12" i="102" a="1"/>
  <c r="A12" i="102" s="1"/>
  <c r="A13" i="102" a="1"/>
  <c r="A13" i="102" s="1"/>
  <c r="C13" i="102" s="1" a="1"/>
  <c r="C13" i="102" s="1"/>
  <c r="A14" i="102" a="1"/>
  <c r="A14" i="102" s="1"/>
  <c r="C14" i="102" s="1" a="1"/>
  <c r="C14" i="102" s="1"/>
  <c r="A15" i="102" a="1"/>
  <c r="A15" i="102" s="1"/>
  <c r="C15" i="102" s="1" a="1"/>
  <c r="C15" i="102" s="1"/>
  <c r="A16" i="102" a="1"/>
  <c r="A16" i="102" s="1"/>
  <c r="A17" i="102" a="1"/>
  <c r="A17" i="102" s="1"/>
  <c r="C17" i="102" s="1" a="1"/>
  <c r="C17" i="102" s="1"/>
  <c r="A18" i="102" a="1"/>
  <c r="A18" i="102" s="1"/>
  <c r="A19" i="102" a="1"/>
  <c r="A19" i="102" s="1"/>
  <c r="C19" i="102" s="1" a="1"/>
  <c r="C19" i="102" s="1"/>
  <c r="A20" i="102" a="1"/>
  <c r="A20" i="102" s="1"/>
  <c r="B20" i="102" s="1" a="1"/>
  <c r="B20" i="102" s="1"/>
  <c r="A21" i="102" a="1"/>
  <c r="A21" i="102" s="1"/>
  <c r="B21" i="102" s="1" a="1"/>
  <c r="B21" i="102" s="1"/>
  <c r="A22" i="102" a="1"/>
  <c r="A22" i="102" s="1"/>
  <c r="C22" i="102" s="1" a="1"/>
  <c r="C22" i="102" s="1"/>
  <c r="A23" i="102" a="1"/>
  <c r="A23" i="102" s="1"/>
  <c r="B23" i="102" s="1" a="1"/>
  <c r="B23" i="102" s="1"/>
  <c r="A24" i="102" a="1"/>
  <c r="A24" i="102" s="1"/>
  <c r="B24" i="102" s="1" a="1"/>
  <c r="B24" i="102" s="1"/>
  <c r="A25" i="102" a="1"/>
  <c r="A25" i="102" s="1"/>
  <c r="B25" i="102" s="1" a="1"/>
  <c r="B25" i="102" s="1"/>
  <c r="A26" i="102" a="1"/>
  <c r="A26" i="102" s="1"/>
  <c r="A27" i="102" a="1"/>
  <c r="A27" i="102" s="1"/>
  <c r="B27" i="102" s="1" a="1"/>
  <c r="B27" i="102" s="1"/>
  <c r="A28" i="102" a="1"/>
  <c r="A28" i="102" s="1"/>
  <c r="A29" i="102" a="1"/>
  <c r="A29" i="102" s="1"/>
  <c r="C29" i="102" s="1" a="1"/>
  <c r="C29" i="102" s="1"/>
  <c r="A30" i="102" a="1"/>
  <c r="A30" i="102" s="1"/>
  <c r="A2" i="102" a="1"/>
  <c r="A2" i="102" s="1"/>
  <c r="C2199" i="108"/>
  <c r="C2197" i="108"/>
  <c r="C2184" i="108"/>
  <c r="C2159" i="108"/>
  <c r="C2147" i="108"/>
  <c r="C2135" i="108"/>
  <c r="C2128" i="108"/>
  <c r="C2119" i="108"/>
  <c r="C2118" i="108"/>
  <c r="C2098" i="108"/>
  <c r="C2097" i="108"/>
  <c r="C2083" i="108"/>
  <c r="C2082" i="108"/>
  <c r="C2062" i="108"/>
  <c r="C2035" i="108"/>
  <c r="C2018" i="108"/>
  <c r="C2014" i="108"/>
  <c r="C2013" i="108"/>
  <c r="C2001" i="108"/>
  <c r="C2000" i="108"/>
  <c r="C1992" i="108"/>
  <c r="C1985" i="108"/>
  <c r="C1984" i="108"/>
  <c r="C1983" i="108"/>
  <c r="C1981" i="108"/>
  <c r="C1979" i="108"/>
  <c r="C1966" i="108"/>
  <c r="C1965" i="108"/>
  <c r="C1952" i="108"/>
  <c r="C1884" i="108"/>
  <c r="C1882" i="108"/>
  <c r="C1881" i="108"/>
  <c r="C1880" i="108"/>
  <c r="C1864" i="108"/>
  <c r="C1862" i="108"/>
  <c r="C1859" i="108"/>
  <c r="C1858" i="108"/>
  <c r="C1854" i="108"/>
  <c r="C1737" i="108"/>
  <c r="L3" i="7"/>
  <c r="L2" i="7"/>
  <c r="C1799" i="108"/>
  <c r="C1795" i="108"/>
  <c r="B3" i="94"/>
  <c r="A3" i="94"/>
  <c r="G1" i="94"/>
  <c r="H1" i="94"/>
  <c r="I1" i="94"/>
  <c r="C1754" i="108"/>
  <c r="C1743" i="108"/>
  <c r="C1744" i="108"/>
  <c r="C1745" i="108"/>
  <c r="C1742" i="108"/>
  <c r="C1717" i="108"/>
  <c r="C1714" i="108"/>
  <c r="C1715" i="108"/>
  <c r="C1713" i="108"/>
  <c r="C1710" i="108"/>
  <c r="C1688" i="108"/>
  <c r="C1687" i="108"/>
  <c r="D1" i="26"/>
  <c r="C1663" i="108"/>
  <c r="C1662" i="108"/>
  <c r="C1661" i="108"/>
  <c r="C1660" i="108"/>
  <c r="C1650" i="108"/>
  <c r="C1631" i="108"/>
  <c r="C1629" i="108"/>
  <c r="C1628" i="108"/>
  <c r="C1606" i="108"/>
  <c r="C1584" i="108"/>
  <c r="C1578" i="108"/>
  <c r="C1577" i="108"/>
  <c r="C1566" i="108"/>
  <c r="C1554" i="108"/>
  <c r="C1523" i="108"/>
  <c r="C1516" i="108"/>
  <c r="C1515" i="108"/>
  <c r="C1513" i="108"/>
  <c r="C1511" i="108"/>
  <c r="C1512" i="108"/>
  <c r="C1507" i="108"/>
  <c r="C1505" i="108"/>
  <c r="C1500" i="108"/>
  <c r="C1499" i="108"/>
  <c r="C1497" i="108"/>
  <c r="C1496" i="108"/>
  <c r="C1495" i="108"/>
  <c r="C1494" i="108"/>
  <c r="C1493" i="108"/>
  <c r="C1489" i="108"/>
  <c r="C1488" i="108"/>
  <c r="C1487" i="108"/>
  <c r="A2" i="7"/>
  <c r="A2" i="108"/>
  <c r="A375" i="108"/>
  <c r="A754" i="108"/>
  <c r="C1483" i="108"/>
  <c r="C1484" i="108"/>
  <c r="C1406" i="108"/>
  <c r="C1408" i="108"/>
  <c r="C1409" i="108"/>
  <c r="C1410" i="108"/>
  <c r="C1412" i="108"/>
  <c r="C1419" i="108"/>
  <c r="C1425" i="108"/>
  <c r="C1427" i="108"/>
  <c r="C1428" i="108"/>
  <c r="C1437" i="108"/>
  <c r="C1438" i="108"/>
  <c r="C1440" i="108"/>
  <c r="C1459" i="108"/>
  <c r="C1460" i="108"/>
  <c r="C1461" i="108"/>
  <c r="C1462" i="108"/>
  <c r="C1463" i="108"/>
  <c r="C1464" i="108"/>
  <c r="C14" i="58"/>
  <c r="B1" i="63"/>
  <c r="B2" i="63"/>
  <c r="G16" i="28"/>
  <c r="F16" i="28"/>
  <c r="E16" i="28"/>
  <c r="D16" i="28"/>
  <c r="C16" i="28"/>
  <c r="G1" i="7"/>
  <c r="A17" i="58"/>
  <c r="B3" i="44"/>
  <c r="F1" i="44"/>
  <c r="E3" i="39"/>
  <c r="A3" i="39"/>
  <c r="E3" i="59"/>
  <c r="A3" i="59"/>
  <c r="G31" i="27"/>
  <c r="D31" i="27"/>
  <c r="C1021" i="108"/>
  <c r="C654" i="108"/>
  <c r="C658" i="108"/>
  <c r="C839" i="108"/>
  <c r="C126" i="108"/>
  <c r="C127" i="108"/>
  <c r="C128" i="108"/>
  <c r="C129" i="108"/>
  <c r="C281" i="108"/>
  <c r="C282" i="108"/>
  <c r="C287" i="108"/>
  <c r="C309" i="108"/>
  <c r="C311" i="108"/>
  <c r="C603" i="108"/>
  <c r="A4" i="63"/>
  <c r="A5" i="63"/>
  <c r="A6" i="63"/>
  <c r="A7" i="63"/>
  <c r="A8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3" i="43"/>
  <c r="A3" i="44"/>
  <c r="I2" i="7"/>
  <c r="I3" i="7"/>
  <c r="H2" i="7"/>
  <c r="H3" i="7" s="1"/>
  <c r="D1" i="27"/>
  <c r="B2" i="57"/>
  <c r="A3" i="57"/>
  <c r="A4" i="57"/>
  <c r="B4" i="57"/>
  <c r="B3" i="57"/>
  <c r="F3" i="57"/>
  <c r="E4" i="57"/>
  <c r="F4" i="57"/>
  <c r="B131" i="57"/>
  <c r="B196" i="57"/>
  <c r="G1" i="43"/>
  <c r="G1" i="44"/>
  <c r="F1" i="31"/>
  <c r="G1" i="31"/>
  <c r="H1" i="31"/>
  <c r="C31" i="27"/>
  <c r="B374" i="108"/>
  <c r="B753" i="108"/>
  <c r="B312" i="108"/>
  <c r="B309" i="108"/>
  <c r="B39" i="108"/>
  <c r="A47" i="28"/>
  <c r="A48" i="28"/>
  <c r="A49" i="28"/>
  <c r="A50" i="28"/>
  <c r="A51" i="28"/>
  <c r="H1" i="43"/>
  <c r="I1" i="43"/>
  <c r="I1" i="44"/>
  <c r="H4" i="57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A104" i="63"/>
  <c r="A105" i="63"/>
  <c r="A106" i="63"/>
  <c r="A107" i="63"/>
  <c r="A108" i="63"/>
  <c r="A109" i="63"/>
  <c r="A110" i="63"/>
  <c r="A111" i="63"/>
  <c r="A112" i="63"/>
  <c r="A113" i="63"/>
  <c r="A114" i="63"/>
  <c r="A115" i="63"/>
  <c r="A116" i="63"/>
  <c r="A117" i="63"/>
  <c r="A118" i="63"/>
  <c r="A119" i="63"/>
  <c r="A120" i="63"/>
  <c r="A121" i="63"/>
  <c r="A122" i="63"/>
  <c r="A123" i="63"/>
  <c r="A124" i="63"/>
  <c r="A125" i="63"/>
  <c r="A126" i="63"/>
  <c r="A127" i="63"/>
  <c r="A128" i="63"/>
  <c r="A129" i="63"/>
  <c r="A130" i="63"/>
  <c r="A131" i="63"/>
  <c r="A132" i="63"/>
  <c r="A133" i="63"/>
  <c r="A134" i="63"/>
  <c r="A135" i="63"/>
  <c r="A136" i="63"/>
  <c r="A137" i="63"/>
  <c r="A138" i="63"/>
  <c r="A139" i="63"/>
  <c r="A140" i="63"/>
  <c r="A141" i="63"/>
  <c r="A142" i="63"/>
  <c r="A143" i="63"/>
  <c r="A144" i="63"/>
  <c r="A145" i="63"/>
  <c r="A146" i="63"/>
  <c r="A147" i="63"/>
  <c r="A148" i="63"/>
  <c r="A149" i="63"/>
  <c r="A150" i="63"/>
  <c r="A151" i="63"/>
  <c r="A152" i="63"/>
  <c r="A153" i="63"/>
  <c r="A154" i="63"/>
  <c r="A155" i="63"/>
  <c r="A156" i="63"/>
  <c r="A157" i="63"/>
  <c r="A158" i="63"/>
  <c r="A159" i="63"/>
  <c r="A160" i="63"/>
  <c r="A161" i="63"/>
  <c r="A162" i="63"/>
  <c r="A163" i="63"/>
  <c r="A164" i="63"/>
  <c r="A165" i="63"/>
  <c r="A166" i="63"/>
  <c r="A167" i="63"/>
  <c r="A168" i="63"/>
  <c r="A169" i="63"/>
  <c r="A170" i="63"/>
  <c r="A171" i="63"/>
  <c r="A172" i="63"/>
  <c r="A173" i="63"/>
  <c r="A174" i="63"/>
  <c r="A175" i="63"/>
  <c r="A176" i="63"/>
  <c r="A177" i="63"/>
  <c r="A178" i="63"/>
  <c r="A179" i="63"/>
  <c r="A180" i="63"/>
  <c r="A181" i="63"/>
  <c r="A182" i="63"/>
  <c r="A183" i="63"/>
  <c r="A184" i="63"/>
  <c r="A185" i="63"/>
  <c r="A186" i="63"/>
  <c r="A187" i="63"/>
  <c r="A188" i="63"/>
  <c r="A189" i="63"/>
  <c r="A190" i="63"/>
  <c r="A191" i="63"/>
  <c r="A192" i="63"/>
  <c r="A193" i="63"/>
  <c r="A194" i="63"/>
  <c r="A195" i="63"/>
  <c r="A196" i="63"/>
  <c r="A197" i="63"/>
  <c r="A198" i="63"/>
  <c r="A199" i="63"/>
  <c r="A200" i="63"/>
  <c r="A201" i="63"/>
  <c r="A202" i="63"/>
  <c r="A203" i="63"/>
  <c r="A204" i="63"/>
  <c r="A205" i="63"/>
  <c r="A206" i="63"/>
  <c r="A207" i="63"/>
  <c r="A208" i="63"/>
  <c r="A209" i="63"/>
  <c r="A210" i="63"/>
  <c r="A211" i="63"/>
  <c r="A212" i="63"/>
  <c r="A213" i="63"/>
  <c r="A214" i="63"/>
  <c r="A215" i="63"/>
  <c r="A216" i="63"/>
  <c r="A217" i="63"/>
  <c r="A218" i="63"/>
  <c r="A219" i="63"/>
  <c r="A220" i="63"/>
  <c r="A221" i="63"/>
  <c r="A222" i="63"/>
  <c r="A223" i="63"/>
  <c r="A224" i="63"/>
  <c r="A225" i="63"/>
  <c r="A226" i="63"/>
  <c r="A227" i="63"/>
  <c r="A228" i="63"/>
  <c r="A229" i="63"/>
  <c r="A230" i="63"/>
  <c r="A231" i="63"/>
  <c r="A232" i="63"/>
  <c r="A233" i="63"/>
  <c r="A234" i="63"/>
  <c r="A235" i="63"/>
  <c r="A236" i="63"/>
  <c r="A237" i="63"/>
  <c r="A238" i="63"/>
  <c r="A239" i="63"/>
  <c r="A240" i="63"/>
  <c r="A241" i="63"/>
  <c r="A242" i="63"/>
  <c r="A243" i="63"/>
  <c r="A244" i="63"/>
  <c r="A245" i="63"/>
  <c r="A246" i="63"/>
  <c r="A247" i="63"/>
  <c r="A248" i="63"/>
  <c r="A249" i="63"/>
  <c r="A250" i="63"/>
  <c r="A251" i="63"/>
  <c r="A252" i="63"/>
  <c r="A253" i="63"/>
  <c r="A254" i="63"/>
  <c r="A255" i="63"/>
  <c r="A256" i="63"/>
  <c r="A257" i="63"/>
  <c r="A258" i="63"/>
  <c r="A259" i="63"/>
  <c r="A260" i="63"/>
  <c r="A261" i="63"/>
  <c r="A262" i="63"/>
  <c r="A263" i="63"/>
  <c r="A264" i="63"/>
  <c r="A265" i="63"/>
  <c r="A266" i="63"/>
  <c r="A267" i="63"/>
  <c r="A268" i="63"/>
  <c r="A269" i="63"/>
  <c r="A270" i="63"/>
  <c r="A271" i="63"/>
  <c r="A272" i="63"/>
  <c r="A273" i="63"/>
  <c r="A274" i="63"/>
  <c r="A275" i="63"/>
  <c r="A276" i="63"/>
  <c r="A277" i="63"/>
  <c r="A278" i="63"/>
  <c r="A279" i="63"/>
  <c r="A280" i="63"/>
  <c r="A281" i="63"/>
  <c r="A282" i="63"/>
  <c r="A283" i="63"/>
  <c r="A284" i="63"/>
  <c r="A285" i="63"/>
  <c r="A286" i="63"/>
  <c r="A287" i="63"/>
  <c r="A288" i="63"/>
  <c r="A289" i="63"/>
  <c r="A290" i="63"/>
  <c r="A291" i="63"/>
  <c r="A292" i="63"/>
  <c r="A293" i="63"/>
  <c r="A294" i="63"/>
  <c r="A295" i="63"/>
  <c r="A296" i="63"/>
  <c r="A297" i="63"/>
  <c r="A298" i="63"/>
  <c r="A299" i="63"/>
  <c r="A300" i="63"/>
  <c r="A301" i="63"/>
  <c r="A302" i="63"/>
  <c r="A303" i="63"/>
  <c r="A304" i="63"/>
  <c r="A305" i="63"/>
  <c r="A306" i="63"/>
  <c r="A307" i="63"/>
  <c r="A308" i="63"/>
  <c r="A309" i="63"/>
  <c r="A310" i="63"/>
  <c r="A311" i="63"/>
  <c r="A312" i="63"/>
  <c r="A313" i="63"/>
  <c r="A314" i="63"/>
  <c r="A315" i="63"/>
  <c r="A316" i="63"/>
  <c r="A317" i="63"/>
  <c r="A318" i="63"/>
  <c r="A319" i="63"/>
  <c r="A320" i="63"/>
  <c r="A321" i="63"/>
  <c r="A322" i="63"/>
  <c r="A323" i="63"/>
  <c r="A324" i="63"/>
  <c r="A325" i="63"/>
  <c r="A326" i="63"/>
  <c r="A327" i="63"/>
  <c r="A328" i="63"/>
  <c r="A329" i="63"/>
  <c r="A330" i="63"/>
  <c r="A331" i="63"/>
  <c r="A332" i="63"/>
  <c r="A333" i="63"/>
  <c r="A334" i="63"/>
  <c r="A335" i="63"/>
  <c r="A336" i="63"/>
  <c r="A337" i="63"/>
  <c r="A338" i="63"/>
  <c r="A339" i="63"/>
  <c r="A340" i="63"/>
  <c r="A341" i="63"/>
  <c r="A342" i="63"/>
  <c r="A343" i="63"/>
  <c r="A344" i="63"/>
  <c r="A345" i="63"/>
  <c r="A346" i="63"/>
  <c r="A347" i="63"/>
  <c r="A348" i="63"/>
  <c r="A349" i="63"/>
  <c r="A350" i="63"/>
  <c r="A351" i="63"/>
  <c r="A352" i="63"/>
  <c r="A353" i="63"/>
  <c r="A354" i="63"/>
  <c r="A355" i="63"/>
  <c r="A356" i="63"/>
  <c r="A357" i="63"/>
  <c r="A358" i="63"/>
  <c r="A359" i="63"/>
  <c r="A360" i="63"/>
  <c r="A361" i="63"/>
  <c r="A362" i="63"/>
  <c r="A363" i="63"/>
  <c r="A364" i="63"/>
  <c r="A365" i="63"/>
  <c r="A366" i="63"/>
  <c r="A367" i="63"/>
  <c r="A368" i="63"/>
  <c r="E5" i="57"/>
  <c r="F5" i="57"/>
  <c r="E6" i="57"/>
  <c r="F6" i="57"/>
  <c r="E7" i="57"/>
  <c r="F7" i="57"/>
  <c r="H5" i="57"/>
  <c r="G5" i="57"/>
  <c r="A5" i="57"/>
  <c r="G4" i="57"/>
  <c r="H1" i="44"/>
  <c r="E8" i="57"/>
  <c r="A6" i="57"/>
  <c r="B5" i="57"/>
  <c r="F8" i="57"/>
  <c r="E9" i="57"/>
  <c r="F9" i="57"/>
  <c r="B6" i="57"/>
  <c r="A7" i="57"/>
  <c r="E10" i="57"/>
  <c r="F10" i="57"/>
  <c r="B7" i="57"/>
  <c r="A8" i="57"/>
  <c r="B8" i="57"/>
  <c r="A9" i="57"/>
  <c r="E11" i="57"/>
  <c r="F11" i="57"/>
  <c r="A10" i="57"/>
  <c r="B9" i="57"/>
  <c r="A11" i="57"/>
  <c r="B10" i="57"/>
  <c r="B11" i="57"/>
  <c r="A12" i="57"/>
  <c r="A13" i="57"/>
  <c r="B12" i="57"/>
  <c r="B13" i="57"/>
  <c r="A14" i="57"/>
  <c r="A15" i="57"/>
  <c r="B14" i="57"/>
  <c r="B15" i="57"/>
  <c r="A16" i="57"/>
  <c r="A17" i="57"/>
  <c r="B16" i="57"/>
  <c r="B17" i="57"/>
  <c r="A18" i="57"/>
  <c r="B18" i="57"/>
  <c r="A19" i="57"/>
  <c r="A20" i="57"/>
  <c r="B19" i="57"/>
  <c r="B20" i="57"/>
  <c r="A21" i="57"/>
  <c r="A22" i="57"/>
  <c r="B21" i="57"/>
  <c r="B22" i="57"/>
  <c r="A23" i="57"/>
  <c r="B23" i="57"/>
  <c r="A24" i="57"/>
  <c r="A25" i="57"/>
  <c r="B24" i="57"/>
  <c r="A26" i="57"/>
  <c r="B25" i="57"/>
  <c r="A27" i="57"/>
  <c r="B26" i="57"/>
  <c r="B27" i="57"/>
  <c r="A28" i="57"/>
  <c r="A29" i="57"/>
  <c r="B28" i="57"/>
  <c r="A30" i="57"/>
  <c r="B29" i="57"/>
  <c r="B30" i="57"/>
  <c r="A31" i="57"/>
  <c r="A32" i="57"/>
  <c r="B31" i="57"/>
  <c r="A33" i="57"/>
  <c r="B32" i="57"/>
  <c r="A34" i="57"/>
  <c r="B33" i="57"/>
  <c r="B34" i="57"/>
  <c r="A35" i="57"/>
  <c r="B35" i="57"/>
  <c r="A36" i="57"/>
  <c r="A37" i="57"/>
  <c r="B36" i="57"/>
  <c r="A38" i="57"/>
  <c r="B37" i="57"/>
  <c r="B38" i="57"/>
  <c r="A39" i="57"/>
  <c r="B39" i="57"/>
  <c r="A40" i="57"/>
  <c r="B40" i="57"/>
  <c r="A41" i="57"/>
  <c r="B41" i="57"/>
  <c r="A42" i="57"/>
  <c r="A43" i="57"/>
  <c r="B42" i="57"/>
  <c r="B43" i="57"/>
  <c r="A44" i="57"/>
  <c r="A45" i="57"/>
  <c r="B44" i="57"/>
  <c r="A46" i="57"/>
  <c r="B45" i="57"/>
  <c r="A47" i="57"/>
  <c r="B46" i="57"/>
  <c r="A48" i="57"/>
  <c r="B47" i="57"/>
  <c r="A49" i="57"/>
  <c r="B48" i="57"/>
  <c r="A50" i="57"/>
  <c r="B49" i="57"/>
  <c r="A51" i="57"/>
  <c r="B50" i="57"/>
  <c r="B51" i="57"/>
  <c r="A52" i="57"/>
  <c r="A53" i="57"/>
  <c r="B52" i="57"/>
  <c r="A54" i="57"/>
  <c r="B53" i="57"/>
  <c r="A55" i="57"/>
  <c r="B54" i="57"/>
  <c r="A56" i="57"/>
  <c r="B55" i="57"/>
  <c r="B56" i="57"/>
  <c r="A57" i="57"/>
  <c r="B57" i="57"/>
  <c r="A58" i="57"/>
  <c r="A59" i="57"/>
  <c r="B58" i="57"/>
  <c r="B59" i="57"/>
  <c r="A60" i="57"/>
  <c r="A61" i="57"/>
  <c r="B60" i="57"/>
  <c r="B61" i="57"/>
  <c r="A62" i="57"/>
  <c r="A63" i="57"/>
  <c r="B62" i="57"/>
  <c r="A64" i="57"/>
  <c r="B63" i="57"/>
  <c r="A65" i="57"/>
  <c r="B64" i="57"/>
  <c r="B65" i="57"/>
  <c r="A66" i="57"/>
  <c r="A67" i="57"/>
  <c r="B66" i="57"/>
  <c r="B67" i="57"/>
  <c r="A68" i="57"/>
  <c r="B68" i="57"/>
  <c r="A69" i="57"/>
  <c r="A70" i="57"/>
  <c r="B69" i="57"/>
  <c r="A71" i="57"/>
  <c r="B70" i="57"/>
  <c r="B71" i="57"/>
  <c r="A72" i="57"/>
  <c r="B72" i="57"/>
  <c r="A73" i="57"/>
  <c r="B73" i="57"/>
  <c r="A74" i="57"/>
  <c r="B74" i="57"/>
  <c r="A75" i="57"/>
  <c r="A76" i="57"/>
  <c r="B75" i="57"/>
  <c r="A77" i="57"/>
  <c r="B76" i="57"/>
  <c r="B77" i="57"/>
  <c r="A78" i="57"/>
  <c r="A79" i="57"/>
  <c r="B78" i="57"/>
  <c r="A80" i="57"/>
  <c r="B79" i="57"/>
  <c r="B80" i="57"/>
  <c r="A81" i="57"/>
  <c r="B81" i="57"/>
  <c r="A82" i="57"/>
  <c r="B82" i="57"/>
  <c r="A83" i="57"/>
  <c r="B83" i="57"/>
  <c r="A84" i="57"/>
  <c r="A85" i="57"/>
  <c r="B84" i="57"/>
  <c r="B85" i="57"/>
  <c r="A86" i="57"/>
  <c r="A87" i="57"/>
  <c r="B86" i="57"/>
  <c r="B87" i="57"/>
  <c r="A88" i="57"/>
  <c r="B88" i="57"/>
  <c r="A89" i="57"/>
  <c r="B89" i="57"/>
  <c r="A90" i="57"/>
  <c r="B90" i="57"/>
  <c r="A91" i="57"/>
  <c r="B91" i="57"/>
  <c r="A92" i="57"/>
  <c r="B92" i="57"/>
  <c r="A93" i="57"/>
  <c r="A94" i="57"/>
  <c r="B93" i="57"/>
  <c r="A95" i="57"/>
  <c r="B94" i="57"/>
  <c r="B95" i="57"/>
  <c r="A96" i="57"/>
  <c r="A97" i="57"/>
  <c r="B96" i="57"/>
  <c r="B97" i="57"/>
  <c r="A98" i="57"/>
  <c r="A99" i="57"/>
  <c r="B98" i="57"/>
  <c r="B99" i="57"/>
  <c r="A100" i="57"/>
  <c r="B100" i="57"/>
  <c r="A101" i="57"/>
  <c r="A102" i="57"/>
  <c r="B101" i="57"/>
  <c r="B102" i="57"/>
  <c r="A103" i="57"/>
  <c r="B103" i="57"/>
  <c r="A104" i="57"/>
  <c r="B104" i="57"/>
  <c r="A105" i="57"/>
  <c r="A106" i="57"/>
  <c r="B105" i="57"/>
  <c r="B106" i="57"/>
  <c r="A107" i="57"/>
  <c r="B107" i="57"/>
  <c r="A108" i="57"/>
  <c r="B108" i="57"/>
  <c r="A109" i="57"/>
  <c r="A110" i="57"/>
  <c r="B109" i="57"/>
  <c r="A111" i="57"/>
  <c r="B110" i="57"/>
  <c r="B111" i="57"/>
  <c r="A112" i="57"/>
  <c r="B112" i="57"/>
  <c r="A113" i="57"/>
  <c r="A114" i="57"/>
  <c r="B113" i="57"/>
  <c r="B114" i="57"/>
  <c r="A115" i="57"/>
  <c r="A116" i="57"/>
  <c r="B115" i="57"/>
  <c r="B116" i="57"/>
  <c r="A117" i="57"/>
  <c r="A118" i="57"/>
  <c r="B117" i="57"/>
  <c r="B118" i="57"/>
  <c r="A119" i="57"/>
  <c r="A120" i="57"/>
  <c r="B119" i="57"/>
  <c r="A121" i="57"/>
  <c r="B120" i="57"/>
  <c r="A122" i="57"/>
  <c r="B121" i="57"/>
  <c r="A123" i="57"/>
  <c r="B122" i="57"/>
  <c r="B123" i="57"/>
  <c r="A124" i="57"/>
  <c r="B124" i="57"/>
  <c r="A125" i="57"/>
  <c r="B125" i="57"/>
  <c r="A126" i="57"/>
  <c r="A127" i="57"/>
  <c r="B126" i="57"/>
  <c r="A128" i="57"/>
  <c r="B127" i="57"/>
  <c r="A129" i="57"/>
  <c r="B128" i="57"/>
  <c r="A130" i="57"/>
  <c r="B129" i="57"/>
  <c r="A132" i="57"/>
  <c r="B130" i="57"/>
  <c r="B132" i="57"/>
  <c r="A133" i="57"/>
  <c r="A134" i="57"/>
  <c r="B133" i="57"/>
  <c r="B134" i="57"/>
  <c r="A135" i="57"/>
  <c r="A136" i="57"/>
  <c r="B135" i="57"/>
  <c r="A137" i="57"/>
  <c r="B136" i="57"/>
  <c r="A138" i="57"/>
  <c r="B137" i="57"/>
  <c r="B138" i="57"/>
  <c r="A139" i="57"/>
  <c r="B139" i="57"/>
  <c r="A140" i="57"/>
  <c r="A141" i="57"/>
  <c r="B140" i="57"/>
  <c r="B141" i="57"/>
  <c r="A142" i="57"/>
  <c r="B142" i="57"/>
  <c r="A143" i="57"/>
  <c r="A144" i="57"/>
  <c r="B143" i="57"/>
  <c r="A145" i="57"/>
  <c r="B144" i="57"/>
  <c r="B145" i="57"/>
  <c r="A146" i="57"/>
  <c r="A147" i="57"/>
  <c r="B146" i="57"/>
  <c r="B147" i="57"/>
  <c r="A148" i="57"/>
  <c r="B148" i="57"/>
  <c r="A149" i="57"/>
  <c r="B149" i="57"/>
  <c r="A150" i="57"/>
  <c r="B150" i="57"/>
  <c r="A151" i="57"/>
  <c r="B151" i="57"/>
  <c r="A152" i="57"/>
  <c r="A153" i="57"/>
  <c r="B152" i="57"/>
  <c r="B153" i="57"/>
  <c r="A154" i="57"/>
  <c r="B154" i="57"/>
  <c r="A155" i="57"/>
  <c r="A156" i="57"/>
  <c r="B155" i="57"/>
  <c r="B156" i="57"/>
  <c r="A157" i="57"/>
  <c r="A158" i="57"/>
  <c r="B157" i="57"/>
  <c r="B158" i="57"/>
  <c r="A159" i="57"/>
  <c r="B159" i="57"/>
  <c r="A160" i="57"/>
  <c r="B160" i="57"/>
  <c r="A161" i="57"/>
  <c r="B161" i="57"/>
  <c r="A162" i="57"/>
  <c r="B162" i="57"/>
  <c r="A163" i="57"/>
  <c r="B163" i="57"/>
  <c r="A164" i="57"/>
  <c r="A165" i="57"/>
  <c r="B164" i="57"/>
  <c r="A166" i="57"/>
  <c r="B165" i="57"/>
  <c r="B166" i="57"/>
  <c r="A167" i="57"/>
  <c r="A168" i="57"/>
  <c r="B167" i="57"/>
  <c r="B168" i="57"/>
  <c r="A169" i="57"/>
  <c r="A170" i="57"/>
  <c r="B169" i="57"/>
  <c r="A171" i="57"/>
  <c r="B170" i="57"/>
  <c r="A172" i="57"/>
  <c r="B171" i="57"/>
  <c r="A173" i="57"/>
  <c r="B172" i="57"/>
  <c r="B173" i="57"/>
  <c r="A174" i="57"/>
  <c r="A175" i="57"/>
  <c r="B174" i="57"/>
  <c r="B175" i="57"/>
  <c r="A176" i="57"/>
  <c r="A177" i="57"/>
  <c r="B176" i="57"/>
  <c r="A178" i="57"/>
  <c r="B177" i="57"/>
  <c r="B178" i="57"/>
  <c r="A179" i="57"/>
  <c r="A180" i="57"/>
  <c r="B179" i="57"/>
  <c r="A181" i="57"/>
  <c r="B180" i="57"/>
  <c r="A182" i="57"/>
  <c r="B181" i="57"/>
  <c r="A183" i="57"/>
  <c r="B182" i="57"/>
  <c r="B183" i="57"/>
  <c r="A184" i="57"/>
  <c r="B184" i="57"/>
  <c r="A185" i="57"/>
  <c r="B185" i="57"/>
  <c r="A186" i="57"/>
  <c r="A187" i="57"/>
  <c r="B186" i="57"/>
  <c r="B187" i="57"/>
  <c r="A188" i="57"/>
  <c r="A189" i="57"/>
  <c r="B188" i="57"/>
  <c r="A190" i="57"/>
  <c r="B189" i="57"/>
  <c r="B190" i="57"/>
  <c r="A191" i="57"/>
  <c r="B191" i="57"/>
  <c r="A192" i="57"/>
  <c r="B192" i="57"/>
  <c r="A193" i="57"/>
  <c r="A194" i="57"/>
  <c r="B193" i="57"/>
  <c r="B194" i="57"/>
  <c r="A195" i="57"/>
  <c r="B195" i="57"/>
  <c r="A197" i="57"/>
  <c r="B197" i="57"/>
  <c r="A198" i="57"/>
  <c r="A199" i="57"/>
  <c r="B198" i="57"/>
  <c r="A200" i="57"/>
  <c r="B199" i="57"/>
  <c r="B200" i="57"/>
  <c r="A201" i="57"/>
  <c r="B201" i="57"/>
  <c r="A202" i="57"/>
  <c r="A203" i="57"/>
  <c r="B202" i="57"/>
  <c r="A204" i="57"/>
  <c r="B203" i="57"/>
  <c r="B204" i="57"/>
  <c r="A205" i="57"/>
  <c r="A206" i="57"/>
  <c r="B205" i="57"/>
  <c r="B206" i="57"/>
  <c r="A207" i="57"/>
  <c r="A208" i="57"/>
  <c r="B207" i="57"/>
  <c r="A209" i="57"/>
  <c r="B208" i="57"/>
  <c r="B209" i="57"/>
  <c r="A210" i="57"/>
  <c r="A211" i="57"/>
  <c r="B210" i="57"/>
  <c r="A212" i="57"/>
  <c r="B211" i="57"/>
  <c r="B212" i="57"/>
  <c r="A213" i="57"/>
  <c r="B213" i="57"/>
  <c r="A214" i="57"/>
  <c r="B214" i="57"/>
  <c r="A215" i="57"/>
  <c r="A216" i="57"/>
  <c r="B215" i="57"/>
  <c r="B216" i="57"/>
  <c r="A217" i="57"/>
  <c r="B217" i="57"/>
  <c r="A218" i="57"/>
  <c r="A219" i="57"/>
  <c r="B218" i="57"/>
  <c r="B219" i="57"/>
  <c r="A220" i="57"/>
  <c r="B220" i="57"/>
  <c r="A221" i="57"/>
  <c r="B221" i="57"/>
  <c r="A222" i="57"/>
  <c r="B222" i="57"/>
  <c r="A223" i="57"/>
  <c r="B223" i="57"/>
  <c r="A224" i="57"/>
  <c r="A225" i="57"/>
  <c r="B224" i="57"/>
  <c r="B225" i="57"/>
  <c r="A226" i="57"/>
  <c r="A227" i="57"/>
  <c r="B226" i="57"/>
  <c r="B227" i="57"/>
  <c r="A228" i="57"/>
  <c r="B228" i="57"/>
  <c r="A229" i="57"/>
  <c r="A230" i="57"/>
  <c r="B229" i="57"/>
  <c r="B230" i="57"/>
  <c r="A231" i="57"/>
  <c r="B231" i="57"/>
  <c r="A232" i="57"/>
  <c r="B232" i="57"/>
  <c r="A233" i="57"/>
  <c r="A234" i="57"/>
  <c r="B233" i="57"/>
  <c r="B234" i="57"/>
  <c r="A235" i="57"/>
  <c r="B235" i="57"/>
  <c r="A236" i="57"/>
  <c r="A237" i="57"/>
  <c r="B236" i="57"/>
  <c r="A238" i="57"/>
  <c r="B237" i="57"/>
  <c r="A239" i="57"/>
  <c r="B238" i="57"/>
  <c r="B239" i="57"/>
  <c r="A240" i="57"/>
  <c r="B240" i="57"/>
  <c r="A241" i="57"/>
  <c r="A242" i="57"/>
  <c r="B241" i="57"/>
  <c r="B242" i="57"/>
  <c r="A243" i="57"/>
  <c r="B243" i="57"/>
  <c r="A244" i="57"/>
  <c r="B244" i="57"/>
  <c r="A245" i="57"/>
  <c r="B245" i="57"/>
  <c r="A246" i="57"/>
  <c r="B246" i="57"/>
  <c r="A247" i="57"/>
  <c r="B247" i="57"/>
  <c r="A248" i="57"/>
  <c r="B248" i="57"/>
  <c r="A249" i="57"/>
  <c r="B249" i="57"/>
  <c r="A250" i="57"/>
  <c r="B250" i="57"/>
  <c r="A251" i="57"/>
  <c r="A252" i="57"/>
  <c r="B251" i="57"/>
  <c r="B252" i="57"/>
  <c r="A253" i="57"/>
  <c r="B253" i="57"/>
  <c r="A254" i="57"/>
  <c r="A255" i="57"/>
  <c r="B254" i="57"/>
  <c r="A256" i="57"/>
  <c r="B255" i="57"/>
  <c r="A257" i="57"/>
  <c r="B256" i="57"/>
  <c r="A258" i="57"/>
  <c r="B257" i="57"/>
  <c r="B258" i="57"/>
  <c r="A259" i="57"/>
  <c r="A260" i="57"/>
  <c r="B259" i="57"/>
  <c r="B260" i="57"/>
  <c r="A261" i="57"/>
  <c r="B261" i="57"/>
  <c r="A262" i="57"/>
  <c r="B262" i="57"/>
  <c r="A263" i="57"/>
  <c r="A264" i="57"/>
  <c r="B263" i="57"/>
  <c r="A265" i="57"/>
  <c r="B264" i="57"/>
  <c r="B265" i="57"/>
  <c r="A266" i="57"/>
  <c r="B266" i="57"/>
  <c r="A267" i="57"/>
  <c r="A268" i="57"/>
  <c r="B267" i="57"/>
  <c r="B268" i="57"/>
  <c r="A269" i="57"/>
  <c r="B269" i="57"/>
  <c r="A270" i="57"/>
  <c r="A271" i="57"/>
  <c r="B270" i="57"/>
  <c r="A272" i="57"/>
  <c r="B271" i="57"/>
  <c r="A273" i="57"/>
  <c r="B272" i="57"/>
  <c r="B273" i="57"/>
  <c r="A274" i="57"/>
  <c r="B274" i="57"/>
  <c r="A275" i="57"/>
  <c r="A276" i="57"/>
  <c r="B275" i="57"/>
  <c r="B276" i="57"/>
  <c r="A277" i="57"/>
  <c r="B277" i="57"/>
  <c r="A278" i="57"/>
  <c r="A279" i="57"/>
  <c r="B278" i="57"/>
  <c r="A280" i="57"/>
  <c r="B279" i="57"/>
  <c r="B280" i="57"/>
  <c r="A281" i="57"/>
  <c r="B281" i="57"/>
  <c r="A282" i="57"/>
  <c r="A283" i="57"/>
  <c r="B282" i="57"/>
  <c r="A284" i="57"/>
  <c r="B283" i="57"/>
  <c r="B284" i="57"/>
  <c r="A285" i="57"/>
  <c r="B285" i="57"/>
  <c r="A286" i="57"/>
  <c r="B286" i="57"/>
  <c r="A287" i="57"/>
  <c r="A288" i="57"/>
  <c r="B287" i="57"/>
  <c r="A289" i="57"/>
  <c r="B288" i="57"/>
  <c r="A290" i="57"/>
  <c r="B289" i="57"/>
  <c r="A291" i="57"/>
  <c r="B290" i="57"/>
  <c r="A292" i="57"/>
  <c r="B291" i="57"/>
  <c r="B292" i="57"/>
  <c r="A293" i="57"/>
  <c r="B293" i="57"/>
  <c r="A294" i="57"/>
  <c r="A295" i="57"/>
  <c r="B294" i="57"/>
  <c r="A296" i="57"/>
  <c r="B295" i="57"/>
  <c r="B296" i="57"/>
  <c r="A297" i="57"/>
  <c r="A298" i="57"/>
  <c r="B297" i="57"/>
  <c r="B298" i="57"/>
  <c r="A299" i="57"/>
  <c r="A300" i="57"/>
  <c r="B299" i="57"/>
  <c r="B300" i="57"/>
  <c r="A301" i="57"/>
  <c r="A302" i="57"/>
  <c r="B301" i="57"/>
  <c r="B302" i="57"/>
  <c r="A303" i="57"/>
  <c r="A304" i="57"/>
  <c r="B303" i="57"/>
  <c r="A305" i="57"/>
  <c r="B304" i="57"/>
  <c r="B305" i="57"/>
  <c r="A306" i="57"/>
  <c r="A307" i="57"/>
  <c r="B306" i="57"/>
  <c r="B307" i="57"/>
  <c r="A308" i="57"/>
  <c r="A309" i="57"/>
  <c r="B308" i="57"/>
  <c r="A310" i="57"/>
  <c r="B309" i="57"/>
  <c r="A311" i="57"/>
  <c r="B310" i="57"/>
  <c r="A312" i="57"/>
  <c r="B311" i="57"/>
  <c r="A313" i="57"/>
  <c r="B312" i="57"/>
  <c r="A314" i="57"/>
  <c r="B313" i="57"/>
  <c r="A315" i="57"/>
  <c r="B314" i="57"/>
  <c r="A316" i="57"/>
  <c r="B315" i="57"/>
  <c r="A317" i="57"/>
  <c r="B316" i="57"/>
  <c r="A318" i="57"/>
  <c r="B317" i="57"/>
  <c r="A319" i="57"/>
  <c r="B318" i="57"/>
  <c r="A320" i="57"/>
  <c r="B319" i="57"/>
  <c r="B320" i="57"/>
  <c r="A321" i="57"/>
  <c r="B321" i="57"/>
  <c r="A322" i="57"/>
  <c r="A323" i="57"/>
  <c r="B322" i="57"/>
  <c r="B323" i="57"/>
  <c r="A324" i="57"/>
  <c r="B324" i="57"/>
  <c r="A325" i="57"/>
  <c r="A326" i="57"/>
  <c r="B325" i="57"/>
  <c r="A327" i="57"/>
  <c r="B326" i="57"/>
  <c r="B327" i="57"/>
  <c r="A328" i="57"/>
  <c r="B328" i="57"/>
  <c r="A329" i="57"/>
  <c r="A330" i="57"/>
  <c r="B329" i="57"/>
  <c r="B330" i="57"/>
  <c r="A331" i="57"/>
  <c r="A332" i="57"/>
  <c r="B331" i="57"/>
  <c r="A333" i="57"/>
  <c r="B332" i="57"/>
  <c r="A334" i="57"/>
  <c r="B333" i="57"/>
  <c r="A335" i="57"/>
  <c r="B334" i="57"/>
  <c r="A336" i="57"/>
  <c r="B335" i="57"/>
  <c r="B336" i="57"/>
  <c r="A337" i="57"/>
  <c r="B337" i="57"/>
  <c r="A338" i="57"/>
  <c r="A339" i="57"/>
  <c r="B338" i="57"/>
  <c r="A340" i="57"/>
  <c r="B339" i="57"/>
  <c r="B340" i="57"/>
  <c r="A341" i="57"/>
  <c r="B341" i="57"/>
  <c r="A342" i="57"/>
  <c r="B342" i="57"/>
  <c r="A343" i="57"/>
  <c r="A344" i="57"/>
  <c r="B343" i="57"/>
  <c r="A345" i="57"/>
  <c r="B344" i="57"/>
  <c r="A346" i="57"/>
  <c r="B345" i="57"/>
  <c r="A347" i="57"/>
  <c r="B346" i="57"/>
  <c r="A348" i="57"/>
  <c r="B347" i="57"/>
  <c r="B348" i="57"/>
  <c r="A349" i="57"/>
  <c r="B349" i="57"/>
  <c r="A350" i="57"/>
  <c r="B350" i="57"/>
  <c r="A351" i="57"/>
  <c r="A352" i="57"/>
  <c r="B351" i="57"/>
  <c r="B352" i="57"/>
  <c r="A353" i="57"/>
  <c r="A354" i="57"/>
  <c r="B353" i="57"/>
  <c r="A355" i="57"/>
  <c r="B354" i="57"/>
  <c r="A356" i="57"/>
  <c r="B355" i="57"/>
  <c r="A357" i="57"/>
  <c r="B356" i="57"/>
  <c r="B357" i="57"/>
  <c r="A358" i="57"/>
  <c r="B358" i="57"/>
  <c r="A359" i="57"/>
  <c r="B359" i="57"/>
  <c r="A360" i="57"/>
  <c r="A361" i="57"/>
  <c r="B360" i="57"/>
  <c r="B361" i="57"/>
  <c r="A362" i="57"/>
  <c r="B362" i="57"/>
  <c r="A363" i="57"/>
  <c r="A364" i="57"/>
  <c r="B363" i="57"/>
  <c r="B364" i="57"/>
  <c r="A365" i="57"/>
  <c r="A366" i="57"/>
  <c r="B365" i="57"/>
  <c r="B366" i="57"/>
  <c r="A367" i="57"/>
  <c r="B367" i="57"/>
  <c r="A368" i="57"/>
  <c r="B368" i="57"/>
  <c r="A369" i="57"/>
  <c r="B369" i="57"/>
  <c r="B375" i="108"/>
  <c r="A376" i="108"/>
  <c r="A3" i="108"/>
  <c r="I1" i="31"/>
  <c r="B2" i="7"/>
  <c r="B2" i="108"/>
  <c r="J1" i="43"/>
  <c r="K2" i="7"/>
  <c r="G2" i="7"/>
  <c r="K3" i="7"/>
  <c r="A755" i="108"/>
  <c r="G3" i="7"/>
  <c r="J3" i="7"/>
  <c r="C163" i="106" a="1"/>
  <c r="C163" i="106" s="1"/>
  <c r="B171" i="106" a="1"/>
  <c r="B171" i="106" s="1"/>
  <c r="C171" i="106" a="1"/>
  <c r="C171" i="106" s="1"/>
  <c r="C190" i="106" a="1"/>
  <c r="C190" i="106" s="1"/>
  <c r="C203" i="106" a="1"/>
  <c r="C203" i="106" s="1"/>
  <c r="C169" i="106" a="1"/>
  <c r="C169" i="106" s="1"/>
  <c r="C177" i="106" a="1"/>
  <c r="C177" i="106" s="1"/>
  <c r="C153" i="106" a="1"/>
  <c r="C153" i="106" s="1"/>
  <c r="C204" i="106" a="1"/>
  <c r="C204" i="106" s="1"/>
  <c r="C196" i="106" a="1"/>
  <c r="C196" i="106" s="1"/>
  <c r="B200" i="106" a="1"/>
  <c r="B200" i="106" s="1"/>
  <c r="C188" i="106" a="1"/>
  <c r="C188" i="106" s="1"/>
  <c r="C148" i="106" a="1"/>
  <c r="C148" i="106" s="1"/>
  <c r="C186" i="106" a="1"/>
  <c r="C186" i="106" s="1"/>
  <c r="B166" i="106" a="1"/>
  <c r="B166" i="106" s="1"/>
  <c r="C187" i="106" a="1"/>
  <c r="C187" i="106" s="1"/>
  <c r="C172" i="106" a="1"/>
  <c r="C172" i="106" s="1"/>
  <c r="C156" i="106" a="1"/>
  <c r="C156" i="106" s="1"/>
  <c r="C193" i="106" a="1"/>
  <c r="C193" i="106" s="1"/>
  <c r="B193" i="106" a="1"/>
  <c r="B193" i="106" s="1"/>
  <c r="B185" i="106" a="1"/>
  <c r="B185" i="106" s="1"/>
  <c r="B155" i="106" a="1"/>
  <c r="B155" i="106" s="1"/>
  <c r="C155" i="106" a="1"/>
  <c r="C155" i="106" s="1"/>
  <c r="B132" i="106" a="1"/>
  <c r="B132" i="106" s="1"/>
  <c r="C84" i="106" a="1"/>
  <c r="C84" i="106" s="1"/>
  <c r="C179" i="106" a="1"/>
  <c r="C179" i="106" s="1"/>
  <c r="B201" i="106" a="1"/>
  <c r="B201" i="106" s="1"/>
  <c r="C201" i="106" a="1"/>
  <c r="C201" i="106" s="1"/>
  <c r="C202" i="106" a="1"/>
  <c r="C202" i="106" s="1"/>
  <c r="B202" i="106" a="1"/>
  <c r="B202" i="106" s="1"/>
  <c r="C140" i="106" a="1"/>
  <c r="C140" i="106" s="1"/>
  <c r="C147" i="106" a="1"/>
  <c r="C147" i="106" s="1"/>
  <c r="B145" i="106" a="1"/>
  <c r="B145" i="106" s="1"/>
  <c r="C145" i="106" a="1"/>
  <c r="C145" i="106" s="1"/>
  <c r="J1" i="44"/>
  <c r="C1605" i="108"/>
  <c r="C1978" i="108"/>
  <c r="J1" i="94"/>
  <c r="C1991" i="108"/>
  <c r="J2" i="7"/>
  <c r="B3" i="108"/>
  <c r="C1418" i="108"/>
  <c r="C1712" i="108"/>
  <c r="C1970" i="108"/>
  <c r="C137" i="106" a="1"/>
  <c r="C137" i="106" s="1"/>
  <c r="B137" i="106" a="1"/>
  <c r="B137" i="106" s="1"/>
  <c r="B161" i="106" a="1"/>
  <c r="B161" i="106" s="1"/>
  <c r="C161" i="106" a="1"/>
  <c r="C161" i="106" s="1"/>
  <c r="C130" i="106" a="1"/>
  <c r="C130" i="106" s="1"/>
  <c r="B184" i="106" a="1"/>
  <c r="B184" i="106" s="1"/>
  <c r="C75" i="106" a="1"/>
  <c r="C75" i="106" s="1"/>
  <c r="A4" i="108"/>
  <c r="B4" i="108"/>
  <c r="A5" i="108"/>
  <c r="B5" i="108"/>
  <c r="A6" i="108"/>
  <c r="C82" i="106" a="1"/>
  <c r="C82" i="106" s="1"/>
  <c r="B82" i="106" a="1"/>
  <c r="B82" i="106" s="1"/>
  <c r="C33" i="106" a="1"/>
  <c r="C33" i="106" s="1"/>
  <c r="C10" i="106" a="1"/>
  <c r="C10" i="106" s="1"/>
  <c r="C103" i="106" a="1"/>
  <c r="C103" i="106" s="1"/>
  <c r="C65" i="106" a="1"/>
  <c r="C65" i="106" s="1"/>
  <c r="C113" i="106" a="1"/>
  <c r="C113" i="106" s="1"/>
  <c r="B121" i="106" a="1"/>
  <c r="B121" i="106" s="1"/>
  <c r="C121" i="106" a="1"/>
  <c r="C121" i="106" s="1"/>
  <c r="C122" i="106" a="1"/>
  <c r="C122" i="106" s="1"/>
  <c r="B108" i="106" a="1"/>
  <c r="B108" i="106" s="1"/>
  <c r="C108" i="106" a="1"/>
  <c r="C108" i="106" s="1"/>
  <c r="B116" i="106" a="1"/>
  <c r="B116" i="106" s="1"/>
  <c r="C116" i="106" a="1"/>
  <c r="C116" i="106" s="1"/>
  <c r="B58" i="106" a="1"/>
  <c r="B58" i="106" s="1"/>
  <c r="C58" i="106" a="1"/>
  <c r="C58" i="106" s="1"/>
  <c r="C88" i="106" a="1"/>
  <c r="C88" i="106" s="1"/>
  <c r="C99" i="106" a="1"/>
  <c r="C99" i="106" s="1"/>
  <c r="B99" i="106" a="1"/>
  <c r="B99" i="106" s="1"/>
  <c r="C42" i="106" a="1"/>
  <c r="C42" i="106" s="1"/>
  <c r="B71" i="106" a="1"/>
  <c r="B71" i="106" s="1"/>
  <c r="B73" i="106" a="1"/>
  <c r="B73" i="106" s="1"/>
  <c r="B91" i="106" a="1"/>
  <c r="B91" i="106" s="1"/>
  <c r="C91" i="106" a="1"/>
  <c r="C91" i="106" s="1"/>
  <c r="B105" i="106" a="1"/>
  <c r="B105" i="106" s="1"/>
  <c r="C28" i="106"/>
  <c r="C129" i="106" a="1"/>
  <c r="C129" i="106" s="1"/>
  <c r="B129" i="106" a="1"/>
  <c r="B129" i="106" s="1"/>
  <c r="L30" i="3" a="1"/>
  <c r="L34" i="3" a="1"/>
  <c r="L19" i="3" a="1"/>
  <c r="L23" i="3" a="1"/>
  <c r="L25" i="3" a="1"/>
  <c r="L4" i="3" a="1"/>
  <c r="L3" i="3" a="1"/>
  <c r="L18" i="3" a="1"/>
  <c r="L11" i="3" a="1"/>
  <c r="B194" i="106" l="1" a="1"/>
  <c r="B194" i="106" s="1"/>
  <c r="P30" i="3"/>
  <c r="C146" i="106" a="1"/>
  <c r="C146" i="106" s="1"/>
  <c r="B90" i="106" a="1"/>
  <c r="B90" i="106" s="1"/>
  <c r="C50" i="106" a="1"/>
  <c r="C50" i="106" s="1"/>
  <c r="C78" i="106" a="1"/>
  <c r="C78" i="106" s="1"/>
  <c r="C138" i="106" a="1"/>
  <c r="C138" i="106" s="1"/>
  <c r="B170" i="106" a="1"/>
  <c r="B170" i="106" s="1"/>
  <c r="C150" i="106" a="1"/>
  <c r="C150" i="106" s="1"/>
  <c r="E28" i="3" a="1"/>
  <c r="E28" i="3" s="1"/>
  <c r="K45" i="4" a="1"/>
  <c r="K45" i="4" s="1"/>
  <c r="C206" i="106" a="1"/>
  <c r="C206" i="106" s="1"/>
  <c r="C28" i="3" a="1"/>
  <c r="C28" i="3" s="1"/>
  <c r="F18" i="3" a="1"/>
  <c r="F18" i="3" s="1"/>
  <c r="J18" i="3" a="1"/>
  <c r="J18" i="3" s="1"/>
  <c r="N18" i="3"/>
  <c r="O23" i="3" a="1"/>
  <c r="O23" i="3" s="1"/>
  <c r="B165" i="106" a="1"/>
  <c r="B165" i="106" s="1"/>
  <c r="C118" i="106" a="1"/>
  <c r="C118" i="106" s="1"/>
  <c r="C134" i="106" a="1"/>
  <c r="C134" i="106" s="1"/>
  <c r="C207" i="106" a="1"/>
  <c r="C207" i="106" s="1"/>
  <c r="C175" i="106" a="1"/>
  <c r="C175" i="106" s="1"/>
  <c r="C16" i="3" a="1"/>
  <c r="C16" i="3" s="1"/>
  <c r="P19" i="3"/>
  <c r="C168" i="106" a="1"/>
  <c r="C168" i="106" s="1"/>
  <c r="C151" i="106" a="1"/>
  <c r="C151" i="106" s="1"/>
  <c r="E30" i="3" a="1"/>
  <c r="E30" i="3" s="1"/>
  <c r="B174" i="106" a="1"/>
  <c r="B174" i="106" s="1"/>
  <c r="C135" i="106" a="1"/>
  <c r="C135" i="106" s="1"/>
  <c r="B191" i="106" a="1"/>
  <c r="B191" i="106" s="1"/>
  <c r="C142" i="106" a="1"/>
  <c r="C142" i="106" s="1"/>
  <c r="C158" i="106" a="1"/>
  <c r="C158" i="106" s="1"/>
  <c r="C133" i="106" a="1"/>
  <c r="C133" i="106" s="1"/>
  <c r="P7" i="3"/>
  <c r="C87" i="106" a="1"/>
  <c r="C87" i="106" s="1"/>
  <c r="C183" i="106" a="1"/>
  <c r="C183" i="106" s="1"/>
  <c r="E18" i="3" a="1"/>
  <c r="E18" i="3" s="1"/>
  <c r="G18" i="3" s="1"/>
  <c r="O18" i="3" a="1"/>
  <c r="O18" i="3" s="1"/>
  <c r="D23" i="3" a="1"/>
  <c r="D23" i="3" s="1"/>
  <c r="I26" i="3" a="1"/>
  <c r="I26" i="3" s="1"/>
  <c r="F34" i="3" a="1"/>
  <c r="F34" i="3" s="1"/>
  <c r="E7" i="3" a="1"/>
  <c r="E7" i="3" s="1"/>
  <c r="E23" i="3" a="1"/>
  <c r="E23" i="3" s="1"/>
  <c r="N7" i="3"/>
  <c r="E19" i="3" a="1"/>
  <c r="E19" i="3" s="1"/>
  <c r="F23" i="3" a="1"/>
  <c r="F23" i="3" s="1"/>
  <c r="J30" i="3" a="1"/>
  <c r="J30" i="3" s="1"/>
  <c r="O35" i="3" a="1"/>
  <c r="O35" i="3" s="1"/>
  <c r="I23" i="3" a="1"/>
  <c r="I23" i="3" s="1"/>
  <c r="D15" i="3" a="1"/>
  <c r="D15" i="3" s="1"/>
  <c r="I15" i="3" a="1"/>
  <c r="I15" i="3" s="1"/>
  <c r="K6" i="3"/>
  <c r="O6" i="3" a="1"/>
  <c r="O6" i="3" s="1"/>
  <c r="N6" i="3"/>
  <c r="I6" i="3" a="1"/>
  <c r="I6" i="3" s="1"/>
  <c r="H6" i="3" a="1"/>
  <c r="H6" i="3" s="1"/>
  <c r="E6" i="3" a="1"/>
  <c r="E6" i="3" s="1"/>
  <c r="D6" i="3" a="1"/>
  <c r="D6" i="3" s="1"/>
  <c r="K2" i="3"/>
  <c r="I2" i="3" a="1"/>
  <c r="I2" i="3" s="1"/>
  <c r="H2" i="3" a="1"/>
  <c r="H2" i="3" s="1"/>
  <c r="E2" i="3" a="1"/>
  <c r="E2" i="3" s="1"/>
  <c r="O2" i="3" a="1"/>
  <c r="O2" i="3" s="1"/>
  <c r="D2" i="3" a="1"/>
  <c r="D2" i="3" s="1"/>
  <c r="N2" i="3"/>
  <c r="J3" i="3" a="1"/>
  <c r="J3" i="3" s="1"/>
  <c r="D3" i="3" a="1"/>
  <c r="D3" i="3" s="1"/>
  <c r="C3" i="3" a="1"/>
  <c r="C3" i="3" s="1"/>
  <c r="H3" i="3" a="1"/>
  <c r="H3" i="3" s="1"/>
  <c r="O7" i="3" a="1"/>
  <c r="O7" i="3" s="1"/>
  <c r="C11" i="3" a="1"/>
  <c r="C11" i="3" s="1"/>
  <c r="D12" i="3" a="1"/>
  <c r="D12" i="3" s="1"/>
  <c r="O19" i="3" a="1"/>
  <c r="O19" i="3" s="1"/>
  <c r="C25" i="3" a="1"/>
  <c r="C25" i="3" s="1"/>
  <c r="J26" i="3" a="1"/>
  <c r="J26" i="3" s="1"/>
  <c r="D7" i="3" a="1"/>
  <c r="D7" i="3" s="1"/>
  <c r="I12" i="3" a="1"/>
  <c r="I12" i="3" s="1"/>
  <c r="O26" i="3" a="1"/>
  <c r="O26" i="3" s="1"/>
  <c r="E34" i="3" a="1"/>
  <c r="E34" i="3" s="1"/>
  <c r="F11" i="3" a="1"/>
  <c r="F11" i="3" s="1"/>
  <c r="N12" i="3"/>
  <c r="C4" i="3" a="1"/>
  <c r="C4" i="3" s="1"/>
  <c r="H11" i="3" a="1"/>
  <c r="H11" i="3" s="1"/>
  <c r="O12" i="3" a="1"/>
  <c r="O12" i="3" s="1"/>
  <c r="C26" i="3" a="1"/>
  <c r="C26" i="3" s="1"/>
  <c r="D27" i="3" a="1"/>
  <c r="D27" i="3" s="1"/>
  <c r="C38" i="3" a="1"/>
  <c r="C38" i="3" s="1"/>
  <c r="I7" i="3" a="1"/>
  <c r="I7" i="3" s="1"/>
  <c r="D26" i="3" a="1"/>
  <c r="D26" i="3" s="1"/>
  <c r="F27" i="3" a="1"/>
  <c r="F27" i="3" s="1"/>
  <c r="O38" i="3" a="1"/>
  <c r="O38" i="3" s="1"/>
  <c r="N11" i="3"/>
  <c r="C19" i="3" a="1"/>
  <c r="C19" i="3" s="1"/>
  <c r="P23" i="3"/>
  <c r="N27" i="3"/>
  <c r="D32" i="3" a="1"/>
  <c r="D32" i="3" s="1"/>
  <c r="C35" i="3" a="1"/>
  <c r="C35" i="3" s="1"/>
  <c r="J7" i="3" a="1"/>
  <c r="J7" i="3" s="1"/>
  <c r="D18" i="3" a="1"/>
  <c r="D18" i="3" s="1"/>
  <c r="D30" i="3" a="1"/>
  <c r="D30" i="3" s="1"/>
  <c r="L11" i="3"/>
  <c r="M11" i="3" s="1"/>
  <c r="L18" i="3"/>
  <c r="L19" i="3"/>
  <c r="L3" i="3"/>
  <c r="L4" i="3"/>
  <c r="L25" i="3"/>
  <c r="L23" i="3"/>
  <c r="L34" i="3"/>
  <c r="L30" i="3"/>
  <c r="N20" i="3"/>
  <c r="I20" i="3" a="1"/>
  <c r="I20" i="3" s="1"/>
  <c r="J20" i="3" a="1"/>
  <c r="J20" i="3" s="1"/>
  <c r="K20" i="3"/>
  <c r="E20" i="3" a="1"/>
  <c r="E20" i="3" s="1"/>
  <c r="C20" i="3" a="1"/>
  <c r="C20" i="3" s="1"/>
  <c r="H20" i="3" a="1"/>
  <c r="H20" i="3" s="1"/>
  <c r="P20" i="3"/>
  <c r="O20" i="3" a="1"/>
  <c r="O20" i="3" s="1"/>
  <c r="F20" i="3" a="1"/>
  <c r="F20" i="3" s="1"/>
  <c r="D20" i="3" a="1"/>
  <c r="D20" i="3" s="1"/>
  <c r="J8" i="3" a="1"/>
  <c r="J8" i="3" s="1"/>
  <c r="H8" i="3" a="1"/>
  <c r="H8" i="3" s="1"/>
  <c r="C8" i="3" a="1"/>
  <c r="C8" i="3" s="1"/>
  <c r="K8" i="3"/>
  <c r="F8" i="3" a="1"/>
  <c r="F8" i="3" s="1"/>
  <c r="E8" i="3" a="1"/>
  <c r="E8" i="3" s="1"/>
  <c r="P8" i="3"/>
  <c r="O8" i="3" a="1"/>
  <c r="O8" i="3" s="1"/>
  <c r="I8" i="3" a="1"/>
  <c r="I8" i="3" s="1"/>
  <c r="D8" i="3" a="1"/>
  <c r="D8" i="3" s="1"/>
  <c r="N8" i="3"/>
  <c r="H5" i="3" a="1"/>
  <c r="H5" i="3" s="1"/>
  <c r="C5" i="3" a="1"/>
  <c r="C5" i="3" s="1"/>
  <c r="K5" i="3"/>
  <c r="P5" i="3"/>
  <c r="F5" i="3" a="1"/>
  <c r="F5" i="3" s="1"/>
  <c r="J5" i="3" a="1"/>
  <c r="J5" i="3" s="1"/>
  <c r="O5" i="3" a="1"/>
  <c r="O5" i="3" s="1"/>
  <c r="E5" i="3" a="1"/>
  <c r="E5" i="3" s="1"/>
  <c r="N5" i="3"/>
  <c r="I5" i="3" a="1"/>
  <c r="I5" i="3" s="1"/>
  <c r="D5" i="3" a="1"/>
  <c r="D5" i="3" s="1"/>
  <c r="N9" i="3"/>
  <c r="I9" i="3" a="1"/>
  <c r="I9" i="3" s="1"/>
  <c r="O9" i="3" a="1"/>
  <c r="O9" i="3" s="1"/>
  <c r="H9" i="3" a="1"/>
  <c r="H9" i="3" s="1"/>
  <c r="C9" i="3" a="1"/>
  <c r="C9" i="3" s="1"/>
  <c r="K9" i="3"/>
  <c r="F9" i="3" a="1"/>
  <c r="F9" i="3" s="1"/>
  <c r="P9" i="3"/>
  <c r="J9" i="3" a="1"/>
  <c r="J9" i="3" s="1"/>
  <c r="E9" i="3" a="1"/>
  <c r="E9" i="3" s="1"/>
  <c r="D9" i="3" a="1"/>
  <c r="D9" i="3" s="1"/>
  <c r="N13" i="3"/>
  <c r="O13" i="3" a="1"/>
  <c r="O13" i="3" s="1"/>
  <c r="I13" i="3" a="1"/>
  <c r="I13" i="3" s="1"/>
  <c r="K13" i="3"/>
  <c r="F13" i="3" a="1"/>
  <c r="F13" i="3" s="1"/>
  <c r="G13" i="3" s="1"/>
  <c r="J13" i="3" a="1"/>
  <c r="J13" i="3" s="1"/>
  <c r="E13" i="3" a="1"/>
  <c r="E13" i="3" s="1"/>
  <c r="P13" i="3"/>
  <c r="D13" i="3" a="1"/>
  <c r="D13" i="3" s="1"/>
  <c r="H13" i="3" a="1"/>
  <c r="H13" i="3" s="1"/>
  <c r="C13" i="3" a="1"/>
  <c r="C13" i="3" s="1"/>
  <c r="H17" i="3" a="1"/>
  <c r="H17" i="3" s="1"/>
  <c r="N17" i="3"/>
  <c r="I17" i="3" a="1"/>
  <c r="I17" i="3" s="1"/>
  <c r="K17" i="3"/>
  <c r="D17" i="3" a="1"/>
  <c r="D17" i="3" s="1"/>
  <c r="J17" i="3" a="1"/>
  <c r="J17" i="3" s="1"/>
  <c r="C17" i="3" a="1"/>
  <c r="C17" i="3" s="1"/>
  <c r="P17" i="3"/>
  <c r="O17" i="3" a="1"/>
  <c r="O17" i="3" s="1"/>
  <c r="F17" i="3" a="1"/>
  <c r="F17" i="3" s="1"/>
  <c r="E17" i="3" a="1"/>
  <c r="E17" i="3" s="1"/>
  <c r="H29" i="3" a="1"/>
  <c r="H29" i="3" s="1"/>
  <c r="N29" i="3"/>
  <c r="I29" i="3" a="1"/>
  <c r="I29" i="3" s="1"/>
  <c r="E29" i="3" a="1"/>
  <c r="E29" i="3" s="1"/>
  <c r="J29" i="3" a="1"/>
  <c r="J29" i="3" s="1"/>
  <c r="D29" i="3" a="1"/>
  <c r="D29" i="3" s="1"/>
  <c r="P29" i="3"/>
  <c r="C29" i="3" a="1"/>
  <c r="C29" i="3" s="1"/>
  <c r="K29" i="3"/>
  <c r="F29" i="3" a="1"/>
  <c r="F29" i="3" s="1"/>
  <c r="O29" i="3" a="1"/>
  <c r="O29" i="3" s="1"/>
  <c r="H14" i="3" a="1"/>
  <c r="H14" i="3" s="1"/>
  <c r="P14" i="3"/>
  <c r="I14" i="3" a="1"/>
  <c r="I14" i="3" s="1"/>
  <c r="C14" i="3" a="1"/>
  <c r="C14" i="3" s="1"/>
  <c r="O14" i="3" a="1"/>
  <c r="O14" i="3" s="1"/>
  <c r="N14" i="3"/>
  <c r="F14" i="3" a="1"/>
  <c r="F14" i="3" s="1"/>
  <c r="K14" i="3"/>
  <c r="E14" i="3" a="1"/>
  <c r="E14" i="3" s="1"/>
  <c r="J14" i="3" a="1"/>
  <c r="J14" i="3" s="1"/>
  <c r="D14" i="3" a="1"/>
  <c r="D14" i="3" s="1"/>
  <c r="N24" i="3"/>
  <c r="I24" i="3" a="1"/>
  <c r="I24" i="3" s="1"/>
  <c r="J24" i="3" a="1"/>
  <c r="J24" i="3" s="1"/>
  <c r="K24" i="3"/>
  <c r="E24" i="3" a="1"/>
  <c r="E24" i="3" s="1"/>
  <c r="O24" i="3" a="1"/>
  <c r="O24" i="3" s="1"/>
  <c r="F24" i="3" a="1"/>
  <c r="F24" i="3" s="1"/>
  <c r="D24" i="3" a="1"/>
  <c r="D24" i="3" s="1"/>
  <c r="C24" i="3" a="1"/>
  <c r="C24" i="3" s="1"/>
  <c r="H24" i="3" a="1"/>
  <c r="H24" i="3" s="1"/>
  <c r="P24" i="3"/>
  <c r="C2" i="3" a="1"/>
  <c r="C2" i="3" s="1"/>
  <c r="F3" i="3" a="1"/>
  <c r="F3" i="3" s="1"/>
  <c r="P3" i="3"/>
  <c r="E4" i="3" a="1"/>
  <c r="E4" i="3" s="1"/>
  <c r="O4" i="3" a="1"/>
  <c r="O4" i="3" s="1"/>
  <c r="C6" i="3" a="1"/>
  <c r="C6" i="3" s="1"/>
  <c r="C7" i="3" a="1"/>
  <c r="C7" i="3" s="1"/>
  <c r="H7" i="3" a="1"/>
  <c r="H7" i="3" s="1"/>
  <c r="E10" i="3" a="1"/>
  <c r="E10" i="3" s="1"/>
  <c r="J10" i="3" a="1"/>
  <c r="J10" i="3" s="1"/>
  <c r="P10" i="3"/>
  <c r="F16" i="3" a="1"/>
  <c r="F16" i="3" s="1"/>
  <c r="O21" i="3" a="1"/>
  <c r="O21" i="3" s="1"/>
  <c r="K26" i="3"/>
  <c r="H26" i="3" a="1"/>
  <c r="H26" i="3" s="1"/>
  <c r="N26" i="3"/>
  <c r="C27" i="3" a="1"/>
  <c r="C27" i="3" s="1"/>
  <c r="C33" i="3" a="1"/>
  <c r="C33" i="3" s="1"/>
  <c r="K3" i="3"/>
  <c r="J4" i="3" a="1"/>
  <c r="J4" i="3" s="1"/>
  <c r="J15" i="3" a="1"/>
  <c r="J15" i="3" s="1"/>
  <c r="K15" i="3"/>
  <c r="E15" i="3" a="1"/>
  <c r="E15" i="3" s="1"/>
  <c r="H15" i="3" a="1"/>
  <c r="H15" i="3" s="1"/>
  <c r="O15" i="3" a="1"/>
  <c r="O15" i="3" s="1"/>
  <c r="F21" i="3" a="1"/>
  <c r="F21" i="3" s="1"/>
  <c r="P22" i="3"/>
  <c r="N36" i="3"/>
  <c r="I36" i="3" a="1"/>
  <c r="I36" i="3" s="1"/>
  <c r="J36" i="3" a="1"/>
  <c r="J36" i="3" s="1"/>
  <c r="D36" i="3" a="1"/>
  <c r="D36" i="3" s="1"/>
  <c r="P36" i="3"/>
  <c r="C36" i="3" a="1"/>
  <c r="C36" i="3" s="1"/>
  <c r="O36" i="3" a="1"/>
  <c r="O36" i="3" s="1"/>
  <c r="H36" i="3" a="1"/>
  <c r="H36" i="3" s="1"/>
  <c r="F36" i="3" a="1"/>
  <c r="F36" i="3" s="1"/>
  <c r="K36" i="3"/>
  <c r="E36" i="3" a="1"/>
  <c r="E36" i="3" s="1"/>
  <c r="F4" i="3" a="1"/>
  <c r="F4" i="3" s="1"/>
  <c r="P4" i="3"/>
  <c r="F10" i="3" a="1"/>
  <c r="F10" i="3" s="1"/>
  <c r="K10" i="3"/>
  <c r="C12" i="3" a="1"/>
  <c r="C12" i="3" s="1"/>
  <c r="H12" i="3" a="1"/>
  <c r="H12" i="3" s="1"/>
  <c r="C15" i="3" a="1"/>
  <c r="C15" i="3" s="1"/>
  <c r="P15" i="3"/>
  <c r="H25" i="3" a="1"/>
  <c r="H25" i="3" s="1"/>
  <c r="N25" i="3"/>
  <c r="I25" i="3" a="1"/>
  <c r="I25" i="3" s="1"/>
  <c r="J25" i="3" a="1"/>
  <c r="J25" i="3" s="1"/>
  <c r="D25" i="3" a="1"/>
  <c r="D25" i="3" s="1"/>
  <c r="E27" i="3" a="1"/>
  <c r="E27" i="3" s="1"/>
  <c r="G27" i="3" s="1"/>
  <c r="G28" i="3"/>
  <c r="N32" i="3"/>
  <c r="I32" i="3" a="1"/>
  <c r="I32" i="3" s="1"/>
  <c r="J32" i="3" a="1"/>
  <c r="J32" i="3" s="1"/>
  <c r="P32" i="3"/>
  <c r="C32" i="3" a="1"/>
  <c r="C32" i="3" s="1"/>
  <c r="O32" i="3" a="1"/>
  <c r="O32" i="3" s="1"/>
  <c r="H32" i="3" a="1"/>
  <c r="H32" i="3" s="1"/>
  <c r="K32" i="3"/>
  <c r="E32" i="3" a="1"/>
  <c r="E32" i="3" s="1"/>
  <c r="G32" i="3" s="1"/>
  <c r="H37" i="3" a="1"/>
  <c r="H37" i="3" s="1"/>
  <c r="N37" i="3"/>
  <c r="I37" i="3" a="1"/>
  <c r="I37" i="3" s="1"/>
  <c r="O37" i="3" a="1"/>
  <c r="O37" i="3" s="1"/>
  <c r="F37" i="3" a="1"/>
  <c r="F37" i="3" s="1"/>
  <c r="K37" i="3"/>
  <c r="E37" i="3" a="1"/>
  <c r="E37" i="3" s="1"/>
  <c r="J37" i="3" a="1"/>
  <c r="J37" i="3" s="1"/>
  <c r="D37" i="3" a="1"/>
  <c r="D37" i="3" s="1"/>
  <c r="P37" i="3"/>
  <c r="C37" i="3" a="1"/>
  <c r="C37" i="3" s="1"/>
  <c r="K4" i="3"/>
  <c r="N16" i="3"/>
  <c r="I16" i="3" a="1"/>
  <c r="I16" i="3" s="1"/>
  <c r="J16" i="3" a="1"/>
  <c r="J16" i="3" s="1"/>
  <c r="O16" i="3" a="1"/>
  <c r="O16" i="3" s="1"/>
  <c r="H16" i="3" a="1"/>
  <c r="H16" i="3" s="1"/>
  <c r="K22" i="3"/>
  <c r="H22" i="3" a="1"/>
  <c r="H22" i="3" s="1"/>
  <c r="J22" i="3" a="1"/>
  <c r="J22" i="3" s="1"/>
  <c r="K25" i="3"/>
  <c r="O33" i="3" a="1"/>
  <c r="O33" i="3" s="1"/>
  <c r="H21" i="3" a="1"/>
  <c r="H21" i="3" s="1"/>
  <c r="N21" i="3"/>
  <c r="I21" i="3" a="1"/>
  <c r="I21" i="3" s="1"/>
  <c r="J21" i="3" a="1"/>
  <c r="J21" i="3" s="1"/>
  <c r="C22" i="3" a="1"/>
  <c r="C22" i="3" s="1"/>
  <c r="O27" i="3" a="1"/>
  <c r="O27" i="3" s="1"/>
  <c r="J31" i="3" a="1"/>
  <c r="J31" i="3" s="1"/>
  <c r="K31" i="3"/>
  <c r="E31" i="3" a="1"/>
  <c r="E31" i="3" s="1"/>
  <c r="D31" i="3" a="1"/>
  <c r="D31" i="3" s="1"/>
  <c r="P31" i="3"/>
  <c r="I31" i="3" a="1"/>
  <c r="I31" i="3" s="1"/>
  <c r="N31" i="3"/>
  <c r="H31" i="3" a="1"/>
  <c r="H31" i="3" s="1"/>
  <c r="F31" i="3" a="1"/>
  <c r="F31" i="3" s="1"/>
  <c r="J2" i="3" a="1"/>
  <c r="J2" i="3" s="1"/>
  <c r="I3" i="3" a="1"/>
  <c r="I3" i="3" s="1"/>
  <c r="N3" i="3"/>
  <c r="H4" i="3" a="1"/>
  <c r="H4" i="3" s="1"/>
  <c r="J6" i="3" a="1"/>
  <c r="J6" i="3" s="1"/>
  <c r="P6" i="3"/>
  <c r="C10" i="3" a="1"/>
  <c r="C10" i="3" s="1"/>
  <c r="N10" i="3"/>
  <c r="D11" i="3" a="1"/>
  <c r="D11" i="3" s="1"/>
  <c r="I11" i="3" a="1"/>
  <c r="I11" i="3" s="1"/>
  <c r="O11" i="3" a="1"/>
  <c r="O11" i="3" s="1"/>
  <c r="P12" i="3"/>
  <c r="C21" i="3" a="1"/>
  <c r="C21" i="3" s="1"/>
  <c r="D22" i="3" a="1"/>
  <c r="D22" i="3" s="1"/>
  <c r="F26" i="3" a="1"/>
  <c r="F26" i="3" s="1"/>
  <c r="G26" i="3" s="1"/>
  <c r="N28" i="3"/>
  <c r="I28" i="3" a="1"/>
  <c r="I28" i="3" s="1"/>
  <c r="J28" i="3" a="1"/>
  <c r="J28" i="3" s="1"/>
  <c r="O28" i="3" a="1"/>
  <c r="O28" i="3" s="1"/>
  <c r="H28" i="3" a="1"/>
  <c r="H28" i="3" s="1"/>
  <c r="C31" i="3" a="1"/>
  <c r="C31" i="3" s="1"/>
  <c r="F2" i="3" a="1"/>
  <c r="F2" i="3" s="1"/>
  <c r="G2" i="3" s="1"/>
  <c r="P2" i="3"/>
  <c r="E3" i="3" a="1"/>
  <c r="E3" i="3" s="1"/>
  <c r="O3" i="3" a="1"/>
  <c r="O3" i="3" s="1"/>
  <c r="D4" i="3" a="1"/>
  <c r="D4" i="3" s="1"/>
  <c r="F6" i="3" a="1"/>
  <c r="F6" i="3" s="1"/>
  <c r="G6" i="3" s="1"/>
  <c r="F7" i="3" a="1"/>
  <c r="F7" i="3" s="1"/>
  <c r="G7" i="3" s="1"/>
  <c r="D10" i="3" a="1"/>
  <c r="D10" i="3" s="1"/>
  <c r="I10" i="3" a="1"/>
  <c r="I10" i="3" s="1"/>
  <c r="O10" i="3" a="1"/>
  <c r="O10" i="3" s="1"/>
  <c r="E12" i="3" a="1"/>
  <c r="E12" i="3" s="1"/>
  <c r="D16" i="3" a="1"/>
  <c r="D16" i="3" s="1"/>
  <c r="K16" i="3"/>
  <c r="K18" i="3"/>
  <c r="H18" i="3" a="1"/>
  <c r="H18" i="3" s="1"/>
  <c r="I18" i="3" a="1"/>
  <c r="I18" i="3" s="1"/>
  <c r="C18" i="3" a="1"/>
  <c r="C18" i="3" s="1"/>
  <c r="J19" i="3" a="1"/>
  <c r="J19" i="3" s="1"/>
  <c r="K19" i="3"/>
  <c r="F19" i="3" a="1"/>
  <c r="F19" i="3" s="1"/>
  <c r="G19" i="3" s="1"/>
  <c r="N19" i="3"/>
  <c r="H19" i="3" a="1"/>
  <c r="H19" i="3" s="1"/>
  <c r="I19" i="3" a="1"/>
  <c r="I19" i="3" s="1"/>
  <c r="D21" i="3" a="1"/>
  <c r="D21" i="3" s="1"/>
  <c r="K21" i="3"/>
  <c r="E22" i="3" a="1"/>
  <c r="E22" i="3" s="1"/>
  <c r="N22" i="3"/>
  <c r="F25" i="3" a="1"/>
  <c r="F25" i="3" s="1"/>
  <c r="G25" i="3" s="1"/>
  <c r="O25" i="3" a="1"/>
  <c r="O25" i="3" s="1"/>
  <c r="P26" i="3"/>
  <c r="K28" i="3"/>
  <c r="I4" i="3" a="1"/>
  <c r="I4" i="3" s="1"/>
  <c r="E11" i="3" a="1"/>
  <c r="E11" i="3" s="1"/>
  <c r="G11" i="3" s="1"/>
  <c r="J11" i="3" a="1"/>
  <c r="J11" i="3" s="1"/>
  <c r="P11" i="3"/>
  <c r="F12" i="3" a="1"/>
  <c r="F12" i="3" s="1"/>
  <c r="K12" i="3"/>
  <c r="F15" i="3" a="1"/>
  <c r="F15" i="3" s="1"/>
  <c r="G15" i="3" s="1"/>
  <c r="E16" i="3" a="1"/>
  <c r="E16" i="3" s="1"/>
  <c r="E21" i="3" a="1"/>
  <c r="E21" i="3" s="1"/>
  <c r="F22" i="3" a="1"/>
  <c r="F22" i="3" s="1"/>
  <c r="O22" i="3" a="1"/>
  <c r="O22" i="3" s="1"/>
  <c r="P25" i="3"/>
  <c r="J27" i="3" a="1"/>
  <c r="J27" i="3" s="1"/>
  <c r="K27" i="3"/>
  <c r="P27" i="3"/>
  <c r="I27" i="3" a="1"/>
  <c r="I27" i="3" s="1"/>
  <c r="H33" i="3" a="1"/>
  <c r="H33" i="3" s="1"/>
  <c r="N33" i="3"/>
  <c r="I33" i="3" a="1"/>
  <c r="I33" i="3" s="1"/>
  <c r="F33" i="3" a="1"/>
  <c r="F33" i="3" s="1"/>
  <c r="K33" i="3"/>
  <c r="E33" i="3" a="1"/>
  <c r="E33" i="3" s="1"/>
  <c r="J33" i="3" a="1"/>
  <c r="J33" i="3" s="1"/>
  <c r="D33" i="3" a="1"/>
  <c r="D33" i="3" s="1"/>
  <c r="G34" i="3"/>
  <c r="C30" i="3" a="1"/>
  <c r="C30" i="3" s="1"/>
  <c r="I30" i="3" a="1"/>
  <c r="I30" i="3" s="1"/>
  <c r="J34" i="3" a="1"/>
  <c r="J34" i="3" s="1"/>
  <c r="J35" i="3" a="1"/>
  <c r="J35" i="3" s="1"/>
  <c r="K35" i="3"/>
  <c r="H35" i="3" a="1"/>
  <c r="H35" i="3" s="1"/>
  <c r="N35" i="3"/>
  <c r="I35" i="3" a="1"/>
  <c r="I35" i="3" s="1"/>
  <c r="P35" i="3"/>
  <c r="K38" i="3"/>
  <c r="P38" i="3"/>
  <c r="F38" i="3" a="1"/>
  <c r="F38" i="3" s="1"/>
  <c r="H38" i="3" a="1"/>
  <c r="H38" i="3" s="1"/>
  <c r="I38" i="3" a="1"/>
  <c r="I38" i="3" s="1"/>
  <c r="P39" i="3"/>
  <c r="F39" i="3" a="1"/>
  <c r="F39" i="3" s="1"/>
  <c r="J39" i="3" a="1"/>
  <c r="J39" i="3" s="1"/>
  <c r="O39" i="3" a="1"/>
  <c r="O39" i="3" s="1"/>
  <c r="E39" i="3" a="1"/>
  <c r="E39" i="3" s="1"/>
  <c r="N39" i="3"/>
  <c r="I39" i="3" a="1"/>
  <c r="I39" i="3" s="1"/>
  <c r="D39" i="3" a="1"/>
  <c r="D39" i="3" s="1"/>
  <c r="H39" i="3" a="1"/>
  <c r="H39" i="3" s="1"/>
  <c r="K39" i="3"/>
  <c r="F30" i="3" a="1"/>
  <c r="F30" i="3" s="1"/>
  <c r="K34" i="3"/>
  <c r="H34" i="3" a="1"/>
  <c r="H34" i="3" s="1"/>
  <c r="O34" i="3" a="1"/>
  <c r="O34" i="3" s="1"/>
  <c r="E35" i="3" a="1"/>
  <c r="E35" i="3" s="1"/>
  <c r="D38" i="3" a="1"/>
  <c r="D38" i="3" s="1"/>
  <c r="J38" i="3" a="1"/>
  <c r="J38" i="3" s="1"/>
  <c r="J23" i="3" a="1"/>
  <c r="J23" i="3" s="1"/>
  <c r="K23" i="3"/>
  <c r="H23" i="3" a="1"/>
  <c r="H23" i="3" s="1"/>
  <c r="N23" i="3"/>
  <c r="C34" i="3" a="1"/>
  <c r="C34" i="3" s="1"/>
  <c r="I34" i="3" a="1"/>
  <c r="I34" i="3" s="1"/>
  <c r="F35" i="3" a="1"/>
  <c r="F35" i="3" s="1"/>
  <c r="K30" i="3"/>
  <c r="H30" i="3" a="1"/>
  <c r="H30" i="3" s="1"/>
  <c r="O30" i="3" a="1"/>
  <c r="O30" i="3" s="1"/>
  <c r="D34" i="3" a="1"/>
  <c r="D34" i="3" s="1"/>
  <c r="P34" i="3"/>
  <c r="E38" i="3" a="1"/>
  <c r="E38" i="3" s="1"/>
  <c r="C76" i="106" a="1"/>
  <c r="C76" i="106" s="1"/>
  <c r="C63" i="106" a="1"/>
  <c r="C63" i="106" s="1"/>
  <c r="C44" i="106" a="1"/>
  <c r="C44" i="106" s="1"/>
  <c r="C60" i="106" a="1"/>
  <c r="C60" i="106" s="1"/>
  <c r="C47" i="106" a="1"/>
  <c r="C47" i="106" s="1"/>
  <c r="C36" i="106" a="1"/>
  <c r="C36" i="106" s="1"/>
  <c r="B6" i="108"/>
  <c r="B754" i="108"/>
  <c r="B755" i="108"/>
  <c r="B376" i="108"/>
  <c r="F19" i="4" a="1"/>
  <c r="F19" i="4" s="1"/>
  <c r="B131" i="106" a="1"/>
  <c r="B131" i="106" s="1"/>
  <c r="C15" i="106" a="1"/>
  <c r="C15" i="106" s="1"/>
  <c r="C79" i="106" a="1"/>
  <c r="C79" i="106" s="1"/>
  <c r="B167" i="106" a="1"/>
  <c r="B167" i="106" s="1"/>
  <c r="C119" i="106" a="1"/>
  <c r="C119" i="106" s="1"/>
  <c r="C95" i="106" a="1"/>
  <c r="C95" i="106" s="1"/>
  <c r="B111" i="106" a="1"/>
  <c r="B111" i="106" s="1"/>
  <c r="H44" i="4" a="1"/>
  <c r="H44" i="4" s="1"/>
  <c r="C144" i="106" a="1"/>
  <c r="C144" i="106" s="1"/>
  <c r="B136" i="106" a="1"/>
  <c r="B136" i="106" s="1"/>
  <c r="B80" i="106" a="1"/>
  <c r="B80" i="106" s="1"/>
  <c r="C120" i="106" a="1"/>
  <c r="C120" i="106" s="1"/>
  <c r="C64" i="106" a="1"/>
  <c r="C64" i="106" s="1"/>
  <c r="C32" i="106" a="1"/>
  <c r="C32" i="106" s="1"/>
  <c r="B192" i="106" a="1"/>
  <c r="B192" i="106" s="1"/>
  <c r="M45" i="4" a="1"/>
  <c r="M45" i="4" s="1"/>
  <c r="M5" i="4" a="1"/>
  <c r="M5" i="4" s="1"/>
  <c r="I45" i="4" a="1"/>
  <c r="I45" i="4" s="1"/>
  <c r="L35" i="4" a="1"/>
  <c r="L35" i="4" s="1"/>
  <c r="J45" i="4" a="1"/>
  <c r="J45" i="4" s="1"/>
  <c r="I37" i="4" a="1"/>
  <c r="I37" i="4" s="1"/>
  <c r="C52" i="106" a="1"/>
  <c r="C52" i="106" s="1"/>
  <c r="B28" i="106" a="1"/>
  <c r="B28" i="106" s="1"/>
  <c r="F20" i="4" a="1"/>
  <c r="F20" i="4" s="1"/>
  <c r="N44" i="4" a="1"/>
  <c r="N44" i="4" s="1"/>
  <c r="J43" i="4" a="1"/>
  <c r="J43" i="4" s="1"/>
  <c r="H59" i="3" a="1"/>
  <c r="H59" i="3" s="1"/>
  <c r="K44" i="4" a="1"/>
  <c r="K44" i="4" s="1"/>
  <c r="K29" i="4" a="1"/>
  <c r="K29" i="4" s="1"/>
  <c r="F44" i="4" a="1"/>
  <c r="F44" i="4" s="1"/>
  <c r="L37" i="4" a="1"/>
  <c r="L37" i="4" s="1"/>
  <c r="I130" i="3" a="1"/>
  <c r="I130" i="3" s="1"/>
  <c r="E19" i="4" a="1"/>
  <c r="E19" i="4" s="1"/>
  <c r="I18" i="4" a="1"/>
  <c r="I18" i="4" s="1"/>
  <c r="B96" i="106" a="1"/>
  <c r="B96" i="106" s="1"/>
  <c r="C57" i="106" a="1"/>
  <c r="C57" i="106" s="1"/>
  <c r="I50" i="4" a="1"/>
  <c r="I50" i="4" s="1"/>
  <c r="F43" i="4" a="1"/>
  <c r="F43" i="4" s="1"/>
  <c r="D35" i="4" a="1"/>
  <c r="D35" i="4" s="1"/>
  <c r="C17" i="106" a="1"/>
  <c r="C17" i="106" s="1"/>
  <c r="C176" i="106" a="1"/>
  <c r="C176" i="106" s="1"/>
  <c r="C56" i="106" a="1"/>
  <c r="C56" i="106" s="1"/>
  <c r="C98" i="106" a="1"/>
  <c r="C98" i="106" s="1"/>
  <c r="H42" i="4" a="1"/>
  <c r="H42" i="4" s="1"/>
  <c r="B152" i="106" a="1"/>
  <c r="B152" i="106" s="1"/>
  <c r="H19" i="4" a="1"/>
  <c r="H19" i="4" s="1"/>
  <c r="F4" i="4" a="1"/>
  <c r="F4" i="4" s="1"/>
  <c r="J19" i="4" a="1"/>
  <c r="J19" i="4" s="1"/>
  <c r="C198" i="106" a="1"/>
  <c r="C198" i="106" s="1"/>
  <c r="F106" i="3" a="1"/>
  <c r="F106" i="3" s="1"/>
  <c r="C28" i="4" a="1"/>
  <c r="C28" i="4" s="1"/>
  <c r="K12" i="4" a="1"/>
  <c r="K12" i="4" s="1"/>
  <c r="H27" i="4" a="1"/>
  <c r="H27" i="4" s="1"/>
  <c r="B126" i="106" a="1"/>
  <c r="B126" i="106" s="1"/>
  <c r="C94" i="106" a="1"/>
  <c r="C94" i="106" s="1"/>
  <c r="C35" i="4" a="1"/>
  <c r="C35" i="4" s="1"/>
  <c r="B182" i="106" a="1"/>
  <c r="B182" i="106" s="1"/>
  <c r="C46" i="4" a="1"/>
  <c r="C46" i="4" s="1"/>
  <c r="H12" i="4" a="1"/>
  <c r="H12" i="4" s="1"/>
  <c r="M28" i="4" a="1"/>
  <c r="M28" i="4" s="1"/>
  <c r="N46" i="4" a="1"/>
  <c r="N46" i="4" s="1"/>
  <c r="M12" i="4" a="1"/>
  <c r="M12" i="4" s="1"/>
  <c r="D12" i="4" a="1"/>
  <c r="D12" i="4" s="1"/>
  <c r="D46" i="4" a="1"/>
  <c r="D46" i="4" s="1"/>
  <c r="J38" i="4" a="1"/>
  <c r="J38" i="4" s="1"/>
  <c r="E4" i="4" a="1"/>
  <c r="E4" i="4" s="1"/>
  <c r="N20" i="4" a="1"/>
  <c r="N20" i="4" s="1"/>
  <c r="C25" i="105" a="1"/>
  <c r="C25" i="105" s="1"/>
  <c r="H49" i="3" a="1"/>
  <c r="H49" i="3" s="1"/>
  <c r="C29" i="4" a="1"/>
  <c r="C29" i="4" s="1"/>
  <c r="F21" i="4" a="1"/>
  <c r="F21" i="4" s="1"/>
  <c r="C5" i="4" a="1"/>
  <c r="C5" i="4" s="1"/>
  <c r="D45" i="4" a="1"/>
  <c r="D45" i="4" s="1"/>
  <c r="H45" i="4" a="1"/>
  <c r="H45" i="4" s="1"/>
  <c r="F64" i="3" a="1"/>
  <c r="F64" i="3" s="1"/>
  <c r="G64" i="3" s="1"/>
  <c r="M29" i="4" a="1"/>
  <c r="M29" i="4" s="1"/>
  <c r="K35" i="4" a="1"/>
  <c r="K35" i="4" s="1"/>
  <c r="N45" i="4" a="1"/>
  <c r="N45" i="4" s="1"/>
  <c r="K43" i="4" a="1"/>
  <c r="K43" i="4" s="1"/>
  <c r="I21" i="4" a="1"/>
  <c r="I21" i="4" s="1"/>
  <c r="E27" i="4" a="1"/>
  <c r="E27" i="4" s="1"/>
  <c r="I62" i="3" a="1"/>
  <c r="I62" i="3" s="1"/>
  <c r="E86" i="3" a="1"/>
  <c r="E86" i="3" s="1"/>
  <c r="I110" i="3" a="1"/>
  <c r="I110" i="3" s="1"/>
  <c r="H28" i="4" a="1"/>
  <c r="H28" i="4" s="1"/>
  <c r="C33" i="4" a="1"/>
  <c r="C33" i="4" s="1"/>
  <c r="K20" i="4" a="1"/>
  <c r="K20" i="4" s="1"/>
  <c r="D122" i="3" a="1"/>
  <c r="D122" i="3" s="1"/>
  <c r="C49" i="106" a="1"/>
  <c r="C49" i="106" s="1"/>
  <c r="C81" i="106" a="1"/>
  <c r="C81" i="106" s="1"/>
  <c r="C112" i="106" a="1"/>
  <c r="C112" i="106" s="1"/>
  <c r="C48" i="106" a="1"/>
  <c r="C48" i="106" s="1"/>
  <c r="C24" i="106" a="1"/>
  <c r="C24" i="106" s="1"/>
  <c r="B72" i="106" a="1"/>
  <c r="B72" i="106" s="1"/>
  <c r="C25" i="106" a="1"/>
  <c r="C25" i="106" s="1"/>
  <c r="C89" i="106" a="1"/>
  <c r="C89" i="106" s="1"/>
  <c r="C160" i="106" a="1"/>
  <c r="C160" i="106" s="1"/>
  <c r="I112" i="3" a="1"/>
  <c r="I112" i="3" s="1"/>
  <c r="H64" i="3" a="1"/>
  <c r="H64" i="3" s="1"/>
  <c r="M46" i="4" a="1"/>
  <c r="M46" i="4" s="1"/>
  <c r="H40" i="3" a="1"/>
  <c r="H40" i="3" s="1"/>
  <c r="D72" i="3" a="1"/>
  <c r="D72" i="3" s="1"/>
  <c r="H48" i="3" a="1"/>
  <c r="H48" i="3" s="1"/>
  <c r="B125" i="106" a="1"/>
  <c r="B125" i="106" s="1"/>
  <c r="F48" i="3" a="1"/>
  <c r="F48" i="3" s="1"/>
  <c r="B205" i="106" a="1"/>
  <c r="B205" i="106" s="1"/>
  <c r="J90" i="3" a="1"/>
  <c r="J90" i="3" s="1"/>
  <c r="H82" i="3" a="1"/>
  <c r="H82" i="3" s="1"/>
  <c r="H113" i="3" a="1"/>
  <c r="H113" i="3" s="1"/>
  <c r="D90" i="3" a="1"/>
  <c r="D90" i="3" s="1"/>
  <c r="J97" i="3" a="1"/>
  <c r="J97" i="3" s="1"/>
  <c r="I40" i="3" a="1"/>
  <c r="I40" i="3" s="1"/>
  <c r="I96" i="3" a="1"/>
  <c r="I96" i="3" s="1"/>
  <c r="F5" i="4" a="1"/>
  <c r="F5" i="4" s="1"/>
  <c r="I38" i="4" a="1"/>
  <c r="I38" i="4" s="1"/>
  <c r="I88" i="3" a="1"/>
  <c r="I88" i="3" s="1"/>
  <c r="E6" i="4" a="1"/>
  <c r="E6" i="4" s="1"/>
  <c r="F96" i="3" a="1"/>
  <c r="F96" i="3" s="1"/>
  <c r="H88" i="3" a="1"/>
  <c r="H88" i="3" s="1"/>
  <c r="I42" i="4" a="1"/>
  <c r="I42" i="4" s="1"/>
  <c r="E62" i="3" a="1"/>
  <c r="E62" i="3" s="1"/>
  <c r="F122" i="3" a="1"/>
  <c r="F122" i="3" s="1"/>
  <c r="F130" i="3" a="1"/>
  <c r="F130" i="3" s="1"/>
  <c r="G130" i="3" s="1"/>
  <c r="H106" i="3" a="1"/>
  <c r="H106" i="3" s="1"/>
  <c r="H90" i="3" a="1"/>
  <c r="H90" i="3" s="1"/>
  <c r="D50" i="3" a="1"/>
  <c r="D50" i="3" s="1"/>
  <c r="O7" i="4" a="1"/>
  <c r="O7" i="4" s="1"/>
  <c r="O15" i="4" a="1"/>
  <c r="O15" i="4" s="1"/>
  <c r="O19" i="4" a="1"/>
  <c r="O19" i="4" s="1"/>
  <c r="O27" i="4" a="1"/>
  <c r="O27" i="4" s="1"/>
  <c r="O31" i="4" a="1"/>
  <c r="O31" i="4" s="1"/>
  <c r="O35" i="4" a="1"/>
  <c r="O35" i="4" s="1"/>
  <c r="O39" i="4" a="1"/>
  <c r="O39" i="4" s="1"/>
  <c r="O43" i="4" a="1"/>
  <c r="O43" i="4" s="1"/>
  <c r="O47" i="4" a="1"/>
  <c r="O47" i="4" s="1"/>
  <c r="O4" i="4" a="1"/>
  <c r="O4" i="4" s="1"/>
  <c r="O8" i="4" a="1"/>
  <c r="O8" i="4" s="1"/>
  <c r="O12" i="4" a="1"/>
  <c r="O12" i="4" s="1"/>
  <c r="O16" i="4" a="1"/>
  <c r="O16" i="4" s="1"/>
  <c r="O20" i="4" a="1"/>
  <c r="O20" i="4" s="1"/>
  <c r="O24" i="4" a="1"/>
  <c r="O24" i="4" s="1"/>
  <c r="O28" i="4" a="1"/>
  <c r="O28" i="4" s="1"/>
  <c r="O32" i="4" a="1"/>
  <c r="O32" i="4" s="1"/>
  <c r="O40" i="4" a="1"/>
  <c r="O40" i="4" s="1"/>
  <c r="O44" i="4" a="1"/>
  <c r="O44" i="4" s="1"/>
  <c r="O48" i="4" a="1"/>
  <c r="O48" i="4" s="1"/>
  <c r="O5" i="4" a="1"/>
  <c r="O5" i="4" s="1"/>
  <c r="O9" i="4" a="1"/>
  <c r="O9" i="4" s="1"/>
  <c r="O17" i="4" a="1"/>
  <c r="O17" i="4" s="1"/>
  <c r="O21" i="4" a="1"/>
  <c r="O21" i="4" s="1"/>
  <c r="O25" i="4" a="1"/>
  <c r="O25" i="4" s="1"/>
  <c r="O29" i="4" a="1"/>
  <c r="O29" i="4" s="1"/>
  <c r="O33" i="4" a="1"/>
  <c r="O33" i="4" s="1"/>
  <c r="O37" i="4" a="1"/>
  <c r="O37" i="4" s="1"/>
  <c r="O41" i="4" a="1"/>
  <c r="O41" i="4" s="1"/>
  <c r="O45" i="4" a="1"/>
  <c r="O45" i="4" s="1"/>
  <c r="O6" i="4" a="1"/>
  <c r="O6" i="4" s="1"/>
  <c r="O10" i="4" a="1"/>
  <c r="O10" i="4" s="1"/>
  <c r="O14" i="4" a="1"/>
  <c r="O14" i="4" s="1"/>
  <c r="O18" i="4" a="1"/>
  <c r="O18" i="4" s="1"/>
  <c r="O26" i="4" a="1"/>
  <c r="O26" i="4" s="1"/>
  <c r="O34" i="4" a="1"/>
  <c r="O34" i="4" s="1"/>
  <c r="O38" i="4" a="1"/>
  <c r="O38" i="4" s="1"/>
  <c r="O42" i="4" a="1"/>
  <c r="O42" i="4" s="1"/>
  <c r="O50" i="4" a="1"/>
  <c r="O50" i="4" s="1"/>
  <c r="O2" i="4" a="1"/>
  <c r="O2" i="4" s="1"/>
  <c r="J104" i="3" a="1"/>
  <c r="J104" i="3" s="1"/>
  <c r="E96" i="3" a="1"/>
  <c r="E96" i="3" s="1"/>
  <c r="D41" i="3" a="1"/>
  <c r="D41" i="3" s="1"/>
  <c r="C41" i="4" a="1"/>
  <c r="C41" i="4" s="1"/>
  <c r="C96" i="3" a="1"/>
  <c r="C96" i="3" s="1"/>
  <c r="I72" i="3" a="1"/>
  <c r="I72" i="3" s="1"/>
  <c r="C64" i="3" a="1"/>
  <c r="C64" i="3" s="1"/>
  <c r="C88" i="3" a="1"/>
  <c r="C88" i="3" s="1"/>
  <c r="E78" i="3" a="1"/>
  <c r="E78" i="3" s="1"/>
  <c r="J64" i="3" a="1"/>
  <c r="J64" i="3" s="1"/>
  <c r="J48" i="3" a="1"/>
  <c r="J48" i="3" s="1"/>
  <c r="E48" i="3" a="1"/>
  <c r="E48" i="3" s="1"/>
  <c r="E40" i="3" a="1"/>
  <c r="E40" i="3" s="1"/>
  <c r="I64" i="3" a="1"/>
  <c r="I64" i="3" s="1"/>
  <c r="J56" i="3" a="1"/>
  <c r="J56" i="3" s="1"/>
  <c r="C41" i="3" a="1"/>
  <c r="C41" i="3" s="1"/>
  <c r="C65" i="3" a="1"/>
  <c r="C65" i="3" s="1"/>
  <c r="J47" i="4" a="1"/>
  <c r="J47" i="4" s="1"/>
  <c r="B85" i="106" a="1"/>
  <c r="B85" i="106" s="1"/>
  <c r="C173" i="106" a="1"/>
  <c r="C173" i="106" s="1"/>
  <c r="C141" i="106" a="1"/>
  <c r="C141" i="106" s="1"/>
  <c r="B45" i="106" a="1"/>
  <c r="B45" i="106" s="1"/>
  <c r="C101" i="106" a="1"/>
  <c r="C101" i="106" s="1"/>
  <c r="E47" i="4" a="1"/>
  <c r="E47" i="4" s="1"/>
  <c r="C197" i="106" a="1"/>
  <c r="C197" i="106" s="1"/>
  <c r="C37" i="106" a="1"/>
  <c r="C37" i="106" s="1"/>
  <c r="C69" i="106" a="1"/>
  <c r="C69" i="106" s="1"/>
  <c r="B157" i="106" a="1"/>
  <c r="B157" i="106" s="1"/>
  <c r="B53" i="106" a="1"/>
  <c r="B53" i="106" s="1"/>
  <c r="J113" i="3" a="1"/>
  <c r="J113" i="3" s="1"/>
  <c r="E29" i="4" a="1"/>
  <c r="E29" i="4" s="1"/>
  <c r="F37" i="4" a="1"/>
  <c r="F37" i="4" s="1"/>
  <c r="B8" i="105" a="1"/>
  <c r="B8" i="105" s="1"/>
  <c r="C45" i="4" a="1"/>
  <c r="C45" i="4" s="1"/>
  <c r="E45" i="4" a="1"/>
  <c r="E45" i="4" s="1"/>
  <c r="J37" i="4" a="1"/>
  <c r="J37" i="4" s="1"/>
  <c r="E129" i="3" a="1"/>
  <c r="E129" i="3" s="1"/>
  <c r="C89" i="3" a="1"/>
  <c r="C89" i="3" s="1"/>
  <c r="C24" i="105" a="1"/>
  <c r="C24" i="105" s="1"/>
  <c r="I89" i="3" a="1"/>
  <c r="I89" i="3" s="1"/>
  <c r="L29" i="4" a="1"/>
  <c r="L29" i="4" s="1"/>
  <c r="B51" i="106" a="1"/>
  <c r="B51" i="106" s="1"/>
  <c r="B87" i="105" a="1"/>
  <c r="B87" i="105" s="1"/>
  <c r="N31" i="4" a="1"/>
  <c r="N31" i="4" s="1"/>
  <c r="C21" i="106" a="1"/>
  <c r="C21" i="106" s="1"/>
  <c r="F47" i="4" a="1"/>
  <c r="F47" i="4" s="1"/>
  <c r="J39" i="4" a="1"/>
  <c r="J39" i="4" s="1"/>
  <c r="J15" i="4" a="1"/>
  <c r="J15" i="4" s="1"/>
  <c r="F7" i="4" a="1"/>
  <c r="F7" i="4" s="1"/>
  <c r="G7" i="4" s="1"/>
  <c r="B13" i="106" a="1"/>
  <c r="B13" i="106" s="1"/>
  <c r="B149" i="106" a="1"/>
  <c r="B149" i="106" s="1"/>
  <c r="E112" i="3" a="1"/>
  <c r="E112" i="3" s="1"/>
  <c r="J112" i="3" a="1"/>
  <c r="J112" i="3" s="1"/>
  <c r="L47" i="4" a="1"/>
  <c r="L47" i="4" s="1"/>
  <c r="F56" i="3" a="1"/>
  <c r="F56" i="3" s="1"/>
  <c r="D39" i="4" a="1"/>
  <c r="D39" i="4" s="1"/>
  <c r="B93" i="106" a="1"/>
  <c r="B93" i="106" s="1"/>
  <c r="I120" i="3" a="1"/>
  <c r="I120" i="3" s="1"/>
  <c r="E88" i="3" a="1"/>
  <c r="E88" i="3" s="1"/>
  <c r="K31" i="4" a="1"/>
  <c r="K31" i="4" s="1"/>
  <c r="L15" i="4" a="1"/>
  <c r="L15" i="4" s="1"/>
  <c r="D47" i="4" a="1"/>
  <c r="D47" i="4" s="1"/>
  <c r="L31" i="4" a="1"/>
  <c r="L31" i="4" s="1"/>
  <c r="C61" i="106" a="1"/>
  <c r="C61" i="106" s="1"/>
  <c r="C109" i="106" a="1"/>
  <c r="C109" i="106" s="1"/>
  <c r="M47" i="4" a="1"/>
  <c r="M47" i="4" s="1"/>
  <c r="M39" i="4" a="1"/>
  <c r="M39" i="4" s="1"/>
  <c r="H39" i="4" a="1"/>
  <c r="H39" i="4" s="1"/>
  <c r="E54" i="3" a="1"/>
  <c r="E54" i="3" s="1"/>
  <c r="L50" i="4" a="1"/>
  <c r="L50" i="4" s="1"/>
  <c r="B5" i="105" a="1"/>
  <c r="B5" i="105" s="1"/>
  <c r="D50" i="4" a="1"/>
  <c r="D50" i="4" s="1"/>
  <c r="C31" i="4" a="1"/>
  <c r="C31" i="4" s="1"/>
  <c r="H34" i="4" a="1"/>
  <c r="H34" i="4" s="1"/>
  <c r="I118" i="3" a="1"/>
  <c r="I118" i="3" s="1"/>
  <c r="K47" i="4" a="1"/>
  <c r="K47" i="4" s="1"/>
  <c r="N47" i="4" a="1"/>
  <c r="N47" i="4" s="1"/>
  <c r="F15" i="4" a="1"/>
  <c r="F15" i="4" s="1"/>
  <c r="F62" i="3" a="1"/>
  <c r="F62" i="3" s="1"/>
  <c r="C22" i="106" a="1"/>
  <c r="C22" i="106" s="1"/>
  <c r="C16" i="106" a="1"/>
  <c r="C16" i="106" s="1"/>
  <c r="C29" i="106" a="1"/>
  <c r="C29" i="106" s="1"/>
  <c r="C86" i="3" a="1"/>
  <c r="C86" i="3" s="1"/>
  <c r="H86" i="3" a="1"/>
  <c r="H86" i="3" s="1"/>
  <c r="J40" i="4" a="1"/>
  <c r="J40" i="4" s="1"/>
  <c r="B181" i="105" a="1"/>
  <c r="B181" i="105" s="1"/>
  <c r="I47" i="4" a="1"/>
  <c r="I47" i="4" s="1"/>
  <c r="H47" i="4" a="1"/>
  <c r="H47" i="4" s="1"/>
  <c r="J62" i="3" a="1"/>
  <c r="J62" i="3" s="1"/>
  <c r="J31" i="4" a="1"/>
  <c r="J31" i="4" s="1"/>
  <c r="M42" i="4" a="1"/>
  <c r="M42" i="4" s="1"/>
  <c r="E50" i="4" a="1"/>
  <c r="E50" i="4" s="1"/>
  <c r="J41" i="4" a="1"/>
  <c r="J41" i="4" s="1"/>
  <c r="E39" i="4" a="1"/>
  <c r="E39" i="4" s="1"/>
  <c r="D86" i="3" a="1"/>
  <c r="D86" i="3" s="1"/>
  <c r="N7" i="4" a="1"/>
  <c r="N7" i="4" s="1"/>
  <c r="H33" i="4" a="1"/>
  <c r="H33" i="4" s="1"/>
  <c r="J57" i="3" a="1"/>
  <c r="J57" i="3" s="1"/>
  <c r="J44" i="4" a="1"/>
  <c r="J44" i="4" s="1"/>
  <c r="F8" i="4" a="1"/>
  <c r="F8" i="4" s="1"/>
  <c r="L44" i="4" a="1"/>
  <c r="L44" i="4" s="1"/>
  <c r="M32" i="4" a="1"/>
  <c r="M32" i="4" s="1"/>
  <c r="D48" i="4" a="1"/>
  <c r="D48" i="4" s="1"/>
  <c r="K28" i="4" a="1"/>
  <c r="K28" i="4" s="1"/>
  <c r="E57" i="3" a="1"/>
  <c r="E57" i="3" s="1"/>
  <c r="G57" i="3" s="1"/>
  <c r="I44" i="4" a="1"/>
  <c r="I44" i="4" s="1"/>
  <c r="D8" i="4" a="1"/>
  <c r="D8" i="4" s="1"/>
  <c r="C44" i="4" a="1"/>
  <c r="C44" i="4" s="1"/>
  <c r="J73" i="3" a="1"/>
  <c r="J73" i="3" s="1"/>
  <c r="E8" i="4" a="1"/>
  <c r="E8" i="4" s="1"/>
  <c r="C42" i="4" a="1"/>
  <c r="C42" i="4" s="1"/>
  <c r="I4" i="4" a="1"/>
  <c r="I4" i="4" s="1"/>
  <c r="I41" i="4" a="1"/>
  <c r="I41" i="4" s="1"/>
  <c r="I113" i="3" a="1"/>
  <c r="I113" i="3" s="1"/>
  <c r="D44" i="4" a="1"/>
  <c r="D44" i="4" s="1"/>
  <c r="D20" i="4" a="1"/>
  <c r="D20" i="4" s="1"/>
  <c r="H89" i="3" a="1"/>
  <c r="H89" i="3" s="1"/>
  <c r="M50" i="4" a="1"/>
  <c r="M50" i="4" s="1"/>
  <c r="M18" i="4" a="1"/>
  <c r="M18" i="4" s="1"/>
  <c r="F50" i="4" a="1"/>
  <c r="F50" i="4" s="1"/>
  <c r="L33" i="4" a="1"/>
  <c r="L33" i="4" s="1"/>
  <c r="M40" i="4" a="1"/>
  <c r="M40" i="4" s="1"/>
  <c r="J65" i="3" a="1"/>
  <c r="J65" i="3" s="1"/>
  <c r="K4" i="4" a="1"/>
  <c r="K4" i="4" s="1"/>
  <c r="F89" i="3" a="1"/>
  <c r="F89" i="3" s="1"/>
  <c r="G89" i="3" s="1"/>
  <c r="K50" i="4" a="1"/>
  <c r="K50" i="4" s="1"/>
  <c r="J42" i="4" a="1"/>
  <c r="J42" i="4" s="1"/>
  <c r="L25" i="4" a="1"/>
  <c r="L25" i="4" s="1"/>
  <c r="I93" i="3" a="1"/>
  <c r="I93" i="3" s="1"/>
  <c r="D9" i="4" a="1"/>
  <c r="D9" i="4" s="1"/>
  <c r="F59" i="3" a="1"/>
  <c r="F59" i="3" s="1"/>
  <c r="G59" i="3" s="1"/>
  <c r="L26" i="4" a="1"/>
  <c r="L26" i="4" s="1"/>
  <c r="N33" i="4" a="1"/>
  <c r="N33" i="4" s="1"/>
  <c r="N9" i="4" a="1"/>
  <c r="N9" i="4" s="1"/>
  <c r="C82" i="3" a="1"/>
  <c r="C82" i="3" s="1"/>
  <c r="H53" i="3" a="1"/>
  <c r="H53" i="3" s="1"/>
  <c r="D130" i="3" a="1"/>
  <c r="D130" i="3" s="1"/>
  <c r="J98" i="3" a="1"/>
  <c r="J98" i="3" s="1"/>
  <c r="E122" i="3" a="1"/>
  <c r="E122" i="3" s="1"/>
  <c r="C32" i="4" a="1"/>
  <c r="C32" i="4" s="1"/>
  <c r="I61" i="3" a="1"/>
  <c r="I61" i="3" s="1"/>
  <c r="E42" i="4" a="1"/>
  <c r="E42" i="4" s="1"/>
  <c r="J48" i="4" a="1"/>
  <c r="J48" i="4" s="1"/>
  <c r="C130" i="3" a="1"/>
  <c r="C130" i="3" s="1"/>
  <c r="D53" i="3" a="1"/>
  <c r="D53" i="3" s="1"/>
  <c r="I34" i="4" a="1"/>
  <c r="I34" i="4" s="1"/>
  <c r="C10" i="4" a="1"/>
  <c r="C10" i="4" s="1"/>
  <c r="H44" i="3" a="1"/>
  <c r="H44" i="3" s="1"/>
  <c r="C27" i="4" a="1"/>
  <c r="C27" i="4" s="1"/>
  <c r="B59" i="105" a="1"/>
  <c r="B59" i="105" s="1"/>
  <c r="B7" i="106" a="1"/>
  <c r="B7" i="106" s="1"/>
  <c r="F16" i="4" a="1"/>
  <c r="F16" i="4" s="1"/>
  <c r="C12" i="105" a="1"/>
  <c r="C12" i="105" s="1"/>
  <c r="H60" i="3" a="1"/>
  <c r="H60" i="3" s="1"/>
  <c r="D33" i="4" a="1"/>
  <c r="D33" i="4" s="1"/>
  <c r="C48" i="4" a="1"/>
  <c r="C48" i="4" s="1"/>
  <c r="D43" i="4" a="1"/>
  <c r="D43" i="4" s="1"/>
  <c r="L43" i="4" a="1"/>
  <c r="L43" i="4" s="1"/>
  <c r="F26" i="4" a="1"/>
  <c r="F26" i="4" s="1"/>
  <c r="G26" i="4" s="1"/>
  <c r="I43" i="4" a="1"/>
  <c r="I43" i="4" s="1"/>
  <c r="I16" i="4" a="1"/>
  <c r="I16" i="4" s="1"/>
  <c r="C16" i="4" a="1"/>
  <c r="C16" i="4" s="1"/>
  <c r="F24" i="4" a="1"/>
  <c r="F24" i="4" s="1"/>
  <c r="D74" i="3" a="1"/>
  <c r="D74" i="3" s="1"/>
  <c r="J26" i="4" a="1"/>
  <c r="J26" i="4" s="1"/>
  <c r="N43" i="4" a="1"/>
  <c r="N43" i="4" s="1"/>
  <c r="J82" i="3" a="1"/>
  <c r="J82" i="3" s="1"/>
  <c r="J53" i="3" a="1"/>
  <c r="J53" i="3" s="1"/>
  <c r="N17" i="4" a="1"/>
  <c r="N17" i="4" s="1"/>
  <c r="K8" i="4" a="1"/>
  <c r="K8" i="4" s="1"/>
  <c r="E106" i="3" a="1"/>
  <c r="E106" i="3" s="1"/>
  <c r="C98" i="3" a="1"/>
  <c r="C98" i="3" s="1"/>
  <c r="N32" i="4" a="1"/>
  <c r="N32" i="4" s="1"/>
  <c r="N50" i="4" a="1"/>
  <c r="N50" i="4" s="1"/>
  <c r="E18" i="4" a="1"/>
  <c r="E18" i="4" s="1"/>
  <c r="I35" i="4" a="1"/>
  <c r="I35" i="4" s="1"/>
  <c r="J10" i="4" a="1"/>
  <c r="J10" i="4" s="1"/>
  <c r="N35" i="4" a="1"/>
  <c r="N35" i="4" s="1"/>
  <c r="B30" i="106" a="1"/>
  <c r="B30" i="106" s="1"/>
  <c r="N26" i="4" a="1"/>
  <c r="N26" i="4" s="1"/>
  <c r="E43" i="4" a="1"/>
  <c r="E43" i="4" s="1"/>
  <c r="C40" i="106" a="1"/>
  <c r="C40" i="106" s="1"/>
  <c r="C39" i="106" a="1"/>
  <c r="C39" i="106" s="1"/>
  <c r="M48" i="4" a="1"/>
  <c r="M48" i="4" s="1"/>
  <c r="H48" i="4" a="1"/>
  <c r="H48" i="4" s="1"/>
  <c r="D2" i="4" a="1"/>
  <c r="D2" i="4" s="1"/>
  <c r="N24" i="4" a="1"/>
  <c r="N24" i="4" s="1"/>
  <c r="C74" i="3" a="1"/>
  <c r="C74" i="3" s="1"/>
  <c r="K19" i="4" a="1"/>
  <c r="K19" i="4" s="1"/>
  <c r="H43" i="4" a="1"/>
  <c r="H43" i="4" s="1"/>
  <c r="I53" i="3" a="1"/>
  <c r="I53" i="3" s="1"/>
  <c r="D17" i="4" a="1"/>
  <c r="D17" i="4" s="1"/>
  <c r="I8" i="4" a="1"/>
  <c r="I8" i="4" s="1"/>
  <c r="C50" i="3" a="1"/>
  <c r="C50" i="3" s="1"/>
  <c r="D98" i="3" a="1"/>
  <c r="D98" i="3" s="1"/>
  <c r="J58" i="3" a="1"/>
  <c r="J58" i="3" s="1"/>
  <c r="D10" i="4" a="1"/>
  <c r="D10" i="4" s="1"/>
  <c r="K34" i="4" a="1"/>
  <c r="K34" i="4" s="1"/>
  <c r="K26" i="4" a="1"/>
  <c r="K26" i="4" s="1"/>
  <c r="J50" i="4" a="1"/>
  <c r="J50" i="4" s="1"/>
  <c r="D42" i="4" a="1"/>
  <c r="D42" i="4" s="1"/>
  <c r="J35" i="4" a="1"/>
  <c r="J35" i="4" s="1"/>
  <c r="E41" i="4" a="1"/>
  <c r="E41" i="4" s="1"/>
  <c r="B31" i="106" a="1"/>
  <c r="B31" i="106" s="1"/>
  <c r="L41" i="4" a="1"/>
  <c r="L41" i="4" s="1"/>
  <c r="M16" i="4" a="1"/>
  <c r="M16" i="4" s="1"/>
  <c r="M43" i="4" a="1"/>
  <c r="M43" i="4" s="1"/>
  <c r="K16" i="4" a="1"/>
  <c r="K16" i="4" s="1"/>
  <c r="J130" i="3" a="1"/>
  <c r="J130" i="3" s="1"/>
  <c r="F58" i="3" a="1"/>
  <c r="F58" i="3" s="1"/>
  <c r="D45" i="3" a="1"/>
  <c r="D45" i="3" s="1"/>
  <c r="J45" i="3" a="1"/>
  <c r="J45" i="3" s="1"/>
  <c r="E10" i="4" a="1"/>
  <c r="E10" i="4" s="1"/>
  <c r="E35" i="4" a="1"/>
  <c r="E35" i="4" s="1"/>
  <c r="B179" i="105" a="1"/>
  <c r="B179" i="105" s="1"/>
  <c r="L42" i="4" a="1"/>
  <c r="L42" i="4" s="1"/>
  <c r="L34" i="4" a="1"/>
  <c r="L34" i="4" s="1"/>
  <c r="E80" i="3" a="1"/>
  <c r="E80" i="3" s="1"/>
  <c r="D26" i="4" a="1"/>
  <c r="D26" i="4" s="1"/>
  <c r="E107" i="3" a="1"/>
  <c r="E107" i="3" s="1"/>
  <c r="D64" i="3" a="1"/>
  <c r="D64" i="3" s="1"/>
  <c r="F88" i="3" a="1"/>
  <c r="F88" i="3" s="1"/>
  <c r="I48" i="3" a="1"/>
  <c r="I48" i="3" s="1"/>
  <c r="F80" i="3" a="1"/>
  <c r="F80" i="3" s="1"/>
  <c r="G80" i="3" s="1"/>
  <c r="F2" i="4" a="1"/>
  <c r="F2" i="4" s="1"/>
  <c r="D56" i="3" a="1"/>
  <c r="D56" i="3" s="1"/>
  <c r="H37" i="4" a="1"/>
  <c r="H37" i="4" s="1"/>
  <c r="H29" i="4" a="1"/>
  <c r="H29" i="4" s="1"/>
  <c r="M2" i="4" a="1"/>
  <c r="M2" i="4" s="1"/>
  <c r="D43" i="3" a="1"/>
  <c r="D43" i="3" s="1"/>
  <c r="L18" i="4" a="1"/>
  <c r="L18" i="4" s="1"/>
  <c r="M26" i="4" a="1"/>
  <c r="M26" i="4" s="1"/>
  <c r="E34" i="4" a="1"/>
  <c r="E34" i="4" s="1"/>
  <c r="F42" i="4" a="1"/>
  <c r="F42" i="4" s="1"/>
  <c r="F34" i="4" a="1"/>
  <c r="F34" i="4" s="1"/>
  <c r="N29" i="4" a="1"/>
  <c r="N29" i="4" s="1"/>
  <c r="K37" i="4" a="1"/>
  <c r="K37" i="4" s="1"/>
  <c r="I26" i="4" a="1"/>
  <c r="I26" i="4" s="1"/>
  <c r="C112" i="3" a="1"/>
  <c r="C112" i="3" s="1"/>
  <c r="J72" i="3" a="1"/>
  <c r="J72" i="3" s="1"/>
  <c r="E56" i="3" a="1"/>
  <c r="E56" i="3" s="1"/>
  <c r="C21" i="4" a="1"/>
  <c r="C21" i="4" s="1"/>
  <c r="J5" i="4" a="1"/>
  <c r="J5" i="4" s="1"/>
  <c r="I51" i="3" a="1"/>
  <c r="I51" i="3" s="1"/>
  <c r="C34" i="4" a="1"/>
  <c r="C34" i="4" s="1"/>
  <c r="D18" i="4" a="1"/>
  <c r="D18" i="4" s="1"/>
  <c r="J34" i="4" a="1"/>
  <c r="J34" i="4" s="1"/>
  <c r="F10" i="4" a="1"/>
  <c r="F10" i="4" s="1"/>
  <c r="M34" i="4" a="1"/>
  <c r="M34" i="4" s="1"/>
  <c r="I67" i="3" a="1"/>
  <c r="I67" i="3" s="1"/>
  <c r="J43" i="3" a="1"/>
  <c r="J43" i="3" s="1"/>
  <c r="E5" i="4" a="1"/>
  <c r="E5" i="4" s="1"/>
  <c r="K42" i="4" a="1"/>
  <c r="K42" i="4" s="1"/>
  <c r="B8" i="106" a="1"/>
  <c r="B8" i="106" s="1"/>
  <c r="H112" i="3" a="1"/>
  <c r="H112" i="3" s="1"/>
  <c r="F72" i="3" a="1"/>
  <c r="F72" i="3" s="1"/>
  <c r="G72" i="3" s="1"/>
  <c r="H56" i="3" a="1"/>
  <c r="H56" i="3" s="1"/>
  <c r="H72" i="3" a="1"/>
  <c r="H72" i="3" s="1"/>
  <c r="F43" i="3" a="1"/>
  <c r="F43" i="3" s="1"/>
  <c r="G43" i="3" s="1"/>
  <c r="C26" i="4" a="1"/>
  <c r="C26" i="4" s="1"/>
  <c r="I10" i="4" a="1"/>
  <c r="I10" i="4" s="1"/>
  <c r="N18" i="4" a="1"/>
  <c r="N18" i="4" s="1"/>
  <c r="K10" i="4" a="1"/>
  <c r="K10" i="4" s="1"/>
  <c r="N10" i="4" a="1"/>
  <c r="N10" i="4" s="1"/>
  <c r="H2" i="4" a="1"/>
  <c r="H2" i="4" s="1"/>
  <c r="L21" i="4" a="1"/>
  <c r="L21" i="4" s="1"/>
  <c r="J4" i="4" a="1"/>
  <c r="J4" i="4" s="1"/>
  <c r="C35" i="106" a="1"/>
  <c r="C35" i="106" s="1"/>
  <c r="H50" i="4" a="1"/>
  <c r="H50" i="4" s="1"/>
  <c r="I128" i="3" a="1"/>
  <c r="I128" i="3" s="1"/>
  <c r="C48" i="3" a="1"/>
  <c r="C48" i="3" s="1"/>
  <c r="I56" i="3" a="1"/>
  <c r="I56" i="3" s="1"/>
  <c r="C72" i="3" a="1"/>
  <c r="C72" i="3" s="1"/>
  <c r="I2" i="4" a="1"/>
  <c r="I2" i="4" s="1"/>
  <c r="H18" i="4" a="1"/>
  <c r="H18" i="4" s="1"/>
  <c r="C2" i="4" a="1"/>
  <c r="C2" i="4" s="1"/>
  <c r="H26" i="4" a="1"/>
  <c r="H26" i="4" s="1"/>
  <c r="F75" i="3" a="1"/>
  <c r="F75" i="3" s="1"/>
  <c r="J51" i="3" a="1"/>
  <c r="J51" i="3" s="1"/>
  <c r="K2" i="4" a="1"/>
  <c r="K2" i="4" s="1"/>
  <c r="H43" i="3" a="1"/>
  <c r="H43" i="3" s="1"/>
  <c r="K21" i="4" a="1"/>
  <c r="K21" i="4" s="1"/>
  <c r="N34" i="4" a="1"/>
  <c r="N34" i="4" s="1"/>
  <c r="C173" i="105" a="1"/>
  <c r="C173" i="105" s="1"/>
  <c r="C117" i="105" a="1"/>
  <c r="C117" i="105" s="1"/>
  <c r="I99" i="3" a="1"/>
  <c r="I99" i="3" s="1"/>
  <c r="H126" i="3" a="1"/>
  <c r="H126" i="3" s="1"/>
  <c r="C115" i="3" a="1"/>
  <c r="C115" i="3" s="1"/>
  <c r="H10" i="4" a="1"/>
  <c r="H10" i="4" s="1"/>
  <c r="F99" i="3" a="1"/>
  <c r="F99" i="3" s="1"/>
  <c r="I123" i="3" a="1"/>
  <c r="I123" i="3" s="1"/>
  <c r="C59" i="3" a="1"/>
  <c r="C59" i="3" s="1"/>
  <c r="F67" i="3" a="1"/>
  <c r="F67" i="3" s="1"/>
  <c r="H85" i="3" a="1"/>
  <c r="H85" i="3" s="1"/>
  <c r="C67" i="3" a="1"/>
  <c r="C67" i="3" s="1"/>
  <c r="B10" i="105" a="1"/>
  <c r="B10" i="105" s="1"/>
  <c r="E109" i="3" a="1"/>
  <c r="E109" i="3" s="1"/>
  <c r="C124" i="3" a="1"/>
  <c r="C124" i="3" s="1"/>
  <c r="F111" i="3" a="1"/>
  <c r="F111" i="3" s="1"/>
  <c r="F51" i="3" a="1"/>
  <c r="F51" i="3" s="1"/>
  <c r="J59" i="3" a="1"/>
  <c r="J59" i="3" s="1"/>
  <c r="D59" i="3" a="1"/>
  <c r="D59" i="3" s="1"/>
  <c r="H67" i="3" a="1"/>
  <c r="H67" i="3" s="1"/>
  <c r="F71" i="3" a="1"/>
  <c r="F71" i="3" s="1"/>
  <c r="G71" i="3" s="1"/>
  <c r="D129" i="3" a="1"/>
  <c r="D129" i="3" s="1"/>
  <c r="C95" i="3" a="1"/>
  <c r="C95" i="3" s="1"/>
  <c r="C18" i="105" a="1"/>
  <c r="C18" i="105" s="1"/>
  <c r="C93" i="105" a="1"/>
  <c r="C93" i="105" s="1"/>
  <c r="E113" i="3" a="1"/>
  <c r="E113" i="3" s="1"/>
  <c r="H57" i="3" a="1"/>
  <c r="H57" i="3" s="1"/>
  <c r="E117" i="3" a="1"/>
  <c r="E117" i="3" s="1"/>
  <c r="E20" i="4" a="1"/>
  <c r="E20" i="4" s="1"/>
  <c r="G20" i="4" s="1"/>
  <c r="I20" i="4" a="1"/>
  <c r="I20" i="4" s="1"/>
  <c r="E73" i="3" a="1"/>
  <c r="E73" i="3" s="1"/>
  <c r="B43" i="102" a="1"/>
  <c r="B43" i="102" s="1"/>
  <c r="D49" i="3" a="1"/>
  <c r="D49" i="3" s="1"/>
  <c r="J12" i="4" a="1"/>
  <c r="J12" i="4" s="1"/>
  <c r="C12" i="4" a="1"/>
  <c r="C12" i="4" s="1"/>
  <c r="H109" i="3" a="1"/>
  <c r="H109" i="3" s="1"/>
  <c r="J28" i="4" a="1"/>
  <c r="J28" i="4" s="1"/>
  <c r="M20" i="4" a="1"/>
  <c r="M20" i="4" s="1"/>
  <c r="N28" i="4" a="1"/>
  <c r="N28" i="4" s="1"/>
  <c r="I41" i="3" a="1"/>
  <c r="I41" i="3" s="1"/>
  <c r="C57" i="3" a="1"/>
  <c r="C57" i="3" s="1"/>
  <c r="C109" i="3" a="1"/>
  <c r="C109" i="3" s="1"/>
  <c r="F28" i="4" a="1"/>
  <c r="F28" i="4" s="1"/>
  <c r="G28" i="4" s="1"/>
  <c r="I81" i="3" a="1"/>
  <c r="I81" i="3" s="1"/>
  <c r="B7" i="105" a="1"/>
  <c r="B7" i="105" s="1"/>
  <c r="L4" i="4" a="1"/>
  <c r="L4" i="4" s="1"/>
  <c r="I65" i="3" a="1"/>
  <c r="I65" i="3" s="1"/>
  <c r="E41" i="3" a="1"/>
  <c r="E41" i="3" s="1"/>
  <c r="J128" i="3" a="1"/>
  <c r="J128" i="3" s="1"/>
  <c r="E44" i="4" a="1"/>
  <c r="E44" i="4" s="1"/>
  <c r="B29" i="102" a="1"/>
  <c r="B29" i="102" s="1"/>
  <c r="D57" i="3" a="1"/>
  <c r="D57" i="3" s="1"/>
  <c r="F41" i="3" a="1"/>
  <c r="F41" i="3" s="1"/>
  <c r="L20" i="4" a="1"/>
  <c r="L20" i="4" s="1"/>
  <c r="J81" i="3" a="1"/>
  <c r="J81" i="3" s="1"/>
  <c r="L12" i="4" a="1"/>
  <c r="L12" i="4" s="1"/>
  <c r="C20" i="4" a="1"/>
  <c r="C20" i="4" s="1"/>
  <c r="D28" i="4" a="1"/>
  <c r="D28" i="4" s="1"/>
  <c r="H4" i="4" a="1"/>
  <c r="H4" i="4" s="1"/>
  <c r="B34" i="106" a="1"/>
  <c r="B34" i="106" s="1"/>
  <c r="C18" i="106" a="1"/>
  <c r="C18" i="106" s="1"/>
  <c r="I57" i="3" a="1"/>
  <c r="I57" i="3" s="1"/>
  <c r="C23" i="105" a="1"/>
  <c r="C23" i="105" s="1"/>
  <c r="J41" i="3" a="1"/>
  <c r="J41" i="3" s="1"/>
  <c r="C128" i="105" a="1"/>
  <c r="C128" i="105" s="1"/>
  <c r="D65" i="3" a="1"/>
  <c r="D65" i="3" s="1"/>
  <c r="D89" i="3" a="1"/>
  <c r="D89" i="3" s="1"/>
  <c r="D4" i="4" a="1"/>
  <c r="D4" i="4" s="1"/>
  <c r="J20" i="4" a="1"/>
  <c r="J20" i="4" s="1"/>
  <c r="E81" i="3" a="1"/>
  <c r="E81" i="3" s="1"/>
  <c r="D113" i="3" a="1"/>
  <c r="D113" i="3" s="1"/>
  <c r="B108" i="105" a="1"/>
  <c r="B108" i="105" s="1"/>
  <c r="L28" i="4" a="1"/>
  <c r="L28" i="4" s="1"/>
  <c r="C2" i="106" a="1"/>
  <c r="C2" i="106" s="1"/>
  <c r="B156" i="105" a="1"/>
  <c r="B156" i="105" s="1"/>
  <c r="J107" i="3" a="1"/>
  <c r="J107" i="3" s="1"/>
  <c r="D67" i="3" a="1"/>
  <c r="D67" i="3" s="1"/>
  <c r="I59" i="3" a="1"/>
  <c r="I59" i="3" s="1"/>
  <c r="I107" i="3" a="1"/>
  <c r="I107" i="3" s="1"/>
  <c r="B148" i="105" a="1"/>
  <c r="B148" i="105" s="1"/>
  <c r="B110" i="105" a="1"/>
  <c r="B110" i="105" s="1"/>
  <c r="C39" i="102" a="1"/>
  <c r="C39" i="102" s="1"/>
  <c r="E55" i="3" a="1"/>
  <c r="E55" i="3" s="1"/>
  <c r="G55" i="3" s="1"/>
  <c r="D116" i="3" a="1"/>
  <c r="D116" i="3" s="1"/>
  <c r="K14" i="4" a="1"/>
  <c r="K14" i="4" s="1"/>
  <c r="B82" i="105" a="1"/>
  <c r="B82" i="105" s="1"/>
  <c r="E67" i="3" a="1"/>
  <c r="E67" i="3" s="1"/>
  <c r="H71" i="3" a="1"/>
  <c r="H71" i="3" s="1"/>
  <c r="I63" i="3" a="1"/>
  <c r="I63" i="3" s="1"/>
  <c r="H14" i="4" a="1"/>
  <c r="H14" i="4" s="1"/>
  <c r="C71" i="3" a="1"/>
  <c r="C71" i="3" s="1"/>
  <c r="D6" i="4" a="1"/>
  <c r="D6" i="4" s="1"/>
  <c r="H87" i="3" a="1"/>
  <c r="H87" i="3" s="1"/>
  <c r="J8" i="4" a="1"/>
  <c r="J8" i="4" s="1"/>
  <c r="C27" i="102" a="1"/>
  <c r="C27" i="102" s="1"/>
  <c r="B3" i="102" a="1"/>
  <c r="B3" i="102" s="1"/>
  <c r="C177" i="105" a="1"/>
  <c r="C177" i="105" s="1"/>
  <c r="I98" i="3" a="1"/>
  <c r="I98" i="3" s="1"/>
  <c r="L19" i="4" a="1"/>
  <c r="L19" i="4" s="1"/>
  <c r="D82" i="3" a="1"/>
  <c r="D82" i="3" s="1"/>
  <c r="H128" i="3" a="1"/>
  <c r="H128" i="3" s="1"/>
  <c r="H130" i="3" a="1"/>
  <c r="H130" i="3" s="1"/>
  <c r="C129" i="3" a="1"/>
  <c r="C129" i="3" s="1"/>
  <c r="F82" i="3" a="1"/>
  <c r="F82" i="3" s="1"/>
  <c r="D75" i="3" a="1"/>
  <c r="D75" i="3" s="1"/>
  <c r="C58" i="105" a="1"/>
  <c r="C58" i="105" s="1"/>
  <c r="J75" i="3" a="1"/>
  <c r="J75" i="3" s="1"/>
  <c r="L27" i="4" a="1"/>
  <c r="L27" i="4" s="1"/>
  <c r="J27" i="4" a="1"/>
  <c r="J27" i="4" s="1"/>
  <c r="E2" i="4" a="1"/>
  <c r="E2" i="4" s="1"/>
  <c r="I5" i="4" a="1"/>
  <c r="I5" i="4" s="1"/>
  <c r="E66" i="3" a="1"/>
  <c r="E66" i="3" s="1"/>
  <c r="D19" i="4" a="1"/>
  <c r="D19" i="4" s="1"/>
  <c r="C107" i="3" a="1"/>
  <c r="C107" i="3" s="1"/>
  <c r="H120" i="3" a="1"/>
  <c r="H120" i="3" s="1"/>
  <c r="C99" i="3" a="1"/>
  <c r="C99" i="3" s="1"/>
  <c r="F129" i="3" a="1"/>
  <c r="F129" i="3" s="1"/>
  <c r="B17" i="105" a="1"/>
  <c r="B17" i="105" s="1"/>
  <c r="E90" i="3" a="1"/>
  <c r="E90" i="3" s="1"/>
  <c r="G90" i="3" s="1"/>
  <c r="H66" i="3" a="1"/>
  <c r="H66" i="3" s="1"/>
  <c r="E128" i="3" a="1"/>
  <c r="E128" i="3" s="1"/>
  <c r="G128" i="3" s="1"/>
  <c r="H122" i="3" a="1"/>
  <c r="H122" i="3" s="1"/>
  <c r="D106" i="3" a="1"/>
  <c r="D106" i="3" s="1"/>
  <c r="C119" i="105" a="1"/>
  <c r="C119" i="105" s="1"/>
  <c r="H58" i="3" a="1"/>
  <c r="H58" i="3" s="1"/>
  <c r="C114" i="3" a="1"/>
  <c r="C114" i="3" s="1"/>
  <c r="F123" i="3" a="1"/>
  <c r="F123" i="3" s="1"/>
  <c r="N27" i="4" a="1"/>
  <c r="N27" i="4" s="1"/>
  <c r="H65" i="3" a="1"/>
  <c r="H65" i="3" s="1"/>
  <c r="M19" i="4" a="1"/>
  <c r="M19" i="4" s="1"/>
  <c r="F107" i="3" a="1"/>
  <c r="F107" i="3" s="1"/>
  <c r="C120" i="3" a="1"/>
  <c r="C120" i="3" s="1"/>
  <c r="E99" i="3" a="1"/>
  <c r="E99" i="3" s="1"/>
  <c r="C16" i="105" a="1"/>
  <c r="C16" i="105" s="1"/>
  <c r="H115" i="3" a="1"/>
  <c r="H115" i="3" s="1"/>
  <c r="C33" i="105" a="1"/>
  <c r="C33" i="105" s="1"/>
  <c r="D123" i="3" a="1"/>
  <c r="D123" i="3" s="1"/>
  <c r="F114" i="3" a="1"/>
  <c r="F114" i="3" s="1"/>
  <c r="J106" i="3" a="1"/>
  <c r="J106" i="3" s="1"/>
  <c r="C122" i="3" a="1"/>
  <c r="C122" i="3" s="1"/>
  <c r="F98" i="3" a="1"/>
  <c r="F98" i="3" s="1"/>
  <c r="G98" i="3" s="1"/>
  <c r="I122" i="3" a="1"/>
  <c r="I122" i="3" s="1"/>
  <c r="F113" i="3" a="1"/>
  <c r="F113" i="3" s="1"/>
  <c r="J89" i="3" a="1"/>
  <c r="J89" i="3" s="1"/>
  <c r="J99" i="3" a="1"/>
  <c r="J99" i="3" s="1"/>
  <c r="M27" i="4" a="1"/>
  <c r="M27" i="4" s="1"/>
  <c r="L2" i="4" a="1"/>
  <c r="L2" i="4" s="1"/>
  <c r="I19" i="4" a="1"/>
  <c r="I19" i="4" s="1"/>
  <c r="I90" i="3" a="1"/>
  <c r="I90" i="3" s="1"/>
  <c r="C19" i="4" a="1"/>
  <c r="C19" i="4" s="1"/>
  <c r="E82" i="3" a="1"/>
  <c r="E82" i="3" s="1"/>
  <c r="H99" i="3" a="1"/>
  <c r="H99" i="3" s="1"/>
  <c r="C40" i="105" a="1"/>
  <c r="C40" i="105" s="1"/>
  <c r="E115" i="3" a="1"/>
  <c r="E115" i="3" s="1"/>
  <c r="J123" i="3" a="1"/>
  <c r="J123" i="3" s="1"/>
  <c r="H98" i="3" a="1"/>
  <c r="H98" i="3" s="1"/>
  <c r="C121" i="3" a="1"/>
  <c r="C121" i="3" s="1"/>
  <c r="F50" i="3" a="1"/>
  <c r="F50" i="3" s="1"/>
  <c r="C90" i="3" a="1"/>
  <c r="C90" i="3" s="1"/>
  <c r="K27" i="4" a="1"/>
  <c r="K27" i="4" s="1"/>
  <c r="E75" i="3" a="1"/>
  <c r="E75" i="3" s="1"/>
  <c r="H75" i="3" a="1"/>
  <c r="H75" i="3" s="1"/>
  <c r="F27" i="4" a="1"/>
  <c r="F27" i="4" s="1"/>
  <c r="D27" i="4" a="1"/>
  <c r="D27" i="4" s="1"/>
  <c r="J2" i="4" a="1"/>
  <c r="J2" i="4" s="1"/>
  <c r="J9" i="4" a="1"/>
  <c r="J9" i="4" s="1"/>
  <c r="J96" i="3" a="1"/>
  <c r="J96" i="3" s="1"/>
  <c r="J6" i="4" a="1"/>
  <c r="J6" i="4" s="1"/>
  <c r="C63" i="3" a="1"/>
  <c r="C63" i="3" s="1"/>
  <c r="F63" i="3" a="1"/>
  <c r="F63" i="3" s="1"/>
  <c r="H80" i="3" a="1"/>
  <c r="H80" i="3" s="1"/>
  <c r="I111" i="3" a="1"/>
  <c r="I111" i="3" s="1"/>
  <c r="F29" i="4" a="1"/>
  <c r="F29" i="4" s="1"/>
  <c r="C103" i="105" a="1"/>
  <c r="C103" i="105" s="1"/>
  <c r="J55" i="3" a="1"/>
  <c r="J55" i="3" s="1"/>
  <c r="F120" i="3" a="1"/>
  <c r="F120" i="3" s="1"/>
  <c r="C125" i="105" a="1"/>
  <c r="C125" i="105" s="1"/>
  <c r="C47" i="105" a="1"/>
  <c r="C47" i="105" s="1"/>
  <c r="C111" i="105" a="1"/>
  <c r="C111" i="105" s="1"/>
  <c r="D96" i="3" a="1"/>
  <c r="D96" i="3" s="1"/>
  <c r="J110" i="3" a="1"/>
  <c r="J110" i="3" s="1"/>
  <c r="B141" i="105" a="1"/>
  <c r="B141" i="105" s="1"/>
  <c r="B175" i="105" a="1"/>
  <c r="B175" i="105" s="1"/>
  <c r="J78" i="3" a="1"/>
  <c r="J78" i="3" s="1"/>
  <c r="D21" i="4" a="1"/>
  <c r="D21" i="4" s="1"/>
  <c r="E60" i="3" a="1"/>
  <c r="E60" i="3" s="1"/>
  <c r="C43" i="106" a="1"/>
  <c r="C43" i="106" s="1"/>
  <c r="H55" i="3" a="1"/>
  <c r="H55" i="3" s="1"/>
  <c r="E120" i="3" a="1"/>
  <c r="E120" i="3" s="1"/>
  <c r="B63" i="105" a="1"/>
  <c r="B63" i="105" s="1"/>
  <c r="B149" i="105" a="1"/>
  <c r="B149" i="105" s="1"/>
  <c r="F17" i="4" a="1"/>
  <c r="F17" i="4" s="1"/>
  <c r="I87" i="3" a="1"/>
  <c r="I87" i="3" s="1"/>
  <c r="I103" i="3" a="1"/>
  <c r="I103" i="3" s="1"/>
  <c r="E21" i="4" a="1"/>
  <c r="E21" i="4" s="1"/>
  <c r="H21" i="4" a="1"/>
  <c r="H21" i="4" s="1"/>
  <c r="C142" i="105" a="1"/>
  <c r="C142" i="105" s="1"/>
  <c r="D87" i="3" a="1"/>
  <c r="D87" i="3" s="1"/>
  <c r="I17" i="4" a="1"/>
  <c r="I17" i="4" s="1"/>
  <c r="E116" i="3" a="1"/>
  <c r="E116" i="3" s="1"/>
  <c r="C87" i="3" a="1"/>
  <c r="C87" i="3" s="1"/>
  <c r="H17" i="4" a="1"/>
  <c r="H17" i="4" s="1"/>
  <c r="B35" i="102" a="1"/>
  <c r="B35" i="102" s="1"/>
  <c r="C86" i="105" a="1"/>
  <c r="C86" i="105" s="1"/>
  <c r="F112" i="3" a="1"/>
  <c r="F112" i="3" s="1"/>
  <c r="C15" i="105" a="1"/>
  <c r="C15" i="105" s="1"/>
  <c r="J21" i="4" a="1"/>
  <c r="J21" i="4" s="1"/>
  <c r="K25" i="4" a="1"/>
  <c r="K25" i="4" s="1"/>
  <c r="N21" i="4" a="1"/>
  <c r="N21" i="4" s="1"/>
  <c r="C43" i="105" a="1"/>
  <c r="C43" i="105" s="1"/>
  <c r="E92" i="3" a="1"/>
  <c r="E92" i="3" s="1"/>
  <c r="C35" i="105" a="1"/>
  <c r="C35" i="105" s="1"/>
  <c r="J29" i="4" a="1"/>
  <c r="J29" i="4" s="1"/>
  <c r="C32" i="105" a="1"/>
  <c r="C32" i="105" s="1"/>
  <c r="C151" i="105" a="1"/>
  <c r="C151" i="105" s="1"/>
  <c r="I43" i="3" a="1"/>
  <c r="I43" i="3" s="1"/>
  <c r="B135" i="105" a="1"/>
  <c r="B135" i="105" s="1"/>
  <c r="C144" i="105" a="1"/>
  <c r="C144" i="105" s="1"/>
  <c r="C71" i="105" a="1"/>
  <c r="C71" i="105" s="1"/>
  <c r="C64" i="105" a="1"/>
  <c r="C64" i="105" s="1"/>
  <c r="B127" i="105" a="1"/>
  <c r="B127" i="105" s="1"/>
  <c r="C31" i="105" a="1"/>
  <c r="C31" i="105" s="1"/>
  <c r="C159" i="105" a="1"/>
  <c r="C159" i="105" s="1"/>
  <c r="C167" i="105" a="1"/>
  <c r="C167" i="105" s="1"/>
  <c r="B80" i="105" a="1"/>
  <c r="B80" i="105" s="1"/>
  <c r="C112" i="105" a="1"/>
  <c r="C112" i="105" s="1"/>
  <c r="B152" i="105" a="1"/>
  <c r="B152" i="105" s="1"/>
  <c r="B98" i="105" a="1"/>
  <c r="B98" i="105" s="1"/>
  <c r="F115" i="3" a="1"/>
  <c r="F115" i="3" s="1"/>
  <c r="J80" i="3" a="1"/>
  <c r="J80" i="3" s="1"/>
  <c r="B79" i="105" a="1"/>
  <c r="B79" i="105" s="1"/>
  <c r="C66" i="105" a="1"/>
  <c r="C66" i="105" s="1"/>
  <c r="C70" i="105" a="1"/>
  <c r="C70" i="105" s="1"/>
  <c r="B102" i="105" a="1"/>
  <c r="B102" i="105" s="1"/>
  <c r="C48" i="105" a="1"/>
  <c r="C48" i="105" s="1"/>
  <c r="C75" i="3" a="1"/>
  <c r="C75" i="3" s="1"/>
  <c r="C178" i="105" a="1"/>
  <c r="C178" i="105" s="1"/>
  <c r="C42" i="102" a="1"/>
  <c r="C42" i="102" s="1"/>
  <c r="B42" i="102" a="1"/>
  <c r="B42" i="102" s="1"/>
  <c r="B50" i="102" a="1"/>
  <c r="B50" i="102" s="1"/>
  <c r="C50" i="102" a="1"/>
  <c r="C50" i="102" s="1"/>
  <c r="C18" i="102" a="1"/>
  <c r="C18" i="102" s="1"/>
  <c r="B18" i="102" a="1"/>
  <c r="B18" i="102" s="1"/>
  <c r="B26" i="102" a="1"/>
  <c r="B26" i="102" s="1"/>
  <c r="C26" i="102" a="1"/>
  <c r="C26" i="102" s="1"/>
  <c r="C134" i="105" a="1"/>
  <c r="C134" i="105" s="1"/>
  <c r="B9" i="102" a="1"/>
  <c r="B9" i="102" s="1"/>
  <c r="C25" i="102" a="1"/>
  <c r="C25" i="102" s="1"/>
  <c r="B158" i="105" a="1"/>
  <c r="B158" i="105" s="1"/>
  <c r="C158" i="105" a="1"/>
  <c r="C158" i="105" s="1"/>
  <c r="C150" i="105" a="1"/>
  <c r="C150" i="105" s="1"/>
  <c r="B150" i="105" a="1"/>
  <c r="B150" i="105" s="1"/>
  <c r="B49" i="102" a="1"/>
  <c r="B49" i="102" s="1"/>
  <c r="C49" i="102" a="1"/>
  <c r="C49" i="102" s="1"/>
  <c r="B41" i="102" a="1"/>
  <c r="B41" i="102" s="1"/>
  <c r="C41" i="102" a="1"/>
  <c r="C41" i="102" s="1"/>
  <c r="C33" i="102" a="1"/>
  <c r="C33" i="102" s="1"/>
  <c r="B33" i="102" a="1"/>
  <c r="B33" i="102" s="1"/>
  <c r="B180" i="105" a="1"/>
  <c r="B180" i="105" s="1"/>
  <c r="C180" i="105" a="1"/>
  <c r="C180" i="105" s="1"/>
  <c r="B165" i="105" a="1"/>
  <c r="B165" i="105" s="1"/>
  <c r="C165" i="105" a="1"/>
  <c r="C165" i="105" s="1"/>
  <c r="C133" i="105" a="1"/>
  <c r="C133" i="105" s="1"/>
  <c r="B133" i="105" a="1"/>
  <c r="B133" i="105" s="1"/>
  <c r="C85" i="105" a="1"/>
  <c r="C85" i="105" s="1"/>
  <c r="B85" i="105" a="1"/>
  <c r="B85" i="105" s="1"/>
  <c r="C16" i="102" a="1"/>
  <c r="C16" i="102" s="1"/>
  <c r="B16" i="102" a="1"/>
  <c r="B16" i="102" s="1"/>
  <c r="C8" i="102" a="1"/>
  <c r="C8" i="102" s="1"/>
  <c r="B8" i="102" a="1"/>
  <c r="B8" i="102" s="1"/>
  <c r="C48" i="102" a="1"/>
  <c r="C48" i="102" s="1"/>
  <c r="B48" i="102" a="1"/>
  <c r="B48" i="102" s="1"/>
  <c r="C164" i="105" a="1"/>
  <c r="C164" i="105" s="1"/>
  <c r="B164" i="105" a="1"/>
  <c r="B164" i="105" s="1"/>
  <c r="C124" i="105" a="1"/>
  <c r="C124" i="105" s="1"/>
  <c r="B124" i="105" a="1"/>
  <c r="B124" i="105" s="1"/>
  <c r="C34" i="102" a="1"/>
  <c r="C34" i="102" s="1"/>
  <c r="I1" i="38"/>
  <c r="I1" i="59"/>
  <c r="I1" i="39"/>
  <c r="C2" i="102" a="1"/>
  <c r="C2" i="102" s="1"/>
  <c r="B2" i="102" a="1"/>
  <c r="B2" i="102" s="1"/>
  <c r="B163" i="105" a="1"/>
  <c r="B163" i="105" s="1"/>
  <c r="C163" i="105" a="1"/>
  <c r="C163" i="105" s="1"/>
  <c r="I117" i="3" a="1"/>
  <c r="I117" i="3" s="1"/>
  <c r="B14" i="105" a="1"/>
  <c r="B14" i="105" s="1"/>
  <c r="B46" i="105" a="1"/>
  <c r="B46" i="105" s="1"/>
  <c r="C78" i="3" a="1"/>
  <c r="C78" i="3" s="1"/>
  <c r="H92" i="3" a="1"/>
  <c r="H92" i="3" s="1"/>
  <c r="J25" i="4" a="1"/>
  <c r="J25" i="4" s="1"/>
  <c r="D109" i="3" a="1"/>
  <c r="D109" i="3" s="1"/>
  <c r="F44" i="3" a="1"/>
  <c r="F44" i="3" s="1"/>
  <c r="I15" i="4" a="1"/>
  <c r="I15" i="4" s="1"/>
  <c r="I44" i="3" a="1"/>
  <c r="I44" i="3" s="1"/>
  <c r="H111" i="3" a="1"/>
  <c r="H111" i="3" s="1"/>
  <c r="D94" i="3" a="1"/>
  <c r="D94" i="3" s="1"/>
  <c r="N25" i="4" a="1"/>
  <c r="N25" i="4" s="1"/>
  <c r="B76" i="105" a="1"/>
  <c r="B76" i="105" s="1"/>
  <c r="C38" i="105" a="1"/>
  <c r="C38" i="105" s="1"/>
  <c r="B38" i="105" a="1"/>
  <c r="B38" i="105" s="1"/>
  <c r="C30" i="105" a="1"/>
  <c r="C30" i="105" s="1"/>
  <c r="B30" i="105" a="1"/>
  <c r="B30" i="105" s="1"/>
  <c r="E127" i="3" a="1"/>
  <c r="E127" i="3" s="1"/>
  <c r="G127" i="3" s="1"/>
  <c r="H127" i="3" a="1"/>
  <c r="H127" i="3" s="1"/>
  <c r="D127" i="3" a="1"/>
  <c r="D127" i="3" s="1"/>
  <c r="J127" i="3" a="1"/>
  <c r="J127" i="3" s="1"/>
  <c r="C127" i="3" a="1"/>
  <c r="C127" i="3" s="1"/>
  <c r="I127" i="3" a="1"/>
  <c r="I127" i="3" s="1"/>
  <c r="H119" i="3" a="1"/>
  <c r="H119" i="3" s="1"/>
  <c r="D119" i="3" a="1"/>
  <c r="D119" i="3" s="1"/>
  <c r="I119" i="3" a="1"/>
  <c r="I119" i="3" s="1"/>
  <c r="C119" i="3" a="1"/>
  <c r="C119" i="3" s="1"/>
  <c r="F119" i="3" a="1"/>
  <c r="F119" i="3" s="1"/>
  <c r="G119" i="3" s="1"/>
  <c r="J119" i="3" a="1"/>
  <c r="J119" i="3" s="1"/>
  <c r="C111" i="3" a="1"/>
  <c r="C111" i="3" s="1"/>
  <c r="D111" i="3" a="1"/>
  <c r="D111" i="3" s="1"/>
  <c r="E111" i="3" a="1"/>
  <c r="E111" i="3" s="1"/>
  <c r="D103" i="3" a="1"/>
  <c r="D103" i="3" s="1"/>
  <c r="F103" i="3" a="1"/>
  <c r="F103" i="3" s="1"/>
  <c r="G103" i="3" s="1"/>
  <c r="J103" i="3" a="1"/>
  <c r="J103" i="3" s="1"/>
  <c r="C103" i="3" a="1"/>
  <c r="C103" i="3" s="1"/>
  <c r="H103" i="3" a="1"/>
  <c r="H103" i="3" s="1"/>
  <c r="J95" i="3" a="1"/>
  <c r="J95" i="3" s="1"/>
  <c r="F95" i="3" a="1"/>
  <c r="F95" i="3" s="1"/>
  <c r="I95" i="3" a="1"/>
  <c r="I95" i="3" s="1"/>
  <c r="E95" i="3" a="1"/>
  <c r="E95" i="3" s="1"/>
  <c r="D95" i="3" a="1"/>
  <c r="D95" i="3" s="1"/>
  <c r="F87" i="3" a="1"/>
  <c r="F87" i="3" s="1"/>
  <c r="G87" i="3" s="1"/>
  <c r="J87" i="3" a="1"/>
  <c r="J87" i="3" s="1"/>
  <c r="C79" i="3" a="1"/>
  <c r="C79" i="3" s="1"/>
  <c r="F79" i="3" a="1"/>
  <c r="F79" i="3" s="1"/>
  <c r="E79" i="3" a="1"/>
  <c r="E79" i="3" s="1"/>
  <c r="I79" i="3" a="1"/>
  <c r="I79" i="3" s="1"/>
  <c r="D79" i="3" a="1"/>
  <c r="D79" i="3" s="1"/>
  <c r="H79" i="3" a="1"/>
  <c r="H79" i="3" s="1"/>
  <c r="I71" i="3" a="1"/>
  <c r="I71" i="3" s="1"/>
  <c r="D71" i="3" a="1"/>
  <c r="D71" i="3" s="1"/>
  <c r="J71" i="3" a="1"/>
  <c r="J71" i="3" s="1"/>
  <c r="H63" i="3" a="1"/>
  <c r="H63" i="3" s="1"/>
  <c r="J63" i="3" a="1"/>
  <c r="J63" i="3" s="1"/>
  <c r="E63" i="3" a="1"/>
  <c r="E63" i="3" s="1"/>
  <c r="D55" i="3" a="1"/>
  <c r="D55" i="3" s="1"/>
  <c r="I55" i="3" a="1"/>
  <c r="I55" i="3" s="1"/>
  <c r="C55" i="3" a="1"/>
  <c r="C55" i="3" s="1"/>
  <c r="K6" i="4" a="1"/>
  <c r="K6" i="4" s="1"/>
  <c r="I6" i="4" a="1"/>
  <c r="I6" i="4" s="1"/>
  <c r="N6" i="4" a="1"/>
  <c r="N6" i="4" s="1"/>
  <c r="F6" i="4" a="1"/>
  <c r="F6" i="4" s="1"/>
  <c r="M6" i="4" a="1"/>
  <c r="M6" i="4" s="1"/>
  <c r="C6" i="4" a="1"/>
  <c r="C6" i="4" s="1"/>
  <c r="H6" i="4" a="1"/>
  <c r="H6" i="4" s="1"/>
  <c r="I14" i="4" a="1"/>
  <c r="I14" i="4" s="1"/>
  <c r="D14" i="4" a="1"/>
  <c r="D14" i="4" s="1"/>
  <c r="E14" i="4" a="1"/>
  <c r="E14" i="4" s="1"/>
  <c r="C14" i="4" a="1"/>
  <c r="C14" i="4" s="1"/>
  <c r="J14" i="4" a="1"/>
  <c r="J14" i="4" s="1"/>
  <c r="F14" i="4" a="1"/>
  <c r="F14" i="4" s="1"/>
  <c r="C22" i="4" a="1"/>
  <c r="C22" i="4" s="1"/>
  <c r="J22" i="4" a="1"/>
  <c r="J22" i="4" s="1"/>
  <c r="F22" i="4" a="1"/>
  <c r="F22" i="4" s="1"/>
  <c r="M38" i="4" a="1"/>
  <c r="M38" i="4" s="1"/>
  <c r="E38" i="4" a="1"/>
  <c r="E38" i="4" s="1"/>
  <c r="L38" i="4" a="1"/>
  <c r="L38" i="4" s="1"/>
  <c r="D38" i="4" a="1"/>
  <c r="D38" i="4" s="1"/>
  <c r="N38" i="4" a="1"/>
  <c r="N38" i="4" s="1"/>
  <c r="F38" i="4" a="1"/>
  <c r="F38" i="4" s="1"/>
  <c r="K38" i="4" a="1"/>
  <c r="K38" i="4" s="1"/>
  <c r="H38" i="4" a="1"/>
  <c r="H38" i="4" s="1"/>
  <c r="J46" i="4" a="1"/>
  <c r="J46" i="4" s="1"/>
  <c r="E46" i="4" a="1"/>
  <c r="E46" i="4" s="1"/>
  <c r="F46" i="4" a="1"/>
  <c r="F46" i="4" s="1"/>
  <c r="H46" i="4" a="1"/>
  <c r="H46" i="4" s="1"/>
  <c r="I46" i="4" a="1"/>
  <c r="I46" i="4" s="1"/>
  <c r="L46" i="4" a="1"/>
  <c r="L46" i="4" s="1"/>
  <c r="K46" i="4" a="1"/>
  <c r="K46" i="4" s="1"/>
  <c r="C19" i="106" a="1"/>
  <c r="C19" i="106" s="1"/>
  <c r="B19" i="106" a="1"/>
  <c r="B19" i="106" s="1"/>
  <c r="B27" i="106" a="1"/>
  <c r="B27" i="106" s="1"/>
  <c r="C27" i="106" a="1"/>
  <c r="C27" i="106" s="1"/>
  <c r="B101" i="105" a="1"/>
  <c r="B101" i="105" s="1"/>
  <c r="C101" i="105" a="1"/>
  <c r="C101" i="105" s="1"/>
  <c r="B61" i="105" a="1"/>
  <c r="B61" i="105" s="1"/>
  <c r="C61" i="105" a="1"/>
  <c r="C61" i="105" s="1"/>
  <c r="B53" i="105" a="1"/>
  <c r="B53" i="105" s="1"/>
  <c r="C53" i="105" a="1"/>
  <c r="C53" i="105" s="1"/>
  <c r="B45" i="105" a="1"/>
  <c r="B45" i="105" s="1"/>
  <c r="C45" i="105" a="1"/>
  <c r="C45" i="105" s="1"/>
  <c r="B37" i="105" a="1"/>
  <c r="B37" i="105" s="1"/>
  <c r="C37" i="105" a="1"/>
  <c r="C37" i="105" s="1"/>
  <c r="B21" i="105" a="1"/>
  <c r="B21" i="105" s="1"/>
  <c r="C21" i="105" a="1"/>
  <c r="C21" i="105" s="1"/>
  <c r="J126" i="3" a="1"/>
  <c r="J126" i="3" s="1"/>
  <c r="E126" i="3" a="1"/>
  <c r="E126" i="3" s="1"/>
  <c r="G126" i="3" s="1"/>
  <c r="D126" i="3" a="1"/>
  <c r="D126" i="3" s="1"/>
  <c r="I126" i="3" a="1"/>
  <c r="I126" i="3" s="1"/>
  <c r="E118" i="3" a="1"/>
  <c r="E118" i="3" s="1"/>
  <c r="D118" i="3" a="1"/>
  <c r="D118" i="3" s="1"/>
  <c r="J102" i="3" a="1"/>
  <c r="J102" i="3" s="1"/>
  <c r="C102" i="3" a="1"/>
  <c r="C102" i="3" s="1"/>
  <c r="F102" i="3" a="1"/>
  <c r="F102" i="3" s="1"/>
  <c r="G102" i="3" s="1"/>
  <c r="I102" i="3" a="1"/>
  <c r="I102" i="3" s="1"/>
  <c r="J94" i="3" a="1"/>
  <c r="J94" i="3" s="1"/>
  <c r="E94" i="3" a="1"/>
  <c r="E94" i="3" s="1"/>
  <c r="G94" i="3" s="1"/>
  <c r="H94" i="3" a="1"/>
  <c r="H94" i="3" s="1"/>
  <c r="F78" i="3" a="1"/>
  <c r="F78" i="3" s="1"/>
  <c r="H78" i="3" a="1"/>
  <c r="H78" i="3" s="1"/>
  <c r="C70" i="3" a="1"/>
  <c r="C70" i="3" s="1"/>
  <c r="D70" i="3" a="1"/>
  <c r="D70" i="3" s="1"/>
  <c r="E70" i="3" a="1"/>
  <c r="E70" i="3" s="1"/>
  <c r="J70" i="3" a="1"/>
  <c r="J70" i="3" s="1"/>
  <c r="F70" i="3" a="1"/>
  <c r="F70" i="3" s="1"/>
  <c r="H70" i="3" a="1"/>
  <c r="H70" i="3" s="1"/>
  <c r="C54" i="3" a="1"/>
  <c r="C54" i="3" s="1"/>
  <c r="J54" i="3" a="1"/>
  <c r="J54" i="3" s="1"/>
  <c r="H54" i="3" a="1"/>
  <c r="H54" i="3" s="1"/>
  <c r="D46" i="3" a="1"/>
  <c r="D46" i="3" s="1"/>
  <c r="H46" i="3" a="1"/>
  <c r="H46" i="3" s="1"/>
  <c r="J46" i="3" a="1"/>
  <c r="J46" i="3" s="1"/>
  <c r="E46" i="3" a="1"/>
  <c r="E46" i="3" s="1"/>
  <c r="B52" i="105" a="1"/>
  <c r="B52" i="105" s="1"/>
  <c r="C52" i="105" a="1"/>
  <c r="C52" i="105" s="1"/>
  <c r="I125" i="3" a="1"/>
  <c r="I125" i="3" s="1"/>
  <c r="D117" i="3" a="1"/>
  <c r="D117" i="3" s="1"/>
  <c r="C117" i="3" a="1"/>
  <c r="C117" i="3" s="1"/>
  <c r="J117" i="3" a="1"/>
  <c r="J117" i="3" s="1"/>
  <c r="F117" i="3" a="1"/>
  <c r="F117" i="3" s="1"/>
  <c r="F109" i="3" a="1"/>
  <c r="F109" i="3" s="1"/>
  <c r="I109" i="3" a="1"/>
  <c r="I109" i="3" s="1"/>
  <c r="D93" i="3" a="1"/>
  <c r="D93" i="3" s="1"/>
  <c r="C93" i="3" a="1"/>
  <c r="C93" i="3" s="1"/>
  <c r="J93" i="3" a="1"/>
  <c r="J93" i="3" s="1"/>
  <c r="I85" i="3" a="1"/>
  <c r="I85" i="3" s="1"/>
  <c r="F85" i="3" a="1"/>
  <c r="F85" i="3" s="1"/>
  <c r="C69" i="3" a="1"/>
  <c r="C69" i="3" s="1"/>
  <c r="D69" i="3" a="1"/>
  <c r="D69" i="3" s="1"/>
  <c r="C61" i="3" a="1"/>
  <c r="C61" i="3" s="1"/>
  <c r="H61" i="3" a="1"/>
  <c r="H61" i="3" s="1"/>
  <c r="E61" i="3" a="1"/>
  <c r="E61" i="3" s="1"/>
  <c r="F61" i="3" a="1"/>
  <c r="F61" i="3" s="1"/>
  <c r="F45" i="3" a="1"/>
  <c r="F45" i="3" s="1"/>
  <c r="E45" i="3" a="1"/>
  <c r="E45" i="3" s="1"/>
  <c r="I45" i="3" a="1"/>
  <c r="I45" i="3" s="1"/>
  <c r="H45" i="3" a="1"/>
  <c r="H45" i="3" s="1"/>
  <c r="C115" i="105" a="1"/>
  <c r="C115" i="105" s="1"/>
  <c r="B115" i="105" a="1"/>
  <c r="B115" i="105" s="1"/>
  <c r="C91" i="105" a="1"/>
  <c r="C91" i="105" s="1"/>
  <c r="B91" i="105" a="1"/>
  <c r="B91" i="105" s="1"/>
  <c r="B51" i="105" a="1"/>
  <c r="B51" i="105" s="1"/>
  <c r="C51" i="105" a="1"/>
  <c r="C51" i="105" s="1"/>
  <c r="F124" i="3" a="1"/>
  <c r="F124" i="3" s="1"/>
  <c r="I124" i="3" a="1"/>
  <c r="I124" i="3" s="1"/>
  <c r="H108" i="3" a="1"/>
  <c r="H108" i="3" s="1"/>
  <c r="J108" i="3" a="1"/>
  <c r="J108" i="3" s="1"/>
  <c r="I108" i="3" a="1"/>
  <c r="I108" i="3" s="1"/>
  <c r="E108" i="3" a="1"/>
  <c r="E108" i="3" s="1"/>
  <c r="E100" i="3" a="1"/>
  <c r="E100" i="3" s="1"/>
  <c r="F100" i="3" a="1"/>
  <c r="F100" i="3" s="1"/>
  <c r="E84" i="3" a="1"/>
  <c r="E84" i="3" s="1"/>
  <c r="D84" i="3" a="1"/>
  <c r="D84" i="3" s="1"/>
  <c r="J84" i="3" a="1"/>
  <c r="J84" i="3" s="1"/>
  <c r="F84" i="3" a="1"/>
  <c r="F84" i="3" s="1"/>
  <c r="I84" i="3" a="1"/>
  <c r="I84" i="3" s="1"/>
  <c r="H84" i="3" a="1"/>
  <c r="H84" i="3" s="1"/>
  <c r="H76" i="3" a="1"/>
  <c r="H76" i="3" s="1"/>
  <c r="I76" i="3" a="1"/>
  <c r="I76" i="3" s="1"/>
  <c r="E76" i="3" a="1"/>
  <c r="E76" i="3" s="1"/>
  <c r="G76" i="3" s="1"/>
  <c r="C76" i="3" a="1"/>
  <c r="C76" i="3" s="1"/>
  <c r="J68" i="3" a="1"/>
  <c r="J68" i="3" s="1"/>
  <c r="H68" i="3" a="1"/>
  <c r="H68" i="3" s="1"/>
  <c r="D68" i="3" a="1"/>
  <c r="D68" i="3" s="1"/>
  <c r="I68" i="3" a="1"/>
  <c r="I68" i="3" s="1"/>
  <c r="C60" i="3" a="1"/>
  <c r="C60" i="3" s="1"/>
  <c r="D60" i="3" a="1"/>
  <c r="D60" i="3" s="1"/>
  <c r="C52" i="3" a="1"/>
  <c r="C52" i="3" s="1"/>
  <c r="H52" i="3" a="1"/>
  <c r="H52" i="3" s="1"/>
  <c r="D52" i="3" a="1"/>
  <c r="D52" i="3" s="1"/>
  <c r="E52" i="3" a="1"/>
  <c r="E52" i="3" s="1"/>
  <c r="F52" i="3" a="1"/>
  <c r="F52" i="3" s="1"/>
  <c r="J52" i="3" a="1"/>
  <c r="J52" i="3" s="1"/>
  <c r="C44" i="3" a="1"/>
  <c r="C44" i="3" s="1"/>
  <c r="E44" i="3" a="1"/>
  <c r="E44" i="3" s="1"/>
  <c r="D44" i="3" a="1"/>
  <c r="D44" i="3" s="1"/>
  <c r="B7" i="102" a="1"/>
  <c r="B7" i="102" s="1"/>
  <c r="B60" i="105" a="1"/>
  <c r="B60" i="105" s="1"/>
  <c r="C20" i="105" a="1"/>
  <c r="C20" i="105" s="1"/>
  <c r="B30" i="102" a="1"/>
  <c r="B30" i="102" s="1"/>
  <c r="C30" i="102" a="1"/>
  <c r="C30" i="102" s="1"/>
  <c r="B38" i="102" a="1"/>
  <c r="B38" i="102" s="1"/>
  <c r="C38" i="102" a="1"/>
  <c r="C38" i="102" s="1"/>
  <c r="B2" i="105" a="1"/>
  <c r="B2" i="105" s="1"/>
  <c r="C2" i="105" a="1"/>
  <c r="C2" i="105" s="1"/>
  <c r="B90" i="105" a="1"/>
  <c r="B90" i="105" s="1"/>
  <c r="C90" i="105" a="1"/>
  <c r="C90" i="105" s="1"/>
  <c r="B44" i="105" a="1"/>
  <c r="B44" i="105" s="1"/>
  <c r="B5" i="102" a="1"/>
  <c r="B5" i="102" s="1"/>
  <c r="C5" i="102" a="1"/>
  <c r="C5" i="102" s="1"/>
  <c r="C45" i="102" a="1"/>
  <c r="C45" i="102" s="1"/>
  <c r="B45" i="102" a="1"/>
  <c r="B45" i="102" s="1"/>
  <c r="B161" i="105" a="1"/>
  <c r="B161" i="105" s="1"/>
  <c r="C161" i="105" a="1"/>
  <c r="C161" i="105" s="1"/>
  <c r="B105" i="105" a="1"/>
  <c r="B105" i="105" s="1"/>
  <c r="C105" i="105" a="1"/>
  <c r="C105" i="105" s="1"/>
  <c r="C97" i="105" a="1"/>
  <c r="C97" i="105" s="1"/>
  <c r="B97" i="105" a="1"/>
  <c r="B97" i="105" s="1"/>
  <c r="C81" i="105" a="1"/>
  <c r="C81" i="105" s="1"/>
  <c r="B81" i="105" a="1"/>
  <c r="B81" i="105" s="1"/>
  <c r="C69" i="105" a="1"/>
  <c r="C69" i="105" s="1"/>
  <c r="C36" i="105" a="1"/>
  <c r="C36" i="105" s="1"/>
  <c r="C23" i="102" a="1"/>
  <c r="C23" i="102" s="1"/>
  <c r="C12" i="102" a="1"/>
  <c r="C12" i="102" s="1"/>
  <c r="B12" i="102" a="1"/>
  <c r="B12" i="102" s="1"/>
  <c r="B136" i="105" a="1"/>
  <c r="B136" i="105" s="1"/>
  <c r="C136" i="105" a="1"/>
  <c r="C136" i="105" s="1"/>
  <c r="F9" i="4" a="1"/>
  <c r="F9" i="4" s="1"/>
  <c r="M9" i="4" a="1"/>
  <c r="M9" i="4" s="1"/>
  <c r="N16" i="4" a="1"/>
  <c r="N16" i="4" s="1"/>
  <c r="D16" i="4" a="1"/>
  <c r="D16" i="4" s="1"/>
  <c r="B83" i="106" a="1"/>
  <c r="B83" i="106" s="1"/>
  <c r="I33" i="4" a="1"/>
  <c r="I33" i="4" s="1"/>
  <c r="M8" i="4" a="1"/>
  <c r="M8" i="4" s="1"/>
  <c r="M31" i="4" a="1"/>
  <c r="M31" i="4" s="1"/>
  <c r="N15" i="4" a="1"/>
  <c r="N15" i="4" s="1"/>
  <c r="D25" i="4" a="1"/>
  <c r="D25" i="4" s="1"/>
  <c r="M33" i="4" a="1"/>
  <c r="M33" i="4" s="1"/>
  <c r="B38" i="106" a="1"/>
  <c r="B38" i="106" s="1"/>
  <c r="K41" i="4" a="1"/>
  <c r="K41" i="4" s="1"/>
  <c r="H16" i="4" a="1"/>
  <c r="H16" i="4" s="1"/>
  <c r="F33" i="4" a="1"/>
  <c r="F33" i="4" s="1"/>
  <c r="L17" i="4" a="1"/>
  <c r="L17" i="4" s="1"/>
  <c r="L8" i="4" a="1"/>
  <c r="L8" i="4" s="1"/>
  <c r="F31" i="4" a="1"/>
  <c r="F31" i="4" s="1"/>
  <c r="L7" i="4" a="1"/>
  <c r="L7" i="4" s="1"/>
  <c r="I39" i="4" a="1"/>
  <c r="I39" i="4" s="1"/>
  <c r="H7" i="4" a="1"/>
  <c r="H7" i="4" s="1"/>
  <c r="C25" i="4" a="1"/>
  <c r="C25" i="4" s="1"/>
  <c r="J17" i="4" a="1"/>
  <c r="J17" i="4" s="1"/>
  <c r="F41" i="4" a="1"/>
  <c r="F41" i="4" s="1"/>
  <c r="N48" i="4" a="1"/>
  <c r="N48" i="4" s="1"/>
  <c r="J16" i="4" a="1"/>
  <c r="J16" i="4" s="1"/>
  <c r="H15" i="4" a="1"/>
  <c r="H15" i="4" s="1"/>
  <c r="E33" i="4" a="1"/>
  <c r="E33" i="4" s="1"/>
  <c r="C8" i="4" a="1"/>
  <c r="C8" i="4" s="1"/>
  <c r="I31" i="4" a="1"/>
  <c r="I31" i="4" s="1"/>
  <c r="K7" i="4" a="1"/>
  <c r="K7" i="4" s="1"/>
  <c r="I32" i="4" a="1"/>
  <c r="I32" i="4" s="1"/>
  <c r="L39" i="4" a="1"/>
  <c r="L39" i="4" s="1"/>
  <c r="E15" i="4" a="1"/>
  <c r="E15" i="4" s="1"/>
  <c r="F32" i="4" a="1"/>
  <c r="F32" i="4" s="1"/>
  <c r="K17" i="4" a="1"/>
  <c r="K17" i="4" s="1"/>
  <c r="M17" i="4" a="1"/>
  <c r="M17" i="4" s="1"/>
  <c r="K24" i="4" a="1"/>
  <c r="K24" i="4" s="1"/>
  <c r="C67" i="106" a="1"/>
  <c r="C67" i="106" s="1"/>
  <c r="E16" i="4" a="1"/>
  <c r="E16" i="4" s="1"/>
  <c r="K15" i="4" a="1"/>
  <c r="K15" i="4" s="1"/>
  <c r="K33" i="4" a="1"/>
  <c r="K33" i="4" s="1"/>
  <c r="H8" i="4" a="1"/>
  <c r="H8" i="4" s="1"/>
  <c r="H31" i="4" a="1"/>
  <c r="H31" i="4" s="1"/>
  <c r="C15" i="4" a="1"/>
  <c r="C15" i="4" s="1"/>
  <c r="L32" i="4" a="1"/>
  <c r="L32" i="4" s="1"/>
  <c r="K48" i="4" a="1"/>
  <c r="K48" i="4" s="1"/>
  <c r="D15" i="4" a="1"/>
  <c r="D15" i="4" s="1"/>
  <c r="D32" i="4" a="1"/>
  <c r="D32" i="4" s="1"/>
  <c r="D41" i="4" a="1"/>
  <c r="D41" i="4" s="1"/>
  <c r="C6" i="106" a="1"/>
  <c r="C6" i="106" s="1"/>
  <c r="B46" i="106" a="1"/>
  <c r="B46" i="106" s="1"/>
  <c r="M41" i="4" a="1"/>
  <c r="M41" i="4" s="1"/>
  <c r="H41" i="4" a="1"/>
  <c r="H41" i="4" s="1"/>
  <c r="C20" i="106" a="1"/>
  <c r="C20" i="106" s="1"/>
  <c r="B77" i="105" a="1"/>
  <c r="B77" i="105" s="1"/>
  <c r="C77" i="105" a="1"/>
  <c r="C77" i="105" s="1"/>
  <c r="M30" i="4" a="1"/>
  <c r="M30" i="4" s="1"/>
  <c r="J30" i="4" a="1"/>
  <c r="J30" i="4" s="1"/>
  <c r="L30" i="4" a="1"/>
  <c r="L30" i="4" s="1"/>
  <c r="N30" i="4" a="1"/>
  <c r="N30" i="4" s="1"/>
  <c r="K30" i="4" a="1"/>
  <c r="K30" i="4" s="1"/>
  <c r="F30" i="4" a="1"/>
  <c r="F30" i="4" s="1"/>
  <c r="H30" i="4" a="1"/>
  <c r="H30" i="4" s="1"/>
  <c r="I30" i="4" a="1"/>
  <c r="I30" i="4" s="1"/>
  <c r="E30" i="4" a="1"/>
  <c r="E30" i="4" s="1"/>
  <c r="C30" i="4" a="1"/>
  <c r="C30" i="4" s="1"/>
  <c r="B29" i="105" a="1"/>
  <c r="B29" i="105" s="1"/>
  <c r="C29" i="105" a="1"/>
  <c r="C29" i="105" s="1"/>
  <c r="M23" i="4" a="1"/>
  <c r="M23" i="4" s="1"/>
  <c r="L23" i="4" a="1"/>
  <c r="L23" i="4" s="1"/>
  <c r="F23" i="4" a="1"/>
  <c r="F23" i="4" s="1"/>
  <c r="E23" i="4" a="1"/>
  <c r="E23" i="4" s="1"/>
  <c r="N23" i="4" a="1"/>
  <c r="N23" i="4" s="1"/>
  <c r="D23" i="4" a="1"/>
  <c r="D23" i="4" s="1"/>
  <c r="J23" i="4" a="1"/>
  <c r="J23" i="4" s="1"/>
  <c r="C23" i="4" a="1"/>
  <c r="C23" i="4" s="1"/>
  <c r="I23" i="4" a="1"/>
  <c r="I23" i="4" s="1"/>
  <c r="H23" i="4" a="1"/>
  <c r="H23" i="4" s="1"/>
  <c r="C92" i="106" a="1"/>
  <c r="C92" i="106" s="1"/>
  <c r="B92" i="106" a="1"/>
  <c r="B92" i="106" s="1"/>
  <c r="B77" i="106" a="1"/>
  <c r="B77" i="106" s="1"/>
  <c r="C77" i="106" a="1"/>
  <c r="C77" i="106" s="1"/>
  <c r="I105" i="3" a="1"/>
  <c r="I105" i="3" s="1"/>
  <c r="F105" i="3" a="1"/>
  <c r="F105" i="3" s="1"/>
  <c r="D105" i="3" a="1"/>
  <c r="D105" i="3" s="1"/>
  <c r="J105" i="3" a="1"/>
  <c r="J105" i="3" s="1"/>
  <c r="H105" i="3" a="1"/>
  <c r="H105" i="3" s="1"/>
  <c r="C105" i="3" a="1"/>
  <c r="C105" i="3" s="1"/>
  <c r="E105" i="3" a="1"/>
  <c r="E105" i="3" s="1"/>
  <c r="B117" i="106" a="1"/>
  <c r="B117" i="106" s="1"/>
  <c r="C117" i="106" a="1"/>
  <c r="C117" i="106" s="1"/>
  <c r="C170" i="105" a="1"/>
  <c r="C170" i="105" s="1"/>
  <c r="I70" i="3" a="1"/>
  <c r="I70" i="3" s="1"/>
  <c r="I46" i="3" a="1"/>
  <c r="I46" i="3" s="1"/>
  <c r="C3" i="105" a="1"/>
  <c r="C3" i="105" s="1"/>
  <c r="I92" i="3" a="1"/>
  <c r="I92" i="3" s="1"/>
  <c r="C171" i="105" a="1"/>
  <c r="C171" i="105" s="1"/>
  <c r="B49" i="105" a="1"/>
  <c r="B49" i="105" s="1"/>
  <c r="F93" i="3" a="1"/>
  <c r="F93" i="3" s="1"/>
  <c r="B154" i="105" a="1"/>
  <c r="B154" i="105" s="1"/>
  <c r="F86" i="3" a="1"/>
  <c r="F86" i="3" s="1"/>
  <c r="J116" i="3" a="1"/>
  <c r="J116" i="3" s="1"/>
  <c r="E85" i="3" a="1"/>
  <c r="E85" i="3" s="1"/>
  <c r="H100" i="3" a="1"/>
  <c r="H100" i="3" s="1"/>
  <c r="C65" i="105" a="1"/>
  <c r="C65" i="105" s="1"/>
  <c r="C31" i="102" a="1"/>
  <c r="C31" i="102" s="1"/>
  <c r="H124" i="3" a="1"/>
  <c r="H124" i="3" s="1"/>
  <c r="E53" i="3" a="1"/>
  <c r="E53" i="3" s="1"/>
  <c r="G53" i="3" s="1"/>
  <c r="I69" i="3" a="1"/>
  <c r="I69" i="3" s="1"/>
  <c r="C46" i="3" a="1"/>
  <c r="C46" i="3" s="1"/>
  <c r="F54" i="3" a="1"/>
  <c r="F54" i="3" s="1"/>
  <c r="D78" i="3" a="1"/>
  <c r="D78" i="3" s="1"/>
  <c r="H123" i="3" a="1"/>
  <c r="H123" i="3" s="1"/>
  <c r="M7" i="4" a="1"/>
  <c r="M7" i="4" s="1"/>
  <c r="B46" i="102" a="1"/>
  <c r="B46" i="102" s="1"/>
  <c r="I7" i="4" a="1"/>
  <c r="I7" i="4" s="1"/>
  <c r="M37" i="4" a="1"/>
  <c r="M37" i="4" s="1"/>
  <c r="J85" i="3" a="1"/>
  <c r="J85" i="3" s="1"/>
  <c r="C85" i="3" a="1"/>
  <c r="C85" i="3" s="1"/>
  <c r="E69" i="3" a="1"/>
  <c r="E69" i="3" s="1"/>
  <c r="G69" i="3" s="1"/>
  <c r="A40" i="3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F45" i="4" a="1"/>
  <c r="F45" i="4" s="1"/>
  <c r="C116" i="3" a="1"/>
  <c r="C116" i="3" s="1"/>
  <c r="D108" i="3" a="1"/>
  <c r="D108" i="3" s="1"/>
  <c r="I54" i="3" a="1"/>
  <c r="I54" i="3" s="1"/>
  <c r="J92" i="3" a="1"/>
  <c r="J92" i="3" s="1"/>
  <c r="F116" i="3" a="1"/>
  <c r="F116" i="3" s="1"/>
  <c r="B41" i="105" a="1"/>
  <c r="B41" i="105" s="1"/>
  <c r="K23" i="4" a="1"/>
  <c r="K23" i="4" s="1"/>
  <c r="C37" i="4" a="1"/>
  <c r="C37" i="4" s="1"/>
  <c r="J7" i="4" a="1"/>
  <c r="J7" i="4" s="1"/>
  <c r="C6" i="102" a="1"/>
  <c r="C6" i="102" s="1"/>
  <c r="I116" i="3" a="1"/>
  <c r="I116" i="3" s="1"/>
  <c r="C131" i="105" a="1"/>
  <c r="C131" i="105" s="1"/>
  <c r="D107" i="3" a="1"/>
  <c r="D107" i="3" s="1"/>
  <c r="C147" i="105" a="1"/>
  <c r="C147" i="105" s="1"/>
  <c r="C53" i="3" a="1"/>
  <c r="C53" i="3" s="1"/>
  <c r="J69" i="3" a="1"/>
  <c r="J69" i="3" s="1"/>
  <c r="F46" i="3" a="1"/>
  <c r="F46" i="3" s="1"/>
  <c r="I86" i="3" a="1"/>
  <c r="I86" i="3" s="1"/>
  <c r="E124" i="3" a="1"/>
  <c r="E124" i="3" s="1"/>
  <c r="B22" i="102" a="1"/>
  <c r="B22" i="102" s="1"/>
  <c r="C21" i="102" a="1"/>
  <c r="C21" i="102" s="1"/>
  <c r="B13" i="102" a="1"/>
  <c r="B13" i="102" s="1"/>
  <c r="B14" i="102" a="1"/>
  <c r="B14" i="102" s="1"/>
  <c r="C174" i="105" a="1"/>
  <c r="C174" i="105" s="1"/>
  <c r="B17" i="102" a="1"/>
  <c r="B17" i="102" s="1"/>
  <c r="D30" i="4" a="1"/>
  <c r="D30" i="4" s="1"/>
  <c r="J61" i="3" a="1"/>
  <c r="J61" i="3" s="1"/>
  <c r="E123" i="3" a="1"/>
  <c r="E123" i="3" s="1"/>
  <c r="C7" i="4" a="1"/>
  <c r="C7" i="4" s="1"/>
  <c r="C122" i="105" a="1"/>
  <c r="C122" i="105" s="1"/>
  <c r="H69" i="3" a="1"/>
  <c r="H69" i="3" s="1"/>
  <c r="D124" i="3" a="1"/>
  <c r="D124" i="3" s="1"/>
  <c r="B83" i="105" a="1"/>
  <c r="B83" i="105" s="1"/>
  <c r="D73" i="3" a="1"/>
  <c r="D73" i="3" s="1"/>
  <c r="D37" i="4" a="1"/>
  <c r="D37" i="4" s="1"/>
  <c r="B3" i="106" a="1"/>
  <c r="B3" i="106" s="1"/>
  <c r="B47" i="102" a="1"/>
  <c r="B47" i="102" s="1"/>
  <c r="C138" i="105" a="1"/>
  <c r="C138" i="105" s="1"/>
  <c r="E93" i="3" a="1"/>
  <c r="E93" i="3" s="1"/>
  <c r="F77" i="3" a="1"/>
  <c r="F77" i="3" s="1"/>
  <c r="C77" i="3" a="1"/>
  <c r="C77" i="3" s="1"/>
  <c r="I77" i="3" a="1"/>
  <c r="I77" i="3" s="1"/>
  <c r="J77" i="3" a="1"/>
  <c r="J77" i="3" s="1"/>
  <c r="E77" i="3" a="1"/>
  <c r="E77" i="3" s="1"/>
  <c r="H77" i="3" a="1"/>
  <c r="H77" i="3" s="1"/>
  <c r="D77" i="3" a="1"/>
  <c r="D77" i="3" s="1"/>
  <c r="B59" i="106" a="1"/>
  <c r="B59" i="106" s="1"/>
  <c r="C59" i="106" a="1"/>
  <c r="C59" i="106" s="1"/>
  <c r="B56" i="105" a="1"/>
  <c r="B56" i="105" s="1"/>
  <c r="C56" i="105" a="1"/>
  <c r="C56" i="105" s="1"/>
  <c r="C21" i="58"/>
  <c r="C4" i="106" a="1"/>
  <c r="C4" i="106" s="1"/>
  <c r="B4" i="106" a="1"/>
  <c r="B4" i="106" s="1"/>
  <c r="B157" i="105" a="1"/>
  <c r="B157" i="105" s="1"/>
  <c r="C157" i="105" a="1"/>
  <c r="C157" i="105" s="1"/>
  <c r="B72" i="105" a="1"/>
  <c r="B72" i="105" s="1"/>
  <c r="C72" i="105" a="1"/>
  <c r="C72" i="105" s="1"/>
  <c r="B23" i="106" a="1"/>
  <c r="B23" i="106" s="1"/>
  <c r="C23" i="106" a="1"/>
  <c r="C23" i="106" s="1"/>
  <c r="I101" i="3" a="1"/>
  <c r="I101" i="3" s="1"/>
  <c r="E101" i="3" a="1"/>
  <c r="E101" i="3" s="1"/>
  <c r="F101" i="3" a="1"/>
  <c r="F101" i="3" s="1"/>
  <c r="D101" i="3" a="1"/>
  <c r="D101" i="3" s="1"/>
  <c r="J101" i="3" a="1"/>
  <c r="J101" i="3" s="1"/>
  <c r="E3" i="4" a="1"/>
  <c r="E3" i="4" s="1"/>
  <c r="I3" i="4" a="1"/>
  <c r="I3" i="4" s="1"/>
  <c r="M3" i="4" a="1"/>
  <c r="M3" i="4" s="1"/>
  <c r="L3" i="4" a="1"/>
  <c r="L3" i="4" s="1"/>
  <c r="J3" i="4" a="1"/>
  <c r="J3" i="4" s="1"/>
  <c r="K3" i="4" a="1"/>
  <c r="K3" i="4" s="1"/>
  <c r="C3" i="4" a="1"/>
  <c r="C3" i="4" s="1"/>
  <c r="N3" i="4" a="1"/>
  <c r="N3" i="4" s="1"/>
  <c r="F3" i="4" a="1"/>
  <c r="F3" i="4" s="1"/>
  <c r="D3" i="4" a="1"/>
  <c r="D3" i="4" s="1"/>
  <c r="H3" i="4" a="1"/>
  <c r="H3" i="4" s="1"/>
  <c r="B19" i="102" a="1"/>
  <c r="B19" i="102" s="1"/>
  <c r="C92" i="105" a="1"/>
  <c r="C92" i="105" s="1"/>
  <c r="C34" i="105" a="1"/>
  <c r="C34" i="105" s="1"/>
  <c r="C19" i="105" a="1"/>
  <c r="C19" i="105" s="1"/>
  <c r="C42" i="105" a="1"/>
  <c r="C42" i="105" s="1"/>
  <c r="C100" i="105" a="1"/>
  <c r="C100" i="105" s="1"/>
  <c r="C27" i="105" a="1"/>
  <c r="C27" i="105" s="1"/>
  <c r="B50" i="105" a="1"/>
  <c r="B50" i="105" s="1"/>
  <c r="C160" i="105" a="1"/>
  <c r="C160" i="105" s="1"/>
  <c r="B129" i="105" a="1"/>
  <c r="B129" i="105" s="1"/>
  <c r="C153" i="105" a="1"/>
  <c r="C153" i="105" s="1"/>
  <c r="B183" i="105" a="1"/>
  <c r="B183" i="105" s="1"/>
  <c r="I58" i="3" a="1"/>
  <c r="I58" i="3" s="1"/>
  <c r="B107" i="105" a="1"/>
  <c r="B107" i="105" s="1"/>
  <c r="C114" i="105" a="1"/>
  <c r="C114" i="105" s="1"/>
  <c r="C11" i="102" a="1"/>
  <c r="C11" i="102" s="1"/>
  <c r="D58" i="3" a="1"/>
  <c r="D58" i="3" s="1"/>
  <c r="I114" i="3" a="1"/>
  <c r="I114" i="3" s="1"/>
  <c r="L10" i="4" a="1"/>
  <c r="L10" i="4" s="1"/>
  <c r="H118" i="3" a="1"/>
  <c r="H118" i="3" s="1"/>
  <c r="D100" i="3" a="1"/>
  <c r="D100" i="3" s="1"/>
  <c r="I74" i="3" a="1"/>
  <c r="I74" i="3" s="1"/>
  <c r="D7" i="4" a="1"/>
  <c r="D7" i="4" s="1"/>
  <c r="I28" i="4" a="1"/>
  <c r="I28" i="4" s="1"/>
  <c r="B96" i="105" a="1"/>
  <c r="B96" i="105" s="1"/>
  <c r="B89" i="105" a="1"/>
  <c r="B89" i="105" s="1"/>
  <c r="C137" i="105" a="1"/>
  <c r="C137" i="105" s="1"/>
  <c r="B40" i="102" a="1"/>
  <c r="B40" i="102" s="1"/>
  <c r="C126" i="3" a="1"/>
  <c r="C126" i="3" s="1"/>
  <c r="C118" i="105" a="1"/>
  <c r="C118" i="105" s="1"/>
  <c r="C55" i="105" a="1"/>
  <c r="C55" i="105" s="1"/>
  <c r="H81" i="3" a="1"/>
  <c r="H81" i="3" s="1"/>
  <c r="C118" i="3" a="1"/>
  <c r="C118" i="3" s="1"/>
  <c r="F118" i="3" a="1"/>
  <c r="F118" i="3" s="1"/>
  <c r="C24" i="102" a="1"/>
  <c r="C24" i="102" s="1"/>
  <c r="F92" i="3" a="1"/>
  <c r="F92" i="3" s="1"/>
  <c r="I25" i="4" a="1"/>
  <c r="I25" i="4" s="1"/>
  <c r="I29" i="4" a="1"/>
  <c r="I29" i="4" s="1"/>
  <c r="I100" i="3" a="1"/>
  <c r="I100" i="3" s="1"/>
  <c r="C100" i="3" a="1"/>
  <c r="C100" i="3" s="1"/>
  <c r="D81" i="3" a="1"/>
  <c r="D81" i="3" s="1"/>
  <c r="I106" i="3" a="1"/>
  <c r="I106" i="3" s="1"/>
  <c r="M14" i="4" a="1"/>
  <c r="M14" i="4" s="1"/>
  <c r="C92" i="3" a="1"/>
  <c r="C92" i="3" s="1"/>
  <c r="N14" i="4" a="1"/>
  <c r="N14" i="4" s="1"/>
  <c r="B62" i="105" a="1"/>
  <c r="B62" i="105" s="1"/>
  <c r="C62" i="105" a="1"/>
  <c r="C62" i="105" s="1"/>
  <c r="B102" i="106" a="1"/>
  <c r="B102" i="106" s="1"/>
  <c r="C102" i="106" a="1"/>
  <c r="C102" i="106" s="1"/>
  <c r="B74" i="105" a="1"/>
  <c r="B74" i="105" s="1"/>
  <c r="C74" i="105" a="1"/>
  <c r="C74" i="105" s="1"/>
  <c r="C67" i="105" a="1"/>
  <c r="C67" i="105" s="1"/>
  <c r="B67" i="105" a="1"/>
  <c r="B67" i="105" s="1"/>
  <c r="B109" i="105" a="1"/>
  <c r="B109" i="105" s="1"/>
  <c r="C109" i="105" a="1"/>
  <c r="C109" i="105" s="1"/>
  <c r="J120" i="3" a="1"/>
  <c r="J120" i="3" s="1"/>
  <c r="B28" i="102" a="1"/>
  <c r="B28" i="102" s="1"/>
  <c r="C28" i="102" a="1"/>
  <c r="C28" i="102" s="1"/>
  <c r="C4" i="102" a="1"/>
  <c r="C4" i="102" s="1"/>
  <c r="B4" i="102" a="1"/>
  <c r="B4" i="102" s="1"/>
  <c r="C146" i="105" a="1"/>
  <c r="C146" i="105" s="1"/>
  <c r="B146" i="105" a="1"/>
  <c r="B146" i="105" s="1"/>
  <c r="C130" i="105" a="1"/>
  <c r="C130" i="105" s="1"/>
  <c r="B130" i="105" a="1"/>
  <c r="B130" i="105" s="1"/>
  <c r="B36" i="102" a="1"/>
  <c r="B36" i="102" s="1"/>
  <c r="C36" i="102" a="1"/>
  <c r="C36" i="102" s="1"/>
  <c r="B176" i="105" a="1"/>
  <c r="B176" i="105" s="1"/>
  <c r="C176" i="105" a="1"/>
  <c r="C176" i="105" s="1"/>
  <c r="B168" i="105" a="1"/>
  <c r="B168" i="105" s="1"/>
  <c r="C168" i="105" a="1"/>
  <c r="C168" i="105" s="1"/>
  <c r="C145" i="105" a="1"/>
  <c r="C145" i="105" s="1"/>
  <c r="B145" i="105" a="1"/>
  <c r="B145" i="105" s="1"/>
  <c r="B121" i="105" a="1"/>
  <c r="B121" i="105" s="1"/>
  <c r="C121" i="105" a="1"/>
  <c r="C121" i="105" s="1"/>
  <c r="H110" i="3" a="1"/>
  <c r="H110" i="3" s="1"/>
  <c r="E110" i="3" a="1"/>
  <c r="E110" i="3" s="1"/>
  <c r="D110" i="3" a="1"/>
  <c r="D110" i="3" s="1"/>
  <c r="F110" i="3" a="1"/>
  <c r="F110" i="3" s="1"/>
  <c r="C20" i="102" a="1"/>
  <c r="C20" i="102" s="1"/>
  <c r="C184" i="105" a="1"/>
  <c r="C184" i="105" s="1"/>
  <c r="C39" i="105" a="1"/>
  <c r="C39" i="105" s="1"/>
  <c r="B169" i="105" a="1"/>
  <c r="B169" i="105" s="1"/>
  <c r="C116" i="105" a="1"/>
  <c r="C116" i="105" s="1"/>
  <c r="B26" i="105" a="1"/>
  <c r="B26" i="105" s="1"/>
  <c r="C26" i="105" a="1"/>
  <c r="C26" i="105" s="1"/>
  <c r="B54" i="105" a="1"/>
  <c r="B54" i="105" s="1"/>
  <c r="B75" i="105" a="1"/>
  <c r="B75" i="105" s="1"/>
  <c r="C108" i="3" a="1"/>
  <c r="C108" i="3" s="1"/>
  <c r="F108" i="3" a="1"/>
  <c r="F108" i="3" s="1"/>
  <c r="C40" i="3" a="1"/>
  <c r="C40" i="3" s="1"/>
  <c r="F40" i="3" a="1"/>
  <c r="F40" i="3" s="1"/>
  <c r="G40" i="3" s="1"/>
  <c r="J40" i="3" a="1"/>
  <c r="J40" i="3" s="1"/>
  <c r="I80" i="3" a="1"/>
  <c r="I80" i="3" s="1"/>
  <c r="J88" i="3" a="1"/>
  <c r="J88" i="3" s="1"/>
  <c r="H101" i="3" a="1"/>
  <c r="H101" i="3" s="1"/>
  <c r="C80" i="3" a="1"/>
  <c r="C80" i="3" s="1"/>
  <c r="E12" i="4" a="1"/>
  <c r="E12" i="4" s="1"/>
  <c r="F121" i="3" a="1"/>
  <c r="F121" i="3" s="1"/>
  <c r="F12" i="4" a="1"/>
  <c r="F12" i="4" s="1"/>
  <c r="J50" i="3" a="1"/>
  <c r="J50" i="3" s="1"/>
  <c r="H121" i="3" a="1"/>
  <c r="H121" i="3" s="1"/>
  <c r="I50" i="3" a="1"/>
  <c r="I50" i="3" s="1"/>
  <c r="F65" i="3" a="1"/>
  <c r="F65" i="3" s="1"/>
  <c r="G65" i="3" s="1"/>
  <c r="H73" i="3" a="1"/>
  <c r="H73" i="3" s="1"/>
  <c r="E58" i="3" a="1"/>
  <c r="E58" i="3" s="1"/>
  <c r="F18" i="4" a="1"/>
  <c r="F18" i="4" s="1"/>
  <c r="J18" i="4" a="1"/>
  <c r="J18" i="4" s="1"/>
  <c r="N12" i="4" a="1"/>
  <c r="N12" i="4" s="1"/>
  <c r="D51" i="3" a="1"/>
  <c r="D51" i="3" s="1"/>
  <c r="D115" i="3" a="1"/>
  <c r="D115" i="3" s="1"/>
  <c r="J115" i="3" a="1"/>
  <c r="J115" i="3" s="1"/>
  <c r="M25" i="4" a="1"/>
  <c r="M25" i="4" s="1"/>
  <c r="K32" i="4" a="1"/>
  <c r="K32" i="4" s="1"/>
  <c r="D66" i="3" a="1"/>
  <c r="D66" i="3" s="1"/>
  <c r="N5" i="4" a="1"/>
  <c r="N5" i="4" s="1"/>
  <c r="C106" i="106" a="1"/>
  <c r="C106" i="106" s="1"/>
  <c r="C115" i="106" a="1"/>
  <c r="C115" i="106" s="1"/>
  <c r="C189" i="106" a="1"/>
  <c r="C189" i="106" s="1"/>
  <c r="E74" i="3" a="1"/>
  <c r="E74" i="3" s="1"/>
  <c r="G74" i="3" s="1"/>
  <c r="F73" i="3" a="1"/>
  <c r="F73" i="3" s="1"/>
  <c r="J66" i="3" a="1"/>
  <c r="J66" i="3" s="1"/>
  <c r="D128" i="3" a="1"/>
  <c r="D128" i="3" s="1"/>
  <c r="H74" i="3" a="1"/>
  <c r="H74" i="3" s="1"/>
  <c r="H114" i="3" a="1"/>
  <c r="H114" i="3" s="1"/>
  <c r="E50" i="3" a="1"/>
  <c r="E50" i="3" s="1"/>
  <c r="I48" i="4" a="1"/>
  <c r="I48" i="4" s="1"/>
  <c r="D121" i="3" a="1"/>
  <c r="D121" i="3" s="1"/>
  <c r="C4" i="4" a="1"/>
  <c r="C4" i="4" s="1"/>
  <c r="E32" i="4" a="1"/>
  <c r="E32" i="4" s="1"/>
  <c r="E51" i="3" a="1"/>
  <c r="E51" i="3" s="1"/>
  <c r="J74" i="3" a="1"/>
  <c r="J74" i="3" s="1"/>
  <c r="K18" i="4" a="1"/>
  <c r="K18" i="4" s="1"/>
  <c r="C14" i="106" a="1"/>
  <c r="C14" i="106" s="1"/>
  <c r="F39" i="4" a="1"/>
  <c r="F39" i="4" s="1"/>
  <c r="C51" i="3" a="1"/>
  <c r="C51" i="3" s="1"/>
  <c r="E31" i="4" a="1"/>
  <c r="E31" i="4" s="1"/>
  <c r="H25" i="4" a="1"/>
  <c r="H25" i="4" s="1"/>
  <c r="C101" i="3" a="1"/>
  <c r="C101" i="3" s="1"/>
  <c r="C43" i="3" a="1"/>
  <c r="C43" i="3" s="1"/>
  <c r="F66" i="3" a="1"/>
  <c r="F66" i="3" s="1"/>
  <c r="F81" i="3" a="1"/>
  <c r="F81" i="3" s="1"/>
  <c r="H5" i="4" a="1"/>
  <c r="H5" i="4" s="1"/>
  <c r="C26" i="106" a="1"/>
  <c r="C26" i="106" s="1"/>
  <c r="C143" i="106" a="1"/>
  <c r="C143" i="106" s="1"/>
  <c r="C114" i="106" a="1"/>
  <c r="C114" i="106" s="1"/>
  <c r="C181" i="106" a="1"/>
  <c r="C181" i="106" s="1"/>
  <c r="C128" i="3" a="1"/>
  <c r="C128" i="3" s="1"/>
  <c r="J129" i="3" a="1"/>
  <c r="J129" i="3" s="1"/>
  <c r="D102" i="3" a="1"/>
  <c r="D102" i="3" s="1"/>
  <c r="B95" i="105" a="1"/>
  <c r="B95" i="105" s="1"/>
  <c r="C66" i="3" a="1"/>
  <c r="C66" i="3" s="1"/>
  <c r="C73" i="3" a="1"/>
  <c r="C73" i="3" s="1"/>
  <c r="L5" i="4" a="1"/>
  <c r="L5" i="4" s="1"/>
  <c r="N4" i="4" a="1"/>
  <c r="N4" i="4" s="1"/>
  <c r="F48" i="4" a="1"/>
  <c r="F48" i="4" s="1"/>
  <c r="G48" i="4" s="1"/>
  <c r="J32" i="4" a="1"/>
  <c r="J32" i="4" s="1"/>
  <c r="C39" i="4" a="1"/>
  <c r="C39" i="4" s="1"/>
  <c r="C6" i="105" a="1"/>
  <c r="C6" i="105" s="1"/>
  <c r="E25" i="4" a="1"/>
  <c r="E25" i="4" s="1"/>
  <c r="G25" i="4" s="1"/>
  <c r="D5" i="4" a="1"/>
  <c r="D5" i="4" s="1"/>
  <c r="E17" i="4" a="1"/>
  <c r="E17" i="4" s="1"/>
  <c r="K39" i="4" a="1"/>
  <c r="K39" i="4" s="1"/>
  <c r="L48" i="4" a="1"/>
  <c r="L48" i="4" s="1"/>
  <c r="C100" i="106" a="1"/>
  <c r="C100" i="106" s="1"/>
  <c r="B123" i="105" a="1"/>
  <c r="B123" i="105" s="1"/>
  <c r="C123" i="105" a="1"/>
  <c r="C123" i="105" s="1"/>
  <c r="B41" i="106" a="1"/>
  <c r="B41" i="106" s="1"/>
  <c r="C41" i="106" a="1"/>
  <c r="C41" i="106" s="1"/>
  <c r="C55" i="106" a="1"/>
  <c r="C55" i="106" s="1"/>
  <c r="B55" i="106" a="1"/>
  <c r="B55" i="106" s="1"/>
  <c r="B62" i="106" a="1"/>
  <c r="B62" i="106" s="1"/>
  <c r="C62" i="106" a="1"/>
  <c r="C62" i="106" s="1"/>
  <c r="B70" i="106" a="1"/>
  <c r="B70" i="106" s="1"/>
  <c r="C70" i="106" a="1"/>
  <c r="C70" i="106" s="1"/>
  <c r="J42" i="3" a="1"/>
  <c r="J42" i="3" s="1"/>
  <c r="F42" i="3" a="1"/>
  <c r="F42" i="3" s="1"/>
  <c r="D42" i="3" a="1"/>
  <c r="D42" i="3" s="1"/>
  <c r="E42" i="3" a="1"/>
  <c r="E42" i="3" s="1"/>
  <c r="I42" i="3" a="1"/>
  <c r="I42" i="3" s="1"/>
  <c r="H42" i="3" a="1"/>
  <c r="H42" i="3" s="1"/>
  <c r="C42" i="3" a="1"/>
  <c r="C42" i="3" s="1"/>
  <c r="B73" i="105" a="1"/>
  <c r="B73" i="105" s="1"/>
  <c r="C73" i="105" a="1"/>
  <c r="C73" i="105" s="1"/>
  <c r="C199" i="106" a="1"/>
  <c r="C199" i="106" s="1"/>
  <c r="B199" i="106" a="1"/>
  <c r="B199" i="106" s="1"/>
  <c r="C166" i="105" a="1"/>
  <c r="C166" i="105" s="1"/>
  <c r="B166" i="105" a="1"/>
  <c r="B166" i="105" s="1"/>
  <c r="B143" i="105" a="1"/>
  <c r="B143" i="105" s="1"/>
  <c r="C143" i="105" a="1"/>
  <c r="C143" i="105" s="1"/>
  <c r="B123" i="106" a="1"/>
  <c r="B123" i="106" s="1"/>
  <c r="C123" i="106" a="1"/>
  <c r="C123" i="106" s="1"/>
  <c r="C66" i="106" a="1"/>
  <c r="C66" i="106" s="1"/>
  <c r="B66" i="106" a="1"/>
  <c r="B66" i="106" s="1"/>
  <c r="C110" i="106" a="1"/>
  <c r="C110" i="106" s="1"/>
  <c r="B110" i="106" a="1"/>
  <c r="B110" i="106" s="1"/>
  <c r="C172" i="105" a="1"/>
  <c r="C172" i="105" s="1"/>
  <c r="B172" i="105" a="1"/>
  <c r="B172" i="105" s="1"/>
  <c r="C22" i="105" a="1"/>
  <c r="C22" i="105" s="1"/>
  <c r="B22" i="105" a="1"/>
  <c r="B22" i="105" s="1"/>
  <c r="I36" i="4" a="1"/>
  <c r="I36" i="4" s="1"/>
  <c r="C36" i="4" a="1"/>
  <c r="C36" i="4" s="1"/>
  <c r="L36" i="4" a="1"/>
  <c r="L36" i="4" s="1"/>
  <c r="N36" i="4" a="1"/>
  <c r="N36" i="4" s="1"/>
  <c r="D36" i="4" a="1"/>
  <c r="D36" i="4" s="1"/>
  <c r="K36" i="4" a="1"/>
  <c r="K36" i="4" s="1"/>
  <c r="J36" i="4" a="1"/>
  <c r="J36" i="4" s="1"/>
  <c r="H36" i="4" a="1"/>
  <c r="H36" i="4" s="1"/>
  <c r="M36" i="4" a="1"/>
  <c r="M36" i="4" s="1"/>
  <c r="F36" i="4" a="1"/>
  <c r="F36" i="4" s="1"/>
  <c r="E36" i="4" a="1"/>
  <c r="E36" i="4" s="1"/>
  <c r="H83" i="3" a="1"/>
  <c r="H83" i="3" s="1"/>
  <c r="D83" i="3" a="1"/>
  <c r="D83" i="3" s="1"/>
  <c r="E83" i="3" a="1"/>
  <c r="E83" i="3" s="1"/>
  <c r="C83" i="3" a="1"/>
  <c r="C83" i="3" s="1"/>
  <c r="I83" i="3" a="1"/>
  <c r="I83" i="3" s="1"/>
  <c r="F83" i="3" a="1"/>
  <c r="F83" i="3" s="1"/>
  <c r="J83" i="3" a="1"/>
  <c r="J83" i="3" s="1"/>
  <c r="B164" i="106" a="1"/>
  <c r="B164" i="106" s="1"/>
  <c r="C164" i="106" a="1"/>
  <c r="C164" i="106" s="1"/>
  <c r="B195" i="106" a="1"/>
  <c r="B195" i="106" s="1"/>
  <c r="C195" i="106" a="1"/>
  <c r="C195" i="106" s="1"/>
  <c r="C88" i="105" a="1"/>
  <c r="C88" i="105" s="1"/>
  <c r="B88" i="105" a="1"/>
  <c r="B88" i="105" s="1"/>
  <c r="C54" i="106" a="1"/>
  <c r="C54" i="106" s="1"/>
  <c r="B54" i="106" a="1"/>
  <c r="B54" i="106" s="1"/>
  <c r="C127" i="106" a="1"/>
  <c r="C127" i="106" s="1"/>
  <c r="B127" i="106" a="1"/>
  <c r="B127" i="106" s="1"/>
  <c r="C99" i="105" a="1"/>
  <c r="C99" i="105" s="1"/>
  <c r="C126" i="105" a="1"/>
  <c r="C126" i="105" s="1"/>
  <c r="C120" i="105" a="1"/>
  <c r="C120" i="105" s="1"/>
  <c r="B44" i="102" a="1"/>
  <c r="B44" i="102" s="1"/>
  <c r="F68" i="3" a="1"/>
  <c r="F68" i="3" s="1"/>
  <c r="G68" i="3" s="1"/>
  <c r="C155" i="105" a="1"/>
  <c r="C155" i="105" s="1"/>
  <c r="B106" i="105" a="1"/>
  <c r="B106" i="105" s="1"/>
  <c r="G19" i="4"/>
  <c r="B32" i="102" a="1"/>
  <c r="B32" i="102" s="1"/>
  <c r="C11" i="105" a="1"/>
  <c r="C11" i="105" s="1"/>
  <c r="F60" i="3" a="1"/>
  <c r="F60" i="3" s="1"/>
  <c r="D76" i="3" a="1"/>
  <c r="D76" i="3" s="1"/>
  <c r="C10" i="102" a="1"/>
  <c r="C10" i="102" s="1"/>
  <c r="I129" i="3" a="1"/>
  <c r="I129" i="3" s="1"/>
  <c r="C132" i="105" a="1"/>
  <c r="C132" i="105" s="1"/>
  <c r="B15" i="102" a="1"/>
  <c r="B15" i="102" s="1"/>
  <c r="H102" i="3" a="1"/>
  <c r="H102" i="3" s="1"/>
  <c r="J60" i="3" a="1"/>
  <c r="J60" i="3" s="1"/>
  <c r="J76" i="3" a="1"/>
  <c r="J76" i="3" s="1"/>
  <c r="C182" i="105" a="1"/>
  <c r="C182" i="105" s="1"/>
  <c r="B113" i="105" a="1"/>
  <c r="B113" i="105" s="1"/>
  <c r="C162" i="105" a="1"/>
  <c r="C162" i="105" s="1"/>
  <c r="B84" i="105" a="1"/>
  <c r="B84" i="105" s="1"/>
  <c r="C68" i="3" a="1"/>
  <c r="C68" i="3" s="1"/>
  <c r="C4" i="105" a="1"/>
  <c r="C4" i="105" s="1"/>
  <c r="B4" i="105" a="1"/>
  <c r="B4" i="105" s="1"/>
  <c r="B97" i="106" a="1"/>
  <c r="B97" i="106" s="1"/>
  <c r="C97" i="106" a="1"/>
  <c r="C97" i="106" s="1"/>
  <c r="B124" i="106" a="1"/>
  <c r="B124" i="106" s="1"/>
  <c r="C124" i="106" a="1"/>
  <c r="C124" i="106" s="1"/>
  <c r="C57" i="105" a="1"/>
  <c r="C57" i="105" s="1"/>
  <c r="B57" i="105" a="1"/>
  <c r="B57" i="105" s="1"/>
  <c r="C9" i="105" a="1"/>
  <c r="C9" i="105" s="1"/>
  <c r="B9" i="105" a="1"/>
  <c r="B9" i="105" s="1"/>
  <c r="H11" i="4" a="1"/>
  <c r="H11" i="4" s="1"/>
  <c r="L11" i="4" a="1"/>
  <c r="L11" i="4" s="1"/>
  <c r="C11" i="4" a="1"/>
  <c r="C11" i="4" s="1"/>
  <c r="E11" i="4" a="1"/>
  <c r="E11" i="4" s="1"/>
  <c r="F11" i="4" a="1"/>
  <c r="F11" i="4" s="1"/>
  <c r="J11" i="4" a="1"/>
  <c r="J11" i="4" s="1"/>
  <c r="I11" i="4" a="1"/>
  <c r="I11" i="4" s="1"/>
  <c r="K11" i="4" a="1"/>
  <c r="K11" i="4" s="1"/>
  <c r="D11" i="4" a="1"/>
  <c r="D11" i="4" s="1"/>
  <c r="M11" i="4" a="1"/>
  <c r="M11" i="4" s="1"/>
  <c r="N11" i="4" a="1"/>
  <c r="N11" i="4" s="1"/>
  <c r="D24" i="4" a="1"/>
  <c r="D24" i="4" s="1"/>
  <c r="H24" i="4" a="1"/>
  <c r="H24" i="4" s="1"/>
  <c r="M24" i="4" a="1"/>
  <c r="M24" i="4" s="1"/>
  <c r="E24" i="4" a="1"/>
  <c r="E24" i="4" s="1"/>
  <c r="L24" i="4" a="1"/>
  <c r="L24" i="4" s="1"/>
  <c r="I24" i="4" a="1"/>
  <c r="I24" i="4" s="1"/>
  <c r="C24" i="4" a="1"/>
  <c r="C24" i="4" s="1"/>
  <c r="B154" i="106" a="1"/>
  <c r="B154" i="106" s="1"/>
  <c r="C154" i="106" a="1"/>
  <c r="C154" i="106" s="1"/>
  <c r="C162" i="106" a="1"/>
  <c r="C162" i="106" s="1"/>
  <c r="B162" i="106" a="1"/>
  <c r="B162" i="106" s="1"/>
  <c r="B104" i="105" a="1"/>
  <c r="B104" i="105" s="1"/>
  <c r="C28" i="105" a="1"/>
  <c r="C28" i="105" s="1"/>
  <c r="B28" i="105" a="1"/>
  <c r="B28" i="105" s="1"/>
  <c r="J91" i="3" a="1"/>
  <c r="J91" i="3" s="1"/>
  <c r="H91" i="3" a="1"/>
  <c r="H91" i="3" s="1"/>
  <c r="D91" i="3" a="1"/>
  <c r="D91" i="3" s="1"/>
  <c r="I91" i="3" a="1"/>
  <c r="I91" i="3" s="1"/>
  <c r="C91" i="3" a="1"/>
  <c r="C91" i="3" s="1"/>
  <c r="F91" i="3" a="1"/>
  <c r="F91" i="3" s="1"/>
  <c r="E91" i="3" a="1"/>
  <c r="E91" i="3" s="1"/>
  <c r="J49" i="3" a="1"/>
  <c r="J49" i="3" s="1"/>
  <c r="E49" i="3" a="1"/>
  <c r="E49" i="3" s="1"/>
  <c r="G49" i="3" s="1"/>
  <c r="I49" i="3" a="1"/>
  <c r="I49" i="3" s="1"/>
  <c r="C49" i="3" a="1"/>
  <c r="C49" i="3" s="1"/>
  <c r="B5" i="106" a="1"/>
  <c r="B5" i="106" s="1"/>
  <c r="C5" i="106" a="1"/>
  <c r="C5" i="106" s="1"/>
  <c r="C12" i="106" a="1"/>
  <c r="C12" i="106" s="1"/>
  <c r="B12" i="106" a="1"/>
  <c r="B12" i="106" s="1"/>
  <c r="B94" i="105" a="1"/>
  <c r="B94" i="105" s="1"/>
  <c r="C94" i="105" a="1"/>
  <c r="C94" i="105" s="1"/>
  <c r="B13" i="105" a="1"/>
  <c r="B13" i="105" s="1"/>
  <c r="C13" i="105" a="1"/>
  <c r="C13" i="105" s="1"/>
  <c r="F125" i="3" a="1"/>
  <c r="F125" i="3" s="1"/>
  <c r="J125" i="3" a="1"/>
  <c r="J125" i="3" s="1"/>
  <c r="H125" i="3" a="1"/>
  <c r="H125" i="3" s="1"/>
  <c r="E125" i="3" a="1"/>
  <c r="E125" i="3" s="1"/>
  <c r="C125" i="3" a="1"/>
  <c r="C125" i="3" s="1"/>
  <c r="L13" i="4" a="1"/>
  <c r="L13" i="4" s="1"/>
  <c r="D13" i="4" a="1"/>
  <c r="D13" i="4" s="1"/>
  <c r="H13" i="4" a="1"/>
  <c r="H13" i="4" s="1"/>
  <c r="N13" i="4" a="1"/>
  <c r="N13" i="4" s="1"/>
  <c r="J13" i="4" a="1"/>
  <c r="J13" i="4" s="1"/>
  <c r="M13" i="4" a="1"/>
  <c r="M13" i="4" s="1"/>
  <c r="E13" i="4" a="1"/>
  <c r="E13" i="4" s="1"/>
  <c r="K13" i="4" a="1"/>
  <c r="K13" i="4" s="1"/>
  <c r="I13" i="4" a="1"/>
  <c r="I13" i="4" s="1"/>
  <c r="F13" i="4" a="1"/>
  <c r="F13" i="4" s="1"/>
  <c r="C13" i="4" a="1"/>
  <c r="C13" i="4" s="1"/>
  <c r="C40" i="4" a="1"/>
  <c r="C40" i="4" s="1"/>
  <c r="L40" i="4" a="1"/>
  <c r="L40" i="4" s="1"/>
  <c r="I40" i="4" a="1"/>
  <c r="I40" i="4" s="1"/>
  <c r="K40" i="4" a="1"/>
  <c r="K40" i="4" s="1"/>
  <c r="F40" i="4" a="1"/>
  <c r="F40" i="4" s="1"/>
  <c r="E40" i="4" a="1"/>
  <c r="E40" i="4" s="1"/>
  <c r="D40" i="4" a="1"/>
  <c r="D40" i="4" s="1"/>
  <c r="H40" i="4" a="1"/>
  <c r="H40" i="4" s="1"/>
  <c r="B107" i="106" a="1"/>
  <c r="B107" i="106" s="1"/>
  <c r="C107" i="106" a="1"/>
  <c r="C107" i="106" s="1"/>
  <c r="C68" i="105" a="1"/>
  <c r="C68" i="105" s="1"/>
  <c r="B68" i="105" a="1"/>
  <c r="B68" i="105" s="1"/>
  <c r="I104" i="3" a="1"/>
  <c r="I104" i="3" s="1"/>
  <c r="F104" i="3" a="1"/>
  <c r="F104" i="3" s="1"/>
  <c r="C104" i="3" a="1"/>
  <c r="C104" i="3" s="1"/>
  <c r="D104" i="3" a="1"/>
  <c r="D104" i="3" s="1"/>
  <c r="E104" i="3" a="1"/>
  <c r="E104" i="3" s="1"/>
  <c r="F97" i="3" a="1"/>
  <c r="F97" i="3" s="1"/>
  <c r="C97" i="3" a="1"/>
  <c r="C97" i="3" s="1"/>
  <c r="I97" i="3" a="1"/>
  <c r="I97" i="3" s="1"/>
  <c r="E97" i="3" a="1"/>
  <c r="E97" i="3" s="1"/>
  <c r="D97" i="3" a="1"/>
  <c r="D97" i="3" s="1"/>
  <c r="D47" i="3" a="1"/>
  <c r="D47" i="3" s="1"/>
  <c r="I47" i="3" a="1"/>
  <c r="I47" i="3" s="1"/>
  <c r="F47" i="3" a="1"/>
  <c r="F47" i="3" s="1"/>
  <c r="E47" i="3" a="1"/>
  <c r="E47" i="3" s="1"/>
  <c r="C47" i="3" a="1"/>
  <c r="C47" i="3" s="1"/>
  <c r="J47" i="3" a="1"/>
  <c r="J47" i="3" s="1"/>
  <c r="H47" i="3" a="1"/>
  <c r="H47" i="3" s="1"/>
  <c r="L49" i="4" a="1"/>
  <c r="L49" i="4" s="1"/>
  <c r="C49" i="4" a="1"/>
  <c r="C49" i="4" s="1"/>
  <c r="F49" i="4" a="1"/>
  <c r="F49" i="4" s="1"/>
  <c r="D49" i="4" a="1"/>
  <c r="D49" i="4" s="1"/>
  <c r="H49" i="4" a="1"/>
  <c r="H49" i="4" s="1"/>
  <c r="M49" i="4" a="1"/>
  <c r="M49" i="4" s="1"/>
  <c r="N49" i="4" a="1"/>
  <c r="N49" i="4" s="1"/>
  <c r="J49" i="4" a="1"/>
  <c r="J49" i="4" s="1"/>
  <c r="E49" i="4" a="1"/>
  <c r="E49" i="4" s="1"/>
  <c r="I49" i="4" a="1"/>
  <c r="I49" i="4" s="1"/>
  <c r="K49" i="4" a="1"/>
  <c r="K49" i="4" s="1"/>
  <c r="C86" i="106" a="1"/>
  <c r="C86" i="106" s="1"/>
  <c r="B86" i="106" a="1"/>
  <c r="B86" i="106" s="1"/>
  <c r="B37" i="102" a="1"/>
  <c r="B37" i="102" s="1"/>
  <c r="C37" i="102" a="1"/>
  <c r="C37" i="102" s="1"/>
  <c r="B128" i="106" a="1"/>
  <c r="B128" i="106" s="1"/>
  <c r="C128" i="106" a="1"/>
  <c r="C128" i="106" s="1"/>
  <c r="C140" i="105" a="1"/>
  <c r="C140" i="105" s="1"/>
  <c r="B140" i="105" a="1"/>
  <c r="B140" i="105" s="1"/>
  <c r="B78" i="105" a="1"/>
  <c r="B78" i="105" s="1"/>
  <c r="C78" i="105" a="1"/>
  <c r="C78" i="105" s="1"/>
  <c r="L9" i="4" a="1"/>
  <c r="L9" i="4" s="1"/>
  <c r="H9" i="4" a="1"/>
  <c r="H9" i="4" s="1"/>
  <c r="E9" i="4" a="1"/>
  <c r="E9" i="4" s="1"/>
  <c r="C9" i="4" a="1"/>
  <c r="C9" i="4" s="1"/>
  <c r="I9" i="4" a="1"/>
  <c r="I9" i="4" s="1"/>
  <c r="I22" i="4" a="1"/>
  <c r="I22" i="4" s="1"/>
  <c r="E22" i="4" a="1"/>
  <c r="E22" i="4" s="1"/>
  <c r="M22" i="4" a="1"/>
  <c r="M22" i="4" s="1"/>
  <c r="D22" i="4" a="1"/>
  <c r="D22" i="4" s="1"/>
  <c r="H22" i="4" a="1"/>
  <c r="H22" i="4" s="1"/>
  <c r="L22" i="4" a="1"/>
  <c r="L22" i="4" s="1"/>
  <c r="K22" i="4" a="1"/>
  <c r="K22" i="4" s="1"/>
  <c r="N22" i="4" a="1"/>
  <c r="N22" i="4" s="1"/>
  <c r="B159" i="106" a="1"/>
  <c r="B159" i="106" s="1"/>
  <c r="C159" i="106" a="1"/>
  <c r="C159" i="106" s="1"/>
  <c r="C139" i="105" a="1"/>
  <c r="C139" i="105" s="1"/>
  <c r="B139" i="105" a="1"/>
  <c r="B139" i="105" s="1"/>
  <c r="C9" i="106" a="1"/>
  <c r="C9" i="106" s="1"/>
  <c r="B9" i="106" a="1"/>
  <c r="B9" i="106" s="1"/>
  <c r="B68" i="106" a="1"/>
  <c r="B68" i="106" s="1"/>
  <c r="C68" i="106" a="1"/>
  <c r="C68" i="106" s="1"/>
  <c r="B74" i="106" a="1"/>
  <c r="B74" i="106" s="1"/>
  <c r="C74" i="106" a="1"/>
  <c r="C74" i="106" s="1"/>
  <c r="C62" i="3" a="1"/>
  <c r="C62" i="3" s="1"/>
  <c r="D62" i="3" a="1"/>
  <c r="D62" i="3" s="1"/>
  <c r="E121" i="3" a="1"/>
  <c r="E121" i="3" s="1"/>
  <c r="I121" i="3" a="1"/>
  <c r="I121" i="3" s="1"/>
  <c r="B11" i="106" a="1"/>
  <c r="B11" i="106" s="1"/>
  <c r="C11" i="106" a="1"/>
  <c r="C11" i="106" s="1"/>
  <c r="J114" i="3" a="1"/>
  <c r="J114" i="3" s="1"/>
  <c r="E114" i="3" a="1"/>
  <c r="E114" i="3" s="1"/>
  <c r="C178" i="106" a="1"/>
  <c r="C178" i="106" s="1"/>
  <c r="B178" i="106" a="1"/>
  <c r="B178" i="106" s="1"/>
  <c r="B104" i="106" a="1"/>
  <c r="B104" i="106" s="1"/>
  <c r="C104" i="106" a="1"/>
  <c r="C104" i="106" s="1"/>
  <c r="C139" i="106" a="1"/>
  <c r="C139" i="106" s="1"/>
  <c r="B139" i="106" a="1"/>
  <c r="B139" i="106" s="1"/>
  <c r="B180" i="106" a="1"/>
  <c r="B180" i="106" s="1"/>
  <c r="C180" i="106" a="1"/>
  <c r="C180" i="106" s="1"/>
  <c r="C94" i="3" a="1"/>
  <c r="C94" i="3" s="1"/>
  <c r="I94" i="3" a="1"/>
  <c r="I94" i="3" s="1"/>
  <c r="H35" i="4" a="1"/>
  <c r="H35" i="4" s="1"/>
  <c r="M35" i="4" a="1"/>
  <c r="M35" i="4" s="1"/>
  <c r="E37" i="4" a="1"/>
  <c r="E37" i="4" s="1"/>
  <c r="G35" i="4"/>
  <c r="L2" i="3" a="1"/>
  <c r="L24" i="3" a="1"/>
  <c r="L36" i="3" a="1"/>
  <c r="L27" i="3" a="1"/>
  <c r="L10" i="3" a="1"/>
  <c r="L7" i="3" a="1"/>
  <c r="L37" i="3" a="1"/>
  <c r="L39" i="3" a="1"/>
  <c r="L28" i="3" a="1"/>
  <c r="L29" i="3" a="1"/>
  <c r="L21" i="3" a="1"/>
  <c r="L12" i="3" a="1"/>
  <c r="L9" i="3" a="1"/>
  <c r="L35" i="3" a="1"/>
  <c r="L8" i="3" a="1"/>
  <c r="L26" i="3" a="1"/>
  <c r="L31" i="3" a="1"/>
  <c r="L22" i="3" a="1"/>
  <c r="L32" i="3" a="1"/>
  <c r="L15" i="3" a="1"/>
  <c r="L13" i="3" a="1"/>
  <c r="L16" i="3" a="1"/>
  <c r="L38" i="3" a="1"/>
  <c r="L14" i="3" a="1"/>
  <c r="L33" i="3" a="1"/>
  <c r="L6" i="3" a="1"/>
  <c r="L17" i="3" a="1"/>
  <c r="L5" i="3" a="1"/>
  <c r="L20" i="3" a="1"/>
  <c r="G37" i="3" l="1"/>
  <c r="G10" i="3"/>
  <c r="G31" i="3"/>
  <c r="G17" i="3"/>
  <c r="G23" i="3"/>
  <c r="G30" i="3"/>
  <c r="G29" i="3"/>
  <c r="G4" i="3"/>
  <c r="G14" i="3"/>
  <c r="G5" i="3"/>
  <c r="G9" i="3"/>
  <c r="G8" i="3"/>
  <c r="G107" i="3"/>
  <c r="G33" i="3"/>
  <c r="G36" i="3"/>
  <c r="G16" i="3"/>
  <c r="L35" i="3"/>
  <c r="M35" i="3" s="1"/>
  <c r="L21" i="3"/>
  <c r="M21" i="3" s="1"/>
  <c r="L37" i="3"/>
  <c r="M37" i="3" s="1"/>
  <c r="L36" i="3"/>
  <c r="M36" i="3" s="1"/>
  <c r="L20" i="3"/>
  <c r="M20" i="3" s="1"/>
  <c r="L6" i="3"/>
  <c r="M6" i="3" s="1"/>
  <c r="L16" i="3"/>
  <c r="M16" i="3" s="1"/>
  <c r="L14" i="3"/>
  <c r="M14" i="3" s="1"/>
  <c r="L13" i="3"/>
  <c r="M13" i="3" s="1"/>
  <c r="L32" i="3"/>
  <c r="M32" i="3" s="1"/>
  <c r="L31" i="3"/>
  <c r="M31" i="3" s="1"/>
  <c r="L27" i="3"/>
  <c r="M27" i="3" s="1"/>
  <c r="L12" i="3"/>
  <c r="M12" i="3" s="1"/>
  <c r="L29" i="3"/>
  <c r="M29" i="3" s="1"/>
  <c r="L7" i="3"/>
  <c r="M7" i="3" s="1"/>
  <c r="L24" i="3"/>
  <c r="M24" i="3" s="1"/>
  <c r="L9" i="3"/>
  <c r="M9" i="3" s="1"/>
  <c r="L5" i="3"/>
  <c r="M5" i="3" s="1"/>
  <c r="L33" i="3"/>
  <c r="M33" i="3" s="1"/>
  <c r="L38" i="3"/>
  <c r="M38" i="3" s="1"/>
  <c r="L15" i="3"/>
  <c r="M15" i="3" s="1"/>
  <c r="L22" i="3"/>
  <c r="M22" i="3" s="1"/>
  <c r="L26" i="3"/>
  <c r="M26" i="3" s="1"/>
  <c r="L8" i="3"/>
  <c r="M8" i="3" s="1"/>
  <c r="L39" i="3"/>
  <c r="M39" i="3" s="1"/>
  <c r="L28" i="3"/>
  <c r="M28" i="3" s="1"/>
  <c r="L10" i="3"/>
  <c r="M10" i="3" s="1"/>
  <c r="L2" i="3"/>
  <c r="M2" i="3" s="1"/>
  <c r="L17" i="3"/>
  <c r="M17" i="3" s="1"/>
  <c r="M34" i="3"/>
  <c r="M23" i="3"/>
  <c r="G21" i="3"/>
  <c r="M25" i="3"/>
  <c r="G38" i="3"/>
  <c r="G20" i="3"/>
  <c r="M4" i="3"/>
  <c r="M3" i="3"/>
  <c r="M19" i="3"/>
  <c r="G12" i="3"/>
  <c r="G3" i="3"/>
  <c r="G24" i="3"/>
  <c r="M18" i="3"/>
  <c r="G35" i="3"/>
  <c r="G39" i="3"/>
  <c r="G22" i="3"/>
  <c r="M30" i="3"/>
  <c r="G2" i="4"/>
  <c r="B377" i="108"/>
  <c r="A377" i="108"/>
  <c r="B756" i="108"/>
  <c r="A756" i="108"/>
  <c r="B7" i="108"/>
  <c r="A7" i="108"/>
  <c r="C19" i="58"/>
  <c r="G106" i="3"/>
  <c r="G48" i="3"/>
  <c r="G62" i="3"/>
  <c r="G5" i="4"/>
  <c r="G44" i="4"/>
  <c r="G43" i="4"/>
  <c r="G86" i="3"/>
  <c r="G4" i="4"/>
  <c r="G58" i="3"/>
  <c r="G15" i="4"/>
  <c r="G21" i="4"/>
  <c r="G18" i="4"/>
  <c r="G27" i="4"/>
  <c r="G96" i="3"/>
  <c r="G122" i="3"/>
  <c r="G56" i="3"/>
  <c r="G45" i="4"/>
  <c r="G67" i="3"/>
  <c r="G54" i="3"/>
  <c r="G41" i="4"/>
  <c r="G73" i="3"/>
  <c r="G78" i="3"/>
  <c r="G75" i="3"/>
  <c r="G34" i="4"/>
  <c r="G8" i="4"/>
  <c r="G47" i="4"/>
  <c r="G37" i="4"/>
  <c r="G29" i="4"/>
  <c r="G24" i="4"/>
  <c r="G51" i="3"/>
  <c r="G6" i="4"/>
  <c r="G112" i="3"/>
  <c r="G42" i="4"/>
  <c r="G88" i="3"/>
  <c r="G10" i="4"/>
  <c r="G81" i="3"/>
  <c r="G129" i="3"/>
  <c r="G50" i="3"/>
  <c r="G39" i="4"/>
  <c r="G99" i="3"/>
  <c r="G14" i="4"/>
  <c r="G50" i="4"/>
  <c r="G109" i="3"/>
  <c r="G120" i="3"/>
  <c r="G16" i="4"/>
  <c r="G17" i="4"/>
  <c r="G41" i="3"/>
  <c r="G60" i="3"/>
  <c r="G92" i="3"/>
  <c r="G79" i="3"/>
  <c r="G22" i="4"/>
  <c r="G111" i="3"/>
  <c r="G116" i="3"/>
  <c r="G117" i="3"/>
  <c r="G123" i="3"/>
  <c r="G113" i="3"/>
  <c r="G63" i="3"/>
  <c r="G36" i="4"/>
  <c r="G101" i="3"/>
  <c r="G95" i="3"/>
  <c r="G115" i="3"/>
  <c r="G66" i="3"/>
  <c r="G44" i="3"/>
  <c r="G82" i="3"/>
  <c r="G114" i="3"/>
  <c r="G61" i="3"/>
  <c r="G32" i="4"/>
  <c r="G30" i="4"/>
  <c r="G38" i="4"/>
  <c r="G118" i="3"/>
  <c r="G9" i="4"/>
  <c r="G46" i="4"/>
  <c r="G12" i="4"/>
  <c r="G108" i="3"/>
  <c r="G93" i="3"/>
  <c r="G31" i="4"/>
  <c r="G52" i="3"/>
  <c r="G70" i="3"/>
  <c r="G105" i="3"/>
  <c r="G46" i="3"/>
  <c r="G33" i="4"/>
  <c r="G23" i="4"/>
  <c r="G124" i="3"/>
  <c r="G84" i="3"/>
  <c r="G77" i="3"/>
  <c r="G85" i="3"/>
  <c r="G100" i="3"/>
  <c r="G45" i="3"/>
  <c r="G121" i="3"/>
  <c r="G110" i="3"/>
  <c r="G49" i="4"/>
  <c r="G3" i="4"/>
  <c r="G47" i="3"/>
  <c r="G83" i="3"/>
  <c r="G42" i="3"/>
  <c r="G11" i="4"/>
  <c r="G91" i="3"/>
  <c r="G104" i="3"/>
  <c r="G13" i="4"/>
  <c r="G125" i="3"/>
  <c r="G97" i="3"/>
  <c r="G40" i="4"/>
  <c r="B757" i="108" l="1"/>
  <c r="A757" i="108"/>
  <c r="B8" i="108"/>
  <c r="A8" i="108"/>
  <c r="B378" i="108"/>
  <c r="A378" i="108"/>
  <c r="B9" i="108" l="1"/>
  <c r="A9" i="108"/>
  <c r="B379" i="108"/>
  <c r="A379" i="108"/>
  <c r="B758" i="108"/>
  <c r="A758" i="108"/>
  <c r="B380" i="108" l="1"/>
  <c r="A380" i="108"/>
  <c r="B759" i="108"/>
  <c r="A759" i="108"/>
  <c r="B10" i="108"/>
  <c r="A10" i="108"/>
  <c r="B760" i="108" l="1"/>
  <c r="A760" i="108"/>
  <c r="B11" i="108"/>
  <c r="A11" i="108"/>
  <c r="B381" i="108"/>
  <c r="A381" i="108"/>
  <c r="B382" i="108" l="1"/>
  <c r="A382" i="108"/>
  <c r="B12" i="108"/>
  <c r="A12" i="108"/>
  <c r="B761" i="108"/>
  <c r="A761" i="108"/>
  <c r="B13" i="108" l="1"/>
  <c r="A13" i="108"/>
  <c r="B762" i="108"/>
  <c r="A762" i="108"/>
  <c r="B383" i="108"/>
  <c r="A383" i="108"/>
  <c r="B384" i="108" l="1"/>
  <c r="A384" i="108"/>
  <c r="B763" i="108"/>
  <c r="A763" i="108"/>
  <c r="B14" i="108"/>
  <c r="A14" i="108"/>
  <c r="B764" i="108" l="1"/>
  <c r="A764" i="108"/>
  <c r="B15" i="108"/>
  <c r="A15" i="108"/>
  <c r="B385" i="108"/>
  <c r="A385" i="108"/>
  <c r="B16" i="108" l="1"/>
  <c r="A16" i="108"/>
  <c r="B386" i="108"/>
  <c r="A386" i="108"/>
  <c r="B765" i="108"/>
  <c r="A765" i="108"/>
  <c r="B387" i="108" l="1"/>
  <c r="A387" i="108"/>
  <c r="B766" i="108"/>
  <c r="A766" i="108"/>
  <c r="B17" i="108"/>
  <c r="A17" i="108"/>
  <c r="B767" i="108" l="1"/>
  <c r="A767" i="108"/>
  <c r="B18" i="108"/>
  <c r="A18" i="108"/>
  <c r="B388" i="108"/>
  <c r="A388" i="108"/>
  <c r="B768" i="108" l="1"/>
  <c r="A768" i="108"/>
  <c r="B389" i="108"/>
  <c r="A389" i="108"/>
  <c r="B19" i="108"/>
  <c r="A19" i="108"/>
  <c r="B390" i="108" l="1"/>
  <c r="A390" i="108"/>
  <c r="B20" i="108"/>
  <c r="A20" i="108"/>
  <c r="B769" i="108"/>
  <c r="A769" i="108"/>
  <c r="B21" i="108" l="1"/>
  <c r="A21" i="108"/>
  <c r="B391" i="108"/>
  <c r="A391" i="108"/>
  <c r="B770" i="108"/>
  <c r="A770" i="108"/>
  <c r="B771" i="108" l="1"/>
  <c r="A771" i="108"/>
  <c r="B392" i="108"/>
  <c r="A392" i="108"/>
  <c r="B22" i="108"/>
  <c r="A22" i="108"/>
  <c r="B393" i="108" l="1"/>
  <c r="A393" i="108"/>
  <c r="B23" i="108"/>
  <c r="A23" i="108"/>
  <c r="B772" i="108"/>
  <c r="A772" i="108"/>
  <c r="B24" i="108" l="1"/>
  <c r="A24" i="108"/>
  <c r="B773" i="108"/>
  <c r="A773" i="108"/>
  <c r="B394" i="108"/>
  <c r="A394" i="108"/>
  <c r="B774" i="108" l="1"/>
  <c r="A774" i="108"/>
  <c r="B395" i="108"/>
  <c r="A395" i="108"/>
  <c r="B25" i="108"/>
  <c r="A25" i="108"/>
  <c r="B26" i="108" l="1"/>
  <c r="A26" i="108"/>
  <c r="B396" i="108"/>
  <c r="A396" i="108"/>
  <c r="B775" i="108"/>
  <c r="A775" i="108"/>
  <c r="B397" i="108" l="1"/>
  <c r="A397" i="108"/>
  <c r="B27" i="108"/>
  <c r="A27" i="108"/>
  <c r="B776" i="108"/>
  <c r="A776" i="108"/>
  <c r="B398" i="108" l="1"/>
  <c r="A398" i="108"/>
  <c r="B777" i="108"/>
  <c r="A777" i="108"/>
  <c r="B28" i="108"/>
  <c r="A28" i="108"/>
  <c r="B778" i="108" l="1"/>
  <c r="A778" i="108"/>
  <c r="B29" i="108"/>
  <c r="A29" i="108"/>
  <c r="B399" i="108"/>
  <c r="A399" i="108"/>
  <c r="B30" i="108" l="1"/>
  <c r="A30" i="108"/>
  <c r="B400" i="108"/>
  <c r="A400" i="108"/>
  <c r="B779" i="108"/>
  <c r="A779" i="108"/>
  <c r="B780" i="108" l="1"/>
  <c r="A780" i="108"/>
  <c r="B401" i="108"/>
  <c r="A401" i="108"/>
  <c r="B31" i="108"/>
  <c r="A31" i="108"/>
  <c r="B402" i="108" l="1"/>
  <c r="A402" i="108"/>
  <c r="B32" i="108"/>
  <c r="A32" i="108"/>
  <c r="B781" i="108"/>
  <c r="A781" i="108"/>
  <c r="B33" i="108" l="1"/>
  <c r="A33" i="108"/>
  <c r="B403" i="108"/>
  <c r="A403" i="108"/>
  <c r="B782" i="108"/>
  <c r="A782" i="108"/>
  <c r="B404" i="108" l="1"/>
  <c r="A404" i="108"/>
  <c r="B783" i="108"/>
  <c r="A783" i="108"/>
  <c r="B34" i="108"/>
  <c r="A34" i="108"/>
  <c r="B784" i="108" l="1"/>
  <c r="A784" i="108"/>
  <c r="B35" i="108"/>
  <c r="A35" i="108"/>
  <c r="B405" i="108"/>
  <c r="A405" i="108"/>
  <c r="B36" i="108" l="1"/>
  <c r="A36" i="108"/>
  <c r="B406" i="108"/>
  <c r="A406" i="108"/>
  <c r="B785" i="108"/>
  <c r="A785" i="108"/>
  <c r="B37" i="108" l="1"/>
  <c r="A37" i="108"/>
  <c r="B786" i="108"/>
  <c r="A786" i="108"/>
  <c r="B407" i="108"/>
  <c r="A407" i="108"/>
  <c r="B787" i="108" l="1"/>
  <c r="A787" i="108"/>
  <c r="B408" i="108"/>
  <c r="A408" i="108"/>
  <c r="B38" i="108"/>
  <c r="A38" i="108"/>
  <c r="B409" i="108" l="1"/>
  <c r="A409" i="108"/>
  <c r="B40" i="108"/>
  <c r="A40" i="108"/>
  <c r="B788" i="108"/>
  <c r="A788" i="108"/>
  <c r="B41" i="108" l="1"/>
  <c r="A41" i="108"/>
  <c r="B410" i="108"/>
  <c r="A410" i="108"/>
  <c r="B789" i="108"/>
  <c r="A789" i="108"/>
  <c r="B411" i="108" l="1"/>
  <c r="A411" i="108"/>
  <c r="B790" i="108"/>
  <c r="A790" i="108"/>
  <c r="B42" i="108"/>
  <c r="A42" i="108"/>
  <c r="B791" i="108" l="1"/>
  <c r="A791" i="108"/>
  <c r="B43" i="108"/>
  <c r="A43" i="108"/>
  <c r="B412" i="108"/>
  <c r="A412" i="108"/>
  <c r="B44" i="108" l="1"/>
  <c r="A44" i="108"/>
  <c r="B792" i="108"/>
  <c r="A792" i="108"/>
  <c r="B413" i="108"/>
  <c r="A413" i="108"/>
  <c r="B414" i="108" l="1"/>
  <c r="A414" i="108"/>
  <c r="B45" i="108"/>
  <c r="A45" i="108"/>
  <c r="B793" i="108"/>
  <c r="A793" i="108"/>
  <c r="B46" i="108" l="1"/>
  <c r="A46" i="108"/>
  <c r="B794" i="108"/>
  <c r="A794" i="108"/>
  <c r="B415" i="108"/>
  <c r="A415" i="108"/>
  <c r="B795" i="108" l="1"/>
  <c r="A795" i="108"/>
  <c r="B416" i="108"/>
  <c r="A416" i="108"/>
  <c r="B47" i="108"/>
  <c r="A47" i="108"/>
  <c r="B417" i="108" l="1"/>
  <c r="A417" i="108"/>
  <c r="B48" i="108"/>
  <c r="A48" i="108"/>
  <c r="B796" i="108"/>
  <c r="A796" i="108"/>
  <c r="B49" i="108" l="1"/>
  <c r="A49" i="108"/>
  <c r="B797" i="108"/>
  <c r="A797" i="108"/>
  <c r="B418" i="108"/>
  <c r="A418" i="108"/>
  <c r="B419" i="108" l="1"/>
  <c r="A419" i="108"/>
  <c r="B798" i="108"/>
  <c r="A798" i="108"/>
  <c r="B50" i="108"/>
  <c r="A50" i="108"/>
  <c r="B51" i="108" l="1"/>
  <c r="A51" i="108"/>
  <c r="B799" i="108"/>
  <c r="A799" i="108"/>
  <c r="B420" i="108"/>
  <c r="A420" i="108"/>
  <c r="B421" i="108" l="1"/>
  <c r="A421" i="108"/>
  <c r="B800" i="108"/>
  <c r="A800" i="108"/>
  <c r="B52" i="108"/>
  <c r="A52" i="108"/>
  <c r="B801" i="108" l="1"/>
  <c r="A801" i="108"/>
  <c r="B53" i="108"/>
  <c r="A53" i="108"/>
  <c r="B422" i="108"/>
  <c r="A422" i="108"/>
  <c r="B802" i="108" l="1"/>
  <c r="A802" i="108"/>
  <c r="B54" i="108"/>
  <c r="A54" i="108"/>
  <c r="B423" i="108"/>
  <c r="A423" i="108"/>
  <c r="B55" i="108" l="1"/>
  <c r="A55" i="108"/>
  <c r="B424" i="108"/>
  <c r="A424" i="108"/>
  <c r="B803" i="108"/>
  <c r="A803" i="108"/>
  <c r="B425" i="108" l="1"/>
  <c r="A425" i="108"/>
  <c r="B804" i="108"/>
  <c r="A804" i="108"/>
  <c r="B56" i="108"/>
  <c r="A56" i="108"/>
  <c r="B426" i="108" l="1"/>
  <c r="A426" i="108"/>
  <c r="B57" i="108"/>
  <c r="A57" i="108"/>
  <c r="B805" i="108"/>
  <c r="A805" i="108"/>
  <c r="B58" i="108" l="1"/>
  <c r="A58" i="108"/>
  <c r="B806" i="108"/>
  <c r="A806" i="108"/>
  <c r="B427" i="108"/>
  <c r="A427" i="108"/>
  <c r="B59" i="108" l="1"/>
  <c r="A59" i="108"/>
  <c r="B807" i="108"/>
  <c r="A807" i="108"/>
  <c r="B428" i="108"/>
  <c r="A428" i="108"/>
  <c r="B808" i="108" l="1"/>
  <c r="A808" i="108"/>
  <c r="B429" i="108"/>
  <c r="A429" i="108"/>
  <c r="B60" i="108"/>
  <c r="A60" i="108"/>
  <c r="B430" i="108" l="1"/>
  <c r="A430" i="108"/>
  <c r="B809" i="108"/>
  <c r="A809" i="108"/>
  <c r="B61" i="108"/>
  <c r="A61" i="108"/>
  <c r="B810" i="108" l="1"/>
  <c r="A810" i="108"/>
  <c r="B62" i="108"/>
  <c r="A62" i="108"/>
  <c r="B431" i="108"/>
  <c r="A431" i="108"/>
  <c r="B811" i="108" l="1"/>
  <c r="A811" i="108"/>
  <c r="B432" i="108"/>
  <c r="A432" i="108"/>
  <c r="B63" i="108"/>
  <c r="A63" i="108"/>
  <c r="B433" i="108" l="1"/>
  <c r="A433" i="108"/>
  <c r="B64" i="108"/>
  <c r="A64" i="108"/>
  <c r="B812" i="108"/>
  <c r="A812" i="108"/>
  <c r="B65" i="108" l="1"/>
  <c r="A65" i="108"/>
  <c r="B434" i="108"/>
  <c r="A434" i="108"/>
  <c r="B813" i="108"/>
  <c r="A813" i="108"/>
  <c r="B814" i="108" l="1"/>
  <c r="A814" i="108"/>
  <c r="B435" i="108"/>
  <c r="A435" i="108"/>
  <c r="B66" i="108"/>
  <c r="A66" i="108"/>
  <c r="B815" i="108" l="1"/>
  <c r="A815" i="108"/>
  <c r="B67" i="108"/>
  <c r="A67" i="108"/>
  <c r="B436" i="108"/>
  <c r="A436" i="108"/>
  <c r="B816" i="108" l="1"/>
  <c r="A816" i="108"/>
  <c r="B68" i="108"/>
  <c r="A68" i="108"/>
  <c r="B437" i="108"/>
  <c r="A437" i="108"/>
  <c r="B69" i="108" l="1"/>
  <c r="A69" i="108"/>
  <c r="B817" i="108"/>
  <c r="A817" i="108"/>
  <c r="B438" i="108"/>
  <c r="A438" i="108"/>
  <c r="B818" i="108" l="1"/>
  <c r="A818" i="108"/>
  <c r="B70" i="108"/>
  <c r="A70" i="108"/>
  <c r="B439" i="108"/>
  <c r="A439" i="108"/>
  <c r="B71" i="108" l="1"/>
  <c r="A71" i="108"/>
  <c r="B440" i="108"/>
  <c r="A440" i="108"/>
  <c r="B819" i="108"/>
  <c r="A819" i="108"/>
  <c r="B441" i="108" l="1"/>
  <c r="A441" i="108"/>
  <c r="B820" i="108"/>
  <c r="A820" i="108"/>
  <c r="B72" i="108"/>
  <c r="A72" i="108"/>
  <c r="B821" i="108" l="1"/>
  <c r="A821" i="108"/>
  <c r="B73" i="108"/>
  <c r="A73" i="108"/>
  <c r="B442" i="108"/>
  <c r="A442" i="108"/>
  <c r="B74" i="108" l="1"/>
  <c r="A74" i="108"/>
  <c r="B443" i="108"/>
  <c r="A443" i="108"/>
  <c r="B822" i="108"/>
  <c r="A822" i="108"/>
  <c r="B444" i="108" l="1"/>
  <c r="A444" i="108"/>
  <c r="B823" i="108"/>
  <c r="A823" i="108"/>
  <c r="B75" i="108"/>
  <c r="A75" i="108"/>
  <c r="B824" i="108" l="1"/>
  <c r="A824" i="108"/>
  <c r="B76" i="108"/>
  <c r="A76" i="108"/>
  <c r="B445" i="108"/>
  <c r="A445" i="108"/>
  <c r="B77" i="108" l="1"/>
  <c r="A77" i="108"/>
  <c r="B825" i="108"/>
  <c r="A825" i="108"/>
  <c r="B446" i="108"/>
  <c r="A446" i="108"/>
  <c r="B826" i="108" l="1"/>
  <c r="A826" i="108"/>
  <c r="B447" i="108"/>
  <c r="A447" i="108"/>
  <c r="B78" i="108"/>
  <c r="A78" i="108"/>
  <c r="B79" i="108" l="1"/>
  <c r="A79" i="108"/>
  <c r="B448" i="108"/>
  <c r="A448" i="108"/>
  <c r="B827" i="108"/>
  <c r="A827" i="108"/>
  <c r="B449" i="108" l="1"/>
  <c r="A449" i="108"/>
  <c r="B828" i="108"/>
  <c r="A828" i="108"/>
  <c r="B80" i="108"/>
  <c r="A80" i="108"/>
  <c r="B829" i="108" l="1"/>
  <c r="A829" i="108"/>
  <c r="B81" i="108"/>
  <c r="A81" i="108"/>
  <c r="B450" i="108"/>
  <c r="A450" i="108"/>
  <c r="B82" i="108" l="1"/>
  <c r="A82" i="108"/>
  <c r="B451" i="108"/>
  <c r="A451" i="108"/>
  <c r="B830" i="108"/>
  <c r="A830" i="108"/>
  <c r="B831" i="108" l="1"/>
  <c r="A831" i="108"/>
  <c r="B452" i="108"/>
  <c r="A452" i="108"/>
  <c r="B83" i="108"/>
  <c r="A83" i="108"/>
  <c r="B84" i="108" l="1"/>
  <c r="A84" i="108"/>
  <c r="B832" i="108"/>
  <c r="A832" i="108"/>
  <c r="B453" i="108"/>
  <c r="A453" i="108"/>
  <c r="B833" i="108" l="1"/>
  <c r="A833" i="108"/>
  <c r="B454" i="108"/>
  <c r="A454" i="108"/>
  <c r="B85" i="108"/>
  <c r="A85" i="108"/>
  <c r="B86" i="108" l="1"/>
  <c r="A86" i="108"/>
  <c r="B455" i="108"/>
  <c r="A455" i="108"/>
  <c r="B834" i="108"/>
  <c r="A834" i="108"/>
  <c r="B87" i="108" l="1"/>
  <c r="A87" i="108"/>
  <c r="B456" i="108"/>
  <c r="A456" i="108"/>
  <c r="B835" i="108"/>
  <c r="A835" i="108"/>
  <c r="B836" i="108" l="1"/>
  <c r="A836" i="108"/>
  <c r="B457" i="108"/>
  <c r="A457" i="108"/>
  <c r="B88" i="108"/>
  <c r="A88" i="108"/>
  <c r="B458" i="108" l="1"/>
  <c r="A458" i="108"/>
  <c r="B89" i="108"/>
  <c r="A89" i="108"/>
  <c r="B837" i="108"/>
  <c r="A837" i="108"/>
  <c r="B838" i="108" l="1"/>
  <c r="A838" i="108"/>
  <c r="B459" i="108"/>
  <c r="A459" i="108"/>
  <c r="B90" i="108"/>
  <c r="A90" i="108"/>
  <c r="B91" i="108" l="1"/>
  <c r="A91" i="108"/>
  <c r="B460" i="108"/>
  <c r="A460" i="108"/>
  <c r="B839" i="108"/>
  <c r="A839" i="108"/>
  <c r="B461" i="108" l="1"/>
  <c r="A461" i="108"/>
  <c r="B92" i="108"/>
  <c r="A92" i="108"/>
  <c r="B840" i="108"/>
  <c r="A840" i="108"/>
  <c r="B93" i="108" l="1"/>
  <c r="A93" i="108"/>
  <c r="B841" i="108"/>
  <c r="A841" i="108"/>
  <c r="B462" i="108"/>
  <c r="A462" i="108"/>
  <c r="B842" i="108" l="1"/>
  <c r="A842" i="108"/>
  <c r="B463" i="108"/>
  <c r="A463" i="108"/>
  <c r="B94" i="108"/>
  <c r="A94" i="108"/>
  <c r="B464" i="108" l="1"/>
  <c r="A464" i="108"/>
  <c r="B95" i="108"/>
  <c r="A95" i="108"/>
  <c r="B843" i="108"/>
  <c r="A843" i="108"/>
  <c r="B465" i="108" l="1"/>
  <c r="A465" i="108"/>
  <c r="B844" i="108"/>
  <c r="A844" i="108"/>
  <c r="B96" i="108"/>
  <c r="A96" i="108"/>
  <c r="B466" i="108" l="1"/>
  <c r="A466" i="108"/>
  <c r="B845" i="108"/>
  <c r="A845" i="108"/>
  <c r="B97" i="108"/>
  <c r="A97" i="108"/>
  <c r="B467" i="108" l="1"/>
  <c r="A467" i="108"/>
  <c r="B98" i="108"/>
  <c r="A98" i="108"/>
  <c r="B846" i="108"/>
  <c r="A846" i="108"/>
  <c r="B99" i="108" l="1"/>
  <c r="A99" i="108"/>
  <c r="B468" i="108"/>
  <c r="A468" i="108"/>
  <c r="B847" i="108"/>
  <c r="A847" i="108"/>
  <c r="B469" i="108" l="1"/>
  <c r="A469" i="108"/>
  <c r="B848" i="108"/>
  <c r="A848" i="108"/>
  <c r="B100" i="108"/>
  <c r="A100" i="108"/>
  <c r="B849" i="108" l="1"/>
  <c r="A849" i="108"/>
  <c r="B101" i="108"/>
  <c r="A101" i="108"/>
  <c r="B470" i="108"/>
  <c r="A470" i="108"/>
  <c r="B850" i="108" l="1"/>
  <c r="A850" i="108"/>
  <c r="B102" i="108"/>
  <c r="A102" i="108"/>
  <c r="B471" i="108"/>
  <c r="A471" i="108"/>
  <c r="B851" i="108" l="1"/>
  <c r="A851" i="108"/>
  <c r="B103" i="108"/>
  <c r="A103" i="108"/>
  <c r="B472" i="108"/>
  <c r="A472" i="108"/>
  <c r="B852" i="108" l="1"/>
  <c r="A852" i="108"/>
  <c r="B473" i="108"/>
  <c r="A473" i="108"/>
  <c r="B104" i="108"/>
  <c r="A104" i="108"/>
  <c r="B474" i="108" l="1"/>
  <c r="A474" i="108"/>
  <c r="B105" i="108"/>
  <c r="A105" i="108"/>
  <c r="B853" i="108"/>
  <c r="A853" i="108"/>
  <c r="B854" i="108" l="1"/>
  <c r="A854" i="108"/>
  <c r="B106" i="108"/>
  <c r="A106" i="108"/>
  <c r="B475" i="108"/>
  <c r="A475" i="108"/>
  <c r="B476" i="108" l="1"/>
  <c r="A476" i="108"/>
  <c r="B107" i="108"/>
  <c r="A107" i="108"/>
  <c r="B855" i="108"/>
  <c r="A855" i="108"/>
  <c r="B108" i="108" l="1"/>
  <c r="A108" i="108"/>
  <c r="B856" i="108"/>
  <c r="A856" i="108"/>
  <c r="B477" i="108"/>
  <c r="A477" i="108"/>
  <c r="B857" i="108" l="1"/>
  <c r="A857" i="108"/>
  <c r="B109" i="108"/>
  <c r="A109" i="108"/>
  <c r="B478" i="108"/>
  <c r="A478" i="108"/>
  <c r="B110" i="108" l="1"/>
  <c r="A110" i="108"/>
  <c r="B858" i="108"/>
  <c r="A858" i="108"/>
  <c r="B479" i="108"/>
  <c r="A479" i="108"/>
  <c r="B859" i="108" l="1"/>
  <c r="A859" i="108"/>
  <c r="B480" i="108"/>
  <c r="A480" i="108"/>
  <c r="B111" i="108"/>
  <c r="A111" i="108"/>
  <c r="B481" i="108" l="1"/>
  <c r="A481" i="108"/>
  <c r="B112" i="108"/>
  <c r="A112" i="108"/>
  <c r="B860" i="108"/>
  <c r="A860" i="108"/>
  <c r="B482" i="108" l="1"/>
  <c r="A482" i="108"/>
  <c r="B113" i="108"/>
  <c r="A113" i="108"/>
  <c r="B861" i="108"/>
  <c r="A861" i="108"/>
  <c r="B114" i="108" l="1"/>
  <c r="A114" i="108"/>
  <c r="B483" i="108"/>
  <c r="A483" i="108"/>
  <c r="B862" i="108"/>
  <c r="A862" i="108"/>
  <c r="B484" i="108" l="1"/>
  <c r="A484" i="108"/>
  <c r="B863" i="108"/>
  <c r="A863" i="108"/>
  <c r="B115" i="108"/>
  <c r="A115" i="108"/>
  <c r="B864" i="108" l="1"/>
  <c r="A864" i="108"/>
  <c r="B116" i="108"/>
  <c r="A116" i="108"/>
  <c r="B485" i="108"/>
  <c r="A485" i="108"/>
  <c r="B486" i="108" l="1"/>
  <c r="A486" i="108"/>
  <c r="B865" i="108"/>
  <c r="A865" i="108"/>
  <c r="B117" i="108"/>
  <c r="A117" i="108"/>
  <c r="B487" i="108" l="1"/>
  <c r="A487" i="108"/>
  <c r="B118" i="108"/>
  <c r="A118" i="108"/>
  <c r="B866" i="108"/>
  <c r="A866" i="108"/>
  <c r="B119" i="108" l="1"/>
  <c r="A119" i="108"/>
  <c r="B867" i="108"/>
  <c r="A867" i="108"/>
  <c r="B488" i="108"/>
  <c r="A488" i="108"/>
  <c r="B868" i="108" l="1"/>
  <c r="A868" i="108"/>
  <c r="B489" i="108"/>
  <c r="A489" i="108"/>
  <c r="B120" i="108"/>
  <c r="A120" i="108"/>
  <c r="B490" i="108" l="1"/>
  <c r="A490" i="108"/>
  <c r="B121" i="108"/>
  <c r="A121" i="108"/>
  <c r="B869" i="108"/>
  <c r="A869" i="108"/>
  <c r="B122" i="108" l="1"/>
  <c r="A122" i="108"/>
  <c r="B870" i="108"/>
  <c r="A870" i="108"/>
  <c r="B491" i="108"/>
  <c r="A491" i="108"/>
  <c r="B492" i="108" l="1"/>
  <c r="A492" i="108"/>
  <c r="B871" i="108"/>
  <c r="A871" i="108"/>
  <c r="B123" i="108"/>
  <c r="A123" i="108"/>
  <c r="B124" i="108" l="1"/>
  <c r="A124" i="108"/>
  <c r="B493" i="108"/>
  <c r="A493" i="108"/>
  <c r="B872" i="108"/>
  <c r="A872" i="108"/>
  <c r="B494" i="108" l="1"/>
  <c r="A494" i="108"/>
  <c r="B873" i="108"/>
  <c r="A873" i="108"/>
  <c r="B125" i="108"/>
  <c r="A125" i="108"/>
  <c r="B874" i="108" l="1"/>
  <c r="A874" i="108"/>
  <c r="B126" i="108"/>
  <c r="A126" i="108"/>
  <c r="B495" i="108"/>
  <c r="A495" i="108"/>
  <c r="B496" i="108" l="1"/>
  <c r="A496" i="108"/>
  <c r="B875" i="108"/>
  <c r="A875" i="108"/>
  <c r="B127" i="108"/>
  <c r="A127" i="108"/>
  <c r="B876" i="108" l="1"/>
  <c r="A876" i="108"/>
  <c r="B128" i="108"/>
  <c r="A128" i="108"/>
  <c r="B497" i="108"/>
  <c r="A497" i="108"/>
  <c r="B498" i="108" l="1"/>
  <c r="A498" i="108"/>
  <c r="B877" i="108"/>
  <c r="A877" i="108"/>
  <c r="B129" i="108"/>
  <c r="A129" i="108"/>
  <c r="B130" i="108" l="1"/>
  <c r="A130" i="108"/>
  <c r="B499" i="108"/>
  <c r="A499" i="108"/>
  <c r="B878" i="108"/>
  <c r="A878" i="108"/>
  <c r="B131" i="108" l="1"/>
  <c r="A131" i="108"/>
  <c r="B879" i="108"/>
  <c r="A879" i="108"/>
  <c r="B500" i="108"/>
  <c r="A500" i="108"/>
  <c r="B132" i="108" l="1"/>
  <c r="A132" i="108"/>
  <c r="B880" i="108"/>
  <c r="A880" i="108"/>
  <c r="B501" i="108"/>
  <c r="A501" i="108"/>
  <c r="B881" i="108" l="1"/>
  <c r="A881" i="108"/>
  <c r="B502" i="108"/>
  <c r="A502" i="108"/>
  <c r="B133" i="108"/>
  <c r="A133" i="108"/>
  <c r="B503" i="108" l="1"/>
  <c r="A503" i="108"/>
  <c r="B882" i="108"/>
  <c r="A882" i="108"/>
  <c r="B134" i="108"/>
  <c r="A134" i="108"/>
  <c r="B883" i="108" l="1"/>
  <c r="A883" i="108"/>
  <c r="B135" i="108"/>
  <c r="A135" i="108"/>
  <c r="B504" i="108"/>
  <c r="A504" i="108"/>
  <c r="B884" i="108" l="1"/>
  <c r="A884" i="108"/>
  <c r="B136" i="108"/>
  <c r="A136" i="108"/>
  <c r="B505" i="108"/>
  <c r="A505" i="108"/>
  <c r="B506" i="108" l="1"/>
  <c r="A506" i="108"/>
  <c r="B137" i="108"/>
  <c r="A137" i="108"/>
  <c r="B885" i="108"/>
  <c r="A885" i="108"/>
  <c r="B138" i="108" l="1"/>
  <c r="A138" i="108"/>
  <c r="B886" i="108"/>
  <c r="A886" i="108"/>
  <c r="B507" i="108"/>
  <c r="A507" i="108"/>
  <c r="B508" i="108" l="1"/>
  <c r="A508" i="108"/>
  <c r="B139" i="108"/>
  <c r="A139" i="108"/>
  <c r="B887" i="108"/>
  <c r="A887" i="108"/>
  <c r="B140" i="108" l="1"/>
  <c r="A140" i="108"/>
  <c r="B888" i="108"/>
  <c r="A888" i="108"/>
  <c r="B509" i="108"/>
  <c r="A509" i="108"/>
  <c r="B141" i="108" l="1"/>
  <c r="A141" i="108"/>
  <c r="B510" i="108"/>
  <c r="A510" i="108"/>
  <c r="B889" i="108"/>
  <c r="A889" i="108"/>
  <c r="B511" i="108" l="1"/>
  <c r="A511" i="108"/>
  <c r="B890" i="108"/>
  <c r="A890" i="108"/>
  <c r="B142" i="108"/>
  <c r="A142" i="108"/>
  <c r="B891" i="108" l="1"/>
  <c r="A891" i="108"/>
  <c r="B143" i="108"/>
  <c r="A143" i="108"/>
  <c r="B512" i="108"/>
  <c r="A512" i="108"/>
  <c r="B144" i="108" l="1"/>
  <c r="A144" i="108"/>
  <c r="B892" i="108"/>
  <c r="A892" i="108"/>
  <c r="B513" i="108"/>
  <c r="A513" i="108"/>
  <c r="B145" i="108"/>
  <c r="A145" i="108"/>
  <c r="B514" i="108" l="1"/>
  <c r="A514" i="108"/>
  <c r="B893" i="108"/>
  <c r="A893" i="108"/>
  <c r="B146" i="108"/>
  <c r="A146" i="108"/>
  <c r="B515" i="108" l="1"/>
  <c r="A515" i="108"/>
  <c r="B147" i="108"/>
  <c r="A147" i="108"/>
  <c r="B894" i="108"/>
  <c r="A894" i="108"/>
  <c r="B148" i="108" l="1"/>
  <c r="A148" i="108"/>
  <c r="B516" i="108"/>
  <c r="A516" i="108"/>
  <c r="B895" i="108"/>
  <c r="A895" i="108"/>
  <c r="B149" i="108" l="1"/>
  <c r="A149" i="108"/>
  <c r="B896" i="108"/>
  <c r="A896" i="108"/>
  <c r="B517" i="108"/>
  <c r="A517" i="108"/>
  <c r="B518" i="108" l="1"/>
  <c r="A518" i="108"/>
  <c r="B897" i="108"/>
  <c r="A897" i="108"/>
  <c r="B150" i="108"/>
  <c r="A150" i="108"/>
  <c r="B151" i="108" l="1"/>
  <c r="A151" i="108"/>
  <c r="B898" i="108"/>
  <c r="A898" i="108"/>
  <c r="B519" i="108"/>
  <c r="A519" i="108"/>
  <c r="B520" i="108" l="1"/>
  <c r="A520" i="108"/>
  <c r="B899" i="108"/>
  <c r="A899" i="108"/>
  <c r="B152" i="108"/>
  <c r="A152" i="108"/>
  <c r="B521" i="108" l="1"/>
  <c r="A521" i="108"/>
  <c r="B153" i="108"/>
  <c r="A153" i="108"/>
  <c r="B900" i="108"/>
  <c r="A900" i="108"/>
  <c r="B154" i="108" l="1"/>
  <c r="A154" i="108"/>
  <c r="B901" i="108"/>
  <c r="A901" i="108"/>
  <c r="B522" i="108"/>
  <c r="A522" i="108"/>
  <c r="B902" i="108" l="1"/>
  <c r="A902" i="108"/>
  <c r="B155" i="108"/>
  <c r="A155" i="108"/>
  <c r="B523" i="108"/>
  <c r="A523" i="108"/>
  <c r="B156" i="108" l="1"/>
  <c r="A156" i="108"/>
  <c r="B903" i="108"/>
  <c r="A903" i="108"/>
  <c r="B524" i="108"/>
  <c r="A524" i="108"/>
  <c r="B904" i="108" l="1"/>
  <c r="A904" i="108"/>
  <c r="B157" i="108"/>
  <c r="A157" i="108"/>
  <c r="B525" i="108"/>
  <c r="A525" i="108"/>
  <c r="B158" i="108" l="1"/>
  <c r="A158" i="108"/>
  <c r="B905" i="108"/>
  <c r="A905" i="108"/>
  <c r="B526" i="108"/>
  <c r="A526" i="108"/>
  <c r="B527" i="108" l="1"/>
  <c r="A527" i="108"/>
  <c r="B159" i="108"/>
  <c r="A159" i="108"/>
  <c r="B906" i="108"/>
  <c r="A906" i="108"/>
  <c r="B160" i="108" l="1"/>
  <c r="A160" i="108"/>
  <c r="B528" i="108"/>
  <c r="A528" i="108"/>
  <c r="B907" i="108"/>
  <c r="A907" i="108"/>
  <c r="B908" i="108" l="1"/>
  <c r="A908" i="108"/>
  <c r="B161" i="108"/>
  <c r="A161" i="108"/>
  <c r="B529" i="108"/>
  <c r="A529" i="108"/>
  <c r="B162" i="108" l="1"/>
  <c r="A162" i="108"/>
  <c r="B909" i="108"/>
  <c r="A909" i="108"/>
  <c r="B530" i="108"/>
  <c r="A530" i="108"/>
  <c r="B531" i="108" l="1"/>
  <c r="A531" i="108"/>
  <c r="B910" i="108"/>
  <c r="A910" i="108"/>
  <c r="B163" i="108"/>
  <c r="A163" i="108"/>
  <c r="B911" i="108" l="1"/>
  <c r="A911" i="108"/>
  <c r="B164" i="108"/>
  <c r="A164" i="108"/>
  <c r="B532" i="108"/>
  <c r="A532" i="108"/>
  <c r="B165" i="108" l="1"/>
  <c r="A165" i="108"/>
  <c r="B912" i="108"/>
  <c r="A912" i="108"/>
  <c r="B533" i="108"/>
  <c r="A533" i="108"/>
  <c r="B534" i="108" l="1"/>
  <c r="A534" i="108"/>
  <c r="B166" i="108"/>
  <c r="A166" i="108"/>
  <c r="B913" i="108"/>
  <c r="A913" i="108"/>
  <c r="B914" i="108" l="1"/>
  <c r="A914" i="108"/>
  <c r="B167" i="108"/>
  <c r="A167" i="108"/>
  <c r="B535" i="108"/>
  <c r="A535" i="108"/>
  <c r="B915" i="108" l="1"/>
  <c r="A915" i="108"/>
  <c r="B536" i="108"/>
  <c r="A536" i="108"/>
  <c r="B168" i="108"/>
  <c r="A168" i="108"/>
  <c r="B916" i="108" l="1"/>
  <c r="A916" i="108"/>
  <c r="B169" i="108"/>
  <c r="A169" i="108"/>
  <c r="B537" i="108"/>
  <c r="A537" i="108"/>
  <c r="B538" i="108" l="1"/>
  <c r="A538" i="108"/>
  <c r="B917" i="108"/>
  <c r="A917" i="108"/>
  <c r="B170" i="108"/>
  <c r="A170" i="108"/>
  <c r="B918" i="108" l="1"/>
  <c r="A918" i="108"/>
  <c r="B539" i="108"/>
  <c r="A539" i="108"/>
  <c r="B171" i="108"/>
  <c r="A171" i="108"/>
  <c r="B540" i="108" l="1"/>
  <c r="A540" i="108"/>
  <c r="B919" i="108"/>
  <c r="A919" i="108"/>
  <c r="B172" i="108"/>
  <c r="A172" i="108"/>
  <c r="B173" i="108" l="1"/>
  <c r="A173" i="108"/>
  <c r="B920" i="108"/>
  <c r="A920" i="108"/>
  <c r="B541" i="108"/>
  <c r="A541" i="108"/>
  <c r="B542" i="108" l="1"/>
  <c r="A542" i="108"/>
  <c r="B921" i="108"/>
  <c r="A921" i="108"/>
  <c r="B174" i="108"/>
  <c r="A174" i="108"/>
  <c r="B175" i="108" l="1"/>
  <c r="A175" i="108"/>
  <c r="B543" i="108"/>
  <c r="A543" i="108"/>
  <c r="B922" i="108"/>
  <c r="A922" i="108"/>
  <c r="B544" i="108" l="1"/>
  <c r="A544" i="108"/>
  <c r="B923" i="108"/>
  <c r="A923" i="108"/>
  <c r="B176" i="108"/>
  <c r="A176" i="108"/>
  <c r="B924" i="108" l="1"/>
  <c r="A924" i="108"/>
  <c r="B545" i="108"/>
  <c r="A545" i="108"/>
  <c r="B177" i="108"/>
  <c r="A177" i="108"/>
  <c r="B925" i="108" l="1"/>
  <c r="A925" i="108"/>
  <c r="B178" i="108"/>
  <c r="A178" i="108"/>
  <c r="B546" i="108"/>
  <c r="A546" i="108"/>
  <c r="B547" i="108" l="1"/>
  <c r="A547" i="108"/>
  <c r="B926" i="108"/>
  <c r="A926" i="108"/>
  <c r="B179" i="108"/>
  <c r="A179" i="108"/>
  <c r="B927" i="108" l="1"/>
  <c r="A927" i="108"/>
  <c r="B180" i="108"/>
  <c r="A180" i="108"/>
  <c r="B548" i="108"/>
  <c r="A548" i="108"/>
  <c r="B549" i="108" l="1"/>
  <c r="A549" i="108"/>
  <c r="B928" i="108"/>
  <c r="A928" i="108"/>
  <c r="B181" i="108"/>
  <c r="A181" i="108"/>
  <c r="B182" i="108" l="1"/>
  <c r="A182" i="108"/>
  <c r="B929" i="108"/>
  <c r="A929" i="108"/>
  <c r="B550" i="108"/>
  <c r="A550" i="108"/>
  <c r="B930" i="108" l="1"/>
  <c r="A930" i="108"/>
  <c r="B183" i="108"/>
  <c r="A183" i="108"/>
  <c r="B551" i="108"/>
  <c r="A551" i="108"/>
  <c r="B184" i="108" l="1"/>
  <c r="A184" i="108"/>
  <c r="B552" i="108"/>
  <c r="A552" i="108"/>
  <c r="B931" i="108"/>
  <c r="A931" i="108"/>
  <c r="B932" i="108" l="1"/>
  <c r="A932" i="108"/>
  <c r="B185" i="108"/>
  <c r="A185" i="108"/>
  <c r="B553" i="108"/>
  <c r="A553" i="108"/>
  <c r="A554" i="108"/>
  <c r="B555" i="108" l="1"/>
  <c r="B554" i="108"/>
  <c r="B186" i="108"/>
  <c r="A186" i="108"/>
  <c r="A556" i="108"/>
  <c r="A555" i="108"/>
  <c r="B933" i="108"/>
  <c r="A933" i="108"/>
  <c r="B934" i="108" l="1"/>
  <c r="A934" i="108"/>
  <c r="B557" i="108"/>
  <c r="B556" i="108"/>
  <c r="A558" i="108"/>
  <c r="A557" i="108"/>
  <c r="B187" i="108"/>
  <c r="A187" i="108"/>
  <c r="B188" i="108" l="1"/>
  <c r="A188" i="108"/>
  <c r="B559" i="108"/>
  <c r="B558" i="108"/>
  <c r="A560" i="108"/>
  <c r="A559" i="108"/>
  <c r="B935" i="108"/>
  <c r="A935" i="108"/>
  <c r="B936" i="108" l="1"/>
  <c r="A936" i="108"/>
  <c r="A561" i="108"/>
  <c r="B189" i="108"/>
  <c r="A189" i="108"/>
  <c r="A562" i="108"/>
  <c r="B561" i="108"/>
  <c r="B560" i="108"/>
  <c r="B563" i="108" l="1"/>
  <c r="B562" i="108"/>
  <c r="B190" i="108"/>
  <c r="A190" i="108"/>
  <c r="B937" i="108"/>
  <c r="A937" i="108"/>
  <c r="A564" i="108"/>
  <c r="A563" i="108"/>
  <c r="A566" i="108" l="1"/>
  <c r="B191" i="108"/>
  <c r="A191" i="108"/>
  <c r="B565" i="108"/>
  <c r="B564" i="108"/>
  <c r="B938" i="108"/>
  <c r="A938" i="108"/>
  <c r="A565" i="108"/>
  <c r="B192" i="108" l="1"/>
  <c r="A192" i="108"/>
  <c r="B567" i="108"/>
  <c r="B566" i="108"/>
  <c r="A568" i="108"/>
  <c r="B939" i="108"/>
  <c r="A939" i="108"/>
  <c r="A567" i="108"/>
  <c r="A569" i="108" l="1"/>
  <c r="B570" i="108"/>
  <c r="A570" i="108"/>
  <c r="B193" i="108"/>
  <c r="A193" i="108"/>
  <c r="B940" i="108"/>
  <c r="A940" i="108"/>
  <c r="B569" i="108"/>
  <c r="B568" i="108"/>
  <c r="B941" i="108" l="1"/>
  <c r="A941" i="108"/>
  <c r="B571" i="108"/>
  <c r="A571" i="108"/>
  <c r="B194" i="108"/>
  <c r="A194" i="108"/>
  <c r="B195" i="108" l="1"/>
  <c r="A195" i="108"/>
  <c r="B942" i="108"/>
  <c r="A942" i="108"/>
  <c r="B572" i="108"/>
  <c r="A572" i="108"/>
  <c r="A573" i="108" l="1"/>
  <c r="B943" i="108"/>
  <c r="A943" i="108"/>
  <c r="B196" i="108"/>
  <c r="A196" i="108"/>
  <c r="B574" i="108" l="1"/>
  <c r="B573" i="108"/>
  <c r="B197" i="108"/>
  <c r="A197" i="108"/>
  <c r="A574" i="108"/>
  <c r="B944" i="108"/>
  <c r="A944" i="108"/>
  <c r="A575" i="108"/>
  <c r="B198" i="108" l="1"/>
  <c r="A198" i="108"/>
  <c r="B577" i="108"/>
  <c r="A577" i="108"/>
  <c r="A576" i="108"/>
  <c r="B576" i="108"/>
  <c r="B575" i="108"/>
  <c r="B945" i="108"/>
  <c r="A945" i="108"/>
  <c r="B946" i="108" l="1"/>
  <c r="A946" i="108"/>
  <c r="B199" i="108"/>
  <c r="A199" i="108"/>
  <c r="B578" i="108"/>
  <c r="A578" i="108"/>
  <c r="B200" i="108" l="1"/>
  <c r="A200" i="108"/>
  <c r="A579" i="108"/>
  <c r="B947" i="108"/>
  <c r="A947" i="108"/>
  <c r="B580" i="108" l="1"/>
  <c r="B579" i="108"/>
  <c r="A581" i="108"/>
  <c r="B201" i="108"/>
  <c r="A201" i="108"/>
  <c r="B948" i="108"/>
  <c r="A948" i="108"/>
  <c r="A580" i="108"/>
  <c r="B582" i="108" l="1"/>
  <c r="B581" i="108"/>
  <c r="A582" i="108"/>
  <c r="B202" i="108"/>
  <c r="A202" i="108"/>
  <c r="B583" i="108"/>
  <c r="A583" i="108"/>
  <c r="B949" i="108"/>
  <c r="A949" i="108"/>
  <c r="B585" i="108" l="1"/>
  <c r="A585" i="108"/>
  <c r="B584" i="108"/>
  <c r="A584" i="108"/>
  <c r="B950" i="108"/>
  <c r="A950" i="108"/>
  <c r="B203" i="108"/>
  <c r="A203" i="108"/>
  <c r="B951" i="108" l="1"/>
  <c r="A951" i="108"/>
  <c r="B204" i="108"/>
  <c r="A204" i="108"/>
  <c r="B586" i="108"/>
  <c r="A586" i="108"/>
  <c r="B587" i="108" l="1"/>
  <c r="A587" i="108"/>
  <c r="B205" i="108"/>
  <c r="A205" i="108"/>
  <c r="B952" i="108"/>
  <c r="A952" i="108"/>
  <c r="B206" i="108" l="1"/>
  <c r="A206" i="108"/>
  <c r="B953" i="108"/>
  <c r="A953" i="108"/>
  <c r="B588" i="108"/>
  <c r="A588" i="108"/>
  <c r="B589" i="108" l="1"/>
  <c r="A589" i="108"/>
  <c r="B207" i="108"/>
  <c r="A207" i="108"/>
  <c r="B954" i="108"/>
  <c r="A954" i="108"/>
  <c r="B208" i="108" l="1"/>
  <c r="A208" i="108"/>
  <c r="B590" i="108"/>
  <c r="A590" i="108"/>
  <c r="B955" i="108"/>
  <c r="A955" i="108"/>
  <c r="B591" i="108" l="1"/>
  <c r="A591" i="108"/>
  <c r="B209" i="108"/>
  <c r="A209" i="108"/>
  <c r="B956" i="108"/>
  <c r="A956" i="108"/>
  <c r="B957" i="108" l="1"/>
  <c r="A957" i="108"/>
  <c r="B210" i="108"/>
  <c r="A210" i="108"/>
  <c r="B592" i="108"/>
  <c r="A592" i="108"/>
  <c r="B211" i="108" l="1"/>
  <c r="A211" i="108"/>
  <c r="B958" i="108"/>
  <c r="A958" i="108"/>
  <c r="B593" i="108"/>
  <c r="A593" i="108"/>
  <c r="B959" i="108" l="1"/>
  <c r="A959" i="108"/>
  <c r="B594" i="108"/>
  <c r="A594" i="108"/>
  <c r="B212" i="108"/>
  <c r="A212" i="108"/>
  <c r="B595" i="108" l="1"/>
  <c r="A595" i="108"/>
  <c r="B960" i="108"/>
  <c r="A960" i="108"/>
  <c r="B213" i="108"/>
  <c r="A213" i="108"/>
  <c r="B961" i="108" l="1"/>
  <c r="A961" i="108"/>
  <c r="B596" i="108"/>
  <c r="A596" i="108"/>
  <c r="B214" i="108"/>
  <c r="A214" i="108"/>
  <c r="B597" i="108" l="1"/>
  <c r="A597" i="108"/>
  <c r="B215" i="108"/>
  <c r="A215" i="108"/>
  <c r="B962" i="108"/>
  <c r="A962" i="108"/>
  <c r="B216" i="108" l="1"/>
  <c r="A216" i="108"/>
  <c r="B598" i="108"/>
  <c r="A598" i="108"/>
  <c r="B963" i="108"/>
  <c r="A963" i="108"/>
  <c r="B599" i="108" l="1"/>
  <c r="A599" i="108"/>
  <c r="B217" i="108"/>
  <c r="A217" i="108"/>
  <c r="B964" i="108"/>
  <c r="A964" i="108"/>
  <c r="B965" i="108" l="1"/>
  <c r="A965" i="108"/>
  <c r="B600" i="108"/>
  <c r="A600" i="108"/>
  <c r="B218" i="108"/>
  <c r="A218" i="108"/>
  <c r="B966" i="108" l="1"/>
  <c r="A966" i="108"/>
  <c r="B601" i="108"/>
  <c r="A601" i="108"/>
  <c r="B219" i="108"/>
  <c r="A219" i="108"/>
  <c r="B602" i="108" l="1"/>
  <c r="A602" i="108"/>
  <c r="B220" i="108"/>
  <c r="A220" i="108"/>
  <c r="B967" i="108"/>
  <c r="A967" i="108"/>
  <c r="B603" i="108" l="1"/>
  <c r="A603" i="108"/>
  <c r="B221" i="108"/>
  <c r="A221" i="108"/>
  <c r="B968" i="108"/>
  <c r="A968" i="108"/>
  <c r="B222" i="108" l="1"/>
  <c r="A222" i="108"/>
  <c r="B604" i="108"/>
  <c r="A604" i="108"/>
  <c r="B969" i="108"/>
  <c r="A969" i="108"/>
  <c r="B970" i="108" l="1"/>
  <c r="A970" i="108"/>
  <c r="B223" i="108"/>
  <c r="A223" i="108"/>
  <c r="B605" i="108"/>
  <c r="A605" i="108"/>
  <c r="B224" i="108" l="1"/>
  <c r="A224" i="108"/>
  <c r="B606" i="108"/>
  <c r="A606" i="108"/>
  <c r="B971" i="108"/>
  <c r="A971" i="108"/>
  <c r="B607" i="108" l="1"/>
  <c r="A607" i="108"/>
  <c r="B972" i="108"/>
  <c r="A972" i="108"/>
  <c r="B225" i="108"/>
  <c r="A225" i="108"/>
  <c r="B973" i="108" l="1"/>
  <c r="A973" i="108"/>
  <c r="B226" i="108"/>
  <c r="A226" i="108"/>
  <c r="B608" i="108"/>
  <c r="A608" i="108"/>
  <c r="B609" i="108" l="1"/>
  <c r="A609" i="108"/>
  <c r="B974" i="108"/>
  <c r="A974" i="108"/>
  <c r="B227" i="108"/>
  <c r="A227" i="108"/>
  <c r="B228" i="108" l="1"/>
  <c r="A228" i="108"/>
  <c r="B610" i="108"/>
  <c r="A610" i="108"/>
  <c r="B975" i="108"/>
  <c r="A975" i="108"/>
  <c r="B611" i="108" l="1"/>
  <c r="A611" i="108"/>
  <c r="B976" i="108"/>
  <c r="A976" i="108"/>
  <c r="B229" i="108"/>
  <c r="A229" i="108"/>
  <c r="B977" i="108" l="1"/>
  <c r="A977" i="108"/>
  <c r="B231" i="108"/>
  <c r="A231" i="108"/>
  <c r="B230" i="108"/>
  <c r="A230" i="108"/>
  <c r="B612" i="108"/>
  <c r="A612" i="108"/>
  <c r="B613" i="108" l="1"/>
  <c r="A613" i="108"/>
  <c r="B232" i="108"/>
  <c r="A232" i="108"/>
  <c r="B978" i="108"/>
  <c r="A978" i="108"/>
  <c r="B233" i="108" l="1"/>
  <c r="A233" i="108"/>
  <c r="B979" i="108"/>
  <c r="A979" i="108"/>
  <c r="B614" i="108"/>
  <c r="A614" i="108"/>
  <c r="B980" i="108" l="1"/>
  <c r="A980" i="108"/>
  <c r="B234" i="108"/>
  <c r="A234" i="108"/>
  <c r="B615" i="108"/>
  <c r="A615" i="108"/>
  <c r="B981" i="108" l="1"/>
  <c r="A981" i="108"/>
  <c r="B235" i="108"/>
  <c r="A235" i="108"/>
  <c r="B616" i="108"/>
  <c r="A616" i="108"/>
  <c r="B236" i="108" l="1"/>
  <c r="A236" i="108"/>
  <c r="B617" i="108"/>
  <c r="A617" i="108"/>
  <c r="B982" i="108"/>
  <c r="A982" i="108"/>
  <c r="B983" i="108" l="1"/>
  <c r="A983" i="108"/>
  <c r="B618" i="108"/>
  <c r="A618" i="108"/>
  <c r="B237" i="108"/>
  <c r="A237" i="108"/>
  <c r="B238" i="108" l="1"/>
  <c r="A238" i="108"/>
  <c r="B619" i="108"/>
  <c r="A619" i="108"/>
  <c r="B984" i="108"/>
  <c r="A984" i="108"/>
  <c r="B985" i="108" l="1"/>
  <c r="A985" i="108"/>
  <c r="B620" i="108"/>
  <c r="A620" i="108"/>
  <c r="B239" i="108"/>
  <c r="A239" i="108"/>
  <c r="B621" i="108" l="1"/>
  <c r="A621" i="108"/>
  <c r="B240" i="108"/>
  <c r="A240" i="108"/>
  <c r="B986" i="108"/>
  <c r="A986" i="108"/>
  <c r="B241" i="108" l="1"/>
  <c r="A241" i="108"/>
  <c r="B987" i="108"/>
  <c r="A987" i="108"/>
  <c r="B622" i="108"/>
  <c r="A622" i="108"/>
  <c r="B988" i="108" l="1"/>
  <c r="A988" i="108"/>
  <c r="B623" i="108"/>
  <c r="A623" i="108"/>
  <c r="B242" i="108"/>
  <c r="A242" i="108"/>
  <c r="B624" i="108" l="1"/>
  <c r="A624" i="108"/>
  <c r="B243" i="108"/>
  <c r="A243" i="108"/>
  <c r="B989" i="108"/>
  <c r="A989" i="108"/>
  <c r="B244" i="108" l="1"/>
  <c r="A244" i="108"/>
  <c r="B990" i="108"/>
  <c r="A990" i="108"/>
  <c r="B625" i="108"/>
  <c r="A625" i="108"/>
  <c r="B626" i="108" l="1"/>
  <c r="A626" i="108"/>
  <c r="B245" i="108"/>
  <c r="A245" i="108"/>
  <c r="B991" i="108"/>
  <c r="A991" i="108"/>
  <c r="B992" i="108" l="1"/>
  <c r="A992" i="108"/>
  <c r="B627" i="108"/>
  <c r="A627" i="108"/>
  <c r="B246" i="108"/>
  <c r="A246" i="108"/>
  <c r="B247" i="108" l="1"/>
  <c r="A247" i="108"/>
  <c r="B628" i="108"/>
  <c r="A628" i="108"/>
  <c r="B993" i="108"/>
  <c r="A993" i="108"/>
  <c r="B994" i="108" l="1"/>
  <c r="A994" i="108"/>
  <c r="B629" i="108"/>
  <c r="A629" i="108"/>
  <c r="B248" i="108"/>
  <c r="A248" i="108"/>
  <c r="B630" i="108" l="1"/>
  <c r="A630" i="108"/>
  <c r="B249" i="108"/>
  <c r="A249" i="108"/>
  <c r="B995" i="108"/>
  <c r="A995" i="108"/>
  <c r="B996" i="108" l="1"/>
  <c r="A996" i="108"/>
  <c r="B250" i="108"/>
  <c r="A250" i="108"/>
  <c r="B631" i="108"/>
  <c r="A631" i="108"/>
  <c r="B251" i="108" l="1"/>
  <c r="A251" i="108"/>
  <c r="B632" i="108"/>
  <c r="A632" i="108"/>
  <c r="B997" i="108"/>
  <c r="A997" i="108"/>
  <c r="B998" i="108" l="1"/>
  <c r="A998" i="108"/>
  <c r="B252" i="108"/>
  <c r="A252" i="108"/>
  <c r="B633" i="108"/>
  <c r="A633" i="108"/>
  <c r="B634" i="108" l="1"/>
  <c r="A634" i="108"/>
  <c r="B253" i="108"/>
  <c r="A253" i="108"/>
  <c r="B254" i="108"/>
  <c r="A254" i="108"/>
  <c r="B999" i="108"/>
  <c r="A999" i="108"/>
  <c r="B255" i="108" l="1"/>
  <c r="A255" i="108"/>
  <c r="B1000" i="108"/>
  <c r="A1000" i="108"/>
  <c r="B635" i="108"/>
  <c r="A635" i="108"/>
  <c r="B1001" i="108" l="1"/>
  <c r="A1001" i="108"/>
  <c r="B636" i="108"/>
  <c r="A636" i="108"/>
  <c r="B256" i="108"/>
  <c r="A256" i="108"/>
  <c r="B637" i="108" l="1"/>
  <c r="A637" i="108"/>
  <c r="B257" i="108"/>
  <c r="A257" i="108"/>
  <c r="B1002" i="108"/>
  <c r="A1002" i="108"/>
  <c r="B1003" i="108" l="1"/>
  <c r="A1003" i="108"/>
  <c r="B258" i="108"/>
  <c r="A258" i="108"/>
  <c r="B638" i="108"/>
  <c r="A638" i="108"/>
  <c r="B259" i="108" l="1"/>
  <c r="A259" i="108"/>
  <c r="B1004" i="108"/>
  <c r="A1004" i="108"/>
  <c r="B639" i="108"/>
  <c r="A639" i="108"/>
  <c r="B1005" i="108" l="1"/>
  <c r="A1005" i="108"/>
  <c r="B640" i="108"/>
  <c r="A640" i="108"/>
  <c r="B260" i="108"/>
  <c r="A260" i="108"/>
  <c r="B641" i="108" l="1"/>
  <c r="A641" i="108"/>
  <c r="B261" i="108"/>
  <c r="A261" i="108"/>
  <c r="B1006" i="108"/>
  <c r="A1006" i="108"/>
  <c r="B1007" i="108" l="1"/>
  <c r="A1007" i="108"/>
  <c r="B262" i="108"/>
  <c r="A262" i="108"/>
  <c r="B642" i="108"/>
  <c r="A642" i="108"/>
  <c r="B263" i="108" l="1"/>
  <c r="A263" i="108"/>
  <c r="B643" i="108"/>
  <c r="A643" i="108"/>
  <c r="B1008" i="108"/>
  <c r="A1008" i="108"/>
  <c r="B264" i="108" l="1"/>
  <c r="A264" i="108"/>
  <c r="B644" i="108"/>
  <c r="A644" i="108"/>
  <c r="B1009" i="108"/>
  <c r="A1009" i="108"/>
  <c r="B645" i="108" l="1"/>
  <c r="A645" i="108"/>
  <c r="B1010" i="108"/>
  <c r="A1010" i="108"/>
  <c r="B265" i="108"/>
  <c r="A265" i="108"/>
  <c r="B266" i="108" l="1"/>
  <c r="A266" i="108"/>
  <c r="B1011" i="108"/>
  <c r="A1011" i="108"/>
  <c r="B646" i="108"/>
  <c r="A646" i="108"/>
  <c r="B1012" i="108" l="1"/>
  <c r="A1012" i="108"/>
  <c r="B647" i="108"/>
  <c r="A647" i="108"/>
  <c r="B267" i="108"/>
  <c r="A267" i="108"/>
  <c r="B648" i="108" l="1"/>
  <c r="A648" i="108"/>
  <c r="B268" i="108"/>
  <c r="A268" i="108"/>
  <c r="B1013" i="108"/>
  <c r="A1013" i="108"/>
  <c r="B269" i="108" l="1"/>
  <c r="A269" i="108"/>
  <c r="B649" i="108"/>
  <c r="A649" i="108"/>
  <c r="B1014" i="108"/>
  <c r="A1014" i="108"/>
  <c r="B1015" i="108" l="1"/>
  <c r="A1015" i="108"/>
  <c r="B270" i="108"/>
  <c r="A270" i="108"/>
  <c r="B650" i="108"/>
  <c r="A650" i="108"/>
  <c r="B271" i="108" l="1"/>
  <c r="A271" i="108"/>
  <c r="B651" i="108"/>
  <c r="A651" i="108"/>
  <c r="B1016" i="108"/>
  <c r="A1016" i="108"/>
  <c r="B1017" i="108" l="1"/>
  <c r="A1017" i="108"/>
  <c r="B652" i="108"/>
  <c r="A652" i="108"/>
  <c r="B272" i="108"/>
  <c r="A272" i="108"/>
  <c r="B653" i="108" l="1"/>
  <c r="A653" i="108"/>
  <c r="B273" i="108"/>
  <c r="A273" i="108"/>
  <c r="B1018" i="108"/>
  <c r="A1018" i="108"/>
  <c r="B274" i="108" l="1"/>
  <c r="A274" i="108"/>
  <c r="B1019" i="108"/>
  <c r="A1019" i="108"/>
  <c r="B654" i="108"/>
  <c r="A654" i="108"/>
  <c r="B1020" i="108" l="1"/>
  <c r="A1020" i="108"/>
  <c r="B655" i="108"/>
  <c r="A655" i="108"/>
  <c r="B275" i="108"/>
  <c r="A275" i="108"/>
  <c r="B656" i="108" l="1"/>
  <c r="A656" i="108"/>
  <c r="B276" i="108"/>
  <c r="A276" i="108"/>
  <c r="B1021" i="108"/>
  <c r="A1021" i="108"/>
  <c r="B277" i="108" l="1"/>
  <c r="A277" i="108"/>
  <c r="B1022" i="108"/>
  <c r="A1022" i="108"/>
  <c r="B657" i="108"/>
  <c r="A657" i="108"/>
  <c r="B278" i="108" l="1"/>
  <c r="A278" i="108"/>
  <c r="B658" i="108"/>
  <c r="A658" i="108"/>
  <c r="B1023" i="108"/>
  <c r="A1023" i="108"/>
  <c r="B279" i="108" l="1"/>
  <c r="A279" i="108"/>
  <c r="B659" i="108"/>
  <c r="A659" i="108"/>
  <c r="B1024" i="108"/>
  <c r="A1024" i="108"/>
  <c r="B660" i="108" l="1"/>
  <c r="A660" i="108"/>
  <c r="B1025" i="108"/>
  <c r="A1025" i="108"/>
  <c r="B280" i="108"/>
  <c r="A280" i="108"/>
  <c r="B1026" i="108" l="1"/>
  <c r="A1026" i="108"/>
  <c r="B281" i="108"/>
  <c r="A281" i="108"/>
  <c r="B661" i="108"/>
  <c r="A661" i="108"/>
  <c r="B282" i="108" l="1"/>
  <c r="A282" i="108"/>
  <c r="B662" i="108"/>
  <c r="A662" i="108"/>
  <c r="B1027" i="108"/>
  <c r="A1027" i="108"/>
  <c r="B1028" i="108" l="1"/>
  <c r="A1028" i="108"/>
  <c r="B663" i="108"/>
  <c r="A663" i="108"/>
  <c r="B283" i="108"/>
  <c r="A283" i="108"/>
  <c r="B664" i="108" l="1"/>
  <c r="A664" i="108"/>
  <c r="B284" i="108"/>
  <c r="A284" i="108"/>
  <c r="B1029" i="108"/>
  <c r="A1029" i="108"/>
  <c r="B1030" i="108" l="1"/>
  <c r="A1030" i="108"/>
  <c r="B285" i="108"/>
  <c r="A285" i="108"/>
  <c r="B665" i="108"/>
  <c r="A665" i="108"/>
  <c r="B1031" i="108" l="1"/>
  <c r="A1031" i="108"/>
  <c r="B666" i="108"/>
  <c r="A666" i="108"/>
  <c r="B286" i="108"/>
  <c r="A286" i="108"/>
  <c r="B667" i="108" l="1"/>
  <c r="A667" i="108"/>
  <c r="B287" i="108"/>
  <c r="A287" i="108"/>
  <c r="B1032" i="108"/>
  <c r="A1032" i="108"/>
  <c r="B288" i="108" l="1"/>
  <c r="A288" i="108"/>
  <c r="B668" i="108"/>
  <c r="A668" i="108"/>
  <c r="B1033" i="108"/>
  <c r="A1033" i="108"/>
  <c r="B669" i="108" l="1"/>
  <c r="A669" i="108"/>
  <c r="B289" i="108"/>
  <c r="A289" i="108"/>
  <c r="B1034" i="108"/>
  <c r="A1034" i="108"/>
  <c r="B290" i="108" l="1"/>
  <c r="A290" i="108"/>
  <c r="B1035" i="108"/>
  <c r="A1035" i="108"/>
  <c r="B670" i="108"/>
  <c r="A670" i="108"/>
  <c r="B671" i="108" l="1"/>
  <c r="A671" i="108"/>
  <c r="B1036" i="108"/>
  <c r="A1036" i="108"/>
  <c r="B291" i="108"/>
  <c r="A291" i="108"/>
  <c r="B1037" i="108" l="1"/>
  <c r="A1037" i="108"/>
  <c r="B292" i="108"/>
  <c r="A292" i="108"/>
  <c r="B672" i="108"/>
  <c r="A672" i="108"/>
  <c r="B293" i="108" l="1"/>
  <c r="A293" i="108"/>
  <c r="B673" i="108"/>
  <c r="A673" i="108"/>
  <c r="B1038" i="108"/>
  <c r="A1038" i="108"/>
  <c r="B1039" i="108" l="1"/>
  <c r="A1039" i="108"/>
  <c r="B674" i="108"/>
  <c r="A674" i="108"/>
  <c r="B294" i="108"/>
  <c r="A294" i="108"/>
  <c r="B675" i="108" l="1"/>
  <c r="A675" i="108"/>
  <c r="B295" i="108"/>
  <c r="A295" i="108"/>
  <c r="B1040" i="108"/>
  <c r="A1040" i="108"/>
  <c r="B296" i="108" l="1"/>
  <c r="A296" i="108"/>
  <c r="B676" i="108"/>
  <c r="A676" i="108"/>
  <c r="B1041" i="108"/>
  <c r="A1041" i="108"/>
  <c r="B677" i="108" l="1"/>
  <c r="A677" i="108"/>
  <c r="B1042" i="108"/>
  <c r="A1042" i="108"/>
  <c r="B297" i="108"/>
  <c r="A297" i="108"/>
  <c r="B1043" i="108" l="1"/>
  <c r="A1043" i="108"/>
  <c r="B298" i="108"/>
  <c r="A298" i="108"/>
  <c r="B678" i="108"/>
  <c r="A678" i="108"/>
  <c r="B299" i="108" l="1"/>
  <c r="A299" i="108"/>
  <c r="B679" i="108"/>
  <c r="A679" i="108"/>
  <c r="B1044" i="108"/>
  <c r="A1044" i="108"/>
  <c r="B1045" i="108" l="1"/>
  <c r="A1045" i="108"/>
  <c r="B680" i="108"/>
  <c r="A680" i="108"/>
  <c r="B300" i="108"/>
  <c r="A300" i="108"/>
  <c r="B301" i="108" l="1"/>
  <c r="A301" i="108"/>
  <c r="B1046" i="108"/>
  <c r="A1046" i="108"/>
  <c r="B681" i="108"/>
  <c r="A681" i="108"/>
  <c r="B682" i="108" l="1"/>
  <c r="A682" i="108"/>
  <c r="B1047" i="108"/>
  <c r="A1047" i="108"/>
  <c r="B302" i="108"/>
  <c r="A302" i="108"/>
  <c r="B1048" i="108" l="1"/>
  <c r="A1048" i="108"/>
  <c r="B303" i="108"/>
  <c r="A303" i="108"/>
  <c r="B683" i="108"/>
  <c r="A683" i="108"/>
  <c r="B684" i="108" l="1"/>
  <c r="A684" i="108"/>
  <c r="B304" i="108"/>
  <c r="A304" i="108"/>
  <c r="B1049" i="108"/>
  <c r="A1049" i="108"/>
  <c r="B305" i="108" l="1"/>
  <c r="A305" i="108"/>
  <c r="B685" i="108"/>
  <c r="A685" i="108"/>
  <c r="B1050" i="108"/>
  <c r="A1050" i="108"/>
  <c r="B306" i="108" l="1"/>
  <c r="A306" i="108"/>
  <c r="B1051" i="108"/>
  <c r="A1051" i="108"/>
  <c r="B686" i="108"/>
  <c r="A686" i="108"/>
  <c r="B1052" i="108" l="1"/>
  <c r="A1052" i="108"/>
  <c r="B687" i="108"/>
  <c r="A687" i="108"/>
  <c r="B307" i="108"/>
  <c r="A307" i="108"/>
  <c r="B688" i="108" l="1"/>
  <c r="A688" i="108"/>
  <c r="B308" i="108"/>
  <c r="A308" i="108"/>
  <c r="B1053" i="108"/>
  <c r="A1053" i="108"/>
  <c r="B310" i="108" l="1"/>
  <c r="A310" i="108"/>
  <c r="B1054" i="108"/>
  <c r="A1054" i="108"/>
  <c r="B689" i="108"/>
  <c r="A689" i="108"/>
  <c r="B1055" i="108" l="1"/>
  <c r="A1055" i="108"/>
  <c r="B690" i="108"/>
  <c r="A690" i="108"/>
  <c r="B311" i="108"/>
  <c r="A311" i="108"/>
  <c r="B691" i="108" l="1"/>
  <c r="A691" i="108"/>
  <c r="B313" i="108"/>
  <c r="A313" i="108"/>
  <c r="B1056" i="108"/>
  <c r="A1056" i="108"/>
  <c r="B1057" i="108" l="1"/>
  <c r="A1057" i="108"/>
  <c r="B314" i="108"/>
  <c r="A314" i="108"/>
  <c r="B692" i="108"/>
  <c r="A692" i="108"/>
  <c r="B693" i="108" l="1"/>
  <c r="A693" i="108"/>
  <c r="B1058" i="108"/>
  <c r="A1058" i="108"/>
  <c r="B315" i="108"/>
  <c r="A315" i="108"/>
  <c r="B1059" i="108" l="1"/>
  <c r="A1059" i="108"/>
  <c r="B316" i="108"/>
  <c r="A316" i="108"/>
  <c r="B694" i="108"/>
  <c r="A694" i="108"/>
  <c r="B317" i="108" l="1"/>
  <c r="A317" i="108"/>
  <c r="B695" i="108"/>
  <c r="A695" i="108"/>
  <c r="B1060" i="108"/>
  <c r="A1060" i="108"/>
  <c r="B318" i="108" l="1"/>
  <c r="A318" i="108"/>
  <c r="B696" i="108"/>
  <c r="A696" i="108"/>
  <c r="B1061" i="108"/>
  <c r="A1061" i="108"/>
  <c r="B697" i="108" l="1"/>
  <c r="A697" i="108"/>
  <c r="B319" i="108"/>
  <c r="A319" i="108"/>
  <c r="B1062" i="108"/>
  <c r="A1062" i="108"/>
  <c r="B320" i="108" l="1"/>
  <c r="A320" i="108"/>
  <c r="B1063" i="108"/>
  <c r="A1063" i="108"/>
  <c r="B698" i="108"/>
  <c r="A698" i="108"/>
  <c r="B699" i="108" l="1"/>
  <c r="A699" i="108"/>
  <c r="B1064" i="108"/>
  <c r="A1064" i="108"/>
  <c r="B321" i="108"/>
  <c r="A321" i="108"/>
  <c r="B1065" i="108" l="1"/>
  <c r="A1065" i="108"/>
  <c r="B322" i="108"/>
  <c r="A322" i="108"/>
  <c r="B700" i="108"/>
  <c r="A700" i="108"/>
  <c r="B323" i="108" l="1"/>
  <c r="A323" i="108"/>
  <c r="B701" i="108"/>
  <c r="A701" i="108"/>
  <c r="B1066" i="108"/>
  <c r="A1066" i="108"/>
  <c r="B702" i="108" l="1"/>
  <c r="A702" i="108"/>
  <c r="B1067" i="108"/>
  <c r="A1067" i="108"/>
  <c r="B324" i="108"/>
  <c r="A324" i="108"/>
  <c r="B325" i="108" l="1"/>
  <c r="A325" i="108"/>
  <c r="B1068" i="108"/>
  <c r="A1068" i="108"/>
  <c r="B703" i="108"/>
  <c r="A703" i="108"/>
  <c r="B704" i="108" l="1"/>
  <c r="A704" i="108"/>
  <c r="B1069" i="108"/>
  <c r="A1069" i="108"/>
  <c r="B326" i="108"/>
  <c r="A326" i="108"/>
  <c r="B327" i="108" l="1"/>
  <c r="A327" i="108"/>
  <c r="B1070" i="108"/>
  <c r="A1070" i="108"/>
  <c r="B705" i="108"/>
  <c r="A705" i="108"/>
  <c r="B706" i="108" l="1"/>
  <c r="A706" i="108"/>
  <c r="B328" i="108"/>
  <c r="A328" i="108"/>
  <c r="B1071" i="108"/>
  <c r="A1071" i="108"/>
  <c r="B329" i="108" l="1"/>
  <c r="A329" i="108"/>
  <c r="B1072" i="108"/>
  <c r="A1072" i="108"/>
  <c r="B707" i="108"/>
  <c r="A707" i="108"/>
  <c r="B708" i="108" l="1"/>
  <c r="A708" i="108"/>
  <c r="B1073" i="108"/>
  <c r="A1073" i="108"/>
  <c r="B330" i="108"/>
  <c r="A330" i="108"/>
  <c r="B1074" i="108" l="1"/>
  <c r="A1074" i="108"/>
  <c r="B331" i="108"/>
  <c r="A331" i="108"/>
  <c r="B709" i="108"/>
  <c r="A709" i="108"/>
  <c r="B710" i="108" l="1"/>
  <c r="A710" i="108"/>
  <c r="B332" i="108"/>
  <c r="A332" i="108"/>
  <c r="B1075" i="108"/>
  <c r="A1075" i="108"/>
  <c r="B1076" i="108" l="1"/>
  <c r="A1076" i="108"/>
  <c r="B333" i="108"/>
  <c r="A333" i="108"/>
  <c r="B711" i="108"/>
  <c r="A711" i="108"/>
  <c r="B334" i="108" l="1"/>
  <c r="A334" i="108"/>
  <c r="B712" i="108"/>
  <c r="A712" i="108"/>
  <c r="B1077" i="108"/>
  <c r="A1077" i="108"/>
  <c r="B335" i="108" l="1"/>
  <c r="A335" i="108"/>
  <c r="B1078" i="108"/>
  <c r="A1078" i="108"/>
  <c r="B713" i="108"/>
  <c r="A713" i="108"/>
  <c r="B714" i="108" l="1"/>
  <c r="A714" i="108"/>
  <c r="B336" i="108"/>
  <c r="A336" i="108"/>
  <c r="B1079" i="108"/>
  <c r="A1079" i="108"/>
  <c r="B337" i="108" l="1"/>
  <c r="A337" i="108"/>
  <c r="B1080" i="108"/>
  <c r="A1080" i="108"/>
  <c r="B715" i="108"/>
  <c r="A715" i="108"/>
  <c r="B1081" i="108" l="1"/>
  <c r="A1081" i="108"/>
  <c r="B716" i="108"/>
  <c r="A716" i="108"/>
  <c r="B338" i="108"/>
  <c r="A338" i="108"/>
  <c r="B717" i="108" l="1"/>
  <c r="A717" i="108"/>
  <c r="B339" i="108"/>
  <c r="A339" i="108"/>
  <c r="B1082" i="108"/>
  <c r="A1082" i="108"/>
  <c r="B340" i="108" l="1"/>
  <c r="A340" i="108"/>
  <c r="B718" i="108"/>
  <c r="A718" i="108"/>
  <c r="B1083" i="108"/>
  <c r="A1083" i="108"/>
  <c r="B719" i="108" l="1"/>
  <c r="A719" i="108"/>
  <c r="B1084" i="108"/>
  <c r="A1084" i="108"/>
  <c r="B341" i="108"/>
  <c r="A341" i="108"/>
  <c r="B342" i="108" l="1"/>
  <c r="A342" i="108"/>
  <c r="B1085" i="108"/>
  <c r="A1085" i="108"/>
  <c r="B720" i="108"/>
  <c r="A720" i="108"/>
  <c r="B1086" i="108" l="1"/>
  <c r="A1086" i="108"/>
  <c r="B721" i="108"/>
  <c r="A721" i="108"/>
  <c r="B343" i="108"/>
  <c r="A343" i="108"/>
  <c r="B722" i="108" l="1"/>
  <c r="A722" i="108"/>
  <c r="B344" i="108"/>
  <c r="A344" i="108"/>
  <c r="B1087" i="108"/>
  <c r="A1087" i="108"/>
  <c r="B345" i="108" l="1"/>
  <c r="A345" i="108"/>
  <c r="B1088" i="108"/>
  <c r="A1088" i="108"/>
  <c r="B723" i="108"/>
  <c r="A723" i="108"/>
  <c r="B724" i="108" l="1"/>
  <c r="A724" i="108"/>
  <c r="B1089" i="108"/>
  <c r="A1089" i="108"/>
  <c r="B346" i="108"/>
  <c r="A346" i="108"/>
  <c r="B1090" i="108" l="1"/>
  <c r="A1090" i="108"/>
  <c r="B347" i="108"/>
  <c r="A347" i="108"/>
  <c r="B725" i="108"/>
  <c r="A725" i="108"/>
  <c r="B348" i="108" l="1"/>
  <c r="A348" i="108"/>
  <c r="B726" i="108"/>
  <c r="A726" i="108"/>
  <c r="B1091" i="108"/>
  <c r="A1091" i="108"/>
  <c r="B1092" i="108" l="1"/>
  <c r="A1092" i="108"/>
  <c r="B727" i="108"/>
  <c r="A727" i="108"/>
  <c r="B349" i="108"/>
  <c r="A349" i="108"/>
  <c r="B728" i="108" l="1"/>
  <c r="A728" i="108"/>
  <c r="B350" i="108"/>
  <c r="A350" i="108"/>
  <c r="B1093" i="108"/>
  <c r="A1093" i="108"/>
  <c r="B729" i="108" l="1"/>
  <c r="A729" i="108"/>
  <c r="B1094" i="108"/>
  <c r="A1094" i="108"/>
  <c r="B351" i="108"/>
  <c r="A351" i="108"/>
  <c r="B1095" i="108" l="1"/>
  <c r="A1095" i="108"/>
  <c r="B352" i="108"/>
  <c r="A352" i="108"/>
  <c r="B730" i="108"/>
  <c r="A730" i="108"/>
  <c r="B731" i="108" l="1"/>
  <c r="A731" i="108"/>
  <c r="B1096" i="108"/>
  <c r="A1096" i="108"/>
  <c r="B353" i="108"/>
  <c r="A353" i="108"/>
  <c r="B1097" i="108" l="1"/>
  <c r="A1097" i="108"/>
  <c r="B354" i="108"/>
  <c r="A354" i="108"/>
  <c r="B732" i="108"/>
  <c r="A732" i="108"/>
  <c r="B733" i="108" l="1"/>
  <c r="A733" i="108"/>
  <c r="B355" i="108"/>
  <c r="A355" i="108"/>
  <c r="B1098" i="108"/>
  <c r="A1098" i="108"/>
  <c r="B1099" i="108" l="1"/>
  <c r="A1099" i="108"/>
  <c r="B356" i="108"/>
  <c r="A356" i="108"/>
  <c r="B734" i="108"/>
  <c r="A734" i="108"/>
  <c r="B1100" i="108" l="1"/>
  <c r="A1100" i="108"/>
  <c r="B735" i="108"/>
  <c r="A735" i="108"/>
  <c r="B357" i="108"/>
  <c r="A357" i="108"/>
  <c r="B736" i="108" l="1"/>
  <c r="A736" i="108"/>
  <c r="B358" i="108"/>
  <c r="A358" i="108"/>
  <c r="B1101" i="108"/>
  <c r="A1101" i="108"/>
  <c r="B359" i="108" l="1"/>
  <c r="A359" i="108"/>
  <c r="B1102" i="108"/>
  <c r="A1102" i="108"/>
  <c r="B737" i="108"/>
  <c r="A737" i="108"/>
  <c r="B738" i="108" l="1"/>
  <c r="A738" i="108"/>
  <c r="B1103" i="108"/>
  <c r="A1103" i="108"/>
  <c r="B360" i="108"/>
  <c r="A360" i="108"/>
  <c r="B1104" i="108" l="1"/>
  <c r="A1104" i="108"/>
  <c r="B361" i="108"/>
  <c r="A361" i="108"/>
  <c r="B739" i="108"/>
  <c r="A739" i="108"/>
  <c r="B362" i="108" l="1"/>
  <c r="A362" i="108"/>
  <c r="B740" i="108"/>
  <c r="A740" i="108"/>
  <c r="B1105" i="108"/>
  <c r="A1105" i="108"/>
  <c r="B741" i="108" l="1"/>
  <c r="A741" i="108"/>
  <c r="B1106" i="108"/>
  <c r="A1106" i="108"/>
  <c r="B363" i="108"/>
  <c r="A363" i="108"/>
  <c r="B1107" i="108" l="1"/>
  <c r="A1107" i="108"/>
  <c r="B364" i="108"/>
  <c r="A364" i="108"/>
  <c r="B742" i="108"/>
  <c r="A742" i="108"/>
  <c r="B365" i="108" l="1"/>
  <c r="A365" i="108"/>
  <c r="B743" i="108"/>
  <c r="A743" i="108"/>
  <c r="B1108" i="108"/>
  <c r="A1108" i="108"/>
  <c r="B744" i="108" l="1"/>
  <c r="A744" i="108"/>
  <c r="B1109" i="108"/>
  <c r="A1109" i="108"/>
  <c r="B366" i="108"/>
  <c r="A366" i="108"/>
  <c r="B1110" i="108" l="1"/>
  <c r="A1110" i="108"/>
  <c r="B367" i="108"/>
  <c r="A367" i="108"/>
  <c r="B745" i="108"/>
  <c r="A745" i="108"/>
  <c r="B368" i="108" l="1"/>
  <c r="A368" i="108"/>
  <c r="B746" i="108"/>
  <c r="A746" i="108"/>
  <c r="B1111" i="108"/>
  <c r="A1111" i="108"/>
  <c r="B747" i="108" l="1"/>
  <c r="A747" i="108"/>
  <c r="B369" i="108"/>
  <c r="A369" i="108"/>
  <c r="B1112" i="108"/>
  <c r="A1112" i="108"/>
  <c r="B370" i="108" l="1"/>
  <c r="A370" i="108"/>
  <c r="B1113" i="108"/>
  <c r="A1113" i="108"/>
  <c r="B748" i="108"/>
  <c r="A748" i="108"/>
  <c r="B1114" i="108" l="1"/>
  <c r="A1114" i="108"/>
  <c r="B749" i="108"/>
  <c r="A749" i="108"/>
  <c r="B371" i="108"/>
  <c r="A371" i="108"/>
  <c r="B750" i="108" l="1"/>
  <c r="A750" i="108"/>
  <c r="B372" i="108"/>
  <c r="A372" i="108"/>
  <c r="B1115" i="108"/>
  <c r="A1115" i="108"/>
  <c r="B373" i="108" l="1"/>
  <c r="A373" i="108"/>
  <c r="B1116" i="108"/>
  <c r="A1116" i="108"/>
  <c r="B751" i="108"/>
  <c r="A751" i="108"/>
  <c r="B752" i="108" l="1"/>
  <c r="A752" i="108"/>
  <c r="B1117" i="108"/>
  <c r="A1117" i="108"/>
  <c r="B1118" i="108" l="1"/>
  <c r="A1118" i="108"/>
  <c r="B1119" i="108" l="1"/>
  <c r="A1119" i="108"/>
  <c r="B1120" i="108" l="1"/>
  <c r="A1120" i="108"/>
  <c r="B1121" i="108" l="1"/>
  <c r="A1121" i="108"/>
  <c r="B1122" i="108" l="1"/>
  <c r="A1122" i="108"/>
  <c r="B1123" i="108" l="1"/>
  <c r="A1123" i="108"/>
  <c r="B1124" i="108" l="1"/>
  <c r="A1124" i="108"/>
  <c r="B1125" i="108" l="1"/>
  <c r="A1125" i="108"/>
  <c r="B1126" i="108" l="1"/>
  <c r="A1126" i="108"/>
  <c r="B1127" i="108" l="1"/>
  <c r="A1127" i="108"/>
  <c r="B1128" i="108" l="1"/>
  <c r="A1128" i="108"/>
  <c r="B1129" i="108" l="1"/>
  <c r="A1129" i="108"/>
  <c r="B1130" i="108" l="1"/>
  <c r="A1130" i="108"/>
  <c r="B1131" i="108" l="1"/>
  <c r="A1131" i="108"/>
  <c r="B1132" i="108" l="1"/>
  <c r="A1132" i="108"/>
  <c r="B1133" i="108" l="1"/>
  <c r="A1133" i="108"/>
  <c r="B1134" i="108" l="1"/>
  <c r="A1134" i="108"/>
  <c r="B1135" i="108" l="1"/>
  <c r="A1135" i="108"/>
  <c r="B1136" i="108" l="1"/>
  <c r="A1136" i="108"/>
  <c r="B1137" i="108" l="1"/>
  <c r="A1137" i="108"/>
  <c r="B1138" i="108" l="1"/>
  <c r="A1138" i="108"/>
  <c r="B1139" i="108" l="1"/>
  <c r="A1139" i="108"/>
  <c r="B1140" i="108" l="1"/>
  <c r="A1140" i="108"/>
  <c r="B1141" i="108" l="1"/>
  <c r="A1141" i="108"/>
  <c r="B1142" i="108" l="1"/>
  <c r="A1142" i="108"/>
  <c r="B1143" i="108" l="1"/>
  <c r="A1143" i="108"/>
  <c r="B1144" i="108" l="1"/>
  <c r="A1144" i="108"/>
  <c r="B1145" i="108" l="1"/>
  <c r="A1145" i="108"/>
  <c r="B1146" i="108" l="1"/>
  <c r="A1146" i="108"/>
  <c r="B1147" i="108" l="1"/>
  <c r="A1147" i="108"/>
  <c r="B1148" i="108" l="1"/>
  <c r="A1148" i="108"/>
  <c r="B1149" i="108" l="1"/>
  <c r="A1149" i="108"/>
  <c r="B1150" i="108" l="1"/>
  <c r="A1150" i="108"/>
  <c r="B1151" i="108" l="1"/>
  <c r="A1151" i="108"/>
  <c r="B1152" i="108" l="1"/>
  <c r="A1152" i="108"/>
  <c r="B1153" i="108" l="1"/>
  <c r="A1153" i="108"/>
  <c r="B1154" i="108" l="1"/>
  <c r="A1154" i="108"/>
  <c r="B1155" i="108" l="1"/>
  <c r="A1155" i="108"/>
  <c r="B1156" i="108" l="1"/>
  <c r="A1156" i="108"/>
  <c r="B1157" i="108" l="1"/>
  <c r="A1157" i="108"/>
  <c r="B1158" i="108" l="1"/>
  <c r="A1158" i="108"/>
  <c r="B1159" i="108" l="1"/>
  <c r="A1159" i="108"/>
  <c r="B1160" i="108" l="1"/>
  <c r="A1160" i="108"/>
  <c r="B1161" i="108" l="1"/>
  <c r="A1161" i="108"/>
  <c r="B1162" i="108" l="1"/>
  <c r="A1162" i="108"/>
  <c r="B1163" i="108" l="1"/>
  <c r="A1163" i="108"/>
  <c r="B1164" i="108" l="1"/>
  <c r="A1164" i="108"/>
  <c r="B1165" i="108" l="1"/>
  <c r="A1165" i="108"/>
  <c r="B1166" i="108" l="1"/>
  <c r="A1166" i="108"/>
  <c r="B1167" i="108" l="1"/>
  <c r="A1167" i="108"/>
  <c r="B1168" i="108" l="1"/>
  <c r="A1168" i="108"/>
  <c r="B1169" i="108" l="1"/>
  <c r="A1169" i="108"/>
  <c r="B1170" i="108" l="1"/>
  <c r="A1170" i="108"/>
  <c r="B1171" i="108" l="1"/>
  <c r="A1171" i="108"/>
  <c r="B1172" i="108" l="1"/>
  <c r="A1172" i="108"/>
  <c r="B1173" i="108" l="1"/>
  <c r="A1173" i="108"/>
  <c r="B1174" i="108" l="1"/>
  <c r="A1174" i="108"/>
  <c r="B1175" i="108" l="1"/>
  <c r="A1175" i="108"/>
  <c r="B1176" i="108" l="1"/>
  <c r="A1176" i="108"/>
  <c r="B1177" i="108" l="1"/>
  <c r="A1177" i="108"/>
  <c r="B1178" i="108" l="1"/>
  <c r="A1178" i="108"/>
  <c r="B1179" i="108" l="1"/>
  <c r="A1179" i="108"/>
  <c r="B1180" i="108" l="1"/>
  <c r="A1180" i="108"/>
  <c r="B1181" i="108" l="1"/>
  <c r="A1181" i="108"/>
  <c r="B1182" i="108" l="1"/>
  <c r="A1182" i="108"/>
  <c r="B1183" i="108" l="1"/>
  <c r="A1183" i="108"/>
  <c r="B1184" i="108" l="1"/>
  <c r="A1184" i="108"/>
  <c r="B1185" i="108" l="1"/>
  <c r="A1185" i="108"/>
  <c r="B1186" i="108" l="1"/>
  <c r="A1186" i="108"/>
  <c r="B1187" i="108" l="1"/>
  <c r="A1187" i="108"/>
  <c r="B1188" i="108" l="1"/>
  <c r="A1188" i="108"/>
  <c r="B1189" i="108" l="1"/>
  <c r="A1189" i="108"/>
  <c r="B1190" i="108" l="1"/>
  <c r="A1190" i="108"/>
  <c r="B1191" i="108" l="1"/>
  <c r="A1191" i="108"/>
  <c r="B1192" i="108" l="1"/>
  <c r="A1192" i="108"/>
  <c r="B1193" i="108" l="1"/>
  <c r="A1193" i="108"/>
  <c r="B1194" i="108" l="1"/>
  <c r="A1194" i="108"/>
  <c r="B1195" i="108" l="1"/>
  <c r="A1195" i="108"/>
  <c r="B1196" i="108" l="1"/>
  <c r="A1196" i="108"/>
  <c r="B1197" i="108" l="1"/>
  <c r="A1197" i="108"/>
  <c r="B1198" i="108" l="1"/>
  <c r="A1198" i="108"/>
  <c r="B1199" i="108" l="1"/>
  <c r="A1199" i="108"/>
  <c r="B1200" i="108" l="1"/>
  <c r="A1200" i="108"/>
  <c r="B1201" i="108" l="1"/>
  <c r="A1201" i="108"/>
  <c r="B1202" i="108" l="1"/>
  <c r="A1202" i="108"/>
  <c r="B1203" i="108" l="1"/>
  <c r="A1203" i="108"/>
  <c r="B1204" i="108" l="1"/>
  <c r="A1204" i="108"/>
  <c r="B1205" i="108" l="1"/>
  <c r="A1205" i="108"/>
  <c r="B1206" i="108" l="1"/>
  <c r="A1206" i="108"/>
  <c r="B1207" i="108" l="1"/>
  <c r="A1207" i="108"/>
  <c r="B1208" i="108" l="1"/>
  <c r="A1208" i="108"/>
  <c r="B1209" i="108" l="1"/>
  <c r="A1209" i="108"/>
  <c r="B1210" i="108" l="1"/>
  <c r="A1210" i="108"/>
  <c r="B1211" i="108" l="1"/>
  <c r="A1211" i="108"/>
  <c r="B1212" i="108" l="1"/>
  <c r="A1212" i="108"/>
  <c r="B1213" i="108" l="1"/>
  <c r="A1213" i="108"/>
  <c r="B1214" i="108" l="1"/>
  <c r="A1214" i="108"/>
  <c r="B1215" i="108" l="1"/>
  <c r="A1215" i="108"/>
  <c r="B1216" i="108" l="1"/>
  <c r="A1216" i="108"/>
  <c r="B1217" i="108" l="1"/>
  <c r="A1217" i="108"/>
  <c r="B1218" i="108" l="1"/>
  <c r="A1218" i="108"/>
  <c r="B1219" i="108" l="1"/>
  <c r="A1219" i="108"/>
  <c r="B1220" i="108" l="1"/>
  <c r="A1220" i="108"/>
  <c r="B1221" i="108" l="1"/>
  <c r="A1221" i="108"/>
  <c r="B1222" i="108" l="1"/>
  <c r="A1222" i="108"/>
  <c r="B1223" i="108" l="1"/>
  <c r="A1223" i="108"/>
  <c r="B1224" i="108" l="1"/>
  <c r="A1224" i="108"/>
  <c r="B1225" i="108" l="1"/>
  <c r="A1225" i="108"/>
  <c r="B1226" i="108" l="1"/>
  <c r="A1226" i="108"/>
  <c r="B1227" i="108" l="1"/>
  <c r="A1227" i="108"/>
  <c r="B1228" i="108" l="1"/>
  <c r="A1228" i="108"/>
  <c r="B1229" i="108" l="1"/>
  <c r="A1229" i="108"/>
  <c r="B1230" i="108" l="1"/>
  <c r="A1230" i="108"/>
  <c r="B1231" i="108" l="1"/>
  <c r="A1231" i="108"/>
  <c r="B1232" i="108" l="1"/>
  <c r="A1232" i="108"/>
  <c r="B1233" i="108" l="1"/>
  <c r="A1233" i="108"/>
  <c r="B1234" i="108" l="1"/>
  <c r="A1234" i="108"/>
  <c r="B1235" i="108" l="1"/>
  <c r="A1235" i="108"/>
  <c r="B1236" i="108" l="1"/>
  <c r="A1236" i="108"/>
  <c r="B1237" i="108" l="1"/>
  <c r="A1237" i="108"/>
  <c r="B1238" i="108" l="1"/>
  <c r="A1238" i="108"/>
  <c r="B1239" i="108" l="1"/>
  <c r="A1239" i="108"/>
  <c r="B1240" i="108" l="1"/>
  <c r="A1240" i="108"/>
  <c r="B1241" i="108" l="1"/>
  <c r="A1241" i="108"/>
  <c r="B1242" i="108" l="1"/>
  <c r="A1242" i="108"/>
  <c r="B1243" i="108" l="1"/>
  <c r="A1243" i="108"/>
  <c r="B1244" i="108" l="1"/>
  <c r="A1244" i="108"/>
  <c r="B1245" i="108" l="1"/>
  <c r="A1245" i="108"/>
  <c r="B1246" i="108" l="1"/>
  <c r="A1246" i="108"/>
  <c r="B1247" i="108" l="1"/>
  <c r="A1247" i="108"/>
  <c r="B1248" i="108" l="1"/>
  <c r="A1248" i="108"/>
  <c r="B1249" i="108" l="1"/>
  <c r="A1249" i="108"/>
  <c r="B1250" i="108" l="1"/>
  <c r="A1250" i="108"/>
  <c r="B1251" i="108" l="1"/>
  <c r="A1251" i="108"/>
  <c r="B1252" i="108" l="1"/>
  <c r="A1252" i="108"/>
  <c r="B1253" i="108" l="1"/>
  <c r="A1253" i="108"/>
  <c r="B1254" i="108" l="1"/>
  <c r="A1254" i="108"/>
  <c r="B1255" i="108" l="1"/>
  <c r="A1255" i="108"/>
  <c r="B1256" i="108" l="1"/>
  <c r="A1256" i="108"/>
  <c r="B1257" i="108" l="1"/>
  <c r="A1257" i="108"/>
  <c r="B1258" i="108" l="1"/>
  <c r="A1258" i="108"/>
  <c r="B1259" i="108" l="1"/>
  <c r="A1259" i="108"/>
  <c r="B1260" i="108" l="1"/>
  <c r="A1260" i="108"/>
  <c r="B1261" i="108" l="1"/>
  <c r="A1261" i="108"/>
  <c r="B1262" i="108" l="1"/>
  <c r="A1262" i="108"/>
  <c r="B1263" i="108" l="1"/>
  <c r="A1263" i="108"/>
  <c r="B1264" i="108" l="1"/>
  <c r="A1264" i="108"/>
  <c r="B1265" i="108" l="1"/>
  <c r="A1265" i="108"/>
  <c r="B1266" i="108" l="1"/>
  <c r="A1266" i="108"/>
  <c r="B1267" i="108" l="1"/>
  <c r="A1267" i="108"/>
  <c r="B1268" i="108" l="1"/>
  <c r="A1268" i="108"/>
  <c r="B1269" i="108" l="1"/>
  <c r="A1269" i="108"/>
  <c r="B1270" i="108" l="1"/>
  <c r="A1270" i="108"/>
  <c r="B1271" i="108" l="1"/>
  <c r="A1271" i="108"/>
  <c r="B1272" i="108" l="1"/>
  <c r="A1272" i="108"/>
  <c r="B1273" i="108" l="1"/>
  <c r="A1273" i="108"/>
  <c r="B1274" i="108" l="1"/>
  <c r="A1274" i="108"/>
  <c r="B1275" i="108" l="1"/>
  <c r="A1275" i="108"/>
  <c r="B1276" i="108" l="1"/>
  <c r="A1276" i="108"/>
  <c r="B1277" i="108" l="1"/>
  <c r="A1277" i="108"/>
  <c r="B1278" i="108" l="1"/>
  <c r="A1278" i="108"/>
  <c r="B1279" i="108" l="1"/>
  <c r="A1279" i="108"/>
  <c r="B1280" i="108" l="1"/>
  <c r="A1280" i="108"/>
  <c r="B1281" i="108" l="1"/>
  <c r="A1281" i="108"/>
  <c r="B1282" i="108" l="1"/>
  <c r="A1282" i="108"/>
  <c r="B1283" i="108" l="1"/>
  <c r="A1283" i="108"/>
  <c r="B1284" i="108" l="1"/>
  <c r="A1284" i="108"/>
  <c r="B1285" i="108" l="1"/>
  <c r="A1285" i="108"/>
  <c r="B1286" i="108" l="1"/>
  <c r="A1286" i="108"/>
  <c r="B1287" i="108" l="1"/>
  <c r="A1287" i="108"/>
  <c r="B1288" i="108" l="1"/>
  <c r="A1288" i="108"/>
  <c r="B1289" i="108" l="1"/>
  <c r="A1289" i="108"/>
  <c r="B1290" i="108" l="1"/>
  <c r="A1290" i="108"/>
  <c r="B1291" i="108" l="1"/>
  <c r="A1291" i="108"/>
  <c r="B1292" i="108" l="1"/>
  <c r="A1292" i="108"/>
  <c r="B1293" i="108" l="1"/>
  <c r="A1293" i="108"/>
  <c r="B1294" i="108" l="1"/>
  <c r="A1294" i="108"/>
  <c r="B1295" i="108" l="1"/>
  <c r="A1295" i="108"/>
  <c r="B1296" i="108" l="1"/>
  <c r="A1296" i="108"/>
  <c r="B1297" i="108" l="1"/>
  <c r="A1297" i="108"/>
  <c r="B1298" i="108" l="1"/>
  <c r="A1298" i="108"/>
  <c r="B1299" i="108" l="1"/>
  <c r="A1299" i="108"/>
  <c r="B1300" i="108" l="1"/>
  <c r="A1300" i="108"/>
  <c r="B1301" i="108" l="1"/>
  <c r="A1301" i="108"/>
  <c r="B1302" i="108" l="1"/>
  <c r="A1302" i="108"/>
  <c r="B1303" i="108" l="1"/>
  <c r="A1303" i="108"/>
  <c r="B1304" i="108" l="1"/>
  <c r="A1304" i="108"/>
  <c r="B1305" i="108" l="1"/>
  <c r="A1305" i="108"/>
  <c r="B1306" i="108" l="1"/>
  <c r="A1306" i="108"/>
  <c r="B1307" i="108" l="1"/>
  <c r="A1307" i="108"/>
  <c r="B1308" i="108" l="1"/>
  <c r="A1308" i="108"/>
  <c r="B1309" i="108" l="1"/>
  <c r="A1309" i="108"/>
  <c r="B1310" i="108" l="1"/>
  <c r="A1310" i="108"/>
  <c r="B1311" i="108" l="1"/>
  <c r="A1311" i="108"/>
  <c r="B1312" i="108" l="1"/>
  <c r="A1312" i="108"/>
  <c r="B1313" i="108" l="1"/>
  <c r="A1313" i="108"/>
  <c r="B1314" i="108" l="1"/>
  <c r="A1314" i="108"/>
  <c r="B1315" i="108" l="1"/>
  <c r="A1315" i="108"/>
  <c r="B1316" i="108" l="1"/>
  <c r="A1316" i="108"/>
  <c r="B1317" i="108" l="1"/>
  <c r="A1317" i="108"/>
  <c r="B1318" i="108" l="1"/>
  <c r="A1318" i="108"/>
  <c r="B1319" i="108" l="1"/>
  <c r="A1319" i="108"/>
  <c r="B1320" i="108" l="1"/>
  <c r="A1320" i="108"/>
  <c r="B1321" i="108" l="1"/>
  <c r="A1321" i="108"/>
  <c r="B1322" i="108" l="1"/>
  <c r="A1322" i="108"/>
  <c r="B1323" i="108" l="1"/>
  <c r="A1323" i="108"/>
  <c r="B1324" i="108" l="1"/>
  <c r="A1324" i="108"/>
  <c r="B1325" i="108" l="1"/>
  <c r="A1325" i="108"/>
  <c r="B1326" i="108" l="1"/>
  <c r="A1326" i="108"/>
  <c r="B1327" i="108" l="1"/>
  <c r="A1327" i="108"/>
  <c r="B1328" i="108" l="1"/>
  <c r="A1328" i="108"/>
  <c r="B1329" i="108" l="1"/>
  <c r="A1329" i="108"/>
  <c r="B1330" i="108" l="1"/>
  <c r="A1330" i="108"/>
  <c r="B1331" i="108" l="1"/>
  <c r="A1331" i="108"/>
  <c r="B1332" i="108" l="1"/>
  <c r="A1332" i="108"/>
  <c r="B1333" i="108" l="1"/>
  <c r="A1333" i="108"/>
  <c r="B1334" i="108" l="1"/>
  <c r="A1334" i="108"/>
  <c r="B1335" i="108" l="1"/>
  <c r="A1335" i="108"/>
  <c r="B1336" i="108" l="1"/>
  <c r="A1336" i="108"/>
  <c r="B1337" i="108" l="1"/>
  <c r="A1337" i="108"/>
  <c r="B1338" i="108" l="1"/>
  <c r="A1338" i="108"/>
  <c r="B1339" i="108" l="1"/>
  <c r="A1339" i="108"/>
  <c r="B1340" i="108" l="1"/>
  <c r="A1340" i="108"/>
  <c r="B1341" i="108" l="1"/>
  <c r="A1341" i="108"/>
  <c r="B1342" i="108" l="1"/>
  <c r="A1342" i="108"/>
  <c r="B1343" i="108" l="1"/>
  <c r="A1343" i="108"/>
  <c r="B1344" i="108" l="1"/>
  <c r="A1344" i="108"/>
  <c r="B1345" i="108" l="1"/>
  <c r="A1345" i="108"/>
  <c r="B1346" i="108" l="1"/>
  <c r="A1346" i="108"/>
  <c r="B1347" i="108" l="1"/>
  <c r="A1347" i="108"/>
  <c r="B1348" i="108" l="1"/>
  <c r="A1348" i="108"/>
  <c r="B1349" i="108" l="1"/>
  <c r="A1349" i="108"/>
  <c r="B1350" i="108" l="1"/>
  <c r="A1350" i="108"/>
  <c r="B1351" i="108" l="1"/>
  <c r="A1351" i="108"/>
  <c r="B1352" i="108" l="1"/>
  <c r="A1352" i="108"/>
  <c r="B1353" i="108" l="1"/>
  <c r="A1353" i="108"/>
  <c r="B1354" i="108" l="1"/>
  <c r="A1354" i="108"/>
  <c r="B1355" i="108" l="1"/>
  <c r="A1355" i="108"/>
  <c r="B1356" i="108" l="1"/>
  <c r="A1356" i="108"/>
  <c r="B1357" i="108" l="1"/>
  <c r="A1357" i="108"/>
  <c r="B1358" i="108" l="1"/>
  <c r="A1358" i="108"/>
  <c r="B1359" i="108" l="1"/>
  <c r="A1359" i="108"/>
  <c r="B1360" i="108" l="1"/>
  <c r="A1360" i="108"/>
  <c r="B1361" i="108" l="1"/>
  <c r="A1361" i="108"/>
  <c r="B1362" i="108" l="1"/>
  <c r="A1362" i="108"/>
  <c r="B1363" i="108" l="1"/>
  <c r="A1363" i="108"/>
  <c r="B1364" i="108" l="1"/>
  <c r="A1364" i="108"/>
  <c r="B1365" i="108" l="1"/>
  <c r="A1365" i="108"/>
  <c r="B1366" i="108" l="1"/>
  <c r="A1366" i="108"/>
  <c r="B1367" i="108" l="1"/>
  <c r="A1367" i="108"/>
  <c r="B1368" i="108" l="1"/>
  <c r="A1368" i="108"/>
  <c r="B1369" i="108" l="1"/>
  <c r="A1369" i="108"/>
  <c r="B1370" i="108" l="1"/>
  <c r="A1370" i="108"/>
  <c r="B1371" i="108" l="1"/>
  <c r="A1371" i="108"/>
  <c r="B1372" i="108" l="1"/>
  <c r="A1372" i="108"/>
  <c r="B1373" i="108" l="1"/>
  <c r="A1373" i="108"/>
  <c r="B1374" i="108" l="1"/>
  <c r="A1374" i="108"/>
  <c r="B1375" i="108" l="1"/>
  <c r="A1375" i="108"/>
  <c r="B1376" i="108" l="1"/>
  <c r="A1376" i="108"/>
  <c r="B1377" i="108" l="1"/>
  <c r="A1377" i="108"/>
  <c r="B1378" i="108" l="1"/>
  <c r="A1378" i="108"/>
  <c r="B1379" i="108" l="1"/>
  <c r="A1379" i="108"/>
  <c r="B1380" i="108" l="1"/>
  <c r="A1380" i="108"/>
  <c r="B1381" i="108" l="1"/>
  <c r="A1381" i="108"/>
  <c r="B1382" i="108" l="1"/>
  <c r="A1382" i="108"/>
  <c r="B1383" i="108" l="1"/>
  <c r="A1383" i="108"/>
  <c r="B1384" i="108" l="1"/>
  <c r="A1384" i="108"/>
  <c r="B1385" i="108" l="1"/>
  <c r="A1385" i="108"/>
  <c r="B1386" i="108" l="1"/>
  <c r="A1386" i="108"/>
  <c r="B1387" i="108" l="1"/>
  <c r="A1387" i="108"/>
  <c r="B1388" i="108" l="1"/>
  <c r="A1388" i="108"/>
  <c r="B1389" i="108" l="1"/>
  <c r="A1389" i="108"/>
  <c r="B1390" i="108" l="1"/>
  <c r="A1390" i="108"/>
  <c r="B1391" i="108" l="1"/>
  <c r="A1391" i="108"/>
  <c r="B1392" i="108" l="1"/>
  <c r="A1392" i="108"/>
  <c r="B1393" i="108" l="1"/>
  <c r="A1393" i="108"/>
  <c r="B1394" i="108" l="1"/>
  <c r="A1394" i="108"/>
  <c r="B1395" i="108" l="1"/>
  <c r="A1395" i="108"/>
  <c r="B1396" i="108" l="1"/>
  <c r="A1396" i="108"/>
  <c r="B1397" i="108" l="1"/>
  <c r="A1397" i="108"/>
  <c r="B1398" i="108" l="1"/>
  <c r="A1398" i="108"/>
  <c r="B1399" i="108" l="1"/>
  <c r="A1399" i="108"/>
  <c r="B1400" i="108" l="1"/>
  <c r="A1400" i="108"/>
  <c r="B1401" i="108" l="1"/>
  <c r="A1401" i="108"/>
  <c r="B1402" i="108" l="1"/>
  <c r="A1402" i="108"/>
  <c r="B1403" i="108" l="1"/>
  <c r="A1403" i="108"/>
  <c r="B1404" i="108" l="1"/>
  <c r="A1404" i="108"/>
  <c r="B1405" i="108" l="1"/>
  <c r="A1405" i="108"/>
  <c r="B1406" i="108" l="1"/>
  <c r="A1406" i="108"/>
  <c r="B1407" i="108" l="1"/>
  <c r="A1407" i="108"/>
  <c r="B1408" i="108" l="1"/>
  <c r="A1408" i="108"/>
  <c r="B1409" i="108" l="1"/>
  <c r="A1409" i="108"/>
  <c r="B1410" i="108" l="1"/>
  <c r="A1410" i="108"/>
  <c r="B1411" i="108" l="1"/>
  <c r="A1411" i="108"/>
  <c r="B1412" i="108" l="1"/>
  <c r="A1412" i="108"/>
  <c r="B1413" i="108" l="1"/>
  <c r="A1413" i="108"/>
  <c r="B1414" i="108" l="1"/>
  <c r="A1414" i="108"/>
  <c r="B1415" i="108" l="1"/>
  <c r="A1415" i="108"/>
  <c r="B1416" i="108" l="1"/>
  <c r="A1416" i="108"/>
  <c r="B1417" i="108" l="1"/>
  <c r="A1417" i="108"/>
  <c r="B1418" i="108" l="1"/>
  <c r="A1418" i="108"/>
  <c r="B1419" i="108" l="1"/>
  <c r="A1419" i="108"/>
  <c r="B1420" i="108" l="1"/>
  <c r="A1420" i="108"/>
  <c r="B1421" i="108" l="1"/>
  <c r="A1421" i="108"/>
  <c r="B1422" i="108" l="1"/>
  <c r="A1422" i="108"/>
  <c r="B1423" i="108" l="1"/>
  <c r="A1423" i="108"/>
  <c r="B1424" i="108" l="1"/>
  <c r="A1424" i="108"/>
  <c r="B1425" i="108" l="1"/>
  <c r="A1425" i="108"/>
  <c r="B1426" i="108" l="1"/>
  <c r="A1426" i="108"/>
  <c r="B1427" i="108" l="1"/>
  <c r="A1427" i="108"/>
  <c r="B1428" i="108" l="1"/>
  <c r="A1428" i="108"/>
  <c r="B1429" i="108" l="1"/>
  <c r="A1429" i="108"/>
  <c r="B1430" i="108" l="1"/>
  <c r="A1430" i="108"/>
  <c r="B1431" i="108" l="1"/>
  <c r="A1431" i="108"/>
  <c r="B1432" i="108" l="1"/>
  <c r="A1432" i="108"/>
  <c r="B1433" i="108" l="1"/>
  <c r="A1433" i="108"/>
  <c r="B1434" i="108" l="1"/>
  <c r="A1434" i="108"/>
  <c r="B1435" i="108" l="1"/>
  <c r="A1435" i="108"/>
  <c r="B1436" i="108" l="1"/>
  <c r="A1436" i="108"/>
  <c r="B1437" i="108" l="1"/>
  <c r="A1437" i="108"/>
  <c r="B1438" i="108" l="1"/>
  <c r="A1438" i="108"/>
  <c r="B1439" i="108" l="1"/>
  <c r="A1439" i="108"/>
  <c r="B1440" i="108" l="1"/>
  <c r="A1440" i="108"/>
  <c r="B1441" i="108" l="1"/>
  <c r="A1441" i="108"/>
  <c r="B1442" i="108" l="1"/>
  <c r="A1442" i="108"/>
  <c r="B1443" i="108" l="1"/>
  <c r="A1443" i="108"/>
  <c r="B1444" i="108" l="1"/>
  <c r="A1444" i="108"/>
  <c r="B1445" i="108" l="1"/>
  <c r="A1445" i="108"/>
  <c r="B1446" i="108" l="1"/>
  <c r="A1446" i="108"/>
  <c r="B1447" i="108" l="1"/>
  <c r="A1447" i="108"/>
  <c r="B1448" i="108" l="1"/>
  <c r="A1448" i="108"/>
  <c r="B1449" i="108" l="1"/>
  <c r="A1449" i="108"/>
  <c r="B1450" i="108" l="1"/>
  <c r="A1450" i="108"/>
  <c r="B1451" i="108" l="1"/>
  <c r="A1451" i="108"/>
  <c r="B1452" i="108" l="1"/>
  <c r="A1452" i="108"/>
  <c r="B1453" i="108" l="1"/>
  <c r="A1453" i="108"/>
  <c r="B1454" i="108" l="1"/>
  <c r="A1454" i="108"/>
  <c r="B1455" i="108" l="1"/>
  <c r="A1455" i="108"/>
  <c r="B1456" i="108" l="1"/>
  <c r="A1456" i="108"/>
  <c r="B1457" i="108" l="1"/>
  <c r="A1457" i="108"/>
  <c r="B1458" i="108" l="1"/>
  <c r="A1458" i="108"/>
  <c r="B1459" i="108" l="1"/>
  <c r="A1459" i="108"/>
  <c r="B1460" i="108" l="1"/>
  <c r="A1460" i="108"/>
  <c r="B1461" i="108" l="1"/>
  <c r="A1461" i="108"/>
  <c r="B1462" i="108" l="1"/>
  <c r="A1462" i="108"/>
  <c r="B1463" i="108" l="1"/>
  <c r="A1463" i="108"/>
  <c r="B1464" i="108" l="1"/>
  <c r="A1464" i="108"/>
  <c r="B1465" i="108" l="1"/>
  <c r="A1465" i="108"/>
  <c r="B1466" i="108" l="1"/>
  <c r="A1466" i="108"/>
  <c r="B1467" i="108" l="1"/>
  <c r="A1467" i="108"/>
  <c r="B1468" i="108" l="1"/>
  <c r="A1468" i="108"/>
  <c r="B1469" i="108" l="1"/>
  <c r="A1469" i="108"/>
  <c r="B1470" i="108" l="1"/>
  <c r="A1470" i="108"/>
  <c r="B1471" i="108" l="1"/>
  <c r="A1471" i="108"/>
  <c r="B1472" i="108" l="1"/>
  <c r="A1472" i="108"/>
  <c r="B1473" i="108" l="1"/>
  <c r="A1473" i="108"/>
  <c r="B1474" i="108" l="1"/>
  <c r="A1474" i="108"/>
  <c r="B1475" i="108" l="1"/>
  <c r="A1475" i="108"/>
  <c r="B1476" i="108" l="1"/>
  <c r="A1476" i="108"/>
  <c r="B1477" i="108" l="1"/>
  <c r="A1477" i="108"/>
  <c r="B1478" i="108" l="1"/>
  <c r="A1478" i="108"/>
  <c r="B1479" i="108" l="1"/>
  <c r="A1479" i="108"/>
  <c r="B1480" i="108" l="1"/>
  <c r="A1480" i="108"/>
  <c r="B1481" i="108" l="1"/>
  <c r="A1481" i="108"/>
  <c r="B1482" i="108" l="1"/>
  <c r="A1482" i="108"/>
  <c r="B1483" i="108" l="1"/>
  <c r="A1483" i="108"/>
  <c r="B1484" i="108" l="1"/>
  <c r="A1484" i="108"/>
  <c r="B1485" i="108" l="1"/>
  <c r="A1485" i="108"/>
  <c r="B1486" i="108" l="1"/>
  <c r="A1486" i="108"/>
  <c r="B1487" i="108" l="1"/>
  <c r="A1487" i="108"/>
  <c r="B1488" i="108" l="1"/>
  <c r="A1488" i="108"/>
  <c r="B1489" i="108" l="1"/>
  <c r="A1489" i="108"/>
  <c r="B1490" i="108" l="1"/>
  <c r="A1490" i="108"/>
  <c r="B1491" i="108" l="1"/>
  <c r="A1491" i="108"/>
  <c r="B1492" i="108" l="1"/>
  <c r="A1492" i="108"/>
  <c r="B1493" i="108" l="1"/>
  <c r="A1493" i="108"/>
  <c r="B1494" i="108" l="1"/>
  <c r="A1494" i="108"/>
  <c r="B1495" i="108" l="1"/>
  <c r="A1495" i="108"/>
  <c r="B1496" i="108" l="1"/>
  <c r="A1496" i="108"/>
  <c r="B1497" i="108" l="1"/>
  <c r="A1497" i="108"/>
  <c r="B1498" i="108" l="1"/>
  <c r="A1498" i="108"/>
  <c r="B1499" i="108" l="1"/>
  <c r="A1499" i="108"/>
  <c r="B1500" i="108" l="1"/>
  <c r="A1500" i="108"/>
  <c r="B1501" i="108" l="1"/>
  <c r="A1501" i="108"/>
  <c r="B1502" i="108" l="1"/>
  <c r="A1502" i="108"/>
  <c r="B1503" i="108" l="1"/>
  <c r="A1503" i="108"/>
  <c r="B1504" i="108" l="1"/>
  <c r="A1504" i="108"/>
  <c r="B1505" i="108" l="1"/>
  <c r="A1505" i="108"/>
  <c r="B1506" i="108" l="1"/>
  <c r="A1506" i="108"/>
  <c r="B1507" i="108" l="1"/>
  <c r="A1507" i="108"/>
  <c r="B1508" i="108" l="1"/>
  <c r="A1508" i="108"/>
  <c r="B1509" i="108" l="1"/>
  <c r="A1509" i="108"/>
  <c r="B1510" i="108" l="1"/>
  <c r="A1510" i="108"/>
  <c r="B1511" i="108" l="1"/>
  <c r="A1511" i="108"/>
  <c r="B1512" i="108" l="1"/>
  <c r="A1512" i="108"/>
  <c r="B1513" i="108" l="1"/>
  <c r="A1513" i="108"/>
  <c r="B1514" i="108" l="1"/>
  <c r="A1514" i="108"/>
  <c r="B1515" i="108" l="1"/>
  <c r="A1515" i="108"/>
  <c r="B1516" i="108" l="1"/>
  <c r="A1516" i="108"/>
  <c r="B1517" i="108" l="1"/>
  <c r="A1517" i="108"/>
  <c r="B1518" i="108" l="1"/>
  <c r="A1518" i="108"/>
  <c r="B1519" i="108" l="1"/>
  <c r="A1519" i="108"/>
  <c r="B1520" i="108" l="1"/>
  <c r="A1520" i="108"/>
  <c r="B1521" i="108" l="1"/>
  <c r="A1521" i="108"/>
  <c r="B1522" i="108" l="1"/>
  <c r="A1522" i="108"/>
  <c r="B1523" i="108" l="1"/>
  <c r="A1523" i="108"/>
  <c r="B1524" i="108" l="1"/>
  <c r="A1524" i="108"/>
  <c r="B1525" i="108" l="1"/>
  <c r="A1525" i="108"/>
  <c r="B1526" i="108" l="1"/>
  <c r="A1526" i="108"/>
  <c r="B1527" i="108" l="1"/>
  <c r="A1527" i="108"/>
  <c r="B1528" i="108" l="1"/>
  <c r="A1528" i="108"/>
  <c r="B1529" i="108" l="1"/>
  <c r="A1529" i="108"/>
  <c r="B1530" i="108" l="1"/>
  <c r="A1530" i="108"/>
  <c r="B1531" i="108" l="1"/>
  <c r="A1531" i="108"/>
  <c r="B1532" i="108" l="1"/>
  <c r="A1532" i="108"/>
  <c r="B1533" i="108" l="1"/>
  <c r="A1533" i="108"/>
  <c r="B1534" i="108" l="1"/>
  <c r="A1534" i="108"/>
  <c r="B1535" i="108" l="1"/>
  <c r="A1535" i="108"/>
  <c r="B1536" i="108" l="1"/>
  <c r="A1536" i="108"/>
  <c r="B1537" i="108" l="1"/>
  <c r="A1537" i="108"/>
  <c r="B1538" i="108" l="1"/>
  <c r="A1538" i="108"/>
  <c r="B1539" i="108" l="1"/>
  <c r="A1539" i="108"/>
  <c r="B1540" i="108" l="1"/>
  <c r="A1540" i="108"/>
  <c r="B1541" i="108" l="1"/>
  <c r="A1541" i="108"/>
  <c r="B1542" i="108" l="1"/>
  <c r="A1542" i="108"/>
  <c r="B1543" i="108" l="1"/>
  <c r="A1543" i="108"/>
  <c r="B1544" i="108" l="1"/>
  <c r="A1544" i="108"/>
  <c r="B1545" i="108" l="1"/>
  <c r="A1545" i="108"/>
  <c r="B1546" i="108" l="1"/>
  <c r="A1546" i="108"/>
  <c r="B1547" i="108" l="1"/>
  <c r="A1547" i="108"/>
  <c r="B1548" i="108" l="1"/>
  <c r="A1548" i="108"/>
  <c r="B1549" i="108" l="1"/>
  <c r="A1549" i="108"/>
  <c r="B1550" i="108" l="1"/>
  <c r="A1550" i="108"/>
  <c r="B1551" i="108" l="1"/>
  <c r="A1551" i="108"/>
  <c r="B1552" i="108" l="1"/>
  <c r="A1552" i="108"/>
  <c r="B1553" i="108" l="1"/>
  <c r="A1553" i="108"/>
  <c r="B1554" i="108" l="1"/>
  <c r="A1554" i="108"/>
  <c r="B1555" i="108" l="1"/>
  <c r="A1555" i="108"/>
  <c r="B1556" i="108" l="1"/>
  <c r="A1556" i="108"/>
  <c r="B1557" i="108" l="1"/>
  <c r="A1557" i="108"/>
  <c r="B1558" i="108" l="1"/>
  <c r="A1558" i="108"/>
  <c r="B1559" i="108" l="1"/>
  <c r="A1559" i="108"/>
  <c r="B1560" i="108" l="1"/>
  <c r="A1560" i="108"/>
  <c r="B1561" i="108" l="1"/>
  <c r="A1561" i="108"/>
  <c r="B1562" i="108" l="1"/>
  <c r="A1562" i="108"/>
  <c r="B1563" i="108" l="1"/>
  <c r="A1563" i="108"/>
  <c r="B1564" i="108" l="1"/>
  <c r="A1564" i="108"/>
  <c r="B1565" i="108" l="1"/>
  <c r="A1565" i="108"/>
  <c r="B1566" i="108" l="1"/>
  <c r="A1566" i="108"/>
  <c r="B1567" i="108" l="1"/>
  <c r="A1567" i="108"/>
  <c r="B1568" i="108" l="1"/>
  <c r="A1568" i="108"/>
  <c r="B1569" i="108" l="1"/>
  <c r="A1569" i="108"/>
  <c r="B1570" i="108" l="1"/>
  <c r="A1570" i="108"/>
  <c r="B1571" i="108" l="1"/>
  <c r="A1571" i="108"/>
  <c r="B1572" i="108" l="1"/>
  <c r="A1572" i="108"/>
  <c r="B1573" i="108" l="1"/>
  <c r="A1573" i="108"/>
  <c r="B1574" i="108" l="1"/>
  <c r="A1574" i="108"/>
  <c r="B1575" i="108" l="1"/>
  <c r="A1575" i="108"/>
  <c r="B1576" i="108" l="1"/>
  <c r="A1576" i="108"/>
  <c r="B1577" i="108" l="1"/>
  <c r="A1577" i="108"/>
  <c r="B1578" i="108" l="1"/>
  <c r="A1578" i="108"/>
  <c r="B1579" i="108" l="1"/>
  <c r="A1579" i="108"/>
  <c r="B1580" i="108" l="1"/>
  <c r="A1580" i="108"/>
  <c r="B1581" i="108" l="1"/>
  <c r="A1581" i="108"/>
  <c r="B1582" i="108" l="1"/>
  <c r="A1582" i="108"/>
  <c r="B1583" i="108" l="1"/>
  <c r="A1583" i="108"/>
  <c r="B1584" i="108" l="1"/>
  <c r="A1584" i="108"/>
  <c r="B1585" i="108" l="1"/>
  <c r="A1585" i="108"/>
  <c r="B1586" i="108" l="1"/>
  <c r="A1586" i="108"/>
  <c r="B1587" i="108" l="1"/>
  <c r="A1587" i="108"/>
  <c r="B1588" i="108" l="1"/>
  <c r="A1588" i="108"/>
  <c r="B1589" i="108" l="1"/>
  <c r="A1589" i="108"/>
  <c r="B1590" i="108" l="1"/>
  <c r="A1590" i="108"/>
  <c r="B1591" i="108" l="1"/>
  <c r="A1591" i="108"/>
  <c r="B1592" i="108" l="1"/>
  <c r="A1592" i="108"/>
  <c r="B1593" i="108" l="1"/>
  <c r="A1593" i="108"/>
  <c r="B1594" i="108" l="1"/>
  <c r="A1594" i="108"/>
  <c r="B1595" i="108" l="1"/>
  <c r="A1595" i="108"/>
  <c r="B1596" i="108" l="1"/>
  <c r="A1596" i="108"/>
  <c r="B1597" i="108" l="1"/>
  <c r="A1597" i="108"/>
  <c r="B1598" i="108" l="1"/>
  <c r="A1598" i="108"/>
  <c r="B1599" i="108" l="1"/>
  <c r="A1599" i="108"/>
  <c r="B1600" i="108" l="1"/>
  <c r="A1600" i="108"/>
  <c r="B1601" i="108" l="1"/>
  <c r="A1601" i="108"/>
  <c r="B1602" i="108" l="1"/>
  <c r="A1602" i="108"/>
  <c r="B1603" i="108" l="1"/>
  <c r="A1603" i="108"/>
  <c r="B1604" i="108" l="1"/>
  <c r="A1604" i="108"/>
  <c r="B1605" i="108" l="1"/>
  <c r="A1605" i="108"/>
  <c r="B1606" i="108" l="1"/>
  <c r="A1606" i="108"/>
  <c r="B1607" i="108" l="1"/>
  <c r="A1607" i="108"/>
  <c r="B1608" i="108" l="1"/>
  <c r="A1608" i="108"/>
  <c r="B1609" i="108" l="1"/>
  <c r="A1609" i="108"/>
  <c r="B1610" i="108" l="1"/>
  <c r="A1610" i="108"/>
  <c r="B1611" i="108" l="1"/>
  <c r="A1611" i="108"/>
  <c r="B1612" i="108" l="1"/>
  <c r="A1612" i="108"/>
  <c r="B1613" i="108" l="1"/>
  <c r="A1613" i="108"/>
  <c r="B1614" i="108" l="1"/>
  <c r="A1614" i="108"/>
  <c r="B1615" i="108" l="1"/>
  <c r="A1615" i="108"/>
  <c r="B1616" i="108" l="1"/>
  <c r="A1616" i="108"/>
  <c r="B1617" i="108" l="1"/>
  <c r="A1617" i="108"/>
  <c r="B1618" i="108" l="1"/>
  <c r="A1618" i="108"/>
  <c r="B1619" i="108" l="1"/>
  <c r="A1619" i="108"/>
  <c r="B1620" i="108" l="1"/>
  <c r="A1620" i="108"/>
  <c r="B1621" i="108" l="1"/>
  <c r="A1621" i="108"/>
  <c r="B1622" i="108" l="1"/>
  <c r="A1622" i="108"/>
  <c r="B1623" i="108" l="1"/>
  <c r="A1623" i="108"/>
  <c r="B1624" i="108" l="1"/>
  <c r="A1624" i="108"/>
  <c r="B1625" i="108" l="1"/>
  <c r="A1625" i="108"/>
  <c r="B1626" i="108" l="1"/>
  <c r="A1626" i="108"/>
  <c r="B1627" i="108" l="1"/>
  <c r="A1627" i="108"/>
  <c r="B1628" i="108" l="1"/>
  <c r="A1628" i="108"/>
  <c r="B1629" i="108" l="1"/>
  <c r="A1629" i="108"/>
  <c r="B1630" i="108" l="1"/>
  <c r="A1630" i="108"/>
  <c r="B1631" i="108" l="1"/>
  <c r="A1631" i="108"/>
  <c r="B1632" i="108" l="1"/>
  <c r="A1632" i="108"/>
  <c r="B1633" i="108" l="1"/>
  <c r="A1633" i="108"/>
  <c r="B1634" i="108" l="1"/>
  <c r="A1634" i="108"/>
  <c r="B1635" i="108" l="1"/>
  <c r="A1635" i="108"/>
  <c r="B1636" i="108" l="1"/>
  <c r="A1636" i="108"/>
  <c r="B1637" i="108" l="1"/>
  <c r="A1637" i="108"/>
  <c r="B1638" i="108" l="1"/>
  <c r="A1638" i="108"/>
  <c r="B1639" i="108" l="1"/>
  <c r="A1639" i="108"/>
  <c r="B1640" i="108" l="1"/>
  <c r="A1640" i="108"/>
  <c r="B1641" i="108" l="1"/>
  <c r="A1641" i="108"/>
  <c r="B1642" i="108" l="1"/>
  <c r="A1642" i="108"/>
  <c r="B1643" i="108" l="1"/>
  <c r="A1643" i="108"/>
  <c r="B1644" i="108" l="1"/>
  <c r="A1644" i="108"/>
  <c r="B1645" i="108" l="1"/>
  <c r="A1645" i="108"/>
  <c r="B1646" i="108" l="1"/>
  <c r="A1646" i="108"/>
  <c r="B1647" i="108" l="1"/>
  <c r="A1647" i="108"/>
  <c r="B1648" i="108" l="1"/>
  <c r="A1648" i="108"/>
  <c r="B1649" i="108" l="1"/>
  <c r="A1649" i="108"/>
  <c r="B1650" i="108" l="1"/>
  <c r="A1650" i="108"/>
  <c r="B1651" i="108" l="1"/>
  <c r="A1651" i="108"/>
  <c r="B1652" i="108" l="1"/>
  <c r="A1652" i="108"/>
  <c r="B1653" i="108" l="1"/>
  <c r="A1653" i="108"/>
  <c r="B1654" i="108" l="1"/>
  <c r="A1654" i="108"/>
  <c r="B1655" i="108" l="1"/>
  <c r="A1655" i="108"/>
  <c r="B1656" i="108" l="1"/>
  <c r="A1656" i="108"/>
  <c r="B1657" i="108" l="1"/>
  <c r="A1657" i="108"/>
  <c r="B1658" i="108" l="1"/>
  <c r="A1658" i="108"/>
  <c r="B1659" i="108" l="1"/>
  <c r="A1659" i="108"/>
  <c r="B1660" i="108" l="1"/>
  <c r="A1660" i="108"/>
  <c r="B1661" i="108" l="1"/>
  <c r="A1661" i="108"/>
  <c r="B1662" i="108" l="1"/>
  <c r="A1662" i="108"/>
  <c r="B1663" i="108" l="1"/>
  <c r="A1663" i="108"/>
  <c r="B1664" i="108" l="1"/>
  <c r="A1664" i="108"/>
  <c r="B1665" i="108" l="1"/>
  <c r="A1665" i="108"/>
  <c r="B1666" i="108" l="1"/>
  <c r="A1666" i="108"/>
  <c r="B1667" i="108" l="1"/>
  <c r="A1667" i="108"/>
  <c r="B1668" i="108" l="1"/>
  <c r="A1668" i="108"/>
  <c r="B1669" i="108" l="1"/>
  <c r="A1669" i="108"/>
  <c r="B1670" i="108" l="1"/>
  <c r="A1670" i="108"/>
  <c r="B1671" i="108" l="1"/>
  <c r="A1671" i="108"/>
  <c r="B1672" i="108" l="1"/>
  <c r="A1672" i="108"/>
  <c r="B1673" i="108" l="1"/>
  <c r="A1673" i="108"/>
  <c r="B1674" i="108" l="1"/>
  <c r="A1674" i="108"/>
  <c r="B1675" i="108" l="1"/>
  <c r="A1675" i="108"/>
  <c r="B1676" i="108" l="1"/>
  <c r="A1676" i="108"/>
  <c r="B1677" i="108" l="1"/>
  <c r="A1677" i="108"/>
  <c r="B1678" i="108" l="1"/>
  <c r="A1678" i="108"/>
  <c r="B1679" i="108" l="1"/>
  <c r="A1679" i="108"/>
  <c r="B1680" i="108" l="1"/>
  <c r="A1680" i="108"/>
  <c r="B1681" i="108" l="1"/>
  <c r="A1681" i="108"/>
  <c r="B1682" i="108" l="1"/>
  <c r="A1682" i="108"/>
  <c r="B1683" i="108" l="1"/>
  <c r="A1683" i="108"/>
  <c r="B1684" i="108" l="1"/>
  <c r="A1684" i="108"/>
  <c r="B1685" i="108" l="1"/>
  <c r="A1685" i="108"/>
  <c r="B1686" i="108" l="1"/>
  <c r="A1686" i="108"/>
  <c r="B1687" i="108" l="1"/>
  <c r="A1687" i="108"/>
  <c r="B1688" i="108" l="1"/>
  <c r="A1688" i="108"/>
  <c r="B1689" i="108" l="1"/>
  <c r="A1689" i="108"/>
  <c r="B1690" i="108" l="1"/>
  <c r="A1690" i="108"/>
  <c r="B1691" i="108" l="1"/>
  <c r="A1691" i="108"/>
  <c r="B1692" i="108" l="1"/>
  <c r="A1692" i="108"/>
  <c r="B1693" i="108" l="1"/>
  <c r="A1693" i="108"/>
  <c r="B1694" i="108" l="1"/>
  <c r="A1694" i="108"/>
  <c r="B1695" i="108" l="1"/>
  <c r="A1695" i="108"/>
  <c r="B1696" i="108" l="1"/>
  <c r="A1696" i="108"/>
  <c r="B1697" i="108" l="1"/>
  <c r="A1697" i="108"/>
  <c r="B1698" i="108" l="1"/>
  <c r="A1698" i="108"/>
  <c r="B1699" i="108" l="1"/>
  <c r="A1699" i="108"/>
  <c r="B1700" i="108" l="1"/>
  <c r="A1700" i="108"/>
  <c r="B1701" i="108" l="1"/>
  <c r="A1701" i="108"/>
  <c r="B1702" i="108" l="1"/>
  <c r="A1702" i="108"/>
  <c r="B1703" i="108" l="1"/>
  <c r="A1703" i="108"/>
  <c r="B1704" i="108" l="1"/>
  <c r="A1704" i="108"/>
  <c r="B1705" i="108" l="1"/>
  <c r="A1705" i="108"/>
  <c r="B1706" i="108" l="1"/>
  <c r="A1706" i="108"/>
  <c r="B1707" i="108" l="1"/>
  <c r="A1707" i="108"/>
  <c r="B1708" i="108" l="1"/>
  <c r="A1708" i="108"/>
  <c r="B1709" i="108" l="1"/>
  <c r="A1709" i="108"/>
  <c r="B1710" i="108" l="1"/>
  <c r="A1710" i="108"/>
  <c r="B1711" i="108" l="1"/>
  <c r="A1711" i="108"/>
  <c r="B1712" i="108" l="1"/>
  <c r="A1712" i="108"/>
  <c r="B1713" i="108" l="1"/>
  <c r="A1713" i="108"/>
  <c r="B1714" i="108" l="1"/>
  <c r="A1714" i="108"/>
  <c r="B1715" i="108" l="1"/>
  <c r="A1715" i="108"/>
  <c r="B1716" i="108" l="1"/>
  <c r="A1716" i="108"/>
  <c r="B1717" i="108" l="1"/>
  <c r="A1717" i="108"/>
  <c r="B1718" i="108" l="1"/>
  <c r="A1718" i="108"/>
  <c r="B1719" i="108" l="1"/>
  <c r="A1719" i="108"/>
  <c r="B1720" i="108" l="1"/>
  <c r="A1720" i="108"/>
  <c r="B1721" i="108" l="1"/>
  <c r="A1721" i="108"/>
  <c r="B1722" i="108" l="1"/>
  <c r="A1722" i="108"/>
  <c r="B1723" i="108" l="1"/>
  <c r="A1723" i="108"/>
  <c r="B1724" i="108" l="1"/>
  <c r="A1724" i="108"/>
  <c r="B1725" i="108" l="1"/>
  <c r="A1725" i="108"/>
  <c r="B1726" i="108" l="1"/>
  <c r="A1726" i="108"/>
  <c r="B1727" i="108" l="1"/>
  <c r="A1727" i="108"/>
  <c r="B1728" i="108" l="1"/>
  <c r="A1728" i="108"/>
  <c r="B1729" i="108" l="1"/>
  <c r="A1729" i="108"/>
  <c r="B1730" i="108" l="1"/>
  <c r="A1730" i="108"/>
  <c r="B1731" i="108" l="1"/>
  <c r="A1731" i="108"/>
  <c r="B1732" i="108" l="1"/>
  <c r="A1732" i="108"/>
  <c r="B1733" i="108" l="1"/>
  <c r="A1733" i="108"/>
  <c r="B1734" i="108" l="1"/>
  <c r="A1734" i="108"/>
  <c r="B1735" i="108" l="1"/>
  <c r="A1735" i="108"/>
  <c r="B1736" i="108" l="1"/>
  <c r="A1736" i="108"/>
  <c r="B1737" i="108" l="1"/>
  <c r="A1737" i="108"/>
  <c r="B1738" i="108" l="1"/>
  <c r="A1738" i="108"/>
  <c r="B1739" i="108" l="1"/>
  <c r="A1739" i="108"/>
  <c r="B1740" i="108" l="1"/>
  <c r="A1740" i="108"/>
  <c r="B1741" i="108" l="1"/>
  <c r="A1741" i="108"/>
  <c r="B1742" i="108" l="1"/>
  <c r="A1742" i="108"/>
  <c r="B1743" i="108" l="1"/>
  <c r="A1743" i="108"/>
  <c r="B1744" i="108" l="1"/>
  <c r="A1744" i="108"/>
  <c r="B1745" i="108" l="1"/>
  <c r="A1745" i="108"/>
  <c r="B1746" i="108" l="1"/>
  <c r="A1746" i="108"/>
  <c r="B1747" i="108" l="1"/>
  <c r="A1747" i="108"/>
  <c r="B1748" i="108" l="1"/>
  <c r="A1748" i="108"/>
  <c r="B1749" i="108" l="1"/>
  <c r="A1749" i="108"/>
  <c r="B1750" i="108" l="1"/>
  <c r="A1750" i="108"/>
  <c r="B1751" i="108" l="1"/>
  <c r="A1751" i="108"/>
  <c r="B1752" i="108" l="1"/>
  <c r="A1752" i="108"/>
  <c r="B1753" i="108" l="1"/>
  <c r="A1753" i="108"/>
  <c r="B1754" i="108" l="1"/>
  <c r="A1754" i="108"/>
  <c r="B1755" i="108" l="1"/>
  <c r="A1755" i="108"/>
  <c r="B1756" i="108" l="1"/>
  <c r="A1756" i="108"/>
  <c r="B1757" i="108" l="1"/>
  <c r="A1757" i="108"/>
  <c r="B1758" i="108" l="1"/>
  <c r="A1758" i="108"/>
  <c r="B1759" i="108" l="1"/>
  <c r="A1759" i="108"/>
  <c r="B1760" i="108" l="1"/>
  <c r="A1760" i="108"/>
  <c r="B1761" i="108" l="1"/>
  <c r="A1761" i="108"/>
  <c r="B1762" i="108" l="1"/>
  <c r="A1762" i="108"/>
  <c r="B1763" i="108" l="1"/>
  <c r="A1763" i="108"/>
  <c r="B1764" i="108" l="1"/>
  <c r="A1764" i="108"/>
  <c r="B1765" i="108" l="1"/>
  <c r="A1765" i="108"/>
  <c r="B1766" i="108" l="1"/>
  <c r="A1766" i="108"/>
  <c r="B1767" i="108" l="1"/>
  <c r="A1767" i="108"/>
  <c r="B1768" i="108" l="1"/>
  <c r="A1768" i="108"/>
  <c r="B1769" i="108" l="1"/>
  <c r="A1769" i="108"/>
  <c r="B1770" i="108" l="1"/>
  <c r="A1770" i="108"/>
  <c r="B1771" i="108" l="1"/>
  <c r="A1771" i="108"/>
  <c r="B1772" i="108" l="1"/>
  <c r="A1772" i="108"/>
  <c r="B1773" i="108" l="1"/>
  <c r="A1773" i="108"/>
  <c r="B1774" i="108" l="1"/>
  <c r="A1774" i="108"/>
  <c r="B1775" i="108" l="1"/>
  <c r="A1775" i="108"/>
  <c r="B1776" i="108" l="1"/>
  <c r="A1776" i="108"/>
  <c r="B1777" i="108" l="1"/>
  <c r="A1777" i="108"/>
  <c r="B1778" i="108" l="1"/>
  <c r="A1778" i="108"/>
  <c r="B1779" i="108" l="1"/>
  <c r="A1779" i="108"/>
  <c r="B1780" i="108" l="1"/>
  <c r="A1780" i="108"/>
  <c r="B1781" i="108" l="1"/>
  <c r="A1781" i="108"/>
  <c r="B1782" i="108" l="1"/>
  <c r="A1782" i="108"/>
  <c r="B1783" i="108" l="1"/>
  <c r="A1783" i="108"/>
  <c r="B1784" i="108" l="1"/>
  <c r="A1784" i="108"/>
  <c r="B1785" i="108" l="1"/>
  <c r="A1785" i="108"/>
  <c r="B1786" i="108" l="1"/>
  <c r="A1786" i="108"/>
  <c r="B1787" i="108" l="1"/>
  <c r="A1787" i="108"/>
  <c r="B1788" i="108" l="1"/>
  <c r="A1788" i="108"/>
  <c r="B1789" i="108" l="1"/>
  <c r="A1789" i="108"/>
  <c r="B1790" i="108" l="1"/>
  <c r="A1790" i="108"/>
  <c r="B1791" i="108" l="1"/>
  <c r="A1791" i="108"/>
  <c r="B1792" i="108" l="1"/>
  <c r="A1792" i="108"/>
  <c r="B1793" i="108" l="1"/>
  <c r="A1793" i="108"/>
  <c r="B1794" i="108" l="1"/>
  <c r="A1794" i="108"/>
  <c r="B1795" i="108" l="1"/>
  <c r="A1795" i="108"/>
  <c r="B1796" i="108" l="1"/>
  <c r="A1796" i="108"/>
  <c r="B1797" i="108" l="1"/>
  <c r="A1797" i="108"/>
  <c r="B1798" i="108" l="1"/>
  <c r="A1798" i="108"/>
  <c r="B1799" i="108" l="1"/>
  <c r="A1799" i="108"/>
  <c r="B1800" i="108" l="1"/>
  <c r="A1800" i="108"/>
  <c r="B1801" i="108" l="1"/>
  <c r="A1801" i="108"/>
  <c r="B1802" i="108" l="1"/>
  <c r="A1802" i="108"/>
  <c r="B1803" i="108" l="1"/>
  <c r="A1803" i="108"/>
  <c r="B1804" i="108" l="1"/>
  <c r="A1804" i="108"/>
  <c r="B1805" i="108" l="1"/>
  <c r="A1805" i="108"/>
  <c r="B1806" i="108" l="1"/>
  <c r="A1806" i="108"/>
  <c r="B1807" i="108" l="1"/>
  <c r="A1807" i="108"/>
  <c r="B1808" i="108" l="1"/>
  <c r="A1808" i="108"/>
  <c r="B1809" i="108" l="1"/>
  <c r="A1809" i="108"/>
  <c r="B1810" i="108" l="1"/>
  <c r="A1810" i="108"/>
  <c r="B1811" i="108" l="1"/>
  <c r="A1811" i="108"/>
  <c r="B1812" i="108" l="1"/>
  <c r="A1812" i="108"/>
  <c r="B1813" i="108" l="1"/>
  <c r="A1813" i="108"/>
  <c r="B1814" i="108" l="1"/>
  <c r="A1814" i="108"/>
  <c r="B1815" i="108" l="1"/>
  <c r="A1815" i="108"/>
  <c r="B1816" i="108" l="1"/>
  <c r="A1816" i="108"/>
  <c r="B1817" i="108" l="1"/>
  <c r="A1817" i="108"/>
  <c r="B1818" i="108" l="1"/>
  <c r="A1818" i="108"/>
  <c r="B1819" i="108" l="1"/>
  <c r="A1819" i="108"/>
  <c r="B1820" i="108" l="1"/>
  <c r="A1820" i="108"/>
  <c r="B1821" i="108" l="1"/>
  <c r="A1821" i="108"/>
  <c r="B1822" i="108" l="1"/>
  <c r="A1822" i="108"/>
  <c r="B1823" i="108" l="1"/>
  <c r="A1823" i="108"/>
  <c r="B1824" i="108" l="1"/>
  <c r="A1824" i="108"/>
  <c r="B1825" i="108" l="1"/>
  <c r="A1825" i="108"/>
  <c r="B1826" i="108" l="1"/>
  <c r="A1826" i="108"/>
  <c r="B1827" i="108" l="1"/>
  <c r="A1827" i="108"/>
  <c r="B1828" i="108" l="1"/>
  <c r="A1828" i="108"/>
  <c r="B1829" i="108" l="1"/>
  <c r="A1829" i="108"/>
  <c r="B1830" i="108" l="1"/>
  <c r="A1830" i="108"/>
  <c r="B1831" i="108" l="1"/>
  <c r="A1831" i="108"/>
  <c r="B1832" i="108" l="1"/>
  <c r="A1832" i="108"/>
  <c r="B1833" i="108" l="1"/>
  <c r="A1833" i="108"/>
  <c r="B1834" i="108" l="1"/>
  <c r="A1834" i="108"/>
  <c r="B1835" i="108" l="1"/>
  <c r="A1835" i="108"/>
  <c r="B1836" i="108" l="1"/>
  <c r="A1836" i="108"/>
  <c r="B1837" i="108" l="1"/>
  <c r="A1837" i="108"/>
  <c r="B1838" i="108" l="1"/>
  <c r="A1838" i="108"/>
  <c r="B1839" i="108" l="1"/>
  <c r="A1839" i="108"/>
  <c r="B1840" i="108" l="1"/>
  <c r="A1840" i="108"/>
  <c r="B1841" i="108" l="1"/>
  <c r="A1841" i="108"/>
  <c r="B1842" i="108" l="1"/>
  <c r="A1842" i="108"/>
  <c r="B1843" i="108" l="1"/>
  <c r="A1843" i="108"/>
  <c r="B1844" i="108" l="1"/>
  <c r="A1844" i="108"/>
  <c r="B1845" i="108" l="1"/>
  <c r="A1845" i="108"/>
  <c r="B1846" i="108" l="1"/>
  <c r="A1846" i="108"/>
  <c r="B1847" i="108" l="1"/>
  <c r="A1847" i="108"/>
  <c r="B1848" i="108" l="1"/>
  <c r="A1848" i="108"/>
  <c r="B1849" i="108" l="1"/>
  <c r="A1849" i="108"/>
  <c r="B1850" i="108" l="1"/>
  <c r="A1850" i="108"/>
  <c r="B1851" i="108" l="1"/>
  <c r="A1851" i="108"/>
  <c r="B1852" i="108" l="1"/>
  <c r="A1852" i="108"/>
  <c r="B1853" i="108" l="1"/>
  <c r="A1853" i="108"/>
  <c r="B1854" i="108" l="1"/>
  <c r="A1854" i="108"/>
  <c r="B1855" i="108" l="1"/>
  <c r="A1855" i="108"/>
  <c r="B1856" i="108" l="1"/>
  <c r="A1856" i="108"/>
  <c r="B1857" i="108" l="1"/>
  <c r="A1857" i="108"/>
  <c r="B1858" i="108" l="1"/>
  <c r="A1858" i="108"/>
  <c r="B1859" i="108" l="1"/>
  <c r="A1859" i="108"/>
  <c r="B1860" i="108" l="1"/>
  <c r="A1860" i="108"/>
  <c r="B1861" i="108" l="1"/>
  <c r="A1861" i="108"/>
  <c r="B1862" i="108" l="1"/>
  <c r="A1862" i="108"/>
  <c r="B1863" i="108" l="1"/>
  <c r="A1863" i="108"/>
  <c r="B1864" i="108" l="1"/>
  <c r="A1864" i="108"/>
  <c r="B1865" i="108" l="1"/>
  <c r="A1865" i="108"/>
  <c r="B1866" i="108" l="1"/>
  <c r="A1866" i="108"/>
  <c r="B1867" i="108" l="1"/>
  <c r="A1867" i="108"/>
  <c r="B1868" i="108" l="1"/>
  <c r="A1868" i="108"/>
  <c r="B1869" i="108" l="1"/>
  <c r="A1869" i="108"/>
  <c r="B1870" i="108" l="1"/>
  <c r="A1870" i="108"/>
  <c r="B1871" i="108" l="1"/>
  <c r="A1871" i="108"/>
  <c r="B1872" i="108" l="1"/>
  <c r="A1872" i="108"/>
  <c r="B1873" i="108" l="1"/>
  <c r="A1873" i="108"/>
  <c r="B1874" i="108" l="1"/>
  <c r="A1874" i="108"/>
  <c r="B1875" i="108" l="1"/>
  <c r="A1875" i="108"/>
  <c r="B1876" i="108" l="1"/>
  <c r="A1876" i="108"/>
  <c r="B1877" i="108" l="1"/>
  <c r="A1877" i="108"/>
  <c r="B1878" i="108" l="1"/>
  <c r="A1878" i="108"/>
  <c r="B1879" i="108" l="1"/>
  <c r="A1879" i="108"/>
  <c r="B1880" i="108" l="1"/>
  <c r="A1880" i="108"/>
  <c r="B1881" i="108" l="1"/>
  <c r="A1881" i="108"/>
  <c r="B1882" i="108" l="1"/>
  <c r="A1882" i="108"/>
  <c r="B1883" i="108" l="1"/>
  <c r="A1883" i="108"/>
  <c r="B1884" i="108" l="1"/>
  <c r="A1884" i="108"/>
  <c r="B1885" i="108" l="1"/>
  <c r="A1885" i="108"/>
  <c r="B1886" i="108" l="1"/>
  <c r="A1886" i="108"/>
  <c r="B1887" i="108" l="1"/>
  <c r="A1887" i="108"/>
  <c r="B1888" i="108" l="1"/>
  <c r="A1888" i="108"/>
  <c r="B1889" i="108" l="1"/>
  <c r="A1889" i="108"/>
  <c r="B1890" i="108" l="1"/>
  <c r="A1890" i="108"/>
  <c r="B1891" i="108" l="1"/>
  <c r="A1891" i="108"/>
  <c r="B1892" i="108" l="1"/>
  <c r="A1892" i="108"/>
  <c r="B1893" i="108" l="1"/>
  <c r="A1893" i="108"/>
  <c r="B1894" i="108" l="1"/>
  <c r="A1894" i="108"/>
  <c r="B1895" i="108" l="1"/>
  <c r="A1895" i="108"/>
  <c r="B1896" i="108" l="1"/>
  <c r="A1896" i="108"/>
  <c r="B1897" i="108" l="1"/>
  <c r="A1897" i="108"/>
  <c r="B1898" i="108" l="1"/>
  <c r="A1898" i="108"/>
  <c r="B1899" i="108" l="1"/>
  <c r="A1899" i="108"/>
  <c r="B1900" i="108" l="1"/>
  <c r="A1900" i="108"/>
  <c r="B1901" i="108" l="1"/>
  <c r="A1901" i="108"/>
  <c r="B1902" i="108" l="1"/>
  <c r="A1902" i="108"/>
  <c r="B1903" i="108" l="1"/>
  <c r="A1903" i="108"/>
  <c r="B1904" i="108" l="1"/>
  <c r="A1904" i="108"/>
  <c r="B1905" i="108" l="1"/>
  <c r="A1905" i="108"/>
  <c r="B1906" i="108" l="1"/>
  <c r="A1906" i="108"/>
  <c r="B1907" i="108" l="1"/>
  <c r="A1907" i="108"/>
  <c r="B1908" i="108" l="1"/>
  <c r="A1908" i="108"/>
  <c r="B1909" i="108" l="1"/>
  <c r="A1909" i="108"/>
  <c r="B1910" i="108" l="1"/>
  <c r="A1910" i="108"/>
  <c r="B1911" i="108" l="1"/>
  <c r="A1911" i="108"/>
  <c r="B1912" i="108" l="1"/>
  <c r="A1912" i="108"/>
  <c r="B1913" i="108" l="1"/>
  <c r="A1913" i="108"/>
  <c r="B1914" i="108" l="1"/>
  <c r="A1914" i="108"/>
  <c r="B1915" i="108" l="1"/>
  <c r="A1915" i="108"/>
  <c r="B1916" i="108" l="1"/>
  <c r="A1916" i="108"/>
  <c r="B1917" i="108" l="1"/>
  <c r="A1917" i="108"/>
  <c r="B1918" i="108" l="1"/>
  <c r="A1918" i="108"/>
  <c r="B1919" i="108" l="1"/>
  <c r="A1919" i="108"/>
  <c r="B1920" i="108" l="1"/>
  <c r="A1920" i="108"/>
  <c r="B1921" i="108" l="1"/>
  <c r="A1921" i="108"/>
  <c r="B1922" i="108" l="1"/>
  <c r="A1922" i="108"/>
  <c r="B1923" i="108" l="1"/>
  <c r="A1923" i="108"/>
  <c r="B1924" i="108" l="1"/>
  <c r="A1924" i="108"/>
  <c r="B1925" i="108" l="1"/>
  <c r="A1925" i="108"/>
  <c r="B1926" i="108" l="1"/>
  <c r="A1926" i="108"/>
  <c r="B1927" i="108" l="1"/>
  <c r="A1927" i="108"/>
  <c r="B1928" i="108" l="1"/>
  <c r="A1928" i="108"/>
  <c r="B1929" i="108" l="1"/>
  <c r="A1929" i="108"/>
  <c r="B1930" i="108" l="1"/>
  <c r="A1930" i="108"/>
  <c r="B1931" i="108" l="1"/>
  <c r="A1931" i="108"/>
  <c r="B1932" i="108" l="1"/>
  <c r="A1932" i="108"/>
  <c r="B1933" i="108" l="1"/>
  <c r="A1933" i="108"/>
  <c r="B1934" i="108" l="1"/>
  <c r="A1934" i="108"/>
  <c r="B1935" i="108" l="1"/>
  <c r="A1935" i="108"/>
  <c r="B1936" i="108" l="1"/>
  <c r="A1936" i="108"/>
  <c r="B1937" i="108" l="1"/>
  <c r="A1937" i="108"/>
  <c r="B1938" i="108" l="1"/>
  <c r="A1938" i="108"/>
  <c r="B1939" i="108" l="1"/>
  <c r="A1939" i="108"/>
  <c r="B1940" i="108" l="1"/>
  <c r="A1940" i="108"/>
  <c r="B1941" i="108" l="1"/>
  <c r="A1941" i="108"/>
  <c r="B1942" i="108" l="1"/>
  <c r="A1942" i="108"/>
  <c r="B1943" i="108" l="1"/>
  <c r="A1943" i="108"/>
  <c r="B1944" i="108" l="1"/>
  <c r="A1944" i="108"/>
  <c r="B1945" i="108" l="1"/>
  <c r="A1945" i="108"/>
  <c r="B1946" i="108" l="1"/>
  <c r="A1946" i="108"/>
  <c r="B1947" i="108" l="1"/>
  <c r="A1947" i="108"/>
  <c r="B1948" i="108" l="1"/>
  <c r="A1948" i="108"/>
  <c r="B1949" i="108" l="1"/>
  <c r="A1949" i="108"/>
  <c r="B1950" i="108" l="1"/>
  <c r="A1950" i="108"/>
  <c r="B1951" i="108" l="1"/>
  <c r="A1951" i="108"/>
  <c r="B1952" i="108" l="1"/>
  <c r="A1952" i="108"/>
  <c r="B1953" i="108" l="1"/>
  <c r="A1953" i="108"/>
  <c r="B1954" i="108" l="1"/>
  <c r="A1954" i="108"/>
  <c r="B1955" i="108" l="1"/>
  <c r="A1955" i="108"/>
  <c r="B1956" i="108" l="1"/>
  <c r="A1956" i="108"/>
  <c r="B1957" i="108" l="1"/>
  <c r="A1957" i="108"/>
  <c r="B1958" i="108" l="1"/>
  <c r="A1958" i="108"/>
  <c r="B1959" i="108" l="1"/>
  <c r="A1959" i="108"/>
  <c r="B1960" i="108" l="1"/>
  <c r="A1960" i="108"/>
  <c r="B1961" i="108" l="1"/>
  <c r="A1961" i="108"/>
  <c r="B1962" i="108" l="1"/>
  <c r="A1962" i="108"/>
  <c r="B1963" i="108" l="1"/>
  <c r="A1963" i="108"/>
  <c r="B1964" i="108" l="1"/>
  <c r="A1964" i="108"/>
  <c r="B1965" i="108" l="1"/>
  <c r="A1965" i="108"/>
  <c r="B1966" i="108" l="1"/>
  <c r="A1966" i="108"/>
  <c r="B1967" i="108" l="1"/>
  <c r="A1967" i="108"/>
  <c r="B1968" i="108" l="1"/>
  <c r="A1968" i="108"/>
  <c r="B1969" i="108" l="1"/>
  <c r="A1969" i="108"/>
  <c r="B1970" i="108" l="1"/>
  <c r="A1970" i="108"/>
  <c r="B1971" i="108" l="1"/>
  <c r="A1971" i="108"/>
  <c r="B1972" i="108" l="1"/>
  <c r="A1972" i="108"/>
  <c r="B1973" i="108" l="1"/>
  <c r="A1973" i="108"/>
  <c r="B1974" i="108" l="1"/>
  <c r="A1974" i="108"/>
  <c r="B1975" i="108" l="1"/>
  <c r="A1975" i="108"/>
  <c r="B1976" i="108" l="1"/>
  <c r="A1976" i="108"/>
  <c r="B1977" i="108" l="1"/>
  <c r="A1977" i="108"/>
  <c r="B1978" i="108" l="1"/>
  <c r="A1978" i="108"/>
  <c r="B1979" i="108" l="1"/>
  <c r="A1979" i="108"/>
  <c r="B1980" i="108" l="1"/>
  <c r="A1980" i="108"/>
  <c r="B1981" i="108" l="1"/>
  <c r="A1981" i="108"/>
  <c r="B1982" i="108" l="1"/>
  <c r="A1982" i="108"/>
  <c r="B1983" i="108" l="1"/>
  <c r="A1983" i="108"/>
  <c r="B1984" i="108" l="1"/>
  <c r="A1984" i="108"/>
  <c r="B1985" i="108" l="1"/>
  <c r="A1985" i="108"/>
  <c r="B1986" i="108" l="1"/>
  <c r="A1986" i="108"/>
  <c r="B1987" i="108" l="1"/>
  <c r="A1987" i="108"/>
  <c r="B1988" i="108" l="1"/>
  <c r="A1988" i="108"/>
  <c r="B1989" i="108" l="1"/>
  <c r="A1989" i="108"/>
  <c r="B1990" i="108" l="1"/>
  <c r="A1990" i="108"/>
  <c r="B1991" i="108" l="1"/>
  <c r="A1991" i="108"/>
  <c r="B1992" i="108" l="1"/>
  <c r="A1992" i="108"/>
  <c r="B1993" i="108" l="1"/>
  <c r="A1993" i="108"/>
  <c r="B1994" i="108" l="1"/>
  <c r="A1994" i="108"/>
  <c r="B1995" i="108" l="1"/>
  <c r="A1995" i="108"/>
  <c r="B1996" i="108" l="1"/>
  <c r="A1996" i="108"/>
  <c r="B1997" i="108" l="1"/>
  <c r="A1997" i="108"/>
  <c r="B1998" i="108" l="1"/>
  <c r="A1998" i="108"/>
  <c r="B1999" i="108" l="1"/>
  <c r="A1999" i="108"/>
  <c r="B2000" i="108" l="1"/>
  <c r="A2000" i="108"/>
  <c r="B2001" i="108" l="1"/>
  <c r="A2001" i="108"/>
  <c r="B2002" i="108" l="1"/>
  <c r="A2002" i="108"/>
  <c r="B2003" i="108" l="1"/>
  <c r="A2003" i="108"/>
  <c r="B2004" i="108" l="1"/>
  <c r="A2004" i="108"/>
  <c r="B2005" i="108" l="1"/>
  <c r="A2005" i="108"/>
  <c r="B2006" i="108" l="1"/>
  <c r="A2006" i="108"/>
  <c r="B2007" i="108" l="1"/>
  <c r="A2007" i="108"/>
  <c r="B2008" i="108" l="1"/>
  <c r="A2008" i="108"/>
  <c r="B2009" i="108" l="1"/>
  <c r="A2009" i="108"/>
  <c r="B2010" i="108" l="1"/>
  <c r="A2010" i="108"/>
  <c r="B2011" i="108" l="1"/>
  <c r="A2011" i="108"/>
  <c r="B2012" i="108" l="1"/>
  <c r="A2012" i="108"/>
  <c r="B2013" i="108" l="1"/>
  <c r="A2013" i="108"/>
  <c r="B2014" i="108" l="1"/>
  <c r="A2014" i="108"/>
  <c r="B2015" i="108" l="1"/>
  <c r="A2015" i="108"/>
  <c r="B2016" i="108" l="1"/>
  <c r="A2016" i="108"/>
  <c r="B2017" i="108" l="1"/>
  <c r="A2017" i="108"/>
  <c r="B2018" i="108" l="1"/>
  <c r="A2018" i="108"/>
  <c r="B2019" i="108" l="1"/>
  <c r="A2019" i="108"/>
  <c r="B2020" i="108" l="1"/>
  <c r="A2020" i="108"/>
  <c r="B2021" i="108" l="1"/>
  <c r="A2021" i="108"/>
  <c r="B2022" i="108" l="1"/>
  <c r="A2022" i="108"/>
  <c r="B2023" i="108" l="1"/>
  <c r="A2023" i="108"/>
  <c r="B2024" i="108" l="1"/>
  <c r="A2024" i="108"/>
  <c r="B2025" i="108" l="1"/>
  <c r="A2025" i="108"/>
  <c r="B2026" i="108" l="1"/>
  <c r="A2026" i="108"/>
  <c r="B2027" i="108" l="1"/>
  <c r="A2027" i="108"/>
  <c r="B2028" i="108" l="1"/>
  <c r="A2028" i="108"/>
  <c r="B2029" i="108" l="1"/>
  <c r="A2029" i="108"/>
  <c r="B2030" i="108" l="1"/>
  <c r="A2030" i="108"/>
  <c r="B2031" i="108" l="1"/>
  <c r="A2031" i="108"/>
  <c r="B2032" i="108" l="1"/>
  <c r="A2032" i="108"/>
  <c r="B2033" i="108" l="1"/>
  <c r="A2033" i="108"/>
  <c r="B2034" i="108" l="1"/>
  <c r="A2034" i="108"/>
  <c r="B2035" i="108" l="1"/>
  <c r="A2035" i="108"/>
  <c r="B2036" i="108" l="1"/>
  <c r="A2036" i="108"/>
  <c r="B2037" i="108" l="1"/>
  <c r="A2037" i="108"/>
  <c r="B2038" i="108" l="1"/>
  <c r="A2038" i="108"/>
  <c r="B2039" i="108" l="1"/>
  <c r="A2039" i="108"/>
  <c r="B2040" i="108" l="1"/>
  <c r="A2040" i="108"/>
  <c r="B2041" i="108" l="1"/>
  <c r="A2041" i="108"/>
  <c r="B2042" i="108" l="1"/>
  <c r="A2042" i="108"/>
  <c r="B2043" i="108" l="1"/>
  <c r="A2043" i="108"/>
  <c r="B2044" i="108" l="1"/>
  <c r="A2044" i="108"/>
  <c r="B2045" i="108" l="1"/>
  <c r="A2045" i="108"/>
  <c r="B2046" i="108" l="1"/>
  <c r="A2046" i="108"/>
  <c r="B2047" i="108" l="1"/>
  <c r="A2047" i="108"/>
  <c r="B2048" i="108" l="1"/>
  <c r="A2048" i="108"/>
  <c r="B2049" i="108" l="1"/>
  <c r="A2049" i="108"/>
  <c r="B2050" i="108" l="1"/>
  <c r="A2050" i="108"/>
  <c r="B2051" i="108" l="1"/>
  <c r="A2051" i="108"/>
  <c r="B2052" i="108" l="1"/>
  <c r="A2052" i="108"/>
  <c r="B2053" i="108" l="1"/>
  <c r="A2053" i="108"/>
  <c r="B2054" i="108" l="1"/>
  <c r="A2054" i="108"/>
  <c r="B2055" i="108" l="1"/>
  <c r="A2055" i="108"/>
  <c r="B2056" i="108" l="1"/>
  <c r="A2056" i="108"/>
  <c r="B2057" i="108" l="1"/>
  <c r="A2057" i="108"/>
  <c r="B2058" i="108" l="1"/>
  <c r="A2058" i="108"/>
  <c r="B2059" i="108" l="1"/>
  <c r="A2059" i="108"/>
  <c r="B2060" i="108" l="1"/>
  <c r="A2060" i="108"/>
  <c r="B2061" i="108" l="1"/>
  <c r="A2061" i="108"/>
  <c r="B2062" i="108" l="1"/>
  <c r="A2062" i="108"/>
  <c r="B2063" i="108" l="1"/>
  <c r="A2063" i="108"/>
  <c r="B2064" i="108" l="1"/>
  <c r="A2064" i="108"/>
  <c r="B2065" i="108" l="1"/>
  <c r="A2065" i="108"/>
  <c r="B2066" i="108" l="1"/>
  <c r="A2066" i="108"/>
  <c r="B2067" i="108" l="1"/>
  <c r="A2067" i="108"/>
  <c r="B2068" i="108" l="1"/>
  <c r="A2068" i="108"/>
  <c r="B2069" i="108" l="1"/>
  <c r="A2069" i="108"/>
  <c r="B2070" i="108" l="1"/>
  <c r="A2070" i="108"/>
  <c r="B2071" i="108" l="1"/>
  <c r="A2071" i="108"/>
  <c r="B2072" i="108" l="1"/>
  <c r="A2072" i="108"/>
  <c r="B2073" i="108" l="1"/>
  <c r="A2073" i="108"/>
  <c r="B2074" i="108" l="1"/>
  <c r="A2074" i="108"/>
  <c r="B2075" i="108" l="1"/>
  <c r="A2075" i="108"/>
  <c r="B2076" i="108" l="1"/>
  <c r="A2076" i="108"/>
  <c r="B2077" i="108" l="1"/>
  <c r="A2077" i="108"/>
  <c r="B2078" i="108" l="1"/>
  <c r="A2078" i="108"/>
  <c r="B2079" i="108" l="1"/>
  <c r="A2079" i="108"/>
  <c r="B2080" i="108" l="1"/>
  <c r="A2080" i="108"/>
  <c r="B2081" i="108" l="1"/>
  <c r="A2081" i="108"/>
  <c r="B2082" i="108" l="1"/>
  <c r="A2082" i="108"/>
  <c r="B2083" i="108" l="1"/>
  <c r="A2083" i="108"/>
  <c r="B2084" i="108" l="1"/>
  <c r="A2084" i="108"/>
  <c r="B2085" i="108" l="1"/>
  <c r="A2085" i="108"/>
  <c r="B2086" i="108" l="1"/>
  <c r="A2086" i="108"/>
  <c r="B2087" i="108" l="1"/>
  <c r="A2087" i="108"/>
  <c r="B2088" i="108" l="1"/>
  <c r="A2088" i="108"/>
  <c r="B2089" i="108" l="1"/>
  <c r="A2089" i="108"/>
  <c r="B2090" i="108" l="1"/>
  <c r="A2090" i="108"/>
  <c r="B2091" i="108" l="1"/>
  <c r="A2091" i="108"/>
  <c r="B2092" i="108" l="1"/>
  <c r="A2092" i="108"/>
  <c r="B2093" i="108" l="1"/>
  <c r="A2093" i="108"/>
  <c r="B2094" i="108" l="1"/>
  <c r="A2094" i="108"/>
  <c r="B2095" i="108" l="1"/>
  <c r="A2095" i="108"/>
  <c r="B2096" i="108" l="1"/>
  <c r="A2096" i="108"/>
  <c r="B2097" i="108" l="1"/>
  <c r="A2097" i="108"/>
  <c r="B2098" i="108" l="1"/>
  <c r="A2098" i="108"/>
  <c r="B2099" i="108" l="1"/>
  <c r="A2099" i="108"/>
  <c r="B2100" i="108" l="1"/>
  <c r="A2100" i="108"/>
  <c r="B2101" i="108" l="1"/>
  <c r="A2101" i="108"/>
  <c r="B2102" i="108" l="1"/>
  <c r="A2102" i="108"/>
  <c r="B2103" i="108" l="1"/>
  <c r="A2103" i="108"/>
  <c r="B2104" i="108" l="1"/>
  <c r="A2104" i="108"/>
  <c r="B2105" i="108" l="1"/>
  <c r="A2105" i="108"/>
  <c r="B2106" i="108" l="1"/>
  <c r="A2106" i="108"/>
  <c r="B2107" i="108" l="1"/>
  <c r="A2107" i="108"/>
  <c r="B2108" i="108" l="1"/>
  <c r="A2108" i="108"/>
  <c r="B2109" i="108" l="1"/>
  <c r="A2109" i="108"/>
  <c r="B2110" i="108" l="1"/>
  <c r="A2110" i="108"/>
  <c r="B2111" i="108" l="1"/>
  <c r="A2111" i="108"/>
  <c r="B2112" i="108" l="1"/>
  <c r="A2112" i="108"/>
  <c r="B2113" i="108" l="1"/>
  <c r="A2113" i="108"/>
  <c r="B2114" i="108" l="1"/>
  <c r="A2114" i="108"/>
  <c r="B2115" i="108" l="1"/>
  <c r="A2115" i="108"/>
  <c r="B2116" i="108" l="1"/>
  <c r="A2116" i="108"/>
  <c r="B2117" i="108" l="1"/>
  <c r="A2117" i="108"/>
  <c r="B2118" i="108" l="1"/>
  <c r="A2118" i="108"/>
  <c r="B2119" i="108" l="1"/>
  <c r="A2119" i="108"/>
  <c r="B2120" i="108" l="1"/>
  <c r="A2120" i="108"/>
  <c r="B2121" i="108" l="1"/>
  <c r="A2121" i="108"/>
  <c r="B2122" i="108" l="1"/>
  <c r="A2122" i="108"/>
  <c r="B2123" i="108" l="1"/>
  <c r="A2123" i="108"/>
  <c r="B2124" i="108" l="1"/>
  <c r="A2124" i="108"/>
  <c r="B2125" i="108" l="1"/>
  <c r="A2125" i="108"/>
  <c r="B2126" i="108" l="1"/>
  <c r="A2126" i="108"/>
  <c r="B2127" i="108" l="1"/>
  <c r="A2127" i="108"/>
  <c r="B2128" i="108" l="1"/>
  <c r="A2128" i="108"/>
  <c r="B2129" i="108" l="1"/>
  <c r="A2129" i="108"/>
  <c r="B2130" i="108" l="1"/>
  <c r="A2130" i="108"/>
  <c r="B2131" i="108" l="1"/>
  <c r="A2131" i="108"/>
  <c r="B2132" i="108" l="1"/>
  <c r="A2132" i="108"/>
  <c r="B2133" i="108" l="1"/>
  <c r="A2133" i="108"/>
  <c r="B2134" i="108" l="1"/>
  <c r="A2134" i="108"/>
  <c r="B2135" i="108" l="1"/>
  <c r="A2135" i="108"/>
  <c r="B2136" i="108" l="1"/>
  <c r="A2136" i="108"/>
  <c r="B2137" i="108" l="1"/>
  <c r="A2137" i="108"/>
  <c r="B2138" i="108" l="1"/>
  <c r="A2138" i="108"/>
  <c r="B2139" i="108" l="1"/>
  <c r="A2139" i="108"/>
  <c r="B2140" i="108" l="1"/>
  <c r="A2140" i="108"/>
  <c r="B2141" i="108" l="1"/>
  <c r="A2141" i="108"/>
  <c r="B2142" i="108" l="1"/>
  <c r="A2142" i="108"/>
  <c r="B2143" i="108" l="1"/>
  <c r="A2143" i="108"/>
  <c r="B2144" i="108" l="1"/>
  <c r="A2144" i="108"/>
  <c r="B2145" i="108" l="1"/>
  <c r="A2145" i="108"/>
  <c r="B2146" i="108" l="1"/>
  <c r="A2146" i="108"/>
  <c r="B2147" i="108" l="1"/>
  <c r="A2147" i="108"/>
  <c r="B2148" i="108" l="1"/>
  <c r="A2148" i="108"/>
  <c r="B2149" i="108" l="1"/>
  <c r="A2149" i="108"/>
  <c r="B2150" i="108" l="1"/>
  <c r="A2150" i="108"/>
  <c r="B2151" i="108" l="1"/>
  <c r="A2151" i="108"/>
  <c r="B2152" i="108" l="1"/>
  <c r="A2152" i="108"/>
  <c r="B2153" i="108" l="1"/>
  <c r="A2153" i="108"/>
  <c r="B2154" i="108" l="1"/>
  <c r="A2154" i="108"/>
  <c r="B2155" i="108" l="1"/>
  <c r="A2155" i="108"/>
  <c r="B2156" i="108" l="1"/>
  <c r="A2156" i="108"/>
  <c r="B2157" i="108" l="1"/>
  <c r="A2157" i="108"/>
  <c r="B2158" i="108" l="1"/>
  <c r="A2158" i="108"/>
  <c r="B2159" i="108" l="1"/>
  <c r="A2159" i="108"/>
  <c r="B2160" i="108" l="1"/>
  <c r="A2160" i="108"/>
  <c r="B2161" i="108" l="1"/>
  <c r="A2161" i="108"/>
  <c r="B2162" i="108" l="1"/>
  <c r="A2162" i="108"/>
  <c r="B2163" i="108" l="1"/>
  <c r="A2163" i="108"/>
  <c r="B2164" i="108" l="1"/>
  <c r="A2164" i="108"/>
  <c r="B2165" i="108" l="1"/>
  <c r="A2165" i="108"/>
  <c r="B2166" i="108" l="1"/>
  <c r="A2166" i="108"/>
  <c r="B2167" i="108" l="1"/>
  <c r="A2167" i="108"/>
  <c r="B2168" i="108" l="1"/>
  <c r="A2168" i="108"/>
  <c r="B2169" i="108" l="1"/>
  <c r="A2169" i="108"/>
  <c r="B2170" i="108" l="1"/>
  <c r="A2170" i="108"/>
  <c r="B2171" i="108" l="1"/>
  <c r="A2171" i="108"/>
  <c r="B2172" i="108" l="1"/>
  <c r="A2172" i="108"/>
  <c r="B2173" i="108" l="1"/>
  <c r="A2173" i="108"/>
  <c r="B2174" i="108" l="1"/>
  <c r="A2174" i="108"/>
  <c r="B2175" i="108" l="1"/>
  <c r="A2175" i="108"/>
  <c r="B2176" i="108" l="1"/>
  <c r="A2176" i="108"/>
  <c r="B2177" i="108" l="1"/>
  <c r="A2177" i="108"/>
  <c r="B2178" i="108" l="1"/>
  <c r="A2178" i="108"/>
  <c r="B2179" i="108" l="1"/>
  <c r="A2179" i="108"/>
  <c r="B2180" i="108" l="1"/>
  <c r="A2180" i="108"/>
  <c r="B2181" i="108" l="1"/>
  <c r="A2181" i="108"/>
  <c r="B2182" i="108" l="1"/>
  <c r="A2182" i="108"/>
  <c r="B2183" i="108" l="1"/>
  <c r="A2183" i="108"/>
  <c r="B2184" i="108" l="1"/>
  <c r="A2184" i="108"/>
  <c r="B2185" i="108" l="1"/>
  <c r="A2185" i="108"/>
  <c r="B2186" i="108" l="1"/>
  <c r="A2186" i="108"/>
  <c r="B2187" i="108" l="1"/>
  <c r="A2187" i="108"/>
  <c r="B2188" i="108" l="1"/>
  <c r="A2188" i="108"/>
  <c r="B2189" i="108" l="1"/>
  <c r="A2189" i="108"/>
  <c r="B2190" i="108" l="1"/>
  <c r="A2190" i="108"/>
  <c r="B2191" i="108" l="1"/>
  <c r="A2191" i="108"/>
  <c r="B2192" i="108" l="1"/>
  <c r="A2192" i="108"/>
  <c r="B2193" i="108" l="1"/>
  <c r="A2193" i="108"/>
  <c r="B2194" i="108" l="1"/>
  <c r="A2194" i="108"/>
  <c r="B2195" i="108" l="1"/>
  <c r="A2195" i="108"/>
  <c r="B2196" i="108" l="1"/>
  <c r="A2196" i="108"/>
  <c r="B2197" i="108" l="1"/>
  <c r="A2197" i="108"/>
  <c r="B2198" i="108" l="1"/>
  <c r="A2198" i="108"/>
  <c r="B2199" i="108" l="1"/>
  <c r="A2199" i="108"/>
  <c r="B2200" i="108" l="1"/>
  <c r="A2200" i="108"/>
  <c r="B2201" i="108" l="1"/>
  <c r="A2201" i="108"/>
  <c r="B2202" i="108" l="1"/>
  <c r="A2202" i="108"/>
  <c r="B2203" i="108" l="1"/>
  <c r="A2203" i="108"/>
  <c r="B2204" i="108" l="1"/>
  <c r="A2204" i="108"/>
  <c r="B2205" i="108" l="1"/>
  <c r="A2205" i="108"/>
  <c r="B2206" i="108" l="1"/>
  <c r="A2206" i="108"/>
  <c r="B2207" i="108" l="1"/>
  <c r="A2207" i="108"/>
  <c r="B2208" i="108" l="1"/>
  <c r="A2208" i="108"/>
  <c r="B2209" i="108" l="1"/>
  <c r="A2209" i="108"/>
  <c r="B2210" i="108" l="1"/>
  <c r="A2210" i="108"/>
  <c r="B2211" i="108" l="1"/>
  <c r="A2211" i="108"/>
  <c r="B2212" i="108" l="1"/>
  <c r="A2212" i="108"/>
  <c r="B2213" i="108" l="1"/>
  <c r="A2213" i="108"/>
  <c r="B2214" i="108" l="1"/>
  <c r="A2214" i="108"/>
  <c r="B2215" i="108" l="1"/>
  <c r="A2215" i="108"/>
  <c r="B2216" i="108" l="1"/>
  <c r="A2216" i="108"/>
  <c r="B2217" i="108" l="1"/>
  <c r="A2217" i="108"/>
  <c r="B2218" i="108" l="1"/>
  <c r="A2218" i="108"/>
  <c r="B2219" i="108" l="1"/>
  <c r="A2219" i="108"/>
  <c r="B2220" i="108" l="1"/>
  <c r="A2220" i="108"/>
  <c r="B2221" i="108" l="1"/>
  <c r="A2221" i="108"/>
  <c r="B2222" i="108" l="1"/>
  <c r="A2222" i="108"/>
  <c r="B2223" i="108" l="1"/>
  <c r="A2223" i="108"/>
  <c r="B2224" i="108" l="1"/>
  <c r="A2224" i="108"/>
  <c r="B2225" i="108" l="1"/>
  <c r="A2225" i="108"/>
  <c r="B2226" i="108" l="1"/>
  <c r="A2226" i="108"/>
  <c r="B2227" i="108" l="1"/>
  <c r="A2227" i="108"/>
  <c r="B2228" i="108" l="1"/>
  <c r="A2228" i="108"/>
  <c r="B2229" i="108" l="1"/>
  <c r="A2229" i="108"/>
  <c r="B2230" i="108" l="1"/>
  <c r="A2230" i="108"/>
  <c r="B2231" i="108" l="1"/>
  <c r="A2231" i="108"/>
  <c r="B2232" i="108" l="1"/>
  <c r="A2232" i="108"/>
  <c r="B2233" i="108" l="1"/>
  <c r="A2233" i="108"/>
  <c r="B2234" i="108" l="1"/>
  <c r="A2234" i="108"/>
  <c r="B2235" i="108" l="1"/>
  <c r="A2235" i="108"/>
  <c r="B2236" i="108" l="1"/>
  <c r="A2236" i="108"/>
  <c r="B2237" i="108" l="1"/>
  <c r="A2237" i="108"/>
  <c r="B2238" i="108" l="1"/>
  <c r="A2238" i="108"/>
  <c r="B2239" i="108" l="1"/>
  <c r="A2239" i="108"/>
  <c r="B2240" i="108" l="1"/>
  <c r="A2240" i="108"/>
  <c r="B2241" i="108" l="1"/>
  <c r="A2241" i="108"/>
  <c r="B2242" i="108" l="1"/>
  <c r="A2242" i="108"/>
  <c r="B2243" i="108" l="1"/>
  <c r="A2243" i="108"/>
  <c r="B2244" i="108" l="1"/>
  <c r="A2244" i="108"/>
  <c r="B2245" i="108" l="1"/>
  <c r="A2245" i="108"/>
  <c r="B2246" i="108" l="1"/>
  <c r="A2246" i="108"/>
  <c r="B2247" i="108" l="1"/>
  <c r="A2247" i="108"/>
  <c r="B2248" i="108" l="1"/>
  <c r="A2248" i="108"/>
  <c r="B2249" i="108" l="1"/>
  <c r="A2249" i="108"/>
  <c r="B2250" i="108" l="1"/>
  <c r="A2250" i="108"/>
  <c r="B2251" i="108" l="1"/>
  <c r="A2251" i="108"/>
  <c r="B2252" i="108" l="1"/>
  <c r="A2252" i="108"/>
  <c r="B2253" i="108" l="1"/>
  <c r="A2253" i="108"/>
  <c r="B2254" i="108" l="1"/>
  <c r="A2254" i="108"/>
  <c r="B2255" i="108" l="1"/>
  <c r="A2255" i="108"/>
  <c r="B2256" i="108" l="1"/>
  <c r="A2256" i="108"/>
  <c r="B2257" i="108" l="1"/>
  <c r="A2257" i="108"/>
  <c r="B2258" i="108" l="1"/>
  <c r="A2258" i="108"/>
  <c r="B2259" i="108" l="1"/>
  <c r="A2259" i="108"/>
  <c r="B2260" i="108" l="1"/>
  <c r="A2260" i="108"/>
  <c r="B2261" i="108" l="1"/>
  <c r="A2261" i="108"/>
  <c r="B2262" i="108" l="1"/>
  <c r="A2262" i="108"/>
  <c r="B2263" i="108" l="1"/>
  <c r="A2263" i="108"/>
  <c r="B2264" i="108" l="1"/>
  <c r="A2264" i="108"/>
  <c r="B2265" i="108" l="1"/>
  <c r="A2265" i="108"/>
  <c r="B2266" i="108" l="1"/>
  <c r="A2266" i="108"/>
  <c r="B2267" i="108" l="1"/>
  <c r="A2267" i="108"/>
  <c r="B2268" i="108" l="1"/>
  <c r="A2268" i="108"/>
  <c r="B2269" i="108" l="1"/>
  <c r="A2269" i="108"/>
  <c r="B2270" i="108" l="1"/>
  <c r="A2270" i="108"/>
  <c r="B2271" i="108" l="1"/>
  <c r="A2271" i="108"/>
  <c r="B2272" i="108" l="1"/>
  <c r="A2272" i="108"/>
  <c r="B2273" i="108" l="1"/>
  <c r="A2273" i="108"/>
  <c r="B2274" i="108" l="1"/>
  <c r="A2274" i="108"/>
  <c r="B2275" i="108" l="1"/>
  <c r="A2275" i="108"/>
  <c r="B2276" i="108" l="1"/>
  <c r="A2276" i="108"/>
  <c r="B2277" i="108" l="1"/>
  <c r="A2277" i="108"/>
  <c r="B2278" i="108" l="1"/>
  <c r="A2278" i="108"/>
  <c r="B2279" i="108" l="1"/>
  <c r="A2279" i="108"/>
  <c r="B2280" i="108" l="1"/>
  <c r="A2280" i="108"/>
  <c r="B2281" i="108" l="1"/>
  <c r="A2281" i="108"/>
  <c r="B2282" i="108" l="1"/>
  <c r="A2282" i="108"/>
  <c r="B2283" i="108" l="1"/>
  <c r="A2283" i="108"/>
  <c r="B2284" i="108" l="1"/>
  <c r="A2284" i="108"/>
  <c r="B2285" i="108" l="1"/>
  <c r="A2285" i="108"/>
  <c r="B2286" i="108" l="1"/>
  <c r="A2286" i="108"/>
  <c r="B2287" i="108" l="1"/>
  <c r="A2287" i="108"/>
  <c r="B2288" i="108" l="1"/>
  <c r="A2288" i="108"/>
  <c r="B2289" i="108" l="1"/>
  <c r="A2289" i="108"/>
  <c r="B2290" i="108" l="1"/>
  <c r="A2290" i="108"/>
  <c r="B2291" i="108" l="1"/>
  <c r="A2291" i="108"/>
  <c r="B2292" i="108" l="1"/>
  <c r="A2292" i="108"/>
  <c r="B2293" i="108" l="1"/>
  <c r="A2293" i="108"/>
  <c r="B2294" i="108" l="1"/>
  <c r="A2294" i="108"/>
  <c r="B2295" i="108" l="1"/>
  <c r="A2295" i="108"/>
  <c r="B2296" i="108" l="1"/>
  <c r="A2296" i="108"/>
  <c r="B2297" i="108" l="1"/>
  <c r="A2297" i="108"/>
  <c r="B2298" i="108" l="1"/>
  <c r="A2298" i="108"/>
  <c r="B2299" i="108" l="1"/>
  <c r="A2299" i="108"/>
  <c r="B2300" i="108" l="1"/>
  <c r="A2300" i="108"/>
  <c r="B2301" i="108" l="1"/>
  <c r="A2301" i="108"/>
  <c r="B2302" i="108" l="1"/>
  <c r="A2302" i="108"/>
  <c r="B2303" i="108" l="1"/>
  <c r="A2303" i="108"/>
  <c r="B2304" i="108" l="1"/>
  <c r="A2304" i="108"/>
  <c r="C28" i="58" a="1"/>
  <c r="C28" i="58" s="1"/>
  <c r="A4" i="28" s="1"/>
  <c r="A5" i="28" l="1"/>
  <c r="B2305" i="108"/>
  <c r="A2305" i="108"/>
  <c r="B2306" i="108" l="1"/>
  <c r="A2306" i="108"/>
  <c r="A6" i="28"/>
  <c r="A7" i="28" l="1"/>
  <c r="B2307" i="108"/>
  <c r="A2307" i="108"/>
  <c r="B2308" i="108" l="1"/>
  <c r="A2308" i="108"/>
  <c r="A8" i="28"/>
  <c r="B8" i="28" l="1"/>
  <c r="A9" i="28"/>
  <c r="B2309" i="108"/>
  <c r="A2309" i="108"/>
  <c r="B2310" i="108" l="1"/>
  <c r="A2310" i="108"/>
  <c r="A10" i="28"/>
  <c r="B9" i="28"/>
  <c r="B10" i="28" l="1"/>
  <c r="A11" i="28"/>
  <c r="B2311" i="108"/>
  <c r="A2311" i="108"/>
  <c r="B2312" i="108" l="1"/>
  <c r="A2312" i="108"/>
  <c r="A12" i="28"/>
  <c r="B12" i="28" s="1"/>
  <c r="B11" i="28"/>
  <c r="B2313" i="108" l="1"/>
  <c r="A2313" i="108"/>
  <c r="B2314" i="108" l="1"/>
  <c r="A2314" i="108"/>
  <c r="B2315" i="108" l="1"/>
  <c r="A2315" i="108"/>
  <c r="B2316" i="108" l="1"/>
  <c r="A2316" i="108"/>
  <c r="B2317" i="108" l="1"/>
  <c r="A2317" i="108"/>
  <c r="B2318" i="108" l="1"/>
  <c r="A2318" i="108"/>
  <c r="B2319" i="108" l="1"/>
  <c r="A2319" i="108"/>
  <c r="B2320" i="108" l="1"/>
  <c r="A2320" i="108"/>
  <c r="B2321" i="108" l="1"/>
  <c r="A2321" i="108"/>
  <c r="B2322" i="108" l="1"/>
  <c r="A2322" i="108"/>
  <c r="B2323" i="108" l="1"/>
  <c r="A2323" i="108"/>
  <c r="B2324" i="108" l="1"/>
  <c r="A2324" i="108"/>
  <c r="B2325" i="108" l="1"/>
  <c r="A2325" i="108"/>
  <c r="B2326" i="108" l="1"/>
  <c r="A2326" i="108"/>
  <c r="B2327" i="108" l="1"/>
  <c r="A2327" i="108"/>
  <c r="B2328" i="108" l="1"/>
  <c r="A2328" i="108"/>
  <c r="B2329" i="108" l="1"/>
  <c r="A2329" i="108"/>
  <c r="B2330" i="108" l="1"/>
  <c r="A2330" i="108"/>
  <c r="B2331" i="108" l="1"/>
  <c r="A2331" i="108"/>
  <c r="B2332" i="108" l="1"/>
  <c r="A2332" i="108"/>
  <c r="B2333" i="108" l="1"/>
  <c r="A2333" i="108"/>
  <c r="B2334" i="108" l="1"/>
  <c r="A2334" i="108"/>
  <c r="B2335" i="108" l="1"/>
  <c r="A2335" i="108"/>
  <c r="B2336" i="108" l="1"/>
  <c r="A2336" i="108"/>
  <c r="B2337" i="108" l="1"/>
  <c r="A2337" i="108"/>
  <c r="B2338" i="108" l="1"/>
  <c r="A2338" i="108"/>
  <c r="B2339" i="108" l="1"/>
  <c r="A2339" i="108"/>
  <c r="B2340" i="108" l="1"/>
  <c r="A2340" i="108"/>
  <c r="B2341" i="108" l="1"/>
  <c r="A2341" i="108"/>
  <c r="B2342" i="108" l="1"/>
  <c r="A2342" i="108"/>
  <c r="B2343" i="108" l="1"/>
  <c r="A2343" i="108"/>
  <c r="B2344" i="108" l="1"/>
  <c r="A2344" i="108"/>
  <c r="B2345" i="108" l="1"/>
  <c r="A2345" i="108"/>
  <c r="A2346" i="108" l="1"/>
  <c r="B2346" i="108"/>
  <c r="B2347" i="108" l="1"/>
  <c r="A2347" i="108"/>
  <c r="B2348" i="108" l="1"/>
  <c r="A2348" i="108"/>
  <c r="B2349" i="108" l="1"/>
  <c r="A2349" i="108"/>
  <c r="B2350" i="108" l="1"/>
  <c r="A2350" i="108"/>
  <c r="B2351" i="108" l="1"/>
  <c r="A2351" i="108"/>
  <c r="B2352" i="108" l="1"/>
  <c r="A2352" i="108"/>
  <c r="B2353" i="108" l="1"/>
  <c r="A2353" i="108"/>
  <c r="B2354" i="108" l="1"/>
  <c r="A2354" i="108"/>
  <c r="B2355" i="108" l="1"/>
  <c r="A2355" i="108"/>
  <c r="B2356" i="108" l="1"/>
  <c r="A2356" i="108"/>
  <c r="B2357" i="108" l="1"/>
  <c r="A2357" i="108"/>
  <c r="B2358" i="108" l="1"/>
  <c r="A2358" i="108"/>
  <c r="B2359" i="108" l="1"/>
  <c r="A2359" i="108"/>
  <c r="B2360" i="108" l="1"/>
  <c r="A2360" i="108"/>
  <c r="B2361" i="108" l="1"/>
  <c r="A2361" i="108"/>
  <c r="B2362" i="108" l="1"/>
  <c r="A2362" i="108"/>
  <c r="B2363" i="108" l="1"/>
  <c r="A2363" i="108"/>
  <c r="B2364" i="108" l="1"/>
  <c r="A2364" i="108"/>
  <c r="B2365" i="108" l="1"/>
  <c r="A2365" i="108"/>
  <c r="A2366" i="108" l="1"/>
  <c r="B2366" i="108"/>
  <c r="B2367" i="108" l="1"/>
  <c r="A2367" i="108"/>
  <c r="B2368" i="108" l="1"/>
  <c r="A2368" i="108"/>
  <c r="B2369" i="108" l="1"/>
  <c r="A2369" i="108"/>
  <c r="A2370" i="108" l="1"/>
  <c r="B2370" i="108"/>
  <c r="B2371" i="108" l="1"/>
  <c r="A2371" i="108"/>
  <c r="B2372" i="108" l="1"/>
  <c r="A2372" i="108"/>
  <c r="B2373" i="108" l="1"/>
  <c r="A2373" i="108"/>
  <c r="A2374" i="108" l="1"/>
  <c r="B2374" i="108"/>
  <c r="B2375" i="108" l="1"/>
  <c r="A2375" i="108"/>
  <c r="B2376" i="108" l="1"/>
  <c r="A2376" i="108"/>
  <c r="B2377" i="108" l="1"/>
  <c r="A2377" i="108"/>
  <c r="B2378" i="108" l="1"/>
  <c r="A2378" i="108"/>
  <c r="B2379" i="108" l="1"/>
  <c r="A2379" i="108"/>
  <c r="B2380" i="108" l="1"/>
  <c r="A2380" i="108"/>
  <c r="B2381" i="108" l="1"/>
  <c r="A2381" i="108"/>
  <c r="B2382" i="108" l="1"/>
  <c r="A2382" i="108"/>
  <c r="B2383" i="108" l="1"/>
  <c r="A2383" i="108"/>
  <c r="B2384" i="108" l="1"/>
  <c r="A2384" i="108"/>
  <c r="B2385" i="108" l="1"/>
  <c r="A2385" i="108"/>
  <c r="Q23" i="4" a="1"/>
  <c r="L117" i="3" a="1"/>
  <c r="L85" i="3" a="1"/>
  <c r="L78" i="3" a="1"/>
  <c r="R24" i="4" a="1"/>
  <c r="Q4" i="4" a="1"/>
  <c r="R10" i="4" a="1"/>
  <c r="L129" i="3" a="1"/>
  <c r="Q16" i="4" a="1"/>
  <c r="L64" i="3" a="1"/>
  <c r="L102" i="3" a="1"/>
  <c r="L77" i="3" a="1"/>
  <c r="Q20" i="4" a="1"/>
  <c r="R7" i="4" a="1"/>
  <c r="R4" i="4" a="1"/>
  <c r="L98" i="3" a="1"/>
  <c r="L43" i="3" a="1"/>
  <c r="Q31" i="4" a="1"/>
  <c r="Q33" i="4" a="1"/>
  <c r="Q22" i="4" a="1"/>
  <c r="Q38" i="4" a="1"/>
  <c r="L60" i="3" a="1"/>
  <c r="L72" i="3" a="1"/>
  <c r="L115" i="3" a="1"/>
  <c r="R34" i="4" a="1"/>
  <c r="Q48" i="4" a="1"/>
  <c r="R14" i="4" a="1"/>
  <c r="L118" i="3" a="1"/>
  <c r="R26" i="4" a="1"/>
  <c r="R39" i="4" a="1"/>
  <c r="R17" i="4" a="1"/>
  <c r="L123" i="3" a="1"/>
  <c r="L114" i="3" a="1"/>
  <c r="R50" i="4" a="1"/>
  <c r="L105" i="3" a="1"/>
  <c r="R44" i="4" a="1"/>
  <c r="L101" i="3" a="1"/>
  <c r="R43" i="4" a="1"/>
  <c r="Q15" i="4" a="1"/>
  <c r="L93" i="3" a="1"/>
  <c r="Q43" i="4" a="1"/>
  <c r="R49" i="4" a="1"/>
  <c r="Q42" i="4" a="1"/>
  <c r="L71" i="3" a="1"/>
  <c r="R47" i="4" a="1"/>
  <c r="R12" i="4" a="1"/>
  <c r="L49" i="3" a="1"/>
  <c r="L99" i="3" a="1"/>
  <c r="Q45" i="4" a="1"/>
  <c r="L61" i="3" a="1"/>
  <c r="L108" i="3" a="1"/>
  <c r="L112" i="3" a="1"/>
  <c r="Q41" i="4" a="1"/>
  <c r="Q13" i="4" a="1"/>
  <c r="R33" i="4" a="1"/>
  <c r="R42" i="4" a="1"/>
  <c r="R21" i="4" a="1"/>
  <c r="L84" i="3" a="1"/>
  <c r="R37" i="4" a="1"/>
  <c r="L69" i="3" a="1"/>
  <c r="R27" i="4" a="1"/>
  <c r="Q27" i="4" a="1"/>
  <c r="L120" i="3" a="1"/>
  <c r="Q24" i="4" a="1"/>
  <c r="Q8" i="4" a="1"/>
  <c r="Q34" i="4" a="1"/>
  <c r="L73" i="3" a="1"/>
  <c r="L113" i="3" a="1"/>
  <c r="L121" i="3" a="1"/>
  <c r="R9" i="4" a="1"/>
  <c r="L42" i="3" a="1"/>
  <c r="L57" i="3" a="1"/>
  <c r="L83" i="3" a="1"/>
  <c r="L96" i="3" a="1"/>
  <c r="L106" i="3" a="1"/>
  <c r="L82" i="3" a="1"/>
  <c r="L79" i="3" a="1"/>
  <c r="Q25" i="4" a="1"/>
  <c r="L40" i="3" a="1"/>
  <c r="L46" i="3" a="1"/>
  <c r="L122" i="3" a="1"/>
  <c r="Q39" i="4" a="1"/>
  <c r="Q18" i="4" a="1"/>
  <c r="Q30" i="4" a="1"/>
  <c r="R32" i="4" a="1"/>
  <c r="L97" i="3" a="1"/>
  <c r="L86" i="3" a="1"/>
  <c r="L119" i="3" a="1"/>
  <c r="Q19" i="4" a="1"/>
  <c r="L54" i="3" a="1"/>
  <c r="Q11" i="4" a="1"/>
  <c r="L45" i="3" a="1"/>
  <c r="R28" i="4" a="1"/>
  <c r="R13" i="4" a="1"/>
  <c r="L48" i="3" a="1"/>
  <c r="R3" i="4" a="1"/>
  <c r="R23" i="4" a="1"/>
  <c r="L56" i="3" a="1"/>
  <c r="L52" i="3" a="1"/>
  <c r="R46" i="4" a="1"/>
  <c r="L103" i="3" a="1"/>
  <c r="R25" i="4" a="1"/>
  <c r="R15" i="4" a="1"/>
  <c r="R6" i="4" a="1"/>
  <c r="L66" i="3" a="1"/>
  <c r="Q6" i="4" a="1"/>
  <c r="L90" i="3" a="1"/>
  <c r="L75" i="3" a="1"/>
  <c r="L58" i="3" a="1"/>
  <c r="R16" i="4" a="1"/>
  <c r="R19" i="4" a="1"/>
  <c r="L130" i="3" a="1"/>
  <c r="Q28" i="4" a="1"/>
  <c r="L65" i="3" a="1"/>
  <c r="R48" i="4" a="1"/>
  <c r="Q26" i="4" a="1"/>
  <c r="L128" i="3" a="1"/>
  <c r="L67" i="3" a="1"/>
  <c r="L81" i="3" a="1"/>
  <c r="Q21" i="4" a="1"/>
  <c r="L94" i="3" a="1"/>
  <c r="L127" i="3" a="1"/>
  <c r="L88" i="3" a="1"/>
  <c r="L70" i="3" a="1"/>
  <c r="L68" i="3" a="1"/>
  <c r="R38" i="4" a="1"/>
  <c r="L116" i="3" a="1"/>
  <c r="Q40" i="4" a="1"/>
  <c r="Q5" i="4" a="1"/>
  <c r="R29" i="4" a="1"/>
  <c r="Q9" i="4" a="1"/>
  <c r="Q10" i="4" a="1"/>
  <c r="L110" i="3" a="1"/>
  <c r="L89" i="3" a="1"/>
  <c r="L87" i="3" a="1"/>
  <c r="L74" i="3" a="1"/>
  <c r="R36" i="4" a="1"/>
  <c r="R18" i="4" a="1"/>
  <c r="L47" i="3" a="1"/>
  <c r="L53" i="3" a="1"/>
  <c r="L76" i="3" a="1"/>
  <c r="L63" i="3" a="1"/>
  <c r="Q37" i="4" a="1"/>
  <c r="R45" i="4" a="1"/>
  <c r="L124" i="3" a="1"/>
  <c r="Q44" i="4" a="1"/>
  <c r="R5" i="4" a="1"/>
  <c r="L100" i="3" a="1"/>
  <c r="Q17" i="4" a="1"/>
  <c r="L80" i="3" a="1"/>
  <c r="Q2" i="4" a="1"/>
  <c r="Q47" i="4" a="1"/>
  <c r="R8" i="4" a="1"/>
  <c r="R11" i="4" a="1"/>
  <c r="Q29" i="4" a="1"/>
  <c r="Q49" i="4" a="1"/>
  <c r="R2" i="4" a="1"/>
  <c r="L41" i="3" a="1"/>
  <c r="Q46" i="4" a="1"/>
  <c r="L44" i="3" a="1"/>
  <c r="Q14" i="4" a="1"/>
  <c r="L51" i="3" a="1"/>
  <c r="L107" i="3" a="1"/>
  <c r="L109" i="3" a="1"/>
  <c r="Q36" i="4" a="1"/>
  <c r="L91" i="3" a="1"/>
  <c r="R22" i="4" a="1"/>
  <c r="R20" i="4" a="1"/>
  <c r="R41" i="4" a="1"/>
  <c r="L62" i="3" a="1"/>
  <c r="Q12" i="4" a="1"/>
  <c r="R35" i="4" a="1"/>
  <c r="L50" i="3" a="1"/>
  <c r="L59" i="3" a="1"/>
  <c r="Q7" i="4" a="1"/>
  <c r="R30" i="4" a="1"/>
  <c r="L126" i="3" a="1"/>
  <c r="L92" i="3" a="1"/>
  <c r="Q32" i="4" a="1"/>
  <c r="L125" i="3" a="1"/>
  <c r="Q35" i="4" a="1"/>
  <c r="L104" i="3" a="1"/>
  <c r="R31" i="4" a="1"/>
  <c r="L55" i="3" a="1"/>
  <c r="L95" i="3" a="1"/>
  <c r="L111" i="3" a="1"/>
  <c r="R40" i="4" a="1"/>
  <c r="Q3" i="4" a="1"/>
  <c r="C9" i="58" a="1"/>
  <c r="Q50" i="4" a="1"/>
  <c r="C9" i="58" l="1"/>
  <c r="Q40" i="4"/>
  <c r="L41" i="3"/>
  <c r="R45" i="4"/>
  <c r="R38" i="4"/>
  <c r="R13" i="4"/>
  <c r="Q25" i="4"/>
  <c r="L79" i="3"/>
  <c r="R27" i="4"/>
  <c r="Q50" i="4"/>
  <c r="R39" i="4"/>
  <c r="R4" i="4"/>
  <c r="Q3" i="4"/>
  <c r="L50" i="3"/>
  <c r="R16" i="4"/>
  <c r="Q37" i="4"/>
  <c r="L68" i="3"/>
  <c r="L58" i="3"/>
  <c r="R28" i="4"/>
  <c r="L82" i="3"/>
  <c r="L69" i="3"/>
  <c r="R47" i="4"/>
  <c r="R26" i="4"/>
  <c r="R7" i="4"/>
  <c r="R40" i="4"/>
  <c r="R35" i="4"/>
  <c r="L116" i="3"/>
  <c r="L63" i="3"/>
  <c r="L70" i="3"/>
  <c r="L75" i="3"/>
  <c r="L45" i="3"/>
  <c r="L106" i="3"/>
  <c r="R37" i="4"/>
  <c r="L71" i="3"/>
  <c r="L118" i="3"/>
  <c r="Q20" i="4"/>
  <c r="L111" i="3"/>
  <c r="Q12" i="4"/>
  <c r="R2" i="4"/>
  <c r="L76" i="3"/>
  <c r="L88" i="3"/>
  <c r="L90" i="3"/>
  <c r="Q11" i="4"/>
  <c r="L96" i="3"/>
  <c r="L84" i="3"/>
  <c r="Q42" i="4"/>
  <c r="R14" i="4"/>
  <c r="L77" i="3"/>
  <c r="L95" i="3"/>
  <c r="L62" i="3"/>
  <c r="Q49" i="4"/>
  <c r="L53" i="3"/>
  <c r="L127" i="3"/>
  <c r="Q6" i="4"/>
  <c r="L54" i="3"/>
  <c r="L83" i="3"/>
  <c r="R21" i="4"/>
  <c r="R49" i="4"/>
  <c r="Q48" i="4"/>
  <c r="L102" i="3"/>
  <c r="L55" i="3"/>
  <c r="R41" i="4"/>
  <c r="Q29" i="4"/>
  <c r="L47" i="3"/>
  <c r="L94" i="3"/>
  <c r="L66" i="3"/>
  <c r="Q19" i="4"/>
  <c r="L57" i="3"/>
  <c r="R42" i="4"/>
  <c r="Q43" i="4"/>
  <c r="R34" i="4"/>
  <c r="L64" i="3"/>
  <c r="R31" i="4"/>
  <c r="R20" i="4"/>
  <c r="R11" i="4"/>
  <c r="R18" i="4"/>
  <c r="Q21" i="4"/>
  <c r="R6" i="4"/>
  <c r="L119" i="3"/>
  <c r="L42" i="3"/>
  <c r="R33" i="4"/>
  <c r="L93" i="3"/>
  <c r="L115" i="3"/>
  <c r="Q16" i="4"/>
  <c r="L104" i="3"/>
  <c r="R22" i="4"/>
  <c r="R8" i="4"/>
  <c r="R36" i="4"/>
  <c r="L81" i="3"/>
  <c r="R15" i="4"/>
  <c r="L86" i="3"/>
  <c r="R9" i="4"/>
  <c r="Q13" i="4"/>
  <c r="Q15" i="4"/>
  <c r="L72" i="3"/>
  <c r="L129" i="3"/>
  <c r="Q35" i="4"/>
  <c r="L91" i="3"/>
  <c r="Q47" i="4"/>
  <c r="L74" i="3"/>
  <c r="L67" i="3"/>
  <c r="R25" i="4"/>
  <c r="L97" i="3"/>
  <c r="L121" i="3"/>
  <c r="Q41" i="4"/>
  <c r="R43" i="4"/>
  <c r="L60" i="3"/>
  <c r="R10" i="4"/>
  <c r="L125" i="3"/>
  <c r="Q36" i="4"/>
  <c r="Q2" i="4"/>
  <c r="L87" i="3"/>
  <c r="L128" i="3"/>
  <c r="L103" i="3"/>
  <c r="R32" i="4"/>
  <c r="L113" i="3"/>
  <c r="L112" i="3"/>
  <c r="L101" i="3"/>
  <c r="Q38" i="4"/>
  <c r="Q4" i="4"/>
  <c r="Q32" i="4"/>
  <c r="L109" i="3"/>
  <c r="L80" i="3"/>
  <c r="L89" i="3"/>
  <c r="Q26" i="4"/>
  <c r="R46" i="4"/>
  <c r="Q30" i="4"/>
  <c r="L73" i="3"/>
  <c r="L108" i="3"/>
  <c r="R44" i="4"/>
  <c r="Q22" i="4"/>
  <c r="R24" i="4"/>
  <c r="L92" i="3"/>
  <c r="L107" i="3"/>
  <c r="Q17" i="4"/>
  <c r="L110" i="3"/>
  <c r="R48" i="4"/>
  <c r="L52" i="3"/>
  <c r="Q18" i="4"/>
  <c r="Q34" i="4"/>
  <c r="L61" i="3"/>
  <c r="L105" i="3"/>
  <c r="Q33" i="4"/>
  <c r="L78" i="3"/>
  <c r="L126" i="3"/>
  <c r="L51" i="3"/>
  <c r="L100" i="3"/>
  <c r="Q10" i="4"/>
  <c r="L65" i="3"/>
  <c r="L56" i="3"/>
  <c r="Q39" i="4"/>
  <c r="Q8" i="4"/>
  <c r="Q45" i="4"/>
  <c r="R50" i="4"/>
  <c r="Q31" i="4"/>
  <c r="L85" i="3"/>
  <c r="R30" i="4"/>
  <c r="Q14" i="4"/>
  <c r="R5" i="4"/>
  <c r="Q9" i="4"/>
  <c r="Q28" i="4"/>
  <c r="R23" i="4"/>
  <c r="L122" i="3"/>
  <c r="Q24" i="4"/>
  <c r="L99" i="3"/>
  <c r="L114" i="3"/>
  <c r="L43" i="3"/>
  <c r="L117" i="3"/>
  <c r="Q7" i="4"/>
  <c r="L44" i="3"/>
  <c r="Q44" i="4"/>
  <c r="R29" i="4"/>
  <c r="L130" i="3"/>
  <c r="R3" i="4"/>
  <c r="L46" i="3"/>
  <c r="L120" i="3"/>
  <c r="L49" i="3"/>
  <c r="L123" i="3"/>
  <c r="L98" i="3"/>
  <c r="Q23" i="4"/>
  <c r="L59" i="3"/>
  <c r="Q46" i="4"/>
  <c r="L124" i="3"/>
  <c r="Q5" i="4"/>
  <c r="R19" i="4"/>
  <c r="L48" i="3"/>
  <c r="L40" i="3"/>
  <c r="Q27" i="4"/>
  <c r="R12" i="4"/>
  <c r="R17" i="4"/>
  <c r="B4" i="28"/>
  <c r="G4" i="28" s="1"/>
  <c r="B5" i="28"/>
  <c r="E5" i="28" s="1"/>
  <c r="C9" i="28"/>
  <c r="C30" i="58" a="1"/>
  <c r="C30" i="58" s="1"/>
  <c r="A4" i="27" s="1"/>
  <c r="A2386" i="108"/>
  <c r="B2386" i="108"/>
  <c r="U36" i="4"/>
  <c r="U30" i="4"/>
  <c r="W3" i="4" a="1"/>
  <c r="W3" i="4" s="1"/>
  <c r="X3" i="4" s="1"/>
  <c r="N41" i="3"/>
  <c r="P3" i="4"/>
  <c r="B319" i="63"/>
  <c r="P36" i="4"/>
  <c r="V16" i="4"/>
  <c r="P42" i="3"/>
  <c r="N74" i="3"/>
  <c r="V28" i="4"/>
  <c r="E9" i="28"/>
  <c r="U34" i="4"/>
  <c r="P100" i="3"/>
  <c r="T16" i="4"/>
  <c r="O125" i="3" a="1"/>
  <c r="O125" i="3" s="1"/>
  <c r="V15" i="4"/>
  <c r="O42" i="3" a="1"/>
  <c r="O42" i="3" s="1"/>
  <c r="B76" i="63"/>
  <c r="B211" i="63"/>
  <c r="N71" i="3"/>
  <c r="K105" i="3"/>
  <c r="N60" i="3"/>
  <c r="K118" i="3"/>
  <c r="S36" i="4"/>
  <c r="B317" i="63"/>
  <c r="B172" i="63"/>
  <c r="P61" i="3"/>
  <c r="T14" i="4"/>
  <c r="V3" i="4"/>
  <c r="O99" i="3" a="1"/>
  <c r="O99" i="3" s="1"/>
  <c r="K40" i="3"/>
  <c r="P46" i="4"/>
  <c r="V23" i="4"/>
  <c r="K71" i="3"/>
  <c r="P81" i="3"/>
  <c r="T47" i="4"/>
  <c r="P83" i="3"/>
  <c r="K130" i="3"/>
  <c r="N66" i="3"/>
  <c r="B49" i="63"/>
  <c r="O55" i="3" a="1"/>
  <c r="O55" i="3" s="1"/>
  <c r="V47" i="4"/>
  <c r="D14" i="26"/>
  <c r="S14" i="4"/>
  <c r="D15" i="26"/>
  <c r="G9" i="28"/>
  <c r="S23" i="4"/>
  <c r="O126" i="3" a="1"/>
  <c r="O126" i="3" s="1"/>
  <c r="B269" i="63"/>
  <c r="U15" i="4"/>
  <c r="T34" i="4"/>
  <c r="P17" i="4"/>
  <c r="B240" i="63"/>
  <c r="P77" i="3"/>
  <c r="K101" i="3"/>
  <c r="N127" i="3"/>
  <c r="O60" i="3" a="1"/>
  <c r="O60" i="3" s="1"/>
  <c r="U13" i="4"/>
  <c r="N83" i="3"/>
  <c r="P16" i="4"/>
  <c r="W23" i="4" a="1"/>
  <c r="W23" i="4" s="1"/>
  <c r="X23" i="4" s="1"/>
  <c r="P9" i="4"/>
  <c r="V33" i="4"/>
  <c r="P93" i="3"/>
  <c r="U49" i="4"/>
  <c r="B141" i="63"/>
  <c r="P120" i="3"/>
  <c r="N55" i="3"/>
  <c r="K70" i="3"/>
  <c r="B82" i="63"/>
  <c r="B186" i="63"/>
  <c r="P105" i="3"/>
  <c r="K93" i="3"/>
  <c r="P48" i="3"/>
  <c r="O111" i="3" a="1"/>
  <c r="O111" i="3" s="1"/>
  <c r="T3" i="4"/>
  <c r="V40" i="4"/>
  <c r="U3" i="4"/>
  <c r="K77" i="3"/>
  <c r="P25" i="4"/>
  <c r="O120" i="3" a="1"/>
  <c r="O120" i="3" s="1"/>
  <c r="V11" i="4"/>
  <c r="T30" i="4"/>
  <c r="K92" i="3"/>
  <c r="B84" i="63"/>
  <c r="B59" i="63"/>
  <c r="K127" i="3"/>
  <c r="B351" i="63"/>
  <c r="N70" i="3"/>
  <c r="K51" i="3"/>
  <c r="N111" i="3"/>
  <c r="O112" i="3" a="1"/>
  <c r="O112" i="3" s="1"/>
  <c r="N42" i="3"/>
  <c r="P14" i="4"/>
  <c r="W9" i="4" a="1"/>
  <c r="W9" i="4" s="1"/>
  <c r="X9" i="4" s="1"/>
  <c r="I3" i="39"/>
  <c r="B156" i="63"/>
  <c r="S10" i="4"/>
  <c r="N112" i="3"/>
  <c r="T7" i="4"/>
  <c r="B306" i="63"/>
  <c r="U29" i="4"/>
  <c r="E3" i="27"/>
  <c r="T38" i="4"/>
  <c r="B243" i="63"/>
  <c r="B192" i="63"/>
  <c r="B284" i="63"/>
  <c r="W48" i="4" a="1"/>
  <c r="W48" i="4" s="1"/>
  <c r="X48" i="4" s="1"/>
  <c r="K107" i="3"/>
  <c r="P51" i="3"/>
  <c r="B159" i="63"/>
  <c r="N115" i="3"/>
  <c r="E8" i="28"/>
  <c r="B115" i="63"/>
  <c r="O108" i="3" a="1"/>
  <c r="O108" i="3" s="1"/>
  <c r="B339" i="63"/>
  <c r="B28" i="63"/>
  <c r="K59" i="3"/>
  <c r="B264" i="63"/>
  <c r="B318" i="63"/>
  <c r="P55" i="3"/>
  <c r="B335" i="63"/>
  <c r="K72" i="3"/>
  <c r="S30" i="4"/>
  <c r="U19" i="4"/>
  <c r="B307" i="63"/>
  <c r="B119" i="63"/>
  <c r="K46" i="3"/>
  <c r="B66" i="63"/>
  <c r="O90" i="3" a="1"/>
  <c r="O90" i="3" s="1"/>
  <c r="P19" i="4"/>
  <c r="T35" i="4"/>
  <c r="B258" i="63"/>
  <c r="B129" i="63"/>
  <c r="B113" i="63"/>
  <c r="N80" i="3"/>
  <c r="B184" i="63"/>
  <c r="S39" i="4"/>
  <c r="S7" i="4"/>
  <c r="G12" i="28"/>
  <c r="W16" i="4" a="1"/>
  <c r="W16" i="4" s="1"/>
  <c r="X16" i="4" s="1"/>
  <c r="K128" i="3"/>
  <c r="V9" i="4"/>
  <c r="K94" i="3"/>
  <c r="D3" i="28"/>
  <c r="B323" i="63"/>
  <c r="P95" i="3"/>
  <c r="V36" i="4"/>
  <c r="I53" i="39"/>
  <c r="B347" i="63"/>
  <c r="N79" i="3"/>
  <c r="B38" i="63"/>
  <c r="P58" i="3"/>
  <c r="P48" i="4"/>
  <c r="B70" i="63"/>
  <c r="O114" i="3" a="1"/>
  <c r="O114" i="3" s="1"/>
  <c r="O81" i="3" a="1"/>
  <c r="O81" i="3" s="1"/>
  <c r="P113" i="3"/>
  <c r="O50" i="3" a="1"/>
  <c r="O50" i="3" s="1"/>
  <c r="U21" i="4"/>
  <c r="B346" i="63"/>
  <c r="W30" i="4" a="1"/>
  <c r="W30" i="4" s="1"/>
  <c r="X30" i="4" s="1"/>
  <c r="B56" i="63"/>
  <c r="O40" i="3" a="1"/>
  <c r="O40" i="3" s="1"/>
  <c r="B168" i="63"/>
  <c r="P28" i="4"/>
  <c r="K106" i="3"/>
  <c r="B316" i="63"/>
  <c r="W32" i="4" a="1"/>
  <c r="W32" i="4" s="1"/>
  <c r="X32" i="4" s="1"/>
  <c r="O97" i="3" a="1"/>
  <c r="O97" i="3" s="1"/>
  <c r="B57" i="63"/>
  <c r="B303" i="63"/>
  <c r="O41" i="3" a="1"/>
  <c r="O41" i="3" s="1"/>
  <c r="P84" i="3"/>
  <c r="B288" i="63"/>
  <c r="P125" i="3"/>
  <c r="P47" i="3"/>
  <c r="P104" i="3"/>
  <c r="B91" i="63"/>
  <c r="S50" i="4"/>
  <c r="B357" i="63"/>
  <c r="O43" i="3" a="1"/>
  <c r="O43" i="3" s="1"/>
  <c r="E3" i="28"/>
  <c r="C12" i="28"/>
  <c r="N117" i="3"/>
  <c r="P41" i="3"/>
  <c r="S38" i="4"/>
  <c r="T29" i="4"/>
  <c r="K99" i="3"/>
  <c r="B134" i="63"/>
  <c r="O117" i="3" a="1"/>
  <c r="O117" i="3" s="1"/>
  <c r="B244" i="63"/>
  <c r="K81" i="3"/>
  <c r="K79" i="3"/>
  <c r="O91" i="3" a="1"/>
  <c r="O91" i="3" s="1"/>
  <c r="B5" i="63"/>
  <c r="C20" i="58"/>
  <c r="P7" i="4"/>
  <c r="O48" i="3" a="1"/>
  <c r="O48" i="3" s="1"/>
  <c r="U20" i="4"/>
  <c r="O121" i="3" a="1"/>
  <c r="O121" i="3" s="1"/>
  <c r="N114" i="3"/>
  <c r="V38" i="4"/>
  <c r="B231" i="63"/>
  <c r="B68" i="63"/>
  <c r="V5" i="4"/>
  <c r="B209" i="63"/>
  <c r="O58" i="3" a="1"/>
  <c r="O58" i="3" s="1"/>
  <c r="V6" i="4"/>
  <c r="B79" i="63"/>
  <c r="B365" i="63"/>
  <c r="B343" i="63"/>
  <c r="O130" i="3" a="1"/>
  <c r="O130" i="3" s="1"/>
  <c r="B320" i="63"/>
  <c r="K1" i="43"/>
  <c r="K3" i="43" s="1"/>
  <c r="P13" i="4"/>
  <c r="S6" i="4"/>
  <c r="W40" i="4" a="1"/>
  <c r="W40" i="4" s="1"/>
  <c r="X40" i="4" s="1"/>
  <c r="N103" i="3"/>
  <c r="B15" i="63"/>
  <c r="O110" i="3" a="1"/>
  <c r="O110" i="3" s="1"/>
  <c r="K62" i="3"/>
  <c r="B145" i="63"/>
  <c r="K55" i="3"/>
  <c r="P69" i="3"/>
  <c r="G10" i="28"/>
  <c r="P87" i="3"/>
  <c r="B46" i="63"/>
  <c r="B215" i="63"/>
  <c r="P12" i="4"/>
  <c r="K43" i="3"/>
  <c r="B40" i="63"/>
  <c r="O119" i="3" a="1"/>
  <c r="O119" i="3" s="1"/>
  <c r="P18" i="4"/>
  <c r="V34" i="4"/>
  <c r="P39" i="4"/>
  <c r="B175" i="63"/>
  <c r="N119" i="3"/>
  <c r="B298" i="63"/>
  <c r="P121" i="3"/>
  <c r="P47" i="4"/>
  <c r="K61" i="3"/>
  <c r="S27" i="4"/>
  <c r="V25" i="4"/>
  <c r="S47" i="4"/>
  <c r="T27" i="4"/>
  <c r="B107" i="63"/>
  <c r="N106" i="3"/>
  <c r="K41" i="3"/>
  <c r="T20" i="4"/>
  <c r="N72" i="3"/>
  <c r="B222" i="63"/>
  <c r="B165" i="63"/>
  <c r="T25" i="4"/>
  <c r="U18" i="4"/>
  <c r="S31" i="4"/>
  <c r="N56" i="3"/>
  <c r="O82" i="3" a="1"/>
  <c r="O82" i="3" s="1"/>
  <c r="K75" i="3"/>
  <c r="V17" i="4"/>
  <c r="B201" i="63"/>
  <c r="P76" i="3"/>
  <c r="P79" i="3"/>
  <c r="B35" i="63"/>
  <c r="B188" i="63"/>
  <c r="B123" i="63"/>
  <c r="P74" i="3"/>
  <c r="N124" i="3"/>
  <c r="C1" i="63"/>
  <c r="B87" i="63"/>
  <c r="B24" i="63"/>
  <c r="B295" i="63"/>
  <c r="W42" i="4" a="1"/>
  <c r="W42" i="4" s="1"/>
  <c r="X42" i="4" s="1"/>
  <c r="P31" i="4"/>
  <c r="C18" i="58"/>
  <c r="D9" i="28"/>
  <c r="P111" i="3"/>
  <c r="B133" i="63"/>
  <c r="E1" i="26"/>
  <c r="J3" i="39" s="1"/>
  <c r="C8" i="28"/>
  <c r="N46" i="3"/>
  <c r="P8" i="4"/>
  <c r="O51" i="3" a="1"/>
  <c r="O51" i="3" s="1"/>
  <c r="P45" i="4"/>
  <c r="P68" i="3"/>
  <c r="V37" i="4"/>
  <c r="V45" i="4"/>
  <c r="W35" i="4" a="1"/>
  <c r="W35" i="4" s="1"/>
  <c r="X35" i="4" s="1"/>
  <c r="B116" i="63"/>
  <c r="P130" i="3"/>
  <c r="B310" i="63"/>
  <c r="U17" i="4"/>
  <c r="U35" i="4"/>
  <c r="B196" i="63"/>
  <c r="B315" i="63"/>
  <c r="N58" i="3"/>
  <c r="B194" i="63"/>
  <c r="K114" i="3"/>
  <c r="B235" i="63"/>
  <c r="U5" i="4"/>
  <c r="K121" i="3"/>
  <c r="T45" i="4"/>
  <c r="B3" i="63"/>
  <c r="B360" i="63"/>
  <c r="N73" i="3"/>
  <c r="S5" i="4"/>
  <c r="T41" i="4"/>
  <c r="K44" i="3"/>
  <c r="B92" i="63"/>
  <c r="P21" i="4"/>
  <c r="P20" i="4"/>
  <c r="N122" i="3"/>
  <c r="T5" i="4"/>
  <c r="D8" i="28"/>
  <c r="K95" i="3"/>
  <c r="B338" i="63"/>
  <c r="U26" i="4"/>
  <c r="S42" i="4"/>
  <c r="B14" i="63"/>
  <c r="T19" i="4"/>
  <c r="N49" i="3"/>
  <c r="T15" i="4"/>
  <c r="W13" i="4" a="1"/>
  <c r="W13" i="4" s="1"/>
  <c r="X13" i="4" s="1"/>
  <c r="B252" i="63"/>
  <c r="B190" i="63"/>
  <c r="B330" i="63"/>
  <c r="B238" i="63"/>
  <c r="B147" i="63"/>
  <c r="P2" i="4"/>
  <c r="P115" i="3"/>
  <c r="B313" i="63"/>
  <c r="T39" i="4"/>
  <c r="B155" i="63"/>
  <c r="B94" i="63"/>
  <c r="P53" i="3"/>
  <c r="B219" i="63"/>
  <c r="A3" i="48"/>
  <c r="B267" i="63"/>
  <c r="P80" i="3"/>
  <c r="K60" i="3"/>
  <c r="B34" i="63"/>
  <c r="U16" i="4"/>
  <c r="O77" i="3" a="1"/>
  <c r="O77" i="3" s="1"/>
  <c r="C3" i="27"/>
  <c r="B286" i="63"/>
  <c r="B200" i="63"/>
  <c r="O86" i="3" a="1"/>
  <c r="O86" i="3" s="1"/>
  <c r="S28" i="4"/>
  <c r="B283" i="63"/>
  <c r="N116" i="3"/>
  <c r="B250" i="63"/>
  <c r="I11" i="31"/>
  <c r="P129" i="3"/>
  <c r="B13" i="63"/>
  <c r="O129" i="3" a="1"/>
  <c r="O129" i="3" s="1"/>
  <c r="T46" i="4"/>
  <c r="B114" i="63"/>
  <c r="O95" i="3" a="1"/>
  <c r="O95" i="3" s="1"/>
  <c r="W31" i="4" a="1"/>
  <c r="W31" i="4" s="1"/>
  <c r="X31" i="4" s="1"/>
  <c r="B205" i="63"/>
  <c r="B266" i="63"/>
  <c r="T37" i="4"/>
  <c r="B12" i="63"/>
  <c r="C10" i="28"/>
  <c r="O59" i="3" a="1"/>
  <c r="O59" i="3" s="1"/>
  <c r="T4" i="4"/>
  <c r="B164" i="63"/>
  <c r="W11" i="4" a="1"/>
  <c r="W11" i="4" s="1"/>
  <c r="X11" i="4" s="1"/>
  <c r="P10" i="4"/>
  <c r="P75" i="3"/>
  <c r="N88" i="3"/>
  <c r="B74" i="63"/>
  <c r="P33" i="4"/>
  <c r="T18" i="4"/>
  <c r="W49" i="4" a="1"/>
  <c r="W49" i="4" s="1"/>
  <c r="X49" i="4" s="1"/>
  <c r="P92" i="3"/>
  <c r="K104" i="3"/>
  <c r="B291" i="63"/>
  <c r="B234" i="63"/>
  <c r="B345" i="63"/>
  <c r="B207" i="63"/>
  <c r="B167" i="63"/>
  <c r="K52" i="3"/>
  <c r="B85" i="63"/>
  <c r="S4" i="4"/>
  <c r="O83" i="3" a="1"/>
  <c r="O83" i="3" s="1"/>
  <c r="B51" i="63"/>
  <c r="N84" i="3"/>
  <c r="S44" i="4"/>
  <c r="N59" i="3"/>
  <c r="W25" i="4" a="1"/>
  <c r="W25" i="4" s="1"/>
  <c r="X25" i="4" s="1"/>
  <c r="T31" i="4"/>
  <c r="B322" i="63"/>
  <c r="B337" i="63"/>
  <c r="B254" i="63"/>
  <c r="B282" i="63"/>
  <c r="B228" i="63"/>
  <c r="B297" i="63"/>
  <c r="P99" i="3"/>
  <c r="N54" i="3"/>
  <c r="P70" i="3"/>
  <c r="B63" i="63"/>
  <c r="B101" i="63"/>
  <c r="P57" i="3"/>
  <c r="P42" i="4"/>
  <c r="U22" i="4"/>
  <c r="B144" i="63"/>
  <c r="B262" i="63"/>
  <c r="N98" i="3"/>
  <c r="B7" i="63"/>
  <c r="P44" i="3"/>
  <c r="P108" i="3"/>
  <c r="O115" i="3" a="1"/>
  <c r="O115" i="3" s="1"/>
  <c r="N100" i="3"/>
  <c r="P41" i="4"/>
  <c r="K100" i="3"/>
  <c r="N45" i="3"/>
  <c r="U8" i="4"/>
  <c r="B349" i="63"/>
  <c r="C17" i="28"/>
  <c r="P102" i="3"/>
  <c r="N113" i="3"/>
  <c r="K124" i="3"/>
  <c r="V26" i="4"/>
  <c r="P122" i="3"/>
  <c r="W12" i="4" a="1"/>
  <c r="W12" i="4" s="1"/>
  <c r="X12" i="4" s="1"/>
  <c r="B18" i="63"/>
  <c r="B97" i="63"/>
  <c r="B81" i="63"/>
  <c r="K85" i="3"/>
  <c r="U43" i="4"/>
  <c r="B135" i="63"/>
  <c r="V29" i="4"/>
  <c r="U37" i="4"/>
  <c r="N91" i="3"/>
  <c r="N105" i="3"/>
  <c r="B241" i="63"/>
  <c r="B19" i="63"/>
  <c r="O123" i="3" a="1"/>
  <c r="O123" i="3" s="1"/>
  <c r="B332" i="63"/>
  <c r="B98" i="63"/>
  <c r="B305" i="63"/>
  <c r="K68" i="3"/>
  <c r="B356" i="63"/>
  <c r="B277" i="63"/>
  <c r="B152" i="63"/>
  <c r="S15" i="4"/>
  <c r="B271" i="63"/>
  <c r="K78" i="3"/>
  <c r="W19" i="4" a="1"/>
  <c r="W19" i="4" s="1"/>
  <c r="X19" i="4" s="1"/>
  <c r="B224" i="63"/>
  <c r="O45" i="3" a="1"/>
  <c r="O45" i="3" s="1"/>
  <c r="K89" i="3"/>
  <c r="T48" i="4"/>
  <c r="B179" i="63"/>
  <c r="P62" i="3"/>
  <c r="W5" i="4" a="1"/>
  <c r="W5" i="4" s="1"/>
  <c r="X5" i="4" s="1"/>
  <c r="B105" i="63"/>
  <c r="B199" i="63"/>
  <c r="B108" i="63"/>
  <c r="V39" i="4"/>
  <c r="O124" i="3" a="1"/>
  <c r="O124" i="3" s="1"/>
  <c r="B157" i="63"/>
  <c r="T28" i="4"/>
  <c r="S13" i="4"/>
  <c r="B214" i="63"/>
  <c r="U23" i="4"/>
  <c r="P60" i="3"/>
  <c r="B48" i="63"/>
  <c r="N96" i="3"/>
  <c r="O113" i="3" a="1"/>
  <c r="O113" i="3" s="1"/>
  <c r="W36" i="4" a="1"/>
  <c r="W36" i="4" s="1"/>
  <c r="X36" i="4" s="1"/>
  <c r="B126" i="63"/>
  <c r="O127" i="3" a="1"/>
  <c r="O127" i="3" s="1"/>
  <c r="B171" i="63"/>
  <c r="P82" i="3"/>
  <c r="N40" i="3"/>
  <c r="O61" i="3" a="1"/>
  <c r="O61" i="3" s="1"/>
  <c r="P124" i="3"/>
  <c r="B245" i="63"/>
  <c r="K98" i="3"/>
  <c r="B77" i="63"/>
  <c r="B218" i="63"/>
  <c r="P59" i="3"/>
  <c r="W17" i="4" a="1"/>
  <c r="W17" i="4" s="1"/>
  <c r="X17" i="4" s="1"/>
  <c r="B154" i="63"/>
  <c r="O102" i="3" a="1"/>
  <c r="O102" i="3" s="1"/>
  <c r="B242" i="63"/>
  <c r="B336" i="63"/>
  <c r="U11" i="4"/>
  <c r="B22" i="63"/>
  <c r="B325" i="63"/>
  <c r="O100" i="3" a="1"/>
  <c r="O100" i="3" s="1"/>
  <c r="B273" i="63"/>
  <c r="B290" i="63"/>
  <c r="P37" i="4"/>
  <c r="B259" i="63"/>
  <c r="B341" i="63"/>
  <c r="K50" i="3"/>
  <c r="B289" i="63"/>
  <c r="B203" i="63"/>
  <c r="P11" i="4"/>
  <c r="W38" i="4" a="1"/>
  <c r="W38" i="4" s="1"/>
  <c r="X38" i="4" s="1"/>
  <c r="W6" i="4" a="1"/>
  <c r="W6" i="4" s="1"/>
  <c r="X6" i="4" s="1"/>
  <c r="B90" i="63"/>
  <c r="K48" i="3"/>
  <c r="U7" i="4"/>
  <c r="N69" i="3"/>
  <c r="U6" i="4"/>
  <c r="B279" i="63"/>
  <c r="P4" i="4"/>
  <c r="T40" i="4"/>
  <c r="W37" i="4" a="1"/>
  <c r="W37" i="4" s="1"/>
  <c r="X37" i="4" s="1"/>
  <c r="B25" i="63"/>
  <c r="O79" i="3" a="1"/>
  <c r="O79" i="3" s="1"/>
  <c r="B301" i="63"/>
  <c r="O67" i="3" a="1"/>
  <c r="O67" i="3" s="1"/>
  <c r="B249" i="63"/>
  <c r="B53" i="63"/>
  <c r="B161" i="63"/>
  <c r="V13" i="4"/>
  <c r="P123" i="3"/>
  <c r="P127" i="3"/>
  <c r="V27" i="4"/>
  <c r="B86" i="63"/>
  <c r="B75" i="63"/>
  <c r="P88" i="3"/>
  <c r="B361" i="63"/>
  <c r="P49" i="4"/>
  <c r="B232" i="63"/>
  <c r="B65" i="63"/>
  <c r="U27" i="4"/>
  <c r="B16" i="63"/>
  <c r="B153" i="63"/>
  <c r="K1" i="94"/>
  <c r="L1" i="94" s="1"/>
  <c r="M1" i="94" s="1"/>
  <c r="N1" i="94" s="1"/>
  <c r="O1" i="94" s="1"/>
  <c r="V32" i="4"/>
  <c r="B296" i="63"/>
  <c r="B187" i="63"/>
  <c r="B358" i="63"/>
  <c r="W10" i="4" a="1"/>
  <c r="W10" i="4" s="1"/>
  <c r="X10" i="4" s="1"/>
  <c r="P78" i="3"/>
  <c r="B50" i="63"/>
  <c r="B314" i="63"/>
  <c r="B362" i="63"/>
  <c r="S22" i="4"/>
  <c r="T9" i="4"/>
  <c r="P15" i="4"/>
  <c r="O64" i="3" a="1"/>
  <c r="O64" i="3" s="1"/>
  <c r="S9" i="4"/>
  <c r="O85" i="3" a="1"/>
  <c r="O85" i="3" s="1"/>
  <c r="B83" i="63"/>
  <c r="B180" i="63"/>
  <c r="B117" i="63"/>
  <c r="N77" i="3"/>
  <c r="B344" i="63"/>
  <c r="J3" i="44"/>
  <c r="P101" i="3"/>
  <c r="O89" i="3" a="1"/>
  <c r="O89" i="3" s="1"/>
  <c r="B149" i="63"/>
  <c r="O116" i="3" a="1"/>
  <c r="O116" i="3" s="1"/>
  <c r="B309" i="63"/>
  <c r="P64" i="3"/>
  <c r="S26" i="4"/>
  <c r="B95" i="63"/>
  <c r="B223" i="63"/>
  <c r="B178" i="63"/>
  <c r="U9" i="4"/>
  <c r="V21" i="4"/>
  <c r="B193" i="63"/>
  <c r="O92" i="3" a="1"/>
  <c r="O92" i="3" s="1"/>
  <c r="P6" i="4"/>
  <c r="T44" i="4"/>
  <c r="T43" i="4"/>
  <c r="B27" i="63"/>
  <c r="O70" i="3" a="1"/>
  <c r="O70" i="3" s="1"/>
  <c r="B263" i="63"/>
  <c r="T13" i="4"/>
  <c r="B163" i="63"/>
  <c r="B37" i="63"/>
  <c r="N68" i="3"/>
  <c r="B80" i="63"/>
  <c r="B276" i="63"/>
  <c r="V24" i="4"/>
  <c r="W15" i="4" a="1"/>
  <c r="W15" i="4" s="1"/>
  <c r="X15" i="4" s="1"/>
  <c r="S20" i="4"/>
  <c r="T21" i="4"/>
  <c r="S2" i="4"/>
  <c r="P5" i="4"/>
  <c r="P71" i="3"/>
  <c r="K57" i="3"/>
  <c r="B285" i="63"/>
  <c r="P106" i="3"/>
  <c r="O88" i="3" a="1"/>
  <c r="O88" i="3" s="1"/>
  <c r="K115" i="3"/>
  <c r="N93" i="3"/>
  <c r="B248" i="63"/>
  <c r="W46" i="4" a="1"/>
  <c r="W46" i="4" s="1"/>
  <c r="X46" i="4" s="1"/>
  <c r="B151" i="63"/>
  <c r="O87" i="3" a="1"/>
  <c r="O87" i="3" s="1"/>
  <c r="K69" i="3"/>
  <c r="V42" i="4"/>
  <c r="B122" i="63"/>
  <c r="N64" i="3"/>
  <c r="O94" i="3" a="1"/>
  <c r="O94" i="3" s="1"/>
  <c r="O76" i="3" a="1"/>
  <c r="O76" i="3" s="1"/>
  <c r="P65" i="3"/>
  <c r="W7" i="4" a="1"/>
  <c r="W7" i="4" s="1"/>
  <c r="X7" i="4" s="1"/>
  <c r="T24" i="4"/>
  <c r="K42" i="3"/>
  <c r="P109" i="3"/>
  <c r="K113" i="3"/>
  <c r="N129" i="3"/>
  <c r="O74" i="3" a="1"/>
  <c r="O74" i="3" s="1"/>
  <c r="P126" i="3"/>
  <c r="B293" i="63"/>
  <c r="N102" i="3"/>
  <c r="V2" i="4"/>
  <c r="U25" i="4"/>
  <c r="B359" i="63"/>
  <c r="B31" i="63"/>
  <c r="S32" i="4"/>
  <c r="N90" i="3"/>
  <c r="K76" i="3"/>
  <c r="B17" i="63"/>
  <c r="K64" i="3"/>
  <c r="B88" i="63"/>
  <c r="P72" i="3"/>
  <c r="B30" i="63"/>
  <c r="N78" i="3"/>
  <c r="K91" i="3"/>
  <c r="K125" i="3"/>
  <c r="K96" i="3"/>
  <c r="K63" i="3"/>
  <c r="K120" i="3"/>
  <c r="P50" i="4"/>
  <c r="N85" i="3"/>
  <c r="K110" i="3"/>
  <c r="B274" i="63"/>
  <c r="B143" i="63"/>
  <c r="B170" i="63"/>
  <c r="O105" i="3" a="1"/>
  <c r="O105" i="3" s="1"/>
  <c r="P85" i="3"/>
  <c r="B183" i="63"/>
  <c r="S25" i="4"/>
  <c r="P29" i="4"/>
  <c r="O109" i="3" a="1"/>
  <c r="O109" i="3" s="1"/>
  <c r="B287" i="63"/>
  <c r="B308" i="63"/>
  <c r="U12" i="4"/>
  <c r="B137" i="63"/>
  <c r="G8" i="28"/>
  <c r="N94" i="3"/>
  <c r="B160" i="63"/>
  <c r="O49" i="3" a="1"/>
  <c r="O49" i="3" s="1"/>
  <c r="P22" i="4"/>
  <c r="B54" i="63"/>
  <c r="B280" i="63"/>
  <c r="P119" i="3"/>
  <c r="I12" i="31"/>
  <c r="B237" i="63"/>
  <c r="O52" i="3" a="1"/>
  <c r="O52" i="3" s="1"/>
  <c r="U33" i="4"/>
  <c r="K84" i="3"/>
  <c r="B251" i="63"/>
  <c r="B26" i="63"/>
  <c r="B368" i="63"/>
  <c r="N57" i="3"/>
  <c r="W44" i="4" a="1"/>
  <c r="W44" i="4" s="1"/>
  <c r="X44" i="4" s="1"/>
  <c r="B162" i="63"/>
  <c r="O101" i="3" a="1"/>
  <c r="O101" i="3" s="1"/>
  <c r="U48" i="4"/>
  <c r="P32" i="4"/>
  <c r="C32" i="27"/>
  <c r="B198" i="63"/>
  <c r="U46" i="4"/>
  <c r="N61" i="3"/>
  <c r="B220" i="63"/>
  <c r="B340" i="63"/>
  <c r="B173" i="63"/>
  <c r="B299" i="63"/>
  <c r="B150" i="63"/>
  <c r="W26" i="4" a="1"/>
  <c r="W26" i="4" s="1"/>
  <c r="X26" i="4" s="1"/>
  <c r="K103" i="3"/>
  <c r="B225" i="63"/>
  <c r="N51" i="3"/>
  <c r="V31" i="4"/>
  <c r="P112" i="3"/>
  <c r="N125" i="3"/>
  <c r="B102" i="63"/>
  <c r="B39" i="63"/>
  <c r="E11" i="28"/>
  <c r="V7" i="4"/>
  <c r="B246" i="63"/>
  <c r="C11" i="28"/>
  <c r="N76" i="3"/>
  <c r="B176" i="63"/>
  <c r="S45" i="4"/>
  <c r="O75" i="3" a="1"/>
  <c r="O75" i="3" s="1"/>
  <c r="B64" i="63"/>
  <c r="B353" i="63"/>
  <c r="B275" i="63"/>
  <c r="V18" i="4"/>
  <c r="O104" i="3" a="1"/>
  <c r="O104" i="3" s="1"/>
  <c r="B364" i="63"/>
  <c r="T11" i="4"/>
  <c r="B78" i="63"/>
  <c r="U31" i="4"/>
  <c r="V50" i="4"/>
  <c r="B20" i="63"/>
  <c r="D3" i="27"/>
  <c r="B300" i="63"/>
  <c r="O69" i="3" a="1"/>
  <c r="O69" i="3" s="1"/>
  <c r="B292" i="63"/>
  <c r="B342" i="63"/>
  <c r="N86" i="3"/>
  <c r="N75" i="3"/>
  <c r="B32" i="63"/>
  <c r="B136" i="63"/>
  <c r="O56" i="3" a="1"/>
  <c r="O56" i="3" s="1"/>
  <c r="K97" i="3"/>
  <c r="B212" i="63"/>
  <c r="O62" i="3" a="1"/>
  <c r="O62" i="3" s="1"/>
  <c r="N109" i="3"/>
  <c r="B89" i="63"/>
  <c r="T23" i="4"/>
  <c r="N65" i="3"/>
  <c r="B216" i="63"/>
  <c r="O66" i="3" a="1"/>
  <c r="O66" i="3" s="1"/>
  <c r="B120" i="63"/>
  <c r="B260" i="63"/>
  <c r="N120" i="3"/>
  <c r="B61" i="63"/>
  <c r="B158" i="63"/>
  <c r="W14" i="4" a="1"/>
  <c r="W14" i="4" s="1"/>
  <c r="X14" i="4" s="1"/>
  <c r="U41" i="4"/>
  <c r="K45" i="3"/>
  <c r="P56" i="3"/>
  <c r="B139" i="63"/>
  <c r="V10" i="4"/>
  <c r="K119" i="3"/>
  <c r="W43" i="4" a="1"/>
  <c r="W43" i="4" s="1"/>
  <c r="X43" i="4" s="1"/>
  <c r="P97" i="3"/>
  <c r="B355" i="63"/>
  <c r="N47" i="3"/>
  <c r="P40" i="4"/>
  <c r="S21" i="4"/>
  <c r="P103" i="3"/>
  <c r="U4" i="4"/>
  <c r="P27" i="4"/>
  <c r="B93" i="63"/>
  <c r="B221" i="63"/>
  <c r="U32" i="4"/>
  <c r="U47" i="4"/>
  <c r="P24" i="4"/>
  <c r="T50" i="4"/>
  <c r="B226" i="63"/>
  <c r="P114" i="3"/>
  <c r="K58" i="3"/>
  <c r="V35" i="4"/>
  <c r="C3" i="28"/>
  <c r="S33" i="4"/>
  <c r="T33" i="4"/>
  <c r="W33" i="4" a="1"/>
  <c r="W33" i="4" s="1"/>
  <c r="X33" i="4" s="1"/>
  <c r="B177" i="63"/>
  <c r="V30" i="4"/>
  <c r="W34" i="4" a="1"/>
  <c r="W34" i="4" s="1"/>
  <c r="X34" i="4" s="1"/>
  <c r="S12" i="4"/>
  <c r="T17" i="4"/>
  <c r="B197" i="63"/>
  <c r="U44" i="4"/>
  <c r="P40" i="3"/>
  <c r="B213" i="63"/>
  <c r="B111" i="63"/>
  <c r="B189" i="63"/>
  <c r="B99" i="63"/>
  <c r="U14" i="4"/>
  <c r="B236" i="63"/>
  <c r="O78" i="3" a="1"/>
  <c r="O78" i="3" s="1"/>
  <c r="S43" i="4"/>
  <c r="W18" i="4" a="1"/>
  <c r="W18" i="4" s="1"/>
  <c r="X18" i="4" s="1"/>
  <c r="V12" i="4"/>
  <c r="N126" i="3"/>
  <c r="B132" i="63"/>
  <c r="B272" i="63"/>
  <c r="B185" i="63"/>
  <c r="V14" i="4"/>
  <c r="S41" i="4"/>
  <c r="E10" i="28"/>
  <c r="B229" i="63"/>
  <c r="P52" i="3"/>
  <c r="B350" i="63"/>
  <c r="S16" i="4"/>
  <c r="K116" i="3"/>
  <c r="P43" i="3"/>
  <c r="V49" i="4"/>
  <c r="W22" i="4" a="1"/>
  <c r="W22" i="4" s="1"/>
  <c r="X22" i="4" s="1"/>
  <c r="P23" i="4"/>
  <c r="B67" i="63"/>
  <c r="U2" i="4"/>
  <c r="K73" i="3"/>
  <c r="T12" i="4"/>
  <c r="B195" i="63"/>
  <c r="B10" i="63"/>
  <c r="K90" i="3"/>
  <c r="W50" i="4" a="1"/>
  <c r="W50" i="4" s="1"/>
  <c r="X50" i="4" s="1"/>
  <c r="B130" i="63"/>
  <c r="B210" i="63"/>
  <c r="B253" i="63"/>
  <c r="S40" i="4"/>
  <c r="O80" i="3" a="1"/>
  <c r="O80" i="3" s="1"/>
  <c r="B302" i="63"/>
  <c r="P117" i="3"/>
  <c r="N52" i="3"/>
  <c r="P54" i="3"/>
  <c r="U45" i="4"/>
  <c r="B268" i="63"/>
  <c r="B294" i="63"/>
  <c r="B208" i="63"/>
  <c r="P107" i="3"/>
  <c r="K53" i="3"/>
  <c r="V22" i="4"/>
  <c r="N92" i="3"/>
  <c r="K74" i="3"/>
  <c r="P66" i="3"/>
  <c r="N97" i="3"/>
  <c r="P86" i="3"/>
  <c r="O63" i="3" a="1"/>
  <c r="O63" i="3" s="1"/>
  <c r="B255" i="63"/>
  <c r="P98" i="3"/>
  <c r="K83" i="3"/>
  <c r="B202" i="63"/>
  <c r="T2" i="4"/>
  <c r="B311" i="63"/>
  <c r="B44" i="63"/>
  <c r="O72" i="3" a="1"/>
  <c r="O72" i="3" s="1"/>
  <c r="P94" i="3"/>
  <c r="B182" i="63"/>
  <c r="N63" i="3"/>
  <c r="K123" i="3"/>
  <c r="P43" i="4"/>
  <c r="U38" i="4"/>
  <c r="B4" i="63"/>
  <c r="P89" i="3"/>
  <c r="K122" i="3"/>
  <c r="W21" i="4" a="1"/>
  <c r="W21" i="4" s="1"/>
  <c r="X21" i="4" s="1"/>
  <c r="N82" i="3"/>
  <c r="B146" i="63"/>
  <c r="N89" i="3"/>
  <c r="K49" i="3"/>
  <c r="K129" i="3"/>
  <c r="J3" i="43"/>
  <c r="P63" i="3"/>
  <c r="K126" i="3"/>
  <c r="B29" i="63"/>
  <c r="T26" i="4"/>
  <c r="T32" i="4"/>
  <c r="K87" i="3"/>
  <c r="N62" i="3"/>
  <c r="N121" i="3"/>
  <c r="T42" i="4"/>
  <c r="B333" i="63"/>
  <c r="C29" i="58" a="1"/>
  <c r="C29" i="58" s="1"/>
  <c r="P35" i="4"/>
  <c r="N128" i="3"/>
  <c r="U10" i="4"/>
  <c r="B169" i="63"/>
  <c r="N81" i="3"/>
  <c r="B181" i="63"/>
  <c r="O53" i="3" a="1"/>
  <c r="O53" i="3" s="1"/>
  <c r="B96" i="63"/>
  <c r="K66" i="3"/>
  <c r="P49" i="3"/>
  <c r="S35" i="4"/>
  <c r="B127" i="63"/>
  <c r="N110" i="3"/>
  <c r="B73" i="63"/>
  <c r="B227" i="63"/>
  <c r="O84" i="3" a="1"/>
  <c r="O84" i="3" s="1"/>
  <c r="XEX23" i="26"/>
  <c r="N87" i="3"/>
  <c r="B174" i="63"/>
  <c r="O73" i="3" a="1"/>
  <c r="O73" i="3" s="1"/>
  <c r="B321" i="63"/>
  <c r="P110" i="3"/>
  <c r="B41" i="63"/>
  <c r="B23" i="63"/>
  <c r="P50" i="3"/>
  <c r="T22" i="4"/>
  <c r="O122" i="3" a="1"/>
  <c r="O122" i="3" s="1"/>
  <c r="B204" i="63"/>
  <c r="S29" i="4"/>
  <c r="B138" i="63"/>
  <c r="B110" i="63"/>
  <c r="K56" i="3"/>
  <c r="S11" i="4"/>
  <c r="O106" i="3" a="1"/>
  <c r="O106" i="3" s="1"/>
  <c r="B257" i="63"/>
  <c r="K54" i="3"/>
  <c r="O68" i="3" a="1"/>
  <c r="O68" i="3" s="1"/>
  <c r="W20" i="4" a="1"/>
  <c r="W20" i="4" s="1"/>
  <c r="X20" i="4" s="1"/>
  <c r="W29" i="4" a="1"/>
  <c r="W29" i="4" s="1"/>
  <c r="X29" i="4" s="1"/>
  <c r="T10" i="4"/>
  <c r="B352" i="63"/>
  <c r="B191" i="63"/>
  <c r="V43" i="4"/>
  <c r="B72" i="63"/>
  <c r="V19" i="4"/>
  <c r="P118" i="3"/>
  <c r="N95" i="3"/>
  <c r="B261" i="63"/>
  <c r="N108" i="3"/>
  <c r="B367" i="63"/>
  <c r="B62" i="63"/>
  <c r="K65" i="3"/>
  <c r="B217" i="63"/>
  <c r="B166" i="63"/>
  <c r="C18" i="28"/>
  <c r="S17" i="4"/>
  <c r="N101" i="3"/>
  <c r="B265" i="63"/>
  <c r="V46" i="4"/>
  <c r="S8" i="4"/>
  <c r="T49" i="4"/>
  <c r="O57" i="3" a="1"/>
  <c r="O57" i="3" s="1"/>
  <c r="S18" i="4"/>
  <c r="B43" i="63"/>
  <c r="N50" i="3"/>
  <c r="B363" i="63"/>
  <c r="B233" i="63"/>
  <c r="D11" i="28"/>
  <c r="B366" i="63"/>
  <c r="B312" i="63"/>
  <c r="O96" i="3" a="1"/>
  <c r="O96" i="3" s="1"/>
  <c r="W4" i="4" a="1"/>
  <c r="W4" i="4" s="1"/>
  <c r="X4" i="4" s="1"/>
  <c r="N48" i="3"/>
  <c r="P116" i="3"/>
  <c r="W47" i="4" a="1"/>
  <c r="W47" i="4" s="1"/>
  <c r="X47" i="4" s="1"/>
  <c r="P90" i="3"/>
  <c r="B118" i="63"/>
  <c r="S48" i="4"/>
  <c r="B334" i="63"/>
  <c r="J1" i="31"/>
  <c r="I3" i="38"/>
  <c r="B140" i="63"/>
  <c r="N107" i="3"/>
  <c r="V48" i="4"/>
  <c r="S24" i="4"/>
  <c r="U28" i="4"/>
  <c r="O44" i="3" a="1"/>
  <c r="O44" i="3" s="1"/>
  <c r="B256" i="63"/>
  <c r="P46" i="3"/>
  <c r="K88" i="3"/>
  <c r="B142" i="63"/>
  <c r="P128" i="3"/>
  <c r="W41" i="4" a="1"/>
  <c r="W41" i="4" s="1"/>
  <c r="X41" i="4" s="1"/>
  <c r="P44" i="4"/>
  <c r="K112" i="3"/>
  <c r="U50" i="4"/>
  <c r="B58" i="63"/>
  <c r="B247" i="63"/>
  <c r="B148" i="63"/>
  <c r="S46" i="4"/>
  <c r="O46" i="3" a="1"/>
  <c r="O46" i="3" s="1"/>
  <c r="B304" i="63"/>
  <c r="W28" i="4" a="1"/>
  <c r="W28" i="4" s="1"/>
  <c r="X28" i="4" s="1"/>
  <c r="B8" i="63"/>
  <c r="W39" i="4" a="1"/>
  <c r="W39" i="4" s="1"/>
  <c r="X39" i="4" s="1"/>
  <c r="P30" i="4"/>
  <c r="P67" i="3"/>
  <c r="B327" i="63"/>
  <c r="K109" i="3"/>
  <c r="K111" i="3"/>
  <c r="N123" i="3"/>
  <c r="B354" i="63"/>
  <c r="B278" i="63"/>
  <c r="W27" i="4" a="1"/>
  <c r="W27" i="4" s="1"/>
  <c r="X27" i="4" s="1"/>
  <c r="B329" i="63"/>
  <c r="B326" i="63"/>
  <c r="N44" i="3"/>
  <c r="K86" i="3"/>
  <c r="K80" i="3"/>
  <c r="B328" i="63"/>
  <c r="W8" i="4" a="1"/>
  <c r="W8" i="4" s="1"/>
  <c r="X8" i="4" s="1"/>
  <c r="B348" i="63"/>
  <c r="O65" i="3" a="1"/>
  <c r="O65" i="3" s="1"/>
  <c r="B106" i="63"/>
  <c r="P45" i="3"/>
  <c r="O47" i="3" a="1"/>
  <c r="O47" i="3" s="1"/>
  <c r="O71" i="3" a="1"/>
  <c r="O71" i="3" s="1"/>
  <c r="K82" i="3"/>
  <c r="V44" i="4"/>
  <c r="T36" i="4"/>
  <c r="N118" i="3"/>
  <c r="U39" i="4"/>
  <c r="S19" i="4"/>
  <c r="V20" i="4"/>
  <c r="B230" i="63"/>
  <c r="W24" i="4" a="1"/>
  <c r="W24" i="4" s="1"/>
  <c r="X24" i="4" s="1"/>
  <c r="V8" i="4"/>
  <c r="K102" i="3"/>
  <c r="P91" i="3"/>
  <c r="O103" i="3" a="1"/>
  <c r="O103" i="3" s="1"/>
  <c r="N43" i="3"/>
  <c r="N99" i="3"/>
  <c r="S37" i="4"/>
  <c r="B6" i="63"/>
  <c r="K67" i="3"/>
  <c r="B131" i="63"/>
  <c r="B112" i="63"/>
  <c r="W45" i="4" a="1"/>
  <c r="W45" i="4" s="1"/>
  <c r="X45" i="4" s="1"/>
  <c r="P38" i="4"/>
  <c r="B128" i="63"/>
  <c r="B109" i="63"/>
  <c r="V41" i="4"/>
  <c r="B239" i="63"/>
  <c r="P34" i="4"/>
  <c r="B206" i="63"/>
  <c r="K108" i="3"/>
  <c r="S34" i="4"/>
  <c r="B33" i="63"/>
  <c r="K117" i="3"/>
  <c r="B47" i="63"/>
  <c r="B69" i="63"/>
  <c r="N67" i="3"/>
  <c r="O107" i="3" a="1"/>
  <c r="O107" i="3" s="1"/>
  <c r="T8" i="4"/>
  <c r="B125" i="63"/>
  <c r="B100" i="63"/>
  <c r="B331" i="63"/>
  <c r="K47" i="3"/>
  <c r="B270" i="63"/>
  <c r="P26" i="4"/>
  <c r="D10" i="28"/>
  <c r="F10" i="28" s="1"/>
  <c r="O98" i="3" a="1"/>
  <c r="O98" i="3" s="1"/>
  <c r="O128" i="3" a="1"/>
  <c r="O128" i="3" s="1"/>
  <c r="O54" i="3" a="1"/>
  <c r="O54" i="3" s="1"/>
  <c r="U42" i="4"/>
  <c r="N130" i="3"/>
  <c r="U24" i="4"/>
  <c r="C33" i="27"/>
  <c r="B324" i="63"/>
  <c r="P73" i="3"/>
  <c r="B124" i="63"/>
  <c r="P96" i="3"/>
  <c r="U40" i="4"/>
  <c r="N104" i="3"/>
  <c r="O93" i="3" a="1"/>
  <c r="O93" i="3" s="1"/>
  <c r="V4" i="4"/>
  <c r="W2" i="4" a="1"/>
  <c r="W2" i="4" s="1"/>
  <c r="X2" i="4" s="1"/>
  <c r="C17" i="58"/>
  <c r="T6" i="4"/>
  <c r="B11" i="63"/>
  <c r="N53" i="3"/>
  <c r="S3" i="4"/>
  <c r="O118" i="3" a="1"/>
  <c r="O118" i="3" s="1"/>
  <c r="S49" i="4"/>
  <c r="B281" i="63"/>
  <c r="B60" i="63"/>
  <c r="D12" i="28"/>
  <c r="B9" i="63"/>
  <c r="B52" i="63"/>
  <c r="G11" i="28"/>
  <c r="B21" i="63"/>
  <c r="B71" i="63"/>
  <c r="B42" i="63"/>
  <c r="B104" i="63"/>
  <c r="B121" i="63"/>
  <c r="B36" i="63"/>
  <c r="B55" i="63"/>
  <c r="B45" i="63"/>
  <c r="E12" i="28"/>
  <c r="B103" i="63"/>
  <c r="C19" i="28"/>
  <c r="A1" i="48" a="1"/>
  <c r="D3" i="26"/>
  <c r="I4" i="31"/>
  <c r="C34" i="27"/>
  <c r="E4" i="28" l="1"/>
  <c r="D4" i="28"/>
  <c r="G5" i="28"/>
  <c r="F9" i="28"/>
  <c r="F8" i="28"/>
  <c r="D5" i="28"/>
  <c r="F5" i="28" s="1"/>
  <c r="C5" i="28"/>
  <c r="C4" i="28"/>
  <c r="A1" i="48"/>
  <c r="P1" i="94"/>
  <c r="P3" i="94" s="1"/>
  <c r="O3" i="94"/>
  <c r="F11" i="28"/>
  <c r="B4" i="27"/>
  <c r="A5" i="27"/>
  <c r="B6" i="28"/>
  <c r="F12" i="28"/>
  <c r="M40" i="3"/>
  <c r="M99" i="3"/>
  <c r="M56" i="3"/>
  <c r="M105" i="3"/>
  <c r="M107" i="3"/>
  <c r="M103" i="3"/>
  <c r="M60" i="3"/>
  <c r="M57" i="3"/>
  <c r="M83" i="3"/>
  <c r="M90" i="3"/>
  <c r="M71" i="3"/>
  <c r="M116" i="3"/>
  <c r="M79" i="3"/>
  <c r="M48" i="3"/>
  <c r="M98" i="3"/>
  <c r="M85" i="3"/>
  <c r="M65" i="3"/>
  <c r="M61" i="3"/>
  <c r="M92" i="3"/>
  <c r="M128" i="3"/>
  <c r="M86" i="3"/>
  <c r="M115" i="3"/>
  <c r="M55" i="3"/>
  <c r="M54" i="3"/>
  <c r="M95" i="3"/>
  <c r="M88" i="3"/>
  <c r="M69" i="3"/>
  <c r="M50" i="3"/>
  <c r="M123" i="3"/>
  <c r="M122" i="3"/>
  <c r="M101" i="3"/>
  <c r="M87" i="3"/>
  <c r="M91" i="3"/>
  <c r="M93" i="3"/>
  <c r="M77" i="3"/>
  <c r="M76" i="3"/>
  <c r="M106" i="3"/>
  <c r="M82" i="3"/>
  <c r="M49" i="3"/>
  <c r="M44" i="3"/>
  <c r="M100" i="3"/>
  <c r="M112" i="3"/>
  <c r="M121" i="3"/>
  <c r="M81" i="3"/>
  <c r="M66" i="3"/>
  <c r="M102" i="3"/>
  <c r="M45" i="3"/>
  <c r="M124" i="3"/>
  <c r="M120" i="3"/>
  <c r="M51" i="3"/>
  <c r="M52" i="3"/>
  <c r="M89" i="3"/>
  <c r="M97" i="3"/>
  <c r="M129" i="3"/>
  <c r="M42" i="3"/>
  <c r="M64" i="3"/>
  <c r="M94" i="3"/>
  <c r="M127" i="3"/>
  <c r="M75" i="3"/>
  <c r="M58" i="3"/>
  <c r="M46" i="3"/>
  <c r="M117" i="3"/>
  <c r="M126" i="3"/>
  <c r="M80" i="3"/>
  <c r="M113" i="3"/>
  <c r="M125" i="3"/>
  <c r="M72" i="3"/>
  <c r="M119" i="3"/>
  <c r="M53" i="3"/>
  <c r="M84" i="3"/>
  <c r="M111" i="3"/>
  <c r="M70" i="3"/>
  <c r="M68" i="3"/>
  <c r="M41" i="3"/>
  <c r="M43" i="3"/>
  <c r="M78" i="3"/>
  <c r="M110" i="3"/>
  <c r="M108" i="3"/>
  <c r="M109" i="3"/>
  <c r="M67" i="3"/>
  <c r="M47" i="3"/>
  <c r="M96" i="3"/>
  <c r="M63" i="3"/>
  <c r="M59" i="3"/>
  <c r="M130" i="3"/>
  <c r="M114" i="3"/>
  <c r="M73" i="3"/>
  <c r="M74" i="3"/>
  <c r="M104" i="3"/>
  <c r="M62" i="3"/>
  <c r="M118" i="3"/>
  <c r="C33" i="58"/>
  <c r="M3" i="48"/>
  <c r="E1" i="48" a="1"/>
  <c r="E1" i="48" s="1"/>
  <c r="D1" i="50" s="1"/>
  <c r="D3" i="48"/>
  <c r="C37" i="58"/>
  <c r="C36" i="58"/>
  <c r="C32" i="58"/>
  <c r="C38" i="58"/>
  <c r="C10" i="58" a="1"/>
  <c r="C10" i="58" s="1"/>
  <c r="C39" i="58"/>
  <c r="E3" i="48"/>
  <c r="C35" i="58"/>
  <c r="C34" i="58"/>
  <c r="D144" i="106" a="1"/>
  <c r="D144" i="106" s="1"/>
  <c r="D189" i="106" a="1"/>
  <c r="D189" i="106" s="1"/>
  <c r="D10" i="106" a="1"/>
  <c r="D10" i="106" s="1"/>
  <c r="D194" i="106" a="1"/>
  <c r="D194" i="106" s="1"/>
  <c r="D142" i="106" a="1"/>
  <c r="D142" i="106" s="1"/>
  <c r="D97" i="106" a="1"/>
  <c r="D97" i="106" s="1"/>
  <c r="D151" i="106" a="1"/>
  <c r="D151" i="106" s="1"/>
  <c r="D2" i="106" a="1"/>
  <c r="D2" i="106" s="1"/>
  <c r="D113" i="106" a="1"/>
  <c r="D113" i="106" s="1"/>
  <c r="D197" i="106" a="1"/>
  <c r="D197" i="106" s="1"/>
  <c r="D54" i="106" a="1"/>
  <c r="D54" i="106" s="1"/>
  <c r="D105" i="106" a="1"/>
  <c r="D105" i="106" s="1"/>
  <c r="D168" i="106" a="1"/>
  <c r="D168" i="106" s="1"/>
  <c r="D188" i="106" a="1"/>
  <c r="D188" i="106" s="1"/>
  <c r="D162" i="106" a="1"/>
  <c r="D162" i="106" s="1"/>
  <c r="D200" i="106" a="1"/>
  <c r="D200" i="106" s="1"/>
  <c r="D36" i="106" a="1"/>
  <c r="D36" i="106" s="1"/>
  <c r="D134" i="106" a="1"/>
  <c r="D134" i="106" s="1"/>
  <c r="D40" i="106" a="1"/>
  <c r="D40" i="106" s="1"/>
  <c r="D128" i="106" a="1"/>
  <c r="D128" i="106" s="1"/>
  <c r="D207" i="106" a="1"/>
  <c r="D207" i="106" s="1"/>
  <c r="D41" i="106" a="1"/>
  <c r="D41" i="106" s="1"/>
  <c r="D9" i="106" a="1"/>
  <c r="D9" i="106" s="1"/>
  <c r="D158" i="106" a="1"/>
  <c r="D158" i="106" s="1"/>
  <c r="D179" i="106" a="1"/>
  <c r="D179" i="106" s="1"/>
  <c r="D184" i="106" a="1"/>
  <c r="D184" i="106" s="1"/>
  <c r="D132" i="106" a="1"/>
  <c r="D132" i="106" s="1"/>
  <c r="D165" i="106" a="1"/>
  <c r="D165" i="106" s="1"/>
  <c r="D183" i="106" a="1"/>
  <c r="D183" i="106" s="1"/>
  <c r="D110" i="106" a="1"/>
  <c r="D110" i="106" s="1"/>
  <c r="D192" i="106" a="1"/>
  <c r="D192" i="106" s="1"/>
  <c r="D88" i="106" a="1"/>
  <c r="D88" i="106" s="1"/>
  <c r="D154" i="106" a="1"/>
  <c r="D154" i="106" s="1"/>
  <c r="D19" i="106" a="1"/>
  <c r="D19" i="106" s="1"/>
  <c r="D121" i="106" a="1"/>
  <c r="D121" i="106" s="1"/>
  <c r="D114" i="106" a="1"/>
  <c r="D114" i="106" s="1"/>
  <c r="D79" i="106" a="1"/>
  <c r="D79" i="106" s="1"/>
  <c r="D59" i="106" a="1"/>
  <c r="D59" i="106" s="1"/>
  <c r="D160" i="106" a="1"/>
  <c r="D160" i="106" s="1"/>
  <c r="D69" i="106" a="1"/>
  <c r="D69" i="106" s="1"/>
  <c r="D12" i="106" a="1"/>
  <c r="D12" i="106" s="1"/>
  <c r="D49" i="106" a="1"/>
  <c r="D49" i="106" s="1"/>
  <c r="D14" i="106" a="1"/>
  <c r="D14" i="106" s="1"/>
  <c r="D136" i="106" a="1"/>
  <c r="D136" i="106" s="1"/>
  <c r="D131" i="106" a="1"/>
  <c r="D131" i="106" s="1"/>
  <c r="D90" i="106" a="1"/>
  <c r="D90" i="106" s="1"/>
  <c r="D108" i="106" a="1"/>
  <c r="D108" i="106" s="1"/>
  <c r="D205" i="106" a="1"/>
  <c r="D205" i="106" s="1"/>
  <c r="D172" i="106" a="1"/>
  <c r="D172" i="106" s="1"/>
  <c r="D68" i="106" a="1"/>
  <c r="D68" i="106" s="1"/>
  <c r="D78" i="106" a="1"/>
  <c r="D78" i="106" s="1"/>
  <c r="D84" i="106" a="1"/>
  <c r="D84" i="106" s="1"/>
  <c r="D93" i="106" a="1"/>
  <c r="D93" i="106" s="1"/>
  <c r="D129" i="106" a="1"/>
  <c r="D129" i="106" s="1"/>
  <c r="D92" i="106" a="1"/>
  <c r="D92" i="106" s="1"/>
  <c r="D139" i="106" a="1"/>
  <c r="D139" i="106" s="1"/>
  <c r="D75" i="106" a="1"/>
  <c r="D75" i="106" s="1"/>
  <c r="D186" i="106" a="1"/>
  <c r="D186" i="106" s="1"/>
  <c r="D61" i="106" a="1"/>
  <c r="D61" i="106" s="1"/>
  <c r="D178" i="106" a="1"/>
  <c r="D178" i="106" s="1"/>
  <c r="D18" i="106" a="1"/>
  <c r="D18" i="106" s="1"/>
  <c r="D56" i="106" a="1"/>
  <c r="D56" i="106" s="1"/>
  <c r="D5" i="106" a="1"/>
  <c r="D5" i="106" s="1"/>
  <c r="D118" i="106" a="1"/>
  <c r="D118" i="106" s="1"/>
  <c r="D8" i="106" a="1"/>
  <c r="D8" i="106" s="1"/>
  <c r="D181" i="106" a="1"/>
  <c r="D181" i="106" s="1"/>
  <c r="D76" i="106" a="1"/>
  <c r="D76" i="106" s="1"/>
  <c r="D15" i="106" a="1"/>
  <c r="D15" i="106" s="1"/>
  <c r="D35" i="106" a="1"/>
  <c r="D35" i="106" s="1"/>
  <c r="D148" i="106" a="1"/>
  <c r="D148" i="106" s="1"/>
  <c r="D38" i="106" a="1"/>
  <c r="D38" i="106" s="1"/>
  <c r="D133" i="106" a="1"/>
  <c r="D133" i="106" s="1"/>
  <c r="D16" i="106" a="1"/>
  <c r="D16" i="106" s="1"/>
  <c r="D66" i="106" a="1"/>
  <c r="D66" i="106" s="1"/>
  <c r="D191" i="106" a="1"/>
  <c r="D191" i="106" s="1"/>
  <c r="D204" i="106" a="1"/>
  <c r="D204" i="106" s="1"/>
  <c r="D46" i="106" a="1"/>
  <c r="D46" i="106" s="1"/>
  <c r="D27" i="106" a="1"/>
  <c r="D27" i="106" s="1"/>
  <c r="D173" i="106" a="1"/>
  <c r="D173" i="106" s="1"/>
  <c r="D170" i="106" a="1"/>
  <c r="D170" i="106" s="1"/>
  <c r="D67" i="106" a="1"/>
  <c r="D67" i="106" s="1"/>
  <c r="D150" i="106" a="1"/>
  <c r="D150" i="106" s="1"/>
  <c r="D22" i="106" a="1"/>
  <c r="D22" i="106" s="1"/>
  <c r="D187" i="106" a="1"/>
  <c r="D187" i="106" s="1"/>
  <c r="D199" i="106" a="1"/>
  <c r="D199" i="106" s="1"/>
  <c r="D26" i="106" a="1"/>
  <c r="D26" i="106" s="1"/>
  <c r="D115" i="106" a="1"/>
  <c r="D115" i="106" s="1"/>
  <c r="D91" i="106" a="1"/>
  <c r="D91" i="106" s="1"/>
  <c r="D169" i="106" a="1"/>
  <c r="D169" i="106" s="1"/>
  <c r="D42" i="106" a="1"/>
  <c r="D42" i="106" s="1"/>
  <c r="D156" i="106" a="1"/>
  <c r="D156" i="106" s="1"/>
  <c r="D80" i="106" a="1"/>
  <c r="D80" i="106" s="1"/>
  <c r="D141" i="106" a="1"/>
  <c r="D141" i="106" s="1"/>
  <c r="D195" i="106" a="1"/>
  <c r="D195" i="106" s="1"/>
  <c r="D106" i="106" a="1"/>
  <c r="D106" i="106" s="1"/>
  <c r="D159" i="106" a="1"/>
  <c r="D159" i="106" s="1"/>
  <c r="D116" i="106" a="1"/>
  <c r="D116" i="106" s="1"/>
  <c r="D81" i="106" a="1"/>
  <c r="D81" i="106" s="1"/>
  <c r="D157" i="106" a="1"/>
  <c r="D157" i="106" s="1"/>
  <c r="D193" i="106" a="1"/>
  <c r="D193" i="106" s="1"/>
  <c r="D63" i="106" a="1"/>
  <c r="D63" i="106" s="1"/>
  <c r="D24" i="106" a="1"/>
  <c r="D24" i="106" s="1"/>
  <c r="D50" i="106" a="1"/>
  <c r="D50" i="106" s="1"/>
  <c r="D32" i="106" a="1"/>
  <c r="D32" i="106" s="1"/>
  <c r="D164" i="106" a="1"/>
  <c r="D164" i="106" s="1"/>
  <c r="D37" i="106" a="1"/>
  <c r="D37" i="106" s="1"/>
  <c r="D48" i="106" a="1"/>
  <c r="D48" i="106" s="1"/>
  <c r="D155" i="106" a="1"/>
  <c r="D155" i="106" s="1"/>
  <c r="D82" i="106" a="1"/>
  <c r="D82" i="106" s="1"/>
  <c r="D163" i="106" a="1"/>
  <c r="D163" i="106" s="1"/>
  <c r="D176" i="106" a="1"/>
  <c r="D176" i="106" s="1"/>
  <c r="D177" i="106" a="1"/>
  <c r="D177" i="106" s="1"/>
  <c r="D60" i="106" a="1"/>
  <c r="D60" i="106" s="1"/>
  <c r="D125" i="106" a="1"/>
  <c r="D125" i="106" s="1"/>
  <c r="D94" i="106" a="1"/>
  <c r="D94" i="106" s="1"/>
  <c r="D65" i="106" a="1"/>
  <c r="D65" i="106" s="1"/>
  <c r="D107" i="106" a="1"/>
  <c r="D107" i="106" s="1"/>
  <c r="D123" i="106" a="1"/>
  <c r="D123" i="106" s="1"/>
  <c r="D101" i="106" a="1"/>
  <c r="D101" i="106" s="1"/>
  <c r="D74" i="106" a="1"/>
  <c r="D74" i="106" s="1"/>
  <c r="D34" i="106" a="1"/>
  <c r="D34" i="106" s="1"/>
  <c r="D86" i="106" a="1"/>
  <c r="D86" i="106" s="1"/>
  <c r="D124" i="106" a="1"/>
  <c r="D124" i="106" s="1"/>
  <c r="D55" i="106" a="1"/>
  <c r="D55" i="106" s="1"/>
  <c r="D21" i="106" a="1"/>
  <c r="D21" i="106" s="1"/>
  <c r="D167" i="106" a="1"/>
  <c r="D167" i="106" s="1"/>
  <c r="D77" i="106" a="1"/>
  <c r="D77" i="106" s="1"/>
  <c r="D70" i="106" a="1"/>
  <c r="D70" i="106" s="1"/>
  <c r="D206" i="106" a="1"/>
  <c r="D206" i="106" s="1"/>
  <c r="D143" i="106" a="1"/>
  <c r="D143" i="106" s="1"/>
  <c r="D23" i="106" a="1"/>
  <c r="D23" i="106" s="1"/>
  <c r="D64" i="106" a="1"/>
  <c r="D64" i="106" s="1"/>
  <c r="D72" i="106" a="1"/>
  <c r="D72" i="106" s="1"/>
  <c r="D100" i="106" a="1"/>
  <c r="D100" i="106" s="1"/>
  <c r="D161" i="106" a="1"/>
  <c r="D161" i="106" s="1"/>
  <c r="D174" i="106" a="1"/>
  <c r="D174" i="106" s="1"/>
  <c r="D11" i="106" a="1"/>
  <c r="D11" i="106" s="1"/>
  <c r="D111" i="106" a="1"/>
  <c r="D111" i="106" s="1"/>
  <c r="D47" i="106" a="1"/>
  <c r="D47" i="106" s="1"/>
  <c r="D127" i="106" a="1"/>
  <c r="D127" i="106" s="1"/>
  <c r="D126" i="106" a="1"/>
  <c r="D126" i="106" s="1"/>
  <c r="D95" i="106" a="1"/>
  <c r="D95" i="106" s="1"/>
  <c r="D175" i="106" a="1"/>
  <c r="D175" i="106" s="1"/>
  <c r="D57" i="106" a="1"/>
  <c r="D57" i="106" s="1"/>
  <c r="D31" i="106" a="1"/>
  <c r="D31" i="106" s="1"/>
  <c r="D45" i="106" a="1"/>
  <c r="D45" i="106" s="1"/>
  <c r="D109" i="106" a="1"/>
  <c r="D109" i="106" s="1"/>
  <c r="D29" i="106" a="1"/>
  <c r="D29" i="106" s="1"/>
  <c r="D53" i="106" a="1"/>
  <c r="D53" i="106" s="1"/>
  <c r="D171" i="106" a="1"/>
  <c r="D171" i="106" s="1"/>
  <c r="D83" i="106" a="1"/>
  <c r="D83" i="106" s="1"/>
  <c r="D201" i="106" a="1"/>
  <c r="D201" i="106" s="1"/>
  <c r="D51" i="106" a="1"/>
  <c r="D51" i="106" s="1"/>
  <c r="D198" i="106" a="1"/>
  <c r="D198" i="106" s="1"/>
  <c r="D30" i="106" a="1"/>
  <c r="D30" i="106" s="1"/>
  <c r="D146" i="106" a="1"/>
  <c r="D146" i="106" s="1"/>
  <c r="D6" i="106" a="1"/>
  <c r="D6" i="106" s="1"/>
  <c r="D196" i="106" a="1"/>
  <c r="D196" i="106" s="1"/>
  <c r="D39" i="106" a="1"/>
  <c r="D39" i="106" s="1"/>
  <c r="D149" i="106" a="1"/>
  <c r="D149" i="106" s="1"/>
  <c r="D25" i="106" a="1"/>
  <c r="D25" i="106" s="1"/>
  <c r="D33" i="106" a="1"/>
  <c r="D33" i="106" s="1"/>
  <c r="D145" i="106" a="1"/>
  <c r="D145" i="106" s="1"/>
  <c r="D89" i="106" a="1"/>
  <c r="D89" i="106" s="1"/>
  <c r="D3" i="106" a="1"/>
  <c r="D3" i="106" s="1"/>
  <c r="D135" i="106" a="1"/>
  <c r="D135" i="106" s="1"/>
  <c r="D147" i="106" a="1"/>
  <c r="D147" i="106" s="1"/>
  <c r="D130" i="106" a="1"/>
  <c r="D130" i="106" s="1"/>
  <c r="D138" i="106" a="1"/>
  <c r="D138" i="106" s="1"/>
  <c r="D203" i="106" a="1"/>
  <c r="D203" i="106" s="1"/>
  <c r="D52" i="106" a="1"/>
  <c r="D52" i="106" s="1"/>
  <c r="D43" i="106" a="1"/>
  <c r="D43" i="106" s="1"/>
  <c r="D182" i="106" a="1"/>
  <c r="D182" i="106" s="1"/>
  <c r="D120" i="106" a="1"/>
  <c r="D120" i="106" s="1"/>
  <c r="D44" i="106" a="1"/>
  <c r="D44" i="106" s="1"/>
  <c r="D73" i="106" a="1"/>
  <c r="D73" i="106" s="1"/>
  <c r="D20" i="106" a="1"/>
  <c r="D20" i="106" s="1"/>
  <c r="D102" i="106" a="1"/>
  <c r="D102" i="106" s="1"/>
  <c r="D185" i="106" a="1"/>
  <c r="D185" i="106" s="1"/>
  <c r="D4" i="106" a="1"/>
  <c r="D4" i="106" s="1"/>
  <c r="D71" i="106" a="1"/>
  <c r="D71" i="106" s="1"/>
  <c r="D103" i="106" a="1"/>
  <c r="D103" i="106" s="1"/>
  <c r="D190" i="106" a="1"/>
  <c r="D190" i="106" s="1"/>
  <c r="D17" i="106" a="1"/>
  <c r="D17" i="106" s="1"/>
  <c r="D58" i="106" a="1"/>
  <c r="D58" i="106" s="1"/>
  <c r="D152" i="106" a="1"/>
  <c r="D152" i="106" s="1"/>
  <c r="D117" i="106" a="1"/>
  <c r="D117" i="106" s="1"/>
  <c r="D122" i="106" a="1"/>
  <c r="D122" i="106" s="1"/>
  <c r="D87" i="106" a="1"/>
  <c r="D87" i="106" s="1"/>
  <c r="D153" i="106" a="1"/>
  <c r="D153" i="106" s="1"/>
  <c r="D140" i="106" a="1"/>
  <c r="D140" i="106" s="1"/>
  <c r="D13" i="106" a="1"/>
  <c r="D13" i="106" s="1"/>
  <c r="D112" i="106" a="1"/>
  <c r="D112" i="106" s="1"/>
  <c r="D98" i="106" a="1"/>
  <c r="D98" i="106" s="1"/>
  <c r="D202" i="106" a="1"/>
  <c r="D202" i="106" s="1"/>
  <c r="D104" i="106" a="1"/>
  <c r="D104" i="106" s="1"/>
  <c r="D85" i="106" a="1"/>
  <c r="D85" i="106" s="1"/>
  <c r="D62" i="106" a="1"/>
  <c r="D62" i="106" s="1"/>
  <c r="D28" i="106" a="1"/>
  <c r="D28" i="106" s="1"/>
  <c r="D7" i="106" a="1"/>
  <c r="D7" i="106" s="1"/>
  <c r="D99" i="106" a="1"/>
  <c r="D99" i="106" s="1"/>
  <c r="D137" i="106" a="1"/>
  <c r="D137" i="106" s="1"/>
  <c r="D119" i="106" a="1"/>
  <c r="D119" i="106" s="1"/>
  <c r="D180" i="106" a="1"/>
  <c r="D180" i="106" s="1"/>
  <c r="D166" i="106" a="1"/>
  <c r="D166" i="106" s="1"/>
  <c r="D96" i="106" a="1"/>
  <c r="D96" i="106" s="1"/>
  <c r="K1" i="31"/>
  <c r="J12" i="31"/>
  <c r="J11" i="31"/>
  <c r="A4" i="43"/>
  <c r="A4" i="94"/>
  <c r="A5" i="94" s="1"/>
  <c r="A6" i="94" s="1"/>
  <c r="A7" i="94" s="1"/>
  <c r="A8" i="94" s="1"/>
  <c r="A9" i="94" s="1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A45" i="94" s="1"/>
  <c r="A46" i="94" s="1"/>
  <c r="A47" i="94" s="1"/>
  <c r="A48" i="94" s="1"/>
  <c r="A49" i="94" s="1"/>
  <c r="A50" i="94" s="1"/>
  <c r="A51" i="94" s="1"/>
  <c r="A52" i="94" s="1"/>
  <c r="A53" i="94" s="1"/>
  <c r="A54" i="94" s="1"/>
  <c r="A55" i="94" s="1"/>
  <c r="A56" i="94" s="1"/>
  <c r="A57" i="94" s="1"/>
  <c r="A58" i="94" s="1"/>
  <c r="A59" i="94" s="1"/>
  <c r="A60" i="94" s="1"/>
  <c r="A61" i="94" s="1"/>
  <c r="A62" i="94" s="1"/>
  <c r="A63" i="94" s="1"/>
  <c r="A64" i="94" s="1"/>
  <c r="A65" i="94" s="1"/>
  <c r="A66" i="94" s="1"/>
  <c r="A67" i="94" s="1"/>
  <c r="A68" i="94" s="1"/>
  <c r="A69" i="94" s="1"/>
  <c r="A70" i="94" s="1"/>
  <c r="A71" i="94" s="1"/>
  <c r="A72" i="94" s="1"/>
  <c r="A73" i="94" s="1"/>
  <c r="A74" i="94" s="1"/>
  <c r="A75" i="94" s="1"/>
  <c r="A76" i="94" s="1"/>
  <c r="A77" i="94" s="1"/>
  <c r="A78" i="94" s="1"/>
  <c r="A79" i="94" s="1"/>
  <c r="A80" i="94" s="1"/>
  <c r="A81" i="94" s="1"/>
  <c r="A82" i="94" s="1"/>
  <c r="A83" i="94" s="1"/>
  <c r="A84" i="94" s="1"/>
  <c r="A85" i="94" s="1"/>
  <c r="A86" i="94" s="1"/>
  <c r="A87" i="94" s="1"/>
  <c r="A88" i="94" s="1"/>
  <c r="A89" i="94" s="1"/>
  <c r="A90" i="94" s="1"/>
  <c r="A91" i="94" s="1"/>
  <c r="A92" i="94" s="1"/>
  <c r="A93" i="94" s="1"/>
  <c r="A94" i="94" s="1"/>
  <c r="A95" i="94" s="1"/>
  <c r="A96" i="94" s="1"/>
  <c r="A97" i="94" s="1"/>
  <c r="A98" i="94" s="1"/>
  <c r="A99" i="94" s="1"/>
  <c r="A100" i="94" s="1"/>
  <c r="A101" i="94" s="1"/>
  <c r="A102" i="94" s="1"/>
  <c r="A103" i="94" s="1"/>
  <c r="A104" i="94" s="1"/>
  <c r="A105" i="94" s="1"/>
  <c r="A106" i="94" s="1"/>
  <c r="A107" i="94" s="1"/>
  <c r="A108" i="94" s="1"/>
  <c r="A109" i="94" s="1"/>
  <c r="A110" i="94" s="1"/>
  <c r="A111" i="94" s="1"/>
  <c r="A112" i="94" s="1"/>
  <c r="A113" i="94" s="1"/>
  <c r="A114" i="94" s="1"/>
  <c r="A115" i="94" s="1"/>
  <c r="A116" i="94" s="1"/>
  <c r="A117" i="94" s="1"/>
  <c r="A118" i="94" s="1"/>
  <c r="A119" i="94" s="1"/>
  <c r="A120" i="94" s="1"/>
  <c r="A121" i="94" s="1"/>
  <c r="A122" i="94" s="1"/>
  <c r="A123" i="94" s="1"/>
  <c r="A124" i="94" s="1"/>
  <c r="A125" i="94" s="1"/>
  <c r="A126" i="94" s="1"/>
  <c r="A127" i="94" s="1"/>
  <c r="A128" i="94" s="1"/>
  <c r="A129" i="94" s="1"/>
  <c r="A130" i="94" s="1"/>
  <c r="A131" i="94" s="1"/>
  <c r="A132" i="94" s="1"/>
  <c r="A133" i="94" s="1"/>
  <c r="A134" i="94" s="1"/>
  <c r="A135" i="94" s="1"/>
  <c r="A136" i="94" s="1"/>
  <c r="A137" i="94" s="1"/>
  <c r="A138" i="94" s="1"/>
  <c r="A139" i="94" s="1"/>
  <c r="A140" i="94" s="1"/>
  <c r="A141" i="94" s="1"/>
  <c r="A142" i="94" s="1"/>
  <c r="A143" i="94" s="1"/>
  <c r="A144" i="94" s="1"/>
  <c r="A145" i="94" s="1"/>
  <c r="A146" i="94" s="1"/>
  <c r="A147" i="94" s="1"/>
  <c r="A148" i="94" s="1"/>
  <c r="A149" i="94" s="1"/>
  <c r="A150" i="94" s="1"/>
  <c r="A151" i="94" s="1"/>
  <c r="A152" i="94" s="1"/>
  <c r="A153" i="94" s="1"/>
  <c r="A154" i="94" s="1"/>
  <c r="A155" i="94" s="1"/>
  <c r="A156" i="94" s="1"/>
  <c r="A157" i="94" s="1"/>
  <c r="A158" i="94" s="1"/>
  <c r="A159" i="94" s="1"/>
  <c r="A160" i="94" s="1"/>
  <c r="A161" i="94" s="1"/>
  <c r="A162" i="94" s="1"/>
  <c r="A163" i="94" s="1"/>
  <c r="A164" i="94" s="1"/>
  <c r="A165" i="94" s="1"/>
  <c r="A166" i="94" s="1"/>
  <c r="A167" i="94" s="1"/>
  <c r="A168" i="94" s="1"/>
  <c r="A169" i="94" s="1"/>
  <c r="A170" i="94" s="1"/>
  <c r="A171" i="94" s="1"/>
  <c r="A172" i="94" s="1"/>
  <c r="A173" i="94" s="1"/>
  <c r="A174" i="94" s="1"/>
  <c r="A175" i="94" s="1"/>
  <c r="A176" i="94" s="1"/>
  <c r="A177" i="94" s="1"/>
  <c r="A178" i="94" s="1"/>
  <c r="A179" i="94" s="1"/>
  <c r="A180" i="94" s="1"/>
  <c r="A181" i="94" s="1"/>
  <c r="A182" i="94" s="1"/>
  <c r="A183" i="94" s="1"/>
  <c r="A184" i="94" s="1"/>
  <c r="A185" i="94" s="1"/>
  <c r="A186" i="94" s="1"/>
  <c r="A187" i="94" s="1"/>
  <c r="A188" i="94" s="1"/>
  <c r="A189" i="94" s="1"/>
  <c r="A190" i="94" s="1"/>
  <c r="A191" i="94" s="1"/>
  <c r="A192" i="94" s="1"/>
  <c r="A193" i="94" s="1"/>
  <c r="A194" i="94" s="1"/>
  <c r="A195" i="94" s="1"/>
  <c r="A196" i="94" s="1"/>
  <c r="A197" i="94" s="1"/>
  <c r="A198" i="94" s="1"/>
  <c r="A199" i="94" s="1"/>
  <c r="A200" i="94" s="1"/>
  <c r="A201" i="94" s="1"/>
  <c r="A202" i="94" s="1"/>
  <c r="A203" i="94" s="1"/>
  <c r="A204" i="94" s="1"/>
  <c r="A205" i="94" s="1"/>
  <c r="A206" i="94" s="1"/>
  <c r="A207" i="94" s="1"/>
  <c r="A208" i="94" s="1"/>
  <c r="A209" i="94" s="1"/>
  <c r="A210" i="94" s="1"/>
  <c r="A211" i="94" s="1"/>
  <c r="A212" i="94" s="1"/>
  <c r="A213" i="94" s="1"/>
  <c r="A214" i="94" s="1"/>
  <c r="A215" i="94" s="1"/>
  <c r="A216" i="94" s="1"/>
  <c r="A217" i="94" s="1"/>
  <c r="A218" i="94" s="1"/>
  <c r="A219" i="94" s="1"/>
  <c r="A220" i="94" s="1"/>
  <c r="A221" i="94" s="1"/>
  <c r="A222" i="94" s="1"/>
  <c r="A223" i="94" s="1"/>
  <c r="A224" i="94" s="1"/>
  <c r="A225" i="94" s="1"/>
  <c r="A226" i="94" s="1"/>
  <c r="A227" i="94" s="1"/>
  <c r="A228" i="94" s="1"/>
  <c r="A229" i="94" s="1"/>
  <c r="A230" i="94" s="1"/>
  <c r="A231" i="94" s="1"/>
  <c r="A232" i="94" s="1"/>
  <c r="A233" i="94" s="1"/>
  <c r="A234" i="94" s="1"/>
  <c r="A235" i="94" s="1"/>
  <c r="A236" i="94" s="1"/>
  <c r="A237" i="94" s="1"/>
  <c r="A238" i="94" s="1"/>
  <c r="A239" i="94" s="1"/>
  <c r="A240" i="94" s="1"/>
  <c r="A241" i="94" s="1"/>
  <c r="A242" i="94" s="1"/>
  <c r="A243" i="94" s="1"/>
  <c r="A244" i="94" s="1"/>
  <c r="A245" i="94" s="1"/>
  <c r="A246" i="94" s="1"/>
  <c r="A247" i="94" s="1"/>
  <c r="A248" i="94" s="1"/>
  <c r="A249" i="94" s="1"/>
  <c r="A250" i="94" s="1"/>
  <c r="A251" i="94" s="1"/>
  <c r="A252" i="94" s="1"/>
  <c r="A253" i="94" s="1"/>
  <c r="A254" i="94" s="1"/>
  <c r="A255" i="94" s="1"/>
  <c r="A256" i="94" s="1"/>
  <c r="A257" i="94" s="1"/>
  <c r="A258" i="94" s="1"/>
  <c r="A259" i="94" s="1"/>
  <c r="A260" i="94" s="1"/>
  <c r="A261" i="94" s="1"/>
  <c r="A262" i="94" s="1"/>
  <c r="A263" i="94" s="1"/>
  <c r="A264" i="94" s="1"/>
  <c r="A265" i="94" s="1"/>
  <c r="A266" i="94" s="1"/>
  <c r="A267" i="94" s="1"/>
  <c r="A268" i="94" s="1"/>
  <c r="A269" i="94" s="1"/>
  <c r="A270" i="94" s="1"/>
  <c r="A271" i="94" s="1"/>
  <c r="A272" i="94" s="1"/>
  <c r="A273" i="94" s="1"/>
  <c r="A274" i="94" s="1"/>
  <c r="A275" i="94" s="1"/>
  <c r="A276" i="94" s="1"/>
  <c r="A277" i="94" s="1"/>
  <c r="A278" i="94" s="1"/>
  <c r="A279" i="94" s="1"/>
  <c r="A280" i="94" s="1"/>
  <c r="A281" i="94" s="1"/>
  <c r="A282" i="94" s="1"/>
  <c r="A283" i="94" s="1"/>
  <c r="A284" i="94" s="1"/>
  <c r="A285" i="94" s="1"/>
  <c r="A286" i="94" s="1"/>
  <c r="A287" i="94" s="1"/>
  <c r="A288" i="94" s="1"/>
  <c r="A289" i="94" s="1"/>
  <c r="A290" i="94" s="1"/>
  <c r="A291" i="94" s="1"/>
  <c r="A292" i="94" s="1"/>
  <c r="A293" i="94" s="1"/>
  <c r="A294" i="94" s="1"/>
  <c r="A295" i="94" s="1"/>
  <c r="A296" i="94" s="1"/>
  <c r="A297" i="94" s="1"/>
  <c r="A298" i="94" s="1"/>
  <c r="A299" i="94" s="1"/>
  <c r="A300" i="94" s="1"/>
  <c r="A301" i="94" s="1"/>
  <c r="A302" i="94" s="1"/>
  <c r="A303" i="94" s="1"/>
  <c r="A304" i="94" s="1"/>
  <c r="A305" i="94" s="1"/>
  <c r="A306" i="94" s="1"/>
  <c r="A307" i="94" s="1"/>
  <c r="A308" i="94" s="1"/>
  <c r="A309" i="94" s="1"/>
  <c r="A310" i="94" s="1"/>
  <c r="A311" i="94" s="1"/>
  <c r="A312" i="94" s="1"/>
  <c r="A313" i="94" s="1"/>
  <c r="A314" i="94" s="1"/>
  <c r="A315" i="94" s="1"/>
  <c r="A316" i="94" s="1"/>
  <c r="A317" i="94" s="1"/>
  <c r="A318" i="94" s="1"/>
  <c r="A319" i="94" s="1"/>
  <c r="A320" i="94" s="1"/>
  <c r="A321" i="94" s="1"/>
  <c r="A322" i="94" s="1"/>
  <c r="A323" i="94" s="1"/>
  <c r="A324" i="94" s="1"/>
  <c r="A325" i="94" s="1"/>
  <c r="A326" i="94" s="1"/>
  <c r="A327" i="94" s="1"/>
  <c r="A328" i="94" s="1"/>
  <c r="A329" i="94" s="1"/>
  <c r="A330" i="94" s="1"/>
  <c r="A331" i="94" s="1"/>
  <c r="A332" i="94" s="1"/>
  <c r="A333" i="94" s="1"/>
  <c r="A334" i="94" s="1"/>
  <c r="A335" i="94" s="1"/>
  <c r="A336" i="94" s="1"/>
  <c r="A337" i="94" s="1"/>
  <c r="A338" i="94" s="1"/>
  <c r="A339" i="94" s="1"/>
  <c r="A3" i="50"/>
  <c r="B3" i="48"/>
  <c r="A4" i="48"/>
  <c r="A3" i="49"/>
  <c r="J1" i="39"/>
  <c r="J1" i="38"/>
  <c r="F1" i="26"/>
  <c r="K3" i="39" s="1"/>
  <c r="E15" i="26"/>
  <c r="E14" i="26"/>
  <c r="J1" i="59"/>
  <c r="D1" i="63"/>
  <c r="C2" i="63"/>
  <c r="L1" i="43"/>
  <c r="L3" i="43" s="1"/>
  <c r="K1" i="44"/>
  <c r="J4" i="31"/>
  <c r="J3" i="31"/>
  <c r="E3" i="26"/>
  <c r="E2" i="26"/>
  <c r="C28" i="27"/>
  <c r="I3" i="31"/>
  <c r="D2" i="26"/>
  <c r="C13" i="28"/>
  <c r="F4" i="28" l="1"/>
  <c r="J53" i="39"/>
  <c r="J3" i="38"/>
  <c r="C4" i="48" a="1"/>
  <c r="C4" i="48" s="1"/>
  <c r="D4" i="48" s="1"/>
  <c r="F4" i="48" a="1"/>
  <c r="F4" i="48" s="1"/>
  <c r="K4" i="48"/>
  <c r="L4" i="48" s="1"/>
  <c r="M4" i="48" s="1"/>
  <c r="K3" i="44"/>
  <c r="I3" i="48"/>
  <c r="C3" i="49"/>
  <c r="D6" i="28"/>
  <c r="C6" i="28"/>
  <c r="G6" i="28"/>
  <c r="E6" i="28"/>
  <c r="J3" i="48"/>
  <c r="D3" i="49"/>
  <c r="B5" i="27"/>
  <c r="A6" i="27"/>
  <c r="G3" i="49"/>
  <c r="H4" i="27" a="1"/>
  <c r="H4" i="27" s="1"/>
  <c r="E4" i="27"/>
  <c r="C4" i="27"/>
  <c r="G4" i="27"/>
  <c r="D4" i="27"/>
  <c r="B7" i="28"/>
  <c r="L1" i="44"/>
  <c r="M1" i="43"/>
  <c r="M3" i="43" s="1"/>
  <c r="C107" i="63"/>
  <c r="C241" i="63"/>
  <c r="C300" i="63"/>
  <c r="C18" i="63"/>
  <c r="C203" i="63"/>
  <c r="C286" i="63"/>
  <c r="C52" i="63"/>
  <c r="C122" i="63"/>
  <c r="C365" i="63"/>
  <c r="C146" i="63"/>
  <c r="C41" i="63"/>
  <c r="C11" i="63"/>
  <c r="C93" i="63"/>
  <c r="C105" i="63"/>
  <c r="C151" i="63"/>
  <c r="C361" i="63"/>
  <c r="C172" i="63"/>
  <c r="C64" i="63"/>
  <c r="C115" i="63"/>
  <c r="C282" i="63"/>
  <c r="C56" i="63"/>
  <c r="C217" i="63"/>
  <c r="C283" i="63"/>
  <c r="C169" i="63"/>
  <c r="C74" i="63"/>
  <c r="C84" i="63"/>
  <c r="C48" i="63"/>
  <c r="C187" i="63"/>
  <c r="C205" i="63"/>
  <c r="C53" i="63"/>
  <c r="C234" i="63"/>
  <c r="C38" i="63"/>
  <c r="C312" i="63"/>
  <c r="C66" i="63"/>
  <c r="C78" i="63"/>
  <c r="C267" i="63"/>
  <c r="C153" i="63"/>
  <c r="C192" i="63"/>
  <c r="C167" i="63"/>
  <c r="C308" i="63"/>
  <c r="C356" i="63"/>
  <c r="C343" i="63"/>
  <c r="C363" i="63"/>
  <c r="C54" i="63"/>
  <c r="C166" i="63"/>
  <c r="C336" i="63"/>
  <c r="C62" i="63"/>
  <c r="C271" i="63"/>
  <c r="C89" i="63"/>
  <c r="C161" i="63"/>
  <c r="C143" i="63"/>
  <c r="C57" i="63"/>
  <c r="C152" i="63"/>
  <c r="C247" i="63"/>
  <c r="C35" i="63"/>
  <c r="C99" i="63"/>
  <c r="C188" i="63"/>
  <c r="C160" i="63"/>
  <c r="C222" i="63"/>
  <c r="C92" i="63"/>
  <c r="C158" i="63"/>
  <c r="C47" i="63"/>
  <c r="C149" i="63"/>
  <c r="C24" i="63"/>
  <c r="C227" i="63"/>
  <c r="C260" i="63"/>
  <c r="C249" i="63"/>
  <c r="C23" i="63"/>
  <c r="C288" i="63"/>
  <c r="C46" i="63"/>
  <c r="C20" i="63"/>
  <c r="C195" i="63"/>
  <c r="C277" i="63"/>
  <c r="C298" i="63"/>
  <c r="C104" i="63"/>
  <c r="C289" i="63"/>
  <c r="C134" i="63"/>
  <c r="C174" i="63"/>
  <c r="C65" i="63"/>
  <c r="C171" i="63"/>
  <c r="C355" i="63"/>
  <c r="C27" i="63"/>
  <c r="C290" i="63"/>
  <c r="C340" i="63"/>
  <c r="C101" i="63"/>
  <c r="C281" i="63"/>
  <c r="C163" i="63"/>
  <c r="C98" i="63"/>
  <c r="C320" i="63"/>
  <c r="C269" i="63"/>
  <c r="C87" i="63"/>
  <c r="C250" i="63"/>
  <c r="C306" i="63"/>
  <c r="C60" i="63"/>
  <c r="C189" i="63"/>
  <c r="C325" i="63"/>
  <c r="C165" i="63"/>
  <c r="C344" i="63"/>
  <c r="C17" i="63"/>
  <c r="C137" i="63"/>
  <c r="C238" i="63"/>
  <c r="C106" i="63"/>
  <c r="C342" i="63"/>
  <c r="C352" i="63"/>
  <c r="C100" i="63"/>
  <c r="C25" i="63"/>
  <c r="C210" i="63"/>
  <c r="C170" i="63"/>
  <c r="C150" i="63"/>
  <c r="C82" i="63"/>
  <c r="C311" i="63"/>
  <c r="C214" i="63"/>
  <c r="C231" i="63"/>
  <c r="C339" i="63"/>
  <c r="C330" i="63"/>
  <c r="C121" i="63"/>
  <c r="C138" i="63"/>
  <c r="C61" i="63"/>
  <c r="C51" i="63"/>
  <c r="C196" i="63"/>
  <c r="C147" i="63"/>
  <c r="C328" i="63"/>
  <c r="C19" i="63"/>
  <c r="C126" i="63"/>
  <c r="C197" i="63"/>
  <c r="C351" i="63"/>
  <c r="C86" i="63"/>
  <c r="C237" i="63"/>
  <c r="C10" i="63"/>
  <c r="C185" i="63"/>
  <c r="C287" i="63"/>
  <c r="C200" i="63"/>
  <c r="C299" i="63"/>
  <c r="C133" i="63"/>
  <c r="C273" i="63"/>
  <c r="C168" i="63"/>
  <c r="C145" i="63"/>
  <c r="C279" i="63"/>
  <c r="C113" i="63"/>
  <c r="C323" i="63"/>
  <c r="C268" i="63"/>
  <c r="C296" i="63"/>
  <c r="C211" i="63"/>
  <c r="C239" i="63"/>
  <c r="C39" i="63"/>
  <c r="C317" i="63"/>
  <c r="C4" i="63"/>
  <c r="C184" i="63"/>
  <c r="C244" i="63"/>
  <c r="C181" i="63"/>
  <c r="C324" i="63"/>
  <c r="C183" i="63"/>
  <c r="C359" i="63"/>
  <c r="C255" i="63"/>
  <c r="C293" i="63"/>
  <c r="C276" i="63"/>
  <c r="C157" i="63"/>
  <c r="C354" i="63"/>
  <c r="C242" i="63"/>
  <c r="C364" i="63"/>
  <c r="C75" i="63"/>
  <c r="C264" i="63"/>
  <c r="C207" i="63"/>
  <c r="C124" i="63"/>
  <c r="C144" i="63"/>
  <c r="C258" i="63"/>
  <c r="C72" i="63"/>
  <c r="C123" i="63"/>
  <c r="C229" i="63"/>
  <c r="C366" i="63"/>
  <c r="C112" i="63"/>
  <c r="C5" i="63"/>
  <c r="C358" i="63"/>
  <c r="C95" i="63"/>
  <c r="C357" i="63"/>
  <c r="C213" i="63"/>
  <c r="C130" i="63"/>
  <c r="C33" i="63"/>
  <c r="C63" i="63"/>
  <c r="C3" i="63"/>
  <c r="C301" i="63"/>
  <c r="C128" i="63"/>
  <c r="C284" i="63"/>
  <c r="C139" i="63"/>
  <c r="C141" i="63"/>
  <c r="C117" i="63"/>
  <c r="C291" i="63"/>
  <c r="C90" i="63"/>
  <c r="C71" i="63"/>
  <c r="C224" i="63"/>
  <c r="C12" i="63"/>
  <c r="C13" i="63"/>
  <c r="C156" i="63"/>
  <c r="C221" i="63"/>
  <c r="C125" i="63"/>
  <c r="C316" i="63"/>
  <c r="C248" i="63"/>
  <c r="C179" i="63"/>
  <c r="C80" i="63"/>
  <c r="C29" i="63"/>
  <c r="C31" i="63"/>
  <c r="C76" i="63"/>
  <c r="C362" i="63"/>
  <c r="C245" i="63"/>
  <c r="C30" i="63"/>
  <c r="C261" i="63"/>
  <c r="C186" i="63"/>
  <c r="C16" i="63"/>
  <c r="C303" i="63"/>
  <c r="C182" i="63"/>
  <c r="C259" i="63"/>
  <c r="C67" i="63"/>
  <c r="C73" i="63"/>
  <c r="C97" i="63"/>
  <c r="C148" i="63"/>
  <c r="C266" i="63"/>
  <c r="C265" i="63"/>
  <c r="C257" i="63"/>
  <c r="C235" i="63"/>
  <c r="C79" i="63"/>
  <c r="C256" i="63"/>
  <c r="C319" i="63"/>
  <c r="C331" i="63"/>
  <c r="C114" i="63"/>
  <c r="C341" i="63"/>
  <c r="C318" i="63"/>
  <c r="C190" i="63"/>
  <c r="C305" i="63"/>
  <c r="C233" i="63"/>
  <c r="C177" i="63"/>
  <c r="C215" i="63"/>
  <c r="C337" i="63"/>
  <c r="C220" i="63"/>
  <c r="C94" i="63"/>
  <c r="C348" i="63"/>
  <c r="C219" i="63"/>
  <c r="C272" i="63"/>
  <c r="C216" i="63"/>
  <c r="C321" i="63"/>
  <c r="C118" i="63"/>
  <c r="C360" i="63"/>
  <c r="C178" i="63"/>
  <c r="C85" i="63"/>
  <c r="C347" i="63"/>
  <c r="C108" i="63"/>
  <c r="C313" i="63"/>
  <c r="C44" i="63"/>
  <c r="C173" i="63"/>
  <c r="C77" i="63"/>
  <c r="C135" i="63"/>
  <c r="C81" i="63"/>
  <c r="C327" i="63"/>
  <c r="C212" i="63"/>
  <c r="C176" i="63"/>
  <c r="C14" i="63"/>
  <c r="C314" i="63"/>
  <c r="C349" i="63"/>
  <c r="C333" i="63"/>
  <c r="C270" i="63"/>
  <c r="C315" i="63"/>
  <c r="C36" i="63"/>
  <c r="C131" i="63"/>
  <c r="C307" i="63"/>
  <c r="C7" i="63"/>
  <c r="C191" i="63"/>
  <c r="C350" i="63"/>
  <c r="C329" i="63"/>
  <c r="C96" i="63"/>
  <c r="C132" i="63"/>
  <c r="C335" i="63"/>
  <c r="C243" i="63"/>
  <c r="C120" i="63"/>
  <c r="C43" i="63"/>
  <c r="C278" i="63"/>
  <c r="C228" i="63"/>
  <c r="C164" i="63"/>
  <c r="C368" i="63"/>
  <c r="C55" i="63"/>
  <c r="C232" i="63"/>
  <c r="C254" i="63"/>
  <c r="C302" i="63"/>
  <c r="C49" i="63"/>
  <c r="C206" i="63"/>
  <c r="C45" i="63"/>
  <c r="C292" i="63"/>
  <c r="C42" i="63"/>
  <c r="C199" i="63"/>
  <c r="C201" i="63"/>
  <c r="C88" i="63"/>
  <c r="C274" i="63"/>
  <c r="C202" i="63"/>
  <c r="C129" i="63"/>
  <c r="C68" i="63"/>
  <c r="C297" i="63"/>
  <c r="C240" i="63"/>
  <c r="C230" i="63"/>
  <c r="C236" i="63"/>
  <c r="C142" i="63"/>
  <c r="C111" i="63"/>
  <c r="C15" i="63"/>
  <c r="C338" i="63"/>
  <c r="C310" i="63"/>
  <c r="C262" i="63"/>
  <c r="C223" i="63"/>
  <c r="C225" i="63"/>
  <c r="C83" i="63"/>
  <c r="C40" i="63"/>
  <c r="C263" i="63"/>
  <c r="C275" i="63"/>
  <c r="C162" i="63"/>
  <c r="C159" i="63"/>
  <c r="C6" i="63"/>
  <c r="C253" i="63"/>
  <c r="C251" i="63"/>
  <c r="C28" i="63"/>
  <c r="C59" i="63"/>
  <c r="C136" i="63"/>
  <c r="C194" i="63"/>
  <c r="C218" i="63"/>
  <c r="C322" i="63"/>
  <c r="C198" i="63"/>
  <c r="C294" i="63"/>
  <c r="C127" i="63"/>
  <c r="C334" i="63"/>
  <c r="C304" i="63"/>
  <c r="C8" i="63"/>
  <c r="C309" i="63"/>
  <c r="C91" i="63"/>
  <c r="C119" i="63"/>
  <c r="C193" i="63"/>
  <c r="C21" i="63"/>
  <c r="C116" i="63"/>
  <c r="C9" i="63"/>
  <c r="C353" i="63"/>
  <c r="C37" i="63"/>
  <c r="C252" i="63"/>
  <c r="C280" i="63"/>
  <c r="C103" i="63"/>
  <c r="C285" i="63"/>
  <c r="C26" i="63"/>
  <c r="C110" i="63"/>
  <c r="C32" i="63"/>
  <c r="C332" i="63"/>
  <c r="C140" i="63"/>
  <c r="C50" i="63"/>
  <c r="C102" i="63"/>
  <c r="C209" i="63"/>
  <c r="C58" i="63"/>
  <c r="C175" i="63"/>
  <c r="C367" i="63"/>
  <c r="C155" i="63"/>
  <c r="C154" i="63"/>
  <c r="C226" i="63"/>
  <c r="C22" i="63"/>
  <c r="C346" i="63"/>
  <c r="C326" i="63"/>
  <c r="C295" i="63"/>
  <c r="C109" i="63"/>
  <c r="C246" i="63"/>
  <c r="C345" i="63"/>
  <c r="C180" i="63"/>
  <c r="C208" i="63"/>
  <c r="C69" i="63"/>
  <c r="C204" i="63"/>
  <c r="C70" i="63"/>
  <c r="C34" i="63"/>
  <c r="D2" i="63"/>
  <c r="E1" i="63"/>
  <c r="K1" i="59"/>
  <c r="F14" i="26"/>
  <c r="K1" i="38"/>
  <c r="F15" i="26"/>
  <c r="K1" i="39"/>
  <c r="G1" i="26"/>
  <c r="L3" i="39" s="1"/>
  <c r="N4" i="48"/>
  <c r="B4" i="48"/>
  <c r="A5" i="48"/>
  <c r="H4" i="48"/>
  <c r="I4" i="48" s="1"/>
  <c r="P4" i="48"/>
  <c r="T4" i="48"/>
  <c r="U4" i="48"/>
  <c r="S4" i="48"/>
  <c r="B4" i="43"/>
  <c r="A4" i="44"/>
  <c r="A5" i="43"/>
  <c r="K12" i="31"/>
  <c r="K11" i="31"/>
  <c r="L1" i="31"/>
  <c r="K4" i="31"/>
  <c r="K3" i="31"/>
  <c r="F3" i="26"/>
  <c r="F2" i="26"/>
  <c r="J4" i="48" l="1"/>
  <c r="Q4" i="48" s="1"/>
  <c r="R4" i="48" s="1"/>
  <c r="K53" i="39"/>
  <c r="K5" i="48"/>
  <c r="L5" i="48" s="1"/>
  <c r="M5" i="48" s="1"/>
  <c r="C5" i="48" a="1"/>
  <c r="C5" i="48" s="1"/>
  <c r="H5" i="48" s="1"/>
  <c r="I5" i="48" s="1"/>
  <c r="F5" i="48" a="1"/>
  <c r="F5" i="48" s="1"/>
  <c r="E4" i="48"/>
  <c r="G4" i="48"/>
  <c r="E7" i="28"/>
  <c r="E13" i="28" s="1"/>
  <c r="D7" i="28"/>
  <c r="C7" i="28"/>
  <c r="G7" i="28"/>
  <c r="B6" i="27"/>
  <c r="A7" i="27"/>
  <c r="K3" i="38"/>
  <c r="L3" i="44"/>
  <c r="F4" i="27"/>
  <c r="H5" i="27" a="1"/>
  <c r="H5" i="27" s="1"/>
  <c r="D5" i="27"/>
  <c r="G5" i="27"/>
  <c r="E5" i="27"/>
  <c r="C5" i="27"/>
  <c r="F6" i="28"/>
  <c r="D13" i="28"/>
  <c r="O4" i="48"/>
  <c r="O5" i="48" s="1"/>
  <c r="L12" i="31"/>
  <c r="M1" i="31"/>
  <c r="L11" i="31"/>
  <c r="B5" i="43"/>
  <c r="A6" i="43"/>
  <c r="A5" i="44"/>
  <c r="B4" i="94"/>
  <c r="C4" i="43" a="1"/>
  <c r="C4" i="43" s="1"/>
  <c r="J4" i="43"/>
  <c r="K4" i="43"/>
  <c r="B4" i="44"/>
  <c r="L4" i="44" s="1"/>
  <c r="D4" i="43" a="1"/>
  <c r="D4" i="43" s="1"/>
  <c r="M4" i="43"/>
  <c r="L4" i="43"/>
  <c r="B5" i="48"/>
  <c r="A6" i="48"/>
  <c r="N5" i="48"/>
  <c r="U5" i="48"/>
  <c r="T5" i="48"/>
  <c r="G15" i="26"/>
  <c r="L1" i="59"/>
  <c r="L1" i="39"/>
  <c r="L1" i="38"/>
  <c r="H1" i="26"/>
  <c r="M3" i="39" s="1"/>
  <c r="G14" i="26"/>
  <c r="F1" i="63"/>
  <c r="E2" i="63"/>
  <c r="D131" i="63"/>
  <c r="D55" i="63"/>
  <c r="D92" i="63"/>
  <c r="D325" i="63"/>
  <c r="D346" i="63"/>
  <c r="D209" i="63"/>
  <c r="D108" i="63"/>
  <c r="D7" i="63"/>
  <c r="D194" i="63"/>
  <c r="D278" i="63"/>
  <c r="D248" i="63"/>
  <c r="D215" i="63"/>
  <c r="D362" i="63"/>
  <c r="D144" i="63"/>
  <c r="D8" i="63"/>
  <c r="D42" i="63"/>
  <c r="D207" i="63"/>
  <c r="D45" i="63"/>
  <c r="D23" i="63"/>
  <c r="D120" i="63"/>
  <c r="D91" i="63"/>
  <c r="D153" i="63"/>
  <c r="D237" i="63"/>
  <c r="D26" i="63"/>
  <c r="D255" i="63"/>
  <c r="D82" i="63"/>
  <c r="D264" i="63"/>
  <c r="D251" i="63"/>
  <c r="D246" i="63"/>
  <c r="D300" i="63"/>
  <c r="D109" i="63"/>
  <c r="D118" i="63"/>
  <c r="D165" i="63"/>
  <c r="D348" i="63"/>
  <c r="D330" i="63"/>
  <c r="D33" i="63"/>
  <c r="D87" i="63"/>
  <c r="D166" i="63"/>
  <c r="D192" i="63"/>
  <c r="D52" i="63"/>
  <c r="D48" i="63"/>
  <c r="D311" i="63"/>
  <c r="D10" i="63"/>
  <c r="D368" i="63"/>
  <c r="D198" i="63"/>
  <c r="D285" i="63"/>
  <c r="D18" i="63"/>
  <c r="D272" i="63"/>
  <c r="D350" i="63"/>
  <c r="D188" i="63"/>
  <c r="D187" i="63"/>
  <c r="D115" i="63"/>
  <c r="D11" i="63"/>
  <c r="D29" i="63"/>
  <c r="D352" i="63"/>
  <c r="D90" i="63"/>
  <c r="D86" i="63"/>
  <c r="D27" i="63"/>
  <c r="D214" i="63"/>
  <c r="D129" i="63"/>
  <c r="D16" i="63"/>
  <c r="D303" i="63"/>
  <c r="D135" i="63"/>
  <c r="D208" i="63"/>
  <c r="D306" i="63"/>
  <c r="D139" i="63"/>
  <c r="D221" i="63"/>
  <c r="D148" i="63"/>
  <c r="D340" i="63"/>
  <c r="D59" i="63"/>
  <c r="D128" i="63"/>
  <c r="D178" i="63"/>
  <c r="D99" i="63"/>
  <c r="D357" i="63"/>
  <c r="D70" i="63"/>
  <c r="D323" i="63"/>
  <c r="D297" i="63"/>
  <c r="D175" i="63"/>
  <c r="D317" i="63"/>
  <c r="D116" i="63"/>
  <c r="D286" i="63"/>
  <c r="D339" i="63"/>
  <c r="D89" i="63"/>
  <c r="D240" i="63"/>
  <c r="D353" i="63"/>
  <c r="D309" i="63"/>
  <c r="D164" i="63"/>
  <c r="D136" i="63"/>
  <c r="D211" i="63"/>
  <c r="D151" i="63"/>
  <c r="D60" i="63"/>
  <c r="D177" i="63"/>
  <c r="D186" i="63"/>
  <c r="D107" i="63"/>
  <c r="D291" i="63"/>
  <c r="D210" i="63"/>
  <c r="D326" i="63"/>
  <c r="D47" i="63"/>
  <c r="D6" i="63"/>
  <c r="D217" i="63"/>
  <c r="D193" i="63"/>
  <c r="D254" i="63"/>
  <c r="D302" i="63"/>
  <c r="D172" i="63"/>
  <c r="D80" i="63"/>
  <c r="D197" i="63"/>
  <c r="D20" i="63"/>
  <c r="D225" i="63"/>
  <c r="D4" i="63"/>
  <c r="D222" i="63"/>
  <c r="D310" i="63"/>
  <c r="D305" i="63"/>
  <c r="D25" i="63"/>
  <c r="D105" i="63"/>
  <c r="D28" i="63"/>
  <c r="D293" i="63"/>
  <c r="D299" i="63"/>
  <c r="D366" i="63"/>
  <c r="D241" i="63"/>
  <c r="D40" i="63"/>
  <c r="D329" i="63"/>
  <c r="D224" i="63"/>
  <c r="D367" i="63"/>
  <c r="D200" i="63"/>
  <c r="D230" i="63"/>
  <c r="D359" i="63"/>
  <c r="D133" i="63"/>
  <c r="D117" i="63"/>
  <c r="D333" i="63"/>
  <c r="D256" i="63"/>
  <c r="D39" i="63"/>
  <c r="D69" i="63"/>
  <c r="D190" i="63"/>
  <c r="D169" i="63"/>
  <c r="D249" i="63"/>
  <c r="D95" i="63"/>
  <c r="D71" i="63"/>
  <c r="D72" i="63"/>
  <c r="D338" i="63"/>
  <c r="D213" i="63"/>
  <c r="D184" i="63"/>
  <c r="D167" i="63"/>
  <c r="D102" i="63"/>
  <c r="D288" i="63"/>
  <c r="D56" i="63"/>
  <c r="D274" i="63"/>
  <c r="D307" i="63"/>
  <c r="D232" i="63"/>
  <c r="D273" i="63"/>
  <c r="D57" i="63"/>
  <c r="D122" i="63"/>
  <c r="D113" i="63"/>
  <c r="D318" i="63"/>
  <c r="D103" i="63"/>
  <c r="D81" i="63"/>
  <c r="D36" i="63"/>
  <c r="D93" i="63"/>
  <c r="D331" i="63"/>
  <c r="D271" i="63"/>
  <c r="D112" i="63"/>
  <c r="D88" i="63"/>
  <c r="D41" i="63"/>
  <c r="D258" i="63"/>
  <c r="D161" i="63"/>
  <c r="D142" i="63"/>
  <c r="D110" i="63"/>
  <c r="D74" i="63"/>
  <c r="D243" i="63"/>
  <c r="D277" i="63"/>
  <c r="D296" i="63"/>
  <c r="D162" i="63"/>
  <c r="D130" i="63"/>
  <c r="D287" i="63"/>
  <c r="D119" i="63"/>
  <c r="D312" i="63"/>
  <c r="D19" i="63"/>
  <c r="D337" i="63"/>
  <c r="D351" i="63"/>
  <c r="D263" i="63"/>
  <c r="D344" i="63"/>
  <c r="D58" i="63"/>
  <c r="D176" i="63"/>
  <c r="D174" i="63"/>
  <c r="D236" i="63"/>
  <c r="D219" i="63"/>
  <c r="D62" i="63"/>
  <c r="D345" i="63"/>
  <c r="D315" i="63"/>
  <c r="D66" i="63"/>
  <c r="D79" i="63"/>
  <c r="D143" i="63"/>
  <c r="D65" i="63"/>
  <c r="D37" i="63"/>
  <c r="D259" i="63"/>
  <c r="D358" i="63"/>
  <c r="D170" i="63"/>
  <c r="D76" i="63"/>
  <c r="D17" i="63"/>
  <c r="D239" i="63"/>
  <c r="D106" i="63"/>
  <c r="D231" i="63"/>
  <c r="D342" i="63"/>
  <c r="D252" i="63"/>
  <c r="D183" i="63"/>
  <c r="D9" i="63"/>
  <c r="D233" i="63"/>
  <c r="D289" i="63"/>
  <c r="D13" i="63"/>
  <c r="D280" i="63"/>
  <c r="D327" i="63"/>
  <c r="D100" i="63"/>
  <c r="D50" i="63"/>
  <c r="D38" i="63"/>
  <c r="D257" i="63"/>
  <c r="D202" i="63"/>
  <c r="D294" i="63"/>
  <c r="D199" i="63"/>
  <c r="D361" i="63"/>
  <c r="D321" i="63"/>
  <c r="D98" i="63"/>
  <c r="D145" i="63"/>
  <c r="D218" i="63"/>
  <c r="D347" i="63"/>
  <c r="D46" i="63"/>
  <c r="D282" i="63"/>
  <c r="D201" i="63"/>
  <c r="D158" i="63"/>
  <c r="D283" i="63"/>
  <c r="D276" i="63"/>
  <c r="D155" i="63"/>
  <c r="D63" i="63"/>
  <c r="D43" i="63"/>
  <c r="D275" i="63"/>
  <c r="D124" i="63"/>
  <c r="D157" i="63"/>
  <c r="D152" i="63"/>
  <c r="D301" i="63"/>
  <c r="D343" i="63"/>
  <c r="D220" i="63"/>
  <c r="D266" i="63"/>
  <c r="D127" i="63"/>
  <c r="D73" i="63"/>
  <c r="D35" i="63"/>
  <c r="D247" i="63"/>
  <c r="D206" i="63"/>
  <c r="D335" i="63"/>
  <c r="D308" i="63"/>
  <c r="D163" i="63"/>
  <c r="D173" i="63"/>
  <c r="D68" i="63"/>
  <c r="D262" i="63"/>
  <c r="D14" i="63"/>
  <c r="D298" i="63"/>
  <c r="D363" i="63"/>
  <c r="D267" i="63"/>
  <c r="D140" i="63"/>
  <c r="D322" i="63"/>
  <c r="D332" i="63"/>
  <c r="D83" i="63"/>
  <c r="D205" i="63"/>
  <c r="D64" i="63"/>
  <c r="D5" i="63"/>
  <c r="D49" i="63"/>
  <c r="D54" i="63"/>
  <c r="D212" i="63"/>
  <c r="D51" i="63"/>
  <c r="D189" i="63"/>
  <c r="D67" i="63"/>
  <c r="D154" i="63"/>
  <c r="D147" i="63"/>
  <c r="D141" i="63"/>
  <c r="D171" i="63"/>
  <c r="D85" i="63"/>
  <c r="D313" i="63"/>
  <c r="D227" i="63"/>
  <c r="D134" i="63"/>
  <c r="D364" i="63"/>
  <c r="D53" i="63"/>
  <c r="D3" i="63"/>
  <c r="D290" i="63"/>
  <c r="D195" i="63"/>
  <c r="D226" i="63"/>
  <c r="D179" i="63"/>
  <c r="D242" i="63"/>
  <c r="D137" i="63"/>
  <c r="D314" i="63"/>
  <c r="D336" i="63"/>
  <c r="D204" i="63"/>
  <c r="D185" i="63"/>
  <c r="D101" i="63"/>
  <c r="D150" i="63"/>
  <c r="D234" i="63"/>
  <c r="D196" i="63"/>
  <c r="D22" i="63"/>
  <c r="D281" i="63"/>
  <c r="D238" i="63"/>
  <c r="D12" i="63"/>
  <c r="D156" i="63"/>
  <c r="D235" i="63"/>
  <c r="D111" i="63"/>
  <c r="D159" i="63"/>
  <c r="D265" i="63"/>
  <c r="D284" i="63"/>
  <c r="D123" i="63"/>
  <c r="D203" i="63"/>
  <c r="D360" i="63"/>
  <c r="D270" i="63"/>
  <c r="D15" i="63"/>
  <c r="D32" i="63"/>
  <c r="D316" i="63"/>
  <c r="D96" i="63"/>
  <c r="D229" i="63"/>
  <c r="D341" i="63"/>
  <c r="D104" i="63"/>
  <c r="D260" i="63"/>
  <c r="D34" i="63"/>
  <c r="D268" i="63"/>
  <c r="D182" i="63"/>
  <c r="D180" i="63"/>
  <c r="D75" i="63"/>
  <c r="D245" i="63"/>
  <c r="D279" i="63"/>
  <c r="D354" i="63"/>
  <c r="D77" i="63"/>
  <c r="D349" i="63"/>
  <c r="D228" i="63"/>
  <c r="D355" i="63"/>
  <c r="D149" i="63"/>
  <c r="D30" i="63"/>
  <c r="D250" i="63"/>
  <c r="D126" i="63"/>
  <c r="D121" i="63"/>
  <c r="D132" i="63"/>
  <c r="D328" i="63"/>
  <c r="D244" i="63"/>
  <c r="D31" i="63"/>
  <c r="D61" i="63"/>
  <c r="D216" i="63"/>
  <c r="D181" i="63"/>
  <c r="D295" i="63"/>
  <c r="D78" i="63"/>
  <c r="D160" i="63"/>
  <c r="D269" i="63"/>
  <c r="D324" i="63"/>
  <c r="D138" i="63"/>
  <c r="D356" i="63"/>
  <c r="D319" i="63"/>
  <c r="D320" i="63"/>
  <c r="D292" i="63"/>
  <c r="D146" i="63"/>
  <c r="D114" i="63"/>
  <c r="D261" i="63"/>
  <c r="D365" i="63"/>
  <c r="D44" i="63"/>
  <c r="D223" i="63"/>
  <c r="D191" i="63"/>
  <c r="D168" i="63"/>
  <c r="D334" i="63"/>
  <c r="D84" i="63"/>
  <c r="D253" i="63"/>
  <c r="D97" i="63"/>
  <c r="D21" i="63"/>
  <c r="D24" i="63"/>
  <c r="D125" i="63"/>
  <c r="D304" i="63"/>
  <c r="D94" i="63"/>
  <c r="M1" i="44"/>
  <c r="N1" i="43"/>
  <c r="N3" i="43" s="1"/>
  <c r="L4" i="31"/>
  <c r="L3" i="31"/>
  <c r="E4" i="43" a="1"/>
  <c r="G3" i="26"/>
  <c r="G2" i="26"/>
  <c r="J5" i="48" l="1"/>
  <c r="P5" i="48"/>
  <c r="F5" i="27"/>
  <c r="F7" i="28"/>
  <c r="E4" i="43"/>
  <c r="K6" i="48"/>
  <c r="L6" i="48" s="1"/>
  <c r="M6" i="48" s="1"/>
  <c r="F6" i="48" a="1"/>
  <c r="F6" i="48" s="1"/>
  <c r="C6" i="48" a="1"/>
  <c r="C6" i="48" s="1"/>
  <c r="U6" i="48" s="1"/>
  <c r="B7" i="27"/>
  <c r="A8" i="27"/>
  <c r="H6" i="27" a="1"/>
  <c r="H6" i="27" s="1"/>
  <c r="C6" i="27"/>
  <c r="D6" i="27"/>
  <c r="G6" i="27"/>
  <c r="E6" i="27"/>
  <c r="G5" i="48"/>
  <c r="L3" i="38"/>
  <c r="M3" i="44"/>
  <c r="M4" i="44"/>
  <c r="D5" i="48"/>
  <c r="S5" i="48" s="1"/>
  <c r="L53" i="39"/>
  <c r="Q5" i="48"/>
  <c r="R5" i="48" s="1"/>
  <c r="J4" i="44"/>
  <c r="K4" i="44"/>
  <c r="N4" i="43"/>
  <c r="O1" i="43"/>
  <c r="N1" i="44"/>
  <c r="E34" i="63"/>
  <c r="E112" i="63"/>
  <c r="E241" i="63"/>
  <c r="E226" i="63"/>
  <c r="E318" i="63"/>
  <c r="E130" i="63"/>
  <c r="E194" i="63"/>
  <c r="E59" i="63"/>
  <c r="E93" i="63"/>
  <c r="E236" i="63"/>
  <c r="E351" i="63"/>
  <c r="E288" i="63"/>
  <c r="E291" i="63"/>
  <c r="E45" i="63"/>
  <c r="E203" i="63"/>
  <c r="E142" i="63"/>
  <c r="E326" i="63"/>
  <c r="E92" i="63"/>
  <c r="E363" i="63"/>
  <c r="E215" i="63"/>
  <c r="E255" i="63"/>
  <c r="E364" i="63"/>
  <c r="E238" i="63"/>
  <c r="E53" i="63"/>
  <c r="E190" i="63"/>
  <c r="E242" i="63"/>
  <c r="E88" i="63"/>
  <c r="E103" i="63"/>
  <c r="E117" i="63"/>
  <c r="E120" i="63"/>
  <c r="E85" i="63"/>
  <c r="E278" i="63"/>
  <c r="E44" i="63"/>
  <c r="E212" i="63"/>
  <c r="E293" i="63"/>
  <c r="E105" i="63"/>
  <c r="E243" i="63"/>
  <c r="E24" i="63"/>
  <c r="E311" i="63"/>
  <c r="E27" i="63"/>
  <c r="E50" i="63"/>
  <c r="E359" i="63"/>
  <c r="E182" i="63"/>
  <c r="E314" i="63"/>
  <c r="E144" i="63"/>
  <c r="E21" i="63"/>
  <c r="E7" i="63"/>
  <c r="E133" i="63"/>
  <c r="E38" i="63"/>
  <c r="E41" i="63"/>
  <c r="E315" i="63"/>
  <c r="E297" i="63"/>
  <c r="E79" i="63"/>
  <c r="E126" i="63"/>
  <c r="E316" i="63"/>
  <c r="E193" i="63"/>
  <c r="E15" i="63"/>
  <c r="E358" i="63"/>
  <c r="E42" i="63"/>
  <c r="E39" i="63"/>
  <c r="E159" i="63"/>
  <c r="E325" i="63"/>
  <c r="E342" i="63"/>
  <c r="E18" i="63"/>
  <c r="E134" i="63"/>
  <c r="E328" i="63"/>
  <c r="E124" i="63"/>
  <c r="E286" i="63"/>
  <c r="E339" i="63"/>
  <c r="E62" i="63"/>
  <c r="E319" i="63"/>
  <c r="E261" i="63"/>
  <c r="E10" i="63"/>
  <c r="E357" i="63"/>
  <c r="E40" i="63"/>
  <c r="E356" i="63"/>
  <c r="E37" i="63"/>
  <c r="E304" i="63"/>
  <c r="E321" i="63"/>
  <c r="E232" i="63"/>
  <c r="E208" i="63"/>
  <c r="E209" i="63"/>
  <c r="E175" i="63"/>
  <c r="E256" i="63"/>
  <c r="E284" i="63"/>
  <c r="E73" i="63"/>
  <c r="E147" i="63"/>
  <c r="E207" i="63"/>
  <c r="E344" i="63"/>
  <c r="E71" i="63"/>
  <c r="E183" i="63"/>
  <c r="E365" i="63"/>
  <c r="E98" i="63"/>
  <c r="E145" i="63"/>
  <c r="E362" i="63"/>
  <c r="E150" i="63"/>
  <c r="E250" i="63"/>
  <c r="E131" i="63"/>
  <c r="E164" i="63"/>
  <c r="E322" i="63"/>
  <c r="E151" i="63"/>
  <c r="E66" i="63"/>
  <c r="E17" i="63"/>
  <c r="E270" i="63"/>
  <c r="E303" i="63"/>
  <c r="E107" i="63"/>
  <c r="E83" i="63"/>
  <c r="E287" i="63"/>
  <c r="E264" i="63"/>
  <c r="E139" i="63"/>
  <c r="E237" i="63"/>
  <c r="E5" i="63"/>
  <c r="E140" i="63"/>
  <c r="E121" i="63"/>
  <c r="E251" i="63"/>
  <c r="E257" i="63"/>
  <c r="E146" i="63"/>
  <c r="E259" i="63"/>
  <c r="E367" i="63"/>
  <c r="E65" i="63"/>
  <c r="E347" i="63"/>
  <c r="E341" i="63"/>
  <c r="E80" i="63"/>
  <c r="E231" i="63"/>
  <c r="E56" i="63"/>
  <c r="E31" i="63"/>
  <c r="E195" i="63"/>
  <c r="E323" i="63"/>
  <c r="E54" i="63"/>
  <c r="E361" i="63"/>
  <c r="E104" i="63"/>
  <c r="E95" i="63"/>
  <c r="E165" i="63"/>
  <c r="E228" i="63"/>
  <c r="E179" i="63"/>
  <c r="E301" i="63"/>
  <c r="E177" i="63"/>
  <c r="E214" i="63"/>
  <c r="E324" i="63"/>
  <c r="E285" i="63"/>
  <c r="E78" i="63"/>
  <c r="E109" i="63"/>
  <c r="E29" i="63"/>
  <c r="E340" i="63"/>
  <c r="E158" i="63"/>
  <c r="E271" i="63"/>
  <c r="E353" i="63"/>
  <c r="E16" i="63"/>
  <c r="E125" i="63"/>
  <c r="E64" i="63"/>
  <c r="E110" i="63"/>
  <c r="E115" i="63"/>
  <c r="E200" i="63"/>
  <c r="E22" i="63"/>
  <c r="E366" i="63"/>
  <c r="E174" i="63"/>
  <c r="E81" i="63"/>
  <c r="E258" i="63"/>
  <c r="E171" i="63"/>
  <c r="E337" i="63"/>
  <c r="E229" i="63"/>
  <c r="E192" i="63"/>
  <c r="E63" i="63"/>
  <c r="E119" i="63"/>
  <c r="E305" i="63"/>
  <c r="E265" i="63"/>
  <c r="E160" i="63"/>
  <c r="E51" i="63"/>
  <c r="E184" i="63"/>
  <c r="E332" i="63"/>
  <c r="E152" i="63"/>
  <c r="E143" i="63"/>
  <c r="E170" i="63"/>
  <c r="E249" i="63"/>
  <c r="E180" i="63"/>
  <c r="E28" i="63"/>
  <c r="E273" i="63"/>
  <c r="E275" i="63"/>
  <c r="E282" i="63"/>
  <c r="E189" i="63"/>
  <c r="E205" i="63"/>
  <c r="E13" i="63"/>
  <c r="E157" i="63"/>
  <c r="E74" i="63"/>
  <c r="E218" i="63"/>
  <c r="E155" i="63"/>
  <c r="E127" i="63"/>
  <c r="E14" i="63"/>
  <c r="E70" i="63"/>
  <c r="E113" i="63"/>
  <c r="E235" i="63"/>
  <c r="E46" i="63"/>
  <c r="E55" i="63"/>
  <c r="E221" i="63"/>
  <c r="E281" i="63"/>
  <c r="E239" i="63"/>
  <c r="E91" i="63"/>
  <c r="E68" i="63"/>
  <c r="E196" i="63"/>
  <c r="E360" i="63"/>
  <c r="E100" i="63"/>
  <c r="E97" i="63"/>
  <c r="E262" i="63"/>
  <c r="E153" i="63"/>
  <c r="E330" i="63"/>
  <c r="E197" i="63"/>
  <c r="E61" i="63"/>
  <c r="E32" i="63"/>
  <c r="E201" i="63"/>
  <c r="E122" i="63"/>
  <c r="E60" i="63"/>
  <c r="E268" i="63"/>
  <c r="E355" i="63"/>
  <c r="E20" i="63"/>
  <c r="E269" i="63"/>
  <c r="E67" i="63"/>
  <c r="E129" i="63"/>
  <c r="E227" i="63"/>
  <c r="E327" i="63"/>
  <c r="E87" i="63"/>
  <c r="E233" i="63"/>
  <c r="E290" i="63"/>
  <c r="E279" i="63"/>
  <c r="E213" i="63"/>
  <c r="E89" i="63"/>
  <c r="E343" i="63"/>
  <c r="E224" i="63"/>
  <c r="E220" i="63"/>
  <c r="E263" i="63"/>
  <c r="E154" i="63"/>
  <c r="E306" i="63"/>
  <c r="E181" i="63"/>
  <c r="E49" i="63"/>
  <c r="E149" i="63"/>
  <c r="E169" i="63"/>
  <c r="E266" i="63"/>
  <c r="E345" i="63"/>
  <c r="E216" i="63"/>
  <c r="E317" i="63"/>
  <c r="E77" i="63"/>
  <c r="E338" i="63"/>
  <c r="E252" i="63"/>
  <c r="E52" i="63"/>
  <c r="E132" i="63"/>
  <c r="E245" i="63"/>
  <c r="E199" i="63"/>
  <c r="E348" i="63"/>
  <c r="E294" i="63"/>
  <c r="E163" i="63"/>
  <c r="E108" i="63"/>
  <c r="E90" i="63"/>
  <c r="E69" i="63"/>
  <c r="E11" i="63"/>
  <c r="E75" i="63"/>
  <c r="E230" i="63"/>
  <c r="E309" i="63"/>
  <c r="E162" i="63"/>
  <c r="E225" i="63"/>
  <c r="E289" i="63"/>
  <c r="E57" i="63"/>
  <c r="E299" i="63"/>
  <c r="E173" i="63"/>
  <c r="E72" i="63"/>
  <c r="E310" i="63"/>
  <c r="E167" i="63"/>
  <c r="E9" i="63"/>
  <c r="E25" i="63"/>
  <c r="E329" i="63"/>
  <c r="E223" i="63"/>
  <c r="E260" i="63"/>
  <c r="E47" i="63"/>
  <c r="E135" i="63"/>
  <c r="E48" i="63"/>
  <c r="E368" i="63"/>
  <c r="E30" i="63"/>
  <c r="E336" i="63"/>
  <c r="E254" i="63"/>
  <c r="E352" i="63"/>
  <c r="E248" i="63"/>
  <c r="E118" i="63"/>
  <c r="E12" i="63"/>
  <c r="E283" i="63"/>
  <c r="E178" i="63"/>
  <c r="E102" i="63"/>
  <c r="E94" i="63"/>
  <c r="E313" i="63"/>
  <c r="E136" i="63"/>
  <c r="E186" i="63"/>
  <c r="E138" i="63"/>
  <c r="E26" i="63"/>
  <c r="E114" i="63"/>
  <c r="E58" i="63"/>
  <c r="E161" i="63"/>
  <c r="E35" i="63"/>
  <c r="E166" i="63"/>
  <c r="E267" i="63"/>
  <c r="E191" i="63"/>
  <c r="E354" i="63"/>
  <c r="E185" i="63"/>
  <c r="E298" i="63"/>
  <c r="E187" i="63"/>
  <c r="E101" i="63"/>
  <c r="E334" i="63"/>
  <c r="E333" i="63"/>
  <c r="E198" i="63"/>
  <c r="E346" i="63"/>
  <c r="E331" i="63"/>
  <c r="E188" i="63"/>
  <c r="E172" i="63"/>
  <c r="E217" i="63"/>
  <c r="E116" i="63"/>
  <c r="E23" i="63"/>
  <c r="E307" i="63"/>
  <c r="E312" i="63"/>
  <c r="E244" i="63"/>
  <c r="E219" i="63"/>
  <c r="E211" i="63"/>
  <c r="E206" i="63"/>
  <c r="E280" i="63"/>
  <c r="E320" i="63"/>
  <c r="E141" i="63"/>
  <c r="E84" i="63"/>
  <c r="E349" i="63"/>
  <c r="E106" i="63"/>
  <c r="E296" i="63"/>
  <c r="E277" i="63"/>
  <c r="E96" i="63"/>
  <c r="E274" i="63"/>
  <c r="E202" i="63"/>
  <c r="E335" i="63"/>
  <c r="E33" i="63"/>
  <c r="E82" i="63"/>
  <c r="E3" i="63"/>
  <c r="E350" i="63"/>
  <c r="E272" i="63"/>
  <c r="E247" i="63"/>
  <c r="E137" i="63"/>
  <c r="E168" i="63"/>
  <c r="E302" i="63"/>
  <c r="E176" i="63"/>
  <c r="E43" i="63"/>
  <c r="E6" i="63"/>
  <c r="E4" i="63"/>
  <c r="E99" i="63"/>
  <c r="E276" i="63"/>
  <c r="E204" i="63"/>
  <c r="E19" i="63"/>
  <c r="E240" i="63"/>
  <c r="E86" i="63"/>
  <c r="E123" i="63"/>
  <c r="E156" i="63"/>
  <c r="E295" i="63"/>
  <c r="E234" i="63"/>
  <c r="E128" i="63"/>
  <c r="E111" i="63"/>
  <c r="E148" i="63"/>
  <c r="E76" i="63"/>
  <c r="E210" i="63"/>
  <c r="E253" i="63"/>
  <c r="E292" i="63"/>
  <c r="E8" i="63"/>
  <c r="E36" i="63"/>
  <c r="E308" i="63"/>
  <c r="E222" i="63"/>
  <c r="E246" i="63"/>
  <c r="E300" i="63"/>
  <c r="F2" i="63"/>
  <c r="G1" i="63"/>
  <c r="M1" i="38"/>
  <c r="M1" i="39"/>
  <c r="H15" i="26"/>
  <c r="M1" i="59"/>
  <c r="I1" i="26"/>
  <c r="N3" i="39" s="1"/>
  <c r="H14" i="26"/>
  <c r="A7" i="48"/>
  <c r="N6" i="48"/>
  <c r="B6" i="48"/>
  <c r="O6" i="48"/>
  <c r="T6" i="48"/>
  <c r="D4" i="44"/>
  <c r="D4" i="94"/>
  <c r="C4" i="44"/>
  <c r="C4" i="94"/>
  <c r="L4" i="94" a="1"/>
  <c r="L4" i="94" s="1"/>
  <c r="M4" i="94" a="1"/>
  <c r="M4" i="94" s="1"/>
  <c r="N4" i="94" a="1"/>
  <c r="N4" i="94" s="1"/>
  <c r="J4" i="94" a="1"/>
  <c r="J4" i="94" s="1"/>
  <c r="O4" i="94" a="1"/>
  <c r="O4" i="94" s="1"/>
  <c r="P4" i="94" a="1"/>
  <c r="P4" i="94" s="1"/>
  <c r="K4" i="94" a="1"/>
  <c r="K4" i="94" s="1"/>
  <c r="A6" i="44"/>
  <c r="A7" i="43"/>
  <c r="B6" i="43"/>
  <c r="L5" i="43"/>
  <c r="J5" i="43"/>
  <c r="M5" i="43"/>
  <c r="B5" i="44"/>
  <c r="M5" i="44" s="1"/>
  <c r="K5" i="43"/>
  <c r="N5" i="43"/>
  <c r="D5" i="43" a="1"/>
  <c r="D5" i="43" s="1"/>
  <c r="C5" i="43" a="1"/>
  <c r="C5" i="43" s="1"/>
  <c r="B5" i="94"/>
  <c r="O5" i="43"/>
  <c r="M11" i="31"/>
  <c r="M12" i="31"/>
  <c r="N1" i="31"/>
  <c r="E5" i="43" a="1"/>
  <c r="M4" i="31"/>
  <c r="M3" i="31"/>
  <c r="H3" i="26"/>
  <c r="H2" i="26"/>
  <c r="I6" i="48" l="1"/>
  <c r="P6" i="48"/>
  <c r="Q6" i="48" s="1"/>
  <c r="R6" i="48" s="1"/>
  <c r="H6" i="48"/>
  <c r="J6" i="48"/>
  <c r="E5" i="43"/>
  <c r="H7" i="27" a="1"/>
  <c r="H7" i="27" s="1"/>
  <c r="E7" i="27"/>
  <c r="D7" i="27"/>
  <c r="C7" i="27"/>
  <c r="G7" i="27"/>
  <c r="G6" i="48"/>
  <c r="F6" i="27"/>
  <c r="K7" i="48"/>
  <c r="L7" i="48" s="1"/>
  <c r="M7" i="48" s="1"/>
  <c r="C7" i="48" a="1"/>
  <c r="C7" i="48" s="1"/>
  <c r="J7" i="48" s="1"/>
  <c r="Q7" i="48" s="1"/>
  <c r="R7" i="48" s="1"/>
  <c r="F7" i="48" a="1"/>
  <c r="F7" i="48" s="1"/>
  <c r="M53" i="39"/>
  <c r="E5" i="48"/>
  <c r="O3" i="43"/>
  <c r="O4" i="43"/>
  <c r="J5" i="44"/>
  <c r="K5" i="44"/>
  <c r="L5" i="44"/>
  <c r="M3" i="38"/>
  <c r="D6" i="48"/>
  <c r="E6" i="48" s="1"/>
  <c r="N5" i="44"/>
  <c r="N3" i="44"/>
  <c r="N4" i="44"/>
  <c r="B8" i="27"/>
  <c r="A9" i="27"/>
  <c r="E4" i="44"/>
  <c r="E4" i="94"/>
  <c r="N12" i="31"/>
  <c r="N11" i="31"/>
  <c r="O1" i="31"/>
  <c r="J5" i="94" a="1"/>
  <c r="J5" i="94" s="1"/>
  <c r="L5" i="94" a="1"/>
  <c r="L5" i="94" s="1"/>
  <c r="O5" i="94" a="1"/>
  <c r="O5" i="94" s="1"/>
  <c r="P5" i="94" a="1"/>
  <c r="P5" i="94" s="1"/>
  <c r="M5" i="94" a="1"/>
  <c r="M5" i="94" s="1"/>
  <c r="N5" i="94" a="1"/>
  <c r="N5" i="94" s="1"/>
  <c r="K5" i="94" a="1"/>
  <c r="K5" i="94" s="1"/>
  <c r="C5" i="44"/>
  <c r="C5" i="94"/>
  <c r="D5" i="44"/>
  <c r="D5" i="94"/>
  <c r="K6" i="43"/>
  <c r="J6" i="43"/>
  <c r="B6" i="94"/>
  <c r="B6" i="44"/>
  <c r="C6" i="43" a="1"/>
  <c r="C6" i="43" s="1"/>
  <c r="L6" i="43"/>
  <c r="N6" i="43"/>
  <c r="D6" i="43" a="1"/>
  <c r="D6" i="43" s="1"/>
  <c r="M6" i="43"/>
  <c r="O6" i="43"/>
  <c r="A7" i="44"/>
  <c r="B7" i="43"/>
  <c r="A8" i="43"/>
  <c r="B7" i="48"/>
  <c r="A8" i="48"/>
  <c r="N7" i="48"/>
  <c r="H7" i="48"/>
  <c r="I7" i="48" s="1"/>
  <c r="U7" i="48"/>
  <c r="O7" i="48"/>
  <c r="T7" i="48"/>
  <c r="J1" i="26"/>
  <c r="O3" i="39" s="1"/>
  <c r="N1" i="39"/>
  <c r="N1" i="59"/>
  <c r="I14" i="26"/>
  <c r="I15" i="26"/>
  <c r="N1" i="38"/>
  <c r="H1" i="63"/>
  <c r="G2" i="63"/>
  <c r="F72" i="63" a="1"/>
  <c r="F72" i="63" s="1"/>
  <c r="F258" i="63" a="1"/>
  <c r="F258" i="63" s="1"/>
  <c r="F259" i="63" a="1"/>
  <c r="F259" i="63" s="1"/>
  <c r="F165" i="63" a="1"/>
  <c r="F165" i="63" s="1"/>
  <c r="F285" i="63" a="1"/>
  <c r="F285" i="63" s="1"/>
  <c r="F118" i="63" a="1"/>
  <c r="F118" i="63" s="1"/>
  <c r="F90" i="63" a="1"/>
  <c r="F90" i="63" s="1"/>
  <c r="F49" i="63" a="1"/>
  <c r="F49" i="63" s="1"/>
  <c r="F281" i="63" a="1"/>
  <c r="F281" i="63" s="1"/>
  <c r="F306" i="63" a="1"/>
  <c r="F306" i="63" s="1"/>
  <c r="F99" i="63" a="1"/>
  <c r="F99" i="63" s="1"/>
  <c r="F82" i="63" a="1"/>
  <c r="F82" i="63" s="1"/>
  <c r="F180" i="63" a="1"/>
  <c r="F180" i="63" s="1"/>
  <c r="F174" i="63" a="1"/>
  <c r="F174" i="63" s="1"/>
  <c r="F106" i="63" a="1"/>
  <c r="F106" i="63" s="1"/>
  <c r="F264" i="63" a="1"/>
  <c r="F264" i="63" s="1"/>
  <c r="F55" i="63" a="1"/>
  <c r="F55" i="63" s="1"/>
  <c r="F123" i="63" a="1"/>
  <c r="F123" i="63" s="1"/>
  <c r="F156" i="63" a="1"/>
  <c r="F156" i="63" s="1"/>
  <c r="F358" i="63" a="1"/>
  <c r="F358" i="63" s="1"/>
  <c r="F45" i="63" a="1"/>
  <c r="F45" i="63" s="1"/>
  <c r="F7" i="63" a="1"/>
  <c r="F7" i="63" s="1"/>
  <c r="F309" i="63" a="1"/>
  <c r="F309" i="63" s="1"/>
  <c r="F212" i="63" a="1"/>
  <c r="F212" i="63" s="1"/>
  <c r="F356" i="63" a="1"/>
  <c r="F356" i="63" s="1"/>
  <c r="F169" i="63" a="1"/>
  <c r="F169" i="63" s="1"/>
  <c r="F326" i="63" a="1"/>
  <c r="F326" i="63" s="1"/>
  <c r="F220" i="63" a="1"/>
  <c r="F220" i="63" s="1"/>
  <c r="F257" i="63" a="1"/>
  <c r="F257" i="63" s="1"/>
  <c r="F113" i="63" a="1"/>
  <c r="F113" i="63" s="1"/>
  <c r="F284" i="63" a="1"/>
  <c r="F284" i="63" s="1"/>
  <c r="F112" i="63" a="1"/>
  <c r="F112" i="63" s="1"/>
  <c r="F193" i="63" a="1"/>
  <c r="F193" i="63" s="1"/>
  <c r="F244" i="63" a="1"/>
  <c r="F244" i="63" s="1"/>
  <c r="F305" i="63" a="1"/>
  <c r="F305" i="63" s="1"/>
  <c r="F102" i="63" a="1"/>
  <c r="F102" i="63" s="1"/>
  <c r="F317" i="63" a="1"/>
  <c r="F317" i="63" s="1"/>
  <c r="F108" i="63" a="1"/>
  <c r="F108" i="63" s="1"/>
  <c r="F11" i="63" a="1"/>
  <c r="F11" i="63" s="1"/>
  <c r="F228" i="63" a="1"/>
  <c r="F228" i="63" s="1"/>
  <c r="F126" i="63" a="1"/>
  <c r="F126" i="63" s="1"/>
  <c r="F277" i="63" a="1"/>
  <c r="F277" i="63" s="1"/>
  <c r="F110" i="63" a="1"/>
  <c r="F110" i="63" s="1"/>
  <c r="F36" i="63" a="1"/>
  <c r="F36" i="63" s="1"/>
  <c r="F328" i="63" a="1"/>
  <c r="F328" i="63" s="1"/>
  <c r="F352" i="63" a="1"/>
  <c r="F352" i="63" s="1"/>
  <c r="F122" i="63" a="1"/>
  <c r="F122" i="63" s="1"/>
  <c r="F83" i="63" a="1"/>
  <c r="F83" i="63" s="1"/>
  <c r="F97" i="63" a="1"/>
  <c r="F97" i="63" s="1"/>
  <c r="F202" i="63" a="1"/>
  <c r="F202" i="63" s="1"/>
  <c r="F173" i="63" a="1"/>
  <c r="F173" i="63" s="1"/>
  <c r="F170" i="63" a="1"/>
  <c r="F170" i="63" s="1"/>
  <c r="F152" i="63" a="1"/>
  <c r="F152" i="63" s="1"/>
  <c r="F195" i="63" a="1"/>
  <c r="F195" i="63" s="1"/>
  <c r="F348" i="63" a="1"/>
  <c r="F348" i="63" s="1"/>
  <c r="F101" i="63" a="1"/>
  <c r="F101" i="63" s="1"/>
  <c r="F86" i="63" a="1"/>
  <c r="F86" i="63" s="1"/>
  <c r="F278" i="63" a="1"/>
  <c r="F278" i="63" s="1"/>
  <c r="F77" i="63" a="1"/>
  <c r="F77" i="63" s="1"/>
  <c r="F333" i="63" a="1"/>
  <c r="F333" i="63" s="1"/>
  <c r="F341" i="63" a="1"/>
  <c r="F341" i="63" s="1"/>
  <c r="F263" i="63" a="1"/>
  <c r="F263" i="63" s="1"/>
  <c r="F235" i="63" a="1"/>
  <c r="F235" i="63" s="1"/>
  <c r="F238" i="63" a="1"/>
  <c r="F238" i="63" s="1"/>
  <c r="F24" i="63" a="1"/>
  <c r="F24" i="63" s="1"/>
  <c r="F203" i="63" a="1"/>
  <c r="F203" i="63" s="1"/>
  <c r="F6" i="63" a="1"/>
  <c r="F6" i="63" s="1"/>
  <c r="F39" i="63" a="1"/>
  <c r="F39" i="63" s="1"/>
  <c r="F360" i="63" a="1"/>
  <c r="F360" i="63" s="1"/>
  <c r="F69" i="63" a="1"/>
  <c r="F69" i="63" s="1"/>
  <c r="F223" i="63" a="1"/>
  <c r="F223" i="63" s="1"/>
  <c r="F347" i="63" a="1"/>
  <c r="F347" i="63" s="1"/>
  <c r="F141" i="63" a="1"/>
  <c r="F141" i="63" s="1"/>
  <c r="F308" i="63" a="1"/>
  <c r="F308" i="63" s="1"/>
  <c r="F253" i="63" a="1"/>
  <c r="F253" i="63" s="1"/>
  <c r="F17" i="63" a="1"/>
  <c r="F17" i="63" s="1"/>
  <c r="F34" i="63" a="1"/>
  <c r="F34" i="63" s="1"/>
  <c r="F73" i="63" a="1"/>
  <c r="F73" i="63" s="1"/>
  <c r="F231" i="63" a="1"/>
  <c r="F231" i="63" s="1"/>
  <c r="F158" i="63" a="1"/>
  <c r="F158" i="63" s="1"/>
  <c r="F342" i="63" a="1"/>
  <c r="F342" i="63" s="1"/>
  <c r="F236" i="63" a="1"/>
  <c r="F236" i="63" s="1"/>
  <c r="F107" i="63" a="1"/>
  <c r="F107" i="63" s="1"/>
  <c r="F10" i="63" a="1"/>
  <c r="F10" i="63" s="1"/>
  <c r="F60" i="63" a="1"/>
  <c r="F60" i="63" s="1"/>
  <c r="F291" i="63" a="1"/>
  <c r="F291" i="63" s="1"/>
  <c r="F131" i="63" a="1"/>
  <c r="F131" i="63" s="1"/>
  <c r="F243" i="63" a="1"/>
  <c r="F243" i="63" s="1"/>
  <c r="F91" i="63" a="1"/>
  <c r="F91" i="63" s="1"/>
  <c r="F3" i="63" a="1"/>
  <c r="F3" i="63" s="1"/>
  <c r="F65" i="63" a="1"/>
  <c r="F65" i="63" s="1"/>
  <c r="F252" i="63" a="1"/>
  <c r="F252" i="63" s="1"/>
  <c r="F75" i="63" a="1"/>
  <c r="F75" i="63" s="1"/>
  <c r="F29" i="63" a="1"/>
  <c r="F29" i="63" s="1"/>
  <c r="F175" i="63" a="1"/>
  <c r="F175" i="63" s="1"/>
  <c r="F222" i="63" a="1"/>
  <c r="F222" i="63" s="1"/>
  <c r="F88" i="63" a="1"/>
  <c r="F88" i="63" s="1"/>
  <c r="F280" i="63" a="1"/>
  <c r="F280" i="63" s="1"/>
  <c r="F13" i="63" a="1"/>
  <c r="F13" i="63" s="1"/>
  <c r="F340" i="63" a="1"/>
  <c r="F340" i="63" s="1"/>
  <c r="F187" i="63" a="1"/>
  <c r="F187" i="63" s="1"/>
  <c r="F114" i="63" a="1"/>
  <c r="F114" i="63" s="1"/>
  <c r="F265" i="63" a="1"/>
  <c r="F265" i="63" s="1"/>
  <c r="F116" i="63" a="1"/>
  <c r="F116" i="63" s="1"/>
  <c r="F28" i="63" a="1"/>
  <c r="F28" i="63" s="1"/>
  <c r="F363" i="63" a="1"/>
  <c r="F363" i="63" s="1"/>
  <c r="F312" i="63" a="1"/>
  <c r="F312" i="63" s="1"/>
  <c r="F53" i="63" a="1"/>
  <c r="F53" i="63" s="1"/>
  <c r="F301" i="63" a="1"/>
  <c r="F301" i="63" s="1"/>
  <c r="F98" i="63" a="1"/>
  <c r="F98" i="63" s="1"/>
  <c r="F143" i="63" a="1"/>
  <c r="F143" i="63" s="1"/>
  <c r="F130" i="63" a="1"/>
  <c r="F130" i="63" s="1"/>
  <c r="F367" i="63" a="1"/>
  <c r="F367" i="63" s="1"/>
  <c r="F260" i="63" a="1"/>
  <c r="F260" i="63" s="1"/>
  <c r="F197" i="63" a="1"/>
  <c r="F197" i="63" s="1"/>
  <c r="F205" i="63" a="1"/>
  <c r="F205" i="63" s="1"/>
  <c r="F25" i="63" a="1"/>
  <c r="F25" i="63" s="1"/>
  <c r="F302" i="63" a="1"/>
  <c r="F302" i="63" s="1"/>
  <c r="F94" i="63" a="1"/>
  <c r="F94" i="63" s="1"/>
  <c r="F355" i="63" a="1"/>
  <c r="F355" i="63" s="1"/>
  <c r="F162" i="63" a="1"/>
  <c r="F162" i="63" s="1"/>
  <c r="F139" i="63" a="1"/>
  <c r="F139" i="63" s="1"/>
  <c r="F292" i="63" a="1"/>
  <c r="F292" i="63" s="1"/>
  <c r="F149" i="63" a="1"/>
  <c r="F149" i="63" s="1"/>
  <c r="F50" i="63" a="1"/>
  <c r="F50" i="63" s="1"/>
  <c r="F35" i="63" a="1"/>
  <c r="F35" i="63" s="1"/>
  <c r="F163" i="63" a="1"/>
  <c r="F163" i="63" s="1"/>
  <c r="F324" i="63" a="1"/>
  <c r="F324" i="63" s="1"/>
  <c r="F331" i="63" a="1"/>
  <c r="F331" i="63" s="1"/>
  <c r="F151" i="63" a="1"/>
  <c r="F151" i="63" s="1"/>
  <c r="F140" i="63" a="1"/>
  <c r="F140" i="63" s="1"/>
  <c r="F43" i="63" a="1"/>
  <c r="F43" i="63" s="1"/>
  <c r="F295" i="63" a="1"/>
  <c r="F295" i="63" s="1"/>
  <c r="F318" i="63" a="1"/>
  <c r="F318" i="63" s="1"/>
  <c r="F216" i="63" a="1"/>
  <c r="F216" i="63" s="1"/>
  <c r="F353" i="63" a="1"/>
  <c r="F353" i="63" s="1"/>
  <c r="F366" i="63" a="1"/>
  <c r="F366" i="63" s="1"/>
  <c r="F282" i="63" a="1"/>
  <c r="F282" i="63" s="1"/>
  <c r="F266" i="63" a="1"/>
  <c r="F266" i="63" s="1"/>
  <c r="F164" i="63" a="1"/>
  <c r="F164" i="63" s="1"/>
  <c r="F209" i="63" a="1"/>
  <c r="F209" i="63" s="1"/>
  <c r="F132" i="63" a="1"/>
  <c r="F132" i="63" s="1"/>
  <c r="F104" i="63" a="1"/>
  <c r="F104" i="63" s="1"/>
  <c r="F42" i="63" a="1"/>
  <c r="F42" i="63" s="1"/>
  <c r="F199" i="63" a="1"/>
  <c r="F199" i="63" s="1"/>
  <c r="F4" i="63" a="1"/>
  <c r="F4" i="63" s="1"/>
  <c r="F300" i="63" a="1"/>
  <c r="F300" i="63" s="1"/>
  <c r="F289" i="63" a="1"/>
  <c r="F289" i="63" s="1"/>
  <c r="F171" i="63" a="1"/>
  <c r="F171" i="63" s="1"/>
  <c r="F40" i="63" a="1"/>
  <c r="F40" i="63" s="1"/>
  <c r="F92" i="63" a="1"/>
  <c r="F92" i="63" s="1"/>
  <c r="F359" i="63" a="1"/>
  <c r="F359" i="63" s="1"/>
  <c r="F129" i="63" a="1"/>
  <c r="F129" i="63" s="1"/>
  <c r="F218" i="63" a="1"/>
  <c r="F218" i="63" s="1"/>
  <c r="F215" i="63" a="1"/>
  <c r="F215" i="63" s="1"/>
  <c r="F240" i="63" a="1"/>
  <c r="F240" i="63" s="1"/>
  <c r="F57" i="63" a="1"/>
  <c r="F57" i="63" s="1"/>
  <c r="F273" i="63" a="1"/>
  <c r="F273" i="63" s="1"/>
  <c r="F38" i="63" a="1"/>
  <c r="F38" i="63" s="1"/>
  <c r="F256" i="63" a="1"/>
  <c r="F256" i="63" s="1"/>
  <c r="F27" i="63" a="1"/>
  <c r="F27" i="63" s="1"/>
  <c r="F177" i="63" a="1"/>
  <c r="F177" i="63" s="1"/>
  <c r="F229" i="63" a="1"/>
  <c r="F229" i="63" s="1"/>
  <c r="F182" i="63" a="1"/>
  <c r="F182" i="63" s="1"/>
  <c r="F239" i="63" a="1"/>
  <c r="F239" i="63" s="1"/>
  <c r="F37" i="63" a="1"/>
  <c r="F37" i="63" s="1"/>
  <c r="F251" i="63" a="1"/>
  <c r="F251" i="63" s="1"/>
  <c r="F51" i="63" a="1"/>
  <c r="F51" i="63" s="1"/>
  <c r="F117" i="63" a="1"/>
  <c r="F117" i="63" s="1"/>
  <c r="F79" i="63" a="1"/>
  <c r="F79" i="63" s="1"/>
  <c r="F242" i="63" a="1"/>
  <c r="F242" i="63" s="1"/>
  <c r="F93" i="63" a="1"/>
  <c r="F93" i="63" s="1"/>
  <c r="F135" i="63" a="1"/>
  <c r="F135" i="63" s="1"/>
  <c r="F64" i="63" a="1"/>
  <c r="F64" i="63" s="1"/>
  <c r="F16" i="63" a="1"/>
  <c r="F16" i="63" s="1"/>
  <c r="F63" i="63" a="1"/>
  <c r="F63" i="63" s="1"/>
  <c r="F15" i="63" a="1"/>
  <c r="F15" i="63" s="1"/>
  <c r="F335" i="63" a="1"/>
  <c r="F335" i="63" s="1"/>
  <c r="F30" i="63" a="1"/>
  <c r="F30" i="63" s="1"/>
  <c r="F246" i="63" a="1"/>
  <c r="F246" i="63" s="1"/>
  <c r="F320" i="63" a="1"/>
  <c r="F320" i="63" s="1"/>
  <c r="F136" i="63" a="1"/>
  <c r="F136" i="63" s="1"/>
  <c r="F119" i="63" a="1"/>
  <c r="F119" i="63" s="1"/>
  <c r="F120" i="63" a="1"/>
  <c r="F120" i="63" s="1"/>
  <c r="F221" i="63" a="1"/>
  <c r="F221" i="63" s="1"/>
  <c r="F334" i="63" a="1"/>
  <c r="F334" i="63" s="1"/>
  <c r="F87" i="63" a="1"/>
  <c r="F87" i="63" s="1"/>
  <c r="F200" i="63" a="1"/>
  <c r="F200" i="63" s="1"/>
  <c r="F299" i="63" a="1"/>
  <c r="F299" i="63" s="1"/>
  <c r="F217" i="63" a="1"/>
  <c r="F217" i="63" s="1"/>
  <c r="F339" i="63" a="1"/>
  <c r="F339" i="63" s="1"/>
  <c r="F9" i="63" a="1"/>
  <c r="F9" i="63" s="1"/>
  <c r="F224" i="63" a="1"/>
  <c r="F224" i="63" s="1"/>
  <c r="F230" i="63" a="1"/>
  <c r="F230" i="63" s="1"/>
  <c r="F327" i="63" a="1"/>
  <c r="F327" i="63" s="1"/>
  <c r="F52" i="63" a="1"/>
  <c r="F52" i="63" s="1"/>
  <c r="F5" i="63" a="1"/>
  <c r="F5" i="63" s="1"/>
  <c r="F111" i="63" a="1"/>
  <c r="F111" i="63" s="1"/>
  <c r="F84" i="63" a="1"/>
  <c r="F84" i="63" s="1"/>
  <c r="F134" i="63" a="1"/>
  <c r="F134" i="63" s="1"/>
  <c r="F245" i="63" a="1"/>
  <c r="F245" i="63" s="1"/>
  <c r="F76" i="63" a="1"/>
  <c r="F76" i="63" s="1"/>
  <c r="F121" i="63" a="1"/>
  <c r="F121" i="63" s="1"/>
  <c r="F159" i="63" a="1"/>
  <c r="F159" i="63" s="1"/>
  <c r="F18" i="63" a="1"/>
  <c r="F18" i="63" s="1"/>
  <c r="F172" i="63" a="1"/>
  <c r="F172" i="63" s="1"/>
  <c r="F161" i="63" a="1"/>
  <c r="F161" i="63" s="1"/>
  <c r="F85" i="63" a="1"/>
  <c r="F85" i="63" s="1"/>
  <c r="F343" i="63" a="1"/>
  <c r="F343" i="63" s="1"/>
  <c r="F144" i="63" a="1"/>
  <c r="F144" i="63" s="1"/>
  <c r="F59" i="63" a="1"/>
  <c r="F59" i="63" s="1"/>
  <c r="F181" i="63" a="1"/>
  <c r="F181" i="63" s="1"/>
  <c r="F189" i="63" a="1"/>
  <c r="F189" i="63" s="1"/>
  <c r="F247" i="63" a="1"/>
  <c r="F247" i="63" s="1"/>
  <c r="F364" i="63" a="1"/>
  <c r="F364" i="63" s="1"/>
  <c r="F268" i="63" a="1"/>
  <c r="F268" i="63" s="1"/>
  <c r="F232" i="63" a="1"/>
  <c r="F232" i="63" s="1"/>
  <c r="F62" i="63" a="1"/>
  <c r="F62" i="63" s="1"/>
  <c r="F234" i="63" a="1"/>
  <c r="F234" i="63" s="1"/>
  <c r="F294" i="63" a="1"/>
  <c r="F294" i="63" s="1"/>
  <c r="F208" i="63" a="1"/>
  <c r="F208" i="63" s="1"/>
  <c r="F81" i="63" a="1"/>
  <c r="F81" i="63" s="1"/>
  <c r="F20" i="63" a="1"/>
  <c r="F20" i="63" s="1"/>
  <c r="F336" i="63" a="1"/>
  <c r="F336" i="63" s="1"/>
  <c r="F357" i="63" a="1"/>
  <c r="F357" i="63" s="1"/>
  <c r="F133" i="63" a="1"/>
  <c r="F133" i="63" s="1"/>
  <c r="F89" i="63" a="1"/>
  <c r="F89" i="63" s="1"/>
  <c r="F80" i="63" a="1"/>
  <c r="F80" i="63" s="1"/>
  <c r="F314" i="63" a="1"/>
  <c r="F314" i="63" s="1"/>
  <c r="F183" i="63" a="1"/>
  <c r="F183" i="63" s="1"/>
  <c r="F96" i="63" a="1"/>
  <c r="F96" i="63" s="1"/>
  <c r="F311" i="63" a="1"/>
  <c r="F311" i="63" s="1"/>
  <c r="F322" i="63" a="1"/>
  <c r="F322" i="63" s="1"/>
  <c r="F270" i="63" a="1"/>
  <c r="F270" i="63" s="1"/>
  <c r="F315" i="63" a="1"/>
  <c r="F315" i="63" s="1"/>
  <c r="F349" i="63" a="1"/>
  <c r="F349" i="63" s="1"/>
  <c r="F188" i="63" a="1"/>
  <c r="F188" i="63" s="1"/>
  <c r="F125" i="63" a="1"/>
  <c r="F125" i="63" s="1"/>
  <c r="F201" i="63" a="1"/>
  <c r="F201" i="63" s="1"/>
  <c r="F329" i="63" a="1"/>
  <c r="F329" i="63" s="1"/>
  <c r="F296" i="63" a="1"/>
  <c r="F296" i="63" s="1"/>
  <c r="F213" i="63" a="1"/>
  <c r="F213" i="63" s="1"/>
  <c r="F194" i="63" a="1"/>
  <c r="F194" i="63" s="1"/>
  <c r="F70" i="63" a="1"/>
  <c r="F70" i="63" s="1"/>
  <c r="F127" i="63" a="1"/>
  <c r="F127" i="63" s="1"/>
  <c r="F190" i="63" a="1"/>
  <c r="F190" i="63" s="1"/>
  <c r="F267" i="63" a="1"/>
  <c r="F267" i="63" s="1"/>
  <c r="F166" i="63" a="1"/>
  <c r="F166" i="63" s="1"/>
  <c r="F33" i="63" a="1"/>
  <c r="F33" i="63" s="1"/>
  <c r="F196" i="63" a="1"/>
  <c r="F196" i="63" s="1"/>
  <c r="F186" i="63" a="1"/>
  <c r="F186" i="63" s="1"/>
  <c r="F272" i="63" a="1"/>
  <c r="F272" i="63" s="1"/>
  <c r="F137" i="63" a="1"/>
  <c r="F137" i="63" s="1"/>
  <c r="F303" i="63" a="1"/>
  <c r="F303" i="63" s="1"/>
  <c r="F204" i="63" a="1"/>
  <c r="F204" i="63" s="1"/>
  <c r="F255" i="63" a="1"/>
  <c r="F255" i="63" s="1"/>
  <c r="F8" i="63" a="1"/>
  <c r="F8" i="63" s="1"/>
  <c r="F26" i="63" a="1"/>
  <c r="F26" i="63" s="1"/>
  <c r="F254" i="63" a="1"/>
  <c r="F254" i="63" s="1"/>
  <c r="F250" i="63" a="1"/>
  <c r="F250" i="63" s="1"/>
  <c r="F361" i="63" a="1"/>
  <c r="F361" i="63" s="1"/>
  <c r="F48" i="63" a="1"/>
  <c r="F48" i="63" s="1"/>
  <c r="F157" i="63" a="1"/>
  <c r="F157" i="63" s="1"/>
  <c r="F226" i="63" a="1"/>
  <c r="F226" i="63" s="1"/>
  <c r="F46" i="63" a="1"/>
  <c r="F46" i="63" s="1"/>
  <c r="F61" i="63" a="1"/>
  <c r="F61" i="63" s="1"/>
  <c r="F323" i="63" a="1"/>
  <c r="F323" i="63" s="1"/>
  <c r="F275" i="63" a="1"/>
  <c r="F275" i="63" s="1"/>
  <c r="F207" i="63" a="1"/>
  <c r="F207" i="63" s="1"/>
  <c r="F142" i="63" a="1"/>
  <c r="F142" i="63" s="1"/>
  <c r="F115" i="63" a="1"/>
  <c r="F115" i="63" s="1"/>
  <c r="F249" i="63" a="1"/>
  <c r="F249" i="63" s="1"/>
  <c r="F176" i="63" a="1"/>
  <c r="F176" i="63" s="1"/>
  <c r="F288" i="63" a="1"/>
  <c r="F288" i="63" s="1"/>
  <c r="F283" i="63" a="1"/>
  <c r="F283" i="63" s="1"/>
  <c r="F191" i="63" a="1"/>
  <c r="F191" i="63" s="1"/>
  <c r="F185" i="63" a="1"/>
  <c r="F185" i="63" s="1"/>
  <c r="F155" i="63" a="1"/>
  <c r="F155" i="63" s="1"/>
  <c r="F14" i="63" a="1"/>
  <c r="F14" i="63" s="1"/>
  <c r="F47" i="63" a="1"/>
  <c r="F47" i="63" s="1"/>
  <c r="F338" i="63" a="1"/>
  <c r="F338" i="63" s="1"/>
  <c r="F19" i="63" a="1"/>
  <c r="F19" i="63" s="1"/>
  <c r="F31" i="63" a="1"/>
  <c r="F31" i="63" s="1"/>
  <c r="F211" i="63" a="1"/>
  <c r="F211" i="63" s="1"/>
  <c r="F274" i="63" a="1"/>
  <c r="F274" i="63" s="1"/>
  <c r="F279" i="63" a="1"/>
  <c r="F279" i="63" s="1"/>
  <c r="F95" i="63" a="1"/>
  <c r="F95" i="63" s="1"/>
  <c r="F354" i="63" a="1"/>
  <c r="F354" i="63" s="1"/>
  <c r="F192" i="63" a="1"/>
  <c r="F192" i="63" s="1"/>
  <c r="F346" i="63" a="1"/>
  <c r="F346" i="63" s="1"/>
  <c r="F276" i="63" a="1"/>
  <c r="F276" i="63" s="1"/>
  <c r="F58" i="63" a="1"/>
  <c r="F58" i="63" s="1"/>
  <c r="F310" i="63" a="1"/>
  <c r="F310" i="63" s="1"/>
  <c r="F109" i="63" a="1"/>
  <c r="F109" i="63" s="1"/>
  <c r="F219" i="63" a="1"/>
  <c r="F219" i="63" s="1"/>
  <c r="F105" i="63" a="1"/>
  <c r="F105" i="63" s="1"/>
  <c r="F307" i="63" a="1"/>
  <c r="F307" i="63" s="1"/>
  <c r="F23" i="63" a="1"/>
  <c r="F23" i="63" s="1"/>
  <c r="F100" i="63" a="1"/>
  <c r="F100" i="63" s="1"/>
  <c r="F286" i="63" a="1"/>
  <c r="F286" i="63" s="1"/>
  <c r="F237" i="63" a="1"/>
  <c r="F237" i="63" s="1"/>
  <c r="F233" i="63" a="1"/>
  <c r="F233" i="63" s="1"/>
  <c r="F41" i="63" a="1"/>
  <c r="F41" i="63" s="1"/>
  <c r="F271" i="63" a="1"/>
  <c r="F271" i="63" s="1"/>
  <c r="F298" i="63" a="1"/>
  <c r="F298" i="63" s="1"/>
  <c r="F179" i="63" a="1"/>
  <c r="F179" i="63" s="1"/>
  <c r="F153" i="63" a="1"/>
  <c r="F153" i="63" s="1"/>
  <c r="F304" i="63" a="1"/>
  <c r="F304" i="63" s="1"/>
  <c r="F269" i="63" a="1"/>
  <c r="F269" i="63" s="1"/>
  <c r="F67" i="63" a="1"/>
  <c r="F67" i="63" s="1"/>
  <c r="F168" i="63" a="1"/>
  <c r="F168" i="63" s="1"/>
  <c r="F12" i="63" a="1"/>
  <c r="F12" i="63" s="1"/>
  <c r="F261" i="63" a="1"/>
  <c r="F261" i="63" s="1"/>
  <c r="F160" i="63" a="1"/>
  <c r="F160" i="63" s="1"/>
  <c r="F21" i="63" a="1"/>
  <c r="F21" i="63" s="1"/>
  <c r="F214" i="63" a="1"/>
  <c r="F214" i="63" s="1"/>
  <c r="F225" i="63" a="1"/>
  <c r="F225" i="63" s="1"/>
  <c r="F362" i="63" a="1"/>
  <c r="F362" i="63" s="1"/>
  <c r="F321" i="63" a="1"/>
  <c r="F321" i="63" s="1"/>
  <c r="F128" i="63" a="1"/>
  <c r="F128" i="63" s="1"/>
  <c r="F56" i="63" a="1"/>
  <c r="F56" i="63" s="1"/>
  <c r="F54" i="63" a="1"/>
  <c r="F54" i="63" s="1"/>
  <c r="F332" i="63" a="1"/>
  <c r="F332" i="63" s="1"/>
  <c r="F344" i="63" a="1"/>
  <c r="F344" i="63" s="1"/>
  <c r="F316" i="63" a="1"/>
  <c r="F316" i="63" s="1"/>
  <c r="F145" i="63" a="1"/>
  <c r="F145" i="63" s="1"/>
  <c r="F146" i="63" a="1"/>
  <c r="F146" i="63" s="1"/>
  <c r="F22" i="63" a="1"/>
  <c r="F22" i="63" s="1"/>
  <c r="F32" i="63" a="1"/>
  <c r="F32" i="63" s="1"/>
  <c r="F210" i="63" a="1"/>
  <c r="F210" i="63" s="1"/>
  <c r="F66" i="63" a="1"/>
  <c r="F66" i="63" s="1"/>
  <c r="F227" i="63" a="1"/>
  <c r="F227" i="63" s="1"/>
  <c r="F345" i="63" a="1"/>
  <c r="F345" i="63" s="1"/>
  <c r="F262" i="63" a="1"/>
  <c r="F262" i="63" s="1"/>
  <c r="F248" i="63" a="1"/>
  <c r="F248" i="63" s="1"/>
  <c r="F198" i="63" a="1"/>
  <c r="F198" i="63" s="1"/>
  <c r="F178" i="63" a="1"/>
  <c r="F178" i="63" s="1"/>
  <c r="F124" i="63" a="1"/>
  <c r="F124" i="63" s="1"/>
  <c r="F147" i="63" a="1"/>
  <c r="F147" i="63" s="1"/>
  <c r="F68" i="63" a="1"/>
  <c r="F68" i="63" s="1"/>
  <c r="F319" i="63" a="1"/>
  <c r="F319" i="63" s="1"/>
  <c r="F206" i="63" a="1"/>
  <c r="F206" i="63" s="1"/>
  <c r="F330" i="63" a="1"/>
  <c r="F330" i="63" s="1"/>
  <c r="F337" i="63" a="1"/>
  <c r="F337" i="63" s="1"/>
  <c r="F241" i="63" a="1"/>
  <c r="F241" i="63" s="1"/>
  <c r="F184" i="63" a="1"/>
  <c r="F184" i="63" s="1"/>
  <c r="F44" i="63" a="1"/>
  <c r="F44" i="63" s="1"/>
  <c r="F103" i="63" a="1"/>
  <c r="F103" i="63" s="1"/>
  <c r="F350" i="63" a="1"/>
  <c r="F350" i="63" s="1"/>
  <c r="F325" i="63" a="1"/>
  <c r="F325" i="63" s="1"/>
  <c r="F150" i="63" a="1"/>
  <c r="F150" i="63" s="1"/>
  <c r="F74" i="63" a="1"/>
  <c r="F74" i="63" s="1"/>
  <c r="F297" i="63" a="1"/>
  <c r="F297" i="63" s="1"/>
  <c r="F290" i="63" a="1"/>
  <c r="F290" i="63" s="1"/>
  <c r="F148" i="63" a="1"/>
  <c r="F148" i="63" s="1"/>
  <c r="F368" i="63" a="1"/>
  <c r="F368" i="63" s="1"/>
  <c r="F138" i="63" a="1"/>
  <c r="F138" i="63" s="1"/>
  <c r="F293" i="63" a="1"/>
  <c r="F293" i="63" s="1"/>
  <c r="F154" i="63" a="1"/>
  <c r="F154" i="63" s="1"/>
  <c r="F313" i="63" a="1"/>
  <c r="F313" i="63" s="1"/>
  <c r="F351" i="63" a="1"/>
  <c r="F351" i="63" s="1"/>
  <c r="F71" i="63" a="1"/>
  <c r="F71" i="63" s="1"/>
  <c r="F78" i="63" a="1"/>
  <c r="F78" i="63" s="1"/>
  <c r="F287" i="63" a="1"/>
  <c r="F287" i="63" s="1"/>
  <c r="F365" i="63" a="1"/>
  <c r="F365" i="63" s="1"/>
  <c r="F167" i="63" a="1"/>
  <c r="F167" i="63" s="1"/>
  <c r="O1" i="44"/>
  <c r="P1" i="43"/>
  <c r="I3" i="26"/>
  <c r="I2" i="26"/>
  <c r="E6" i="43" a="1"/>
  <c r="N4" i="31"/>
  <c r="N3" i="31"/>
  <c r="P7" i="48" l="1"/>
  <c r="G7" i="48"/>
  <c r="E6" i="43"/>
  <c r="F8" i="48" a="1"/>
  <c r="F8" i="48" s="1"/>
  <c r="C8" i="48" a="1"/>
  <c r="C8" i="48" s="1"/>
  <c r="K8" i="48"/>
  <c r="L8" i="48" s="1"/>
  <c r="M8" i="48" s="1"/>
  <c r="P1" i="44"/>
  <c r="P3" i="43"/>
  <c r="P4" i="43"/>
  <c r="P5" i="43"/>
  <c r="N6" i="44"/>
  <c r="J6" i="44"/>
  <c r="K6" i="44"/>
  <c r="L6" i="44"/>
  <c r="M6" i="44"/>
  <c r="O4" i="44"/>
  <c r="O5" i="44"/>
  <c r="O6" i="44"/>
  <c r="O3" i="44"/>
  <c r="N53" i="39"/>
  <c r="D7" i="48"/>
  <c r="E7" i="48" s="1"/>
  <c r="P6" i="43"/>
  <c r="B9" i="27"/>
  <c r="A10" i="27"/>
  <c r="S6" i="48"/>
  <c r="S7" i="48" s="1"/>
  <c r="N3" i="38"/>
  <c r="H8" i="27" a="1"/>
  <c r="H8" i="27" s="1"/>
  <c r="E8" i="27"/>
  <c r="G8" i="27"/>
  <c r="D8" i="27"/>
  <c r="C8" i="27"/>
  <c r="F7" i="27"/>
  <c r="E5" i="44"/>
  <c r="E5" i="94"/>
  <c r="G162" i="63" a="1"/>
  <c r="G162" i="63" s="1"/>
  <c r="G187" i="63" a="1"/>
  <c r="G187" i="63" s="1"/>
  <c r="G124" i="63" a="1"/>
  <c r="G124" i="63" s="1"/>
  <c r="G119" i="63" a="1"/>
  <c r="G119" i="63" s="1"/>
  <c r="G308" i="63" a="1"/>
  <c r="G308" i="63" s="1"/>
  <c r="G29" i="63" a="1"/>
  <c r="G29" i="63" s="1"/>
  <c r="G78" i="63" a="1"/>
  <c r="G78" i="63" s="1"/>
  <c r="G102" i="63" a="1"/>
  <c r="G102" i="63" s="1"/>
  <c r="G209" i="63" a="1"/>
  <c r="G209" i="63" s="1"/>
  <c r="G45" i="63" a="1"/>
  <c r="G45" i="63" s="1"/>
  <c r="G261" i="63" a="1"/>
  <c r="G261" i="63" s="1"/>
  <c r="G37" i="63" a="1"/>
  <c r="G37" i="63" s="1"/>
  <c r="G259" i="63" a="1"/>
  <c r="G259" i="63" s="1"/>
  <c r="G153" i="63" a="1"/>
  <c r="G153" i="63" s="1"/>
  <c r="G320" i="63" a="1"/>
  <c r="G320" i="63" s="1"/>
  <c r="G46" i="63" a="1"/>
  <c r="G46" i="63" s="1"/>
  <c r="G22" i="63" a="1"/>
  <c r="G22" i="63" s="1"/>
  <c r="G190" i="63" a="1"/>
  <c r="G190" i="63" s="1"/>
  <c r="G309" i="63" a="1"/>
  <c r="G309" i="63" s="1"/>
  <c r="G292" i="63" a="1"/>
  <c r="G292" i="63" s="1"/>
  <c r="G307" i="63" a="1"/>
  <c r="G307" i="63" s="1"/>
  <c r="G334" i="63" a="1"/>
  <c r="G334" i="63" s="1"/>
  <c r="G210" i="63" a="1"/>
  <c r="G210" i="63" s="1"/>
  <c r="G62" i="63" a="1"/>
  <c r="G62" i="63" s="1"/>
  <c r="G188" i="63" a="1"/>
  <c r="G188" i="63" s="1"/>
  <c r="G148" i="63" a="1"/>
  <c r="G148" i="63" s="1"/>
  <c r="G288" i="63" a="1"/>
  <c r="G288" i="63" s="1"/>
  <c r="G43" i="63" a="1"/>
  <c r="G43" i="63" s="1"/>
  <c r="G234" i="63" a="1"/>
  <c r="G234" i="63" s="1"/>
  <c r="G249" i="63" a="1"/>
  <c r="G249" i="63" s="1"/>
  <c r="G329" i="63" a="1"/>
  <c r="G329" i="63" s="1"/>
  <c r="G196" i="63" a="1"/>
  <c r="G196" i="63" s="1"/>
  <c r="G326" i="63" a="1"/>
  <c r="G326" i="63" s="1"/>
  <c r="G144" i="63" a="1"/>
  <c r="G144" i="63" s="1"/>
  <c r="G82" i="63" a="1"/>
  <c r="G82" i="63" s="1"/>
  <c r="G327" i="63" a="1"/>
  <c r="G327" i="63" s="1"/>
  <c r="G355" i="63" a="1"/>
  <c r="G355" i="63" s="1"/>
  <c r="G325" i="63" a="1"/>
  <c r="G325" i="63" s="1"/>
  <c r="G351" i="63" a="1"/>
  <c r="G351" i="63" s="1"/>
  <c r="G38" i="63" a="1"/>
  <c r="G38" i="63" s="1"/>
  <c r="G156" i="63" a="1"/>
  <c r="G156" i="63" s="1"/>
  <c r="G245" i="63" a="1"/>
  <c r="G245" i="63" s="1"/>
  <c r="G319" i="63" a="1"/>
  <c r="G319" i="63" s="1"/>
  <c r="G270" i="63" a="1"/>
  <c r="G270" i="63" s="1"/>
  <c r="G272" i="63" a="1"/>
  <c r="G272" i="63" s="1"/>
  <c r="G258" i="63" a="1"/>
  <c r="G258" i="63" s="1"/>
  <c r="G303" i="63" a="1"/>
  <c r="G303" i="63" s="1"/>
  <c r="G67" i="63" a="1"/>
  <c r="G67" i="63" s="1"/>
  <c r="G264" i="63" a="1"/>
  <c r="G264" i="63" s="1"/>
  <c r="G182" i="63" a="1"/>
  <c r="G182" i="63" s="1"/>
  <c r="G27" i="63" a="1"/>
  <c r="G27" i="63" s="1"/>
  <c r="G30" i="63" a="1"/>
  <c r="G30" i="63" s="1"/>
  <c r="G340" i="63" a="1"/>
  <c r="G340" i="63" s="1"/>
  <c r="G349" i="63" a="1"/>
  <c r="G349" i="63" s="1"/>
  <c r="G301" i="63" a="1"/>
  <c r="G301" i="63" s="1"/>
  <c r="G154" i="63" a="1"/>
  <c r="G154" i="63" s="1"/>
  <c r="G328" i="63" a="1"/>
  <c r="G328" i="63" s="1"/>
  <c r="G293" i="63" a="1"/>
  <c r="G293" i="63" s="1"/>
  <c r="G114" i="63" a="1"/>
  <c r="G114" i="63" s="1"/>
  <c r="G3" i="63" a="1"/>
  <c r="G3" i="63" s="1"/>
  <c r="G294" i="63" a="1"/>
  <c r="G294" i="63" s="1"/>
  <c r="G5" i="63" a="1"/>
  <c r="G5" i="63" s="1"/>
  <c r="G343" i="63" a="1"/>
  <c r="G343" i="63" s="1"/>
  <c r="G134" i="63" a="1"/>
  <c r="G134" i="63" s="1"/>
  <c r="G158" i="63" a="1"/>
  <c r="G158" i="63" s="1"/>
  <c r="G137" i="63" a="1"/>
  <c r="G137" i="63" s="1"/>
  <c r="G299" i="63" a="1"/>
  <c r="G299" i="63" s="1"/>
  <c r="G232" i="63" a="1"/>
  <c r="G232" i="63" s="1"/>
  <c r="G263" i="63" a="1"/>
  <c r="G263" i="63" s="1"/>
  <c r="G206" i="63" a="1"/>
  <c r="G206" i="63" s="1"/>
  <c r="G194" i="63" a="1"/>
  <c r="G194" i="63" s="1"/>
  <c r="G8" i="63" a="1"/>
  <c r="G8" i="63" s="1"/>
  <c r="G338" i="63" a="1"/>
  <c r="G338" i="63" s="1"/>
  <c r="G56" i="63" a="1"/>
  <c r="G56" i="63" s="1"/>
  <c r="G115" i="63" a="1"/>
  <c r="G115" i="63" s="1"/>
  <c r="G287" i="63" a="1"/>
  <c r="G287" i="63" s="1"/>
  <c r="G208" i="63" a="1"/>
  <c r="G208" i="63" s="1"/>
  <c r="G289" i="63" a="1"/>
  <c r="G289" i="63" s="1"/>
  <c r="G339" i="63" a="1"/>
  <c r="G339" i="63" s="1"/>
  <c r="G297" i="63" a="1"/>
  <c r="G297" i="63" s="1"/>
  <c r="G127" i="63" a="1"/>
  <c r="G127" i="63" s="1"/>
  <c r="G106" i="63" a="1"/>
  <c r="G106" i="63" s="1"/>
  <c r="G16" i="63" a="1"/>
  <c r="G16" i="63" s="1"/>
  <c r="G253" i="63" a="1"/>
  <c r="G253" i="63" s="1"/>
  <c r="G198" i="63" a="1"/>
  <c r="G198" i="63" s="1"/>
  <c r="G244" i="63" a="1"/>
  <c r="G244" i="63" s="1"/>
  <c r="G337" i="63" a="1"/>
  <c r="G337" i="63" s="1"/>
  <c r="G269" i="63" a="1"/>
  <c r="G269" i="63" s="1"/>
  <c r="G53" i="63" a="1"/>
  <c r="G53" i="63" s="1"/>
  <c r="G212" i="63" a="1"/>
  <c r="G212" i="63" s="1"/>
  <c r="G39" i="63" a="1"/>
  <c r="G39" i="63" s="1"/>
  <c r="G267" i="63" a="1"/>
  <c r="G267" i="63" s="1"/>
  <c r="G83" i="63" a="1"/>
  <c r="G83" i="63" s="1"/>
  <c r="G121" i="63" a="1"/>
  <c r="G121" i="63" s="1"/>
  <c r="G227" i="63" a="1"/>
  <c r="G227" i="63" s="1"/>
  <c r="G367" i="63" a="1"/>
  <c r="G367" i="63" s="1"/>
  <c r="G313" i="63" a="1"/>
  <c r="G313" i="63" s="1"/>
  <c r="G170" i="63" a="1"/>
  <c r="G170" i="63" s="1"/>
  <c r="G316" i="63" a="1"/>
  <c r="G316" i="63" s="1"/>
  <c r="G116" i="63" a="1"/>
  <c r="G116" i="63" s="1"/>
  <c r="G213" i="63" a="1"/>
  <c r="G213" i="63" s="1"/>
  <c r="G255" i="63" a="1"/>
  <c r="G255" i="63" s="1"/>
  <c r="G215" i="63" a="1"/>
  <c r="G215" i="63" s="1"/>
  <c r="G281" i="63" a="1"/>
  <c r="G281" i="63" s="1"/>
  <c r="G23" i="63" a="1"/>
  <c r="G23" i="63" s="1"/>
  <c r="G273" i="63" a="1"/>
  <c r="G273" i="63" s="1"/>
  <c r="G100" i="63" a="1"/>
  <c r="G100" i="63" s="1"/>
  <c r="G266" i="63" a="1"/>
  <c r="G266" i="63" s="1"/>
  <c r="G24" i="63" a="1"/>
  <c r="G24" i="63" s="1"/>
  <c r="G214" i="63" a="1"/>
  <c r="G214" i="63" s="1"/>
  <c r="G172" i="63" a="1"/>
  <c r="G172" i="63" s="1"/>
  <c r="G47" i="63" a="1"/>
  <c r="G47" i="63" s="1"/>
  <c r="G344" i="63" a="1"/>
  <c r="G344" i="63" s="1"/>
  <c r="G352" i="63" a="1"/>
  <c r="G352" i="63" s="1"/>
  <c r="G345" i="63" a="1"/>
  <c r="G345" i="63" s="1"/>
  <c r="G19" i="63" a="1"/>
  <c r="G19" i="63" s="1"/>
  <c r="G110" i="63" a="1"/>
  <c r="G110" i="63" s="1"/>
  <c r="G141" i="63" a="1"/>
  <c r="G141" i="63" s="1"/>
  <c r="G322" i="63" a="1"/>
  <c r="G322" i="63" s="1"/>
  <c r="G4" i="63" a="1"/>
  <c r="G4" i="63" s="1"/>
  <c r="G176" i="63" a="1"/>
  <c r="G176" i="63" s="1"/>
  <c r="G163" i="63" a="1"/>
  <c r="G163" i="63" s="1"/>
  <c r="G76" i="63" a="1"/>
  <c r="G76" i="63" s="1"/>
  <c r="G145" i="63" a="1"/>
  <c r="G145" i="63" s="1"/>
  <c r="G315" i="63" a="1"/>
  <c r="G315" i="63" s="1"/>
  <c r="G242" i="63" a="1"/>
  <c r="G242" i="63" s="1"/>
  <c r="G165" i="63" a="1"/>
  <c r="G165" i="63" s="1"/>
  <c r="G252" i="63" a="1"/>
  <c r="G252" i="63" s="1"/>
  <c r="G91" i="63" a="1"/>
  <c r="G91" i="63" s="1"/>
  <c r="G268" i="63" a="1"/>
  <c r="G268" i="63" s="1"/>
  <c r="G103" i="63" a="1"/>
  <c r="G103" i="63" s="1"/>
  <c r="G77" i="63" a="1"/>
  <c r="G77" i="63" s="1"/>
  <c r="G133" i="63" a="1"/>
  <c r="G133" i="63" s="1"/>
  <c r="G291" i="63" a="1"/>
  <c r="G291" i="63" s="1"/>
  <c r="G275" i="63" a="1"/>
  <c r="G275" i="63" s="1"/>
  <c r="G42" i="63" a="1"/>
  <c r="G42" i="63" s="1"/>
  <c r="G58" i="63" a="1"/>
  <c r="G58" i="63" s="1"/>
  <c r="G341" i="63" a="1"/>
  <c r="G341" i="63" s="1"/>
  <c r="G225" i="63" a="1"/>
  <c r="G225" i="63" s="1"/>
  <c r="G61" i="63" a="1"/>
  <c r="G61" i="63" s="1"/>
  <c r="G201" i="63" a="1"/>
  <c r="G201" i="63" s="1"/>
  <c r="G12" i="63" a="1"/>
  <c r="G12" i="63" s="1"/>
  <c r="G96" i="63" a="1"/>
  <c r="G96" i="63" s="1"/>
  <c r="G146" i="63" a="1"/>
  <c r="G146" i="63" s="1"/>
  <c r="G239" i="63" a="1"/>
  <c r="G239" i="63" s="1"/>
  <c r="G125" i="63" a="1"/>
  <c r="G125" i="63" s="1"/>
  <c r="G276" i="63" a="1"/>
  <c r="G276" i="63" s="1"/>
  <c r="G87" i="63" a="1"/>
  <c r="G87" i="63" s="1"/>
  <c r="G36" i="63" a="1"/>
  <c r="G36" i="63" s="1"/>
  <c r="G178" i="63" a="1"/>
  <c r="G178" i="63" s="1"/>
  <c r="G120" i="63" a="1"/>
  <c r="G120" i="63" s="1"/>
  <c r="G321" i="63" a="1"/>
  <c r="G321" i="63" s="1"/>
  <c r="G150" i="63" a="1"/>
  <c r="G150" i="63" s="1"/>
  <c r="G202" i="63" a="1"/>
  <c r="G202" i="63" s="1"/>
  <c r="G123" i="63" a="1"/>
  <c r="G123" i="63" s="1"/>
  <c r="G173" i="63" a="1"/>
  <c r="G173" i="63" s="1"/>
  <c r="G199" i="63" a="1"/>
  <c r="G199" i="63" s="1"/>
  <c r="G189" i="63" a="1"/>
  <c r="G189" i="63" s="1"/>
  <c r="G246" i="63" a="1"/>
  <c r="G246" i="63" s="1"/>
  <c r="G356" i="63" a="1"/>
  <c r="G356" i="63" s="1"/>
  <c r="G221" i="63" a="1"/>
  <c r="G221" i="63" s="1"/>
  <c r="G71" i="63" a="1"/>
  <c r="G71" i="63" s="1"/>
  <c r="G243" i="63" a="1"/>
  <c r="G243" i="63" s="1"/>
  <c r="G35" i="63" a="1"/>
  <c r="G35" i="63" s="1"/>
  <c r="G40" i="63" a="1"/>
  <c r="G40" i="63" s="1"/>
  <c r="G306" i="63" a="1"/>
  <c r="G306" i="63" s="1"/>
  <c r="G11" i="63" a="1"/>
  <c r="G11" i="63" s="1"/>
  <c r="G251" i="63" a="1"/>
  <c r="G251" i="63" s="1"/>
  <c r="G80" i="63" a="1"/>
  <c r="G80" i="63" s="1"/>
  <c r="G207" i="63" a="1"/>
  <c r="G207" i="63" s="1"/>
  <c r="G228" i="63" a="1"/>
  <c r="G228" i="63" s="1"/>
  <c r="G6" i="63" a="1"/>
  <c r="G6" i="63" s="1"/>
  <c r="G285" i="63" a="1"/>
  <c r="G285" i="63" s="1"/>
  <c r="G192" i="63" a="1"/>
  <c r="G192" i="63" s="1"/>
  <c r="G72" i="63" a="1"/>
  <c r="G72" i="63" s="1"/>
  <c r="G229" i="63" a="1"/>
  <c r="G229" i="63" s="1"/>
  <c r="G151" i="63" a="1"/>
  <c r="G151" i="63" s="1"/>
  <c r="G93" i="63" a="1"/>
  <c r="G93" i="63" s="1"/>
  <c r="G66" i="63" a="1"/>
  <c r="G66" i="63" s="1"/>
  <c r="G233" i="63" a="1"/>
  <c r="G233" i="63" s="1"/>
  <c r="G17" i="63" a="1"/>
  <c r="G17" i="63" s="1"/>
  <c r="G191" i="63" a="1"/>
  <c r="G191" i="63" s="1"/>
  <c r="G50" i="63" a="1"/>
  <c r="G50" i="63" s="1"/>
  <c r="G302" i="63" a="1"/>
  <c r="G302" i="63" s="1"/>
  <c r="G237" i="63" a="1"/>
  <c r="G237" i="63" s="1"/>
  <c r="G331" i="63" a="1"/>
  <c r="G331" i="63" s="1"/>
  <c r="G111" i="63" a="1"/>
  <c r="G111" i="63" s="1"/>
  <c r="G312" i="63" a="1"/>
  <c r="G312" i="63" s="1"/>
  <c r="G129" i="63" a="1"/>
  <c r="G129" i="63" s="1"/>
  <c r="G98" i="63" a="1"/>
  <c r="G98" i="63" s="1"/>
  <c r="G70" i="63" a="1"/>
  <c r="G70" i="63" s="1"/>
  <c r="G220" i="63" a="1"/>
  <c r="G220" i="63" s="1"/>
  <c r="G169" i="63" a="1"/>
  <c r="G169" i="63" s="1"/>
  <c r="G238" i="63" a="1"/>
  <c r="G238" i="63" s="1"/>
  <c r="G15" i="63" a="1"/>
  <c r="G15" i="63" s="1"/>
  <c r="G271" i="63" a="1"/>
  <c r="G271" i="63" s="1"/>
  <c r="G159" i="63" a="1"/>
  <c r="G159" i="63" s="1"/>
  <c r="G55" i="63" a="1"/>
  <c r="G55" i="63" s="1"/>
  <c r="G262" i="63" a="1"/>
  <c r="G262" i="63" s="1"/>
  <c r="G353" i="63" a="1"/>
  <c r="G353" i="63" s="1"/>
  <c r="G357" i="63" a="1"/>
  <c r="G357" i="63" s="1"/>
  <c r="G175" i="63" a="1"/>
  <c r="G175" i="63" s="1"/>
  <c r="G149" i="63" a="1"/>
  <c r="G149" i="63" s="1"/>
  <c r="G32" i="63" a="1"/>
  <c r="G32" i="63" s="1"/>
  <c r="G235" i="63" a="1"/>
  <c r="G235" i="63" s="1"/>
  <c r="G324" i="63" a="1"/>
  <c r="G324" i="63" s="1"/>
  <c r="G354" i="63" a="1"/>
  <c r="G354" i="63" s="1"/>
  <c r="G335" i="63" a="1"/>
  <c r="G335" i="63" s="1"/>
  <c r="G131" i="63" a="1"/>
  <c r="G131" i="63" s="1"/>
  <c r="G311" i="63" a="1"/>
  <c r="G311" i="63" s="1"/>
  <c r="G260" i="63" a="1"/>
  <c r="G260" i="63" s="1"/>
  <c r="G132" i="63" a="1"/>
  <c r="G132" i="63" s="1"/>
  <c r="G75" i="63" a="1"/>
  <c r="G75" i="63" s="1"/>
  <c r="G20" i="63" a="1"/>
  <c r="G20" i="63" s="1"/>
  <c r="G185" i="63" a="1"/>
  <c r="G185" i="63" s="1"/>
  <c r="G216" i="63" a="1"/>
  <c r="G216" i="63" s="1"/>
  <c r="G219" i="63" a="1"/>
  <c r="G219" i="63" s="1"/>
  <c r="G278" i="63" a="1"/>
  <c r="G278" i="63" s="1"/>
  <c r="G105" i="63" a="1"/>
  <c r="G105" i="63" s="1"/>
  <c r="G41" i="63" a="1"/>
  <c r="G41" i="63" s="1"/>
  <c r="G108" i="63" a="1"/>
  <c r="G108" i="63" s="1"/>
  <c r="G68" i="63" a="1"/>
  <c r="G68" i="63" s="1"/>
  <c r="G224" i="63" a="1"/>
  <c r="G224" i="63" s="1"/>
  <c r="G79" i="63" a="1"/>
  <c r="G79" i="63" s="1"/>
  <c r="G179" i="63" a="1"/>
  <c r="G179" i="63" s="1"/>
  <c r="G65" i="63" a="1"/>
  <c r="G65" i="63" s="1"/>
  <c r="G31" i="63" a="1"/>
  <c r="G31" i="63" s="1"/>
  <c r="G332" i="63" a="1"/>
  <c r="G332" i="63" s="1"/>
  <c r="G52" i="63" a="1"/>
  <c r="G52" i="63" s="1"/>
  <c r="G361" i="63" a="1"/>
  <c r="G361" i="63" s="1"/>
  <c r="G177" i="63" a="1"/>
  <c r="G177" i="63" s="1"/>
  <c r="G97" i="63" a="1"/>
  <c r="G97" i="63" s="1"/>
  <c r="G130" i="63" a="1"/>
  <c r="G130" i="63" s="1"/>
  <c r="G59" i="63" a="1"/>
  <c r="G59" i="63" s="1"/>
  <c r="G348" i="63" a="1"/>
  <c r="G348" i="63" s="1"/>
  <c r="G295" i="63" a="1"/>
  <c r="G295" i="63" s="1"/>
  <c r="G69" i="63" a="1"/>
  <c r="G69" i="63" s="1"/>
  <c r="G298" i="63" a="1"/>
  <c r="G298" i="63" s="1"/>
  <c r="G223" i="63" a="1"/>
  <c r="G223" i="63" s="1"/>
  <c r="G359" i="63" a="1"/>
  <c r="G359" i="63" s="1"/>
  <c r="G186" i="63" a="1"/>
  <c r="G186" i="63" s="1"/>
  <c r="G166" i="63" a="1"/>
  <c r="G166" i="63" s="1"/>
  <c r="G128" i="63" a="1"/>
  <c r="G128" i="63" s="1"/>
  <c r="G304" i="63" a="1"/>
  <c r="G304" i="63" s="1"/>
  <c r="G94" i="63" a="1"/>
  <c r="G94" i="63" s="1"/>
  <c r="G197" i="63" a="1"/>
  <c r="G197" i="63" s="1"/>
  <c r="G180" i="63" a="1"/>
  <c r="G180" i="63" s="1"/>
  <c r="G51" i="63" a="1"/>
  <c r="G51" i="63" s="1"/>
  <c r="G168" i="63" a="1"/>
  <c r="G168" i="63" s="1"/>
  <c r="G277" i="63" a="1"/>
  <c r="G277" i="63" s="1"/>
  <c r="G181" i="63" a="1"/>
  <c r="G181" i="63" s="1"/>
  <c r="G136" i="63" a="1"/>
  <c r="G136" i="63" s="1"/>
  <c r="G360" i="63" a="1"/>
  <c r="G360" i="63" s="1"/>
  <c r="G161" i="63" a="1"/>
  <c r="G161" i="63" s="1"/>
  <c r="G60" i="63" a="1"/>
  <c r="G60" i="63" s="1"/>
  <c r="G310" i="63" a="1"/>
  <c r="G310" i="63" s="1"/>
  <c r="G84" i="63" a="1"/>
  <c r="G84" i="63" s="1"/>
  <c r="G139" i="63" a="1"/>
  <c r="G139" i="63" s="1"/>
  <c r="G323" i="63" a="1"/>
  <c r="G323" i="63" s="1"/>
  <c r="G217" i="63" a="1"/>
  <c r="G217" i="63" s="1"/>
  <c r="G64" i="63" a="1"/>
  <c r="G64" i="63" s="1"/>
  <c r="G135" i="63" a="1"/>
  <c r="G135" i="63" s="1"/>
  <c r="G28" i="63" a="1"/>
  <c r="G28" i="63" s="1"/>
  <c r="G90" i="63" a="1"/>
  <c r="G90" i="63" s="1"/>
  <c r="G26" i="63" a="1"/>
  <c r="G26" i="63" s="1"/>
  <c r="G257" i="63" a="1"/>
  <c r="G257" i="63" s="1"/>
  <c r="G358" i="63" a="1"/>
  <c r="G358" i="63" s="1"/>
  <c r="G117" i="63" a="1"/>
  <c r="G117" i="63" s="1"/>
  <c r="G226" i="63" a="1"/>
  <c r="G226" i="63" s="1"/>
  <c r="G290" i="63" a="1"/>
  <c r="G290" i="63" s="1"/>
  <c r="G314" i="63" a="1"/>
  <c r="G314" i="63" s="1"/>
  <c r="G248" i="63" a="1"/>
  <c r="G248" i="63" s="1"/>
  <c r="G265" i="63" a="1"/>
  <c r="G265" i="63" s="1"/>
  <c r="G283" i="63" a="1"/>
  <c r="G283" i="63" s="1"/>
  <c r="G250" i="63" a="1"/>
  <c r="G250" i="63" s="1"/>
  <c r="G34" i="63" a="1"/>
  <c r="G34" i="63" s="1"/>
  <c r="G333" i="63" a="1"/>
  <c r="G333" i="63" s="1"/>
  <c r="G366" i="63" a="1"/>
  <c r="G366" i="63" s="1"/>
  <c r="G95" i="63" a="1"/>
  <c r="G95" i="63" s="1"/>
  <c r="G57" i="63" a="1"/>
  <c r="G57" i="63" s="1"/>
  <c r="G279" i="63" a="1"/>
  <c r="G279" i="63" s="1"/>
  <c r="G211" i="63" a="1"/>
  <c r="G211" i="63" s="1"/>
  <c r="G140" i="63" a="1"/>
  <c r="G140" i="63" s="1"/>
  <c r="G247" i="63" a="1"/>
  <c r="G247" i="63" s="1"/>
  <c r="G254" i="63" a="1"/>
  <c r="G254" i="63" s="1"/>
  <c r="G49" i="63" a="1"/>
  <c r="G49" i="63" s="1"/>
  <c r="G109" i="63" a="1"/>
  <c r="G109" i="63" s="1"/>
  <c r="G300" i="63" a="1"/>
  <c r="G300" i="63" s="1"/>
  <c r="G342" i="63" a="1"/>
  <c r="G342" i="63" s="1"/>
  <c r="G143" i="63" a="1"/>
  <c r="G143" i="63" s="1"/>
  <c r="G330" i="63" a="1"/>
  <c r="G330" i="63" s="1"/>
  <c r="G363" i="63" a="1"/>
  <c r="G363" i="63" s="1"/>
  <c r="G54" i="63" a="1"/>
  <c r="G54" i="63" s="1"/>
  <c r="G126" i="63" a="1"/>
  <c r="G126" i="63" s="1"/>
  <c r="G48" i="63" a="1"/>
  <c r="G48" i="63" s="1"/>
  <c r="G282" i="63" a="1"/>
  <c r="G282" i="63" s="1"/>
  <c r="G88" i="63" a="1"/>
  <c r="G88" i="63" s="1"/>
  <c r="G86" i="63" a="1"/>
  <c r="G86" i="63" s="1"/>
  <c r="G155" i="63" a="1"/>
  <c r="G155" i="63" s="1"/>
  <c r="G164" i="63" a="1"/>
  <c r="G164" i="63" s="1"/>
  <c r="G89" i="63" a="1"/>
  <c r="G89" i="63" s="1"/>
  <c r="G195" i="63" a="1"/>
  <c r="G195" i="63" s="1"/>
  <c r="G167" i="63" a="1"/>
  <c r="G167" i="63" s="1"/>
  <c r="G241" i="63" a="1"/>
  <c r="G241" i="63" s="1"/>
  <c r="G184" i="63" a="1"/>
  <c r="G184" i="63" s="1"/>
  <c r="G362" i="63" a="1"/>
  <c r="G362" i="63" s="1"/>
  <c r="G138" i="63" a="1"/>
  <c r="G138" i="63" s="1"/>
  <c r="G236" i="63" a="1"/>
  <c r="G236" i="63" s="1"/>
  <c r="G317" i="63" a="1"/>
  <c r="G317" i="63" s="1"/>
  <c r="G44" i="63" a="1"/>
  <c r="G44" i="63" s="1"/>
  <c r="G256" i="63" a="1"/>
  <c r="G256" i="63" s="1"/>
  <c r="G231" i="63" a="1"/>
  <c r="G231" i="63" s="1"/>
  <c r="G218" i="63" a="1"/>
  <c r="G218" i="63" s="1"/>
  <c r="G25" i="63" a="1"/>
  <c r="G25" i="63" s="1"/>
  <c r="G350" i="63" a="1"/>
  <c r="G350" i="63" s="1"/>
  <c r="G122" i="63" a="1"/>
  <c r="G122" i="63" s="1"/>
  <c r="G160" i="63" a="1"/>
  <c r="G160" i="63" s="1"/>
  <c r="G118" i="63" a="1"/>
  <c r="G118" i="63" s="1"/>
  <c r="G274" i="63" a="1"/>
  <c r="G274" i="63" s="1"/>
  <c r="G7" i="63" a="1"/>
  <c r="G7" i="63" s="1"/>
  <c r="G21" i="63" a="1"/>
  <c r="G21" i="63" s="1"/>
  <c r="G222" i="63" a="1"/>
  <c r="G222" i="63" s="1"/>
  <c r="G205" i="63" a="1"/>
  <c r="G205" i="63" s="1"/>
  <c r="G318" i="63" a="1"/>
  <c r="G318" i="63" s="1"/>
  <c r="G230" i="63" a="1"/>
  <c r="G230" i="63" s="1"/>
  <c r="G33" i="63" a="1"/>
  <c r="G33" i="63" s="1"/>
  <c r="G10" i="63" a="1"/>
  <c r="G10" i="63" s="1"/>
  <c r="G112" i="63" a="1"/>
  <c r="G112" i="63" s="1"/>
  <c r="G174" i="63" a="1"/>
  <c r="G174" i="63" s="1"/>
  <c r="G284" i="63" a="1"/>
  <c r="G284" i="63" s="1"/>
  <c r="G280" i="63" a="1"/>
  <c r="G280" i="63" s="1"/>
  <c r="G92" i="63" a="1"/>
  <c r="G92" i="63" s="1"/>
  <c r="G18" i="63" a="1"/>
  <c r="G18" i="63" s="1"/>
  <c r="G157" i="63" a="1"/>
  <c r="G157" i="63" s="1"/>
  <c r="G183" i="63" a="1"/>
  <c r="G183" i="63" s="1"/>
  <c r="G107" i="63" a="1"/>
  <c r="G107" i="63" s="1"/>
  <c r="G9" i="63" a="1"/>
  <c r="G9" i="63" s="1"/>
  <c r="G364" i="63" a="1"/>
  <c r="G364" i="63" s="1"/>
  <c r="G193" i="63" a="1"/>
  <c r="G193" i="63" s="1"/>
  <c r="G104" i="63" a="1"/>
  <c r="G104" i="63" s="1"/>
  <c r="G296" i="63" a="1"/>
  <c r="G296" i="63" s="1"/>
  <c r="G14" i="63" a="1"/>
  <c r="G14" i="63" s="1"/>
  <c r="G13" i="63" a="1"/>
  <c r="G13" i="63" s="1"/>
  <c r="G286" i="63" a="1"/>
  <c r="G286" i="63" s="1"/>
  <c r="G347" i="63" a="1"/>
  <c r="G347" i="63" s="1"/>
  <c r="G113" i="63" a="1"/>
  <c r="G113" i="63" s="1"/>
  <c r="G152" i="63" a="1"/>
  <c r="G152" i="63" s="1"/>
  <c r="G365" i="63" a="1"/>
  <c r="G365" i="63" s="1"/>
  <c r="G204" i="63" a="1"/>
  <c r="G204" i="63" s="1"/>
  <c r="G147" i="63" a="1"/>
  <c r="G147" i="63" s="1"/>
  <c r="G171" i="63" a="1"/>
  <c r="G171" i="63" s="1"/>
  <c r="G346" i="63" a="1"/>
  <c r="G346" i="63" s="1"/>
  <c r="G101" i="63" a="1"/>
  <c r="G101" i="63" s="1"/>
  <c r="G99" i="63" a="1"/>
  <c r="G99" i="63" s="1"/>
  <c r="G73" i="63" a="1"/>
  <c r="G73" i="63" s="1"/>
  <c r="G63" i="63" a="1"/>
  <c r="G63" i="63" s="1"/>
  <c r="G81" i="63" a="1"/>
  <c r="G81" i="63" s="1"/>
  <c r="G74" i="63" a="1"/>
  <c r="G74" i="63" s="1"/>
  <c r="G336" i="63" a="1"/>
  <c r="G336" i="63" s="1"/>
  <c r="G85" i="63" a="1"/>
  <c r="G85" i="63" s="1"/>
  <c r="G368" i="63" a="1"/>
  <c r="G368" i="63" s="1"/>
  <c r="G240" i="63" a="1"/>
  <c r="G240" i="63" s="1"/>
  <c r="G142" i="63" a="1"/>
  <c r="G142" i="63" s="1"/>
  <c r="G203" i="63" a="1"/>
  <c r="G203" i="63" s="1"/>
  <c r="G200" i="63" a="1"/>
  <c r="G200" i="63" s="1"/>
  <c r="G305" i="63" a="1"/>
  <c r="G305" i="63" s="1"/>
  <c r="I1" i="63"/>
  <c r="H2" i="63"/>
  <c r="O1" i="38"/>
  <c r="O1" i="59"/>
  <c r="K1" i="26"/>
  <c r="P3" i="39" s="1"/>
  <c r="J15" i="26"/>
  <c r="O1" i="39"/>
  <c r="J14" i="26"/>
  <c r="B8" i="48"/>
  <c r="A9" i="48"/>
  <c r="N8" i="48"/>
  <c r="P8" i="48"/>
  <c r="O8" i="48"/>
  <c r="T8" i="48"/>
  <c r="H8" i="48"/>
  <c r="I8" i="48" s="1"/>
  <c r="U8" i="48"/>
  <c r="A8" i="44"/>
  <c r="B8" i="43"/>
  <c r="A9" i="43"/>
  <c r="M7" i="43"/>
  <c r="N7" i="43"/>
  <c r="B7" i="44"/>
  <c r="L7" i="43"/>
  <c r="B7" i="94"/>
  <c r="K7" i="43"/>
  <c r="C7" i="43" a="1"/>
  <c r="C7" i="43" s="1"/>
  <c r="P7" i="43"/>
  <c r="D7" i="43" a="1"/>
  <c r="D7" i="43" s="1"/>
  <c r="O7" i="43"/>
  <c r="J7" i="43"/>
  <c r="D6" i="44"/>
  <c r="D6" i="94"/>
  <c r="C6" i="94"/>
  <c r="C6" i="44"/>
  <c r="M6" i="94" a="1"/>
  <c r="M6" i="94" s="1"/>
  <c r="J6" i="94" a="1"/>
  <c r="J6" i="94" s="1"/>
  <c r="L6" i="94" a="1"/>
  <c r="L6" i="94" s="1"/>
  <c r="P6" i="94" a="1"/>
  <c r="P6" i="94" s="1"/>
  <c r="N6" i="94" a="1"/>
  <c r="N6" i="94" s="1"/>
  <c r="K6" i="94" a="1"/>
  <c r="K6" i="94" s="1"/>
  <c r="O6" i="94" a="1"/>
  <c r="O6" i="94" s="1"/>
  <c r="O12" i="31"/>
  <c r="O11" i="31"/>
  <c r="E7" i="43" a="1"/>
  <c r="J3" i="26"/>
  <c r="J2" i="26"/>
  <c r="O4" i="31"/>
  <c r="O3" i="31"/>
  <c r="D8" i="48" l="1"/>
  <c r="S8" i="48" s="1"/>
  <c r="E7" i="43"/>
  <c r="J8" i="48"/>
  <c r="Q8" i="48" s="1"/>
  <c r="R8" i="48" s="1"/>
  <c r="C9" i="48" a="1"/>
  <c r="C9" i="48" s="1"/>
  <c r="J9" i="48" s="1"/>
  <c r="F9" i="48" a="1"/>
  <c r="F9" i="48" s="1"/>
  <c r="K9" i="48"/>
  <c r="L9" i="48" s="1"/>
  <c r="M9" i="48" s="1"/>
  <c r="G8" i="48"/>
  <c r="F8" i="27"/>
  <c r="J7" i="44"/>
  <c r="K7" i="44"/>
  <c r="L7" i="44"/>
  <c r="M7" i="44"/>
  <c r="N7" i="44"/>
  <c r="O7" i="44"/>
  <c r="P7" i="44"/>
  <c r="P3" i="44"/>
  <c r="P5" i="44"/>
  <c r="P4" i="44"/>
  <c r="P6" i="44"/>
  <c r="O3" i="38"/>
  <c r="A11" i="27"/>
  <c r="B10" i="27"/>
  <c r="H9" i="27" a="1"/>
  <c r="H9" i="27" s="1"/>
  <c r="D9" i="27"/>
  <c r="C9" i="27"/>
  <c r="G9" i="27"/>
  <c r="E9" i="27"/>
  <c r="O53" i="39"/>
  <c r="E6" i="44"/>
  <c r="E6" i="94"/>
  <c r="D7" i="44"/>
  <c r="D7" i="94"/>
  <c r="C7" i="94"/>
  <c r="C7" i="44"/>
  <c r="O7" i="94" a="1"/>
  <c r="O7" i="94" s="1"/>
  <c r="J7" i="94" a="1"/>
  <c r="J7" i="94" s="1"/>
  <c r="K7" i="94" a="1"/>
  <c r="K7" i="94" s="1"/>
  <c r="N7" i="94" a="1"/>
  <c r="N7" i="94" s="1"/>
  <c r="P7" i="94" a="1"/>
  <c r="P7" i="94" s="1"/>
  <c r="L7" i="94" a="1"/>
  <c r="L7" i="94" s="1"/>
  <c r="M7" i="94" a="1"/>
  <c r="M7" i="94" s="1"/>
  <c r="A10" i="43"/>
  <c r="B9" i="43"/>
  <c r="A9" i="44"/>
  <c r="P8" i="43"/>
  <c r="N8" i="43"/>
  <c r="C8" i="43" a="1"/>
  <c r="C8" i="43" s="1"/>
  <c r="D8" i="43" a="1"/>
  <c r="D8" i="43" s="1"/>
  <c r="J8" i="43"/>
  <c r="O8" i="43"/>
  <c r="M8" i="43"/>
  <c r="K8" i="43"/>
  <c r="B8" i="44"/>
  <c r="L8" i="43"/>
  <c r="B8" i="94"/>
  <c r="B9" i="48"/>
  <c r="N9" i="48"/>
  <c r="A10" i="48"/>
  <c r="U9" i="48"/>
  <c r="O9" i="48"/>
  <c r="P9" i="48"/>
  <c r="Q9" i="48" s="1"/>
  <c r="R9" i="48" s="1"/>
  <c r="T9" i="48"/>
  <c r="L1" i="26"/>
  <c r="Q3" i="39" s="1"/>
  <c r="P1" i="38"/>
  <c r="P1" i="39"/>
  <c r="P1" i="59"/>
  <c r="K15" i="26"/>
  <c r="K14" i="26"/>
  <c r="H279" i="63" a="1"/>
  <c r="H279" i="63" s="1"/>
  <c r="H178" i="63" a="1"/>
  <c r="H178" i="63" s="1"/>
  <c r="H143" i="63" a="1"/>
  <c r="H143" i="63" s="1"/>
  <c r="H338" i="63" a="1"/>
  <c r="H338" i="63" s="1"/>
  <c r="H128" i="63" a="1"/>
  <c r="H128" i="63" s="1"/>
  <c r="H91" i="63" a="1"/>
  <c r="H91" i="63" s="1"/>
  <c r="H353" i="63" a="1"/>
  <c r="H353" i="63" s="1"/>
  <c r="H187" i="63" a="1"/>
  <c r="H187" i="63" s="1"/>
  <c r="H164" i="63" a="1"/>
  <c r="H164" i="63" s="1"/>
  <c r="H8" i="63" a="1"/>
  <c r="H8" i="63" s="1"/>
  <c r="H95" i="63" a="1"/>
  <c r="H95" i="63" s="1"/>
  <c r="H125" i="63" a="1"/>
  <c r="H125" i="63" s="1"/>
  <c r="H44" i="63" a="1"/>
  <c r="H44" i="63" s="1"/>
  <c r="H302" i="63" a="1"/>
  <c r="H302" i="63" s="1"/>
  <c r="H66" i="63" a="1"/>
  <c r="H66" i="63" s="1"/>
  <c r="H71" i="63" a="1"/>
  <c r="H71" i="63" s="1"/>
  <c r="H168" i="63" a="1"/>
  <c r="H168" i="63" s="1"/>
  <c r="H159" i="63" a="1"/>
  <c r="H159" i="63" s="1"/>
  <c r="H321" i="63" a="1"/>
  <c r="H321" i="63" s="1"/>
  <c r="H80" i="63" a="1"/>
  <c r="H80" i="63" s="1"/>
  <c r="H270" i="63" a="1"/>
  <c r="H270" i="63" s="1"/>
  <c r="H189" i="63" a="1"/>
  <c r="H189" i="63" s="1"/>
  <c r="H267" i="63" a="1"/>
  <c r="H267" i="63" s="1"/>
  <c r="H184" i="63" a="1"/>
  <c r="H184" i="63" s="1"/>
  <c r="H3" i="63" a="1"/>
  <c r="H3" i="63" s="1"/>
  <c r="H22" i="63" a="1"/>
  <c r="H22" i="63" s="1"/>
  <c r="H103" i="63" a="1"/>
  <c r="H103" i="63" s="1"/>
  <c r="H77" i="63" a="1"/>
  <c r="H77" i="63" s="1"/>
  <c r="H146" i="63" a="1"/>
  <c r="H146" i="63" s="1"/>
  <c r="H240" i="63" a="1"/>
  <c r="H240" i="63" s="1"/>
  <c r="H119" i="63" a="1"/>
  <c r="H119" i="63" s="1"/>
  <c r="H291" i="63" a="1"/>
  <c r="H291" i="63" s="1"/>
  <c r="H336" i="63" a="1"/>
  <c r="H336" i="63" s="1"/>
  <c r="H173" i="63" a="1"/>
  <c r="H173" i="63" s="1"/>
  <c r="H64" i="63" a="1"/>
  <c r="H64" i="63" s="1"/>
  <c r="H113" i="63" a="1"/>
  <c r="H113" i="63" s="1"/>
  <c r="H305" i="63" a="1"/>
  <c r="H305" i="63" s="1"/>
  <c r="H271" i="63" a="1"/>
  <c r="H271" i="63" s="1"/>
  <c r="H72" i="63" a="1"/>
  <c r="H72" i="63" s="1"/>
  <c r="H274" i="63" a="1"/>
  <c r="H274" i="63" s="1"/>
  <c r="H137" i="63" a="1"/>
  <c r="H137" i="63" s="1"/>
  <c r="H40" i="63" a="1"/>
  <c r="H40" i="63" s="1"/>
  <c r="H251" i="63" a="1"/>
  <c r="H251" i="63" s="1"/>
  <c r="H145" i="63" a="1"/>
  <c r="H145" i="63" s="1"/>
  <c r="H83" i="63" a="1"/>
  <c r="H83" i="63" s="1"/>
  <c r="H214" i="63" a="1"/>
  <c r="H214" i="63" s="1"/>
  <c r="H85" i="63" a="1"/>
  <c r="H85" i="63" s="1"/>
  <c r="H281" i="63" a="1"/>
  <c r="H281" i="63" s="1"/>
  <c r="H347" i="63" a="1"/>
  <c r="H347" i="63" s="1"/>
  <c r="H202" i="63" a="1"/>
  <c r="H202" i="63" s="1"/>
  <c r="H265" i="63" a="1"/>
  <c r="H265" i="63" s="1"/>
  <c r="H182" i="63" a="1"/>
  <c r="H182" i="63" s="1"/>
  <c r="H232" i="63" a="1"/>
  <c r="H232" i="63" s="1"/>
  <c r="H122" i="63" a="1"/>
  <c r="H122" i="63" s="1"/>
  <c r="H49" i="63" a="1"/>
  <c r="H49" i="63" s="1"/>
  <c r="H237" i="63" a="1"/>
  <c r="H237" i="63" s="1"/>
  <c r="H219" i="63" a="1"/>
  <c r="H219" i="63" s="1"/>
  <c r="H24" i="63" a="1"/>
  <c r="H24" i="63" s="1"/>
  <c r="H269" i="63" a="1"/>
  <c r="H269" i="63" s="1"/>
  <c r="H134" i="63" a="1"/>
  <c r="H134" i="63" s="1"/>
  <c r="H233" i="63" a="1"/>
  <c r="H233" i="63" s="1"/>
  <c r="H56" i="63" a="1"/>
  <c r="H56" i="63" s="1"/>
  <c r="H142" i="63" a="1"/>
  <c r="H142" i="63" s="1"/>
  <c r="H152" i="63" a="1"/>
  <c r="H152" i="63" s="1"/>
  <c r="H327" i="63" a="1"/>
  <c r="H327" i="63" s="1"/>
  <c r="H169" i="63" a="1"/>
  <c r="H169" i="63" s="1"/>
  <c r="H341" i="63" a="1"/>
  <c r="H341" i="63" s="1"/>
  <c r="H317" i="63" a="1"/>
  <c r="H317" i="63" s="1"/>
  <c r="H315" i="63" a="1"/>
  <c r="H315" i="63" s="1"/>
  <c r="H33" i="63" a="1"/>
  <c r="H33" i="63" s="1"/>
  <c r="H154" i="63" a="1"/>
  <c r="H154" i="63" s="1"/>
  <c r="H172" i="63" a="1"/>
  <c r="H172" i="63" s="1"/>
  <c r="H62" i="63" a="1"/>
  <c r="H62" i="63" s="1"/>
  <c r="H75" i="63" a="1"/>
  <c r="H75" i="63" s="1"/>
  <c r="H207" i="63" a="1"/>
  <c r="H207" i="63" s="1"/>
  <c r="H89" i="63" a="1"/>
  <c r="H89" i="63" s="1"/>
  <c r="H356" i="63" a="1"/>
  <c r="H356" i="63" s="1"/>
  <c r="H65" i="63" a="1"/>
  <c r="H65" i="63" s="1"/>
  <c r="H342" i="63" a="1"/>
  <c r="H342" i="63" s="1"/>
  <c r="H138" i="63" a="1"/>
  <c r="H138" i="63" s="1"/>
  <c r="H294" i="63" a="1"/>
  <c r="H294" i="63" s="1"/>
  <c r="H209" i="63" a="1"/>
  <c r="H209" i="63" s="1"/>
  <c r="H99" i="63" a="1"/>
  <c r="H99" i="63" s="1"/>
  <c r="H123" i="63" a="1"/>
  <c r="H123" i="63" s="1"/>
  <c r="H186" i="63" a="1"/>
  <c r="H186" i="63" s="1"/>
  <c r="H25" i="63" a="1"/>
  <c r="H25" i="63" s="1"/>
  <c r="H306" i="63" a="1"/>
  <c r="H306" i="63" s="1"/>
  <c r="H282" i="63" a="1"/>
  <c r="H282" i="63" s="1"/>
  <c r="H311" i="63" a="1"/>
  <c r="H311" i="63" s="1"/>
  <c r="H230" i="63" a="1"/>
  <c r="H230" i="63" s="1"/>
  <c r="H131" i="63" a="1"/>
  <c r="H131" i="63" s="1"/>
  <c r="H293" i="63" a="1"/>
  <c r="H293" i="63" s="1"/>
  <c r="H231" i="63" a="1"/>
  <c r="H231" i="63" s="1"/>
  <c r="H185" i="63" a="1"/>
  <c r="H185" i="63" s="1"/>
  <c r="H278" i="63" a="1"/>
  <c r="H278" i="63" s="1"/>
  <c r="H6" i="63" a="1"/>
  <c r="H6" i="63" s="1"/>
  <c r="H52" i="63" a="1"/>
  <c r="H52" i="63" s="1"/>
  <c r="H215" i="63" a="1"/>
  <c r="H215" i="63" s="1"/>
  <c r="H285" i="63" a="1"/>
  <c r="H285" i="63" s="1"/>
  <c r="H51" i="63" a="1"/>
  <c r="H51" i="63" s="1"/>
  <c r="H136" i="63" a="1"/>
  <c r="H136" i="63" s="1"/>
  <c r="H308" i="63" a="1"/>
  <c r="H308" i="63" s="1"/>
  <c r="H38" i="63" a="1"/>
  <c r="H38" i="63" s="1"/>
  <c r="H295" i="63" a="1"/>
  <c r="H295" i="63" s="1"/>
  <c r="H348" i="63" a="1"/>
  <c r="H348" i="63" s="1"/>
  <c r="H107" i="63" a="1"/>
  <c r="H107" i="63" s="1"/>
  <c r="H290" i="63" a="1"/>
  <c r="H290" i="63" s="1"/>
  <c r="H288" i="63" a="1"/>
  <c r="H288" i="63" s="1"/>
  <c r="H223" i="63" a="1"/>
  <c r="H223" i="63" s="1"/>
  <c r="H216" i="63" a="1"/>
  <c r="H216" i="63" s="1"/>
  <c r="H133" i="63" a="1"/>
  <c r="H133" i="63" s="1"/>
  <c r="H114" i="63" a="1"/>
  <c r="H114" i="63" s="1"/>
  <c r="H34" i="63" a="1"/>
  <c r="H34" i="63" s="1"/>
  <c r="H303" i="63" a="1"/>
  <c r="H303" i="63" s="1"/>
  <c r="H78" i="63" a="1"/>
  <c r="H78" i="63" s="1"/>
  <c r="H217" i="63" a="1"/>
  <c r="H217" i="63" s="1"/>
  <c r="H330" i="63" a="1"/>
  <c r="H330" i="63" s="1"/>
  <c r="H15" i="63" a="1"/>
  <c r="H15" i="63" s="1"/>
  <c r="H39" i="63" a="1"/>
  <c r="H39" i="63" s="1"/>
  <c r="H200" i="63" a="1"/>
  <c r="H200" i="63" s="1"/>
  <c r="H244" i="63" a="1"/>
  <c r="H244" i="63" s="1"/>
  <c r="H325" i="63" a="1"/>
  <c r="H325" i="63" s="1"/>
  <c r="H312" i="63" a="1"/>
  <c r="H312" i="63" s="1"/>
  <c r="H362" i="63" a="1"/>
  <c r="H362" i="63" s="1"/>
  <c r="H5" i="63" a="1"/>
  <c r="H5" i="63" s="1"/>
  <c r="H86" i="63" a="1"/>
  <c r="H86" i="63" s="1"/>
  <c r="H69" i="63" a="1"/>
  <c r="H69" i="63" s="1"/>
  <c r="H213" i="63" a="1"/>
  <c r="H213" i="63" s="1"/>
  <c r="H13" i="63" a="1"/>
  <c r="H13" i="63" s="1"/>
  <c r="H166" i="63" a="1"/>
  <c r="H166" i="63" s="1"/>
  <c r="H106" i="63" a="1"/>
  <c r="H106" i="63" s="1"/>
  <c r="H96" i="63" a="1"/>
  <c r="H96" i="63" s="1"/>
  <c r="H367" i="63" a="1"/>
  <c r="H367" i="63" s="1"/>
  <c r="H115" i="63" a="1"/>
  <c r="H115" i="63" s="1"/>
  <c r="H292" i="63" a="1"/>
  <c r="H292" i="63" s="1"/>
  <c r="H345" i="63" a="1"/>
  <c r="H345" i="63" s="1"/>
  <c r="H76" i="63" a="1"/>
  <c r="H76" i="63" s="1"/>
  <c r="H309" i="63" a="1"/>
  <c r="H309" i="63" s="1"/>
  <c r="H253" i="63" a="1"/>
  <c r="H253" i="63" s="1"/>
  <c r="H129" i="63" a="1"/>
  <c r="H129" i="63" s="1"/>
  <c r="H163" i="63" a="1"/>
  <c r="H163" i="63" s="1"/>
  <c r="H139" i="63" a="1"/>
  <c r="H139" i="63" s="1"/>
  <c r="H54" i="63" a="1"/>
  <c r="H54" i="63" s="1"/>
  <c r="H307" i="63" a="1"/>
  <c r="H307" i="63" s="1"/>
  <c r="H326" i="63" a="1"/>
  <c r="H326" i="63" s="1"/>
  <c r="H332" i="63" a="1"/>
  <c r="H332" i="63" s="1"/>
  <c r="H358" i="63" a="1"/>
  <c r="H358" i="63" s="1"/>
  <c r="H110" i="63" a="1"/>
  <c r="H110" i="63" s="1"/>
  <c r="H276" i="63" a="1"/>
  <c r="H276" i="63" s="1"/>
  <c r="H57" i="63" a="1"/>
  <c r="H57" i="63" s="1"/>
  <c r="H42" i="63" a="1"/>
  <c r="H42" i="63" s="1"/>
  <c r="H368" i="63" a="1"/>
  <c r="H368" i="63" s="1"/>
  <c r="H192" i="63" a="1"/>
  <c r="H192" i="63" s="1"/>
  <c r="H60" i="63" a="1"/>
  <c r="H60" i="63" s="1"/>
  <c r="H116" i="63" a="1"/>
  <c r="H116" i="63" s="1"/>
  <c r="H127" i="63" a="1"/>
  <c r="H127" i="63" s="1"/>
  <c r="H304" i="63" a="1"/>
  <c r="H304" i="63" s="1"/>
  <c r="H141" i="63" a="1"/>
  <c r="H141" i="63" s="1"/>
  <c r="H109" i="63" a="1"/>
  <c r="H109" i="63" s="1"/>
  <c r="H201" i="63" a="1"/>
  <c r="H201" i="63" s="1"/>
  <c r="H176" i="63" a="1"/>
  <c r="H176" i="63" s="1"/>
  <c r="H349" i="63" a="1"/>
  <c r="H349" i="63" s="1"/>
  <c r="H195" i="63" a="1"/>
  <c r="H195" i="63" s="1"/>
  <c r="H47" i="63" a="1"/>
  <c r="H47" i="63" s="1"/>
  <c r="H287" i="63" a="1"/>
  <c r="H287" i="63" s="1"/>
  <c r="H63" i="63" a="1"/>
  <c r="H63" i="63" s="1"/>
  <c r="H121" i="63" a="1"/>
  <c r="H121" i="63" s="1"/>
  <c r="H170" i="63" a="1"/>
  <c r="H170" i="63" s="1"/>
  <c r="H339" i="63" a="1"/>
  <c r="H339" i="63" s="1"/>
  <c r="H179" i="63" a="1"/>
  <c r="H179" i="63" s="1"/>
  <c r="H238" i="63" a="1"/>
  <c r="H238" i="63" s="1"/>
  <c r="H48" i="63" a="1"/>
  <c r="H48" i="63" s="1"/>
  <c r="H323" i="63" a="1"/>
  <c r="H323" i="63" s="1"/>
  <c r="H255" i="63" a="1"/>
  <c r="H255" i="63" s="1"/>
  <c r="H359" i="63" a="1"/>
  <c r="H359" i="63" s="1"/>
  <c r="H289" i="63" a="1"/>
  <c r="H289" i="63" s="1"/>
  <c r="H151" i="63" a="1"/>
  <c r="H151" i="63" s="1"/>
  <c r="H228" i="63" a="1"/>
  <c r="H228" i="63" s="1"/>
  <c r="H84" i="63" a="1"/>
  <c r="H84" i="63" s="1"/>
  <c r="H102" i="63" a="1"/>
  <c r="H102" i="63" s="1"/>
  <c r="H226" i="63" a="1"/>
  <c r="H226" i="63" s="1"/>
  <c r="H162" i="63" a="1"/>
  <c r="H162" i="63" s="1"/>
  <c r="H284" i="63" a="1"/>
  <c r="H284" i="63" s="1"/>
  <c r="H361" i="63" a="1"/>
  <c r="H361" i="63" s="1"/>
  <c r="H227" i="63" a="1"/>
  <c r="H227" i="63" s="1"/>
  <c r="H247" i="63" a="1"/>
  <c r="H247" i="63" s="1"/>
  <c r="H36" i="63" a="1"/>
  <c r="H36" i="63" s="1"/>
  <c r="H59" i="63" a="1"/>
  <c r="H59" i="63" s="1"/>
  <c r="H357" i="63" a="1"/>
  <c r="H357" i="63" s="1"/>
  <c r="H272" i="63" a="1"/>
  <c r="H272" i="63" s="1"/>
  <c r="H242" i="63" a="1"/>
  <c r="H242" i="63" s="1"/>
  <c r="H144" i="63" a="1"/>
  <c r="H144" i="63" s="1"/>
  <c r="H234" i="63" a="1"/>
  <c r="H234" i="63" s="1"/>
  <c r="H220" i="63" a="1"/>
  <c r="H220" i="63" s="1"/>
  <c r="H45" i="63" a="1"/>
  <c r="H45" i="63" s="1"/>
  <c r="H316" i="63" a="1"/>
  <c r="H316" i="63" s="1"/>
  <c r="H225" i="63" a="1"/>
  <c r="H225" i="63" s="1"/>
  <c r="H155" i="63" a="1"/>
  <c r="H155" i="63" s="1"/>
  <c r="H190" i="63" a="1"/>
  <c r="H190" i="63" s="1"/>
  <c r="H9" i="63" a="1"/>
  <c r="H9" i="63" s="1"/>
  <c r="H117" i="63" a="1"/>
  <c r="H117" i="63" s="1"/>
  <c r="H180" i="63" a="1"/>
  <c r="H180" i="63" s="1"/>
  <c r="H58" i="63" a="1"/>
  <c r="H58" i="63" s="1"/>
  <c r="H140" i="63" a="1"/>
  <c r="H140" i="63" s="1"/>
  <c r="H337" i="63" a="1"/>
  <c r="H337" i="63" s="1"/>
  <c r="H197" i="63" a="1"/>
  <c r="H197" i="63" s="1"/>
  <c r="H41" i="63" a="1"/>
  <c r="H41" i="63" s="1"/>
  <c r="H87" i="63" a="1"/>
  <c r="H87" i="63" s="1"/>
  <c r="H150" i="63" a="1"/>
  <c r="H150" i="63" s="1"/>
  <c r="H236" i="63" a="1"/>
  <c r="H236" i="63" s="1"/>
  <c r="H250" i="63" a="1"/>
  <c r="H250" i="63" s="1"/>
  <c r="H153" i="63" a="1"/>
  <c r="H153" i="63" s="1"/>
  <c r="H21" i="63" a="1"/>
  <c r="H21" i="63" s="1"/>
  <c r="H273" i="63" a="1"/>
  <c r="H273" i="63" s="1"/>
  <c r="H224" i="63" a="1"/>
  <c r="H224" i="63" s="1"/>
  <c r="H124" i="63" a="1"/>
  <c r="H124" i="63" s="1"/>
  <c r="H23" i="63" a="1"/>
  <c r="H23" i="63" s="1"/>
  <c r="H221" i="63" a="1"/>
  <c r="H221" i="63" s="1"/>
  <c r="H210" i="63" a="1"/>
  <c r="H210" i="63" s="1"/>
  <c r="H246" i="63" a="1"/>
  <c r="H246" i="63" s="1"/>
  <c r="H188" i="63" a="1"/>
  <c r="H188" i="63" s="1"/>
  <c r="H211" i="63" a="1"/>
  <c r="H211" i="63" s="1"/>
  <c r="H73" i="63" a="1"/>
  <c r="H73" i="63" s="1"/>
  <c r="H256" i="63" a="1"/>
  <c r="H256" i="63" s="1"/>
  <c r="H249" i="63" a="1"/>
  <c r="H249" i="63" s="1"/>
  <c r="H264" i="63" a="1"/>
  <c r="H264" i="63" s="1"/>
  <c r="H158" i="63" a="1"/>
  <c r="H158" i="63" s="1"/>
  <c r="H252" i="63" a="1"/>
  <c r="H252" i="63" s="1"/>
  <c r="H4" i="63" a="1"/>
  <c r="H4" i="63" s="1"/>
  <c r="H222" i="63" a="1"/>
  <c r="H222" i="63" s="1"/>
  <c r="H296" i="63" a="1"/>
  <c r="H296" i="63" s="1"/>
  <c r="H313" i="63" a="1"/>
  <c r="H313" i="63" s="1"/>
  <c r="H181" i="63" a="1"/>
  <c r="H181" i="63" s="1"/>
  <c r="H331" i="63" a="1"/>
  <c r="H331" i="63" s="1"/>
  <c r="H257" i="63" a="1"/>
  <c r="H257" i="63" s="1"/>
  <c r="H111" i="63" a="1"/>
  <c r="H111" i="63" s="1"/>
  <c r="H50" i="63" a="1"/>
  <c r="H50" i="63" s="1"/>
  <c r="H67" i="63" a="1"/>
  <c r="H67" i="63" s="1"/>
  <c r="H174" i="63" a="1"/>
  <c r="H174" i="63" s="1"/>
  <c r="H88" i="63" a="1"/>
  <c r="H88" i="63" s="1"/>
  <c r="H328" i="63" a="1"/>
  <c r="H328" i="63" s="1"/>
  <c r="H333" i="63" a="1"/>
  <c r="H333" i="63" s="1"/>
  <c r="H92" i="63" a="1"/>
  <c r="H92" i="63" s="1"/>
  <c r="H320" i="63" a="1"/>
  <c r="H320" i="63" s="1"/>
  <c r="H18" i="63" a="1"/>
  <c r="H18" i="63" s="1"/>
  <c r="H268" i="63" a="1"/>
  <c r="H268" i="63" s="1"/>
  <c r="H262" i="63" a="1"/>
  <c r="H262" i="63" s="1"/>
  <c r="H318" i="63" a="1"/>
  <c r="H318" i="63" s="1"/>
  <c r="H366" i="63" a="1"/>
  <c r="H366" i="63" s="1"/>
  <c r="H14" i="63" a="1"/>
  <c r="H14" i="63" s="1"/>
  <c r="H351" i="63" a="1"/>
  <c r="H351" i="63" s="1"/>
  <c r="H360" i="63" a="1"/>
  <c r="H360" i="63" s="1"/>
  <c r="H343" i="63" a="1"/>
  <c r="H343" i="63" s="1"/>
  <c r="H335" i="63" a="1"/>
  <c r="H335" i="63" s="1"/>
  <c r="H229" i="63" a="1"/>
  <c r="H229" i="63" s="1"/>
  <c r="H208" i="63" a="1"/>
  <c r="H208" i="63" s="1"/>
  <c r="H104" i="63" a="1"/>
  <c r="H104" i="63" s="1"/>
  <c r="H300" i="63" a="1"/>
  <c r="H300" i="63" s="1"/>
  <c r="H346" i="63" a="1"/>
  <c r="H346" i="63" s="1"/>
  <c r="H261" i="63" a="1"/>
  <c r="H261" i="63" s="1"/>
  <c r="H319" i="63" a="1"/>
  <c r="H319" i="63" s="1"/>
  <c r="H175" i="63" a="1"/>
  <c r="H175" i="63" s="1"/>
  <c r="H354" i="63" a="1"/>
  <c r="H354" i="63" s="1"/>
  <c r="H19" i="63" a="1"/>
  <c r="H19" i="63" s="1"/>
  <c r="H108" i="63" a="1"/>
  <c r="H108" i="63" s="1"/>
  <c r="H314" i="63" a="1"/>
  <c r="H314" i="63" s="1"/>
  <c r="H28" i="63" a="1"/>
  <c r="H28" i="63" s="1"/>
  <c r="H157" i="63" a="1"/>
  <c r="H157" i="63" s="1"/>
  <c r="H183" i="63" a="1"/>
  <c r="H183" i="63" s="1"/>
  <c r="H81" i="63" a="1"/>
  <c r="H81" i="63" s="1"/>
  <c r="H35" i="63" a="1"/>
  <c r="H35" i="63" s="1"/>
  <c r="H70" i="63" a="1"/>
  <c r="H70" i="63" s="1"/>
  <c r="H235" i="63" a="1"/>
  <c r="H235" i="63" s="1"/>
  <c r="H32" i="63" a="1"/>
  <c r="H32" i="63" s="1"/>
  <c r="H53" i="63" a="1"/>
  <c r="H53" i="63" s="1"/>
  <c r="H241" i="63" a="1"/>
  <c r="H241" i="63" s="1"/>
  <c r="H283" i="63" a="1"/>
  <c r="H283" i="63" s="1"/>
  <c r="H301" i="63" a="1"/>
  <c r="H301" i="63" s="1"/>
  <c r="H93" i="63" a="1"/>
  <c r="H93" i="63" s="1"/>
  <c r="H365" i="63" a="1"/>
  <c r="H365" i="63" s="1"/>
  <c r="H204" i="63" a="1"/>
  <c r="H204" i="63" s="1"/>
  <c r="H177" i="63" a="1"/>
  <c r="H177" i="63" s="1"/>
  <c r="H277" i="63" a="1"/>
  <c r="H277" i="63" s="1"/>
  <c r="H245" i="63" a="1"/>
  <c r="H245" i="63" s="1"/>
  <c r="H193" i="63" a="1"/>
  <c r="H193" i="63" s="1"/>
  <c r="H297" i="63" a="1"/>
  <c r="H297" i="63" s="1"/>
  <c r="H324" i="63" a="1"/>
  <c r="H324" i="63" s="1"/>
  <c r="H112" i="63" a="1"/>
  <c r="H112" i="63" s="1"/>
  <c r="H363" i="63" a="1"/>
  <c r="H363" i="63" s="1"/>
  <c r="H132" i="63" a="1"/>
  <c r="H132" i="63" s="1"/>
  <c r="H135" i="63" a="1"/>
  <c r="H135" i="63" s="1"/>
  <c r="H191" i="63" a="1"/>
  <c r="H191" i="63" s="1"/>
  <c r="H31" i="63" a="1"/>
  <c r="H31" i="63" s="1"/>
  <c r="H299" i="63" a="1"/>
  <c r="H299" i="63" s="1"/>
  <c r="H11" i="63" a="1"/>
  <c r="H11" i="63" s="1"/>
  <c r="H100" i="63" a="1"/>
  <c r="H100" i="63" s="1"/>
  <c r="H27" i="63" a="1"/>
  <c r="H27" i="63" s="1"/>
  <c r="H161" i="63" a="1"/>
  <c r="H161" i="63" s="1"/>
  <c r="H7" i="63" a="1"/>
  <c r="H7" i="63" s="1"/>
  <c r="H90" i="63" a="1"/>
  <c r="H90" i="63" s="1"/>
  <c r="H10" i="63" a="1"/>
  <c r="H10" i="63" s="1"/>
  <c r="H26" i="63" a="1"/>
  <c r="H26" i="63" s="1"/>
  <c r="H260" i="63" a="1"/>
  <c r="H260" i="63" s="1"/>
  <c r="H280" i="63" a="1"/>
  <c r="H280" i="63" s="1"/>
  <c r="H79" i="63" a="1"/>
  <c r="H79" i="63" s="1"/>
  <c r="H94" i="63" a="1"/>
  <c r="H94" i="63" s="1"/>
  <c r="H334" i="63" a="1"/>
  <c r="H334" i="63" s="1"/>
  <c r="H147" i="63" a="1"/>
  <c r="H147" i="63" s="1"/>
  <c r="H243" i="63" a="1"/>
  <c r="H243" i="63" s="1"/>
  <c r="H55" i="63" a="1"/>
  <c r="H55" i="63" s="1"/>
  <c r="H364" i="63" a="1"/>
  <c r="H364" i="63" s="1"/>
  <c r="H82" i="63" a="1"/>
  <c r="H82" i="63" s="1"/>
  <c r="H17" i="63" a="1"/>
  <c r="H17" i="63" s="1"/>
  <c r="H286" i="63" a="1"/>
  <c r="H286" i="63" s="1"/>
  <c r="H198" i="63" a="1"/>
  <c r="H198" i="63" s="1"/>
  <c r="H148" i="63" a="1"/>
  <c r="H148" i="63" s="1"/>
  <c r="H259" i="63" a="1"/>
  <c r="H259" i="63" s="1"/>
  <c r="H171" i="63" a="1"/>
  <c r="H171" i="63" s="1"/>
  <c r="H16" i="63" a="1"/>
  <c r="H16" i="63" s="1"/>
  <c r="H205" i="63" a="1"/>
  <c r="H205" i="63" s="1"/>
  <c r="H167" i="63" a="1"/>
  <c r="H167" i="63" s="1"/>
  <c r="H61" i="63" a="1"/>
  <c r="H61" i="63" s="1"/>
  <c r="H118" i="63" a="1"/>
  <c r="H118" i="63" s="1"/>
  <c r="H199" i="63" a="1"/>
  <c r="H199" i="63" s="1"/>
  <c r="H160" i="63" a="1"/>
  <c r="H160" i="63" s="1"/>
  <c r="H248" i="63" a="1"/>
  <c r="H248" i="63" s="1"/>
  <c r="H101" i="63" a="1"/>
  <c r="H101" i="63" s="1"/>
  <c r="H29" i="63" a="1"/>
  <c r="H29" i="63" s="1"/>
  <c r="H340" i="63" a="1"/>
  <c r="H340" i="63" s="1"/>
  <c r="H43" i="63" a="1"/>
  <c r="H43" i="63" s="1"/>
  <c r="H20" i="63" a="1"/>
  <c r="H20" i="63" s="1"/>
  <c r="H206" i="63" a="1"/>
  <c r="H206" i="63" s="1"/>
  <c r="H239" i="63" a="1"/>
  <c r="H239" i="63" s="1"/>
  <c r="H120" i="63" a="1"/>
  <c r="H120" i="63" s="1"/>
  <c r="H329" i="63" a="1"/>
  <c r="H329" i="63" s="1"/>
  <c r="H258" i="63" a="1"/>
  <c r="H258" i="63" s="1"/>
  <c r="H12" i="63" a="1"/>
  <c r="H12" i="63" s="1"/>
  <c r="H352" i="63" a="1"/>
  <c r="H352" i="63" s="1"/>
  <c r="H263" i="63" a="1"/>
  <c r="H263" i="63" s="1"/>
  <c r="H68" i="63" a="1"/>
  <c r="H68" i="63" s="1"/>
  <c r="H156" i="63" a="1"/>
  <c r="H156" i="63" s="1"/>
  <c r="H165" i="63" a="1"/>
  <c r="H165" i="63" s="1"/>
  <c r="H344" i="63" a="1"/>
  <c r="H344" i="63" s="1"/>
  <c r="H350" i="63" a="1"/>
  <c r="H350" i="63" s="1"/>
  <c r="H30" i="63" a="1"/>
  <c r="H30" i="63" s="1"/>
  <c r="H310" i="63" a="1"/>
  <c r="H310" i="63" s="1"/>
  <c r="H322" i="63" a="1"/>
  <c r="H322" i="63" s="1"/>
  <c r="H355" i="63" a="1"/>
  <c r="H355" i="63" s="1"/>
  <c r="H126" i="63" a="1"/>
  <c r="H126" i="63" s="1"/>
  <c r="H203" i="63" a="1"/>
  <c r="H203" i="63" s="1"/>
  <c r="H298" i="63" a="1"/>
  <c r="H298" i="63" s="1"/>
  <c r="H196" i="63" a="1"/>
  <c r="H196" i="63" s="1"/>
  <c r="H97" i="63" a="1"/>
  <c r="H97" i="63" s="1"/>
  <c r="H212" i="63" a="1"/>
  <c r="H212" i="63" s="1"/>
  <c r="H98" i="63" a="1"/>
  <c r="H98" i="63" s="1"/>
  <c r="H105" i="63" a="1"/>
  <c r="H105" i="63" s="1"/>
  <c r="H149" i="63" a="1"/>
  <c r="H149" i="63" s="1"/>
  <c r="H130" i="63" a="1"/>
  <c r="H130" i="63" s="1"/>
  <c r="H37" i="63" a="1"/>
  <c r="H37" i="63" s="1"/>
  <c r="H46" i="63" a="1"/>
  <c r="H46" i="63" s="1"/>
  <c r="H275" i="63" a="1"/>
  <c r="H275" i="63" s="1"/>
  <c r="H266" i="63" a="1"/>
  <c r="H266" i="63" s="1"/>
  <c r="H254" i="63" a="1"/>
  <c r="H254" i="63" s="1"/>
  <c r="H194" i="63" a="1"/>
  <c r="H194" i="63" s="1"/>
  <c r="H218" i="63" a="1"/>
  <c r="H218" i="63" s="1"/>
  <c r="H74" i="63" a="1"/>
  <c r="H74" i="63" s="1"/>
  <c r="J1" i="63"/>
  <c r="I2" i="63"/>
  <c r="E8" i="43" a="1"/>
  <c r="K3" i="26"/>
  <c r="K2" i="26"/>
  <c r="E8" i="48" l="1"/>
  <c r="H9" i="48"/>
  <c r="I9" i="48" s="1"/>
  <c r="D9" i="48"/>
  <c r="S9" i="48" s="1"/>
  <c r="E8" i="43"/>
  <c r="G9" i="48"/>
  <c r="H10" i="27" a="1"/>
  <c r="H10" i="27" s="1"/>
  <c r="C10" i="27"/>
  <c r="D10" i="27"/>
  <c r="G10" i="27"/>
  <c r="E10" i="27"/>
  <c r="B11" i="27"/>
  <c r="A12" i="27"/>
  <c r="P53" i="39"/>
  <c r="P8" i="44"/>
  <c r="J8" i="44"/>
  <c r="K8" i="44"/>
  <c r="L8" i="44"/>
  <c r="M8" i="44"/>
  <c r="N8" i="44"/>
  <c r="O8" i="44"/>
  <c r="P3" i="38"/>
  <c r="K10" i="48"/>
  <c r="L10" i="48" s="1"/>
  <c r="M10" i="48" s="1"/>
  <c r="F10" i="48" a="1"/>
  <c r="F10" i="48" s="1"/>
  <c r="C10" i="48" a="1"/>
  <c r="C10" i="48" s="1"/>
  <c r="F9" i="27"/>
  <c r="E7" i="44"/>
  <c r="E7" i="94"/>
  <c r="I261" i="63" a="1"/>
  <c r="I261" i="63" s="1"/>
  <c r="I173" i="63" a="1"/>
  <c r="I173" i="63" s="1"/>
  <c r="I147" i="63" a="1"/>
  <c r="I147" i="63" s="1"/>
  <c r="I244" i="63" a="1"/>
  <c r="I244" i="63" s="1"/>
  <c r="I56" i="63" a="1"/>
  <c r="I56" i="63" s="1"/>
  <c r="I346" i="63" a="1"/>
  <c r="I346" i="63" s="1"/>
  <c r="I218" i="63" a="1"/>
  <c r="I218" i="63" s="1"/>
  <c r="I220" i="63" a="1"/>
  <c r="I220" i="63" s="1"/>
  <c r="I34" i="63" a="1"/>
  <c r="I34" i="63" s="1"/>
  <c r="I84" i="63" a="1"/>
  <c r="I84" i="63" s="1"/>
  <c r="I311" i="63" a="1"/>
  <c r="I311" i="63" s="1"/>
  <c r="I28" i="63" a="1"/>
  <c r="I28" i="63" s="1"/>
  <c r="I289" i="63" a="1"/>
  <c r="I289" i="63" s="1"/>
  <c r="I99" i="63" a="1"/>
  <c r="I99" i="63" s="1"/>
  <c r="I164" i="63" a="1"/>
  <c r="I164" i="63" s="1"/>
  <c r="I62" i="63" a="1"/>
  <c r="I62" i="63" s="1"/>
  <c r="I358" i="63" a="1"/>
  <c r="I358" i="63" s="1"/>
  <c r="I298" i="63" a="1"/>
  <c r="I298" i="63" s="1"/>
  <c r="I324" i="63" a="1"/>
  <c r="I324" i="63" s="1"/>
  <c r="I63" i="63" a="1"/>
  <c r="I63" i="63" s="1"/>
  <c r="I90" i="63" a="1"/>
  <c r="I90" i="63" s="1"/>
  <c r="I331" i="63" a="1"/>
  <c r="I331" i="63" s="1"/>
  <c r="I185" i="63" a="1"/>
  <c r="I185" i="63" s="1"/>
  <c r="I263" i="63" a="1"/>
  <c r="I263" i="63" s="1"/>
  <c r="I100" i="63" a="1"/>
  <c r="I100" i="63" s="1"/>
  <c r="I132" i="63" a="1"/>
  <c r="I132" i="63" s="1"/>
  <c r="I95" i="63" a="1"/>
  <c r="I95" i="63" s="1"/>
  <c r="I266" i="63" a="1"/>
  <c r="I266" i="63" s="1"/>
  <c r="I169" i="63" a="1"/>
  <c r="I169" i="63" s="1"/>
  <c r="I361" i="63" a="1"/>
  <c r="I361" i="63" s="1"/>
  <c r="I314" i="63" a="1"/>
  <c r="I314" i="63" s="1"/>
  <c r="I69" i="63" a="1"/>
  <c r="I69" i="63" s="1"/>
  <c r="I274" i="63" a="1"/>
  <c r="I274" i="63" s="1"/>
  <c r="I249" i="63" a="1"/>
  <c r="I249" i="63" s="1"/>
  <c r="I9" i="63" a="1"/>
  <c r="I9" i="63" s="1"/>
  <c r="I334" i="63" a="1"/>
  <c r="I334" i="63" s="1"/>
  <c r="I216" i="63" a="1"/>
  <c r="I216" i="63" s="1"/>
  <c r="I156" i="63" a="1"/>
  <c r="I156" i="63" s="1"/>
  <c r="I297" i="63" a="1"/>
  <c r="I297" i="63" s="1"/>
  <c r="I65" i="63" a="1"/>
  <c r="I65" i="63" s="1"/>
  <c r="I320" i="63" a="1"/>
  <c r="I320" i="63" s="1"/>
  <c r="I3" i="63" a="1"/>
  <c r="I3" i="63" s="1"/>
  <c r="I80" i="63" a="1"/>
  <c r="I80" i="63" s="1"/>
  <c r="I302" i="63" a="1"/>
  <c r="I302" i="63" s="1"/>
  <c r="I213" i="63" a="1"/>
  <c r="I213" i="63" s="1"/>
  <c r="I355" i="63" a="1"/>
  <c r="I355" i="63" s="1"/>
  <c r="I323" i="63" a="1"/>
  <c r="I323" i="63" s="1"/>
  <c r="I14" i="63" a="1"/>
  <c r="I14" i="63" s="1"/>
  <c r="I41" i="63" a="1"/>
  <c r="I41" i="63" s="1"/>
  <c r="I351" i="63" a="1"/>
  <c r="I351" i="63" s="1"/>
  <c r="I87" i="63" a="1"/>
  <c r="I87" i="63" s="1"/>
  <c r="I273" i="63" a="1"/>
  <c r="I273" i="63" s="1"/>
  <c r="I332" i="63" a="1"/>
  <c r="I332" i="63" s="1"/>
  <c r="I127" i="63" a="1"/>
  <c r="I127" i="63" s="1"/>
  <c r="I281" i="63" a="1"/>
  <c r="I281" i="63" s="1"/>
  <c r="I245" i="63" a="1"/>
  <c r="I245" i="63" s="1"/>
  <c r="I89" i="63" a="1"/>
  <c r="I89" i="63" s="1"/>
  <c r="I328" i="63" a="1"/>
  <c r="I328" i="63" s="1"/>
  <c r="I138" i="63" a="1"/>
  <c r="I138" i="63" s="1"/>
  <c r="I327" i="63" a="1"/>
  <c r="I327" i="63" s="1"/>
  <c r="I187" i="63" a="1"/>
  <c r="I187" i="63" s="1"/>
  <c r="I137" i="63" a="1"/>
  <c r="I137" i="63" s="1"/>
  <c r="I178" i="63" a="1"/>
  <c r="I178" i="63" s="1"/>
  <c r="I278" i="63" a="1"/>
  <c r="I278" i="63" s="1"/>
  <c r="I293" i="63" a="1"/>
  <c r="I293" i="63" s="1"/>
  <c r="I186" i="63" a="1"/>
  <c r="I186" i="63" s="1"/>
  <c r="I321" i="63" a="1"/>
  <c r="I321" i="63" s="1"/>
  <c r="I197" i="63" a="1"/>
  <c r="I197" i="63" s="1"/>
  <c r="I228" i="63" a="1"/>
  <c r="I228" i="63" s="1"/>
  <c r="I201" i="63" a="1"/>
  <c r="I201" i="63" s="1"/>
  <c r="I29" i="63" a="1"/>
  <c r="I29" i="63" s="1"/>
  <c r="I239" i="63" a="1"/>
  <c r="I239" i="63" s="1"/>
  <c r="I76" i="63" a="1"/>
  <c r="I76" i="63" s="1"/>
  <c r="I21" i="63" a="1"/>
  <c r="I21" i="63" s="1"/>
  <c r="I30" i="63" a="1"/>
  <c r="I30" i="63" s="1"/>
  <c r="I22" i="63" a="1"/>
  <c r="I22" i="63" s="1"/>
  <c r="I236" i="63" a="1"/>
  <c r="I236" i="63" s="1"/>
  <c r="I38" i="63" a="1"/>
  <c r="I38" i="63" s="1"/>
  <c r="I79" i="63" a="1"/>
  <c r="I79" i="63" s="1"/>
  <c r="I284" i="63" a="1"/>
  <c r="I284" i="63" s="1"/>
  <c r="I49" i="63" a="1"/>
  <c r="I49" i="63" s="1"/>
  <c r="I12" i="63" a="1"/>
  <c r="I12" i="63" s="1"/>
  <c r="I318" i="63" a="1"/>
  <c r="I318" i="63" s="1"/>
  <c r="I209" i="63" a="1"/>
  <c r="I209" i="63" s="1"/>
  <c r="I329" i="63" a="1"/>
  <c r="I329" i="63" s="1"/>
  <c r="I172" i="63" a="1"/>
  <c r="I172" i="63" s="1"/>
  <c r="I335" i="63" a="1"/>
  <c r="I335" i="63" s="1"/>
  <c r="I292" i="63" a="1"/>
  <c r="I292" i="63" s="1"/>
  <c r="I315" i="63" a="1"/>
  <c r="I315" i="63" s="1"/>
  <c r="I271" i="63" a="1"/>
  <c r="I271" i="63" s="1"/>
  <c r="I168" i="63" a="1"/>
  <c r="I168" i="63" s="1"/>
  <c r="I214" i="63" a="1"/>
  <c r="I214" i="63" s="1"/>
  <c r="I118" i="63" a="1"/>
  <c r="I118" i="63" s="1"/>
  <c r="I199" i="63" a="1"/>
  <c r="I199" i="63" s="1"/>
  <c r="I280" i="63" a="1"/>
  <c r="I280" i="63" s="1"/>
  <c r="I303" i="63" a="1"/>
  <c r="I303" i="63" s="1"/>
  <c r="I162" i="63" a="1"/>
  <c r="I162" i="63" s="1"/>
  <c r="I54" i="63" a="1"/>
  <c r="I54" i="63" s="1"/>
  <c r="I92" i="63" a="1"/>
  <c r="I92" i="63" s="1"/>
  <c r="I42" i="63" a="1"/>
  <c r="I42" i="63" s="1"/>
  <c r="I319" i="63" a="1"/>
  <c r="I319" i="63" s="1"/>
  <c r="I117" i="63" a="1"/>
  <c r="I117" i="63" s="1"/>
  <c r="I104" i="63" a="1"/>
  <c r="I104" i="63" s="1"/>
  <c r="I223" i="63" a="1"/>
  <c r="I223" i="63" s="1"/>
  <c r="I111" i="63" a="1"/>
  <c r="I111" i="63" s="1"/>
  <c r="I167" i="63" a="1"/>
  <c r="I167" i="63" s="1"/>
  <c r="I43" i="63" a="1"/>
  <c r="I43" i="63" s="1"/>
  <c r="I52" i="63" a="1"/>
  <c r="I52" i="63" s="1"/>
  <c r="I357" i="63" a="1"/>
  <c r="I357" i="63" s="1"/>
  <c r="I166" i="63" a="1"/>
  <c r="I166" i="63" s="1"/>
  <c r="I257" i="63" a="1"/>
  <c r="I257" i="63" s="1"/>
  <c r="I203" i="63" a="1"/>
  <c r="I203" i="63" s="1"/>
  <c r="I189" i="63" a="1"/>
  <c r="I189" i="63" s="1"/>
  <c r="I33" i="63" a="1"/>
  <c r="I33" i="63" s="1"/>
  <c r="I7" i="63" a="1"/>
  <c r="I7" i="63" s="1"/>
  <c r="I359" i="63" a="1"/>
  <c r="I359" i="63" s="1"/>
  <c r="I294" i="63" a="1"/>
  <c r="I294" i="63" s="1"/>
  <c r="I96" i="63" a="1"/>
  <c r="I96" i="63" s="1"/>
  <c r="I4" i="63" a="1"/>
  <c r="I4" i="63" s="1"/>
  <c r="I11" i="63" a="1"/>
  <c r="I11" i="63" s="1"/>
  <c r="I13" i="63" a="1"/>
  <c r="I13" i="63" s="1"/>
  <c r="I128" i="63" a="1"/>
  <c r="I128" i="63" s="1"/>
  <c r="I50" i="63" a="1"/>
  <c r="I50" i="63" s="1"/>
  <c r="I326" i="63" a="1"/>
  <c r="I326" i="63" s="1"/>
  <c r="I260" i="63" a="1"/>
  <c r="I260" i="63" s="1"/>
  <c r="I31" i="63" a="1"/>
  <c r="I31" i="63" s="1"/>
  <c r="I73" i="63" a="1"/>
  <c r="I73" i="63" s="1"/>
  <c r="I136" i="63" a="1"/>
  <c r="I136" i="63" s="1"/>
  <c r="I155" i="63" a="1"/>
  <c r="I155" i="63" s="1"/>
  <c r="I77" i="63" a="1"/>
  <c r="I77" i="63" s="1"/>
  <c r="I150" i="63" a="1"/>
  <c r="I150" i="63" s="1"/>
  <c r="I347" i="63" a="1"/>
  <c r="I347" i="63" s="1"/>
  <c r="I48" i="63" a="1"/>
  <c r="I48" i="63" s="1"/>
  <c r="I224" i="63" a="1"/>
  <c r="I224" i="63" s="1"/>
  <c r="I35" i="63" a="1"/>
  <c r="I35" i="63" s="1"/>
  <c r="I362" i="63" a="1"/>
  <c r="I362" i="63" s="1"/>
  <c r="I255" i="63" a="1"/>
  <c r="I255" i="63" s="1"/>
  <c r="I339" i="63" a="1"/>
  <c r="I339" i="63" s="1"/>
  <c r="I126" i="63" a="1"/>
  <c r="I126" i="63" s="1"/>
  <c r="I157" i="63" a="1"/>
  <c r="I157" i="63" s="1"/>
  <c r="I152" i="63" a="1"/>
  <c r="I152" i="63" s="1"/>
  <c r="I291" i="63" a="1"/>
  <c r="I291" i="63" s="1"/>
  <c r="I188" i="63" a="1"/>
  <c r="I188" i="63" s="1"/>
  <c r="I6" i="63" a="1"/>
  <c r="I6" i="63" s="1"/>
  <c r="I24" i="63" a="1"/>
  <c r="I24" i="63" s="1"/>
  <c r="I368" i="63" a="1"/>
  <c r="I368" i="63" s="1"/>
  <c r="I200" i="63" a="1"/>
  <c r="I200" i="63" s="1"/>
  <c r="I154" i="63" a="1"/>
  <c r="I154" i="63" s="1"/>
  <c r="I91" i="63" a="1"/>
  <c r="I91" i="63" s="1"/>
  <c r="I316" i="63" a="1"/>
  <c r="I316" i="63" s="1"/>
  <c r="I47" i="63" a="1"/>
  <c r="I47" i="63" s="1"/>
  <c r="I238" i="63" a="1"/>
  <c r="I238" i="63" s="1"/>
  <c r="I279" i="63" a="1"/>
  <c r="I279" i="63" s="1"/>
  <c r="I78" i="63" a="1"/>
  <c r="I78" i="63" s="1"/>
  <c r="I337" i="63" a="1"/>
  <c r="I337" i="63" s="1"/>
  <c r="I265" i="63" a="1"/>
  <c r="I265" i="63" s="1"/>
  <c r="I175" i="63" a="1"/>
  <c r="I175" i="63" s="1"/>
  <c r="I102" i="63" a="1"/>
  <c r="I102" i="63" s="1"/>
  <c r="I246" i="63" a="1"/>
  <c r="I246" i="63" s="1"/>
  <c r="I366" i="63" a="1"/>
  <c r="I366" i="63" s="1"/>
  <c r="I134" i="63" a="1"/>
  <c r="I134" i="63" s="1"/>
  <c r="I158" i="63" a="1"/>
  <c r="I158" i="63" s="1"/>
  <c r="I163" i="63" a="1"/>
  <c r="I163" i="63" s="1"/>
  <c r="I151" i="63" a="1"/>
  <c r="I151" i="63" s="1"/>
  <c r="I290" i="63" a="1"/>
  <c r="I290" i="63" s="1"/>
  <c r="I180" i="63" a="1"/>
  <c r="I180" i="63" s="1"/>
  <c r="I207" i="63" a="1"/>
  <c r="I207" i="63" s="1"/>
  <c r="I64" i="63" a="1"/>
  <c r="I64" i="63" s="1"/>
  <c r="I177" i="63" a="1"/>
  <c r="I177" i="63" s="1"/>
  <c r="I230" i="63" a="1"/>
  <c r="I230" i="63" s="1"/>
  <c r="I283" i="63" a="1"/>
  <c r="I283" i="63" s="1"/>
  <c r="I116" i="63" a="1"/>
  <c r="I116" i="63" s="1"/>
  <c r="I256" i="63" a="1"/>
  <c r="I256" i="63" s="1"/>
  <c r="I349" i="63" a="1"/>
  <c r="I349" i="63" s="1"/>
  <c r="I247" i="63" a="1"/>
  <c r="I247" i="63" s="1"/>
  <c r="I148" i="63" a="1"/>
  <c r="I148" i="63" s="1"/>
  <c r="I354" i="63" a="1"/>
  <c r="I354" i="63" s="1"/>
  <c r="I194" i="63" a="1"/>
  <c r="I194" i="63" s="1"/>
  <c r="I135" i="63" a="1"/>
  <c r="I135" i="63" s="1"/>
  <c r="I149" i="63" a="1"/>
  <c r="I149" i="63" s="1"/>
  <c r="I40" i="63" a="1"/>
  <c r="I40" i="63" s="1"/>
  <c r="I352" i="63" a="1"/>
  <c r="I352" i="63" s="1"/>
  <c r="I333" i="63" a="1"/>
  <c r="I333" i="63" s="1"/>
  <c r="I305" i="63" a="1"/>
  <c r="I305" i="63" s="1"/>
  <c r="I46" i="63" a="1"/>
  <c r="I46" i="63" s="1"/>
  <c r="I196" i="63" a="1"/>
  <c r="I196" i="63" s="1"/>
  <c r="I171" i="63" a="1"/>
  <c r="I171" i="63" s="1"/>
  <c r="I120" i="63" a="1"/>
  <c r="I120" i="63" s="1"/>
  <c r="I296" i="63" a="1"/>
  <c r="I296" i="63" s="1"/>
  <c r="I299" i="63" a="1"/>
  <c r="I299" i="63" s="1"/>
  <c r="I16" i="63" a="1"/>
  <c r="I16" i="63" s="1"/>
  <c r="I295" i="63" a="1"/>
  <c r="I295" i="63" s="1"/>
  <c r="I259" i="63" a="1"/>
  <c r="I259" i="63" s="1"/>
  <c r="I103" i="63" a="1"/>
  <c r="I103" i="63" s="1"/>
  <c r="I27" i="63" a="1"/>
  <c r="I27" i="63" s="1"/>
  <c r="I300" i="63" a="1"/>
  <c r="I300" i="63" s="1"/>
  <c r="I145" i="63" a="1"/>
  <c r="I145" i="63" s="1"/>
  <c r="I109" i="63" a="1"/>
  <c r="I109" i="63" s="1"/>
  <c r="I130" i="63" a="1"/>
  <c r="I130" i="63" s="1"/>
  <c r="I144" i="63" a="1"/>
  <c r="I144" i="63" s="1"/>
  <c r="I146" i="63" a="1"/>
  <c r="I146" i="63" s="1"/>
  <c r="I240" i="63" a="1"/>
  <c r="I240" i="63" s="1"/>
  <c r="I233" i="63" a="1"/>
  <c r="I233" i="63" s="1"/>
  <c r="I237" i="63" a="1"/>
  <c r="I237" i="63" s="1"/>
  <c r="I123" i="63" a="1"/>
  <c r="I123" i="63" s="1"/>
  <c r="I365" i="63" a="1"/>
  <c r="I365" i="63" s="1"/>
  <c r="I307" i="63" a="1"/>
  <c r="I307" i="63" s="1"/>
  <c r="I363" i="63" a="1"/>
  <c r="I363" i="63" s="1"/>
  <c r="I262" i="63" a="1"/>
  <c r="I262" i="63" s="1"/>
  <c r="I268" i="63" a="1"/>
  <c r="I268" i="63" s="1"/>
  <c r="I232" i="63" a="1"/>
  <c r="I232" i="63" s="1"/>
  <c r="I356" i="63" a="1"/>
  <c r="I356" i="63" s="1"/>
  <c r="I74" i="63" a="1"/>
  <c r="I74" i="63" s="1"/>
  <c r="I234" i="63" a="1"/>
  <c r="I234" i="63" s="1"/>
  <c r="I270" i="63" a="1"/>
  <c r="I270" i="63" s="1"/>
  <c r="I20" i="63" a="1"/>
  <c r="I20" i="63" s="1"/>
  <c r="I217" i="63" a="1"/>
  <c r="I217" i="63" s="1"/>
  <c r="I250" i="63" a="1"/>
  <c r="I250" i="63" s="1"/>
  <c r="I344" i="63" a="1"/>
  <c r="I344" i="63" s="1"/>
  <c r="I36" i="63" a="1"/>
  <c r="I36" i="63" s="1"/>
  <c r="I124" i="63" a="1"/>
  <c r="I124" i="63" s="1"/>
  <c r="I338" i="63" a="1"/>
  <c r="I338" i="63" s="1"/>
  <c r="I325" i="63" a="1"/>
  <c r="I325" i="63" s="1"/>
  <c r="I133" i="63" a="1"/>
  <c r="I133" i="63" s="1"/>
  <c r="I219" i="63" a="1"/>
  <c r="I219" i="63" s="1"/>
  <c r="I241" i="63" a="1"/>
  <c r="I241" i="63" s="1"/>
  <c r="I277" i="63" a="1"/>
  <c r="I277" i="63" s="1"/>
  <c r="I272" i="63" a="1"/>
  <c r="I272" i="63" s="1"/>
  <c r="I81" i="63" a="1"/>
  <c r="I81" i="63" s="1"/>
  <c r="I119" i="63" a="1"/>
  <c r="I119" i="63" s="1"/>
  <c r="I101" i="63" a="1"/>
  <c r="I101" i="63" s="1"/>
  <c r="I353" i="63" a="1"/>
  <c r="I353" i="63" s="1"/>
  <c r="I39" i="63" a="1"/>
  <c r="I39" i="63" s="1"/>
  <c r="I243" i="63" a="1"/>
  <c r="I243" i="63" s="1"/>
  <c r="I55" i="63" a="1"/>
  <c r="I55" i="63" s="1"/>
  <c r="I174" i="63" a="1"/>
  <c r="I174" i="63" s="1"/>
  <c r="I276" i="63" a="1"/>
  <c r="I276" i="63" s="1"/>
  <c r="I304" i="63" a="1"/>
  <c r="I304" i="63" s="1"/>
  <c r="I105" i="63" a="1"/>
  <c r="I105" i="63" s="1"/>
  <c r="I288" i="63" a="1"/>
  <c r="I288" i="63" s="1"/>
  <c r="I97" i="63" a="1"/>
  <c r="I97" i="63" s="1"/>
  <c r="I170" i="63" a="1"/>
  <c r="I170" i="63" s="1"/>
  <c r="I10" i="63" a="1"/>
  <c r="I10" i="63" s="1"/>
  <c r="I287" i="63" a="1"/>
  <c r="I287" i="63" s="1"/>
  <c r="I159" i="63" a="1"/>
  <c r="I159" i="63" s="1"/>
  <c r="I227" i="63" a="1"/>
  <c r="I227" i="63" s="1"/>
  <c r="I310" i="63" a="1"/>
  <c r="I310" i="63" s="1"/>
  <c r="I8" i="63" a="1"/>
  <c r="I8" i="63" s="1"/>
  <c r="I193" i="63" a="1"/>
  <c r="I193" i="63" s="1"/>
  <c r="I114" i="63" a="1"/>
  <c r="I114" i="63" s="1"/>
  <c r="I308" i="63" a="1"/>
  <c r="I308" i="63" s="1"/>
  <c r="I26" i="63" a="1"/>
  <c r="I26" i="63" s="1"/>
  <c r="I141" i="63" a="1"/>
  <c r="I141" i="63" s="1"/>
  <c r="I251" i="63" a="1"/>
  <c r="I251" i="63" s="1"/>
  <c r="I165" i="63" a="1"/>
  <c r="I165" i="63" s="1"/>
  <c r="I183" i="63" a="1"/>
  <c r="I183" i="63" s="1"/>
  <c r="I122" i="63" a="1"/>
  <c r="I122" i="63" s="1"/>
  <c r="I17" i="63" a="1"/>
  <c r="I17" i="63" s="1"/>
  <c r="I113" i="63" a="1"/>
  <c r="I113" i="63" s="1"/>
  <c r="I248" i="63" a="1"/>
  <c r="I248" i="63" s="1"/>
  <c r="I208" i="63" a="1"/>
  <c r="I208" i="63" s="1"/>
  <c r="I131" i="63" a="1"/>
  <c r="I131" i="63" s="1"/>
  <c r="I179" i="63" a="1"/>
  <c r="I179" i="63" s="1"/>
  <c r="I191" i="63" a="1"/>
  <c r="I191" i="63" s="1"/>
  <c r="I285" i="63" a="1"/>
  <c r="I285" i="63" s="1"/>
  <c r="I112" i="63" a="1"/>
  <c r="I112" i="63" s="1"/>
  <c r="I129" i="63" a="1"/>
  <c r="I129" i="63" s="1"/>
  <c r="I348" i="63" a="1"/>
  <c r="I348" i="63" s="1"/>
  <c r="I192" i="63" a="1"/>
  <c r="I192" i="63" s="1"/>
  <c r="I70" i="63" a="1"/>
  <c r="I70" i="63" s="1"/>
  <c r="I107" i="63" a="1"/>
  <c r="I107" i="63" s="1"/>
  <c r="I82" i="63" a="1"/>
  <c r="I82" i="63" s="1"/>
  <c r="I86" i="63" a="1"/>
  <c r="I86" i="63" s="1"/>
  <c r="I231" i="63" a="1"/>
  <c r="I231" i="63" s="1"/>
  <c r="I222" i="63" a="1"/>
  <c r="I222" i="63" s="1"/>
  <c r="I212" i="63" a="1"/>
  <c r="I212" i="63" s="1"/>
  <c r="I32" i="63" a="1"/>
  <c r="I32" i="63" s="1"/>
  <c r="I53" i="63" a="1"/>
  <c r="I53" i="63" s="1"/>
  <c r="I19" i="63" a="1"/>
  <c r="I19" i="63" s="1"/>
  <c r="I252" i="63" a="1"/>
  <c r="I252" i="63" s="1"/>
  <c r="I153" i="63" a="1"/>
  <c r="I153" i="63" s="1"/>
  <c r="I68" i="63" a="1"/>
  <c r="I68" i="63" s="1"/>
  <c r="I5" i="63" a="1"/>
  <c r="I5" i="63" s="1"/>
  <c r="I66" i="63" a="1"/>
  <c r="I66" i="63" s="1"/>
  <c r="I67" i="63" a="1"/>
  <c r="I67" i="63" s="1"/>
  <c r="I264" i="63" a="1"/>
  <c r="I264" i="63" s="1"/>
  <c r="I195" i="63" a="1"/>
  <c r="I195" i="63" s="1"/>
  <c r="I121" i="63" a="1"/>
  <c r="I121" i="63" s="1"/>
  <c r="I51" i="63" a="1"/>
  <c r="I51" i="63" s="1"/>
  <c r="I221" i="63" a="1"/>
  <c r="I221" i="63" s="1"/>
  <c r="I59" i="63" a="1"/>
  <c r="I59" i="63" s="1"/>
  <c r="I139" i="63" a="1"/>
  <c r="I139" i="63" s="1"/>
  <c r="I364" i="63" a="1"/>
  <c r="I364" i="63" s="1"/>
  <c r="I226" i="63" a="1"/>
  <c r="I226" i="63" s="1"/>
  <c r="I143" i="63" a="1"/>
  <c r="I143" i="63" s="1"/>
  <c r="I367" i="63" a="1"/>
  <c r="I367" i="63" s="1"/>
  <c r="I202" i="63" a="1"/>
  <c r="I202" i="63" s="1"/>
  <c r="I254" i="63" a="1"/>
  <c r="I254" i="63" s="1"/>
  <c r="I253" i="63" a="1"/>
  <c r="I253" i="63" s="1"/>
  <c r="I282" i="63" a="1"/>
  <c r="I282" i="63" s="1"/>
  <c r="I229" i="63" a="1"/>
  <c r="I229" i="63" s="1"/>
  <c r="I18" i="63" a="1"/>
  <c r="I18" i="63" s="1"/>
  <c r="I140" i="63" a="1"/>
  <c r="I140" i="63" s="1"/>
  <c r="I176" i="63" a="1"/>
  <c r="I176" i="63" s="1"/>
  <c r="I115" i="63" a="1"/>
  <c r="I115" i="63" s="1"/>
  <c r="I60" i="63" a="1"/>
  <c r="I60" i="63" s="1"/>
  <c r="I336" i="63" a="1"/>
  <c r="I336" i="63" s="1"/>
  <c r="I312" i="63" a="1"/>
  <c r="I312" i="63" s="1"/>
  <c r="I93" i="63" a="1"/>
  <c r="I93" i="63" s="1"/>
  <c r="I306" i="63" a="1"/>
  <c r="I306" i="63" s="1"/>
  <c r="I110" i="63" a="1"/>
  <c r="I110" i="63" s="1"/>
  <c r="I57" i="63" a="1"/>
  <c r="I57" i="63" s="1"/>
  <c r="I343" i="63" a="1"/>
  <c r="I343" i="63" s="1"/>
  <c r="I340" i="63" a="1"/>
  <c r="I340" i="63" s="1"/>
  <c r="I275" i="63" a="1"/>
  <c r="I275" i="63" s="1"/>
  <c r="I37" i="63" a="1"/>
  <c r="I37" i="63" s="1"/>
  <c r="I206" i="63" a="1"/>
  <c r="I206" i="63" s="1"/>
  <c r="I182" i="63" a="1"/>
  <c r="I182" i="63" s="1"/>
  <c r="I25" i="63" a="1"/>
  <c r="I25" i="63" s="1"/>
  <c r="I23" i="63" a="1"/>
  <c r="I23" i="63" s="1"/>
  <c r="I184" i="63" a="1"/>
  <c r="I184" i="63" s="1"/>
  <c r="I204" i="63" a="1"/>
  <c r="I204" i="63" s="1"/>
  <c r="I125" i="63" a="1"/>
  <c r="I125" i="63" s="1"/>
  <c r="I317" i="63" a="1"/>
  <c r="I317" i="63" s="1"/>
  <c r="I142" i="63" a="1"/>
  <c r="I142" i="63" s="1"/>
  <c r="I45" i="63" a="1"/>
  <c r="I45" i="63" s="1"/>
  <c r="I330" i="63" a="1"/>
  <c r="I330" i="63" s="1"/>
  <c r="I61" i="63" a="1"/>
  <c r="I61" i="63" s="1"/>
  <c r="I215" i="63" a="1"/>
  <c r="I215" i="63" s="1"/>
  <c r="I181" i="63" a="1"/>
  <c r="I181" i="63" s="1"/>
  <c r="I83" i="63" a="1"/>
  <c r="I83" i="63" s="1"/>
  <c r="I360" i="63" a="1"/>
  <c r="I360" i="63" s="1"/>
  <c r="I71" i="63" a="1"/>
  <c r="I71" i="63" s="1"/>
  <c r="I350" i="63" a="1"/>
  <c r="I350" i="63" s="1"/>
  <c r="I198" i="63" a="1"/>
  <c r="I198" i="63" s="1"/>
  <c r="I72" i="63" a="1"/>
  <c r="I72" i="63" s="1"/>
  <c r="I258" i="63" a="1"/>
  <c r="I258" i="63" s="1"/>
  <c r="I211" i="63" a="1"/>
  <c r="I211" i="63" s="1"/>
  <c r="I301" i="63" a="1"/>
  <c r="I301" i="63" s="1"/>
  <c r="I313" i="63" a="1"/>
  <c r="I313" i="63" s="1"/>
  <c r="I98" i="63" a="1"/>
  <c r="I98" i="63" s="1"/>
  <c r="I242" i="63" a="1"/>
  <c r="I242" i="63" s="1"/>
  <c r="I160" i="63" a="1"/>
  <c r="I160" i="63" s="1"/>
  <c r="I345" i="63" a="1"/>
  <c r="I345" i="63" s="1"/>
  <c r="I15" i="63" a="1"/>
  <c r="I15" i="63" s="1"/>
  <c r="I161" i="63" a="1"/>
  <c r="I161" i="63" s="1"/>
  <c r="I58" i="63" a="1"/>
  <c r="I58" i="63" s="1"/>
  <c r="I108" i="63" a="1"/>
  <c r="I108" i="63" s="1"/>
  <c r="I85" i="63" a="1"/>
  <c r="I85" i="63" s="1"/>
  <c r="I44" i="63" a="1"/>
  <c r="I44" i="63" s="1"/>
  <c r="I205" i="63" a="1"/>
  <c r="I205" i="63" s="1"/>
  <c r="I225" i="63" a="1"/>
  <c r="I225" i="63" s="1"/>
  <c r="I210" i="63" a="1"/>
  <c r="I210" i="63" s="1"/>
  <c r="I235" i="63" a="1"/>
  <c r="I235" i="63" s="1"/>
  <c r="I269" i="63" a="1"/>
  <c r="I269" i="63" s="1"/>
  <c r="I267" i="63" a="1"/>
  <c r="I267" i="63" s="1"/>
  <c r="I75" i="63" a="1"/>
  <c r="I75" i="63" s="1"/>
  <c r="I190" i="63" a="1"/>
  <c r="I190" i="63" s="1"/>
  <c r="I309" i="63" a="1"/>
  <c r="I309" i="63" s="1"/>
  <c r="I286" i="63" a="1"/>
  <c r="I286" i="63" s="1"/>
  <c r="I341" i="63" a="1"/>
  <c r="I341" i="63" s="1"/>
  <c r="I342" i="63" a="1"/>
  <c r="I342" i="63" s="1"/>
  <c r="I322" i="63" a="1"/>
  <c r="I322" i="63" s="1"/>
  <c r="I94" i="63" a="1"/>
  <c r="I94" i="63" s="1"/>
  <c r="I88" i="63" a="1"/>
  <c r="I88" i="63" s="1"/>
  <c r="I106" i="63" a="1"/>
  <c r="I106" i="63" s="1"/>
  <c r="J2" i="63"/>
  <c r="K1" i="63"/>
  <c r="K2" i="63" s="1"/>
  <c r="Q1" i="59"/>
  <c r="Q1" i="38"/>
  <c r="M1" i="26"/>
  <c r="R3" i="39" s="1"/>
  <c r="L14" i="26"/>
  <c r="L15" i="26"/>
  <c r="Q1" i="39"/>
  <c r="A11" i="48"/>
  <c r="N10" i="48"/>
  <c r="B10" i="48"/>
  <c r="N8" i="94" a="1"/>
  <c r="N8" i="94" s="1"/>
  <c r="P8" i="94" a="1"/>
  <c r="P8" i="94" s="1"/>
  <c r="J8" i="94" a="1"/>
  <c r="J8" i="94" s="1"/>
  <c r="K8" i="94" a="1"/>
  <c r="K8" i="94" s="1"/>
  <c r="L8" i="94" a="1"/>
  <c r="L8" i="94" s="1"/>
  <c r="O8" i="94" a="1"/>
  <c r="O8" i="94" s="1"/>
  <c r="M8" i="94" a="1"/>
  <c r="M8" i="94" s="1"/>
  <c r="D8" i="94"/>
  <c r="D8" i="44"/>
  <c r="C8" i="44"/>
  <c r="C8" i="94"/>
  <c r="O9" i="43"/>
  <c r="J9" i="43"/>
  <c r="D9" i="43" a="1"/>
  <c r="D9" i="43" s="1"/>
  <c r="K9" i="43"/>
  <c r="N9" i="43"/>
  <c r="M9" i="43"/>
  <c r="B9" i="94"/>
  <c r="P9" i="43"/>
  <c r="B9" i="44"/>
  <c r="L9" i="43"/>
  <c r="C9" i="43" a="1"/>
  <c r="C9" i="43" s="1"/>
  <c r="A10" i="44"/>
  <c r="B10" i="43"/>
  <c r="A11" i="43"/>
  <c r="E9" i="43" a="1"/>
  <c r="L3" i="26"/>
  <c r="L2" i="26"/>
  <c r="F10" i="27" l="1"/>
  <c r="E9" i="48"/>
  <c r="E9" i="43"/>
  <c r="Q3" i="38"/>
  <c r="H10" i="48"/>
  <c r="I10" i="48" s="1"/>
  <c r="K11" i="48"/>
  <c r="L11" i="48" s="1"/>
  <c r="M11" i="48" s="1"/>
  <c r="C11" i="48" a="1"/>
  <c r="C11" i="48" s="1"/>
  <c r="F11" i="48" a="1"/>
  <c r="F11" i="48" s="1"/>
  <c r="B12" i="27"/>
  <c r="A13" i="27"/>
  <c r="H11" i="27" a="1"/>
  <c r="H11" i="27" s="1"/>
  <c r="C11" i="27"/>
  <c r="D11" i="27"/>
  <c r="E11" i="27"/>
  <c r="G11" i="27"/>
  <c r="G10" i="48"/>
  <c r="J9" i="44"/>
  <c r="K9" i="44"/>
  <c r="L9" i="44"/>
  <c r="M9" i="44"/>
  <c r="N9" i="44"/>
  <c r="O9" i="44"/>
  <c r="P9" i="44"/>
  <c r="T10" i="48"/>
  <c r="P10" i="48"/>
  <c r="Q53" i="39"/>
  <c r="D10" i="48"/>
  <c r="S10" i="48" s="1"/>
  <c r="U10" i="48"/>
  <c r="O10" i="48"/>
  <c r="E8" i="44"/>
  <c r="E8" i="94"/>
  <c r="A12" i="43"/>
  <c r="A11" i="44"/>
  <c r="B11" i="43"/>
  <c r="D10" i="43" a="1"/>
  <c r="D10" i="43" s="1"/>
  <c r="B10" i="44"/>
  <c r="B10" i="94"/>
  <c r="N10" i="43"/>
  <c r="J10" i="43"/>
  <c r="L10" i="43"/>
  <c r="O10" i="43"/>
  <c r="P10" i="43"/>
  <c r="C10" i="43" a="1"/>
  <c r="C10" i="43" s="1"/>
  <c r="K10" i="43"/>
  <c r="M10" i="43"/>
  <c r="C9" i="44"/>
  <c r="C9" i="94"/>
  <c r="K9" i="94" a="1"/>
  <c r="K9" i="94" s="1"/>
  <c r="O9" i="94" a="1"/>
  <c r="O9" i="94" s="1"/>
  <c r="L9" i="94" a="1"/>
  <c r="L9" i="94" s="1"/>
  <c r="M9" i="94" a="1"/>
  <c r="M9" i="94" s="1"/>
  <c r="P9" i="94" a="1"/>
  <c r="P9" i="94" s="1"/>
  <c r="J9" i="94" a="1"/>
  <c r="J9" i="94" s="1"/>
  <c r="N9" i="94" a="1"/>
  <c r="N9" i="94" s="1"/>
  <c r="D9" i="94"/>
  <c r="D9" i="44"/>
  <c r="B11" i="48"/>
  <c r="A12" i="48"/>
  <c r="N11" i="48"/>
  <c r="N1" i="26"/>
  <c r="S3" i="39" s="1"/>
  <c r="R1" i="59"/>
  <c r="M15" i="26"/>
  <c r="R1" i="38"/>
  <c r="M14" i="26"/>
  <c r="R1" i="39"/>
  <c r="K278" i="63" a="1"/>
  <c r="K278" i="63" s="1"/>
  <c r="K31" i="63" a="1"/>
  <c r="K31" i="63" s="1"/>
  <c r="K325" i="63" a="1"/>
  <c r="K325" i="63" s="1"/>
  <c r="K152" i="63" a="1"/>
  <c r="K152" i="63" s="1"/>
  <c r="K215" i="63" a="1"/>
  <c r="K215" i="63" s="1"/>
  <c r="K78" i="63" a="1"/>
  <c r="K78" i="63" s="1"/>
  <c r="K341" i="63" a="1"/>
  <c r="K341" i="63" s="1"/>
  <c r="K299" i="63" a="1"/>
  <c r="K299" i="63" s="1"/>
  <c r="K107" i="63" a="1"/>
  <c r="K107" i="63" s="1"/>
  <c r="K315" i="63" a="1"/>
  <c r="K315" i="63" s="1"/>
  <c r="K270" i="63" a="1"/>
  <c r="K270" i="63" s="1"/>
  <c r="K21" i="63" a="1"/>
  <c r="K21" i="63" s="1"/>
  <c r="K9" i="63" a="1"/>
  <c r="K9" i="63" s="1"/>
  <c r="K133" i="63" a="1"/>
  <c r="K133" i="63" s="1"/>
  <c r="K106" i="63" a="1"/>
  <c r="K106" i="63" s="1"/>
  <c r="K46" i="63" a="1"/>
  <c r="K46" i="63" s="1"/>
  <c r="K182" i="63" a="1"/>
  <c r="K182" i="63" s="1"/>
  <c r="K35" i="63" a="1"/>
  <c r="K35" i="63" s="1"/>
  <c r="K230" i="63" a="1"/>
  <c r="K230" i="63" s="1"/>
  <c r="K114" i="63" a="1"/>
  <c r="K114" i="63" s="1"/>
  <c r="K26" i="63" a="1"/>
  <c r="K26" i="63" s="1"/>
  <c r="K154" i="63" a="1"/>
  <c r="K154" i="63" s="1"/>
  <c r="K94" i="63" a="1"/>
  <c r="K94" i="63" s="1"/>
  <c r="K175" i="63" a="1"/>
  <c r="K175" i="63" s="1"/>
  <c r="K3" i="63" a="1"/>
  <c r="K3" i="63" s="1"/>
  <c r="K354" i="63" a="1"/>
  <c r="K354" i="63" s="1"/>
  <c r="K29" i="63" a="1"/>
  <c r="K29" i="63" s="1"/>
  <c r="K4" i="63" a="1"/>
  <c r="K4" i="63" s="1"/>
  <c r="K257" i="63" a="1"/>
  <c r="K257" i="63" s="1"/>
  <c r="K23" i="63" a="1"/>
  <c r="K23" i="63" s="1"/>
  <c r="K218" i="63" a="1"/>
  <c r="K218" i="63" s="1"/>
  <c r="K147" i="63" a="1"/>
  <c r="K147" i="63" s="1"/>
  <c r="K109" i="63" a="1"/>
  <c r="K109" i="63" s="1"/>
  <c r="K116" i="63" a="1"/>
  <c r="K116" i="63" s="1"/>
  <c r="K275" i="63" a="1"/>
  <c r="K275" i="63" s="1"/>
  <c r="K156" i="63" a="1"/>
  <c r="K156" i="63" s="1"/>
  <c r="K300" i="63" a="1"/>
  <c r="K300" i="63" s="1"/>
  <c r="K326" i="63" a="1"/>
  <c r="K326" i="63" s="1"/>
  <c r="K113" i="63" a="1"/>
  <c r="K113" i="63" s="1"/>
  <c r="K34" i="63" a="1"/>
  <c r="K34" i="63" s="1"/>
  <c r="K292" i="63" a="1"/>
  <c r="K292" i="63" s="1"/>
  <c r="K146" i="63" a="1"/>
  <c r="K146" i="63" s="1"/>
  <c r="K242" i="63" a="1"/>
  <c r="K242" i="63" s="1"/>
  <c r="K14" i="63" a="1"/>
  <c r="K14" i="63" s="1"/>
  <c r="K283" i="63" a="1"/>
  <c r="K283" i="63" s="1"/>
  <c r="K220" i="63" a="1"/>
  <c r="K220" i="63" s="1"/>
  <c r="K288" i="63" a="1"/>
  <c r="K288" i="63" s="1"/>
  <c r="K37" i="63" a="1"/>
  <c r="K37" i="63" s="1"/>
  <c r="K332" i="63" a="1"/>
  <c r="K332" i="63" s="1"/>
  <c r="K20" i="63" a="1"/>
  <c r="K20" i="63" s="1"/>
  <c r="K57" i="63" a="1"/>
  <c r="K57" i="63" s="1"/>
  <c r="K91" i="63" a="1"/>
  <c r="K91" i="63" s="1"/>
  <c r="K314" i="63" a="1"/>
  <c r="K314" i="63" s="1"/>
  <c r="K43" i="63" a="1"/>
  <c r="K43" i="63" s="1"/>
  <c r="K19" i="63" a="1"/>
  <c r="K19" i="63" s="1"/>
  <c r="K204" i="63" a="1"/>
  <c r="K204" i="63" s="1"/>
  <c r="K302" i="63" a="1"/>
  <c r="K302" i="63" s="1"/>
  <c r="K121" i="63" a="1"/>
  <c r="K121" i="63" s="1"/>
  <c r="K22" i="63" a="1"/>
  <c r="K22" i="63" s="1"/>
  <c r="K51" i="63" a="1"/>
  <c r="K51" i="63" s="1"/>
  <c r="K188" i="63" a="1"/>
  <c r="K188" i="63" s="1"/>
  <c r="K120" i="63" a="1"/>
  <c r="K120" i="63" s="1"/>
  <c r="K5" i="63" a="1"/>
  <c r="K5" i="63" s="1"/>
  <c r="K237" i="63" a="1"/>
  <c r="K237" i="63" s="1"/>
  <c r="K99" i="63" a="1"/>
  <c r="K99" i="63" s="1"/>
  <c r="K93" i="63" a="1"/>
  <c r="K93" i="63" s="1"/>
  <c r="K58" i="63" a="1"/>
  <c r="K58" i="63" s="1"/>
  <c r="K284" i="63" a="1"/>
  <c r="K284" i="63" s="1"/>
  <c r="K298" i="63" a="1"/>
  <c r="K298" i="63" s="1"/>
  <c r="K229" i="63" a="1"/>
  <c r="K229" i="63" s="1"/>
  <c r="K7" i="63" a="1"/>
  <c r="K7" i="63" s="1"/>
  <c r="K137" i="63" a="1"/>
  <c r="K137" i="63" s="1"/>
  <c r="K169" i="63" a="1"/>
  <c r="K169" i="63" s="1"/>
  <c r="K50" i="63" a="1"/>
  <c r="K50" i="63" s="1"/>
  <c r="K151" i="63" a="1"/>
  <c r="K151" i="63" s="1"/>
  <c r="K117" i="63" a="1"/>
  <c r="K117" i="63" s="1"/>
  <c r="K296" i="63" a="1"/>
  <c r="K296" i="63" s="1"/>
  <c r="K209" i="63" a="1"/>
  <c r="K209" i="63" s="1"/>
  <c r="K189" i="63" a="1"/>
  <c r="K189" i="63" s="1"/>
  <c r="K240" i="63" a="1"/>
  <c r="K240" i="63" s="1"/>
  <c r="K192" i="63" a="1"/>
  <c r="K192" i="63" s="1"/>
  <c r="K294" i="63" a="1"/>
  <c r="K294" i="63" s="1"/>
  <c r="K216" i="63" a="1"/>
  <c r="K216" i="63" s="1"/>
  <c r="K336" i="63" a="1"/>
  <c r="K336" i="63" s="1"/>
  <c r="K30" i="63" a="1"/>
  <c r="K30" i="63" s="1"/>
  <c r="K260" i="63" a="1"/>
  <c r="K260" i="63" s="1"/>
  <c r="K317" i="63" a="1"/>
  <c r="K317" i="63" s="1"/>
  <c r="K203" i="63" a="1"/>
  <c r="K203" i="63" s="1"/>
  <c r="K172" i="63" a="1"/>
  <c r="K172" i="63" s="1"/>
  <c r="K201" i="63" a="1"/>
  <c r="K201" i="63" s="1"/>
  <c r="K111" i="63" a="1"/>
  <c r="K111" i="63" s="1"/>
  <c r="K163" i="63" a="1"/>
  <c r="K163" i="63" s="1"/>
  <c r="K333" i="63" a="1"/>
  <c r="K333" i="63" s="1"/>
  <c r="K323" i="63" a="1"/>
  <c r="K323" i="63" s="1"/>
  <c r="K167" i="63" a="1"/>
  <c r="K167" i="63" s="1"/>
  <c r="K228" i="63" a="1"/>
  <c r="K228" i="63" s="1"/>
  <c r="K239" i="63" a="1"/>
  <c r="K239" i="63" s="1"/>
  <c r="K80" i="63" a="1"/>
  <c r="K80" i="63" s="1"/>
  <c r="K61" i="63" a="1"/>
  <c r="K61" i="63" s="1"/>
  <c r="K115" i="63" a="1"/>
  <c r="K115" i="63" s="1"/>
  <c r="K226" i="63" a="1"/>
  <c r="K226" i="63" s="1"/>
  <c r="K110" i="63" a="1"/>
  <c r="K110" i="63" s="1"/>
  <c r="K89" i="63" a="1"/>
  <c r="K89" i="63" s="1"/>
  <c r="K165" i="63" a="1"/>
  <c r="K165" i="63" s="1"/>
  <c r="K246" i="63" a="1"/>
  <c r="K246" i="63" s="1"/>
  <c r="K157" i="63" a="1"/>
  <c r="K157" i="63" s="1"/>
  <c r="K295" i="63" a="1"/>
  <c r="K295" i="63" s="1"/>
  <c r="K198" i="63" a="1"/>
  <c r="K198" i="63" s="1"/>
  <c r="K205" i="63" a="1"/>
  <c r="K205" i="63" s="1"/>
  <c r="K266" i="63" a="1"/>
  <c r="K266" i="63" s="1"/>
  <c r="K143" i="63" a="1"/>
  <c r="K143" i="63" s="1"/>
  <c r="K272" i="63" a="1"/>
  <c r="K272" i="63" s="1"/>
  <c r="K33" i="63" a="1"/>
  <c r="K33" i="63" s="1"/>
  <c r="K76" i="63" a="1"/>
  <c r="K76" i="63" s="1"/>
  <c r="K81" i="63" a="1"/>
  <c r="K81" i="63" s="1"/>
  <c r="K139" i="63" a="1"/>
  <c r="K139" i="63" s="1"/>
  <c r="K77" i="63" a="1"/>
  <c r="K77" i="63" s="1"/>
  <c r="K38" i="63" a="1"/>
  <c r="K38" i="63" s="1"/>
  <c r="K254" i="63" a="1"/>
  <c r="K254" i="63" s="1"/>
  <c r="K190" i="63" a="1"/>
  <c r="K190" i="63" s="1"/>
  <c r="K339" i="63" a="1"/>
  <c r="K339" i="63" s="1"/>
  <c r="K119" i="63" a="1"/>
  <c r="K119" i="63" s="1"/>
  <c r="K307" i="63" a="1"/>
  <c r="K307" i="63" s="1"/>
  <c r="K138" i="63" a="1"/>
  <c r="K138" i="63" s="1"/>
  <c r="K69" i="63" a="1"/>
  <c r="K69" i="63" s="1"/>
  <c r="K231" i="63" a="1"/>
  <c r="K231" i="63" s="1"/>
  <c r="K362" i="63" a="1"/>
  <c r="K362" i="63" s="1"/>
  <c r="K86" i="63" a="1"/>
  <c r="K86" i="63" s="1"/>
  <c r="K196" i="63" a="1"/>
  <c r="K196" i="63" s="1"/>
  <c r="K262" i="63" a="1"/>
  <c r="K262" i="63" s="1"/>
  <c r="K155" i="63" a="1"/>
  <c r="K155" i="63" s="1"/>
  <c r="K267" i="63" a="1"/>
  <c r="K267" i="63" s="1"/>
  <c r="K305" i="63" a="1"/>
  <c r="K305" i="63" s="1"/>
  <c r="K74" i="63" a="1"/>
  <c r="K74" i="63" s="1"/>
  <c r="K197" i="63" a="1"/>
  <c r="K197" i="63" s="1"/>
  <c r="K279" i="63" a="1"/>
  <c r="K279" i="63" s="1"/>
  <c r="K251" i="63" a="1"/>
  <c r="K251" i="63" s="1"/>
  <c r="K244" i="63" a="1"/>
  <c r="K244" i="63" s="1"/>
  <c r="K311" i="63" a="1"/>
  <c r="K311" i="63" s="1"/>
  <c r="K141" i="63" a="1"/>
  <c r="K141" i="63" s="1"/>
  <c r="K18" i="63" a="1"/>
  <c r="K18" i="63" s="1"/>
  <c r="K128" i="63" a="1"/>
  <c r="K128" i="63" s="1"/>
  <c r="K118" i="63" a="1"/>
  <c r="K118" i="63" s="1"/>
  <c r="K250" i="63" a="1"/>
  <c r="K250" i="63" s="1"/>
  <c r="K221" i="63" a="1"/>
  <c r="K221" i="63" s="1"/>
  <c r="K132" i="63" a="1"/>
  <c r="K132" i="63" s="1"/>
  <c r="K161" i="63" a="1"/>
  <c r="K161" i="63" s="1"/>
  <c r="K158" i="63" a="1"/>
  <c r="K158" i="63" s="1"/>
  <c r="K173" i="63" a="1"/>
  <c r="K173" i="63" s="1"/>
  <c r="K227" i="63" a="1"/>
  <c r="K227" i="63" s="1"/>
  <c r="K75" i="63" a="1"/>
  <c r="K75" i="63" s="1"/>
  <c r="K277" i="63" a="1"/>
  <c r="K277" i="63" s="1"/>
  <c r="K65" i="63" a="1"/>
  <c r="K65" i="63" s="1"/>
  <c r="K359" i="63" a="1"/>
  <c r="K359" i="63" s="1"/>
  <c r="K125" i="63" a="1"/>
  <c r="K125" i="63" s="1"/>
  <c r="K304" i="63" a="1"/>
  <c r="K304" i="63" s="1"/>
  <c r="K235" i="63" a="1"/>
  <c r="K235" i="63" s="1"/>
  <c r="K55" i="63" a="1"/>
  <c r="K55" i="63" s="1"/>
  <c r="K54" i="63" a="1"/>
  <c r="K54" i="63" s="1"/>
  <c r="K183" i="63" a="1"/>
  <c r="K183" i="63" s="1"/>
  <c r="K82" i="63" a="1"/>
  <c r="K82" i="63" s="1"/>
  <c r="K191" i="63" a="1"/>
  <c r="K191" i="63" s="1"/>
  <c r="K320" i="63" a="1"/>
  <c r="K320" i="63" s="1"/>
  <c r="K100" i="63" a="1"/>
  <c r="K100" i="63" s="1"/>
  <c r="K256" i="63" a="1"/>
  <c r="K256" i="63" s="1"/>
  <c r="K28" i="63" a="1"/>
  <c r="K28" i="63" s="1"/>
  <c r="K276" i="63" a="1"/>
  <c r="K276" i="63" s="1"/>
  <c r="K179" i="63" a="1"/>
  <c r="K179" i="63" s="1"/>
  <c r="K176" i="63" a="1"/>
  <c r="K176" i="63" s="1"/>
  <c r="K264" i="63" a="1"/>
  <c r="K264" i="63" s="1"/>
  <c r="K303" i="63" a="1"/>
  <c r="K303" i="63" s="1"/>
  <c r="K185" i="63" a="1"/>
  <c r="K185" i="63" s="1"/>
  <c r="K162" i="63" a="1"/>
  <c r="K162" i="63" s="1"/>
  <c r="K88" i="63" a="1"/>
  <c r="K88" i="63" s="1"/>
  <c r="K331" i="63" a="1"/>
  <c r="K331" i="63" s="1"/>
  <c r="K96" i="63" a="1"/>
  <c r="K96" i="63" s="1"/>
  <c r="K293" i="63" a="1"/>
  <c r="K293" i="63" s="1"/>
  <c r="K219" i="63" a="1"/>
  <c r="K219" i="63" s="1"/>
  <c r="K15" i="63" a="1"/>
  <c r="K15" i="63" s="1"/>
  <c r="K207" i="63" a="1"/>
  <c r="K207" i="63" s="1"/>
  <c r="K350" i="63" a="1"/>
  <c r="K350" i="63" s="1"/>
  <c r="K53" i="63" a="1"/>
  <c r="K53" i="63" s="1"/>
  <c r="K166" i="63" a="1"/>
  <c r="K166" i="63" s="1"/>
  <c r="K164" i="63" a="1"/>
  <c r="K164" i="63" s="1"/>
  <c r="K249" i="63" a="1"/>
  <c r="K249" i="63" s="1"/>
  <c r="K49" i="63" a="1"/>
  <c r="K49" i="63" s="1"/>
  <c r="K12" i="63" a="1"/>
  <c r="K12" i="63" s="1"/>
  <c r="K73" i="63" a="1"/>
  <c r="K73" i="63" s="1"/>
  <c r="K214" i="63" a="1"/>
  <c r="K214" i="63" s="1"/>
  <c r="K136" i="63" a="1"/>
  <c r="K136" i="63" s="1"/>
  <c r="K126" i="63" a="1"/>
  <c r="K126" i="63" s="1"/>
  <c r="K330" i="63" a="1"/>
  <c r="K330" i="63" s="1"/>
  <c r="K104" i="63" a="1"/>
  <c r="K104" i="63" s="1"/>
  <c r="K27" i="63" a="1"/>
  <c r="K27" i="63" s="1"/>
  <c r="K357" i="63" a="1"/>
  <c r="K357" i="63" s="1"/>
  <c r="K101" i="63" a="1"/>
  <c r="K101" i="63" s="1"/>
  <c r="K286" i="63" a="1"/>
  <c r="K286" i="63" s="1"/>
  <c r="K287" i="63" a="1"/>
  <c r="K287" i="63" s="1"/>
  <c r="K274" i="63" a="1"/>
  <c r="K274" i="63" s="1"/>
  <c r="K56" i="63" a="1"/>
  <c r="K56" i="63" s="1"/>
  <c r="K360" i="63" a="1"/>
  <c r="K360" i="63" s="1"/>
  <c r="K212" i="63" a="1"/>
  <c r="K212" i="63" s="1"/>
  <c r="K144" i="63" a="1"/>
  <c r="K144" i="63" s="1"/>
  <c r="K243" i="63" a="1"/>
  <c r="K243" i="63" s="1"/>
  <c r="K52" i="63" a="1"/>
  <c r="K52" i="63" s="1"/>
  <c r="K258" i="63" a="1"/>
  <c r="K258" i="63" s="1"/>
  <c r="K271" i="63" a="1"/>
  <c r="K271" i="63" s="1"/>
  <c r="K174" i="63" a="1"/>
  <c r="K174" i="63" s="1"/>
  <c r="K180" i="63" a="1"/>
  <c r="K180" i="63" s="1"/>
  <c r="K290" i="63" a="1"/>
  <c r="K290" i="63" s="1"/>
  <c r="K36" i="63" a="1"/>
  <c r="K36" i="63" s="1"/>
  <c r="K338" i="63" a="1"/>
  <c r="K338" i="63" s="1"/>
  <c r="K344" i="63" a="1"/>
  <c r="K344" i="63" s="1"/>
  <c r="K39" i="63" a="1"/>
  <c r="K39" i="63" s="1"/>
  <c r="K170" i="63" a="1"/>
  <c r="K170" i="63" s="1"/>
  <c r="K72" i="63" a="1"/>
  <c r="K72" i="63" s="1"/>
  <c r="K236" i="63" a="1"/>
  <c r="K236" i="63" s="1"/>
  <c r="K280" i="63" a="1"/>
  <c r="K280" i="63" s="1"/>
  <c r="K95" i="63" a="1"/>
  <c r="K95" i="63" s="1"/>
  <c r="K206" i="63" a="1"/>
  <c r="K206" i="63" s="1"/>
  <c r="K200" i="63" a="1"/>
  <c r="K200" i="63" s="1"/>
  <c r="K184" i="63" a="1"/>
  <c r="K184" i="63" s="1"/>
  <c r="K40" i="63" a="1"/>
  <c r="K40" i="63" s="1"/>
  <c r="K238" i="63" a="1"/>
  <c r="K238" i="63" s="1"/>
  <c r="K364" i="63" a="1"/>
  <c r="K364" i="63" s="1"/>
  <c r="K42" i="63" a="1"/>
  <c r="K42" i="63" s="1"/>
  <c r="K129" i="63" a="1"/>
  <c r="K129" i="63" s="1"/>
  <c r="K87" i="63" a="1"/>
  <c r="K87" i="63" s="1"/>
  <c r="K291" i="63" a="1"/>
  <c r="K291" i="63" s="1"/>
  <c r="K361" i="63" a="1"/>
  <c r="K361" i="63" s="1"/>
  <c r="K367" i="63" a="1"/>
  <c r="K367" i="63" s="1"/>
  <c r="K123" i="63" a="1"/>
  <c r="K123" i="63" s="1"/>
  <c r="K301" i="63" a="1"/>
  <c r="K301" i="63" s="1"/>
  <c r="K168" i="63" a="1"/>
  <c r="K168" i="63" s="1"/>
  <c r="K108" i="63" a="1"/>
  <c r="K108" i="63" s="1"/>
  <c r="K281" i="63" a="1"/>
  <c r="K281" i="63" s="1"/>
  <c r="K17" i="63" a="1"/>
  <c r="K17" i="63" s="1"/>
  <c r="K195" i="63" a="1"/>
  <c r="K195" i="63" s="1"/>
  <c r="K10" i="63" a="1"/>
  <c r="K10" i="63" s="1"/>
  <c r="K135" i="63" a="1"/>
  <c r="K135" i="63" s="1"/>
  <c r="K41" i="63" a="1"/>
  <c r="K41" i="63" s="1"/>
  <c r="K327" i="63" a="1"/>
  <c r="K327" i="63" s="1"/>
  <c r="K340" i="63" a="1"/>
  <c r="K340" i="63" s="1"/>
  <c r="K44" i="63" a="1"/>
  <c r="K44" i="63" s="1"/>
  <c r="K48" i="63" a="1"/>
  <c r="K48" i="63" s="1"/>
  <c r="K122" i="63" a="1"/>
  <c r="K122" i="63" s="1"/>
  <c r="K346" i="63" a="1"/>
  <c r="K346" i="63" s="1"/>
  <c r="K316" i="63" a="1"/>
  <c r="K316" i="63" s="1"/>
  <c r="K134" i="63" a="1"/>
  <c r="K134" i="63" s="1"/>
  <c r="K97" i="63" a="1"/>
  <c r="K97" i="63" s="1"/>
  <c r="K177" i="63" a="1"/>
  <c r="K177" i="63" s="1"/>
  <c r="K265" i="63" a="1"/>
  <c r="K265" i="63" s="1"/>
  <c r="K145" i="63" a="1"/>
  <c r="K145" i="63" s="1"/>
  <c r="K248" i="63" a="1"/>
  <c r="K248" i="63" s="1"/>
  <c r="K337" i="63" a="1"/>
  <c r="K337" i="63" s="1"/>
  <c r="K225" i="63" a="1"/>
  <c r="K225" i="63" s="1"/>
  <c r="K13" i="63" a="1"/>
  <c r="K13" i="63" s="1"/>
  <c r="K345" i="63" a="1"/>
  <c r="K345" i="63" s="1"/>
  <c r="K252" i="63" a="1"/>
  <c r="K252" i="63" s="1"/>
  <c r="K160" i="63" a="1"/>
  <c r="K160" i="63" s="1"/>
  <c r="K210" i="63" a="1"/>
  <c r="K210" i="63" s="1"/>
  <c r="K67" i="63" a="1"/>
  <c r="K67" i="63" s="1"/>
  <c r="K211" i="63" a="1"/>
  <c r="K211" i="63" s="1"/>
  <c r="K103" i="63" a="1"/>
  <c r="K103" i="63" s="1"/>
  <c r="K222" i="63" a="1"/>
  <c r="K222" i="63" s="1"/>
  <c r="K368" i="63" a="1"/>
  <c r="K368" i="63" s="1"/>
  <c r="K59" i="63" a="1"/>
  <c r="K59" i="63" s="1"/>
  <c r="K193" i="63" a="1"/>
  <c r="K193" i="63" s="1"/>
  <c r="K342" i="63" a="1"/>
  <c r="K342" i="63" s="1"/>
  <c r="K112" i="63" a="1"/>
  <c r="K112" i="63" s="1"/>
  <c r="K313" i="63" a="1"/>
  <c r="K313" i="63" s="1"/>
  <c r="K70" i="63" a="1"/>
  <c r="K70" i="63" s="1"/>
  <c r="K253" i="63" a="1"/>
  <c r="K253" i="63" s="1"/>
  <c r="K268" i="63" a="1"/>
  <c r="K268" i="63" s="1"/>
  <c r="K63" i="63" a="1"/>
  <c r="K63" i="63" s="1"/>
  <c r="K202" i="63" a="1"/>
  <c r="K202" i="63" s="1"/>
  <c r="K321" i="63" a="1"/>
  <c r="K321" i="63" s="1"/>
  <c r="K16" i="63" a="1"/>
  <c r="K16" i="63" s="1"/>
  <c r="K285" i="63" a="1"/>
  <c r="K285" i="63" s="1"/>
  <c r="K124" i="63" a="1"/>
  <c r="K124" i="63" s="1"/>
  <c r="K273" i="63" a="1"/>
  <c r="K273" i="63" s="1"/>
  <c r="K224" i="63" a="1"/>
  <c r="K224" i="63" s="1"/>
  <c r="K365" i="63" a="1"/>
  <c r="K365" i="63" s="1"/>
  <c r="K310" i="63" a="1"/>
  <c r="K310" i="63" s="1"/>
  <c r="K358" i="63" a="1"/>
  <c r="K358" i="63" s="1"/>
  <c r="K66" i="63" a="1"/>
  <c r="K66" i="63" s="1"/>
  <c r="K234" i="63" a="1"/>
  <c r="K234" i="63" s="1"/>
  <c r="K194" i="63" a="1"/>
  <c r="K194" i="63" s="1"/>
  <c r="K186" i="63" a="1"/>
  <c r="K186" i="63" s="1"/>
  <c r="K84" i="63" a="1"/>
  <c r="K84" i="63" s="1"/>
  <c r="K347" i="63" a="1"/>
  <c r="K347" i="63" s="1"/>
  <c r="K356" i="63" a="1"/>
  <c r="K356" i="63" s="1"/>
  <c r="K217" i="63" a="1"/>
  <c r="K217" i="63" s="1"/>
  <c r="K241" i="63" a="1"/>
  <c r="K241" i="63" s="1"/>
  <c r="K178" i="63" a="1"/>
  <c r="K178" i="63" s="1"/>
  <c r="K32" i="63" a="1"/>
  <c r="K32" i="63" s="1"/>
  <c r="K335" i="63" a="1"/>
  <c r="K335" i="63" s="1"/>
  <c r="K25" i="63" a="1"/>
  <c r="K25" i="63" s="1"/>
  <c r="K348" i="63" a="1"/>
  <c r="K348" i="63" s="1"/>
  <c r="K153" i="63" a="1"/>
  <c r="K153" i="63" s="1"/>
  <c r="K366" i="63" a="1"/>
  <c r="K366" i="63" s="1"/>
  <c r="K352" i="63" a="1"/>
  <c r="K352" i="63" s="1"/>
  <c r="K343" i="63" a="1"/>
  <c r="K343" i="63" s="1"/>
  <c r="K47" i="63" a="1"/>
  <c r="K47" i="63" s="1"/>
  <c r="K140" i="63" a="1"/>
  <c r="K140" i="63" s="1"/>
  <c r="K142" i="63" a="1"/>
  <c r="K142" i="63" s="1"/>
  <c r="K127" i="63" a="1"/>
  <c r="K127" i="63" s="1"/>
  <c r="K247" i="63" a="1"/>
  <c r="K247" i="63" s="1"/>
  <c r="K24" i="63" a="1"/>
  <c r="K24" i="63" s="1"/>
  <c r="K85" i="63" a="1"/>
  <c r="K85" i="63" s="1"/>
  <c r="K187" i="63" a="1"/>
  <c r="K187" i="63" s="1"/>
  <c r="K282" i="63" a="1"/>
  <c r="K282" i="63" s="1"/>
  <c r="K83" i="63" a="1"/>
  <c r="K83" i="63" s="1"/>
  <c r="K8" i="63" a="1"/>
  <c r="K8" i="63" s="1"/>
  <c r="K150" i="63" a="1"/>
  <c r="K150" i="63" s="1"/>
  <c r="K324" i="63" a="1"/>
  <c r="K324" i="63" s="1"/>
  <c r="K92" i="63" a="1"/>
  <c r="K92" i="63" s="1"/>
  <c r="K349" i="63" a="1"/>
  <c r="K349" i="63" s="1"/>
  <c r="K130" i="63" a="1"/>
  <c r="K130" i="63" s="1"/>
  <c r="K45" i="63" a="1"/>
  <c r="K45" i="63" s="1"/>
  <c r="K353" i="63" a="1"/>
  <c r="K353" i="63" s="1"/>
  <c r="K71" i="63" a="1"/>
  <c r="K71" i="63" s="1"/>
  <c r="K60" i="63" a="1"/>
  <c r="K60" i="63" s="1"/>
  <c r="K131" i="63" a="1"/>
  <c r="K131" i="63" s="1"/>
  <c r="K105" i="63" a="1"/>
  <c r="K105" i="63" s="1"/>
  <c r="K245" i="63" a="1"/>
  <c r="K245" i="63" s="1"/>
  <c r="K318" i="63" a="1"/>
  <c r="K318" i="63" s="1"/>
  <c r="K90" i="63" a="1"/>
  <c r="K90" i="63" s="1"/>
  <c r="K208" i="63" a="1"/>
  <c r="K208" i="63" s="1"/>
  <c r="K263" i="63" a="1"/>
  <c r="K263" i="63" s="1"/>
  <c r="K261" i="63" a="1"/>
  <c r="K261" i="63" s="1"/>
  <c r="K232" i="63" a="1"/>
  <c r="K232" i="63" s="1"/>
  <c r="K329" i="63" a="1"/>
  <c r="K329" i="63" s="1"/>
  <c r="K319" i="63" a="1"/>
  <c r="K319" i="63" s="1"/>
  <c r="K322" i="63" a="1"/>
  <c r="K322" i="63" s="1"/>
  <c r="K233" i="63" a="1"/>
  <c r="K233" i="63" s="1"/>
  <c r="K199" i="63" a="1"/>
  <c r="K199" i="63" s="1"/>
  <c r="K289" i="63" a="1"/>
  <c r="K289" i="63" s="1"/>
  <c r="K171" i="63" a="1"/>
  <c r="K171" i="63" s="1"/>
  <c r="K223" i="63" a="1"/>
  <c r="K223" i="63" s="1"/>
  <c r="K269" i="63" a="1"/>
  <c r="K269" i="63" s="1"/>
  <c r="K11" i="63" a="1"/>
  <c r="K11" i="63" s="1"/>
  <c r="K355" i="63" a="1"/>
  <c r="K355" i="63" s="1"/>
  <c r="K98" i="63" a="1"/>
  <c r="K98" i="63" s="1"/>
  <c r="K102" i="63" a="1"/>
  <c r="K102" i="63" s="1"/>
  <c r="K64" i="63" a="1"/>
  <c r="K64" i="63" s="1"/>
  <c r="K181" i="63" a="1"/>
  <c r="K181" i="63" s="1"/>
  <c r="K328" i="63" a="1"/>
  <c r="K328" i="63" s="1"/>
  <c r="K149" i="63" a="1"/>
  <c r="K149" i="63" s="1"/>
  <c r="K148" i="63" a="1"/>
  <c r="K148" i="63" s="1"/>
  <c r="K6" i="63" a="1"/>
  <c r="K6" i="63" s="1"/>
  <c r="K309" i="63" a="1"/>
  <c r="K309" i="63" s="1"/>
  <c r="K213" i="63" a="1"/>
  <c r="K213" i="63" s="1"/>
  <c r="K62" i="63" a="1"/>
  <c r="K62" i="63" s="1"/>
  <c r="K259" i="63" a="1"/>
  <c r="K259" i="63" s="1"/>
  <c r="K68" i="63" a="1"/>
  <c r="K68" i="63" s="1"/>
  <c r="K255" i="63" a="1"/>
  <c r="K255" i="63" s="1"/>
  <c r="K79" i="63" a="1"/>
  <c r="K79" i="63" s="1"/>
  <c r="K306" i="63" a="1"/>
  <c r="K306" i="63" s="1"/>
  <c r="K334" i="63" a="1"/>
  <c r="K334" i="63" s="1"/>
  <c r="K297" i="63" a="1"/>
  <c r="K297" i="63" s="1"/>
  <c r="K363" i="63" a="1"/>
  <c r="K363" i="63" s="1"/>
  <c r="K351" i="63" a="1"/>
  <c r="K351" i="63" s="1"/>
  <c r="K159" i="63" a="1"/>
  <c r="K159" i="63" s="1"/>
  <c r="K308" i="63" a="1"/>
  <c r="K308" i="63" s="1"/>
  <c r="K312" i="63" a="1"/>
  <c r="K312" i="63" s="1"/>
  <c r="J251" i="63" a="1"/>
  <c r="J251" i="63" s="1"/>
  <c r="J349" i="63" a="1"/>
  <c r="J349" i="63" s="1"/>
  <c r="J81" i="63" a="1"/>
  <c r="J81" i="63" s="1"/>
  <c r="J178" i="63" a="1"/>
  <c r="J178" i="63" s="1"/>
  <c r="J139" i="63" a="1"/>
  <c r="J139" i="63" s="1"/>
  <c r="J261" i="63" a="1"/>
  <c r="J261" i="63" s="1"/>
  <c r="J337" i="63" a="1"/>
  <c r="J337" i="63" s="1"/>
  <c r="J27" i="63" a="1"/>
  <c r="J27" i="63" s="1"/>
  <c r="J273" i="63" a="1"/>
  <c r="J273" i="63" s="1"/>
  <c r="J290" i="63" a="1"/>
  <c r="J290" i="63" s="1"/>
  <c r="J176" i="63" a="1"/>
  <c r="J176" i="63" s="1"/>
  <c r="J121" i="63" a="1"/>
  <c r="J121" i="63" s="1"/>
  <c r="J350" i="63" a="1"/>
  <c r="J350" i="63" s="1"/>
  <c r="J205" i="63" a="1"/>
  <c r="J205" i="63" s="1"/>
  <c r="J50" i="63" a="1"/>
  <c r="J50" i="63" s="1"/>
  <c r="J357" i="63" a="1"/>
  <c r="J357" i="63" s="1"/>
  <c r="J343" i="63" a="1"/>
  <c r="J343" i="63" s="1"/>
  <c r="J282" i="63" a="1"/>
  <c r="J282" i="63" s="1"/>
  <c r="J300" i="63" a="1"/>
  <c r="J300" i="63" s="1"/>
  <c r="J107" i="63" a="1"/>
  <c r="J107" i="63" s="1"/>
  <c r="J46" i="63" a="1"/>
  <c r="J46" i="63" s="1"/>
  <c r="J158" i="63" a="1"/>
  <c r="J158" i="63" s="1"/>
  <c r="J225" i="63" a="1"/>
  <c r="J225" i="63" s="1"/>
  <c r="J336" i="63" a="1"/>
  <c r="J336" i="63" s="1"/>
  <c r="J368" i="63" a="1"/>
  <c r="J368" i="63" s="1"/>
  <c r="J207" i="63" a="1"/>
  <c r="J207" i="63" s="1"/>
  <c r="J224" i="63" a="1"/>
  <c r="J224" i="63" s="1"/>
  <c r="J169" i="63" a="1"/>
  <c r="J169" i="63" s="1"/>
  <c r="J360" i="63" a="1"/>
  <c r="J360" i="63" s="1"/>
  <c r="J113" i="63" a="1"/>
  <c r="J113" i="63" s="1"/>
  <c r="J272" i="63" a="1"/>
  <c r="J272" i="63" s="1"/>
  <c r="J95" i="63" a="1"/>
  <c r="J95" i="63" s="1"/>
  <c r="J340" i="63" a="1"/>
  <c r="J340" i="63" s="1"/>
  <c r="J299" i="63" a="1"/>
  <c r="J299" i="63" s="1"/>
  <c r="J240" i="63" a="1"/>
  <c r="J240" i="63" s="1"/>
  <c r="J43" i="63" a="1"/>
  <c r="J43" i="63" s="1"/>
  <c r="J198" i="63" a="1"/>
  <c r="J198" i="63" s="1"/>
  <c r="J167" i="63" a="1"/>
  <c r="J167" i="63" s="1"/>
  <c r="J177" i="63" a="1"/>
  <c r="J177" i="63" s="1"/>
  <c r="J53" i="63" a="1"/>
  <c r="J53" i="63" s="1"/>
  <c r="J162" i="63" a="1"/>
  <c r="J162" i="63" s="1"/>
  <c r="J257" i="63" a="1"/>
  <c r="J257" i="63" s="1"/>
  <c r="J187" i="63" a="1"/>
  <c r="J187" i="63" s="1"/>
  <c r="J160" i="63" a="1"/>
  <c r="J160" i="63" s="1"/>
  <c r="J362" i="63" a="1"/>
  <c r="J362" i="63" s="1"/>
  <c r="J351" i="63" a="1"/>
  <c r="J351" i="63" s="1"/>
  <c r="J303" i="63" a="1"/>
  <c r="J303" i="63" s="1"/>
  <c r="J249" i="63" a="1"/>
  <c r="J249" i="63" s="1"/>
  <c r="J296" i="63" a="1"/>
  <c r="J296" i="63" s="1"/>
  <c r="J358" i="63" a="1"/>
  <c r="J358" i="63" s="1"/>
  <c r="J361" i="63" a="1"/>
  <c r="J361" i="63" s="1"/>
  <c r="J136" i="63" a="1"/>
  <c r="J136" i="63" s="1"/>
  <c r="J342" i="63" a="1"/>
  <c r="J342" i="63" s="1"/>
  <c r="J221" i="63" a="1"/>
  <c r="J221" i="63" s="1"/>
  <c r="J206" i="63" a="1"/>
  <c r="J206" i="63" s="1"/>
  <c r="J66" i="63" a="1"/>
  <c r="J66" i="63" s="1"/>
  <c r="J253" i="63" a="1"/>
  <c r="J253" i="63" s="1"/>
  <c r="J74" i="63" a="1"/>
  <c r="J74" i="63" s="1"/>
  <c r="J208" i="63" a="1"/>
  <c r="J208" i="63" s="1"/>
  <c r="J298" i="63" a="1"/>
  <c r="J298" i="63" s="1"/>
  <c r="J150" i="63" a="1"/>
  <c r="J150" i="63" s="1"/>
  <c r="J244" i="63" a="1"/>
  <c r="J244" i="63" s="1"/>
  <c r="J311" i="63" a="1"/>
  <c r="J311" i="63" s="1"/>
  <c r="J180" i="63" a="1"/>
  <c r="J180" i="63" s="1"/>
  <c r="J239" i="63" a="1"/>
  <c r="J239" i="63" s="1"/>
  <c r="J210" i="63" a="1"/>
  <c r="J210" i="63" s="1"/>
  <c r="J19" i="63" a="1"/>
  <c r="J19" i="63" s="1"/>
  <c r="J96" i="63" a="1"/>
  <c r="J96" i="63" s="1"/>
  <c r="J164" i="63" a="1"/>
  <c r="J164" i="63" s="1"/>
  <c r="J234" i="63" a="1"/>
  <c r="J234" i="63" s="1"/>
  <c r="J219" i="63" a="1"/>
  <c r="J219" i="63" s="1"/>
  <c r="J315" i="63" a="1"/>
  <c r="J315" i="63" s="1"/>
  <c r="J202" i="63" a="1"/>
  <c r="J202" i="63" s="1"/>
  <c r="J49" i="63" a="1"/>
  <c r="J49" i="63" s="1"/>
  <c r="J313" i="63" a="1"/>
  <c r="J313" i="63" s="1"/>
  <c r="J292" i="63" a="1"/>
  <c r="J292" i="63" s="1"/>
  <c r="J149" i="63" a="1"/>
  <c r="J149" i="63" s="1"/>
  <c r="J328" i="63" a="1"/>
  <c r="J328" i="63" s="1"/>
  <c r="J256" i="63" a="1"/>
  <c r="J256" i="63" s="1"/>
  <c r="J217" i="63" a="1"/>
  <c r="J217" i="63" s="1"/>
  <c r="J145" i="63" a="1"/>
  <c r="J145" i="63" s="1"/>
  <c r="J174" i="63" a="1"/>
  <c r="J174" i="63" s="1"/>
  <c r="J331" i="63" a="1"/>
  <c r="J331" i="63" s="1"/>
  <c r="J15" i="63" a="1"/>
  <c r="J15" i="63" s="1"/>
  <c r="J209" i="63" a="1"/>
  <c r="J209" i="63" s="1"/>
  <c r="J18" i="63" a="1"/>
  <c r="J18" i="63" s="1"/>
  <c r="J216" i="63" a="1"/>
  <c r="J216" i="63" s="1"/>
  <c r="J327" i="63" a="1"/>
  <c r="J327" i="63" s="1"/>
  <c r="J48" i="63" a="1"/>
  <c r="J48" i="63" s="1"/>
  <c r="J55" i="63" a="1"/>
  <c r="J55" i="63" s="1"/>
  <c r="J250" i="63" a="1"/>
  <c r="J250" i="63" s="1"/>
  <c r="J161" i="63" a="1"/>
  <c r="J161" i="63" s="1"/>
  <c r="J10" i="63" a="1"/>
  <c r="J10" i="63" s="1"/>
  <c r="J278" i="63" a="1"/>
  <c r="J278" i="63" s="1"/>
  <c r="J11" i="63" a="1"/>
  <c r="J11" i="63" s="1"/>
  <c r="J352" i="63" a="1"/>
  <c r="J352" i="63" s="1"/>
  <c r="J157" i="63" a="1"/>
  <c r="J157" i="63" s="1"/>
  <c r="J277" i="63" a="1"/>
  <c r="J277" i="63" s="1"/>
  <c r="J215" i="63" a="1"/>
  <c r="J215" i="63" s="1"/>
  <c r="J323" i="63" a="1"/>
  <c r="J323" i="63" s="1"/>
  <c r="J218" i="63" a="1"/>
  <c r="J218" i="63" s="1"/>
  <c r="J171" i="63" a="1"/>
  <c r="J171" i="63" s="1"/>
  <c r="J295" i="63" a="1"/>
  <c r="J295" i="63" s="1"/>
  <c r="J332" i="63" a="1"/>
  <c r="J332" i="63" s="1"/>
  <c r="J321" i="63" a="1"/>
  <c r="J321" i="63" s="1"/>
  <c r="J233" i="63" a="1"/>
  <c r="J233" i="63" s="1"/>
  <c r="J367" i="63" a="1"/>
  <c r="J367" i="63" s="1"/>
  <c r="J274" i="63" a="1"/>
  <c r="J274" i="63" s="1"/>
  <c r="J293" i="63" a="1"/>
  <c r="J293" i="63" s="1"/>
  <c r="J255" i="63" a="1"/>
  <c r="J255" i="63" s="1"/>
  <c r="J306" i="63" a="1"/>
  <c r="J306" i="63" s="1"/>
  <c r="J38" i="63" a="1"/>
  <c r="J38" i="63" s="1"/>
  <c r="J263" i="63" a="1"/>
  <c r="J263" i="63" s="1"/>
  <c r="J64" i="63" a="1"/>
  <c r="J64" i="63" s="1"/>
  <c r="J58" i="63" a="1"/>
  <c r="J58" i="63" s="1"/>
  <c r="J51" i="63" a="1"/>
  <c r="J51" i="63" s="1"/>
  <c r="J90" i="63" a="1"/>
  <c r="J90" i="63" s="1"/>
  <c r="J122" i="63" a="1"/>
  <c r="J122" i="63" s="1"/>
  <c r="J26" i="63" a="1"/>
  <c r="J26" i="63" s="1"/>
  <c r="J283" i="63" a="1"/>
  <c r="J283" i="63" s="1"/>
  <c r="J211" i="63" a="1"/>
  <c r="J211" i="63" s="1"/>
  <c r="J70" i="63" a="1"/>
  <c r="J70" i="63" s="1"/>
  <c r="J146" i="63" a="1"/>
  <c r="J146" i="63" s="1"/>
  <c r="J245" i="63" a="1"/>
  <c r="J245" i="63" s="1"/>
  <c r="J118" i="63" a="1"/>
  <c r="J118" i="63" s="1"/>
  <c r="J159" i="63" a="1"/>
  <c r="J159" i="63" s="1"/>
  <c r="J92" i="63" a="1"/>
  <c r="J92" i="63" s="1"/>
  <c r="J324" i="63" a="1"/>
  <c r="J324" i="63" s="1"/>
  <c r="J359" i="63" a="1"/>
  <c r="J359" i="63" s="1"/>
  <c r="J199" i="63" a="1"/>
  <c r="J199" i="63" s="1"/>
  <c r="J78" i="63" a="1"/>
  <c r="J78" i="63" s="1"/>
  <c r="J312" i="63" a="1"/>
  <c r="J312" i="63" s="1"/>
  <c r="J276" i="63" a="1"/>
  <c r="J276" i="63" s="1"/>
  <c r="J163" i="63" a="1"/>
  <c r="J163" i="63" s="1"/>
  <c r="J235" i="63" a="1"/>
  <c r="J235" i="63" s="1"/>
  <c r="J69" i="63" a="1"/>
  <c r="J69" i="63" s="1"/>
  <c r="J310" i="63" a="1"/>
  <c r="J310" i="63" s="1"/>
  <c r="J173" i="63" a="1"/>
  <c r="J173" i="63" s="1"/>
  <c r="J196" i="63" a="1"/>
  <c r="J196" i="63" s="1"/>
  <c r="J248" i="63" a="1"/>
  <c r="J248" i="63" s="1"/>
  <c r="J152" i="63" a="1"/>
  <c r="J152" i="63" s="1"/>
  <c r="J270" i="63" a="1"/>
  <c r="J270" i="63" s="1"/>
  <c r="J85" i="63" a="1"/>
  <c r="J85" i="63" s="1"/>
  <c r="J23" i="63" a="1"/>
  <c r="J23" i="63" s="1"/>
  <c r="J73" i="63" a="1"/>
  <c r="J73" i="63" s="1"/>
  <c r="J80" i="63" a="1"/>
  <c r="J80" i="63" s="1"/>
  <c r="J325" i="63" a="1"/>
  <c r="J325" i="63" s="1"/>
  <c r="J355" i="63" a="1"/>
  <c r="J355" i="63" s="1"/>
  <c r="J260" i="63" a="1"/>
  <c r="J260" i="63" s="1"/>
  <c r="J128" i="63" a="1"/>
  <c r="J128" i="63" s="1"/>
  <c r="J241" i="63" a="1"/>
  <c r="J241" i="63" s="1"/>
  <c r="J110" i="63" a="1"/>
  <c r="J110" i="63" s="1"/>
  <c r="J42" i="63" a="1"/>
  <c r="J42" i="63" s="1"/>
  <c r="J329" i="63" a="1"/>
  <c r="J329" i="63" s="1"/>
  <c r="J141" i="63" a="1"/>
  <c r="J141" i="63" s="1"/>
  <c r="J106" i="63" a="1"/>
  <c r="J106" i="63" s="1"/>
  <c r="J127" i="63" a="1"/>
  <c r="J127" i="63" s="1"/>
  <c r="J9" i="63" a="1"/>
  <c r="J9" i="63" s="1"/>
  <c r="J338" i="63" a="1"/>
  <c r="J338" i="63" s="1"/>
  <c r="J93" i="63" a="1"/>
  <c r="J93" i="63" s="1"/>
  <c r="J320" i="63" a="1"/>
  <c r="J320" i="63" s="1"/>
  <c r="J61" i="63" a="1"/>
  <c r="J61" i="63" s="1"/>
  <c r="J8" i="63" a="1"/>
  <c r="J8" i="63" s="1"/>
  <c r="J222" i="63" a="1"/>
  <c r="J222" i="63" s="1"/>
  <c r="J84" i="63" a="1"/>
  <c r="J84" i="63" s="1"/>
  <c r="J305" i="63" a="1"/>
  <c r="J305" i="63" s="1"/>
  <c r="J213" i="63" a="1"/>
  <c r="J213" i="63" s="1"/>
  <c r="J268" i="63" a="1"/>
  <c r="J268" i="63" s="1"/>
  <c r="J63" i="63" a="1"/>
  <c r="J63" i="63" s="1"/>
  <c r="J112" i="63" a="1"/>
  <c r="J112" i="63" s="1"/>
  <c r="J104" i="63" a="1"/>
  <c r="J104" i="63" s="1"/>
  <c r="J71" i="63" a="1"/>
  <c r="J71" i="63" s="1"/>
  <c r="J366" i="63" a="1"/>
  <c r="J366" i="63" s="1"/>
  <c r="J60" i="63" a="1"/>
  <c r="J60" i="63" s="1"/>
  <c r="J347" i="63" a="1"/>
  <c r="J347" i="63" s="1"/>
  <c r="J309" i="63" a="1"/>
  <c r="J309" i="63" s="1"/>
  <c r="J326" i="63" a="1"/>
  <c r="J326" i="63" s="1"/>
  <c r="J184" i="63" a="1"/>
  <c r="J184" i="63" s="1"/>
  <c r="J345" i="63" a="1"/>
  <c r="J345" i="63" s="1"/>
  <c r="J285" i="63" a="1"/>
  <c r="J285" i="63" s="1"/>
  <c r="J82" i="63" a="1"/>
  <c r="J82" i="63" s="1"/>
  <c r="J264" i="63" a="1"/>
  <c r="J264" i="63" s="1"/>
  <c r="J13" i="63" a="1"/>
  <c r="J13" i="63" s="1"/>
  <c r="J77" i="63" a="1"/>
  <c r="J77" i="63" s="1"/>
  <c r="J183" i="63" a="1"/>
  <c r="J183" i="63" s="1"/>
  <c r="J195" i="63" a="1"/>
  <c r="J195" i="63" s="1"/>
  <c r="J3" i="63" a="1"/>
  <c r="J3" i="63" s="1"/>
  <c r="J144" i="63" a="1"/>
  <c r="J144" i="63" s="1"/>
  <c r="J75" i="63" a="1"/>
  <c r="J75" i="63" s="1"/>
  <c r="J193" i="63" a="1"/>
  <c r="J193" i="63" s="1"/>
  <c r="J45" i="63" a="1"/>
  <c r="J45" i="63" s="1"/>
  <c r="J223" i="63" a="1"/>
  <c r="J223" i="63" s="1"/>
  <c r="J301" i="63" a="1"/>
  <c r="J301" i="63" s="1"/>
  <c r="J126" i="63" a="1"/>
  <c r="J126" i="63" s="1"/>
  <c r="J36" i="63" a="1"/>
  <c r="J36" i="63" s="1"/>
  <c r="J54" i="63" a="1"/>
  <c r="J54" i="63" s="1"/>
  <c r="J37" i="63" a="1"/>
  <c r="J37" i="63" s="1"/>
  <c r="J21" i="63" a="1"/>
  <c r="J21" i="63" s="1"/>
  <c r="J229" i="63" a="1"/>
  <c r="J229" i="63" s="1"/>
  <c r="J287" i="63" a="1"/>
  <c r="J287" i="63" s="1"/>
  <c r="J40" i="63" a="1"/>
  <c r="J40" i="63" s="1"/>
  <c r="J165" i="63" a="1"/>
  <c r="J165" i="63" s="1"/>
  <c r="J30" i="63" a="1"/>
  <c r="J30" i="63" s="1"/>
  <c r="J275" i="63" a="1"/>
  <c r="J275" i="63" s="1"/>
  <c r="J156" i="63" a="1"/>
  <c r="J156" i="63" s="1"/>
  <c r="J124" i="63" a="1"/>
  <c r="J124" i="63" s="1"/>
  <c r="J138" i="63" a="1"/>
  <c r="J138" i="63" s="1"/>
  <c r="J228" i="63" a="1"/>
  <c r="J228" i="63" s="1"/>
  <c r="J238" i="63" a="1"/>
  <c r="J238" i="63" s="1"/>
  <c r="J72" i="63" a="1"/>
  <c r="J72" i="63" s="1"/>
  <c r="J288" i="63" a="1"/>
  <c r="J288" i="63" s="1"/>
  <c r="J117" i="63" a="1"/>
  <c r="J117" i="63" s="1"/>
  <c r="J232" i="63" a="1"/>
  <c r="J232" i="63" s="1"/>
  <c r="J22" i="63" a="1"/>
  <c r="J22" i="63" s="1"/>
  <c r="J252" i="63" a="1"/>
  <c r="J252" i="63" s="1"/>
  <c r="J304" i="63" a="1"/>
  <c r="J304" i="63" s="1"/>
  <c r="J103" i="63" a="1"/>
  <c r="J103" i="63" s="1"/>
  <c r="J188" i="63" a="1"/>
  <c r="J188" i="63" s="1"/>
  <c r="J363" i="63" a="1"/>
  <c r="J363" i="63" s="1"/>
  <c r="J102" i="63" a="1"/>
  <c r="J102" i="63" s="1"/>
  <c r="J364" i="63" a="1"/>
  <c r="J364" i="63" s="1"/>
  <c r="J29" i="63" a="1"/>
  <c r="J29" i="63" s="1"/>
  <c r="J175" i="63" a="1"/>
  <c r="J175" i="63" s="1"/>
  <c r="J35" i="63" a="1"/>
  <c r="J35" i="63" s="1"/>
  <c r="J5" i="63" a="1"/>
  <c r="J5" i="63" s="1"/>
  <c r="J94" i="63" a="1"/>
  <c r="J94" i="63" s="1"/>
  <c r="J266" i="63" a="1"/>
  <c r="J266" i="63" s="1"/>
  <c r="J16" i="63" a="1"/>
  <c r="J16" i="63" s="1"/>
  <c r="J123" i="63" a="1"/>
  <c r="J123" i="63" s="1"/>
  <c r="J242" i="63" a="1"/>
  <c r="J242" i="63" s="1"/>
  <c r="J56" i="63" a="1"/>
  <c r="J56" i="63" s="1"/>
  <c r="J14" i="63" a="1"/>
  <c r="J14" i="63" s="1"/>
  <c r="J346" i="63" a="1"/>
  <c r="J346" i="63" s="1"/>
  <c r="J108" i="63" a="1"/>
  <c r="J108" i="63" s="1"/>
  <c r="J341" i="63" a="1"/>
  <c r="J341" i="63" s="1"/>
  <c r="J137" i="63" a="1"/>
  <c r="J137" i="63" s="1"/>
  <c r="J246" i="63" a="1"/>
  <c r="J246" i="63" s="1"/>
  <c r="J62" i="63" a="1"/>
  <c r="J62" i="63" s="1"/>
  <c r="J185" i="63" a="1"/>
  <c r="J185" i="63" s="1"/>
  <c r="J32" i="63" a="1"/>
  <c r="J32" i="63" s="1"/>
  <c r="J200" i="63" a="1"/>
  <c r="J200" i="63" s="1"/>
  <c r="J230" i="63" a="1"/>
  <c r="J230" i="63" s="1"/>
  <c r="J192" i="63" a="1"/>
  <c r="J192" i="63" s="1"/>
  <c r="J115" i="63" a="1"/>
  <c r="J115" i="63" s="1"/>
  <c r="J28" i="63" a="1"/>
  <c r="J28" i="63" s="1"/>
  <c r="J247" i="63" a="1"/>
  <c r="J247" i="63" s="1"/>
  <c r="J119" i="63" a="1"/>
  <c r="J119" i="63" s="1"/>
  <c r="J220" i="63" a="1"/>
  <c r="J220" i="63" s="1"/>
  <c r="J314" i="63" a="1"/>
  <c r="J314" i="63" s="1"/>
  <c r="J190" i="63" a="1"/>
  <c r="J190" i="63" s="1"/>
  <c r="J4" i="63" a="1"/>
  <c r="J4" i="63" s="1"/>
  <c r="J25" i="63" a="1"/>
  <c r="J25" i="63" s="1"/>
  <c r="J259" i="63" a="1"/>
  <c r="J259" i="63" s="1"/>
  <c r="J262" i="63" a="1"/>
  <c r="J262" i="63" s="1"/>
  <c r="J269" i="63" a="1"/>
  <c r="J269" i="63" s="1"/>
  <c r="J12" i="63" a="1"/>
  <c r="J12" i="63" s="1"/>
  <c r="J114" i="63" a="1"/>
  <c r="J114" i="63" s="1"/>
  <c r="J68" i="63" a="1"/>
  <c r="J68" i="63" s="1"/>
  <c r="J79" i="63" a="1"/>
  <c r="J79" i="63" s="1"/>
  <c r="J365" i="63" a="1"/>
  <c r="J365" i="63" s="1"/>
  <c r="J330" i="63" a="1"/>
  <c r="J330" i="63" s="1"/>
  <c r="J52" i="63" a="1"/>
  <c r="J52" i="63" s="1"/>
  <c r="J354" i="63" a="1"/>
  <c r="J354" i="63" s="1"/>
  <c r="J33" i="63" a="1"/>
  <c r="J33" i="63" s="1"/>
  <c r="J101" i="63" a="1"/>
  <c r="J101" i="63" s="1"/>
  <c r="J170" i="63" a="1"/>
  <c r="J170" i="63" s="1"/>
  <c r="J243" i="63" a="1"/>
  <c r="J243" i="63" s="1"/>
  <c r="J227" i="63" a="1"/>
  <c r="J227" i="63" s="1"/>
  <c r="J91" i="63" a="1"/>
  <c r="J91" i="63" s="1"/>
  <c r="J148" i="63" a="1"/>
  <c r="J148" i="63" s="1"/>
  <c r="J356" i="63" a="1"/>
  <c r="J356" i="63" s="1"/>
  <c r="J281" i="63" a="1"/>
  <c r="J281" i="63" s="1"/>
  <c r="J348" i="63" a="1"/>
  <c r="J348" i="63" s="1"/>
  <c r="J129" i="63" a="1"/>
  <c r="J129" i="63" s="1"/>
  <c r="J334" i="63" a="1"/>
  <c r="J334" i="63" s="1"/>
  <c r="J179" i="63" a="1"/>
  <c r="J179" i="63" s="1"/>
  <c r="J322" i="63" a="1"/>
  <c r="J322" i="63" s="1"/>
  <c r="J286" i="63" a="1"/>
  <c r="J286" i="63" s="1"/>
  <c r="J65" i="63" a="1"/>
  <c r="J65" i="63" s="1"/>
  <c r="J271" i="63" a="1"/>
  <c r="J271" i="63" s="1"/>
  <c r="J280" i="63" a="1"/>
  <c r="J280" i="63" s="1"/>
  <c r="J279" i="63" a="1"/>
  <c r="J279" i="63" s="1"/>
  <c r="J289" i="63" a="1"/>
  <c r="J289" i="63" s="1"/>
  <c r="J307" i="63" a="1"/>
  <c r="J307" i="63" s="1"/>
  <c r="J335" i="63" a="1"/>
  <c r="J335" i="63" s="1"/>
  <c r="J130" i="63" a="1"/>
  <c r="J130" i="63" s="1"/>
  <c r="J153" i="63" a="1"/>
  <c r="J153" i="63" s="1"/>
  <c r="J319" i="63" a="1"/>
  <c r="J319" i="63" s="1"/>
  <c r="J125" i="63" a="1"/>
  <c r="J125" i="63" s="1"/>
  <c r="J297" i="63" a="1"/>
  <c r="J297" i="63" s="1"/>
  <c r="J231" i="63" a="1"/>
  <c r="J231" i="63" s="1"/>
  <c r="J155" i="63" a="1"/>
  <c r="J155" i="63" s="1"/>
  <c r="J318" i="63" a="1"/>
  <c r="J318" i="63" s="1"/>
  <c r="J214" i="63" a="1"/>
  <c r="J214" i="63" s="1"/>
  <c r="J151" i="63" a="1"/>
  <c r="J151" i="63" s="1"/>
  <c r="J284" i="63" a="1"/>
  <c r="J284" i="63" s="1"/>
  <c r="J291" i="63" a="1"/>
  <c r="J291" i="63" s="1"/>
  <c r="J31" i="63" a="1"/>
  <c r="J31" i="63" s="1"/>
  <c r="J194" i="63" a="1"/>
  <c r="J194" i="63" s="1"/>
  <c r="J44" i="63" a="1"/>
  <c r="J44" i="63" s="1"/>
  <c r="J100" i="63" a="1"/>
  <c r="J100" i="63" s="1"/>
  <c r="J189" i="63" a="1"/>
  <c r="J189" i="63" s="1"/>
  <c r="J201" i="63" a="1"/>
  <c r="J201" i="63" s="1"/>
  <c r="J308" i="63" a="1"/>
  <c r="J308" i="63" s="1"/>
  <c r="J294" i="63" a="1"/>
  <c r="J294" i="63" s="1"/>
  <c r="J143" i="63" a="1"/>
  <c r="J143" i="63" s="1"/>
  <c r="J212" i="63" a="1"/>
  <c r="J212" i="63" s="1"/>
  <c r="J41" i="63" a="1"/>
  <c r="J41" i="63" s="1"/>
  <c r="J86" i="63" a="1"/>
  <c r="J86" i="63" s="1"/>
  <c r="J258" i="63" a="1"/>
  <c r="J258" i="63" s="1"/>
  <c r="J154" i="63" a="1"/>
  <c r="J154" i="63" s="1"/>
  <c r="J7" i="63" a="1"/>
  <c r="J7" i="63" s="1"/>
  <c r="J99" i="63" a="1"/>
  <c r="J99" i="63" s="1"/>
  <c r="J133" i="63" a="1"/>
  <c r="J133" i="63" s="1"/>
  <c r="J191" i="63" a="1"/>
  <c r="J191" i="63" s="1"/>
  <c r="J134" i="63" a="1"/>
  <c r="J134" i="63" s="1"/>
  <c r="J98" i="63" a="1"/>
  <c r="J98" i="63" s="1"/>
  <c r="J20" i="63" a="1"/>
  <c r="J20" i="63" s="1"/>
  <c r="J204" i="63" a="1"/>
  <c r="J204" i="63" s="1"/>
  <c r="J267" i="63" a="1"/>
  <c r="J267" i="63" s="1"/>
  <c r="J166" i="63" a="1"/>
  <c r="J166" i="63" s="1"/>
  <c r="J344" i="63" a="1"/>
  <c r="J344" i="63" s="1"/>
  <c r="J316" i="63" a="1"/>
  <c r="J316" i="63" s="1"/>
  <c r="J24" i="63" a="1"/>
  <c r="J24" i="63" s="1"/>
  <c r="J265" i="63" a="1"/>
  <c r="J265" i="63" s="1"/>
  <c r="J147" i="63" a="1"/>
  <c r="J147" i="63" s="1"/>
  <c r="J135" i="63" a="1"/>
  <c r="J135" i="63" s="1"/>
  <c r="J142" i="63" a="1"/>
  <c r="J142" i="63" s="1"/>
  <c r="J88" i="63" a="1"/>
  <c r="J88" i="63" s="1"/>
  <c r="J67" i="63" a="1"/>
  <c r="J67" i="63" s="1"/>
  <c r="J333" i="63" a="1"/>
  <c r="J333" i="63" s="1"/>
  <c r="J353" i="63" a="1"/>
  <c r="J353" i="63" s="1"/>
  <c r="J109" i="63" a="1"/>
  <c r="J109" i="63" s="1"/>
  <c r="J197" i="63" a="1"/>
  <c r="J197" i="63" s="1"/>
  <c r="J132" i="63" a="1"/>
  <c r="J132" i="63" s="1"/>
  <c r="J120" i="63" a="1"/>
  <c r="J120" i="63" s="1"/>
  <c r="J6" i="63" a="1"/>
  <c r="J6" i="63" s="1"/>
  <c r="J116" i="63" a="1"/>
  <c r="J116" i="63" s="1"/>
  <c r="J59" i="63" a="1"/>
  <c r="J59" i="63" s="1"/>
  <c r="J203" i="63" a="1"/>
  <c r="J203" i="63" s="1"/>
  <c r="J47" i="63" a="1"/>
  <c r="J47" i="63" s="1"/>
  <c r="J317" i="63" a="1"/>
  <c r="J317" i="63" s="1"/>
  <c r="J89" i="63" a="1"/>
  <c r="J89" i="63" s="1"/>
  <c r="J236" i="63" a="1"/>
  <c r="J236" i="63" s="1"/>
  <c r="J57" i="63" a="1"/>
  <c r="J57" i="63" s="1"/>
  <c r="J131" i="63" a="1"/>
  <c r="J131" i="63" s="1"/>
  <c r="J105" i="63" a="1"/>
  <c r="J105" i="63" s="1"/>
  <c r="J182" i="63" a="1"/>
  <c r="J182" i="63" s="1"/>
  <c r="J76" i="63" a="1"/>
  <c r="J76" i="63" s="1"/>
  <c r="J254" i="63" a="1"/>
  <c r="J254" i="63" s="1"/>
  <c r="J186" i="63" a="1"/>
  <c r="J186" i="63" s="1"/>
  <c r="J39" i="63" a="1"/>
  <c r="J39" i="63" s="1"/>
  <c r="J97" i="63" a="1"/>
  <c r="J97" i="63" s="1"/>
  <c r="J34" i="63" a="1"/>
  <c r="J34" i="63" s="1"/>
  <c r="J140" i="63" a="1"/>
  <c r="J140" i="63" s="1"/>
  <c r="J17" i="63" a="1"/>
  <c r="J17" i="63" s="1"/>
  <c r="J168" i="63" a="1"/>
  <c r="J168" i="63" s="1"/>
  <c r="J111" i="63" a="1"/>
  <c r="J111" i="63" s="1"/>
  <c r="J226" i="63" a="1"/>
  <c r="J226" i="63" s="1"/>
  <c r="J302" i="63" a="1"/>
  <c r="J302" i="63" s="1"/>
  <c r="J87" i="63" a="1"/>
  <c r="J87" i="63" s="1"/>
  <c r="J339" i="63" a="1"/>
  <c r="J339" i="63" s="1"/>
  <c r="J181" i="63" a="1"/>
  <c r="J181" i="63" s="1"/>
  <c r="J172" i="63" a="1"/>
  <c r="J172" i="63" s="1"/>
  <c r="J83" i="63" a="1"/>
  <c r="J83" i="63" s="1"/>
  <c r="J237" i="63" a="1"/>
  <c r="J237" i="63" s="1"/>
  <c r="E10" i="43" a="1"/>
  <c r="M3" i="26"/>
  <c r="M2" i="26"/>
  <c r="G11" i="48" l="1"/>
  <c r="E10" i="48"/>
  <c r="E10" i="43"/>
  <c r="T11" i="48"/>
  <c r="B13" i="27"/>
  <c r="A14" i="27"/>
  <c r="H12" i="27" a="1"/>
  <c r="H12" i="27" s="1"/>
  <c r="G12" i="27"/>
  <c r="E12" i="27"/>
  <c r="C12" i="27"/>
  <c r="D12" i="27"/>
  <c r="R3" i="38"/>
  <c r="D11" i="48"/>
  <c r="E11" i="48" s="1"/>
  <c r="U11" i="48"/>
  <c r="H11" i="48"/>
  <c r="I11" i="48" s="1"/>
  <c r="F11" i="27"/>
  <c r="J10" i="48"/>
  <c r="Q10" i="48" s="1"/>
  <c r="R10" i="48" s="1"/>
  <c r="R53" i="39"/>
  <c r="J11" i="48"/>
  <c r="Q11" i="48" s="1"/>
  <c r="R11" i="48" s="1"/>
  <c r="K12" i="48"/>
  <c r="L12" i="48" s="1"/>
  <c r="M12" i="48" s="1"/>
  <c r="F12" i="48" a="1"/>
  <c r="F12" i="48" s="1"/>
  <c r="C12" i="48" a="1"/>
  <c r="C12" i="48" s="1"/>
  <c r="T12" i="48" s="1"/>
  <c r="P11" i="48"/>
  <c r="O11" i="48"/>
  <c r="J10" i="44"/>
  <c r="K10" i="44"/>
  <c r="L10" i="44"/>
  <c r="M10" i="44"/>
  <c r="N10" i="44"/>
  <c r="O10" i="44"/>
  <c r="P10" i="44"/>
  <c r="E9" i="44"/>
  <c r="E9" i="94"/>
  <c r="N14" i="26"/>
  <c r="N15" i="26"/>
  <c r="S1" i="59"/>
  <c r="S1" i="39"/>
  <c r="O1" i="26"/>
  <c r="T3" i="39" s="1"/>
  <c r="S1" i="38"/>
  <c r="A13" i="48"/>
  <c r="B12" i="48"/>
  <c r="N12" i="48"/>
  <c r="O12" i="48"/>
  <c r="C10" i="94"/>
  <c r="C10" i="44"/>
  <c r="L10" i="94" a="1"/>
  <c r="L10" i="94" s="1"/>
  <c r="P10" i="94" a="1"/>
  <c r="P10" i="94" s="1"/>
  <c r="K10" i="94" a="1"/>
  <c r="K10" i="94" s="1"/>
  <c r="O10" i="94" a="1"/>
  <c r="O10" i="94" s="1"/>
  <c r="M10" i="94" a="1"/>
  <c r="M10" i="94" s="1"/>
  <c r="J10" i="94" a="1"/>
  <c r="J10" i="94" s="1"/>
  <c r="N10" i="94" a="1"/>
  <c r="N10" i="94" s="1"/>
  <c r="D10" i="44"/>
  <c r="D10" i="94"/>
  <c r="N11" i="43"/>
  <c r="B11" i="94"/>
  <c r="J11" i="43"/>
  <c r="K11" i="43"/>
  <c r="L11" i="43"/>
  <c r="P11" i="43"/>
  <c r="C11" i="43" a="1"/>
  <c r="C11" i="43" s="1"/>
  <c r="O11" i="43"/>
  <c r="D11" i="43" a="1"/>
  <c r="D11" i="43" s="1"/>
  <c r="M11" i="43"/>
  <c r="B11" i="44"/>
  <c r="A13" i="43"/>
  <c r="B12" i="43"/>
  <c r="A12" i="44"/>
  <c r="E11" i="43" a="1"/>
  <c r="N3" i="26"/>
  <c r="N2" i="26"/>
  <c r="J12" i="48" l="1"/>
  <c r="D12" i="48"/>
  <c r="E12" i="48" s="1"/>
  <c r="H12" i="48"/>
  <c r="I12" i="48" s="1"/>
  <c r="F12" i="27"/>
  <c r="E11" i="43"/>
  <c r="S53" i="39"/>
  <c r="A15" i="27"/>
  <c r="B14" i="27"/>
  <c r="H13" i="27" a="1"/>
  <c r="H13" i="27" s="1"/>
  <c r="E13" i="27"/>
  <c r="G13" i="27"/>
  <c r="D13" i="27"/>
  <c r="C13" i="27"/>
  <c r="S11" i="48"/>
  <c r="S12" i="48" s="1"/>
  <c r="J11" i="44"/>
  <c r="K11" i="44"/>
  <c r="L11" i="44"/>
  <c r="M11" i="44"/>
  <c r="N11" i="44"/>
  <c r="O11" i="44"/>
  <c r="P11" i="44"/>
  <c r="U12" i="48"/>
  <c r="P12" i="48"/>
  <c r="Q12" i="48" s="1"/>
  <c r="R12" i="48" s="1"/>
  <c r="S3" i="38"/>
  <c r="K13" i="48"/>
  <c r="L13" i="48" s="1"/>
  <c r="M13" i="48" s="1"/>
  <c r="C13" i="48" a="1"/>
  <c r="C13" i="48" s="1"/>
  <c r="D13" i="48" s="1"/>
  <c r="E13" i="48" s="1"/>
  <c r="F13" i="48" a="1"/>
  <c r="F13" i="48" s="1"/>
  <c r="G12" i="48"/>
  <c r="E10" i="94"/>
  <c r="E10" i="44"/>
  <c r="B12" i="44"/>
  <c r="N12" i="43"/>
  <c r="M12" i="43"/>
  <c r="J12" i="43"/>
  <c r="L12" i="43"/>
  <c r="O12" i="43"/>
  <c r="C12" i="43" a="1"/>
  <c r="C12" i="43" s="1"/>
  <c r="D12" i="43" a="1"/>
  <c r="D12" i="43" s="1"/>
  <c r="B12" i="94"/>
  <c r="P12" i="43"/>
  <c r="K12" i="43"/>
  <c r="A13" i="44"/>
  <c r="A14" i="43"/>
  <c r="B13" i="43"/>
  <c r="D11" i="94"/>
  <c r="D11" i="44"/>
  <c r="C11" i="44"/>
  <c r="C11" i="94"/>
  <c r="P11" i="94" a="1"/>
  <c r="P11" i="94" s="1"/>
  <c r="M11" i="94" a="1"/>
  <c r="M11" i="94" s="1"/>
  <c r="O11" i="94" a="1"/>
  <c r="O11" i="94" s="1"/>
  <c r="K11" i="94" a="1"/>
  <c r="K11" i="94" s="1"/>
  <c r="L11" i="94" a="1"/>
  <c r="L11" i="94" s="1"/>
  <c r="N11" i="94" a="1"/>
  <c r="N11" i="94" s="1"/>
  <c r="J11" i="94" a="1"/>
  <c r="J11" i="94" s="1"/>
  <c r="A14" i="48"/>
  <c r="N13" i="48"/>
  <c r="B13" i="48"/>
  <c r="T13" i="48"/>
  <c r="T1" i="38"/>
  <c r="T1" i="39"/>
  <c r="O14" i="26"/>
  <c r="P1" i="26"/>
  <c r="T1" i="59"/>
  <c r="O15" i="26"/>
  <c r="E12" i="43" a="1"/>
  <c r="O3" i="26"/>
  <c r="O2" i="26"/>
  <c r="P13" i="48" l="1"/>
  <c r="G13" i="48"/>
  <c r="E12" i="43"/>
  <c r="H14" i="27" a="1"/>
  <c r="H14" i="27" s="1"/>
  <c r="G14" i="27"/>
  <c r="D14" i="27"/>
  <c r="C14" i="27"/>
  <c r="E14" i="27"/>
  <c r="B15" i="27"/>
  <c r="A16" i="27"/>
  <c r="U13" i="48"/>
  <c r="F14" i="48" a="1"/>
  <c r="F14" i="48" s="1"/>
  <c r="K14" i="48"/>
  <c r="L14" i="48" s="1"/>
  <c r="M14" i="48" s="1"/>
  <c r="C14" i="48" a="1"/>
  <c r="C14" i="48" s="1"/>
  <c r="O14" i="48" s="1"/>
  <c r="T3" i="38"/>
  <c r="O13" i="48"/>
  <c r="J12" i="44"/>
  <c r="K12" i="44"/>
  <c r="L12" i="44"/>
  <c r="M12" i="44"/>
  <c r="N12" i="44"/>
  <c r="O12" i="44"/>
  <c r="P12" i="44"/>
  <c r="H13" i="48"/>
  <c r="T53" i="39"/>
  <c r="S13" i="48"/>
  <c r="F13" i="27"/>
  <c r="E11" i="94"/>
  <c r="E11" i="44"/>
  <c r="Q1" i="26"/>
  <c r="U1" i="38"/>
  <c r="U1" i="59"/>
  <c r="U1" i="39"/>
  <c r="P14" i="26"/>
  <c r="P15" i="26"/>
  <c r="P3" i="26"/>
  <c r="P2" i="26" s="1"/>
  <c r="P8" i="26"/>
  <c r="P10" i="26"/>
  <c r="P11" i="26"/>
  <c r="P9" i="26"/>
  <c r="A15" i="48"/>
  <c r="N14" i="48"/>
  <c r="B14" i="48"/>
  <c r="D13" i="43" a="1"/>
  <c r="D13" i="43" s="1"/>
  <c r="C13" i="43" a="1"/>
  <c r="C13" i="43" s="1"/>
  <c r="O13" i="43"/>
  <c r="M13" i="43"/>
  <c r="L13" i="43"/>
  <c r="P13" i="43"/>
  <c r="N13" i="43"/>
  <c r="B13" i="44"/>
  <c r="J13" i="43"/>
  <c r="B13" i="94"/>
  <c r="K13" i="43"/>
  <c r="B14" i="43"/>
  <c r="A14" i="44"/>
  <c r="A15" i="43"/>
  <c r="O12" i="94" a="1"/>
  <c r="O12" i="94" s="1"/>
  <c r="N12" i="94" a="1"/>
  <c r="N12" i="94" s="1"/>
  <c r="M12" i="94" a="1"/>
  <c r="M12" i="94" s="1"/>
  <c r="J12" i="94" a="1"/>
  <c r="J12" i="94" s="1"/>
  <c r="L12" i="94" a="1"/>
  <c r="L12" i="94" s="1"/>
  <c r="P12" i="94" a="1"/>
  <c r="P12" i="94" s="1"/>
  <c r="K12" i="94" a="1"/>
  <c r="K12" i="94" s="1"/>
  <c r="D12" i="94"/>
  <c r="D12" i="44"/>
  <c r="C12" i="94"/>
  <c r="C12" i="44"/>
  <c r="E13" i="43" a="1"/>
  <c r="F14" i="27" l="1"/>
  <c r="E13" i="43"/>
  <c r="I13" i="48"/>
  <c r="J13" i="48"/>
  <c r="Q13" i="48" s="1"/>
  <c r="R13" i="48" s="1"/>
  <c r="H15" i="27" a="1"/>
  <c r="H15" i="27" s="1"/>
  <c r="G15" i="27"/>
  <c r="E15" i="27"/>
  <c r="D15" i="27"/>
  <c r="C15" i="27"/>
  <c r="T14" i="48"/>
  <c r="G14" i="48"/>
  <c r="D14" i="48"/>
  <c r="S14" i="48" s="1"/>
  <c r="J13" i="44"/>
  <c r="K13" i="44"/>
  <c r="L13" i="44"/>
  <c r="M13" i="44"/>
  <c r="N13" i="44"/>
  <c r="O13" i="44"/>
  <c r="P13" i="44"/>
  <c r="P14" i="48"/>
  <c r="C15" i="48" a="1"/>
  <c r="C15" i="48" s="1"/>
  <c r="D15" i="48" s="1"/>
  <c r="S15" i="48" s="1"/>
  <c r="K15" i="48"/>
  <c r="L15" i="48" s="1"/>
  <c r="M15" i="48" s="1"/>
  <c r="F15" i="48" a="1"/>
  <c r="F15" i="48" s="1"/>
  <c r="U3" i="39"/>
  <c r="U53" i="39"/>
  <c r="H14" i="48"/>
  <c r="J14" i="48" s="1"/>
  <c r="Q14" i="48" s="1"/>
  <c r="R14" i="48" s="1"/>
  <c r="U14" i="48"/>
  <c r="U15" i="48" s="1"/>
  <c r="U3" i="38"/>
  <c r="A17" i="27"/>
  <c r="B16" i="27"/>
  <c r="E12" i="94"/>
  <c r="E12" i="44"/>
  <c r="A16" i="43"/>
  <c r="A15" i="44"/>
  <c r="B15" i="43"/>
  <c r="C14" i="43" a="1"/>
  <c r="C14" i="43" s="1"/>
  <c r="P14" i="43"/>
  <c r="M14" i="43"/>
  <c r="K14" i="43"/>
  <c r="B14" i="44"/>
  <c r="B14" i="94"/>
  <c r="J14" i="43"/>
  <c r="D14" i="43" a="1"/>
  <c r="D14" i="43" s="1"/>
  <c r="N14" i="43"/>
  <c r="L14" i="43"/>
  <c r="O14" i="43"/>
  <c r="K13" i="94" a="1"/>
  <c r="K13" i="94" s="1"/>
  <c r="P13" i="94" a="1"/>
  <c r="P13" i="94" s="1"/>
  <c r="O13" i="94" a="1"/>
  <c r="O13" i="94" s="1"/>
  <c r="J13" i="94" a="1"/>
  <c r="J13" i="94" s="1"/>
  <c r="M13" i="94" a="1"/>
  <c r="M13" i="94" s="1"/>
  <c r="L13" i="94" a="1"/>
  <c r="L13" i="94" s="1"/>
  <c r="N13" i="94" a="1"/>
  <c r="N13" i="94" s="1"/>
  <c r="C13" i="44"/>
  <c r="C13" i="94"/>
  <c r="D13" i="94"/>
  <c r="D13" i="44"/>
  <c r="N15" i="48"/>
  <c r="B15" i="48"/>
  <c r="A16" i="48"/>
  <c r="O15" i="48"/>
  <c r="U4" i="59"/>
  <c r="U6" i="59"/>
  <c r="U7" i="59"/>
  <c r="U8" i="59"/>
  <c r="U9" i="59"/>
  <c r="U10" i="59"/>
  <c r="U11" i="59"/>
  <c r="U13" i="59"/>
  <c r="U12" i="59"/>
  <c r="U14" i="59"/>
  <c r="U15" i="59"/>
  <c r="U16" i="59"/>
  <c r="U18" i="59"/>
  <c r="U17" i="59"/>
  <c r="U19" i="59"/>
  <c r="U21" i="59"/>
  <c r="U20" i="59"/>
  <c r="U23" i="59"/>
  <c r="U22" i="59"/>
  <c r="U25" i="59"/>
  <c r="U26" i="59"/>
  <c r="U24" i="59"/>
  <c r="U27" i="59"/>
  <c r="U28" i="59"/>
  <c r="U29" i="59"/>
  <c r="U30" i="59"/>
  <c r="U31" i="59"/>
  <c r="U32" i="59"/>
  <c r="U33" i="59"/>
  <c r="U34" i="59"/>
  <c r="U35" i="59"/>
  <c r="U36" i="59"/>
  <c r="U37" i="59"/>
  <c r="U39" i="59"/>
  <c r="U38" i="59"/>
  <c r="U40" i="59"/>
  <c r="U41" i="59"/>
  <c r="U42" i="59"/>
  <c r="U43" i="59"/>
  <c r="U44" i="59"/>
  <c r="U45" i="59"/>
  <c r="U46" i="59"/>
  <c r="U47" i="59"/>
  <c r="U49" i="59"/>
  <c r="U50" i="59"/>
  <c r="U48" i="59"/>
  <c r="U51" i="59"/>
  <c r="U52" i="59"/>
  <c r="P6" i="26" s="1"/>
  <c r="Q10" i="26"/>
  <c r="Q11" i="26"/>
  <c r="R1" i="26"/>
  <c r="Q7" i="26"/>
  <c r="Q6" i="26"/>
  <c r="V1" i="59"/>
  <c r="Q3" i="26"/>
  <c r="Q9" i="26"/>
  <c r="V1" i="39"/>
  <c r="V1" i="38"/>
  <c r="Q15" i="26"/>
  <c r="Q14" i="26"/>
  <c r="Q8" i="26"/>
  <c r="Q2" i="26"/>
  <c r="E14" i="43" a="1"/>
  <c r="F15" i="27" l="1"/>
  <c r="P15" i="48"/>
  <c r="E14" i="43"/>
  <c r="G15" i="48"/>
  <c r="I14" i="48"/>
  <c r="V3" i="38"/>
  <c r="V53" i="39"/>
  <c r="K16" i="48"/>
  <c r="L16" i="48" s="1"/>
  <c r="M16" i="48" s="1"/>
  <c r="F16" i="48" a="1"/>
  <c r="F16" i="48" s="1"/>
  <c r="C16" i="48" a="1"/>
  <c r="C16" i="48" s="1"/>
  <c r="H16" i="27" a="1"/>
  <c r="H16" i="27" s="1"/>
  <c r="D16" i="27"/>
  <c r="G16" i="27"/>
  <c r="C16" i="27"/>
  <c r="E16" i="27"/>
  <c r="T15" i="48"/>
  <c r="E14" i="48"/>
  <c r="E15" i="48" s="1"/>
  <c r="A18" i="27"/>
  <c r="B17" i="27"/>
  <c r="H15" i="48"/>
  <c r="J15" i="48" s="1"/>
  <c r="Q15" i="48" s="1"/>
  <c r="R15" i="48" s="1"/>
  <c r="J14" i="44"/>
  <c r="K14" i="44"/>
  <c r="L14" i="44"/>
  <c r="M14" i="44"/>
  <c r="N14" i="44"/>
  <c r="O14" i="44"/>
  <c r="P14" i="44"/>
  <c r="E13" i="94"/>
  <c r="E13" i="44"/>
  <c r="V40" i="59"/>
  <c r="V9" i="59"/>
  <c r="V27" i="59"/>
  <c r="V18" i="59"/>
  <c r="V38" i="59"/>
  <c r="V28" i="59"/>
  <c r="V52" i="59"/>
  <c r="V23" i="59"/>
  <c r="V5" i="59"/>
  <c r="V20" i="59"/>
  <c r="V43" i="59"/>
  <c r="V37" i="59"/>
  <c r="V11" i="59"/>
  <c r="V45" i="59"/>
  <c r="V26" i="59"/>
  <c r="V36" i="59"/>
  <c r="V34" i="59"/>
  <c r="V16" i="59"/>
  <c r="V15" i="59"/>
  <c r="V41" i="59"/>
  <c r="V17" i="59"/>
  <c r="V8" i="59"/>
  <c r="V13" i="59"/>
  <c r="V12" i="59"/>
  <c r="V29" i="59"/>
  <c r="V7" i="59"/>
  <c r="V25" i="59"/>
  <c r="V31" i="59"/>
  <c r="V30" i="59"/>
  <c r="V47" i="59"/>
  <c r="V35" i="59"/>
  <c r="V10" i="59"/>
  <c r="V22" i="59"/>
  <c r="V4" i="59"/>
  <c r="V48" i="59"/>
  <c r="V32" i="59"/>
  <c r="V6" i="59"/>
  <c r="V50" i="59"/>
  <c r="V44" i="59"/>
  <c r="V33" i="59"/>
  <c r="V19" i="59"/>
  <c r="V49" i="59"/>
  <c r="V24" i="59"/>
  <c r="V21" i="59"/>
  <c r="V46" i="59"/>
  <c r="V39" i="59"/>
  <c r="V42" i="59"/>
  <c r="V51" i="59"/>
  <c r="V14" i="59"/>
  <c r="W1" i="38"/>
  <c r="R6" i="26"/>
  <c r="R7" i="26"/>
  <c r="R10" i="26"/>
  <c r="R2" i="26"/>
  <c r="R15" i="26"/>
  <c r="R11" i="26"/>
  <c r="R14" i="26"/>
  <c r="R3" i="26"/>
  <c r="W1" i="39"/>
  <c r="R9" i="26"/>
  <c r="R8" i="26"/>
  <c r="S1" i="26"/>
  <c r="W1" i="59"/>
  <c r="B16" i="48"/>
  <c r="A17" i="48"/>
  <c r="N16" i="48"/>
  <c r="D14" i="94"/>
  <c r="D14" i="44"/>
  <c r="O14" i="94" a="1"/>
  <c r="O14" i="94" s="1"/>
  <c r="P14" i="94" a="1"/>
  <c r="P14" i="94" s="1"/>
  <c r="K14" i="94" a="1"/>
  <c r="K14" i="94" s="1"/>
  <c r="N14" i="94" a="1"/>
  <c r="N14" i="94" s="1"/>
  <c r="L14" i="94" a="1"/>
  <c r="L14" i="94" s="1"/>
  <c r="M14" i="94" a="1"/>
  <c r="M14" i="94" s="1"/>
  <c r="J14" i="94" a="1"/>
  <c r="J14" i="94" s="1"/>
  <c r="C14" i="94"/>
  <c r="C14" i="44"/>
  <c r="B15" i="44"/>
  <c r="B15" i="94"/>
  <c r="N15" i="43"/>
  <c r="K15" i="43"/>
  <c r="D15" i="43" a="1"/>
  <c r="D15" i="43" s="1"/>
  <c r="O15" i="43"/>
  <c r="C15" i="43" a="1"/>
  <c r="C15" i="43" s="1"/>
  <c r="P15" i="43"/>
  <c r="J15" i="43"/>
  <c r="L15" i="43"/>
  <c r="M15" i="43"/>
  <c r="B16" i="43"/>
  <c r="A16" i="44"/>
  <c r="A17" i="43"/>
  <c r="E15" i="43" a="1"/>
  <c r="G16" i="48" l="1"/>
  <c r="F16" i="27"/>
  <c r="E15" i="43"/>
  <c r="W3" i="38"/>
  <c r="U16" i="48"/>
  <c r="H16" i="48"/>
  <c r="J16" i="48" s="1"/>
  <c r="Q16" i="48" s="1"/>
  <c r="R16" i="48" s="1"/>
  <c r="W53" i="39"/>
  <c r="A19" i="27"/>
  <c r="B18" i="27"/>
  <c r="I15" i="48"/>
  <c r="H17" i="27" a="1"/>
  <c r="H17" i="27" s="1"/>
  <c r="D17" i="27"/>
  <c r="C17" i="27"/>
  <c r="E17" i="27"/>
  <c r="G17" i="27"/>
  <c r="O16" i="48"/>
  <c r="J15" i="44"/>
  <c r="K15" i="44"/>
  <c r="L15" i="44"/>
  <c r="M15" i="44"/>
  <c r="N15" i="44"/>
  <c r="O15" i="44"/>
  <c r="P15" i="44"/>
  <c r="P16" i="48"/>
  <c r="D16" i="48"/>
  <c r="S16" i="48" s="1"/>
  <c r="C17" i="48" a="1"/>
  <c r="C17" i="48" s="1"/>
  <c r="H17" i="48" s="1"/>
  <c r="K17" i="48"/>
  <c r="L17" i="48" s="1"/>
  <c r="M17" i="48" s="1"/>
  <c r="F17" i="48" a="1"/>
  <c r="F17" i="48" s="1"/>
  <c r="T16" i="48"/>
  <c r="E14" i="44"/>
  <c r="E14" i="94"/>
  <c r="A18" i="43"/>
  <c r="A17" i="44"/>
  <c r="B17" i="43"/>
  <c r="J16" i="43"/>
  <c r="L16" i="43"/>
  <c r="K16" i="43"/>
  <c r="M16" i="43"/>
  <c r="B16" i="44"/>
  <c r="C16" i="43" a="1"/>
  <c r="C16" i="43" s="1"/>
  <c r="N16" i="43"/>
  <c r="D16" i="43" a="1"/>
  <c r="D16" i="43" s="1"/>
  <c r="O16" i="43"/>
  <c r="P16" i="43"/>
  <c r="B16" i="94"/>
  <c r="C15" i="44"/>
  <c r="C15" i="94"/>
  <c r="D15" i="44"/>
  <c r="D15" i="94"/>
  <c r="N15" i="94" a="1"/>
  <c r="N15" i="94" s="1"/>
  <c r="M15" i="94" a="1"/>
  <c r="M15" i="94" s="1"/>
  <c r="P15" i="94" a="1"/>
  <c r="P15" i="94" s="1"/>
  <c r="J15" i="94" a="1"/>
  <c r="J15" i="94" s="1"/>
  <c r="O15" i="94" a="1"/>
  <c r="O15" i="94" s="1"/>
  <c r="K15" i="94" a="1"/>
  <c r="K15" i="94" s="1"/>
  <c r="L15" i="94" a="1"/>
  <c r="L15" i="94" s="1"/>
  <c r="N17" i="48"/>
  <c r="A18" i="48"/>
  <c r="B17" i="48"/>
  <c r="W27" i="59"/>
  <c r="W38" i="59"/>
  <c r="W13" i="59"/>
  <c r="W24" i="59"/>
  <c r="W34" i="59"/>
  <c r="W19" i="59"/>
  <c r="W23" i="59"/>
  <c r="W39" i="59"/>
  <c r="W25" i="59"/>
  <c r="W8" i="59"/>
  <c r="W46" i="59"/>
  <c r="W21" i="59"/>
  <c r="W43" i="59"/>
  <c r="W5" i="59"/>
  <c r="W4" i="59"/>
  <c r="W47" i="59"/>
  <c r="W30" i="59"/>
  <c r="W6" i="59"/>
  <c r="W10" i="59"/>
  <c r="W17" i="59"/>
  <c r="W9" i="59"/>
  <c r="W36" i="59"/>
  <c r="W26" i="59"/>
  <c r="W31" i="59"/>
  <c r="W45" i="59"/>
  <c r="W11" i="59"/>
  <c r="W33" i="59"/>
  <c r="W49" i="59"/>
  <c r="W40" i="59"/>
  <c r="W52" i="59"/>
  <c r="W42" i="59"/>
  <c r="W32" i="59"/>
  <c r="W7" i="59"/>
  <c r="W37" i="59"/>
  <c r="W41" i="59"/>
  <c r="W50" i="59"/>
  <c r="W20" i="59"/>
  <c r="W18" i="59"/>
  <c r="W44" i="59"/>
  <c r="W29" i="59"/>
  <c r="W12" i="59"/>
  <c r="W35" i="59"/>
  <c r="W28" i="59"/>
  <c r="W22" i="59"/>
  <c r="W15" i="59"/>
  <c r="W48" i="59"/>
  <c r="W51" i="59"/>
  <c r="W16" i="59"/>
  <c r="W14" i="59"/>
  <c r="S14" i="26"/>
  <c r="S8" i="26"/>
  <c r="S3" i="26"/>
  <c r="S15" i="26"/>
  <c r="X1" i="38"/>
  <c r="S7" i="26"/>
  <c r="S10" i="26"/>
  <c r="X1" i="39"/>
  <c r="S11" i="26"/>
  <c r="S9" i="26"/>
  <c r="T1" i="26"/>
  <c r="S2" i="26"/>
  <c r="X1" i="59"/>
  <c r="S6" i="26"/>
  <c r="E16" i="43" a="1"/>
  <c r="D17" i="48" l="1"/>
  <c r="S17" i="48" s="1"/>
  <c r="E16" i="43"/>
  <c r="X3" i="38"/>
  <c r="P17" i="48"/>
  <c r="U17" i="48"/>
  <c r="X53" i="39"/>
  <c r="J17" i="48"/>
  <c r="Q17" i="48" s="1"/>
  <c r="R17" i="48" s="1"/>
  <c r="F18" i="48" a="1"/>
  <c r="F18" i="48" s="1"/>
  <c r="C18" i="48" a="1"/>
  <c r="C18" i="48" s="1"/>
  <c r="U18" i="48" s="1"/>
  <c r="K18" i="48"/>
  <c r="L18" i="48" s="1"/>
  <c r="M18" i="48" s="1"/>
  <c r="F17" i="27"/>
  <c r="I16" i="48"/>
  <c r="I17" i="48" s="1"/>
  <c r="J16" i="44"/>
  <c r="K16" i="44"/>
  <c r="L16" i="44"/>
  <c r="M16" i="44"/>
  <c r="N16" i="44"/>
  <c r="O16" i="44"/>
  <c r="P16" i="44"/>
  <c r="H18" i="27" a="1"/>
  <c r="H18" i="27" s="1"/>
  <c r="D18" i="27"/>
  <c r="G18" i="27"/>
  <c r="E18" i="27"/>
  <c r="C18" i="27"/>
  <c r="E16" i="48"/>
  <c r="E17" i="48" s="1"/>
  <c r="G17" i="48"/>
  <c r="T17" i="48"/>
  <c r="O17" i="48"/>
  <c r="A20" i="27"/>
  <c r="B19" i="27"/>
  <c r="E15" i="94"/>
  <c r="E15" i="44"/>
  <c r="X18" i="59"/>
  <c r="X41" i="59"/>
  <c r="X37" i="59"/>
  <c r="X49" i="59"/>
  <c r="X44" i="59"/>
  <c r="X28" i="59"/>
  <c r="X52" i="59"/>
  <c r="X13" i="59"/>
  <c r="X11" i="59"/>
  <c r="X20" i="59"/>
  <c r="X5" i="59"/>
  <c r="X33" i="59"/>
  <c r="X40" i="59"/>
  <c r="X36" i="59"/>
  <c r="X16" i="59"/>
  <c r="X6" i="59"/>
  <c r="X27" i="59"/>
  <c r="X35" i="59"/>
  <c r="X10" i="59"/>
  <c r="X7" i="59"/>
  <c r="X23" i="59"/>
  <c r="X46" i="59"/>
  <c r="X34" i="59"/>
  <c r="X4" i="59"/>
  <c r="X51" i="59"/>
  <c r="X17" i="59"/>
  <c r="X48" i="59"/>
  <c r="X26" i="59"/>
  <c r="X30" i="59"/>
  <c r="X50" i="59"/>
  <c r="X21" i="59"/>
  <c r="X19" i="59"/>
  <c r="X38" i="59"/>
  <c r="X14" i="59"/>
  <c r="X32" i="59"/>
  <c r="X12" i="59"/>
  <c r="X42" i="59"/>
  <c r="X31" i="59"/>
  <c r="X45" i="59"/>
  <c r="X24" i="59"/>
  <c r="X29" i="59"/>
  <c r="X9" i="59"/>
  <c r="X39" i="59"/>
  <c r="X22" i="59"/>
  <c r="X43" i="59"/>
  <c r="X8" i="59"/>
  <c r="X15" i="59"/>
  <c r="X25" i="59"/>
  <c r="X47" i="59"/>
  <c r="T7" i="26"/>
  <c r="Y1" i="39"/>
  <c r="T10" i="26"/>
  <c r="Y1" i="38"/>
  <c r="T3" i="26"/>
  <c r="T2" i="26"/>
  <c r="T11" i="26"/>
  <c r="U1" i="26"/>
  <c r="T6" i="26"/>
  <c r="T9" i="26"/>
  <c r="Y1" i="59"/>
  <c r="T14" i="26"/>
  <c r="T15" i="26"/>
  <c r="T8" i="26"/>
  <c r="B18" i="48"/>
  <c r="A19" i="48"/>
  <c r="N18" i="48"/>
  <c r="T18" i="48"/>
  <c r="K16" i="94" a="1"/>
  <c r="K16" i="94" s="1"/>
  <c r="O16" i="94" a="1"/>
  <c r="O16" i="94" s="1"/>
  <c r="P16" i="94" a="1"/>
  <c r="P16" i="94" s="1"/>
  <c r="N16" i="94" a="1"/>
  <c r="N16" i="94" s="1"/>
  <c r="L16" i="94" a="1"/>
  <c r="L16" i="94" s="1"/>
  <c r="M16" i="94" a="1"/>
  <c r="M16" i="94" s="1"/>
  <c r="J16" i="94" a="1"/>
  <c r="J16" i="94" s="1"/>
  <c r="D16" i="44"/>
  <c r="D16" i="94"/>
  <c r="C16" i="94"/>
  <c r="C16" i="44"/>
  <c r="B17" i="94"/>
  <c r="M17" i="43"/>
  <c r="O17" i="43"/>
  <c r="B17" i="44"/>
  <c r="K17" i="43"/>
  <c r="L17" i="43"/>
  <c r="P17" i="43"/>
  <c r="C17" i="43" a="1"/>
  <c r="C17" i="43" s="1"/>
  <c r="D17" i="43" a="1"/>
  <c r="D17" i="43" s="1"/>
  <c r="J17" i="43"/>
  <c r="N17" i="43"/>
  <c r="B18" i="43"/>
  <c r="A19" i="43"/>
  <c r="A18" i="44"/>
  <c r="E17" i="43" a="1"/>
  <c r="H18" i="48" l="1"/>
  <c r="I18" i="48" s="1"/>
  <c r="P18" i="48"/>
  <c r="E17" i="43"/>
  <c r="F18" i="27"/>
  <c r="Y53" i="39"/>
  <c r="H19" i="27" a="1"/>
  <c r="H19" i="27" s="1"/>
  <c r="C19" i="27"/>
  <c r="G19" i="27"/>
  <c r="D19" i="27"/>
  <c r="E19" i="27"/>
  <c r="A21" i="27"/>
  <c r="B20" i="27"/>
  <c r="J18" i="48"/>
  <c r="Q18" i="48" s="1"/>
  <c r="R18" i="48" s="1"/>
  <c r="F19" i="48" a="1"/>
  <c r="F19" i="48" s="1"/>
  <c r="K19" i="48"/>
  <c r="L19" i="48" s="1"/>
  <c r="M19" i="48" s="1"/>
  <c r="C19" i="48" a="1"/>
  <c r="C19" i="48" s="1"/>
  <c r="U19" i="48" s="1"/>
  <c r="O18" i="48"/>
  <c r="D18" i="48"/>
  <c r="S18" i="48" s="1"/>
  <c r="J17" i="44"/>
  <c r="K17" i="44"/>
  <c r="L17" i="44"/>
  <c r="M17" i="44"/>
  <c r="N17" i="44"/>
  <c r="O17" i="44"/>
  <c r="P17" i="44"/>
  <c r="Y3" i="38"/>
  <c r="E18" i="48"/>
  <c r="G18" i="48"/>
  <c r="E16" i="44"/>
  <c r="E16" i="94"/>
  <c r="B19" i="43"/>
  <c r="A19" i="44"/>
  <c r="A20" i="43"/>
  <c r="O18" i="43"/>
  <c r="J18" i="43"/>
  <c r="M18" i="43"/>
  <c r="K18" i="43"/>
  <c r="B18" i="44"/>
  <c r="D18" i="43" a="1"/>
  <c r="D18" i="43" s="1"/>
  <c r="B18" i="94"/>
  <c r="N18" i="43"/>
  <c r="P18" i="43"/>
  <c r="C18" i="43" a="1"/>
  <c r="C18" i="43" s="1"/>
  <c r="L18" i="43"/>
  <c r="D17" i="94"/>
  <c r="D17" i="44"/>
  <c r="C17" i="44"/>
  <c r="C17" i="94"/>
  <c r="L17" i="94" a="1"/>
  <c r="L17" i="94" s="1"/>
  <c r="N17" i="94" a="1"/>
  <c r="N17" i="94" s="1"/>
  <c r="O17" i="94" a="1"/>
  <c r="O17" i="94" s="1"/>
  <c r="P17" i="94" a="1"/>
  <c r="P17" i="94" s="1"/>
  <c r="J17" i="94" a="1"/>
  <c r="J17" i="94" s="1"/>
  <c r="K17" i="94" a="1"/>
  <c r="K17" i="94" s="1"/>
  <c r="M17" i="94" a="1"/>
  <c r="M17" i="94" s="1"/>
  <c r="B19" i="48"/>
  <c r="N19" i="48"/>
  <c r="A20" i="48"/>
  <c r="Y46" i="59"/>
  <c r="Y42" i="59"/>
  <c r="Y16" i="59"/>
  <c r="Y18" i="59"/>
  <c r="Y8" i="59"/>
  <c r="Y10" i="59"/>
  <c r="Y15" i="59"/>
  <c r="Y5" i="59"/>
  <c r="Y28" i="59"/>
  <c r="Y35" i="59"/>
  <c r="Y23" i="59"/>
  <c r="Y49" i="59"/>
  <c r="Y50" i="59"/>
  <c r="Y32" i="59"/>
  <c r="Y30" i="59"/>
  <c r="Y48" i="59"/>
  <c r="Y36" i="59"/>
  <c r="Y12" i="59"/>
  <c r="Y44" i="59"/>
  <c r="Y13" i="59"/>
  <c r="Y6" i="59"/>
  <c r="Y52" i="59"/>
  <c r="Y26" i="59"/>
  <c r="Y7" i="59"/>
  <c r="Y51" i="59"/>
  <c r="Y47" i="59"/>
  <c r="Y20" i="59"/>
  <c r="Y34" i="59"/>
  <c r="Y24" i="59"/>
  <c r="Y19" i="59"/>
  <c r="Y11" i="59"/>
  <c r="Y29" i="59"/>
  <c r="Y17" i="59"/>
  <c r="Y41" i="59"/>
  <c r="Y4" i="59"/>
  <c r="Y14" i="59"/>
  <c r="Y25" i="59"/>
  <c r="Y38" i="59"/>
  <c r="Y22" i="59"/>
  <c r="Y9" i="59"/>
  <c r="Y21" i="59"/>
  <c r="Y43" i="59"/>
  <c r="Y37" i="59"/>
  <c r="Y33" i="59"/>
  <c r="Y39" i="59"/>
  <c r="Y27" i="59"/>
  <c r="Y45" i="59"/>
  <c r="Y40" i="59"/>
  <c r="Y31" i="59"/>
  <c r="U7" i="26"/>
  <c r="U2" i="26"/>
  <c r="U10" i="26"/>
  <c r="U8" i="26"/>
  <c r="U3" i="26"/>
  <c r="Z1" i="59"/>
  <c r="V1" i="26"/>
  <c r="U6" i="26"/>
  <c r="Z1" i="38"/>
  <c r="Z1" i="39"/>
  <c r="U15" i="26"/>
  <c r="U11" i="26"/>
  <c r="U9" i="26"/>
  <c r="U14" i="26"/>
  <c r="E18" i="43" a="1"/>
  <c r="F19" i="27" l="1"/>
  <c r="E18" i="43"/>
  <c r="O19" i="48"/>
  <c r="Z3" i="38"/>
  <c r="F20" i="48" a="1"/>
  <c r="F20" i="48" s="1"/>
  <c r="K20" i="48"/>
  <c r="L20" i="48" s="1"/>
  <c r="M20" i="48" s="1"/>
  <c r="C20" i="48" a="1"/>
  <c r="C20" i="48" s="1"/>
  <c r="U20" i="48" s="1"/>
  <c r="H19" i="48"/>
  <c r="I19" i="48" s="1"/>
  <c r="T19" i="48"/>
  <c r="J18" i="44"/>
  <c r="K18" i="44"/>
  <c r="L18" i="44"/>
  <c r="M18" i="44"/>
  <c r="N18" i="44"/>
  <c r="O18" i="44"/>
  <c r="P18" i="44"/>
  <c r="P19" i="48"/>
  <c r="G19" i="48"/>
  <c r="Z53" i="39"/>
  <c r="D19" i="48"/>
  <c r="S19" i="48" s="1"/>
  <c r="J19" i="48"/>
  <c r="Q19" i="48" s="1"/>
  <c r="R19" i="48" s="1"/>
  <c r="H20" i="27" a="1"/>
  <c r="H20" i="27" s="1"/>
  <c r="C20" i="27"/>
  <c r="D20" i="27"/>
  <c r="G20" i="27"/>
  <c r="E20" i="27"/>
  <c r="A22" i="27"/>
  <c r="B21" i="27"/>
  <c r="E17" i="94"/>
  <c r="E17" i="44"/>
  <c r="W1" i="26"/>
  <c r="AA1" i="38"/>
  <c r="V9" i="26"/>
  <c r="V15" i="26"/>
  <c r="V11" i="26"/>
  <c r="V7" i="26"/>
  <c r="AA1" i="59"/>
  <c r="AA1" i="39"/>
  <c r="V3" i="26"/>
  <c r="V10" i="26"/>
  <c r="V2" i="26"/>
  <c r="V8" i="26"/>
  <c r="V6" i="26"/>
  <c r="V14" i="26"/>
  <c r="Z11" i="59"/>
  <c r="Z9" i="59"/>
  <c r="Z16" i="59"/>
  <c r="Z23" i="59"/>
  <c r="Z31" i="59"/>
  <c r="Z43" i="59"/>
  <c r="Z6" i="59"/>
  <c r="Z45" i="59"/>
  <c r="Z4" i="59"/>
  <c r="Z34" i="59"/>
  <c r="Z29" i="59"/>
  <c r="Z15" i="59"/>
  <c r="Z49" i="59"/>
  <c r="Z13" i="59"/>
  <c r="Z44" i="59"/>
  <c r="Z20" i="59"/>
  <c r="Z5" i="59"/>
  <c r="Z40" i="59"/>
  <c r="Z26" i="59"/>
  <c r="Z37" i="59"/>
  <c r="Z33" i="59"/>
  <c r="Z50" i="59"/>
  <c r="Z25" i="59"/>
  <c r="Z48" i="59"/>
  <c r="Z21" i="59"/>
  <c r="Z42" i="59"/>
  <c r="Z51" i="59"/>
  <c r="Z19" i="59"/>
  <c r="Z14" i="59"/>
  <c r="Z35" i="59"/>
  <c r="Z8" i="59"/>
  <c r="Z41" i="59"/>
  <c r="Z39" i="59"/>
  <c r="Z27" i="59"/>
  <c r="Z52" i="59"/>
  <c r="Z46" i="59"/>
  <c r="Z10" i="59"/>
  <c r="Z12" i="59"/>
  <c r="Z7" i="59"/>
  <c r="Z17" i="59"/>
  <c r="Z22" i="59"/>
  <c r="Z36" i="59"/>
  <c r="Z28" i="59"/>
  <c r="Z47" i="59"/>
  <c r="Z24" i="59"/>
  <c r="Z38" i="59"/>
  <c r="Z30" i="59"/>
  <c r="Z18" i="59"/>
  <c r="Z32" i="59"/>
  <c r="A21" i="48"/>
  <c r="B20" i="48"/>
  <c r="N20" i="48"/>
  <c r="C18" i="44"/>
  <c r="C18" i="94"/>
  <c r="M18" i="94" a="1"/>
  <c r="M18" i="94" s="1"/>
  <c r="O18" i="94" a="1"/>
  <c r="O18" i="94" s="1"/>
  <c r="J18" i="94" a="1"/>
  <c r="J18" i="94" s="1"/>
  <c r="L18" i="94" a="1"/>
  <c r="L18" i="94" s="1"/>
  <c r="K18" i="94" a="1"/>
  <c r="K18" i="94" s="1"/>
  <c r="N18" i="94" a="1"/>
  <c r="N18" i="94" s="1"/>
  <c r="P18" i="94" a="1"/>
  <c r="P18" i="94" s="1"/>
  <c r="D18" i="94"/>
  <c r="D18" i="44"/>
  <c r="A21" i="43"/>
  <c r="A20" i="44"/>
  <c r="B20" i="43"/>
  <c r="L19" i="43"/>
  <c r="K19" i="43"/>
  <c r="J19" i="43"/>
  <c r="O19" i="43"/>
  <c r="B19" i="94"/>
  <c r="D19" i="43" a="1"/>
  <c r="D19" i="43" s="1"/>
  <c r="C19" i="43" a="1"/>
  <c r="C19" i="43" s="1"/>
  <c r="B19" i="44"/>
  <c r="P19" i="43"/>
  <c r="N19" i="43"/>
  <c r="M19" i="43"/>
  <c r="E19" i="43" a="1"/>
  <c r="E19" i="43" l="1"/>
  <c r="H20" i="48"/>
  <c r="I20" i="48" s="1"/>
  <c r="H21" i="27" a="1"/>
  <c r="H21" i="27" s="1"/>
  <c r="C21" i="27"/>
  <c r="G21" i="27"/>
  <c r="D21" i="27"/>
  <c r="E21" i="27"/>
  <c r="K21" i="48"/>
  <c r="L21" i="48" s="1"/>
  <c r="M21" i="48" s="1"/>
  <c r="C21" i="48" a="1"/>
  <c r="C21" i="48" s="1"/>
  <c r="H21" i="48" s="1"/>
  <c r="I21" i="48" s="1"/>
  <c r="F21" i="48" a="1"/>
  <c r="F21" i="48" s="1"/>
  <c r="AA53" i="39"/>
  <c r="G20" i="48"/>
  <c r="J19" i="44"/>
  <c r="K19" i="44"/>
  <c r="L19" i="44"/>
  <c r="M19" i="44"/>
  <c r="N19" i="44"/>
  <c r="O19" i="44"/>
  <c r="P19" i="44"/>
  <c r="P20" i="48"/>
  <c r="D20" i="48"/>
  <c r="S20" i="48" s="1"/>
  <c r="B22" i="27"/>
  <c r="A23" i="27"/>
  <c r="O20" i="48"/>
  <c r="E19" i="48"/>
  <c r="AA3" i="38"/>
  <c r="T20" i="48"/>
  <c r="J20" i="48"/>
  <c r="Q20" i="48" s="1"/>
  <c r="R20" i="48" s="1"/>
  <c r="F20" i="27"/>
  <c r="E18" i="44"/>
  <c r="E18" i="94"/>
  <c r="C19" i="94"/>
  <c r="C19" i="44"/>
  <c r="D19" i="94"/>
  <c r="D19" i="44"/>
  <c r="M19" i="94" a="1"/>
  <c r="M19" i="94" s="1"/>
  <c r="L19" i="94" a="1"/>
  <c r="L19" i="94" s="1"/>
  <c r="P19" i="94" a="1"/>
  <c r="P19" i="94" s="1"/>
  <c r="J19" i="94" a="1"/>
  <c r="J19" i="94" s="1"/>
  <c r="K19" i="94" a="1"/>
  <c r="K19" i="94" s="1"/>
  <c r="N19" i="94" a="1"/>
  <c r="N19" i="94" s="1"/>
  <c r="O19" i="94" a="1"/>
  <c r="O19" i="94" s="1"/>
  <c r="D20" i="43" a="1"/>
  <c r="D20" i="43" s="1"/>
  <c r="N20" i="43"/>
  <c r="C20" i="43" a="1"/>
  <c r="C20" i="43" s="1"/>
  <c r="O20" i="43"/>
  <c r="K20" i="43"/>
  <c r="J20" i="43"/>
  <c r="L20" i="43"/>
  <c r="B20" i="94"/>
  <c r="M20" i="43"/>
  <c r="P20" i="43"/>
  <c r="B20" i="44"/>
  <c r="B21" i="43"/>
  <c r="A21" i="44"/>
  <c r="A22" i="43"/>
  <c r="B21" i="48"/>
  <c r="N21" i="48"/>
  <c r="A22" i="48"/>
  <c r="T21" i="48"/>
  <c r="O21" i="48"/>
  <c r="U21" i="48"/>
  <c r="AA39" i="59"/>
  <c r="AA52" i="59"/>
  <c r="AA24" i="59"/>
  <c r="AA17" i="59"/>
  <c r="AA44" i="59"/>
  <c r="AA42" i="59"/>
  <c r="AA18" i="59"/>
  <c r="AA50" i="59"/>
  <c r="AA37" i="59"/>
  <c r="AA12" i="59"/>
  <c r="AA6" i="59"/>
  <c r="AA15" i="59"/>
  <c r="AA49" i="59"/>
  <c r="AA16" i="59"/>
  <c r="AA31" i="59"/>
  <c r="AA5" i="59"/>
  <c r="AA25" i="59"/>
  <c r="AA43" i="59"/>
  <c r="AA29" i="59"/>
  <c r="AA36" i="59"/>
  <c r="AA40" i="59"/>
  <c r="AA8" i="59"/>
  <c r="AA51" i="59"/>
  <c r="AA10" i="59"/>
  <c r="AA34" i="59"/>
  <c r="AA41" i="59"/>
  <c r="AA11" i="59"/>
  <c r="AA48" i="59"/>
  <c r="AA9" i="59"/>
  <c r="AA32" i="59"/>
  <c r="AA28" i="59"/>
  <c r="AA27" i="59"/>
  <c r="AA47" i="59"/>
  <c r="AA20" i="59"/>
  <c r="AA22" i="59"/>
  <c r="AA4" i="59"/>
  <c r="AA19" i="59"/>
  <c r="AA45" i="59"/>
  <c r="AA46" i="59"/>
  <c r="AA30" i="59"/>
  <c r="AA14" i="59"/>
  <c r="AA26" i="59"/>
  <c r="AA35" i="59"/>
  <c r="AA13" i="59"/>
  <c r="AA23" i="59"/>
  <c r="AA7" i="59"/>
  <c r="AA38" i="59"/>
  <c r="AA33" i="59"/>
  <c r="AA21" i="59"/>
  <c r="W9" i="26"/>
  <c r="W2" i="26"/>
  <c r="W14" i="26"/>
  <c r="W6" i="26"/>
  <c r="AB1" i="59"/>
  <c r="AB1" i="38"/>
  <c r="AB1" i="39"/>
  <c r="W3" i="26"/>
  <c r="W10" i="26"/>
  <c r="X1" i="26"/>
  <c r="W11" i="26"/>
  <c r="W8" i="26"/>
  <c r="W7" i="26"/>
  <c r="W15" i="26"/>
  <c r="E20" i="43" a="1"/>
  <c r="P21" i="48" l="1"/>
  <c r="E20" i="43"/>
  <c r="AB3" i="38"/>
  <c r="C22" i="48" a="1"/>
  <c r="C22" i="48" s="1"/>
  <c r="K22" i="48"/>
  <c r="L22" i="48" s="1"/>
  <c r="M22" i="48" s="1"/>
  <c r="F22" i="48" a="1"/>
  <c r="F22" i="48" s="1"/>
  <c r="H22" i="27" a="1"/>
  <c r="H22" i="27" s="1"/>
  <c r="D22" i="27"/>
  <c r="G22" i="27"/>
  <c r="E22" i="27"/>
  <c r="C22" i="27"/>
  <c r="J20" i="44"/>
  <c r="K20" i="44"/>
  <c r="L20" i="44"/>
  <c r="M20" i="44"/>
  <c r="N20" i="44"/>
  <c r="O20" i="44"/>
  <c r="P20" i="44"/>
  <c r="AB53" i="39"/>
  <c r="A24" i="27"/>
  <c r="B23" i="27"/>
  <c r="F21" i="27"/>
  <c r="E20" i="48"/>
  <c r="J21" i="48"/>
  <c r="Q21" i="48" s="1"/>
  <c r="R21" i="48" s="1"/>
  <c r="D21" i="48"/>
  <c r="S21" i="48" s="1"/>
  <c r="G21" i="48"/>
  <c r="E19" i="44"/>
  <c r="E19" i="94"/>
  <c r="X6" i="26"/>
  <c r="X8" i="26"/>
  <c r="X10" i="26"/>
  <c r="X9" i="26"/>
  <c r="X3" i="26"/>
  <c r="X7" i="26"/>
  <c r="X15" i="26"/>
  <c r="X11" i="26"/>
  <c r="Y1" i="26"/>
  <c r="AC1" i="59"/>
  <c r="AC1" i="38"/>
  <c r="X14" i="26"/>
  <c r="X2" i="26"/>
  <c r="AC1" i="39"/>
  <c r="AB50" i="59"/>
  <c r="AB49" i="59"/>
  <c r="AB7" i="59"/>
  <c r="AB37" i="59"/>
  <c r="AB36" i="59"/>
  <c r="AB48" i="59"/>
  <c r="AB33" i="59"/>
  <c r="AB45" i="59"/>
  <c r="AB18" i="59"/>
  <c r="AB52" i="59"/>
  <c r="AB12" i="59"/>
  <c r="AB21" i="59"/>
  <c r="AB26" i="59"/>
  <c r="AB4" i="59"/>
  <c r="AB31" i="59"/>
  <c r="AB15" i="59"/>
  <c r="AB34" i="59"/>
  <c r="AB9" i="59"/>
  <c r="AB10" i="59"/>
  <c r="AB32" i="59"/>
  <c r="AB46" i="59"/>
  <c r="AB19" i="59"/>
  <c r="AB28" i="59"/>
  <c r="AB39" i="59"/>
  <c r="AB6" i="59"/>
  <c r="AB38" i="59"/>
  <c r="AB42" i="59"/>
  <c r="AB8" i="59"/>
  <c r="AB44" i="59"/>
  <c r="AB51" i="59"/>
  <c r="AB5" i="59"/>
  <c r="AB30" i="59"/>
  <c r="AB11" i="59"/>
  <c r="AB23" i="59"/>
  <c r="AB41" i="59"/>
  <c r="AB25" i="59"/>
  <c r="AB13" i="59"/>
  <c r="AB43" i="59"/>
  <c r="AB27" i="59"/>
  <c r="AB29" i="59"/>
  <c r="AB24" i="59"/>
  <c r="AB22" i="59"/>
  <c r="AB16" i="59"/>
  <c r="AB20" i="59"/>
  <c r="AB14" i="59"/>
  <c r="AB40" i="59"/>
  <c r="AB17" i="59"/>
  <c r="AB47" i="59"/>
  <c r="AB35" i="59"/>
  <c r="A23" i="48"/>
  <c r="B22" i="48"/>
  <c r="N22" i="48"/>
  <c r="B22" i="43"/>
  <c r="A22" i="44"/>
  <c r="A23" i="43"/>
  <c r="P21" i="43"/>
  <c r="B21" i="94"/>
  <c r="B21" i="44"/>
  <c r="N21" i="43"/>
  <c r="M21" i="43"/>
  <c r="L21" i="43"/>
  <c r="K21" i="43"/>
  <c r="O21" i="43"/>
  <c r="J21" i="43"/>
  <c r="D21" i="43" a="1"/>
  <c r="D21" i="43" s="1"/>
  <c r="C21" i="43" a="1"/>
  <c r="C21" i="43" s="1"/>
  <c r="K20" i="94" a="1"/>
  <c r="K20" i="94" s="1"/>
  <c r="N20" i="94" a="1"/>
  <c r="N20" i="94" s="1"/>
  <c r="L20" i="94" a="1"/>
  <c r="L20" i="94" s="1"/>
  <c r="O20" i="94" a="1"/>
  <c r="O20" i="94" s="1"/>
  <c r="J20" i="94" a="1"/>
  <c r="J20" i="94" s="1"/>
  <c r="P20" i="94" a="1"/>
  <c r="P20" i="94" s="1"/>
  <c r="M20" i="94" a="1"/>
  <c r="M20" i="94" s="1"/>
  <c r="C20" i="94"/>
  <c r="C20" i="44"/>
  <c r="D20" i="44"/>
  <c r="D20" i="94"/>
  <c r="E21" i="43" a="1"/>
  <c r="G22" i="48" l="1"/>
  <c r="E21" i="43"/>
  <c r="J21" i="44"/>
  <c r="K21" i="44"/>
  <c r="L21" i="44"/>
  <c r="M21" i="44"/>
  <c r="N21" i="44"/>
  <c r="O21" i="44"/>
  <c r="P21" i="44"/>
  <c r="H22" i="48"/>
  <c r="I22" i="48" s="1"/>
  <c r="C23" i="48" a="1"/>
  <c r="C23" i="48" s="1"/>
  <c r="P23" i="48" s="1"/>
  <c r="K23" i="48"/>
  <c r="L23" i="48" s="1"/>
  <c r="M23" i="48" s="1"/>
  <c r="F23" i="48" a="1"/>
  <c r="F23" i="48" s="1"/>
  <c r="H23" i="27" a="1"/>
  <c r="H23" i="27" s="1"/>
  <c r="G23" i="27"/>
  <c r="E23" i="27"/>
  <c r="D23" i="27"/>
  <c r="C23" i="27"/>
  <c r="D22" i="48"/>
  <c r="B24" i="27"/>
  <c r="A25" i="27"/>
  <c r="AC53" i="39"/>
  <c r="J22" i="48"/>
  <c r="Q22" i="48" s="1"/>
  <c r="R22" i="48" s="1"/>
  <c r="E21" i="48"/>
  <c r="T22" i="48"/>
  <c r="O22" i="48"/>
  <c r="U22" i="48"/>
  <c r="P22" i="48"/>
  <c r="AC3" i="38"/>
  <c r="F22" i="27"/>
  <c r="E20" i="94"/>
  <c r="E20" i="44"/>
  <c r="C21" i="44"/>
  <c r="C21" i="94"/>
  <c r="D21" i="44"/>
  <c r="D21" i="94"/>
  <c r="N21" i="94" a="1"/>
  <c r="N21" i="94" s="1"/>
  <c r="L21" i="94" a="1"/>
  <c r="L21" i="94" s="1"/>
  <c r="J21" i="94" a="1"/>
  <c r="J21" i="94" s="1"/>
  <c r="O21" i="94" a="1"/>
  <c r="O21" i="94" s="1"/>
  <c r="K21" i="94" a="1"/>
  <c r="K21" i="94" s="1"/>
  <c r="P21" i="94" a="1"/>
  <c r="P21" i="94" s="1"/>
  <c r="M21" i="94" a="1"/>
  <c r="M21" i="94" s="1"/>
  <c r="B23" i="43"/>
  <c r="A23" i="44"/>
  <c r="A24" i="43"/>
  <c r="N22" i="43"/>
  <c r="D22" i="43" a="1"/>
  <c r="D22" i="43" s="1"/>
  <c r="P22" i="43"/>
  <c r="O22" i="43"/>
  <c r="B22" i="94"/>
  <c r="L22" i="43"/>
  <c r="J22" i="43"/>
  <c r="K22" i="43"/>
  <c r="C22" i="43" a="1"/>
  <c r="C22" i="43" s="1"/>
  <c r="M22" i="43"/>
  <c r="B22" i="44"/>
  <c r="B23" i="48"/>
  <c r="N23" i="48"/>
  <c r="A24" i="48"/>
  <c r="O23" i="48"/>
  <c r="U23" i="48"/>
  <c r="T23" i="48"/>
  <c r="AC45" i="59"/>
  <c r="AC42" i="59"/>
  <c r="AC12" i="59"/>
  <c r="AC7" i="59"/>
  <c r="AC39" i="59"/>
  <c r="AC11" i="59"/>
  <c r="AC46" i="59"/>
  <c r="AC30" i="59"/>
  <c r="AC6" i="59"/>
  <c r="AC40" i="59"/>
  <c r="AC51" i="59"/>
  <c r="AC43" i="59"/>
  <c r="AC38" i="59"/>
  <c r="AC21" i="59"/>
  <c r="AC25" i="59"/>
  <c r="AC18" i="59"/>
  <c r="AC26" i="59"/>
  <c r="AC20" i="59"/>
  <c r="AC5" i="59"/>
  <c r="AC14" i="59"/>
  <c r="AC29" i="59"/>
  <c r="AC48" i="59"/>
  <c r="AC35" i="59"/>
  <c r="AC44" i="59"/>
  <c r="AC31" i="59"/>
  <c r="AC32" i="59"/>
  <c r="AC37" i="59"/>
  <c r="AC36" i="59"/>
  <c r="AC23" i="59"/>
  <c r="AC47" i="59"/>
  <c r="AC50" i="59"/>
  <c r="AC22" i="59"/>
  <c r="AC27" i="59"/>
  <c r="AC4" i="59"/>
  <c r="AC33" i="59"/>
  <c r="AC28" i="59"/>
  <c r="AC41" i="59"/>
  <c r="AC16" i="59"/>
  <c r="AC15" i="59"/>
  <c r="AC49" i="59"/>
  <c r="AC19" i="59"/>
  <c r="AC52" i="59"/>
  <c r="AC24" i="59"/>
  <c r="AC8" i="59"/>
  <c r="AC17" i="59"/>
  <c r="AC34" i="59"/>
  <c r="AC10" i="59"/>
  <c r="AC13" i="59"/>
  <c r="AC9" i="59"/>
  <c r="Z1" i="26"/>
  <c r="AD1" i="39"/>
  <c r="Y8" i="26"/>
  <c r="AD1" i="38"/>
  <c r="Y3" i="26"/>
  <c r="Y14" i="26"/>
  <c r="Y2" i="26"/>
  <c r="Y6" i="26"/>
  <c r="Y10" i="26"/>
  <c r="Y7" i="26"/>
  <c r="AD1" i="59"/>
  <c r="Y9" i="26"/>
  <c r="Y11" i="26"/>
  <c r="Y15" i="26"/>
  <c r="E22" i="43" a="1"/>
  <c r="E22" i="48" l="1"/>
  <c r="D23" i="48"/>
  <c r="E22" i="43"/>
  <c r="C24" i="48" a="1"/>
  <c r="C24" i="48" s="1"/>
  <c r="H24" i="48" s="1"/>
  <c r="I24" i="48" s="1"/>
  <c r="F24" i="48" a="1"/>
  <c r="F24" i="48" s="1"/>
  <c r="K24" i="48"/>
  <c r="L24" i="48" s="1"/>
  <c r="M24" i="48" s="1"/>
  <c r="H24" i="27" a="1"/>
  <c r="H24" i="27" s="1"/>
  <c r="G24" i="27"/>
  <c r="E24" i="27"/>
  <c r="D24" i="27"/>
  <c r="C24" i="27"/>
  <c r="B25" i="27"/>
  <c r="A26" i="27"/>
  <c r="AD3" i="38"/>
  <c r="J22" i="44"/>
  <c r="K22" i="44"/>
  <c r="L22" i="44"/>
  <c r="M22" i="44"/>
  <c r="N22" i="44"/>
  <c r="O22" i="44"/>
  <c r="P22" i="44"/>
  <c r="G23" i="48"/>
  <c r="J23" i="48"/>
  <c r="Q23" i="48" s="1"/>
  <c r="R23" i="48" s="1"/>
  <c r="AD53" i="39"/>
  <c r="H23" i="48"/>
  <c r="I23" i="48" s="1"/>
  <c r="S22" i="48"/>
  <c r="S23" i="48" s="1"/>
  <c r="F23" i="27"/>
  <c r="E21" i="94"/>
  <c r="E21" i="44"/>
  <c r="AD39" i="59"/>
  <c r="AD6" i="59"/>
  <c r="AD31" i="59"/>
  <c r="AD24" i="59"/>
  <c r="AD47" i="59"/>
  <c r="AD51" i="59"/>
  <c r="AD23" i="59"/>
  <c r="AD30" i="59"/>
  <c r="AD36" i="59"/>
  <c r="AD42" i="59"/>
  <c r="AD52" i="59"/>
  <c r="AD7" i="59"/>
  <c r="AD20" i="59"/>
  <c r="AD10" i="59"/>
  <c r="AD28" i="59"/>
  <c r="AD32" i="59"/>
  <c r="AD34" i="59"/>
  <c r="AD45" i="59"/>
  <c r="AD37" i="59"/>
  <c r="AD13" i="59"/>
  <c r="AD38" i="59"/>
  <c r="AD9" i="59"/>
  <c r="AD25" i="59"/>
  <c r="AD26" i="59"/>
  <c r="AD17" i="59"/>
  <c r="AD50" i="59"/>
  <c r="AD14" i="59"/>
  <c r="AD19" i="59"/>
  <c r="AD12" i="59"/>
  <c r="AD49" i="59"/>
  <c r="AD18" i="59"/>
  <c r="AD16" i="59"/>
  <c r="AD11" i="59"/>
  <c r="AD43" i="59"/>
  <c r="AD44" i="59"/>
  <c r="AD5" i="59"/>
  <c r="AD33" i="59"/>
  <c r="AD48" i="59"/>
  <c r="AD41" i="59"/>
  <c r="AD4" i="59"/>
  <c r="AD15" i="59"/>
  <c r="AD29" i="59"/>
  <c r="AD22" i="59"/>
  <c r="AD27" i="59"/>
  <c r="AD35" i="59"/>
  <c r="AD8" i="59"/>
  <c r="AD21" i="59"/>
  <c r="AD46" i="59"/>
  <c r="AD40" i="59"/>
  <c r="Z10" i="26"/>
  <c r="Z14" i="26"/>
  <c r="Z6" i="26"/>
  <c r="Z3" i="26"/>
  <c r="AE1" i="39"/>
  <c r="Z7" i="26"/>
  <c r="Z11" i="26"/>
  <c r="Z9" i="26"/>
  <c r="AE1" i="38"/>
  <c r="Z2" i="26"/>
  <c r="AE1" i="59"/>
  <c r="Z8" i="26"/>
  <c r="Z15" i="26"/>
  <c r="AA1" i="26"/>
  <c r="A25" i="48"/>
  <c r="N24" i="48"/>
  <c r="B24" i="48"/>
  <c r="U24" i="48"/>
  <c r="T24" i="48"/>
  <c r="O24" i="48"/>
  <c r="C22" i="94"/>
  <c r="C22" i="44"/>
  <c r="L22" i="94" a="1"/>
  <c r="L22" i="94" s="1"/>
  <c r="J22" i="94" a="1"/>
  <c r="J22" i="94" s="1"/>
  <c r="K22" i="94" a="1"/>
  <c r="K22" i="94" s="1"/>
  <c r="P22" i="94" a="1"/>
  <c r="P22" i="94" s="1"/>
  <c r="N22" i="94" a="1"/>
  <c r="N22" i="94" s="1"/>
  <c r="O22" i="94" a="1"/>
  <c r="O22" i="94" s="1"/>
  <c r="M22" i="94" a="1"/>
  <c r="M22" i="94" s="1"/>
  <c r="D22" i="44"/>
  <c r="D22" i="94"/>
  <c r="B24" i="43"/>
  <c r="A24" i="44"/>
  <c r="A25" i="43"/>
  <c r="P23" i="43"/>
  <c r="K23" i="43"/>
  <c r="O23" i="43"/>
  <c r="M23" i="43"/>
  <c r="L23" i="43"/>
  <c r="B23" i="44"/>
  <c r="C23" i="43" a="1"/>
  <c r="C23" i="43" s="1"/>
  <c r="D23" i="43" a="1"/>
  <c r="D23" i="43" s="1"/>
  <c r="J23" i="43"/>
  <c r="B23" i="94"/>
  <c r="N23" i="43"/>
  <c r="E23" i="43" a="1"/>
  <c r="E23" i="48" l="1"/>
  <c r="S24" i="48"/>
  <c r="P24" i="48"/>
  <c r="D24" i="48"/>
  <c r="J24" i="48"/>
  <c r="Q24" i="48" s="1"/>
  <c r="R24" i="48" s="1"/>
  <c r="E23" i="43"/>
  <c r="F24" i="27"/>
  <c r="C25" i="48" a="1"/>
  <c r="C25" i="48" s="1"/>
  <c r="D25" i="48" s="1"/>
  <c r="E25" i="48" s="1"/>
  <c r="K25" i="48"/>
  <c r="L25" i="48" s="1"/>
  <c r="M25" i="48" s="1"/>
  <c r="F25" i="48" a="1"/>
  <c r="F25" i="48" s="1"/>
  <c r="AE53" i="39"/>
  <c r="B26" i="27"/>
  <c r="A27" i="27"/>
  <c r="B27" i="27" s="1"/>
  <c r="AE3" i="38"/>
  <c r="H25" i="27" a="1"/>
  <c r="H25" i="27" s="1"/>
  <c r="E25" i="27"/>
  <c r="G25" i="27"/>
  <c r="C25" i="27"/>
  <c r="D25" i="27"/>
  <c r="E24" i="48"/>
  <c r="G24" i="48"/>
  <c r="J23" i="44"/>
  <c r="K23" i="44"/>
  <c r="L23" i="44"/>
  <c r="M23" i="44"/>
  <c r="N23" i="44"/>
  <c r="O23" i="44"/>
  <c r="P23" i="44"/>
  <c r="E22" i="44"/>
  <c r="E22" i="94"/>
  <c r="J23" i="94" a="1"/>
  <c r="J23" i="94" s="1"/>
  <c r="M23" i="94" a="1"/>
  <c r="M23" i="94" s="1"/>
  <c r="P23" i="94" a="1"/>
  <c r="P23" i="94" s="1"/>
  <c r="O23" i="94" a="1"/>
  <c r="O23" i="94" s="1"/>
  <c r="N23" i="94" a="1"/>
  <c r="N23" i="94" s="1"/>
  <c r="L23" i="94" a="1"/>
  <c r="L23" i="94" s="1"/>
  <c r="K23" i="94" a="1"/>
  <c r="K23" i="94" s="1"/>
  <c r="D23" i="44"/>
  <c r="D23" i="94"/>
  <c r="C23" i="94"/>
  <c r="C23" i="44"/>
  <c r="A26" i="43"/>
  <c r="B25" i="43"/>
  <c r="A25" i="44"/>
  <c r="B24" i="44"/>
  <c r="J24" i="43"/>
  <c r="M24" i="43"/>
  <c r="N24" i="43"/>
  <c r="O24" i="43"/>
  <c r="P24" i="43"/>
  <c r="D24" i="43" a="1"/>
  <c r="D24" i="43" s="1"/>
  <c r="B24" i="94"/>
  <c r="K24" i="43"/>
  <c r="L24" i="43"/>
  <c r="C24" i="43" a="1"/>
  <c r="C24" i="43" s="1"/>
  <c r="N25" i="48"/>
  <c r="B25" i="48"/>
  <c r="A26" i="48"/>
  <c r="U25" i="48"/>
  <c r="T25" i="48"/>
  <c r="O25" i="48"/>
  <c r="AA15" i="26"/>
  <c r="AA14" i="26"/>
  <c r="AA8" i="26"/>
  <c r="AA7" i="26"/>
  <c r="AA10" i="26"/>
  <c r="AA9" i="26"/>
  <c r="AA2" i="26"/>
  <c r="AA6" i="26"/>
  <c r="AA11" i="26"/>
  <c r="AB1" i="26"/>
  <c r="AF1" i="39"/>
  <c r="AF1" i="38"/>
  <c r="AF1" i="59"/>
  <c r="AA3" i="26"/>
  <c r="AE25" i="59"/>
  <c r="AE29" i="59"/>
  <c r="AE47" i="59"/>
  <c r="AE30" i="59"/>
  <c r="AE51" i="59"/>
  <c r="AE35" i="59"/>
  <c r="AE16" i="59"/>
  <c r="AE48" i="59"/>
  <c r="AE36" i="59"/>
  <c r="AE5" i="59"/>
  <c r="AE8" i="59"/>
  <c r="AE52" i="59"/>
  <c r="AE13" i="59"/>
  <c r="AE7" i="59"/>
  <c r="AE38" i="59"/>
  <c r="AE49" i="59"/>
  <c r="AE4" i="59"/>
  <c r="AE20" i="59"/>
  <c r="AE39" i="59"/>
  <c r="AE18" i="59"/>
  <c r="AE6" i="59"/>
  <c r="AE32" i="59"/>
  <c r="AE33" i="59"/>
  <c r="AE14" i="59"/>
  <c r="AE46" i="59"/>
  <c r="AE37" i="59"/>
  <c r="AE26" i="59"/>
  <c r="AE40" i="59"/>
  <c r="AE27" i="59"/>
  <c r="AE22" i="59"/>
  <c r="AE12" i="59"/>
  <c r="AE15" i="59"/>
  <c r="AE50" i="59"/>
  <c r="AE21" i="59"/>
  <c r="AE44" i="59"/>
  <c r="AE42" i="59"/>
  <c r="AE10" i="59"/>
  <c r="AE31" i="59"/>
  <c r="AE9" i="59"/>
  <c r="AE23" i="59"/>
  <c r="AE24" i="59"/>
  <c r="AE43" i="59"/>
  <c r="AE41" i="59"/>
  <c r="AE11" i="59"/>
  <c r="AE28" i="59"/>
  <c r="AE34" i="59"/>
  <c r="AE19" i="59"/>
  <c r="AE17" i="59"/>
  <c r="AE45" i="59"/>
  <c r="E24" i="43" a="1"/>
  <c r="P25" i="48" l="1"/>
  <c r="H25" i="48"/>
  <c r="I25" i="48" s="1"/>
  <c r="S25" i="48"/>
  <c r="F25" i="27"/>
  <c r="E24" i="43"/>
  <c r="AF53" i="39"/>
  <c r="J25" i="48"/>
  <c r="Q25" i="48" s="1"/>
  <c r="R25" i="48" s="1"/>
  <c r="F26" i="48" a="1"/>
  <c r="F26" i="48" s="1"/>
  <c r="C26" i="48" a="1"/>
  <c r="C26" i="48" s="1"/>
  <c r="K26" i="48"/>
  <c r="L26" i="48" s="1"/>
  <c r="M26" i="48" s="1"/>
  <c r="H27" i="27" a="1"/>
  <c r="H27" i="27" s="1"/>
  <c r="G27" i="27"/>
  <c r="D27" i="27"/>
  <c r="E27" i="27"/>
  <c r="C27" i="27"/>
  <c r="H26" i="27" a="1"/>
  <c r="H26" i="27" s="1"/>
  <c r="E26" i="27"/>
  <c r="D26" i="27"/>
  <c r="C26" i="27"/>
  <c r="G26" i="27"/>
  <c r="AF3" i="38"/>
  <c r="J24" i="44"/>
  <c r="K24" i="44"/>
  <c r="L24" i="44"/>
  <c r="M24" i="44"/>
  <c r="N24" i="44"/>
  <c r="O24" i="44"/>
  <c r="P24" i="44"/>
  <c r="G25" i="48"/>
  <c r="E23" i="44"/>
  <c r="E23" i="94"/>
  <c r="AF40" i="59"/>
  <c r="AF39" i="59"/>
  <c r="AF24" i="59"/>
  <c r="AF15" i="59"/>
  <c r="AF32" i="59"/>
  <c r="AF33" i="59"/>
  <c r="AF27" i="59"/>
  <c r="AF20" i="59"/>
  <c r="AF7" i="59"/>
  <c r="AF37" i="59"/>
  <c r="AF10" i="59"/>
  <c r="AF12" i="59"/>
  <c r="AF28" i="59"/>
  <c r="AF13" i="59"/>
  <c r="AF9" i="59"/>
  <c r="AF6" i="59"/>
  <c r="AF35" i="59"/>
  <c r="AF29" i="59"/>
  <c r="AF21" i="59"/>
  <c r="AF52" i="59"/>
  <c r="AF41" i="59"/>
  <c r="AF5" i="59"/>
  <c r="AF23" i="59"/>
  <c r="AF50" i="59"/>
  <c r="AF19" i="59"/>
  <c r="AF14" i="59"/>
  <c r="AF11" i="59"/>
  <c r="AF16" i="59"/>
  <c r="AF47" i="59"/>
  <c r="AF26" i="59"/>
  <c r="AF49" i="59"/>
  <c r="AF30" i="59"/>
  <c r="AF34" i="59"/>
  <c r="AF44" i="59"/>
  <c r="AF43" i="59"/>
  <c r="AF36" i="59"/>
  <c r="AF31" i="59"/>
  <c r="AF45" i="59"/>
  <c r="AF48" i="59"/>
  <c r="AF46" i="59"/>
  <c r="AF17" i="59"/>
  <c r="AF51" i="59"/>
  <c r="AF22" i="59"/>
  <c r="AF4" i="59"/>
  <c r="AF8" i="59"/>
  <c r="AF25" i="59"/>
  <c r="AF18" i="59"/>
  <c r="AF42" i="59"/>
  <c r="AF38" i="59"/>
  <c r="AB11" i="26"/>
  <c r="AB7" i="26"/>
  <c r="AC1" i="26"/>
  <c r="AB3" i="26"/>
  <c r="AB8" i="26"/>
  <c r="AB10" i="26"/>
  <c r="AG1" i="39"/>
  <c r="AB9" i="26"/>
  <c r="AG1" i="59"/>
  <c r="AB14" i="26"/>
  <c r="AB2" i="26"/>
  <c r="AB15" i="26"/>
  <c r="AB6" i="26"/>
  <c r="AG1" i="38"/>
  <c r="A27" i="48"/>
  <c r="N26" i="48"/>
  <c r="B26" i="48"/>
  <c r="C24" i="94"/>
  <c r="C24" i="44"/>
  <c r="L24" i="94" a="1"/>
  <c r="L24" i="94" s="1"/>
  <c r="O24" i="94" a="1"/>
  <c r="O24" i="94" s="1"/>
  <c r="J24" i="94" a="1"/>
  <c r="J24" i="94" s="1"/>
  <c r="P24" i="94" a="1"/>
  <c r="P24" i="94" s="1"/>
  <c r="M24" i="94" a="1"/>
  <c r="M24" i="94" s="1"/>
  <c r="N24" i="94" a="1"/>
  <c r="N24" i="94" s="1"/>
  <c r="K24" i="94" a="1"/>
  <c r="K24" i="94" s="1"/>
  <c r="D24" i="94"/>
  <c r="D24" i="44"/>
  <c r="L25" i="43"/>
  <c r="O25" i="43"/>
  <c r="K25" i="43"/>
  <c r="M25" i="43"/>
  <c r="J25" i="43"/>
  <c r="B25" i="44"/>
  <c r="D25" i="43" a="1"/>
  <c r="D25" i="43" s="1"/>
  <c r="P25" i="43"/>
  <c r="B25" i="94"/>
  <c r="N25" i="43"/>
  <c r="C25" i="43" a="1"/>
  <c r="C25" i="43" s="1"/>
  <c r="A27" i="43"/>
  <c r="B26" i="43"/>
  <c r="A26" i="44"/>
  <c r="E25" i="43" a="1"/>
  <c r="H28" i="27" l="1"/>
  <c r="F26" i="27"/>
  <c r="G26" i="48"/>
  <c r="E25" i="43"/>
  <c r="O26" i="48"/>
  <c r="T26" i="48"/>
  <c r="P26" i="48"/>
  <c r="E28" i="27"/>
  <c r="J25" i="44"/>
  <c r="K25" i="44"/>
  <c r="L25" i="44"/>
  <c r="M25" i="44"/>
  <c r="N25" i="44"/>
  <c r="O25" i="44"/>
  <c r="P25" i="44"/>
  <c r="H26" i="48"/>
  <c r="I26" i="48" s="1"/>
  <c r="C27" i="48" a="1"/>
  <c r="C27" i="48" s="1"/>
  <c r="H27" i="48" s="1"/>
  <c r="I27" i="48" s="1"/>
  <c r="F27" i="48" a="1"/>
  <c r="F27" i="48" s="1"/>
  <c r="K27" i="48"/>
  <c r="L27" i="48" s="1"/>
  <c r="M27" i="48" s="1"/>
  <c r="AG53" i="39"/>
  <c r="D26" i="48"/>
  <c r="E26" i="48" s="1"/>
  <c r="AG3" i="38"/>
  <c r="U26" i="48"/>
  <c r="U27" i="48" s="1"/>
  <c r="F27" i="27"/>
  <c r="D28" i="27"/>
  <c r="E24" i="44"/>
  <c r="E24" i="94"/>
  <c r="D26" i="43" a="1"/>
  <c r="D26" i="43" s="1"/>
  <c r="C26" i="43" a="1"/>
  <c r="C26" i="43" s="1"/>
  <c r="J26" i="43"/>
  <c r="N26" i="43"/>
  <c r="L26" i="43"/>
  <c r="P26" i="43"/>
  <c r="M26" i="43"/>
  <c r="O26" i="43"/>
  <c r="B26" i="44"/>
  <c r="K26" i="43"/>
  <c r="B26" i="94"/>
  <c r="A28" i="43"/>
  <c r="B27" i="43"/>
  <c r="A27" i="44"/>
  <c r="C25" i="44"/>
  <c r="C25" i="94"/>
  <c r="O25" i="94" a="1"/>
  <c r="O25" i="94" s="1"/>
  <c r="L25" i="94" a="1"/>
  <c r="L25" i="94" s="1"/>
  <c r="N25" i="94" a="1"/>
  <c r="N25" i="94" s="1"/>
  <c r="J25" i="94" a="1"/>
  <c r="J25" i="94" s="1"/>
  <c r="K25" i="94" a="1"/>
  <c r="K25" i="94" s="1"/>
  <c r="M25" i="94" a="1"/>
  <c r="M25" i="94" s="1"/>
  <c r="P25" i="94" a="1"/>
  <c r="P25" i="94" s="1"/>
  <c r="D25" i="94"/>
  <c r="D25" i="44"/>
  <c r="A28" i="48"/>
  <c r="N27" i="48"/>
  <c r="B27" i="48"/>
  <c r="O27" i="48"/>
  <c r="T27" i="48"/>
  <c r="AG14" i="59"/>
  <c r="AG47" i="59"/>
  <c r="AG36" i="59"/>
  <c r="AG22" i="59"/>
  <c r="AG7" i="59"/>
  <c r="AG50" i="59"/>
  <c r="AG13" i="59"/>
  <c r="AG46" i="59"/>
  <c r="AG19" i="59"/>
  <c r="AG49" i="59"/>
  <c r="AG15" i="59"/>
  <c r="AG34" i="59"/>
  <c r="AG17" i="59"/>
  <c r="AG33" i="59"/>
  <c r="AG48" i="59"/>
  <c r="AG38" i="59"/>
  <c r="AG21" i="59"/>
  <c r="AG12" i="59"/>
  <c r="AG43" i="59"/>
  <c r="AG16" i="59"/>
  <c r="AG31" i="59"/>
  <c r="AG41" i="59"/>
  <c r="AG27" i="59"/>
  <c r="AG42" i="59"/>
  <c r="AG35" i="59"/>
  <c r="AG9" i="59"/>
  <c r="AG30" i="59"/>
  <c r="AG51" i="59"/>
  <c r="AG25" i="59"/>
  <c r="AG32" i="59"/>
  <c r="AG18" i="59"/>
  <c r="AG26" i="59"/>
  <c r="AG28" i="59"/>
  <c r="AG37" i="59"/>
  <c r="AG20" i="59"/>
  <c r="AG6" i="59"/>
  <c r="AG11" i="59"/>
  <c r="AG39" i="59"/>
  <c r="AG5" i="59"/>
  <c r="AG45" i="59"/>
  <c r="AG29" i="59"/>
  <c r="AG24" i="59"/>
  <c r="AG8" i="59"/>
  <c r="AG40" i="59"/>
  <c r="AG10" i="59"/>
  <c r="AG23" i="59"/>
  <c r="AG52" i="59"/>
  <c r="AG44" i="59"/>
  <c r="AG4" i="59"/>
  <c r="AC8" i="26"/>
  <c r="AC10" i="26"/>
  <c r="AC7" i="26"/>
  <c r="AC9" i="26"/>
  <c r="AC3" i="26"/>
  <c r="AH1" i="38"/>
  <c r="AC14" i="26"/>
  <c r="AC15" i="26"/>
  <c r="AD1" i="26"/>
  <c r="AC2" i="26"/>
  <c r="AC6" i="26"/>
  <c r="AH1" i="39"/>
  <c r="AC11" i="26"/>
  <c r="AH1" i="59"/>
  <c r="E26" i="43" a="1"/>
  <c r="P27" i="48" l="1"/>
  <c r="D27" i="48"/>
  <c r="E27" i="48" s="1"/>
  <c r="E26" i="43"/>
  <c r="AH3" i="38"/>
  <c r="G27" i="48"/>
  <c r="J26" i="48"/>
  <c r="J26" i="44"/>
  <c r="K26" i="44"/>
  <c r="L26" i="44"/>
  <c r="M26" i="44"/>
  <c r="N26" i="44"/>
  <c r="O26" i="44"/>
  <c r="P26" i="44"/>
  <c r="S26" i="48"/>
  <c r="S27" i="48" s="1"/>
  <c r="K28" i="48"/>
  <c r="L28" i="48" s="1"/>
  <c r="M28" i="48" s="1"/>
  <c r="F28" i="48" a="1"/>
  <c r="F28" i="48" s="1"/>
  <c r="C28" i="48" a="1"/>
  <c r="C28" i="48" s="1"/>
  <c r="U28" i="48" s="1"/>
  <c r="AH53" i="39"/>
  <c r="E25" i="94"/>
  <c r="E25" i="44"/>
  <c r="AH15" i="59"/>
  <c r="AH36" i="59"/>
  <c r="AH27" i="59"/>
  <c r="AH17" i="59"/>
  <c r="AH51" i="59"/>
  <c r="AH11" i="59"/>
  <c r="AH32" i="59"/>
  <c r="AH25" i="59"/>
  <c r="AH8" i="59"/>
  <c r="AH48" i="59"/>
  <c r="AH45" i="59"/>
  <c r="AH33" i="59"/>
  <c r="AH6" i="59"/>
  <c r="AH44" i="59"/>
  <c r="AH18" i="59"/>
  <c r="AH21" i="59"/>
  <c r="AH5" i="59"/>
  <c r="AH24" i="59"/>
  <c r="AH13" i="59"/>
  <c r="AH4" i="59"/>
  <c r="AH19" i="59"/>
  <c r="AH16" i="59"/>
  <c r="AH38" i="59"/>
  <c r="AH47" i="59"/>
  <c r="AH7" i="59"/>
  <c r="AH26" i="59"/>
  <c r="AH29" i="59"/>
  <c r="AH12" i="59"/>
  <c r="AH43" i="59"/>
  <c r="AH10" i="59"/>
  <c r="AH49" i="59"/>
  <c r="AH9" i="59"/>
  <c r="AH52" i="59"/>
  <c r="AH50" i="59"/>
  <c r="AH23" i="59"/>
  <c r="AH46" i="59"/>
  <c r="AH22" i="59"/>
  <c r="AH40" i="59"/>
  <c r="AH14" i="59"/>
  <c r="AH34" i="59"/>
  <c r="AH35" i="59"/>
  <c r="AH37" i="59"/>
  <c r="AH31" i="59"/>
  <c r="AH20" i="59"/>
  <c r="AH39" i="59"/>
  <c r="AH30" i="59"/>
  <c r="AH41" i="59"/>
  <c r="AH28" i="59"/>
  <c r="AH42" i="59"/>
  <c r="AD9" i="26"/>
  <c r="AD3" i="26"/>
  <c r="AD14" i="26"/>
  <c r="AD11" i="26"/>
  <c r="AD15" i="26"/>
  <c r="AI1" i="39"/>
  <c r="AD8" i="26"/>
  <c r="AD6" i="26"/>
  <c r="AI1" i="38"/>
  <c r="AD10" i="26"/>
  <c r="AD2" i="26"/>
  <c r="AE1" i="26"/>
  <c r="AD7" i="26"/>
  <c r="AI1" i="59"/>
  <c r="B28" i="48"/>
  <c r="A29" i="48"/>
  <c r="N28" i="48"/>
  <c r="T28" i="48"/>
  <c r="O28" i="48"/>
  <c r="N27" i="43"/>
  <c r="J27" i="43"/>
  <c r="K27" i="43"/>
  <c r="O27" i="43"/>
  <c r="L27" i="43"/>
  <c r="B27" i="94"/>
  <c r="B27" i="44"/>
  <c r="C27" i="43" a="1"/>
  <c r="C27" i="43" s="1"/>
  <c r="P27" i="43"/>
  <c r="M27" i="43"/>
  <c r="D27" i="43" a="1"/>
  <c r="D27" i="43" s="1"/>
  <c r="B28" i="43"/>
  <c r="A29" i="43"/>
  <c r="A28" i="44"/>
  <c r="K26" i="94" a="1"/>
  <c r="K26" i="94" s="1"/>
  <c r="L26" i="94" a="1"/>
  <c r="L26" i="94" s="1"/>
  <c r="N26" i="94" a="1"/>
  <c r="N26" i="94" s="1"/>
  <c r="P26" i="94" a="1"/>
  <c r="P26" i="94" s="1"/>
  <c r="J26" i="94" a="1"/>
  <c r="J26" i="94" s="1"/>
  <c r="M26" i="94" a="1"/>
  <c r="M26" i="94" s="1"/>
  <c r="O26" i="94" a="1"/>
  <c r="O26" i="94" s="1"/>
  <c r="C26" i="94"/>
  <c r="C26" i="44"/>
  <c r="D26" i="94"/>
  <c r="D26" i="44"/>
  <c r="E27" i="43" a="1"/>
  <c r="D28" i="48" l="1"/>
  <c r="E28" i="48" s="1"/>
  <c r="P28" i="48"/>
  <c r="S28" i="48"/>
  <c r="E27" i="43"/>
  <c r="J27" i="44"/>
  <c r="K27" i="44"/>
  <c r="L27" i="44"/>
  <c r="M27" i="44"/>
  <c r="N27" i="44"/>
  <c r="O27" i="44"/>
  <c r="P27" i="44"/>
  <c r="K29" i="48"/>
  <c r="L29" i="48" s="1"/>
  <c r="M29" i="48" s="1"/>
  <c r="C29" i="48" a="1"/>
  <c r="C29" i="48" s="1"/>
  <c r="U29" i="48" s="1"/>
  <c r="F29" i="48" a="1"/>
  <c r="F29" i="48" s="1"/>
  <c r="AI3" i="38"/>
  <c r="Q26" i="48"/>
  <c r="R26" i="48" s="1"/>
  <c r="J27" i="48"/>
  <c r="AI53" i="39"/>
  <c r="H28" i="48"/>
  <c r="I28" i="48" s="1"/>
  <c r="G28" i="48"/>
  <c r="E26" i="94"/>
  <c r="E26" i="44"/>
  <c r="A30" i="43"/>
  <c r="B29" i="43"/>
  <c r="A29" i="44"/>
  <c r="P28" i="43"/>
  <c r="J28" i="43"/>
  <c r="M28" i="43"/>
  <c r="C28" i="43" a="1"/>
  <c r="C28" i="43" s="1"/>
  <c r="B28" i="44"/>
  <c r="D28" i="43" a="1"/>
  <c r="D28" i="43" s="1"/>
  <c r="L28" i="43"/>
  <c r="N28" i="43"/>
  <c r="O28" i="43"/>
  <c r="B28" i="94"/>
  <c r="K28" i="43"/>
  <c r="D27" i="94"/>
  <c r="D27" i="44"/>
  <c r="C27" i="44"/>
  <c r="C27" i="94"/>
  <c r="K27" i="94" a="1"/>
  <c r="K27" i="94" s="1"/>
  <c r="M27" i="94" a="1"/>
  <c r="M27" i="94" s="1"/>
  <c r="N27" i="94" a="1"/>
  <c r="N27" i="94" s="1"/>
  <c r="O27" i="94" a="1"/>
  <c r="O27" i="94" s="1"/>
  <c r="P27" i="94" a="1"/>
  <c r="P27" i="94" s="1"/>
  <c r="L27" i="94" a="1"/>
  <c r="L27" i="94" s="1"/>
  <c r="J27" i="94" a="1"/>
  <c r="J27" i="94" s="1"/>
  <c r="N29" i="48"/>
  <c r="A30" i="48"/>
  <c r="B29" i="48"/>
  <c r="O29" i="48"/>
  <c r="T29" i="48"/>
  <c r="AI12" i="59"/>
  <c r="AI51" i="59"/>
  <c r="AI50" i="59"/>
  <c r="AI29" i="59"/>
  <c r="AI47" i="59"/>
  <c r="AI44" i="59"/>
  <c r="AI49" i="59"/>
  <c r="AI13" i="59"/>
  <c r="AI26" i="59"/>
  <c r="AI32" i="59"/>
  <c r="AI16" i="59"/>
  <c r="AI35" i="59"/>
  <c r="AI15" i="59"/>
  <c r="AI11" i="59"/>
  <c r="AI34" i="59"/>
  <c r="AI23" i="59"/>
  <c r="AI4" i="59"/>
  <c r="AI39" i="59"/>
  <c r="AI14" i="59"/>
  <c r="AI9" i="59"/>
  <c r="AI31" i="59"/>
  <c r="AI18" i="59"/>
  <c r="AI45" i="59"/>
  <c r="AI52" i="59"/>
  <c r="AI21" i="59"/>
  <c r="AI48" i="59"/>
  <c r="AI20" i="59"/>
  <c r="AI8" i="59"/>
  <c r="AI17" i="59"/>
  <c r="AI40" i="59"/>
  <c r="AI36" i="59"/>
  <c r="AI30" i="59"/>
  <c r="AI33" i="59"/>
  <c r="AI7" i="59"/>
  <c r="AI46" i="59"/>
  <c r="AI19" i="59"/>
  <c r="AI25" i="59"/>
  <c r="AI10" i="59"/>
  <c r="AI24" i="59"/>
  <c r="AI43" i="59"/>
  <c r="AI5" i="59"/>
  <c r="AI42" i="59"/>
  <c r="AI28" i="59"/>
  <c r="AI37" i="59"/>
  <c r="AI38" i="59"/>
  <c r="AI6" i="59"/>
  <c r="AI41" i="59"/>
  <c r="AI22" i="59"/>
  <c r="AI27" i="59"/>
  <c r="AE8" i="26"/>
  <c r="AJ1" i="59"/>
  <c r="AE9" i="26"/>
  <c r="AE3" i="26"/>
  <c r="AE11" i="26"/>
  <c r="AE15" i="26"/>
  <c r="AE6" i="26"/>
  <c r="AE7" i="26"/>
  <c r="AJ1" i="38"/>
  <c r="AE2" i="26"/>
  <c r="AE14" i="26"/>
  <c r="AF1" i="26"/>
  <c r="AJ1" i="39"/>
  <c r="AE10" i="26"/>
  <c r="E28" i="43" a="1"/>
  <c r="P29" i="48" l="1"/>
  <c r="D29" i="48"/>
  <c r="E29" i="48" s="1"/>
  <c r="H29" i="48"/>
  <c r="I29" i="48" s="1"/>
  <c r="E28" i="43"/>
  <c r="J28" i="44"/>
  <c r="K28" i="44"/>
  <c r="L28" i="44"/>
  <c r="M28" i="44"/>
  <c r="N28" i="44"/>
  <c r="O28" i="44"/>
  <c r="P28" i="44"/>
  <c r="AJ3" i="38"/>
  <c r="AJ53" i="39"/>
  <c r="Q27" i="48"/>
  <c r="R27" i="48" s="1"/>
  <c r="J28" i="48"/>
  <c r="S29" i="48"/>
  <c r="C30" i="48" a="1"/>
  <c r="C30" i="48" s="1"/>
  <c r="K30" i="48"/>
  <c r="L30" i="48" s="1"/>
  <c r="M30" i="48" s="1"/>
  <c r="F30" i="48" a="1"/>
  <c r="F30" i="48" s="1"/>
  <c r="G29" i="48"/>
  <c r="E27" i="44"/>
  <c r="E27" i="94"/>
  <c r="AF11" i="26"/>
  <c r="AF3" i="26"/>
  <c r="AK1" i="59"/>
  <c r="AF7" i="26"/>
  <c r="AG1" i="26"/>
  <c r="AF9" i="26"/>
  <c r="AF15" i="26"/>
  <c r="AF14" i="26"/>
  <c r="AK1" i="39"/>
  <c r="AK1" i="38"/>
  <c r="AF2" i="26"/>
  <c r="AF6" i="26"/>
  <c r="AF10" i="26"/>
  <c r="AF8" i="26"/>
  <c r="AJ21" i="59"/>
  <c r="AJ51" i="59"/>
  <c r="AJ22" i="59"/>
  <c r="AJ15" i="59"/>
  <c r="AJ20" i="59"/>
  <c r="AJ30" i="59"/>
  <c r="AJ29" i="59"/>
  <c r="AJ47" i="59"/>
  <c r="AJ49" i="59"/>
  <c r="AJ10" i="59"/>
  <c r="AJ33" i="59"/>
  <c r="AJ35" i="59"/>
  <c r="AJ6" i="59"/>
  <c r="AJ38" i="59"/>
  <c r="AJ12" i="59"/>
  <c r="AJ23" i="59"/>
  <c r="AJ16" i="59"/>
  <c r="AJ11" i="59"/>
  <c r="AJ37" i="59"/>
  <c r="AJ13" i="59"/>
  <c r="AJ27" i="59"/>
  <c r="AJ52" i="59"/>
  <c r="AJ4" i="59"/>
  <c r="AJ39" i="59"/>
  <c r="AJ44" i="59"/>
  <c r="AJ17" i="59"/>
  <c r="AJ24" i="59"/>
  <c r="AJ8" i="59"/>
  <c r="AJ41" i="59"/>
  <c r="AJ34" i="59"/>
  <c r="AJ48" i="59"/>
  <c r="AJ19" i="59"/>
  <c r="AJ32" i="59"/>
  <c r="AJ7" i="59"/>
  <c r="AJ45" i="59"/>
  <c r="AJ46" i="59"/>
  <c r="AJ43" i="59"/>
  <c r="AJ18" i="59"/>
  <c r="AJ9" i="59"/>
  <c r="AJ50" i="59"/>
  <c r="AJ36" i="59"/>
  <c r="AJ25" i="59"/>
  <c r="AJ5" i="59"/>
  <c r="AJ42" i="59"/>
  <c r="AJ40" i="59"/>
  <c r="AJ26" i="59"/>
  <c r="AJ31" i="59"/>
  <c r="AJ14" i="59"/>
  <c r="AJ28" i="59"/>
  <c r="A31" i="48"/>
  <c r="N30" i="48"/>
  <c r="B30" i="48"/>
  <c r="M28" i="94" a="1"/>
  <c r="M28" i="94" s="1"/>
  <c r="K28" i="94" a="1"/>
  <c r="K28" i="94" s="1"/>
  <c r="J28" i="94" a="1"/>
  <c r="J28" i="94" s="1"/>
  <c r="P28" i="94" a="1"/>
  <c r="P28" i="94" s="1"/>
  <c r="L28" i="94" a="1"/>
  <c r="L28" i="94" s="1"/>
  <c r="N28" i="94" a="1"/>
  <c r="N28" i="94" s="1"/>
  <c r="O28" i="94" a="1"/>
  <c r="O28" i="94" s="1"/>
  <c r="D28" i="94"/>
  <c r="D28" i="44"/>
  <c r="C28" i="94"/>
  <c r="C28" i="44"/>
  <c r="B29" i="44"/>
  <c r="C29" i="43" a="1"/>
  <c r="C29" i="43" s="1"/>
  <c r="P29" i="43"/>
  <c r="L29" i="43"/>
  <c r="B29" i="94"/>
  <c r="N29" i="43"/>
  <c r="M29" i="43"/>
  <c r="K29" i="43"/>
  <c r="D29" i="43" a="1"/>
  <c r="D29" i="43" s="1"/>
  <c r="O29" i="43"/>
  <c r="J29" i="43"/>
  <c r="A30" i="44"/>
  <c r="A31" i="43"/>
  <c r="B30" i="43"/>
  <c r="E29" i="43" a="1"/>
  <c r="G30" i="48" l="1"/>
  <c r="E29" i="43"/>
  <c r="D30" i="48"/>
  <c r="E30" i="48" s="1"/>
  <c r="T30" i="48"/>
  <c r="U30" i="48"/>
  <c r="K31" i="48"/>
  <c r="L31" i="48" s="1"/>
  <c r="M31" i="48" s="1"/>
  <c r="F31" i="48" a="1"/>
  <c r="F31" i="48" s="1"/>
  <c r="C31" i="48" a="1"/>
  <c r="C31" i="48" s="1"/>
  <c r="Q28" i="48"/>
  <c r="R28" i="48" s="1"/>
  <c r="J29" i="48"/>
  <c r="Q29" i="48" s="1"/>
  <c r="R29" i="48" s="1"/>
  <c r="AK53" i="39"/>
  <c r="P30" i="48"/>
  <c r="H30" i="48"/>
  <c r="J30" i="48" s="1"/>
  <c r="Q30" i="48" s="1"/>
  <c r="R30" i="48" s="1"/>
  <c r="S30" i="48"/>
  <c r="AK3" i="38"/>
  <c r="J29" i="44"/>
  <c r="K29" i="44"/>
  <c r="L29" i="44"/>
  <c r="M29" i="44"/>
  <c r="N29" i="44"/>
  <c r="O29" i="44"/>
  <c r="P29" i="44"/>
  <c r="O30" i="48"/>
  <c r="E28" i="94"/>
  <c r="E28" i="44"/>
  <c r="L30" i="43"/>
  <c r="B30" i="94"/>
  <c r="P30" i="43"/>
  <c r="M30" i="43"/>
  <c r="B30" i="44"/>
  <c r="J30" i="43"/>
  <c r="D30" i="43" a="1"/>
  <c r="D30" i="43" s="1"/>
  <c r="C30" i="43" a="1"/>
  <c r="C30" i="43" s="1"/>
  <c r="K30" i="43"/>
  <c r="O30" i="43"/>
  <c r="N30" i="43"/>
  <c r="A32" i="43"/>
  <c r="A31" i="44"/>
  <c r="B31" i="43"/>
  <c r="D29" i="94"/>
  <c r="D29" i="44"/>
  <c r="K29" i="94" a="1"/>
  <c r="K29" i="94" s="1"/>
  <c r="J29" i="94" a="1"/>
  <c r="J29" i="94" s="1"/>
  <c r="L29" i="94" a="1"/>
  <c r="L29" i="94" s="1"/>
  <c r="M29" i="94" a="1"/>
  <c r="M29" i="94" s="1"/>
  <c r="P29" i="94" a="1"/>
  <c r="P29" i="94" s="1"/>
  <c r="N29" i="94" a="1"/>
  <c r="N29" i="94" s="1"/>
  <c r="O29" i="94" a="1"/>
  <c r="O29" i="94" s="1"/>
  <c r="C29" i="94"/>
  <c r="C29" i="44"/>
  <c r="A32" i="48"/>
  <c r="N31" i="48"/>
  <c r="B31" i="48"/>
  <c r="AL1" i="59"/>
  <c r="AG6" i="26"/>
  <c r="AG7" i="26"/>
  <c r="AG3" i="26"/>
  <c r="AL1" i="39"/>
  <c r="AG9" i="26"/>
  <c r="AG14" i="26"/>
  <c r="AG15" i="26"/>
  <c r="AG2" i="26"/>
  <c r="AH1" i="26"/>
  <c r="AG8" i="26"/>
  <c r="AG11" i="26"/>
  <c r="AG10" i="26"/>
  <c r="AL1" i="38"/>
  <c r="AK18" i="59"/>
  <c r="AK34" i="59"/>
  <c r="AK29" i="59"/>
  <c r="AK44" i="59"/>
  <c r="AK20" i="59"/>
  <c r="AK25" i="59"/>
  <c r="AK40" i="59"/>
  <c r="AK37" i="59"/>
  <c r="AK48" i="59"/>
  <c r="AK38" i="59"/>
  <c r="AK43" i="59"/>
  <c r="AK7" i="59"/>
  <c r="AK47" i="59"/>
  <c r="AK36" i="59"/>
  <c r="AK28" i="59"/>
  <c r="AK33" i="59"/>
  <c r="AK9" i="59"/>
  <c r="AK27" i="59"/>
  <c r="AK31" i="59"/>
  <c r="AK4" i="59"/>
  <c r="AK6" i="59"/>
  <c r="AK35" i="59"/>
  <c r="AK5" i="59"/>
  <c r="AK41" i="59"/>
  <c r="AK30" i="59"/>
  <c r="AK51" i="59"/>
  <c r="AK50" i="59"/>
  <c r="AK52" i="59"/>
  <c r="AK22" i="59"/>
  <c r="AK26" i="59"/>
  <c r="AK13" i="59"/>
  <c r="AK8" i="59"/>
  <c r="AK11" i="59"/>
  <c r="AK39" i="59"/>
  <c r="AK49" i="59"/>
  <c r="AK32" i="59"/>
  <c r="AK15" i="59"/>
  <c r="AK10" i="59"/>
  <c r="AK16" i="59"/>
  <c r="AK45" i="59"/>
  <c r="AK17" i="59"/>
  <c r="AK19" i="59"/>
  <c r="AK21" i="59"/>
  <c r="AK46" i="59"/>
  <c r="AK24" i="59"/>
  <c r="AK23" i="59"/>
  <c r="AK42" i="59"/>
  <c r="AK14" i="59"/>
  <c r="AK12" i="59"/>
  <c r="E30" i="43" a="1"/>
  <c r="G31" i="48" l="1"/>
  <c r="E30" i="43"/>
  <c r="AL53" i="39"/>
  <c r="T31" i="48"/>
  <c r="AL3" i="38"/>
  <c r="F32" i="48" a="1"/>
  <c r="F32" i="48" s="1"/>
  <c r="C32" i="48" a="1"/>
  <c r="C32" i="48" s="1"/>
  <c r="K32" i="48"/>
  <c r="L32" i="48" s="1"/>
  <c r="M32" i="48" s="1"/>
  <c r="P31" i="48"/>
  <c r="H31" i="48"/>
  <c r="J31" i="48" s="1"/>
  <c r="Q31" i="48" s="1"/>
  <c r="R31" i="48" s="1"/>
  <c r="O31" i="48"/>
  <c r="D31" i="48"/>
  <c r="E31" i="48" s="1"/>
  <c r="I30" i="48"/>
  <c r="U31" i="48"/>
  <c r="J30" i="44"/>
  <c r="K30" i="44"/>
  <c r="L30" i="44"/>
  <c r="M30" i="44"/>
  <c r="N30" i="44"/>
  <c r="O30" i="44"/>
  <c r="P30" i="44"/>
  <c r="E29" i="44"/>
  <c r="E29" i="94"/>
  <c r="AH2" i="26"/>
  <c r="AH9" i="26"/>
  <c r="AM1" i="38"/>
  <c r="AH14" i="26"/>
  <c r="AH15" i="26"/>
  <c r="AH8" i="26"/>
  <c r="AM1" i="59"/>
  <c r="AI1" i="26"/>
  <c r="AH7" i="26"/>
  <c r="AM1" i="39"/>
  <c r="AH11" i="26"/>
  <c r="AH6" i="26"/>
  <c r="AH3" i="26"/>
  <c r="AH10" i="26"/>
  <c r="AL39" i="59"/>
  <c r="AL5" i="59"/>
  <c r="AL30" i="59"/>
  <c r="AL18" i="59"/>
  <c r="AL7" i="59"/>
  <c r="AL40" i="59"/>
  <c r="AL14" i="59"/>
  <c r="AL46" i="59"/>
  <c r="AL51" i="59"/>
  <c r="AL48" i="59"/>
  <c r="AL38" i="59"/>
  <c r="AL34" i="59"/>
  <c r="AL44" i="59"/>
  <c r="AL32" i="59"/>
  <c r="AL4" i="59"/>
  <c r="AL11" i="59"/>
  <c r="AL31" i="59"/>
  <c r="AL24" i="59"/>
  <c r="AL21" i="59"/>
  <c r="AL27" i="59"/>
  <c r="AL43" i="59"/>
  <c r="AL49" i="59"/>
  <c r="AL37" i="59"/>
  <c r="AL36" i="59"/>
  <c r="AL26" i="59"/>
  <c r="AL47" i="59"/>
  <c r="AL12" i="59"/>
  <c r="AL50" i="59"/>
  <c r="AL52" i="59"/>
  <c r="AL29" i="59"/>
  <c r="AL17" i="59"/>
  <c r="AL20" i="59"/>
  <c r="AL8" i="59"/>
  <c r="AL45" i="59"/>
  <c r="AL15" i="59"/>
  <c r="AL13" i="59"/>
  <c r="AL33" i="59"/>
  <c r="AL42" i="59"/>
  <c r="AL6" i="59"/>
  <c r="AL10" i="59"/>
  <c r="AL28" i="59"/>
  <c r="AL16" i="59"/>
  <c r="AL9" i="59"/>
  <c r="AL19" i="59"/>
  <c r="AL25" i="59"/>
  <c r="AL35" i="59"/>
  <c r="AL23" i="59"/>
  <c r="AL41" i="59"/>
  <c r="AL22" i="59"/>
  <c r="A33" i="48"/>
  <c r="B32" i="48"/>
  <c r="N32" i="48"/>
  <c r="B31" i="44"/>
  <c r="J31" i="43"/>
  <c r="C31" i="43" a="1"/>
  <c r="C31" i="43" s="1"/>
  <c r="O31" i="43"/>
  <c r="M31" i="43"/>
  <c r="P31" i="43"/>
  <c r="N31" i="43"/>
  <c r="K31" i="43"/>
  <c r="D31" i="43" a="1"/>
  <c r="D31" i="43" s="1"/>
  <c r="L31" i="43"/>
  <c r="B31" i="94"/>
  <c r="B32" i="43"/>
  <c r="A32" i="44"/>
  <c r="A33" i="43"/>
  <c r="C30" i="44"/>
  <c r="C30" i="94"/>
  <c r="D30" i="44"/>
  <c r="D30" i="94"/>
  <c r="K30" i="94" a="1"/>
  <c r="K30" i="94" s="1"/>
  <c r="P30" i="94" a="1"/>
  <c r="P30" i="94" s="1"/>
  <c r="L30" i="94" a="1"/>
  <c r="L30" i="94" s="1"/>
  <c r="N30" i="94" a="1"/>
  <c r="N30" i="94" s="1"/>
  <c r="J30" i="94" a="1"/>
  <c r="J30" i="94" s="1"/>
  <c r="M30" i="94" a="1"/>
  <c r="M30" i="94" s="1"/>
  <c r="O30" i="94" a="1"/>
  <c r="O30" i="94" s="1"/>
  <c r="G32" i="48" l="1"/>
  <c r="O32" i="48"/>
  <c r="H32" i="48"/>
  <c r="U32" i="48"/>
  <c r="T32" i="48"/>
  <c r="AM3" i="38"/>
  <c r="I31" i="48"/>
  <c r="J31" i="44"/>
  <c r="K31" i="44"/>
  <c r="L31" i="44"/>
  <c r="M31" i="44"/>
  <c r="N31" i="44"/>
  <c r="O31" i="44"/>
  <c r="P31" i="44"/>
  <c r="AM53" i="39"/>
  <c r="S31" i="48"/>
  <c r="S32" i="48" s="1"/>
  <c r="D32" i="48"/>
  <c r="E32" i="48" s="1"/>
  <c r="J32" i="48"/>
  <c r="C33" i="48" a="1"/>
  <c r="C33" i="48" s="1"/>
  <c r="F33" i="48" a="1"/>
  <c r="F33" i="48" s="1"/>
  <c r="K33" i="48"/>
  <c r="L33" i="48" s="1"/>
  <c r="M33" i="48" s="1"/>
  <c r="P32" i="48"/>
  <c r="E30" i="94"/>
  <c r="E30" i="44"/>
  <c r="A33" i="44"/>
  <c r="A34" i="43"/>
  <c r="B33" i="43"/>
  <c r="L32" i="43"/>
  <c r="O32" i="43"/>
  <c r="B32" i="44"/>
  <c r="J32" i="43"/>
  <c r="D32" i="43" a="1"/>
  <c r="D32" i="43" s="1"/>
  <c r="C32" i="43" a="1"/>
  <c r="C32" i="43" s="1"/>
  <c r="M32" i="43"/>
  <c r="K32" i="43"/>
  <c r="N32" i="43"/>
  <c r="B32" i="94"/>
  <c r="P32" i="43"/>
  <c r="P31" i="94" a="1"/>
  <c r="P31" i="94" s="1"/>
  <c r="L31" i="94" a="1"/>
  <c r="L31" i="94" s="1"/>
  <c r="K31" i="94" a="1"/>
  <c r="K31" i="94" s="1"/>
  <c r="N31" i="94" a="1"/>
  <c r="N31" i="94" s="1"/>
  <c r="M31" i="94" a="1"/>
  <c r="M31" i="94" s="1"/>
  <c r="O31" i="94" a="1"/>
  <c r="O31" i="94" s="1"/>
  <c r="J31" i="94" a="1"/>
  <c r="J31" i="94" s="1"/>
  <c r="D31" i="44"/>
  <c r="D31" i="94"/>
  <c r="E31" i="43" a="1"/>
  <c r="E31" i="43" s="1"/>
  <c r="C31" i="94"/>
  <c r="C31" i="44"/>
  <c r="A34" i="48"/>
  <c r="B33" i="48"/>
  <c r="N33" i="48"/>
  <c r="AI2" i="26"/>
  <c r="AJ1" i="26"/>
  <c r="AN1" i="59"/>
  <c r="AI14" i="26"/>
  <c r="AI8" i="26"/>
  <c r="AI7" i="26"/>
  <c r="AI15" i="26"/>
  <c r="AN1" i="39"/>
  <c r="AI10" i="26"/>
  <c r="AN1" i="38"/>
  <c r="AI11" i="26"/>
  <c r="AI9" i="26"/>
  <c r="AI6" i="26"/>
  <c r="AI3" i="26"/>
  <c r="AM5" i="59"/>
  <c r="AM37" i="59"/>
  <c r="AM19" i="59"/>
  <c r="AM43" i="59"/>
  <c r="AM36" i="59"/>
  <c r="AM25" i="59"/>
  <c r="AM8" i="59"/>
  <c r="AM16" i="59"/>
  <c r="AM35" i="59"/>
  <c r="AM45" i="59"/>
  <c r="AM47" i="59"/>
  <c r="AM11" i="59"/>
  <c r="AM4" i="59"/>
  <c r="AM17" i="59"/>
  <c r="AM44" i="59"/>
  <c r="AM13" i="59"/>
  <c r="AM15" i="59"/>
  <c r="AM46" i="59"/>
  <c r="AM48" i="59"/>
  <c r="AM20" i="59"/>
  <c r="AM40" i="59"/>
  <c r="AM6" i="59"/>
  <c r="AM49" i="59"/>
  <c r="AM52" i="59"/>
  <c r="AM30" i="59"/>
  <c r="AM32" i="59"/>
  <c r="AM33" i="59"/>
  <c r="AM34" i="59"/>
  <c r="AM24" i="59"/>
  <c r="AM27" i="59"/>
  <c r="AM28" i="59"/>
  <c r="AM42" i="59"/>
  <c r="AM41" i="59"/>
  <c r="AM23" i="59"/>
  <c r="AM7" i="59"/>
  <c r="AM14" i="59"/>
  <c r="AM50" i="59"/>
  <c r="AM39" i="59"/>
  <c r="AM26" i="59"/>
  <c r="AM12" i="59"/>
  <c r="AM9" i="59"/>
  <c r="AM29" i="59"/>
  <c r="AM10" i="59"/>
  <c r="AM22" i="59"/>
  <c r="AM31" i="59"/>
  <c r="AM21" i="59"/>
  <c r="AM38" i="59"/>
  <c r="AM18" i="59"/>
  <c r="AM51" i="59"/>
  <c r="E32" i="43" a="1"/>
  <c r="G33" i="48" l="1"/>
  <c r="E32" i="43"/>
  <c r="T33" i="48"/>
  <c r="F34" i="48" a="1"/>
  <c r="F34" i="48" s="1"/>
  <c r="K34" i="48"/>
  <c r="L34" i="48" s="1"/>
  <c r="M34" i="48" s="1"/>
  <c r="C34" i="48" a="1"/>
  <c r="C34" i="48" s="1"/>
  <c r="AN53" i="39"/>
  <c r="Q32" i="48"/>
  <c r="R32" i="48" s="1"/>
  <c r="I32" i="48"/>
  <c r="D33" i="48"/>
  <c r="E33" i="48" s="1"/>
  <c r="U33" i="48"/>
  <c r="O33" i="48"/>
  <c r="H33" i="48"/>
  <c r="I33" i="48" s="1"/>
  <c r="AN3" i="38"/>
  <c r="P33" i="48"/>
  <c r="J32" i="44"/>
  <c r="K32" i="44"/>
  <c r="L32" i="44"/>
  <c r="M32" i="44"/>
  <c r="N32" i="44"/>
  <c r="O32" i="44"/>
  <c r="P32" i="44"/>
  <c r="AN24" i="59"/>
  <c r="AN27" i="59"/>
  <c r="AN5" i="59"/>
  <c r="AN11" i="59"/>
  <c r="AN30" i="59"/>
  <c r="AN21" i="59"/>
  <c r="AN40" i="59"/>
  <c r="AN4" i="59"/>
  <c r="AN33" i="59"/>
  <c r="AN49" i="59"/>
  <c r="AN15" i="59"/>
  <c r="AN51" i="59"/>
  <c r="AN9" i="59"/>
  <c r="AN16" i="59"/>
  <c r="AN52" i="59"/>
  <c r="AN50" i="59"/>
  <c r="AN8" i="59"/>
  <c r="AN29" i="59"/>
  <c r="AN37" i="59"/>
  <c r="AN46" i="59"/>
  <c r="AN18" i="59"/>
  <c r="AN47" i="59"/>
  <c r="AN25" i="59"/>
  <c r="AN12" i="59"/>
  <c r="AN14" i="59"/>
  <c r="AN44" i="59"/>
  <c r="AN38" i="59"/>
  <c r="AN28" i="59"/>
  <c r="AN17" i="59"/>
  <c r="AN43" i="59"/>
  <c r="AN35" i="59"/>
  <c r="AN48" i="59"/>
  <c r="AN45" i="59"/>
  <c r="AN41" i="59"/>
  <c r="AN31" i="59"/>
  <c r="AN7" i="59"/>
  <c r="AN10" i="59"/>
  <c r="AN23" i="59"/>
  <c r="AN26" i="59"/>
  <c r="AN39" i="59"/>
  <c r="AN13" i="59"/>
  <c r="AN6" i="59"/>
  <c r="AN42" i="59"/>
  <c r="AN20" i="59"/>
  <c r="AN32" i="59"/>
  <c r="AN22" i="59"/>
  <c r="AN36" i="59"/>
  <c r="AN19" i="59"/>
  <c r="AN34" i="59"/>
  <c r="AK1" i="26"/>
  <c r="AJ8" i="26"/>
  <c r="AO1" i="59"/>
  <c r="AJ2" i="26"/>
  <c r="AJ15" i="26"/>
  <c r="AJ9" i="26"/>
  <c r="AJ3" i="26"/>
  <c r="AO1" i="38"/>
  <c r="AJ10" i="26"/>
  <c r="AO1" i="39"/>
  <c r="AJ11" i="26"/>
  <c r="AJ14" i="26"/>
  <c r="AJ6" i="26"/>
  <c r="AJ7" i="26"/>
  <c r="B34" i="48"/>
  <c r="N34" i="48"/>
  <c r="A35" i="48"/>
  <c r="E31" i="44"/>
  <c r="E31" i="94"/>
  <c r="M32" i="94" a="1"/>
  <c r="M32" i="94" s="1"/>
  <c r="O32" i="94" a="1"/>
  <c r="O32" i="94" s="1"/>
  <c r="K32" i="94" a="1"/>
  <c r="K32" i="94" s="1"/>
  <c r="N32" i="94" a="1"/>
  <c r="N32" i="94" s="1"/>
  <c r="L32" i="94" a="1"/>
  <c r="L32" i="94" s="1"/>
  <c r="J32" i="94" a="1"/>
  <c r="J32" i="94" s="1"/>
  <c r="P32" i="94" a="1"/>
  <c r="P32" i="94" s="1"/>
  <c r="C32" i="44"/>
  <c r="C32" i="94"/>
  <c r="D32" i="44"/>
  <c r="D32" i="94"/>
  <c r="B33" i="94"/>
  <c r="N33" i="43"/>
  <c r="M33" i="43"/>
  <c r="K33" i="43"/>
  <c r="B33" i="44"/>
  <c r="J33" i="43"/>
  <c r="P33" i="43"/>
  <c r="D33" i="43" a="1"/>
  <c r="D33" i="43" s="1"/>
  <c r="C33" i="43" a="1"/>
  <c r="C33" i="43" s="1"/>
  <c r="L33" i="43"/>
  <c r="O33" i="43"/>
  <c r="B34" i="43"/>
  <c r="A35" i="43"/>
  <c r="A34" i="44"/>
  <c r="E33" i="43" a="1"/>
  <c r="G34" i="48" l="1"/>
  <c r="E33" i="43"/>
  <c r="J33" i="48"/>
  <c r="Q33" i="48" s="1"/>
  <c r="R33" i="48" s="1"/>
  <c r="H34" i="48"/>
  <c r="I34" i="48" s="1"/>
  <c r="AO53" i="39"/>
  <c r="U34" i="48"/>
  <c r="P34" i="48"/>
  <c r="J34" i="48"/>
  <c r="F35" i="48" a="1"/>
  <c r="F35" i="48" s="1"/>
  <c r="C35" i="48" a="1"/>
  <c r="C35" i="48" s="1"/>
  <c r="K35" i="48"/>
  <c r="L35" i="48" s="1"/>
  <c r="M35" i="48" s="1"/>
  <c r="S33" i="48"/>
  <c r="D34" i="48"/>
  <c r="E34" i="48" s="1"/>
  <c r="J33" i="44"/>
  <c r="K33" i="44"/>
  <c r="L33" i="44"/>
  <c r="M33" i="44"/>
  <c r="N33" i="44"/>
  <c r="O33" i="44"/>
  <c r="P33" i="44"/>
  <c r="O34" i="48"/>
  <c r="S34" i="48"/>
  <c r="AO3" i="38"/>
  <c r="T34" i="48"/>
  <c r="E32" i="94"/>
  <c r="E32" i="44"/>
  <c r="A35" i="44"/>
  <c r="A36" i="43"/>
  <c r="B35" i="43"/>
  <c r="B34" i="44"/>
  <c r="C34" i="43" a="1"/>
  <c r="C34" i="43" s="1"/>
  <c r="P34" i="43"/>
  <c r="D34" i="43" a="1"/>
  <c r="D34" i="43" s="1"/>
  <c r="N34" i="43"/>
  <c r="K34" i="43"/>
  <c r="B34" i="94"/>
  <c r="M34" i="43"/>
  <c r="L34" i="43"/>
  <c r="O34" i="43"/>
  <c r="J34" i="43"/>
  <c r="C33" i="94"/>
  <c r="C33" i="44"/>
  <c r="D33" i="94"/>
  <c r="D33" i="44"/>
  <c r="K33" i="94" a="1"/>
  <c r="K33" i="94" s="1"/>
  <c r="P33" i="94" a="1"/>
  <c r="P33" i="94" s="1"/>
  <c r="M33" i="94" a="1"/>
  <c r="M33" i="94" s="1"/>
  <c r="N33" i="94" a="1"/>
  <c r="N33" i="94" s="1"/>
  <c r="L33" i="94" a="1"/>
  <c r="L33" i="94" s="1"/>
  <c r="J33" i="94" a="1"/>
  <c r="J33" i="94" s="1"/>
  <c r="O33" i="94" a="1"/>
  <c r="O33" i="94" s="1"/>
  <c r="N35" i="48"/>
  <c r="B35" i="48"/>
  <c r="A36" i="48"/>
  <c r="O35" i="48"/>
  <c r="U35" i="48"/>
  <c r="T35" i="48"/>
  <c r="AO26" i="59"/>
  <c r="AO24" i="59"/>
  <c r="AO33" i="59"/>
  <c r="AO19" i="59"/>
  <c r="AO32" i="59"/>
  <c r="AO38" i="59"/>
  <c r="AO48" i="59"/>
  <c r="AO47" i="59"/>
  <c r="AO14" i="59"/>
  <c r="AO42" i="59"/>
  <c r="AO15" i="59"/>
  <c r="AO29" i="59"/>
  <c r="AO6" i="59"/>
  <c r="AO21" i="59"/>
  <c r="AO12" i="59"/>
  <c r="AO20" i="59"/>
  <c r="AO44" i="59"/>
  <c r="AO11" i="59"/>
  <c r="AO22" i="59"/>
  <c r="AO49" i="59"/>
  <c r="AO46" i="59"/>
  <c r="AO51" i="59"/>
  <c r="AO8" i="59"/>
  <c r="AO37" i="59"/>
  <c r="AO9" i="59"/>
  <c r="AO16" i="59"/>
  <c r="AO18" i="59"/>
  <c r="AO31" i="59"/>
  <c r="AO30" i="59"/>
  <c r="AO17" i="59"/>
  <c r="AO23" i="59"/>
  <c r="AO27" i="59"/>
  <c r="AO50" i="59"/>
  <c r="AO25" i="59"/>
  <c r="AO52" i="59"/>
  <c r="AO35" i="59"/>
  <c r="AO10" i="59"/>
  <c r="AO13" i="59"/>
  <c r="AO34" i="59"/>
  <c r="AO4" i="59"/>
  <c r="AO45" i="59"/>
  <c r="AO41" i="59"/>
  <c r="AO39" i="59"/>
  <c r="AO36" i="59"/>
  <c r="AO43" i="59"/>
  <c r="AO5" i="59"/>
  <c r="AO7" i="59"/>
  <c r="AO40" i="59"/>
  <c r="AO28" i="59"/>
  <c r="AK7" i="26"/>
  <c r="AP1" i="59"/>
  <c r="AK3" i="26"/>
  <c r="AK6" i="26"/>
  <c r="AK11" i="26"/>
  <c r="AK9" i="26"/>
  <c r="AK15" i="26"/>
  <c r="AK10" i="26"/>
  <c r="AK8" i="26"/>
  <c r="AP1" i="39"/>
  <c r="AL1" i="26"/>
  <c r="AK14" i="26"/>
  <c r="AK2" i="26"/>
  <c r="AP1" i="38"/>
  <c r="E34" i="43" a="1"/>
  <c r="D35" i="48" l="1"/>
  <c r="E35" i="48" s="1"/>
  <c r="P35" i="48"/>
  <c r="E34" i="43"/>
  <c r="S35" i="48"/>
  <c r="J34" i="44"/>
  <c r="K34" i="44"/>
  <c r="L34" i="44"/>
  <c r="M34" i="44"/>
  <c r="N34" i="44"/>
  <c r="O34" i="44"/>
  <c r="P34" i="44"/>
  <c r="Q34" i="48"/>
  <c r="R34" i="48" s="1"/>
  <c r="AP3" i="38"/>
  <c r="K36" i="48"/>
  <c r="L36" i="48" s="1"/>
  <c r="M36" i="48" s="1"/>
  <c r="C36" i="48" a="1"/>
  <c r="C36" i="48" s="1"/>
  <c r="F36" i="48" a="1"/>
  <c r="F36" i="48" s="1"/>
  <c r="H35" i="48"/>
  <c r="AP53" i="39"/>
  <c r="G35" i="48"/>
  <c r="E33" i="94"/>
  <c r="E33" i="44"/>
  <c r="AL9" i="26"/>
  <c r="AQ1" i="39"/>
  <c r="AM1" i="26"/>
  <c r="AL14" i="26"/>
  <c r="AQ1" i="38"/>
  <c r="AL3" i="26"/>
  <c r="AQ1" i="59"/>
  <c r="AL8" i="26"/>
  <c r="AL11" i="26"/>
  <c r="AL10" i="26"/>
  <c r="AL15" i="26"/>
  <c r="AL2" i="26"/>
  <c r="AL7" i="26"/>
  <c r="AL6" i="26"/>
  <c r="AP43" i="59"/>
  <c r="AP12" i="59"/>
  <c r="AP40" i="59"/>
  <c r="AP42" i="59"/>
  <c r="AP18" i="59"/>
  <c r="AP4" i="59"/>
  <c r="AP21" i="59"/>
  <c r="AP31" i="59"/>
  <c r="AP30" i="59"/>
  <c r="AP51" i="59"/>
  <c r="AP29" i="59"/>
  <c r="AP16" i="59"/>
  <c r="AP9" i="59"/>
  <c r="AP45" i="59"/>
  <c r="AP37" i="59"/>
  <c r="AP28" i="59"/>
  <c r="AP34" i="59"/>
  <c r="AP10" i="59"/>
  <c r="AP13" i="59"/>
  <c r="AP15" i="59"/>
  <c r="AP46" i="59"/>
  <c r="AP7" i="59"/>
  <c r="AP48" i="59"/>
  <c r="AP49" i="59"/>
  <c r="AP33" i="59"/>
  <c r="AP38" i="59"/>
  <c r="AP39" i="59"/>
  <c r="AP50" i="59"/>
  <c r="AP36" i="59"/>
  <c r="AP25" i="59"/>
  <c r="AP23" i="59"/>
  <c r="AP6" i="59"/>
  <c r="AP32" i="59"/>
  <c r="AP5" i="59"/>
  <c r="AP19" i="59"/>
  <c r="AP27" i="59"/>
  <c r="AP11" i="59"/>
  <c r="AP44" i="59"/>
  <c r="AP41" i="59"/>
  <c r="AP35" i="59"/>
  <c r="AP26" i="59"/>
  <c r="AP14" i="59"/>
  <c r="AP47" i="59"/>
  <c r="AP17" i="59"/>
  <c r="AP24" i="59"/>
  <c r="AP22" i="59"/>
  <c r="AP52" i="59"/>
  <c r="AP20" i="59"/>
  <c r="AP8" i="59"/>
  <c r="B36" i="48"/>
  <c r="N36" i="48"/>
  <c r="A37" i="48"/>
  <c r="P34" i="94" a="1"/>
  <c r="P34" i="94" s="1"/>
  <c r="K34" i="94" a="1"/>
  <c r="K34" i="94" s="1"/>
  <c r="N34" i="94" a="1"/>
  <c r="N34" i="94" s="1"/>
  <c r="M34" i="94" a="1"/>
  <c r="M34" i="94" s="1"/>
  <c r="J34" i="94" a="1"/>
  <c r="J34" i="94" s="1"/>
  <c r="L34" i="94" a="1"/>
  <c r="L34" i="94" s="1"/>
  <c r="O34" i="94" a="1"/>
  <c r="O34" i="94" s="1"/>
  <c r="D34" i="94"/>
  <c r="D34" i="44"/>
  <c r="C34" i="94"/>
  <c r="C34" i="44"/>
  <c r="O35" i="43"/>
  <c r="B35" i="44"/>
  <c r="D35" i="43" a="1"/>
  <c r="D35" i="43" s="1"/>
  <c r="K35" i="43"/>
  <c r="P35" i="43"/>
  <c r="L35" i="43"/>
  <c r="J35" i="43"/>
  <c r="B35" i="94"/>
  <c r="N35" i="43"/>
  <c r="C35" i="43" a="1"/>
  <c r="C35" i="43" s="1"/>
  <c r="M35" i="43"/>
  <c r="A36" i="44"/>
  <c r="A37" i="43"/>
  <c r="B36" i="43"/>
  <c r="E35" i="43" a="1"/>
  <c r="E35" i="43" l="1"/>
  <c r="G36" i="48"/>
  <c r="D36" i="48"/>
  <c r="E36" i="48" s="1"/>
  <c r="J35" i="44"/>
  <c r="K35" i="44"/>
  <c r="L35" i="44"/>
  <c r="M35" i="44"/>
  <c r="N35" i="44"/>
  <c r="O35" i="44"/>
  <c r="P35" i="44"/>
  <c r="O36" i="48"/>
  <c r="U36" i="48"/>
  <c r="AQ3" i="38"/>
  <c r="P36" i="48"/>
  <c r="C37" i="48" a="1"/>
  <c r="C37" i="48" s="1"/>
  <c r="U37" i="48" s="1"/>
  <c r="F37" i="48" a="1"/>
  <c r="F37" i="48" s="1"/>
  <c r="K37" i="48"/>
  <c r="L37" i="48" s="1"/>
  <c r="M37" i="48" s="1"/>
  <c r="AQ53" i="39"/>
  <c r="T36" i="48"/>
  <c r="S36" i="48"/>
  <c r="H36" i="48"/>
  <c r="J36" i="48" s="1"/>
  <c r="Q36" i="48" s="1"/>
  <c r="R36" i="48" s="1"/>
  <c r="J35" i="48"/>
  <c r="Q35" i="48" s="1"/>
  <c r="R35" i="48" s="1"/>
  <c r="I35" i="48"/>
  <c r="I36" i="48" s="1"/>
  <c r="E34" i="44"/>
  <c r="E34" i="94"/>
  <c r="B36" i="44"/>
  <c r="J36" i="43"/>
  <c r="P36" i="43"/>
  <c r="C36" i="43" a="1"/>
  <c r="C36" i="43" s="1"/>
  <c r="B36" i="94"/>
  <c r="O36" i="43"/>
  <c r="D36" i="43" a="1"/>
  <c r="D36" i="43" s="1"/>
  <c r="M36" i="43"/>
  <c r="K36" i="43"/>
  <c r="L36" i="43"/>
  <c r="N36" i="43"/>
  <c r="A38" i="43"/>
  <c r="A37" i="44"/>
  <c r="B37" i="43"/>
  <c r="C35" i="44"/>
  <c r="C35" i="94"/>
  <c r="K35" i="94" a="1"/>
  <c r="K35" i="94" s="1"/>
  <c r="O35" i="94" a="1"/>
  <c r="O35" i="94" s="1"/>
  <c r="P35" i="94" a="1"/>
  <c r="P35" i="94" s="1"/>
  <c r="M35" i="94" a="1"/>
  <c r="M35" i="94" s="1"/>
  <c r="N35" i="94" a="1"/>
  <c r="N35" i="94" s="1"/>
  <c r="J35" i="94" a="1"/>
  <c r="J35" i="94" s="1"/>
  <c r="L35" i="94" a="1"/>
  <c r="L35" i="94" s="1"/>
  <c r="D35" i="44"/>
  <c r="D35" i="94"/>
  <c r="N37" i="48"/>
  <c r="B37" i="48"/>
  <c r="A38" i="48"/>
  <c r="O37" i="48"/>
  <c r="AQ6" i="59"/>
  <c r="AQ34" i="59"/>
  <c r="AQ40" i="59"/>
  <c r="AQ4" i="59"/>
  <c r="AQ52" i="59"/>
  <c r="AQ31" i="59"/>
  <c r="AQ8" i="59"/>
  <c r="AQ27" i="59"/>
  <c r="AQ12" i="59"/>
  <c r="AQ35" i="59"/>
  <c r="AQ33" i="59"/>
  <c r="AQ20" i="59"/>
  <c r="AQ41" i="59"/>
  <c r="AQ24" i="59"/>
  <c r="AQ10" i="59"/>
  <c r="AQ49" i="59"/>
  <c r="AQ51" i="59"/>
  <c r="AQ18" i="59"/>
  <c r="AQ17" i="59"/>
  <c r="AQ48" i="59"/>
  <c r="AQ26" i="59"/>
  <c r="AQ47" i="59"/>
  <c r="AQ15" i="59"/>
  <c r="AQ23" i="59"/>
  <c r="AQ16" i="59"/>
  <c r="AQ13" i="59"/>
  <c r="AQ46" i="59"/>
  <c r="AQ32" i="59"/>
  <c r="AQ36" i="59"/>
  <c r="AQ19" i="59"/>
  <c r="AQ39" i="59"/>
  <c r="AQ44" i="59"/>
  <c r="AQ29" i="59"/>
  <c r="AQ43" i="59"/>
  <c r="AQ38" i="59"/>
  <c r="AQ30" i="59"/>
  <c r="AQ9" i="59"/>
  <c r="AQ21" i="59"/>
  <c r="AQ7" i="59"/>
  <c r="AQ45" i="59"/>
  <c r="AQ28" i="59"/>
  <c r="AQ5" i="59"/>
  <c r="AQ22" i="59"/>
  <c r="AQ14" i="59"/>
  <c r="AQ50" i="59"/>
  <c r="AQ11" i="59"/>
  <c r="AQ42" i="59"/>
  <c r="AQ37" i="59"/>
  <c r="AQ25" i="59"/>
  <c r="AM3" i="26"/>
  <c r="AM6" i="26"/>
  <c r="AM11" i="26"/>
  <c r="AR1" i="38"/>
  <c r="AM9" i="26"/>
  <c r="AM14" i="26"/>
  <c r="AM2" i="26"/>
  <c r="AM15" i="26"/>
  <c r="AN1" i="26"/>
  <c r="AM10" i="26"/>
  <c r="AM8" i="26"/>
  <c r="AM7" i="26"/>
  <c r="AR1" i="39"/>
  <c r="AR1" i="59"/>
  <c r="E36" i="43" a="1"/>
  <c r="H37" i="48" l="1"/>
  <c r="S37" i="48"/>
  <c r="D37" i="48"/>
  <c r="E37" i="48" s="1"/>
  <c r="P37" i="48"/>
  <c r="E36" i="43"/>
  <c r="I37" i="48"/>
  <c r="J37" i="48"/>
  <c r="Q37" i="48" s="1"/>
  <c r="R37" i="48" s="1"/>
  <c r="K38" i="48"/>
  <c r="L38" i="48" s="1"/>
  <c r="M38" i="48" s="1"/>
  <c r="C38" i="48" a="1"/>
  <c r="C38" i="48" s="1"/>
  <c r="F38" i="48" a="1"/>
  <c r="F38" i="48" s="1"/>
  <c r="AR53" i="39"/>
  <c r="J36" i="44"/>
  <c r="K36" i="44"/>
  <c r="L36" i="44"/>
  <c r="M36" i="44"/>
  <c r="N36" i="44"/>
  <c r="O36" i="44"/>
  <c r="P36" i="44"/>
  <c r="AR3" i="38"/>
  <c r="G37" i="48"/>
  <c r="T37" i="48"/>
  <c r="E35" i="94"/>
  <c r="E35" i="44"/>
  <c r="AR12" i="59"/>
  <c r="AR39" i="59"/>
  <c r="AR28" i="59"/>
  <c r="AR13" i="59"/>
  <c r="AR42" i="59"/>
  <c r="AR52" i="59"/>
  <c r="AR5" i="59"/>
  <c r="AR36" i="59"/>
  <c r="AR9" i="59"/>
  <c r="AR11" i="59"/>
  <c r="AR26" i="59"/>
  <c r="AR46" i="59"/>
  <c r="AR47" i="59"/>
  <c r="AR8" i="59"/>
  <c r="AR30" i="59"/>
  <c r="AR16" i="59"/>
  <c r="AR43" i="59"/>
  <c r="AR19" i="59"/>
  <c r="AR15" i="59"/>
  <c r="AR51" i="59"/>
  <c r="AR29" i="59"/>
  <c r="AR17" i="59"/>
  <c r="AR45" i="59"/>
  <c r="AR35" i="59"/>
  <c r="AR38" i="59"/>
  <c r="AR50" i="59"/>
  <c r="AR23" i="59"/>
  <c r="AR24" i="59"/>
  <c r="AR31" i="59"/>
  <c r="AR20" i="59"/>
  <c r="AR48" i="59"/>
  <c r="AR14" i="59"/>
  <c r="AR22" i="59"/>
  <c r="AR32" i="59"/>
  <c r="AR6" i="59"/>
  <c r="AR18" i="59"/>
  <c r="AR34" i="59"/>
  <c r="AR7" i="59"/>
  <c r="AR10" i="59"/>
  <c r="AR44" i="59"/>
  <c r="AR37" i="59"/>
  <c r="AR21" i="59"/>
  <c r="AR4" i="59"/>
  <c r="AR40" i="59"/>
  <c r="AR25" i="59"/>
  <c r="AR41" i="59"/>
  <c r="AR49" i="59"/>
  <c r="AR33" i="59"/>
  <c r="AR27" i="59"/>
  <c r="AN8" i="26"/>
  <c r="AN10" i="26"/>
  <c r="AS1" i="38"/>
  <c r="AS1" i="59"/>
  <c r="AN7" i="26"/>
  <c r="AN3" i="26"/>
  <c r="AN9" i="26"/>
  <c r="AN6" i="26"/>
  <c r="AN15" i="26"/>
  <c r="AO1" i="26"/>
  <c r="AS1" i="39"/>
  <c r="AN14" i="26"/>
  <c r="AN2" i="26"/>
  <c r="AN11" i="26"/>
  <c r="B38" i="48"/>
  <c r="N38" i="48"/>
  <c r="A39" i="48"/>
  <c r="O37" i="43"/>
  <c r="D37" i="43" a="1"/>
  <c r="D37" i="43" s="1"/>
  <c r="B37" i="44"/>
  <c r="C37" i="43" a="1"/>
  <c r="C37" i="43" s="1"/>
  <c r="N37" i="43"/>
  <c r="P37" i="43"/>
  <c r="K37" i="43"/>
  <c r="B37" i="94"/>
  <c r="L37" i="43"/>
  <c r="J37" i="43"/>
  <c r="M37" i="43"/>
  <c r="A39" i="43"/>
  <c r="A38" i="44"/>
  <c r="B38" i="43"/>
  <c r="D36" i="44"/>
  <c r="D36" i="94"/>
  <c r="O36" i="94" a="1"/>
  <c r="O36" i="94" s="1"/>
  <c r="M36" i="94" a="1"/>
  <c r="M36" i="94" s="1"/>
  <c r="L36" i="94" a="1"/>
  <c r="L36" i="94" s="1"/>
  <c r="K36" i="94" a="1"/>
  <c r="K36" i="94" s="1"/>
  <c r="J36" i="94" a="1"/>
  <c r="J36" i="94" s="1"/>
  <c r="P36" i="94" a="1"/>
  <c r="P36" i="94" s="1"/>
  <c r="N36" i="94" a="1"/>
  <c r="N36" i="94" s="1"/>
  <c r="C36" i="44"/>
  <c r="C36" i="94"/>
  <c r="E37" i="43" a="1"/>
  <c r="G38" i="48" l="1"/>
  <c r="E37" i="43"/>
  <c r="H38" i="48"/>
  <c r="I38" i="48" s="1"/>
  <c r="J38" i="48"/>
  <c r="Q38" i="48" s="1"/>
  <c r="R38" i="48" s="1"/>
  <c r="F39" i="48" a="1"/>
  <c r="F39" i="48" s="1"/>
  <c r="K39" i="48"/>
  <c r="L39" i="48" s="1"/>
  <c r="M39" i="48" s="1"/>
  <c r="C39" i="48" a="1"/>
  <c r="C39" i="48" s="1"/>
  <c r="T39" i="48" s="1"/>
  <c r="P38" i="48"/>
  <c r="S38" i="48"/>
  <c r="U38" i="48"/>
  <c r="D38" i="48"/>
  <c r="E38" i="48" s="1"/>
  <c r="J37" i="44"/>
  <c r="K37" i="44"/>
  <c r="L37" i="44"/>
  <c r="M37" i="44"/>
  <c r="N37" i="44"/>
  <c r="O37" i="44"/>
  <c r="P37" i="44"/>
  <c r="O38" i="48"/>
  <c r="T38" i="48"/>
  <c r="AS53" i="39"/>
  <c r="AS3" i="38"/>
  <c r="E36" i="94"/>
  <c r="E36" i="44"/>
  <c r="K38" i="43"/>
  <c r="B38" i="44"/>
  <c r="B38" i="94"/>
  <c r="J38" i="43"/>
  <c r="M38" i="43"/>
  <c r="N38" i="43"/>
  <c r="C38" i="43" a="1"/>
  <c r="C38" i="43" s="1"/>
  <c r="E38" i="43" s="1" a="1"/>
  <c r="E38" i="43" s="1"/>
  <c r="D38" i="43" a="1"/>
  <c r="D38" i="43" s="1"/>
  <c r="O38" i="43"/>
  <c r="L38" i="43"/>
  <c r="P38" i="43"/>
  <c r="A39" i="44"/>
  <c r="B39" i="43"/>
  <c r="A40" i="43"/>
  <c r="K37" i="94" a="1"/>
  <c r="K37" i="94" s="1"/>
  <c r="P37" i="94" a="1"/>
  <c r="P37" i="94" s="1"/>
  <c r="M37" i="94" a="1"/>
  <c r="M37" i="94" s="1"/>
  <c r="L37" i="94" a="1"/>
  <c r="L37" i="94" s="1"/>
  <c r="N37" i="94" a="1"/>
  <c r="N37" i="94" s="1"/>
  <c r="J37" i="94" a="1"/>
  <c r="J37" i="94" s="1"/>
  <c r="O37" i="94" a="1"/>
  <c r="O37" i="94" s="1"/>
  <c r="C37" i="44"/>
  <c r="C37" i="94"/>
  <c r="D37" i="94"/>
  <c r="D37" i="44"/>
  <c r="A40" i="48"/>
  <c r="B39" i="48"/>
  <c r="N39" i="48"/>
  <c r="AT1" i="39"/>
  <c r="AO9" i="26"/>
  <c r="AO11" i="26"/>
  <c r="AO3" i="26"/>
  <c r="AO8" i="26"/>
  <c r="AO6" i="26"/>
  <c r="AT1" i="38"/>
  <c r="AO10" i="26"/>
  <c r="AO7" i="26"/>
  <c r="AP1" i="26"/>
  <c r="AO2" i="26"/>
  <c r="AO15" i="26"/>
  <c r="AT1" i="59"/>
  <c r="AO14" i="26"/>
  <c r="AS46" i="59"/>
  <c r="AS38" i="59"/>
  <c r="AS20" i="59"/>
  <c r="AS49" i="59"/>
  <c r="AS18" i="59"/>
  <c r="AS43" i="59"/>
  <c r="AS50" i="59"/>
  <c r="AS19" i="59"/>
  <c r="AS35" i="59"/>
  <c r="AS10" i="59"/>
  <c r="AS26" i="59"/>
  <c r="AS6" i="59"/>
  <c r="AS32" i="59"/>
  <c r="AS16" i="59"/>
  <c r="AS9" i="59"/>
  <c r="AS51" i="59"/>
  <c r="AS13" i="59"/>
  <c r="AS48" i="59"/>
  <c r="AS7" i="59"/>
  <c r="AS31" i="59"/>
  <c r="AS23" i="59"/>
  <c r="AS27" i="59"/>
  <c r="AS47" i="59"/>
  <c r="AS29" i="59"/>
  <c r="AS15" i="59"/>
  <c r="AS36" i="59"/>
  <c r="AS5" i="59"/>
  <c r="AS17" i="59"/>
  <c r="AS37" i="59"/>
  <c r="AS42" i="59"/>
  <c r="AS34" i="59"/>
  <c r="AS28" i="59"/>
  <c r="AS8" i="59"/>
  <c r="AS25" i="59"/>
  <c r="AS44" i="59"/>
  <c r="AS40" i="59"/>
  <c r="AS39" i="59"/>
  <c r="AS21" i="59"/>
  <c r="AS22" i="59"/>
  <c r="AS11" i="59"/>
  <c r="AS14" i="59"/>
  <c r="AS52" i="59"/>
  <c r="AS12" i="59"/>
  <c r="AS30" i="59"/>
  <c r="AS4" i="59"/>
  <c r="AS45" i="59"/>
  <c r="AS33" i="59"/>
  <c r="AS24" i="59"/>
  <c r="AS41" i="59"/>
  <c r="G39" i="48" l="1"/>
  <c r="O39" i="48"/>
  <c r="D39" i="48"/>
  <c r="S39" i="48" s="1"/>
  <c r="AT3" i="38"/>
  <c r="U39" i="48"/>
  <c r="K40" i="48"/>
  <c r="L40" i="48" s="1"/>
  <c r="M40" i="48" s="1"/>
  <c r="C40" i="48" a="1"/>
  <c r="C40" i="48" s="1"/>
  <c r="S40" i="48" s="1"/>
  <c r="F40" i="48" a="1"/>
  <c r="F40" i="48" s="1"/>
  <c r="AT53" i="39"/>
  <c r="P39" i="48"/>
  <c r="J38" i="44"/>
  <c r="K38" i="44"/>
  <c r="L38" i="44"/>
  <c r="M38" i="44"/>
  <c r="N38" i="44"/>
  <c r="O38" i="44"/>
  <c r="P38" i="44"/>
  <c r="H39" i="48"/>
  <c r="I39" i="48" s="1"/>
  <c r="E37" i="94"/>
  <c r="E37" i="44"/>
  <c r="AT19" i="59"/>
  <c r="AT9" i="59"/>
  <c r="AT21" i="59"/>
  <c r="AT37" i="59"/>
  <c r="AT35" i="59"/>
  <c r="AT8" i="59"/>
  <c r="AT38" i="59"/>
  <c r="AT52" i="59"/>
  <c r="AT34" i="59"/>
  <c r="AT6" i="59"/>
  <c r="AT11" i="59"/>
  <c r="AT40" i="59"/>
  <c r="AT30" i="59"/>
  <c r="AT10" i="59"/>
  <c r="AT49" i="59"/>
  <c r="AT44" i="59"/>
  <c r="AT33" i="59"/>
  <c r="AT5" i="59"/>
  <c r="AT18" i="59"/>
  <c r="AT27" i="59"/>
  <c r="AT31" i="59"/>
  <c r="AT16" i="59"/>
  <c r="AT42" i="59"/>
  <c r="AT12" i="59"/>
  <c r="AT7" i="59"/>
  <c r="AT26" i="59"/>
  <c r="AT45" i="59"/>
  <c r="AT22" i="59"/>
  <c r="AT20" i="59"/>
  <c r="AT17" i="59"/>
  <c r="AT39" i="59"/>
  <c r="AT28" i="59"/>
  <c r="AT29" i="59"/>
  <c r="AT36" i="59"/>
  <c r="AT43" i="59"/>
  <c r="AT46" i="59"/>
  <c r="AT25" i="59"/>
  <c r="AT32" i="59"/>
  <c r="AT14" i="59"/>
  <c r="AT51" i="59"/>
  <c r="AT47" i="59"/>
  <c r="AT15" i="59"/>
  <c r="AT4" i="59"/>
  <c r="AT48" i="59"/>
  <c r="AT23" i="59"/>
  <c r="AT13" i="59"/>
  <c r="AT24" i="59"/>
  <c r="AT50" i="59"/>
  <c r="AT41" i="59"/>
  <c r="AP2" i="26"/>
  <c r="AQ1" i="26"/>
  <c r="AP6" i="26"/>
  <c r="AP14" i="26"/>
  <c r="AU1" i="39"/>
  <c r="AP10" i="26"/>
  <c r="AU1" i="38"/>
  <c r="AP9" i="26"/>
  <c r="AP7" i="26"/>
  <c r="AU1" i="59"/>
  <c r="AP15" i="26"/>
  <c r="AP11" i="26"/>
  <c r="AP3" i="26"/>
  <c r="AP8" i="26"/>
  <c r="N40" i="48"/>
  <c r="A41" i="48"/>
  <c r="B40" i="48"/>
  <c r="O40" i="48"/>
  <c r="T40" i="48"/>
  <c r="U40" i="48"/>
  <c r="B40" i="43"/>
  <c r="A40" i="44"/>
  <c r="A41" i="43"/>
  <c r="D39" i="43" a="1"/>
  <c r="D39" i="43" s="1"/>
  <c r="B39" i="94"/>
  <c r="B39" i="44"/>
  <c r="O39" i="43"/>
  <c r="K39" i="43"/>
  <c r="M39" i="43"/>
  <c r="N39" i="43"/>
  <c r="P39" i="43"/>
  <c r="L39" i="43"/>
  <c r="C39" i="43" a="1"/>
  <c r="C39" i="43" s="1"/>
  <c r="J39" i="43"/>
  <c r="D38" i="94"/>
  <c r="D38" i="44"/>
  <c r="C38" i="44"/>
  <c r="C38" i="94"/>
  <c r="K38" i="94" a="1"/>
  <c r="K38" i="94" s="1"/>
  <c r="M38" i="94" a="1"/>
  <c r="M38" i="94" s="1"/>
  <c r="O38" i="94" a="1"/>
  <c r="O38" i="94" s="1"/>
  <c r="N38" i="94" a="1"/>
  <c r="N38" i="94" s="1"/>
  <c r="L38" i="94" a="1"/>
  <c r="L38" i="94" s="1"/>
  <c r="P38" i="94" a="1"/>
  <c r="P38" i="94" s="1"/>
  <c r="J38" i="94" a="1"/>
  <c r="J38" i="94" s="1"/>
  <c r="E38" i="44"/>
  <c r="E38" i="94"/>
  <c r="E39" i="43" a="1"/>
  <c r="D40" i="48" l="1"/>
  <c r="E39" i="43"/>
  <c r="J39" i="44"/>
  <c r="K39" i="44"/>
  <c r="L39" i="44"/>
  <c r="M39" i="44"/>
  <c r="N39" i="44"/>
  <c r="O39" i="44"/>
  <c r="P39" i="44"/>
  <c r="P40" i="48"/>
  <c r="AU3" i="38"/>
  <c r="J39" i="48"/>
  <c r="AU53" i="39"/>
  <c r="G40" i="48"/>
  <c r="H40" i="48"/>
  <c r="I40" i="48" s="1"/>
  <c r="K41" i="48"/>
  <c r="L41" i="48" s="1"/>
  <c r="M41" i="48" s="1"/>
  <c r="F41" i="48" a="1"/>
  <c r="F41" i="48" s="1"/>
  <c r="C41" i="48" a="1"/>
  <c r="C41" i="48" s="1"/>
  <c r="P41" i="48" s="1"/>
  <c r="E39" i="48"/>
  <c r="E40" i="48" s="1"/>
  <c r="C39" i="44"/>
  <c r="C39" i="94"/>
  <c r="O39" i="94" a="1"/>
  <c r="O39" i="94" s="1"/>
  <c r="P39" i="94" a="1"/>
  <c r="P39" i="94" s="1"/>
  <c r="N39" i="94" a="1"/>
  <c r="N39" i="94" s="1"/>
  <c r="K39" i="94" a="1"/>
  <c r="K39" i="94" s="1"/>
  <c r="M39" i="94" a="1"/>
  <c r="M39" i="94" s="1"/>
  <c r="L39" i="94" a="1"/>
  <c r="L39" i="94" s="1"/>
  <c r="J39" i="94" a="1"/>
  <c r="J39" i="94" s="1"/>
  <c r="D39" i="94"/>
  <c r="D39" i="44"/>
  <c r="A41" i="44"/>
  <c r="A42" i="43"/>
  <c r="B41" i="43"/>
  <c r="K40" i="43"/>
  <c r="P40" i="43"/>
  <c r="B40" i="44"/>
  <c r="C40" i="43" a="1"/>
  <c r="C40" i="43" s="1"/>
  <c r="J40" i="43"/>
  <c r="M40" i="43"/>
  <c r="L40" i="43"/>
  <c r="B40" i="94"/>
  <c r="N40" i="43"/>
  <c r="D40" i="43" a="1"/>
  <c r="D40" i="43" s="1"/>
  <c r="O40" i="43"/>
  <c r="N41" i="48"/>
  <c r="B41" i="48"/>
  <c r="A42" i="48"/>
  <c r="O41" i="48"/>
  <c r="T41" i="48"/>
  <c r="AU17" i="59"/>
  <c r="AU28" i="59"/>
  <c r="AU16" i="59"/>
  <c r="AU39" i="59"/>
  <c r="AU51" i="59"/>
  <c r="AU13" i="59"/>
  <c r="AU31" i="59"/>
  <c r="AU6" i="59"/>
  <c r="AU27" i="59"/>
  <c r="AU41" i="59"/>
  <c r="AU29" i="59"/>
  <c r="AU48" i="59"/>
  <c r="AU18" i="59"/>
  <c r="AU43" i="59"/>
  <c r="AU44" i="59"/>
  <c r="AU5" i="59"/>
  <c r="AU40" i="59"/>
  <c r="AU46" i="59"/>
  <c r="AU24" i="59"/>
  <c r="AU36" i="59"/>
  <c r="AU22" i="59"/>
  <c r="AU20" i="59"/>
  <c r="AU21" i="59"/>
  <c r="AU9" i="59"/>
  <c r="AU49" i="59"/>
  <c r="AU10" i="59"/>
  <c r="AU8" i="59"/>
  <c r="AU52" i="59"/>
  <c r="AU25" i="59"/>
  <c r="AU4" i="59"/>
  <c r="AU45" i="59"/>
  <c r="AU34" i="59"/>
  <c r="AU38" i="59"/>
  <c r="AU42" i="59"/>
  <c r="AU19" i="59"/>
  <c r="AU12" i="59"/>
  <c r="AU50" i="59"/>
  <c r="AU47" i="59"/>
  <c r="AU26" i="59"/>
  <c r="AU37" i="59"/>
  <c r="AU32" i="59"/>
  <c r="AU11" i="59"/>
  <c r="AU23" i="59"/>
  <c r="AU30" i="59"/>
  <c r="AU7" i="59"/>
  <c r="AU33" i="59"/>
  <c r="AU35" i="59"/>
  <c r="AU15" i="59"/>
  <c r="AU14" i="59"/>
  <c r="AR1" i="26"/>
  <c r="AQ8" i="26"/>
  <c r="AQ3" i="26"/>
  <c r="AQ11" i="26"/>
  <c r="AQ2" i="26"/>
  <c r="AV1" i="39"/>
  <c r="AQ6" i="26"/>
  <c r="AQ9" i="26"/>
  <c r="AQ7" i="26"/>
  <c r="AV1" i="38"/>
  <c r="AQ15" i="26"/>
  <c r="AV1" i="59"/>
  <c r="AQ10" i="26"/>
  <c r="AQ14" i="26"/>
  <c r="E40" i="43" a="1"/>
  <c r="H41" i="48" l="1"/>
  <c r="E40" i="43"/>
  <c r="AV3" i="38"/>
  <c r="D41" i="48"/>
  <c r="S41" i="48" s="1"/>
  <c r="Q39" i="48"/>
  <c r="R39" i="48" s="1"/>
  <c r="J40" i="48"/>
  <c r="Q40" i="48" s="1"/>
  <c r="R40" i="48" s="1"/>
  <c r="G41" i="48"/>
  <c r="J40" i="44"/>
  <c r="K40" i="44"/>
  <c r="L40" i="44"/>
  <c r="M40" i="44"/>
  <c r="N40" i="44"/>
  <c r="O40" i="44"/>
  <c r="P40" i="44"/>
  <c r="U41" i="48"/>
  <c r="C42" i="48" a="1"/>
  <c r="C42" i="48" s="1"/>
  <c r="F42" i="48" a="1"/>
  <c r="F42" i="48" s="1"/>
  <c r="K42" i="48"/>
  <c r="L42" i="48" s="1"/>
  <c r="M42" i="48" s="1"/>
  <c r="AV53" i="39"/>
  <c r="I41" i="48"/>
  <c r="J41" i="48"/>
  <c r="Q41" i="48" s="1"/>
  <c r="R41" i="48" s="1"/>
  <c r="E39" i="44"/>
  <c r="E39" i="94"/>
  <c r="AV28" i="59"/>
  <c r="AV46" i="59"/>
  <c r="AV33" i="59"/>
  <c r="AV43" i="59"/>
  <c r="AV20" i="59"/>
  <c r="AV36" i="59"/>
  <c r="AV32" i="59"/>
  <c r="AV30" i="59"/>
  <c r="AV51" i="59"/>
  <c r="AV6" i="59"/>
  <c r="AV44" i="59"/>
  <c r="AV25" i="59"/>
  <c r="AV39" i="59"/>
  <c r="AV22" i="59"/>
  <c r="AV37" i="59"/>
  <c r="AV35" i="59"/>
  <c r="AV14" i="59"/>
  <c r="AV18" i="59"/>
  <c r="AV38" i="59"/>
  <c r="AV42" i="59"/>
  <c r="AV23" i="59"/>
  <c r="AV9" i="59"/>
  <c r="AV21" i="59"/>
  <c r="AV13" i="59"/>
  <c r="AV40" i="59"/>
  <c r="AV15" i="59"/>
  <c r="AV16" i="59"/>
  <c r="AV47" i="59"/>
  <c r="AV24" i="59"/>
  <c r="AV49" i="59"/>
  <c r="AV5" i="59"/>
  <c r="AV11" i="59"/>
  <c r="AV17" i="59"/>
  <c r="AV27" i="59"/>
  <c r="AV26" i="59"/>
  <c r="AV10" i="59"/>
  <c r="AV31" i="59"/>
  <c r="AV7" i="59"/>
  <c r="AV45" i="59"/>
  <c r="AV48" i="59"/>
  <c r="AV50" i="59"/>
  <c r="AV8" i="59"/>
  <c r="AV34" i="59"/>
  <c r="AV4" i="59"/>
  <c r="AV41" i="59"/>
  <c r="AV52" i="59"/>
  <c r="AV19" i="59"/>
  <c r="AV12" i="59"/>
  <c r="AV29" i="59"/>
  <c r="AW1" i="59"/>
  <c r="AR10" i="26"/>
  <c r="AR11" i="26"/>
  <c r="AR6" i="26"/>
  <c r="AW1" i="39"/>
  <c r="AS1" i="26"/>
  <c r="AR8" i="26"/>
  <c r="AR2" i="26"/>
  <c r="AR15" i="26"/>
  <c r="AR7" i="26"/>
  <c r="AR3" i="26"/>
  <c r="AR14" i="26"/>
  <c r="AW1" i="38"/>
  <c r="AR9" i="26"/>
  <c r="N42" i="48"/>
  <c r="A43" i="48"/>
  <c r="B42" i="48"/>
  <c r="T42" i="48"/>
  <c r="O42" i="48"/>
  <c r="U42" i="48"/>
  <c r="D40" i="44"/>
  <c r="D40" i="94"/>
  <c r="M40" i="94" a="1"/>
  <c r="M40" i="94" s="1"/>
  <c r="L40" i="94" a="1"/>
  <c r="L40" i="94" s="1"/>
  <c r="J40" i="94" a="1"/>
  <c r="J40" i="94" s="1"/>
  <c r="O40" i="94" a="1"/>
  <c r="O40" i="94" s="1"/>
  <c r="N40" i="94" a="1"/>
  <c r="N40" i="94" s="1"/>
  <c r="K40" i="94" a="1"/>
  <c r="K40" i="94" s="1"/>
  <c r="P40" i="94" a="1"/>
  <c r="P40" i="94" s="1"/>
  <c r="C40" i="94"/>
  <c r="C40" i="44"/>
  <c r="N41" i="43"/>
  <c r="M41" i="43"/>
  <c r="D41" i="43" a="1"/>
  <c r="D41" i="43" s="1"/>
  <c r="L41" i="43"/>
  <c r="B41" i="44"/>
  <c r="C41" i="43" a="1"/>
  <c r="C41" i="43" s="1"/>
  <c r="P41" i="43"/>
  <c r="J41" i="43"/>
  <c r="K41" i="43"/>
  <c r="O41" i="43"/>
  <c r="B41" i="94"/>
  <c r="B42" i="43"/>
  <c r="A42" i="44"/>
  <c r="A43" i="43"/>
  <c r="E41" i="43" a="1"/>
  <c r="E41" i="48" l="1"/>
  <c r="S42" i="48"/>
  <c r="H42" i="48"/>
  <c r="I42" i="48" s="1"/>
  <c r="D42" i="48"/>
  <c r="E41" i="43"/>
  <c r="AW3" i="38"/>
  <c r="AW53" i="39"/>
  <c r="J42" i="48"/>
  <c r="Q42" i="48" s="1"/>
  <c r="R42" i="48" s="1"/>
  <c r="C43" i="48" a="1"/>
  <c r="C43" i="48" s="1"/>
  <c r="H43" i="48" s="1"/>
  <c r="I43" i="48" s="1"/>
  <c r="F43" i="48" a="1"/>
  <c r="F43" i="48" s="1"/>
  <c r="K43" i="48"/>
  <c r="L43" i="48" s="1"/>
  <c r="M43" i="48" s="1"/>
  <c r="P42" i="48"/>
  <c r="J41" i="44"/>
  <c r="K41" i="44"/>
  <c r="L41" i="44"/>
  <c r="M41" i="44"/>
  <c r="N41" i="44"/>
  <c r="O41" i="44"/>
  <c r="P41" i="44"/>
  <c r="E42" i="48"/>
  <c r="G42" i="48"/>
  <c r="E40" i="44"/>
  <c r="E40" i="94"/>
  <c r="A44" i="43"/>
  <c r="A43" i="44"/>
  <c r="B43" i="43"/>
  <c r="O42" i="43"/>
  <c r="B42" i="94"/>
  <c r="K42" i="43"/>
  <c r="P42" i="43"/>
  <c r="J42" i="43"/>
  <c r="N42" i="43"/>
  <c r="M42" i="43"/>
  <c r="B42" i="44"/>
  <c r="L42" i="43"/>
  <c r="D42" i="43" a="1"/>
  <c r="D42" i="43" s="1"/>
  <c r="C42" i="43" a="1"/>
  <c r="C42" i="43" s="1"/>
  <c r="J41" i="94" a="1"/>
  <c r="J41" i="94" s="1"/>
  <c r="N41" i="94" a="1"/>
  <c r="N41" i="94" s="1"/>
  <c r="M41" i="94" a="1"/>
  <c r="M41" i="94" s="1"/>
  <c r="K41" i="94" a="1"/>
  <c r="K41" i="94" s="1"/>
  <c r="P41" i="94" a="1"/>
  <c r="P41" i="94" s="1"/>
  <c r="O41" i="94" a="1"/>
  <c r="O41" i="94" s="1"/>
  <c r="L41" i="94" a="1"/>
  <c r="L41" i="94" s="1"/>
  <c r="C41" i="44"/>
  <c r="C41" i="94"/>
  <c r="D41" i="94"/>
  <c r="D41" i="44"/>
  <c r="N43" i="48"/>
  <c r="A44" i="48"/>
  <c r="B43" i="48"/>
  <c r="AS2" i="26"/>
  <c r="AS10" i="26"/>
  <c r="AS11" i="26"/>
  <c r="AS7" i="26"/>
  <c r="AS8" i="26"/>
  <c r="AS9" i="26"/>
  <c r="AT1" i="26"/>
  <c r="AX1" i="38"/>
  <c r="AS15" i="26"/>
  <c r="AS14" i="26"/>
  <c r="AS6" i="26"/>
  <c r="AX1" i="39"/>
  <c r="AX1" i="59"/>
  <c r="AS3" i="26"/>
  <c r="AW17" i="59"/>
  <c r="AW25" i="59"/>
  <c r="AW12" i="59"/>
  <c r="AW22" i="59"/>
  <c r="AW34" i="59"/>
  <c r="AW21" i="59"/>
  <c r="AW5" i="59"/>
  <c r="AW45" i="59"/>
  <c r="AW33" i="59"/>
  <c r="AW32" i="59"/>
  <c r="AW20" i="59"/>
  <c r="AW48" i="59"/>
  <c r="AW26" i="59"/>
  <c r="AW27" i="59"/>
  <c r="AW38" i="59"/>
  <c r="AW23" i="59"/>
  <c r="AW46" i="59"/>
  <c r="AW15" i="59"/>
  <c r="AW16" i="59"/>
  <c r="AW47" i="59"/>
  <c r="AW37" i="59"/>
  <c r="AW51" i="59"/>
  <c r="AW36" i="59"/>
  <c r="AW24" i="59"/>
  <c r="AW6" i="59"/>
  <c r="AW4" i="59"/>
  <c r="AW8" i="59"/>
  <c r="AW13" i="59"/>
  <c r="AW35" i="59"/>
  <c r="AW31" i="59"/>
  <c r="AW52" i="59"/>
  <c r="AW11" i="59"/>
  <c r="AW42" i="59"/>
  <c r="AW18" i="59"/>
  <c r="AW14" i="59"/>
  <c r="AW19" i="59"/>
  <c r="AW10" i="59"/>
  <c r="AW7" i="59"/>
  <c r="AW40" i="59"/>
  <c r="AW43" i="59"/>
  <c r="AW44" i="59"/>
  <c r="AW28" i="59"/>
  <c r="AW50" i="59"/>
  <c r="AW39" i="59"/>
  <c r="AW29" i="59"/>
  <c r="AW9" i="59"/>
  <c r="AW30" i="59"/>
  <c r="AW49" i="59"/>
  <c r="AW41" i="59"/>
  <c r="J42" i="44" l="1"/>
  <c r="K42" i="44"/>
  <c r="L42" i="44"/>
  <c r="M42" i="44"/>
  <c r="N42" i="44"/>
  <c r="O42" i="44"/>
  <c r="P42" i="44"/>
  <c r="AX3" i="38"/>
  <c r="J43" i="48"/>
  <c r="F44" i="48" a="1"/>
  <c r="F44" i="48" s="1"/>
  <c r="C44" i="48" a="1"/>
  <c r="C44" i="48" s="1"/>
  <c r="G44" i="48" s="1"/>
  <c r="K44" i="48"/>
  <c r="L44" i="48" s="1"/>
  <c r="M44" i="48" s="1"/>
  <c r="P43" i="48"/>
  <c r="G43" i="48"/>
  <c r="D43" i="48"/>
  <c r="S43" i="48" s="1"/>
  <c r="T43" i="48"/>
  <c r="O43" i="48"/>
  <c r="U43" i="48"/>
  <c r="E41" i="44"/>
  <c r="E41" i="94"/>
  <c r="AX49" i="59"/>
  <c r="AX22" i="59"/>
  <c r="AX45" i="59"/>
  <c r="AX41" i="59"/>
  <c r="AX6" i="59"/>
  <c r="AX44" i="59"/>
  <c r="AX17" i="59"/>
  <c r="AX16" i="59"/>
  <c r="AX31" i="59"/>
  <c r="AX9" i="59"/>
  <c r="AX4" i="59"/>
  <c r="AX48" i="59"/>
  <c r="AX35" i="59"/>
  <c r="AX42" i="59"/>
  <c r="AX18" i="59"/>
  <c r="AX46" i="59"/>
  <c r="AX38" i="59"/>
  <c r="AX23" i="59"/>
  <c r="AX19" i="59"/>
  <c r="AX26" i="59"/>
  <c r="AX8" i="59"/>
  <c r="AX20" i="59"/>
  <c r="AX30" i="59"/>
  <c r="AX25" i="59"/>
  <c r="AX37" i="59"/>
  <c r="AX13" i="59"/>
  <c r="AX34" i="59"/>
  <c r="AX33" i="59"/>
  <c r="AX24" i="59"/>
  <c r="AX43" i="59"/>
  <c r="AX12" i="59"/>
  <c r="AX10" i="59"/>
  <c r="AX36" i="59"/>
  <c r="AX51" i="59"/>
  <c r="AX27" i="59"/>
  <c r="AX29" i="59"/>
  <c r="AX47" i="59"/>
  <c r="AX52" i="59"/>
  <c r="AX40" i="59"/>
  <c r="AX28" i="59"/>
  <c r="AX21" i="59"/>
  <c r="AX50" i="59"/>
  <c r="AX7" i="59"/>
  <c r="AX39" i="59"/>
  <c r="AX11" i="59"/>
  <c r="AX15" i="59"/>
  <c r="AX5" i="59"/>
  <c r="AX32" i="59"/>
  <c r="AX14" i="59"/>
  <c r="AT10" i="26"/>
  <c r="AT3" i="26"/>
  <c r="AT2" i="26"/>
  <c r="AT14" i="26"/>
  <c r="AT6" i="26"/>
  <c r="AT7" i="26"/>
  <c r="AY1" i="39"/>
  <c r="AT11" i="26"/>
  <c r="AT9" i="26"/>
  <c r="AU1" i="26"/>
  <c r="AY1" i="38"/>
  <c r="AT8" i="26"/>
  <c r="AY1" i="59"/>
  <c r="AT15" i="26"/>
  <c r="B44" i="48"/>
  <c r="A45" i="48"/>
  <c r="N44" i="48"/>
  <c r="E42" i="43" a="1"/>
  <c r="E42" i="43" s="1"/>
  <c r="C42" i="94"/>
  <c r="C42" i="44"/>
  <c r="D42" i="94"/>
  <c r="D42" i="44"/>
  <c r="N42" i="94" a="1"/>
  <c r="N42" i="94" s="1"/>
  <c r="P42" i="94" a="1"/>
  <c r="P42" i="94" s="1"/>
  <c r="K42" i="94" a="1"/>
  <c r="K42" i="94" s="1"/>
  <c r="O42" i="94" a="1"/>
  <c r="O42" i="94" s="1"/>
  <c r="J42" i="94" a="1"/>
  <c r="J42" i="94" s="1"/>
  <c r="L42" i="94" a="1"/>
  <c r="L42" i="94" s="1"/>
  <c r="M42" i="94" a="1"/>
  <c r="M42" i="94" s="1"/>
  <c r="B43" i="44"/>
  <c r="O43" i="43"/>
  <c r="D43" i="43" a="1"/>
  <c r="D43" i="43" s="1"/>
  <c r="P43" i="43"/>
  <c r="L43" i="43"/>
  <c r="C43" i="43" a="1"/>
  <c r="C43" i="43" s="1"/>
  <c r="N43" i="43"/>
  <c r="J43" i="43"/>
  <c r="K43" i="43"/>
  <c r="M43" i="43"/>
  <c r="B43" i="94"/>
  <c r="A45" i="43"/>
  <c r="B44" i="43"/>
  <c r="A44" i="44"/>
  <c r="E43" i="48" l="1"/>
  <c r="D44" i="48"/>
  <c r="O44" i="48"/>
  <c r="J43" i="44"/>
  <c r="K43" i="44"/>
  <c r="L43" i="44"/>
  <c r="M43" i="44"/>
  <c r="N43" i="44"/>
  <c r="O43" i="44"/>
  <c r="P43" i="44"/>
  <c r="P44" i="48"/>
  <c r="U44" i="48"/>
  <c r="H44" i="48"/>
  <c r="I44" i="48" s="1"/>
  <c r="AY3" i="38"/>
  <c r="Q43" i="48"/>
  <c r="R43" i="48" s="1"/>
  <c r="S44" i="48"/>
  <c r="C45" i="48" a="1"/>
  <c r="C45" i="48" s="1"/>
  <c r="O45" i="48" s="1"/>
  <c r="F45" i="48" a="1"/>
  <c r="F45" i="48" s="1"/>
  <c r="K45" i="48"/>
  <c r="L45" i="48" s="1"/>
  <c r="M45" i="48" s="1"/>
  <c r="T44" i="48"/>
  <c r="C44" i="43" a="1"/>
  <c r="C44" i="43" s="1"/>
  <c r="D44" i="43" a="1"/>
  <c r="D44" i="43" s="1"/>
  <c r="L44" i="43"/>
  <c r="P44" i="43"/>
  <c r="J44" i="43"/>
  <c r="B44" i="94"/>
  <c r="N44" i="43"/>
  <c r="K44" i="43"/>
  <c r="B44" i="44"/>
  <c r="O44" i="43"/>
  <c r="M44" i="43"/>
  <c r="E44" i="43" a="1"/>
  <c r="E44" i="43" s="1"/>
  <c r="B45" i="43"/>
  <c r="A46" i="43"/>
  <c r="A45" i="44"/>
  <c r="N43" i="94" a="1"/>
  <c r="N43" i="94" s="1"/>
  <c r="O43" i="94" a="1"/>
  <c r="O43" i="94" s="1"/>
  <c r="K43" i="94" a="1"/>
  <c r="K43" i="94" s="1"/>
  <c r="M43" i="94" a="1"/>
  <c r="M43" i="94" s="1"/>
  <c r="P43" i="94" a="1"/>
  <c r="P43" i="94" s="1"/>
  <c r="L43" i="94" a="1"/>
  <c r="L43" i="94" s="1"/>
  <c r="J43" i="94" a="1"/>
  <c r="J43" i="94" s="1"/>
  <c r="E43" i="43" a="1"/>
  <c r="E43" i="43" s="1"/>
  <c r="C43" i="44"/>
  <c r="C43" i="94"/>
  <c r="D43" i="94"/>
  <c r="D43" i="44"/>
  <c r="E42" i="44"/>
  <c r="E42" i="94"/>
  <c r="B45" i="48"/>
  <c r="N45" i="48"/>
  <c r="A46" i="48"/>
  <c r="AY45" i="59"/>
  <c r="AY38" i="59"/>
  <c r="AY18" i="59"/>
  <c r="AY36" i="59"/>
  <c r="AY41" i="59"/>
  <c r="AY43" i="59"/>
  <c r="AY23" i="59"/>
  <c r="AY51" i="59"/>
  <c r="AY28" i="59"/>
  <c r="AY8" i="59"/>
  <c r="AY16" i="59"/>
  <c r="AY11" i="59"/>
  <c r="AY24" i="59"/>
  <c r="AY20" i="59"/>
  <c r="AY13" i="59"/>
  <c r="AY31" i="59"/>
  <c r="AY50" i="59"/>
  <c r="AY10" i="59"/>
  <c r="AY47" i="59"/>
  <c r="AY17" i="59"/>
  <c r="AY22" i="59"/>
  <c r="AY14" i="59"/>
  <c r="AY6" i="59"/>
  <c r="AY9" i="59"/>
  <c r="AY21" i="59"/>
  <c r="AY27" i="59"/>
  <c r="AY30" i="59"/>
  <c r="AY39" i="59"/>
  <c r="AY48" i="59"/>
  <c r="AY52" i="59"/>
  <c r="AY37" i="59"/>
  <c r="AY25" i="59"/>
  <c r="AY40" i="59"/>
  <c r="AY34" i="59"/>
  <c r="AY15" i="59"/>
  <c r="AY49" i="59"/>
  <c r="AY12" i="59"/>
  <c r="AY32" i="59"/>
  <c r="AY26" i="59"/>
  <c r="AY46" i="59"/>
  <c r="AY7" i="59"/>
  <c r="AY44" i="59"/>
  <c r="AY4" i="59"/>
  <c r="AY19" i="59"/>
  <c r="AY5" i="59"/>
  <c r="AY33" i="59"/>
  <c r="AY35" i="59"/>
  <c r="AY42" i="59"/>
  <c r="AY29" i="59"/>
  <c r="AU2" i="26"/>
  <c r="AU9" i="26"/>
  <c r="AU15" i="26"/>
  <c r="AV1" i="26"/>
  <c r="AU14" i="26"/>
  <c r="AZ1" i="38"/>
  <c r="AZ1" i="59"/>
  <c r="AU8" i="26"/>
  <c r="AU7" i="26"/>
  <c r="AU11" i="26"/>
  <c r="AU6" i="26"/>
  <c r="AU3" i="26"/>
  <c r="AU10" i="26"/>
  <c r="AZ1" i="39"/>
  <c r="E44" i="48" l="1"/>
  <c r="P45" i="48"/>
  <c r="C46" i="48" a="1"/>
  <c r="C46" i="48" s="1"/>
  <c r="P46" i="48" s="1"/>
  <c r="K46" i="48"/>
  <c r="L46" i="48" s="1"/>
  <c r="M46" i="48" s="1"/>
  <c r="F46" i="48" a="1"/>
  <c r="F46" i="48" s="1"/>
  <c r="AZ3" i="38"/>
  <c r="D45" i="48"/>
  <c r="J44" i="44"/>
  <c r="K44" i="44"/>
  <c r="L44" i="44"/>
  <c r="M44" i="44"/>
  <c r="N44" i="44"/>
  <c r="O44" i="44"/>
  <c r="P44" i="44"/>
  <c r="G45" i="48"/>
  <c r="T45" i="48"/>
  <c r="H45" i="48"/>
  <c r="I45" i="48" s="1"/>
  <c r="U45" i="48"/>
  <c r="U46" i="48" s="1"/>
  <c r="J44" i="48"/>
  <c r="Q44" i="48" s="1"/>
  <c r="R44" i="48" s="1"/>
  <c r="AZ10" i="59"/>
  <c r="AZ5" i="59"/>
  <c r="AZ37" i="59"/>
  <c r="AZ36" i="59"/>
  <c r="AZ49" i="59"/>
  <c r="AZ40" i="59"/>
  <c r="AZ19" i="59"/>
  <c r="AZ48" i="59"/>
  <c r="AZ11" i="59"/>
  <c r="AZ7" i="59"/>
  <c r="AZ50" i="59"/>
  <c r="AZ31" i="59"/>
  <c r="AZ26" i="59"/>
  <c r="AZ14" i="59"/>
  <c r="AZ30" i="59"/>
  <c r="AZ24" i="59"/>
  <c r="AZ15" i="59"/>
  <c r="AZ42" i="59"/>
  <c r="AZ27" i="59"/>
  <c r="AZ18" i="59"/>
  <c r="AZ9" i="59"/>
  <c r="AZ12" i="59"/>
  <c r="AZ6" i="59"/>
  <c r="AZ33" i="59"/>
  <c r="AZ17" i="59"/>
  <c r="AZ21" i="59"/>
  <c r="AZ41" i="59"/>
  <c r="AZ35" i="59"/>
  <c r="AZ43" i="59"/>
  <c r="AZ23" i="59"/>
  <c r="AZ22" i="59"/>
  <c r="AZ51" i="59"/>
  <c r="AZ47" i="59"/>
  <c r="AZ28" i="59"/>
  <c r="AZ25" i="59"/>
  <c r="AZ32" i="59"/>
  <c r="AZ39" i="59"/>
  <c r="AZ34" i="59"/>
  <c r="AZ20" i="59"/>
  <c r="AZ46" i="59"/>
  <c r="AZ45" i="59"/>
  <c r="AZ8" i="59"/>
  <c r="AZ29" i="59"/>
  <c r="AZ52" i="59"/>
  <c r="AZ13" i="59"/>
  <c r="AZ44" i="59"/>
  <c r="AZ4" i="59"/>
  <c r="AZ16" i="59"/>
  <c r="AZ38" i="59"/>
  <c r="BA1" i="59"/>
  <c r="BA1" i="39"/>
  <c r="AV7" i="26"/>
  <c r="AV2" i="26"/>
  <c r="AV8" i="26"/>
  <c r="AV9" i="26"/>
  <c r="AV15" i="26"/>
  <c r="BA1" i="38"/>
  <c r="AV14" i="26"/>
  <c r="AV3" i="26"/>
  <c r="AV6" i="26"/>
  <c r="AW1" i="26"/>
  <c r="AV11" i="26"/>
  <c r="AV10" i="26"/>
  <c r="N46" i="48"/>
  <c r="A47" i="48"/>
  <c r="B46" i="48"/>
  <c r="T46" i="48"/>
  <c r="O46" i="48"/>
  <c r="E43" i="44"/>
  <c r="E43" i="94"/>
  <c r="A46" i="44"/>
  <c r="B46" i="43"/>
  <c r="A47" i="43"/>
  <c r="O45" i="43"/>
  <c r="C45" i="43" a="1"/>
  <c r="C45" i="43" s="1"/>
  <c r="P45" i="43"/>
  <c r="B45" i="94"/>
  <c r="L45" i="43"/>
  <c r="K45" i="43"/>
  <c r="M45" i="43"/>
  <c r="D45" i="43" a="1"/>
  <c r="D45" i="43" s="1"/>
  <c r="N45" i="43"/>
  <c r="J45" i="43"/>
  <c r="B45" i="44"/>
  <c r="E44" i="44"/>
  <c r="E44" i="94"/>
  <c r="M44" i="94" a="1"/>
  <c r="M44" i="94" s="1"/>
  <c r="O44" i="94" a="1"/>
  <c r="O44" i="94" s="1"/>
  <c r="K44" i="94" a="1"/>
  <c r="K44" i="94" s="1"/>
  <c r="J44" i="94" a="1"/>
  <c r="J44" i="94" s="1"/>
  <c r="P44" i="94" a="1"/>
  <c r="P44" i="94" s="1"/>
  <c r="L44" i="94" a="1"/>
  <c r="L44" i="94" s="1"/>
  <c r="N44" i="94" a="1"/>
  <c r="N44" i="94" s="1"/>
  <c r="D44" i="44"/>
  <c r="D44" i="94"/>
  <c r="C44" i="44"/>
  <c r="C44" i="94"/>
  <c r="E45" i="43" a="1"/>
  <c r="H46" i="48" l="1"/>
  <c r="I46" i="48" s="1"/>
  <c r="D46" i="48"/>
  <c r="E45" i="43"/>
  <c r="J45" i="48"/>
  <c r="J45" i="44"/>
  <c r="K45" i="44"/>
  <c r="L45" i="44"/>
  <c r="M45" i="44"/>
  <c r="N45" i="44"/>
  <c r="O45" i="44"/>
  <c r="P45" i="44"/>
  <c r="F47" i="48" a="1"/>
  <c r="F47" i="48" s="1"/>
  <c r="K47" i="48"/>
  <c r="L47" i="48" s="1"/>
  <c r="M47" i="48" s="1"/>
  <c r="C47" i="48" a="1"/>
  <c r="C47" i="48" s="1"/>
  <c r="BA3" i="38"/>
  <c r="E45" i="48"/>
  <c r="E46" i="48" s="1"/>
  <c r="S45" i="48"/>
  <c r="S46" i="48" s="1"/>
  <c r="G46" i="48"/>
  <c r="D45" i="44"/>
  <c r="D45" i="94"/>
  <c r="O45" i="94" a="1"/>
  <c r="O45" i="94" s="1"/>
  <c r="K45" i="94" a="1"/>
  <c r="K45" i="94" s="1"/>
  <c r="N45" i="94" a="1"/>
  <c r="N45" i="94" s="1"/>
  <c r="M45" i="94" a="1"/>
  <c r="M45" i="94" s="1"/>
  <c r="J45" i="94" a="1"/>
  <c r="J45" i="94" s="1"/>
  <c r="P45" i="94" a="1"/>
  <c r="P45" i="94" s="1"/>
  <c r="L45" i="94" a="1"/>
  <c r="L45" i="94" s="1"/>
  <c r="C45" i="44"/>
  <c r="C45" i="94"/>
  <c r="B47" i="43"/>
  <c r="A47" i="44"/>
  <c r="A48" i="43"/>
  <c r="O46" i="43"/>
  <c r="M46" i="43"/>
  <c r="C46" i="43" a="1"/>
  <c r="C46" i="43" s="1"/>
  <c r="L46" i="43"/>
  <c r="K46" i="43"/>
  <c r="B46" i="94"/>
  <c r="D46" i="43" a="1"/>
  <c r="D46" i="43" s="1"/>
  <c r="P46" i="43"/>
  <c r="B46" i="44"/>
  <c r="N46" i="43"/>
  <c r="J46" i="43"/>
  <c r="N47" i="48"/>
  <c r="B47" i="48"/>
  <c r="A48" i="48"/>
  <c r="U47" i="48"/>
  <c r="O47" i="48"/>
  <c r="T47" i="48"/>
  <c r="BB1" i="39"/>
  <c r="AW6" i="26"/>
  <c r="BB1" i="38"/>
  <c r="AW11" i="26"/>
  <c r="AW2" i="26"/>
  <c r="AX1" i="26"/>
  <c r="AW10" i="26"/>
  <c r="AW9" i="26"/>
  <c r="AW3" i="26"/>
  <c r="BB1" i="59"/>
  <c r="AW8" i="26"/>
  <c r="AW15" i="26"/>
  <c r="AW14" i="26"/>
  <c r="AW7" i="26"/>
  <c r="BA36" i="59"/>
  <c r="BA51" i="59"/>
  <c r="BA47" i="59"/>
  <c r="BA34" i="59"/>
  <c r="BA12" i="59"/>
  <c r="BA50" i="59"/>
  <c r="BA42" i="59"/>
  <c r="BA38" i="59"/>
  <c r="BA13" i="59"/>
  <c r="BA19" i="59"/>
  <c r="BA6" i="59"/>
  <c r="BA29" i="59"/>
  <c r="BA25" i="59"/>
  <c r="BA35" i="59"/>
  <c r="BA5" i="59"/>
  <c r="BA45" i="59"/>
  <c r="BA40" i="59"/>
  <c r="BA44" i="59"/>
  <c r="BA18" i="59"/>
  <c r="BA23" i="59"/>
  <c r="BA14" i="59"/>
  <c r="BA27" i="59"/>
  <c r="BA49" i="59"/>
  <c r="BA28" i="59"/>
  <c r="BA8" i="59"/>
  <c r="BA33" i="59"/>
  <c r="BA24" i="59"/>
  <c r="BA39" i="59"/>
  <c r="BA43" i="59"/>
  <c r="BA7" i="59"/>
  <c r="BA26" i="59"/>
  <c r="BA9" i="59"/>
  <c r="BA11" i="59"/>
  <c r="BA10" i="59"/>
  <c r="BA17" i="59"/>
  <c r="BA16" i="59"/>
  <c r="BA31" i="59"/>
  <c r="BA22" i="59"/>
  <c r="BA52" i="59"/>
  <c r="BA32" i="59"/>
  <c r="BA21" i="59"/>
  <c r="BA41" i="59"/>
  <c r="BA30" i="59"/>
  <c r="BA15" i="59"/>
  <c r="BA48" i="59"/>
  <c r="BA4" i="59"/>
  <c r="BA20" i="59"/>
  <c r="BA46" i="59"/>
  <c r="BA37" i="59"/>
  <c r="E46" i="43" a="1"/>
  <c r="G47" i="48" l="1"/>
  <c r="P47" i="48"/>
  <c r="D47" i="48"/>
  <c r="E47" i="48" s="1"/>
  <c r="H47" i="48"/>
  <c r="I47" i="48" s="1"/>
  <c r="E46" i="43"/>
  <c r="BB3" i="38"/>
  <c r="J46" i="44"/>
  <c r="K46" i="44"/>
  <c r="L46" i="44"/>
  <c r="M46" i="44"/>
  <c r="N46" i="44"/>
  <c r="O46" i="44"/>
  <c r="P46" i="44"/>
  <c r="Q45" i="48"/>
  <c r="R45" i="48" s="1"/>
  <c r="J46" i="48"/>
  <c r="Q46" i="48" s="1"/>
  <c r="R46" i="48" s="1"/>
  <c r="S47" i="48"/>
  <c r="F48" i="48" a="1"/>
  <c r="F48" i="48" s="1"/>
  <c r="C48" i="48" a="1"/>
  <c r="C48" i="48" s="1"/>
  <c r="K48" i="48"/>
  <c r="L48" i="48" s="1"/>
  <c r="M48" i="48" s="1"/>
  <c r="E45" i="44"/>
  <c r="E45" i="94"/>
  <c r="BB28" i="59"/>
  <c r="BB49" i="59"/>
  <c r="BB9" i="59"/>
  <c r="BB10" i="59"/>
  <c r="BB34" i="59"/>
  <c r="BB5" i="59"/>
  <c r="BB27" i="59"/>
  <c r="BB47" i="59"/>
  <c r="BB15" i="59"/>
  <c r="BB26" i="59"/>
  <c r="BB21" i="59"/>
  <c r="BB17" i="59"/>
  <c r="BB16" i="59"/>
  <c r="BB23" i="59"/>
  <c r="BB43" i="59"/>
  <c r="BB7" i="59"/>
  <c r="BB32" i="59"/>
  <c r="BB37" i="59"/>
  <c r="BB14" i="59"/>
  <c r="BB22" i="59"/>
  <c r="BB50" i="59"/>
  <c r="BB39" i="59"/>
  <c r="BB38" i="59"/>
  <c r="BB41" i="59"/>
  <c r="BB20" i="59"/>
  <c r="BB30" i="59"/>
  <c r="BB42" i="59"/>
  <c r="BB36" i="59"/>
  <c r="BB6" i="59"/>
  <c r="BB44" i="59"/>
  <c r="BB24" i="59"/>
  <c r="BB13" i="59"/>
  <c r="BB48" i="59"/>
  <c r="BB12" i="59"/>
  <c r="BB51" i="59"/>
  <c r="BB25" i="59"/>
  <c r="BB11" i="59"/>
  <c r="BB52" i="59"/>
  <c r="BB4" i="59"/>
  <c r="BB19" i="59"/>
  <c r="BB40" i="59"/>
  <c r="BB45" i="59"/>
  <c r="BB46" i="59"/>
  <c r="BB18" i="59"/>
  <c r="BB29" i="59"/>
  <c r="BB31" i="59"/>
  <c r="BB35" i="59"/>
  <c r="BB33" i="59"/>
  <c r="BB8" i="59"/>
  <c r="BC1" i="38"/>
  <c r="AX7" i="26"/>
  <c r="AX9" i="26"/>
  <c r="AX3" i="26"/>
  <c r="AX15" i="26"/>
  <c r="AX8" i="26"/>
  <c r="BC1" i="59"/>
  <c r="AX6" i="26"/>
  <c r="AX10" i="26"/>
  <c r="BC1" i="39"/>
  <c r="AX11" i="26"/>
  <c r="AX2" i="26"/>
  <c r="AY1" i="26"/>
  <c r="AX14" i="26"/>
  <c r="B48" i="48"/>
  <c r="N48" i="48"/>
  <c r="A49" i="48"/>
  <c r="U48" i="48"/>
  <c r="D46" i="44"/>
  <c r="D46" i="94"/>
  <c r="N46" i="94" a="1"/>
  <c r="N46" i="94" s="1"/>
  <c r="J46" i="94" a="1"/>
  <c r="J46" i="94" s="1"/>
  <c r="P46" i="94" a="1"/>
  <c r="P46" i="94" s="1"/>
  <c r="M46" i="94" a="1"/>
  <c r="M46" i="94" s="1"/>
  <c r="L46" i="94" a="1"/>
  <c r="L46" i="94" s="1"/>
  <c r="O46" i="94" a="1"/>
  <c r="O46" i="94" s="1"/>
  <c r="K46" i="94" a="1"/>
  <c r="K46" i="94" s="1"/>
  <c r="C46" i="94"/>
  <c r="C46" i="44"/>
  <c r="A48" i="44"/>
  <c r="B48" i="43"/>
  <c r="A49" i="43"/>
  <c r="P47" i="43"/>
  <c r="J47" i="43"/>
  <c r="O47" i="43"/>
  <c r="B47" i="44"/>
  <c r="K47" i="43"/>
  <c r="D47" i="43" a="1"/>
  <c r="D47" i="43" s="1"/>
  <c r="B47" i="94"/>
  <c r="N47" i="43"/>
  <c r="C47" i="43" a="1"/>
  <c r="C47" i="43" s="1"/>
  <c r="M47" i="43"/>
  <c r="L47" i="43"/>
  <c r="E47" i="43" a="1"/>
  <c r="E47" i="43" l="1"/>
  <c r="J47" i="44"/>
  <c r="K47" i="44"/>
  <c r="L47" i="44"/>
  <c r="M47" i="44"/>
  <c r="N47" i="44"/>
  <c r="O47" i="44"/>
  <c r="P47" i="44"/>
  <c r="G48" i="48"/>
  <c r="T48" i="48"/>
  <c r="C49" i="48" a="1"/>
  <c r="C49" i="48" s="1"/>
  <c r="U49" i="48" s="1"/>
  <c r="F49" i="48" a="1"/>
  <c r="F49" i="48" s="1"/>
  <c r="K49" i="48"/>
  <c r="L49" i="48" s="1"/>
  <c r="M49" i="48" s="1"/>
  <c r="BC3" i="38"/>
  <c r="H48" i="48"/>
  <c r="I48" i="48" s="1"/>
  <c r="J47" i="48"/>
  <c r="Q47" i="48" s="1"/>
  <c r="R47" i="48" s="1"/>
  <c r="P48" i="48"/>
  <c r="D48" i="48"/>
  <c r="E48" i="48" s="1"/>
  <c r="O48" i="48"/>
  <c r="E46" i="94"/>
  <c r="E46" i="44"/>
  <c r="C47" i="94"/>
  <c r="C47" i="44"/>
  <c r="O47" i="94" a="1"/>
  <c r="O47" i="94" s="1"/>
  <c r="M47" i="94" a="1"/>
  <c r="M47" i="94" s="1"/>
  <c r="L47" i="94" a="1"/>
  <c r="L47" i="94" s="1"/>
  <c r="K47" i="94" a="1"/>
  <c r="K47" i="94" s="1"/>
  <c r="N47" i="94" a="1"/>
  <c r="N47" i="94" s="1"/>
  <c r="J47" i="94" a="1"/>
  <c r="J47" i="94" s="1"/>
  <c r="P47" i="94" a="1"/>
  <c r="P47" i="94" s="1"/>
  <c r="D47" i="94"/>
  <c r="D47" i="44"/>
  <c r="A50" i="43"/>
  <c r="B49" i="43"/>
  <c r="A49" i="44"/>
  <c r="B48" i="94"/>
  <c r="N48" i="43"/>
  <c r="K48" i="43"/>
  <c r="L48" i="43"/>
  <c r="D48" i="43" a="1"/>
  <c r="D48" i="43" s="1"/>
  <c r="P48" i="43"/>
  <c r="C48" i="43" a="1"/>
  <c r="C48" i="43" s="1"/>
  <c r="M48" i="43"/>
  <c r="J48" i="43"/>
  <c r="B48" i="44"/>
  <c r="O48" i="43"/>
  <c r="N49" i="48"/>
  <c r="B49" i="48"/>
  <c r="A50" i="48"/>
  <c r="AY7" i="26"/>
  <c r="AY11" i="26"/>
  <c r="AY2" i="26"/>
  <c r="AY14" i="26"/>
  <c r="BD1" i="38"/>
  <c r="BD1" i="39"/>
  <c r="AY3" i="26"/>
  <c r="AY8" i="26"/>
  <c r="AY9" i="26"/>
  <c r="BD1" i="59"/>
  <c r="AY6" i="26"/>
  <c r="AZ1" i="26"/>
  <c r="AY15" i="26"/>
  <c r="AY10" i="26"/>
  <c r="BC28" i="59"/>
  <c r="BC4" i="59"/>
  <c r="BC51" i="59"/>
  <c r="BC48" i="59"/>
  <c r="BC26" i="59"/>
  <c r="BC44" i="59"/>
  <c r="BC12" i="59"/>
  <c r="BC21" i="59"/>
  <c r="BC5" i="59"/>
  <c r="BC7" i="59"/>
  <c r="BC40" i="59"/>
  <c r="BC20" i="59"/>
  <c r="BC18" i="59"/>
  <c r="BC15" i="59"/>
  <c r="BC52" i="59"/>
  <c r="BC38" i="59"/>
  <c r="BC37" i="59"/>
  <c r="BC17" i="59"/>
  <c r="BC8" i="59"/>
  <c r="BC45" i="59"/>
  <c r="BC24" i="59"/>
  <c r="BC27" i="59"/>
  <c r="BC50" i="59"/>
  <c r="BC49" i="59"/>
  <c r="BC42" i="59"/>
  <c r="BC31" i="59"/>
  <c r="BC19" i="59"/>
  <c r="BC36" i="59"/>
  <c r="BC33" i="59"/>
  <c r="BC46" i="59"/>
  <c r="BC25" i="59"/>
  <c r="BC16" i="59"/>
  <c r="BC41" i="59"/>
  <c r="BC35" i="59"/>
  <c r="BC32" i="59"/>
  <c r="BC43" i="59"/>
  <c r="BC39" i="59"/>
  <c r="BC29" i="59"/>
  <c r="BC9" i="59"/>
  <c r="BC34" i="59"/>
  <c r="BC13" i="59"/>
  <c r="BC47" i="59"/>
  <c r="BC10" i="59"/>
  <c r="BC6" i="59"/>
  <c r="BC14" i="59"/>
  <c r="BC23" i="59"/>
  <c r="BC30" i="59"/>
  <c r="BC22" i="59"/>
  <c r="BC11" i="59"/>
  <c r="H49" i="48" l="1"/>
  <c r="D49" i="48"/>
  <c r="T49" i="48"/>
  <c r="P49" i="48"/>
  <c r="F50" i="48" a="1"/>
  <c r="F50" i="48" s="1"/>
  <c r="K50" i="48"/>
  <c r="L50" i="48" s="1"/>
  <c r="M50" i="48" s="1"/>
  <c r="C50" i="48" a="1"/>
  <c r="C50" i="48" s="1"/>
  <c r="P50" i="48" s="1"/>
  <c r="O49" i="48"/>
  <c r="BD3" i="38"/>
  <c r="S48" i="48"/>
  <c r="E49" i="48"/>
  <c r="G49" i="48"/>
  <c r="I49" i="48"/>
  <c r="J48" i="44"/>
  <c r="K48" i="44"/>
  <c r="L48" i="44"/>
  <c r="M48" i="44"/>
  <c r="N48" i="44"/>
  <c r="O48" i="44"/>
  <c r="P48" i="44"/>
  <c r="J48" i="48"/>
  <c r="Q48" i="48" s="1"/>
  <c r="R48" i="48" s="1"/>
  <c r="E47" i="94"/>
  <c r="E47" i="44"/>
  <c r="AZ6" i="26"/>
  <c r="AZ14" i="26"/>
  <c r="AZ8" i="26"/>
  <c r="AZ2" i="26"/>
  <c r="AZ3" i="26"/>
  <c r="AZ10" i="26"/>
  <c r="BE1" i="38"/>
  <c r="AZ9" i="26"/>
  <c r="BE1" i="39"/>
  <c r="BE1" i="59"/>
  <c r="AZ15" i="26"/>
  <c r="BA1" i="26"/>
  <c r="AZ7" i="26"/>
  <c r="AZ11" i="26"/>
  <c r="BD51" i="59"/>
  <c r="BD43" i="59"/>
  <c r="BD32" i="59"/>
  <c r="BD20" i="59"/>
  <c r="BD34" i="59"/>
  <c r="BD46" i="59"/>
  <c r="BD36" i="59"/>
  <c r="BD6" i="59"/>
  <c r="BD23" i="59"/>
  <c r="BD42" i="59"/>
  <c r="BD52" i="59"/>
  <c r="BD12" i="59"/>
  <c r="BD25" i="59"/>
  <c r="BD44" i="59"/>
  <c r="BD47" i="59"/>
  <c r="BD37" i="59"/>
  <c r="BD17" i="59"/>
  <c r="BD21" i="59"/>
  <c r="BD11" i="59"/>
  <c r="BD35" i="59"/>
  <c r="BD10" i="59"/>
  <c r="BD41" i="59"/>
  <c r="BD9" i="59"/>
  <c r="BD39" i="59"/>
  <c r="BD15" i="59"/>
  <c r="BD18" i="59"/>
  <c r="BD5" i="59"/>
  <c r="BD13" i="59"/>
  <c r="BD16" i="59"/>
  <c r="BD14" i="59"/>
  <c r="BD30" i="59"/>
  <c r="BD26" i="59"/>
  <c r="BD24" i="59"/>
  <c r="BD31" i="59"/>
  <c r="BD48" i="59"/>
  <c r="BD27" i="59"/>
  <c r="BD22" i="59"/>
  <c r="BD28" i="59"/>
  <c r="BD19" i="59"/>
  <c r="BD8" i="59"/>
  <c r="BD50" i="59"/>
  <c r="BD40" i="59"/>
  <c r="BD29" i="59"/>
  <c r="BD45" i="59"/>
  <c r="BD33" i="59"/>
  <c r="BD49" i="59"/>
  <c r="BD38" i="59"/>
  <c r="BD4" i="59"/>
  <c r="BD7" i="59"/>
  <c r="N50" i="48"/>
  <c r="A51" i="48"/>
  <c r="B50" i="48"/>
  <c r="T50" i="48"/>
  <c r="O50" i="48"/>
  <c r="U50" i="48"/>
  <c r="E48" i="43" a="1"/>
  <c r="E48" i="43" s="1"/>
  <c r="C48" i="44"/>
  <c r="C48" i="94"/>
  <c r="D48" i="94"/>
  <c r="D48" i="44"/>
  <c r="J48" i="94" a="1"/>
  <c r="J48" i="94" s="1"/>
  <c r="P48" i="94" a="1"/>
  <c r="P48" i="94" s="1"/>
  <c r="M48" i="94" a="1"/>
  <c r="M48" i="94" s="1"/>
  <c r="O48" i="94" a="1"/>
  <c r="O48" i="94" s="1"/>
  <c r="L48" i="94" a="1"/>
  <c r="L48" i="94" s="1"/>
  <c r="N48" i="94" a="1"/>
  <c r="N48" i="94" s="1"/>
  <c r="K48" i="94" a="1"/>
  <c r="K48" i="94" s="1"/>
  <c r="N49" i="43"/>
  <c r="K49" i="43"/>
  <c r="B49" i="94"/>
  <c r="B49" i="44"/>
  <c r="C49" i="43" a="1"/>
  <c r="C49" i="43" s="1"/>
  <c r="E49" i="43" s="1" a="1"/>
  <c r="E49" i="43" s="1"/>
  <c r="P49" i="43"/>
  <c r="L49" i="43"/>
  <c r="O49" i="43"/>
  <c r="J49" i="43"/>
  <c r="D49" i="43" a="1"/>
  <c r="D49" i="43" s="1"/>
  <c r="M49" i="43"/>
  <c r="B50" i="43"/>
  <c r="A50" i="44"/>
  <c r="A51" i="43"/>
  <c r="H50" i="48" l="1"/>
  <c r="BE3" i="38"/>
  <c r="G50" i="48"/>
  <c r="J49" i="48"/>
  <c r="Q49" i="48" s="1"/>
  <c r="R49" i="48" s="1"/>
  <c r="J49" i="44"/>
  <c r="K49" i="44"/>
  <c r="L49" i="44"/>
  <c r="M49" i="44"/>
  <c r="N49" i="44"/>
  <c r="O49" i="44"/>
  <c r="P49" i="44"/>
  <c r="J50" i="48"/>
  <c r="Q50" i="48" s="1"/>
  <c r="R50" i="48" s="1"/>
  <c r="C51" i="48" a="1"/>
  <c r="C51" i="48" s="1"/>
  <c r="O51" i="48" s="1"/>
  <c r="F51" i="48" a="1"/>
  <c r="F51" i="48" s="1"/>
  <c r="K51" i="48"/>
  <c r="L51" i="48" s="1"/>
  <c r="M51" i="48" s="1"/>
  <c r="S49" i="48"/>
  <c r="I50" i="48"/>
  <c r="D50" i="48"/>
  <c r="B51" i="43"/>
  <c r="A52" i="43"/>
  <c r="A51" i="44"/>
  <c r="D50" i="43" a="1"/>
  <c r="D50" i="43" s="1"/>
  <c r="B50" i="44"/>
  <c r="O50" i="43"/>
  <c r="N50" i="43"/>
  <c r="K50" i="43"/>
  <c r="J50" i="43"/>
  <c r="M50" i="43"/>
  <c r="P50" i="43"/>
  <c r="L50" i="43"/>
  <c r="C50" i="43" a="1"/>
  <c r="C50" i="43" s="1"/>
  <c r="B50" i="94"/>
  <c r="E49" i="94"/>
  <c r="E49" i="44"/>
  <c r="D49" i="44"/>
  <c r="D49" i="94"/>
  <c r="C49" i="44"/>
  <c r="C49" i="94"/>
  <c r="K49" i="94" a="1"/>
  <c r="K49" i="94" s="1"/>
  <c r="M49" i="94" a="1"/>
  <c r="M49" i="94" s="1"/>
  <c r="P49" i="94" a="1"/>
  <c r="P49" i="94" s="1"/>
  <c r="N49" i="94" a="1"/>
  <c r="N49" i="94" s="1"/>
  <c r="O49" i="94" a="1"/>
  <c r="O49" i="94" s="1"/>
  <c r="J49" i="94" a="1"/>
  <c r="J49" i="94" s="1"/>
  <c r="L49" i="94" a="1"/>
  <c r="L49" i="94" s="1"/>
  <c r="E48" i="94"/>
  <c r="E48" i="44"/>
  <c r="N51" i="48"/>
  <c r="A52" i="48"/>
  <c r="B51" i="48"/>
  <c r="BF1" i="59"/>
  <c r="BA10" i="26"/>
  <c r="BA8" i="26"/>
  <c r="BF1" i="39"/>
  <c r="BB1" i="26"/>
  <c r="BF1" i="38"/>
  <c r="BA9" i="26"/>
  <c r="BA2" i="26"/>
  <c r="BA3" i="26"/>
  <c r="BA15" i="26"/>
  <c r="BA7" i="26"/>
  <c r="BA14" i="26"/>
  <c r="BA11" i="26"/>
  <c r="BA6" i="26"/>
  <c r="BE8" i="59"/>
  <c r="BE16" i="59"/>
  <c r="BE34" i="59"/>
  <c r="BE48" i="59"/>
  <c r="BE10" i="59"/>
  <c r="BE51" i="59"/>
  <c r="BE13" i="59"/>
  <c r="BE29" i="59"/>
  <c r="BE37" i="59"/>
  <c r="BE33" i="59"/>
  <c r="BE24" i="59"/>
  <c r="BE42" i="59"/>
  <c r="BE11" i="59"/>
  <c r="BE40" i="59"/>
  <c r="BE6" i="59"/>
  <c r="BE17" i="59"/>
  <c r="BE9" i="59"/>
  <c r="BE19" i="59"/>
  <c r="BE41" i="59"/>
  <c r="BE15" i="59"/>
  <c r="BE23" i="59"/>
  <c r="BE39" i="59"/>
  <c r="BE21" i="59"/>
  <c r="BE52" i="59"/>
  <c r="BE14" i="59"/>
  <c r="BE36" i="59"/>
  <c r="BE26" i="59"/>
  <c r="BE27" i="59"/>
  <c r="BE50" i="59"/>
  <c r="BE20" i="59"/>
  <c r="BE31" i="59"/>
  <c r="BE35" i="59"/>
  <c r="BE7" i="59"/>
  <c r="BE38" i="59"/>
  <c r="BE44" i="59"/>
  <c r="BE18" i="59"/>
  <c r="BE45" i="59"/>
  <c r="BE32" i="59"/>
  <c r="BE4" i="59"/>
  <c r="BE49" i="59"/>
  <c r="BE22" i="59"/>
  <c r="BE5" i="59"/>
  <c r="BE12" i="59"/>
  <c r="BE47" i="59"/>
  <c r="BE30" i="59"/>
  <c r="BE28" i="59"/>
  <c r="BE25" i="59"/>
  <c r="BE46" i="59"/>
  <c r="BE43" i="59"/>
  <c r="E50" i="43" a="1"/>
  <c r="S50" i="48" l="1"/>
  <c r="E50" i="43"/>
  <c r="D51" i="48"/>
  <c r="J50" i="44"/>
  <c r="K50" i="44"/>
  <c r="L50" i="44"/>
  <c r="M50" i="44"/>
  <c r="N50" i="44"/>
  <c r="O50" i="44"/>
  <c r="P50" i="44"/>
  <c r="E50" i="48"/>
  <c r="G51" i="48"/>
  <c r="BF3" i="38"/>
  <c r="T51" i="48"/>
  <c r="K52" i="48"/>
  <c r="L52" i="48" s="1"/>
  <c r="M52" i="48" s="1"/>
  <c r="C52" i="48" a="1"/>
  <c r="C52" i="48" s="1"/>
  <c r="F52" i="48" a="1"/>
  <c r="F52" i="48" s="1"/>
  <c r="P51" i="48"/>
  <c r="I51" i="48"/>
  <c r="U51" i="48"/>
  <c r="H51" i="48"/>
  <c r="J51" i="48" s="1"/>
  <c r="Q51" i="48" s="1"/>
  <c r="R51" i="48" s="1"/>
  <c r="BB6" i="26"/>
  <c r="BC1" i="26"/>
  <c r="BB7" i="26"/>
  <c r="BB15" i="26"/>
  <c r="BB2" i="26"/>
  <c r="BB3" i="26"/>
  <c r="BG1" i="59"/>
  <c r="BB10" i="26"/>
  <c r="BB8" i="26"/>
  <c r="BB9" i="26"/>
  <c r="BB11" i="26"/>
  <c r="BB14" i="26"/>
  <c r="BG1" i="39"/>
  <c r="BG1" i="38"/>
  <c r="BF20" i="59"/>
  <c r="BF15" i="59"/>
  <c r="BF43" i="59"/>
  <c r="BF46" i="59"/>
  <c r="BF9" i="59"/>
  <c r="BF45" i="59"/>
  <c r="BF4" i="59"/>
  <c r="BF23" i="59"/>
  <c r="BF13" i="59"/>
  <c r="BF18" i="59"/>
  <c r="BF31" i="59"/>
  <c r="BF5" i="59"/>
  <c r="BF41" i="59"/>
  <c r="BF52" i="59"/>
  <c r="BF50" i="59"/>
  <c r="BF47" i="59"/>
  <c r="BF14" i="59"/>
  <c r="BF19" i="59"/>
  <c r="BF7" i="59"/>
  <c r="BF44" i="59"/>
  <c r="BF42" i="59"/>
  <c r="BF37" i="59"/>
  <c r="BF34" i="59"/>
  <c r="BF38" i="59"/>
  <c r="BF49" i="59"/>
  <c r="BF12" i="59"/>
  <c r="BF21" i="59"/>
  <c r="BF29" i="59"/>
  <c r="BF33" i="59"/>
  <c r="BF26" i="59"/>
  <c r="BF36" i="59"/>
  <c r="BF51" i="59"/>
  <c r="BF28" i="59"/>
  <c r="BF27" i="59"/>
  <c r="BF35" i="59"/>
  <c r="BF40" i="59"/>
  <c r="BF17" i="59"/>
  <c r="BF30" i="59"/>
  <c r="BF48" i="59"/>
  <c r="BF22" i="59"/>
  <c r="BF16" i="59"/>
  <c r="BF39" i="59"/>
  <c r="BF6" i="59"/>
  <c r="BF10" i="59"/>
  <c r="BF25" i="59"/>
  <c r="BF8" i="59"/>
  <c r="BF32" i="59"/>
  <c r="BF24" i="59"/>
  <c r="BF11" i="59"/>
  <c r="A53" i="48"/>
  <c r="B52" i="48"/>
  <c r="N52" i="48"/>
  <c r="O52" i="48"/>
  <c r="M50" i="94" a="1"/>
  <c r="M50" i="94" s="1"/>
  <c r="O50" i="94" a="1"/>
  <c r="O50" i="94" s="1"/>
  <c r="K50" i="94" a="1"/>
  <c r="K50" i="94" s="1"/>
  <c r="P50" i="94" a="1"/>
  <c r="P50" i="94" s="1"/>
  <c r="L50" i="94" a="1"/>
  <c r="L50" i="94" s="1"/>
  <c r="N50" i="94" a="1"/>
  <c r="N50" i="94" s="1"/>
  <c r="J50" i="94" a="1"/>
  <c r="J50" i="94" s="1"/>
  <c r="C50" i="94"/>
  <c r="C50" i="44"/>
  <c r="D50" i="94"/>
  <c r="D50" i="44"/>
  <c r="A53" i="43"/>
  <c r="B52" i="43"/>
  <c r="A52" i="44"/>
  <c r="J51" i="43"/>
  <c r="O51" i="43"/>
  <c r="N51" i="43"/>
  <c r="L51" i="43"/>
  <c r="C51" i="43" a="1"/>
  <c r="C51" i="43" s="1"/>
  <c r="M51" i="43"/>
  <c r="P51" i="43"/>
  <c r="K51" i="43"/>
  <c r="B51" i="94"/>
  <c r="B51" i="44"/>
  <c r="D51" i="43" a="1"/>
  <c r="D51" i="43" s="1"/>
  <c r="U52" i="48" l="1"/>
  <c r="BG3" i="38"/>
  <c r="G52" i="48"/>
  <c r="E51" i="48"/>
  <c r="F53" i="48" a="1"/>
  <c r="F53" i="48" s="1"/>
  <c r="C53" i="48" a="1"/>
  <c r="C53" i="48" s="1"/>
  <c r="P53" i="48" s="1"/>
  <c r="K53" i="48"/>
  <c r="L53" i="48" s="1"/>
  <c r="M53" i="48" s="1"/>
  <c r="P52" i="48"/>
  <c r="H52" i="48"/>
  <c r="J52" i="48" s="1"/>
  <c r="Q52" i="48" s="1"/>
  <c r="R52" i="48" s="1"/>
  <c r="T52" i="48"/>
  <c r="S51" i="48"/>
  <c r="S52" i="48" s="1"/>
  <c r="J51" i="44"/>
  <c r="K51" i="44"/>
  <c r="L51" i="44"/>
  <c r="M51" i="44"/>
  <c r="N51" i="44"/>
  <c r="O51" i="44"/>
  <c r="P51" i="44"/>
  <c r="I52" i="48"/>
  <c r="D52" i="48"/>
  <c r="E52" i="48" s="1"/>
  <c r="E50" i="44"/>
  <c r="E50" i="94"/>
  <c r="D51" i="44"/>
  <c r="D51" i="94"/>
  <c r="K51" i="94" a="1"/>
  <c r="K51" i="94" s="1"/>
  <c r="J51" i="94" a="1"/>
  <c r="J51" i="94" s="1"/>
  <c r="L51" i="94" a="1"/>
  <c r="L51" i="94" s="1"/>
  <c r="P51" i="94" a="1"/>
  <c r="P51" i="94" s="1"/>
  <c r="O51" i="94" a="1"/>
  <c r="O51" i="94" s="1"/>
  <c r="M51" i="94" a="1"/>
  <c r="M51" i="94" s="1"/>
  <c r="N51" i="94" a="1"/>
  <c r="N51" i="94" s="1"/>
  <c r="E51" i="43" a="1"/>
  <c r="E51" i="43" s="1"/>
  <c r="C51" i="94"/>
  <c r="C51" i="44"/>
  <c r="L52" i="43"/>
  <c r="B52" i="94"/>
  <c r="D52" i="43" a="1"/>
  <c r="D52" i="43" s="1"/>
  <c r="K52" i="43"/>
  <c r="N52" i="43"/>
  <c r="O52" i="43"/>
  <c r="C52" i="43" a="1"/>
  <c r="C52" i="43" s="1"/>
  <c r="E52" i="43" s="1" a="1"/>
  <c r="E52" i="43" s="1"/>
  <c r="B52" i="44"/>
  <c r="P52" i="43"/>
  <c r="J52" i="43"/>
  <c r="M52" i="43"/>
  <c r="A54" i="43"/>
  <c r="A53" i="44"/>
  <c r="B53" i="43"/>
  <c r="N53" i="48"/>
  <c r="A54" i="48"/>
  <c r="B53" i="48"/>
  <c r="O53" i="48"/>
  <c r="BG47" i="59"/>
  <c r="BG17" i="59"/>
  <c r="BG31" i="59"/>
  <c r="BG51" i="59"/>
  <c r="BG13" i="59"/>
  <c r="BG10" i="59"/>
  <c r="BG41" i="59"/>
  <c r="BG19" i="59"/>
  <c r="BG25" i="59"/>
  <c r="BG43" i="59"/>
  <c r="BG18" i="59"/>
  <c r="BG44" i="59"/>
  <c r="BG4" i="59"/>
  <c r="BG21" i="59"/>
  <c r="BG12" i="59"/>
  <c r="BG20" i="59"/>
  <c r="BG42" i="59"/>
  <c r="BG5" i="59"/>
  <c r="BG38" i="59"/>
  <c r="BG46" i="59"/>
  <c r="BG45" i="59"/>
  <c r="BG27" i="59"/>
  <c r="BG29" i="59"/>
  <c r="BG36" i="59"/>
  <c r="BG9" i="59"/>
  <c r="BG15" i="59"/>
  <c r="BG28" i="59"/>
  <c r="BG24" i="59"/>
  <c r="BG23" i="59"/>
  <c r="BG50" i="59"/>
  <c r="BG8" i="59"/>
  <c r="BG26" i="59"/>
  <c r="BG14" i="59"/>
  <c r="BG16" i="59"/>
  <c r="BG22" i="59"/>
  <c r="BG52" i="59"/>
  <c r="BG35" i="59"/>
  <c r="BG48" i="59"/>
  <c r="BG37" i="59"/>
  <c r="BG30" i="59"/>
  <c r="BG39" i="59"/>
  <c r="BG33" i="59"/>
  <c r="BG40" i="59"/>
  <c r="BG49" i="59"/>
  <c r="BG32" i="59"/>
  <c r="BG6" i="59"/>
  <c r="BG34" i="59"/>
  <c r="BG11" i="59"/>
  <c r="BG7" i="59"/>
  <c r="BH1" i="59"/>
  <c r="BC9" i="26"/>
  <c r="BD1" i="26"/>
  <c r="BC10" i="26"/>
  <c r="BH1" i="38"/>
  <c r="BC7" i="26"/>
  <c r="BC11" i="26"/>
  <c r="BH1" i="39"/>
  <c r="BC8" i="26"/>
  <c r="BC2" i="26"/>
  <c r="BC6" i="26"/>
  <c r="BC3" i="26"/>
  <c r="H53" i="48" l="1"/>
  <c r="J53" i="48" s="1"/>
  <c r="Q53" i="48" s="1"/>
  <c r="R53" i="48" s="1"/>
  <c r="G53" i="48"/>
  <c r="C54" i="48" a="1"/>
  <c r="C54" i="48" s="1"/>
  <c r="T54" i="48" s="1"/>
  <c r="K54" i="48"/>
  <c r="L54" i="48" s="1"/>
  <c r="M54" i="48" s="1"/>
  <c r="F54" i="48" a="1"/>
  <c r="F54" i="48" s="1"/>
  <c r="U53" i="48"/>
  <c r="I53" i="48"/>
  <c r="D53" i="48"/>
  <c r="E53" i="48" s="1"/>
  <c r="BH3" i="38"/>
  <c r="J52" i="44"/>
  <c r="K52" i="44"/>
  <c r="L52" i="44"/>
  <c r="M52" i="44"/>
  <c r="N52" i="44"/>
  <c r="O52" i="44"/>
  <c r="P52" i="44"/>
  <c r="T53" i="48"/>
  <c r="BD3" i="26"/>
  <c r="BD9" i="26"/>
  <c r="BD8" i="26"/>
  <c r="BD11" i="26"/>
  <c r="BD10" i="26"/>
  <c r="BE1" i="26"/>
  <c r="BD7" i="26"/>
  <c r="BI1" i="38"/>
  <c r="BI1" i="39"/>
  <c r="BD2" i="26"/>
  <c r="BI1" i="59"/>
  <c r="BD6" i="26"/>
  <c r="BH23" i="59"/>
  <c r="BH22" i="59"/>
  <c r="BH10" i="59"/>
  <c r="BH27" i="59"/>
  <c r="BH34" i="59"/>
  <c r="BH33" i="59"/>
  <c r="BH8" i="59"/>
  <c r="BH6" i="59"/>
  <c r="BH45" i="59"/>
  <c r="BH29" i="59"/>
  <c r="BH38" i="59"/>
  <c r="BH32" i="59"/>
  <c r="BH47" i="59"/>
  <c r="BH41" i="59"/>
  <c r="BH9" i="59"/>
  <c r="BH44" i="59"/>
  <c r="BH37" i="59"/>
  <c r="BH25" i="59"/>
  <c r="BH24" i="59"/>
  <c r="BH52" i="59"/>
  <c r="BH49" i="59"/>
  <c r="BH42" i="59"/>
  <c r="BH20" i="59"/>
  <c r="BH21" i="59"/>
  <c r="BH13" i="59"/>
  <c r="BH50" i="59"/>
  <c r="BH31" i="59"/>
  <c r="BH40" i="59"/>
  <c r="BH16" i="59"/>
  <c r="BH36" i="59"/>
  <c r="BH15" i="59"/>
  <c r="BH48" i="59"/>
  <c r="BH12" i="59"/>
  <c r="BH28" i="59"/>
  <c r="BH7" i="59"/>
  <c r="BH51" i="59"/>
  <c r="BH30" i="59"/>
  <c r="BH43" i="59"/>
  <c r="BH46" i="59"/>
  <c r="BH11" i="59"/>
  <c r="BH4" i="59"/>
  <c r="BH26" i="59"/>
  <c r="BH39" i="59"/>
  <c r="BH14" i="59"/>
  <c r="BH35" i="59"/>
  <c r="BH18" i="59"/>
  <c r="BH17" i="59"/>
  <c r="BH19" i="59"/>
  <c r="BH5" i="59"/>
  <c r="A55" i="48"/>
  <c r="N54" i="48"/>
  <c r="B54" i="48"/>
  <c r="U54" i="48"/>
  <c r="O54" i="48"/>
  <c r="L53" i="43"/>
  <c r="K53" i="43"/>
  <c r="O53" i="43"/>
  <c r="J53" i="43"/>
  <c r="B53" i="44"/>
  <c r="P53" i="43"/>
  <c r="M53" i="43"/>
  <c r="D53" i="43" a="1"/>
  <c r="D53" i="43" s="1"/>
  <c r="N53" i="43"/>
  <c r="C53" i="43" a="1"/>
  <c r="C53" i="43" s="1"/>
  <c r="B53" i="94"/>
  <c r="E53" i="43" a="1"/>
  <c r="E53" i="43" s="1"/>
  <c r="A55" i="43"/>
  <c r="B54" i="43"/>
  <c r="A54" i="44"/>
  <c r="E52" i="94"/>
  <c r="E52" i="44"/>
  <c r="C52" i="94"/>
  <c r="C52" i="44"/>
  <c r="D52" i="44"/>
  <c r="D52" i="94"/>
  <c r="M52" i="94" a="1"/>
  <c r="M52" i="94" s="1"/>
  <c r="N52" i="94" a="1"/>
  <c r="N52" i="94" s="1"/>
  <c r="L52" i="94" a="1"/>
  <c r="L52" i="94" s="1"/>
  <c r="P52" i="94" a="1"/>
  <c r="P52" i="94" s="1"/>
  <c r="O52" i="94" a="1"/>
  <c r="O52" i="94" s="1"/>
  <c r="K52" i="94" a="1"/>
  <c r="K52" i="94" s="1"/>
  <c r="J52" i="94" a="1"/>
  <c r="J52" i="94" s="1"/>
  <c r="E51" i="44"/>
  <c r="E51" i="94"/>
  <c r="I54" i="48" l="1"/>
  <c r="H54" i="48"/>
  <c r="J54" i="48" s="1"/>
  <c r="D54" i="48"/>
  <c r="E54" i="48" s="1"/>
  <c r="P54" i="48"/>
  <c r="J53" i="44"/>
  <c r="K53" i="44"/>
  <c r="L53" i="44"/>
  <c r="M53" i="44"/>
  <c r="N53" i="44"/>
  <c r="O53" i="44"/>
  <c r="P53" i="44"/>
  <c r="Q54" i="48"/>
  <c r="R54" i="48" s="1"/>
  <c r="G54" i="48"/>
  <c r="F55" i="48" a="1"/>
  <c r="F55" i="48" s="1"/>
  <c r="K55" i="48"/>
  <c r="L55" i="48" s="1"/>
  <c r="M55" i="48" s="1"/>
  <c r="C55" i="48" a="1"/>
  <c r="C55" i="48" s="1"/>
  <c r="BI3" i="38"/>
  <c r="S53" i="48"/>
  <c r="S54" i="48" s="1"/>
  <c r="N54" i="43"/>
  <c r="D54" i="43" a="1"/>
  <c r="D54" i="43" s="1"/>
  <c r="B54" i="94"/>
  <c r="K54" i="43"/>
  <c r="E54" i="43" a="1"/>
  <c r="E54" i="43" s="1"/>
  <c r="O54" i="43"/>
  <c r="L54" i="43"/>
  <c r="P54" i="43"/>
  <c r="J54" i="43"/>
  <c r="C54" i="43" a="1"/>
  <c r="C54" i="43" s="1"/>
  <c r="M54" i="43"/>
  <c r="B54" i="44"/>
  <c r="A55" i="44"/>
  <c r="B55" i="43"/>
  <c r="A56" i="43"/>
  <c r="E53" i="94"/>
  <c r="E53" i="44"/>
  <c r="N53" i="94" a="1"/>
  <c r="N53" i="94" s="1"/>
  <c r="O53" i="94" a="1"/>
  <c r="O53" i="94" s="1"/>
  <c r="J53" i="94" a="1"/>
  <c r="J53" i="94" s="1"/>
  <c r="P53" i="94" a="1"/>
  <c r="P53" i="94" s="1"/>
  <c r="K53" i="94" a="1"/>
  <c r="K53" i="94" s="1"/>
  <c r="M53" i="94" a="1"/>
  <c r="M53" i="94" s="1"/>
  <c r="L53" i="94" a="1"/>
  <c r="L53" i="94" s="1"/>
  <c r="C53" i="44"/>
  <c r="C53" i="94"/>
  <c r="D53" i="44"/>
  <c r="D53" i="94"/>
  <c r="A56" i="48"/>
  <c r="N55" i="48"/>
  <c r="B55" i="48"/>
  <c r="BI46" i="59"/>
  <c r="BI22" i="59"/>
  <c r="BI23" i="59"/>
  <c r="BI31" i="59"/>
  <c r="BI24" i="59"/>
  <c r="BI10" i="59"/>
  <c r="BI7" i="59"/>
  <c r="BI32" i="59"/>
  <c r="BI33" i="59"/>
  <c r="BI18" i="59"/>
  <c r="BI43" i="59"/>
  <c r="BI42" i="59"/>
  <c r="BI27" i="59"/>
  <c r="BI52" i="59"/>
  <c r="BI4" i="59"/>
  <c r="BI39" i="59"/>
  <c r="BI47" i="59"/>
  <c r="BI38" i="59"/>
  <c r="BI16" i="59"/>
  <c r="BI41" i="59"/>
  <c r="BI20" i="59"/>
  <c r="BI19" i="59"/>
  <c r="BI21" i="59"/>
  <c r="BI11" i="59"/>
  <c r="BI50" i="59"/>
  <c r="BI9" i="59"/>
  <c r="BI51" i="59"/>
  <c r="BI30" i="59"/>
  <c r="BI17" i="59"/>
  <c r="BI5" i="59"/>
  <c r="BI45" i="59"/>
  <c r="BI37" i="59"/>
  <c r="BI29" i="59"/>
  <c r="BI44" i="59"/>
  <c r="BI40" i="59"/>
  <c r="BI34" i="59"/>
  <c r="BI48" i="59"/>
  <c r="BI35" i="59"/>
  <c r="BI26" i="59"/>
  <c r="BI8" i="59"/>
  <c r="BI13" i="59"/>
  <c r="BI12" i="59"/>
  <c r="BI15" i="59"/>
  <c r="BI49" i="59"/>
  <c r="BI28" i="59"/>
  <c r="BI6" i="59"/>
  <c r="BI25" i="59"/>
  <c r="BI14" i="59"/>
  <c r="BI36" i="59"/>
  <c r="BF1" i="26"/>
  <c r="BJ1" i="38"/>
  <c r="BE2" i="26"/>
  <c r="BE9" i="26"/>
  <c r="BJ1" i="59"/>
  <c r="BE6" i="26"/>
  <c r="BE7" i="26"/>
  <c r="BE8" i="26"/>
  <c r="BJ1" i="39"/>
  <c r="BE10" i="26"/>
  <c r="BE3" i="26"/>
  <c r="BE11" i="26"/>
  <c r="G55" i="48" l="1"/>
  <c r="K56" i="48"/>
  <c r="L56" i="48" s="1"/>
  <c r="M56" i="48" s="1"/>
  <c r="C56" i="48" a="1"/>
  <c r="C56" i="48" s="1"/>
  <c r="U56" i="48" s="1"/>
  <c r="F56" i="48" a="1"/>
  <c r="F56" i="48" s="1"/>
  <c r="D55" i="48"/>
  <c r="E55" i="48" s="1"/>
  <c r="BJ3" i="38"/>
  <c r="H55" i="48"/>
  <c r="I55" i="48" s="1"/>
  <c r="P55" i="48"/>
  <c r="J54" i="44"/>
  <c r="K54" i="44"/>
  <c r="L54" i="44"/>
  <c r="M54" i="44"/>
  <c r="N54" i="44"/>
  <c r="O54" i="44"/>
  <c r="P54" i="44"/>
  <c r="O55" i="48"/>
  <c r="J55" i="48"/>
  <c r="Q55" i="48" s="1"/>
  <c r="R55" i="48" s="1"/>
  <c r="S55" i="48"/>
  <c r="U55" i="48"/>
  <c r="T55" i="48"/>
  <c r="BJ12" i="59"/>
  <c r="BJ36" i="59"/>
  <c r="BJ34" i="59"/>
  <c r="BJ50" i="59"/>
  <c r="BJ8" i="59"/>
  <c r="BJ9" i="59"/>
  <c r="BJ18" i="59"/>
  <c r="BJ21" i="59"/>
  <c r="BJ22" i="59"/>
  <c r="BJ23" i="59"/>
  <c r="BJ44" i="59"/>
  <c r="BJ46" i="59"/>
  <c r="BJ40" i="59"/>
  <c r="BJ38" i="59"/>
  <c r="BJ26" i="59"/>
  <c r="BJ51" i="59"/>
  <c r="BJ19" i="59"/>
  <c r="BJ29" i="59"/>
  <c r="BJ39" i="59"/>
  <c r="BJ10" i="59"/>
  <c r="BJ33" i="59"/>
  <c r="BJ52" i="59"/>
  <c r="BJ37" i="59"/>
  <c r="BJ47" i="59"/>
  <c r="BJ11" i="59"/>
  <c r="BJ16" i="59"/>
  <c r="BJ4" i="59"/>
  <c r="BJ48" i="59"/>
  <c r="BJ43" i="59"/>
  <c r="BJ41" i="59"/>
  <c r="BJ5" i="59"/>
  <c r="BJ32" i="59"/>
  <c r="BJ14" i="59"/>
  <c r="BJ15" i="59"/>
  <c r="BJ35" i="59"/>
  <c r="BJ20" i="59"/>
  <c r="BJ31" i="59"/>
  <c r="BJ6" i="59"/>
  <c r="BJ7" i="59"/>
  <c r="BJ42" i="59"/>
  <c r="BJ17" i="59"/>
  <c r="BJ49" i="59"/>
  <c r="BJ27" i="59"/>
  <c r="BJ30" i="59"/>
  <c r="BJ25" i="59"/>
  <c r="BJ45" i="59"/>
  <c r="BJ13" i="59"/>
  <c r="BJ28" i="59"/>
  <c r="BJ24" i="59"/>
  <c r="BF7" i="26"/>
  <c r="BK1" i="38"/>
  <c r="BK1" i="59"/>
  <c r="BK1" i="39"/>
  <c r="BF11" i="26"/>
  <c r="BF8" i="26"/>
  <c r="BF9" i="26"/>
  <c r="BF3" i="26"/>
  <c r="BF6" i="26"/>
  <c r="BF10" i="26"/>
  <c r="BF2" i="26"/>
  <c r="BG1" i="26"/>
  <c r="N56" i="48"/>
  <c r="A57" i="48"/>
  <c r="B56" i="48"/>
  <c r="O56" i="48"/>
  <c r="T56" i="48"/>
  <c r="A57" i="43"/>
  <c r="A56" i="44"/>
  <c r="B56" i="43"/>
  <c r="L55" i="43"/>
  <c r="K55" i="43"/>
  <c r="N55" i="43"/>
  <c r="P55" i="43"/>
  <c r="B55" i="94"/>
  <c r="M55" i="43"/>
  <c r="J55" i="43"/>
  <c r="O55" i="43"/>
  <c r="D55" i="43" a="1"/>
  <c r="D55" i="43" s="1"/>
  <c r="C55" i="43" a="1"/>
  <c r="C55" i="43" s="1"/>
  <c r="B55" i="44"/>
  <c r="E55" i="43" a="1"/>
  <c r="E55" i="43" s="1"/>
  <c r="C54" i="94"/>
  <c r="C54" i="44"/>
  <c r="E54" i="94"/>
  <c r="E54" i="44"/>
  <c r="O54" i="94" a="1"/>
  <c r="O54" i="94" s="1"/>
  <c r="P54" i="94" a="1"/>
  <c r="P54" i="94" s="1"/>
  <c r="O13" i="31" s="1"/>
  <c r="L54" i="94" a="1"/>
  <c r="L54" i="94" s="1"/>
  <c r="M54" i="94" a="1"/>
  <c r="M54" i="94" s="1"/>
  <c r="K54" i="94" a="1"/>
  <c r="K54" i="94" s="1"/>
  <c r="J54" i="94" a="1"/>
  <c r="J54" i="94" s="1"/>
  <c r="N54" i="94" a="1"/>
  <c r="N54" i="94" s="1"/>
  <c r="D54" i="44"/>
  <c r="D54" i="94"/>
  <c r="J56" i="48" l="1"/>
  <c r="H56" i="48"/>
  <c r="I56" i="48" s="1"/>
  <c r="D56" i="48"/>
  <c r="S56" i="48" s="1"/>
  <c r="BK3" i="38"/>
  <c r="F57" i="48" a="1"/>
  <c r="F57" i="48" s="1"/>
  <c r="C57" i="48" a="1"/>
  <c r="C57" i="48" s="1"/>
  <c r="K57" i="48"/>
  <c r="L57" i="48" s="1"/>
  <c r="M57" i="48" s="1"/>
  <c r="G56" i="48"/>
  <c r="J55" i="44"/>
  <c r="I5" i="31" s="1"/>
  <c r="K55" i="44"/>
  <c r="J5" i="31" s="1"/>
  <c r="L55" i="44"/>
  <c r="K5" i="31" s="1"/>
  <c r="M55" i="44"/>
  <c r="L5" i="31" s="1"/>
  <c r="N55" i="44"/>
  <c r="M5" i="31" s="1"/>
  <c r="O55" i="44"/>
  <c r="N5" i="31" s="1"/>
  <c r="P55" i="44"/>
  <c r="O5" i="31" s="1"/>
  <c r="P56" i="48"/>
  <c r="Q56" i="48" s="1"/>
  <c r="R56" i="48" s="1"/>
  <c r="E55" i="44"/>
  <c r="E55" i="94"/>
  <c r="C55" i="94"/>
  <c r="C55" i="44"/>
  <c r="D55" i="94"/>
  <c r="D55" i="44"/>
  <c r="L55" i="94" a="1"/>
  <c r="L55" i="94" s="1"/>
  <c r="M55" i="94" a="1"/>
  <c r="M55" i="94" s="1"/>
  <c r="J55" i="94" a="1"/>
  <c r="J55" i="94" s="1"/>
  <c r="K55" i="94" a="1"/>
  <c r="K55" i="94" s="1"/>
  <c r="N55" i="94" a="1"/>
  <c r="N55" i="94" s="1"/>
  <c r="O55" i="94" a="1"/>
  <c r="O55" i="94" s="1"/>
  <c r="O56" i="43"/>
  <c r="D56" i="43" a="1"/>
  <c r="D56" i="43" s="1"/>
  <c r="B56" i="44"/>
  <c r="L56" i="43"/>
  <c r="M56" i="43"/>
  <c r="J56" i="43"/>
  <c r="E56" i="43" a="1"/>
  <c r="E56" i="43" s="1"/>
  <c r="N56" i="43"/>
  <c r="B56" i="94"/>
  <c r="K56" i="43"/>
  <c r="C56" i="43" a="1"/>
  <c r="C56" i="43" s="1"/>
  <c r="P56" i="43"/>
  <c r="B57" i="43"/>
  <c r="A57" i="44"/>
  <c r="A58" i="43"/>
  <c r="N57" i="48"/>
  <c r="B57" i="48"/>
  <c r="A58" i="48"/>
  <c r="BL1" i="38"/>
  <c r="BG10" i="26"/>
  <c r="BG8" i="26"/>
  <c r="BG3" i="26"/>
  <c r="BG9" i="26"/>
  <c r="BG11" i="26"/>
  <c r="BL1" i="59"/>
  <c r="BG7" i="26"/>
  <c r="BG6" i="26"/>
  <c r="BH1" i="26"/>
  <c r="BG2" i="26"/>
  <c r="BL1" i="39"/>
  <c r="BK30" i="59"/>
  <c r="BK25" i="59"/>
  <c r="BK47" i="59"/>
  <c r="BK46" i="59"/>
  <c r="BK5" i="59"/>
  <c r="BK32" i="59"/>
  <c r="BK18" i="59"/>
  <c r="BK11" i="59"/>
  <c r="BK42" i="59"/>
  <c r="BK38" i="59"/>
  <c r="BK29" i="59"/>
  <c r="BK52" i="59"/>
  <c r="BK8" i="59"/>
  <c r="BK17" i="59"/>
  <c r="BK24" i="59"/>
  <c r="BK41" i="59"/>
  <c r="BK28" i="59"/>
  <c r="BK44" i="59"/>
  <c r="BK45" i="59"/>
  <c r="BK22" i="59"/>
  <c r="BK10" i="59"/>
  <c r="BK39" i="59"/>
  <c r="BK7" i="59"/>
  <c r="BK21" i="59"/>
  <c r="BK49" i="59"/>
  <c r="BK50" i="59"/>
  <c r="BK15" i="59"/>
  <c r="BK51" i="59"/>
  <c r="BK20" i="59"/>
  <c r="BK35" i="59"/>
  <c r="BK43" i="59"/>
  <c r="BK4" i="59"/>
  <c r="BK12" i="59"/>
  <c r="BK19" i="59"/>
  <c r="BK36" i="59"/>
  <c r="BK37" i="59"/>
  <c r="BK23" i="59"/>
  <c r="BK27" i="59"/>
  <c r="BK40" i="59"/>
  <c r="BK9" i="59"/>
  <c r="BK31" i="59"/>
  <c r="BK13" i="59"/>
  <c r="BK33" i="59"/>
  <c r="BK6" i="59"/>
  <c r="BK16" i="59"/>
  <c r="BK48" i="59"/>
  <c r="BK34" i="59"/>
  <c r="BK14" i="59"/>
  <c r="BK26" i="59"/>
  <c r="G57" i="48" l="1"/>
  <c r="E56" i="48"/>
  <c r="H57" i="48"/>
  <c r="I57" i="48" s="1"/>
  <c r="BL3" i="38"/>
  <c r="K58" i="48"/>
  <c r="L58" i="48" s="1"/>
  <c r="M58" i="48" s="1"/>
  <c r="C58" i="48" a="1"/>
  <c r="C58" i="48" s="1"/>
  <c r="H58" i="48" s="1"/>
  <c r="I58" i="48" s="1"/>
  <c r="F58" i="48" a="1"/>
  <c r="F58" i="48" s="1"/>
  <c r="S57" i="48"/>
  <c r="T57" i="48"/>
  <c r="U57" i="48"/>
  <c r="D57" i="48"/>
  <c r="E57" i="48" s="1"/>
  <c r="P57" i="48"/>
  <c r="J57" i="48"/>
  <c r="O57" i="48"/>
  <c r="J56" i="44"/>
  <c r="K56" i="44"/>
  <c r="L56" i="44"/>
  <c r="M56" i="44"/>
  <c r="N56" i="44"/>
  <c r="O56" i="44"/>
  <c r="P56" i="44"/>
  <c r="BM1" i="38"/>
  <c r="BH8" i="26"/>
  <c r="BH9" i="26"/>
  <c r="BM1" i="59"/>
  <c r="BH6" i="26"/>
  <c r="BM1" i="39"/>
  <c r="BH2" i="26"/>
  <c r="BH3" i="26"/>
  <c r="BH7" i="26"/>
  <c r="BH11" i="26"/>
  <c r="BI1" i="26"/>
  <c r="BH10" i="26"/>
  <c r="BL12" i="59"/>
  <c r="BL34" i="59"/>
  <c r="BL26" i="59"/>
  <c r="BL39" i="59"/>
  <c r="BL27" i="59"/>
  <c r="BL33" i="59"/>
  <c r="BL28" i="59"/>
  <c r="BL32" i="59"/>
  <c r="BL31" i="59"/>
  <c r="BL14" i="59"/>
  <c r="BL9" i="59"/>
  <c r="BL4" i="59"/>
  <c r="BL44" i="59"/>
  <c r="BL40" i="59"/>
  <c r="BL10" i="59"/>
  <c r="BL18" i="59"/>
  <c r="BL30" i="59"/>
  <c r="BL36" i="59"/>
  <c r="BL21" i="59"/>
  <c r="BL23" i="59"/>
  <c r="BL15" i="59"/>
  <c r="BL50" i="59"/>
  <c r="BL6" i="59"/>
  <c r="BL13" i="59"/>
  <c r="BL35" i="59"/>
  <c r="BL25" i="59"/>
  <c r="BL17" i="59"/>
  <c r="BL38" i="59"/>
  <c r="BL19" i="59"/>
  <c r="BL22" i="59"/>
  <c r="BL24" i="59"/>
  <c r="BL37" i="59"/>
  <c r="BL16" i="59"/>
  <c r="BL11" i="59"/>
  <c r="BL52" i="59"/>
  <c r="BL7" i="59"/>
  <c r="BL41" i="59"/>
  <c r="BL49" i="59"/>
  <c r="BL8" i="59"/>
  <c r="BL45" i="59"/>
  <c r="BL48" i="59"/>
  <c r="BL42" i="59"/>
  <c r="BL51" i="59"/>
  <c r="BL29" i="59"/>
  <c r="BL5" i="59"/>
  <c r="BL20" i="59"/>
  <c r="BL47" i="59"/>
  <c r="BL43" i="59"/>
  <c r="BL46" i="59"/>
  <c r="A59" i="48"/>
  <c r="B58" i="48"/>
  <c r="N58" i="48"/>
  <c r="B58" i="43"/>
  <c r="A59" i="43"/>
  <c r="A58" i="44"/>
  <c r="K57" i="43"/>
  <c r="B57" i="44"/>
  <c r="L57" i="43"/>
  <c r="C57" i="43" a="1"/>
  <c r="C57" i="43" s="1"/>
  <c r="N57" i="43"/>
  <c r="P57" i="43"/>
  <c r="D57" i="43" a="1"/>
  <c r="D57" i="43" s="1"/>
  <c r="J57" i="43"/>
  <c r="M57" i="43"/>
  <c r="B57" i="94"/>
  <c r="E57" i="43" a="1"/>
  <c r="E57" i="43" s="1"/>
  <c r="O57" i="43"/>
  <c r="C56" i="94"/>
  <c r="C56" i="44"/>
  <c r="J56" i="94" a="1"/>
  <c r="J56" i="94" s="1"/>
  <c r="L56" i="94" a="1"/>
  <c r="L56" i="94" s="1"/>
  <c r="N56" i="94" a="1"/>
  <c r="N56" i="94" s="1"/>
  <c r="K56" i="94" a="1"/>
  <c r="K56" i="94" s="1"/>
  <c r="M56" i="94" a="1"/>
  <c r="M56" i="94" s="1"/>
  <c r="O56" i="94" a="1"/>
  <c r="O56" i="94" s="1"/>
  <c r="E56" i="94"/>
  <c r="E56" i="44"/>
  <c r="D56" i="44"/>
  <c r="D56" i="94"/>
  <c r="G58" i="48" l="1"/>
  <c r="J58" i="48"/>
  <c r="Q58" i="48" s="1"/>
  <c r="R58" i="48" s="1"/>
  <c r="Q57" i="48"/>
  <c r="R57" i="48" s="1"/>
  <c r="U58" i="48"/>
  <c r="P58" i="48"/>
  <c r="BM3" i="38"/>
  <c r="D58" i="48"/>
  <c r="E58" i="48" s="1"/>
  <c r="K59" i="48"/>
  <c r="L59" i="48" s="1"/>
  <c r="M59" i="48" s="1"/>
  <c r="F59" i="48" a="1"/>
  <c r="F59" i="48" s="1"/>
  <c r="C59" i="48" a="1"/>
  <c r="C59" i="48" s="1"/>
  <c r="O59" i="48" s="1"/>
  <c r="J57" i="44"/>
  <c r="K57" i="44"/>
  <c r="L57" i="44"/>
  <c r="M57" i="44"/>
  <c r="N57" i="44"/>
  <c r="O57" i="44"/>
  <c r="P57" i="44"/>
  <c r="O58" i="48"/>
  <c r="T58" i="48"/>
  <c r="E57" i="94"/>
  <c r="E57" i="44"/>
  <c r="J57" i="94" a="1"/>
  <c r="J57" i="94" s="1"/>
  <c r="L57" i="94" a="1"/>
  <c r="L57" i="94" s="1"/>
  <c r="K57" i="94" a="1"/>
  <c r="K57" i="94" s="1"/>
  <c r="O57" i="94" a="1"/>
  <c r="O57" i="94" s="1"/>
  <c r="N57" i="94" a="1"/>
  <c r="N57" i="94" s="1"/>
  <c r="M57" i="94" a="1"/>
  <c r="M57" i="94" s="1"/>
  <c r="D57" i="94"/>
  <c r="D57" i="44"/>
  <c r="C57" i="44"/>
  <c r="C57" i="94"/>
  <c r="A60" i="43"/>
  <c r="B59" i="43"/>
  <c r="A59" i="44"/>
  <c r="D58" i="43" a="1"/>
  <c r="D58" i="43" s="1"/>
  <c r="J58" i="43"/>
  <c r="B58" i="94"/>
  <c r="M58" i="43"/>
  <c r="O58" i="43"/>
  <c r="N58" i="43"/>
  <c r="P58" i="43"/>
  <c r="B58" i="44"/>
  <c r="E58" i="43" a="1"/>
  <c r="E58" i="43" s="1"/>
  <c r="C58" i="43" a="1"/>
  <c r="C58" i="43" s="1"/>
  <c r="K58" i="43"/>
  <c r="L58" i="43"/>
  <c r="A60" i="48"/>
  <c r="N59" i="48"/>
  <c r="B59" i="48"/>
  <c r="BN1" i="59"/>
  <c r="BN1" i="38"/>
  <c r="BI7" i="26"/>
  <c r="BN1" i="39"/>
  <c r="BI9" i="26"/>
  <c r="BI2" i="26"/>
  <c r="BI10" i="26"/>
  <c r="BI6" i="26"/>
  <c r="BI3" i="26"/>
  <c r="BI8" i="26"/>
  <c r="BJ1" i="26"/>
  <c r="BI11" i="26"/>
  <c r="BM17" i="59"/>
  <c r="BM27" i="59"/>
  <c r="BM43" i="59"/>
  <c r="BM35" i="59"/>
  <c r="BM5" i="59"/>
  <c r="BM20" i="59"/>
  <c r="BM51" i="59"/>
  <c r="BM10" i="59"/>
  <c r="BM9" i="59"/>
  <c r="BM33" i="59"/>
  <c r="BM50" i="59"/>
  <c r="BM22" i="59"/>
  <c r="BM29" i="59"/>
  <c r="BM34" i="59"/>
  <c r="BM16" i="59"/>
  <c r="BM13" i="59"/>
  <c r="BM47" i="59"/>
  <c r="BM7" i="59"/>
  <c r="BM49" i="59"/>
  <c r="BM19" i="59"/>
  <c r="BM42" i="59"/>
  <c r="BM14" i="59"/>
  <c r="BM45" i="59"/>
  <c r="BM28" i="59"/>
  <c r="BM15" i="59"/>
  <c r="BM44" i="59"/>
  <c r="BM38" i="59"/>
  <c r="BM26" i="59"/>
  <c r="BM21" i="59"/>
  <c r="BM4" i="59"/>
  <c r="BM40" i="59"/>
  <c r="BM24" i="59"/>
  <c r="BM37" i="59"/>
  <c r="BM32" i="59"/>
  <c r="BM46" i="59"/>
  <c r="BM25" i="59"/>
  <c r="BM31" i="59"/>
  <c r="BM6" i="59"/>
  <c r="BM41" i="59"/>
  <c r="BM23" i="59"/>
  <c r="BM18" i="59"/>
  <c r="BM52" i="59"/>
  <c r="BM8" i="59"/>
  <c r="BM48" i="59"/>
  <c r="BM11" i="59"/>
  <c r="BM30" i="59"/>
  <c r="BM12" i="59"/>
  <c r="BM36" i="59"/>
  <c r="BM39" i="59"/>
  <c r="G59" i="48" l="1"/>
  <c r="BN3" i="38"/>
  <c r="P59" i="48"/>
  <c r="J58" i="44"/>
  <c r="K58" i="44"/>
  <c r="L58" i="44"/>
  <c r="M58" i="44"/>
  <c r="N58" i="44"/>
  <c r="O58" i="44"/>
  <c r="P58" i="44"/>
  <c r="D59" i="48"/>
  <c r="H59" i="48"/>
  <c r="I59" i="48" s="1"/>
  <c r="T59" i="48"/>
  <c r="F60" i="48" a="1"/>
  <c r="F60" i="48" s="1"/>
  <c r="C60" i="48" a="1"/>
  <c r="C60" i="48" s="1"/>
  <c r="P60" i="48" s="1"/>
  <c r="K60" i="48"/>
  <c r="L60" i="48" s="1"/>
  <c r="M60" i="48" s="1"/>
  <c r="U59" i="48"/>
  <c r="S58" i="48"/>
  <c r="BK1" i="26"/>
  <c r="BJ3" i="26"/>
  <c r="BJ8" i="26"/>
  <c r="BJ9" i="26"/>
  <c r="BJ2" i="26"/>
  <c r="BO1" i="39"/>
  <c r="BJ10" i="26"/>
  <c r="BO1" i="38"/>
  <c r="BO1" i="59"/>
  <c r="BJ7" i="26"/>
  <c r="BJ11" i="26"/>
  <c r="BJ6" i="26"/>
  <c r="BN30" i="59"/>
  <c r="BN48" i="59"/>
  <c r="BN42" i="59"/>
  <c r="BN46" i="59"/>
  <c r="BN29" i="59"/>
  <c r="BN17" i="59"/>
  <c r="BN11" i="59"/>
  <c r="BN24" i="59"/>
  <c r="BN36" i="59"/>
  <c r="BN32" i="59"/>
  <c r="BN50" i="59"/>
  <c r="BN41" i="59"/>
  <c r="BN21" i="59"/>
  <c r="BN45" i="59"/>
  <c r="BN27" i="59"/>
  <c r="BN35" i="59"/>
  <c r="BN37" i="59"/>
  <c r="BN49" i="59"/>
  <c r="BN43" i="59"/>
  <c r="BN26" i="59"/>
  <c r="BN20" i="59"/>
  <c r="BN18" i="59"/>
  <c r="BN8" i="59"/>
  <c r="BN14" i="59"/>
  <c r="BN38" i="59"/>
  <c r="BN9" i="59"/>
  <c r="BN22" i="59"/>
  <c r="BN28" i="59"/>
  <c r="BN51" i="59"/>
  <c r="BN34" i="59"/>
  <c r="BN44" i="59"/>
  <c r="BN12" i="59"/>
  <c r="BN5" i="59"/>
  <c r="BN47" i="59"/>
  <c r="BN15" i="59"/>
  <c r="BN31" i="59"/>
  <c r="BN6" i="59"/>
  <c r="BN10" i="59"/>
  <c r="BN19" i="59"/>
  <c r="BN33" i="59"/>
  <c r="BN23" i="59"/>
  <c r="BN7" i="59"/>
  <c r="BN4" i="59"/>
  <c r="BN13" i="59"/>
  <c r="BN52" i="59"/>
  <c r="BN40" i="59"/>
  <c r="BN16" i="59"/>
  <c r="BN39" i="59"/>
  <c r="BN25" i="59"/>
  <c r="N60" i="48"/>
  <c r="A61" i="48"/>
  <c r="B60" i="48"/>
  <c r="C58" i="44"/>
  <c r="C58" i="94"/>
  <c r="E58" i="44"/>
  <c r="E58" i="94"/>
  <c r="K58" i="94" a="1"/>
  <c r="K58" i="94" s="1"/>
  <c r="N58" i="94" a="1"/>
  <c r="N58" i="94" s="1"/>
  <c r="J58" i="94" a="1"/>
  <c r="J58" i="94" s="1"/>
  <c r="L58" i="94" a="1"/>
  <c r="L58" i="94" s="1"/>
  <c r="O58" i="94" a="1"/>
  <c r="O58" i="94" s="1"/>
  <c r="M58" i="94" a="1"/>
  <c r="M58" i="94" s="1"/>
  <c r="D58" i="44"/>
  <c r="D58" i="94"/>
  <c r="L59" i="43"/>
  <c r="E59" i="43" a="1"/>
  <c r="E59" i="43" s="1"/>
  <c r="B59" i="94"/>
  <c r="M59" i="43"/>
  <c r="K59" i="43"/>
  <c r="N59" i="43"/>
  <c r="C59" i="43" a="1"/>
  <c r="C59" i="43" s="1"/>
  <c r="J59" i="43"/>
  <c r="D59" i="43" a="1"/>
  <c r="D59" i="43" s="1"/>
  <c r="O59" i="43"/>
  <c r="B59" i="44"/>
  <c r="P59" i="43"/>
  <c r="B60" i="43"/>
  <c r="A60" i="44"/>
  <c r="A61" i="43"/>
  <c r="BO3" i="38" l="1"/>
  <c r="D60" i="48"/>
  <c r="H60" i="48"/>
  <c r="I60" i="48" s="1"/>
  <c r="J59" i="48"/>
  <c r="Q59" i="48" s="1"/>
  <c r="R59" i="48" s="1"/>
  <c r="F61" i="48" a="1"/>
  <c r="F61" i="48" s="1"/>
  <c r="C61" i="48" a="1"/>
  <c r="C61" i="48" s="1"/>
  <c r="H61" i="48" s="1"/>
  <c r="I61" i="48" s="1"/>
  <c r="K61" i="48"/>
  <c r="L61" i="48" s="1"/>
  <c r="M61" i="48" s="1"/>
  <c r="S59" i="48"/>
  <c r="J59" i="44"/>
  <c r="K59" i="44"/>
  <c r="L59" i="44"/>
  <c r="M59" i="44"/>
  <c r="N59" i="44"/>
  <c r="O59" i="44"/>
  <c r="P59" i="44"/>
  <c r="U60" i="48"/>
  <c r="G60" i="48"/>
  <c r="T60" i="48"/>
  <c r="O60" i="48"/>
  <c r="E59" i="48"/>
  <c r="E60" i="48" s="1"/>
  <c r="A61" i="44"/>
  <c r="B61" i="43"/>
  <c r="A62" i="43"/>
  <c r="N60" i="43"/>
  <c r="M60" i="43"/>
  <c r="P60" i="43"/>
  <c r="B60" i="94"/>
  <c r="J60" i="43"/>
  <c r="B60" i="44"/>
  <c r="C60" i="43" a="1"/>
  <c r="C60" i="43" s="1"/>
  <c r="L60" i="43"/>
  <c r="E60" i="43" a="1"/>
  <c r="E60" i="43" s="1"/>
  <c r="K60" i="43"/>
  <c r="O60" i="43"/>
  <c r="D60" i="43" a="1"/>
  <c r="D60" i="43" s="1"/>
  <c r="D59" i="94"/>
  <c r="D59" i="44"/>
  <c r="C59" i="44"/>
  <c r="C59" i="94"/>
  <c r="J59" i="94" a="1"/>
  <c r="J59" i="94" s="1"/>
  <c r="L59" i="94" a="1"/>
  <c r="L59" i="94" s="1"/>
  <c r="O59" i="94" a="1"/>
  <c r="O59" i="94" s="1"/>
  <c r="K59" i="94" a="1"/>
  <c r="K59" i="94" s="1"/>
  <c r="M59" i="94" a="1"/>
  <c r="M59" i="94" s="1"/>
  <c r="N59" i="94" a="1"/>
  <c r="N59" i="94" s="1"/>
  <c r="E59" i="94"/>
  <c r="E59" i="44"/>
  <c r="B61" i="48"/>
  <c r="A62" i="48"/>
  <c r="N61" i="48"/>
  <c r="BO49" i="59"/>
  <c r="BO28" i="59"/>
  <c r="BO52" i="59"/>
  <c r="BO21" i="59"/>
  <c r="BO39" i="59"/>
  <c r="BO51" i="59"/>
  <c r="BO31" i="59"/>
  <c r="BO20" i="59"/>
  <c r="BO8" i="59"/>
  <c r="BO50" i="59"/>
  <c r="BO36" i="59"/>
  <c r="BO45" i="59"/>
  <c r="BO9" i="59"/>
  <c r="BO14" i="59"/>
  <c r="BO23" i="59"/>
  <c r="BO33" i="59"/>
  <c r="BO18" i="59"/>
  <c r="BO7" i="59"/>
  <c r="BO35" i="59"/>
  <c r="BO5" i="59"/>
  <c r="BO4" i="59"/>
  <c r="BO25" i="59"/>
  <c r="BO12" i="59"/>
  <c r="BO19" i="59"/>
  <c r="BO42" i="59"/>
  <c r="BO32" i="59"/>
  <c r="BO29" i="59"/>
  <c r="BO46" i="59"/>
  <c r="BO15" i="59"/>
  <c r="BO44" i="59"/>
  <c r="BO16" i="59"/>
  <c r="BO22" i="59"/>
  <c r="BO27" i="59"/>
  <c r="BO30" i="59"/>
  <c r="BO48" i="59"/>
  <c r="BO40" i="59"/>
  <c r="BO38" i="59"/>
  <c r="BO24" i="59"/>
  <c r="BO26" i="59"/>
  <c r="BO41" i="59"/>
  <c r="BO34" i="59"/>
  <c r="BO43" i="59"/>
  <c r="BO10" i="59"/>
  <c r="BO37" i="59"/>
  <c r="BO11" i="59"/>
  <c r="BO6" i="59"/>
  <c r="BO47" i="59"/>
  <c r="BO17" i="59"/>
  <c r="BO13" i="59"/>
  <c r="BK6" i="26"/>
  <c r="BK11" i="26"/>
  <c r="BP1" i="38"/>
  <c r="BK7" i="26"/>
  <c r="BP1" i="39"/>
  <c r="BK10" i="26"/>
  <c r="BL1" i="26"/>
  <c r="BP1" i="59"/>
  <c r="BK9" i="26"/>
  <c r="BK2" i="26"/>
  <c r="BK8" i="26"/>
  <c r="BK3" i="26"/>
  <c r="G61" i="48" l="1"/>
  <c r="T61" i="48"/>
  <c r="S60" i="48"/>
  <c r="O61" i="48"/>
  <c r="D61" i="48"/>
  <c r="F62" i="48" a="1"/>
  <c r="F62" i="48" s="1"/>
  <c r="C62" i="48" a="1"/>
  <c r="C62" i="48" s="1"/>
  <c r="K62" i="48"/>
  <c r="L62" i="48" s="1"/>
  <c r="M62" i="48" s="1"/>
  <c r="P61" i="48"/>
  <c r="BP3" i="38"/>
  <c r="U61" i="48"/>
  <c r="J60" i="44"/>
  <c r="K60" i="44"/>
  <c r="L60" i="44"/>
  <c r="M60" i="44"/>
  <c r="N60" i="44"/>
  <c r="O60" i="44"/>
  <c r="P60" i="44"/>
  <c r="J60" i="48"/>
  <c r="Q60" i="48" s="1"/>
  <c r="R60" i="48" s="1"/>
  <c r="BP48" i="59"/>
  <c r="BP33" i="59"/>
  <c r="BP45" i="59"/>
  <c r="BP14" i="59"/>
  <c r="BP11" i="59"/>
  <c r="BP19" i="59"/>
  <c r="BP21" i="59"/>
  <c r="BP6" i="59"/>
  <c r="BP51" i="59"/>
  <c r="BP50" i="59"/>
  <c r="BP22" i="59"/>
  <c r="BP26" i="59"/>
  <c r="BP13" i="59"/>
  <c r="BP9" i="59"/>
  <c r="BP41" i="59"/>
  <c r="BP16" i="59"/>
  <c r="BP35" i="59"/>
  <c r="BP52" i="59"/>
  <c r="BP27" i="59"/>
  <c r="BP42" i="59"/>
  <c r="BP25" i="59"/>
  <c r="BP32" i="59"/>
  <c r="BP18" i="59"/>
  <c r="BP23" i="59"/>
  <c r="BP29" i="59"/>
  <c r="BP5" i="59"/>
  <c r="BP8" i="59"/>
  <c r="BP47" i="59"/>
  <c r="BP46" i="59"/>
  <c r="BP17" i="59"/>
  <c r="BP40" i="59"/>
  <c r="BP36" i="59"/>
  <c r="BP31" i="59"/>
  <c r="BP30" i="59"/>
  <c r="BP43" i="59"/>
  <c r="BP24" i="59"/>
  <c r="BP20" i="59"/>
  <c r="BP34" i="59"/>
  <c r="BP38" i="59"/>
  <c r="BP10" i="59"/>
  <c r="BP4" i="59"/>
  <c r="BP7" i="59"/>
  <c r="BP15" i="59"/>
  <c r="BP49" i="59"/>
  <c r="BP39" i="59"/>
  <c r="BP44" i="59"/>
  <c r="BP37" i="59"/>
  <c r="BP12" i="59"/>
  <c r="BP28" i="59"/>
  <c r="BL11" i="26"/>
  <c r="BL6" i="26"/>
  <c r="BL10" i="26"/>
  <c r="BL8" i="26"/>
  <c r="BL2" i="26"/>
  <c r="BL3" i="26"/>
  <c r="BQ1" i="59"/>
  <c r="BL7" i="26"/>
  <c r="BL9" i="26"/>
  <c r="BQ1" i="39"/>
  <c r="BQ1" i="38"/>
  <c r="BM1" i="26"/>
  <c r="A63" i="48"/>
  <c r="N62" i="48"/>
  <c r="B62" i="48"/>
  <c r="O62" i="48"/>
  <c r="T62" i="48"/>
  <c r="D60" i="94"/>
  <c r="D60" i="44"/>
  <c r="E60" i="94"/>
  <c r="E60" i="44"/>
  <c r="C60" i="94"/>
  <c r="C60" i="44"/>
  <c r="N60" i="94" a="1"/>
  <c r="N60" i="94" s="1"/>
  <c r="O60" i="94" a="1"/>
  <c r="O60" i="94" s="1"/>
  <c r="K60" i="94" a="1"/>
  <c r="K60" i="94" s="1"/>
  <c r="J60" i="94" a="1"/>
  <c r="J60" i="94" s="1"/>
  <c r="L60" i="94" a="1"/>
  <c r="L60" i="94" s="1"/>
  <c r="M60" i="94" a="1"/>
  <c r="M60" i="94" s="1"/>
  <c r="B62" i="43"/>
  <c r="A63" i="43"/>
  <c r="A62" i="44"/>
  <c r="K61" i="43"/>
  <c r="C61" i="43" a="1"/>
  <c r="C61" i="43" s="1"/>
  <c r="B61" i="44"/>
  <c r="B61" i="94"/>
  <c r="O61" i="43"/>
  <c r="N61" i="43"/>
  <c r="P61" i="43"/>
  <c r="M61" i="43"/>
  <c r="J61" i="43"/>
  <c r="E61" i="43" a="1"/>
  <c r="E61" i="43" s="1"/>
  <c r="L61" i="43"/>
  <c r="D61" i="43" a="1"/>
  <c r="D61" i="43" s="1"/>
  <c r="G62" i="48" l="1"/>
  <c r="P62" i="48"/>
  <c r="H62" i="48"/>
  <c r="I62" i="48" s="1"/>
  <c r="S61" i="48"/>
  <c r="U62" i="48"/>
  <c r="J61" i="48"/>
  <c r="Q61" i="48" s="1"/>
  <c r="R61" i="48" s="1"/>
  <c r="F63" i="48" a="1"/>
  <c r="F63" i="48" s="1"/>
  <c r="K63" i="48"/>
  <c r="L63" i="48" s="1"/>
  <c r="M63" i="48" s="1"/>
  <c r="C63" i="48" a="1"/>
  <c r="C63" i="48" s="1"/>
  <c r="BQ3" i="38"/>
  <c r="D62" i="48"/>
  <c r="E61" i="48"/>
  <c r="J61" i="44"/>
  <c r="K61" i="44"/>
  <c r="L61" i="44"/>
  <c r="M61" i="44"/>
  <c r="N61" i="44"/>
  <c r="O61" i="44"/>
  <c r="P61" i="44"/>
  <c r="D61" i="94"/>
  <c r="D61" i="44"/>
  <c r="E61" i="94"/>
  <c r="E61" i="44"/>
  <c r="K61" i="94" a="1"/>
  <c r="K61" i="94" s="1"/>
  <c r="N61" i="94" a="1"/>
  <c r="N61" i="94" s="1"/>
  <c r="J61" i="94" a="1"/>
  <c r="J61" i="94" s="1"/>
  <c r="M61" i="94" a="1"/>
  <c r="M61" i="94" s="1"/>
  <c r="L61" i="94" a="1"/>
  <c r="L61" i="94" s="1"/>
  <c r="O61" i="94" a="1"/>
  <c r="O61" i="94" s="1"/>
  <c r="C61" i="44"/>
  <c r="C61" i="94"/>
  <c r="A64" i="43"/>
  <c r="B63" i="43"/>
  <c r="A63" i="44"/>
  <c r="E62" i="43" a="1"/>
  <c r="E62" i="43" s="1"/>
  <c r="L62" i="43"/>
  <c r="N62" i="43"/>
  <c r="C62" i="43" a="1"/>
  <c r="C62" i="43" s="1"/>
  <c r="J62" i="43"/>
  <c r="D62" i="43" a="1"/>
  <c r="D62" i="43" s="1"/>
  <c r="O62" i="43"/>
  <c r="B62" i="94"/>
  <c r="K62" i="43"/>
  <c r="B62" i="44"/>
  <c r="P62" i="43"/>
  <c r="M62" i="43"/>
  <c r="A64" i="48"/>
  <c r="B63" i="48"/>
  <c r="N63" i="48"/>
  <c r="BR1" i="59"/>
  <c r="BM6" i="26"/>
  <c r="BM8" i="26"/>
  <c r="BR1" i="39"/>
  <c r="BM9" i="26"/>
  <c r="BM3" i="26"/>
  <c r="BM10" i="26"/>
  <c r="BN1" i="26"/>
  <c r="BR1" i="38"/>
  <c r="BM7" i="26"/>
  <c r="BM11" i="26"/>
  <c r="BM2" i="26"/>
  <c r="BQ9" i="59"/>
  <c r="BQ36" i="59"/>
  <c r="BQ19" i="59"/>
  <c r="BQ26" i="59"/>
  <c r="BQ45" i="59"/>
  <c r="BQ51" i="59"/>
  <c r="BQ4" i="59"/>
  <c r="BQ20" i="59"/>
  <c r="BQ34" i="59"/>
  <c r="BQ35" i="59"/>
  <c r="BQ15" i="59"/>
  <c r="BQ13" i="59"/>
  <c r="BQ42" i="59"/>
  <c r="BQ7" i="59"/>
  <c r="BQ23" i="59"/>
  <c r="BQ18" i="59"/>
  <c r="BQ49" i="59"/>
  <c r="BQ46" i="59"/>
  <c r="BQ29" i="59"/>
  <c r="BQ6" i="59"/>
  <c r="BQ41" i="59"/>
  <c r="BQ31" i="59"/>
  <c r="BQ52" i="59"/>
  <c r="BQ32" i="59"/>
  <c r="BQ10" i="59"/>
  <c r="BQ16" i="59"/>
  <c r="BQ12" i="59"/>
  <c r="BQ24" i="59"/>
  <c r="BQ21" i="59"/>
  <c r="BQ14" i="59"/>
  <c r="BQ30" i="59"/>
  <c r="BQ39" i="59"/>
  <c r="BQ33" i="59"/>
  <c r="BQ11" i="59"/>
  <c r="BQ37" i="59"/>
  <c r="BQ44" i="59"/>
  <c r="BQ5" i="59"/>
  <c r="BQ27" i="59"/>
  <c r="BQ38" i="59"/>
  <c r="BQ28" i="59"/>
  <c r="BQ22" i="59"/>
  <c r="BQ25" i="59"/>
  <c r="BQ50" i="59"/>
  <c r="BQ40" i="59"/>
  <c r="BQ17" i="59"/>
  <c r="BQ8" i="59"/>
  <c r="BQ48" i="59"/>
  <c r="BQ43" i="59"/>
  <c r="BQ47" i="59"/>
  <c r="E62" i="48" l="1"/>
  <c r="T63" i="48"/>
  <c r="J62" i="44"/>
  <c r="K62" i="44"/>
  <c r="L62" i="44"/>
  <c r="M62" i="44"/>
  <c r="N62" i="44"/>
  <c r="O62" i="44"/>
  <c r="P62" i="44"/>
  <c r="G63" i="48"/>
  <c r="U63" i="48"/>
  <c r="C64" i="48" a="1"/>
  <c r="C64" i="48" s="1"/>
  <c r="T64" i="48" s="1"/>
  <c r="F64" i="48" a="1"/>
  <c r="F64" i="48" s="1"/>
  <c r="K64" i="48"/>
  <c r="L64" i="48" s="1"/>
  <c r="M64" i="48" s="1"/>
  <c r="D63" i="48"/>
  <c r="E63" i="48" s="1"/>
  <c r="P63" i="48"/>
  <c r="O63" i="48"/>
  <c r="H63" i="48"/>
  <c r="I63" i="48" s="1"/>
  <c r="S62" i="48"/>
  <c r="BR3" i="38"/>
  <c r="J62" i="48"/>
  <c r="Q62" i="48" s="1"/>
  <c r="R62" i="48" s="1"/>
  <c r="BS1" i="39"/>
  <c r="BO1" i="26"/>
  <c r="BN10" i="26"/>
  <c r="BN6" i="26"/>
  <c r="BN3" i="26"/>
  <c r="BN2" i="26"/>
  <c r="BN11" i="26"/>
  <c r="BS1" i="38"/>
  <c r="BS1" i="59"/>
  <c r="BN9" i="26"/>
  <c r="BN7" i="26"/>
  <c r="BN8" i="26"/>
  <c r="BR8" i="59"/>
  <c r="BR24" i="59"/>
  <c r="BR39" i="59"/>
  <c r="BR21" i="59"/>
  <c r="BR10" i="59"/>
  <c r="BR31" i="59"/>
  <c r="BR9" i="59"/>
  <c r="BR25" i="59"/>
  <c r="BR36" i="59"/>
  <c r="BR29" i="59"/>
  <c r="BR43" i="59"/>
  <c r="BR12" i="59"/>
  <c r="BR47" i="59"/>
  <c r="BR27" i="59"/>
  <c r="BR51" i="59"/>
  <c r="BR48" i="59"/>
  <c r="BR41" i="59"/>
  <c r="BR13" i="59"/>
  <c r="BR16" i="59"/>
  <c r="BR4" i="59"/>
  <c r="BR20" i="59"/>
  <c r="BR6" i="59"/>
  <c r="BR26" i="59"/>
  <c r="BR17" i="59"/>
  <c r="BR11" i="59"/>
  <c r="BR18" i="59"/>
  <c r="BR44" i="59"/>
  <c r="BR45" i="59"/>
  <c r="BR52" i="59"/>
  <c r="BR30" i="59"/>
  <c r="BR7" i="59"/>
  <c r="BR35" i="59"/>
  <c r="BR23" i="59"/>
  <c r="BR14" i="59"/>
  <c r="BR38" i="59"/>
  <c r="BR34" i="59"/>
  <c r="BR37" i="59"/>
  <c r="BR42" i="59"/>
  <c r="BR22" i="59"/>
  <c r="BR19" i="59"/>
  <c r="BR49" i="59"/>
  <c r="BR28" i="59"/>
  <c r="BR33" i="59"/>
  <c r="BR40" i="59"/>
  <c r="BR46" i="59"/>
  <c r="BR50" i="59"/>
  <c r="BR32" i="59"/>
  <c r="BR15" i="59"/>
  <c r="BR5" i="59"/>
  <c r="N64" i="48"/>
  <c r="B64" i="48"/>
  <c r="A65" i="48"/>
  <c r="O62" i="94" a="1"/>
  <c r="O62" i="94" s="1"/>
  <c r="M62" i="94" a="1"/>
  <c r="M62" i="94" s="1"/>
  <c r="J62" i="94" a="1"/>
  <c r="J62" i="94" s="1"/>
  <c r="L62" i="94" a="1"/>
  <c r="L62" i="94" s="1"/>
  <c r="K62" i="94" a="1"/>
  <c r="K62" i="94" s="1"/>
  <c r="N62" i="94" a="1"/>
  <c r="N62" i="94" s="1"/>
  <c r="D62" i="44"/>
  <c r="D62" i="94"/>
  <c r="C62" i="44"/>
  <c r="C62" i="94"/>
  <c r="E62" i="44"/>
  <c r="E62" i="94"/>
  <c r="D63" i="43" a="1"/>
  <c r="D63" i="43" s="1"/>
  <c r="L63" i="43"/>
  <c r="K63" i="43"/>
  <c r="J63" i="43"/>
  <c r="B63" i="94"/>
  <c r="E63" i="43" a="1"/>
  <c r="E63" i="43" s="1"/>
  <c r="P63" i="43"/>
  <c r="O63" i="43"/>
  <c r="N63" i="43"/>
  <c r="M63" i="43"/>
  <c r="B63" i="44"/>
  <c r="C63" i="43" a="1"/>
  <c r="C63" i="43" s="1"/>
  <c r="A65" i="43"/>
  <c r="B64" i="43"/>
  <c r="A64" i="44"/>
  <c r="G64" i="48" l="1"/>
  <c r="O64" i="48"/>
  <c r="J63" i="44"/>
  <c r="K63" i="44"/>
  <c r="L63" i="44"/>
  <c r="M63" i="44"/>
  <c r="N63" i="44"/>
  <c r="O63" i="44"/>
  <c r="P63" i="44"/>
  <c r="P64" i="48"/>
  <c r="H64" i="48"/>
  <c r="I64" i="48" s="1"/>
  <c r="C65" i="48" a="1"/>
  <c r="C65" i="48" s="1"/>
  <c r="K65" i="48"/>
  <c r="L65" i="48" s="1"/>
  <c r="M65" i="48" s="1"/>
  <c r="F65" i="48" a="1"/>
  <c r="F65" i="48" s="1"/>
  <c r="BS3" i="38"/>
  <c r="U64" i="48"/>
  <c r="D64" i="48"/>
  <c r="S63" i="48"/>
  <c r="J63" i="48"/>
  <c r="Q63" i="48" s="1"/>
  <c r="R63" i="48" s="1"/>
  <c r="B64" i="44"/>
  <c r="L64" i="43"/>
  <c r="J64" i="43"/>
  <c r="O64" i="43"/>
  <c r="E64" i="43" a="1"/>
  <c r="E64" i="43" s="1"/>
  <c r="D64" i="43" a="1"/>
  <c r="D64" i="43" s="1"/>
  <c r="N64" i="43"/>
  <c r="M64" i="43"/>
  <c r="B64" i="94"/>
  <c r="K64" i="43"/>
  <c r="C64" i="43" a="1"/>
  <c r="C64" i="43" s="1"/>
  <c r="P64" i="43"/>
  <c r="A66" i="43"/>
  <c r="A65" i="44"/>
  <c r="B65" i="43"/>
  <c r="C63" i="44"/>
  <c r="C63" i="94"/>
  <c r="E63" i="44"/>
  <c r="E63" i="94"/>
  <c r="O63" i="94" a="1"/>
  <c r="O63" i="94" s="1"/>
  <c r="M63" i="94" a="1"/>
  <c r="M63" i="94" s="1"/>
  <c r="K63" i="94" a="1"/>
  <c r="K63" i="94" s="1"/>
  <c r="N63" i="94" a="1"/>
  <c r="N63" i="94" s="1"/>
  <c r="L63" i="94" a="1"/>
  <c r="L63" i="94" s="1"/>
  <c r="J63" i="94" a="1"/>
  <c r="J63" i="94" s="1"/>
  <c r="D63" i="94"/>
  <c r="D63" i="44"/>
  <c r="N65" i="48"/>
  <c r="A66" i="48"/>
  <c r="B65" i="48"/>
  <c r="BS49" i="59"/>
  <c r="BS9" i="59"/>
  <c r="BS34" i="59"/>
  <c r="BS48" i="59"/>
  <c r="BS17" i="59"/>
  <c r="BS37" i="59"/>
  <c r="BS29" i="59"/>
  <c r="BS26" i="59"/>
  <c r="BS12" i="59"/>
  <c r="BS10" i="59"/>
  <c r="BS14" i="59"/>
  <c r="BS20" i="59"/>
  <c r="BS6" i="59"/>
  <c r="BS28" i="59"/>
  <c r="BS39" i="59"/>
  <c r="BS21" i="59"/>
  <c r="BS16" i="59"/>
  <c r="BS51" i="59"/>
  <c r="BS52" i="59"/>
  <c r="BS18" i="59"/>
  <c r="BS46" i="59"/>
  <c r="BS8" i="59"/>
  <c r="BS15" i="59"/>
  <c r="BS41" i="59"/>
  <c r="BS11" i="59"/>
  <c r="BS23" i="59"/>
  <c r="BS31" i="59"/>
  <c r="BS38" i="59"/>
  <c r="BS35" i="59"/>
  <c r="BS27" i="59"/>
  <c r="BS7" i="59"/>
  <c r="BS32" i="59"/>
  <c r="BS33" i="59"/>
  <c r="BS36" i="59"/>
  <c r="BS30" i="59"/>
  <c r="BS40" i="59"/>
  <c r="BS25" i="59"/>
  <c r="BS45" i="59"/>
  <c r="BS24" i="59"/>
  <c r="BS43" i="59"/>
  <c r="BS19" i="59"/>
  <c r="BS42" i="59"/>
  <c r="BS13" i="59"/>
  <c r="BS44" i="59"/>
  <c r="BS5" i="59"/>
  <c r="BS22" i="59"/>
  <c r="BS47" i="59"/>
  <c r="BS4" i="59"/>
  <c r="BS50" i="59"/>
  <c r="BO11" i="26"/>
  <c r="BT1" i="39"/>
  <c r="BP1" i="26"/>
  <c r="BO10" i="26"/>
  <c r="BO7" i="26"/>
  <c r="BO2" i="26"/>
  <c r="BO9" i="26"/>
  <c r="BO3" i="26"/>
  <c r="BT1" i="38"/>
  <c r="BT1" i="59"/>
  <c r="BO6" i="26"/>
  <c r="BO8" i="26"/>
  <c r="G65" i="48" l="1"/>
  <c r="J64" i="48"/>
  <c r="Q64" i="48" s="1"/>
  <c r="R64" i="48" s="1"/>
  <c r="H65" i="48"/>
  <c r="J64" i="44"/>
  <c r="K64" i="44"/>
  <c r="L64" i="44"/>
  <c r="M64" i="44"/>
  <c r="N64" i="44"/>
  <c r="O64" i="44"/>
  <c r="P64" i="44"/>
  <c r="S64" i="48"/>
  <c r="D65" i="48"/>
  <c r="BT3" i="38"/>
  <c r="P65" i="48"/>
  <c r="J65" i="48"/>
  <c r="I65" i="48"/>
  <c r="K66" i="48"/>
  <c r="L66" i="48" s="1"/>
  <c r="M66" i="48" s="1"/>
  <c r="F66" i="48" a="1"/>
  <c r="F66" i="48" s="1"/>
  <c r="C66" i="48" a="1"/>
  <c r="C66" i="48" s="1"/>
  <c r="U65" i="48"/>
  <c r="O65" i="48"/>
  <c r="T65" i="48"/>
  <c r="E64" i="48"/>
  <c r="BT14" i="59"/>
  <c r="BT42" i="59"/>
  <c r="BT28" i="59"/>
  <c r="BT47" i="59"/>
  <c r="BT9" i="59"/>
  <c r="BT25" i="59"/>
  <c r="BT51" i="59"/>
  <c r="BT20" i="59"/>
  <c r="BT31" i="59"/>
  <c r="BT16" i="59"/>
  <c r="BT10" i="59"/>
  <c r="BT26" i="59"/>
  <c r="BT52" i="59"/>
  <c r="BT27" i="59"/>
  <c r="BT40" i="59"/>
  <c r="BT29" i="59"/>
  <c r="BT6" i="59"/>
  <c r="BT33" i="59"/>
  <c r="BT37" i="59"/>
  <c r="BT19" i="59"/>
  <c r="BT13" i="59"/>
  <c r="BT17" i="59"/>
  <c r="BT5" i="59"/>
  <c r="BT46" i="59"/>
  <c r="BT48" i="59"/>
  <c r="BT32" i="59"/>
  <c r="BT41" i="59"/>
  <c r="BT36" i="59"/>
  <c r="BT43" i="59"/>
  <c r="BT4" i="59"/>
  <c r="BT35" i="59"/>
  <c r="BT22" i="59"/>
  <c r="BT21" i="59"/>
  <c r="BT49" i="59"/>
  <c r="BT7" i="59"/>
  <c r="BT39" i="59"/>
  <c r="BT30" i="59"/>
  <c r="BT34" i="59"/>
  <c r="BT38" i="59"/>
  <c r="BT11" i="59"/>
  <c r="BT8" i="59"/>
  <c r="BT23" i="59"/>
  <c r="BT15" i="59"/>
  <c r="BT50" i="59"/>
  <c r="BT45" i="59"/>
  <c r="BT44" i="59"/>
  <c r="BT12" i="59"/>
  <c r="BT24" i="59"/>
  <c r="BT18" i="59"/>
  <c r="BP9" i="26"/>
  <c r="BP10" i="26"/>
  <c r="BP3" i="26"/>
  <c r="BU1" i="39"/>
  <c r="BP8" i="26"/>
  <c r="BP7" i="26"/>
  <c r="BP2" i="26"/>
  <c r="BU1" i="38"/>
  <c r="BP6" i="26"/>
  <c r="BQ1" i="26"/>
  <c r="BP11" i="26"/>
  <c r="BU1" i="59"/>
  <c r="B66" i="48"/>
  <c r="N66" i="48"/>
  <c r="A67" i="48"/>
  <c r="N65" i="43"/>
  <c r="D65" i="43" a="1"/>
  <c r="D65" i="43" s="1"/>
  <c r="B65" i="44"/>
  <c r="L65" i="43"/>
  <c r="K65" i="43"/>
  <c r="C65" i="43" a="1"/>
  <c r="C65" i="43" s="1"/>
  <c r="B65" i="94"/>
  <c r="P65" i="43"/>
  <c r="M65" i="43"/>
  <c r="O65" i="43"/>
  <c r="J65" i="43"/>
  <c r="E65" i="43" a="1"/>
  <c r="E65" i="43" s="1"/>
  <c r="A66" i="44"/>
  <c r="B66" i="43"/>
  <c r="A67" i="43"/>
  <c r="C64" i="44"/>
  <c r="C64" i="94"/>
  <c r="L64" i="94" a="1"/>
  <c r="L64" i="94" s="1"/>
  <c r="M64" i="94" a="1"/>
  <c r="M64" i="94" s="1"/>
  <c r="J64" i="94" a="1"/>
  <c r="J64" i="94" s="1"/>
  <c r="K64" i="94" a="1"/>
  <c r="K64" i="94" s="1"/>
  <c r="O64" i="94" a="1"/>
  <c r="O64" i="94" s="1"/>
  <c r="N64" i="94" a="1"/>
  <c r="N64" i="94" s="1"/>
  <c r="D64" i="44"/>
  <c r="D64" i="94"/>
  <c r="E64" i="94"/>
  <c r="E64" i="44"/>
  <c r="S65" i="48" l="1"/>
  <c r="G66" i="48"/>
  <c r="U66" i="48"/>
  <c r="J65" i="44"/>
  <c r="K65" i="44"/>
  <c r="L65" i="44"/>
  <c r="M65" i="44"/>
  <c r="N65" i="44"/>
  <c r="O65" i="44"/>
  <c r="P65" i="44"/>
  <c r="H66" i="48"/>
  <c r="I66" i="48" s="1"/>
  <c r="O66" i="48"/>
  <c r="K67" i="48"/>
  <c r="L67" i="48" s="1"/>
  <c r="M67" i="48" s="1"/>
  <c r="C67" i="48" a="1"/>
  <c r="C67" i="48" s="1"/>
  <c r="F67" i="48" a="1"/>
  <c r="F67" i="48" s="1"/>
  <c r="E65" i="48"/>
  <c r="Q65" i="48"/>
  <c r="R65" i="48" s="1"/>
  <c r="T66" i="48"/>
  <c r="J66" i="48"/>
  <c r="D66" i="48"/>
  <c r="P66" i="48"/>
  <c r="BU3" i="38"/>
  <c r="B67" i="43"/>
  <c r="A67" i="44"/>
  <c r="A68" i="43"/>
  <c r="D66" i="43" a="1"/>
  <c r="D66" i="43" s="1"/>
  <c r="L66" i="43"/>
  <c r="O66" i="43"/>
  <c r="M66" i="43"/>
  <c r="B66" i="44"/>
  <c r="P66" i="43"/>
  <c r="N66" i="43"/>
  <c r="C66" i="43" a="1"/>
  <c r="C66" i="43" s="1"/>
  <c r="E66" i="43" a="1"/>
  <c r="E66" i="43" s="1"/>
  <c r="K66" i="43"/>
  <c r="B66" i="94"/>
  <c r="J66" i="43"/>
  <c r="E65" i="94"/>
  <c r="E65" i="44"/>
  <c r="L65" i="94" a="1"/>
  <c r="L65" i="94" s="1"/>
  <c r="M65" i="94" a="1"/>
  <c r="M65" i="94" s="1"/>
  <c r="N65" i="94" a="1"/>
  <c r="N65" i="94" s="1"/>
  <c r="O65" i="94" a="1"/>
  <c r="O65" i="94" s="1"/>
  <c r="J65" i="94" a="1"/>
  <c r="J65" i="94" s="1"/>
  <c r="K65" i="94" a="1"/>
  <c r="K65" i="94" s="1"/>
  <c r="C65" i="94"/>
  <c r="C65" i="44"/>
  <c r="D65" i="94"/>
  <c r="D65" i="44"/>
  <c r="A68" i="48"/>
  <c r="N67" i="48"/>
  <c r="B67" i="48"/>
  <c r="BU9" i="59"/>
  <c r="BU42" i="59"/>
  <c r="BU30" i="59"/>
  <c r="BU40" i="59"/>
  <c r="BU48" i="59"/>
  <c r="BU12" i="59"/>
  <c r="BU37" i="59"/>
  <c r="BU23" i="59"/>
  <c r="BU10" i="59"/>
  <c r="BU49" i="59"/>
  <c r="BU20" i="59"/>
  <c r="BU4" i="59"/>
  <c r="BU21" i="59"/>
  <c r="BU19" i="59"/>
  <c r="BU52" i="59"/>
  <c r="BU8" i="59"/>
  <c r="BU27" i="59"/>
  <c r="BU45" i="59"/>
  <c r="BU29" i="59"/>
  <c r="BU32" i="59"/>
  <c r="BU18" i="59"/>
  <c r="BU15" i="59"/>
  <c r="BU28" i="59"/>
  <c r="BU14" i="59"/>
  <c r="BU35" i="59"/>
  <c r="BU25" i="59"/>
  <c r="BU38" i="59"/>
  <c r="BU47" i="59"/>
  <c r="BU33" i="59"/>
  <c r="BU39" i="59"/>
  <c r="BU6" i="59"/>
  <c r="BU36" i="59"/>
  <c r="BU44" i="59"/>
  <c r="BU17" i="59"/>
  <c r="BU41" i="59"/>
  <c r="BU11" i="59"/>
  <c r="BU22" i="59"/>
  <c r="BU50" i="59"/>
  <c r="BU43" i="59"/>
  <c r="BU26" i="59"/>
  <c r="BU31" i="59"/>
  <c r="BU7" i="59"/>
  <c r="BU5" i="59"/>
  <c r="BU46" i="59"/>
  <c r="BU13" i="59"/>
  <c r="BU51" i="59"/>
  <c r="BU24" i="59"/>
  <c r="BU34" i="59"/>
  <c r="BU16" i="59"/>
  <c r="BQ10" i="26"/>
  <c r="BQ11" i="26"/>
  <c r="BV1" i="38"/>
  <c r="BQ9" i="26"/>
  <c r="BV1" i="39"/>
  <c r="BQ3" i="26"/>
  <c r="BQ6" i="26"/>
  <c r="BQ7" i="26"/>
  <c r="BQ2" i="26"/>
  <c r="BQ8" i="26"/>
  <c r="BV1" i="59"/>
  <c r="BR1" i="26"/>
  <c r="E66" i="48" l="1"/>
  <c r="G67" i="48"/>
  <c r="Q66" i="48"/>
  <c r="R66" i="48" s="1"/>
  <c r="H67" i="48"/>
  <c r="I67" i="48" s="1"/>
  <c r="J66" i="44"/>
  <c r="K66" i="44"/>
  <c r="L66" i="44"/>
  <c r="M66" i="44"/>
  <c r="N66" i="44"/>
  <c r="O66" i="44"/>
  <c r="P66" i="44"/>
  <c r="T67" i="48"/>
  <c r="D67" i="48"/>
  <c r="E67" i="48" s="1"/>
  <c r="O67" i="48"/>
  <c r="F68" i="48" a="1"/>
  <c r="F68" i="48" s="1"/>
  <c r="K68" i="48"/>
  <c r="L68" i="48" s="1"/>
  <c r="M68" i="48" s="1"/>
  <c r="C68" i="48" a="1"/>
  <c r="C68" i="48" s="1"/>
  <c r="S66" i="48"/>
  <c r="U67" i="48"/>
  <c r="BV3" i="38"/>
  <c r="J67" i="48"/>
  <c r="Q67" i="48" s="1"/>
  <c r="R67" i="48" s="1"/>
  <c r="S67" i="48"/>
  <c r="P67" i="48"/>
  <c r="BR3" i="26"/>
  <c r="BR11" i="26"/>
  <c r="BR8" i="26"/>
  <c r="BW1" i="38"/>
  <c r="BR7" i="26"/>
  <c r="BR10" i="26"/>
  <c r="BS1" i="26"/>
  <c r="BR2" i="26"/>
  <c r="BW1" i="39"/>
  <c r="BW1" i="59"/>
  <c r="BR6" i="26"/>
  <c r="BR9" i="26"/>
  <c r="BV30" i="59"/>
  <c r="BV33" i="59"/>
  <c r="BV42" i="59"/>
  <c r="BV37" i="59"/>
  <c r="BV27" i="59"/>
  <c r="BV39" i="59"/>
  <c r="BV50" i="59"/>
  <c r="BV24" i="59"/>
  <c r="BV49" i="59"/>
  <c r="BV38" i="59"/>
  <c r="BV10" i="59"/>
  <c r="BV23" i="59"/>
  <c r="BV22" i="59"/>
  <c r="BV40" i="59"/>
  <c r="BV11" i="59"/>
  <c r="BV17" i="59"/>
  <c r="BV26" i="59"/>
  <c r="BV7" i="59"/>
  <c r="BV32" i="59"/>
  <c r="BV14" i="59"/>
  <c r="BV47" i="59"/>
  <c r="BV20" i="59"/>
  <c r="BV41" i="59"/>
  <c r="BV4" i="59"/>
  <c r="BV45" i="59"/>
  <c r="BV21" i="59"/>
  <c r="BV18" i="59"/>
  <c r="BV34" i="59"/>
  <c r="BV13" i="59"/>
  <c r="BV31" i="59"/>
  <c r="BV35" i="59"/>
  <c r="BV46" i="59"/>
  <c r="BV51" i="59"/>
  <c r="BV44" i="59"/>
  <c r="BV43" i="59"/>
  <c r="BV29" i="59"/>
  <c r="BV6" i="59"/>
  <c r="BV16" i="59"/>
  <c r="BV15" i="59"/>
  <c r="BV48" i="59"/>
  <c r="BV28" i="59"/>
  <c r="BV12" i="59"/>
  <c r="BV9" i="59"/>
  <c r="BV5" i="59"/>
  <c r="BV19" i="59"/>
  <c r="BV25" i="59"/>
  <c r="BV52" i="59"/>
  <c r="BV8" i="59"/>
  <c r="BV36" i="59"/>
  <c r="A69" i="48"/>
  <c r="B68" i="48"/>
  <c r="N68" i="48"/>
  <c r="O68" i="48"/>
  <c r="L66" i="94" a="1"/>
  <c r="L66" i="94" s="1"/>
  <c r="J66" i="94" a="1"/>
  <c r="J66" i="94" s="1"/>
  <c r="N66" i="94" a="1"/>
  <c r="N66" i="94" s="1"/>
  <c r="O66" i="94" a="1"/>
  <c r="O66" i="94" s="1"/>
  <c r="M66" i="94" a="1"/>
  <c r="M66" i="94" s="1"/>
  <c r="K66" i="94" a="1"/>
  <c r="K66" i="94" s="1"/>
  <c r="E66" i="94"/>
  <c r="E66" i="44"/>
  <c r="C66" i="94"/>
  <c r="C66" i="44"/>
  <c r="D66" i="94"/>
  <c r="D66" i="44"/>
  <c r="B68" i="43"/>
  <c r="A68" i="44"/>
  <c r="A69" i="43"/>
  <c r="B67" i="44"/>
  <c r="E67" i="43" a="1"/>
  <c r="E67" i="43" s="1"/>
  <c r="C67" i="43" a="1"/>
  <c r="C67" i="43" s="1"/>
  <c r="D67" i="43" a="1"/>
  <c r="D67" i="43" s="1"/>
  <c r="O67" i="43"/>
  <c r="B67" i="94"/>
  <c r="J67" i="43"/>
  <c r="P67" i="43"/>
  <c r="K67" i="43"/>
  <c r="M67" i="43"/>
  <c r="N67" i="43"/>
  <c r="L67" i="43"/>
  <c r="J67" i="44" l="1"/>
  <c r="K67" i="44"/>
  <c r="L67" i="44"/>
  <c r="M67" i="44"/>
  <c r="N67" i="44"/>
  <c r="O67" i="44"/>
  <c r="P67" i="44"/>
  <c r="G68" i="48"/>
  <c r="D68" i="48"/>
  <c r="K69" i="48"/>
  <c r="L69" i="48" s="1"/>
  <c r="M69" i="48" s="1"/>
  <c r="C69" i="48" a="1"/>
  <c r="C69" i="48" s="1"/>
  <c r="F69" i="48" a="1"/>
  <c r="F69" i="48" s="1"/>
  <c r="H68" i="48"/>
  <c r="I68" i="48" s="1"/>
  <c r="BW3" i="38"/>
  <c r="T68" i="48"/>
  <c r="U68" i="48"/>
  <c r="J68" i="48"/>
  <c r="P68" i="48"/>
  <c r="L67" i="94" a="1"/>
  <c r="L67" i="94" s="1"/>
  <c r="M67" i="94" a="1"/>
  <c r="M67" i="94" s="1"/>
  <c r="K67" i="94" a="1"/>
  <c r="K67" i="94" s="1"/>
  <c r="O67" i="94" a="1"/>
  <c r="O67" i="94" s="1"/>
  <c r="N67" i="94" a="1"/>
  <c r="N67" i="94" s="1"/>
  <c r="J67" i="94" a="1"/>
  <c r="J67" i="94" s="1"/>
  <c r="D67" i="44"/>
  <c r="D67" i="94"/>
  <c r="C67" i="94"/>
  <c r="C67" i="44"/>
  <c r="E67" i="94"/>
  <c r="E67" i="44"/>
  <c r="A70" i="43"/>
  <c r="B69" i="43"/>
  <c r="A69" i="44"/>
  <c r="B68" i="44"/>
  <c r="B68" i="94"/>
  <c r="J68" i="43"/>
  <c r="M68" i="43"/>
  <c r="O68" i="43"/>
  <c r="L68" i="43"/>
  <c r="D68" i="43" a="1"/>
  <c r="D68" i="43" s="1"/>
  <c r="E68" i="43" a="1"/>
  <c r="E68" i="43" s="1"/>
  <c r="N68" i="43"/>
  <c r="C68" i="43" a="1"/>
  <c r="C68" i="43" s="1"/>
  <c r="P68" i="43"/>
  <c r="K68" i="43"/>
  <c r="B69" i="48"/>
  <c r="N69" i="48"/>
  <c r="A70" i="48"/>
  <c r="BW39" i="59"/>
  <c r="BW13" i="59"/>
  <c r="BW41" i="59"/>
  <c r="BW51" i="59"/>
  <c r="BW30" i="59"/>
  <c r="BW50" i="59"/>
  <c r="BW29" i="59"/>
  <c r="BW49" i="59"/>
  <c r="BW5" i="59"/>
  <c r="BW21" i="59"/>
  <c r="BW48" i="59"/>
  <c r="BW34" i="59"/>
  <c r="BW11" i="59"/>
  <c r="BW26" i="59"/>
  <c r="BW32" i="59"/>
  <c r="BW38" i="59"/>
  <c r="BW25" i="59"/>
  <c r="BW9" i="59"/>
  <c r="BW36" i="59"/>
  <c r="BW45" i="59"/>
  <c r="BW15" i="59"/>
  <c r="BW28" i="59"/>
  <c r="BW42" i="59"/>
  <c r="BW24" i="59"/>
  <c r="BW4" i="59"/>
  <c r="BW43" i="59"/>
  <c r="BW10" i="59"/>
  <c r="BW14" i="59"/>
  <c r="BW35" i="59"/>
  <c r="BW47" i="59"/>
  <c r="BW40" i="59"/>
  <c r="BW12" i="59"/>
  <c r="BW6" i="59"/>
  <c r="BW20" i="59"/>
  <c r="BW52" i="59"/>
  <c r="BW37" i="59"/>
  <c r="BW23" i="59"/>
  <c r="BW44" i="59"/>
  <c r="BW27" i="59"/>
  <c r="BW7" i="59"/>
  <c r="BW46" i="59"/>
  <c r="BW17" i="59"/>
  <c r="BW18" i="59"/>
  <c r="BW19" i="59"/>
  <c r="BW22" i="59"/>
  <c r="BW31" i="59"/>
  <c r="BW33" i="59"/>
  <c r="BW16" i="59"/>
  <c r="BW8" i="59"/>
  <c r="BX1" i="38"/>
  <c r="BS7" i="26"/>
  <c r="BS2" i="26"/>
  <c r="BT1" i="26"/>
  <c r="BS11" i="26"/>
  <c r="BX1" i="59"/>
  <c r="BS9" i="26"/>
  <c r="BS10" i="26"/>
  <c r="BX1" i="39"/>
  <c r="BS6" i="26"/>
  <c r="BS8" i="26"/>
  <c r="BS3" i="26"/>
  <c r="G69" i="48" l="1"/>
  <c r="P69" i="48"/>
  <c r="T69" i="48"/>
  <c r="O69" i="48"/>
  <c r="BX3" i="38"/>
  <c r="U69" i="48"/>
  <c r="Q68" i="48"/>
  <c r="R68" i="48" s="1"/>
  <c r="D69" i="48"/>
  <c r="J68" i="44"/>
  <c r="K68" i="44"/>
  <c r="L68" i="44"/>
  <c r="M68" i="44"/>
  <c r="N68" i="44"/>
  <c r="O68" i="44"/>
  <c r="P68" i="44"/>
  <c r="H69" i="48"/>
  <c r="J69" i="48" s="1"/>
  <c r="Q69" i="48"/>
  <c r="R69" i="48" s="1"/>
  <c r="K70" i="48"/>
  <c r="L70" i="48" s="1"/>
  <c r="M70" i="48" s="1"/>
  <c r="C70" i="48" a="1"/>
  <c r="C70" i="48" s="1"/>
  <c r="F70" i="48" a="1"/>
  <c r="F70" i="48" s="1"/>
  <c r="I69" i="48"/>
  <c r="E68" i="48"/>
  <c r="S68" i="48"/>
  <c r="S69" i="48" s="1"/>
  <c r="BX42" i="59"/>
  <c r="BX48" i="59"/>
  <c r="BX45" i="59"/>
  <c r="BX29" i="59"/>
  <c r="BX5" i="59"/>
  <c r="BX11" i="59"/>
  <c r="BX46" i="59"/>
  <c r="BX52" i="59"/>
  <c r="BX14" i="59"/>
  <c r="BX47" i="59"/>
  <c r="BX23" i="59"/>
  <c r="BX31" i="59"/>
  <c r="BX20" i="59"/>
  <c r="BX51" i="59"/>
  <c r="BX39" i="59"/>
  <c r="BX40" i="59"/>
  <c r="BX41" i="59"/>
  <c r="BX37" i="59"/>
  <c r="BX15" i="59"/>
  <c r="BX25" i="59"/>
  <c r="BX6" i="59"/>
  <c r="BX10" i="59"/>
  <c r="BX36" i="59"/>
  <c r="BX32" i="59"/>
  <c r="BX27" i="59"/>
  <c r="BX7" i="59"/>
  <c r="BX19" i="59"/>
  <c r="BX18" i="59"/>
  <c r="BX34" i="59"/>
  <c r="BX13" i="59"/>
  <c r="BX43" i="59"/>
  <c r="BX49" i="59"/>
  <c r="BX21" i="59"/>
  <c r="BX24" i="59"/>
  <c r="BX17" i="59"/>
  <c r="BX33" i="59"/>
  <c r="BX50" i="59"/>
  <c r="BX35" i="59"/>
  <c r="BX30" i="59"/>
  <c r="BX28" i="59"/>
  <c r="BX44" i="59"/>
  <c r="BX38" i="59"/>
  <c r="BX4" i="59"/>
  <c r="BX16" i="59"/>
  <c r="BX26" i="59"/>
  <c r="BX12" i="59"/>
  <c r="BX9" i="59"/>
  <c r="BX22" i="59"/>
  <c r="BX8" i="59"/>
  <c r="BT7" i="26"/>
  <c r="BT9" i="26"/>
  <c r="BT10" i="26"/>
  <c r="BY1" i="38"/>
  <c r="BU1" i="26"/>
  <c r="BY1" i="59"/>
  <c r="BT8" i="26"/>
  <c r="BY1" i="39"/>
  <c r="BT2" i="26"/>
  <c r="BT3" i="26"/>
  <c r="BT11" i="26"/>
  <c r="BT6" i="26"/>
  <c r="N70" i="48"/>
  <c r="A71" i="48"/>
  <c r="B70" i="48"/>
  <c r="C68" i="44"/>
  <c r="C68" i="94"/>
  <c r="E68" i="94"/>
  <c r="E68" i="44"/>
  <c r="D68" i="94"/>
  <c r="D68" i="44"/>
  <c r="N68" i="94" a="1"/>
  <c r="N68" i="94" s="1"/>
  <c r="J68" i="94" a="1"/>
  <c r="J68" i="94" s="1"/>
  <c r="L68" i="94" a="1"/>
  <c r="L68" i="94" s="1"/>
  <c r="M68" i="94" a="1"/>
  <c r="M68" i="94" s="1"/>
  <c r="K68" i="94" a="1"/>
  <c r="K68" i="94" s="1"/>
  <c r="O68" i="94" a="1"/>
  <c r="O68" i="94" s="1"/>
  <c r="B69" i="44"/>
  <c r="J69" i="43"/>
  <c r="C69" i="43" a="1"/>
  <c r="C69" i="43" s="1"/>
  <c r="B69" i="94"/>
  <c r="M69" i="43"/>
  <c r="P69" i="43"/>
  <c r="E69" i="43" a="1"/>
  <c r="E69" i="43" s="1"/>
  <c r="O69" i="43"/>
  <c r="L69" i="43"/>
  <c r="D69" i="43" a="1"/>
  <c r="D69" i="43" s="1"/>
  <c r="K69" i="43"/>
  <c r="N69" i="43"/>
  <c r="A71" i="43"/>
  <c r="B70" i="43"/>
  <c r="A70" i="44"/>
  <c r="G70" i="48" l="1"/>
  <c r="J69" i="44"/>
  <c r="K69" i="44"/>
  <c r="L69" i="44"/>
  <c r="M69" i="44"/>
  <c r="N69" i="44"/>
  <c r="O69" i="44"/>
  <c r="P69" i="44"/>
  <c r="U70" i="48"/>
  <c r="C71" i="48" a="1"/>
  <c r="C71" i="48" s="1"/>
  <c r="U71" i="48" s="1"/>
  <c r="K71" i="48"/>
  <c r="L71" i="48" s="1"/>
  <c r="M71" i="48" s="1"/>
  <c r="F71" i="48" a="1"/>
  <c r="F71" i="48" s="1"/>
  <c r="P70" i="48"/>
  <c r="D70" i="48"/>
  <c r="BY3" i="38"/>
  <c r="T70" i="48"/>
  <c r="H70" i="48"/>
  <c r="O70" i="48"/>
  <c r="O71" i="48" s="1"/>
  <c r="J70" i="48"/>
  <c r="Q70" i="48" s="1"/>
  <c r="R70" i="48" s="1"/>
  <c r="I70" i="48"/>
  <c r="E69" i="48"/>
  <c r="M70" i="43"/>
  <c r="K70" i="43"/>
  <c r="B70" i="44"/>
  <c r="J70" i="43"/>
  <c r="D70" i="43" a="1"/>
  <c r="D70" i="43" s="1"/>
  <c r="C70" i="43" a="1"/>
  <c r="C70" i="43" s="1"/>
  <c r="B70" i="94"/>
  <c r="L70" i="43"/>
  <c r="E70" i="43" a="1"/>
  <c r="E70" i="43" s="1"/>
  <c r="N70" i="43"/>
  <c r="O70" i="43"/>
  <c r="P70" i="43"/>
  <c r="A71" i="44"/>
  <c r="B71" i="43"/>
  <c r="A72" i="43"/>
  <c r="D69" i="94"/>
  <c r="D69" i="44"/>
  <c r="E69" i="44"/>
  <c r="E69" i="94"/>
  <c r="L69" i="94" a="1"/>
  <c r="L69" i="94" s="1"/>
  <c r="M69" i="94" a="1"/>
  <c r="M69" i="94" s="1"/>
  <c r="K69" i="94" a="1"/>
  <c r="K69" i="94" s="1"/>
  <c r="O69" i="94" a="1"/>
  <c r="O69" i="94" s="1"/>
  <c r="J69" i="94" a="1"/>
  <c r="J69" i="94" s="1"/>
  <c r="N69" i="94" a="1"/>
  <c r="N69" i="94" s="1"/>
  <c r="C69" i="44"/>
  <c r="C69" i="94"/>
  <c r="B71" i="48"/>
  <c r="N71" i="48"/>
  <c r="A72" i="48"/>
  <c r="T71" i="48"/>
  <c r="BY15" i="59"/>
  <c r="BY48" i="59"/>
  <c r="BY46" i="59"/>
  <c r="BY18" i="59"/>
  <c r="BY4" i="59"/>
  <c r="BY17" i="59"/>
  <c r="BY30" i="59"/>
  <c r="BY36" i="59"/>
  <c r="BY43" i="59"/>
  <c r="BY41" i="59"/>
  <c r="BY45" i="59"/>
  <c r="BY40" i="59"/>
  <c r="BY35" i="59"/>
  <c r="BY39" i="59"/>
  <c r="BY9" i="59"/>
  <c r="BY6" i="59"/>
  <c r="BY14" i="59"/>
  <c r="BY10" i="59"/>
  <c r="BY33" i="59"/>
  <c r="BY31" i="59"/>
  <c r="BY25" i="59"/>
  <c r="BY7" i="59"/>
  <c r="BY49" i="59"/>
  <c r="BY5" i="59"/>
  <c r="BY22" i="59"/>
  <c r="BY29" i="59"/>
  <c r="BY8" i="59"/>
  <c r="BY23" i="59"/>
  <c r="BY28" i="59"/>
  <c r="BY26" i="59"/>
  <c r="BY51" i="59"/>
  <c r="BY34" i="59"/>
  <c r="BY42" i="59"/>
  <c r="BY11" i="59"/>
  <c r="BY52" i="59"/>
  <c r="BY19" i="59"/>
  <c r="BY47" i="59"/>
  <c r="BY24" i="59"/>
  <c r="BY37" i="59"/>
  <c r="BY44" i="59"/>
  <c r="BY21" i="59"/>
  <c r="BY50" i="59"/>
  <c r="BY27" i="59"/>
  <c r="BY20" i="59"/>
  <c r="BY38" i="59"/>
  <c r="BY13" i="59"/>
  <c r="BY16" i="59"/>
  <c r="BY12" i="59"/>
  <c r="BY32" i="59"/>
  <c r="BZ1" i="39"/>
  <c r="BU11" i="26"/>
  <c r="BU3" i="26"/>
  <c r="BU8" i="26"/>
  <c r="BZ1" i="59"/>
  <c r="BV1" i="26"/>
  <c r="BU9" i="26"/>
  <c r="BZ1" i="38"/>
  <c r="BU2" i="26"/>
  <c r="BU7" i="26"/>
  <c r="BU10" i="26"/>
  <c r="BU6" i="26"/>
  <c r="E70" i="48" l="1"/>
  <c r="D71" i="48"/>
  <c r="E71" i="48" s="1"/>
  <c r="P71" i="48"/>
  <c r="H71" i="48"/>
  <c r="I71" i="48" s="1"/>
  <c r="J71" i="48"/>
  <c r="Q71" i="48" s="1"/>
  <c r="R71" i="48" s="1"/>
  <c r="K72" i="48"/>
  <c r="L72" i="48" s="1"/>
  <c r="M72" i="48" s="1"/>
  <c r="C72" i="48" a="1"/>
  <c r="C72" i="48" s="1"/>
  <c r="O72" i="48" s="1"/>
  <c r="F72" i="48" a="1"/>
  <c r="F72" i="48" s="1"/>
  <c r="S70" i="48"/>
  <c r="S71" i="48" s="1"/>
  <c r="G71" i="48"/>
  <c r="BZ3" i="38"/>
  <c r="J70" i="44"/>
  <c r="K70" i="44"/>
  <c r="L70" i="44"/>
  <c r="M70" i="44"/>
  <c r="N70" i="44"/>
  <c r="O70" i="44"/>
  <c r="P70" i="44"/>
  <c r="BV2" i="26"/>
  <c r="BV7" i="26"/>
  <c r="BV6" i="26"/>
  <c r="BV3" i="26"/>
  <c r="BV9" i="26"/>
  <c r="BV10" i="26"/>
  <c r="CA1" i="39"/>
  <c r="CA1" i="38"/>
  <c r="CA1" i="59"/>
  <c r="BV8" i="26"/>
  <c r="BW1" i="26"/>
  <c r="C27" i="58" s="1" a="1"/>
  <c r="C27" i="58" s="1"/>
  <c r="A4" i="38" s="1"/>
  <c r="BV11" i="26"/>
  <c r="BZ40" i="59"/>
  <c r="BZ27" i="59"/>
  <c r="BZ34" i="59"/>
  <c r="BZ48" i="59"/>
  <c r="BZ51" i="59"/>
  <c r="BZ20" i="59"/>
  <c r="BZ33" i="59"/>
  <c r="BZ10" i="59"/>
  <c r="BZ22" i="59"/>
  <c r="BZ21" i="59"/>
  <c r="BZ37" i="59"/>
  <c r="BZ4" i="59"/>
  <c r="BZ46" i="59"/>
  <c r="BZ39" i="59"/>
  <c r="BZ31" i="59"/>
  <c r="BZ14" i="59"/>
  <c r="BZ16" i="59"/>
  <c r="BZ36" i="59"/>
  <c r="BZ25" i="59"/>
  <c r="BZ23" i="59"/>
  <c r="BZ5" i="59"/>
  <c r="BZ29" i="59"/>
  <c r="BZ35" i="59"/>
  <c r="BZ38" i="59"/>
  <c r="BZ6" i="59"/>
  <c r="BZ28" i="59"/>
  <c r="BZ42" i="59"/>
  <c r="BZ52" i="59"/>
  <c r="BZ44" i="59"/>
  <c r="BZ11" i="59"/>
  <c r="BZ30" i="59"/>
  <c r="BZ32" i="59"/>
  <c r="BZ24" i="59"/>
  <c r="BZ19" i="59"/>
  <c r="BZ12" i="59"/>
  <c r="BZ45" i="59"/>
  <c r="BZ7" i="59"/>
  <c r="BZ15" i="59"/>
  <c r="BZ18" i="59"/>
  <c r="BZ8" i="59"/>
  <c r="BZ13" i="59"/>
  <c r="BZ43" i="59"/>
  <c r="BZ49" i="59"/>
  <c r="BZ17" i="59"/>
  <c r="BZ26" i="59"/>
  <c r="BZ47" i="59"/>
  <c r="BZ50" i="59"/>
  <c r="BZ41" i="59"/>
  <c r="BZ9" i="59"/>
  <c r="A73" i="48"/>
  <c r="B72" i="48"/>
  <c r="N72" i="48"/>
  <c r="T72" i="48"/>
  <c r="U72" i="48"/>
  <c r="A72" i="44"/>
  <c r="A73" i="43"/>
  <c r="B72" i="43"/>
  <c r="D71" i="43" a="1"/>
  <c r="D71" i="43" s="1"/>
  <c r="B71" i="94"/>
  <c r="K71" i="43"/>
  <c r="C71" i="43" a="1"/>
  <c r="C71" i="43" s="1"/>
  <c r="P71" i="43"/>
  <c r="L71" i="43"/>
  <c r="J71" i="43"/>
  <c r="M71" i="43"/>
  <c r="B71" i="44"/>
  <c r="N71" i="43"/>
  <c r="O71" i="43"/>
  <c r="E71" i="43" a="1"/>
  <c r="E71" i="43" s="1"/>
  <c r="E70" i="94"/>
  <c r="E70" i="44"/>
  <c r="M70" i="94" a="1"/>
  <c r="M70" i="94" s="1"/>
  <c r="N70" i="94" a="1"/>
  <c r="N70" i="94" s="1"/>
  <c r="K70" i="94" a="1"/>
  <c r="K70" i="94" s="1"/>
  <c r="L70" i="94" a="1"/>
  <c r="L70" i="94" s="1"/>
  <c r="O70" i="94" a="1"/>
  <c r="O70" i="94" s="1"/>
  <c r="J70" i="94" a="1"/>
  <c r="J70" i="94" s="1"/>
  <c r="C70" i="94"/>
  <c r="C70" i="44"/>
  <c r="D70" i="94"/>
  <c r="D70" i="44"/>
  <c r="P72" i="48" l="1"/>
  <c r="H72" i="48"/>
  <c r="I72" i="48" s="1"/>
  <c r="J71" i="44"/>
  <c r="K71" i="44"/>
  <c r="L71" i="44"/>
  <c r="M71" i="44"/>
  <c r="N71" i="44"/>
  <c r="O71" i="44"/>
  <c r="P71" i="44"/>
  <c r="CA3" i="38"/>
  <c r="G72" i="48"/>
  <c r="E4" i="38" a="1"/>
  <c r="E4" i="38" s="1"/>
  <c r="A4" i="39"/>
  <c r="A5" i="38"/>
  <c r="A4" i="59"/>
  <c r="J72" i="48"/>
  <c r="Q72" i="48" s="1"/>
  <c r="R72" i="48" s="1"/>
  <c r="D72" i="48"/>
  <c r="K73" i="48"/>
  <c r="L73" i="48" s="1"/>
  <c r="M73" i="48" s="1"/>
  <c r="C73" i="48" a="1"/>
  <c r="C73" i="48" s="1"/>
  <c r="F73" i="48" a="1"/>
  <c r="F73" i="48" s="1"/>
  <c r="E71" i="44"/>
  <c r="E71" i="94"/>
  <c r="C71" i="44"/>
  <c r="C71" i="94"/>
  <c r="J71" i="94" a="1"/>
  <c r="J71" i="94" s="1"/>
  <c r="O71" i="94" a="1"/>
  <c r="O71" i="94" s="1"/>
  <c r="L71" i="94" a="1"/>
  <c r="L71" i="94" s="1"/>
  <c r="N71" i="94" a="1"/>
  <c r="N71" i="94" s="1"/>
  <c r="M71" i="94" a="1"/>
  <c r="M71" i="94" s="1"/>
  <c r="K71" i="94" a="1"/>
  <c r="K71" i="94" s="1"/>
  <c r="D71" i="94"/>
  <c r="D71" i="44"/>
  <c r="L72" i="43"/>
  <c r="E72" i="43" a="1"/>
  <c r="E72" i="43" s="1"/>
  <c r="N72" i="43"/>
  <c r="K72" i="43"/>
  <c r="B72" i="94"/>
  <c r="O72" i="43"/>
  <c r="M72" i="43"/>
  <c r="C72" i="43" a="1"/>
  <c r="C72" i="43" s="1"/>
  <c r="D72" i="43" a="1"/>
  <c r="D72" i="43" s="1"/>
  <c r="P72" i="43"/>
  <c r="J72" i="43"/>
  <c r="B72" i="44"/>
  <c r="A74" i="43"/>
  <c r="A73" i="44"/>
  <c r="B73" i="43"/>
  <c r="B73" i="48"/>
  <c r="N73" i="48"/>
  <c r="A74" i="48"/>
  <c r="BW7" i="26"/>
  <c r="BW10" i="26"/>
  <c r="BW9" i="26"/>
  <c r="CB1" i="59"/>
  <c r="BW2" i="26"/>
  <c r="BW3" i="26"/>
  <c r="BW8" i="26"/>
  <c r="BW6" i="26"/>
  <c r="BW11" i="26"/>
  <c r="CB1" i="39"/>
  <c r="CA16" i="59"/>
  <c r="CA32" i="59"/>
  <c r="CA11" i="59"/>
  <c r="CA19" i="59"/>
  <c r="CA4" i="59"/>
  <c r="CA12" i="59"/>
  <c r="CA47" i="59"/>
  <c r="CA8" i="59"/>
  <c r="CA9" i="59"/>
  <c r="CA34" i="59"/>
  <c r="CA29" i="59"/>
  <c r="CA28" i="59"/>
  <c r="CA41" i="59"/>
  <c r="CA22" i="59"/>
  <c r="CA52" i="59"/>
  <c r="CA5" i="59"/>
  <c r="CA18" i="59"/>
  <c r="CA43" i="59"/>
  <c r="CA50" i="59"/>
  <c r="CA21" i="59"/>
  <c r="CA20" i="59"/>
  <c r="CA17" i="59"/>
  <c r="CA37" i="59"/>
  <c r="CA35" i="59"/>
  <c r="CA36" i="59"/>
  <c r="CA40" i="59"/>
  <c r="CA23" i="59"/>
  <c r="CA27" i="59"/>
  <c r="CA42" i="59"/>
  <c r="CA13" i="59"/>
  <c r="CA46" i="59"/>
  <c r="CA51" i="59"/>
  <c r="CA44" i="59"/>
  <c r="CA14" i="59"/>
  <c r="CA48" i="59"/>
  <c r="CA33" i="59"/>
  <c r="CA31" i="59"/>
  <c r="CA45" i="59"/>
  <c r="CA39" i="59"/>
  <c r="CA49" i="59"/>
  <c r="CA24" i="59"/>
  <c r="CA6" i="59"/>
  <c r="CA38" i="59"/>
  <c r="CA7" i="59"/>
  <c r="CA30" i="59"/>
  <c r="CA15" i="59"/>
  <c r="CA26" i="59"/>
  <c r="CA10" i="59"/>
  <c r="CA25" i="59"/>
  <c r="C74" i="48" l="1" a="1"/>
  <c r="C74" i="48" s="1"/>
  <c r="O74" i="48" s="1"/>
  <c r="F74" i="48" a="1"/>
  <c r="F74" i="48" s="1"/>
  <c r="K74" i="48"/>
  <c r="L74" i="48" s="1"/>
  <c r="M74" i="48" s="1"/>
  <c r="H73" i="48"/>
  <c r="I73" i="48" s="1"/>
  <c r="A5" i="39"/>
  <c r="A5" i="59"/>
  <c r="E5" i="38" a="1"/>
  <c r="E5" i="38" s="1"/>
  <c r="A6" i="38"/>
  <c r="T73" i="48"/>
  <c r="J4" i="38"/>
  <c r="K4" i="38"/>
  <c r="F4" i="38" a="1"/>
  <c r="F4" i="38" s="1"/>
  <c r="E4" i="39"/>
  <c r="G4" i="38" a="1"/>
  <c r="G4" i="38" s="1"/>
  <c r="E4" i="59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AC4" i="38"/>
  <c r="AD4" i="38"/>
  <c r="AE4" i="38"/>
  <c r="AF4" i="38"/>
  <c r="AG4" i="38"/>
  <c r="AH4" i="38"/>
  <c r="AI4" i="38"/>
  <c r="AJ4" i="38"/>
  <c r="AK4" i="38"/>
  <c r="AL4" i="38"/>
  <c r="AM4" i="38"/>
  <c r="AN4" i="38"/>
  <c r="AO4" i="38"/>
  <c r="AP4" i="38"/>
  <c r="AQ4" i="38"/>
  <c r="AR4" i="38"/>
  <c r="AS4" i="38"/>
  <c r="AT4" i="38"/>
  <c r="AU4" i="38"/>
  <c r="AV4" i="38"/>
  <c r="AW4" i="38"/>
  <c r="AX4" i="38"/>
  <c r="AY4" i="38"/>
  <c r="AZ4" i="38"/>
  <c r="BA4" i="38"/>
  <c r="BB4" i="38"/>
  <c r="BC4" i="38"/>
  <c r="BD4" i="38"/>
  <c r="BE4" i="38"/>
  <c r="BF4" i="38"/>
  <c r="BG4" i="38"/>
  <c r="BH4" i="38"/>
  <c r="BI4" i="38"/>
  <c r="BJ4" i="38"/>
  <c r="BK4" i="38"/>
  <c r="BL4" i="38"/>
  <c r="BM4" i="38"/>
  <c r="BN4" i="38"/>
  <c r="BO4" i="38"/>
  <c r="BP4" i="38"/>
  <c r="BQ4" i="38"/>
  <c r="BR4" i="38"/>
  <c r="BS4" i="38"/>
  <c r="BT4" i="38"/>
  <c r="BU4" i="38"/>
  <c r="BV4" i="38"/>
  <c r="BW4" i="38"/>
  <c r="BX4" i="38"/>
  <c r="BY4" i="38"/>
  <c r="BZ4" i="38"/>
  <c r="U73" i="48"/>
  <c r="U74" i="48" s="1"/>
  <c r="E72" i="48"/>
  <c r="S72" i="48"/>
  <c r="CA4" i="38"/>
  <c r="G73" i="48"/>
  <c r="D73" i="48"/>
  <c r="P73" i="48"/>
  <c r="J72" i="44"/>
  <c r="K72" i="44"/>
  <c r="L72" i="44"/>
  <c r="M72" i="44"/>
  <c r="N72" i="44"/>
  <c r="O72" i="44"/>
  <c r="P72" i="44"/>
  <c r="O73" i="48"/>
  <c r="CB42" i="59"/>
  <c r="CB24" i="59"/>
  <c r="CB49" i="59"/>
  <c r="CB4" i="59"/>
  <c r="CB30" i="59"/>
  <c r="CB40" i="59"/>
  <c r="CB51" i="59"/>
  <c r="CB13" i="59"/>
  <c r="CB35" i="59"/>
  <c r="CB8" i="59"/>
  <c r="CB10" i="59"/>
  <c r="CB38" i="59"/>
  <c r="CB20" i="59"/>
  <c r="CB52" i="59"/>
  <c r="CB6" i="59"/>
  <c r="CB46" i="59"/>
  <c r="CB50" i="59"/>
  <c r="CB5" i="59"/>
  <c r="CB31" i="59"/>
  <c r="CB18" i="59"/>
  <c r="CB34" i="59"/>
  <c r="CB26" i="59"/>
  <c r="CB33" i="59"/>
  <c r="CB47" i="59"/>
  <c r="CB22" i="59"/>
  <c r="CB11" i="59"/>
  <c r="CB44" i="59"/>
  <c r="CB36" i="59"/>
  <c r="CB21" i="59"/>
  <c r="CB48" i="59"/>
  <c r="CB28" i="59"/>
  <c r="CB25" i="59"/>
  <c r="CB7" i="59"/>
  <c r="CB19" i="59"/>
  <c r="CB37" i="59"/>
  <c r="CB16" i="59"/>
  <c r="CB15" i="59"/>
  <c r="CB9" i="59"/>
  <c r="CB32" i="59"/>
  <c r="CB12" i="59"/>
  <c r="CB27" i="59"/>
  <c r="CB17" i="59"/>
  <c r="CB14" i="59"/>
  <c r="CB41" i="59"/>
  <c r="CB29" i="59"/>
  <c r="CB23" i="59"/>
  <c r="CB45" i="59"/>
  <c r="CB43" i="59"/>
  <c r="CB39" i="59"/>
  <c r="N74" i="48"/>
  <c r="A75" i="48"/>
  <c r="B74" i="48"/>
  <c r="T74" i="48"/>
  <c r="P74" i="48"/>
  <c r="H74" i="48"/>
  <c r="I74" i="48" s="1"/>
  <c r="D73" i="43" a="1"/>
  <c r="D73" i="43" s="1"/>
  <c r="O73" i="43"/>
  <c r="P73" i="43"/>
  <c r="C73" i="43" a="1"/>
  <c r="C73" i="43" s="1"/>
  <c r="K73" i="43"/>
  <c r="B73" i="44"/>
  <c r="J73" i="43"/>
  <c r="L73" i="43"/>
  <c r="E73" i="43" a="1"/>
  <c r="E73" i="43" s="1"/>
  <c r="M73" i="43"/>
  <c r="B73" i="94"/>
  <c r="N73" i="43"/>
  <c r="A74" i="44"/>
  <c r="A75" i="43"/>
  <c r="B74" i="43"/>
  <c r="D72" i="94"/>
  <c r="D72" i="44"/>
  <c r="C72" i="94"/>
  <c r="C72" i="44"/>
  <c r="J72" i="94" a="1"/>
  <c r="J72" i="94" s="1"/>
  <c r="L72" i="94" a="1"/>
  <c r="L72" i="94" s="1"/>
  <c r="K72" i="94" a="1"/>
  <c r="K72" i="94" s="1"/>
  <c r="M72" i="94" a="1"/>
  <c r="M72" i="94" s="1"/>
  <c r="N72" i="94" a="1"/>
  <c r="N72" i="94" s="1"/>
  <c r="O72" i="94" a="1"/>
  <c r="O72" i="94" s="1"/>
  <c r="E72" i="44"/>
  <c r="E72" i="94"/>
  <c r="H4" i="38" a="1"/>
  <c r="S73" i="48" l="1"/>
  <c r="H4" i="38"/>
  <c r="I5" i="38"/>
  <c r="J5" i="38"/>
  <c r="K5" i="38"/>
  <c r="E5" i="59"/>
  <c r="G5" i="38" a="1"/>
  <c r="G5" i="38" s="1"/>
  <c r="E5" i="39"/>
  <c r="F5" i="38" a="1"/>
  <c r="F5" i="38" s="1"/>
  <c r="L5" i="38"/>
  <c r="M5" i="38"/>
  <c r="N5" i="38"/>
  <c r="O5" i="38"/>
  <c r="P5" i="38"/>
  <c r="Q5" i="38"/>
  <c r="R5" i="38"/>
  <c r="S5" i="38"/>
  <c r="T5" i="38"/>
  <c r="U5" i="38"/>
  <c r="V5" i="38"/>
  <c r="W5" i="38"/>
  <c r="X5" i="38"/>
  <c r="Y5" i="38"/>
  <c r="Z5" i="38"/>
  <c r="AA5" i="38"/>
  <c r="AB5" i="38"/>
  <c r="AC5" i="38"/>
  <c r="AD5" i="38"/>
  <c r="AE5" i="38"/>
  <c r="AF5" i="38"/>
  <c r="AG5" i="38"/>
  <c r="AH5" i="38"/>
  <c r="AI5" i="38"/>
  <c r="AJ5" i="38"/>
  <c r="AK5" i="38"/>
  <c r="AL5" i="38"/>
  <c r="AM5" i="38"/>
  <c r="AN5" i="38"/>
  <c r="AO5" i="38"/>
  <c r="AP5" i="38"/>
  <c r="AQ5" i="38"/>
  <c r="AR5" i="38"/>
  <c r="AS5" i="38"/>
  <c r="AT5" i="38"/>
  <c r="AU5" i="38"/>
  <c r="AV5" i="38"/>
  <c r="AW5" i="38"/>
  <c r="AX5" i="38"/>
  <c r="AY5" i="38"/>
  <c r="AZ5" i="38"/>
  <c r="BA5" i="38"/>
  <c r="BB5" i="38"/>
  <c r="BC5" i="38"/>
  <c r="BD5" i="38"/>
  <c r="BE5" i="38"/>
  <c r="BF5" i="38"/>
  <c r="BG5" i="38"/>
  <c r="BH5" i="38"/>
  <c r="BI5" i="38"/>
  <c r="BJ5" i="38"/>
  <c r="BK5" i="38"/>
  <c r="BL5" i="38"/>
  <c r="BM5" i="38"/>
  <c r="BN5" i="38"/>
  <c r="BO5" i="38"/>
  <c r="BP5" i="38"/>
  <c r="BQ5" i="38"/>
  <c r="BR5" i="38"/>
  <c r="BS5" i="38"/>
  <c r="BT5" i="38"/>
  <c r="BU5" i="38"/>
  <c r="BV5" i="38"/>
  <c r="BW5" i="38"/>
  <c r="BX5" i="38"/>
  <c r="BY5" i="38"/>
  <c r="BZ5" i="38"/>
  <c r="CA5" i="38"/>
  <c r="J73" i="44"/>
  <c r="K73" i="44"/>
  <c r="L73" i="44"/>
  <c r="M73" i="44"/>
  <c r="N73" i="44"/>
  <c r="O73" i="44"/>
  <c r="P73" i="44"/>
  <c r="D74" i="48"/>
  <c r="S74" i="48" s="1"/>
  <c r="G4" i="39"/>
  <c r="G4" i="59"/>
  <c r="I4" i="39"/>
  <c r="J4" i="39"/>
  <c r="K4" i="39"/>
  <c r="L4" i="39"/>
  <c r="M4" i="39"/>
  <c r="N4" i="39"/>
  <c r="O4" i="39"/>
  <c r="P4" i="39"/>
  <c r="Q4" i="39"/>
  <c r="R4" i="39"/>
  <c r="S4" i="39"/>
  <c r="T4" i="39"/>
  <c r="U4" i="39"/>
  <c r="V4" i="39"/>
  <c r="W4" i="39"/>
  <c r="X4" i="39"/>
  <c r="Y4" i="39"/>
  <c r="Z4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O4" i="39"/>
  <c r="AP4" i="39"/>
  <c r="AQ4" i="39"/>
  <c r="AR4" i="39"/>
  <c r="AS4" i="39"/>
  <c r="AT4" i="39"/>
  <c r="AU4" i="39"/>
  <c r="AV4" i="39"/>
  <c r="AW4" i="39"/>
  <c r="AX4" i="39"/>
  <c r="AY4" i="39"/>
  <c r="AZ4" i="39"/>
  <c r="BA4" i="39"/>
  <c r="BB4" i="39"/>
  <c r="BC4" i="39"/>
  <c r="BD4" i="39"/>
  <c r="BE4" i="39"/>
  <c r="BF4" i="39"/>
  <c r="BG4" i="39"/>
  <c r="BH4" i="39"/>
  <c r="BI4" i="39"/>
  <c r="BJ4" i="39"/>
  <c r="BK4" i="39"/>
  <c r="BL4" i="39"/>
  <c r="BM4" i="39"/>
  <c r="BN4" i="39"/>
  <c r="BO4" i="39"/>
  <c r="BP4" i="39"/>
  <c r="BQ4" i="39"/>
  <c r="BR4" i="39"/>
  <c r="BS4" i="39"/>
  <c r="BT4" i="39"/>
  <c r="BU4" i="39"/>
  <c r="BV4" i="39"/>
  <c r="BW4" i="39"/>
  <c r="BX4" i="39"/>
  <c r="BY4" i="39"/>
  <c r="BZ4" i="39"/>
  <c r="CA4" i="39"/>
  <c r="F4" i="59"/>
  <c r="F4" i="39"/>
  <c r="G74" i="48"/>
  <c r="CB4" i="39"/>
  <c r="J74" i="48"/>
  <c r="Q74" i="48" s="1"/>
  <c r="R74" i="48" s="1"/>
  <c r="K75" i="48"/>
  <c r="L75" i="48" s="1"/>
  <c r="M75" i="48" s="1"/>
  <c r="C75" i="48" a="1"/>
  <c r="C75" i="48" s="1"/>
  <c r="U75" i="48" s="1"/>
  <c r="F75" i="48" a="1"/>
  <c r="F75" i="48" s="1"/>
  <c r="E73" i="48"/>
  <c r="E6" i="38" a="1"/>
  <c r="E6" i="38" s="1"/>
  <c r="A6" i="59"/>
  <c r="A7" i="38"/>
  <c r="A6" i="39"/>
  <c r="J73" i="48"/>
  <c r="Q73" i="48" s="1"/>
  <c r="R73" i="48" s="1"/>
  <c r="K74" i="43"/>
  <c r="C74" i="43" a="1"/>
  <c r="C74" i="43" s="1"/>
  <c r="P74" i="43"/>
  <c r="B74" i="44"/>
  <c r="M74" i="43"/>
  <c r="J74" i="43"/>
  <c r="D74" i="43" a="1"/>
  <c r="D74" i="43" s="1"/>
  <c r="B74" i="94"/>
  <c r="L74" i="43"/>
  <c r="N74" i="43"/>
  <c r="O74" i="43"/>
  <c r="E74" i="43" a="1"/>
  <c r="E74" i="43" s="1"/>
  <c r="B75" i="43"/>
  <c r="A75" i="44"/>
  <c r="A76" i="43"/>
  <c r="L73" i="94" a="1"/>
  <c r="L73" i="94" s="1"/>
  <c r="N73" i="94" a="1"/>
  <c r="N73" i="94" s="1"/>
  <c r="J73" i="94" a="1"/>
  <c r="J73" i="94" s="1"/>
  <c r="M73" i="94" a="1"/>
  <c r="M73" i="94" s="1"/>
  <c r="O73" i="94" a="1"/>
  <c r="O73" i="94" s="1"/>
  <c r="K73" i="94" a="1"/>
  <c r="K73" i="94" s="1"/>
  <c r="E73" i="94"/>
  <c r="E73" i="44"/>
  <c r="C73" i="94"/>
  <c r="C73" i="44"/>
  <c r="D73" i="94"/>
  <c r="D73" i="44"/>
  <c r="B75" i="48"/>
  <c r="N75" i="48"/>
  <c r="A76" i="48"/>
  <c r="E74" i="48" l="1"/>
  <c r="O75" i="48"/>
  <c r="F5" i="59"/>
  <c r="F5" i="39"/>
  <c r="I5" i="39"/>
  <c r="J5" i="39"/>
  <c r="K5" i="39"/>
  <c r="L5" i="39"/>
  <c r="M5" i="39"/>
  <c r="N5" i="39"/>
  <c r="O5" i="39"/>
  <c r="P5" i="39"/>
  <c r="Q5" i="39"/>
  <c r="R5" i="39"/>
  <c r="S5" i="39"/>
  <c r="T5" i="39"/>
  <c r="U5" i="39"/>
  <c r="V5" i="39"/>
  <c r="W5" i="39"/>
  <c r="X5" i="39"/>
  <c r="Y5" i="39"/>
  <c r="Z5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O5" i="39"/>
  <c r="AP5" i="39"/>
  <c r="AQ5" i="39"/>
  <c r="AR5" i="39"/>
  <c r="AS5" i="39"/>
  <c r="AT5" i="39"/>
  <c r="AU5" i="39"/>
  <c r="AV5" i="39"/>
  <c r="AW5" i="39"/>
  <c r="AX5" i="39"/>
  <c r="AY5" i="39"/>
  <c r="AZ5" i="39"/>
  <c r="BA5" i="39"/>
  <c r="BB5" i="39"/>
  <c r="BC5" i="39"/>
  <c r="BD5" i="39"/>
  <c r="BE5" i="39"/>
  <c r="BF5" i="39"/>
  <c r="BG5" i="39"/>
  <c r="BH5" i="39"/>
  <c r="BI5" i="39"/>
  <c r="BJ5" i="39"/>
  <c r="BK5" i="39"/>
  <c r="BL5" i="39"/>
  <c r="BM5" i="39"/>
  <c r="BN5" i="39"/>
  <c r="BO5" i="39"/>
  <c r="BP5" i="39"/>
  <c r="BQ5" i="39"/>
  <c r="BR5" i="39"/>
  <c r="BS5" i="39"/>
  <c r="BT5" i="39"/>
  <c r="BU5" i="39"/>
  <c r="BV5" i="39"/>
  <c r="BW5" i="39"/>
  <c r="BX5" i="39"/>
  <c r="BY5" i="39"/>
  <c r="BZ5" i="39"/>
  <c r="CA5" i="39"/>
  <c r="CB5" i="39"/>
  <c r="G5" i="39"/>
  <c r="G5" i="59"/>
  <c r="F76" i="48" a="1"/>
  <c r="F76" i="48" s="1"/>
  <c r="K76" i="48"/>
  <c r="L76" i="48" s="1"/>
  <c r="M76" i="48" s="1"/>
  <c r="C76" i="48" a="1"/>
  <c r="C76" i="48" s="1"/>
  <c r="A8" i="38"/>
  <c r="E7" i="38" a="1"/>
  <c r="E7" i="38" s="1"/>
  <c r="A7" i="39"/>
  <c r="A7" i="59"/>
  <c r="I6" i="38"/>
  <c r="J6" i="38"/>
  <c r="K6" i="38"/>
  <c r="L6" i="38"/>
  <c r="F6" i="38" a="1"/>
  <c r="F6" i="38" s="1"/>
  <c r="G6" i="38" a="1"/>
  <c r="G6" i="38" s="1"/>
  <c r="E6" i="39"/>
  <c r="M6" i="38"/>
  <c r="E6" i="59"/>
  <c r="N6" i="38"/>
  <c r="O6" i="38"/>
  <c r="P6" i="38"/>
  <c r="Q6" i="38"/>
  <c r="R6" i="38"/>
  <c r="S6" i="38"/>
  <c r="T6" i="38"/>
  <c r="U6" i="38"/>
  <c r="V6" i="38"/>
  <c r="W6" i="38"/>
  <c r="X6" i="38"/>
  <c r="Y6" i="38"/>
  <c r="Z6" i="38"/>
  <c r="AA6" i="38"/>
  <c r="AB6" i="38"/>
  <c r="AC6" i="38"/>
  <c r="AD6" i="38"/>
  <c r="AE6" i="38"/>
  <c r="AF6" i="38"/>
  <c r="AG6" i="38"/>
  <c r="AH6" i="38"/>
  <c r="AI6" i="38"/>
  <c r="AJ6" i="38"/>
  <c r="AK6" i="38"/>
  <c r="AL6" i="38"/>
  <c r="AM6" i="38"/>
  <c r="AN6" i="38"/>
  <c r="AO6" i="38"/>
  <c r="AP6" i="38"/>
  <c r="AQ6" i="38"/>
  <c r="AR6" i="38"/>
  <c r="AS6" i="38"/>
  <c r="AT6" i="38"/>
  <c r="AU6" i="38"/>
  <c r="AV6" i="38"/>
  <c r="AW6" i="38"/>
  <c r="AX6" i="38"/>
  <c r="AY6" i="38"/>
  <c r="AZ6" i="38"/>
  <c r="BA6" i="38"/>
  <c r="BB6" i="38"/>
  <c r="BC6" i="38"/>
  <c r="BD6" i="38"/>
  <c r="BE6" i="38"/>
  <c r="BF6" i="38"/>
  <c r="BG6" i="38"/>
  <c r="BH6" i="38"/>
  <c r="BI6" i="38"/>
  <c r="BJ6" i="38"/>
  <c r="BK6" i="38"/>
  <c r="BL6" i="38"/>
  <c r="BM6" i="38"/>
  <c r="BN6" i="38"/>
  <c r="BO6" i="38"/>
  <c r="BP6" i="38"/>
  <c r="BQ6" i="38"/>
  <c r="BR6" i="38"/>
  <c r="BS6" i="38"/>
  <c r="BT6" i="38"/>
  <c r="BU6" i="38"/>
  <c r="BV6" i="38"/>
  <c r="BW6" i="38"/>
  <c r="BX6" i="38"/>
  <c r="BY6" i="38"/>
  <c r="BZ6" i="38"/>
  <c r="CA6" i="38"/>
  <c r="G75" i="48"/>
  <c r="H75" i="48"/>
  <c r="J75" i="48" s="1"/>
  <c r="J76" i="48" s="1"/>
  <c r="Q76" i="48" s="1"/>
  <c r="R76" i="48" s="1"/>
  <c r="J74" i="44"/>
  <c r="K74" i="44"/>
  <c r="L74" i="44"/>
  <c r="M74" i="44"/>
  <c r="N74" i="44"/>
  <c r="O74" i="44"/>
  <c r="P74" i="44"/>
  <c r="D75" i="48"/>
  <c r="S75" i="48" s="1"/>
  <c r="N4" i="59"/>
  <c r="O4" i="59"/>
  <c r="Q4" i="59"/>
  <c r="T75" i="48"/>
  <c r="P75" i="48"/>
  <c r="Q75" i="48" s="1"/>
  <c r="R75" i="48" s="1"/>
  <c r="H5" i="38" a="1"/>
  <c r="H5" i="38" s="1"/>
  <c r="H4" i="39"/>
  <c r="H4" i="59"/>
  <c r="J4" i="59" s="1"/>
  <c r="A77" i="48"/>
  <c r="N76" i="48"/>
  <c r="B76" i="48"/>
  <c r="T76" i="48"/>
  <c r="H76" i="48"/>
  <c r="U76" i="48"/>
  <c r="O76" i="48"/>
  <c r="P76" i="48"/>
  <c r="B76" i="43"/>
  <c r="A76" i="44"/>
  <c r="A77" i="43"/>
  <c r="P75" i="43"/>
  <c r="B75" i="94"/>
  <c r="M75" i="43"/>
  <c r="B75" i="44"/>
  <c r="E75" i="43" a="1"/>
  <c r="E75" i="43" s="1"/>
  <c r="L75" i="43"/>
  <c r="O75" i="43"/>
  <c r="J75" i="43"/>
  <c r="C75" i="43" a="1"/>
  <c r="C75" i="43" s="1"/>
  <c r="N75" i="43"/>
  <c r="K75" i="43"/>
  <c r="D75" i="43" a="1"/>
  <c r="D75" i="43" s="1"/>
  <c r="E74" i="44"/>
  <c r="E74" i="94"/>
  <c r="M74" i="94" a="1"/>
  <c r="M74" i="94" s="1"/>
  <c r="N74" i="94" a="1"/>
  <c r="N74" i="94" s="1"/>
  <c r="K74" i="94" a="1"/>
  <c r="K74" i="94" s="1"/>
  <c r="L74" i="94" a="1"/>
  <c r="L74" i="94" s="1"/>
  <c r="J74" i="94" a="1"/>
  <c r="J74" i="94" s="1"/>
  <c r="O74" i="94" a="1"/>
  <c r="O74" i="94" s="1"/>
  <c r="D74" i="94"/>
  <c r="D74" i="44"/>
  <c r="C74" i="44"/>
  <c r="C74" i="94"/>
  <c r="I4" i="59" l="1"/>
  <c r="H5" i="59"/>
  <c r="U5" i="59" s="1"/>
  <c r="H5" i="39"/>
  <c r="P4" i="5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O6" i="39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BH6" i="39"/>
  <c r="BI6" i="39"/>
  <c r="BJ6" i="39"/>
  <c r="BK6" i="39"/>
  <c r="BL6" i="39"/>
  <c r="BM6" i="39"/>
  <c r="BN6" i="39"/>
  <c r="BO6" i="39"/>
  <c r="BP6" i="39"/>
  <c r="BQ6" i="39"/>
  <c r="BR6" i="39"/>
  <c r="BS6" i="39"/>
  <c r="BT6" i="39"/>
  <c r="BU6" i="39"/>
  <c r="BV6" i="39"/>
  <c r="BW6" i="39"/>
  <c r="BX6" i="39"/>
  <c r="BY6" i="39"/>
  <c r="BZ6" i="39"/>
  <c r="CA6" i="39"/>
  <c r="CB6" i="39"/>
  <c r="I7" i="38"/>
  <c r="J7" i="38"/>
  <c r="K7" i="38"/>
  <c r="L7" i="38"/>
  <c r="M7" i="38"/>
  <c r="G7" i="38" a="1"/>
  <c r="G7" i="38" s="1"/>
  <c r="E7" i="39"/>
  <c r="F7" i="38" a="1"/>
  <c r="F7" i="38" s="1"/>
  <c r="N7" i="38"/>
  <c r="E7" i="59"/>
  <c r="O7" i="38"/>
  <c r="P7" i="38"/>
  <c r="Q7" i="38"/>
  <c r="R7" i="38"/>
  <c r="S7" i="38"/>
  <c r="T7" i="38"/>
  <c r="U7" i="38"/>
  <c r="V7" i="38"/>
  <c r="W7" i="38"/>
  <c r="X7" i="38"/>
  <c r="Y7" i="38"/>
  <c r="Z7" i="38"/>
  <c r="AA7" i="38"/>
  <c r="AB7" i="38"/>
  <c r="AC7" i="38"/>
  <c r="AD7" i="38"/>
  <c r="AE7" i="38"/>
  <c r="AF7" i="38"/>
  <c r="AG7" i="38"/>
  <c r="AH7" i="38"/>
  <c r="AI7" i="38"/>
  <c r="AJ7" i="38"/>
  <c r="AK7" i="38"/>
  <c r="AL7" i="38"/>
  <c r="AM7" i="38"/>
  <c r="AN7" i="38"/>
  <c r="AO7" i="38"/>
  <c r="AP7" i="38"/>
  <c r="AQ7" i="38"/>
  <c r="AR7" i="38"/>
  <c r="AS7" i="38"/>
  <c r="AT7" i="38"/>
  <c r="AU7" i="38"/>
  <c r="AV7" i="38"/>
  <c r="AW7" i="38"/>
  <c r="AX7" i="38"/>
  <c r="AY7" i="38"/>
  <c r="AZ7" i="38"/>
  <c r="BA7" i="38"/>
  <c r="BB7" i="38"/>
  <c r="BC7" i="38"/>
  <c r="BD7" i="38"/>
  <c r="BE7" i="38"/>
  <c r="BF7" i="38"/>
  <c r="BG7" i="38"/>
  <c r="BH7" i="38"/>
  <c r="BI7" i="38"/>
  <c r="BJ7" i="38"/>
  <c r="BK7" i="38"/>
  <c r="BL7" i="38"/>
  <c r="BM7" i="38"/>
  <c r="BN7" i="38"/>
  <c r="BO7" i="38"/>
  <c r="BP7" i="38"/>
  <c r="BQ7" i="38"/>
  <c r="BR7" i="38"/>
  <c r="BS7" i="38"/>
  <c r="BT7" i="38"/>
  <c r="BU7" i="38"/>
  <c r="BV7" i="38"/>
  <c r="BW7" i="38"/>
  <c r="BX7" i="38"/>
  <c r="BY7" i="38"/>
  <c r="BZ7" i="38"/>
  <c r="CA7" i="38"/>
  <c r="J75" i="44"/>
  <c r="K75" i="44"/>
  <c r="L75" i="44"/>
  <c r="M75" i="44"/>
  <c r="N75" i="44"/>
  <c r="O75" i="44"/>
  <c r="P75" i="44"/>
  <c r="M4" i="59"/>
  <c r="I5" i="59"/>
  <c r="J5" i="59"/>
  <c r="K5" i="59"/>
  <c r="L5" i="59"/>
  <c r="M5" i="59"/>
  <c r="N5" i="59"/>
  <c r="O5" i="59"/>
  <c r="P5" i="59"/>
  <c r="Q5" i="59"/>
  <c r="R5" i="59"/>
  <c r="S5" i="59"/>
  <c r="T5" i="59"/>
  <c r="F6" i="59"/>
  <c r="F6" i="39"/>
  <c r="E75" i="48"/>
  <c r="H6" i="38" a="1"/>
  <c r="H6" i="38" s="1"/>
  <c r="E8" i="38" a="1"/>
  <c r="E8" i="38" s="1"/>
  <c r="A8" i="59"/>
  <c r="A9" i="38"/>
  <c r="A8" i="39"/>
  <c r="T4" i="59"/>
  <c r="L4" i="59"/>
  <c r="D76" i="48"/>
  <c r="S76" i="48" s="1"/>
  <c r="K77" i="48"/>
  <c r="L77" i="48" s="1"/>
  <c r="M77" i="48" s="1"/>
  <c r="F77" i="48" a="1"/>
  <c r="F77" i="48" s="1"/>
  <c r="C77" i="48" a="1"/>
  <c r="C77" i="48" s="1"/>
  <c r="T77" i="48" s="1"/>
  <c r="S4" i="59"/>
  <c r="K4" i="59"/>
  <c r="I75" i="48"/>
  <c r="I76" i="48" s="1"/>
  <c r="G6" i="39"/>
  <c r="G6" i="59"/>
  <c r="R4" i="59"/>
  <c r="G76" i="48"/>
  <c r="D75" i="94"/>
  <c r="D75" i="44"/>
  <c r="C75" i="94"/>
  <c r="C75" i="44"/>
  <c r="E75" i="94"/>
  <c r="E75" i="44"/>
  <c r="M75" i="94" a="1"/>
  <c r="M75" i="94" s="1"/>
  <c r="J75" i="94" a="1"/>
  <c r="J75" i="94" s="1"/>
  <c r="O75" i="94" a="1"/>
  <c r="O75" i="94" s="1"/>
  <c r="N75" i="94" a="1"/>
  <c r="N75" i="94" s="1"/>
  <c r="K75" i="94" a="1"/>
  <c r="K75" i="94" s="1"/>
  <c r="L75" i="94" a="1"/>
  <c r="L75" i="94" s="1"/>
  <c r="A78" i="43"/>
  <c r="A77" i="44"/>
  <c r="B77" i="43"/>
  <c r="L76" i="43"/>
  <c r="K76" i="43"/>
  <c r="N76" i="43"/>
  <c r="D76" i="43" a="1"/>
  <c r="D76" i="43" s="1"/>
  <c r="C76" i="43" a="1"/>
  <c r="C76" i="43" s="1"/>
  <c r="J76" i="43"/>
  <c r="O76" i="43"/>
  <c r="B76" i="44"/>
  <c r="M76" i="43"/>
  <c r="B76" i="94"/>
  <c r="E76" i="43" a="1"/>
  <c r="E76" i="43" s="1"/>
  <c r="P76" i="43"/>
  <c r="A78" i="48"/>
  <c r="B77" i="48"/>
  <c r="N77" i="48"/>
  <c r="O77" i="48"/>
  <c r="H77" i="48" l="1"/>
  <c r="D77" i="48"/>
  <c r="J77" i="48"/>
  <c r="U77" i="48"/>
  <c r="K78" i="48"/>
  <c r="L78" i="48" s="1"/>
  <c r="M78" i="48" s="1"/>
  <c r="C78" i="48" a="1"/>
  <c r="C78" i="48" s="1"/>
  <c r="T78" i="48" s="1"/>
  <c r="F78" i="48" a="1"/>
  <c r="F78" i="48" s="1"/>
  <c r="E76" i="48"/>
  <c r="F7" i="39"/>
  <c r="F7" i="59"/>
  <c r="S77" i="48"/>
  <c r="J76" i="44"/>
  <c r="K76" i="44"/>
  <c r="L76" i="44"/>
  <c r="M76" i="44"/>
  <c r="N76" i="44"/>
  <c r="O76" i="44"/>
  <c r="P76" i="44"/>
  <c r="A9" i="59"/>
  <c r="E9" i="38" a="1"/>
  <c r="E9" i="38" s="1"/>
  <c r="A9" i="39"/>
  <c r="A10" i="38"/>
  <c r="G77" i="48"/>
  <c r="E77" i="48"/>
  <c r="G7" i="59"/>
  <c r="G7" i="39"/>
  <c r="I77" i="48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O7" i="39"/>
  <c r="AP7" i="39"/>
  <c r="AQ7" i="39"/>
  <c r="AR7" i="39"/>
  <c r="AS7" i="39"/>
  <c r="AT7" i="39"/>
  <c r="AU7" i="39"/>
  <c r="AV7" i="39"/>
  <c r="AW7" i="39"/>
  <c r="AX7" i="39"/>
  <c r="AY7" i="39"/>
  <c r="AZ7" i="39"/>
  <c r="BA7" i="39"/>
  <c r="BB7" i="39"/>
  <c r="BC7" i="39"/>
  <c r="BD7" i="39"/>
  <c r="BE7" i="39"/>
  <c r="BF7" i="39"/>
  <c r="BG7" i="39"/>
  <c r="BH7" i="39"/>
  <c r="BI7" i="39"/>
  <c r="BJ7" i="39"/>
  <c r="BK7" i="39"/>
  <c r="BL7" i="39"/>
  <c r="BM7" i="39"/>
  <c r="BN7" i="39"/>
  <c r="BO7" i="39"/>
  <c r="BP7" i="39"/>
  <c r="BQ7" i="39"/>
  <c r="BR7" i="39"/>
  <c r="BS7" i="39"/>
  <c r="BT7" i="39"/>
  <c r="BU7" i="39"/>
  <c r="BV7" i="39"/>
  <c r="BW7" i="39"/>
  <c r="BX7" i="39"/>
  <c r="BY7" i="39"/>
  <c r="BZ7" i="39"/>
  <c r="CA7" i="39"/>
  <c r="CB7" i="39"/>
  <c r="H7" i="38" a="1"/>
  <c r="H7" i="38" s="1"/>
  <c r="I8" i="38"/>
  <c r="J8" i="38"/>
  <c r="K8" i="38"/>
  <c r="L8" i="38"/>
  <c r="M8" i="38"/>
  <c r="N8" i="38"/>
  <c r="E8" i="39"/>
  <c r="F8" i="38" a="1"/>
  <c r="F8" i="38" s="1"/>
  <c r="E8" i="59"/>
  <c r="O8" i="38"/>
  <c r="G8" i="38" a="1"/>
  <c r="G8" i="38" s="1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AL8" i="38"/>
  <c r="AM8" i="38"/>
  <c r="AN8" i="38"/>
  <c r="AO8" i="38"/>
  <c r="AP8" i="38"/>
  <c r="AQ8" i="38"/>
  <c r="AR8" i="38"/>
  <c r="AS8" i="38"/>
  <c r="AT8" i="38"/>
  <c r="AU8" i="38"/>
  <c r="AV8" i="38"/>
  <c r="AW8" i="38"/>
  <c r="AX8" i="38"/>
  <c r="AY8" i="38"/>
  <c r="AZ8" i="38"/>
  <c r="BA8" i="38"/>
  <c r="BB8" i="38"/>
  <c r="BC8" i="38"/>
  <c r="BD8" i="38"/>
  <c r="BE8" i="38"/>
  <c r="BF8" i="38"/>
  <c r="BG8" i="38"/>
  <c r="BH8" i="38"/>
  <c r="BI8" i="38"/>
  <c r="BJ8" i="38"/>
  <c r="BK8" i="38"/>
  <c r="BL8" i="38"/>
  <c r="BM8" i="38"/>
  <c r="BN8" i="38"/>
  <c r="BO8" i="38"/>
  <c r="BP8" i="38"/>
  <c r="BQ8" i="38"/>
  <c r="BR8" i="38"/>
  <c r="BS8" i="38"/>
  <c r="BT8" i="38"/>
  <c r="BU8" i="38"/>
  <c r="BV8" i="38"/>
  <c r="BW8" i="38"/>
  <c r="BX8" i="38"/>
  <c r="BY8" i="38"/>
  <c r="BZ8" i="38"/>
  <c r="CA8" i="38"/>
  <c r="P77" i="48"/>
  <c r="H6" i="39"/>
  <c r="H6" i="59"/>
  <c r="L6" i="59" s="1"/>
  <c r="B78" i="48"/>
  <c r="N78" i="48"/>
  <c r="A79" i="48"/>
  <c r="O78" i="48"/>
  <c r="D78" i="48"/>
  <c r="H78" i="48"/>
  <c r="I78" i="48" s="1"/>
  <c r="E76" i="94"/>
  <c r="E76" i="44"/>
  <c r="O76" i="94" a="1"/>
  <c r="O76" i="94" s="1"/>
  <c r="L76" i="94" a="1"/>
  <c r="L76" i="94" s="1"/>
  <c r="J76" i="94" a="1"/>
  <c r="J76" i="94" s="1"/>
  <c r="M76" i="94" a="1"/>
  <c r="M76" i="94" s="1"/>
  <c r="K76" i="94" a="1"/>
  <c r="K76" i="94" s="1"/>
  <c r="N76" i="94" a="1"/>
  <c r="N76" i="94" s="1"/>
  <c r="C76" i="94"/>
  <c r="C76" i="44"/>
  <c r="D76" i="94"/>
  <c r="D76" i="44"/>
  <c r="B77" i="44"/>
  <c r="C77" i="43" a="1"/>
  <c r="C77" i="43" s="1"/>
  <c r="L77" i="43"/>
  <c r="P77" i="43"/>
  <c r="J77" i="43"/>
  <c r="B77" i="94"/>
  <c r="E77" i="43" a="1"/>
  <c r="E77" i="43" s="1"/>
  <c r="K77" i="43"/>
  <c r="D77" i="43" a="1"/>
  <c r="D77" i="43" s="1"/>
  <c r="N77" i="43"/>
  <c r="O77" i="43"/>
  <c r="M77" i="43"/>
  <c r="A78" i="44"/>
  <c r="A79" i="43"/>
  <c r="B78" i="43"/>
  <c r="S6" i="59" l="1"/>
  <c r="R6" i="59"/>
  <c r="J6" i="59"/>
  <c r="I6" i="59"/>
  <c r="S78" i="48"/>
  <c r="C79" i="48" a="1"/>
  <c r="C79" i="48" s="1"/>
  <c r="F79" i="48" a="1"/>
  <c r="F79" i="48" s="1"/>
  <c r="K79" i="48"/>
  <c r="L79" i="48" s="1"/>
  <c r="M79" i="48" s="1"/>
  <c r="J78" i="48"/>
  <c r="H8" i="38" a="1"/>
  <c r="H8" i="38" s="1"/>
  <c r="M6" i="59"/>
  <c r="T6" i="59"/>
  <c r="K6" i="59"/>
  <c r="J77" i="44"/>
  <c r="K77" i="44"/>
  <c r="L77" i="44"/>
  <c r="M77" i="44"/>
  <c r="N77" i="44"/>
  <c r="O77" i="44"/>
  <c r="P77" i="44"/>
  <c r="E78" i="48"/>
  <c r="G78" i="48"/>
  <c r="A10" i="59"/>
  <c r="A11" i="38"/>
  <c r="E10" i="38" a="1"/>
  <c r="E10" i="38" s="1"/>
  <c r="A10" i="39"/>
  <c r="Q6" i="59"/>
  <c r="G8" i="59"/>
  <c r="G8" i="39"/>
  <c r="U78" i="48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P6" i="59"/>
  <c r="N7" i="59"/>
  <c r="F8" i="59"/>
  <c r="F8" i="39"/>
  <c r="H7" i="59"/>
  <c r="J7" i="59" s="1"/>
  <c r="H7" i="39"/>
  <c r="I9" i="38"/>
  <c r="J9" i="38"/>
  <c r="K9" i="38"/>
  <c r="L9" i="38"/>
  <c r="M9" i="38"/>
  <c r="N9" i="38"/>
  <c r="O9" i="38"/>
  <c r="E9" i="59"/>
  <c r="G9" i="38" a="1"/>
  <c r="G9" i="38" s="1"/>
  <c r="E9" i="39"/>
  <c r="P9" i="38"/>
  <c r="F9" i="38" a="1"/>
  <c r="F9" i="38" s="1"/>
  <c r="H9" i="38" a="1"/>
  <c r="H9" i="38" s="1"/>
  <c r="Q9" i="38"/>
  <c r="R9" i="38"/>
  <c r="S9" i="38"/>
  <c r="T9" i="38"/>
  <c r="U9" i="38"/>
  <c r="V9" i="38"/>
  <c r="W9" i="38"/>
  <c r="X9" i="38"/>
  <c r="Y9" i="38"/>
  <c r="Z9" i="38"/>
  <c r="AA9" i="38"/>
  <c r="AB9" i="38"/>
  <c r="AC9" i="38"/>
  <c r="AD9" i="38"/>
  <c r="AE9" i="38"/>
  <c r="AF9" i="38"/>
  <c r="AG9" i="38"/>
  <c r="AH9" i="38"/>
  <c r="AI9" i="38"/>
  <c r="AJ9" i="38"/>
  <c r="AK9" i="38"/>
  <c r="AL9" i="38"/>
  <c r="AM9" i="38"/>
  <c r="AN9" i="38"/>
  <c r="AO9" i="38"/>
  <c r="AP9" i="38"/>
  <c r="AQ9" i="38"/>
  <c r="AR9" i="38"/>
  <c r="AS9" i="38"/>
  <c r="AT9" i="38"/>
  <c r="AU9" i="38"/>
  <c r="AV9" i="38"/>
  <c r="AW9" i="38"/>
  <c r="AX9" i="38"/>
  <c r="AY9" i="38"/>
  <c r="AZ9" i="38"/>
  <c r="BA9" i="38"/>
  <c r="BB9" i="38"/>
  <c r="BC9" i="38"/>
  <c r="BD9" i="38"/>
  <c r="BE9" i="38"/>
  <c r="BF9" i="38"/>
  <c r="BG9" i="38"/>
  <c r="BH9" i="38"/>
  <c r="BI9" i="38"/>
  <c r="BJ9" i="38"/>
  <c r="BK9" i="38"/>
  <c r="BL9" i="38"/>
  <c r="BM9" i="38"/>
  <c r="BN9" i="38"/>
  <c r="BO9" i="38"/>
  <c r="BP9" i="38"/>
  <c r="BQ9" i="38"/>
  <c r="BR9" i="38"/>
  <c r="BS9" i="38"/>
  <c r="BT9" i="38"/>
  <c r="BU9" i="38"/>
  <c r="BV9" i="38"/>
  <c r="BW9" i="38"/>
  <c r="BX9" i="38"/>
  <c r="BY9" i="38"/>
  <c r="BZ9" i="38"/>
  <c r="CA9" i="38"/>
  <c r="O6" i="59"/>
  <c r="Q77" i="48"/>
  <c r="R77" i="48" s="1"/>
  <c r="P78" i="48"/>
  <c r="N6" i="59"/>
  <c r="B78" i="94"/>
  <c r="L78" i="43"/>
  <c r="D78" i="43" a="1"/>
  <c r="D78" i="43" s="1"/>
  <c r="C78" i="43" a="1"/>
  <c r="C78" i="43" s="1"/>
  <c r="K78" i="43"/>
  <c r="O78" i="43"/>
  <c r="N78" i="43"/>
  <c r="M78" i="43"/>
  <c r="E78" i="43" a="1"/>
  <c r="E78" i="43" s="1"/>
  <c r="J78" i="43"/>
  <c r="B78" i="44"/>
  <c r="P78" i="43"/>
  <c r="B79" i="43"/>
  <c r="A80" i="43"/>
  <c r="A79" i="44"/>
  <c r="D77" i="44"/>
  <c r="D77" i="94"/>
  <c r="E77" i="44"/>
  <c r="E77" i="94"/>
  <c r="O77" i="94" a="1"/>
  <c r="O77" i="94" s="1"/>
  <c r="K77" i="94" a="1"/>
  <c r="K77" i="94" s="1"/>
  <c r="J77" i="94" a="1"/>
  <c r="J77" i="94" s="1"/>
  <c r="L77" i="94" a="1"/>
  <c r="L77" i="94" s="1"/>
  <c r="N77" i="94" a="1"/>
  <c r="N77" i="94" s="1"/>
  <c r="M77" i="94" a="1"/>
  <c r="M77" i="94" s="1"/>
  <c r="C77" i="44"/>
  <c r="C77" i="94"/>
  <c r="B79" i="48"/>
  <c r="A80" i="48"/>
  <c r="N79" i="48"/>
  <c r="T79" i="48"/>
  <c r="U79" i="48"/>
  <c r="H79" i="48"/>
  <c r="I79" i="48" s="1"/>
  <c r="P79" i="48"/>
  <c r="O79" i="48"/>
  <c r="D79" i="48"/>
  <c r="S79" i="48" s="1"/>
  <c r="P7" i="59" l="1"/>
  <c r="O7" i="59"/>
  <c r="J78" i="44"/>
  <c r="K78" i="44"/>
  <c r="L78" i="44"/>
  <c r="M78" i="44"/>
  <c r="N78" i="44"/>
  <c r="O78" i="44"/>
  <c r="P78" i="44"/>
  <c r="I10" i="38"/>
  <c r="J10" i="38"/>
  <c r="K10" i="38"/>
  <c r="L10" i="38"/>
  <c r="M10" i="38"/>
  <c r="N10" i="38"/>
  <c r="O10" i="38"/>
  <c r="P10" i="38"/>
  <c r="E10" i="59"/>
  <c r="F10" i="38" a="1"/>
  <c r="F10" i="38" s="1"/>
  <c r="H10" i="38" s="1" a="1"/>
  <c r="H10" i="38" s="1"/>
  <c r="Q10" i="38"/>
  <c r="E10" i="39"/>
  <c r="G10" i="38" a="1"/>
  <c r="G10" i="38" s="1"/>
  <c r="R10" i="38"/>
  <c r="S10" i="38"/>
  <c r="T10" i="38"/>
  <c r="U10" i="38"/>
  <c r="V10" i="38"/>
  <c r="W10" i="38"/>
  <c r="X10" i="38"/>
  <c r="Y10" i="38"/>
  <c r="Z10" i="38"/>
  <c r="AA10" i="38"/>
  <c r="AB10" i="38"/>
  <c r="AC10" i="38"/>
  <c r="AD10" i="38"/>
  <c r="AE10" i="38"/>
  <c r="AF10" i="38"/>
  <c r="AG10" i="38"/>
  <c r="AH10" i="38"/>
  <c r="AI10" i="38"/>
  <c r="AJ10" i="38"/>
  <c r="AK10" i="38"/>
  <c r="AL10" i="38"/>
  <c r="AM10" i="38"/>
  <c r="AN10" i="38"/>
  <c r="AO10" i="38"/>
  <c r="AP10" i="38"/>
  <c r="AQ10" i="38"/>
  <c r="AR10" i="38"/>
  <c r="AS10" i="38"/>
  <c r="AT10" i="38"/>
  <c r="AU10" i="38"/>
  <c r="AV10" i="38"/>
  <c r="AW10" i="38"/>
  <c r="AX10" i="38"/>
  <c r="AY10" i="38"/>
  <c r="AZ10" i="38"/>
  <c r="BA10" i="38"/>
  <c r="BB10" i="38"/>
  <c r="BC10" i="38"/>
  <c r="BD10" i="38"/>
  <c r="BE10" i="38"/>
  <c r="BF10" i="38"/>
  <c r="BG10" i="38"/>
  <c r="BH10" i="38"/>
  <c r="BI10" i="38"/>
  <c r="BJ10" i="38"/>
  <c r="BK10" i="38"/>
  <c r="BL10" i="38"/>
  <c r="BM10" i="38"/>
  <c r="BN10" i="38"/>
  <c r="BO10" i="38"/>
  <c r="BP10" i="38"/>
  <c r="BQ10" i="38"/>
  <c r="BR10" i="38"/>
  <c r="BS10" i="38"/>
  <c r="BT10" i="38"/>
  <c r="BU10" i="38"/>
  <c r="BV10" i="38"/>
  <c r="BW10" i="38"/>
  <c r="BX10" i="38"/>
  <c r="BY10" i="38"/>
  <c r="BZ10" i="38"/>
  <c r="CA10" i="38"/>
  <c r="F9" i="39"/>
  <c r="F9" i="59"/>
  <c r="L7" i="59"/>
  <c r="K80" i="48"/>
  <c r="L80" i="48" s="1"/>
  <c r="M80" i="48" s="1"/>
  <c r="C80" i="48" a="1"/>
  <c r="C80" i="48" s="1"/>
  <c r="F80" i="48" a="1"/>
  <c r="F80" i="48" s="1"/>
  <c r="G9" i="39"/>
  <c r="G9" i="59"/>
  <c r="Q7" i="59"/>
  <c r="I7" i="59"/>
  <c r="H8" i="39"/>
  <c r="H8" i="59"/>
  <c r="O8" i="59" s="1"/>
  <c r="E79" i="48"/>
  <c r="Q78" i="48"/>
  <c r="R78" i="48" s="1"/>
  <c r="M7" i="59"/>
  <c r="A12" i="38"/>
  <c r="A11" i="39"/>
  <c r="A11" i="59"/>
  <c r="E11" i="38" a="1"/>
  <c r="E11" i="38" s="1"/>
  <c r="G79" i="48"/>
  <c r="H9" i="59"/>
  <c r="H9" i="39"/>
  <c r="N8" i="59"/>
  <c r="T7" i="59"/>
  <c r="S7" i="59"/>
  <c r="K7" i="59"/>
  <c r="J79" i="48"/>
  <c r="Q79" i="48" s="1"/>
  <c r="R79" i="48" s="1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O9" i="39"/>
  <c r="AP9" i="39"/>
  <c r="AQ9" i="39"/>
  <c r="AR9" i="39"/>
  <c r="AS9" i="39"/>
  <c r="AT9" i="39"/>
  <c r="AU9" i="39"/>
  <c r="AV9" i="39"/>
  <c r="AW9" i="39"/>
  <c r="AX9" i="39"/>
  <c r="AY9" i="39"/>
  <c r="AZ9" i="39"/>
  <c r="BA9" i="39"/>
  <c r="BB9" i="39"/>
  <c r="BC9" i="39"/>
  <c r="BD9" i="39"/>
  <c r="BE9" i="39"/>
  <c r="BF9" i="39"/>
  <c r="BG9" i="39"/>
  <c r="BH9" i="39"/>
  <c r="BI9" i="39"/>
  <c r="BJ9" i="39"/>
  <c r="BK9" i="39"/>
  <c r="BL9" i="39"/>
  <c r="BM9" i="39"/>
  <c r="BN9" i="39"/>
  <c r="BO9" i="39"/>
  <c r="BP9" i="39"/>
  <c r="BQ9" i="39"/>
  <c r="BR9" i="39"/>
  <c r="BS9" i="39"/>
  <c r="BT9" i="39"/>
  <c r="BU9" i="39"/>
  <c r="BV9" i="39"/>
  <c r="BW9" i="39"/>
  <c r="BX9" i="39"/>
  <c r="BY9" i="39"/>
  <c r="BZ9" i="39"/>
  <c r="CA9" i="39"/>
  <c r="CB9" i="39"/>
  <c r="R7" i="59"/>
  <c r="B80" i="48"/>
  <c r="A81" i="48"/>
  <c r="N80" i="48"/>
  <c r="B80" i="43"/>
  <c r="A80" i="44"/>
  <c r="A81" i="43"/>
  <c r="N79" i="43"/>
  <c r="J79" i="43"/>
  <c r="E79" i="43" a="1"/>
  <c r="E79" i="43" s="1"/>
  <c r="L79" i="43"/>
  <c r="B79" i="94"/>
  <c r="P79" i="43"/>
  <c r="D79" i="43" a="1"/>
  <c r="D79" i="43" s="1"/>
  <c r="K79" i="43"/>
  <c r="M79" i="43"/>
  <c r="O79" i="43"/>
  <c r="B79" i="44"/>
  <c r="C79" i="43" a="1"/>
  <c r="C79" i="43" s="1"/>
  <c r="E78" i="94"/>
  <c r="E78" i="44"/>
  <c r="C78" i="94"/>
  <c r="C78" i="44"/>
  <c r="D78" i="44"/>
  <c r="D78" i="94"/>
  <c r="O78" i="94" a="1"/>
  <c r="O78" i="94" s="1"/>
  <c r="M78" i="94" a="1"/>
  <c r="M78" i="94" s="1"/>
  <c r="N78" i="94" a="1"/>
  <c r="N78" i="94" s="1"/>
  <c r="K78" i="94" a="1"/>
  <c r="K78" i="94" s="1"/>
  <c r="J78" i="94" a="1"/>
  <c r="J78" i="94" s="1"/>
  <c r="L78" i="94" a="1"/>
  <c r="L78" i="94" s="1"/>
  <c r="T8" i="59" l="1"/>
  <c r="L8" i="59"/>
  <c r="S8" i="59"/>
  <c r="K8" i="59"/>
  <c r="M8" i="59"/>
  <c r="R8" i="59"/>
  <c r="J8" i="59"/>
  <c r="Q8" i="59"/>
  <c r="I8" i="59"/>
  <c r="P8" i="59"/>
  <c r="H10" i="59"/>
  <c r="H10" i="39"/>
  <c r="C81" i="48" a="1"/>
  <c r="C81" i="48" s="1"/>
  <c r="H81" i="48" s="1"/>
  <c r="K81" i="48"/>
  <c r="L81" i="48" s="1"/>
  <c r="M81" i="48" s="1"/>
  <c r="F81" i="48" a="1"/>
  <c r="F81" i="48" s="1"/>
  <c r="I11" i="38"/>
  <c r="J11" i="38"/>
  <c r="K11" i="38"/>
  <c r="L11" i="38"/>
  <c r="M11" i="38"/>
  <c r="N11" i="38"/>
  <c r="O11" i="38"/>
  <c r="P11" i="38"/>
  <c r="Q11" i="38"/>
  <c r="E11" i="39"/>
  <c r="F11" i="38" a="1"/>
  <c r="F11" i="38" s="1"/>
  <c r="E11" i="59"/>
  <c r="H11" i="38" a="1"/>
  <c r="H11" i="38" s="1"/>
  <c r="G11" i="38" a="1"/>
  <c r="G11" i="38" s="1"/>
  <c r="R11" i="38"/>
  <c r="S11" i="38"/>
  <c r="T11" i="38"/>
  <c r="U11" i="38"/>
  <c r="V11" i="38"/>
  <c r="W11" i="38"/>
  <c r="X11" i="38"/>
  <c r="Y11" i="38"/>
  <c r="Z11" i="38"/>
  <c r="AA11" i="38"/>
  <c r="AB11" i="38"/>
  <c r="AC11" i="38"/>
  <c r="AD11" i="38"/>
  <c r="AE11" i="38"/>
  <c r="AF11" i="38"/>
  <c r="AG11" i="38"/>
  <c r="AH11" i="38"/>
  <c r="AI11" i="38"/>
  <c r="AJ11" i="38"/>
  <c r="AK11" i="38"/>
  <c r="AL11" i="38"/>
  <c r="AM11" i="38"/>
  <c r="AN11" i="38"/>
  <c r="AO11" i="38"/>
  <c r="AP11" i="38"/>
  <c r="AQ11" i="38"/>
  <c r="AR11" i="38"/>
  <c r="AS11" i="38"/>
  <c r="AT11" i="38"/>
  <c r="AU11" i="38"/>
  <c r="AV11" i="38"/>
  <c r="AW11" i="38"/>
  <c r="AX11" i="38"/>
  <c r="AY11" i="38"/>
  <c r="AZ11" i="38"/>
  <c r="BA11" i="38"/>
  <c r="BB11" i="38"/>
  <c r="BC11" i="38"/>
  <c r="BD11" i="38"/>
  <c r="BE11" i="38"/>
  <c r="BF11" i="38"/>
  <c r="BG11" i="38"/>
  <c r="BH11" i="38"/>
  <c r="BI11" i="38"/>
  <c r="BJ11" i="38"/>
  <c r="BK11" i="38"/>
  <c r="BL11" i="38"/>
  <c r="BM11" i="38"/>
  <c r="BN11" i="38"/>
  <c r="BO11" i="38"/>
  <c r="BP11" i="38"/>
  <c r="BQ11" i="38"/>
  <c r="BR11" i="38"/>
  <c r="BS11" i="38"/>
  <c r="BT11" i="38"/>
  <c r="BU11" i="38"/>
  <c r="BV11" i="38"/>
  <c r="BW11" i="38"/>
  <c r="BX11" i="38"/>
  <c r="BY11" i="38"/>
  <c r="BZ11" i="38"/>
  <c r="CA11" i="38"/>
  <c r="G80" i="48"/>
  <c r="T80" i="48"/>
  <c r="I9" i="59"/>
  <c r="J9" i="59"/>
  <c r="L9" i="59"/>
  <c r="M9" i="59"/>
  <c r="N9" i="59"/>
  <c r="O9" i="59"/>
  <c r="P9" i="59"/>
  <c r="Q9" i="59"/>
  <c r="R9" i="59"/>
  <c r="S9" i="59"/>
  <c r="T9" i="59"/>
  <c r="G10" i="39"/>
  <c r="G10" i="5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O10" i="39"/>
  <c r="AP10" i="39"/>
  <c r="AQ10" i="39"/>
  <c r="AR10" i="39"/>
  <c r="AS10" i="39"/>
  <c r="AT10" i="39"/>
  <c r="AU10" i="39"/>
  <c r="AV10" i="39"/>
  <c r="AW10" i="39"/>
  <c r="AX10" i="39"/>
  <c r="AY10" i="39"/>
  <c r="AZ10" i="39"/>
  <c r="BA10" i="39"/>
  <c r="BB10" i="39"/>
  <c r="BC10" i="39"/>
  <c r="BD10" i="39"/>
  <c r="BE10" i="39"/>
  <c r="BF10" i="39"/>
  <c r="BG10" i="39"/>
  <c r="BH10" i="39"/>
  <c r="BI10" i="39"/>
  <c r="BJ10" i="39"/>
  <c r="BK10" i="39"/>
  <c r="BL10" i="39"/>
  <c r="BM10" i="39"/>
  <c r="BN10" i="39"/>
  <c r="BO10" i="39"/>
  <c r="BP10" i="39"/>
  <c r="BQ10" i="39"/>
  <c r="BR10" i="39"/>
  <c r="BS10" i="39"/>
  <c r="BT10" i="39"/>
  <c r="BU10" i="39"/>
  <c r="BV10" i="39"/>
  <c r="BW10" i="39"/>
  <c r="BX10" i="39"/>
  <c r="BY10" i="39"/>
  <c r="BZ10" i="39"/>
  <c r="CA10" i="39"/>
  <c r="CB10" i="39"/>
  <c r="J79" i="44"/>
  <c r="K79" i="44"/>
  <c r="L79" i="44"/>
  <c r="M79" i="44"/>
  <c r="N79" i="44"/>
  <c r="O79" i="44"/>
  <c r="P79" i="44"/>
  <c r="P80" i="48"/>
  <c r="U80" i="48"/>
  <c r="A13" i="38"/>
  <c r="A12" i="59"/>
  <c r="E12" i="38" a="1"/>
  <c r="E12" i="38" s="1"/>
  <c r="A12" i="39"/>
  <c r="O80" i="48"/>
  <c r="K9" i="59"/>
  <c r="F10" i="39"/>
  <c r="F10" i="59"/>
  <c r="H80" i="48"/>
  <c r="D80" i="48"/>
  <c r="D81" i="48" s="1"/>
  <c r="C79" i="94"/>
  <c r="C79" i="44"/>
  <c r="D79" i="94"/>
  <c r="D79" i="44"/>
  <c r="N79" i="94" a="1"/>
  <c r="N79" i="94" s="1"/>
  <c r="O79" i="94" a="1"/>
  <c r="O79" i="94" s="1"/>
  <c r="L79" i="94" a="1"/>
  <c r="L79" i="94" s="1"/>
  <c r="K79" i="94" a="1"/>
  <c r="K79" i="94" s="1"/>
  <c r="M79" i="94" a="1"/>
  <c r="M79" i="94" s="1"/>
  <c r="J79" i="94" a="1"/>
  <c r="J79" i="94" s="1"/>
  <c r="E79" i="94"/>
  <c r="E79" i="44"/>
  <c r="A82" i="43"/>
  <c r="B81" i="43"/>
  <c r="A81" i="44"/>
  <c r="M80" i="43"/>
  <c r="B80" i="94"/>
  <c r="L80" i="43"/>
  <c r="B80" i="44"/>
  <c r="J80" i="43"/>
  <c r="K80" i="43"/>
  <c r="O80" i="43"/>
  <c r="N80" i="43"/>
  <c r="P80" i="43"/>
  <c r="C80" i="43" a="1"/>
  <c r="C80" i="43" s="1"/>
  <c r="E80" i="43" a="1"/>
  <c r="E80" i="43" s="1"/>
  <c r="D80" i="43" a="1"/>
  <c r="D80" i="43" s="1"/>
  <c r="B81" i="48"/>
  <c r="N81" i="48"/>
  <c r="A82" i="48"/>
  <c r="U81" i="48"/>
  <c r="T81" i="48"/>
  <c r="O81" i="48"/>
  <c r="P81" i="48"/>
  <c r="I11" i="39" l="1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O11" i="39"/>
  <c r="AP11" i="39"/>
  <c r="AQ11" i="39"/>
  <c r="AR11" i="39"/>
  <c r="AS11" i="39"/>
  <c r="AT11" i="39"/>
  <c r="AU11" i="39"/>
  <c r="AV11" i="39"/>
  <c r="AW11" i="39"/>
  <c r="AX11" i="39"/>
  <c r="AY11" i="39"/>
  <c r="AZ11" i="39"/>
  <c r="BA11" i="39"/>
  <c r="BB11" i="39"/>
  <c r="BC11" i="39"/>
  <c r="BD11" i="39"/>
  <c r="BE11" i="39"/>
  <c r="BF11" i="39"/>
  <c r="BG11" i="39"/>
  <c r="BH11" i="39"/>
  <c r="BI11" i="39"/>
  <c r="BJ11" i="39"/>
  <c r="BK11" i="39"/>
  <c r="BL11" i="39"/>
  <c r="BM11" i="39"/>
  <c r="BN11" i="39"/>
  <c r="BO11" i="39"/>
  <c r="BP11" i="39"/>
  <c r="BQ11" i="39"/>
  <c r="BR11" i="39"/>
  <c r="BS11" i="39"/>
  <c r="BT11" i="39"/>
  <c r="BU11" i="39"/>
  <c r="BV11" i="39"/>
  <c r="BW11" i="39"/>
  <c r="BX11" i="39"/>
  <c r="BY11" i="39"/>
  <c r="BZ11" i="39"/>
  <c r="CA11" i="39"/>
  <c r="CB11" i="39"/>
  <c r="C82" i="48" a="1"/>
  <c r="C82" i="48" s="1"/>
  <c r="T82" i="48" s="1"/>
  <c r="K82" i="48"/>
  <c r="L82" i="48" s="1"/>
  <c r="M82" i="48" s="1"/>
  <c r="F82" i="48" a="1"/>
  <c r="F82" i="48" s="1"/>
  <c r="I80" i="48"/>
  <c r="I81" i="48" s="1"/>
  <c r="J80" i="48"/>
  <c r="S80" i="48"/>
  <c r="S81" i="48" s="1"/>
  <c r="E13" i="38" a="1"/>
  <c r="E13" i="38" s="1"/>
  <c r="A13" i="39"/>
  <c r="A14" i="38"/>
  <c r="A13" i="59"/>
  <c r="E80" i="48"/>
  <c r="E81" i="48" s="1"/>
  <c r="G11" i="59"/>
  <c r="G11" i="39"/>
  <c r="I10" i="59"/>
  <c r="J10" i="59"/>
  <c r="K10" i="59"/>
  <c r="L10" i="59"/>
  <c r="M10" i="59"/>
  <c r="N10" i="59"/>
  <c r="O10" i="59"/>
  <c r="P10" i="59"/>
  <c r="Q10" i="59"/>
  <c r="R10" i="59"/>
  <c r="S10" i="59"/>
  <c r="T10" i="59"/>
  <c r="H11" i="59"/>
  <c r="H11" i="39"/>
  <c r="G81" i="48"/>
  <c r="J80" i="44"/>
  <c r="K80" i="44"/>
  <c r="L80" i="44"/>
  <c r="M80" i="44"/>
  <c r="N80" i="44"/>
  <c r="O80" i="44"/>
  <c r="P80" i="44"/>
  <c r="I12" i="38"/>
  <c r="J12" i="38"/>
  <c r="K12" i="38"/>
  <c r="L12" i="38"/>
  <c r="M12" i="38"/>
  <c r="N12" i="38"/>
  <c r="O12" i="38"/>
  <c r="P12" i="38"/>
  <c r="Q12" i="38"/>
  <c r="R12" i="38"/>
  <c r="G12" i="38" a="1"/>
  <c r="G12" i="38" s="1"/>
  <c r="E12" i="59"/>
  <c r="E12" i="39"/>
  <c r="F12" i="38" a="1"/>
  <c r="F12" i="38" s="1"/>
  <c r="H12" i="38" a="1"/>
  <c r="H12" i="38" s="1"/>
  <c r="S12" i="38"/>
  <c r="T12" i="38"/>
  <c r="U12" i="38"/>
  <c r="V12" i="38"/>
  <c r="W12" i="38"/>
  <c r="X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K12" i="38"/>
  <c r="AL12" i="38"/>
  <c r="AM12" i="38"/>
  <c r="AN12" i="38"/>
  <c r="AO12" i="38"/>
  <c r="AP12" i="38"/>
  <c r="AQ12" i="38"/>
  <c r="AR12" i="38"/>
  <c r="AS12" i="38"/>
  <c r="AT12" i="38"/>
  <c r="AU12" i="38"/>
  <c r="AV12" i="38"/>
  <c r="AW12" i="38"/>
  <c r="AX12" i="38"/>
  <c r="AY12" i="38"/>
  <c r="AZ12" i="38"/>
  <c r="BA12" i="38"/>
  <c r="BB12" i="38"/>
  <c r="BC12" i="38"/>
  <c r="BD12" i="38"/>
  <c r="BE12" i="38"/>
  <c r="BF12" i="38"/>
  <c r="BG12" i="38"/>
  <c r="BH12" i="38"/>
  <c r="BI12" i="38"/>
  <c r="BJ12" i="38"/>
  <c r="BK12" i="38"/>
  <c r="BL12" i="38"/>
  <c r="BM12" i="38"/>
  <c r="BN12" i="38"/>
  <c r="BO12" i="38"/>
  <c r="BP12" i="38"/>
  <c r="BQ12" i="38"/>
  <c r="BR12" i="38"/>
  <c r="BS12" i="38"/>
  <c r="BT12" i="38"/>
  <c r="BU12" i="38"/>
  <c r="BV12" i="38"/>
  <c r="BW12" i="38"/>
  <c r="BX12" i="38"/>
  <c r="BY12" i="38"/>
  <c r="BZ12" i="38"/>
  <c r="CA12" i="38"/>
  <c r="F11" i="59"/>
  <c r="F11" i="39"/>
  <c r="N82" i="48"/>
  <c r="A83" i="48"/>
  <c r="B82" i="48"/>
  <c r="H82" i="48"/>
  <c r="S82" i="48"/>
  <c r="O82" i="48"/>
  <c r="U82" i="48"/>
  <c r="D82" i="48"/>
  <c r="P82" i="48"/>
  <c r="D80" i="44"/>
  <c r="D80" i="94"/>
  <c r="E80" i="94"/>
  <c r="E80" i="44"/>
  <c r="C80" i="44"/>
  <c r="C80" i="94"/>
  <c r="N80" i="94" a="1"/>
  <c r="N80" i="94" s="1"/>
  <c r="L80" i="94" a="1"/>
  <c r="L80" i="94" s="1"/>
  <c r="J80" i="94" a="1"/>
  <c r="J80" i="94" s="1"/>
  <c r="O80" i="94" a="1"/>
  <c r="O80" i="94" s="1"/>
  <c r="K80" i="94" a="1"/>
  <c r="K80" i="94" s="1"/>
  <c r="M80" i="94" a="1"/>
  <c r="M80" i="94" s="1"/>
  <c r="B81" i="44"/>
  <c r="B81" i="94"/>
  <c r="K81" i="43"/>
  <c r="E81" i="43" a="1"/>
  <c r="E81" i="43" s="1"/>
  <c r="N81" i="43"/>
  <c r="O81" i="43"/>
  <c r="D81" i="43" a="1"/>
  <c r="D81" i="43" s="1"/>
  <c r="M81" i="43"/>
  <c r="P81" i="43"/>
  <c r="C81" i="43" a="1"/>
  <c r="C81" i="43" s="1"/>
  <c r="L81" i="43"/>
  <c r="J81" i="43"/>
  <c r="A83" i="43"/>
  <c r="A82" i="44"/>
  <c r="B82" i="43"/>
  <c r="I11" i="59" l="1"/>
  <c r="J11" i="59"/>
  <c r="K11" i="59"/>
  <c r="L11" i="59"/>
  <c r="M11" i="59"/>
  <c r="N11" i="59"/>
  <c r="O11" i="59"/>
  <c r="P11" i="59"/>
  <c r="Q11" i="59"/>
  <c r="R11" i="59"/>
  <c r="S11" i="59"/>
  <c r="T11" i="59"/>
  <c r="I13" i="38"/>
  <c r="J13" i="38"/>
  <c r="K13" i="38"/>
  <c r="L13" i="38"/>
  <c r="M13" i="38"/>
  <c r="N13" i="38"/>
  <c r="O13" i="38"/>
  <c r="P13" i="38"/>
  <c r="Q13" i="38"/>
  <c r="R13" i="38"/>
  <c r="S13" i="38"/>
  <c r="T13" i="38"/>
  <c r="E13" i="59"/>
  <c r="E13" i="39"/>
  <c r="F13" i="38" a="1"/>
  <c r="F13" i="38" s="1"/>
  <c r="G13" i="38" a="1"/>
  <c r="G13" i="38" s="1"/>
  <c r="H13" i="38" a="1"/>
  <c r="H13" i="38" s="1"/>
  <c r="U13" i="38"/>
  <c r="V13" i="38"/>
  <c r="W13" i="38"/>
  <c r="X13" i="38"/>
  <c r="Y13" i="38"/>
  <c r="Z13" i="38"/>
  <c r="AA13" i="38"/>
  <c r="AB13" i="38"/>
  <c r="AC13" i="38"/>
  <c r="AD13" i="38"/>
  <c r="AE13" i="38"/>
  <c r="AF13" i="38"/>
  <c r="AG13" i="38"/>
  <c r="AH13" i="38"/>
  <c r="AI13" i="38"/>
  <c r="AJ13" i="38"/>
  <c r="AK13" i="38"/>
  <c r="AL13" i="38"/>
  <c r="AM13" i="38"/>
  <c r="AN13" i="38"/>
  <c r="AO13" i="38"/>
  <c r="AP13" i="38"/>
  <c r="AQ13" i="38"/>
  <c r="AR13" i="38"/>
  <c r="AS13" i="38"/>
  <c r="AT13" i="38"/>
  <c r="AU13" i="38"/>
  <c r="AV13" i="38"/>
  <c r="AW13" i="38"/>
  <c r="AX13" i="38"/>
  <c r="AY13" i="38"/>
  <c r="AZ13" i="38"/>
  <c r="BA13" i="38"/>
  <c r="BB13" i="38"/>
  <c r="BC13" i="38"/>
  <c r="BD13" i="38"/>
  <c r="BE13" i="38"/>
  <c r="BF13" i="38"/>
  <c r="BG13" i="38"/>
  <c r="BH13" i="38"/>
  <c r="BI13" i="38"/>
  <c r="BJ13" i="38"/>
  <c r="BK13" i="38"/>
  <c r="BL13" i="38"/>
  <c r="BM13" i="38"/>
  <c r="BN13" i="38"/>
  <c r="BO13" i="38"/>
  <c r="BP13" i="38"/>
  <c r="BQ13" i="38"/>
  <c r="BR13" i="38"/>
  <c r="BS13" i="38"/>
  <c r="BT13" i="38"/>
  <c r="BU13" i="38"/>
  <c r="BV13" i="38"/>
  <c r="BW13" i="38"/>
  <c r="BX13" i="38"/>
  <c r="BY13" i="38"/>
  <c r="BZ13" i="38"/>
  <c r="CA13" i="38"/>
  <c r="F83" i="48" a="1"/>
  <c r="F83" i="48" s="1"/>
  <c r="K83" i="48"/>
  <c r="L83" i="48" s="1"/>
  <c r="M83" i="48" s="1"/>
  <c r="C83" i="48" a="1"/>
  <c r="C83" i="48" s="1"/>
  <c r="H83" i="48" s="1"/>
  <c r="I83" i="48" s="1"/>
  <c r="J81" i="44"/>
  <c r="K81" i="44"/>
  <c r="L81" i="44"/>
  <c r="M81" i="44"/>
  <c r="N81" i="44"/>
  <c r="O81" i="44"/>
  <c r="P81" i="44"/>
  <c r="Q80" i="48"/>
  <c r="R80" i="48" s="1"/>
  <c r="J81" i="48"/>
  <c r="F12" i="39"/>
  <c r="F12" i="59"/>
  <c r="H12" i="5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O12" i="39"/>
  <c r="AP12" i="39"/>
  <c r="AQ12" i="39"/>
  <c r="AR12" i="39"/>
  <c r="AS12" i="39"/>
  <c r="AT12" i="39"/>
  <c r="AU12" i="39"/>
  <c r="AV12" i="39"/>
  <c r="AW12" i="39"/>
  <c r="AX12" i="39"/>
  <c r="AY12" i="39"/>
  <c r="AZ12" i="39"/>
  <c r="BA12" i="39"/>
  <c r="BB12" i="39"/>
  <c r="BC12" i="39"/>
  <c r="BD12" i="39"/>
  <c r="BE12" i="39"/>
  <c r="BF12" i="39"/>
  <c r="BG12" i="39"/>
  <c r="BH12" i="39"/>
  <c r="BI12" i="39"/>
  <c r="BJ12" i="39"/>
  <c r="BK12" i="39"/>
  <c r="BL12" i="39"/>
  <c r="BM12" i="39"/>
  <c r="BN12" i="39"/>
  <c r="BO12" i="39"/>
  <c r="BP12" i="39"/>
  <c r="BQ12" i="39"/>
  <c r="BR12" i="39"/>
  <c r="BS12" i="39"/>
  <c r="BT12" i="39"/>
  <c r="BU12" i="39"/>
  <c r="BV12" i="39"/>
  <c r="BW12" i="39"/>
  <c r="BX12" i="39"/>
  <c r="BY12" i="39"/>
  <c r="BZ12" i="39"/>
  <c r="CA12" i="39"/>
  <c r="CB12" i="39"/>
  <c r="I82" i="48"/>
  <c r="G12" i="39"/>
  <c r="G12" i="59"/>
  <c r="A15" i="38"/>
  <c r="A14" i="59"/>
  <c r="A14" i="39"/>
  <c r="E14" i="38" a="1"/>
  <c r="E14" i="38" s="1"/>
  <c r="G82" i="48"/>
  <c r="E82" i="48"/>
  <c r="N82" i="43"/>
  <c r="J82" i="43"/>
  <c r="D82" i="43" a="1"/>
  <c r="D82" i="43" s="1"/>
  <c r="M82" i="43"/>
  <c r="L82" i="43"/>
  <c r="O82" i="43"/>
  <c r="E82" i="43" a="1"/>
  <c r="E82" i="43" s="1"/>
  <c r="B82" i="94"/>
  <c r="B82" i="44"/>
  <c r="C82" i="43" a="1"/>
  <c r="C82" i="43" s="1"/>
  <c r="K82" i="43"/>
  <c r="P82" i="43"/>
  <c r="A84" i="43"/>
  <c r="A83" i="44"/>
  <c r="B83" i="43"/>
  <c r="C81" i="44"/>
  <c r="C81" i="94"/>
  <c r="D81" i="94"/>
  <c r="D81" i="44"/>
  <c r="E81" i="44"/>
  <c r="E81" i="94"/>
  <c r="L81" i="94" a="1"/>
  <c r="L81" i="94" s="1"/>
  <c r="J81" i="94" a="1"/>
  <c r="J81" i="94" s="1"/>
  <c r="N81" i="94" a="1"/>
  <c r="N81" i="94" s="1"/>
  <c r="K81" i="94" a="1"/>
  <c r="K81" i="94" s="1"/>
  <c r="O81" i="94" a="1"/>
  <c r="O81" i="94" s="1"/>
  <c r="M81" i="94" a="1"/>
  <c r="M81" i="94" s="1"/>
  <c r="N83" i="48"/>
  <c r="B83" i="48"/>
  <c r="A84" i="48"/>
  <c r="P83" i="48"/>
  <c r="U83" i="48"/>
  <c r="O83" i="48"/>
  <c r="T83" i="48"/>
  <c r="D83" i="48" l="1"/>
  <c r="E83" i="48" s="1"/>
  <c r="A16" i="38"/>
  <c r="E15" i="38" a="1"/>
  <c r="E15" i="38" s="1"/>
  <c r="A15" i="59"/>
  <c r="A15" i="39"/>
  <c r="I12" i="59"/>
  <c r="J12" i="59"/>
  <c r="K12" i="59"/>
  <c r="L12" i="59"/>
  <c r="M12" i="59"/>
  <c r="N12" i="59"/>
  <c r="O12" i="59"/>
  <c r="P12" i="59"/>
  <c r="Q12" i="59"/>
  <c r="R12" i="59"/>
  <c r="S12" i="59"/>
  <c r="T12" i="59"/>
  <c r="H13" i="39"/>
  <c r="H13" i="59"/>
  <c r="Q81" i="48"/>
  <c r="R81" i="48" s="1"/>
  <c r="J82" i="48"/>
  <c r="G13" i="39"/>
  <c r="G13" i="59"/>
  <c r="S83" i="48"/>
  <c r="C84" i="48" a="1"/>
  <c r="C84" i="48" s="1"/>
  <c r="F84" i="48" a="1"/>
  <c r="F84" i="48" s="1"/>
  <c r="K84" i="48"/>
  <c r="L84" i="48" s="1"/>
  <c r="M84" i="48" s="1"/>
  <c r="G83" i="48"/>
  <c r="F13" i="39"/>
  <c r="F13" i="59"/>
  <c r="J82" i="44"/>
  <c r="K82" i="44"/>
  <c r="L82" i="44"/>
  <c r="M82" i="44"/>
  <c r="N82" i="44"/>
  <c r="O82" i="44"/>
  <c r="P82" i="44"/>
  <c r="I14" i="38"/>
  <c r="J14" i="38"/>
  <c r="K14" i="38"/>
  <c r="L14" i="38"/>
  <c r="M14" i="38"/>
  <c r="N14" i="38"/>
  <c r="O14" i="38"/>
  <c r="P14" i="38"/>
  <c r="Q14" i="38"/>
  <c r="R14" i="38"/>
  <c r="S14" i="38"/>
  <c r="T14" i="38"/>
  <c r="G14" i="38" a="1"/>
  <c r="G14" i="38" s="1"/>
  <c r="E14" i="59"/>
  <c r="E14" i="39"/>
  <c r="U14" i="38"/>
  <c r="F14" i="38" a="1"/>
  <c r="F14" i="38" s="1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O13" i="39"/>
  <c r="AP13" i="39"/>
  <c r="AQ13" i="39"/>
  <c r="AR13" i="39"/>
  <c r="AS13" i="39"/>
  <c r="AT13" i="39"/>
  <c r="AU13" i="39"/>
  <c r="AV13" i="39"/>
  <c r="AW13" i="39"/>
  <c r="AX13" i="39"/>
  <c r="AY13" i="39"/>
  <c r="AZ13" i="39"/>
  <c r="BA13" i="39"/>
  <c r="BB13" i="39"/>
  <c r="BC13" i="39"/>
  <c r="BD13" i="39"/>
  <c r="BE13" i="39"/>
  <c r="BF13" i="39"/>
  <c r="BG13" i="39"/>
  <c r="BH13" i="39"/>
  <c r="BI13" i="39"/>
  <c r="BJ13" i="39"/>
  <c r="BK13" i="39"/>
  <c r="BL13" i="39"/>
  <c r="BM13" i="39"/>
  <c r="BN13" i="39"/>
  <c r="BO13" i="39"/>
  <c r="BP13" i="39"/>
  <c r="BQ13" i="39"/>
  <c r="BR13" i="39"/>
  <c r="BS13" i="39"/>
  <c r="BT13" i="39"/>
  <c r="BU13" i="39"/>
  <c r="BV13" i="39"/>
  <c r="BW13" i="39"/>
  <c r="BX13" i="39"/>
  <c r="BY13" i="39"/>
  <c r="BZ13" i="39"/>
  <c r="CA13" i="39"/>
  <c r="CB13" i="39"/>
  <c r="N84" i="48"/>
  <c r="A85" i="48"/>
  <c r="B84" i="48"/>
  <c r="O84" i="48"/>
  <c r="U84" i="48"/>
  <c r="D84" i="48"/>
  <c r="E84" i="48" s="1"/>
  <c r="H84" i="48"/>
  <c r="I84" i="48" s="1"/>
  <c r="T84" i="48"/>
  <c r="P84" i="48"/>
  <c r="N83" i="43"/>
  <c r="O83" i="43"/>
  <c r="D83" i="43" a="1"/>
  <c r="D83" i="43" s="1"/>
  <c r="E83" i="43" a="1"/>
  <c r="E83" i="43" s="1"/>
  <c r="B83" i="44"/>
  <c r="B83" i="94"/>
  <c r="C83" i="43" a="1"/>
  <c r="C83" i="43" s="1"/>
  <c r="L83" i="43"/>
  <c r="K83" i="43"/>
  <c r="J83" i="43"/>
  <c r="P83" i="43"/>
  <c r="M83" i="43"/>
  <c r="A84" i="44"/>
  <c r="B84" i="43"/>
  <c r="A85" i="43"/>
  <c r="C82" i="44"/>
  <c r="C82" i="94"/>
  <c r="M82" i="94" a="1"/>
  <c r="M82" i="94" s="1"/>
  <c r="N82" i="94" a="1"/>
  <c r="N82" i="94" s="1"/>
  <c r="K82" i="94" a="1"/>
  <c r="K82" i="94" s="1"/>
  <c r="O82" i="94" a="1"/>
  <c r="O82" i="94" s="1"/>
  <c r="L82" i="94" a="1"/>
  <c r="L82" i="94" s="1"/>
  <c r="J82" i="94" a="1"/>
  <c r="J82" i="94" s="1"/>
  <c r="E82" i="44"/>
  <c r="E82" i="94"/>
  <c r="D82" i="44"/>
  <c r="D82" i="94"/>
  <c r="H14" i="38" a="1"/>
  <c r="G84" i="48" l="1"/>
  <c r="H14" i="38"/>
  <c r="F14" i="59"/>
  <c r="F14" i="39"/>
  <c r="I13" i="59"/>
  <c r="J13" i="59"/>
  <c r="K13" i="59"/>
  <c r="L13" i="59"/>
  <c r="M13" i="59"/>
  <c r="N13" i="59"/>
  <c r="O13" i="59"/>
  <c r="P13" i="59"/>
  <c r="Q13" i="59"/>
  <c r="R13" i="59"/>
  <c r="S13" i="59"/>
  <c r="T13" i="59"/>
  <c r="Q82" i="48"/>
  <c r="R82" i="48" s="1"/>
  <c r="J83" i="48"/>
  <c r="J83" i="44"/>
  <c r="K83" i="44"/>
  <c r="L83" i="44"/>
  <c r="M83" i="44"/>
  <c r="N83" i="44"/>
  <c r="O83" i="44"/>
  <c r="P83" i="44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O14" i="39"/>
  <c r="AP14" i="39"/>
  <c r="AQ14" i="39"/>
  <c r="AR14" i="39"/>
  <c r="AS14" i="39"/>
  <c r="AT14" i="39"/>
  <c r="AU14" i="39"/>
  <c r="AV14" i="39"/>
  <c r="AW14" i="39"/>
  <c r="AX14" i="39"/>
  <c r="AY14" i="39"/>
  <c r="AZ14" i="39"/>
  <c r="BA14" i="39"/>
  <c r="BB14" i="39"/>
  <c r="BC14" i="39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P14" i="39"/>
  <c r="BQ14" i="39"/>
  <c r="BR14" i="39"/>
  <c r="BS14" i="39"/>
  <c r="BT14" i="39"/>
  <c r="BU14" i="39"/>
  <c r="BV14" i="39"/>
  <c r="BW14" i="39"/>
  <c r="BX14" i="39"/>
  <c r="BY14" i="39"/>
  <c r="BZ14" i="39"/>
  <c r="CA14" i="39"/>
  <c r="CB14" i="39"/>
  <c r="I15" i="38"/>
  <c r="J15" i="38"/>
  <c r="K15" i="38"/>
  <c r="L15" i="38"/>
  <c r="M15" i="38"/>
  <c r="N15" i="38"/>
  <c r="O15" i="38"/>
  <c r="P15" i="38"/>
  <c r="Q15" i="38"/>
  <c r="R15" i="38"/>
  <c r="S15" i="38"/>
  <c r="T15" i="38"/>
  <c r="U15" i="38"/>
  <c r="F15" i="38" a="1"/>
  <c r="F15" i="38" s="1"/>
  <c r="V15" i="38"/>
  <c r="E15" i="59"/>
  <c r="E15" i="39"/>
  <c r="G15" i="38" a="1"/>
  <c r="G15" i="38" s="1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AL15" i="38"/>
  <c r="AM15" i="38"/>
  <c r="AN15" i="38"/>
  <c r="AO15" i="38"/>
  <c r="AP15" i="38"/>
  <c r="AQ15" i="38"/>
  <c r="AR15" i="38"/>
  <c r="AS15" i="38"/>
  <c r="AT15" i="38"/>
  <c r="AU15" i="38"/>
  <c r="AV15" i="38"/>
  <c r="AW15" i="38"/>
  <c r="AX15" i="38"/>
  <c r="AY15" i="38"/>
  <c r="AZ15" i="38"/>
  <c r="BA15" i="38"/>
  <c r="BB15" i="38"/>
  <c r="BC15" i="38"/>
  <c r="BD15" i="38"/>
  <c r="BE15" i="38"/>
  <c r="BF15" i="38"/>
  <c r="BG15" i="38"/>
  <c r="BH15" i="38"/>
  <c r="BI15" i="38"/>
  <c r="BJ15" i="38"/>
  <c r="BK15" i="38"/>
  <c r="BL15" i="38"/>
  <c r="BM15" i="38"/>
  <c r="BN15" i="38"/>
  <c r="BO15" i="38"/>
  <c r="BP15" i="38"/>
  <c r="BQ15" i="38"/>
  <c r="BR15" i="38"/>
  <c r="BS15" i="38"/>
  <c r="BT15" i="38"/>
  <c r="BU15" i="38"/>
  <c r="BV15" i="38"/>
  <c r="BW15" i="38"/>
  <c r="BX15" i="38"/>
  <c r="BY15" i="38"/>
  <c r="BZ15" i="38"/>
  <c r="CA15" i="38"/>
  <c r="S84" i="48"/>
  <c r="C85" i="48" a="1"/>
  <c r="C85" i="48" s="1"/>
  <c r="O85" i="48" s="1"/>
  <c r="F85" i="48" a="1"/>
  <c r="F85" i="48" s="1"/>
  <c r="K85" i="48"/>
  <c r="L85" i="48" s="1"/>
  <c r="M85" i="48" s="1"/>
  <c r="G14" i="39"/>
  <c r="G14" i="59"/>
  <c r="E16" i="38" a="1"/>
  <c r="E16" i="38" s="1"/>
  <c r="A17" i="38"/>
  <c r="A16" i="59"/>
  <c r="A16" i="39"/>
  <c r="B85" i="43"/>
  <c r="A85" i="44"/>
  <c r="A86" i="43"/>
  <c r="P84" i="43"/>
  <c r="B84" i="94"/>
  <c r="N84" i="43"/>
  <c r="D84" i="43" a="1"/>
  <c r="D84" i="43" s="1"/>
  <c r="B84" i="44"/>
  <c r="O84" i="43"/>
  <c r="K84" i="43"/>
  <c r="C84" i="43" a="1"/>
  <c r="C84" i="43" s="1"/>
  <c r="L84" i="43"/>
  <c r="M84" i="43"/>
  <c r="J84" i="43"/>
  <c r="E84" i="43" a="1"/>
  <c r="E84" i="43" s="1"/>
  <c r="C83" i="94"/>
  <c r="C83" i="44"/>
  <c r="M83" i="94" a="1"/>
  <c r="M83" i="94" s="1"/>
  <c r="N83" i="94" a="1"/>
  <c r="N83" i="94" s="1"/>
  <c r="J83" i="94" a="1"/>
  <c r="J83" i="94" s="1"/>
  <c r="K83" i="94" a="1"/>
  <c r="K83" i="94" s="1"/>
  <c r="O83" i="94" a="1"/>
  <c r="O83" i="94" s="1"/>
  <c r="L83" i="94" a="1"/>
  <c r="L83" i="94" s="1"/>
  <c r="E83" i="44"/>
  <c r="E83" i="94"/>
  <c r="D83" i="44"/>
  <c r="D83" i="94"/>
  <c r="A86" i="48"/>
  <c r="B85" i="48"/>
  <c r="N85" i="48"/>
  <c r="P85" i="48" l="1"/>
  <c r="J84" i="44"/>
  <c r="K84" i="44"/>
  <c r="L84" i="44"/>
  <c r="M84" i="44"/>
  <c r="N84" i="44"/>
  <c r="O84" i="44"/>
  <c r="P84" i="44"/>
  <c r="A17" i="59"/>
  <c r="A18" i="38"/>
  <c r="A17" i="39"/>
  <c r="E17" i="38" a="1"/>
  <c r="E17" i="38" s="1"/>
  <c r="G85" i="48"/>
  <c r="F15" i="59"/>
  <c r="F15" i="39"/>
  <c r="I16" i="38"/>
  <c r="J16" i="38"/>
  <c r="K16" i="38"/>
  <c r="L16" i="38"/>
  <c r="M16" i="38"/>
  <c r="N16" i="38"/>
  <c r="O16" i="38"/>
  <c r="P16" i="38"/>
  <c r="Q16" i="38"/>
  <c r="R16" i="38"/>
  <c r="S16" i="38"/>
  <c r="T16" i="38"/>
  <c r="U16" i="38"/>
  <c r="V16" i="38"/>
  <c r="E16" i="39"/>
  <c r="E16" i="59"/>
  <c r="F16" i="38" a="1"/>
  <c r="F16" i="38" s="1"/>
  <c r="H16" i="38" s="1" a="1"/>
  <c r="H16" i="38" s="1"/>
  <c r="W16" i="38"/>
  <c r="G16" i="38" a="1"/>
  <c r="G16" i="38" s="1"/>
  <c r="X16" i="38"/>
  <c r="Y16" i="38"/>
  <c r="Z16" i="38"/>
  <c r="AA16" i="38"/>
  <c r="AB16" i="38"/>
  <c r="AC16" i="38"/>
  <c r="AD16" i="38"/>
  <c r="AE16" i="38"/>
  <c r="AF16" i="38"/>
  <c r="AG16" i="38"/>
  <c r="AH16" i="38"/>
  <c r="AI16" i="38"/>
  <c r="AJ16" i="38"/>
  <c r="AK16" i="38"/>
  <c r="AL16" i="38"/>
  <c r="AM16" i="38"/>
  <c r="AN16" i="38"/>
  <c r="AO16" i="38"/>
  <c r="AP16" i="38"/>
  <c r="AQ16" i="38"/>
  <c r="AR16" i="38"/>
  <c r="AS16" i="38"/>
  <c r="AT16" i="38"/>
  <c r="AU16" i="38"/>
  <c r="AV16" i="38"/>
  <c r="AW16" i="38"/>
  <c r="AX16" i="38"/>
  <c r="AY16" i="38"/>
  <c r="AZ16" i="38"/>
  <c r="BA16" i="38"/>
  <c r="BB16" i="38"/>
  <c r="BC16" i="38"/>
  <c r="BD16" i="38"/>
  <c r="BE16" i="38"/>
  <c r="BF16" i="38"/>
  <c r="BG16" i="38"/>
  <c r="BH16" i="38"/>
  <c r="BI16" i="38"/>
  <c r="BJ16" i="38"/>
  <c r="BK16" i="38"/>
  <c r="BL16" i="38"/>
  <c r="BM16" i="38"/>
  <c r="BN16" i="38"/>
  <c r="BO16" i="38"/>
  <c r="BP16" i="38"/>
  <c r="BQ16" i="38"/>
  <c r="BR16" i="38"/>
  <c r="BS16" i="38"/>
  <c r="BT16" i="38"/>
  <c r="BU16" i="38"/>
  <c r="BV16" i="38"/>
  <c r="BW16" i="38"/>
  <c r="BX16" i="38"/>
  <c r="BY16" i="38"/>
  <c r="BZ16" i="38"/>
  <c r="CA16" i="38"/>
  <c r="H15" i="38" a="1"/>
  <c r="H15" i="38" s="1"/>
  <c r="T85" i="48"/>
  <c r="U85" i="48"/>
  <c r="G15" i="39"/>
  <c r="G15" i="59"/>
  <c r="K14" i="59"/>
  <c r="H85" i="48"/>
  <c r="I85" i="48" s="1"/>
  <c r="K86" i="48"/>
  <c r="L86" i="48" s="1"/>
  <c r="M86" i="48" s="1"/>
  <c r="C86" i="48" a="1"/>
  <c r="C86" i="48" s="1"/>
  <c r="U86" i="48" s="1"/>
  <c r="F86" i="48" a="1"/>
  <c r="F86" i="48" s="1"/>
  <c r="D85" i="48"/>
  <c r="S85" i="48" s="1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O15" i="39"/>
  <c r="AP15" i="39"/>
  <c r="AQ15" i="39"/>
  <c r="AR15" i="39"/>
  <c r="AS15" i="39"/>
  <c r="AT15" i="39"/>
  <c r="AU15" i="39"/>
  <c r="AV15" i="39"/>
  <c r="AW15" i="39"/>
  <c r="AX15" i="39"/>
  <c r="AY15" i="39"/>
  <c r="AZ15" i="39"/>
  <c r="BA15" i="39"/>
  <c r="BB15" i="39"/>
  <c r="BC15" i="39"/>
  <c r="BD15" i="39"/>
  <c r="BE15" i="39"/>
  <c r="BF15" i="39"/>
  <c r="BG15" i="39"/>
  <c r="BH15" i="39"/>
  <c r="BI15" i="39"/>
  <c r="BJ15" i="39"/>
  <c r="BK15" i="39"/>
  <c r="BL15" i="39"/>
  <c r="BM15" i="39"/>
  <c r="BN15" i="39"/>
  <c r="BO15" i="39"/>
  <c r="BP15" i="39"/>
  <c r="BQ15" i="39"/>
  <c r="BR15" i="39"/>
  <c r="BS15" i="39"/>
  <c r="BT15" i="39"/>
  <c r="BU15" i="39"/>
  <c r="BV15" i="39"/>
  <c r="BW15" i="39"/>
  <c r="BX15" i="39"/>
  <c r="BY15" i="39"/>
  <c r="BZ15" i="39"/>
  <c r="CA15" i="39"/>
  <c r="CB15" i="39"/>
  <c r="Q83" i="48"/>
  <c r="R83" i="48" s="1"/>
  <c r="J84" i="48"/>
  <c r="Q84" i="48" s="1"/>
  <c r="R84" i="48" s="1"/>
  <c r="H14" i="39"/>
  <c r="H14" i="59"/>
  <c r="O14" i="59" s="1"/>
  <c r="A87" i="48"/>
  <c r="N86" i="48"/>
  <c r="B86" i="48"/>
  <c r="T86" i="48"/>
  <c r="O86" i="48"/>
  <c r="D86" i="48"/>
  <c r="E84" i="44"/>
  <c r="E84" i="94"/>
  <c r="C84" i="44"/>
  <c r="C84" i="94"/>
  <c r="D84" i="94"/>
  <c r="D84" i="44"/>
  <c r="M84" i="94" a="1"/>
  <c r="M84" i="94" s="1"/>
  <c r="L84" i="94" a="1"/>
  <c r="L84" i="94" s="1"/>
  <c r="J84" i="94" a="1"/>
  <c r="J84" i="94" s="1"/>
  <c r="N84" i="94" a="1"/>
  <c r="N84" i="94" s="1"/>
  <c r="K84" i="94" a="1"/>
  <c r="K84" i="94" s="1"/>
  <c r="O84" i="94" a="1"/>
  <c r="O84" i="94" s="1"/>
  <c r="B86" i="43"/>
  <c r="A86" i="44"/>
  <c r="A87" i="43"/>
  <c r="K85" i="43"/>
  <c r="L85" i="43"/>
  <c r="O85" i="43"/>
  <c r="C85" i="43" a="1"/>
  <c r="C85" i="43" s="1"/>
  <c r="B85" i="94"/>
  <c r="D85" i="43" a="1"/>
  <c r="D85" i="43" s="1"/>
  <c r="P85" i="43"/>
  <c r="N85" i="43"/>
  <c r="B85" i="44"/>
  <c r="J85" i="43"/>
  <c r="E85" i="43" a="1"/>
  <c r="E85" i="43" s="1"/>
  <c r="M85" i="43"/>
  <c r="S86" i="48" l="1"/>
  <c r="I86" i="48"/>
  <c r="P86" i="48"/>
  <c r="H86" i="48"/>
  <c r="S14" i="59"/>
  <c r="H16" i="5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O16" i="39"/>
  <c r="AP16" i="39"/>
  <c r="AQ16" i="39"/>
  <c r="AR16" i="39"/>
  <c r="AS16" i="39"/>
  <c r="AT16" i="39"/>
  <c r="AU16" i="39"/>
  <c r="AV16" i="39"/>
  <c r="AW16" i="39"/>
  <c r="AX16" i="39"/>
  <c r="AY16" i="39"/>
  <c r="AZ16" i="39"/>
  <c r="BA16" i="39"/>
  <c r="BB16" i="39"/>
  <c r="BC16" i="39"/>
  <c r="BD16" i="39"/>
  <c r="BE16" i="39"/>
  <c r="BF16" i="39"/>
  <c r="BG16" i="39"/>
  <c r="BH16" i="39"/>
  <c r="BI16" i="39"/>
  <c r="BJ16" i="39"/>
  <c r="BK16" i="39"/>
  <c r="BL16" i="39"/>
  <c r="BM16" i="39"/>
  <c r="BN16" i="39"/>
  <c r="BO16" i="39"/>
  <c r="BP16" i="39"/>
  <c r="BQ16" i="39"/>
  <c r="BR16" i="39"/>
  <c r="BS16" i="39"/>
  <c r="BT16" i="39"/>
  <c r="BU16" i="39"/>
  <c r="BV16" i="39"/>
  <c r="BW16" i="39"/>
  <c r="BX16" i="39"/>
  <c r="BY16" i="39"/>
  <c r="BZ16" i="39"/>
  <c r="CA16" i="39"/>
  <c r="CB16" i="39"/>
  <c r="S15" i="59"/>
  <c r="T15" i="59"/>
  <c r="N14" i="59"/>
  <c r="M14" i="59"/>
  <c r="T14" i="59"/>
  <c r="L14" i="59"/>
  <c r="H15" i="39"/>
  <c r="H15" i="59"/>
  <c r="O15" i="59" s="1"/>
  <c r="E85" i="48"/>
  <c r="E86" i="48" s="1"/>
  <c r="G16" i="39"/>
  <c r="G16" i="59"/>
  <c r="I17" i="38"/>
  <c r="J17" i="38"/>
  <c r="K17" i="38"/>
  <c r="L17" i="38"/>
  <c r="M17" i="38"/>
  <c r="N17" i="38"/>
  <c r="O17" i="38"/>
  <c r="P17" i="38"/>
  <c r="Q17" i="38"/>
  <c r="R17" i="38"/>
  <c r="S17" i="38"/>
  <c r="T17" i="38"/>
  <c r="U17" i="38"/>
  <c r="V17" i="38"/>
  <c r="W17" i="38"/>
  <c r="X17" i="38"/>
  <c r="F17" i="38" a="1"/>
  <c r="F17" i="38" s="1"/>
  <c r="G17" i="38" a="1"/>
  <c r="G17" i="38" s="1"/>
  <c r="E17" i="59"/>
  <c r="H17" i="38" a="1"/>
  <c r="H17" i="38" s="1"/>
  <c r="E17" i="39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K17" i="38"/>
  <c r="AL17" i="38"/>
  <c r="AM17" i="38"/>
  <c r="AN17" i="38"/>
  <c r="AO17" i="38"/>
  <c r="AP17" i="38"/>
  <c r="AQ17" i="38"/>
  <c r="AR17" i="38"/>
  <c r="AS17" i="38"/>
  <c r="AT17" i="38"/>
  <c r="AU17" i="38"/>
  <c r="AV17" i="38"/>
  <c r="AW17" i="38"/>
  <c r="AX17" i="38"/>
  <c r="AY17" i="38"/>
  <c r="AZ17" i="38"/>
  <c r="BA17" i="38"/>
  <c r="BB17" i="38"/>
  <c r="BC17" i="38"/>
  <c r="BD17" i="38"/>
  <c r="BE17" i="38"/>
  <c r="BF17" i="38"/>
  <c r="BG17" i="38"/>
  <c r="BH17" i="38"/>
  <c r="BI17" i="38"/>
  <c r="BJ17" i="38"/>
  <c r="BK17" i="38"/>
  <c r="BL17" i="38"/>
  <c r="BM17" i="38"/>
  <c r="BN17" i="38"/>
  <c r="BO17" i="38"/>
  <c r="BP17" i="38"/>
  <c r="BQ17" i="38"/>
  <c r="BR17" i="38"/>
  <c r="BS17" i="38"/>
  <c r="BT17" i="38"/>
  <c r="BU17" i="38"/>
  <c r="BV17" i="38"/>
  <c r="BW17" i="38"/>
  <c r="BX17" i="38"/>
  <c r="BY17" i="38"/>
  <c r="BZ17" i="38"/>
  <c r="CA17" i="38"/>
  <c r="R14" i="59"/>
  <c r="J14" i="59"/>
  <c r="J85" i="44"/>
  <c r="K85" i="44"/>
  <c r="L85" i="44"/>
  <c r="M85" i="44"/>
  <c r="N85" i="44"/>
  <c r="O85" i="44"/>
  <c r="P85" i="44"/>
  <c r="Q14" i="59"/>
  <c r="I14" i="59"/>
  <c r="A19" i="38"/>
  <c r="E18" i="38" a="1"/>
  <c r="E18" i="38" s="1"/>
  <c r="A18" i="39"/>
  <c r="A18" i="59"/>
  <c r="P14" i="59"/>
  <c r="F16" i="59"/>
  <c r="F16" i="39"/>
  <c r="F87" i="48" a="1"/>
  <c r="F87" i="48" s="1"/>
  <c r="C87" i="48" a="1"/>
  <c r="C87" i="48" s="1"/>
  <c r="P87" i="48" s="1"/>
  <c r="K87" i="48"/>
  <c r="L87" i="48" s="1"/>
  <c r="M87" i="48" s="1"/>
  <c r="G86" i="48"/>
  <c r="J85" i="48"/>
  <c r="E85" i="94"/>
  <c r="E85" i="44"/>
  <c r="D85" i="44"/>
  <c r="D85" i="94"/>
  <c r="L85" i="94" a="1"/>
  <c r="L85" i="94" s="1"/>
  <c r="O85" i="94" a="1"/>
  <c r="O85" i="94" s="1"/>
  <c r="K85" i="94" a="1"/>
  <c r="K85" i="94" s="1"/>
  <c r="M85" i="94" a="1"/>
  <c r="M85" i="94" s="1"/>
  <c r="J85" i="94" a="1"/>
  <c r="J85" i="94" s="1"/>
  <c r="N85" i="94" a="1"/>
  <c r="N85" i="94" s="1"/>
  <c r="C85" i="44"/>
  <c r="C85" i="94"/>
  <c r="A88" i="43"/>
  <c r="B87" i="43"/>
  <c r="A87" i="44"/>
  <c r="L86" i="43"/>
  <c r="E86" i="43" a="1"/>
  <c r="E86" i="43" s="1"/>
  <c r="M86" i="43"/>
  <c r="O86" i="43"/>
  <c r="B86" i="94"/>
  <c r="K86" i="43"/>
  <c r="P86" i="43"/>
  <c r="B86" i="44"/>
  <c r="D86" i="43" a="1"/>
  <c r="D86" i="43" s="1"/>
  <c r="N86" i="43"/>
  <c r="C86" i="43" a="1"/>
  <c r="C86" i="43" s="1"/>
  <c r="J86" i="43"/>
  <c r="B87" i="48"/>
  <c r="N87" i="48"/>
  <c r="A88" i="48"/>
  <c r="I15" i="59" l="1"/>
  <c r="M15" i="59"/>
  <c r="L15" i="59"/>
  <c r="Q15" i="59"/>
  <c r="K15" i="59"/>
  <c r="G87" i="48"/>
  <c r="A20" i="38"/>
  <c r="A19" i="39"/>
  <c r="E19" i="38" a="1"/>
  <c r="E19" i="38" s="1"/>
  <c r="A19" i="59"/>
  <c r="F17" i="59"/>
  <c r="F17" i="39"/>
  <c r="N15" i="59"/>
  <c r="O87" i="48"/>
  <c r="I16" i="59"/>
  <c r="J16" i="59"/>
  <c r="K16" i="59"/>
  <c r="L16" i="59"/>
  <c r="M16" i="59"/>
  <c r="O16" i="59"/>
  <c r="P16" i="59"/>
  <c r="Q16" i="59"/>
  <c r="R16" i="59"/>
  <c r="S16" i="59"/>
  <c r="T16" i="59"/>
  <c r="D87" i="48"/>
  <c r="S87" i="48" s="1"/>
  <c r="I17" i="39"/>
  <c r="D4" i="26" s="1"/>
  <c r="J17" i="39"/>
  <c r="E4" i="26" s="1"/>
  <c r="K17" i="39"/>
  <c r="F4" i="26" s="1"/>
  <c r="L17" i="39"/>
  <c r="G4" i="26" s="1"/>
  <c r="M17" i="39"/>
  <c r="H4" i="26" s="1"/>
  <c r="N17" i="39"/>
  <c r="I4" i="26" s="1"/>
  <c r="O17" i="39"/>
  <c r="J4" i="26" s="1"/>
  <c r="P17" i="39"/>
  <c r="K4" i="26" s="1"/>
  <c r="Q17" i="39"/>
  <c r="L4" i="26" s="1"/>
  <c r="R17" i="39"/>
  <c r="M4" i="26" s="1"/>
  <c r="S17" i="39"/>
  <c r="N4" i="26" s="1"/>
  <c r="T17" i="39"/>
  <c r="O4" i="26" s="1"/>
  <c r="U17" i="39"/>
  <c r="P4" i="26" s="1"/>
  <c r="V17" i="39"/>
  <c r="Q4" i="26" s="1"/>
  <c r="W17" i="39"/>
  <c r="R4" i="26" s="1"/>
  <c r="X17" i="39"/>
  <c r="S4" i="26" s="1"/>
  <c r="Y17" i="39"/>
  <c r="T4" i="26" s="1"/>
  <c r="Z17" i="39"/>
  <c r="U4" i="26" s="1"/>
  <c r="AA17" i="39"/>
  <c r="V4" i="26" s="1"/>
  <c r="AB17" i="39"/>
  <c r="W4" i="26" s="1"/>
  <c r="AC17" i="39"/>
  <c r="X4" i="26" s="1"/>
  <c r="AD17" i="39"/>
  <c r="Y4" i="26" s="1"/>
  <c r="AE17" i="39"/>
  <c r="Z4" i="26" s="1"/>
  <c r="AF17" i="39"/>
  <c r="AA4" i="26" s="1"/>
  <c r="AG17" i="39"/>
  <c r="AB4" i="26" s="1"/>
  <c r="AH17" i="39"/>
  <c r="AC4" i="26" s="1"/>
  <c r="AI17" i="39"/>
  <c r="AD4" i="26" s="1"/>
  <c r="AJ17" i="39"/>
  <c r="AE4" i="26" s="1"/>
  <c r="AK17" i="39"/>
  <c r="AF4" i="26" s="1"/>
  <c r="AL17" i="39"/>
  <c r="AG4" i="26" s="1"/>
  <c r="AM17" i="39"/>
  <c r="AH4" i="26" s="1"/>
  <c r="AN17" i="39"/>
  <c r="AI4" i="26" s="1"/>
  <c r="AO17" i="39"/>
  <c r="AJ4" i="26" s="1"/>
  <c r="AP17" i="39"/>
  <c r="AK4" i="26" s="1"/>
  <c r="AQ17" i="39"/>
  <c r="AL4" i="26" s="1"/>
  <c r="AR17" i="39"/>
  <c r="AM4" i="26" s="1"/>
  <c r="AS17" i="39"/>
  <c r="AN4" i="26" s="1"/>
  <c r="AT17" i="39"/>
  <c r="AO4" i="26" s="1"/>
  <c r="AU17" i="39"/>
  <c r="AP4" i="26" s="1"/>
  <c r="AV17" i="39"/>
  <c r="AQ4" i="26" s="1"/>
  <c r="AW17" i="39"/>
  <c r="AR4" i="26" s="1"/>
  <c r="AX17" i="39"/>
  <c r="AS4" i="26" s="1"/>
  <c r="AY17" i="39"/>
  <c r="AT4" i="26" s="1"/>
  <c r="AZ17" i="39"/>
  <c r="AU4" i="26" s="1"/>
  <c r="BA17" i="39"/>
  <c r="AV4" i="26" s="1"/>
  <c r="BB17" i="39"/>
  <c r="AW4" i="26" s="1"/>
  <c r="BC17" i="39"/>
  <c r="AX4" i="26" s="1"/>
  <c r="BD17" i="39"/>
  <c r="AY4" i="26" s="1"/>
  <c r="BE17" i="39"/>
  <c r="AZ4" i="26" s="1"/>
  <c r="BF17" i="39"/>
  <c r="BA4" i="26" s="1"/>
  <c r="BG17" i="39"/>
  <c r="BB4" i="26" s="1"/>
  <c r="BH17" i="39"/>
  <c r="BC4" i="26" s="1"/>
  <c r="BI17" i="39"/>
  <c r="BD4" i="26" s="1"/>
  <c r="BJ17" i="39"/>
  <c r="BE4" i="26" s="1"/>
  <c r="BK17" i="39"/>
  <c r="BF4" i="26" s="1"/>
  <c r="BL17" i="39"/>
  <c r="BG4" i="26" s="1"/>
  <c r="BM17" i="39"/>
  <c r="BH4" i="26" s="1"/>
  <c r="BN17" i="39"/>
  <c r="BI4" i="26" s="1"/>
  <c r="BO17" i="39"/>
  <c r="BJ4" i="26" s="1"/>
  <c r="BP17" i="39"/>
  <c r="BK4" i="26" s="1"/>
  <c r="BQ17" i="39"/>
  <c r="BL4" i="26" s="1"/>
  <c r="BR17" i="39"/>
  <c r="BM4" i="26" s="1"/>
  <c r="BS17" i="39"/>
  <c r="BN4" i="26" s="1"/>
  <c r="BT17" i="39"/>
  <c r="BO4" i="26" s="1"/>
  <c r="BU17" i="39"/>
  <c r="BP4" i="26" s="1"/>
  <c r="BV17" i="39"/>
  <c r="BQ4" i="26" s="1"/>
  <c r="BW17" i="39"/>
  <c r="BR4" i="26" s="1"/>
  <c r="BX17" i="39"/>
  <c r="BS4" i="26" s="1"/>
  <c r="BY17" i="39"/>
  <c r="BT4" i="26" s="1"/>
  <c r="BZ17" i="39"/>
  <c r="BU4" i="26" s="1"/>
  <c r="CA17" i="39"/>
  <c r="BV4" i="26" s="1"/>
  <c r="CB17" i="39"/>
  <c r="BW4" i="26" s="1"/>
  <c r="R15" i="59"/>
  <c r="J15" i="59"/>
  <c r="H87" i="48"/>
  <c r="H17" i="39"/>
  <c r="H17" i="59"/>
  <c r="T87" i="48"/>
  <c r="J86" i="44"/>
  <c r="K86" i="44"/>
  <c r="L86" i="44"/>
  <c r="M86" i="44"/>
  <c r="N86" i="44"/>
  <c r="O86" i="44"/>
  <c r="P86" i="44"/>
  <c r="P15" i="59"/>
  <c r="U87" i="48"/>
  <c r="Q85" i="48"/>
  <c r="R85" i="48" s="1"/>
  <c r="J86" i="48"/>
  <c r="Q86" i="48" s="1"/>
  <c r="R86" i="48" s="1"/>
  <c r="I87" i="48"/>
  <c r="F88" i="48" a="1"/>
  <c r="F88" i="48" s="1"/>
  <c r="C88" i="48" a="1"/>
  <c r="C88" i="48" s="1"/>
  <c r="U88" i="48" s="1"/>
  <c r="K88" i="48"/>
  <c r="L88" i="48" s="1"/>
  <c r="M88" i="48" s="1"/>
  <c r="I18" i="38"/>
  <c r="D7" i="26" s="1"/>
  <c r="J18" i="38"/>
  <c r="E7" i="26" s="1"/>
  <c r="K18" i="38"/>
  <c r="F7" i="26" s="1"/>
  <c r="L18" i="38"/>
  <c r="G7" i="26" s="1"/>
  <c r="M18" i="38"/>
  <c r="H7" i="26" s="1"/>
  <c r="N18" i="38"/>
  <c r="I7" i="26" s="1"/>
  <c r="O18" i="38"/>
  <c r="J7" i="26" s="1"/>
  <c r="P18" i="38"/>
  <c r="K7" i="26" s="1"/>
  <c r="Q18" i="38"/>
  <c r="L7" i="26" s="1"/>
  <c r="R18" i="38"/>
  <c r="M7" i="26" s="1"/>
  <c r="S18" i="38"/>
  <c r="N7" i="26" s="1"/>
  <c r="T18" i="38"/>
  <c r="O7" i="26" s="1"/>
  <c r="U18" i="38"/>
  <c r="P7" i="26" s="1"/>
  <c r="V18" i="38"/>
  <c r="W18" i="38"/>
  <c r="X18" i="38"/>
  <c r="E18" i="39"/>
  <c r="G18" i="38" a="1"/>
  <c r="G18" i="38" s="1"/>
  <c r="F18" i="38" a="1"/>
  <c r="F18" i="38" s="1"/>
  <c r="Y18" i="38"/>
  <c r="E18" i="59"/>
  <c r="H18" i="38" a="1"/>
  <c r="H18" i="38" s="1"/>
  <c r="Z18" i="38"/>
  <c r="AA18" i="38"/>
  <c r="AB18" i="38"/>
  <c r="AC18" i="38"/>
  <c r="AD18" i="38"/>
  <c r="AE18" i="38"/>
  <c r="AF18" i="38"/>
  <c r="AG18" i="38"/>
  <c r="AH18" i="38"/>
  <c r="AI18" i="38"/>
  <c r="AJ18" i="38"/>
  <c r="AK18" i="38"/>
  <c r="AL18" i="38"/>
  <c r="AM18" i="38"/>
  <c r="AN18" i="38"/>
  <c r="AO18" i="38"/>
  <c r="AP18" i="38"/>
  <c r="AQ18" i="38"/>
  <c r="AR18" i="38"/>
  <c r="AS18" i="38"/>
  <c r="AT18" i="38"/>
  <c r="AU18" i="38"/>
  <c r="AV18" i="38"/>
  <c r="AW18" i="38"/>
  <c r="AX18" i="38"/>
  <c r="AY18" i="38"/>
  <c r="AZ18" i="38"/>
  <c r="BA18" i="38"/>
  <c r="BB18" i="38"/>
  <c r="BC18" i="38"/>
  <c r="BD18" i="38"/>
  <c r="BE18" i="38"/>
  <c r="BF18" i="38"/>
  <c r="BG18" i="38"/>
  <c r="BH18" i="38"/>
  <c r="BI18" i="38"/>
  <c r="BJ18" i="38"/>
  <c r="BK18" i="38"/>
  <c r="BL18" i="38"/>
  <c r="BM18" i="38"/>
  <c r="BN18" i="38"/>
  <c r="BO18" i="38"/>
  <c r="BP18" i="38"/>
  <c r="BQ18" i="38"/>
  <c r="BR18" i="38"/>
  <c r="BS18" i="38"/>
  <c r="BT18" i="38"/>
  <c r="BU18" i="38"/>
  <c r="BV18" i="38"/>
  <c r="BW18" i="38"/>
  <c r="BX18" i="38"/>
  <c r="BY18" i="38"/>
  <c r="BZ18" i="38"/>
  <c r="CA18" i="38"/>
  <c r="G17" i="59"/>
  <c r="G17" i="39"/>
  <c r="N16" i="59"/>
  <c r="A89" i="48"/>
  <c r="N88" i="48"/>
  <c r="B88" i="48"/>
  <c r="T88" i="48"/>
  <c r="O88" i="48"/>
  <c r="C86" i="94"/>
  <c r="C86" i="44"/>
  <c r="D86" i="44"/>
  <c r="D86" i="94"/>
  <c r="J86" i="94" a="1"/>
  <c r="J86" i="94" s="1"/>
  <c r="L86" i="94" a="1"/>
  <c r="L86" i="94" s="1"/>
  <c r="K86" i="94" a="1"/>
  <c r="K86" i="94" s="1"/>
  <c r="O86" i="94" a="1"/>
  <c r="O86" i="94" s="1"/>
  <c r="N86" i="94" a="1"/>
  <c r="N86" i="94" s="1"/>
  <c r="M86" i="94" a="1"/>
  <c r="M86" i="94" s="1"/>
  <c r="E86" i="44"/>
  <c r="E86" i="94"/>
  <c r="C87" i="43" a="1"/>
  <c r="C87" i="43" s="1"/>
  <c r="K87" i="43"/>
  <c r="P87" i="43"/>
  <c r="B87" i="44"/>
  <c r="B87" i="94"/>
  <c r="D87" i="43" a="1"/>
  <c r="D87" i="43" s="1"/>
  <c r="E87" i="43" a="1"/>
  <c r="E87" i="43" s="1"/>
  <c r="L87" i="43"/>
  <c r="O87" i="43"/>
  <c r="J87" i="43"/>
  <c r="N87" i="43"/>
  <c r="M87" i="43"/>
  <c r="A89" i="43"/>
  <c r="A88" i="44"/>
  <c r="B88" i="43"/>
  <c r="D88" i="48" l="1"/>
  <c r="S88" i="48" s="1"/>
  <c r="P88" i="48"/>
  <c r="H18" i="39"/>
  <c r="H18" i="59"/>
  <c r="H88" i="48"/>
  <c r="I88" i="48" s="1"/>
  <c r="I17" i="59"/>
  <c r="J17" i="59"/>
  <c r="K17" i="59"/>
  <c r="L17" i="59"/>
  <c r="M17" i="59"/>
  <c r="N17" i="59"/>
  <c r="O17" i="59"/>
  <c r="P17" i="59"/>
  <c r="Q17" i="59"/>
  <c r="R17" i="59"/>
  <c r="S17" i="59"/>
  <c r="T17" i="59"/>
  <c r="I19" i="38"/>
  <c r="J19" i="38"/>
  <c r="K19" i="38"/>
  <c r="L19" i="38"/>
  <c r="M19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G19" i="38" a="1"/>
  <c r="G19" i="38" s="1"/>
  <c r="Z19" i="38"/>
  <c r="F19" i="38" a="1"/>
  <c r="F19" i="38" s="1"/>
  <c r="H19" i="38" a="1"/>
  <c r="H19" i="38" s="1"/>
  <c r="E19" i="59"/>
  <c r="E19" i="39"/>
  <c r="AA19" i="38"/>
  <c r="AB19" i="38"/>
  <c r="AC19" i="38"/>
  <c r="AD19" i="38"/>
  <c r="AE19" i="38"/>
  <c r="AF19" i="38"/>
  <c r="AG19" i="38"/>
  <c r="AH19" i="38"/>
  <c r="AI19" i="38"/>
  <c r="AJ19" i="38"/>
  <c r="AK19" i="38"/>
  <c r="AL19" i="38"/>
  <c r="AM19" i="38"/>
  <c r="AN19" i="38"/>
  <c r="AO19" i="38"/>
  <c r="AP19" i="38"/>
  <c r="AQ19" i="38"/>
  <c r="AR19" i="38"/>
  <c r="AS19" i="38"/>
  <c r="AT19" i="38"/>
  <c r="AU19" i="38"/>
  <c r="AV19" i="38"/>
  <c r="AW19" i="38"/>
  <c r="AX19" i="38"/>
  <c r="AY19" i="38"/>
  <c r="AZ19" i="38"/>
  <c r="BA19" i="38"/>
  <c r="BB19" i="38"/>
  <c r="BC19" i="38"/>
  <c r="BD19" i="38"/>
  <c r="BE19" i="38"/>
  <c r="BF19" i="38"/>
  <c r="BG19" i="38"/>
  <c r="BH19" i="38"/>
  <c r="BI19" i="38"/>
  <c r="BJ19" i="38"/>
  <c r="BK19" i="38"/>
  <c r="BL19" i="38"/>
  <c r="BM19" i="38"/>
  <c r="BN19" i="38"/>
  <c r="BO19" i="38"/>
  <c r="BP19" i="38"/>
  <c r="BQ19" i="38"/>
  <c r="BR19" i="38"/>
  <c r="BS19" i="38"/>
  <c r="BT19" i="38"/>
  <c r="BU19" i="38"/>
  <c r="BV19" i="38"/>
  <c r="BW19" i="38"/>
  <c r="BX19" i="38"/>
  <c r="BY19" i="38"/>
  <c r="BZ19" i="38"/>
  <c r="CA19" i="38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O18" i="39"/>
  <c r="AP18" i="39"/>
  <c r="AQ18" i="39"/>
  <c r="AR18" i="39"/>
  <c r="AS18" i="39"/>
  <c r="AT18" i="39"/>
  <c r="AU18" i="39"/>
  <c r="AV18" i="39"/>
  <c r="AW18" i="39"/>
  <c r="AX18" i="39"/>
  <c r="AY18" i="39"/>
  <c r="AZ18" i="39"/>
  <c r="BA18" i="39"/>
  <c r="BB18" i="39"/>
  <c r="BC18" i="39"/>
  <c r="BD18" i="39"/>
  <c r="BE18" i="39"/>
  <c r="BF18" i="39"/>
  <c r="BG18" i="39"/>
  <c r="BH18" i="39"/>
  <c r="BI18" i="39"/>
  <c r="BJ18" i="39"/>
  <c r="BK18" i="39"/>
  <c r="BL18" i="39"/>
  <c r="BM18" i="39"/>
  <c r="BN18" i="39"/>
  <c r="BO18" i="39"/>
  <c r="BP18" i="39"/>
  <c r="BQ18" i="39"/>
  <c r="BR18" i="39"/>
  <c r="BS18" i="39"/>
  <c r="BT18" i="39"/>
  <c r="BU18" i="39"/>
  <c r="BV18" i="39"/>
  <c r="BW18" i="39"/>
  <c r="BX18" i="39"/>
  <c r="BY18" i="39"/>
  <c r="BZ18" i="39"/>
  <c r="CA18" i="39"/>
  <c r="CB18" i="39"/>
  <c r="J87" i="44"/>
  <c r="K87" i="44"/>
  <c r="L87" i="44"/>
  <c r="M87" i="44"/>
  <c r="N87" i="44"/>
  <c r="O87" i="44"/>
  <c r="P87" i="44"/>
  <c r="F89" i="48" a="1"/>
  <c r="F89" i="48" s="1"/>
  <c r="K89" i="48"/>
  <c r="L89" i="48" s="1"/>
  <c r="M89" i="48" s="1"/>
  <c r="C89" i="48" a="1"/>
  <c r="C89" i="48" s="1"/>
  <c r="A20" i="59"/>
  <c r="A21" i="38"/>
  <c r="E20" i="38" a="1"/>
  <c r="E20" i="38" s="1"/>
  <c r="A20" i="39"/>
  <c r="G88" i="48"/>
  <c r="E88" i="48"/>
  <c r="F18" i="39"/>
  <c r="F18" i="59"/>
  <c r="G18" i="39"/>
  <c r="G18" i="59"/>
  <c r="J87" i="48"/>
  <c r="Q87" i="48" s="1"/>
  <c r="R87" i="48" s="1"/>
  <c r="E87" i="48"/>
  <c r="K88" i="43"/>
  <c r="N88" i="43"/>
  <c r="E88" i="43" a="1"/>
  <c r="E88" i="43" s="1"/>
  <c r="L88" i="43"/>
  <c r="J88" i="43"/>
  <c r="O88" i="43"/>
  <c r="M88" i="43"/>
  <c r="B88" i="94"/>
  <c r="C88" i="43" a="1"/>
  <c r="C88" i="43" s="1"/>
  <c r="P88" i="43"/>
  <c r="D88" i="43" a="1"/>
  <c r="D88" i="43" s="1"/>
  <c r="B88" i="44"/>
  <c r="B89" i="43"/>
  <c r="A89" i="44"/>
  <c r="A90" i="43"/>
  <c r="E87" i="94"/>
  <c r="E87" i="44"/>
  <c r="D87" i="94"/>
  <c r="D87" i="44"/>
  <c r="K87" i="94" a="1"/>
  <c r="K87" i="94" s="1"/>
  <c r="M87" i="94" a="1"/>
  <c r="M87" i="94" s="1"/>
  <c r="J87" i="94" a="1"/>
  <c r="J87" i="94" s="1"/>
  <c r="L87" i="94" a="1"/>
  <c r="L87" i="94" s="1"/>
  <c r="N87" i="94" a="1"/>
  <c r="N87" i="94" s="1"/>
  <c r="O87" i="94" a="1"/>
  <c r="O87" i="94" s="1"/>
  <c r="C87" i="94"/>
  <c r="C87" i="44"/>
  <c r="N89" i="48"/>
  <c r="A90" i="48"/>
  <c r="B89" i="48"/>
  <c r="E21" i="38" l="1" a="1"/>
  <c r="E21" i="38" s="1"/>
  <c r="A21" i="39"/>
  <c r="A21" i="59"/>
  <c r="A22" i="38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O19" i="39"/>
  <c r="AP19" i="39"/>
  <c r="AQ19" i="39"/>
  <c r="AR19" i="39"/>
  <c r="AS19" i="39"/>
  <c r="AT19" i="39"/>
  <c r="AU19" i="39"/>
  <c r="AV19" i="39"/>
  <c r="AW19" i="39"/>
  <c r="AX19" i="39"/>
  <c r="AY19" i="39"/>
  <c r="AZ19" i="39"/>
  <c r="BA19" i="39"/>
  <c r="BB19" i="39"/>
  <c r="BC19" i="39"/>
  <c r="BD19" i="39"/>
  <c r="BE19" i="39"/>
  <c r="BF19" i="39"/>
  <c r="BG19" i="39"/>
  <c r="BH19" i="39"/>
  <c r="BI19" i="39"/>
  <c r="BJ19" i="39"/>
  <c r="BK19" i="39"/>
  <c r="BL19" i="39"/>
  <c r="BM19" i="39"/>
  <c r="BN19" i="39"/>
  <c r="BO19" i="39"/>
  <c r="BP19" i="39"/>
  <c r="BQ19" i="39"/>
  <c r="BR19" i="39"/>
  <c r="BS19" i="39"/>
  <c r="BT19" i="39"/>
  <c r="BU19" i="39"/>
  <c r="BV19" i="39"/>
  <c r="BW19" i="39"/>
  <c r="BX19" i="39"/>
  <c r="BY19" i="39"/>
  <c r="BZ19" i="39"/>
  <c r="CA19" i="39"/>
  <c r="CB19" i="39"/>
  <c r="O89" i="48"/>
  <c r="O90" i="48" s="1"/>
  <c r="J88" i="44"/>
  <c r="K88" i="44"/>
  <c r="L88" i="44"/>
  <c r="M88" i="44"/>
  <c r="N88" i="44"/>
  <c r="O88" i="44"/>
  <c r="P88" i="44"/>
  <c r="I18" i="59"/>
  <c r="D8" i="26" s="1"/>
  <c r="J18" i="59"/>
  <c r="E8" i="26" s="1"/>
  <c r="K18" i="59"/>
  <c r="F8" i="26" s="1"/>
  <c r="L18" i="59"/>
  <c r="G8" i="26" s="1"/>
  <c r="M18" i="59"/>
  <c r="H8" i="26" s="1"/>
  <c r="N18" i="59"/>
  <c r="I8" i="26" s="1"/>
  <c r="O18" i="59"/>
  <c r="J8" i="26" s="1"/>
  <c r="P18" i="59"/>
  <c r="K8" i="26" s="1"/>
  <c r="Q18" i="59"/>
  <c r="L8" i="26" s="1"/>
  <c r="R18" i="59"/>
  <c r="M8" i="26" s="1"/>
  <c r="S18" i="59"/>
  <c r="N8" i="26" s="1"/>
  <c r="T18" i="59"/>
  <c r="O8" i="26" s="1"/>
  <c r="U89" i="48"/>
  <c r="H19" i="59"/>
  <c r="H19" i="39"/>
  <c r="F90" i="48" a="1"/>
  <c r="F90" i="48" s="1"/>
  <c r="K90" i="48"/>
  <c r="L90" i="48" s="1"/>
  <c r="M90" i="48" s="1"/>
  <c r="C90" i="48" a="1"/>
  <c r="C90" i="48" s="1"/>
  <c r="P90" i="48" s="1"/>
  <c r="F19" i="39"/>
  <c r="F19" i="59"/>
  <c r="G89" i="48"/>
  <c r="J88" i="48"/>
  <c r="Q88" i="48" s="1"/>
  <c r="R88" i="48" s="1"/>
  <c r="P89" i="48"/>
  <c r="D89" i="48"/>
  <c r="S89" i="48" s="1"/>
  <c r="G19" i="39"/>
  <c r="G19" i="59"/>
  <c r="H89" i="48"/>
  <c r="I89" i="48" s="1"/>
  <c r="T89" i="48"/>
  <c r="I20" i="38"/>
  <c r="J20" i="38"/>
  <c r="K20" i="38"/>
  <c r="L20" i="38"/>
  <c r="M20" i="38"/>
  <c r="N20" i="38"/>
  <c r="O20" i="38"/>
  <c r="P20" i="38"/>
  <c r="Q20" i="38"/>
  <c r="R20" i="38"/>
  <c r="S20" i="38"/>
  <c r="T20" i="38"/>
  <c r="U20" i="38"/>
  <c r="V20" i="38"/>
  <c r="W20" i="38"/>
  <c r="X20" i="38"/>
  <c r="Y20" i="38"/>
  <c r="Z20" i="38"/>
  <c r="H20" i="38" a="1"/>
  <c r="H20" i="38" s="1"/>
  <c r="AA20" i="38"/>
  <c r="G20" i="38" a="1"/>
  <c r="G20" i="38" s="1"/>
  <c r="F20" i="38" a="1"/>
  <c r="F20" i="38" s="1"/>
  <c r="E20" i="39"/>
  <c r="E20" i="59"/>
  <c r="AB20" i="38"/>
  <c r="AC20" i="38"/>
  <c r="AD20" i="38"/>
  <c r="AE20" i="38"/>
  <c r="AF20" i="38"/>
  <c r="AG20" i="38"/>
  <c r="AH20" i="38"/>
  <c r="AI20" i="38"/>
  <c r="AJ20" i="38"/>
  <c r="AK20" i="38"/>
  <c r="AL20" i="38"/>
  <c r="AM20" i="38"/>
  <c r="AN20" i="38"/>
  <c r="AO20" i="38"/>
  <c r="AP20" i="38"/>
  <c r="AQ20" i="38"/>
  <c r="AR20" i="38"/>
  <c r="AS20" i="38"/>
  <c r="AT20" i="38"/>
  <c r="AU20" i="38"/>
  <c r="AV20" i="38"/>
  <c r="AW20" i="38"/>
  <c r="AX20" i="38"/>
  <c r="AY20" i="38"/>
  <c r="AZ20" i="38"/>
  <c r="BA20" i="38"/>
  <c r="BB20" i="38"/>
  <c r="BC20" i="38"/>
  <c r="BD20" i="38"/>
  <c r="BE20" i="38"/>
  <c r="BF20" i="38"/>
  <c r="BG20" i="38"/>
  <c r="BH20" i="38"/>
  <c r="BI20" i="38"/>
  <c r="BJ20" i="38"/>
  <c r="BK20" i="38"/>
  <c r="BL20" i="38"/>
  <c r="BM20" i="38"/>
  <c r="BN20" i="38"/>
  <c r="BO20" i="38"/>
  <c r="BP20" i="38"/>
  <c r="BQ20" i="38"/>
  <c r="BR20" i="38"/>
  <c r="BS20" i="38"/>
  <c r="BT20" i="38"/>
  <c r="BU20" i="38"/>
  <c r="BV20" i="38"/>
  <c r="BW20" i="38"/>
  <c r="BX20" i="38"/>
  <c r="BY20" i="38"/>
  <c r="BZ20" i="38"/>
  <c r="CA20" i="38"/>
  <c r="A91" i="48"/>
  <c r="B90" i="48"/>
  <c r="N90" i="48"/>
  <c r="U90" i="48"/>
  <c r="A91" i="43"/>
  <c r="A90" i="44"/>
  <c r="B90" i="43"/>
  <c r="K89" i="43"/>
  <c r="L89" i="43"/>
  <c r="B89" i="44"/>
  <c r="J89" i="43"/>
  <c r="P89" i="43"/>
  <c r="M89" i="43"/>
  <c r="B89" i="94"/>
  <c r="N89" i="43"/>
  <c r="C89" i="43" a="1"/>
  <c r="C89" i="43" s="1"/>
  <c r="D89" i="43" a="1"/>
  <c r="D89" i="43" s="1"/>
  <c r="E89" i="43" a="1"/>
  <c r="E89" i="43" s="1"/>
  <c r="O89" i="43"/>
  <c r="D88" i="94"/>
  <c r="D88" i="44"/>
  <c r="C88" i="94"/>
  <c r="C88" i="44"/>
  <c r="L88" i="94" a="1"/>
  <c r="L88" i="94" s="1"/>
  <c r="K88" i="94" a="1"/>
  <c r="K88" i="94" s="1"/>
  <c r="J88" i="94" a="1"/>
  <c r="J88" i="94" s="1"/>
  <c r="N88" i="94" a="1"/>
  <c r="N88" i="94" s="1"/>
  <c r="O88" i="94" a="1"/>
  <c r="O88" i="94" s="1"/>
  <c r="M88" i="94" a="1"/>
  <c r="M88" i="94" s="1"/>
  <c r="E88" i="44"/>
  <c r="E88" i="94"/>
  <c r="H90" i="48" l="1"/>
  <c r="H20" i="59"/>
  <c r="H20" i="39"/>
  <c r="G90" i="48"/>
  <c r="A23" i="38"/>
  <c r="A22" i="39"/>
  <c r="A22" i="59"/>
  <c r="E22" i="38" a="1"/>
  <c r="E22" i="38" s="1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O20" i="39"/>
  <c r="AP20" i="39"/>
  <c r="AQ20" i="39"/>
  <c r="AR20" i="39"/>
  <c r="AS20" i="39"/>
  <c r="AT20" i="39"/>
  <c r="AU20" i="39"/>
  <c r="AV20" i="39"/>
  <c r="AW20" i="39"/>
  <c r="AX20" i="39"/>
  <c r="AY20" i="39"/>
  <c r="AZ20" i="39"/>
  <c r="BA20" i="39"/>
  <c r="BB20" i="39"/>
  <c r="BC20" i="39"/>
  <c r="BD20" i="39"/>
  <c r="BE20" i="39"/>
  <c r="BF20" i="39"/>
  <c r="BG20" i="39"/>
  <c r="BH20" i="39"/>
  <c r="BI20" i="39"/>
  <c r="BJ20" i="39"/>
  <c r="BK20" i="39"/>
  <c r="BL20" i="39"/>
  <c r="BM20" i="39"/>
  <c r="BN20" i="39"/>
  <c r="BO20" i="39"/>
  <c r="BP20" i="39"/>
  <c r="BQ20" i="39"/>
  <c r="BR20" i="39"/>
  <c r="BS20" i="39"/>
  <c r="BT20" i="39"/>
  <c r="BU20" i="39"/>
  <c r="BV20" i="39"/>
  <c r="BW20" i="39"/>
  <c r="BX20" i="39"/>
  <c r="BY20" i="39"/>
  <c r="BZ20" i="39"/>
  <c r="CA20" i="39"/>
  <c r="CB20" i="39"/>
  <c r="E89" i="48"/>
  <c r="I21" i="38"/>
  <c r="J21" i="38"/>
  <c r="K21" i="38"/>
  <c r="L21" i="38"/>
  <c r="M21" i="38"/>
  <c r="N21" i="38"/>
  <c r="O21" i="38"/>
  <c r="P21" i="38"/>
  <c r="Q21" i="38"/>
  <c r="R21" i="38"/>
  <c r="S21" i="38"/>
  <c r="T21" i="38"/>
  <c r="U21" i="38"/>
  <c r="V21" i="38"/>
  <c r="W21" i="38"/>
  <c r="X21" i="38"/>
  <c r="Y21" i="38"/>
  <c r="Z21" i="38"/>
  <c r="AA21" i="38"/>
  <c r="AB21" i="38"/>
  <c r="H21" i="38" a="1"/>
  <c r="H21" i="38" s="1"/>
  <c r="G21" i="38" a="1"/>
  <c r="G21" i="38" s="1"/>
  <c r="E21" i="59"/>
  <c r="F21" i="38" a="1"/>
  <c r="F21" i="38" s="1"/>
  <c r="E21" i="39"/>
  <c r="AC21" i="38"/>
  <c r="AD21" i="38"/>
  <c r="AE21" i="38"/>
  <c r="AF21" i="38"/>
  <c r="AG21" i="38"/>
  <c r="AH21" i="38"/>
  <c r="AI21" i="38"/>
  <c r="AJ21" i="38"/>
  <c r="AK21" i="38"/>
  <c r="AL21" i="38"/>
  <c r="AM21" i="38"/>
  <c r="AN21" i="38"/>
  <c r="AO21" i="38"/>
  <c r="AP21" i="38"/>
  <c r="AQ21" i="38"/>
  <c r="AR21" i="38"/>
  <c r="AS21" i="38"/>
  <c r="AT21" i="38"/>
  <c r="AU21" i="38"/>
  <c r="AV21" i="38"/>
  <c r="AW21" i="38"/>
  <c r="AX21" i="38"/>
  <c r="AY21" i="38"/>
  <c r="AZ21" i="38"/>
  <c r="BA21" i="38"/>
  <c r="BB21" i="38"/>
  <c r="BC21" i="38"/>
  <c r="BD21" i="38"/>
  <c r="BE21" i="38"/>
  <c r="BF21" i="38"/>
  <c r="BG21" i="38"/>
  <c r="BH21" i="38"/>
  <c r="BI21" i="38"/>
  <c r="BJ21" i="38"/>
  <c r="BK21" i="38"/>
  <c r="BL21" i="38"/>
  <c r="BM21" i="38"/>
  <c r="BN21" i="38"/>
  <c r="BO21" i="38"/>
  <c r="BP21" i="38"/>
  <c r="BQ21" i="38"/>
  <c r="BR21" i="38"/>
  <c r="BS21" i="38"/>
  <c r="BT21" i="38"/>
  <c r="BU21" i="38"/>
  <c r="BV21" i="38"/>
  <c r="BW21" i="38"/>
  <c r="BX21" i="38"/>
  <c r="BY21" i="38"/>
  <c r="BZ21" i="38"/>
  <c r="CA21" i="38"/>
  <c r="F20" i="39"/>
  <c r="F20" i="59"/>
  <c r="I4" i="57"/>
  <c r="I5" i="57"/>
  <c r="I19" i="59"/>
  <c r="J19" i="59"/>
  <c r="K19" i="59"/>
  <c r="L19" i="59"/>
  <c r="M19" i="59"/>
  <c r="N19" i="59"/>
  <c r="O19" i="59"/>
  <c r="P19" i="59"/>
  <c r="Q19" i="59"/>
  <c r="R19" i="59"/>
  <c r="S19" i="59"/>
  <c r="T19" i="59"/>
  <c r="J89" i="48"/>
  <c r="Q89" i="48" s="1"/>
  <c r="R89" i="48" s="1"/>
  <c r="D90" i="48"/>
  <c r="E90" i="48" s="1"/>
  <c r="I90" i="48"/>
  <c r="S90" i="48"/>
  <c r="J89" i="44"/>
  <c r="K89" i="44"/>
  <c r="L89" i="44"/>
  <c r="M89" i="44"/>
  <c r="N89" i="44"/>
  <c r="O89" i="44"/>
  <c r="P89" i="44"/>
  <c r="T90" i="48"/>
  <c r="C91" i="48" a="1"/>
  <c r="C91" i="48" s="1"/>
  <c r="T91" i="48" s="1"/>
  <c r="F91" i="48" a="1"/>
  <c r="F91" i="48" s="1"/>
  <c r="K91" i="48"/>
  <c r="L91" i="48" s="1"/>
  <c r="M91" i="48" s="1"/>
  <c r="G20" i="39"/>
  <c r="G20" i="59"/>
  <c r="E89" i="94"/>
  <c r="E89" i="44"/>
  <c r="D89" i="94"/>
  <c r="D89" i="44"/>
  <c r="C89" i="44"/>
  <c r="C89" i="94"/>
  <c r="M89" i="94" a="1"/>
  <c r="M89" i="94" s="1"/>
  <c r="L89" i="94" a="1"/>
  <c r="L89" i="94" s="1"/>
  <c r="J89" i="94" a="1"/>
  <c r="J89" i="94" s="1"/>
  <c r="K89" i="94" a="1"/>
  <c r="K89" i="94" s="1"/>
  <c r="N89" i="94" a="1"/>
  <c r="N89" i="94" s="1"/>
  <c r="O89" i="94" a="1"/>
  <c r="O89" i="94" s="1"/>
  <c r="J90" i="43"/>
  <c r="D90" i="43" a="1"/>
  <c r="D90" i="43" s="1"/>
  <c r="O90" i="43"/>
  <c r="B90" i="94"/>
  <c r="C90" i="43" a="1"/>
  <c r="C90" i="43" s="1"/>
  <c r="N90" i="43"/>
  <c r="K90" i="43"/>
  <c r="P90" i="43"/>
  <c r="E90" i="43" a="1"/>
  <c r="E90" i="43" s="1"/>
  <c r="M90" i="43"/>
  <c r="L90" i="43"/>
  <c r="B90" i="44"/>
  <c r="B91" i="43"/>
  <c r="A92" i="43"/>
  <c r="A91" i="44"/>
  <c r="B91" i="48"/>
  <c r="N91" i="48"/>
  <c r="A92" i="48"/>
  <c r="U91" i="48"/>
  <c r="P91" i="48" l="1"/>
  <c r="H91" i="48"/>
  <c r="I20" i="59"/>
  <c r="J20" i="59"/>
  <c r="K20" i="59"/>
  <c r="L20" i="59"/>
  <c r="M20" i="59"/>
  <c r="N20" i="59"/>
  <c r="O20" i="59"/>
  <c r="P20" i="59"/>
  <c r="Q20" i="59"/>
  <c r="R20" i="59"/>
  <c r="S20" i="59"/>
  <c r="T20" i="59"/>
  <c r="G21" i="39"/>
  <c r="G21" i="59"/>
  <c r="I22" i="38"/>
  <c r="J22" i="38"/>
  <c r="K22" i="38"/>
  <c r="L22" i="38"/>
  <c r="M22" i="38"/>
  <c r="N22" i="38"/>
  <c r="O22" i="38"/>
  <c r="P22" i="38"/>
  <c r="Q22" i="38"/>
  <c r="R22" i="38"/>
  <c r="S22" i="38"/>
  <c r="T22" i="38"/>
  <c r="U22" i="38"/>
  <c r="V22" i="38"/>
  <c r="W22" i="38"/>
  <c r="X22" i="38"/>
  <c r="Y22" i="38"/>
  <c r="Z22" i="38"/>
  <c r="AA22" i="38"/>
  <c r="AB22" i="38"/>
  <c r="G22" i="38" a="1"/>
  <c r="G22" i="38" s="1"/>
  <c r="E22" i="59"/>
  <c r="E22" i="39"/>
  <c r="H22" i="38" a="1"/>
  <c r="H22" i="38" s="1"/>
  <c r="AC22" i="38"/>
  <c r="F22" i="38" a="1"/>
  <c r="F22" i="38" s="1"/>
  <c r="AD22" i="38"/>
  <c r="AE22" i="38"/>
  <c r="AF22" i="38"/>
  <c r="AG22" i="38"/>
  <c r="AH22" i="38"/>
  <c r="AI22" i="38"/>
  <c r="AJ22" i="38"/>
  <c r="AK22" i="38"/>
  <c r="AL22" i="38"/>
  <c r="AM22" i="38"/>
  <c r="AN22" i="38"/>
  <c r="AO22" i="38"/>
  <c r="AP22" i="38"/>
  <c r="AQ22" i="38"/>
  <c r="AR22" i="38"/>
  <c r="AS22" i="38"/>
  <c r="AT22" i="38"/>
  <c r="AU22" i="38"/>
  <c r="AV22" i="38"/>
  <c r="AW22" i="38"/>
  <c r="AX22" i="38"/>
  <c r="AY22" i="38"/>
  <c r="AZ22" i="38"/>
  <c r="BA22" i="38"/>
  <c r="BB22" i="38"/>
  <c r="BC22" i="38"/>
  <c r="BD22" i="38"/>
  <c r="BE22" i="38"/>
  <c r="BF22" i="38"/>
  <c r="BG22" i="38"/>
  <c r="BH22" i="38"/>
  <c r="BI22" i="38"/>
  <c r="BJ22" i="38"/>
  <c r="BK22" i="38"/>
  <c r="BL22" i="38"/>
  <c r="BM22" i="38"/>
  <c r="BN22" i="38"/>
  <c r="BO22" i="38"/>
  <c r="BP22" i="38"/>
  <c r="BQ22" i="38"/>
  <c r="BR22" i="38"/>
  <c r="BS22" i="38"/>
  <c r="BT22" i="38"/>
  <c r="BU22" i="38"/>
  <c r="BV22" i="38"/>
  <c r="BW22" i="38"/>
  <c r="BX22" i="38"/>
  <c r="BY22" i="38"/>
  <c r="BZ22" i="38"/>
  <c r="CA22" i="38"/>
  <c r="J90" i="44"/>
  <c r="K90" i="44"/>
  <c r="L90" i="44"/>
  <c r="M90" i="44"/>
  <c r="N90" i="44"/>
  <c r="O90" i="44"/>
  <c r="P90" i="44"/>
  <c r="A23" i="39"/>
  <c r="A24" i="38"/>
  <c r="E23" i="38" a="1"/>
  <c r="E23" i="38" s="1"/>
  <c r="A23" i="59"/>
  <c r="S91" i="48"/>
  <c r="H21" i="39"/>
  <c r="H21" i="59"/>
  <c r="I91" i="48"/>
  <c r="F92" i="48" a="1"/>
  <c r="F92" i="48" s="1"/>
  <c r="K92" i="48"/>
  <c r="L92" i="48" s="1"/>
  <c r="M92" i="48" s="1"/>
  <c r="C92" i="48" a="1"/>
  <c r="C92" i="48" s="1"/>
  <c r="P92" i="48" s="1"/>
  <c r="D91" i="48"/>
  <c r="E91" i="48" s="1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O21" i="39"/>
  <c r="AP21" i="39"/>
  <c r="AQ21" i="39"/>
  <c r="AR21" i="39"/>
  <c r="AS21" i="39"/>
  <c r="AT21" i="39"/>
  <c r="AU21" i="39"/>
  <c r="AV21" i="39"/>
  <c r="AW21" i="39"/>
  <c r="AX21" i="39"/>
  <c r="AY21" i="39"/>
  <c r="AZ21" i="39"/>
  <c r="BA21" i="39"/>
  <c r="BB21" i="39"/>
  <c r="BC21" i="39"/>
  <c r="BD21" i="39"/>
  <c r="BE21" i="39"/>
  <c r="BF21" i="39"/>
  <c r="BG21" i="39"/>
  <c r="BH21" i="39"/>
  <c r="BI21" i="39"/>
  <c r="BJ21" i="39"/>
  <c r="BK21" i="39"/>
  <c r="BL21" i="39"/>
  <c r="BM21" i="39"/>
  <c r="BN21" i="39"/>
  <c r="BO21" i="39"/>
  <c r="BP21" i="39"/>
  <c r="BQ21" i="39"/>
  <c r="BR21" i="39"/>
  <c r="BS21" i="39"/>
  <c r="BT21" i="39"/>
  <c r="BU21" i="39"/>
  <c r="BV21" i="39"/>
  <c r="BW21" i="39"/>
  <c r="BX21" i="39"/>
  <c r="BY21" i="39"/>
  <c r="BZ21" i="39"/>
  <c r="CA21" i="39"/>
  <c r="CB21" i="39"/>
  <c r="F21" i="39"/>
  <c r="F21" i="59"/>
  <c r="G91" i="48"/>
  <c r="O91" i="48"/>
  <c r="J90" i="48"/>
  <c r="Q90" i="48" s="1"/>
  <c r="R90" i="48" s="1"/>
  <c r="A93" i="48"/>
  <c r="B92" i="48"/>
  <c r="N92" i="48"/>
  <c r="A93" i="43"/>
  <c r="B92" i="43"/>
  <c r="A92" i="44"/>
  <c r="N91" i="43"/>
  <c r="E91" i="43" a="1"/>
  <c r="E91" i="43" s="1"/>
  <c r="B91" i="44"/>
  <c r="C91" i="43" a="1"/>
  <c r="C91" i="43" s="1"/>
  <c r="J91" i="43"/>
  <c r="L91" i="43"/>
  <c r="O91" i="43"/>
  <c r="D91" i="43" a="1"/>
  <c r="D91" i="43" s="1"/>
  <c r="P91" i="43"/>
  <c r="K91" i="43"/>
  <c r="B91" i="94"/>
  <c r="M91" i="43"/>
  <c r="E90" i="94"/>
  <c r="E90" i="44"/>
  <c r="C90" i="44"/>
  <c r="C90" i="94"/>
  <c r="O90" i="94" a="1"/>
  <c r="O90" i="94" s="1"/>
  <c r="N90" i="94" a="1"/>
  <c r="N90" i="94" s="1"/>
  <c r="J90" i="94" a="1"/>
  <c r="J90" i="94" s="1"/>
  <c r="M90" i="94" a="1"/>
  <c r="M90" i="94" s="1"/>
  <c r="K90" i="94" a="1"/>
  <c r="K90" i="94" s="1"/>
  <c r="L90" i="94" a="1"/>
  <c r="L90" i="94" s="1"/>
  <c r="D90" i="94"/>
  <c r="D90" i="44"/>
  <c r="H22" i="39" l="1"/>
  <c r="H22" i="59"/>
  <c r="J91" i="44"/>
  <c r="K91" i="44"/>
  <c r="L91" i="44"/>
  <c r="M91" i="44"/>
  <c r="N91" i="44"/>
  <c r="O91" i="44"/>
  <c r="P91" i="44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O22" i="39"/>
  <c r="AP22" i="39"/>
  <c r="AQ22" i="39"/>
  <c r="AR22" i="39"/>
  <c r="AS22" i="39"/>
  <c r="AT22" i="39"/>
  <c r="AU22" i="39"/>
  <c r="AV22" i="39"/>
  <c r="AW22" i="39"/>
  <c r="AX22" i="39"/>
  <c r="AY22" i="39"/>
  <c r="AZ22" i="39"/>
  <c r="BA22" i="39"/>
  <c r="BB22" i="39"/>
  <c r="BC22" i="39"/>
  <c r="BD22" i="39"/>
  <c r="BE22" i="39"/>
  <c r="BF22" i="39"/>
  <c r="BG22" i="39"/>
  <c r="BH22" i="39"/>
  <c r="BI22" i="39"/>
  <c r="BJ22" i="39"/>
  <c r="BK22" i="39"/>
  <c r="BL22" i="39"/>
  <c r="BM22" i="39"/>
  <c r="BN22" i="39"/>
  <c r="BO22" i="39"/>
  <c r="BP22" i="39"/>
  <c r="BQ22" i="39"/>
  <c r="BR22" i="39"/>
  <c r="BS22" i="39"/>
  <c r="BT22" i="39"/>
  <c r="BU22" i="39"/>
  <c r="BV22" i="39"/>
  <c r="BW22" i="39"/>
  <c r="BX22" i="39"/>
  <c r="BY22" i="39"/>
  <c r="BZ22" i="39"/>
  <c r="CA22" i="39"/>
  <c r="CB22" i="39"/>
  <c r="G92" i="4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Z23" i="38"/>
  <c r="AA23" i="38"/>
  <c r="AB23" i="38"/>
  <c r="AC23" i="38"/>
  <c r="E23" i="59"/>
  <c r="AD23" i="38"/>
  <c r="F23" i="38" a="1"/>
  <c r="F23" i="38" s="1"/>
  <c r="H23" i="38" a="1"/>
  <c r="H23" i="38" s="1"/>
  <c r="E23" i="39"/>
  <c r="G23" i="38" a="1"/>
  <c r="G23" i="38" s="1"/>
  <c r="AE23" i="38"/>
  <c r="AF23" i="38"/>
  <c r="AG23" i="38"/>
  <c r="AH23" i="38"/>
  <c r="AI23" i="38"/>
  <c r="AJ23" i="38"/>
  <c r="AK23" i="38"/>
  <c r="AL23" i="38"/>
  <c r="AM23" i="38"/>
  <c r="AN23" i="38"/>
  <c r="AO23" i="38"/>
  <c r="AP23" i="38"/>
  <c r="AQ23" i="38"/>
  <c r="AR23" i="38"/>
  <c r="AS23" i="38"/>
  <c r="AT23" i="38"/>
  <c r="AU23" i="38"/>
  <c r="AV23" i="38"/>
  <c r="AW23" i="38"/>
  <c r="AX23" i="38"/>
  <c r="AY23" i="38"/>
  <c r="AZ23" i="38"/>
  <c r="BA23" i="38"/>
  <c r="BB23" i="38"/>
  <c r="BC23" i="38"/>
  <c r="BD23" i="38"/>
  <c r="BE23" i="38"/>
  <c r="BF23" i="38"/>
  <c r="BG23" i="38"/>
  <c r="BH23" i="38"/>
  <c r="BI23" i="38"/>
  <c r="BJ23" i="38"/>
  <c r="BK23" i="38"/>
  <c r="BL23" i="38"/>
  <c r="BM23" i="38"/>
  <c r="BN23" i="38"/>
  <c r="BO23" i="38"/>
  <c r="BP23" i="38"/>
  <c r="BQ23" i="38"/>
  <c r="BR23" i="38"/>
  <c r="BS23" i="38"/>
  <c r="BT23" i="38"/>
  <c r="BU23" i="38"/>
  <c r="BV23" i="38"/>
  <c r="BW23" i="38"/>
  <c r="BX23" i="38"/>
  <c r="BY23" i="38"/>
  <c r="BZ23" i="38"/>
  <c r="CA23" i="38"/>
  <c r="G22" i="39"/>
  <c r="G22" i="59"/>
  <c r="U92" i="48"/>
  <c r="C93" i="48" a="1"/>
  <c r="C93" i="48" s="1"/>
  <c r="K93" i="48"/>
  <c r="L93" i="48" s="1"/>
  <c r="M93" i="48" s="1"/>
  <c r="F93" i="48" a="1"/>
  <c r="F93" i="48" s="1"/>
  <c r="J92" i="48"/>
  <c r="Q92" i="48" s="1"/>
  <c r="R92" i="48" s="1"/>
  <c r="H92" i="48"/>
  <c r="I21" i="59"/>
  <c r="J21" i="59"/>
  <c r="K21" i="59"/>
  <c r="L21" i="59"/>
  <c r="M21" i="59"/>
  <c r="N21" i="59"/>
  <c r="O21" i="59"/>
  <c r="P21" i="59"/>
  <c r="Q21" i="59"/>
  <c r="R21" i="59"/>
  <c r="S21" i="59"/>
  <c r="T21" i="59"/>
  <c r="E24" i="38" a="1"/>
  <c r="E24" i="38" s="1"/>
  <c r="A24" i="59"/>
  <c r="A25" i="38"/>
  <c r="A24" i="39"/>
  <c r="T92" i="48"/>
  <c r="O92" i="48"/>
  <c r="I92" i="48"/>
  <c r="D92" i="48"/>
  <c r="S92" i="48" s="1"/>
  <c r="F22" i="39"/>
  <c r="F22" i="59"/>
  <c r="J91" i="48"/>
  <c r="Q91" i="48" s="1"/>
  <c r="R91" i="48" s="1"/>
  <c r="L91" i="94" a="1"/>
  <c r="L91" i="94" s="1"/>
  <c r="O91" i="94" a="1"/>
  <c r="O91" i="94" s="1"/>
  <c r="J91" i="94" a="1"/>
  <c r="J91" i="94" s="1"/>
  <c r="N91" i="94" a="1"/>
  <c r="N91" i="94" s="1"/>
  <c r="K91" i="94" a="1"/>
  <c r="K91" i="94" s="1"/>
  <c r="M91" i="94" a="1"/>
  <c r="M91" i="94" s="1"/>
  <c r="D91" i="94"/>
  <c r="D91" i="44"/>
  <c r="C91" i="94"/>
  <c r="C91" i="44"/>
  <c r="E91" i="94"/>
  <c r="E91" i="44"/>
  <c r="C92" i="43" a="1"/>
  <c r="C92" i="43" s="1"/>
  <c r="J92" i="43"/>
  <c r="E92" i="43" a="1"/>
  <c r="E92" i="43" s="1"/>
  <c r="K92" i="43"/>
  <c r="O92" i="43"/>
  <c r="P92" i="43"/>
  <c r="M92" i="43"/>
  <c r="D92" i="43" a="1"/>
  <c r="D92" i="43" s="1"/>
  <c r="B92" i="44"/>
  <c r="B92" i="94"/>
  <c r="L92" i="43"/>
  <c r="N92" i="43"/>
  <c r="A94" i="43"/>
  <c r="A93" i="44"/>
  <c r="B93" i="43"/>
  <c r="B93" i="48"/>
  <c r="N93" i="48"/>
  <c r="A94" i="48"/>
  <c r="D93" i="48" l="1"/>
  <c r="F94" i="48" a="1"/>
  <c r="F94" i="48" s="1"/>
  <c r="C94" i="48" a="1"/>
  <c r="C94" i="48" s="1"/>
  <c r="K94" i="48"/>
  <c r="L94" i="48" s="1"/>
  <c r="M94" i="48" s="1"/>
  <c r="I24" i="38"/>
  <c r="J24" i="38"/>
  <c r="K24" i="38"/>
  <c r="L24" i="38"/>
  <c r="M24" i="38"/>
  <c r="N24" i="38"/>
  <c r="O24" i="38"/>
  <c r="P24" i="38"/>
  <c r="Q24" i="38"/>
  <c r="R24" i="38"/>
  <c r="S24" i="38"/>
  <c r="T24" i="38"/>
  <c r="U24" i="38"/>
  <c r="V24" i="38"/>
  <c r="W24" i="38"/>
  <c r="X24" i="38"/>
  <c r="Y24" i="38"/>
  <c r="Z24" i="38"/>
  <c r="AA24" i="38"/>
  <c r="AB24" i="38"/>
  <c r="AC24" i="38"/>
  <c r="AD24" i="38"/>
  <c r="H24" i="38" a="1"/>
  <c r="H24" i="38" s="1"/>
  <c r="F24" i="38" a="1"/>
  <c r="F24" i="38" s="1"/>
  <c r="E24" i="59"/>
  <c r="G24" i="38" a="1"/>
  <c r="G24" i="38" s="1"/>
  <c r="AE24" i="38"/>
  <c r="E24" i="39"/>
  <c r="AF24" i="38"/>
  <c r="AG24" i="38"/>
  <c r="AH24" i="38"/>
  <c r="AI24" i="38"/>
  <c r="AJ24" i="38"/>
  <c r="AK24" i="38"/>
  <c r="AL24" i="38"/>
  <c r="AM24" i="38"/>
  <c r="AN24" i="38"/>
  <c r="AO24" i="38"/>
  <c r="AP24" i="38"/>
  <c r="AQ24" i="38"/>
  <c r="AR24" i="38"/>
  <c r="AS24" i="38"/>
  <c r="AT24" i="38"/>
  <c r="AU24" i="38"/>
  <c r="AV24" i="38"/>
  <c r="AW24" i="38"/>
  <c r="AX24" i="38"/>
  <c r="AY24" i="38"/>
  <c r="AZ24" i="38"/>
  <c r="BA24" i="38"/>
  <c r="BB24" i="38"/>
  <c r="BC24" i="38"/>
  <c r="BD24" i="38"/>
  <c r="BE24" i="38"/>
  <c r="BF24" i="38"/>
  <c r="BG24" i="38"/>
  <c r="BH24" i="38"/>
  <c r="BI24" i="38"/>
  <c r="BJ24" i="38"/>
  <c r="BK24" i="38"/>
  <c r="BL24" i="38"/>
  <c r="BM24" i="38"/>
  <c r="BN24" i="38"/>
  <c r="BO24" i="38"/>
  <c r="BP24" i="38"/>
  <c r="BQ24" i="38"/>
  <c r="BR24" i="38"/>
  <c r="BS24" i="38"/>
  <c r="BT24" i="38"/>
  <c r="BU24" i="38"/>
  <c r="BV24" i="38"/>
  <c r="BW24" i="38"/>
  <c r="BX24" i="38"/>
  <c r="BY24" i="38"/>
  <c r="BZ24" i="38"/>
  <c r="CA24" i="38"/>
  <c r="S93" i="48"/>
  <c r="H23" i="59"/>
  <c r="H23" i="39"/>
  <c r="A26" i="38"/>
  <c r="E25" i="38" a="1"/>
  <c r="E25" i="38" s="1"/>
  <c r="A25" i="39"/>
  <c r="A25" i="59"/>
  <c r="G23" i="59"/>
  <c r="G23" i="39"/>
  <c r="F23" i="39"/>
  <c r="F23" i="59"/>
  <c r="G93" i="48"/>
  <c r="U93" i="48"/>
  <c r="E92" i="48"/>
  <c r="E93" i="48" s="1"/>
  <c r="O93" i="48"/>
  <c r="I22" i="59"/>
  <c r="J22" i="59"/>
  <c r="K22" i="59"/>
  <c r="L22" i="59"/>
  <c r="M22" i="59"/>
  <c r="N22" i="59"/>
  <c r="O22" i="59"/>
  <c r="P22" i="59"/>
  <c r="Q22" i="59"/>
  <c r="R22" i="59"/>
  <c r="S22" i="59"/>
  <c r="T22" i="5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O23" i="39"/>
  <c r="AP23" i="39"/>
  <c r="AQ23" i="39"/>
  <c r="AR23" i="39"/>
  <c r="AS23" i="39"/>
  <c r="AT23" i="39"/>
  <c r="AU23" i="39"/>
  <c r="AV23" i="39"/>
  <c r="AW23" i="39"/>
  <c r="AX23" i="39"/>
  <c r="AY23" i="39"/>
  <c r="AZ23" i="39"/>
  <c r="BA23" i="39"/>
  <c r="BB23" i="39"/>
  <c r="BC23" i="39"/>
  <c r="BD23" i="39"/>
  <c r="BE23" i="39"/>
  <c r="BF23" i="39"/>
  <c r="BG23" i="39"/>
  <c r="BH23" i="39"/>
  <c r="BI23" i="39"/>
  <c r="BJ23" i="39"/>
  <c r="BK23" i="39"/>
  <c r="BL23" i="39"/>
  <c r="BM23" i="39"/>
  <c r="BN23" i="39"/>
  <c r="BO23" i="39"/>
  <c r="BP23" i="39"/>
  <c r="BQ23" i="39"/>
  <c r="BR23" i="39"/>
  <c r="BS23" i="39"/>
  <c r="BT23" i="39"/>
  <c r="BU23" i="39"/>
  <c r="BV23" i="39"/>
  <c r="BW23" i="39"/>
  <c r="BX23" i="39"/>
  <c r="BY23" i="39"/>
  <c r="BZ23" i="39"/>
  <c r="CA23" i="39"/>
  <c r="CB23" i="39"/>
  <c r="J92" i="44"/>
  <c r="K92" i="44"/>
  <c r="L92" i="44"/>
  <c r="M92" i="44"/>
  <c r="N92" i="44"/>
  <c r="O92" i="44"/>
  <c r="P92" i="44"/>
  <c r="H93" i="48"/>
  <c r="I93" i="48" s="1"/>
  <c r="I94" i="48" s="1"/>
  <c r="P93" i="48"/>
  <c r="J93" i="48"/>
  <c r="Q93" i="48" s="1"/>
  <c r="R93" i="48" s="1"/>
  <c r="T93" i="48"/>
  <c r="N94" i="48"/>
  <c r="A95" i="48"/>
  <c r="B94" i="48"/>
  <c r="D94" i="48"/>
  <c r="U94" i="48"/>
  <c r="P94" i="48"/>
  <c r="H94" i="48"/>
  <c r="T94" i="48"/>
  <c r="L93" i="43"/>
  <c r="M93" i="43"/>
  <c r="N93" i="43"/>
  <c r="D93" i="43" a="1"/>
  <c r="D93" i="43" s="1"/>
  <c r="B93" i="44"/>
  <c r="C93" i="43" a="1"/>
  <c r="C93" i="43" s="1"/>
  <c r="J93" i="43"/>
  <c r="E93" i="43" a="1"/>
  <c r="E93" i="43" s="1"/>
  <c r="B93" i="94"/>
  <c r="K93" i="43"/>
  <c r="O93" i="43"/>
  <c r="P93" i="43"/>
  <c r="A94" i="44"/>
  <c r="B94" i="43"/>
  <c r="A95" i="43"/>
  <c r="L92" i="94" a="1"/>
  <c r="L92" i="94" s="1"/>
  <c r="K92" i="94" a="1"/>
  <c r="K92" i="94" s="1"/>
  <c r="O92" i="94" a="1"/>
  <c r="O92" i="94" s="1"/>
  <c r="J92" i="94" a="1"/>
  <c r="J92" i="94" s="1"/>
  <c r="M92" i="94" a="1"/>
  <c r="M92" i="94" s="1"/>
  <c r="N92" i="94" a="1"/>
  <c r="N92" i="94" s="1"/>
  <c r="D92" i="44"/>
  <c r="D92" i="94"/>
  <c r="E92" i="94"/>
  <c r="E92" i="44"/>
  <c r="C92" i="94"/>
  <c r="C92" i="44"/>
  <c r="G94" i="48" l="1"/>
  <c r="G24" i="59"/>
  <c r="G24" i="39"/>
  <c r="I25" i="38"/>
  <c r="J25" i="38"/>
  <c r="K25" i="38"/>
  <c r="L25" i="38"/>
  <c r="M25" i="38"/>
  <c r="N25" i="38"/>
  <c r="O25" i="38"/>
  <c r="P25" i="38"/>
  <c r="Q25" i="38"/>
  <c r="R25" i="38"/>
  <c r="S25" i="38"/>
  <c r="T25" i="38"/>
  <c r="U25" i="38"/>
  <c r="V25" i="38"/>
  <c r="W25" i="38"/>
  <c r="X25" i="38"/>
  <c r="Y25" i="38"/>
  <c r="Z25" i="38"/>
  <c r="AA25" i="38"/>
  <c r="AB25" i="38"/>
  <c r="AC25" i="38"/>
  <c r="AD25" i="38"/>
  <c r="AE25" i="38"/>
  <c r="F25" i="38" a="1"/>
  <c r="F25" i="38" s="1"/>
  <c r="H25" i="38" a="1"/>
  <c r="H25" i="38" s="1"/>
  <c r="E25" i="59"/>
  <c r="E25" i="39"/>
  <c r="AF25" i="38"/>
  <c r="G25" i="38" a="1"/>
  <c r="G25" i="38" s="1"/>
  <c r="AG25" i="38"/>
  <c r="AH25" i="38"/>
  <c r="AI25" i="38"/>
  <c r="AJ25" i="38"/>
  <c r="AK25" i="38"/>
  <c r="AL25" i="38"/>
  <c r="AM25" i="38"/>
  <c r="AN25" i="38"/>
  <c r="AO25" i="38"/>
  <c r="AP25" i="38"/>
  <c r="AQ25" i="38"/>
  <c r="AR25" i="38"/>
  <c r="AS25" i="38"/>
  <c r="AT25" i="38"/>
  <c r="AU25" i="38"/>
  <c r="AV25" i="38"/>
  <c r="AW25" i="38"/>
  <c r="AX25" i="38"/>
  <c r="AY25" i="38"/>
  <c r="AZ25" i="38"/>
  <c r="BA25" i="38"/>
  <c r="BB25" i="38"/>
  <c r="BC25" i="38"/>
  <c r="BD25" i="38"/>
  <c r="BE25" i="38"/>
  <c r="BF25" i="38"/>
  <c r="BG25" i="38"/>
  <c r="BH25" i="38"/>
  <c r="BI25" i="38"/>
  <c r="BJ25" i="38"/>
  <c r="BK25" i="38"/>
  <c r="BL25" i="38"/>
  <c r="BM25" i="38"/>
  <c r="BN25" i="38"/>
  <c r="BO25" i="38"/>
  <c r="BP25" i="38"/>
  <c r="BQ25" i="38"/>
  <c r="BR25" i="38"/>
  <c r="BS25" i="38"/>
  <c r="BT25" i="38"/>
  <c r="BU25" i="38"/>
  <c r="BV25" i="38"/>
  <c r="BW25" i="38"/>
  <c r="BX25" i="38"/>
  <c r="BY25" i="38"/>
  <c r="BZ25" i="38"/>
  <c r="CA25" i="38"/>
  <c r="J93" i="44"/>
  <c r="K93" i="44"/>
  <c r="L93" i="44"/>
  <c r="M93" i="44"/>
  <c r="N93" i="44"/>
  <c r="O93" i="44"/>
  <c r="P93" i="44"/>
  <c r="E26" i="38" a="1"/>
  <c r="E26" i="38" s="1"/>
  <c r="A26" i="39"/>
  <c r="A27" i="38"/>
  <c r="A26" i="59"/>
  <c r="F24" i="39"/>
  <c r="F24" i="59"/>
  <c r="O94" i="48"/>
  <c r="I23" i="59"/>
  <c r="J23" i="59"/>
  <c r="K23" i="59"/>
  <c r="L23" i="59"/>
  <c r="M23" i="59"/>
  <c r="N23" i="59"/>
  <c r="O23" i="59"/>
  <c r="P23" i="59"/>
  <c r="Q23" i="59"/>
  <c r="R23" i="59"/>
  <c r="S23" i="59"/>
  <c r="T23" i="59"/>
  <c r="H24" i="59"/>
  <c r="H24" i="39"/>
  <c r="E94" i="48"/>
  <c r="J94" i="48"/>
  <c r="Q94" i="48" s="1"/>
  <c r="R94" i="48" s="1"/>
  <c r="K95" i="48"/>
  <c r="L95" i="48" s="1"/>
  <c r="M95" i="48" s="1"/>
  <c r="C95" i="48" a="1"/>
  <c r="C95" i="48" s="1"/>
  <c r="F95" i="48" a="1"/>
  <c r="F95" i="48" s="1"/>
  <c r="S94" i="48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O24" i="39"/>
  <c r="AP24" i="39"/>
  <c r="AQ24" i="39"/>
  <c r="AR24" i="39"/>
  <c r="AS24" i="39"/>
  <c r="AT24" i="39"/>
  <c r="AU24" i="39"/>
  <c r="AV24" i="39"/>
  <c r="AW24" i="39"/>
  <c r="AX24" i="39"/>
  <c r="AY24" i="39"/>
  <c r="AZ24" i="39"/>
  <c r="BA24" i="39"/>
  <c r="BB24" i="39"/>
  <c r="BC24" i="39"/>
  <c r="BD24" i="39"/>
  <c r="BE24" i="39"/>
  <c r="BF24" i="39"/>
  <c r="BG24" i="39"/>
  <c r="BH24" i="39"/>
  <c r="BI24" i="39"/>
  <c r="BJ24" i="39"/>
  <c r="BK24" i="39"/>
  <c r="BL24" i="39"/>
  <c r="BM24" i="39"/>
  <c r="BN24" i="39"/>
  <c r="BO24" i="39"/>
  <c r="BP24" i="39"/>
  <c r="BQ24" i="39"/>
  <c r="BR24" i="39"/>
  <c r="BS24" i="39"/>
  <c r="BT24" i="39"/>
  <c r="BU24" i="39"/>
  <c r="BV24" i="39"/>
  <c r="BW24" i="39"/>
  <c r="BX24" i="39"/>
  <c r="BY24" i="39"/>
  <c r="BZ24" i="39"/>
  <c r="CA24" i="39"/>
  <c r="CB24" i="39"/>
  <c r="B95" i="43"/>
  <c r="A96" i="43"/>
  <c r="A95" i="44"/>
  <c r="C94" i="43" a="1"/>
  <c r="C94" i="43" s="1"/>
  <c r="J94" i="43"/>
  <c r="B94" i="94"/>
  <c r="N94" i="43"/>
  <c r="D94" i="43" a="1"/>
  <c r="D94" i="43" s="1"/>
  <c r="M94" i="43"/>
  <c r="K94" i="43"/>
  <c r="L94" i="43"/>
  <c r="B94" i="44"/>
  <c r="P94" i="43"/>
  <c r="O94" i="43"/>
  <c r="E94" i="43" a="1"/>
  <c r="E94" i="43" s="1"/>
  <c r="N93" i="94" a="1"/>
  <c r="N93" i="94" s="1"/>
  <c r="L93" i="94" a="1"/>
  <c r="L93" i="94" s="1"/>
  <c r="O93" i="94" a="1"/>
  <c r="O93" i="94" s="1"/>
  <c r="K93" i="94" a="1"/>
  <c r="K93" i="94" s="1"/>
  <c r="M93" i="94" a="1"/>
  <c r="M93" i="94" s="1"/>
  <c r="J93" i="94" a="1"/>
  <c r="J93" i="94" s="1"/>
  <c r="E93" i="94"/>
  <c r="E93" i="44"/>
  <c r="C93" i="94"/>
  <c r="C93" i="44"/>
  <c r="D93" i="44"/>
  <c r="D93" i="94"/>
  <c r="B95" i="48"/>
  <c r="A96" i="48"/>
  <c r="N95" i="48"/>
  <c r="G95" i="48" l="1"/>
  <c r="A28" i="38"/>
  <c r="E27" i="38" a="1"/>
  <c r="E27" i="38" s="1"/>
  <c r="A27" i="59"/>
  <c r="A27" i="39"/>
  <c r="P95" i="48"/>
  <c r="G25" i="39"/>
  <c r="G25" i="5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O25" i="39"/>
  <c r="AP25" i="39"/>
  <c r="AQ25" i="39"/>
  <c r="AR25" i="39"/>
  <c r="AS25" i="39"/>
  <c r="AT25" i="39"/>
  <c r="AU25" i="39"/>
  <c r="AV25" i="39"/>
  <c r="AW25" i="39"/>
  <c r="AX25" i="39"/>
  <c r="AY25" i="39"/>
  <c r="AZ25" i="39"/>
  <c r="BA25" i="39"/>
  <c r="BB25" i="39"/>
  <c r="BC25" i="39"/>
  <c r="BD25" i="39"/>
  <c r="BE25" i="39"/>
  <c r="BF25" i="39"/>
  <c r="BG25" i="39"/>
  <c r="BH25" i="39"/>
  <c r="BI25" i="39"/>
  <c r="BJ25" i="39"/>
  <c r="BK25" i="39"/>
  <c r="BL25" i="39"/>
  <c r="BM25" i="39"/>
  <c r="BN25" i="39"/>
  <c r="BO25" i="39"/>
  <c r="BP25" i="39"/>
  <c r="BQ25" i="39"/>
  <c r="BR25" i="39"/>
  <c r="BS25" i="39"/>
  <c r="BT25" i="39"/>
  <c r="BU25" i="39"/>
  <c r="BV25" i="39"/>
  <c r="BW25" i="39"/>
  <c r="BX25" i="39"/>
  <c r="BY25" i="39"/>
  <c r="BZ25" i="39"/>
  <c r="CA25" i="39"/>
  <c r="CB25" i="39"/>
  <c r="D95" i="48"/>
  <c r="E95" i="48" s="1"/>
  <c r="H95" i="48"/>
  <c r="I95" i="48" s="1"/>
  <c r="I24" i="59"/>
  <c r="J24" i="59"/>
  <c r="K24" i="59"/>
  <c r="L24" i="59"/>
  <c r="M24" i="59"/>
  <c r="N24" i="59"/>
  <c r="O24" i="59"/>
  <c r="P24" i="59"/>
  <c r="Q24" i="59"/>
  <c r="R24" i="59"/>
  <c r="S24" i="59"/>
  <c r="T24" i="59"/>
  <c r="H25" i="59"/>
  <c r="H25" i="39"/>
  <c r="I26" i="38"/>
  <c r="J26" i="38"/>
  <c r="K26" i="38"/>
  <c r="L26" i="38"/>
  <c r="M26" i="38"/>
  <c r="N26" i="38"/>
  <c r="O26" i="38"/>
  <c r="P26" i="38"/>
  <c r="Q26" i="38"/>
  <c r="R26" i="38"/>
  <c r="S26" i="38"/>
  <c r="T26" i="38"/>
  <c r="U26" i="38"/>
  <c r="V26" i="38"/>
  <c r="W26" i="38"/>
  <c r="X26" i="38"/>
  <c r="Y26" i="38"/>
  <c r="Z26" i="38"/>
  <c r="AA26" i="38"/>
  <c r="AB26" i="38"/>
  <c r="AC26" i="38"/>
  <c r="AD26" i="38"/>
  <c r="AE26" i="38"/>
  <c r="AF26" i="38"/>
  <c r="G26" i="38" a="1"/>
  <c r="G26" i="38" s="1"/>
  <c r="H26" i="38" a="1"/>
  <c r="H26" i="38" s="1"/>
  <c r="F26" i="38" a="1"/>
  <c r="F26" i="38" s="1"/>
  <c r="E26" i="39"/>
  <c r="AG26" i="38"/>
  <c r="E26" i="59"/>
  <c r="AH26" i="38"/>
  <c r="AI26" i="38"/>
  <c r="AJ26" i="38"/>
  <c r="AK26" i="38"/>
  <c r="AL26" i="38"/>
  <c r="AM26" i="38"/>
  <c r="AN26" i="38"/>
  <c r="AO26" i="38"/>
  <c r="AP26" i="38"/>
  <c r="AQ26" i="38"/>
  <c r="AR26" i="38"/>
  <c r="AS26" i="38"/>
  <c r="AT26" i="38"/>
  <c r="AU26" i="38"/>
  <c r="AV26" i="38"/>
  <c r="AW26" i="38"/>
  <c r="AX26" i="38"/>
  <c r="AY26" i="38"/>
  <c r="AZ26" i="38"/>
  <c r="BA26" i="38"/>
  <c r="BB26" i="38"/>
  <c r="BC26" i="38"/>
  <c r="BD26" i="38"/>
  <c r="BE26" i="38"/>
  <c r="BF26" i="38"/>
  <c r="BG26" i="38"/>
  <c r="BH26" i="38"/>
  <c r="BI26" i="38"/>
  <c r="BJ26" i="38"/>
  <c r="BK26" i="38"/>
  <c r="BL26" i="38"/>
  <c r="BM26" i="38"/>
  <c r="BN26" i="38"/>
  <c r="BO26" i="38"/>
  <c r="BP26" i="38"/>
  <c r="BQ26" i="38"/>
  <c r="BR26" i="38"/>
  <c r="BS26" i="38"/>
  <c r="BT26" i="38"/>
  <c r="BU26" i="38"/>
  <c r="BV26" i="38"/>
  <c r="BW26" i="38"/>
  <c r="BX26" i="38"/>
  <c r="BY26" i="38"/>
  <c r="BZ26" i="38"/>
  <c r="CA26" i="38"/>
  <c r="S95" i="48"/>
  <c r="K96" i="48"/>
  <c r="L96" i="48" s="1"/>
  <c r="M96" i="48" s="1"/>
  <c r="C96" i="48" a="1"/>
  <c r="C96" i="48" s="1"/>
  <c r="F96" i="48" a="1"/>
  <c r="F96" i="48" s="1"/>
  <c r="U95" i="48"/>
  <c r="F25" i="59"/>
  <c r="F25" i="39"/>
  <c r="J95" i="48"/>
  <c r="Q95" i="48" s="1"/>
  <c r="R95" i="48" s="1"/>
  <c r="T95" i="48"/>
  <c r="J94" i="44"/>
  <c r="K94" i="44"/>
  <c r="L94" i="44"/>
  <c r="M94" i="44"/>
  <c r="N94" i="44"/>
  <c r="O94" i="44"/>
  <c r="P94" i="44"/>
  <c r="O95" i="48"/>
  <c r="B96" i="48"/>
  <c r="A97" i="48"/>
  <c r="N96" i="48"/>
  <c r="E94" i="44"/>
  <c r="E94" i="94"/>
  <c r="D94" i="44"/>
  <c r="D94" i="94"/>
  <c r="O94" i="94" a="1"/>
  <c r="O94" i="94" s="1"/>
  <c r="N94" i="94" a="1"/>
  <c r="N94" i="94" s="1"/>
  <c r="M94" i="94" a="1"/>
  <c r="M94" i="94" s="1"/>
  <c r="J94" i="94" a="1"/>
  <c r="J94" i="94" s="1"/>
  <c r="L94" i="94" a="1"/>
  <c r="L94" i="94" s="1"/>
  <c r="K94" i="94" a="1"/>
  <c r="K94" i="94" s="1"/>
  <c r="C94" i="94"/>
  <c r="C94" i="44"/>
  <c r="A97" i="43"/>
  <c r="B96" i="43"/>
  <c r="A96" i="44"/>
  <c r="E95" i="43" a="1"/>
  <c r="E95" i="43" s="1"/>
  <c r="B95" i="94"/>
  <c r="L95" i="43"/>
  <c r="N95" i="43"/>
  <c r="B95" i="44"/>
  <c r="P95" i="43"/>
  <c r="K95" i="43"/>
  <c r="D95" i="43" a="1"/>
  <c r="D95" i="43" s="1"/>
  <c r="O95" i="43"/>
  <c r="M95" i="43"/>
  <c r="C95" i="43" a="1"/>
  <c r="C95" i="43" s="1"/>
  <c r="J95" i="43"/>
  <c r="G96" i="48" l="1"/>
  <c r="F97" i="48" a="1"/>
  <c r="F97" i="48" s="1"/>
  <c r="C97" i="48" a="1"/>
  <c r="C97" i="48" s="1"/>
  <c r="K97" i="48"/>
  <c r="L97" i="48" s="1"/>
  <c r="M97" i="48" s="1"/>
  <c r="H96" i="48"/>
  <c r="I96" i="48" s="1"/>
  <c r="J95" i="44"/>
  <c r="K95" i="44"/>
  <c r="L95" i="44"/>
  <c r="M95" i="44"/>
  <c r="N95" i="44"/>
  <c r="O95" i="44"/>
  <c r="P95" i="44"/>
  <c r="O96" i="48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O26" i="39"/>
  <c r="AP26" i="39"/>
  <c r="AQ26" i="39"/>
  <c r="AR26" i="39"/>
  <c r="AS26" i="39"/>
  <c r="AT26" i="39"/>
  <c r="AU26" i="39"/>
  <c r="AV26" i="39"/>
  <c r="AW26" i="39"/>
  <c r="AX26" i="39"/>
  <c r="AY26" i="39"/>
  <c r="AZ26" i="39"/>
  <c r="BA26" i="39"/>
  <c r="BB26" i="39"/>
  <c r="BC26" i="39"/>
  <c r="BD26" i="39"/>
  <c r="BE26" i="39"/>
  <c r="BF26" i="39"/>
  <c r="BG26" i="39"/>
  <c r="BH26" i="39"/>
  <c r="BI26" i="39"/>
  <c r="BJ26" i="39"/>
  <c r="BK26" i="39"/>
  <c r="BL26" i="39"/>
  <c r="BM26" i="39"/>
  <c r="BN26" i="39"/>
  <c r="BO26" i="39"/>
  <c r="BP26" i="39"/>
  <c r="BQ26" i="39"/>
  <c r="BR26" i="39"/>
  <c r="BS26" i="39"/>
  <c r="BT26" i="39"/>
  <c r="BU26" i="39"/>
  <c r="BV26" i="39"/>
  <c r="BW26" i="39"/>
  <c r="BX26" i="39"/>
  <c r="BY26" i="39"/>
  <c r="BZ26" i="39"/>
  <c r="CA26" i="39"/>
  <c r="CB26" i="39"/>
  <c r="F26" i="59"/>
  <c r="F26" i="39"/>
  <c r="T96" i="48"/>
  <c r="I25" i="59"/>
  <c r="J25" i="59"/>
  <c r="K25" i="59"/>
  <c r="L25" i="59"/>
  <c r="M25" i="59"/>
  <c r="N25" i="59"/>
  <c r="O25" i="59"/>
  <c r="P25" i="59"/>
  <c r="Q25" i="59"/>
  <c r="R25" i="59"/>
  <c r="S25" i="59"/>
  <c r="T25" i="59"/>
  <c r="H26" i="59"/>
  <c r="H26" i="39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E27" i="39"/>
  <c r="G27" i="38" a="1"/>
  <c r="G27" i="38" s="1"/>
  <c r="H27" i="38" a="1"/>
  <c r="H27" i="38" s="1"/>
  <c r="AH27" i="38"/>
  <c r="F27" i="38" a="1"/>
  <c r="F27" i="38" s="1"/>
  <c r="E27" i="59"/>
  <c r="AI27" i="38"/>
  <c r="AJ27" i="38"/>
  <c r="AK27" i="38"/>
  <c r="AL27" i="38"/>
  <c r="AM27" i="38"/>
  <c r="AN27" i="38"/>
  <c r="AO27" i="38"/>
  <c r="AP27" i="38"/>
  <c r="AQ27" i="38"/>
  <c r="AR27" i="38"/>
  <c r="AS27" i="38"/>
  <c r="AT27" i="38"/>
  <c r="AU27" i="38"/>
  <c r="AV27" i="38"/>
  <c r="AW27" i="38"/>
  <c r="AX27" i="38"/>
  <c r="AY27" i="38"/>
  <c r="AZ27" i="38"/>
  <c r="BA27" i="38"/>
  <c r="BB27" i="38"/>
  <c r="BC27" i="38"/>
  <c r="BD27" i="38"/>
  <c r="BE27" i="38"/>
  <c r="BF27" i="38"/>
  <c r="BG27" i="38"/>
  <c r="BH27" i="38"/>
  <c r="BI27" i="38"/>
  <c r="BJ27" i="38"/>
  <c r="BK27" i="38"/>
  <c r="BL27" i="38"/>
  <c r="BM27" i="38"/>
  <c r="BN27" i="38"/>
  <c r="BO27" i="38"/>
  <c r="BP27" i="38"/>
  <c r="BQ27" i="38"/>
  <c r="BR27" i="38"/>
  <c r="BS27" i="38"/>
  <c r="BT27" i="38"/>
  <c r="BU27" i="38"/>
  <c r="BV27" i="38"/>
  <c r="BW27" i="38"/>
  <c r="BX27" i="38"/>
  <c r="BY27" i="38"/>
  <c r="BZ27" i="38"/>
  <c r="CA27" i="38"/>
  <c r="D96" i="48"/>
  <c r="E96" i="48" s="1"/>
  <c r="U96" i="48"/>
  <c r="P96" i="48"/>
  <c r="G26" i="39"/>
  <c r="G26" i="59"/>
  <c r="A28" i="59"/>
  <c r="A28" i="39"/>
  <c r="A29" i="38"/>
  <c r="E28" i="38" a="1"/>
  <c r="E28" i="38" s="1"/>
  <c r="C95" i="94"/>
  <c r="C95" i="44"/>
  <c r="D95" i="94"/>
  <c r="D95" i="44"/>
  <c r="J95" i="94" a="1"/>
  <c r="J95" i="94" s="1"/>
  <c r="K95" i="94" a="1"/>
  <c r="K95" i="94" s="1"/>
  <c r="N95" i="94" a="1"/>
  <c r="N95" i="94" s="1"/>
  <c r="M95" i="94" a="1"/>
  <c r="M95" i="94" s="1"/>
  <c r="O95" i="94" a="1"/>
  <c r="O95" i="94" s="1"/>
  <c r="L95" i="94" a="1"/>
  <c r="L95" i="94" s="1"/>
  <c r="E95" i="44"/>
  <c r="E95" i="94"/>
  <c r="E96" i="43" a="1"/>
  <c r="E96" i="43" s="1"/>
  <c r="B96" i="94"/>
  <c r="L96" i="43"/>
  <c r="M96" i="43"/>
  <c r="B96" i="44"/>
  <c r="K96" i="43"/>
  <c r="P96" i="43"/>
  <c r="O96" i="43"/>
  <c r="N96" i="43"/>
  <c r="J96" i="43"/>
  <c r="D96" i="43" a="1"/>
  <c r="D96" i="43" s="1"/>
  <c r="C96" i="43" a="1"/>
  <c r="C96" i="43" s="1"/>
  <c r="B97" i="43"/>
  <c r="A97" i="44"/>
  <c r="A98" i="43"/>
  <c r="N97" i="48"/>
  <c r="B97" i="48"/>
  <c r="A98" i="48"/>
  <c r="U97" i="48"/>
  <c r="T97" i="48"/>
  <c r="P97" i="48"/>
  <c r="H97" i="48"/>
  <c r="I97" i="48" s="1"/>
  <c r="O97" i="48"/>
  <c r="I26" i="59" l="1"/>
  <c r="J26" i="59"/>
  <c r="K26" i="59"/>
  <c r="L26" i="59"/>
  <c r="M26" i="59"/>
  <c r="N26" i="59"/>
  <c r="O26" i="59"/>
  <c r="P26" i="59"/>
  <c r="Q26" i="59"/>
  <c r="R26" i="59"/>
  <c r="S26" i="59"/>
  <c r="T26" i="59"/>
  <c r="D97" i="48"/>
  <c r="J96" i="44"/>
  <c r="K96" i="44"/>
  <c r="L96" i="44"/>
  <c r="M96" i="44"/>
  <c r="N96" i="44"/>
  <c r="O96" i="44"/>
  <c r="P96" i="44"/>
  <c r="F27" i="39"/>
  <c r="F27" i="59"/>
  <c r="S96" i="48"/>
  <c r="S97" i="48" s="1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E28" i="59"/>
  <c r="E28" i="39"/>
  <c r="AI28" i="38"/>
  <c r="F28" i="38" a="1"/>
  <c r="F28" i="38" s="1"/>
  <c r="G28" i="38" a="1"/>
  <c r="G28" i="38" s="1"/>
  <c r="H28" i="38" a="1"/>
  <c r="H28" i="38" s="1"/>
  <c r="AJ28" i="38"/>
  <c r="AK28" i="38"/>
  <c r="AL28" i="38"/>
  <c r="AM28" i="38"/>
  <c r="AN28" i="38"/>
  <c r="AO28" i="38"/>
  <c r="AP28" i="38"/>
  <c r="AQ28" i="38"/>
  <c r="AR28" i="38"/>
  <c r="AS28" i="38"/>
  <c r="AT28" i="38"/>
  <c r="AU28" i="38"/>
  <c r="AV28" i="38"/>
  <c r="AW28" i="38"/>
  <c r="AX28" i="38"/>
  <c r="AY28" i="38"/>
  <c r="AZ28" i="38"/>
  <c r="BA28" i="38"/>
  <c r="BB28" i="38"/>
  <c r="BC28" i="38"/>
  <c r="BD28" i="38"/>
  <c r="BE28" i="38"/>
  <c r="BF28" i="38"/>
  <c r="BG28" i="38"/>
  <c r="BH28" i="38"/>
  <c r="BI28" i="38"/>
  <c r="BJ28" i="38"/>
  <c r="BK28" i="38"/>
  <c r="BL28" i="38"/>
  <c r="BM28" i="38"/>
  <c r="BN28" i="38"/>
  <c r="BO28" i="38"/>
  <c r="BP28" i="38"/>
  <c r="BQ28" i="38"/>
  <c r="BR28" i="38"/>
  <c r="BS28" i="38"/>
  <c r="BT28" i="38"/>
  <c r="BU28" i="38"/>
  <c r="BV28" i="38"/>
  <c r="BW28" i="38"/>
  <c r="BX28" i="38"/>
  <c r="BY28" i="38"/>
  <c r="BZ28" i="38"/>
  <c r="CA28" i="38"/>
  <c r="G97" i="48"/>
  <c r="E97" i="48"/>
  <c r="E29" i="38" a="1"/>
  <c r="E29" i="38" s="1"/>
  <c r="A29" i="39"/>
  <c r="A29" i="59"/>
  <c r="A30" i="38"/>
  <c r="H27" i="59"/>
  <c r="H27" i="39"/>
  <c r="K98" i="48"/>
  <c r="L98" i="48" s="1"/>
  <c r="M98" i="48" s="1"/>
  <c r="F98" i="48" a="1"/>
  <c r="F98" i="48" s="1"/>
  <c r="C98" i="48" a="1"/>
  <c r="C98" i="48" s="1"/>
  <c r="H98" i="48" s="1"/>
  <c r="G27" i="59"/>
  <c r="G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O27" i="39"/>
  <c r="AP27" i="39"/>
  <c r="AQ27" i="39"/>
  <c r="AR27" i="39"/>
  <c r="AS27" i="39"/>
  <c r="AT27" i="39"/>
  <c r="AU27" i="39"/>
  <c r="AV27" i="39"/>
  <c r="AW27" i="39"/>
  <c r="AX27" i="39"/>
  <c r="AY27" i="39"/>
  <c r="AZ27" i="39"/>
  <c r="BA27" i="39"/>
  <c r="BB27" i="39"/>
  <c r="BC27" i="39"/>
  <c r="BD27" i="39"/>
  <c r="BE27" i="39"/>
  <c r="BF27" i="39"/>
  <c r="BG27" i="39"/>
  <c r="BH27" i="39"/>
  <c r="BI27" i="39"/>
  <c r="BJ27" i="39"/>
  <c r="BK27" i="39"/>
  <c r="BL27" i="39"/>
  <c r="BM27" i="39"/>
  <c r="BN27" i="39"/>
  <c r="BO27" i="39"/>
  <c r="BP27" i="39"/>
  <c r="BQ27" i="39"/>
  <c r="BR27" i="39"/>
  <c r="BS27" i="39"/>
  <c r="BT27" i="39"/>
  <c r="BU27" i="39"/>
  <c r="BV27" i="39"/>
  <c r="BW27" i="39"/>
  <c r="BX27" i="39"/>
  <c r="BY27" i="39"/>
  <c r="BZ27" i="39"/>
  <c r="CA27" i="39"/>
  <c r="CB27" i="39"/>
  <c r="J96" i="48"/>
  <c r="N98" i="48"/>
  <c r="B98" i="48"/>
  <c r="A99" i="48"/>
  <c r="B98" i="43"/>
  <c r="A98" i="44"/>
  <c r="A99" i="43"/>
  <c r="L97" i="43"/>
  <c r="B97" i="44"/>
  <c r="K97" i="43"/>
  <c r="P97" i="43"/>
  <c r="M97" i="43"/>
  <c r="J97" i="43"/>
  <c r="C97" i="43" a="1"/>
  <c r="C97" i="43" s="1"/>
  <c r="O97" i="43"/>
  <c r="B97" i="94"/>
  <c r="E97" i="43" a="1"/>
  <c r="E97" i="43" s="1"/>
  <c r="D97" i="43" a="1"/>
  <c r="D97" i="43" s="1"/>
  <c r="N97" i="43"/>
  <c r="C96" i="94"/>
  <c r="C96" i="44"/>
  <c r="D96" i="94"/>
  <c r="D96" i="44"/>
  <c r="L96" i="94" a="1"/>
  <c r="L96" i="94" s="1"/>
  <c r="N96" i="94" a="1"/>
  <c r="N96" i="94" s="1"/>
  <c r="O96" i="94" a="1"/>
  <c r="O96" i="94" s="1"/>
  <c r="K96" i="94" a="1"/>
  <c r="K96" i="94" s="1"/>
  <c r="M96" i="94" a="1"/>
  <c r="M96" i="94" s="1"/>
  <c r="J96" i="94" a="1"/>
  <c r="J96" i="94" s="1"/>
  <c r="E96" i="94"/>
  <c r="E96" i="44"/>
  <c r="P98" i="48" l="1"/>
  <c r="H28" i="59"/>
  <c r="H28" i="39"/>
  <c r="G98" i="4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AA29" i="38"/>
  <c r="AB29" i="38"/>
  <c r="AC29" i="38"/>
  <c r="AD29" i="38"/>
  <c r="AE29" i="38"/>
  <c r="AF29" i="38"/>
  <c r="AG29" i="38"/>
  <c r="AH29" i="38"/>
  <c r="AI29" i="38"/>
  <c r="E29" i="59"/>
  <c r="E29" i="39"/>
  <c r="H29" i="38" a="1"/>
  <c r="H29" i="38" s="1"/>
  <c r="AJ29" i="38"/>
  <c r="F29" i="38" a="1"/>
  <c r="F29" i="38" s="1"/>
  <c r="G29" i="38" a="1"/>
  <c r="G29" i="38" s="1"/>
  <c r="AK29" i="38"/>
  <c r="AL29" i="38"/>
  <c r="AM29" i="38"/>
  <c r="AN29" i="38"/>
  <c r="AO29" i="38"/>
  <c r="AP29" i="38"/>
  <c r="AQ29" i="38"/>
  <c r="AR29" i="38"/>
  <c r="AS29" i="38"/>
  <c r="AT29" i="38"/>
  <c r="AU29" i="38"/>
  <c r="AV29" i="38"/>
  <c r="AW29" i="38"/>
  <c r="AX29" i="38"/>
  <c r="AY29" i="38"/>
  <c r="AZ29" i="38"/>
  <c r="BA29" i="38"/>
  <c r="BB29" i="38"/>
  <c r="BC29" i="38"/>
  <c r="BD29" i="38"/>
  <c r="BE29" i="38"/>
  <c r="BF29" i="38"/>
  <c r="BG29" i="38"/>
  <c r="BH29" i="38"/>
  <c r="BI29" i="38"/>
  <c r="BJ29" i="38"/>
  <c r="BK29" i="38"/>
  <c r="BL29" i="38"/>
  <c r="BM29" i="38"/>
  <c r="BN29" i="38"/>
  <c r="BO29" i="38"/>
  <c r="BP29" i="38"/>
  <c r="BQ29" i="38"/>
  <c r="BR29" i="38"/>
  <c r="BS29" i="38"/>
  <c r="BT29" i="38"/>
  <c r="BU29" i="38"/>
  <c r="BV29" i="38"/>
  <c r="BW29" i="38"/>
  <c r="BX29" i="38"/>
  <c r="BY29" i="38"/>
  <c r="BZ29" i="38"/>
  <c r="CA29" i="38"/>
  <c r="G28" i="59"/>
  <c r="G28" i="39"/>
  <c r="I27" i="59"/>
  <c r="J27" i="59"/>
  <c r="K27" i="59"/>
  <c r="L27" i="59"/>
  <c r="M27" i="59"/>
  <c r="N27" i="59"/>
  <c r="O27" i="59"/>
  <c r="P27" i="59"/>
  <c r="Q27" i="59"/>
  <c r="R27" i="59"/>
  <c r="S27" i="59"/>
  <c r="T27" i="59"/>
  <c r="F28" i="39"/>
  <c r="F28" i="59"/>
  <c r="D98" i="48"/>
  <c r="S98" i="48" s="1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O28" i="39"/>
  <c r="AP28" i="39"/>
  <c r="AQ28" i="39"/>
  <c r="AR28" i="39"/>
  <c r="AS28" i="39"/>
  <c r="AT28" i="39"/>
  <c r="AU28" i="39"/>
  <c r="AV28" i="39"/>
  <c r="AW28" i="39"/>
  <c r="AX28" i="39"/>
  <c r="AY28" i="39"/>
  <c r="AZ28" i="39"/>
  <c r="BA28" i="39"/>
  <c r="BB28" i="39"/>
  <c r="BC28" i="39"/>
  <c r="BD28" i="39"/>
  <c r="BE28" i="39"/>
  <c r="BF28" i="39"/>
  <c r="BG28" i="39"/>
  <c r="BH28" i="39"/>
  <c r="BI28" i="39"/>
  <c r="BJ28" i="39"/>
  <c r="BK28" i="39"/>
  <c r="BL28" i="39"/>
  <c r="BM28" i="39"/>
  <c r="BN28" i="39"/>
  <c r="BO28" i="39"/>
  <c r="BP28" i="39"/>
  <c r="BQ28" i="39"/>
  <c r="BR28" i="39"/>
  <c r="BS28" i="39"/>
  <c r="BT28" i="39"/>
  <c r="BU28" i="39"/>
  <c r="BV28" i="39"/>
  <c r="BW28" i="39"/>
  <c r="BX28" i="39"/>
  <c r="BY28" i="39"/>
  <c r="BZ28" i="39"/>
  <c r="CA28" i="39"/>
  <c r="CB28" i="39"/>
  <c r="O98" i="48"/>
  <c r="J98" i="48"/>
  <c r="Q98" i="48" s="1"/>
  <c r="R98" i="48" s="1"/>
  <c r="U98" i="48"/>
  <c r="I98" i="48"/>
  <c r="K99" i="48"/>
  <c r="L99" i="48" s="1"/>
  <c r="M99" i="48" s="1"/>
  <c r="F99" i="48" a="1"/>
  <c r="F99" i="48" s="1"/>
  <c r="C99" i="48" a="1"/>
  <c r="C99" i="48" s="1"/>
  <c r="H99" i="48" s="1"/>
  <c r="J99" i="48" s="1"/>
  <c r="J97" i="44"/>
  <c r="K97" i="44"/>
  <c r="L97" i="44"/>
  <c r="M97" i="44"/>
  <c r="N97" i="44"/>
  <c r="O97" i="44"/>
  <c r="P97" i="44"/>
  <c r="T98" i="48"/>
  <c r="Q96" i="48"/>
  <c r="R96" i="48" s="1"/>
  <c r="J97" i="48"/>
  <c r="Q97" i="48" s="1"/>
  <c r="R97" i="48" s="1"/>
  <c r="E30" i="38" a="1"/>
  <c r="E30" i="38" s="1"/>
  <c r="A30" i="59"/>
  <c r="A30" i="39"/>
  <c r="A31" i="38"/>
  <c r="D97" i="44"/>
  <c r="D97" i="94"/>
  <c r="E97" i="44"/>
  <c r="E97" i="94"/>
  <c r="K97" i="94" a="1"/>
  <c r="K97" i="94" s="1"/>
  <c r="J97" i="94" a="1"/>
  <c r="J97" i="94" s="1"/>
  <c r="N97" i="94" a="1"/>
  <c r="N97" i="94" s="1"/>
  <c r="L97" i="94" a="1"/>
  <c r="L97" i="94" s="1"/>
  <c r="O97" i="94" a="1"/>
  <c r="O97" i="94" s="1"/>
  <c r="M97" i="94" a="1"/>
  <c r="M97" i="94" s="1"/>
  <c r="C97" i="94"/>
  <c r="C97" i="44"/>
  <c r="B99" i="43"/>
  <c r="A99" i="44"/>
  <c r="A100" i="43"/>
  <c r="C98" i="43" a="1"/>
  <c r="C98" i="43" s="1"/>
  <c r="P98" i="43"/>
  <c r="M98" i="43"/>
  <c r="B98" i="94"/>
  <c r="D98" i="43" a="1"/>
  <c r="D98" i="43" s="1"/>
  <c r="J98" i="43"/>
  <c r="K98" i="43"/>
  <c r="N98" i="43"/>
  <c r="B98" i="44"/>
  <c r="O98" i="43"/>
  <c r="E98" i="43" a="1"/>
  <c r="E98" i="43" s="1"/>
  <c r="L98" i="43"/>
  <c r="B99" i="48"/>
  <c r="N99" i="48"/>
  <c r="A100" i="48"/>
  <c r="O99" i="48"/>
  <c r="I99" i="48" l="1"/>
  <c r="U99" i="48"/>
  <c r="T99" i="48"/>
  <c r="D99" i="48"/>
  <c r="S99" i="48" s="1"/>
  <c r="P99" i="48"/>
  <c r="Q99" i="48" s="1"/>
  <c r="R99" i="48" s="1"/>
  <c r="J98" i="44"/>
  <c r="K98" i="44"/>
  <c r="L98" i="44"/>
  <c r="M98" i="44"/>
  <c r="N98" i="44"/>
  <c r="O98" i="44"/>
  <c r="P98" i="44"/>
  <c r="A31" i="39"/>
  <c r="A31" i="59"/>
  <c r="E31" i="38" a="1"/>
  <c r="E31" i="38" s="1"/>
  <c r="A32" i="38"/>
  <c r="G29" i="39"/>
  <c r="G29" i="59"/>
  <c r="F29" i="59"/>
  <c r="F29" i="39"/>
  <c r="E98" i="48"/>
  <c r="H29" i="59"/>
  <c r="H29" i="39"/>
  <c r="AX29" i="39"/>
  <c r="AY29" i="39"/>
  <c r="AZ29" i="39"/>
  <c r="BA29" i="39"/>
  <c r="BB29" i="39"/>
  <c r="BC29" i="39"/>
  <c r="BD29" i="39"/>
  <c r="BE29" i="39"/>
  <c r="BF29" i="39"/>
  <c r="BG29" i="39"/>
  <c r="BH29" i="39"/>
  <c r="BI29" i="39"/>
  <c r="BJ29" i="39"/>
  <c r="BK29" i="39"/>
  <c r="BL29" i="39"/>
  <c r="BM29" i="39"/>
  <c r="BN29" i="39"/>
  <c r="BO29" i="39"/>
  <c r="BP29" i="39"/>
  <c r="BQ29" i="39"/>
  <c r="BR29" i="39"/>
  <c r="BS29" i="39"/>
  <c r="BT29" i="39"/>
  <c r="BU29" i="39"/>
  <c r="BV29" i="39"/>
  <c r="BW29" i="39"/>
  <c r="BX29" i="39"/>
  <c r="BY29" i="39"/>
  <c r="BZ29" i="39"/>
  <c r="CA29" i="39"/>
  <c r="CB29" i="39"/>
  <c r="K100" i="48"/>
  <c r="L100" i="48" s="1"/>
  <c r="M100" i="48" s="1"/>
  <c r="C100" i="48" a="1"/>
  <c r="C100" i="48" s="1"/>
  <c r="P100" i="48" s="1"/>
  <c r="F100" i="48" a="1"/>
  <c r="F100" i="48" s="1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G30" i="38" a="1"/>
  <c r="G30" i="38" s="1"/>
  <c r="E30" i="59"/>
  <c r="E30" i="39"/>
  <c r="H30" i="38" a="1"/>
  <c r="H30" i="38" s="1"/>
  <c r="F30" i="38" a="1"/>
  <c r="F30" i="38" s="1"/>
  <c r="AL30" i="38"/>
  <c r="AM30" i="38"/>
  <c r="AN30" i="38"/>
  <c r="AO30" i="38"/>
  <c r="AP30" i="38"/>
  <c r="AQ30" i="38"/>
  <c r="AR30" i="38"/>
  <c r="AS30" i="38"/>
  <c r="AT30" i="38"/>
  <c r="AU30" i="38"/>
  <c r="AV30" i="38"/>
  <c r="AW30" i="38"/>
  <c r="AX30" i="38"/>
  <c r="AY30" i="38"/>
  <c r="AZ30" i="38"/>
  <c r="BA30" i="38"/>
  <c r="BB30" i="38"/>
  <c r="BC30" i="38"/>
  <c r="BD30" i="38"/>
  <c r="BE30" i="38"/>
  <c r="BF30" i="38"/>
  <c r="BG30" i="38"/>
  <c r="BH30" i="38"/>
  <c r="BI30" i="38"/>
  <c r="BJ30" i="38"/>
  <c r="BK30" i="38"/>
  <c r="BL30" i="38"/>
  <c r="BM30" i="38"/>
  <c r="BN30" i="38"/>
  <c r="BO30" i="38"/>
  <c r="BP30" i="38"/>
  <c r="BQ30" i="38"/>
  <c r="BR30" i="38"/>
  <c r="BS30" i="38"/>
  <c r="BT30" i="38"/>
  <c r="BU30" i="38"/>
  <c r="BV30" i="38"/>
  <c r="BW30" i="38"/>
  <c r="BX30" i="38"/>
  <c r="BY30" i="38"/>
  <c r="BZ30" i="38"/>
  <c r="CA30" i="38"/>
  <c r="E99" i="48"/>
  <c r="G99" i="48"/>
  <c r="I28" i="59"/>
  <c r="J28" i="59"/>
  <c r="K28" i="59"/>
  <c r="L28" i="59"/>
  <c r="M28" i="59"/>
  <c r="N28" i="59"/>
  <c r="O28" i="59"/>
  <c r="P28" i="59"/>
  <c r="Q28" i="59"/>
  <c r="R28" i="59"/>
  <c r="S28" i="59"/>
  <c r="T28" i="59"/>
  <c r="N100" i="48"/>
  <c r="B100" i="48"/>
  <c r="A101" i="48"/>
  <c r="D100" i="48"/>
  <c r="S100" i="48" s="1"/>
  <c r="H100" i="48"/>
  <c r="J100" i="48" s="1"/>
  <c r="O100" i="48"/>
  <c r="U100" i="48"/>
  <c r="T100" i="48"/>
  <c r="I100" i="48"/>
  <c r="E98" i="94"/>
  <c r="E98" i="44"/>
  <c r="D98" i="94"/>
  <c r="D98" i="44"/>
  <c r="M98" i="94" a="1"/>
  <c r="M98" i="94" s="1"/>
  <c r="N98" i="94" a="1"/>
  <c r="N98" i="94" s="1"/>
  <c r="J98" i="94" a="1"/>
  <c r="J98" i="94" s="1"/>
  <c r="K98" i="94" a="1"/>
  <c r="K98" i="94" s="1"/>
  <c r="O98" i="94" a="1"/>
  <c r="O98" i="94" s="1"/>
  <c r="L98" i="94" a="1"/>
  <c r="L98" i="94" s="1"/>
  <c r="C98" i="44"/>
  <c r="C98" i="94"/>
  <c r="B100" i="43"/>
  <c r="A100" i="44"/>
  <c r="A101" i="43"/>
  <c r="C99" i="43" a="1"/>
  <c r="C99" i="43" s="1"/>
  <c r="B99" i="44"/>
  <c r="M99" i="43"/>
  <c r="K99" i="43"/>
  <c r="L99" i="43"/>
  <c r="J99" i="43"/>
  <c r="N99" i="43"/>
  <c r="D99" i="43" a="1"/>
  <c r="D99" i="43" s="1"/>
  <c r="O99" i="43"/>
  <c r="E99" i="43" a="1"/>
  <c r="E99" i="43" s="1"/>
  <c r="P99" i="43"/>
  <c r="B99" i="94"/>
  <c r="I31" i="38" l="1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K31" i="38"/>
  <c r="AL31" i="38"/>
  <c r="G31" i="38" a="1"/>
  <c r="G31" i="38" s="1"/>
  <c r="E31" i="59"/>
  <c r="F31" i="38" a="1"/>
  <c r="F31" i="38" s="1"/>
  <c r="E31" i="39"/>
  <c r="H31" i="38" a="1"/>
  <c r="H31" i="38" s="1"/>
  <c r="AM31" i="38"/>
  <c r="AN31" i="38"/>
  <c r="AO31" i="38"/>
  <c r="AP31" i="38"/>
  <c r="AQ31" i="38"/>
  <c r="AR31" i="38"/>
  <c r="AS31" i="38"/>
  <c r="AT31" i="38"/>
  <c r="AU31" i="38"/>
  <c r="AV31" i="38"/>
  <c r="AW31" i="38"/>
  <c r="AX31" i="38"/>
  <c r="AY31" i="38"/>
  <c r="AZ31" i="38"/>
  <c r="BA31" i="38"/>
  <c r="BB31" i="38"/>
  <c r="BC31" i="38"/>
  <c r="BD31" i="38"/>
  <c r="BE31" i="38"/>
  <c r="BF31" i="38"/>
  <c r="BG31" i="38"/>
  <c r="BH31" i="38"/>
  <c r="BI31" i="38"/>
  <c r="BJ31" i="38"/>
  <c r="BK31" i="38"/>
  <c r="BL31" i="38"/>
  <c r="BM31" i="38"/>
  <c r="BN31" i="38"/>
  <c r="BO31" i="38"/>
  <c r="BP31" i="38"/>
  <c r="BQ31" i="38"/>
  <c r="BR31" i="38"/>
  <c r="BS31" i="38"/>
  <c r="BT31" i="38"/>
  <c r="BU31" i="38"/>
  <c r="BV31" i="38"/>
  <c r="BW31" i="38"/>
  <c r="BX31" i="38"/>
  <c r="BY31" i="38"/>
  <c r="BZ31" i="38"/>
  <c r="CA31" i="38"/>
  <c r="J99" i="44"/>
  <c r="K99" i="44"/>
  <c r="L99" i="44"/>
  <c r="M99" i="44"/>
  <c r="N99" i="44"/>
  <c r="O99" i="44"/>
  <c r="P99" i="44"/>
  <c r="G30" i="39"/>
  <c r="G30" i="59"/>
  <c r="Q100" i="48"/>
  <c r="R100" i="48" s="1"/>
  <c r="K101" i="48"/>
  <c r="L101" i="48" s="1"/>
  <c r="M101" i="48" s="1"/>
  <c r="C101" i="48" a="1"/>
  <c r="C101" i="48" s="1"/>
  <c r="O101" i="48" s="1"/>
  <c r="F101" i="48" a="1"/>
  <c r="F101" i="48" s="1"/>
  <c r="I29" i="59"/>
  <c r="J29" i="59"/>
  <c r="K29" i="59"/>
  <c r="L29" i="59"/>
  <c r="M29" i="59"/>
  <c r="N29" i="59"/>
  <c r="O29" i="59"/>
  <c r="P29" i="59"/>
  <c r="Q29" i="59"/>
  <c r="R29" i="59"/>
  <c r="S29" i="59"/>
  <c r="T29" i="59"/>
  <c r="F30" i="39"/>
  <c r="F30" i="59"/>
  <c r="H30" i="5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O30" i="39"/>
  <c r="AP30" i="39"/>
  <c r="AQ30" i="39"/>
  <c r="AR30" i="39"/>
  <c r="AS30" i="39"/>
  <c r="AT30" i="39"/>
  <c r="AU30" i="39"/>
  <c r="AV30" i="39"/>
  <c r="AW30" i="39"/>
  <c r="AX30" i="39"/>
  <c r="AY30" i="39"/>
  <c r="AZ30" i="39"/>
  <c r="BA30" i="39"/>
  <c r="BB30" i="39"/>
  <c r="BC30" i="39"/>
  <c r="BD30" i="39"/>
  <c r="BE30" i="39"/>
  <c r="BF30" i="39"/>
  <c r="BG30" i="39"/>
  <c r="BH30" i="39"/>
  <c r="BI30" i="39"/>
  <c r="BJ30" i="39"/>
  <c r="BK30" i="39"/>
  <c r="BL30" i="39"/>
  <c r="BM30" i="39"/>
  <c r="BN30" i="39"/>
  <c r="BO30" i="39"/>
  <c r="BP30" i="39"/>
  <c r="BQ30" i="39"/>
  <c r="BR30" i="39"/>
  <c r="BS30" i="39"/>
  <c r="BT30" i="39"/>
  <c r="BU30" i="39"/>
  <c r="BV30" i="39"/>
  <c r="BW30" i="39"/>
  <c r="BX30" i="39"/>
  <c r="BY30" i="39"/>
  <c r="BZ30" i="39"/>
  <c r="CA30" i="39"/>
  <c r="CB30" i="39"/>
  <c r="G100" i="48"/>
  <c r="E100" i="48"/>
  <c r="E32" i="38" a="1"/>
  <c r="E32" i="38" s="1"/>
  <c r="A32" i="59"/>
  <c r="A33" i="38"/>
  <c r="A32" i="39"/>
  <c r="O99" i="94" a="1"/>
  <c r="O99" i="94" s="1"/>
  <c r="L99" i="94" a="1"/>
  <c r="L99" i="94" s="1"/>
  <c r="N99" i="94" a="1"/>
  <c r="N99" i="94" s="1"/>
  <c r="M99" i="94" a="1"/>
  <c r="M99" i="94" s="1"/>
  <c r="K99" i="94" a="1"/>
  <c r="K99" i="94" s="1"/>
  <c r="J99" i="94" a="1"/>
  <c r="J99" i="94" s="1"/>
  <c r="E99" i="94"/>
  <c r="E99" i="44"/>
  <c r="D99" i="94"/>
  <c r="D99" i="44"/>
  <c r="C99" i="44"/>
  <c r="C99" i="94"/>
  <c r="B101" i="43"/>
  <c r="A101" i="44"/>
  <c r="A102" i="43"/>
  <c r="K100" i="43"/>
  <c r="J100" i="43"/>
  <c r="P100" i="43"/>
  <c r="E100" i="43" a="1"/>
  <c r="E100" i="43" s="1"/>
  <c r="B100" i="44"/>
  <c r="D100" i="43" a="1"/>
  <c r="D100" i="43" s="1"/>
  <c r="B100" i="94"/>
  <c r="M100" i="43"/>
  <c r="N100" i="43"/>
  <c r="C100" i="43" a="1"/>
  <c r="C100" i="43" s="1"/>
  <c r="O100" i="43"/>
  <c r="L100" i="43"/>
  <c r="A102" i="48"/>
  <c r="N101" i="48"/>
  <c r="B101" i="48"/>
  <c r="G31" i="39" l="1"/>
  <c r="G31" i="59"/>
  <c r="G101" i="48"/>
  <c r="T101" i="48"/>
  <c r="I30" i="59"/>
  <c r="J30" i="59"/>
  <c r="K30" i="59"/>
  <c r="L30" i="59"/>
  <c r="M30" i="59"/>
  <c r="N30" i="59"/>
  <c r="O30" i="59"/>
  <c r="P30" i="59"/>
  <c r="Q30" i="59"/>
  <c r="R30" i="59"/>
  <c r="S30" i="59"/>
  <c r="T30" i="59"/>
  <c r="P101" i="48"/>
  <c r="A33" i="59"/>
  <c r="A33" i="39"/>
  <c r="E33" i="38" a="1"/>
  <c r="E33" i="38" s="1"/>
  <c r="A34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AA32" i="38"/>
  <c r="AB32" i="38"/>
  <c r="AC32" i="38"/>
  <c r="AD32" i="38"/>
  <c r="AE32" i="38"/>
  <c r="AF32" i="38"/>
  <c r="AG32" i="38"/>
  <c r="AH32" i="38"/>
  <c r="AI32" i="38"/>
  <c r="AJ32" i="38"/>
  <c r="AK32" i="38"/>
  <c r="AL32" i="38"/>
  <c r="E32" i="39"/>
  <c r="H32" i="38" a="1"/>
  <c r="H32" i="38" s="1"/>
  <c r="F32" i="38" a="1"/>
  <c r="F32" i="38" s="1"/>
  <c r="G32" i="38" a="1"/>
  <c r="G32" i="38" s="1"/>
  <c r="E32" i="59"/>
  <c r="AM32" i="38"/>
  <c r="AN32" i="38"/>
  <c r="AO32" i="38"/>
  <c r="AP32" i="38"/>
  <c r="AQ32" i="38"/>
  <c r="AR32" i="38"/>
  <c r="AS32" i="38"/>
  <c r="AT32" i="38"/>
  <c r="AU32" i="38"/>
  <c r="AV32" i="38"/>
  <c r="AW32" i="38"/>
  <c r="AX32" i="38"/>
  <c r="AY32" i="38"/>
  <c r="AZ32" i="38"/>
  <c r="BA32" i="38"/>
  <c r="BB32" i="38"/>
  <c r="BC32" i="38"/>
  <c r="BD32" i="38"/>
  <c r="BE32" i="38"/>
  <c r="BF32" i="38"/>
  <c r="BG32" i="38"/>
  <c r="BH32" i="38"/>
  <c r="BI32" i="38"/>
  <c r="BJ32" i="38"/>
  <c r="BK32" i="38"/>
  <c r="BL32" i="38"/>
  <c r="BM32" i="38"/>
  <c r="BN32" i="38"/>
  <c r="BO32" i="38"/>
  <c r="BP32" i="38"/>
  <c r="BQ32" i="38"/>
  <c r="BR32" i="38"/>
  <c r="BS32" i="38"/>
  <c r="BT32" i="38"/>
  <c r="BU32" i="38"/>
  <c r="BV32" i="38"/>
  <c r="BW32" i="38"/>
  <c r="BX32" i="38"/>
  <c r="BY32" i="38"/>
  <c r="BZ32" i="38"/>
  <c r="CA32" i="38"/>
  <c r="D101" i="48"/>
  <c r="E101" i="48" s="1"/>
  <c r="C102" i="48" a="1"/>
  <c r="C102" i="48" s="1"/>
  <c r="K102" i="48"/>
  <c r="L102" i="48" s="1"/>
  <c r="M102" i="48" s="1"/>
  <c r="F102" i="48" a="1"/>
  <c r="F102" i="48" s="1"/>
  <c r="J100" i="44"/>
  <c r="K100" i="44"/>
  <c r="L100" i="44"/>
  <c r="M100" i="44"/>
  <c r="N100" i="44"/>
  <c r="O100" i="44"/>
  <c r="P100" i="44"/>
  <c r="H31" i="39"/>
  <c r="H31" i="59"/>
  <c r="U101" i="48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O31" i="39"/>
  <c r="AP31" i="39"/>
  <c r="AQ31" i="39"/>
  <c r="AR31" i="39"/>
  <c r="AS31" i="39"/>
  <c r="AT31" i="39"/>
  <c r="AU31" i="39"/>
  <c r="AV31" i="39"/>
  <c r="AW31" i="39"/>
  <c r="AX31" i="39"/>
  <c r="AY31" i="39"/>
  <c r="AZ31" i="39"/>
  <c r="BA31" i="39"/>
  <c r="BB31" i="39"/>
  <c r="BC31" i="39"/>
  <c r="BD31" i="39"/>
  <c r="BE31" i="39"/>
  <c r="BF31" i="39"/>
  <c r="BG31" i="39"/>
  <c r="BH31" i="39"/>
  <c r="BI31" i="39"/>
  <c r="BJ31" i="39"/>
  <c r="BK31" i="39"/>
  <c r="BL31" i="39"/>
  <c r="BM31" i="39"/>
  <c r="BN31" i="39"/>
  <c r="BO31" i="39"/>
  <c r="BP31" i="39"/>
  <c r="BQ31" i="39"/>
  <c r="BR31" i="39"/>
  <c r="BS31" i="39"/>
  <c r="BT31" i="39"/>
  <c r="BU31" i="39"/>
  <c r="BV31" i="39"/>
  <c r="BW31" i="39"/>
  <c r="BX31" i="39"/>
  <c r="BY31" i="39"/>
  <c r="BZ31" i="39"/>
  <c r="CA31" i="39"/>
  <c r="CB31" i="39"/>
  <c r="H101" i="48"/>
  <c r="I101" i="48" s="1"/>
  <c r="F31" i="39"/>
  <c r="F31" i="59"/>
  <c r="A103" i="48"/>
  <c r="B102" i="48"/>
  <c r="N102" i="48"/>
  <c r="C100" i="44"/>
  <c r="C100" i="94"/>
  <c r="O100" i="94" a="1"/>
  <c r="O100" i="94" s="1"/>
  <c r="M100" i="94" a="1"/>
  <c r="M100" i="94" s="1"/>
  <c r="N100" i="94" a="1"/>
  <c r="N100" i="94" s="1"/>
  <c r="L100" i="94" a="1"/>
  <c r="L100" i="94" s="1"/>
  <c r="K100" i="94" a="1"/>
  <c r="K100" i="94" s="1"/>
  <c r="J100" i="94" a="1"/>
  <c r="J100" i="94" s="1"/>
  <c r="D100" i="94"/>
  <c r="D100" i="44"/>
  <c r="E100" i="44"/>
  <c r="E100" i="94"/>
  <c r="B102" i="43"/>
  <c r="A102" i="44"/>
  <c r="A103" i="43"/>
  <c r="L101" i="43"/>
  <c r="B101" i="94"/>
  <c r="K101" i="43"/>
  <c r="C101" i="43" a="1"/>
  <c r="C101" i="43" s="1"/>
  <c r="B101" i="44"/>
  <c r="O101" i="43"/>
  <c r="E101" i="43" a="1"/>
  <c r="E101" i="43" s="1"/>
  <c r="N101" i="43"/>
  <c r="P101" i="43"/>
  <c r="J101" i="43"/>
  <c r="D101" i="43" a="1"/>
  <c r="D101" i="43" s="1"/>
  <c r="M101" i="43"/>
  <c r="H32" i="59" l="1"/>
  <c r="H32" i="39"/>
  <c r="J101" i="48"/>
  <c r="Q101" i="48" s="1"/>
  <c r="R101" i="48" s="1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O32" i="39"/>
  <c r="AP32" i="39"/>
  <c r="AQ32" i="39"/>
  <c r="AR32" i="39"/>
  <c r="AS32" i="39"/>
  <c r="AT32" i="39"/>
  <c r="AU32" i="39"/>
  <c r="AV32" i="39"/>
  <c r="AW32" i="39"/>
  <c r="AX32" i="39"/>
  <c r="AY32" i="39"/>
  <c r="AZ32" i="39"/>
  <c r="BA32" i="39"/>
  <c r="BB32" i="39"/>
  <c r="BC32" i="39"/>
  <c r="BD32" i="39"/>
  <c r="BE32" i="39"/>
  <c r="BF32" i="39"/>
  <c r="BG32" i="39"/>
  <c r="BH32" i="39"/>
  <c r="BI32" i="39"/>
  <c r="BJ32" i="39"/>
  <c r="BK32" i="39"/>
  <c r="BL32" i="39"/>
  <c r="BM32" i="39"/>
  <c r="BN32" i="39"/>
  <c r="BO32" i="39"/>
  <c r="BP32" i="39"/>
  <c r="BQ32" i="39"/>
  <c r="BR32" i="39"/>
  <c r="BS32" i="39"/>
  <c r="BT32" i="39"/>
  <c r="BU32" i="39"/>
  <c r="BV32" i="39"/>
  <c r="BW32" i="39"/>
  <c r="BX32" i="39"/>
  <c r="BY32" i="39"/>
  <c r="BZ32" i="39"/>
  <c r="CA32" i="39"/>
  <c r="CB32" i="39"/>
  <c r="S101" i="48"/>
  <c r="A35" i="38"/>
  <c r="E34" i="38" a="1"/>
  <c r="E34" i="38" s="1"/>
  <c r="A34" i="39"/>
  <c r="A34" i="59"/>
  <c r="G102" i="48"/>
  <c r="T102" i="48"/>
  <c r="I31" i="59"/>
  <c r="J31" i="59"/>
  <c r="K31" i="59"/>
  <c r="L31" i="59"/>
  <c r="M31" i="59"/>
  <c r="N31" i="59"/>
  <c r="O31" i="59"/>
  <c r="P31" i="59"/>
  <c r="Q31" i="59"/>
  <c r="R31" i="59"/>
  <c r="S31" i="59"/>
  <c r="T31" i="59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K33" i="38"/>
  <c r="AL33" i="38"/>
  <c r="AM33" i="38"/>
  <c r="E33" i="59"/>
  <c r="E33" i="39"/>
  <c r="F33" i="38" a="1"/>
  <c r="F33" i="38" s="1"/>
  <c r="H33" i="38" a="1"/>
  <c r="H33" i="38" s="1"/>
  <c r="AN33" i="38"/>
  <c r="G33" i="38" a="1"/>
  <c r="G33" i="38" s="1"/>
  <c r="AO33" i="38"/>
  <c r="AP33" i="38"/>
  <c r="AQ33" i="38"/>
  <c r="AR33" i="38"/>
  <c r="AS33" i="38"/>
  <c r="AT33" i="38"/>
  <c r="AU33" i="38"/>
  <c r="AV33" i="38"/>
  <c r="AW33" i="38"/>
  <c r="AX33" i="38"/>
  <c r="AY33" i="38"/>
  <c r="AZ33" i="38"/>
  <c r="BA33" i="38"/>
  <c r="BB33" i="38"/>
  <c r="BC33" i="38"/>
  <c r="BD33" i="38"/>
  <c r="BE33" i="38"/>
  <c r="BF33" i="38"/>
  <c r="BG33" i="38"/>
  <c r="BH33" i="38"/>
  <c r="BI33" i="38"/>
  <c r="BJ33" i="38"/>
  <c r="BK33" i="38"/>
  <c r="BL33" i="38"/>
  <c r="BM33" i="38"/>
  <c r="BN33" i="38"/>
  <c r="BO33" i="38"/>
  <c r="BP33" i="38"/>
  <c r="BQ33" i="38"/>
  <c r="BR33" i="38"/>
  <c r="BS33" i="38"/>
  <c r="BT33" i="38"/>
  <c r="BU33" i="38"/>
  <c r="BV33" i="38"/>
  <c r="BW33" i="38"/>
  <c r="BX33" i="38"/>
  <c r="BY33" i="38"/>
  <c r="BZ33" i="38"/>
  <c r="CA33" i="38"/>
  <c r="D102" i="48"/>
  <c r="E102" i="48" s="1"/>
  <c r="K103" i="48"/>
  <c r="L103" i="48" s="1"/>
  <c r="M103" i="48" s="1"/>
  <c r="C103" i="48" a="1"/>
  <c r="C103" i="48" s="1"/>
  <c r="F103" i="48" a="1"/>
  <c r="F103" i="48" s="1"/>
  <c r="J101" i="44"/>
  <c r="K101" i="44"/>
  <c r="L101" i="44"/>
  <c r="M101" i="44"/>
  <c r="N101" i="44"/>
  <c r="O101" i="44"/>
  <c r="P101" i="44"/>
  <c r="H102" i="48"/>
  <c r="I102" i="48" s="1"/>
  <c r="P102" i="48"/>
  <c r="G32" i="59"/>
  <c r="G32" i="39"/>
  <c r="O102" i="48"/>
  <c r="U102" i="48"/>
  <c r="F32" i="39"/>
  <c r="F32" i="59"/>
  <c r="D101" i="94"/>
  <c r="D101" i="44"/>
  <c r="E101" i="44"/>
  <c r="E101" i="94"/>
  <c r="C101" i="44"/>
  <c r="C101" i="94"/>
  <c r="M101" i="94" a="1"/>
  <c r="M101" i="94" s="1"/>
  <c r="J101" i="94" a="1"/>
  <c r="J101" i="94" s="1"/>
  <c r="N101" i="94" a="1"/>
  <c r="N101" i="94" s="1"/>
  <c r="O101" i="94" a="1"/>
  <c r="O101" i="94" s="1"/>
  <c r="K101" i="94" a="1"/>
  <c r="K101" i="94" s="1"/>
  <c r="L101" i="94" a="1"/>
  <c r="L101" i="94" s="1"/>
  <c r="B103" i="43"/>
  <c r="A103" i="44"/>
  <c r="A104" i="43"/>
  <c r="M102" i="43"/>
  <c r="C102" i="43" a="1"/>
  <c r="C102" i="43" s="1"/>
  <c r="J102" i="43"/>
  <c r="N102" i="43"/>
  <c r="B102" i="94"/>
  <c r="D102" i="43" a="1"/>
  <c r="D102" i="43" s="1"/>
  <c r="P102" i="43"/>
  <c r="O102" i="43"/>
  <c r="L102" i="43"/>
  <c r="K102" i="43"/>
  <c r="E102" i="43" a="1"/>
  <c r="E102" i="43" s="1"/>
  <c r="B102" i="44"/>
  <c r="N103" i="48"/>
  <c r="B103" i="48"/>
  <c r="A104" i="48"/>
  <c r="D103" i="48" l="1"/>
  <c r="T103" i="48"/>
  <c r="I32" i="59"/>
  <c r="J32" i="59"/>
  <c r="K32" i="59"/>
  <c r="L32" i="59"/>
  <c r="M32" i="59"/>
  <c r="N32" i="59"/>
  <c r="O32" i="59"/>
  <c r="P32" i="59"/>
  <c r="Q32" i="59"/>
  <c r="R32" i="59"/>
  <c r="S32" i="59"/>
  <c r="T32" i="5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O33" i="39"/>
  <c r="AP33" i="39"/>
  <c r="AQ33" i="39"/>
  <c r="AR33" i="39"/>
  <c r="AS33" i="39"/>
  <c r="AT33" i="39"/>
  <c r="AU33" i="39"/>
  <c r="AV33" i="39"/>
  <c r="AW33" i="39"/>
  <c r="AX33" i="39"/>
  <c r="AY33" i="39"/>
  <c r="AZ33" i="39"/>
  <c r="BA33" i="39"/>
  <c r="BB33" i="39"/>
  <c r="BC33" i="39"/>
  <c r="BD33" i="39"/>
  <c r="BE33" i="39"/>
  <c r="BF33" i="39"/>
  <c r="BG33" i="39"/>
  <c r="BH33" i="39"/>
  <c r="BI33" i="39"/>
  <c r="BJ33" i="39"/>
  <c r="BK33" i="39"/>
  <c r="BL33" i="39"/>
  <c r="BM33" i="39"/>
  <c r="BN33" i="39"/>
  <c r="BO33" i="39"/>
  <c r="BP33" i="39"/>
  <c r="BQ33" i="39"/>
  <c r="BR33" i="39"/>
  <c r="BS33" i="39"/>
  <c r="BT33" i="39"/>
  <c r="BU33" i="39"/>
  <c r="BV33" i="39"/>
  <c r="BW33" i="39"/>
  <c r="BX33" i="39"/>
  <c r="BY33" i="39"/>
  <c r="BZ33" i="39"/>
  <c r="CA33" i="39"/>
  <c r="CB33" i="39"/>
  <c r="H103" i="48"/>
  <c r="I103" i="48" s="1"/>
  <c r="S102" i="48"/>
  <c r="S103" i="48" s="1"/>
  <c r="P103" i="4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K34" i="38"/>
  <c r="AL34" i="38"/>
  <c r="AM34" i="38"/>
  <c r="AN34" i="38"/>
  <c r="AO34" i="38"/>
  <c r="E34" i="39"/>
  <c r="E34" i="59"/>
  <c r="F34" i="38" a="1"/>
  <c r="F34" i="38" s="1"/>
  <c r="H34" i="38" a="1"/>
  <c r="H34" i="38" s="1"/>
  <c r="G34" i="38" a="1"/>
  <c r="G34" i="38" s="1"/>
  <c r="AP34" i="38"/>
  <c r="AQ34" i="38"/>
  <c r="AR34" i="38"/>
  <c r="AS34" i="38"/>
  <c r="AT34" i="38"/>
  <c r="AU34" i="38"/>
  <c r="AV34" i="38"/>
  <c r="AW34" i="38"/>
  <c r="AX34" i="38"/>
  <c r="AY34" i="38"/>
  <c r="AZ34" i="38"/>
  <c r="BA34" i="38"/>
  <c r="BB34" i="38"/>
  <c r="BC34" i="38"/>
  <c r="BD34" i="38"/>
  <c r="BE34" i="38"/>
  <c r="BF34" i="38"/>
  <c r="BG34" i="38"/>
  <c r="BH34" i="38"/>
  <c r="BI34" i="38"/>
  <c r="BJ34" i="38"/>
  <c r="BK34" i="38"/>
  <c r="BL34" i="38"/>
  <c r="BM34" i="38"/>
  <c r="BN34" i="38"/>
  <c r="BO34" i="38"/>
  <c r="BP34" i="38"/>
  <c r="BQ34" i="38"/>
  <c r="BR34" i="38"/>
  <c r="BS34" i="38"/>
  <c r="BT34" i="38"/>
  <c r="BU34" i="38"/>
  <c r="BV34" i="38"/>
  <c r="BW34" i="38"/>
  <c r="BX34" i="38"/>
  <c r="BY34" i="38"/>
  <c r="BZ34" i="38"/>
  <c r="CA34" i="38"/>
  <c r="J103" i="48"/>
  <c r="Q103" i="48" s="1"/>
  <c r="R103" i="48" s="1"/>
  <c r="A35" i="39"/>
  <c r="A36" i="38"/>
  <c r="A35" i="59"/>
  <c r="E35" i="38" a="1"/>
  <c r="E35" i="38" s="1"/>
  <c r="G33" i="59"/>
  <c r="G33" i="39"/>
  <c r="J102" i="44"/>
  <c r="K102" i="44"/>
  <c r="L102" i="44"/>
  <c r="M102" i="44"/>
  <c r="N102" i="44"/>
  <c r="O102" i="44"/>
  <c r="P102" i="44"/>
  <c r="J102" i="48"/>
  <c r="Q102" i="48" s="1"/>
  <c r="R102" i="48" s="1"/>
  <c r="H33" i="59"/>
  <c r="H33" i="39"/>
  <c r="E103" i="48"/>
  <c r="G103" i="48"/>
  <c r="K104" i="48"/>
  <c r="L104" i="48" s="1"/>
  <c r="M104" i="48" s="1"/>
  <c r="F104" i="48" a="1"/>
  <c r="F104" i="48" s="1"/>
  <c r="C104" i="48" a="1"/>
  <c r="C104" i="48" s="1"/>
  <c r="D104" i="48" s="1"/>
  <c r="U103" i="48"/>
  <c r="O103" i="48"/>
  <c r="F33" i="39"/>
  <c r="F33" i="59"/>
  <c r="B104" i="48"/>
  <c r="N104" i="48"/>
  <c r="A105" i="48"/>
  <c r="E102" i="94"/>
  <c r="E102" i="44"/>
  <c r="D102" i="94"/>
  <c r="D102" i="44"/>
  <c r="L102" i="94" a="1"/>
  <c r="L102" i="94" s="1"/>
  <c r="O102" i="94" a="1"/>
  <c r="O102" i="94" s="1"/>
  <c r="N102" i="94" a="1"/>
  <c r="N102" i="94" s="1"/>
  <c r="K102" i="94" a="1"/>
  <c r="K102" i="94" s="1"/>
  <c r="J102" i="94" a="1"/>
  <c r="J102" i="94" s="1"/>
  <c r="M102" i="94" a="1"/>
  <c r="M102" i="94" s="1"/>
  <c r="C102" i="94"/>
  <c r="C102" i="44"/>
  <c r="B104" i="43"/>
  <c r="A104" i="44"/>
  <c r="A105" i="43"/>
  <c r="E103" i="43" a="1"/>
  <c r="E103" i="43" s="1"/>
  <c r="C103" i="43" a="1"/>
  <c r="C103" i="43" s="1"/>
  <c r="N103" i="43"/>
  <c r="D103" i="43" a="1"/>
  <c r="D103" i="43" s="1"/>
  <c r="K103" i="43"/>
  <c r="P103" i="43"/>
  <c r="B103" i="44"/>
  <c r="M103" i="43"/>
  <c r="L103" i="43"/>
  <c r="B103" i="94"/>
  <c r="J103" i="43"/>
  <c r="O103" i="43"/>
  <c r="U104" i="48" l="1"/>
  <c r="F34" i="39"/>
  <c r="F34" i="59"/>
  <c r="O104" i="48"/>
  <c r="A36" i="59"/>
  <c r="E36" i="38" a="1"/>
  <c r="E36" i="38" s="1"/>
  <c r="A37" i="38"/>
  <c r="A36" i="39"/>
  <c r="G34" i="59"/>
  <c r="G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O34" i="39"/>
  <c r="AP34" i="39"/>
  <c r="AQ34" i="39"/>
  <c r="AR34" i="39"/>
  <c r="AS34" i="39"/>
  <c r="AT34" i="39"/>
  <c r="AU34" i="39"/>
  <c r="AV34" i="39"/>
  <c r="AW34" i="39"/>
  <c r="AX34" i="39"/>
  <c r="AY34" i="39"/>
  <c r="AZ34" i="39"/>
  <c r="BA34" i="39"/>
  <c r="BB34" i="39"/>
  <c r="BC34" i="39"/>
  <c r="BD34" i="39"/>
  <c r="BE34" i="39"/>
  <c r="BF34" i="39"/>
  <c r="BG34" i="39"/>
  <c r="BH34" i="39"/>
  <c r="BI34" i="39"/>
  <c r="BJ34" i="39"/>
  <c r="BK34" i="39"/>
  <c r="BL34" i="39"/>
  <c r="BM34" i="39"/>
  <c r="BN34" i="39"/>
  <c r="BO34" i="39"/>
  <c r="BP34" i="39"/>
  <c r="BQ34" i="39"/>
  <c r="BR34" i="39"/>
  <c r="BS34" i="39"/>
  <c r="BT34" i="39"/>
  <c r="BU34" i="39"/>
  <c r="BV34" i="39"/>
  <c r="BW34" i="39"/>
  <c r="BX34" i="39"/>
  <c r="BY34" i="39"/>
  <c r="BZ34" i="39"/>
  <c r="CA34" i="39"/>
  <c r="CB34" i="39"/>
  <c r="G104" i="48"/>
  <c r="E104" i="48"/>
  <c r="S104" i="48"/>
  <c r="J103" i="44"/>
  <c r="K103" i="44"/>
  <c r="L103" i="44"/>
  <c r="M103" i="44"/>
  <c r="N103" i="44"/>
  <c r="O103" i="44"/>
  <c r="P103" i="44"/>
  <c r="P104" i="4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AA35" i="38"/>
  <c r="AB35" i="38"/>
  <c r="AC35" i="38"/>
  <c r="AD35" i="38"/>
  <c r="AE35" i="38"/>
  <c r="AF35" i="38"/>
  <c r="AG35" i="38"/>
  <c r="AH35" i="38"/>
  <c r="AI35" i="38"/>
  <c r="AJ35" i="38"/>
  <c r="AK35" i="38"/>
  <c r="AL35" i="38"/>
  <c r="AM35" i="38"/>
  <c r="AN35" i="38"/>
  <c r="AO35" i="38"/>
  <c r="H35" i="38" a="1"/>
  <c r="H35" i="38" s="1"/>
  <c r="E35" i="59"/>
  <c r="F35" i="38" a="1"/>
  <c r="F35" i="38" s="1"/>
  <c r="E35" i="39"/>
  <c r="G35" i="38" a="1"/>
  <c r="G35" i="38" s="1"/>
  <c r="AP35" i="38"/>
  <c r="AQ35" i="38"/>
  <c r="AR35" i="38"/>
  <c r="AS35" i="38"/>
  <c r="AT35" i="38"/>
  <c r="AU35" i="38"/>
  <c r="AV35" i="38"/>
  <c r="AW35" i="38"/>
  <c r="AX35" i="38"/>
  <c r="AY35" i="38"/>
  <c r="AZ35" i="38"/>
  <c r="BA35" i="38"/>
  <c r="BB35" i="38"/>
  <c r="BC35" i="38"/>
  <c r="BD35" i="38"/>
  <c r="BE35" i="38"/>
  <c r="BF35" i="38"/>
  <c r="BG35" i="38"/>
  <c r="BH35" i="38"/>
  <c r="BI35" i="38"/>
  <c r="BJ35" i="38"/>
  <c r="BK35" i="38"/>
  <c r="BL35" i="38"/>
  <c r="BM35" i="38"/>
  <c r="BN35" i="38"/>
  <c r="BO35" i="38"/>
  <c r="BP35" i="38"/>
  <c r="BQ35" i="38"/>
  <c r="BR35" i="38"/>
  <c r="BS35" i="38"/>
  <c r="BT35" i="38"/>
  <c r="BU35" i="38"/>
  <c r="BV35" i="38"/>
  <c r="BW35" i="38"/>
  <c r="BX35" i="38"/>
  <c r="BY35" i="38"/>
  <c r="BZ35" i="38"/>
  <c r="CA35" i="38"/>
  <c r="H34" i="39"/>
  <c r="H34" i="59"/>
  <c r="T104" i="48"/>
  <c r="H104" i="48"/>
  <c r="J104" i="48"/>
  <c r="Q104" i="48" s="1"/>
  <c r="R104" i="48" s="1"/>
  <c r="F105" i="48" a="1"/>
  <c r="F105" i="48" s="1"/>
  <c r="C105" i="48" a="1"/>
  <c r="C105" i="48" s="1"/>
  <c r="K105" i="48"/>
  <c r="L105" i="48" s="1"/>
  <c r="M105" i="48" s="1"/>
  <c r="I104" i="48"/>
  <c r="I33" i="59"/>
  <c r="J33" i="59"/>
  <c r="K33" i="59"/>
  <c r="L33" i="59"/>
  <c r="M33" i="59"/>
  <c r="N33" i="59"/>
  <c r="O33" i="59"/>
  <c r="P33" i="59"/>
  <c r="Q33" i="59"/>
  <c r="R33" i="59"/>
  <c r="S33" i="59"/>
  <c r="T33" i="59"/>
  <c r="O103" i="94" a="1"/>
  <c r="O103" i="94" s="1"/>
  <c r="K103" i="94" a="1"/>
  <c r="K103" i="94" s="1"/>
  <c r="N103" i="94" a="1"/>
  <c r="N103" i="94" s="1"/>
  <c r="J103" i="94" a="1"/>
  <c r="J103" i="94" s="1"/>
  <c r="M103" i="94" a="1"/>
  <c r="M103" i="94" s="1"/>
  <c r="L103" i="94" a="1"/>
  <c r="L103" i="94" s="1"/>
  <c r="D103" i="94"/>
  <c r="D103" i="44"/>
  <c r="C103" i="94"/>
  <c r="C103" i="44"/>
  <c r="E103" i="94"/>
  <c r="E103" i="44"/>
  <c r="A105" i="44"/>
  <c r="A106" i="43"/>
  <c r="B105" i="43"/>
  <c r="P104" i="43"/>
  <c r="E104" i="43" a="1"/>
  <c r="E104" i="43" s="1"/>
  <c r="L104" i="43"/>
  <c r="J104" i="43"/>
  <c r="C104" i="43" a="1"/>
  <c r="C104" i="43" s="1"/>
  <c r="K104" i="43"/>
  <c r="N104" i="43"/>
  <c r="M104" i="43"/>
  <c r="D104" i="43" a="1"/>
  <c r="D104" i="43" s="1"/>
  <c r="B104" i="44"/>
  <c r="B104" i="94"/>
  <c r="O104" i="43"/>
  <c r="N105" i="48"/>
  <c r="B105" i="48"/>
  <c r="A106" i="48"/>
  <c r="G105" i="48" l="1"/>
  <c r="A37" i="59"/>
  <c r="A37" i="39"/>
  <c r="E37" i="38" a="1"/>
  <c r="E37" i="38" s="1"/>
  <c r="A38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G36" i="38" a="1"/>
  <c r="G36" i="38" s="1"/>
  <c r="F36" i="38" a="1"/>
  <c r="F36" i="38" s="1"/>
  <c r="H36" i="38" a="1"/>
  <c r="H36" i="38" s="1"/>
  <c r="E36" i="39"/>
  <c r="E36" i="59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O105" i="48"/>
  <c r="J104" i="44"/>
  <c r="K104" i="44"/>
  <c r="L104" i="44"/>
  <c r="M104" i="44"/>
  <c r="N104" i="44"/>
  <c r="O104" i="44"/>
  <c r="P104" i="44"/>
  <c r="H105" i="48"/>
  <c r="I105" i="48" s="1"/>
  <c r="D105" i="48"/>
  <c r="E105" i="48" s="1"/>
  <c r="J105" i="48"/>
  <c r="C106" i="48" a="1"/>
  <c r="C106" i="48" s="1"/>
  <c r="O106" i="48" s="1"/>
  <c r="F106" i="48" a="1"/>
  <c r="F106" i="48" s="1"/>
  <c r="K106" i="48"/>
  <c r="L106" i="48" s="1"/>
  <c r="M106" i="48" s="1"/>
  <c r="S105" i="48"/>
  <c r="G35" i="39"/>
  <c r="G35" i="59"/>
  <c r="I34" i="59"/>
  <c r="J34" i="59"/>
  <c r="K34" i="59"/>
  <c r="L34" i="59"/>
  <c r="M34" i="59"/>
  <c r="N34" i="59"/>
  <c r="O34" i="59"/>
  <c r="P34" i="59"/>
  <c r="Q34" i="59"/>
  <c r="R34" i="59"/>
  <c r="S34" i="59"/>
  <c r="T34" i="59"/>
  <c r="T105" i="48"/>
  <c r="H35" i="39"/>
  <c r="H35" i="59"/>
  <c r="P105" i="48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O35" i="39"/>
  <c r="AP35" i="39"/>
  <c r="AQ35" i="39"/>
  <c r="AR35" i="39"/>
  <c r="AS35" i="39"/>
  <c r="AT35" i="39"/>
  <c r="AU35" i="39"/>
  <c r="AV35" i="39"/>
  <c r="AW35" i="39"/>
  <c r="AX35" i="39"/>
  <c r="AY35" i="39"/>
  <c r="AZ35" i="39"/>
  <c r="BA35" i="39"/>
  <c r="BB35" i="39"/>
  <c r="BC35" i="39"/>
  <c r="BD35" i="39"/>
  <c r="BE35" i="39"/>
  <c r="BF35" i="39"/>
  <c r="BG35" i="39"/>
  <c r="BH35" i="39"/>
  <c r="BI35" i="39"/>
  <c r="BJ35" i="39"/>
  <c r="BK35" i="39"/>
  <c r="BL35" i="39"/>
  <c r="BM35" i="39"/>
  <c r="BN35" i="39"/>
  <c r="BO35" i="39"/>
  <c r="BP35" i="39"/>
  <c r="BQ35" i="39"/>
  <c r="BR35" i="39"/>
  <c r="BS35" i="39"/>
  <c r="BT35" i="39"/>
  <c r="BU35" i="39"/>
  <c r="BV35" i="39"/>
  <c r="BW35" i="39"/>
  <c r="BX35" i="39"/>
  <c r="BY35" i="39"/>
  <c r="BZ35" i="39"/>
  <c r="CA35" i="39"/>
  <c r="CB35" i="39"/>
  <c r="U105" i="48"/>
  <c r="F35" i="39"/>
  <c r="F35" i="59"/>
  <c r="A107" i="48"/>
  <c r="N106" i="48"/>
  <c r="B106" i="48"/>
  <c r="K104" i="94" a="1"/>
  <c r="K104" i="94" s="1"/>
  <c r="N104" i="94" a="1"/>
  <c r="N104" i="94" s="1"/>
  <c r="J104" i="94" a="1"/>
  <c r="J104" i="94" s="1"/>
  <c r="L104" i="94" a="1"/>
  <c r="L104" i="94" s="1"/>
  <c r="M104" i="94" a="1"/>
  <c r="M104" i="94" s="1"/>
  <c r="O104" i="94" a="1"/>
  <c r="O104" i="94" s="1"/>
  <c r="D104" i="44"/>
  <c r="D104" i="94"/>
  <c r="C104" i="44"/>
  <c r="C104" i="94"/>
  <c r="E104" i="94"/>
  <c r="E104" i="44"/>
  <c r="L105" i="43"/>
  <c r="D105" i="43" a="1"/>
  <c r="D105" i="43" s="1"/>
  <c r="E105" i="43" a="1"/>
  <c r="E105" i="43" s="1"/>
  <c r="J105" i="43"/>
  <c r="B105" i="94"/>
  <c r="K105" i="43"/>
  <c r="M105" i="43"/>
  <c r="O105" i="43"/>
  <c r="C105" i="43" a="1"/>
  <c r="C105" i="43" s="1"/>
  <c r="B105" i="44"/>
  <c r="P105" i="43"/>
  <c r="N105" i="43"/>
  <c r="B106" i="43"/>
  <c r="A106" i="44"/>
  <c r="A107" i="43"/>
  <c r="D106" i="48" l="1"/>
  <c r="E106" i="48" s="1"/>
  <c r="S106" i="48"/>
  <c r="G36" i="39"/>
  <c r="G36" i="59"/>
  <c r="T106" i="48"/>
  <c r="A38" i="59"/>
  <c r="A38" i="39"/>
  <c r="E38" i="38" a="1"/>
  <c r="E38" i="38" s="1"/>
  <c r="A39" i="38"/>
  <c r="C107" i="48" a="1"/>
  <c r="C107" i="48" s="1"/>
  <c r="K107" i="48"/>
  <c r="L107" i="48" s="1"/>
  <c r="M107" i="48" s="1"/>
  <c r="F107" i="48" a="1"/>
  <c r="F107" i="48" s="1"/>
  <c r="Q105" i="48"/>
  <c r="R105" i="48" s="1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O36" i="39"/>
  <c r="AP36" i="39"/>
  <c r="AQ36" i="39"/>
  <c r="AR36" i="39"/>
  <c r="AS36" i="39"/>
  <c r="AT36" i="39"/>
  <c r="AU36" i="39"/>
  <c r="AV36" i="39"/>
  <c r="AW36" i="39"/>
  <c r="AX36" i="39"/>
  <c r="AY36" i="39"/>
  <c r="AZ36" i="39"/>
  <c r="BA36" i="39"/>
  <c r="BB36" i="39"/>
  <c r="BC36" i="39"/>
  <c r="BD36" i="39"/>
  <c r="BE36" i="39"/>
  <c r="BF36" i="39"/>
  <c r="BG36" i="39"/>
  <c r="BH36" i="39"/>
  <c r="BI36" i="39"/>
  <c r="BJ36" i="39"/>
  <c r="BK36" i="39"/>
  <c r="BL36" i="39"/>
  <c r="BM36" i="39"/>
  <c r="BN36" i="39"/>
  <c r="BO36" i="39"/>
  <c r="BP36" i="39"/>
  <c r="BQ36" i="39"/>
  <c r="BR36" i="39"/>
  <c r="BS36" i="39"/>
  <c r="BT36" i="39"/>
  <c r="BU36" i="39"/>
  <c r="BV36" i="39"/>
  <c r="BW36" i="39"/>
  <c r="BX36" i="39"/>
  <c r="BY36" i="39"/>
  <c r="BZ36" i="39"/>
  <c r="CA36" i="39"/>
  <c r="CB36" i="39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K37" i="38"/>
  <c r="AL37" i="38"/>
  <c r="AM37" i="38"/>
  <c r="AN37" i="38"/>
  <c r="AO37" i="38"/>
  <c r="AP37" i="38"/>
  <c r="AQ37" i="38"/>
  <c r="E37" i="59"/>
  <c r="F37" i="38" a="1"/>
  <c r="F37" i="38" s="1"/>
  <c r="G37" i="38" a="1"/>
  <c r="G37" i="38" s="1"/>
  <c r="H37" i="38" a="1"/>
  <c r="H37" i="38" s="1"/>
  <c r="E37" i="39"/>
  <c r="AR37" i="38"/>
  <c r="AS37" i="38"/>
  <c r="AT37" i="38"/>
  <c r="AU37" i="38"/>
  <c r="AV37" i="38"/>
  <c r="AW37" i="38"/>
  <c r="AX37" i="38"/>
  <c r="AY37" i="38"/>
  <c r="AZ37" i="38"/>
  <c r="BA37" i="38"/>
  <c r="BB37" i="38"/>
  <c r="BC37" i="38"/>
  <c r="BD37" i="38"/>
  <c r="BE37" i="38"/>
  <c r="BF37" i="38"/>
  <c r="BG37" i="38"/>
  <c r="BH37" i="38"/>
  <c r="BI37" i="38"/>
  <c r="BJ37" i="38"/>
  <c r="BK37" i="38"/>
  <c r="BL37" i="38"/>
  <c r="BM37" i="38"/>
  <c r="BN37" i="38"/>
  <c r="BO37" i="38"/>
  <c r="BP37" i="38"/>
  <c r="BQ37" i="38"/>
  <c r="BR37" i="38"/>
  <c r="BS37" i="38"/>
  <c r="BT37" i="38"/>
  <c r="BU37" i="38"/>
  <c r="BV37" i="38"/>
  <c r="BW37" i="38"/>
  <c r="BX37" i="38"/>
  <c r="BY37" i="38"/>
  <c r="BZ37" i="38"/>
  <c r="CA37" i="38"/>
  <c r="G106" i="48"/>
  <c r="U106" i="48"/>
  <c r="H36" i="39"/>
  <c r="H36" i="59"/>
  <c r="J105" i="44"/>
  <c r="K105" i="44"/>
  <c r="L105" i="44"/>
  <c r="M105" i="44"/>
  <c r="N105" i="44"/>
  <c r="O105" i="44"/>
  <c r="P105" i="44"/>
  <c r="I35" i="59"/>
  <c r="J35" i="59"/>
  <c r="K35" i="59"/>
  <c r="L35" i="59"/>
  <c r="M35" i="59"/>
  <c r="N35" i="59"/>
  <c r="O35" i="59"/>
  <c r="P35" i="59"/>
  <c r="Q35" i="59"/>
  <c r="R35" i="59"/>
  <c r="S35" i="59"/>
  <c r="T35" i="59"/>
  <c r="P106" i="48"/>
  <c r="H106" i="48"/>
  <c r="I106" i="48" s="1"/>
  <c r="F36" i="39"/>
  <c r="F36" i="59"/>
  <c r="A108" i="43"/>
  <c r="B107" i="43"/>
  <c r="A107" i="44"/>
  <c r="O106" i="43"/>
  <c r="P106" i="43"/>
  <c r="N106" i="43"/>
  <c r="L106" i="43"/>
  <c r="B106" i="94"/>
  <c r="J106" i="43"/>
  <c r="C106" i="43" a="1"/>
  <c r="C106" i="43" s="1"/>
  <c r="E106" i="43" a="1"/>
  <c r="E106" i="43" s="1"/>
  <c r="D106" i="43" a="1"/>
  <c r="D106" i="43" s="1"/>
  <c r="K106" i="43"/>
  <c r="B106" i="44"/>
  <c r="M106" i="43"/>
  <c r="C105" i="94"/>
  <c r="C105" i="44"/>
  <c r="L105" i="94" a="1"/>
  <c r="L105" i="94" s="1"/>
  <c r="J105" i="94" a="1"/>
  <c r="J105" i="94" s="1"/>
  <c r="M105" i="94" a="1"/>
  <c r="M105" i="94" s="1"/>
  <c r="K105" i="94" a="1"/>
  <c r="K105" i="94" s="1"/>
  <c r="O105" i="94" a="1"/>
  <c r="O105" i="94" s="1"/>
  <c r="N105" i="94" a="1"/>
  <c r="N105" i="94" s="1"/>
  <c r="E105" i="44"/>
  <c r="E105" i="94"/>
  <c r="D105" i="94"/>
  <c r="D105" i="44"/>
  <c r="B107" i="48"/>
  <c r="N107" i="48"/>
  <c r="A108" i="48"/>
  <c r="T107" i="48"/>
  <c r="P107" i="48"/>
  <c r="U107" i="48"/>
  <c r="O107" i="48"/>
  <c r="H107" i="48"/>
  <c r="D107" i="48"/>
  <c r="E107" i="48" s="1"/>
  <c r="S107" i="48"/>
  <c r="I38" i="38" l="1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AR38" i="38"/>
  <c r="E38" i="59"/>
  <c r="F38" i="38" a="1"/>
  <c r="F38" i="38" s="1"/>
  <c r="E38" i="39"/>
  <c r="H38" i="38" a="1"/>
  <c r="H38" i="38" s="1"/>
  <c r="AS38" i="38"/>
  <c r="G38" i="38" a="1"/>
  <c r="G38" i="38" s="1"/>
  <c r="AT38" i="38"/>
  <c r="AU38" i="38"/>
  <c r="AV38" i="38"/>
  <c r="AW38" i="38"/>
  <c r="AX38" i="38"/>
  <c r="AY38" i="38"/>
  <c r="AZ38" i="38"/>
  <c r="BA38" i="38"/>
  <c r="BB38" i="38"/>
  <c r="BC38" i="38"/>
  <c r="BD38" i="38"/>
  <c r="BE38" i="38"/>
  <c r="BF38" i="38"/>
  <c r="BG38" i="38"/>
  <c r="BH38" i="38"/>
  <c r="BI38" i="38"/>
  <c r="BJ38" i="38"/>
  <c r="BK38" i="38"/>
  <c r="BL38" i="38"/>
  <c r="BM38" i="38"/>
  <c r="BN38" i="38"/>
  <c r="BO38" i="38"/>
  <c r="BP38" i="38"/>
  <c r="BQ38" i="38"/>
  <c r="BR38" i="38"/>
  <c r="BS38" i="38"/>
  <c r="BT38" i="38"/>
  <c r="BU38" i="38"/>
  <c r="BV38" i="38"/>
  <c r="BW38" i="38"/>
  <c r="BX38" i="38"/>
  <c r="BY38" i="38"/>
  <c r="BZ38" i="38"/>
  <c r="CA38" i="38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O37" i="39"/>
  <c r="AP37" i="39"/>
  <c r="AQ37" i="39"/>
  <c r="AR37" i="39"/>
  <c r="AS37" i="39"/>
  <c r="AT37" i="39"/>
  <c r="AU37" i="39"/>
  <c r="AV37" i="39"/>
  <c r="AW37" i="39"/>
  <c r="AX37" i="39"/>
  <c r="AY37" i="39"/>
  <c r="AZ37" i="39"/>
  <c r="BA37" i="39"/>
  <c r="BB37" i="39"/>
  <c r="BC37" i="39"/>
  <c r="BD37" i="39"/>
  <c r="BE37" i="39"/>
  <c r="BF37" i="39"/>
  <c r="BG37" i="39"/>
  <c r="BH37" i="39"/>
  <c r="BI37" i="39"/>
  <c r="BJ37" i="39"/>
  <c r="BK37" i="39"/>
  <c r="BL37" i="39"/>
  <c r="BM37" i="39"/>
  <c r="BN37" i="39"/>
  <c r="BO37" i="39"/>
  <c r="BP37" i="39"/>
  <c r="BQ37" i="39"/>
  <c r="BR37" i="39"/>
  <c r="BS37" i="39"/>
  <c r="BT37" i="39"/>
  <c r="BU37" i="39"/>
  <c r="BV37" i="39"/>
  <c r="BW37" i="39"/>
  <c r="BX37" i="39"/>
  <c r="BY37" i="39"/>
  <c r="BZ37" i="39"/>
  <c r="CA37" i="39"/>
  <c r="CB37" i="39"/>
  <c r="H37" i="39"/>
  <c r="H37" i="59"/>
  <c r="J106" i="48"/>
  <c r="Q106" i="48" s="1"/>
  <c r="R106" i="48" s="1"/>
  <c r="A39" i="59"/>
  <c r="A40" i="38"/>
  <c r="A39" i="39"/>
  <c r="E39" i="38" a="1"/>
  <c r="E39" i="38" s="1"/>
  <c r="I36" i="59"/>
  <c r="J36" i="59"/>
  <c r="K36" i="59"/>
  <c r="L36" i="59"/>
  <c r="M36" i="59"/>
  <c r="N36" i="59"/>
  <c r="O36" i="59"/>
  <c r="P36" i="59"/>
  <c r="Q36" i="59"/>
  <c r="R36" i="59"/>
  <c r="S36" i="59"/>
  <c r="T36" i="59"/>
  <c r="G37" i="39"/>
  <c r="G37" i="59"/>
  <c r="I107" i="48"/>
  <c r="C108" i="48" a="1"/>
  <c r="C108" i="48" s="1"/>
  <c r="K108" i="48"/>
  <c r="L108" i="48" s="1"/>
  <c r="M108" i="48" s="1"/>
  <c r="F108" i="48" a="1"/>
  <c r="F108" i="48" s="1"/>
  <c r="J106" i="44"/>
  <c r="K106" i="44"/>
  <c r="L106" i="44"/>
  <c r="M106" i="44"/>
  <c r="N106" i="44"/>
  <c r="O106" i="44"/>
  <c r="P106" i="44"/>
  <c r="F37" i="59"/>
  <c r="F37" i="39"/>
  <c r="G107" i="48"/>
  <c r="N108" i="48"/>
  <c r="A109" i="48"/>
  <c r="B108" i="48"/>
  <c r="T108" i="48"/>
  <c r="P108" i="48"/>
  <c r="U108" i="48"/>
  <c r="D106" i="94"/>
  <c r="D106" i="44"/>
  <c r="E106" i="94"/>
  <c r="E106" i="44"/>
  <c r="C106" i="94"/>
  <c r="C106" i="44"/>
  <c r="O106" i="94" a="1"/>
  <c r="O106" i="94" s="1"/>
  <c r="J106" i="94" a="1"/>
  <c r="J106" i="94" s="1"/>
  <c r="K106" i="94" a="1"/>
  <c r="K106" i="94" s="1"/>
  <c r="N106" i="94" a="1"/>
  <c r="N106" i="94" s="1"/>
  <c r="L106" i="94" a="1"/>
  <c r="L106" i="94" s="1"/>
  <c r="M106" i="94" a="1"/>
  <c r="M106" i="94" s="1"/>
  <c r="N107" i="43"/>
  <c r="B107" i="94"/>
  <c r="O107" i="43"/>
  <c r="D107" i="43" a="1"/>
  <c r="D107" i="43" s="1"/>
  <c r="M107" i="43"/>
  <c r="L107" i="43"/>
  <c r="C107" i="43" a="1"/>
  <c r="C107" i="43" s="1"/>
  <c r="E107" i="43" a="1"/>
  <c r="E107" i="43" s="1"/>
  <c r="B107" i="44"/>
  <c r="K107" i="43"/>
  <c r="P107" i="43"/>
  <c r="J107" i="43"/>
  <c r="A109" i="43"/>
  <c r="B108" i="43"/>
  <c r="A108" i="44"/>
  <c r="I38" i="39" l="1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O38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BG38" i="39"/>
  <c r="BH38" i="39"/>
  <c r="BI38" i="39"/>
  <c r="BJ38" i="39"/>
  <c r="BK38" i="39"/>
  <c r="BL38" i="39"/>
  <c r="BM38" i="39"/>
  <c r="BN38" i="39"/>
  <c r="BO38" i="39"/>
  <c r="BP38" i="39"/>
  <c r="BQ38" i="39"/>
  <c r="BR38" i="39"/>
  <c r="BS38" i="39"/>
  <c r="BT38" i="39"/>
  <c r="BU38" i="39"/>
  <c r="BV38" i="39"/>
  <c r="BW38" i="39"/>
  <c r="BX38" i="39"/>
  <c r="BY38" i="39"/>
  <c r="BZ38" i="39"/>
  <c r="CA38" i="39"/>
  <c r="CB38" i="39"/>
  <c r="I37" i="59"/>
  <c r="J37" i="59"/>
  <c r="K37" i="59"/>
  <c r="L37" i="59"/>
  <c r="M37" i="59"/>
  <c r="N37" i="59"/>
  <c r="O37" i="59"/>
  <c r="P37" i="59"/>
  <c r="Q37" i="59"/>
  <c r="R37" i="59"/>
  <c r="S37" i="59"/>
  <c r="T37" i="59"/>
  <c r="G108" i="4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K39" i="38"/>
  <c r="AL39" i="38"/>
  <c r="AM39" i="38"/>
  <c r="AN39" i="38"/>
  <c r="AO39" i="38"/>
  <c r="AP39" i="38"/>
  <c r="AQ39" i="38"/>
  <c r="AR39" i="38"/>
  <c r="AS39" i="38"/>
  <c r="E39" i="39"/>
  <c r="AT39" i="38"/>
  <c r="E39" i="59"/>
  <c r="H39" i="38" a="1"/>
  <c r="H39" i="38" s="1"/>
  <c r="G39" i="38" a="1"/>
  <c r="G39" i="38" s="1"/>
  <c r="F39" i="38" a="1"/>
  <c r="F39" i="38" s="1"/>
  <c r="AU39" i="38"/>
  <c r="AV39" i="38"/>
  <c r="AW39" i="38"/>
  <c r="AX39" i="38"/>
  <c r="AY39" i="38"/>
  <c r="AZ39" i="38"/>
  <c r="BA39" i="38"/>
  <c r="BB39" i="38"/>
  <c r="BC39" i="38"/>
  <c r="BD39" i="38"/>
  <c r="BE39" i="38"/>
  <c r="BF39" i="38"/>
  <c r="BG39" i="38"/>
  <c r="BH39" i="38"/>
  <c r="BI39" i="38"/>
  <c r="BJ39" i="38"/>
  <c r="BK39" i="38"/>
  <c r="BL39" i="38"/>
  <c r="BM39" i="38"/>
  <c r="BN39" i="38"/>
  <c r="BO39" i="38"/>
  <c r="BP39" i="38"/>
  <c r="BQ39" i="38"/>
  <c r="BR39" i="38"/>
  <c r="BS39" i="38"/>
  <c r="BT39" i="38"/>
  <c r="BU39" i="38"/>
  <c r="BV39" i="38"/>
  <c r="BW39" i="38"/>
  <c r="BX39" i="38"/>
  <c r="BY39" i="38"/>
  <c r="BZ39" i="38"/>
  <c r="CA39" i="38"/>
  <c r="F38" i="59"/>
  <c r="F38" i="39"/>
  <c r="O108" i="48"/>
  <c r="J107" i="48"/>
  <c r="Q107" i="48" s="1"/>
  <c r="R107" i="48" s="1"/>
  <c r="D108" i="48"/>
  <c r="E108" i="48" s="1"/>
  <c r="H38" i="59"/>
  <c r="H38" i="39"/>
  <c r="C109" i="48" a="1"/>
  <c r="C109" i="48" s="1"/>
  <c r="P109" i="48" s="1"/>
  <c r="K109" i="48"/>
  <c r="L109" i="48" s="1"/>
  <c r="M109" i="48" s="1"/>
  <c r="F109" i="48" a="1"/>
  <c r="F109" i="48" s="1"/>
  <c r="A40" i="59"/>
  <c r="E40" i="38" a="1"/>
  <c r="E40" i="38" s="1"/>
  <c r="A41" i="38"/>
  <c r="A40" i="39"/>
  <c r="G38" i="59"/>
  <c r="G38" i="39"/>
  <c r="J107" i="44"/>
  <c r="K107" i="44"/>
  <c r="L107" i="44"/>
  <c r="M107" i="44"/>
  <c r="N107" i="44"/>
  <c r="O107" i="44"/>
  <c r="P107" i="44"/>
  <c r="H108" i="48"/>
  <c r="O108" i="43"/>
  <c r="E108" i="43" a="1"/>
  <c r="E108" i="43" s="1"/>
  <c r="B108" i="44"/>
  <c r="J108" i="43"/>
  <c r="D108" i="43" a="1"/>
  <c r="D108" i="43" s="1"/>
  <c r="B108" i="94"/>
  <c r="N108" i="43"/>
  <c r="M108" i="43"/>
  <c r="P108" i="43"/>
  <c r="K108" i="43"/>
  <c r="C108" i="43" a="1"/>
  <c r="C108" i="43" s="1"/>
  <c r="L108" i="43"/>
  <c r="B109" i="43"/>
  <c r="A109" i="44"/>
  <c r="A110" i="43"/>
  <c r="E107" i="94"/>
  <c r="E107" i="44"/>
  <c r="C107" i="44"/>
  <c r="C107" i="94"/>
  <c r="D107" i="44"/>
  <c r="D107" i="94"/>
  <c r="N107" i="94" a="1"/>
  <c r="N107" i="94" s="1"/>
  <c r="J107" i="94" a="1"/>
  <c r="J107" i="94" s="1"/>
  <c r="L107" i="94" a="1"/>
  <c r="L107" i="94" s="1"/>
  <c r="O107" i="94" a="1"/>
  <c r="O107" i="94" s="1"/>
  <c r="M107" i="94" a="1"/>
  <c r="M107" i="94" s="1"/>
  <c r="K107" i="94" a="1"/>
  <c r="K107" i="94" s="1"/>
  <c r="A110" i="48"/>
  <c r="N109" i="48"/>
  <c r="B109" i="48"/>
  <c r="T109" i="48"/>
  <c r="I40" i="38" l="1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AJ40" i="38"/>
  <c r="AK40" i="38"/>
  <c r="AL40" i="38"/>
  <c r="AM40" i="38"/>
  <c r="AN40" i="38"/>
  <c r="AO40" i="38"/>
  <c r="AP40" i="38"/>
  <c r="AQ40" i="38"/>
  <c r="AR40" i="38"/>
  <c r="AS40" i="38"/>
  <c r="AT40" i="38"/>
  <c r="E40" i="59"/>
  <c r="E40" i="39"/>
  <c r="G40" i="38" a="1"/>
  <c r="G40" i="38" s="1"/>
  <c r="F40" i="38" a="1"/>
  <c r="F40" i="38" s="1"/>
  <c r="H40" i="38" a="1"/>
  <c r="H40" i="38" s="1"/>
  <c r="AU40" i="38"/>
  <c r="AV40" i="38"/>
  <c r="AW40" i="38"/>
  <c r="AX40" i="38"/>
  <c r="AY40" i="38"/>
  <c r="AZ40" i="38"/>
  <c r="BA40" i="38"/>
  <c r="BB40" i="38"/>
  <c r="BC40" i="38"/>
  <c r="BD40" i="38"/>
  <c r="BE40" i="38"/>
  <c r="BF40" i="38"/>
  <c r="BG40" i="38"/>
  <c r="BH40" i="38"/>
  <c r="BI40" i="38"/>
  <c r="BJ40" i="38"/>
  <c r="BK40" i="38"/>
  <c r="BL40" i="38"/>
  <c r="BM40" i="38"/>
  <c r="BN40" i="38"/>
  <c r="BO40" i="38"/>
  <c r="BP40" i="38"/>
  <c r="BQ40" i="38"/>
  <c r="BR40" i="38"/>
  <c r="BS40" i="38"/>
  <c r="BT40" i="38"/>
  <c r="BU40" i="38"/>
  <c r="BV40" i="38"/>
  <c r="BW40" i="38"/>
  <c r="BX40" i="38"/>
  <c r="BY40" i="38"/>
  <c r="BZ40" i="38"/>
  <c r="CA40" i="38"/>
  <c r="G39" i="59"/>
  <c r="G39" i="39"/>
  <c r="G109" i="48"/>
  <c r="F39" i="39"/>
  <c r="F39" i="59"/>
  <c r="J108" i="44"/>
  <c r="K108" i="44"/>
  <c r="L108" i="44"/>
  <c r="M108" i="44"/>
  <c r="N108" i="44"/>
  <c r="O108" i="44"/>
  <c r="P108" i="44"/>
  <c r="H109" i="48"/>
  <c r="H39" i="39"/>
  <c r="H39" i="59"/>
  <c r="D109" i="48"/>
  <c r="E109" i="48" s="1"/>
  <c r="U109" i="48"/>
  <c r="J108" i="48"/>
  <c r="Q108" i="48" s="1"/>
  <c r="R108" i="48" s="1"/>
  <c r="I109" i="48"/>
  <c r="O109" i="48"/>
  <c r="I108" i="48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BG39" i="39"/>
  <c r="BH39" i="39"/>
  <c r="BI39" i="39"/>
  <c r="BJ39" i="39"/>
  <c r="BK39" i="39"/>
  <c r="BL39" i="39"/>
  <c r="BM39" i="39"/>
  <c r="BN39" i="39"/>
  <c r="BO39" i="39"/>
  <c r="BP39" i="39"/>
  <c r="BQ39" i="39"/>
  <c r="BR39" i="39"/>
  <c r="BS39" i="39"/>
  <c r="BT39" i="39"/>
  <c r="BU39" i="39"/>
  <c r="BV39" i="39"/>
  <c r="BW39" i="39"/>
  <c r="BX39" i="39"/>
  <c r="BY39" i="39"/>
  <c r="BZ39" i="39"/>
  <c r="CA39" i="39"/>
  <c r="CB39" i="39"/>
  <c r="S108" i="48"/>
  <c r="S109" i="48" s="1"/>
  <c r="I38" i="59"/>
  <c r="J38" i="59"/>
  <c r="K38" i="59"/>
  <c r="L38" i="59"/>
  <c r="M38" i="59"/>
  <c r="N38" i="59"/>
  <c r="O38" i="59"/>
  <c r="P38" i="59"/>
  <c r="Q38" i="59"/>
  <c r="R38" i="59"/>
  <c r="S38" i="59"/>
  <c r="T38" i="59"/>
  <c r="C110" i="48" a="1"/>
  <c r="C110" i="48" s="1"/>
  <c r="P110" i="48" s="1"/>
  <c r="F110" i="48" a="1"/>
  <c r="F110" i="48" s="1"/>
  <c r="K110" i="48"/>
  <c r="L110" i="48" s="1"/>
  <c r="M110" i="48" s="1"/>
  <c r="A41" i="39"/>
  <c r="E41" i="38" a="1"/>
  <c r="E41" i="38" s="1"/>
  <c r="A42" i="38"/>
  <c r="A41" i="59"/>
  <c r="N110" i="48"/>
  <c r="B110" i="48"/>
  <c r="A111" i="48"/>
  <c r="O110" i="48"/>
  <c r="U110" i="48"/>
  <c r="A111" i="43"/>
  <c r="B110" i="43"/>
  <c r="A110" i="44"/>
  <c r="J109" i="43"/>
  <c r="B109" i="44"/>
  <c r="B109" i="94"/>
  <c r="M109" i="43"/>
  <c r="E109" i="43" a="1"/>
  <c r="E109" i="43" s="1"/>
  <c r="D109" i="43" a="1"/>
  <c r="D109" i="43" s="1"/>
  <c r="C109" i="43" a="1"/>
  <c r="C109" i="43" s="1"/>
  <c r="P109" i="43"/>
  <c r="N109" i="43"/>
  <c r="K109" i="43"/>
  <c r="O109" i="43"/>
  <c r="L109" i="43"/>
  <c r="C108" i="94"/>
  <c r="C108" i="44"/>
  <c r="L108" i="94" a="1"/>
  <c r="L108" i="94" s="1"/>
  <c r="M108" i="94" a="1"/>
  <c r="M108" i="94" s="1"/>
  <c r="N108" i="94" a="1"/>
  <c r="N108" i="94" s="1"/>
  <c r="O108" i="94" a="1"/>
  <c r="O108" i="94" s="1"/>
  <c r="K108" i="94" a="1"/>
  <c r="K108" i="94" s="1"/>
  <c r="J108" i="94" a="1"/>
  <c r="J108" i="94" s="1"/>
  <c r="D108" i="44"/>
  <c r="D108" i="94"/>
  <c r="E108" i="94"/>
  <c r="E108" i="44"/>
  <c r="D110" i="48" l="1"/>
  <c r="E110" i="48" s="1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O40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BG40" i="39"/>
  <c r="BH40" i="39"/>
  <c r="BI40" i="39"/>
  <c r="BJ40" i="39"/>
  <c r="BK40" i="39"/>
  <c r="BL40" i="39"/>
  <c r="BM40" i="39"/>
  <c r="BN40" i="39"/>
  <c r="BO40" i="39"/>
  <c r="BP40" i="39"/>
  <c r="BQ40" i="39"/>
  <c r="BR40" i="39"/>
  <c r="BS40" i="39"/>
  <c r="BT40" i="39"/>
  <c r="BU40" i="39"/>
  <c r="BV40" i="39"/>
  <c r="BW40" i="39"/>
  <c r="BX40" i="39"/>
  <c r="BY40" i="39"/>
  <c r="BZ40" i="39"/>
  <c r="CA40" i="39"/>
  <c r="CB40" i="39"/>
  <c r="A42" i="39"/>
  <c r="A42" i="59"/>
  <c r="E42" i="38" a="1"/>
  <c r="E42" i="38" s="1"/>
  <c r="A43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AL41" i="38"/>
  <c r="AM41" i="38"/>
  <c r="AN41" i="38"/>
  <c r="AO41" i="38"/>
  <c r="AP41" i="38"/>
  <c r="AQ41" i="38"/>
  <c r="AR41" i="38"/>
  <c r="AS41" i="38"/>
  <c r="AT41" i="38"/>
  <c r="AU41" i="38"/>
  <c r="AV41" i="38"/>
  <c r="G41" i="38" a="1"/>
  <c r="G41" i="38" s="1"/>
  <c r="H41" i="38" a="1"/>
  <c r="H41" i="38" s="1"/>
  <c r="E41" i="59"/>
  <c r="F41" i="38" a="1"/>
  <c r="F41" i="38" s="1"/>
  <c r="E41" i="39"/>
  <c r="AW41" i="38"/>
  <c r="AX41" i="38"/>
  <c r="AY41" i="38"/>
  <c r="AZ41" i="38"/>
  <c r="BA41" i="38"/>
  <c r="BB41" i="38"/>
  <c r="BC41" i="38"/>
  <c r="BD41" i="38"/>
  <c r="BE41" i="38"/>
  <c r="BF41" i="38"/>
  <c r="BG41" i="38"/>
  <c r="BH41" i="38"/>
  <c r="BI41" i="38"/>
  <c r="BJ41" i="38"/>
  <c r="BK41" i="38"/>
  <c r="BL41" i="38"/>
  <c r="BM41" i="38"/>
  <c r="BN41" i="38"/>
  <c r="BO41" i="38"/>
  <c r="BP41" i="38"/>
  <c r="BQ41" i="38"/>
  <c r="BR41" i="38"/>
  <c r="BS41" i="38"/>
  <c r="BT41" i="38"/>
  <c r="BU41" i="38"/>
  <c r="BV41" i="38"/>
  <c r="BW41" i="38"/>
  <c r="BX41" i="38"/>
  <c r="BY41" i="38"/>
  <c r="BZ41" i="38"/>
  <c r="CA41" i="38"/>
  <c r="H110" i="48"/>
  <c r="I110" i="48" s="1"/>
  <c r="C111" i="48" a="1"/>
  <c r="C111" i="48" s="1"/>
  <c r="F111" i="48" a="1"/>
  <c r="F111" i="48" s="1"/>
  <c r="K111" i="48"/>
  <c r="L111" i="48" s="1"/>
  <c r="M111" i="48" s="1"/>
  <c r="T110" i="48"/>
  <c r="J109" i="48"/>
  <c r="Q109" i="48" s="1"/>
  <c r="R109" i="48" s="1"/>
  <c r="H40" i="39"/>
  <c r="H40" i="59"/>
  <c r="F40" i="59"/>
  <c r="F40" i="39"/>
  <c r="S110" i="48"/>
  <c r="J109" i="44"/>
  <c r="K109" i="44"/>
  <c r="L109" i="44"/>
  <c r="M109" i="44"/>
  <c r="N109" i="44"/>
  <c r="O109" i="44"/>
  <c r="P109" i="44"/>
  <c r="G110" i="48"/>
  <c r="I39" i="59"/>
  <c r="J39" i="59"/>
  <c r="K39" i="59"/>
  <c r="L39" i="59"/>
  <c r="M39" i="59"/>
  <c r="N39" i="59"/>
  <c r="O39" i="59"/>
  <c r="P39" i="59"/>
  <c r="Q39" i="59"/>
  <c r="R39" i="59"/>
  <c r="S39" i="59"/>
  <c r="T39" i="59"/>
  <c r="G40" i="59"/>
  <c r="G40" i="39"/>
  <c r="C109" i="44"/>
  <c r="C109" i="94"/>
  <c r="D109" i="44"/>
  <c r="D109" i="94"/>
  <c r="E109" i="44"/>
  <c r="E109" i="94"/>
  <c r="L109" i="94" a="1"/>
  <c r="L109" i="94" s="1"/>
  <c r="N109" i="94" a="1"/>
  <c r="N109" i="94" s="1"/>
  <c r="K109" i="94" a="1"/>
  <c r="K109" i="94" s="1"/>
  <c r="J109" i="94" a="1"/>
  <c r="J109" i="94" s="1"/>
  <c r="M109" i="94" a="1"/>
  <c r="M109" i="94" s="1"/>
  <c r="O109" i="94" a="1"/>
  <c r="O109" i="94" s="1"/>
  <c r="N110" i="43"/>
  <c r="B110" i="44"/>
  <c r="B110" i="94"/>
  <c r="L110" i="43"/>
  <c r="P110" i="43"/>
  <c r="M110" i="43"/>
  <c r="C110" i="43" a="1"/>
  <c r="C110" i="43" s="1"/>
  <c r="D110" i="43" a="1"/>
  <c r="D110" i="43" s="1"/>
  <c r="O110" i="43"/>
  <c r="E110" i="43" a="1"/>
  <c r="E110" i="43" s="1"/>
  <c r="J110" i="43"/>
  <c r="K110" i="43"/>
  <c r="B111" i="43"/>
  <c r="A112" i="43"/>
  <c r="A111" i="44"/>
  <c r="N111" i="48"/>
  <c r="A112" i="48"/>
  <c r="B111" i="48"/>
  <c r="G111" i="48" l="1"/>
  <c r="H41" i="59"/>
  <c r="H41" i="39"/>
  <c r="D111" i="48"/>
  <c r="E111" i="48" s="1"/>
  <c r="G41" i="39"/>
  <c r="G41" i="59"/>
  <c r="F112" i="48" a="1"/>
  <c r="F112" i="48" s="1"/>
  <c r="K112" i="48"/>
  <c r="L112" i="48" s="1"/>
  <c r="M112" i="48" s="1"/>
  <c r="C112" i="48" a="1"/>
  <c r="C112" i="48" s="1"/>
  <c r="U111" i="48"/>
  <c r="A44" i="38"/>
  <c r="A43" i="39"/>
  <c r="E43" i="38" a="1"/>
  <c r="E43" i="38" s="1"/>
  <c r="A43" i="59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AJ42" i="38"/>
  <c r="AK42" i="38"/>
  <c r="AL42" i="38"/>
  <c r="AM42" i="38"/>
  <c r="AN42" i="38"/>
  <c r="AO42" i="38"/>
  <c r="AP42" i="38"/>
  <c r="AQ42" i="38"/>
  <c r="AR42" i="38"/>
  <c r="AS42" i="38"/>
  <c r="AT42" i="38"/>
  <c r="AU42" i="38"/>
  <c r="AV42" i="38"/>
  <c r="H42" i="38" a="1"/>
  <c r="H42" i="38" s="1"/>
  <c r="E42" i="39"/>
  <c r="F42" i="38" a="1"/>
  <c r="F42" i="38" s="1"/>
  <c r="G42" i="38" a="1"/>
  <c r="G42" i="38" s="1"/>
  <c r="E42" i="59"/>
  <c r="AW42" i="38"/>
  <c r="AX42" i="38"/>
  <c r="AY42" i="38"/>
  <c r="AZ42" i="38"/>
  <c r="BA42" i="38"/>
  <c r="BB42" i="38"/>
  <c r="BC42" i="38"/>
  <c r="BD42" i="38"/>
  <c r="BE42" i="38"/>
  <c r="BF42" i="38"/>
  <c r="BG42" i="38"/>
  <c r="BH42" i="38"/>
  <c r="BI42" i="38"/>
  <c r="BJ42" i="38"/>
  <c r="BK42" i="38"/>
  <c r="BL42" i="38"/>
  <c r="BM42" i="38"/>
  <c r="BN42" i="38"/>
  <c r="BO42" i="38"/>
  <c r="BP42" i="38"/>
  <c r="BQ42" i="38"/>
  <c r="BR42" i="38"/>
  <c r="BS42" i="38"/>
  <c r="BT42" i="38"/>
  <c r="BU42" i="38"/>
  <c r="BV42" i="38"/>
  <c r="BW42" i="38"/>
  <c r="BX42" i="38"/>
  <c r="BY42" i="38"/>
  <c r="BZ42" i="38"/>
  <c r="CA42" i="38"/>
  <c r="T111" i="48"/>
  <c r="I40" i="59"/>
  <c r="J40" i="59"/>
  <c r="K40" i="59"/>
  <c r="L40" i="59"/>
  <c r="M40" i="59"/>
  <c r="N40" i="59"/>
  <c r="O40" i="59"/>
  <c r="P40" i="59"/>
  <c r="Q40" i="59"/>
  <c r="R40" i="59"/>
  <c r="S40" i="59"/>
  <c r="T40" i="59"/>
  <c r="I111" i="48"/>
  <c r="H111" i="48"/>
  <c r="O111" i="48"/>
  <c r="P111" i="48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O41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BG41" i="39"/>
  <c r="BH41" i="39"/>
  <c r="BI41" i="39"/>
  <c r="BJ41" i="39"/>
  <c r="BK41" i="39"/>
  <c r="BL41" i="39"/>
  <c r="BM41" i="39"/>
  <c r="BN41" i="39"/>
  <c r="BO41" i="39"/>
  <c r="BP41" i="39"/>
  <c r="BQ41" i="39"/>
  <c r="BR41" i="39"/>
  <c r="BS41" i="39"/>
  <c r="BT41" i="39"/>
  <c r="BU41" i="39"/>
  <c r="BV41" i="39"/>
  <c r="BW41" i="39"/>
  <c r="BX41" i="39"/>
  <c r="BY41" i="39"/>
  <c r="BZ41" i="39"/>
  <c r="CA41" i="39"/>
  <c r="CB41" i="39"/>
  <c r="S111" i="48"/>
  <c r="J110" i="44"/>
  <c r="K110" i="44"/>
  <c r="L110" i="44"/>
  <c r="M110" i="44"/>
  <c r="N110" i="44"/>
  <c r="O110" i="44"/>
  <c r="P110" i="44"/>
  <c r="F41" i="59"/>
  <c r="F41" i="39"/>
  <c r="J110" i="48"/>
  <c r="Q110" i="48" s="1"/>
  <c r="R110" i="48" s="1"/>
  <c r="A113" i="48"/>
  <c r="B112" i="48"/>
  <c r="N112" i="48"/>
  <c r="O112" i="48"/>
  <c r="U112" i="48"/>
  <c r="D112" i="48"/>
  <c r="S112" i="48" s="1"/>
  <c r="P112" i="48"/>
  <c r="T112" i="48"/>
  <c r="H112" i="48"/>
  <c r="I112" i="48" s="1"/>
  <c r="A113" i="43"/>
  <c r="A112" i="44"/>
  <c r="B112" i="43"/>
  <c r="E111" i="43" a="1"/>
  <c r="E111" i="43" s="1"/>
  <c r="O111" i="43"/>
  <c r="B111" i="94"/>
  <c r="D111" i="43" a="1"/>
  <c r="D111" i="43" s="1"/>
  <c r="C111" i="43" a="1"/>
  <c r="C111" i="43" s="1"/>
  <c r="P111" i="43"/>
  <c r="N111" i="43"/>
  <c r="K111" i="43"/>
  <c r="M111" i="43"/>
  <c r="B111" i="44"/>
  <c r="J111" i="43"/>
  <c r="L111" i="43"/>
  <c r="E110" i="94"/>
  <c r="E110" i="44"/>
  <c r="D110" i="94"/>
  <c r="D110" i="44"/>
  <c r="C110" i="94"/>
  <c r="C110" i="44"/>
  <c r="N110" i="94" a="1"/>
  <c r="N110" i="94" s="1"/>
  <c r="M110" i="94" a="1"/>
  <c r="M110" i="94" s="1"/>
  <c r="J110" i="94" a="1"/>
  <c r="J110" i="94" s="1"/>
  <c r="L110" i="94" a="1"/>
  <c r="L110" i="94" s="1"/>
  <c r="O110" i="94" a="1"/>
  <c r="O110" i="94" s="1"/>
  <c r="K110" i="94" a="1"/>
  <c r="K110" i="94" s="1"/>
  <c r="J111" i="44" l="1"/>
  <c r="K111" i="44"/>
  <c r="L111" i="44"/>
  <c r="M111" i="44"/>
  <c r="N111" i="44"/>
  <c r="O111" i="44"/>
  <c r="P111" i="44"/>
  <c r="F113" i="48" a="1"/>
  <c r="F113" i="48" s="1"/>
  <c r="C113" i="48" a="1"/>
  <c r="C113" i="48" s="1"/>
  <c r="K113" i="48"/>
  <c r="L113" i="48" s="1"/>
  <c r="M113" i="48" s="1"/>
  <c r="F42" i="59"/>
  <c r="F42" i="39"/>
  <c r="G112" i="48"/>
  <c r="E112" i="48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O42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BG42" i="39"/>
  <c r="BH42" i="39"/>
  <c r="BI42" i="39"/>
  <c r="BJ42" i="39"/>
  <c r="BK42" i="39"/>
  <c r="BL42" i="39"/>
  <c r="BM42" i="39"/>
  <c r="BN42" i="39"/>
  <c r="BO42" i="39"/>
  <c r="BP42" i="39"/>
  <c r="BQ42" i="39"/>
  <c r="BR42" i="39"/>
  <c r="BS42" i="39"/>
  <c r="BT42" i="39"/>
  <c r="BU42" i="39"/>
  <c r="BV42" i="39"/>
  <c r="BW42" i="39"/>
  <c r="BX42" i="39"/>
  <c r="BY42" i="39"/>
  <c r="BZ42" i="39"/>
  <c r="CA42" i="39"/>
  <c r="CB42" i="39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AL43" i="38"/>
  <c r="AM43" i="38"/>
  <c r="AN43" i="38"/>
  <c r="AO43" i="38"/>
  <c r="AP43" i="38"/>
  <c r="AQ43" i="38"/>
  <c r="AR43" i="38"/>
  <c r="AS43" i="38"/>
  <c r="AT43" i="38"/>
  <c r="AU43" i="38"/>
  <c r="AV43" i="38"/>
  <c r="AW43" i="38"/>
  <c r="H43" i="38" a="1"/>
  <c r="H43" i="38" s="1"/>
  <c r="E43" i="59"/>
  <c r="E43" i="39"/>
  <c r="F43" i="38" a="1"/>
  <c r="F43" i="38" s="1"/>
  <c r="AX43" i="38"/>
  <c r="G43" i="38" a="1"/>
  <c r="G43" i="38" s="1"/>
  <c r="AY43" i="38"/>
  <c r="AZ43" i="38"/>
  <c r="BA43" i="38"/>
  <c r="BB43" i="38"/>
  <c r="BC43" i="38"/>
  <c r="BD43" i="38"/>
  <c r="BE43" i="38"/>
  <c r="BF43" i="38"/>
  <c r="BG43" i="38"/>
  <c r="BH43" i="38"/>
  <c r="BI43" i="38"/>
  <c r="BJ43" i="38"/>
  <c r="BK43" i="38"/>
  <c r="BL43" i="38"/>
  <c r="BM43" i="38"/>
  <c r="BN43" i="38"/>
  <c r="BO43" i="38"/>
  <c r="BP43" i="38"/>
  <c r="BQ43" i="38"/>
  <c r="BR43" i="38"/>
  <c r="BS43" i="38"/>
  <c r="BT43" i="38"/>
  <c r="BU43" i="38"/>
  <c r="BV43" i="38"/>
  <c r="BW43" i="38"/>
  <c r="BX43" i="38"/>
  <c r="BY43" i="38"/>
  <c r="BZ43" i="38"/>
  <c r="CA43" i="38"/>
  <c r="J111" i="48"/>
  <c r="A45" i="38"/>
  <c r="E44" i="38" a="1"/>
  <c r="E44" i="38" s="1"/>
  <c r="A44" i="39"/>
  <c r="A44" i="59"/>
  <c r="H42" i="39"/>
  <c r="H42" i="59"/>
  <c r="I41" i="59"/>
  <c r="J41" i="59"/>
  <c r="K41" i="59"/>
  <c r="L41" i="59"/>
  <c r="M41" i="59"/>
  <c r="N41" i="59"/>
  <c r="O41" i="59"/>
  <c r="P41" i="59"/>
  <c r="Q41" i="59"/>
  <c r="R41" i="59"/>
  <c r="S41" i="59"/>
  <c r="T41" i="59"/>
  <c r="G42" i="39"/>
  <c r="G42" i="59"/>
  <c r="C111" i="94"/>
  <c r="C111" i="44"/>
  <c r="D111" i="44"/>
  <c r="D111" i="94"/>
  <c r="N111" i="94" a="1"/>
  <c r="N111" i="94" s="1"/>
  <c r="M111" i="94" a="1"/>
  <c r="M111" i="94" s="1"/>
  <c r="O111" i="94" a="1"/>
  <c r="O111" i="94" s="1"/>
  <c r="K111" i="94" a="1"/>
  <c r="K111" i="94" s="1"/>
  <c r="J111" i="94" a="1"/>
  <c r="J111" i="94" s="1"/>
  <c r="L111" i="94" a="1"/>
  <c r="L111" i="94" s="1"/>
  <c r="E111" i="94"/>
  <c r="E111" i="44"/>
  <c r="E112" i="43" a="1"/>
  <c r="E112" i="43" s="1"/>
  <c r="D112" i="43" a="1"/>
  <c r="D112" i="43" s="1"/>
  <c r="C112" i="43" a="1"/>
  <c r="C112" i="43" s="1"/>
  <c r="K112" i="43"/>
  <c r="B112" i="94"/>
  <c r="M112" i="43"/>
  <c r="O112" i="43"/>
  <c r="B112" i="44"/>
  <c r="L112" i="43"/>
  <c r="P112" i="43"/>
  <c r="J112" i="43"/>
  <c r="N112" i="43"/>
  <c r="B113" i="43"/>
  <c r="A113" i="44"/>
  <c r="A114" i="43"/>
  <c r="B113" i="48"/>
  <c r="A114" i="48"/>
  <c r="N113" i="48"/>
  <c r="D113" i="48"/>
  <c r="S113" i="48" s="1"/>
  <c r="U113" i="48"/>
  <c r="P113" i="48"/>
  <c r="O113" i="48"/>
  <c r="H113" i="48"/>
  <c r="I113" i="48" s="1"/>
  <c r="T113" i="48"/>
  <c r="H43" i="39" l="1"/>
  <c r="H43" i="59"/>
  <c r="G43" i="59"/>
  <c r="G43" i="39"/>
  <c r="A45" i="59"/>
  <c r="A45" i="39"/>
  <c r="A46" i="38"/>
  <c r="E45" i="38" a="1"/>
  <c r="E45" i="38" s="1"/>
  <c r="J112" i="44"/>
  <c r="K112" i="44"/>
  <c r="L112" i="44"/>
  <c r="M112" i="44"/>
  <c r="N112" i="44"/>
  <c r="O112" i="44"/>
  <c r="P112" i="44"/>
  <c r="J112" i="48"/>
  <c r="Q111" i="48"/>
  <c r="R111" i="48" s="1"/>
  <c r="F43" i="39"/>
  <c r="F43" i="59"/>
  <c r="I42" i="59"/>
  <c r="J42" i="59"/>
  <c r="K42" i="59"/>
  <c r="L42" i="59"/>
  <c r="M42" i="59"/>
  <c r="N42" i="59"/>
  <c r="O42" i="59"/>
  <c r="P42" i="59"/>
  <c r="Q42" i="59"/>
  <c r="R42" i="59"/>
  <c r="S42" i="59"/>
  <c r="T42" i="59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AL44" i="38"/>
  <c r="AM44" i="38"/>
  <c r="AN44" i="38"/>
  <c r="AO44" i="38"/>
  <c r="AP44" i="38"/>
  <c r="AQ44" i="38"/>
  <c r="AR44" i="38"/>
  <c r="AS44" i="38"/>
  <c r="AT44" i="38"/>
  <c r="AU44" i="38"/>
  <c r="AV44" i="38"/>
  <c r="AW44" i="38"/>
  <c r="AX44" i="38"/>
  <c r="F44" i="38" a="1"/>
  <c r="F44" i="38" s="1"/>
  <c r="H44" i="38" a="1"/>
  <c r="H44" i="38" s="1"/>
  <c r="AY44" i="38"/>
  <c r="E44" i="59"/>
  <c r="G44" i="38" a="1"/>
  <c r="G44" i="38" s="1"/>
  <c r="E44" i="39"/>
  <c r="AZ44" i="38"/>
  <c r="BA44" i="38"/>
  <c r="BB44" i="38"/>
  <c r="BC44" i="38"/>
  <c r="BD44" i="38"/>
  <c r="BE44" i="38"/>
  <c r="BF44" i="38"/>
  <c r="BG44" i="38"/>
  <c r="BH44" i="38"/>
  <c r="BI44" i="38"/>
  <c r="BJ44" i="38"/>
  <c r="BK44" i="38"/>
  <c r="BL44" i="38"/>
  <c r="BM44" i="38"/>
  <c r="BN44" i="38"/>
  <c r="BO44" i="38"/>
  <c r="BP44" i="38"/>
  <c r="BQ44" i="38"/>
  <c r="BR44" i="38"/>
  <c r="BS44" i="38"/>
  <c r="BT44" i="38"/>
  <c r="BU44" i="38"/>
  <c r="BV44" i="38"/>
  <c r="BW44" i="38"/>
  <c r="BX44" i="38"/>
  <c r="BY44" i="38"/>
  <c r="BZ44" i="38"/>
  <c r="CA44" i="38"/>
  <c r="C114" i="48" a="1"/>
  <c r="C114" i="48" s="1"/>
  <c r="U114" i="48" s="1"/>
  <c r="K114" i="48"/>
  <c r="L114" i="48" s="1"/>
  <c r="M114" i="48" s="1"/>
  <c r="F114" i="48" a="1"/>
  <c r="F114" i="48" s="1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O43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BG43" i="39"/>
  <c r="BH43" i="39"/>
  <c r="BI43" i="39"/>
  <c r="BJ43" i="39"/>
  <c r="BK43" i="39"/>
  <c r="BL43" i="39"/>
  <c r="BM43" i="39"/>
  <c r="BN43" i="39"/>
  <c r="BO43" i="39"/>
  <c r="BP43" i="39"/>
  <c r="BQ43" i="39"/>
  <c r="BR43" i="39"/>
  <c r="BS43" i="39"/>
  <c r="BT43" i="39"/>
  <c r="BU43" i="39"/>
  <c r="BV43" i="39"/>
  <c r="BW43" i="39"/>
  <c r="BX43" i="39"/>
  <c r="BY43" i="39"/>
  <c r="BZ43" i="39"/>
  <c r="CA43" i="39"/>
  <c r="CB43" i="39"/>
  <c r="G113" i="48"/>
  <c r="E113" i="48"/>
  <c r="A115" i="48"/>
  <c r="N114" i="48"/>
  <c r="B114" i="48"/>
  <c r="P114" i="48"/>
  <c r="B114" i="43"/>
  <c r="A115" i="43"/>
  <c r="A114" i="44"/>
  <c r="J113" i="43"/>
  <c r="K113" i="43"/>
  <c r="M113" i="43"/>
  <c r="E113" i="43" a="1"/>
  <c r="E113" i="43" s="1"/>
  <c r="C113" i="43" a="1"/>
  <c r="C113" i="43" s="1"/>
  <c r="P113" i="43"/>
  <c r="B113" i="94"/>
  <c r="N113" i="43"/>
  <c r="L113" i="43"/>
  <c r="O113" i="43"/>
  <c r="D113" i="43" a="1"/>
  <c r="D113" i="43" s="1"/>
  <c r="B113" i="44"/>
  <c r="N112" i="94" a="1"/>
  <c r="N112" i="94" s="1"/>
  <c r="L112" i="94" a="1"/>
  <c r="L112" i="94" s="1"/>
  <c r="K112" i="94" a="1"/>
  <c r="K112" i="94" s="1"/>
  <c r="M112" i="94" a="1"/>
  <c r="M112" i="94" s="1"/>
  <c r="J112" i="94" a="1"/>
  <c r="J112" i="94" s="1"/>
  <c r="O112" i="94" a="1"/>
  <c r="O112" i="94" s="1"/>
  <c r="C112" i="44"/>
  <c r="C112" i="94"/>
  <c r="D112" i="44"/>
  <c r="D112" i="94"/>
  <c r="E112" i="44"/>
  <c r="E112" i="94"/>
  <c r="T114" i="48" l="1"/>
  <c r="H114" i="48"/>
  <c r="I114" i="48" s="1"/>
  <c r="J113" i="44"/>
  <c r="K113" i="44"/>
  <c r="L113" i="44"/>
  <c r="M113" i="44"/>
  <c r="N113" i="44"/>
  <c r="O113" i="44"/>
  <c r="P113" i="44"/>
  <c r="O114" i="48"/>
  <c r="K115" i="48"/>
  <c r="L115" i="48" s="1"/>
  <c r="M115" i="48" s="1"/>
  <c r="F115" i="48" a="1"/>
  <c r="F115" i="48" s="1"/>
  <c r="C115" i="48" a="1"/>
  <c r="C115" i="48" s="1"/>
  <c r="D115" i="48" s="1"/>
  <c r="D114" i="48"/>
  <c r="S114" i="48" s="1"/>
  <c r="Q112" i="48"/>
  <c r="R112" i="48" s="1"/>
  <c r="J113" i="48"/>
  <c r="Q113" i="48" s="1"/>
  <c r="R113" i="48" s="1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AA45" i="38"/>
  <c r="AB45" i="38"/>
  <c r="AC45" i="38"/>
  <c r="AD45" i="38"/>
  <c r="AE45" i="38"/>
  <c r="AF45" i="38"/>
  <c r="AG45" i="38"/>
  <c r="AH45" i="38"/>
  <c r="AI45" i="38"/>
  <c r="AJ45" i="38"/>
  <c r="AK45" i="38"/>
  <c r="AL45" i="38"/>
  <c r="AM45" i="38"/>
  <c r="AN45" i="38"/>
  <c r="AO45" i="38"/>
  <c r="AP45" i="38"/>
  <c r="AQ45" i="38"/>
  <c r="AR45" i="38"/>
  <c r="AS45" i="38"/>
  <c r="AT45" i="38"/>
  <c r="AU45" i="38"/>
  <c r="AV45" i="38"/>
  <c r="AW45" i="38"/>
  <c r="AX45" i="38"/>
  <c r="AY45" i="38"/>
  <c r="E45" i="39"/>
  <c r="E45" i="59"/>
  <c r="F45" i="38" a="1"/>
  <c r="F45" i="38" s="1"/>
  <c r="G45" i="38" a="1"/>
  <c r="G45" i="38" s="1"/>
  <c r="AZ45" i="38"/>
  <c r="H45" i="38" a="1"/>
  <c r="H45" i="38" s="1"/>
  <c r="BA45" i="38"/>
  <c r="BB45" i="38"/>
  <c r="BC45" i="38"/>
  <c r="BD45" i="38"/>
  <c r="BE45" i="38"/>
  <c r="BF45" i="38"/>
  <c r="BG45" i="38"/>
  <c r="BH45" i="38"/>
  <c r="BI45" i="38"/>
  <c r="BJ45" i="38"/>
  <c r="BK45" i="38"/>
  <c r="BL45" i="38"/>
  <c r="BM45" i="38"/>
  <c r="BN45" i="38"/>
  <c r="BO45" i="38"/>
  <c r="BP45" i="38"/>
  <c r="BQ45" i="38"/>
  <c r="BR45" i="38"/>
  <c r="BS45" i="38"/>
  <c r="BT45" i="38"/>
  <c r="BU45" i="38"/>
  <c r="BV45" i="38"/>
  <c r="BW45" i="38"/>
  <c r="BX45" i="38"/>
  <c r="BY45" i="38"/>
  <c r="BZ45" i="38"/>
  <c r="CA45" i="38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O44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BG44" i="39"/>
  <c r="BH44" i="39"/>
  <c r="BI44" i="39"/>
  <c r="BJ44" i="39"/>
  <c r="BK44" i="39"/>
  <c r="BL44" i="39"/>
  <c r="BM44" i="39"/>
  <c r="BN44" i="39"/>
  <c r="BO44" i="39"/>
  <c r="BP44" i="39"/>
  <c r="BQ44" i="39"/>
  <c r="BR44" i="39"/>
  <c r="BS44" i="39"/>
  <c r="BT44" i="39"/>
  <c r="BU44" i="39"/>
  <c r="BV44" i="39"/>
  <c r="BW44" i="39"/>
  <c r="BX44" i="39"/>
  <c r="BY44" i="39"/>
  <c r="BZ44" i="39"/>
  <c r="CA44" i="39"/>
  <c r="CB44" i="39"/>
  <c r="A46" i="59"/>
  <c r="E46" i="38" a="1"/>
  <c r="E46" i="38" s="1"/>
  <c r="A46" i="39"/>
  <c r="A47" i="38"/>
  <c r="G44" i="39"/>
  <c r="G44" i="59"/>
  <c r="H44" i="59"/>
  <c r="H44" i="39"/>
  <c r="I43" i="59"/>
  <c r="J43" i="59"/>
  <c r="K43" i="59"/>
  <c r="L43" i="59"/>
  <c r="M43" i="59"/>
  <c r="N43" i="59"/>
  <c r="O43" i="59"/>
  <c r="P43" i="59"/>
  <c r="Q43" i="59"/>
  <c r="R43" i="59"/>
  <c r="S43" i="59"/>
  <c r="T43" i="59"/>
  <c r="F44" i="39"/>
  <c r="F44" i="59"/>
  <c r="G114" i="48"/>
  <c r="E114" i="48"/>
  <c r="D113" i="44"/>
  <c r="D113" i="94"/>
  <c r="L113" i="94" a="1"/>
  <c r="L113" i="94" s="1"/>
  <c r="O113" i="94" a="1"/>
  <c r="O113" i="94" s="1"/>
  <c r="J113" i="94" a="1"/>
  <c r="J113" i="94" s="1"/>
  <c r="M113" i="94" a="1"/>
  <c r="M113" i="94" s="1"/>
  <c r="K113" i="94" a="1"/>
  <c r="K113" i="94" s="1"/>
  <c r="N113" i="94" a="1"/>
  <c r="N113" i="94" s="1"/>
  <c r="C113" i="94"/>
  <c r="C113" i="44"/>
  <c r="E113" i="44"/>
  <c r="E113" i="94"/>
  <c r="A115" i="44"/>
  <c r="B115" i="43"/>
  <c r="A116" i="43"/>
  <c r="C114" i="43" a="1"/>
  <c r="C114" i="43" s="1"/>
  <c r="E114" i="43" a="1"/>
  <c r="E114" i="43" s="1"/>
  <c r="J114" i="43"/>
  <c r="N114" i="43"/>
  <c r="L114" i="43"/>
  <c r="D114" i="43" a="1"/>
  <c r="D114" i="43" s="1"/>
  <c r="B114" i="44"/>
  <c r="O114" i="43"/>
  <c r="M114" i="43"/>
  <c r="B114" i="94"/>
  <c r="K114" i="43"/>
  <c r="P114" i="43"/>
  <c r="A116" i="48"/>
  <c r="B115" i="48"/>
  <c r="N115" i="48"/>
  <c r="U115" i="48"/>
  <c r="P115" i="48"/>
  <c r="T115" i="48" l="1"/>
  <c r="G45" i="39"/>
  <c r="G45" i="59"/>
  <c r="F45" i="39"/>
  <c r="F45" i="59"/>
  <c r="G115" i="48"/>
  <c r="E115" i="48"/>
  <c r="S115" i="48"/>
  <c r="J114" i="44"/>
  <c r="K114" i="44"/>
  <c r="L114" i="44"/>
  <c r="M114" i="44"/>
  <c r="N114" i="44"/>
  <c r="O114" i="44"/>
  <c r="P114" i="44"/>
  <c r="I44" i="59"/>
  <c r="J44" i="59"/>
  <c r="K44" i="59"/>
  <c r="L44" i="59"/>
  <c r="M44" i="59"/>
  <c r="N44" i="59"/>
  <c r="O44" i="59"/>
  <c r="P44" i="59"/>
  <c r="Q44" i="59"/>
  <c r="R44" i="59"/>
  <c r="S44" i="59"/>
  <c r="T44" i="59"/>
  <c r="J114" i="48"/>
  <c r="Q114" i="48" s="1"/>
  <c r="R114" i="48" s="1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O45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BG45" i="39"/>
  <c r="BH45" i="39"/>
  <c r="BI45" i="39"/>
  <c r="BJ45" i="39"/>
  <c r="BK45" i="39"/>
  <c r="BL45" i="39"/>
  <c r="BM45" i="39"/>
  <c r="BN45" i="39"/>
  <c r="BO45" i="39"/>
  <c r="BP45" i="39"/>
  <c r="BQ45" i="39"/>
  <c r="BR45" i="39"/>
  <c r="BS45" i="39"/>
  <c r="BT45" i="39"/>
  <c r="BU45" i="39"/>
  <c r="BV45" i="39"/>
  <c r="BW45" i="39"/>
  <c r="BX45" i="39"/>
  <c r="BY45" i="39"/>
  <c r="BZ45" i="39"/>
  <c r="CA45" i="39"/>
  <c r="CB45" i="39"/>
  <c r="H45" i="39"/>
  <c r="H45" i="59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AA46" i="38"/>
  <c r="AB46" i="38"/>
  <c r="AC46" i="38"/>
  <c r="AD46" i="38"/>
  <c r="AE46" i="38"/>
  <c r="AF46" i="38"/>
  <c r="AG46" i="38"/>
  <c r="AH46" i="38"/>
  <c r="AI46" i="38"/>
  <c r="AJ46" i="38"/>
  <c r="AK46" i="38"/>
  <c r="AL46" i="38"/>
  <c r="AM46" i="38"/>
  <c r="AN46" i="38"/>
  <c r="AO46" i="38"/>
  <c r="AP46" i="38"/>
  <c r="AQ46" i="38"/>
  <c r="AR46" i="38"/>
  <c r="AS46" i="38"/>
  <c r="AT46" i="38"/>
  <c r="AU46" i="38"/>
  <c r="AV46" i="38"/>
  <c r="AW46" i="38"/>
  <c r="AX46" i="38"/>
  <c r="AY46" i="38"/>
  <c r="AZ46" i="38"/>
  <c r="F46" i="38" a="1"/>
  <c r="F46" i="38" s="1"/>
  <c r="H46" i="38" a="1"/>
  <c r="H46" i="38" s="1"/>
  <c r="E46" i="59"/>
  <c r="G46" i="38" a="1"/>
  <c r="G46" i="38" s="1"/>
  <c r="BA46" i="38"/>
  <c r="E46" i="39"/>
  <c r="BB46" i="38"/>
  <c r="BC46" i="38"/>
  <c r="BD46" i="38"/>
  <c r="BE46" i="38"/>
  <c r="BF46" i="38"/>
  <c r="BG46" i="38"/>
  <c r="BH46" i="38"/>
  <c r="BI46" i="38"/>
  <c r="BJ46" i="38"/>
  <c r="BK46" i="38"/>
  <c r="BL46" i="38"/>
  <c r="BM46" i="38"/>
  <c r="BN46" i="38"/>
  <c r="BO46" i="38"/>
  <c r="BP46" i="38"/>
  <c r="BQ46" i="38"/>
  <c r="BR46" i="38"/>
  <c r="BS46" i="38"/>
  <c r="BT46" i="38"/>
  <c r="BU46" i="38"/>
  <c r="BV46" i="38"/>
  <c r="BW46" i="38"/>
  <c r="BX46" i="38"/>
  <c r="BY46" i="38"/>
  <c r="BZ46" i="38"/>
  <c r="CA46" i="38"/>
  <c r="O115" i="48"/>
  <c r="H115" i="48"/>
  <c r="I115" i="48" s="1"/>
  <c r="J115" i="48"/>
  <c r="Q115" i="48" s="1"/>
  <c r="R115" i="48" s="1"/>
  <c r="C116" i="48" a="1"/>
  <c r="C116" i="48" s="1"/>
  <c r="F116" i="48" a="1"/>
  <c r="F116" i="48" s="1"/>
  <c r="K116" i="48"/>
  <c r="L116" i="48" s="1"/>
  <c r="M116" i="48" s="1"/>
  <c r="A47" i="59"/>
  <c r="A47" i="39"/>
  <c r="A48" i="38"/>
  <c r="E47" i="38" a="1"/>
  <c r="E47" i="38" s="1"/>
  <c r="N116" i="48"/>
  <c r="A117" i="48"/>
  <c r="B116" i="48"/>
  <c r="M114" i="94" a="1"/>
  <c r="M114" i="94" s="1"/>
  <c r="J114" i="94" a="1"/>
  <c r="J114" i="94" s="1"/>
  <c r="O114" i="94" a="1"/>
  <c r="O114" i="94" s="1"/>
  <c r="K114" i="94" a="1"/>
  <c r="K114" i="94" s="1"/>
  <c r="N114" i="94" a="1"/>
  <c r="N114" i="94" s="1"/>
  <c r="L114" i="94" a="1"/>
  <c r="L114" i="94" s="1"/>
  <c r="D114" i="44"/>
  <c r="D114" i="94"/>
  <c r="E114" i="94"/>
  <c r="E114" i="44"/>
  <c r="C114" i="94"/>
  <c r="C114" i="44"/>
  <c r="A117" i="43"/>
  <c r="A116" i="44"/>
  <c r="B116" i="43"/>
  <c r="P115" i="43"/>
  <c r="N115" i="43"/>
  <c r="L115" i="43"/>
  <c r="C115" i="43" a="1"/>
  <c r="C115" i="43" s="1"/>
  <c r="E115" i="43" a="1"/>
  <c r="E115" i="43" s="1"/>
  <c r="O115" i="43"/>
  <c r="K115" i="43"/>
  <c r="D115" i="43" a="1"/>
  <c r="D115" i="43" s="1"/>
  <c r="B115" i="94"/>
  <c r="J115" i="43"/>
  <c r="B115" i="44"/>
  <c r="M115" i="43"/>
  <c r="D116" i="48" l="1"/>
  <c r="S116" i="48" s="1"/>
  <c r="E48" i="38" a="1"/>
  <c r="E48" i="38" s="1"/>
  <c r="A48" i="59"/>
  <c r="A49" i="38"/>
  <c r="A48" i="39"/>
  <c r="J115" i="44"/>
  <c r="K115" i="44"/>
  <c r="L115" i="44"/>
  <c r="M115" i="44"/>
  <c r="N115" i="44"/>
  <c r="O115" i="44"/>
  <c r="P115" i="44"/>
  <c r="H116" i="48"/>
  <c r="I116" i="48" s="1"/>
  <c r="T116" i="48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O46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BG46" i="39"/>
  <c r="BH46" i="39"/>
  <c r="BI46" i="39"/>
  <c r="BJ46" i="39"/>
  <c r="BK46" i="39"/>
  <c r="BL46" i="39"/>
  <c r="BM46" i="39"/>
  <c r="BN46" i="39"/>
  <c r="BO46" i="39"/>
  <c r="BP46" i="39"/>
  <c r="BQ46" i="39"/>
  <c r="BR46" i="39"/>
  <c r="BS46" i="39"/>
  <c r="BT46" i="39"/>
  <c r="BU46" i="39"/>
  <c r="BV46" i="39"/>
  <c r="BW46" i="39"/>
  <c r="BX46" i="39"/>
  <c r="BY46" i="39"/>
  <c r="BZ46" i="39"/>
  <c r="CA46" i="39"/>
  <c r="CB46" i="39"/>
  <c r="K117" i="48"/>
  <c r="L117" i="48" s="1"/>
  <c r="M117" i="48" s="1"/>
  <c r="F117" i="48" a="1"/>
  <c r="F117" i="48" s="1"/>
  <c r="C117" i="48" a="1"/>
  <c r="C117" i="48" s="1"/>
  <c r="I45" i="59"/>
  <c r="J45" i="59"/>
  <c r="K45" i="59"/>
  <c r="L45" i="59"/>
  <c r="M45" i="59"/>
  <c r="N45" i="59"/>
  <c r="O45" i="59"/>
  <c r="P45" i="59"/>
  <c r="Q45" i="59"/>
  <c r="R45" i="59"/>
  <c r="S45" i="59"/>
  <c r="T45" i="59"/>
  <c r="E116" i="48"/>
  <c r="G116" i="48"/>
  <c r="P116" i="4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AA47" i="38"/>
  <c r="AB47" i="38"/>
  <c r="AC47" i="38"/>
  <c r="AD47" i="38"/>
  <c r="AE47" i="38"/>
  <c r="AF47" i="38"/>
  <c r="AG47" i="38"/>
  <c r="AH47" i="38"/>
  <c r="AI47" i="38"/>
  <c r="AJ47" i="38"/>
  <c r="AK47" i="38"/>
  <c r="AL47" i="38"/>
  <c r="AM47" i="38"/>
  <c r="AN47" i="38"/>
  <c r="AO47" i="38"/>
  <c r="AP47" i="38"/>
  <c r="AQ47" i="38"/>
  <c r="AR47" i="38"/>
  <c r="AS47" i="38"/>
  <c r="AT47" i="38"/>
  <c r="AU47" i="38"/>
  <c r="AV47" i="38"/>
  <c r="AW47" i="38"/>
  <c r="AX47" i="38"/>
  <c r="AY47" i="38"/>
  <c r="AZ47" i="38"/>
  <c r="BA47" i="38"/>
  <c r="F47" i="38" a="1"/>
  <c r="F47" i="38" s="1"/>
  <c r="H47" i="38" a="1"/>
  <c r="H47" i="38" s="1"/>
  <c r="E47" i="59"/>
  <c r="G47" i="38" a="1"/>
  <c r="G47" i="38" s="1"/>
  <c r="E47" i="39"/>
  <c r="BB47" i="38"/>
  <c r="BC47" i="38"/>
  <c r="BD47" i="38"/>
  <c r="BE47" i="38"/>
  <c r="BF47" i="38"/>
  <c r="BG47" i="38"/>
  <c r="BH47" i="38"/>
  <c r="BI47" i="38"/>
  <c r="BJ47" i="38"/>
  <c r="BK47" i="38"/>
  <c r="BL47" i="38"/>
  <c r="BM47" i="38"/>
  <c r="BN47" i="38"/>
  <c r="BO47" i="38"/>
  <c r="BP47" i="38"/>
  <c r="BQ47" i="38"/>
  <c r="BR47" i="38"/>
  <c r="BS47" i="38"/>
  <c r="BT47" i="38"/>
  <c r="BU47" i="38"/>
  <c r="BV47" i="38"/>
  <c r="BW47" i="38"/>
  <c r="BX47" i="38"/>
  <c r="BY47" i="38"/>
  <c r="BZ47" i="38"/>
  <c r="CA47" i="38"/>
  <c r="O116" i="48"/>
  <c r="F46" i="39"/>
  <c r="F46" i="59"/>
  <c r="J116" i="48"/>
  <c r="Q116" i="48" s="1"/>
  <c r="R116" i="48" s="1"/>
  <c r="G46" i="59"/>
  <c r="G46" i="39"/>
  <c r="H46" i="59"/>
  <c r="H46" i="39"/>
  <c r="U116" i="48"/>
  <c r="M115" i="94" a="1"/>
  <c r="M115" i="94" s="1"/>
  <c r="O115" i="94" a="1"/>
  <c r="O115" i="94" s="1"/>
  <c r="L115" i="94" a="1"/>
  <c r="L115" i="94" s="1"/>
  <c r="N115" i="94" a="1"/>
  <c r="N115" i="94" s="1"/>
  <c r="J115" i="94" a="1"/>
  <c r="J115" i="94" s="1"/>
  <c r="K115" i="94" a="1"/>
  <c r="K115" i="94" s="1"/>
  <c r="D115" i="44"/>
  <c r="D115" i="94"/>
  <c r="E115" i="94"/>
  <c r="E115" i="44"/>
  <c r="C115" i="94"/>
  <c r="C115" i="44"/>
  <c r="J116" i="43"/>
  <c r="N116" i="43"/>
  <c r="B116" i="94"/>
  <c r="L116" i="43"/>
  <c r="K116" i="43"/>
  <c r="P116" i="43"/>
  <c r="M116" i="43"/>
  <c r="E116" i="43" a="1"/>
  <c r="E116" i="43" s="1"/>
  <c r="B116" i="44"/>
  <c r="D116" i="43" a="1"/>
  <c r="D116" i="43" s="1"/>
  <c r="C116" i="43" a="1"/>
  <c r="C116" i="43" s="1"/>
  <c r="O116" i="43"/>
  <c r="B117" i="43"/>
  <c r="A118" i="43"/>
  <c r="A117" i="44"/>
  <c r="A118" i="48"/>
  <c r="N117" i="48"/>
  <c r="B117" i="48"/>
  <c r="T117" i="48"/>
  <c r="D117" i="48"/>
  <c r="P117" i="48"/>
  <c r="O117" i="48"/>
  <c r="H117" i="48"/>
  <c r="E117" i="48" l="1"/>
  <c r="G117" i="48"/>
  <c r="S117" i="48"/>
  <c r="I46" i="59"/>
  <c r="J46" i="59"/>
  <c r="K46" i="59"/>
  <c r="L46" i="59"/>
  <c r="M46" i="59"/>
  <c r="N46" i="59"/>
  <c r="O46" i="59"/>
  <c r="P46" i="59"/>
  <c r="Q46" i="59"/>
  <c r="R46" i="59"/>
  <c r="S46" i="59"/>
  <c r="T46" i="59"/>
  <c r="F47" i="39"/>
  <c r="F47" i="59"/>
  <c r="J117" i="48"/>
  <c r="Q117" i="48" s="1"/>
  <c r="R117" i="48" s="1"/>
  <c r="U117" i="48"/>
  <c r="A49" i="39"/>
  <c r="E49" i="38" a="1"/>
  <c r="E49" i="38" s="1"/>
  <c r="A49" i="59"/>
  <c r="A50" i="38"/>
  <c r="I117" i="48"/>
  <c r="J116" i="44"/>
  <c r="K116" i="44"/>
  <c r="L116" i="44"/>
  <c r="M116" i="44"/>
  <c r="N116" i="44"/>
  <c r="O116" i="44"/>
  <c r="P116" i="44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O47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BG47" i="39"/>
  <c r="BH47" i="39"/>
  <c r="BI47" i="39"/>
  <c r="BJ47" i="39"/>
  <c r="BK47" i="39"/>
  <c r="BL47" i="39"/>
  <c r="BM47" i="39"/>
  <c r="BN47" i="39"/>
  <c r="BO47" i="39"/>
  <c r="BP47" i="39"/>
  <c r="BQ47" i="39"/>
  <c r="BR47" i="39"/>
  <c r="BS47" i="39"/>
  <c r="BT47" i="39"/>
  <c r="BU47" i="39"/>
  <c r="BV47" i="39"/>
  <c r="BW47" i="39"/>
  <c r="BX47" i="39"/>
  <c r="BY47" i="39"/>
  <c r="BZ47" i="39"/>
  <c r="CA47" i="39"/>
  <c r="CB47" i="39"/>
  <c r="I48" i="38"/>
  <c r="J48" i="38"/>
  <c r="K48" i="38"/>
  <c r="L48" i="38"/>
  <c r="M48" i="38"/>
  <c r="N48" i="38"/>
  <c r="O48" i="38"/>
  <c r="P48" i="38"/>
  <c r="Q48" i="38"/>
  <c r="R48" i="38"/>
  <c r="S48" i="38"/>
  <c r="T48" i="38"/>
  <c r="U48" i="38"/>
  <c r="V48" i="38"/>
  <c r="W48" i="38"/>
  <c r="X48" i="38"/>
  <c r="Y48" i="38"/>
  <c r="Z48" i="38"/>
  <c r="AA48" i="38"/>
  <c r="AB48" i="38"/>
  <c r="AC48" i="38"/>
  <c r="AD48" i="38"/>
  <c r="AE48" i="38"/>
  <c r="AF48" i="38"/>
  <c r="AG48" i="38"/>
  <c r="AH48" i="38"/>
  <c r="AI48" i="38"/>
  <c r="AJ48" i="38"/>
  <c r="AK48" i="38"/>
  <c r="AL48" i="38"/>
  <c r="AM48" i="38"/>
  <c r="AN48" i="38"/>
  <c r="AO48" i="38"/>
  <c r="AP48" i="38"/>
  <c r="AQ48" i="38"/>
  <c r="AR48" i="38"/>
  <c r="AS48" i="38"/>
  <c r="AT48" i="38"/>
  <c r="AU48" i="38"/>
  <c r="AV48" i="38"/>
  <c r="AW48" i="38"/>
  <c r="AX48" i="38"/>
  <c r="AY48" i="38"/>
  <c r="AZ48" i="38"/>
  <c r="BA48" i="38"/>
  <c r="BB48" i="38"/>
  <c r="E48" i="59"/>
  <c r="G48" i="38" a="1"/>
  <c r="G48" i="38" s="1"/>
  <c r="E48" i="39"/>
  <c r="BC48" i="38"/>
  <c r="H48" i="38" a="1"/>
  <c r="H48" i="38" s="1"/>
  <c r="F48" i="38" a="1"/>
  <c r="F48" i="38" s="1"/>
  <c r="BD48" i="38"/>
  <c r="BE48" i="38"/>
  <c r="BF48" i="38"/>
  <c r="BG48" i="38"/>
  <c r="BH48" i="38"/>
  <c r="BI48" i="38"/>
  <c r="BJ48" i="38"/>
  <c r="BK48" i="38"/>
  <c r="BL48" i="38"/>
  <c r="BM48" i="38"/>
  <c r="BN48" i="38"/>
  <c r="BO48" i="38"/>
  <c r="BP48" i="38"/>
  <c r="BQ48" i="38"/>
  <c r="BR48" i="38"/>
  <c r="BS48" i="38"/>
  <c r="BT48" i="38"/>
  <c r="BU48" i="38"/>
  <c r="BV48" i="38"/>
  <c r="BW48" i="38"/>
  <c r="BX48" i="38"/>
  <c r="BY48" i="38"/>
  <c r="BZ48" i="38"/>
  <c r="CA48" i="38"/>
  <c r="H47" i="39"/>
  <c r="H47" i="59"/>
  <c r="F118" i="48" a="1"/>
  <c r="F118" i="48" s="1"/>
  <c r="K118" i="48"/>
  <c r="L118" i="48" s="1"/>
  <c r="M118" i="48" s="1"/>
  <c r="C118" i="48" a="1"/>
  <c r="C118" i="48" s="1"/>
  <c r="G47" i="39"/>
  <c r="G47" i="59"/>
  <c r="B118" i="48"/>
  <c r="N118" i="48"/>
  <c r="A119" i="48"/>
  <c r="A119" i="43"/>
  <c r="A118" i="44"/>
  <c r="B118" i="43"/>
  <c r="D117" i="43" a="1"/>
  <c r="D117" i="43" s="1"/>
  <c r="L117" i="43"/>
  <c r="B117" i="44"/>
  <c r="B117" i="94"/>
  <c r="P117" i="43"/>
  <c r="C117" i="43" a="1"/>
  <c r="C117" i="43" s="1"/>
  <c r="K117" i="43"/>
  <c r="N117" i="43"/>
  <c r="O117" i="43"/>
  <c r="M117" i="43"/>
  <c r="J117" i="43"/>
  <c r="E117" i="43" a="1"/>
  <c r="E117" i="43" s="1"/>
  <c r="C116" i="44"/>
  <c r="C116" i="94"/>
  <c r="D116" i="44"/>
  <c r="D116" i="94"/>
  <c r="E116" i="94"/>
  <c r="E116" i="44"/>
  <c r="K116" i="94" a="1"/>
  <c r="K116" i="94" s="1"/>
  <c r="N116" i="94" a="1"/>
  <c r="N116" i="94" s="1"/>
  <c r="L116" i="94" a="1"/>
  <c r="L116" i="94" s="1"/>
  <c r="J116" i="94" a="1"/>
  <c r="J116" i="94" s="1"/>
  <c r="M116" i="94" a="1"/>
  <c r="M116" i="94" s="1"/>
  <c r="O116" i="94" a="1"/>
  <c r="O116" i="94" s="1"/>
  <c r="G118" i="48" l="1"/>
  <c r="H48" i="39"/>
  <c r="H48" i="59"/>
  <c r="G48" i="59"/>
  <c r="G48" i="39"/>
  <c r="T118" i="48"/>
  <c r="F48" i="59"/>
  <c r="F48" i="39"/>
  <c r="I47" i="59"/>
  <c r="J47" i="59"/>
  <c r="K47" i="59"/>
  <c r="L47" i="59"/>
  <c r="M47" i="59"/>
  <c r="N47" i="59"/>
  <c r="O47" i="59"/>
  <c r="P47" i="59"/>
  <c r="Q47" i="59"/>
  <c r="R47" i="59"/>
  <c r="S47" i="59"/>
  <c r="T47" i="59"/>
  <c r="P118" i="48"/>
  <c r="A50" i="39"/>
  <c r="A51" i="38"/>
  <c r="E50" i="38" a="1"/>
  <c r="E50" i="38" s="1"/>
  <c r="A50" i="59"/>
  <c r="U118" i="48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O48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BG48" i="39"/>
  <c r="BH48" i="39"/>
  <c r="BI48" i="39"/>
  <c r="BJ48" i="39"/>
  <c r="BK48" i="39"/>
  <c r="BL48" i="39"/>
  <c r="BM48" i="39"/>
  <c r="BN48" i="39"/>
  <c r="BO48" i="39"/>
  <c r="BP48" i="39"/>
  <c r="BQ48" i="39"/>
  <c r="BR48" i="39"/>
  <c r="BS48" i="39"/>
  <c r="BT48" i="39"/>
  <c r="BU48" i="39"/>
  <c r="BV48" i="39"/>
  <c r="BW48" i="39"/>
  <c r="BX48" i="39"/>
  <c r="BY48" i="39"/>
  <c r="BZ48" i="39"/>
  <c r="CA48" i="39"/>
  <c r="CB48" i="39"/>
  <c r="I49" i="38"/>
  <c r="J49" i="38"/>
  <c r="K49" i="38"/>
  <c r="L49" i="38"/>
  <c r="M49" i="38"/>
  <c r="N49" i="38"/>
  <c r="O49" i="38"/>
  <c r="P49" i="38"/>
  <c r="Q49" i="38"/>
  <c r="R49" i="38"/>
  <c r="S49" i="38"/>
  <c r="T49" i="38"/>
  <c r="U49" i="38"/>
  <c r="V49" i="38"/>
  <c r="W49" i="38"/>
  <c r="X49" i="38"/>
  <c r="Y49" i="38"/>
  <c r="Z49" i="38"/>
  <c r="AA49" i="38"/>
  <c r="AB49" i="38"/>
  <c r="AC49" i="38"/>
  <c r="AD49" i="38"/>
  <c r="AE49" i="38"/>
  <c r="AF49" i="38"/>
  <c r="AG49" i="38"/>
  <c r="AH49" i="38"/>
  <c r="AI49" i="38"/>
  <c r="AJ49" i="38"/>
  <c r="AK49" i="38"/>
  <c r="AL49" i="38"/>
  <c r="AM49" i="38"/>
  <c r="AN49" i="38"/>
  <c r="AO49" i="38"/>
  <c r="AP49" i="38"/>
  <c r="AQ49" i="38"/>
  <c r="AR49" i="38"/>
  <c r="AS49" i="38"/>
  <c r="AT49" i="38"/>
  <c r="AU49" i="38"/>
  <c r="AV49" i="38"/>
  <c r="AW49" i="38"/>
  <c r="AX49" i="38"/>
  <c r="AY49" i="38"/>
  <c r="AZ49" i="38"/>
  <c r="BA49" i="38"/>
  <c r="BB49" i="38"/>
  <c r="BC49" i="38"/>
  <c r="F49" i="38" a="1"/>
  <c r="F49" i="38" s="1"/>
  <c r="E49" i="59"/>
  <c r="E49" i="39"/>
  <c r="BD49" i="38"/>
  <c r="G49" i="38" a="1"/>
  <c r="G49" i="38" s="1"/>
  <c r="H49" i="38" a="1"/>
  <c r="H49" i="38" s="1"/>
  <c r="BE49" i="38"/>
  <c r="BF49" i="38"/>
  <c r="BG49" i="38"/>
  <c r="BH49" i="38"/>
  <c r="BI49" i="38"/>
  <c r="BJ49" i="38"/>
  <c r="BK49" i="38"/>
  <c r="BL49" i="38"/>
  <c r="BM49" i="38"/>
  <c r="BN49" i="38"/>
  <c r="BO49" i="38"/>
  <c r="BP49" i="38"/>
  <c r="BQ49" i="38"/>
  <c r="BR49" i="38"/>
  <c r="BS49" i="38"/>
  <c r="BT49" i="38"/>
  <c r="BU49" i="38"/>
  <c r="BV49" i="38"/>
  <c r="BW49" i="38"/>
  <c r="BX49" i="38"/>
  <c r="BY49" i="38"/>
  <c r="BZ49" i="38"/>
  <c r="CA49" i="38"/>
  <c r="H118" i="48"/>
  <c r="J118" i="48" s="1"/>
  <c r="Q118" i="48" s="1"/>
  <c r="R118" i="48" s="1"/>
  <c r="O118" i="48"/>
  <c r="D118" i="48"/>
  <c r="E118" i="48" s="1"/>
  <c r="K119" i="48"/>
  <c r="L119" i="48" s="1"/>
  <c r="M119" i="48" s="1"/>
  <c r="C119" i="48" a="1"/>
  <c r="C119" i="48" s="1"/>
  <c r="F119" i="48" a="1"/>
  <c r="F119" i="48" s="1"/>
  <c r="J117" i="44"/>
  <c r="K117" i="44"/>
  <c r="L117" i="44"/>
  <c r="M117" i="44"/>
  <c r="N117" i="44"/>
  <c r="O117" i="44"/>
  <c r="P117" i="44"/>
  <c r="S118" i="48"/>
  <c r="E117" i="44"/>
  <c r="E117" i="94"/>
  <c r="C117" i="94"/>
  <c r="C117" i="44"/>
  <c r="K117" i="94" a="1"/>
  <c r="K117" i="94" s="1"/>
  <c r="J117" i="94" a="1"/>
  <c r="J117" i="94" s="1"/>
  <c r="N117" i="94" a="1"/>
  <c r="N117" i="94" s="1"/>
  <c r="O117" i="94" a="1"/>
  <c r="O117" i="94" s="1"/>
  <c r="L117" i="94" a="1"/>
  <c r="L117" i="94" s="1"/>
  <c r="M117" i="94" a="1"/>
  <c r="M117" i="94" s="1"/>
  <c r="D117" i="94"/>
  <c r="D117" i="44"/>
  <c r="C118" i="43" a="1"/>
  <c r="C118" i="43" s="1"/>
  <c r="K118" i="43"/>
  <c r="B118" i="44"/>
  <c r="B118" i="94"/>
  <c r="J118" i="43"/>
  <c r="N118" i="43"/>
  <c r="D118" i="43" a="1"/>
  <c r="D118" i="43" s="1"/>
  <c r="P118" i="43"/>
  <c r="O118" i="43"/>
  <c r="L118" i="43"/>
  <c r="E118" i="43" a="1"/>
  <c r="E118" i="43" s="1"/>
  <c r="M118" i="43"/>
  <c r="A119" i="44"/>
  <c r="A120" i="43"/>
  <c r="B119" i="43"/>
  <c r="A120" i="48"/>
  <c r="N119" i="48"/>
  <c r="B119" i="48"/>
  <c r="T119" i="48" l="1"/>
  <c r="H49" i="59"/>
  <c r="H49" i="39"/>
  <c r="D119" i="48"/>
  <c r="E119" i="48" s="1"/>
  <c r="J118" i="44"/>
  <c r="K118" i="44"/>
  <c r="L118" i="44"/>
  <c r="M118" i="44"/>
  <c r="N118" i="44"/>
  <c r="O118" i="44"/>
  <c r="P118" i="44"/>
  <c r="I118" i="48"/>
  <c r="I119" i="48" s="1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AA50" i="38"/>
  <c r="AB50" i="38"/>
  <c r="AC50" i="38"/>
  <c r="AD50" i="38"/>
  <c r="AE50" i="38"/>
  <c r="AF50" i="38"/>
  <c r="AG50" i="38"/>
  <c r="AH50" i="38"/>
  <c r="AI50" i="38"/>
  <c r="AJ50" i="38"/>
  <c r="AK50" i="38"/>
  <c r="AL50" i="38"/>
  <c r="AM50" i="38"/>
  <c r="AN50" i="38"/>
  <c r="AO50" i="38"/>
  <c r="AP50" i="38"/>
  <c r="AQ50" i="38"/>
  <c r="AR50" i="38"/>
  <c r="AS50" i="38"/>
  <c r="AT50" i="38"/>
  <c r="AU50" i="38"/>
  <c r="AV50" i="38"/>
  <c r="AW50" i="38"/>
  <c r="AX50" i="38"/>
  <c r="AY50" i="38"/>
  <c r="AZ50" i="38"/>
  <c r="BA50" i="38"/>
  <c r="BB50" i="38"/>
  <c r="BC50" i="38"/>
  <c r="BD50" i="38"/>
  <c r="BE50" i="38"/>
  <c r="E50" i="59"/>
  <c r="G50" i="38" a="1"/>
  <c r="G50" i="38" s="1"/>
  <c r="F50" i="38" a="1"/>
  <c r="F50" i="38" s="1"/>
  <c r="H50" i="38" a="1"/>
  <c r="H50" i="38" s="1"/>
  <c r="E50" i="39"/>
  <c r="BF50" i="38"/>
  <c r="BG50" i="38"/>
  <c r="BH50" i="38"/>
  <c r="BI50" i="38"/>
  <c r="BJ50" i="38"/>
  <c r="BK50" i="38"/>
  <c r="BL50" i="38"/>
  <c r="BM50" i="38"/>
  <c r="BN50" i="38"/>
  <c r="BO50" i="38"/>
  <c r="BP50" i="38"/>
  <c r="BQ50" i="38"/>
  <c r="BR50" i="38"/>
  <c r="BS50" i="38"/>
  <c r="BT50" i="38"/>
  <c r="BU50" i="38"/>
  <c r="BV50" i="38"/>
  <c r="BW50" i="38"/>
  <c r="BX50" i="38"/>
  <c r="BY50" i="38"/>
  <c r="BZ50" i="38"/>
  <c r="CA50" i="38"/>
  <c r="O119" i="48"/>
  <c r="A51" i="39"/>
  <c r="A51" i="59"/>
  <c r="E51" i="38" a="1"/>
  <c r="E51" i="38" s="1"/>
  <c r="A52" i="38"/>
  <c r="I48" i="59"/>
  <c r="J48" i="59"/>
  <c r="K48" i="59"/>
  <c r="L48" i="59"/>
  <c r="M48" i="59"/>
  <c r="N48" i="59"/>
  <c r="O48" i="59"/>
  <c r="P48" i="59"/>
  <c r="Q48" i="59"/>
  <c r="R48" i="59"/>
  <c r="S48" i="59"/>
  <c r="T48" i="59"/>
  <c r="P119" i="48"/>
  <c r="G49" i="39"/>
  <c r="G49" i="5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O49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BG49" i="39"/>
  <c r="BH49" i="39"/>
  <c r="BI49" i="39"/>
  <c r="BJ49" i="39"/>
  <c r="BK49" i="39"/>
  <c r="BL49" i="39"/>
  <c r="BM49" i="39"/>
  <c r="BN49" i="39"/>
  <c r="BO49" i="39"/>
  <c r="BP49" i="39"/>
  <c r="BQ49" i="39"/>
  <c r="BR49" i="39"/>
  <c r="BS49" i="39"/>
  <c r="BT49" i="39"/>
  <c r="BU49" i="39"/>
  <c r="BV49" i="39"/>
  <c r="BW49" i="39"/>
  <c r="BX49" i="39"/>
  <c r="BY49" i="39"/>
  <c r="BZ49" i="39"/>
  <c r="CA49" i="39"/>
  <c r="CB49" i="39"/>
  <c r="G119" i="48"/>
  <c r="H119" i="48"/>
  <c r="J119" i="48" s="1"/>
  <c r="Q119" i="48" s="1"/>
  <c r="R119" i="48" s="1"/>
  <c r="U119" i="48"/>
  <c r="K120" i="48"/>
  <c r="L120" i="48" s="1"/>
  <c r="M120" i="48" s="1"/>
  <c r="C120" i="48" a="1"/>
  <c r="C120" i="48" s="1"/>
  <c r="O120" i="48" s="1"/>
  <c r="F120" i="48" a="1"/>
  <c r="F120" i="48" s="1"/>
  <c r="F49" i="39"/>
  <c r="F49" i="59"/>
  <c r="N120" i="48"/>
  <c r="B120" i="48"/>
  <c r="A121" i="48"/>
  <c r="K119" i="43"/>
  <c r="J119" i="43"/>
  <c r="P119" i="43"/>
  <c r="C119" i="43" a="1"/>
  <c r="C119" i="43" s="1"/>
  <c r="M119" i="43"/>
  <c r="O119" i="43"/>
  <c r="D119" i="43" a="1"/>
  <c r="D119" i="43" s="1"/>
  <c r="B119" i="44"/>
  <c r="E119" i="43" a="1"/>
  <c r="E119" i="43" s="1"/>
  <c r="N119" i="43"/>
  <c r="L119" i="43"/>
  <c r="B119" i="94"/>
  <c r="A121" i="43"/>
  <c r="A120" i="44"/>
  <c r="B120" i="43"/>
  <c r="E118" i="44"/>
  <c r="E118" i="94"/>
  <c r="D118" i="94"/>
  <c r="D118" i="44"/>
  <c r="O118" i="94" a="1"/>
  <c r="O118" i="94" s="1"/>
  <c r="M118" i="94" a="1"/>
  <c r="M118" i="94" s="1"/>
  <c r="K118" i="94" a="1"/>
  <c r="K118" i="94" s="1"/>
  <c r="L118" i="94" a="1"/>
  <c r="L118" i="94" s="1"/>
  <c r="N118" i="94" a="1"/>
  <c r="N118" i="94" s="1"/>
  <c r="J118" i="94" a="1"/>
  <c r="J118" i="94" s="1"/>
  <c r="C118" i="94"/>
  <c r="C118" i="44"/>
  <c r="A52" i="39" l="1"/>
  <c r="A52" i="59"/>
  <c r="E52" i="38" a="1"/>
  <c r="E52" i="38" s="1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AA51" i="38"/>
  <c r="AB51" i="38"/>
  <c r="AC51" i="38"/>
  <c r="AD51" i="38"/>
  <c r="AE51" i="38"/>
  <c r="AF51" i="38"/>
  <c r="AG51" i="38"/>
  <c r="AH51" i="38"/>
  <c r="AI51" i="38"/>
  <c r="AJ51" i="38"/>
  <c r="AK51" i="38"/>
  <c r="AL51" i="38"/>
  <c r="AM51" i="38"/>
  <c r="AN51" i="38"/>
  <c r="AO51" i="38"/>
  <c r="AP51" i="38"/>
  <c r="AQ51" i="38"/>
  <c r="AR51" i="38"/>
  <c r="AS51" i="38"/>
  <c r="AT51" i="38"/>
  <c r="AU51" i="38"/>
  <c r="AV51" i="38"/>
  <c r="AW51" i="38"/>
  <c r="AX51" i="38"/>
  <c r="AY51" i="38"/>
  <c r="AZ51" i="38"/>
  <c r="BA51" i="38"/>
  <c r="BB51" i="38"/>
  <c r="BC51" i="38"/>
  <c r="BD51" i="38"/>
  <c r="BE51" i="38"/>
  <c r="E51" i="59"/>
  <c r="F51" i="38" a="1"/>
  <c r="F51" i="38" s="1"/>
  <c r="H51" i="38" a="1"/>
  <c r="H51" i="38" s="1"/>
  <c r="G51" i="38" a="1"/>
  <c r="G51" i="38" s="1"/>
  <c r="BF51" i="38"/>
  <c r="E51" i="39"/>
  <c r="BG51" i="38"/>
  <c r="BH51" i="38"/>
  <c r="BI51" i="38"/>
  <c r="BJ51" i="38"/>
  <c r="BK51" i="38"/>
  <c r="BL51" i="38"/>
  <c r="BM51" i="38"/>
  <c r="BN51" i="38"/>
  <c r="BO51" i="38"/>
  <c r="BP51" i="38"/>
  <c r="BQ51" i="38"/>
  <c r="BR51" i="38"/>
  <c r="BS51" i="38"/>
  <c r="BT51" i="38"/>
  <c r="BU51" i="38"/>
  <c r="BV51" i="38"/>
  <c r="BW51" i="38"/>
  <c r="BX51" i="38"/>
  <c r="BY51" i="38"/>
  <c r="BZ51" i="38"/>
  <c r="CA51" i="38"/>
  <c r="U120" i="48"/>
  <c r="H120" i="48"/>
  <c r="I120" i="48" s="1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O50" i="39"/>
  <c r="AP50" i="39"/>
  <c r="AQ50" i="39"/>
  <c r="AR50" i="39"/>
  <c r="AS50" i="39"/>
  <c r="AT50" i="39"/>
  <c r="AU50" i="39"/>
  <c r="AV50" i="39"/>
  <c r="AW50" i="39"/>
  <c r="AX50" i="39"/>
  <c r="AY50" i="39"/>
  <c r="AZ50" i="39"/>
  <c r="BA50" i="39"/>
  <c r="BB50" i="39"/>
  <c r="BC50" i="39"/>
  <c r="BD50" i="39"/>
  <c r="BE50" i="39"/>
  <c r="BF50" i="39"/>
  <c r="BG50" i="39"/>
  <c r="BH50" i="39"/>
  <c r="BI50" i="39"/>
  <c r="BJ50" i="39"/>
  <c r="BK50" i="39"/>
  <c r="BL50" i="39"/>
  <c r="BM50" i="39"/>
  <c r="BN50" i="39"/>
  <c r="BO50" i="39"/>
  <c r="BP50" i="39"/>
  <c r="BQ50" i="39"/>
  <c r="BR50" i="39"/>
  <c r="BS50" i="39"/>
  <c r="BT50" i="39"/>
  <c r="BU50" i="39"/>
  <c r="BV50" i="39"/>
  <c r="BW50" i="39"/>
  <c r="BX50" i="39"/>
  <c r="BY50" i="39"/>
  <c r="BZ50" i="39"/>
  <c r="CA50" i="39"/>
  <c r="CB50" i="39"/>
  <c r="H50" i="59"/>
  <c r="H50" i="39"/>
  <c r="G120" i="48"/>
  <c r="D120" i="48"/>
  <c r="E120" i="48" s="1"/>
  <c r="F50" i="59"/>
  <c r="F50" i="39"/>
  <c r="T120" i="48"/>
  <c r="I49" i="59"/>
  <c r="J49" i="59"/>
  <c r="K49" i="59"/>
  <c r="L49" i="59"/>
  <c r="M49" i="59"/>
  <c r="N49" i="59"/>
  <c r="O49" i="59"/>
  <c r="P49" i="59"/>
  <c r="Q49" i="59"/>
  <c r="R49" i="59"/>
  <c r="S49" i="59"/>
  <c r="T49" i="59"/>
  <c r="P120" i="48"/>
  <c r="G50" i="39"/>
  <c r="G50" i="59"/>
  <c r="J119" i="44"/>
  <c r="K119" i="44"/>
  <c r="L119" i="44"/>
  <c r="M119" i="44"/>
  <c r="N119" i="44"/>
  <c r="O119" i="44"/>
  <c r="P119" i="44"/>
  <c r="J120" i="48"/>
  <c r="C121" i="48" a="1"/>
  <c r="C121" i="48" s="1"/>
  <c r="U121" i="48" s="1"/>
  <c r="F121" i="48" a="1"/>
  <c r="F121" i="48" s="1"/>
  <c r="K121" i="48"/>
  <c r="L121" i="48" s="1"/>
  <c r="M121" i="48" s="1"/>
  <c r="S119" i="48"/>
  <c r="S120" i="48" s="1"/>
  <c r="K120" i="43"/>
  <c r="E120" i="43" a="1"/>
  <c r="E120" i="43" s="1"/>
  <c r="N120" i="43"/>
  <c r="M120" i="43"/>
  <c r="C120" i="43" a="1"/>
  <c r="C120" i="43" s="1"/>
  <c r="L120" i="43"/>
  <c r="O120" i="43"/>
  <c r="P120" i="43"/>
  <c r="J120" i="43"/>
  <c r="B120" i="94"/>
  <c r="D120" i="43" a="1"/>
  <c r="D120" i="43" s="1"/>
  <c r="B120" i="44"/>
  <c r="A121" i="44"/>
  <c r="B121" i="43"/>
  <c r="A122" i="43"/>
  <c r="M119" i="94" a="1"/>
  <c r="M119" i="94" s="1"/>
  <c r="N119" i="94" a="1"/>
  <c r="N119" i="94" s="1"/>
  <c r="J119" i="94" a="1"/>
  <c r="J119" i="94" s="1"/>
  <c r="O119" i="94" a="1"/>
  <c r="O119" i="94" s="1"/>
  <c r="L119" i="94" a="1"/>
  <c r="L119" i="94" s="1"/>
  <c r="K119" i="94" a="1"/>
  <c r="K119" i="94" s="1"/>
  <c r="E119" i="44"/>
  <c r="E119" i="94"/>
  <c r="D119" i="44"/>
  <c r="D119" i="94"/>
  <c r="C119" i="94"/>
  <c r="C119" i="44"/>
  <c r="N121" i="48"/>
  <c r="B121" i="48"/>
  <c r="A122" i="48"/>
  <c r="O121" i="48"/>
  <c r="D121" i="48" l="1"/>
  <c r="P121" i="48"/>
  <c r="I50" i="59"/>
  <c r="J50" i="59"/>
  <c r="K50" i="59"/>
  <c r="L50" i="59"/>
  <c r="M50" i="59"/>
  <c r="N50" i="59"/>
  <c r="O50" i="59"/>
  <c r="P50" i="59"/>
  <c r="Q50" i="59"/>
  <c r="R50" i="59"/>
  <c r="S50" i="59"/>
  <c r="T50" i="59"/>
  <c r="K122" i="48"/>
  <c r="L122" i="48" s="1"/>
  <c r="M122" i="48" s="1"/>
  <c r="C122" i="48" a="1"/>
  <c r="C122" i="48" s="1"/>
  <c r="F122" i="48" a="1"/>
  <c r="F122" i="48" s="1"/>
  <c r="H121" i="48"/>
  <c r="J121" i="48" s="1"/>
  <c r="Q121" i="48" s="1"/>
  <c r="R121" i="48" s="1"/>
  <c r="J120" i="44"/>
  <c r="K120" i="44"/>
  <c r="L120" i="44"/>
  <c r="M120" i="44"/>
  <c r="N120" i="44"/>
  <c r="O120" i="44"/>
  <c r="P120" i="44"/>
  <c r="T121" i="48"/>
  <c r="Q120" i="48"/>
  <c r="R120" i="48" s="1"/>
  <c r="G51" i="59"/>
  <c r="G51" i="39"/>
  <c r="H51" i="39"/>
  <c r="H51" i="59"/>
  <c r="F51" i="59"/>
  <c r="F51" i="39"/>
  <c r="S121" i="48"/>
  <c r="I52" i="38"/>
  <c r="J52" i="38"/>
  <c r="K52" i="38"/>
  <c r="L52" i="38"/>
  <c r="M52" i="38"/>
  <c r="N52" i="38"/>
  <c r="O52" i="38"/>
  <c r="P52" i="38"/>
  <c r="Q52" i="38"/>
  <c r="R52" i="38"/>
  <c r="S52" i="38"/>
  <c r="T52" i="38"/>
  <c r="U52" i="38"/>
  <c r="V52" i="38"/>
  <c r="W52" i="38"/>
  <c r="X52" i="38"/>
  <c r="Y52" i="38"/>
  <c r="Z52" i="38"/>
  <c r="AA52" i="38"/>
  <c r="AB52" i="38"/>
  <c r="AC52" i="38"/>
  <c r="AD52" i="38"/>
  <c r="AE52" i="38"/>
  <c r="AF52" i="38"/>
  <c r="AG52" i="38"/>
  <c r="AH52" i="38"/>
  <c r="AI52" i="38"/>
  <c r="AJ52" i="38"/>
  <c r="AK52" i="38"/>
  <c r="AL52" i="38"/>
  <c r="AM52" i="38"/>
  <c r="AN52" i="38"/>
  <c r="AO52" i="38"/>
  <c r="AP52" i="38"/>
  <c r="AQ52" i="38"/>
  <c r="AR52" i="38"/>
  <c r="AS52" i="38"/>
  <c r="AT52" i="38"/>
  <c r="AU52" i="38"/>
  <c r="AV52" i="38"/>
  <c r="AW52" i="38"/>
  <c r="AX52" i="38"/>
  <c r="AY52" i="38"/>
  <c r="AZ52" i="38"/>
  <c r="BA52" i="38"/>
  <c r="BB52" i="38"/>
  <c r="BC52" i="38"/>
  <c r="BD52" i="38"/>
  <c r="BE52" i="38"/>
  <c r="BF52" i="38"/>
  <c r="G52" i="38" a="1"/>
  <c r="G52" i="38" s="1"/>
  <c r="F52" i="38" a="1"/>
  <c r="F52" i="38" s="1"/>
  <c r="E52" i="39"/>
  <c r="H52" i="38" a="1"/>
  <c r="H52" i="38" s="1"/>
  <c r="BG52" i="38"/>
  <c r="E52" i="59"/>
  <c r="BH52" i="38"/>
  <c r="BI52" i="38"/>
  <c r="BJ52" i="38"/>
  <c r="BK52" i="38"/>
  <c r="BL52" i="38"/>
  <c r="BM52" i="38"/>
  <c r="BN52" i="38"/>
  <c r="BO52" i="38"/>
  <c r="BP52" i="38"/>
  <c r="BQ52" i="38"/>
  <c r="BR52" i="38"/>
  <c r="BS52" i="38"/>
  <c r="BT52" i="38"/>
  <c r="BU52" i="38"/>
  <c r="BV52" i="38"/>
  <c r="BW52" i="38"/>
  <c r="BX52" i="38"/>
  <c r="BY52" i="38"/>
  <c r="BZ52" i="38"/>
  <c r="CA52" i="38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O51" i="39"/>
  <c r="AP51" i="39"/>
  <c r="AQ51" i="39"/>
  <c r="AR51" i="39"/>
  <c r="AS51" i="39"/>
  <c r="AT51" i="39"/>
  <c r="AU51" i="39"/>
  <c r="AV51" i="39"/>
  <c r="AW51" i="39"/>
  <c r="AX51" i="39"/>
  <c r="AY51" i="39"/>
  <c r="AZ51" i="39"/>
  <c r="BA51" i="39"/>
  <c r="BB51" i="39"/>
  <c r="BC51" i="39"/>
  <c r="BD51" i="39"/>
  <c r="BE51" i="39"/>
  <c r="BF51" i="39"/>
  <c r="BG51" i="39"/>
  <c r="BH51" i="39"/>
  <c r="BI51" i="39"/>
  <c r="BJ51" i="39"/>
  <c r="BK51" i="39"/>
  <c r="BL51" i="39"/>
  <c r="BM51" i="39"/>
  <c r="BN51" i="39"/>
  <c r="BO51" i="39"/>
  <c r="BP51" i="39"/>
  <c r="BQ51" i="39"/>
  <c r="BR51" i="39"/>
  <c r="BS51" i="39"/>
  <c r="BT51" i="39"/>
  <c r="BU51" i="39"/>
  <c r="BV51" i="39"/>
  <c r="BW51" i="39"/>
  <c r="BX51" i="39"/>
  <c r="BY51" i="39"/>
  <c r="BZ51" i="39"/>
  <c r="CA51" i="39"/>
  <c r="CB51" i="39"/>
  <c r="E121" i="48"/>
  <c r="G121" i="48"/>
  <c r="B122" i="48"/>
  <c r="N122" i="48"/>
  <c r="A123" i="48"/>
  <c r="U122" i="48"/>
  <c r="B122" i="43"/>
  <c r="A122" i="44"/>
  <c r="A123" i="43"/>
  <c r="B121" i="94"/>
  <c r="D121" i="43" a="1"/>
  <c r="D121" i="43" s="1"/>
  <c r="L121" i="43"/>
  <c r="M121" i="43"/>
  <c r="O121" i="43"/>
  <c r="E121" i="43" a="1"/>
  <c r="E121" i="43" s="1"/>
  <c r="J121" i="43"/>
  <c r="P121" i="43"/>
  <c r="N121" i="43"/>
  <c r="B121" i="44"/>
  <c r="C121" i="43" a="1"/>
  <c r="C121" i="43" s="1"/>
  <c r="K121" i="43"/>
  <c r="D120" i="94"/>
  <c r="D120" i="44"/>
  <c r="L120" i="94" a="1"/>
  <c r="L120" i="94" s="1"/>
  <c r="K120" i="94" a="1"/>
  <c r="K120" i="94" s="1"/>
  <c r="J120" i="94" a="1"/>
  <c r="J120" i="94" s="1"/>
  <c r="O120" i="94" a="1"/>
  <c r="O120" i="94" s="1"/>
  <c r="M120" i="94" a="1"/>
  <c r="M120" i="94" s="1"/>
  <c r="N120" i="94" a="1"/>
  <c r="N120" i="94" s="1"/>
  <c r="C120" i="44"/>
  <c r="C120" i="94"/>
  <c r="E120" i="94"/>
  <c r="E120" i="44"/>
  <c r="G122" i="48" l="1"/>
  <c r="H122" i="48"/>
  <c r="F52" i="39"/>
  <c r="F52" i="59"/>
  <c r="M10" i="26"/>
  <c r="D11" i="26"/>
  <c r="G10" i="26"/>
  <c r="O10" i="26"/>
  <c r="D10" i="26"/>
  <c r="J11" i="26"/>
  <c r="K10" i="26"/>
  <c r="I10" i="26"/>
  <c r="K11" i="26"/>
  <c r="I11" i="26"/>
  <c r="M11" i="26"/>
  <c r="H10" i="26"/>
  <c r="N11" i="26"/>
  <c r="J10" i="26"/>
  <c r="F10" i="26"/>
  <c r="E11" i="26"/>
  <c r="G11" i="26"/>
  <c r="L11" i="26"/>
  <c r="H11" i="26"/>
  <c r="L10" i="26"/>
  <c r="F11" i="26"/>
  <c r="E10" i="26"/>
  <c r="O11" i="26"/>
  <c r="N10" i="26"/>
  <c r="I121" i="48"/>
  <c r="H52" i="59"/>
  <c r="H52" i="39"/>
  <c r="T122" i="48"/>
  <c r="I51" i="59"/>
  <c r="J51" i="59"/>
  <c r="K51" i="59"/>
  <c r="L51" i="59"/>
  <c r="M51" i="59"/>
  <c r="N51" i="59"/>
  <c r="O51" i="59"/>
  <c r="P51" i="59"/>
  <c r="Q51" i="59"/>
  <c r="R51" i="59"/>
  <c r="S51" i="59"/>
  <c r="T51" i="59"/>
  <c r="O122" i="48"/>
  <c r="J122" i="48"/>
  <c r="C123" i="48" a="1"/>
  <c r="C123" i="48" s="1"/>
  <c r="K123" i="48"/>
  <c r="L123" i="48" s="1"/>
  <c r="M123" i="48" s="1"/>
  <c r="F123" i="48" a="1"/>
  <c r="F123" i="48" s="1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O52" i="39"/>
  <c r="AP52" i="39"/>
  <c r="AQ52" i="39"/>
  <c r="AR52" i="39"/>
  <c r="AS52" i="39"/>
  <c r="AT52" i="39"/>
  <c r="AU52" i="39"/>
  <c r="AV52" i="39"/>
  <c r="AW52" i="39"/>
  <c r="AX52" i="39"/>
  <c r="AY52" i="39"/>
  <c r="AZ52" i="39"/>
  <c r="BA52" i="39"/>
  <c r="BB52" i="39"/>
  <c r="BC52" i="39"/>
  <c r="BD52" i="39"/>
  <c r="BE52" i="39"/>
  <c r="BF52" i="39"/>
  <c r="BG52" i="39"/>
  <c r="BH52" i="39"/>
  <c r="BI52" i="39"/>
  <c r="BJ52" i="39"/>
  <c r="BK52" i="39"/>
  <c r="BL52" i="39"/>
  <c r="BM52" i="39"/>
  <c r="BN52" i="39"/>
  <c r="BO52" i="39"/>
  <c r="BP52" i="39"/>
  <c r="BQ52" i="39"/>
  <c r="BR52" i="39"/>
  <c r="BS52" i="39"/>
  <c r="BT52" i="39"/>
  <c r="BU52" i="39"/>
  <c r="BV52" i="39"/>
  <c r="BW52" i="39"/>
  <c r="BX52" i="39"/>
  <c r="BY52" i="39"/>
  <c r="BZ52" i="39"/>
  <c r="CA52" i="39"/>
  <c r="CB52" i="39"/>
  <c r="G52" i="39"/>
  <c r="G52" i="59"/>
  <c r="O9" i="26"/>
  <c r="D9" i="26"/>
  <c r="K9" i="26"/>
  <c r="F9" i="26"/>
  <c r="M9" i="26"/>
  <c r="J9" i="26"/>
  <c r="E9" i="26"/>
  <c r="L9" i="26"/>
  <c r="N9" i="26"/>
  <c r="H9" i="26"/>
  <c r="I9" i="26"/>
  <c r="G9" i="26"/>
  <c r="D122" i="48"/>
  <c r="E122" i="48" s="1"/>
  <c r="J121" i="44"/>
  <c r="K121" i="44"/>
  <c r="L121" i="44"/>
  <c r="M121" i="44"/>
  <c r="N121" i="44"/>
  <c r="O121" i="44"/>
  <c r="P121" i="44"/>
  <c r="P122" i="48"/>
  <c r="Q122" i="48" s="1"/>
  <c r="R122" i="48" s="1"/>
  <c r="C121" i="44"/>
  <c r="C121" i="94"/>
  <c r="E121" i="44"/>
  <c r="E121" i="94"/>
  <c r="D121" i="44"/>
  <c r="D121" i="94"/>
  <c r="L121" i="94" a="1"/>
  <c r="L121" i="94" s="1"/>
  <c r="N121" i="94" a="1"/>
  <c r="N121" i="94" s="1"/>
  <c r="M121" i="94" a="1"/>
  <c r="M121" i="94" s="1"/>
  <c r="J121" i="94" a="1"/>
  <c r="J121" i="94" s="1"/>
  <c r="K121" i="94" a="1"/>
  <c r="K121" i="94" s="1"/>
  <c r="O121" i="94" a="1"/>
  <c r="O121" i="94" s="1"/>
  <c r="B123" i="43"/>
  <c r="A123" i="44"/>
  <c r="A124" i="43"/>
  <c r="N122" i="43"/>
  <c r="C122" i="43" a="1"/>
  <c r="C122" i="43" s="1"/>
  <c r="L122" i="43"/>
  <c r="O122" i="43"/>
  <c r="B122" i="44"/>
  <c r="E122" i="43" a="1"/>
  <c r="E122" i="43" s="1"/>
  <c r="B122" i="94"/>
  <c r="P122" i="43"/>
  <c r="J122" i="43"/>
  <c r="D122" i="43" a="1"/>
  <c r="D122" i="43" s="1"/>
  <c r="K122" i="43"/>
  <c r="M122" i="43"/>
  <c r="N123" i="48"/>
  <c r="B123" i="48"/>
  <c r="A124" i="48"/>
  <c r="O123" i="48"/>
  <c r="T123" i="48"/>
  <c r="U123" i="48"/>
  <c r="D123" i="48" l="1"/>
  <c r="E123" i="48" s="1"/>
  <c r="P123" i="48"/>
  <c r="G123" i="48"/>
  <c r="J122" i="44"/>
  <c r="K122" i="44"/>
  <c r="L122" i="44"/>
  <c r="M122" i="44"/>
  <c r="N122" i="44"/>
  <c r="O122" i="44"/>
  <c r="P122" i="44"/>
  <c r="I52" i="59"/>
  <c r="D6" i="26" s="1"/>
  <c r="J52" i="59"/>
  <c r="E6" i="26" s="1"/>
  <c r="K52" i="59"/>
  <c r="F6" i="26" s="1"/>
  <c r="L52" i="59"/>
  <c r="G6" i="26" s="1"/>
  <c r="M52" i="59"/>
  <c r="H6" i="26" s="1"/>
  <c r="N52" i="59"/>
  <c r="I6" i="26" s="1"/>
  <c r="O52" i="59"/>
  <c r="J6" i="26" s="1"/>
  <c r="P52" i="59"/>
  <c r="K6" i="26" s="1"/>
  <c r="Q52" i="59"/>
  <c r="L6" i="26" s="1"/>
  <c r="R52" i="59"/>
  <c r="M6" i="26" s="1"/>
  <c r="S52" i="59"/>
  <c r="N6" i="26" s="1"/>
  <c r="T52" i="59"/>
  <c r="O6" i="26" s="1"/>
  <c r="K124" i="48"/>
  <c r="L124" i="48" s="1"/>
  <c r="M124" i="48" s="1"/>
  <c r="C124" i="48" a="1"/>
  <c r="C124" i="48" s="1"/>
  <c r="T124" i="48" s="1"/>
  <c r="F124" i="48" a="1"/>
  <c r="F124" i="48" s="1"/>
  <c r="S122" i="48"/>
  <c r="S123" i="48" s="1"/>
  <c r="H123" i="48"/>
  <c r="J123" i="48" s="1"/>
  <c r="Q123" i="48" s="1"/>
  <c r="R123" i="48" s="1"/>
  <c r="I122" i="48"/>
  <c r="I123" i="48" s="1"/>
  <c r="B124" i="48"/>
  <c r="A125" i="48"/>
  <c r="N124" i="48"/>
  <c r="D122" i="94"/>
  <c r="D122" i="44"/>
  <c r="O122" i="94" a="1"/>
  <c r="O122" i="94" s="1"/>
  <c r="K122" i="94" a="1"/>
  <c r="K122" i="94" s="1"/>
  <c r="L122" i="94" a="1"/>
  <c r="L122" i="94" s="1"/>
  <c r="M122" i="94" a="1"/>
  <c r="M122" i="94" s="1"/>
  <c r="N122" i="94" a="1"/>
  <c r="N122" i="94" s="1"/>
  <c r="J122" i="94" a="1"/>
  <c r="J122" i="94" s="1"/>
  <c r="E122" i="44"/>
  <c r="E122" i="94"/>
  <c r="C122" i="94"/>
  <c r="C122" i="44"/>
  <c r="B124" i="43"/>
  <c r="A124" i="44"/>
  <c r="A125" i="43"/>
  <c r="C123" i="43" a="1"/>
  <c r="C123" i="43" s="1"/>
  <c r="O123" i="43"/>
  <c r="M123" i="43"/>
  <c r="J123" i="43"/>
  <c r="L123" i="43"/>
  <c r="P123" i="43"/>
  <c r="D123" i="43" a="1"/>
  <c r="D123" i="43" s="1"/>
  <c r="B123" i="44"/>
  <c r="E123" i="43" a="1"/>
  <c r="E123" i="43" s="1"/>
  <c r="B123" i="94"/>
  <c r="K123" i="43"/>
  <c r="N123" i="43"/>
  <c r="G124" i="48" l="1"/>
  <c r="J123" i="44"/>
  <c r="K123" i="44"/>
  <c r="L123" i="44"/>
  <c r="M123" i="44"/>
  <c r="N123" i="44"/>
  <c r="O123" i="44"/>
  <c r="P123" i="44"/>
  <c r="C125" i="48" a="1"/>
  <c r="C125" i="48" s="1"/>
  <c r="K125" i="48"/>
  <c r="L125" i="48" s="1"/>
  <c r="M125" i="48" s="1"/>
  <c r="F125" i="48" a="1"/>
  <c r="F125" i="48" s="1"/>
  <c r="D124" i="48"/>
  <c r="E124" i="48" s="1"/>
  <c r="O124" i="48"/>
  <c r="P124" i="48"/>
  <c r="H124" i="48"/>
  <c r="I124" i="48" s="1"/>
  <c r="U124" i="48"/>
  <c r="M123" i="94" a="1"/>
  <c r="M123" i="94" s="1"/>
  <c r="K123" i="94" a="1"/>
  <c r="K123" i="94" s="1"/>
  <c r="N123" i="94" a="1"/>
  <c r="N123" i="94" s="1"/>
  <c r="J123" i="94" a="1"/>
  <c r="J123" i="94" s="1"/>
  <c r="O123" i="94" a="1"/>
  <c r="O123" i="94" s="1"/>
  <c r="L123" i="94" a="1"/>
  <c r="L123" i="94" s="1"/>
  <c r="E123" i="94"/>
  <c r="E123" i="44"/>
  <c r="D123" i="94"/>
  <c r="D123" i="44"/>
  <c r="C123" i="44"/>
  <c r="C123" i="94"/>
  <c r="B125" i="43"/>
  <c r="A125" i="44"/>
  <c r="A126" i="43"/>
  <c r="N124" i="43"/>
  <c r="E124" i="43" a="1"/>
  <c r="E124" i="43" s="1"/>
  <c r="B124" i="44"/>
  <c r="P124" i="43"/>
  <c r="O124" i="43"/>
  <c r="M124" i="43"/>
  <c r="J124" i="43"/>
  <c r="C124" i="43" a="1"/>
  <c r="C124" i="43" s="1"/>
  <c r="L124" i="43"/>
  <c r="B124" i="94"/>
  <c r="K124" i="43"/>
  <c r="D124" i="43" a="1"/>
  <c r="D124" i="43" s="1"/>
  <c r="B125" i="48"/>
  <c r="N125" i="48"/>
  <c r="A126" i="48"/>
  <c r="H125" i="48" l="1"/>
  <c r="I125" i="48" s="1"/>
  <c r="G125" i="48"/>
  <c r="D125" i="48"/>
  <c r="S124" i="48"/>
  <c r="J124" i="48"/>
  <c r="Q124" i="48" s="1"/>
  <c r="R124" i="48" s="1"/>
  <c r="J124" i="44"/>
  <c r="K124" i="44"/>
  <c r="L124" i="44"/>
  <c r="M124" i="44"/>
  <c r="N124" i="44"/>
  <c r="O124" i="44"/>
  <c r="P124" i="44"/>
  <c r="O125" i="48"/>
  <c r="U125" i="48"/>
  <c r="P125" i="48"/>
  <c r="T125" i="48"/>
  <c r="F126" i="48" a="1"/>
  <c r="F126" i="48" s="1"/>
  <c r="C126" i="48" a="1"/>
  <c r="C126" i="48" s="1"/>
  <c r="D126" i="48" s="1"/>
  <c r="K126" i="48"/>
  <c r="L126" i="48" s="1"/>
  <c r="M126" i="48" s="1"/>
  <c r="A127" i="48"/>
  <c r="N126" i="48"/>
  <c r="B126" i="48"/>
  <c r="D124" i="94"/>
  <c r="D124" i="44"/>
  <c r="J124" i="94" a="1"/>
  <c r="J124" i="94" s="1"/>
  <c r="N124" i="94" a="1"/>
  <c r="N124" i="94" s="1"/>
  <c r="M124" i="94" a="1"/>
  <c r="M124" i="94" s="1"/>
  <c r="O124" i="94" a="1"/>
  <c r="O124" i="94" s="1"/>
  <c r="K124" i="94" a="1"/>
  <c r="K124" i="94" s="1"/>
  <c r="L124" i="94" a="1"/>
  <c r="L124" i="94" s="1"/>
  <c r="C124" i="44"/>
  <c r="C124" i="94"/>
  <c r="E124" i="44"/>
  <c r="E124" i="94"/>
  <c r="B126" i="43"/>
  <c r="A127" i="43"/>
  <c r="A126" i="44"/>
  <c r="J125" i="43"/>
  <c r="E125" i="43" a="1"/>
  <c r="E125" i="43" s="1"/>
  <c r="L125" i="43"/>
  <c r="O125" i="43"/>
  <c r="B125" i="94"/>
  <c r="M125" i="43"/>
  <c r="C125" i="43" a="1"/>
  <c r="C125" i="43" s="1"/>
  <c r="B125" i="44"/>
  <c r="K125" i="43"/>
  <c r="P125" i="43"/>
  <c r="N125" i="43"/>
  <c r="D125" i="43" a="1"/>
  <c r="D125" i="43" s="1"/>
  <c r="T126" i="48" l="1"/>
  <c r="S125" i="48"/>
  <c r="S126" i="48" s="1"/>
  <c r="J125" i="44"/>
  <c r="K125" i="44"/>
  <c r="L125" i="44"/>
  <c r="M125" i="44"/>
  <c r="N125" i="44"/>
  <c r="O125" i="44"/>
  <c r="P125" i="44"/>
  <c r="K127" i="48"/>
  <c r="L127" i="48" s="1"/>
  <c r="M127" i="48" s="1"/>
  <c r="F127" i="48" a="1"/>
  <c r="F127" i="48" s="1"/>
  <c r="C127" i="48" a="1"/>
  <c r="C127" i="48" s="1"/>
  <c r="E125" i="48"/>
  <c r="E126" i="48" s="1"/>
  <c r="P126" i="48"/>
  <c r="G126" i="48"/>
  <c r="U126" i="48"/>
  <c r="H126" i="48"/>
  <c r="I126" i="48" s="1"/>
  <c r="O126" i="48"/>
  <c r="J125" i="48"/>
  <c r="Q125" i="48" s="1"/>
  <c r="R125" i="48" s="1"/>
  <c r="D125" i="44"/>
  <c r="D125" i="94"/>
  <c r="C125" i="94"/>
  <c r="C125" i="44"/>
  <c r="K125" i="94" a="1"/>
  <c r="K125" i="94" s="1"/>
  <c r="O125" i="94" a="1"/>
  <c r="O125" i="94" s="1"/>
  <c r="N125" i="94" a="1"/>
  <c r="N125" i="94" s="1"/>
  <c r="J125" i="94" a="1"/>
  <c r="J125" i="94" s="1"/>
  <c r="L125" i="94" a="1"/>
  <c r="L125" i="94" s="1"/>
  <c r="M125" i="94" a="1"/>
  <c r="M125" i="94" s="1"/>
  <c r="E125" i="94"/>
  <c r="E125" i="44"/>
  <c r="A128" i="43"/>
  <c r="A127" i="44"/>
  <c r="B127" i="43"/>
  <c r="N126" i="43"/>
  <c r="B126" i="44"/>
  <c r="K126" i="43"/>
  <c r="M126" i="43"/>
  <c r="D126" i="43" a="1"/>
  <c r="D126" i="43" s="1"/>
  <c r="O126" i="43"/>
  <c r="J126" i="43"/>
  <c r="E126" i="43" a="1"/>
  <c r="E126" i="43" s="1"/>
  <c r="C126" i="43" a="1"/>
  <c r="C126" i="43" s="1"/>
  <c r="L126" i="43"/>
  <c r="B126" i="94"/>
  <c r="P126" i="43"/>
  <c r="A128" i="48"/>
  <c r="N127" i="48"/>
  <c r="B127" i="48"/>
  <c r="T127" i="48" l="1"/>
  <c r="U127" i="48"/>
  <c r="K128" i="48"/>
  <c r="L128" i="48" s="1"/>
  <c r="M128" i="48" s="1"/>
  <c r="C128" i="48" a="1"/>
  <c r="C128" i="48" s="1"/>
  <c r="F128" i="48" a="1"/>
  <c r="F128" i="48" s="1"/>
  <c r="O127" i="48"/>
  <c r="G127" i="48"/>
  <c r="P127" i="48"/>
  <c r="J126" i="48"/>
  <c r="Q126" i="48" s="1"/>
  <c r="R126" i="48" s="1"/>
  <c r="H127" i="48"/>
  <c r="I127" i="48" s="1"/>
  <c r="D127" i="48"/>
  <c r="S127" i="48" s="1"/>
  <c r="J126" i="44"/>
  <c r="K126" i="44"/>
  <c r="L126" i="44"/>
  <c r="M126" i="44"/>
  <c r="N126" i="44"/>
  <c r="O126" i="44"/>
  <c r="P126" i="44"/>
  <c r="B128" i="48"/>
  <c r="N128" i="48"/>
  <c r="A129" i="48"/>
  <c r="N126" i="94" a="1"/>
  <c r="N126" i="94" s="1"/>
  <c r="K126" i="94" a="1"/>
  <c r="K126" i="94" s="1"/>
  <c r="O126" i="94" a="1"/>
  <c r="O126" i="94" s="1"/>
  <c r="J126" i="94" a="1"/>
  <c r="J126" i="94" s="1"/>
  <c r="M126" i="94" a="1"/>
  <c r="M126" i="94" s="1"/>
  <c r="L126" i="94" a="1"/>
  <c r="L126" i="94" s="1"/>
  <c r="C126" i="44"/>
  <c r="C126" i="94"/>
  <c r="E126" i="44"/>
  <c r="E126" i="94"/>
  <c r="D126" i="44"/>
  <c r="D126" i="94"/>
  <c r="L127" i="43"/>
  <c r="C127" i="43" a="1"/>
  <c r="C127" i="43" s="1"/>
  <c r="M127" i="43"/>
  <c r="B127" i="44"/>
  <c r="E127" i="43" a="1"/>
  <c r="E127" i="43" s="1"/>
  <c r="D127" i="43" a="1"/>
  <c r="D127" i="43" s="1"/>
  <c r="P127" i="43"/>
  <c r="N127" i="43"/>
  <c r="J127" i="43"/>
  <c r="O127" i="43"/>
  <c r="B127" i="94"/>
  <c r="K127" i="43"/>
  <c r="A128" i="44"/>
  <c r="A129" i="43"/>
  <c r="B128" i="43"/>
  <c r="G128" i="48" l="1"/>
  <c r="J127" i="48"/>
  <c r="Q127" i="48" s="1"/>
  <c r="R127" i="48" s="1"/>
  <c r="H128" i="48"/>
  <c r="J128" i="48" s="1"/>
  <c r="Q128" i="48" s="1"/>
  <c r="R128" i="48" s="1"/>
  <c r="O128" i="48"/>
  <c r="D128" i="48"/>
  <c r="S128" i="48"/>
  <c r="K129" i="48"/>
  <c r="L129" i="48" s="1"/>
  <c r="M129" i="48" s="1"/>
  <c r="C129" i="48" a="1"/>
  <c r="C129" i="48" s="1"/>
  <c r="F129" i="48" a="1"/>
  <c r="F129" i="48" s="1"/>
  <c r="T128" i="48"/>
  <c r="P128" i="48"/>
  <c r="J127" i="44"/>
  <c r="K127" i="44"/>
  <c r="L127" i="44"/>
  <c r="M127" i="44"/>
  <c r="N127" i="44"/>
  <c r="O127" i="44"/>
  <c r="P127" i="44"/>
  <c r="U128" i="48"/>
  <c r="E127" i="48"/>
  <c r="D128" i="43" a="1"/>
  <c r="D128" i="43" s="1"/>
  <c r="J128" i="43"/>
  <c r="K128" i="43"/>
  <c r="L128" i="43"/>
  <c r="C128" i="43" a="1"/>
  <c r="C128" i="43" s="1"/>
  <c r="O128" i="43"/>
  <c r="B128" i="94"/>
  <c r="N128" i="43"/>
  <c r="B128" i="44"/>
  <c r="M128" i="43"/>
  <c r="E128" i="43" a="1"/>
  <c r="E128" i="43" s="1"/>
  <c r="P128" i="43"/>
  <c r="A129" i="44"/>
  <c r="B129" i="43"/>
  <c r="A130" i="43"/>
  <c r="L127" i="94" a="1"/>
  <c r="L127" i="94" s="1"/>
  <c r="M127" i="94" a="1"/>
  <c r="M127" i="94" s="1"/>
  <c r="J127" i="94" a="1"/>
  <c r="J127" i="94" s="1"/>
  <c r="O127" i="94" a="1"/>
  <c r="O127" i="94" s="1"/>
  <c r="N127" i="94" a="1"/>
  <c r="N127" i="94" s="1"/>
  <c r="K127" i="94" a="1"/>
  <c r="K127" i="94" s="1"/>
  <c r="D127" i="44"/>
  <c r="D127" i="94"/>
  <c r="E127" i="44"/>
  <c r="E127" i="94"/>
  <c r="C127" i="44"/>
  <c r="C127" i="94"/>
  <c r="B129" i="48"/>
  <c r="N129" i="48"/>
  <c r="A130" i="48"/>
  <c r="H129" i="48" l="1"/>
  <c r="J129" i="48" s="1"/>
  <c r="Q129" i="48" s="1"/>
  <c r="R129" i="48" s="1"/>
  <c r="O129" i="48"/>
  <c r="J128" i="44"/>
  <c r="K128" i="44"/>
  <c r="L128" i="44"/>
  <c r="M128" i="44"/>
  <c r="N128" i="44"/>
  <c r="O128" i="44"/>
  <c r="P128" i="44"/>
  <c r="P129" i="48"/>
  <c r="I128" i="48"/>
  <c r="I129" i="48" s="1"/>
  <c r="T129" i="48"/>
  <c r="E128" i="48"/>
  <c r="D129" i="48"/>
  <c r="U129" i="48"/>
  <c r="C130" i="48" a="1"/>
  <c r="C130" i="48" s="1"/>
  <c r="K130" i="48"/>
  <c r="L130" i="48" s="1"/>
  <c r="M130" i="48" s="1"/>
  <c r="F130" i="48" a="1"/>
  <c r="F130" i="48" s="1"/>
  <c r="G129" i="48"/>
  <c r="B130" i="48"/>
  <c r="A131" i="48"/>
  <c r="N130" i="48"/>
  <c r="A130" i="44"/>
  <c r="A131" i="43"/>
  <c r="B130" i="43"/>
  <c r="N129" i="43"/>
  <c r="M129" i="43"/>
  <c r="P129" i="43"/>
  <c r="K129" i="43"/>
  <c r="D129" i="43" a="1"/>
  <c r="D129" i="43" s="1"/>
  <c r="B129" i="94"/>
  <c r="J129" i="43"/>
  <c r="C129" i="43" a="1"/>
  <c r="C129" i="43" s="1"/>
  <c r="L129" i="43"/>
  <c r="B129" i="44"/>
  <c r="O129" i="43"/>
  <c r="E129" i="43" a="1"/>
  <c r="E129" i="43" s="1"/>
  <c r="E128" i="94"/>
  <c r="E128" i="44"/>
  <c r="L128" i="94" a="1"/>
  <c r="L128" i="94" s="1"/>
  <c r="K128" i="94" a="1"/>
  <c r="K128" i="94" s="1"/>
  <c r="M128" i="94" a="1"/>
  <c r="M128" i="94" s="1"/>
  <c r="O128" i="94" a="1"/>
  <c r="O128" i="94" s="1"/>
  <c r="J128" i="94" a="1"/>
  <c r="J128" i="94" s="1"/>
  <c r="N128" i="94" a="1"/>
  <c r="N128" i="94" s="1"/>
  <c r="C128" i="44"/>
  <c r="C128" i="94"/>
  <c r="D128" i="94"/>
  <c r="D128" i="44"/>
  <c r="H130" i="48" l="1"/>
  <c r="I130" i="48" s="1"/>
  <c r="C131" i="48" a="1"/>
  <c r="C131" i="48" s="1"/>
  <c r="H131" i="48" s="1"/>
  <c r="F131" i="48" a="1"/>
  <c r="F131" i="48" s="1"/>
  <c r="K131" i="48"/>
  <c r="L131" i="48" s="1"/>
  <c r="M131" i="48" s="1"/>
  <c r="E129" i="48"/>
  <c r="D130" i="48"/>
  <c r="O130" i="48"/>
  <c r="P130" i="48"/>
  <c r="U130" i="48"/>
  <c r="J129" i="44"/>
  <c r="K129" i="44"/>
  <c r="L129" i="44"/>
  <c r="M129" i="44"/>
  <c r="N129" i="44"/>
  <c r="O129" i="44"/>
  <c r="P129" i="44"/>
  <c r="G130" i="48"/>
  <c r="T130" i="48"/>
  <c r="S129" i="48"/>
  <c r="E129" i="94"/>
  <c r="E129" i="44"/>
  <c r="C129" i="94"/>
  <c r="C129" i="44"/>
  <c r="N129" i="94" a="1"/>
  <c r="N129" i="94" s="1"/>
  <c r="K129" i="94" a="1"/>
  <c r="K129" i="94" s="1"/>
  <c r="M129" i="94" a="1"/>
  <c r="M129" i="94" s="1"/>
  <c r="J129" i="94" a="1"/>
  <c r="J129" i="94" s="1"/>
  <c r="L129" i="94" a="1"/>
  <c r="L129" i="94" s="1"/>
  <c r="O129" i="94" a="1"/>
  <c r="O129" i="94" s="1"/>
  <c r="D129" i="44"/>
  <c r="D129" i="94"/>
  <c r="N130" i="43"/>
  <c r="P130" i="43"/>
  <c r="B130" i="44"/>
  <c r="D130" i="43" a="1"/>
  <c r="D130" i="43" s="1"/>
  <c r="M130" i="43"/>
  <c r="B130" i="94"/>
  <c r="L130" i="43"/>
  <c r="C130" i="43" a="1"/>
  <c r="C130" i="43" s="1"/>
  <c r="E130" i="43" a="1"/>
  <c r="E130" i="43" s="1"/>
  <c r="K130" i="43"/>
  <c r="O130" i="43"/>
  <c r="J130" i="43"/>
  <c r="B131" i="43"/>
  <c r="A132" i="43"/>
  <c r="A131" i="44"/>
  <c r="A132" i="48"/>
  <c r="B131" i="48"/>
  <c r="N131" i="48"/>
  <c r="S130" i="48" l="1"/>
  <c r="G131" i="48"/>
  <c r="P131" i="48"/>
  <c r="O131" i="48"/>
  <c r="D131" i="48"/>
  <c r="J130" i="44"/>
  <c r="K130" i="44"/>
  <c r="L130" i="44"/>
  <c r="M130" i="44"/>
  <c r="N130" i="44"/>
  <c r="O130" i="44"/>
  <c r="P130" i="44"/>
  <c r="I131" i="48"/>
  <c r="T131" i="48"/>
  <c r="F132" i="48" a="1"/>
  <c r="F132" i="48" s="1"/>
  <c r="C132" i="48" a="1"/>
  <c r="C132" i="48" s="1"/>
  <c r="D132" i="48" s="1"/>
  <c r="K132" i="48"/>
  <c r="L132" i="48" s="1"/>
  <c r="M132" i="48" s="1"/>
  <c r="E130" i="48"/>
  <c r="U131" i="48"/>
  <c r="J130" i="48"/>
  <c r="Q130" i="48" s="1"/>
  <c r="R130" i="48" s="1"/>
  <c r="A133" i="48"/>
  <c r="B132" i="48"/>
  <c r="N132" i="48"/>
  <c r="A132" i="44"/>
  <c r="A133" i="43"/>
  <c r="B132" i="43"/>
  <c r="P131" i="43"/>
  <c r="C131" i="43" a="1"/>
  <c r="C131" i="43" s="1"/>
  <c r="D131" i="43" a="1"/>
  <c r="D131" i="43" s="1"/>
  <c r="M131" i="43"/>
  <c r="B131" i="44"/>
  <c r="J131" i="43"/>
  <c r="K131" i="43"/>
  <c r="E131" i="43" a="1"/>
  <c r="E131" i="43" s="1"/>
  <c r="B131" i="94"/>
  <c r="O131" i="43"/>
  <c r="L131" i="43"/>
  <c r="N131" i="43"/>
  <c r="E130" i="94"/>
  <c r="E130" i="44"/>
  <c r="C130" i="44"/>
  <c r="C130" i="94"/>
  <c r="N130" i="94" a="1"/>
  <c r="N130" i="94" s="1"/>
  <c r="O130" i="94" a="1"/>
  <c r="O130" i="94" s="1"/>
  <c r="K130" i="94" a="1"/>
  <c r="K130" i="94" s="1"/>
  <c r="M130" i="94" a="1"/>
  <c r="M130" i="94" s="1"/>
  <c r="L130" i="94" a="1"/>
  <c r="L130" i="94" s="1"/>
  <c r="J130" i="94" a="1"/>
  <c r="J130" i="94" s="1"/>
  <c r="D130" i="44"/>
  <c r="D130" i="94"/>
  <c r="S131" i="48" l="1"/>
  <c r="S132" i="48"/>
  <c r="J131" i="44"/>
  <c r="K131" i="44"/>
  <c r="L131" i="44"/>
  <c r="M131" i="44"/>
  <c r="N131" i="44"/>
  <c r="O131" i="44"/>
  <c r="P131" i="44"/>
  <c r="P132" i="48"/>
  <c r="K133" i="48"/>
  <c r="L133" i="48" s="1"/>
  <c r="M133" i="48" s="1"/>
  <c r="F133" i="48" a="1"/>
  <c r="F133" i="48" s="1"/>
  <c r="C133" i="48" a="1"/>
  <c r="C133" i="48" s="1"/>
  <c r="G133" i="48" s="1"/>
  <c r="H132" i="48"/>
  <c r="I132" i="48"/>
  <c r="O132" i="48"/>
  <c r="T132" i="48"/>
  <c r="U132" i="48"/>
  <c r="E131" i="48"/>
  <c r="E132" i="48" s="1"/>
  <c r="G132" i="48"/>
  <c r="J131" i="48"/>
  <c r="Q131" i="48" s="1"/>
  <c r="R131" i="48" s="1"/>
  <c r="O131" i="94" a="1"/>
  <c r="O131" i="94" s="1"/>
  <c r="N131" i="94" a="1"/>
  <c r="N131" i="94" s="1"/>
  <c r="K131" i="94" a="1"/>
  <c r="K131" i="94" s="1"/>
  <c r="M131" i="94" a="1"/>
  <c r="M131" i="94" s="1"/>
  <c r="J131" i="94" a="1"/>
  <c r="J131" i="94" s="1"/>
  <c r="L131" i="94" a="1"/>
  <c r="L131" i="94" s="1"/>
  <c r="E131" i="94"/>
  <c r="E131" i="44"/>
  <c r="D131" i="94"/>
  <c r="D131" i="44"/>
  <c r="C131" i="94"/>
  <c r="C131" i="44"/>
  <c r="B132" i="44"/>
  <c r="D132" i="43" a="1"/>
  <c r="D132" i="43" s="1"/>
  <c r="P132" i="43"/>
  <c r="N132" i="43"/>
  <c r="C132" i="43" a="1"/>
  <c r="C132" i="43" s="1"/>
  <c r="B132" i="94"/>
  <c r="E132" i="43" a="1"/>
  <c r="E132" i="43" s="1"/>
  <c r="O132" i="43"/>
  <c r="J132" i="43"/>
  <c r="M132" i="43"/>
  <c r="L132" i="43"/>
  <c r="K132" i="43"/>
  <c r="A134" i="43"/>
  <c r="B133" i="43"/>
  <c r="A133" i="44"/>
  <c r="N133" i="48"/>
  <c r="A134" i="48"/>
  <c r="B133" i="48"/>
  <c r="T133" i="48" l="1"/>
  <c r="U133" i="48"/>
  <c r="D133" i="48"/>
  <c r="E133" i="48" s="1"/>
  <c r="O133" i="48"/>
  <c r="J132" i="48"/>
  <c r="Q132" i="48" s="1"/>
  <c r="R132" i="48" s="1"/>
  <c r="H133" i="48"/>
  <c r="J133" i="48" s="1"/>
  <c r="Q133" i="48" s="1"/>
  <c r="R133" i="48" s="1"/>
  <c r="P133" i="48"/>
  <c r="F134" i="48" a="1"/>
  <c r="F134" i="48" s="1"/>
  <c r="K134" i="48"/>
  <c r="L134" i="48" s="1"/>
  <c r="M134" i="48" s="1"/>
  <c r="C134" i="48" a="1"/>
  <c r="C134" i="48" s="1"/>
  <c r="J132" i="44"/>
  <c r="K132" i="44"/>
  <c r="L132" i="44"/>
  <c r="M132" i="44"/>
  <c r="N132" i="44"/>
  <c r="O132" i="44"/>
  <c r="P132" i="44"/>
  <c r="A135" i="48"/>
  <c r="B134" i="48"/>
  <c r="N134" i="48"/>
  <c r="K133" i="43"/>
  <c r="L133" i="43"/>
  <c r="D133" i="43" a="1"/>
  <c r="D133" i="43" s="1"/>
  <c r="M133" i="43"/>
  <c r="E133" i="43" a="1"/>
  <c r="E133" i="43" s="1"/>
  <c r="J133" i="43"/>
  <c r="N133" i="43"/>
  <c r="B133" i="94"/>
  <c r="P133" i="43"/>
  <c r="B133" i="44"/>
  <c r="O133" i="43"/>
  <c r="C133" i="43" a="1"/>
  <c r="C133" i="43" s="1"/>
  <c r="B134" i="43"/>
  <c r="A135" i="43"/>
  <c r="A134" i="44"/>
  <c r="E132" i="94"/>
  <c r="E132" i="44"/>
  <c r="J132" i="94" a="1"/>
  <c r="J132" i="94" s="1"/>
  <c r="O132" i="94" a="1"/>
  <c r="O132" i="94" s="1"/>
  <c r="N132" i="94" a="1"/>
  <c r="N132" i="94" s="1"/>
  <c r="M132" i="94" a="1"/>
  <c r="M132" i="94" s="1"/>
  <c r="L132" i="94" a="1"/>
  <c r="L132" i="94" s="1"/>
  <c r="K132" i="94" a="1"/>
  <c r="K132" i="94" s="1"/>
  <c r="C132" i="94"/>
  <c r="C132" i="44"/>
  <c r="D132" i="44"/>
  <c r="D132" i="94"/>
  <c r="G134" i="48" l="1"/>
  <c r="J133" i="44"/>
  <c r="K133" i="44"/>
  <c r="L133" i="44"/>
  <c r="M133" i="44"/>
  <c r="N133" i="44"/>
  <c r="O133" i="44"/>
  <c r="P133" i="44"/>
  <c r="U134" i="48"/>
  <c r="H134" i="48"/>
  <c r="J134" i="48" s="1"/>
  <c r="P134" i="48"/>
  <c r="Q134" i="48" s="1"/>
  <c r="R134" i="48" s="1"/>
  <c r="S133" i="48"/>
  <c r="S134" i="48" s="1"/>
  <c r="I133" i="48"/>
  <c r="I134" i="48" s="1"/>
  <c r="D134" i="48"/>
  <c r="E134" i="48" s="1"/>
  <c r="O134" i="48"/>
  <c r="K135" i="48"/>
  <c r="L135" i="48" s="1"/>
  <c r="M135" i="48" s="1"/>
  <c r="F135" i="48" a="1"/>
  <c r="F135" i="48" s="1"/>
  <c r="C135" i="48" a="1"/>
  <c r="C135" i="48" s="1"/>
  <c r="G135" i="48" s="1"/>
  <c r="T134" i="48"/>
  <c r="A135" i="44"/>
  <c r="A136" i="43"/>
  <c r="B135" i="43"/>
  <c r="K134" i="43"/>
  <c r="D134" i="43" a="1"/>
  <c r="D134" i="43" s="1"/>
  <c r="O134" i="43"/>
  <c r="N134" i="43"/>
  <c r="B134" i="94"/>
  <c r="L134" i="43"/>
  <c r="M134" i="43"/>
  <c r="E134" i="43" a="1"/>
  <c r="E134" i="43" s="1"/>
  <c r="P134" i="43"/>
  <c r="B134" i="44"/>
  <c r="C134" i="43" a="1"/>
  <c r="C134" i="43" s="1"/>
  <c r="J134" i="43"/>
  <c r="C133" i="44"/>
  <c r="C133" i="94"/>
  <c r="M133" i="94" a="1"/>
  <c r="M133" i="94" s="1"/>
  <c r="N133" i="94" a="1"/>
  <c r="N133" i="94" s="1"/>
  <c r="K133" i="94" a="1"/>
  <c r="K133" i="94" s="1"/>
  <c r="J133" i="94" a="1"/>
  <c r="J133" i="94" s="1"/>
  <c r="O133" i="94" a="1"/>
  <c r="O133" i="94" s="1"/>
  <c r="L133" i="94" a="1"/>
  <c r="L133" i="94" s="1"/>
  <c r="E133" i="94"/>
  <c r="E133" i="44"/>
  <c r="D133" i="94"/>
  <c r="D133" i="44"/>
  <c r="N135" i="48"/>
  <c r="A136" i="48"/>
  <c r="B135" i="48"/>
  <c r="P135" i="48" l="1"/>
  <c r="H135" i="48"/>
  <c r="J135" i="48" s="1"/>
  <c r="S135" i="48"/>
  <c r="O135" i="48"/>
  <c r="Q135" i="48"/>
  <c r="R135" i="48" s="1"/>
  <c r="T135" i="48"/>
  <c r="D135" i="48"/>
  <c r="E135" i="48" s="1"/>
  <c r="I135" i="48"/>
  <c r="C136" i="48" a="1"/>
  <c r="C136" i="48" s="1"/>
  <c r="H136" i="48" s="1"/>
  <c r="J136" i="48" s="1"/>
  <c r="F136" i="48" a="1"/>
  <c r="F136" i="48" s="1"/>
  <c r="K136" i="48"/>
  <c r="L136" i="48" s="1"/>
  <c r="M136" i="48" s="1"/>
  <c r="J134" i="44"/>
  <c r="K134" i="44"/>
  <c r="L134" i="44"/>
  <c r="M134" i="44"/>
  <c r="N134" i="44"/>
  <c r="O134" i="44"/>
  <c r="P134" i="44"/>
  <c r="U135" i="48"/>
  <c r="A137" i="48"/>
  <c r="N136" i="48"/>
  <c r="B136" i="48"/>
  <c r="C134" i="44"/>
  <c r="C134" i="94"/>
  <c r="E134" i="94"/>
  <c r="E134" i="44"/>
  <c r="O134" i="94" a="1"/>
  <c r="O134" i="94" s="1"/>
  <c r="M134" i="94" a="1"/>
  <c r="M134" i="94" s="1"/>
  <c r="N134" i="94" a="1"/>
  <c r="N134" i="94" s="1"/>
  <c r="J134" i="94" a="1"/>
  <c r="J134" i="94" s="1"/>
  <c r="K134" i="94" a="1"/>
  <c r="K134" i="94" s="1"/>
  <c r="L134" i="94" a="1"/>
  <c r="L134" i="94" s="1"/>
  <c r="D134" i="94"/>
  <c r="D134" i="44"/>
  <c r="M135" i="43"/>
  <c r="B135" i="94"/>
  <c r="O135" i="43"/>
  <c r="B135" i="44"/>
  <c r="P135" i="43"/>
  <c r="N135" i="43"/>
  <c r="K135" i="43"/>
  <c r="C135" i="43" a="1"/>
  <c r="C135" i="43" s="1"/>
  <c r="J135" i="43"/>
  <c r="D135" i="43" a="1"/>
  <c r="D135" i="43" s="1"/>
  <c r="L135" i="43"/>
  <c r="E135" i="43" a="1"/>
  <c r="E135" i="43" s="1"/>
  <c r="A137" i="43"/>
  <c r="B136" i="43"/>
  <c r="A136" i="44"/>
  <c r="O136" i="48" l="1"/>
  <c r="P136" i="48"/>
  <c r="Q136" i="48" s="1"/>
  <c r="R136" i="48" s="1"/>
  <c r="I136" i="48"/>
  <c r="D136" i="48"/>
  <c r="S136" i="48" s="1"/>
  <c r="J135" i="44"/>
  <c r="K135" i="44"/>
  <c r="L135" i="44"/>
  <c r="M135" i="44"/>
  <c r="N135" i="44"/>
  <c r="O135" i="44"/>
  <c r="P135" i="44"/>
  <c r="T136" i="48"/>
  <c r="U136" i="48"/>
  <c r="C137" i="48" a="1"/>
  <c r="C137" i="48" s="1"/>
  <c r="F137" i="48" a="1"/>
  <c r="F137" i="48" s="1"/>
  <c r="K137" i="48"/>
  <c r="L137" i="48" s="1"/>
  <c r="M137" i="48" s="1"/>
  <c r="E136" i="48"/>
  <c r="G136" i="48"/>
  <c r="B136" i="44"/>
  <c r="L136" i="43"/>
  <c r="C136" i="43" a="1"/>
  <c r="C136" i="43" s="1"/>
  <c r="K136" i="43"/>
  <c r="O136" i="43"/>
  <c r="J136" i="43"/>
  <c r="P136" i="43"/>
  <c r="B136" i="94"/>
  <c r="E136" i="43" a="1"/>
  <c r="E136" i="43" s="1"/>
  <c r="M136" i="43"/>
  <c r="N136" i="43"/>
  <c r="D136" i="43" a="1"/>
  <c r="D136" i="43" s="1"/>
  <c r="A138" i="43"/>
  <c r="A137" i="44"/>
  <c r="B137" i="43"/>
  <c r="E135" i="94"/>
  <c r="E135" i="44"/>
  <c r="D135" i="94"/>
  <c r="D135" i="44"/>
  <c r="C135" i="44"/>
  <c r="C135" i="94"/>
  <c r="N135" i="94" a="1"/>
  <c r="N135" i="94" s="1"/>
  <c r="O135" i="94" a="1"/>
  <c r="O135" i="94" s="1"/>
  <c r="M135" i="94" a="1"/>
  <c r="M135" i="94" s="1"/>
  <c r="L135" i="94" a="1"/>
  <c r="L135" i="94" s="1"/>
  <c r="K135" i="94" a="1"/>
  <c r="K135" i="94" s="1"/>
  <c r="J135" i="94" a="1"/>
  <c r="J135" i="94" s="1"/>
  <c r="B137" i="48"/>
  <c r="N137" i="48"/>
  <c r="A138" i="48"/>
  <c r="G137" i="48" l="1"/>
  <c r="O137" i="48"/>
  <c r="H137" i="48"/>
  <c r="I137" i="48" s="1"/>
  <c r="U137" i="48"/>
  <c r="J136" i="44"/>
  <c r="K136" i="44"/>
  <c r="L136" i="44"/>
  <c r="M136" i="44"/>
  <c r="N136" i="44"/>
  <c r="O136" i="44"/>
  <c r="P136" i="44"/>
  <c r="P137" i="48"/>
  <c r="J137" i="48"/>
  <c r="Q137" i="48" s="1"/>
  <c r="R137" i="48" s="1"/>
  <c r="T137" i="48"/>
  <c r="D137" i="48"/>
  <c r="S137" i="48" s="1"/>
  <c r="C138" i="48" a="1"/>
  <c r="C138" i="48" s="1"/>
  <c r="U138" i="48" s="1"/>
  <c r="K138" i="48"/>
  <c r="L138" i="48" s="1"/>
  <c r="M138" i="48" s="1"/>
  <c r="F138" i="48" a="1"/>
  <c r="F138" i="48" s="1"/>
  <c r="N138" i="48"/>
  <c r="A139" i="48"/>
  <c r="B138" i="48"/>
  <c r="M137" i="43"/>
  <c r="C137" i="43" a="1"/>
  <c r="C137" i="43" s="1"/>
  <c r="B137" i="44"/>
  <c r="B137" i="94"/>
  <c r="N137" i="43"/>
  <c r="K137" i="43"/>
  <c r="J137" i="43"/>
  <c r="D137" i="43" a="1"/>
  <c r="D137" i="43" s="1"/>
  <c r="E137" i="43" a="1"/>
  <c r="E137" i="43" s="1"/>
  <c r="L137" i="43"/>
  <c r="P137" i="43"/>
  <c r="O137" i="43"/>
  <c r="A139" i="43"/>
  <c r="B138" i="43"/>
  <c r="A138" i="44"/>
  <c r="D136" i="94"/>
  <c r="D136" i="44"/>
  <c r="E136" i="94"/>
  <c r="E136" i="44"/>
  <c r="L136" i="94" a="1"/>
  <c r="L136" i="94" s="1"/>
  <c r="M136" i="94" a="1"/>
  <c r="M136" i="94" s="1"/>
  <c r="K136" i="94" a="1"/>
  <c r="K136" i="94" s="1"/>
  <c r="J136" i="94" a="1"/>
  <c r="J136" i="94" s="1"/>
  <c r="N136" i="94" a="1"/>
  <c r="N136" i="94" s="1"/>
  <c r="O136" i="94" a="1"/>
  <c r="O136" i="94" s="1"/>
  <c r="C136" i="44"/>
  <c r="C136" i="94"/>
  <c r="H138" i="48" l="1"/>
  <c r="I138" i="48" s="1"/>
  <c r="O138" i="48"/>
  <c r="J137" i="44"/>
  <c r="K137" i="44"/>
  <c r="L137" i="44"/>
  <c r="M137" i="44"/>
  <c r="N137" i="44"/>
  <c r="O137" i="44"/>
  <c r="P137" i="44"/>
  <c r="T138" i="48"/>
  <c r="P138" i="48"/>
  <c r="J138" i="48"/>
  <c r="Q138" i="48" s="1"/>
  <c r="R138" i="48" s="1"/>
  <c r="K139" i="48"/>
  <c r="L139" i="48" s="1"/>
  <c r="M139" i="48" s="1"/>
  <c r="C139" i="48" a="1"/>
  <c r="C139" i="48" s="1"/>
  <c r="U139" i="48" s="1"/>
  <c r="F139" i="48" a="1"/>
  <c r="F139" i="48" s="1"/>
  <c r="D138" i="48"/>
  <c r="S138" i="48" s="1"/>
  <c r="E137" i="48"/>
  <c r="G138" i="48"/>
  <c r="O138" i="43"/>
  <c r="C138" i="43" a="1"/>
  <c r="C138" i="43" s="1"/>
  <c r="J138" i="43"/>
  <c r="B138" i="94"/>
  <c r="K138" i="43"/>
  <c r="B138" i="44"/>
  <c r="M138" i="43"/>
  <c r="N138" i="43"/>
  <c r="D138" i="43" a="1"/>
  <c r="D138" i="43" s="1"/>
  <c r="L138" i="43"/>
  <c r="E138" i="43" a="1"/>
  <c r="E138" i="43" s="1"/>
  <c r="P138" i="43"/>
  <c r="B139" i="43"/>
  <c r="A139" i="44"/>
  <c r="A140" i="43"/>
  <c r="E137" i="44"/>
  <c r="E137" i="94"/>
  <c r="D137" i="44"/>
  <c r="D137" i="94"/>
  <c r="K137" i="94" a="1"/>
  <c r="K137" i="94" s="1"/>
  <c r="M137" i="94" a="1"/>
  <c r="M137" i="94" s="1"/>
  <c r="N137" i="94" a="1"/>
  <c r="N137" i="94" s="1"/>
  <c r="L137" i="94" a="1"/>
  <c r="L137" i="94" s="1"/>
  <c r="O137" i="94" a="1"/>
  <c r="O137" i="94" s="1"/>
  <c r="J137" i="94" a="1"/>
  <c r="J137" i="94" s="1"/>
  <c r="C137" i="94"/>
  <c r="C137" i="44"/>
  <c r="B139" i="48"/>
  <c r="N139" i="48"/>
  <c r="A140" i="48"/>
  <c r="P139" i="48" l="1"/>
  <c r="H139" i="48"/>
  <c r="I139" i="48" s="1"/>
  <c r="D139" i="48"/>
  <c r="E138" i="48"/>
  <c r="O139" i="48"/>
  <c r="G139" i="48"/>
  <c r="T139" i="48"/>
  <c r="S139" i="48"/>
  <c r="F140" i="48" a="1"/>
  <c r="F140" i="48" s="1"/>
  <c r="C140" i="48" a="1"/>
  <c r="C140" i="48" s="1"/>
  <c r="P140" i="48" s="1"/>
  <c r="K140" i="48"/>
  <c r="L140" i="48" s="1"/>
  <c r="M140" i="48" s="1"/>
  <c r="J138" i="44"/>
  <c r="K138" i="44"/>
  <c r="L138" i="44"/>
  <c r="M138" i="44"/>
  <c r="N138" i="44"/>
  <c r="O138" i="44"/>
  <c r="P138" i="44"/>
  <c r="A141" i="48"/>
  <c r="B140" i="48"/>
  <c r="N140" i="48"/>
  <c r="A140" i="44"/>
  <c r="B140" i="43"/>
  <c r="A141" i="43"/>
  <c r="O139" i="43"/>
  <c r="M139" i="43"/>
  <c r="L139" i="43"/>
  <c r="D139" i="43" a="1"/>
  <c r="D139" i="43" s="1"/>
  <c r="N139" i="43"/>
  <c r="P139" i="43"/>
  <c r="J139" i="43"/>
  <c r="E139" i="43" a="1"/>
  <c r="E139" i="43" s="1"/>
  <c r="C139" i="43" a="1"/>
  <c r="C139" i="43" s="1"/>
  <c r="K139" i="43"/>
  <c r="B139" i="94"/>
  <c r="B139" i="44"/>
  <c r="E138" i="94"/>
  <c r="E138" i="44"/>
  <c r="D138" i="44"/>
  <c r="D138" i="94"/>
  <c r="N138" i="94" a="1"/>
  <c r="N138" i="94" s="1"/>
  <c r="L138" i="94" a="1"/>
  <c r="L138" i="94" s="1"/>
  <c r="K138" i="94" a="1"/>
  <c r="K138" i="94" s="1"/>
  <c r="O138" i="94" a="1"/>
  <c r="O138" i="94" s="1"/>
  <c r="M138" i="94" a="1"/>
  <c r="M138" i="94" s="1"/>
  <c r="J138" i="94" a="1"/>
  <c r="J138" i="94" s="1"/>
  <c r="C138" i="94"/>
  <c r="C138" i="44"/>
  <c r="U140" i="48" l="1"/>
  <c r="T140" i="48"/>
  <c r="H140" i="48"/>
  <c r="I140" i="48" s="1"/>
  <c r="O140" i="48"/>
  <c r="J139" i="44"/>
  <c r="K139" i="44"/>
  <c r="L139" i="44"/>
  <c r="M139" i="44"/>
  <c r="N139" i="44"/>
  <c r="O139" i="44"/>
  <c r="P139" i="44"/>
  <c r="C141" i="48" a="1"/>
  <c r="C141" i="48" s="1"/>
  <c r="F141" i="48" a="1"/>
  <c r="F141" i="48" s="1"/>
  <c r="K141" i="48"/>
  <c r="L141" i="48" s="1"/>
  <c r="M141" i="48" s="1"/>
  <c r="E139" i="48"/>
  <c r="G140" i="48"/>
  <c r="D140" i="48"/>
  <c r="J139" i="48"/>
  <c r="Q139" i="48" s="1"/>
  <c r="R139" i="48" s="1"/>
  <c r="J139" i="94" a="1"/>
  <c r="J139" i="94" s="1"/>
  <c r="K139" i="94" a="1"/>
  <c r="K139" i="94" s="1"/>
  <c r="O139" i="94" a="1"/>
  <c r="O139" i="94" s="1"/>
  <c r="L139" i="94" a="1"/>
  <c r="L139" i="94" s="1"/>
  <c r="M139" i="94" a="1"/>
  <c r="M139" i="94" s="1"/>
  <c r="N139" i="94" a="1"/>
  <c r="N139" i="94" s="1"/>
  <c r="C139" i="94"/>
  <c r="C139" i="44"/>
  <c r="E139" i="44"/>
  <c r="E139" i="94"/>
  <c r="D139" i="94"/>
  <c r="D139" i="44"/>
  <c r="A141" i="44"/>
  <c r="B141" i="43"/>
  <c r="A142" i="43"/>
  <c r="B140" i="94"/>
  <c r="B140" i="44"/>
  <c r="J140" i="43"/>
  <c r="E140" i="43" a="1"/>
  <c r="E140" i="43" s="1"/>
  <c r="P140" i="43"/>
  <c r="D140" i="43" a="1"/>
  <c r="D140" i="43" s="1"/>
  <c r="M140" i="43"/>
  <c r="N140" i="43"/>
  <c r="C140" i="43" a="1"/>
  <c r="C140" i="43" s="1"/>
  <c r="O140" i="43"/>
  <c r="K140" i="43"/>
  <c r="L140" i="43"/>
  <c r="A142" i="48"/>
  <c r="N141" i="48"/>
  <c r="B141" i="48"/>
  <c r="E140" i="48" l="1"/>
  <c r="G141" i="48"/>
  <c r="O141" i="48"/>
  <c r="J140" i="44"/>
  <c r="K140" i="44"/>
  <c r="L140" i="44"/>
  <c r="M140" i="44"/>
  <c r="N140" i="44"/>
  <c r="O140" i="44"/>
  <c r="P140" i="44"/>
  <c r="S140" i="48"/>
  <c r="J140" i="48"/>
  <c r="Q140" i="48" s="1"/>
  <c r="R140" i="48" s="1"/>
  <c r="D141" i="48"/>
  <c r="H141" i="48"/>
  <c r="I141" i="48" s="1"/>
  <c r="C142" i="48" a="1"/>
  <c r="C142" i="48" s="1"/>
  <c r="F142" i="48" a="1"/>
  <c r="F142" i="48" s="1"/>
  <c r="K142" i="48"/>
  <c r="L142" i="48" s="1"/>
  <c r="M142" i="48" s="1"/>
  <c r="U141" i="48"/>
  <c r="T141" i="48"/>
  <c r="P141" i="48"/>
  <c r="N142" i="48"/>
  <c r="B142" i="48"/>
  <c r="A143" i="48"/>
  <c r="C140" i="44"/>
  <c r="C140" i="94"/>
  <c r="D140" i="94"/>
  <c r="D140" i="44"/>
  <c r="E140" i="94"/>
  <c r="E140" i="44"/>
  <c r="N140" i="94" a="1"/>
  <c r="N140" i="94" s="1"/>
  <c r="J140" i="94" a="1"/>
  <c r="J140" i="94" s="1"/>
  <c r="M140" i="94" a="1"/>
  <c r="M140" i="94" s="1"/>
  <c r="K140" i="94" a="1"/>
  <c r="K140" i="94" s="1"/>
  <c r="L140" i="94" a="1"/>
  <c r="L140" i="94" s="1"/>
  <c r="O140" i="94" a="1"/>
  <c r="O140" i="94" s="1"/>
  <c r="B142" i="43"/>
  <c r="A143" i="43"/>
  <c r="A142" i="44"/>
  <c r="B141" i="44"/>
  <c r="P141" i="43"/>
  <c r="L141" i="43"/>
  <c r="N141" i="43"/>
  <c r="E141" i="43" a="1"/>
  <c r="E141" i="43" s="1"/>
  <c r="B141" i="94"/>
  <c r="O141" i="43"/>
  <c r="J141" i="43"/>
  <c r="K141" i="43"/>
  <c r="D141" i="43" a="1"/>
  <c r="D141" i="43" s="1"/>
  <c r="M141" i="43"/>
  <c r="C141" i="43" a="1"/>
  <c r="C141" i="43" s="1"/>
  <c r="S141" i="48" l="1"/>
  <c r="C143" i="48" a="1"/>
  <c r="C143" i="48" s="1"/>
  <c r="F143" i="48" a="1"/>
  <c r="F143" i="48" s="1"/>
  <c r="K143" i="48"/>
  <c r="L143" i="48" s="1"/>
  <c r="M143" i="48" s="1"/>
  <c r="G142" i="48"/>
  <c r="D142" i="48"/>
  <c r="S142" i="48"/>
  <c r="J141" i="48"/>
  <c r="Q141" i="48" s="1"/>
  <c r="R141" i="48" s="1"/>
  <c r="O142" i="48"/>
  <c r="P142" i="48"/>
  <c r="T142" i="48"/>
  <c r="H142" i="48"/>
  <c r="J141" i="44"/>
  <c r="K141" i="44"/>
  <c r="L141" i="44"/>
  <c r="M141" i="44"/>
  <c r="N141" i="44"/>
  <c r="O141" i="44"/>
  <c r="P141" i="44"/>
  <c r="I142" i="48"/>
  <c r="U142" i="48"/>
  <c r="E141" i="48"/>
  <c r="C141" i="44"/>
  <c r="C141" i="94"/>
  <c r="D141" i="94"/>
  <c r="D141" i="44"/>
  <c r="K141" i="94" a="1"/>
  <c r="K141" i="94" s="1"/>
  <c r="M141" i="94" a="1"/>
  <c r="M141" i="94" s="1"/>
  <c r="L141" i="94" a="1"/>
  <c r="L141" i="94" s="1"/>
  <c r="J141" i="94" a="1"/>
  <c r="J141" i="94" s="1"/>
  <c r="N141" i="94" a="1"/>
  <c r="N141" i="94" s="1"/>
  <c r="O141" i="94" a="1"/>
  <c r="O141" i="94" s="1"/>
  <c r="E141" i="94"/>
  <c r="E141" i="44"/>
  <c r="A143" i="44"/>
  <c r="B143" i="43"/>
  <c r="A144" i="43"/>
  <c r="N142" i="43"/>
  <c r="M142" i="43"/>
  <c r="J142" i="43"/>
  <c r="B142" i="44"/>
  <c r="O142" i="43"/>
  <c r="C142" i="43" a="1"/>
  <c r="C142" i="43" s="1"/>
  <c r="B142" i="94"/>
  <c r="K142" i="43"/>
  <c r="L142" i="43"/>
  <c r="D142" i="43" a="1"/>
  <c r="D142" i="43" s="1"/>
  <c r="P142" i="43"/>
  <c r="E142" i="43" a="1"/>
  <c r="E142" i="43" s="1"/>
  <c r="A144" i="48"/>
  <c r="B143" i="48"/>
  <c r="N143" i="48"/>
  <c r="E142" i="48" l="1"/>
  <c r="G143" i="48"/>
  <c r="P143" i="48"/>
  <c r="J142" i="44"/>
  <c r="K142" i="44"/>
  <c r="L142" i="44"/>
  <c r="M142" i="44"/>
  <c r="N142" i="44"/>
  <c r="O142" i="44"/>
  <c r="P142" i="44"/>
  <c r="H143" i="48"/>
  <c r="D143" i="48"/>
  <c r="E143" i="48" s="1"/>
  <c r="O143" i="48"/>
  <c r="U143" i="48"/>
  <c r="S143" i="48"/>
  <c r="T143" i="48"/>
  <c r="F144" i="48" a="1"/>
  <c r="F144" i="48" s="1"/>
  <c r="K144" i="48"/>
  <c r="L144" i="48" s="1"/>
  <c r="M144" i="48" s="1"/>
  <c r="C144" i="48" a="1"/>
  <c r="C144" i="48" s="1"/>
  <c r="T144" i="48" s="1"/>
  <c r="I143" i="48"/>
  <c r="J142" i="48"/>
  <c r="Q142" i="48" s="1"/>
  <c r="R142" i="48" s="1"/>
  <c r="A145" i="48"/>
  <c r="B144" i="48"/>
  <c r="N144" i="48"/>
  <c r="E142" i="44"/>
  <c r="E142" i="94"/>
  <c r="D142" i="94"/>
  <c r="D142" i="44"/>
  <c r="M142" i="94" a="1"/>
  <c r="M142" i="94" s="1"/>
  <c r="L142" i="94" a="1"/>
  <c r="L142" i="94" s="1"/>
  <c r="K142" i="94" a="1"/>
  <c r="K142" i="94" s="1"/>
  <c r="N142" i="94" a="1"/>
  <c r="N142" i="94" s="1"/>
  <c r="J142" i="94" a="1"/>
  <c r="J142" i="94" s="1"/>
  <c r="O142" i="94" a="1"/>
  <c r="O142" i="94" s="1"/>
  <c r="C142" i="44"/>
  <c r="C142" i="94"/>
  <c r="A144" i="44"/>
  <c r="A145" i="43"/>
  <c r="B144" i="43"/>
  <c r="N143" i="43"/>
  <c r="D143" i="43" a="1"/>
  <c r="D143" i="43" s="1"/>
  <c r="P143" i="43"/>
  <c r="B143" i="94"/>
  <c r="O143" i="43"/>
  <c r="C143" i="43" a="1"/>
  <c r="C143" i="43" s="1"/>
  <c r="L143" i="43"/>
  <c r="B143" i="44"/>
  <c r="K143" i="43"/>
  <c r="E143" i="43" a="1"/>
  <c r="E143" i="43" s="1"/>
  <c r="M143" i="43"/>
  <c r="J143" i="43"/>
  <c r="O144" i="48" l="1"/>
  <c r="S144" i="48"/>
  <c r="F145" i="48" a="1"/>
  <c r="F145" i="48" s="1"/>
  <c r="C145" i="48" a="1"/>
  <c r="C145" i="48" s="1"/>
  <c r="O145" i="48" s="1"/>
  <c r="K145" i="48"/>
  <c r="L145" i="48" s="1"/>
  <c r="M145" i="48" s="1"/>
  <c r="D144" i="48"/>
  <c r="E144" i="48" s="1"/>
  <c r="J143" i="44"/>
  <c r="K143" i="44"/>
  <c r="L143" i="44"/>
  <c r="M143" i="44"/>
  <c r="N143" i="44"/>
  <c r="O143" i="44"/>
  <c r="P143" i="44"/>
  <c r="U144" i="48"/>
  <c r="P144" i="48"/>
  <c r="J143" i="48"/>
  <c r="Q143" i="48" s="1"/>
  <c r="R143" i="48" s="1"/>
  <c r="G144" i="48"/>
  <c r="H144" i="48"/>
  <c r="I144" i="48" s="1"/>
  <c r="E143" i="94"/>
  <c r="E143" i="44"/>
  <c r="C143" i="44"/>
  <c r="C143" i="94"/>
  <c r="O143" i="94" a="1"/>
  <c r="O143" i="94" s="1"/>
  <c r="M143" i="94" a="1"/>
  <c r="M143" i="94" s="1"/>
  <c r="J143" i="94" a="1"/>
  <c r="J143" i="94" s="1"/>
  <c r="L143" i="94" a="1"/>
  <c r="L143" i="94" s="1"/>
  <c r="N143" i="94" a="1"/>
  <c r="N143" i="94" s="1"/>
  <c r="K143" i="94" a="1"/>
  <c r="K143" i="94" s="1"/>
  <c r="D143" i="44"/>
  <c r="D143" i="94"/>
  <c r="L144" i="43"/>
  <c r="K144" i="43"/>
  <c r="M144" i="43"/>
  <c r="B144" i="44"/>
  <c r="D144" i="43" a="1"/>
  <c r="D144" i="43" s="1"/>
  <c r="C144" i="43" a="1"/>
  <c r="C144" i="43" s="1"/>
  <c r="E144" i="43" a="1"/>
  <c r="E144" i="43" s="1"/>
  <c r="J144" i="43"/>
  <c r="P144" i="43"/>
  <c r="O144" i="43"/>
  <c r="B144" i="94"/>
  <c r="N144" i="43"/>
  <c r="A145" i="44"/>
  <c r="A146" i="43"/>
  <c r="B145" i="43"/>
  <c r="A146" i="48"/>
  <c r="B145" i="48"/>
  <c r="N145" i="48"/>
  <c r="U145" i="48" l="1"/>
  <c r="H145" i="48"/>
  <c r="I145" i="48" s="1"/>
  <c r="C146" i="48" a="1"/>
  <c r="C146" i="48" s="1"/>
  <c r="P146" i="48" s="1"/>
  <c r="K146" i="48"/>
  <c r="L146" i="48" s="1"/>
  <c r="M146" i="48" s="1"/>
  <c r="F146" i="48" a="1"/>
  <c r="F146" i="48" s="1"/>
  <c r="D145" i="48"/>
  <c r="E145" i="48" s="1"/>
  <c r="J144" i="48"/>
  <c r="Q144" i="48" s="1"/>
  <c r="R144" i="48" s="1"/>
  <c r="G145" i="48"/>
  <c r="T145" i="48"/>
  <c r="P145" i="48"/>
  <c r="J144" i="44"/>
  <c r="K144" i="44"/>
  <c r="L144" i="44"/>
  <c r="M144" i="44"/>
  <c r="N144" i="44"/>
  <c r="O144" i="44"/>
  <c r="P144" i="44"/>
  <c r="J145" i="48"/>
  <c r="Q145" i="48" s="1"/>
  <c r="R145" i="48" s="1"/>
  <c r="S145" i="48"/>
  <c r="N146" i="48"/>
  <c r="A147" i="48"/>
  <c r="B146" i="48"/>
  <c r="C145" i="43" a="1"/>
  <c r="C145" i="43" s="1"/>
  <c r="B145" i="44"/>
  <c r="L145" i="43"/>
  <c r="E145" i="43" a="1"/>
  <c r="E145" i="43" s="1"/>
  <c r="P145" i="43"/>
  <c r="M145" i="43"/>
  <c r="J145" i="43"/>
  <c r="O145" i="43"/>
  <c r="D145" i="43" a="1"/>
  <c r="D145" i="43" s="1"/>
  <c r="K145" i="43"/>
  <c r="B145" i="94"/>
  <c r="N145" i="43"/>
  <c r="B146" i="43"/>
  <c r="A146" i="44"/>
  <c r="A147" i="43"/>
  <c r="J144" i="94" a="1"/>
  <c r="J144" i="94" s="1"/>
  <c r="L144" i="94" a="1"/>
  <c r="L144" i="94" s="1"/>
  <c r="K144" i="94" a="1"/>
  <c r="K144" i="94" s="1"/>
  <c r="M144" i="94" a="1"/>
  <c r="M144" i="94" s="1"/>
  <c r="O144" i="94" a="1"/>
  <c r="O144" i="94" s="1"/>
  <c r="N144" i="94" a="1"/>
  <c r="N144" i="94" s="1"/>
  <c r="E144" i="44"/>
  <c r="E144" i="94"/>
  <c r="C144" i="94"/>
  <c r="C144" i="44"/>
  <c r="D144" i="44"/>
  <c r="D144" i="94"/>
  <c r="G146" i="48" l="1"/>
  <c r="S146" i="48"/>
  <c r="T146" i="48"/>
  <c r="J145" i="44"/>
  <c r="K145" i="44"/>
  <c r="L145" i="44"/>
  <c r="M145" i="44"/>
  <c r="N145" i="44"/>
  <c r="O145" i="44"/>
  <c r="P145" i="44"/>
  <c r="U146" i="48"/>
  <c r="O146" i="48"/>
  <c r="F147" i="48" a="1"/>
  <c r="F147" i="48" s="1"/>
  <c r="C147" i="48" a="1"/>
  <c r="C147" i="48" s="1"/>
  <c r="O147" i="48" s="1"/>
  <c r="K147" i="48"/>
  <c r="L147" i="48" s="1"/>
  <c r="M147" i="48" s="1"/>
  <c r="H146" i="48"/>
  <c r="I146" i="48" s="1"/>
  <c r="D146" i="48"/>
  <c r="E146" i="48" s="1"/>
  <c r="A147" i="44"/>
  <c r="B147" i="43"/>
  <c r="A148" i="43"/>
  <c r="B146" i="44"/>
  <c r="P146" i="43"/>
  <c r="D146" i="43" a="1"/>
  <c r="D146" i="43" s="1"/>
  <c r="B146" i="94"/>
  <c r="N146" i="43"/>
  <c r="M146" i="43"/>
  <c r="K146" i="43"/>
  <c r="L146" i="43"/>
  <c r="C146" i="43" a="1"/>
  <c r="C146" i="43" s="1"/>
  <c r="O146" i="43"/>
  <c r="J146" i="43"/>
  <c r="E146" i="43" a="1"/>
  <c r="E146" i="43" s="1"/>
  <c r="N145" i="94" a="1"/>
  <c r="N145" i="94" s="1"/>
  <c r="O145" i="94" a="1"/>
  <c r="O145" i="94" s="1"/>
  <c r="L145" i="94" a="1"/>
  <c r="L145" i="94" s="1"/>
  <c r="K145" i="94" a="1"/>
  <c r="K145" i="94" s="1"/>
  <c r="J145" i="94" a="1"/>
  <c r="J145" i="94" s="1"/>
  <c r="M145" i="94" a="1"/>
  <c r="M145" i="94" s="1"/>
  <c r="D145" i="44"/>
  <c r="D145" i="94"/>
  <c r="E145" i="44"/>
  <c r="E145" i="94"/>
  <c r="C145" i="44"/>
  <c r="C145" i="94"/>
  <c r="B147" i="48"/>
  <c r="N147" i="48"/>
  <c r="A148" i="48"/>
  <c r="J146" i="44" l="1"/>
  <c r="K146" i="44"/>
  <c r="L146" i="44"/>
  <c r="M146" i="44"/>
  <c r="N146" i="44"/>
  <c r="O146" i="44"/>
  <c r="P146" i="44"/>
  <c r="D147" i="48"/>
  <c r="E147" i="48" s="1"/>
  <c r="J146" i="48"/>
  <c r="Q146" i="48" s="1"/>
  <c r="R146" i="48" s="1"/>
  <c r="P147" i="48"/>
  <c r="U147" i="48"/>
  <c r="H147" i="48"/>
  <c r="I147" i="48" s="1"/>
  <c r="C148" i="48" a="1"/>
  <c r="C148" i="48" s="1"/>
  <c r="F148" i="48" a="1"/>
  <c r="F148" i="48" s="1"/>
  <c r="K148" i="48"/>
  <c r="L148" i="48" s="1"/>
  <c r="M148" i="48" s="1"/>
  <c r="S147" i="48"/>
  <c r="T147" i="48"/>
  <c r="G147" i="48"/>
  <c r="N148" i="48"/>
  <c r="B148" i="48"/>
  <c r="A149" i="48"/>
  <c r="E146" i="44"/>
  <c r="E146" i="94"/>
  <c r="C146" i="94"/>
  <c r="C146" i="44"/>
  <c r="O146" i="94" a="1"/>
  <c r="O146" i="94" s="1"/>
  <c r="N146" i="94" a="1"/>
  <c r="N146" i="94" s="1"/>
  <c r="L146" i="94" a="1"/>
  <c r="L146" i="94" s="1"/>
  <c r="J146" i="94" a="1"/>
  <c r="J146" i="94" s="1"/>
  <c r="K146" i="94" a="1"/>
  <c r="K146" i="94" s="1"/>
  <c r="M146" i="94" a="1"/>
  <c r="M146" i="94" s="1"/>
  <c r="D146" i="94"/>
  <c r="D146" i="44"/>
  <c r="B148" i="43"/>
  <c r="A148" i="44"/>
  <c r="A149" i="43"/>
  <c r="L147" i="43"/>
  <c r="P147" i="43"/>
  <c r="E147" i="43" a="1"/>
  <c r="E147" i="43" s="1"/>
  <c r="B147" i="44"/>
  <c r="D147" i="43" a="1"/>
  <c r="D147" i="43" s="1"/>
  <c r="O147" i="43"/>
  <c r="J147" i="43"/>
  <c r="N147" i="43"/>
  <c r="C147" i="43" a="1"/>
  <c r="C147" i="43" s="1"/>
  <c r="K147" i="43"/>
  <c r="B147" i="94"/>
  <c r="M147" i="43"/>
  <c r="G148" i="48" l="1"/>
  <c r="P148" i="48"/>
  <c r="O148" i="48"/>
  <c r="H148" i="48"/>
  <c r="I148" i="48" s="1"/>
  <c r="F149" i="48" a="1"/>
  <c r="F149" i="48" s="1"/>
  <c r="C149" i="48" a="1"/>
  <c r="C149" i="48" s="1"/>
  <c r="K149" i="48"/>
  <c r="L149" i="48" s="1"/>
  <c r="M149" i="48" s="1"/>
  <c r="U148" i="48"/>
  <c r="D148" i="48"/>
  <c r="E148" i="48" s="1"/>
  <c r="J147" i="44"/>
  <c r="K147" i="44"/>
  <c r="L147" i="44"/>
  <c r="M147" i="44"/>
  <c r="N147" i="44"/>
  <c r="O147" i="44"/>
  <c r="P147" i="44"/>
  <c r="T148" i="48"/>
  <c r="J147" i="48"/>
  <c r="Q147" i="48" s="1"/>
  <c r="R147" i="48" s="1"/>
  <c r="J147" i="94" a="1"/>
  <c r="J147" i="94" s="1"/>
  <c r="L147" i="94" a="1"/>
  <c r="L147" i="94" s="1"/>
  <c r="N147" i="94" a="1"/>
  <c r="N147" i="94" s="1"/>
  <c r="K147" i="94" a="1"/>
  <c r="K147" i="94" s="1"/>
  <c r="M147" i="94" a="1"/>
  <c r="M147" i="94" s="1"/>
  <c r="O147" i="94" a="1"/>
  <c r="O147" i="94" s="1"/>
  <c r="C147" i="44"/>
  <c r="C147" i="94"/>
  <c r="D147" i="94"/>
  <c r="D147" i="44"/>
  <c r="E147" i="94"/>
  <c r="E147" i="44"/>
  <c r="B149" i="43"/>
  <c r="A149" i="44"/>
  <c r="A150" i="43"/>
  <c r="B148" i="94"/>
  <c r="J148" i="43"/>
  <c r="E148" i="43" a="1"/>
  <c r="E148" i="43" s="1"/>
  <c r="M148" i="43"/>
  <c r="L148" i="43"/>
  <c r="K148" i="43"/>
  <c r="D148" i="43" a="1"/>
  <c r="D148" i="43" s="1"/>
  <c r="B148" i="44"/>
  <c r="N148" i="43"/>
  <c r="O148" i="43"/>
  <c r="P148" i="43"/>
  <c r="C148" i="43" a="1"/>
  <c r="C148" i="43" s="1"/>
  <c r="N149" i="48"/>
  <c r="B149" i="48"/>
  <c r="A150" i="48"/>
  <c r="G149" i="48" l="1"/>
  <c r="J148" i="48"/>
  <c r="Q148" i="48" s="1"/>
  <c r="R148" i="48" s="1"/>
  <c r="H149" i="48"/>
  <c r="I149" i="48" s="1"/>
  <c r="U149" i="48"/>
  <c r="P149" i="48"/>
  <c r="O149" i="48"/>
  <c r="T149" i="48"/>
  <c r="J148" i="44"/>
  <c r="K148" i="44"/>
  <c r="L148" i="44"/>
  <c r="M148" i="44"/>
  <c r="N148" i="44"/>
  <c r="O148" i="44"/>
  <c r="P148" i="44"/>
  <c r="S148" i="48"/>
  <c r="S149" i="48" s="1"/>
  <c r="D149" i="48"/>
  <c r="E149" i="48" s="1"/>
  <c r="K150" i="48"/>
  <c r="L150" i="48" s="1"/>
  <c r="M150" i="48" s="1"/>
  <c r="F150" i="48" a="1"/>
  <c r="F150" i="48" s="1"/>
  <c r="C150" i="48" a="1"/>
  <c r="C150" i="48" s="1"/>
  <c r="T150" i="48" s="1"/>
  <c r="A151" i="48"/>
  <c r="B150" i="48"/>
  <c r="N150" i="48"/>
  <c r="C148" i="44"/>
  <c r="C148" i="94"/>
  <c r="D148" i="44"/>
  <c r="D148" i="94"/>
  <c r="E148" i="44"/>
  <c r="E148" i="94"/>
  <c r="J148" i="94" a="1"/>
  <c r="J148" i="94" s="1"/>
  <c r="K148" i="94" a="1"/>
  <c r="K148" i="94" s="1"/>
  <c r="L148" i="94" a="1"/>
  <c r="L148" i="94" s="1"/>
  <c r="N148" i="94" a="1"/>
  <c r="N148" i="94" s="1"/>
  <c r="O148" i="94" a="1"/>
  <c r="O148" i="94" s="1"/>
  <c r="M148" i="94" a="1"/>
  <c r="M148" i="94" s="1"/>
  <c r="B150" i="43"/>
  <c r="A151" i="43"/>
  <c r="A150" i="44"/>
  <c r="J149" i="43"/>
  <c r="E149" i="43" a="1"/>
  <c r="E149" i="43" s="1"/>
  <c r="O149" i="43"/>
  <c r="B149" i="44"/>
  <c r="B149" i="94"/>
  <c r="C149" i="43" a="1"/>
  <c r="C149" i="43" s="1"/>
  <c r="L149" i="43"/>
  <c r="P149" i="43"/>
  <c r="N149" i="43"/>
  <c r="D149" i="43" a="1"/>
  <c r="D149" i="43" s="1"/>
  <c r="M149" i="43"/>
  <c r="K149" i="43"/>
  <c r="K151" i="48" l="1"/>
  <c r="L151" i="48" s="1"/>
  <c r="M151" i="48" s="1"/>
  <c r="C151" i="48" a="1"/>
  <c r="C151" i="48" s="1"/>
  <c r="F151" i="48" a="1"/>
  <c r="F151" i="48" s="1"/>
  <c r="H150" i="48"/>
  <c r="P150" i="48"/>
  <c r="G150" i="48"/>
  <c r="J149" i="44"/>
  <c r="K149" i="44"/>
  <c r="L149" i="44"/>
  <c r="M149" i="44"/>
  <c r="N149" i="44"/>
  <c r="O149" i="44"/>
  <c r="P149" i="44"/>
  <c r="U150" i="48"/>
  <c r="J149" i="48"/>
  <c r="Q149" i="48" s="1"/>
  <c r="R149" i="48" s="1"/>
  <c r="J150" i="48"/>
  <c r="Q150" i="48" s="1"/>
  <c r="R150" i="48" s="1"/>
  <c r="D150" i="48"/>
  <c r="S150" i="48" s="1"/>
  <c r="O150" i="48"/>
  <c r="I150" i="48"/>
  <c r="D149" i="44"/>
  <c r="D149" i="94"/>
  <c r="C149" i="94"/>
  <c r="C149" i="44"/>
  <c r="O149" i="94" a="1"/>
  <c r="O149" i="94" s="1"/>
  <c r="K149" i="94" a="1"/>
  <c r="K149" i="94" s="1"/>
  <c r="N149" i="94" a="1"/>
  <c r="N149" i="94" s="1"/>
  <c r="M149" i="94" a="1"/>
  <c r="M149" i="94" s="1"/>
  <c r="J149" i="94" a="1"/>
  <c r="J149" i="94" s="1"/>
  <c r="L149" i="94" a="1"/>
  <c r="L149" i="94" s="1"/>
  <c r="E149" i="44"/>
  <c r="E149" i="94"/>
  <c r="B151" i="43"/>
  <c r="A151" i="44"/>
  <c r="A152" i="43"/>
  <c r="J150" i="43"/>
  <c r="D150" i="43" a="1"/>
  <c r="D150" i="43" s="1"/>
  <c r="O150" i="43"/>
  <c r="N150" i="43"/>
  <c r="E150" i="43" a="1"/>
  <c r="E150" i="43" s="1"/>
  <c r="C150" i="43" a="1"/>
  <c r="C150" i="43" s="1"/>
  <c r="B150" i="94"/>
  <c r="M150" i="43"/>
  <c r="K150" i="43"/>
  <c r="P150" i="43"/>
  <c r="B150" i="44"/>
  <c r="L150" i="43"/>
  <c r="A152" i="48"/>
  <c r="N151" i="48"/>
  <c r="B151" i="48"/>
  <c r="D151" i="48" l="1"/>
  <c r="S151" i="48" s="1"/>
  <c r="C152" i="48" a="1"/>
  <c r="C152" i="48" s="1"/>
  <c r="O152" i="48" s="1"/>
  <c r="K152" i="48"/>
  <c r="L152" i="48" s="1"/>
  <c r="M152" i="48" s="1"/>
  <c r="F152" i="48" a="1"/>
  <c r="F152" i="48" s="1"/>
  <c r="T151" i="48"/>
  <c r="H151" i="48"/>
  <c r="J151" i="48" s="1"/>
  <c r="Q151" i="48" s="1"/>
  <c r="R151" i="48" s="1"/>
  <c r="J150" i="44"/>
  <c r="K150" i="44"/>
  <c r="L150" i="44"/>
  <c r="M150" i="44"/>
  <c r="N150" i="44"/>
  <c r="O150" i="44"/>
  <c r="P150" i="44"/>
  <c r="E150" i="48"/>
  <c r="E151" i="48" s="1"/>
  <c r="U151" i="48"/>
  <c r="P151" i="48"/>
  <c r="O151" i="48"/>
  <c r="G151" i="48"/>
  <c r="I151" i="48"/>
  <c r="B152" i="48"/>
  <c r="N152" i="48"/>
  <c r="A153" i="48"/>
  <c r="K150" i="94" a="1"/>
  <c r="K150" i="94" s="1"/>
  <c r="M150" i="94" a="1"/>
  <c r="M150" i="94" s="1"/>
  <c r="J150" i="94" a="1"/>
  <c r="J150" i="94" s="1"/>
  <c r="N150" i="94" a="1"/>
  <c r="N150" i="94" s="1"/>
  <c r="L150" i="94" a="1"/>
  <c r="L150" i="94" s="1"/>
  <c r="O150" i="94" a="1"/>
  <c r="O150" i="94" s="1"/>
  <c r="C150" i="94"/>
  <c r="C150" i="44"/>
  <c r="E150" i="44"/>
  <c r="E150" i="94"/>
  <c r="D150" i="44"/>
  <c r="D150" i="94"/>
  <c r="A152" i="44"/>
  <c r="A153" i="43"/>
  <c r="B152" i="43"/>
  <c r="K151" i="43"/>
  <c r="P151" i="43"/>
  <c r="N151" i="43"/>
  <c r="E151" i="43" a="1"/>
  <c r="E151" i="43" s="1"/>
  <c r="D151" i="43" a="1"/>
  <c r="D151" i="43" s="1"/>
  <c r="B151" i="44"/>
  <c r="B151" i="94"/>
  <c r="O151" i="43"/>
  <c r="L151" i="43"/>
  <c r="M151" i="43"/>
  <c r="C151" i="43" a="1"/>
  <c r="C151" i="43" s="1"/>
  <c r="J151" i="43"/>
  <c r="D152" i="48" l="1"/>
  <c r="F153" i="48" a="1"/>
  <c r="F153" i="48" s="1"/>
  <c r="K153" i="48"/>
  <c r="L153" i="48" s="1"/>
  <c r="M153" i="48" s="1"/>
  <c r="C153" i="48" a="1"/>
  <c r="C153" i="48" s="1"/>
  <c r="G153" i="48" s="1"/>
  <c r="J151" i="44"/>
  <c r="K151" i="44"/>
  <c r="L151" i="44"/>
  <c r="M151" i="44"/>
  <c r="N151" i="44"/>
  <c r="O151" i="44"/>
  <c r="P151" i="44"/>
  <c r="T152" i="48"/>
  <c r="U152" i="48"/>
  <c r="H152" i="48"/>
  <c r="I152" i="48" s="1"/>
  <c r="P152" i="48"/>
  <c r="S152" i="48"/>
  <c r="G152" i="48"/>
  <c r="E152" i="48"/>
  <c r="C151" i="94"/>
  <c r="C151" i="44"/>
  <c r="J151" i="94" a="1"/>
  <c r="J151" i="94" s="1"/>
  <c r="N151" i="94" a="1"/>
  <c r="N151" i="94" s="1"/>
  <c r="L151" i="94" a="1"/>
  <c r="L151" i="94" s="1"/>
  <c r="O151" i="94" a="1"/>
  <c r="O151" i="94" s="1"/>
  <c r="M151" i="94" a="1"/>
  <c r="M151" i="94" s="1"/>
  <c r="K151" i="94" a="1"/>
  <c r="K151" i="94" s="1"/>
  <c r="D151" i="94"/>
  <c r="D151" i="44"/>
  <c r="E151" i="44"/>
  <c r="E151" i="94"/>
  <c r="J152" i="43"/>
  <c r="B152" i="44"/>
  <c r="E152" i="43" a="1"/>
  <c r="E152" i="43" s="1"/>
  <c r="M152" i="43"/>
  <c r="B152" i="94"/>
  <c r="L152" i="43"/>
  <c r="O152" i="43"/>
  <c r="K152" i="43"/>
  <c r="P152" i="43"/>
  <c r="N152" i="43"/>
  <c r="C152" i="43" a="1"/>
  <c r="C152" i="43" s="1"/>
  <c r="D152" i="43" a="1"/>
  <c r="D152" i="43" s="1"/>
  <c r="B153" i="43"/>
  <c r="A154" i="43"/>
  <c r="A153" i="44"/>
  <c r="B153" i="48"/>
  <c r="A154" i="48"/>
  <c r="N153" i="48"/>
  <c r="K154" i="48" l="1"/>
  <c r="L154" i="48" s="1"/>
  <c r="M154" i="48" s="1"/>
  <c r="F154" i="48" a="1"/>
  <c r="F154" i="48" s="1"/>
  <c r="C154" i="48" a="1"/>
  <c r="C154" i="48" s="1"/>
  <c r="D154" i="48" s="1"/>
  <c r="D153" i="48"/>
  <c r="E153" i="48" s="1"/>
  <c r="J152" i="48"/>
  <c r="Q152" i="48" s="1"/>
  <c r="R152" i="48" s="1"/>
  <c r="P153" i="48"/>
  <c r="U153" i="48"/>
  <c r="O153" i="48"/>
  <c r="T153" i="48"/>
  <c r="H153" i="48"/>
  <c r="I153" i="48" s="1"/>
  <c r="J152" i="44"/>
  <c r="K152" i="44"/>
  <c r="L152" i="44"/>
  <c r="M152" i="44"/>
  <c r="N152" i="44"/>
  <c r="O152" i="44"/>
  <c r="P152" i="44"/>
  <c r="S153" i="48"/>
  <c r="N154" i="48"/>
  <c r="A155" i="48"/>
  <c r="B154" i="48"/>
  <c r="B154" i="43"/>
  <c r="A155" i="43"/>
  <c r="A154" i="44"/>
  <c r="E153" i="43" a="1"/>
  <c r="E153" i="43" s="1"/>
  <c r="B153" i="44"/>
  <c r="M153" i="43"/>
  <c r="P153" i="43"/>
  <c r="B153" i="94"/>
  <c r="O153" i="43"/>
  <c r="N153" i="43"/>
  <c r="K153" i="43"/>
  <c r="D153" i="43" a="1"/>
  <c r="D153" i="43" s="1"/>
  <c r="C153" i="43" a="1"/>
  <c r="C153" i="43" s="1"/>
  <c r="J153" i="43"/>
  <c r="L153" i="43"/>
  <c r="D152" i="44"/>
  <c r="D152" i="94"/>
  <c r="C152" i="44"/>
  <c r="C152" i="94"/>
  <c r="O152" i="94" a="1"/>
  <c r="O152" i="94" s="1"/>
  <c r="K152" i="94" a="1"/>
  <c r="K152" i="94" s="1"/>
  <c r="N152" i="94" a="1"/>
  <c r="N152" i="94" s="1"/>
  <c r="M152" i="94" a="1"/>
  <c r="M152" i="94" s="1"/>
  <c r="L152" i="94" a="1"/>
  <c r="L152" i="94" s="1"/>
  <c r="J152" i="94" a="1"/>
  <c r="J152" i="94" s="1"/>
  <c r="E152" i="94"/>
  <c r="E152" i="44"/>
  <c r="J153" i="48" l="1"/>
  <c r="Q153" i="48" s="1"/>
  <c r="R153" i="48" s="1"/>
  <c r="J153" i="44"/>
  <c r="K153" i="44"/>
  <c r="L153" i="44"/>
  <c r="M153" i="44"/>
  <c r="N153" i="44"/>
  <c r="O153" i="44"/>
  <c r="P153" i="44"/>
  <c r="U154" i="48"/>
  <c r="P154" i="48"/>
  <c r="T154" i="48"/>
  <c r="O154" i="48"/>
  <c r="H154" i="48"/>
  <c r="I154" i="48" s="1"/>
  <c r="F155" i="48" a="1"/>
  <c r="F155" i="48" s="1"/>
  <c r="K155" i="48"/>
  <c r="L155" i="48" s="1"/>
  <c r="M155" i="48" s="1"/>
  <c r="C155" i="48" a="1"/>
  <c r="C155" i="48" s="1"/>
  <c r="E154" i="48"/>
  <c r="G154" i="48"/>
  <c r="S154" i="48"/>
  <c r="C153" i="94"/>
  <c r="C153" i="44"/>
  <c r="D153" i="44"/>
  <c r="D153" i="94"/>
  <c r="M153" i="94" a="1"/>
  <c r="M153" i="94" s="1"/>
  <c r="L153" i="94" a="1"/>
  <c r="L153" i="94" s="1"/>
  <c r="J153" i="94" a="1"/>
  <c r="J153" i="94" s="1"/>
  <c r="K153" i="94" a="1"/>
  <c r="K153" i="94" s="1"/>
  <c r="O153" i="94" a="1"/>
  <c r="O153" i="94" s="1"/>
  <c r="N153" i="94" a="1"/>
  <c r="N153" i="94" s="1"/>
  <c r="E153" i="44"/>
  <c r="E153" i="94"/>
  <c r="B155" i="43"/>
  <c r="A155" i="44"/>
  <c r="A156" i="43"/>
  <c r="O154" i="43"/>
  <c r="P154" i="43"/>
  <c r="J154" i="43"/>
  <c r="E154" i="43" a="1"/>
  <c r="E154" i="43" s="1"/>
  <c r="N154" i="43"/>
  <c r="C154" i="43" a="1"/>
  <c r="C154" i="43" s="1"/>
  <c r="K154" i="43"/>
  <c r="M154" i="43"/>
  <c r="L154" i="43"/>
  <c r="D154" i="43" a="1"/>
  <c r="D154" i="43" s="1"/>
  <c r="B154" i="44"/>
  <c r="B154" i="94"/>
  <c r="N155" i="48"/>
  <c r="B155" i="48"/>
  <c r="A156" i="48"/>
  <c r="D155" i="48" l="1"/>
  <c r="S155" i="48" s="1"/>
  <c r="P155" i="48"/>
  <c r="U155" i="48"/>
  <c r="H155" i="48"/>
  <c r="I155" i="48" s="1"/>
  <c r="O155" i="48"/>
  <c r="J154" i="44"/>
  <c r="K154" i="44"/>
  <c r="L154" i="44"/>
  <c r="M154" i="44"/>
  <c r="N154" i="44"/>
  <c r="O154" i="44"/>
  <c r="P154" i="44"/>
  <c r="T155" i="48"/>
  <c r="J154" i="48"/>
  <c r="Q154" i="48" s="1"/>
  <c r="R154" i="48" s="1"/>
  <c r="K156" i="48"/>
  <c r="L156" i="48" s="1"/>
  <c r="M156" i="48" s="1"/>
  <c r="F156" i="48" a="1"/>
  <c r="F156" i="48" s="1"/>
  <c r="C156" i="48" a="1"/>
  <c r="C156" i="48" s="1"/>
  <c r="T156" i="48" s="1"/>
  <c r="E155" i="48"/>
  <c r="G155" i="48"/>
  <c r="A157" i="48"/>
  <c r="N156" i="48"/>
  <c r="B156" i="48"/>
  <c r="L154" i="94" a="1"/>
  <c r="L154" i="94" s="1"/>
  <c r="K154" i="94" a="1"/>
  <c r="K154" i="94" s="1"/>
  <c r="M154" i="94" a="1"/>
  <c r="M154" i="94" s="1"/>
  <c r="N154" i="94" a="1"/>
  <c r="N154" i="94" s="1"/>
  <c r="O154" i="94" a="1"/>
  <c r="O154" i="94" s="1"/>
  <c r="J154" i="94" a="1"/>
  <c r="J154" i="94" s="1"/>
  <c r="D154" i="44"/>
  <c r="D154" i="94"/>
  <c r="C154" i="94"/>
  <c r="C154" i="44"/>
  <c r="E154" i="44"/>
  <c r="E154" i="94"/>
  <c r="A156" i="44"/>
  <c r="B156" i="43"/>
  <c r="A157" i="43"/>
  <c r="B155" i="94"/>
  <c r="J155" i="43"/>
  <c r="D155" i="43" a="1"/>
  <c r="D155" i="43" s="1"/>
  <c r="P155" i="43"/>
  <c r="M155" i="43"/>
  <c r="B155" i="44"/>
  <c r="N155" i="43"/>
  <c r="K155" i="43"/>
  <c r="L155" i="43"/>
  <c r="C155" i="43" a="1"/>
  <c r="C155" i="43" s="1"/>
  <c r="E155" i="43" a="1"/>
  <c r="E155" i="43" s="1"/>
  <c r="O155" i="43"/>
  <c r="O156" i="48" l="1"/>
  <c r="U156" i="48"/>
  <c r="F157" i="48" a="1"/>
  <c r="F157" i="48" s="1"/>
  <c r="K157" i="48"/>
  <c r="L157" i="48" s="1"/>
  <c r="M157" i="48" s="1"/>
  <c r="C157" i="48" a="1"/>
  <c r="C157" i="48" s="1"/>
  <c r="J155" i="44"/>
  <c r="K155" i="44"/>
  <c r="L155" i="44"/>
  <c r="M155" i="44"/>
  <c r="N155" i="44"/>
  <c r="O155" i="44"/>
  <c r="P155" i="44"/>
  <c r="P156" i="48"/>
  <c r="J155" i="48"/>
  <c r="Q155" i="48" s="1"/>
  <c r="R155" i="48" s="1"/>
  <c r="G156" i="48"/>
  <c r="D156" i="48"/>
  <c r="S156" i="48" s="1"/>
  <c r="H156" i="48"/>
  <c r="E155" i="44"/>
  <c r="E155" i="94"/>
  <c r="C155" i="94"/>
  <c r="C155" i="44"/>
  <c r="D155" i="44"/>
  <c r="D155" i="94"/>
  <c r="K155" i="94" a="1"/>
  <c r="K155" i="94" s="1"/>
  <c r="L155" i="94" a="1"/>
  <c r="L155" i="94" s="1"/>
  <c r="N155" i="94" a="1"/>
  <c r="N155" i="94" s="1"/>
  <c r="O155" i="94" a="1"/>
  <c r="O155" i="94" s="1"/>
  <c r="J155" i="94" a="1"/>
  <c r="J155" i="94" s="1"/>
  <c r="M155" i="94" a="1"/>
  <c r="M155" i="94" s="1"/>
  <c r="A157" i="44"/>
  <c r="B157" i="43"/>
  <c r="A158" i="43"/>
  <c r="M156" i="43"/>
  <c r="C156" i="43" a="1"/>
  <c r="C156" i="43" s="1"/>
  <c r="D156" i="43" a="1"/>
  <c r="D156" i="43" s="1"/>
  <c r="J156" i="43"/>
  <c r="P156" i="43"/>
  <c r="O156" i="43"/>
  <c r="K156" i="43"/>
  <c r="L156" i="43"/>
  <c r="B156" i="44"/>
  <c r="B156" i="94"/>
  <c r="E156" i="43" a="1"/>
  <c r="E156" i="43" s="1"/>
  <c r="N156" i="43"/>
  <c r="N157" i="48"/>
  <c r="B157" i="48"/>
  <c r="A158" i="48"/>
  <c r="E156" i="48" l="1"/>
  <c r="G157" i="48"/>
  <c r="U157" i="48"/>
  <c r="D157" i="48"/>
  <c r="S157" i="48" s="1"/>
  <c r="H157" i="48"/>
  <c r="P157" i="48"/>
  <c r="J156" i="48"/>
  <c r="Q156" i="48" s="1"/>
  <c r="R156" i="48" s="1"/>
  <c r="C158" i="48" a="1"/>
  <c r="C158" i="48" s="1"/>
  <c r="D158" i="48" s="1"/>
  <c r="S158" i="48" s="1"/>
  <c r="K158" i="48"/>
  <c r="L158" i="48" s="1"/>
  <c r="M158" i="48" s="1"/>
  <c r="F158" i="48" a="1"/>
  <c r="F158" i="48" s="1"/>
  <c r="T157" i="48"/>
  <c r="O157" i="48"/>
  <c r="J156" i="44"/>
  <c r="K156" i="44"/>
  <c r="L156" i="44"/>
  <c r="M156" i="44"/>
  <c r="N156" i="44"/>
  <c r="O156" i="44"/>
  <c r="P156" i="44"/>
  <c r="I156" i="48"/>
  <c r="N158" i="48"/>
  <c r="A159" i="48"/>
  <c r="B158" i="48"/>
  <c r="E156" i="44"/>
  <c r="E156" i="94"/>
  <c r="L156" i="94" a="1"/>
  <c r="L156" i="94" s="1"/>
  <c r="N156" i="94" a="1"/>
  <c r="N156" i="94" s="1"/>
  <c r="O156" i="94" a="1"/>
  <c r="O156" i="94" s="1"/>
  <c r="K156" i="94" a="1"/>
  <c r="K156" i="94" s="1"/>
  <c r="J156" i="94" a="1"/>
  <c r="J156" i="94" s="1"/>
  <c r="M156" i="94" a="1"/>
  <c r="M156" i="94" s="1"/>
  <c r="D156" i="94"/>
  <c r="D156" i="44"/>
  <c r="C156" i="94"/>
  <c r="C156" i="44"/>
  <c r="B158" i="43"/>
  <c r="A158" i="44"/>
  <c r="A159" i="43"/>
  <c r="C157" i="43" a="1"/>
  <c r="C157" i="43" s="1"/>
  <c r="P157" i="43"/>
  <c r="E157" i="43" a="1"/>
  <c r="E157" i="43" s="1"/>
  <c r="K157" i="43"/>
  <c r="B157" i="44"/>
  <c r="J157" i="43"/>
  <c r="L157" i="43"/>
  <c r="N157" i="43"/>
  <c r="B157" i="94"/>
  <c r="O157" i="43"/>
  <c r="M157" i="43"/>
  <c r="D157" i="43" a="1"/>
  <c r="D157" i="43" s="1"/>
  <c r="I157" i="48" l="1"/>
  <c r="G158" i="48"/>
  <c r="K159" i="48"/>
  <c r="L159" i="48" s="1"/>
  <c r="M159" i="48" s="1"/>
  <c r="F159" i="48" a="1"/>
  <c r="F159" i="48" s="1"/>
  <c r="C159" i="48" a="1"/>
  <c r="C159" i="48" s="1"/>
  <c r="O158" i="48"/>
  <c r="H158" i="48"/>
  <c r="I158" i="48" s="1"/>
  <c r="U158" i="48"/>
  <c r="J157" i="48"/>
  <c r="Q157" i="48" s="1"/>
  <c r="R157" i="48" s="1"/>
  <c r="J157" i="44"/>
  <c r="K157" i="44"/>
  <c r="L157" i="44"/>
  <c r="M157" i="44"/>
  <c r="N157" i="44"/>
  <c r="O157" i="44"/>
  <c r="P157" i="44"/>
  <c r="T158" i="48"/>
  <c r="E157" i="48"/>
  <c r="E158" i="48" s="1"/>
  <c r="P158" i="48"/>
  <c r="D157" i="94"/>
  <c r="D157" i="44"/>
  <c r="N157" i="94" a="1"/>
  <c r="N157" i="94" s="1"/>
  <c r="O157" i="94" a="1"/>
  <c r="O157" i="94" s="1"/>
  <c r="J157" i="94" a="1"/>
  <c r="J157" i="94" s="1"/>
  <c r="K157" i="94" a="1"/>
  <c r="K157" i="94" s="1"/>
  <c r="L157" i="94" a="1"/>
  <c r="L157" i="94" s="1"/>
  <c r="M157" i="94" a="1"/>
  <c r="M157" i="94" s="1"/>
  <c r="E157" i="94"/>
  <c r="E157" i="44"/>
  <c r="C157" i="44"/>
  <c r="C157" i="94"/>
  <c r="B159" i="43"/>
  <c r="A159" i="44"/>
  <c r="A160" i="43"/>
  <c r="C158" i="43" a="1"/>
  <c r="C158" i="43" s="1"/>
  <c r="P158" i="43"/>
  <c r="E158" i="43" a="1"/>
  <c r="E158" i="43" s="1"/>
  <c r="D158" i="43" a="1"/>
  <c r="D158" i="43" s="1"/>
  <c r="O158" i="43"/>
  <c r="B158" i="94"/>
  <c r="M158" i="43"/>
  <c r="K158" i="43"/>
  <c r="B158" i="44"/>
  <c r="J158" i="43"/>
  <c r="L158" i="43"/>
  <c r="N158" i="43"/>
  <c r="N159" i="48"/>
  <c r="B159" i="48"/>
  <c r="A160" i="48"/>
  <c r="G159" i="48" l="1"/>
  <c r="J158" i="48"/>
  <c r="Q158" i="48" s="1"/>
  <c r="R158" i="48" s="1"/>
  <c r="O159" i="48"/>
  <c r="J158" i="44"/>
  <c r="K158" i="44"/>
  <c r="L158" i="44"/>
  <c r="M158" i="44"/>
  <c r="N158" i="44"/>
  <c r="O158" i="44"/>
  <c r="P158" i="44"/>
  <c r="T159" i="48"/>
  <c r="K160" i="48"/>
  <c r="L160" i="48" s="1"/>
  <c r="M160" i="48" s="1"/>
  <c r="C160" i="48" a="1"/>
  <c r="C160" i="48" s="1"/>
  <c r="D160" i="48" s="1"/>
  <c r="F160" i="48" a="1"/>
  <c r="F160" i="48" s="1"/>
  <c r="H159" i="48"/>
  <c r="I159" i="48" s="1"/>
  <c r="U159" i="48"/>
  <c r="D159" i="48"/>
  <c r="E159" i="48" s="1"/>
  <c r="P159" i="48"/>
  <c r="A161" i="48"/>
  <c r="N160" i="48"/>
  <c r="B160" i="48"/>
  <c r="N158" i="94" a="1"/>
  <c r="N158" i="94" s="1"/>
  <c r="O158" i="94" a="1"/>
  <c r="O158" i="94" s="1"/>
  <c r="J158" i="94" a="1"/>
  <c r="J158" i="94" s="1"/>
  <c r="L158" i="94" a="1"/>
  <c r="L158" i="94" s="1"/>
  <c r="K158" i="94" a="1"/>
  <c r="K158" i="94" s="1"/>
  <c r="M158" i="94" a="1"/>
  <c r="M158" i="94" s="1"/>
  <c r="D158" i="94"/>
  <c r="D158" i="44"/>
  <c r="E158" i="44"/>
  <c r="E158" i="94"/>
  <c r="C158" i="94"/>
  <c r="C158" i="44"/>
  <c r="B160" i="43"/>
  <c r="A160" i="44"/>
  <c r="A161" i="43"/>
  <c r="N159" i="43"/>
  <c r="L159" i="43"/>
  <c r="K159" i="43"/>
  <c r="P159" i="43"/>
  <c r="E159" i="43" a="1"/>
  <c r="E159" i="43" s="1"/>
  <c r="M159" i="43"/>
  <c r="D159" i="43" a="1"/>
  <c r="D159" i="43" s="1"/>
  <c r="O159" i="43"/>
  <c r="B159" i="44"/>
  <c r="B159" i="94"/>
  <c r="C159" i="43" a="1"/>
  <c r="C159" i="43" s="1"/>
  <c r="J159" i="43"/>
  <c r="P160" i="48" l="1"/>
  <c r="F161" i="48" a="1"/>
  <c r="F161" i="48" s="1"/>
  <c r="K161" i="48"/>
  <c r="L161" i="48" s="1"/>
  <c r="M161" i="48" s="1"/>
  <c r="C161" i="48" a="1"/>
  <c r="C161" i="48" s="1"/>
  <c r="O160" i="48"/>
  <c r="H160" i="48"/>
  <c r="J160" i="48" s="1"/>
  <c r="Q160" i="48" s="1"/>
  <c r="R160" i="48" s="1"/>
  <c r="T160" i="48"/>
  <c r="J159" i="48"/>
  <c r="Q159" i="48" s="1"/>
  <c r="R159" i="48" s="1"/>
  <c r="S159" i="48"/>
  <c r="S160" i="48" s="1"/>
  <c r="U160" i="48"/>
  <c r="J159" i="44"/>
  <c r="K159" i="44"/>
  <c r="L159" i="44"/>
  <c r="M159" i="44"/>
  <c r="N159" i="44"/>
  <c r="O159" i="44"/>
  <c r="P159" i="44"/>
  <c r="E160" i="48"/>
  <c r="G160" i="48"/>
  <c r="C159" i="44"/>
  <c r="C159" i="94"/>
  <c r="J159" i="94" a="1"/>
  <c r="J159" i="94" s="1"/>
  <c r="N159" i="94" a="1"/>
  <c r="N159" i="94" s="1"/>
  <c r="K159" i="94" a="1"/>
  <c r="K159" i="94" s="1"/>
  <c r="O159" i="94" a="1"/>
  <c r="O159" i="94" s="1"/>
  <c r="L159" i="94" a="1"/>
  <c r="L159" i="94" s="1"/>
  <c r="M159" i="94" a="1"/>
  <c r="M159" i="94" s="1"/>
  <c r="D159" i="44"/>
  <c r="D159" i="94"/>
  <c r="E159" i="44"/>
  <c r="E159" i="94"/>
  <c r="A161" i="44"/>
  <c r="B161" i="43"/>
  <c r="A162" i="43"/>
  <c r="B160" i="44"/>
  <c r="N160" i="43"/>
  <c r="P160" i="43"/>
  <c r="E160" i="43" a="1"/>
  <c r="E160" i="43" s="1"/>
  <c r="L160" i="43"/>
  <c r="D160" i="43" a="1"/>
  <c r="D160" i="43" s="1"/>
  <c r="J160" i="43"/>
  <c r="C160" i="43" a="1"/>
  <c r="C160" i="43" s="1"/>
  <c r="O160" i="43"/>
  <c r="M160" i="43"/>
  <c r="K160" i="43"/>
  <c r="B160" i="94"/>
  <c r="N161" i="48"/>
  <c r="A162" i="48"/>
  <c r="B161" i="48"/>
  <c r="G161" i="48" l="1"/>
  <c r="T161" i="48"/>
  <c r="U161" i="48"/>
  <c r="O161" i="48"/>
  <c r="J160" i="44"/>
  <c r="K160" i="44"/>
  <c r="L160" i="44"/>
  <c r="M160" i="44"/>
  <c r="N160" i="44"/>
  <c r="O160" i="44"/>
  <c r="P160" i="44"/>
  <c r="D161" i="48"/>
  <c r="E161" i="48" s="1"/>
  <c r="C162" i="48" a="1"/>
  <c r="C162" i="48" s="1"/>
  <c r="T162" i="48" s="1"/>
  <c r="F162" i="48" a="1"/>
  <c r="F162" i="48" s="1"/>
  <c r="K162" i="48"/>
  <c r="L162" i="48" s="1"/>
  <c r="M162" i="48" s="1"/>
  <c r="H161" i="48"/>
  <c r="J161" i="48" s="1"/>
  <c r="Q161" i="48" s="1"/>
  <c r="R161" i="48" s="1"/>
  <c r="P161" i="48"/>
  <c r="I160" i="48"/>
  <c r="I161" i="48" s="1"/>
  <c r="B162" i="48"/>
  <c r="N162" i="48"/>
  <c r="A163" i="48"/>
  <c r="L160" i="94" a="1"/>
  <c r="L160" i="94" s="1"/>
  <c r="K160" i="94" a="1"/>
  <c r="K160" i="94" s="1"/>
  <c r="N160" i="94" a="1"/>
  <c r="N160" i="94" s="1"/>
  <c r="O160" i="94" a="1"/>
  <c r="O160" i="94" s="1"/>
  <c r="J160" i="94" a="1"/>
  <c r="J160" i="94" s="1"/>
  <c r="M160" i="94" a="1"/>
  <c r="M160" i="94" s="1"/>
  <c r="C160" i="44"/>
  <c r="C160" i="94"/>
  <c r="D160" i="94"/>
  <c r="D160" i="44"/>
  <c r="E160" i="44"/>
  <c r="E160" i="94"/>
  <c r="A162" i="44"/>
  <c r="A163" i="43"/>
  <c r="B162" i="43"/>
  <c r="K161" i="43"/>
  <c r="O161" i="43"/>
  <c r="M161" i="43"/>
  <c r="B161" i="94"/>
  <c r="P161" i="43"/>
  <c r="B161" i="44"/>
  <c r="C161" i="43" a="1"/>
  <c r="C161" i="43" s="1"/>
  <c r="L161" i="43"/>
  <c r="N161" i="43"/>
  <c r="D161" i="43" a="1"/>
  <c r="D161" i="43" s="1"/>
  <c r="J161" i="43"/>
  <c r="E161" i="43" a="1"/>
  <c r="E161" i="43" s="1"/>
  <c r="O162" i="48" l="1"/>
  <c r="H162" i="48"/>
  <c r="U162" i="48"/>
  <c r="S161" i="48"/>
  <c r="S162" i="48" s="1"/>
  <c r="J162" i="48"/>
  <c r="Q162" i="48" s="1"/>
  <c r="R162" i="48" s="1"/>
  <c r="P162" i="48"/>
  <c r="D162" i="48"/>
  <c r="E162" i="48" s="1"/>
  <c r="F163" i="48" a="1"/>
  <c r="F163" i="48" s="1"/>
  <c r="C163" i="48" a="1"/>
  <c r="C163" i="48" s="1"/>
  <c r="K163" i="48"/>
  <c r="L163" i="48" s="1"/>
  <c r="M163" i="48" s="1"/>
  <c r="G162" i="48"/>
  <c r="J161" i="44"/>
  <c r="K161" i="44"/>
  <c r="L161" i="44"/>
  <c r="M161" i="44"/>
  <c r="N161" i="44"/>
  <c r="O161" i="44"/>
  <c r="P161" i="44"/>
  <c r="I162" i="48"/>
  <c r="E161" i="44"/>
  <c r="E161" i="94"/>
  <c r="D161" i="44"/>
  <c r="D161" i="94"/>
  <c r="C161" i="94"/>
  <c r="C161" i="44"/>
  <c r="K161" i="94" a="1"/>
  <c r="K161" i="94" s="1"/>
  <c r="J161" i="94" a="1"/>
  <c r="J161" i="94" s="1"/>
  <c r="O161" i="94" a="1"/>
  <c r="O161" i="94" s="1"/>
  <c r="N161" i="94" a="1"/>
  <c r="N161" i="94" s="1"/>
  <c r="L161" i="94" a="1"/>
  <c r="L161" i="94" s="1"/>
  <c r="M161" i="94" a="1"/>
  <c r="M161" i="94" s="1"/>
  <c r="P162" i="43"/>
  <c r="B162" i="44"/>
  <c r="E162" i="43" a="1"/>
  <c r="E162" i="43" s="1"/>
  <c r="L162" i="43"/>
  <c r="N162" i="43"/>
  <c r="J162" i="43"/>
  <c r="M162" i="43"/>
  <c r="K162" i="43"/>
  <c r="O162" i="43"/>
  <c r="D162" i="43" a="1"/>
  <c r="D162" i="43" s="1"/>
  <c r="C162" i="43" a="1"/>
  <c r="C162" i="43" s="1"/>
  <c r="B162" i="94"/>
  <c r="B163" i="43"/>
  <c r="A164" i="43"/>
  <c r="A163" i="44"/>
  <c r="A164" i="48"/>
  <c r="N163" i="48"/>
  <c r="B163" i="48"/>
  <c r="G163" i="48" l="1"/>
  <c r="T163" i="48"/>
  <c r="J162" i="44"/>
  <c r="K162" i="44"/>
  <c r="L162" i="44"/>
  <c r="M162" i="44"/>
  <c r="N162" i="44"/>
  <c r="O162" i="44"/>
  <c r="P162" i="44"/>
  <c r="P163" i="48"/>
  <c r="O163" i="48"/>
  <c r="H163" i="48"/>
  <c r="J163" i="48" s="1"/>
  <c r="Q163" i="48" s="1"/>
  <c r="R163" i="48" s="1"/>
  <c r="D163" i="48"/>
  <c r="E163" i="48" s="1"/>
  <c r="F164" i="48" a="1"/>
  <c r="F164" i="48" s="1"/>
  <c r="K164" i="48"/>
  <c r="L164" i="48" s="1"/>
  <c r="M164" i="48" s="1"/>
  <c r="C164" i="48" a="1"/>
  <c r="C164" i="48" s="1"/>
  <c r="T164" i="48" s="1"/>
  <c r="U163" i="48"/>
  <c r="B164" i="48"/>
  <c r="N164" i="48"/>
  <c r="A165" i="48"/>
  <c r="A164" i="44"/>
  <c r="B164" i="43"/>
  <c r="A165" i="43"/>
  <c r="J163" i="43"/>
  <c r="B163" i="94"/>
  <c r="O163" i="43"/>
  <c r="C163" i="43" a="1"/>
  <c r="C163" i="43" s="1"/>
  <c r="B163" i="44"/>
  <c r="E163" i="43" a="1"/>
  <c r="E163" i="43" s="1"/>
  <c r="N163" i="43"/>
  <c r="K163" i="43"/>
  <c r="D163" i="43" a="1"/>
  <c r="D163" i="43" s="1"/>
  <c r="P163" i="43"/>
  <c r="M163" i="43"/>
  <c r="L163" i="43"/>
  <c r="L162" i="94" a="1"/>
  <c r="L162" i="94" s="1"/>
  <c r="O162" i="94" a="1"/>
  <c r="O162" i="94" s="1"/>
  <c r="N162" i="94" a="1"/>
  <c r="N162" i="94" s="1"/>
  <c r="K162" i="94" a="1"/>
  <c r="K162" i="94" s="1"/>
  <c r="J162" i="94" a="1"/>
  <c r="J162" i="94" s="1"/>
  <c r="M162" i="94" a="1"/>
  <c r="M162" i="94" s="1"/>
  <c r="C162" i="44"/>
  <c r="C162" i="94"/>
  <c r="D162" i="44"/>
  <c r="D162" i="94"/>
  <c r="E162" i="44"/>
  <c r="E162" i="94"/>
  <c r="U164" i="48" l="1"/>
  <c r="H164" i="48"/>
  <c r="J163" i="44"/>
  <c r="K163" i="44"/>
  <c r="L163" i="44"/>
  <c r="M163" i="44"/>
  <c r="N163" i="44"/>
  <c r="O163" i="44"/>
  <c r="P163" i="44"/>
  <c r="C165" i="48" a="1"/>
  <c r="C165" i="48" s="1"/>
  <c r="K165" i="48"/>
  <c r="L165" i="48" s="1"/>
  <c r="M165" i="48" s="1"/>
  <c r="F165" i="48" a="1"/>
  <c r="F165" i="48" s="1"/>
  <c r="P164" i="48"/>
  <c r="O164" i="48"/>
  <c r="D164" i="48"/>
  <c r="S163" i="48"/>
  <c r="I163" i="48"/>
  <c r="G164" i="48"/>
  <c r="D163" i="44"/>
  <c r="D163" i="94"/>
  <c r="E163" i="44"/>
  <c r="E163" i="94"/>
  <c r="C163" i="94"/>
  <c r="C163" i="44"/>
  <c r="K163" i="94" a="1"/>
  <c r="K163" i="94" s="1"/>
  <c r="J163" i="94" a="1"/>
  <c r="J163" i="94" s="1"/>
  <c r="N163" i="94" a="1"/>
  <c r="N163" i="94" s="1"/>
  <c r="O163" i="94" a="1"/>
  <c r="O163" i="94" s="1"/>
  <c r="L163" i="94" a="1"/>
  <c r="L163" i="94" s="1"/>
  <c r="M163" i="94" a="1"/>
  <c r="M163" i="94" s="1"/>
  <c r="A166" i="43"/>
  <c r="A165" i="44"/>
  <c r="B165" i="43"/>
  <c r="O164" i="43"/>
  <c r="K164" i="43"/>
  <c r="J164" i="43"/>
  <c r="C164" i="43" a="1"/>
  <c r="C164" i="43" s="1"/>
  <c r="E164" i="43" a="1"/>
  <c r="E164" i="43" s="1"/>
  <c r="L164" i="43"/>
  <c r="B164" i="44"/>
  <c r="D164" i="43" a="1"/>
  <c r="D164" i="43" s="1"/>
  <c r="P164" i="43"/>
  <c r="M164" i="43"/>
  <c r="N164" i="43"/>
  <c r="B164" i="94"/>
  <c r="A166" i="48"/>
  <c r="N165" i="48"/>
  <c r="B165" i="48"/>
  <c r="S164" i="48" l="1"/>
  <c r="E164" i="48"/>
  <c r="G165" i="48"/>
  <c r="I164" i="48"/>
  <c r="S165" i="48"/>
  <c r="T165" i="48"/>
  <c r="P165" i="48"/>
  <c r="H165" i="48"/>
  <c r="I165" i="48" s="1"/>
  <c r="J164" i="48"/>
  <c r="Q164" i="48" s="1"/>
  <c r="R164" i="48" s="1"/>
  <c r="U165" i="48"/>
  <c r="J164" i="44"/>
  <c r="K164" i="44"/>
  <c r="L164" i="44"/>
  <c r="M164" i="44"/>
  <c r="N164" i="44"/>
  <c r="O164" i="44"/>
  <c r="P164" i="44"/>
  <c r="D165" i="48"/>
  <c r="E165" i="48" s="1"/>
  <c r="K166" i="48"/>
  <c r="L166" i="48" s="1"/>
  <c r="M166" i="48" s="1"/>
  <c r="C166" i="48" a="1"/>
  <c r="C166" i="48" s="1"/>
  <c r="H166" i="48" s="1"/>
  <c r="I166" i="48" s="1"/>
  <c r="F166" i="48" a="1"/>
  <c r="F166" i="48" s="1"/>
  <c r="O165" i="48"/>
  <c r="B166" i="48"/>
  <c r="A167" i="48"/>
  <c r="N166" i="48"/>
  <c r="N164" i="94" a="1"/>
  <c r="N164" i="94" s="1"/>
  <c r="M164" i="94" a="1"/>
  <c r="M164" i="94" s="1"/>
  <c r="K164" i="94" a="1"/>
  <c r="K164" i="94" s="1"/>
  <c r="L164" i="94" a="1"/>
  <c r="L164" i="94" s="1"/>
  <c r="O164" i="94" a="1"/>
  <c r="O164" i="94" s="1"/>
  <c r="J164" i="94" a="1"/>
  <c r="J164" i="94" s="1"/>
  <c r="D164" i="44"/>
  <c r="D164" i="94"/>
  <c r="E164" i="94"/>
  <c r="E164" i="44"/>
  <c r="C164" i="94"/>
  <c r="C164" i="44"/>
  <c r="C165" i="43" a="1"/>
  <c r="C165" i="43" s="1"/>
  <c r="D165" i="43" a="1"/>
  <c r="D165" i="43" s="1"/>
  <c r="P165" i="43"/>
  <c r="J165" i="43"/>
  <c r="B165" i="94"/>
  <c r="B165" i="44"/>
  <c r="L165" i="43"/>
  <c r="M165" i="43"/>
  <c r="O165" i="43"/>
  <c r="K165" i="43"/>
  <c r="E165" i="43" a="1"/>
  <c r="E165" i="43" s="1"/>
  <c r="N165" i="43"/>
  <c r="A166" i="44"/>
  <c r="B166" i="43"/>
  <c r="A167" i="43"/>
  <c r="J166" i="48" l="1"/>
  <c r="U166" i="48"/>
  <c r="O166" i="48"/>
  <c r="T166" i="48"/>
  <c r="K167" i="48"/>
  <c r="L167" i="48" s="1"/>
  <c r="M167" i="48" s="1"/>
  <c r="F167" i="48" a="1"/>
  <c r="F167" i="48" s="1"/>
  <c r="C167" i="48" a="1"/>
  <c r="C167" i="48" s="1"/>
  <c r="D166" i="48"/>
  <c r="S166" i="48" s="1"/>
  <c r="G166" i="48"/>
  <c r="P166" i="48"/>
  <c r="J165" i="48"/>
  <c r="Q165" i="48" s="1"/>
  <c r="R165" i="48" s="1"/>
  <c r="J165" i="44"/>
  <c r="K165" i="44"/>
  <c r="L165" i="44"/>
  <c r="M165" i="44"/>
  <c r="N165" i="44"/>
  <c r="O165" i="44"/>
  <c r="P165" i="44"/>
  <c r="A167" i="44"/>
  <c r="A168" i="43"/>
  <c r="B167" i="43"/>
  <c r="J166" i="43"/>
  <c r="B166" i="44"/>
  <c r="D166" i="43" a="1"/>
  <c r="D166" i="43" s="1"/>
  <c r="C166" i="43" a="1"/>
  <c r="C166" i="43" s="1"/>
  <c r="B166" i="94"/>
  <c r="N166" i="43"/>
  <c r="L166" i="43"/>
  <c r="M166" i="43"/>
  <c r="K166" i="43"/>
  <c r="O166" i="43"/>
  <c r="P166" i="43"/>
  <c r="E166" i="43" a="1"/>
  <c r="E166" i="43" s="1"/>
  <c r="E165" i="94"/>
  <c r="E165" i="44"/>
  <c r="K165" i="94" a="1"/>
  <c r="K165" i="94" s="1"/>
  <c r="L165" i="94" a="1"/>
  <c r="L165" i="94" s="1"/>
  <c r="M165" i="94" a="1"/>
  <c r="M165" i="94" s="1"/>
  <c r="N165" i="94" a="1"/>
  <c r="N165" i="94" s="1"/>
  <c r="O165" i="94" a="1"/>
  <c r="O165" i="94" s="1"/>
  <c r="J165" i="94" a="1"/>
  <c r="J165" i="94" s="1"/>
  <c r="D165" i="94"/>
  <c r="D165" i="44"/>
  <c r="C165" i="44"/>
  <c r="C165" i="94"/>
  <c r="B167" i="48"/>
  <c r="N167" i="48"/>
  <c r="A168" i="48"/>
  <c r="G167" i="48" l="1"/>
  <c r="E166" i="48"/>
  <c r="D167" i="48"/>
  <c r="O167" i="48"/>
  <c r="P167" i="48"/>
  <c r="C168" i="48" a="1"/>
  <c r="C168" i="48" s="1"/>
  <c r="H168" i="48" s="1"/>
  <c r="I168" i="48" s="1"/>
  <c r="F168" i="48" a="1"/>
  <c r="F168" i="48" s="1"/>
  <c r="K168" i="48"/>
  <c r="L168" i="48" s="1"/>
  <c r="M168" i="48" s="1"/>
  <c r="S167" i="48"/>
  <c r="J166" i="44"/>
  <c r="K166" i="44"/>
  <c r="L166" i="44"/>
  <c r="M166" i="44"/>
  <c r="N166" i="44"/>
  <c r="O166" i="44"/>
  <c r="P166" i="44"/>
  <c r="U167" i="48"/>
  <c r="H167" i="48"/>
  <c r="I167" i="48" s="1"/>
  <c r="T167" i="48"/>
  <c r="Q166" i="48"/>
  <c r="R166" i="48" s="1"/>
  <c r="N168" i="48"/>
  <c r="B168" i="48"/>
  <c r="A169" i="48"/>
  <c r="E166" i="94"/>
  <c r="E166" i="44"/>
  <c r="N166" i="94" a="1"/>
  <c r="N166" i="94" s="1"/>
  <c r="L166" i="94" a="1"/>
  <c r="L166" i="94" s="1"/>
  <c r="J166" i="94" a="1"/>
  <c r="J166" i="94" s="1"/>
  <c r="K166" i="94" a="1"/>
  <c r="K166" i="94" s="1"/>
  <c r="M166" i="94" a="1"/>
  <c r="M166" i="94" s="1"/>
  <c r="O166" i="94" a="1"/>
  <c r="O166" i="94" s="1"/>
  <c r="C166" i="44"/>
  <c r="C166" i="94"/>
  <c r="D166" i="44"/>
  <c r="D166" i="94"/>
  <c r="P167" i="43"/>
  <c r="L167" i="43"/>
  <c r="B167" i="94"/>
  <c r="B167" i="44"/>
  <c r="D167" i="43" a="1"/>
  <c r="D167" i="43" s="1"/>
  <c r="K167" i="43"/>
  <c r="C167" i="43" a="1"/>
  <c r="C167" i="43" s="1"/>
  <c r="N167" i="43"/>
  <c r="J167" i="43"/>
  <c r="O167" i="43"/>
  <c r="M167" i="43"/>
  <c r="E167" i="43" a="1"/>
  <c r="E167" i="43" s="1"/>
  <c r="B168" i="43"/>
  <c r="A169" i="43"/>
  <c r="A168" i="44"/>
  <c r="E167" i="48" l="1"/>
  <c r="P168" i="48"/>
  <c r="K169" i="48"/>
  <c r="L169" i="48" s="1"/>
  <c r="M169" i="48" s="1"/>
  <c r="F169" i="48" a="1"/>
  <c r="F169" i="48" s="1"/>
  <c r="C169" i="48" a="1"/>
  <c r="C169" i="48" s="1"/>
  <c r="G168" i="48"/>
  <c r="J167" i="48"/>
  <c r="Q167" i="48" s="1"/>
  <c r="R167" i="48" s="1"/>
  <c r="U168" i="48"/>
  <c r="T168" i="48"/>
  <c r="J167" i="44"/>
  <c r="K167" i="44"/>
  <c r="L167" i="44"/>
  <c r="M167" i="44"/>
  <c r="N167" i="44"/>
  <c r="O167" i="44"/>
  <c r="P167" i="44"/>
  <c r="O168" i="48"/>
  <c r="J168" i="48"/>
  <c r="Q168" i="48" s="1"/>
  <c r="R168" i="48" s="1"/>
  <c r="D168" i="48"/>
  <c r="E168" i="48" s="1"/>
  <c r="A169" i="44"/>
  <c r="B169" i="43"/>
  <c r="A170" i="43"/>
  <c r="P168" i="43"/>
  <c r="K168" i="43"/>
  <c r="O168" i="43"/>
  <c r="D168" i="43" a="1"/>
  <c r="D168" i="43" s="1"/>
  <c r="L168" i="43"/>
  <c r="C168" i="43" a="1"/>
  <c r="C168" i="43" s="1"/>
  <c r="B168" i="44"/>
  <c r="B168" i="94"/>
  <c r="N168" i="43"/>
  <c r="M168" i="43"/>
  <c r="E168" i="43" a="1"/>
  <c r="E168" i="43" s="1"/>
  <c r="J168" i="43"/>
  <c r="E167" i="44"/>
  <c r="E167" i="94"/>
  <c r="C167" i="94"/>
  <c r="C167" i="44"/>
  <c r="D167" i="44"/>
  <c r="D167" i="94"/>
  <c r="O167" i="94" a="1"/>
  <c r="O167" i="94" s="1"/>
  <c r="N167" i="94" a="1"/>
  <c r="N167" i="94" s="1"/>
  <c r="L167" i="94" a="1"/>
  <c r="L167" i="94" s="1"/>
  <c r="M167" i="94" a="1"/>
  <c r="M167" i="94" s="1"/>
  <c r="K167" i="94" a="1"/>
  <c r="K167" i="94" s="1"/>
  <c r="J167" i="94" a="1"/>
  <c r="J167" i="94" s="1"/>
  <c r="B169" i="48"/>
  <c r="N169" i="48"/>
  <c r="A170" i="48"/>
  <c r="P169" i="48" l="1"/>
  <c r="F170" i="48" a="1"/>
  <c r="F170" i="48" s="1"/>
  <c r="C170" i="48" a="1"/>
  <c r="C170" i="48" s="1"/>
  <c r="K170" i="48"/>
  <c r="L170" i="48" s="1"/>
  <c r="M170" i="48" s="1"/>
  <c r="S168" i="48"/>
  <c r="G169" i="48"/>
  <c r="H169" i="48"/>
  <c r="I169" i="48" s="1"/>
  <c r="U169" i="48"/>
  <c r="D169" i="48"/>
  <c r="J168" i="44"/>
  <c r="K168" i="44"/>
  <c r="L168" i="44"/>
  <c r="M168" i="44"/>
  <c r="N168" i="44"/>
  <c r="O168" i="44"/>
  <c r="P168" i="44"/>
  <c r="T169" i="48"/>
  <c r="O169" i="48"/>
  <c r="B170" i="48"/>
  <c r="N170" i="48"/>
  <c r="A171" i="48"/>
  <c r="E168" i="94"/>
  <c r="E168" i="44"/>
  <c r="O168" i="94" a="1"/>
  <c r="O168" i="94" s="1"/>
  <c r="J168" i="94" a="1"/>
  <c r="J168" i="94" s="1"/>
  <c r="M168" i="94" a="1"/>
  <c r="M168" i="94" s="1"/>
  <c r="L168" i="94" a="1"/>
  <c r="L168" i="94" s="1"/>
  <c r="K168" i="94" a="1"/>
  <c r="K168" i="94" s="1"/>
  <c r="N168" i="94" a="1"/>
  <c r="N168" i="94" s="1"/>
  <c r="C168" i="44"/>
  <c r="C168" i="94"/>
  <c r="D168" i="44"/>
  <c r="D168" i="94"/>
  <c r="A170" i="44"/>
  <c r="A171" i="43"/>
  <c r="B170" i="43"/>
  <c r="J169" i="43"/>
  <c r="B169" i="44"/>
  <c r="C169" i="43" a="1"/>
  <c r="C169" i="43" s="1"/>
  <c r="B169" i="94"/>
  <c r="N169" i="43"/>
  <c r="D169" i="43" a="1"/>
  <c r="D169" i="43" s="1"/>
  <c r="M169" i="43"/>
  <c r="E169" i="43" a="1"/>
  <c r="E169" i="43" s="1"/>
  <c r="O169" i="43"/>
  <c r="K169" i="43"/>
  <c r="P169" i="43"/>
  <c r="L169" i="43"/>
  <c r="G170" i="48" l="1"/>
  <c r="S169" i="48"/>
  <c r="U170" i="48"/>
  <c r="H170" i="48"/>
  <c r="I170" i="48" s="1"/>
  <c r="P170" i="48"/>
  <c r="C171" i="48" a="1"/>
  <c r="C171" i="48" s="1"/>
  <c r="T171" i="48" s="1"/>
  <c r="K171" i="48"/>
  <c r="L171" i="48" s="1"/>
  <c r="M171" i="48" s="1"/>
  <c r="F171" i="48" a="1"/>
  <c r="F171" i="48" s="1"/>
  <c r="O170" i="48"/>
  <c r="J169" i="44"/>
  <c r="K169" i="44"/>
  <c r="L169" i="44"/>
  <c r="M169" i="44"/>
  <c r="N169" i="44"/>
  <c r="O169" i="44"/>
  <c r="P169" i="44"/>
  <c r="D170" i="48"/>
  <c r="T170" i="48"/>
  <c r="E169" i="48"/>
  <c r="J169" i="48"/>
  <c r="Q169" i="48" s="1"/>
  <c r="R169" i="48" s="1"/>
  <c r="E169" i="94"/>
  <c r="E169" i="44"/>
  <c r="D169" i="44"/>
  <c r="D169" i="94"/>
  <c r="N169" i="94" a="1"/>
  <c r="N169" i="94" s="1"/>
  <c r="L169" i="94" a="1"/>
  <c r="L169" i="94" s="1"/>
  <c r="K169" i="94" a="1"/>
  <c r="K169" i="94" s="1"/>
  <c r="J169" i="94" a="1"/>
  <c r="J169" i="94" s="1"/>
  <c r="M169" i="94" a="1"/>
  <c r="M169" i="94" s="1"/>
  <c r="O169" i="94" a="1"/>
  <c r="O169" i="94" s="1"/>
  <c r="C169" i="94"/>
  <c r="C169" i="44"/>
  <c r="O170" i="43"/>
  <c r="M170" i="43"/>
  <c r="D170" i="43" a="1"/>
  <c r="D170" i="43" s="1"/>
  <c r="L170" i="43"/>
  <c r="J170" i="43"/>
  <c r="E170" i="43" a="1"/>
  <c r="E170" i="43" s="1"/>
  <c r="B170" i="94"/>
  <c r="P170" i="43"/>
  <c r="K170" i="43"/>
  <c r="B170" i="44"/>
  <c r="C170" i="43" a="1"/>
  <c r="C170" i="43" s="1"/>
  <c r="N170" i="43"/>
  <c r="A172" i="43"/>
  <c r="A171" i="44"/>
  <c r="B171" i="43"/>
  <c r="A172" i="48"/>
  <c r="B171" i="48"/>
  <c r="N171" i="48"/>
  <c r="S170" i="48" l="1"/>
  <c r="E170" i="48"/>
  <c r="O171" i="48"/>
  <c r="P171" i="48"/>
  <c r="J170" i="44"/>
  <c r="K170" i="44"/>
  <c r="L170" i="44"/>
  <c r="M170" i="44"/>
  <c r="N170" i="44"/>
  <c r="O170" i="44"/>
  <c r="P170" i="44"/>
  <c r="C172" i="48" a="1"/>
  <c r="C172" i="48" s="1"/>
  <c r="T172" i="48" s="1"/>
  <c r="K172" i="48"/>
  <c r="L172" i="48" s="1"/>
  <c r="M172" i="48" s="1"/>
  <c r="F172" i="48" a="1"/>
  <c r="F172" i="48" s="1"/>
  <c r="J170" i="48"/>
  <c r="Q170" i="48" s="1"/>
  <c r="R170" i="48" s="1"/>
  <c r="G171" i="48"/>
  <c r="U171" i="48"/>
  <c r="D171" i="48"/>
  <c r="S171" i="48" s="1"/>
  <c r="H171" i="48"/>
  <c r="I171" i="48" s="1"/>
  <c r="N172" i="48"/>
  <c r="B172" i="48"/>
  <c r="A173" i="48"/>
  <c r="B171" i="94"/>
  <c r="C171" i="43" a="1"/>
  <c r="C171" i="43" s="1"/>
  <c r="J171" i="43"/>
  <c r="N171" i="43"/>
  <c r="K171" i="43"/>
  <c r="O171" i="43"/>
  <c r="E171" i="43" a="1"/>
  <c r="E171" i="43" s="1"/>
  <c r="M171" i="43"/>
  <c r="B171" i="44"/>
  <c r="P171" i="43"/>
  <c r="D171" i="43" a="1"/>
  <c r="D171" i="43" s="1"/>
  <c r="L171" i="43"/>
  <c r="A173" i="43"/>
  <c r="B172" i="43"/>
  <c r="A172" i="44"/>
  <c r="C170" i="94"/>
  <c r="C170" i="44"/>
  <c r="N170" i="94" a="1"/>
  <c r="N170" i="94" s="1"/>
  <c r="L170" i="94" a="1"/>
  <c r="L170" i="94" s="1"/>
  <c r="O170" i="94" a="1"/>
  <c r="O170" i="94" s="1"/>
  <c r="M170" i="94" a="1"/>
  <c r="M170" i="94" s="1"/>
  <c r="J170" i="94" a="1"/>
  <c r="J170" i="94" s="1"/>
  <c r="K170" i="94" a="1"/>
  <c r="K170" i="94" s="1"/>
  <c r="E170" i="44"/>
  <c r="E170" i="94"/>
  <c r="D170" i="94"/>
  <c r="D170" i="44"/>
  <c r="E171" i="48" l="1"/>
  <c r="D172" i="48"/>
  <c r="S172" i="48" s="1"/>
  <c r="O172" i="48"/>
  <c r="J171" i="44"/>
  <c r="K171" i="44"/>
  <c r="L171" i="44"/>
  <c r="M171" i="44"/>
  <c r="N171" i="44"/>
  <c r="O171" i="44"/>
  <c r="P171" i="44"/>
  <c r="K173" i="48"/>
  <c r="L173" i="48" s="1"/>
  <c r="M173" i="48" s="1"/>
  <c r="C173" i="48" a="1"/>
  <c r="C173" i="48" s="1"/>
  <c r="P173" i="48" s="1"/>
  <c r="F173" i="48" a="1"/>
  <c r="F173" i="48" s="1"/>
  <c r="E172" i="48"/>
  <c r="G172" i="48"/>
  <c r="P172" i="48"/>
  <c r="J171" i="48"/>
  <c r="Q171" i="48" s="1"/>
  <c r="R171" i="48" s="1"/>
  <c r="U172" i="48"/>
  <c r="H172" i="48"/>
  <c r="I172" i="48" s="1"/>
  <c r="O172" i="43"/>
  <c r="E172" i="43" a="1"/>
  <c r="E172" i="43" s="1"/>
  <c r="C172" i="43" a="1"/>
  <c r="C172" i="43" s="1"/>
  <c r="L172" i="43"/>
  <c r="M172" i="43"/>
  <c r="P172" i="43"/>
  <c r="B172" i="44"/>
  <c r="D172" i="43" a="1"/>
  <c r="D172" i="43" s="1"/>
  <c r="K172" i="43"/>
  <c r="J172" i="43"/>
  <c r="B172" i="94"/>
  <c r="N172" i="43"/>
  <c r="B173" i="43"/>
  <c r="A174" i="43"/>
  <c r="A173" i="44"/>
  <c r="D171" i="94"/>
  <c r="D171" i="44"/>
  <c r="E171" i="44"/>
  <c r="E171" i="94"/>
  <c r="C171" i="44"/>
  <c r="C171" i="94"/>
  <c r="K171" i="94" a="1"/>
  <c r="K171" i="94" s="1"/>
  <c r="N171" i="94" a="1"/>
  <c r="N171" i="94" s="1"/>
  <c r="L171" i="94" a="1"/>
  <c r="L171" i="94" s="1"/>
  <c r="O171" i="94" a="1"/>
  <c r="O171" i="94" s="1"/>
  <c r="M171" i="94" a="1"/>
  <c r="M171" i="94" s="1"/>
  <c r="J171" i="94" a="1"/>
  <c r="J171" i="94" s="1"/>
  <c r="A174" i="48"/>
  <c r="N173" i="48"/>
  <c r="B173" i="48"/>
  <c r="C174" i="48" l="1" a="1"/>
  <c r="C174" i="48" s="1"/>
  <c r="T174" i="48" s="1"/>
  <c r="K174" i="48"/>
  <c r="L174" i="48" s="1"/>
  <c r="M174" i="48" s="1"/>
  <c r="F174" i="48" a="1"/>
  <c r="F174" i="48" s="1"/>
  <c r="U173" i="48"/>
  <c r="G173" i="48"/>
  <c r="D173" i="48"/>
  <c r="S173" i="48" s="1"/>
  <c r="O173" i="48"/>
  <c r="J172" i="44"/>
  <c r="K172" i="44"/>
  <c r="L172" i="44"/>
  <c r="M172" i="44"/>
  <c r="N172" i="44"/>
  <c r="O172" i="44"/>
  <c r="P172" i="44"/>
  <c r="J172" i="48"/>
  <c r="Q172" i="48" s="1"/>
  <c r="R172" i="48" s="1"/>
  <c r="H173" i="48"/>
  <c r="J173" i="48" s="1"/>
  <c r="T173" i="48"/>
  <c r="Q173" i="48"/>
  <c r="R173" i="48" s="1"/>
  <c r="B174" i="48"/>
  <c r="N174" i="48"/>
  <c r="A175" i="48"/>
  <c r="A174" i="44"/>
  <c r="B174" i="43"/>
  <c r="A175" i="43"/>
  <c r="J173" i="43"/>
  <c r="K173" i="43"/>
  <c r="C173" i="43" a="1"/>
  <c r="C173" i="43" s="1"/>
  <c r="M173" i="43"/>
  <c r="O173" i="43"/>
  <c r="B173" i="44"/>
  <c r="E173" i="43" a="1"/>
  <c r="E173" i="43" s="1"/>
  <c r="N173" i="43"/>
  <c r="B173" i="94"/>
  <c r="P173" i="43"/>
  <c r="D173" i="43" a="1"/>
  <c r="D173" i="43" s="1"/>
  <c r="L173" i="43"/>
  <c r="K172" i="94" a="1"/>
  <c r="K172" i="94" s="1"/>
  <c r="L172" i="94" a="1"/>
  <c r="L172" i="94" s="1"/>
  <c r="O172" i="94" a="1"/>
  <c r="O172" i="94" s="1"/>
  <c r="J172" i="94" a="1"/>
  <c r="J172" i="94" s="1"/>
  <c r="M172" i="94" a="1"/>
  <c r="M172" i="94" s="1"/>
  <c r="N172" i="94" a="1"/>
  <c r="N172" i="94" s="1"/>
  <c r="D172" i="44"/>
  <c r="D172" i="94"/>
  <c r="C172" i="94"/>
  <c r="C172" i="44"/>
  <c r="E172" i="94"/>
  <c r="E172" i="44"/>
  <c r="D174" i="48" l="1"/>
  <c r="S174" i="48" s="1"/>
  <c r="I173" i="48"/>
  <c r="H174" i="48"/>
  <c r="J174" i="48" s="1"/>
  <c r="F175" i="48" a="1"/>
  <c r="F175" i="48" s="1"/>
  <c r="C175" i="48" a="1"/>
  <c r="C175" i="48" s="1"/>
  <c r="K175" i="48"/>
  <c r="L175" i="48" s="1"/>
  <c r="M175" i="48" s="1"/>
  <c r="E173" i="48"/>
  <c r="E174" i="48" s="1"/>
  <c r="P174" i="48"/>
  <c r="J173" i="44"/>
  <c r="K173" i="44"/>
  <c r="L173" i="44"/>
  <c r="M173" i="44"/>
  <c r="N173" i="44"/>
  <c r="O173" i="44"/>
  <c r="P173" i="44"/>
  <c r="I174" i="48"/>
  <c r="U174" i="48"/>
  <c r="O174" i="48"/>
  <c r="G174" i="48"/>
  <c r="D173" i="94"/>
  <c r="D173" i="44"/>
  <c r="J173" i="94" a="1"/>
  <c r="J173" i="94" s="1"/>
  <c r="N173" i="94" a="1"/>
  <c r="N173" i="94" s="1"/>
  <c r="O173" i="94" a="1"/>
  <c r="O173" i="94" s="1"/>
  <c r="L173" i="94" a="1"/>
  <c r="L173" i="94" s="1"/>
  <c r="M173" i="94" a="1"/>
  <c r="M173" i="94" s="1"/>
  <c r="K173" i="94" a="1"/>
  <c r="K173" i="94" s="1"/>
  <c r="E173" i="44"/>
  <c r="E173" i="94"/>
  <c r="C173" i="94"/>
  <c r="C173" i="44"/>
  <c r="A176" i="43"/>
  <c r="B175" i="43"/>
  <c r="A175" i="44"/>
  <c r="J174" i="43"/>
  <c r="D174" i="43" a="1"/>
  <c r="D174" i="43" s="1"/>
  <c r="K174" i="43"/>
  <c r="E174" i="43" a="1"/>
  <c r="E174" i="43" s="1"/>
  <c r="C174" i="43" a="1"/>
  <c r="C174" i="43" s="1"/>
  <c r="N174" i="43"/>
  <c r="B174" i="94"/>
  <c r="M174" i="43"/>
  <c r="O174" i="43"/>
  <c r="P174" i="43"/>
  <c r="B174" i="44"/>
  <c r="L174" i="43"/>
  <c r="A176" i="48"/>
  <c r="B175" i="48"/>
  <c r="N175" i="48"/>
  <c r="G175" i="48" l="1"/>
  <c r="O175" i="48"/>
  <c r="T175" i="48"/>
  <c r="J174" i="44"/>
  <c r="K174" i="44"/>
  <c r="L174" i="44"/>
  <c r="M174" i="44"/>
  <c r="N174" i="44"/>
  <c r="O174" i="44"/>
  <c r="P174" i="44"/>
  <c r="P175" i="48"/>
  <c r="U175" i="48"/>
  <c r="F176" i="48" a="1"/>
  <c r="F176" i="48" s="1"/>
  <c r="C176" i="48" a="1"/>
  <c r="C176" i="48" s="1"/>
  <c r="H176" i="48" s="1"/>
  <c r="J176" i="48" s="1"/>
  <c r="K176" i="48"/>
  <c r="L176" i="48" s="1"/>
  <c r="M176" i="48" s="1"/>
  <c r="H175" i="48"/>
  <c r="J175" i="48" s="1"/>
  <c r="Q175" i="48" s="1"/>
  <c r="R175" i="48" s="1"/>
  <c r="Q174" i="48"/>
  <c r="R174" i="48" s="1"/>
  <c r="D175" i="48"/>
  <c r="E175" i="48" s="1"/>
  <c r="S175" i="48"/>
  <c r="A177" i="48"/>
  <c r="B176" i="48"/>
  <c r="N176" i="48"/>
  <c r="J174" i="94" a="1"/>
  <c r="J174" i="94" s="1"/>
  <c r="K174" i="94" a="1"/>
  <c r="K174" i="94" s="1"/>
  <c r="M174" i="94" a="1"/>
  <c r="M174" i="94" s="1"/>
  <c r="N174" i="94" a="1"/>
  <c r="N174" i="94" s="1"/>
  <c r="O174" i="94" a="1"/>
  <c r="O174" i="94" s="1"/>
  <c r="L174" i="94" a="1"/>
  <c r="L174" i="94" s="1"/>
  <c r="C174" i="44"/>
  <c r="C174" i="94"/>
  <c r="E174" i="44"/>
  <c r="E174" i="94"/>
  <c r="D174" i="44"/>
  <c r="D174" i="94"/>
  <c r="D175" i="43" a="1"/>
  <c r="D175" i="43" s="1"/>
  <c r="C175" i="43" a="1"/>
  <c r="C175" i="43" s="1"/>
  <c r="P175" i="43"/>
  <c r="K175" i="43"/>
  <c r="N175" i="43"/>
  <c r="B175" i="94"/>
  <c r="J175" i="43"/>
  <c r="O175" i="43"/>
  <c r="L175" i="43"/>
  <c r="E175" i="43" a="1"/>
  <c r="E175" i="43" s="1"/>
  <c r="M175" i="43"/>
  <c r="B175" i="44"/>
  <c r="B176" i="43"/>
  <c r="A176" i="44"/>
  <c r="A177" i="43"/>
  <c r="T176" i="48" l="1"/>
  <c r="J175" i="44"/>
  <c r="K175" i="44"/>
  <c r="L175" i="44"/>
  <c r="M175" i="44"/>
  <c r="N175" i="44"/>
  <c r="O175" i="44"/>
  <c r="P175" i="44"/>
  <c r="O176" i="48"/>
  <c r="I175" i="48"/>
  <c r="I176" i="48" s="1"/>
  <c r="U176" i="48"/>
  <c r="K177" i="48"/>
  <c r="L177" i="48" s="1"/>
  <c r="M177" i="48" s="1"/>
  <c r="C177" i="48" a="1"/>
  <c r="C177" i="48" s="1"/>
  <c r="H177" i="48" s="1"/>
  <c r="F177" i="48" a="1"/>
  <c r="F177" i="48" s="1"/>
  <c r="G176" i="48"/>
  <c r="P176" i="48"/>
  <c r="Q176" i="48" s="1"/>
  <c r="R176" i="48" s="1"/>
  <c r="D176" i="48"/>
  <c r="S176" i="48" s="1"/>
  <c r="A178" i="43"/>
  <c r="A177" i="44"/>
  <c r="B177" i="43"/>
  <c r="J176" i="43"/>
  <c r="B176" i="94"/>
  <c r="O176" i="43"/>
  <c r="N176" i="43"/>
  <c r="D176" i="43" a="1"/>
  <c r="D176" i="43" s="1"/>
  <c r="B176" i="44"/>
  <c r="C176" i="43" a="1"/>
  <c r="C176" i="43" s="1"/>
  <c r="P176" i="43"/>
  <c r="E176" i="43" a="1"/>
  <c r="E176" i="43" s="1"/>
  <c r="K176" i="43"/>
  <c r="M176" i="43"/>
  <c r="L176" i="43"/>
  <c r="E175" i="94"/>
  <c r="E175" i="44"/>
  <c r="L175" i="94" a="1"/>
  <c r="L175" i="94" s="1"/>
  <c r="O175" i="94" a="1"/>
  <c r="O175" i="94" s="1"/>
  <c r="N175" i="94" a="1"/>
  <c r="N175" i="94" s="1"/>
  <c r="J175" i="94" a="1"/>
  <c r="J175" i="94" s="1"/>
  <c r="K175" i="94" a="1"/>
  <c r="K175" i="94" s="1"/>
  <c r="M175" i="94" a="1"/>
  <c r="M175" i="94" s="1"/>
  <c r="C175" i="94"/>
  <c r="C175" i="44"/>
  <c r="D175" i="44"/>
  <c r="D175" i="94"/>
  <c r="A178" i="48"/>
  <c r="B177" i="48"/>
  <c r="N177" i="48"/>
  <c r="T177" i="48" l="1"/>
  <c r="F178" i="48" a="1"/>
  <c r="F178" i="48" s="1"/>
  <c r="C178" i="48" a="1"/>
  <c r="C178" i="48" s="1"/>
  <c r="K178" i="48"/>
  <c r="L178" i="48" s="1"/>
  <c r="M178" i="48" s="1"/>
  <c r="P177" i="48"/>
  <c r="J176" i="44"/>
  <c r="K176" i="44"/>
  <c r="L176" i="44"/>
  <c r="M176" i="44"/>
  <c r="N176" i="44"/>
  <c r="O176" i="44"/>
  <c r="P176" i="44"/>
  <c r="G177" i="48"/>
  <c r="O177" i="48"/>
  <c r="D177" i="48"/>
  <c r="S177" i="48" s="1"/>
  <c r="U177" i="48"/>
  <c r="J177" i="48"/>
  <c r="Q177" i="48" s="1"/>
  <c r="R177" i="48" s="1"/>
  <c r="E176" i="48"/>
  <c r="I177" i="48"/>
  <c r="N178" i="48"/>
  <c r="B178" i="48"/>
  <c r="A179" i="48"/>
  <c r="E176" i="94"/>
  <c r="E176" i="44"/>
  <c r="C176" i="94"/>
  <c r="C176" i="44"/>
  <c r="D176" i="94"/>
  <c r="D176" i="44"/>
  <c r="L176" i="94" a="1"/>
  <c r="L176" i="94" s="1"/>
  <c r="O176" i="94" a="1"/>
  <c r="O176" i="94" s="1"/>
  <c r="K176" i="94" a="1"/>
  <c r="K176" i="94" s="1"/>
  <c r="J176" i="94" a="1"/>
  <c r="J176" i="94" s="1"/>
  <c r="N176" i="94" a="1"/>
  <c r="N176" i="94" s="1"/>
  <c r="M176" i="94" a="1"/>
  <c r="M176" i="94" s="1"/>
  <c r="L177" i="43"/>
  <c r="B177" i="44"/>
  <c r="M177" i="43"/>
  <c r="K177" i="43"/>
  <c r="C177" i="43" a="1"/>
  <c r="C177" i="43" s="1"/>
  <c r="D177" i="43" a="1"/>
  <c r="D177" i="43" s="1"/>
  <c r="O177" i="43"/>
  <c r="P177" i="43"/>
  <c r="N177" i="43"/>
  <c r="J177" i="43"/>
  <c r="E177" i="43" a="1"/>
  <c r="E177" i="43" s="1"/>
  <c r="B177" i="94"/>
  <c r="A178" i="44"/>
  <c r="B178" i="43"/>
  <c r="A179" i="43"/>
  <c r="D178" i="48" l="1"/>
  <c r="J177" i="44"/>
  <c r="K177" i="44"/>
  <c r="L177" i="44"/>
  <c r="M177" i="44"/>
  <c r="N177" i="44"/>
  <c r="O177" i="44"/>
  <c r="P177" i="44"/>
  <c r="O178" i="48"/>
  <c r="S178" i="48"/>
  <c r="U178" i="48"/>
  <c r="H178" i="48"/>
  <c r="I178" i="48" s="1"/>
  <c r="K179" i="48"/>
  <c r="L179" i="48" s="1"/>
  <c r="M179" i="48" s="1"/>
  <c r="F179" i="48" a="1"/>
  <c r="F179" i="48" s="1"/>
  <c r="C179" i="48" a="1"/>
  <c r="C179" i="48" s="1"/>
  <c r="J178" i="48"/>
  <c r="Q178" i="48" s="1"/>
  <c r="R178" i="48" s="1"/>
  <c r="P178" i="48"/>
  <c r="E177" i="48"/>
  <c r="E178" i="48" s="1"/>
  <c r="G178" i="48"/>
  <c r="T178" i="48"/>
  <c r="A179" i="44"/>
  <c r="A180" i="43"/>
  <c r="B179" i="43"/>
  <c r="L178" i="43"/>
  <c r="C178" i="43" a="1"/>
  <c r="C178" i="43" s="1"/>
  <c r="O178" i="43"/>
  <c r="B178" i="44"/>
  <c r="D178" i="43" a="1"/>
  <c r="D178" i="43" s="1"/>
  <c r="E178" i="43" a="1"/>
  <c r="E178" i="43" s="1"/>
  <c r="K178" i="43"/>
  <c r="M178" i="43"/>
  <c r="B178" i="94"/>
  <c r="J178" i="43"/>
  <c r="N178" i="43"/>
  <c r="P178" i="43"/>
  <c r="N177" i="94" a="1"/>
  <c r="N177" i="94" s="1"/>
  <c r="K177" i="94" a="1"/>
  <c r="K177" i="94" s="1"/>
  <c r="L177" i="94" a="1"/>
  <c r="L177" i="94" s="1"/>
  <c r="O177" i="94" a="1"/>
  <c r="O177" i="94" s="1"/>
  <c r="J177" i="94" a="1"/>
  <c r="J177" i="94" s="1"/>
  <c r="M177" i="94" a="1"/>
  <c r="M177" i="94" s="1"/>
  <c r="E177" i="44"/>
  <c r="E177" i="94"/>
  <c r="D177" i="44"/>
  <c r="D177" i="94"/>
  <c r="C177" i="94"/>
  <c r="C177" i="44"/>
  <c r="N179" i="48"/>
  <c r="A180" i="48"/>
  <c r="B179" i="48"/>
  <c r="G179" i="48" l="1"/>
  <c r="T179" i="48"/>
  <c r="D179" i="48"/>
  <c r="E179" i="48" s="1"/>
  <c r="U179" i="48"/>
  <c r="J178" i="44"/>
  <c r="K178" i="44"/>
  <c r="L178" i="44"/>
  <c r="M178" i="44"/>
  <c r="N178" i="44"/>
  <c r="O178" i="44"/>
  <c r="P178" i="44"/>
  <c r="S179" i="48"/>
  <c r="H179" i="48"/>
  <c r="I179" i="48" s="1"/>
  <c r="K180" i="48"/>
  <c r="L180" i="48" s="1"/>
  <c r="M180" i="48" s="1"/>
  <c r="C180" i="48" a="1"/>
  <c r="C180" i="48" s="1"/>
  <c r="F180" i="48" a="1"/>
  <c r="F180" i="48" s="1"/>
  <c r="P179" i="48"/>
  <c r="O179" i="48"/>
  <c r="J179" i="48"/>
  <c r="A181" i="48"/>
  <c r="B180" i="48"/>
  <c r="N180" i="48"/>
  <c r="K178" i="94" a="1"/>
  <c r="K178" i="94" s="1"/>
  <c r="O178" i="94" a="1"/>
  <c r="O178" i="94" s="1"/>
  <c r="L178" i="94" a="1"/>
  <c r="L178" i="94" s="1"/>
  <c r="J178" i="94" a="1"/>
  <c r="J178" i="94" s="1"/>
  <c r="N178" i="94" a="1"/>
  <c r="N178" i="94" s="1"/>
  <c r="M178" i="94" a="1"/>
  <c r="M178" i="94" s="1"/>
  <c r="E178" i="44"/>
  <c r="E178" i="94"/>
  <c r="D178" i="94"/>
  <c r="D178" i="44"/>
  <c r="C178" i="94"/>
  <c r="C178" i="44"/>
  <c r="L179" i="43"/>
  <c r="D179" i="43" a="1"/>
  <c r="D179" i="43" s="1"/>
  <c r="M179" i="43"/>
  <c r="B179" i="44"/>
  <c r="J179" i="43"/>
  <c r="B179" i="94"/>
  <c r="N179" i="43"/>
  <c r="K179" i="43"/>
  <c r="P179" i="43"/>
  <c r="C179" i="43" a="1"/>
  <c r="C179" i="43" s="1"/>
  <c r="O179" i="43"/>
  <c r="E179" i="43" a="1"/>
  <c r="E179" i="43" s="1"/>
  <c r="A180" i="44"/>
  <c r="A181" i="43"/>
  <c r="B180" i="43"/>
  <c r="G180" i="48" l="1"/>
  <c r="J180" i="48"/>
  <c r="Q180" i="48" s="1"/>
  <c r="R180" i="48" s="1"/>
  <c r="T180" i="48"/>
  <c r="K181" i="48"/>
  <c r="L181" i="48" s="1"/>
  <c r="M181" i="48" s="1"/>
  <c r="F181" i="48" a="1"/>
  <c r="F181" i="48" s="1"/>
  <c r="C181" i="48" a="1"/>
  <c r="C181" i="48" s="1"/>
  <c r="D180" i="48"/>
  <c r="E180" i="48" s="1"/>
  <c r="H180" i="48"/>
  <c r="I180" i="48" s="1"/>
  <c r="J179" i="44"/>
  <c r="K179" i="44"/>
  <c r="L179" i="44"/>
  <c r="M179" i="44"/>
  <c r="N179" i="44"/>
  <c r="O179" i="44"/>
  <c r="P179" i="44"/>
  <c r="O180" i="48"/>
  <c r="U180" i="48"/>
  <c r="Q179" i="48"/>
  <c r="R179" i="48" s="1"/>
  <c r="P180" i="48"/>
  <c r="M180" i="43"/>
  <c r="D180" i="43" a="1"/>
  <c r="D180" i="43" s="1"/>
  <c r="K180" i="43"/>
  <c r="O180" i="43"/>
  <c r="E180" i="43" a="1"/>
  <c r="E180" i="43" s="1"/>
  <c r="B180" i="94"/>
  <c r="J180" i="43"/>
  <c r="N180" i="43"/>
  <c r="P180" i="43"/>
  <c r="L180" i="43"/>
  <c r="C180" i="43" a="1"/>
  <c r="C180" i="43" s="1"/>
  <c r="B180" i="44"/>
  <c r="B181" i="43"/>
  <c r="A181" i="44"/>
  <c r="A182" i="43"/>
  <c r="E179" i="94"/>
  <c r="E179" i="44"/>
  <c r="C179" i="44"/>
  <c r="C179" i="94"/>
  <c r="L179" i="94" a="1"/>
  <c r="L179" i="94" s="1"/>
  <c r="K179" i="94" a="1"/>
  <c r="K179" i="94" s="1"/>
  <c r="J179" i="94" a="1"/>
  <c r="J179" i="94" s="1"/>
  <c r="N179" i="94" a="1"/>
  <c r="N179" i="94" s="1"/>
  <c r="O179" i="94" a="1"/>
  <c r="O179" i="94" s="1"/>
  <c r="M179" i="94" a="1"/>
  <c r="M179" i="94" s="1"/>
  <c r="D179" i="44"/>
  <c r="D179" i="94"/>
  <c r="A182" i="48"/>
  <c r="N181" i="48"/>
  <c r="B181" i="48"/>
  <c r="G181" i="48" l="1"/>
  <c r="O181" i="48"/>
  <c r="P181" i="48"/>
  <c r="D181" i="48"/>
  <c r="E181" i="48" s="1"/>
  <c r="H181" i="48"/>
  <c r="I181" i="48" s="1"/>
  <c r="U181" i="48"/>
  <c r="T181" i="48"/>
  <c r="F182" i="48" a="1"/>
  <c r="F182" i="48" s="1"/>
  <c r="K182" i="48"/>
  <c r="L182" i="48" s="1"/>
  <c r="M182" i="48" s="1"/>
  <c r="C182" i="48" a="1"/>
  <c r="C182" i="48" s="1"/>
  <c r="J180" i="44"/>
  <c r="K180" i="44"/>
  <c r="L180" i="44"/>
  <c r="M180" i="44"/>
  <c r="N180" i="44"/>
  <c r="O180" i="44"/>
  <c r="P180" i="44"/>
  <c r="S180" i="48"/>
  <c r="S181" i="48" s="1"/>
  <c r="N182" i="48"/>
  <c r="B182" i="48"/>
  <c r="A183" i="48"/>
  <c r="A182" i="44"/>
  <c r="A183" i="43"/>
  <c r="B182" i="43"/>
  <c r="C181" i="43" a="1"/>
  <c r="C181" i="43" s="1"/>
  <c r="J181" i="43"/>
  <c r="E181" i="43" a="1"/>
  <c r="E181" i="43" s="1"/>
  <c r="M181" i="43"/>
  <c r="O181" i="43"/>
  <c r="N181" i="43"/>
  <c r="D181" i="43" a="1"/>
  <c r="D181" i="43" s="1"/>
  <c r="K181" i="43"/>
  <c r="L181" i="43"/>
  <c r="B181" i="44"/>
  <c r="B181" i="94"/>
  <c r="P181" i="43"/>
  <c r="C180" i="44"/>
  <c r="C180" i="94"/>
  <c r="M180" i="94" a="1"/>
  <c r="M180" i="94" s="1"/>
  <c r="K180" i="94" a="1"/>
  <c r="K180" i="94" s="1"/>
  <c r="L180" i="94" a="1"/>
  <c r="L180" i="94" s="1"/>
  <c r="O180" i="94" a="1"/>
  <c r="O180" i="94" s="1"/>
  <c r="J180" i="94" a="1"/>
  <c r="J180" i="94" s="1"/>
  <c r="N180" i="94" a="1"/>
  <c r="N180" i="94" s="1"/>
  <c r="E180" i="44"/>
  <c r="E180" i="94"/>
  <c r="D180" i="44"/>
  <c r="D180" i="94"/>
  <c r="T182" i="48" l="1"/>
  <c r="D182" i="48"/>
  <c r="E182" i="48" s="1"/>
  <c r="F183" i="48" a="1"/>
  <c r="F183" i="48" s="1"/>
  <c r="K183" i="48"/>
  <c r="L183" i="48" s="1"/>
  <c r="M183" i="48" s="1"/>
  <c r="C183" i="48" a="1"/>
  <c r="C183" i="48" s="1"/>
  <c r="G182" i="48"/>
  <c r="P182" i="48"/>
  <c r="J181" i="44"/>
  <c r="K181" i="44"/>
  <c r="L181" i="44"/>
  <c r="M181" i="44"/>
  <c r="N181" i="44"/>
  <c r="O181" i="44"/>
  <c r="P181" i="44"/>
  <c r="U182" i="48"/>
  <c r="H182" i="48"/>
  <c r="I182" i="48" s="1"/>
  <c r="S182" i="48"/>
  <c r="O182" i="48"/>
  <c r="J181" i="48"/>
  <c r="Q181" i="48" s="1"/>
  <c r="R181" i="48" s="1"/>
  <c r="N181" i="94" a="1"/>
  <c r="N181" i="94" s="1"/>
  <c r="J181" i="94" a="1"/>
  <c r="J181" i="94" s="1"/>
  <c r="M181" i="94" a="1"/>
  <c r="M181" i="94" s="1"/>
  <c r="K181" i="94" a="1"/>
  <c r="K181" i="94" s="1"/>
  <c r="L181" i="94" a="1"/>
  <c r="L181" i="94" s="1"/>
  <c r="O181" i="94" a="1"/>
  <c r="O181" i="94" s="1"/>
  <c r="D181" i="94"/>
  <c r="D181" i="44"/>
  <c r="E181" i="44"/>
  <c r="E181" i="94"/>
  <c r="C181" i="44"/>
  <c r="C181" i="94"/>
  <c r="L182" i="43"/>
  <c r="O182" i="43"/>
  <c r="M182" i="43"/>
  <c r="P182" i="43"/>
  <c r="K182" i="43"/>
  <c r="B182" i="94"/>
  <c r="C182" i="43" a="1"/>
  <c r="C182" i="43" s="1"/>
  <c r="D182" i="43" a="1"/>
  <c r="D182" i="43" s="1"/>
  <c r="J182" i="43"/>
  <c r="B182" i="44"/>
  <c r="E182" i="43" a="1"/>
  <c r="E182" i="43" s="1"/>
  <c r="N182" i="43"/>
  <c r="B183" i="43"/>
  <c r="A184" i="43"/>
  <c r="A183" i="44"/>
  <c r="N183" i="48"/>
  <c r="A184" i="48"/>
  <c r="B183" i="48"/>
  <c r="G183" i="48" l="1"/>
  <c r="J182" i="44"/>
  <c r="K182" i="44"/>
  <c r="L182" i="44"/>
  <c r="M182" i="44"/>
  <c r="N182" i="44"/>
  <c r="O182" i="44"/>
  <c r="P182" i="44"/>
  <c r="P183" i="48"/>
  <c r="O183" i="48"/>
  <c r="I183" i="48"/>
  <c r="D183" i="48"/>
  <c r="S183" i="48" s="1"/>
  <c r="U183" i="48"/>
  <c r="H183" i="48"/>
  <c r="K184" i="48"/>
  <c r="L184" i="48" s="1"/>
  <c r="M184" i="48" s="1"/>
  <c r="F184" i="48" a="1"/>
  <c r="F184" i="48" s="1"/>
  <c r="C184" i="48" a="1"/>
  <c r="C184" i="48" s="1"/>
  <c r="T183" i="48"/>
  <c r="J182" i="48"/>
  <c r="Q182" i="48" s="1"/>
  <c r="R182" i="48" s="1"/>
  <c r="A185" i="48"/>
  <c r="N184" i="48"/>
  <c r="B184" i="48"/>
  <c r="B184" i="43"/>
  <c r="A185" i="43"/>
  <c r="A184" i="44"/>
  <c r="J183" i="43"/>
  <c r="K183" i="43"/>
  <c r="C183" i="43" a="1"/>
  <c r="C183" i="43" s="1"/>
  <c r="B183" i="94"/>
  <c r="N183" i="43"/>
  <c r="L183" i="43"/>
  <c r="P183" i="43"/>
  <c r="D183" i="43" a="1"/>
  <c r="D183" i="43" s="1"/>
  <c r="O183" i="43"/>
  <c r="B183" i="44"/>
  <c r="M183" i="43"/>
  <c r="E183" i="43" a="1"/>
  <c r="E183" i="43" s="1"/>
  <c r="E182" i="94"/>
  <c r="E182" i="44"/>
  <c r="D182" i="44"/>
  <c r="D182" i="94"/>
  <c r="C182" i="94"/>
  <c r="C182" i="44"/>
  <c r="N182" i="94" a="1"/>
  <c r="N182" i="94" s="1"/>
  <c r="J182" i="94" a="1"/>
  <c r="J182" i="94" s="1"/>
  <c r="K182" i="94" a="1"/>
  <c r="K182" i="94" s="1"/>
  <c r="O182" i="94" a="1"/>
  <c r="O182" i="94" s="1"/>
  <c r="M182" i="94" a="1"/>
  <c r="M182" i="94" s="1"/>
  <c r="L182" i="94" a="1"/>
  <c r="L182" i="94" s="1"/>
  <c r="U184" i="48" l="1"/>
  <c r="G184" i="48"/>
  <c r="J183" i="48"/>
  <c r="Q183" i="48" s="1"/>
  <c r="R183" i="48" s="1"/>
  <c r="F185" i="48" a="1"/>
  <c r="F185" i="48" s="1"/>
  <c r="K185" i="48"/>
  <c r="L185" i="48" s="1"/>
  <c r="M185" i="48" s="1"/>
  <c r="C185" i="48" a="1"/>
  <c r="C185" i="48" s="1"/>
  <c r="J183" i="44"/>
  <c r="K183" i="44"/>
  <c r="L183" i="44"/>
  <c r="M183" i="44"/>
  <c r="N183" i="44"/>
  <c r="O183" i="44"/>
  <c r="P183" i="44"/>
  <c r="D184" i="48"/>
  <c r="T184" i="48"/>
  <c r="H184" i="48"/>
  <c r="I184" i="48" s="1"/>
  <c r="O184" i="48"/>
  <c r="P184" i="48"/>
  <c r="E183" i="48"/>
  <c r="E183" i="94"/>
  <c r="E183" i="44"/>
  <c r="D183" i="44"/>
  <c r="D183" i="94"/>
  <c r="M183" i="94" a="1"/>
  <c r="M183" i="94" s="1"/>
  <c r="L183" i="94" a="1"/>
  <c r="L183" i="94" s="1"/>
  <c r="K183" i="94" a="1"/>
  <c r="K183" i="94" s="1"/>
  <c r="O183" i="94" a="1"/>
  <c r="O183" i="94" s="1"/>
  <c r="N183" i="94" a="1"/>
  <c r="N183" i="94" s="1"/>
  <c r="J183" i="94" a="1"/>
  <c r="J183" i="94" s="1"/>
  <c r="C183" i="44"/>
  <c r="C183" i="94"/>
  <c r="B185" i="43"/>
  <c r="A185" i="44"/>
  <c r="A186" i="43"/>
  <c r="B184" i="94"/>
  <c r="E184" i="43" a="1"/>
  <c r="E184" i="43" s="1"/>
  <c r="B184" i="44"/>
  <c r="L184" i="43"/>
  <c r="O184" i="43"/>
  <c r="P184" i="43"/>
  <c r="N184" i="43"/>
  <c r="C184" i="43" a="1"/>
  <c r="C184" i="43" s="1"/>
  <c r="D184" i="43" a="1"/>
  <c r="D184" i="43" s="1"/>
  <c r="K184" i="43"/>
  <c r="M184" i="43"/>
  <c r="J184" i="43"/>
  <c r="B185" i="48"/>
  <c r="A186" i="48"/>
  <c r="N185" i="48"/>
  <c r="E184" i="48" l="1"/>
  <c r="G185" i="48"/>
  <c r="T185" i="48"/>
  <c r="D185" i="48"/>
  <c r="E185" i="48" s="1"/>
  <c r="J184" i="48"/>
  <c r="Q184" i="48" s="1"/>
  <c r="R184" i="48" s="1"/>
  <c r="O185" i="48"/>
  <c r="P185" i="48"/>
  <c r="J184" i="44"/>
  <c r="K184" i="44"/>
  <c r="L184" i="44"/>
  <c r="M184" i="44"/>
  <c r="N184" i="44"/>
  <c r="O184" i="44"/>
  <c r="P184" i="44"/>
  <c r="H185" i="48"/>
  <c r="I185" i="48" s="1"/>
  <c r="U185" i="48"/>
  <c r="J185" i="48"/>
  <c r="Q185" i="48" s="1"/>
  <c r="R185" i="48" s="1"/>
  <c r="C186" i="48" a="1"/>
  <c r="C186" i="48" s="1"/>
  <c r="H186" i="48" s="1"/>
  <c r="I186" i="48" s="1"/>
  <c r="K186" i="48"/>
  <c r="L186" i="48" s="1"/>
  <c r="M186" i="48" s="1"/>
  <c r="F186" i="48" a="1"/>
  <c r="F186" i="48" s="1"/>
  <c r="S184" i="48"/>
  <c r="S185" i="48" s="1"/>
  <c r="N186" i="48"/>
  <c r="A187" i="48"/>
  <c r="B186" i="48"/>
  <c r="D184" i="94"/>
  <c r="D184" i="44"/>
  <c r="C184" i="94"/>
  <c r="C184" i="44"/>
  <c r="E184" i="94"/>
  <c r="E184" i="44"/>
  <c r="K184" i="94" a="1"/>
  <c r="K184" i="94" s="1"/>
  <c r="N184" i="94" a="1"/>
  <c r="N184" i="94" s="1"/>
  <c r="M184" i="94" a="1"/>
  <c r="M184" i="94" s="1"/>
  <c r="O184" i="94" a="1"/>
  <c r="O184" i="94" s="1"/>
  <c r="J184" i="94" a="1"/>
  <c r="J184" i="94" s="1"/>
  <c r="L184" i="94" a="1"/>
  <c r="L184" i="94" s="1"/>
  <c r="A186" i="44"/>
  <c r="B186" i="43"/>
  <c r="A187" i="43"/>
  <c r="M185" i="43"/>
  <c r="C185" i="43" a="1"/>
  <c r="C185" i="43" s="1"/>
  <c r="L185" i="43"/>
  <c r="D185" i="43" a="1"/>
  <c r="D185" i="43" s="1"/>
  <c r="B185" i="94"/>
  <c r="K185" i="43"/>
  <c r="E185" i="43" a="1"/>
  <c r="E185" i="43" s="1"/>
  <c r="J185" i="43"/>
  <c r="B185" i="44"/>
  <c r="O185" i="43"/>
  <c r="N185" i="43"/>
  <c r="P185" i="43"/>
  <c r="T186" i="48" l="1"/>
  <c r="U186" i="48"/>
  <c r="P186" i="48"/>
  <c r="C187" i="48" a="1"/>
  <c r="C187" i="48" s="1"/>
  <c r="F187" i="48" a="1"/>
  <c r="F187" i="48" s="1"/>
  <c r="K187" i="48"/>
  <c r="L187" i="48" s="1"/>
  <c r="M187" i="48" s="1"/>
  <c r="J185" i="44"/>
  <c r="K185" i="44"/>
  <c r="L185" i="44"/>
  <c r="M185" i="44"/>
  <c r="N185" i="44"/>
  <c r="O185" i="44"/>
  <c r="P185" i="44"/>
  <c r="J186" i="48"/>
  <c r="Q186" i="48" s="1"/>
  <c r="R186" i="48" s="1"/>
  <c r="O186" i="48"/>
  <c r="D186" i="48"/>
  <c r="E186" i="48" s="1"/>
  <c r="G186" i="48"/>
  <c r="E185" i="94"/>
  <c r="E185" i="44"/>
  <c r="O185" i="94" a="1"/>
  <c r="O185" i="94" s="1"/>
  <c r="L185" i="94" a="1"/>
  <c r="L185" i="94" s="1"/>
  <c r="M185" i="94" a="1"/>
  <c r="M185" i="94" s="1"/>
  <c r="K185" i="94" a="1"/>
  <c r="K185" i="94" s="1"/>
  <c r="N185" i="94" a="1"/>
  <c r="N185" i="94" s="1"/>
  <c r="J185" i="94" a="1"/>
  <c r="J185" i="94" s="1"/>
  <c r="D185" i="44"/>
  <c r="D185" i="94"/>
  <c r="C185" i="94"/>
  <c r="C185" i="44"/>
  <c r="B187" i="43"/>
  <c r="A188" i="43"/>
  <c r="A187" i="44"/>
  <c r="O186" i="43"/>
  <c r="B186" i="44"/>
  <c r="C186" i="43" a="1"/>
  <c r="C186" i="43" s="1"/>
  <c r="K186" i="43"/>
  <c r="B186" i="94"/>
  <c r="D186" i="43" a="1"/>
  <c r="D186" i="43" s="1"/>
  <c r="E186" i="43" a="1"/>
  <c r="E186" i="43" s="1"/>
  <c r="J186" i="43"/>
  <c r="M186" i="43"/>
  <c r="P186" i="43"/>
  <c r="N186" i="43"/>
  <c r="L186" i="43"/>
  <c r="B187" i="48"/>
  <c r="A188" i="48"/>
  <c r="N187" i="48"/>
  <c r="G187" i="48" l="1"/>
  <c r="O187" i="48"/>
  <c r="S186" i="48"/>
  <c r="P187" i="48"/>
  <c r="H187" i="48"/>
  <c r="I187" i="48" s="1"/>
  <c r="J186" i="44"/>
  <c r="K186" i="44"/>
  <c r="L186" i="44"/>
  <c r="M186" i="44"/>
  <c r="N186" i="44"/>
  <c r="O186" i="44"/>
  <c r="P186" i="44"/>
  <c r="J187" i="48"/>
  <c r="Q187" i="48" s="1"/>
  <c r="R187" i="48" s="1"/>
  <c r="T187" i="48"/>
  <c r="F188" i="48" a="1"/>
  <c r="F188" i="48" s="1"/>
  <c r="C188" i="48" a="1"/>
  <c r="C188" i="48" s="1"/>
  <c r="H188" i="48" s="1"/>
  <c r="J188" i="48" s="1"/>
  <c r="K188" i="48"/>
  <c r="L188" i="48" s="1"/>
  <c r="M188" i="48" s="1"/>
  <c r="U187" i="48"/>
  <c r="D187" i="48"/>
  <c r="E187" i="48" s="1"/>
  <c r="B188" i="48"/>
  <c r="N188" i="48"/>
  <c r="A189" i="48"/>
  <c r="E186" i="94"/>
  <c r="E186" i="44"/>
  <c r="D186" i="94"/>
  <c r="D186" i="44"/>
  <c r="M186" i="94" a="1"/>
  <c r="M186" i="94" s="1"/>
  <c r="L186" i="94" a="1"/>
  <c r="L186" i="94" s="1"/>
  <c r="N186" i="94" a="1"/>
  <c r="N186" i="94" s="1"/>
  <c r="K186" i="94" a="1"/>
  <c r="K186" i="94" s="1"/>
  <c r="J186" i="94" a="1"/>
  <c r="J186" i="94" s="1"/>
  <c r="O186" i="94" a="1"/>
  <c r="O186" i="94" s="1"/>
  <c r="C186" i="94"/>
  <c r="C186" i="44"/>
  <c r="A188" i="44"/>
  <c r="A189" i="43"/>
  <c r="B188" i="43"/>
  <c r="C187" i="43" a="1"/>
  <c r="C187" i="43" s="1"/>
  <c r="M187" i="43"/>
  <c r="B187" i="44"/>
  <c r="D187" i="43" a="1"/>
  <c r="D187" i="43" s="1"/>
  <c r="B187" i="94"/>
  <c r="J187" i="43"/>
  <c r="K187" i="43"/>
  <c r="E187" i="43" a="1"/>
  <c r="E187" i="43" s="1"/>
  <c r="O187" i="43"/>
  <c r="L187" i="43"/>
  <c r="P187" i="43"/>
  <c r="N187" i="43"/>
  <c r="D188" i="48" l="1"/>
  <c r="E188" i="48" s="1"/>
  <c r="S187" i="48"/>
  <c r="G188" i="48"/>
  <c r="I188" i="48"/>
  <c r="P188" i="48"/>
  <c r="Q188" i="48" s="1"/>
  <c r="R188" i="48" s="1"/>
  <c r="K189" i="48"/>
  <c r="L189" i="48" s="1"/>
  <c r="M189" i="48" s="1"/>
  <c r="F189" i="48" a="1"/>
  <c r="F189" i="48" s="1"/>
  <c r="C189" i="48" a="1"/>
  <c r="C189" i="48" s="1"/>
  <c r="T189" i="48" s="1"/>
  <c r="U188" i="48"/>
  <c r="O188" i="48"/>
  <c r="J187" i="44"/>
  <c r="K187" i="44"/>
  <c r="L187" i="44"/>
  <c r="M187" i="44"/>
  <c r="N187" i="44"/>
  <c r="O187" i="44"/>
  <c r="P187" i="44"/>
  <c r="T188" i="48"/>
  <c r="E187" i="94"/>
  <c r="E187" i="44"/>
  <c r="O187" i="94" a="1"/>
  <c r="O187" i="94" s="1"/>
  <c r="M187" i="94" a="1"/>
  <c r="M187" i="94" s="1"/>
  <c r="J187" i="94" a="1"/>
  <c r="J187" i="94" s="1"/>
  <c r="L187" i="94" a="1"/>
  <c r="L187" i="94" s="1"/>
  <c r="K187" i="94" a="1"/>
  <c r="K187" i="94" s="1"/>
  <c r="N187" i="94" a="1"/>
  <c r="N187" i="94" s="1"/>
  <c r="D187" i="94"/>
  <c r="D187" i="44"/>
  <c r="C187" i="94"/>
  <c r="C187" i="44"/>
  <c r="J188" i="43"/>
  <c r="O188" i="43"/>
  <c r="N188" i="43"/>
  <c r="M188" i="43"/>
  <c r="C188" i="43" a="1"/>
  <c r="C188" i="43" s="1"/>
  <c r="P188" i="43"/>
  <c r="B188" i="44"/>
  <c r="E188" i="43" a="1"/>
  <c r="E188" i="43" s="1"/>
  <c r="L188" i="43"/>
  <c r="K188" i="43"/>
  <c r="B188" i="94"/>
  <c r="D188" i="43" a="1"/>
  <c r="D188" i="43" s="1"/>
  <c r="A189" i="44"/>
  <c r="A190" i="43"/>
  <c r="B189" i="43"/>
  <c r="N189" i="48"/>
  <c r="B189" i="48"/>
  <c r="A190" i="48"/>
  <c r="O189" i="48" l="1"/>
  <c r="H189" i="48"/>
  <c r="J189" i="48" s="1"/>
  <c r="Q189" i="48" s="1"/>
  <c r="R189" i="48" s="1"/>
  <c r="D189" i="48"/>
  <c r="E189" i="48" s="1"/>
  <c r="P189" i="48"/>
  <c r="J188" i="44"/>
  <c r="K188" i="44"/>
  <c r="L188" i="44"/>
  <c r="M188" i="44"/>
  <c r="N188" i="44"/>
  <c r="O188" i="44"/>
  <c r="P188" i="44"/>
  <c r="U189" i="48"/>
  <c r="C190" i="48" a="1"/>
  <c r="C190" i="48" s="1"/>
  <c r="K190" i="48"/>
  <c r="L190" i="48" s="1"/>
  <c r="M190" i="48" s="1"/>
  <c r="F190" i="48" a="1"/>
  <c r="F190" i="48" s="1"/>
  <c r="G189" i="48"/>
  <c r="S188" i="48"/>
  <c r="S189" i="48" s="1"/>
  <c r="B190" i="48"/>
  <c r="N190" i="48"/>
  <c r="A191" i="48"/>
  <c r="M189" i="43"/>
  <c r="K189" i="43"/>
  <c r="P189" i="43"/>
  <c r="B189" i="94"/>
  <c r="J189" i="43"/>
  <c r="N189" i="43"/>
  <c r="D189" i="43" a="1"/>
  <c r="D189" i="43" s="1"/>
  <c r="E189" i="43" a="1"/>
  <c r="E189" i="43" s="1"/>
  <c r="L189" i="43"/>
  <c r="O189" i="43"/>
  <c r="B189" i="44"/>
  <c r="C189" i="43" a="1"/>
  <c r="C189" i="43" s="1"/>
  <c r="A190" i="44"/>
  <c r="B190" i="43"/>
  <c r="A191" i="43"/>
  <c r="D188" i="94"/>
  <c r="D188" i="44"/>
  <c r="J188" i="94" a="1"/>
  <c r="J188" i="94" s="1"/>
  <c r="L188" i="94" a="1"/>
  <c r="L188" i="94" s="1"/>
  <c r="O188" i="94" a="1"/>
  <c r="O188" i="94" s="1"/>
  <c r="N188" i="94" a="1"/>
  <c r="N188" i="94" s="1"/>
  <c r="M188" i="94" a="1"/>
  <c r="M188" i="94" s="1"/>
  <c r="K188" i="94" a="1"/>
  <c r="K188" i="94" s="1"/>
  <c r="E188" i="44"/>
  <c r="E188" i="94"/>
  <c r="C188" i="94"/>
  <c r="C188" i="44"/>
  <c r="G190" i="48" l="1"/>
  <c r="F191" i="48" a="1"/>
  <c r="F191" i="48" s="1"/>
  <c r="K191" i="48"/>
  <c r="L191" i="48" s="1"/>
  <c r="M191" i="48" s="1"/>
  <c r="C191" i="48" a="1"/>
  <c r="C191" i="48" s="1"/>
  <c r="G191" i="48" s="1"/>
  <c r="D190" i="48"/>
  <c r="E190" i="48" s="1"/>
  <c r="P190" i="48"/>
  <c r="J189" i="44"/>
  <c r="K189" i="44"/>
  <c r="L189" i="44"/>
  <c r="M189" i="44"/>
  <c r="N189" i="44"/>
  <c r="O189" i="44"/>
  <c r="P189" i="44"/>
  <c r="T190" i="48"/>
  <c r="H190" i="48"/>
  <c r="J190" i="48" s="1"/>
  <c r="O190" i="48"/>
  <c r="Q190" i="48"/>
  <c r="R190" i="48" s="1"/>
  <c r="U190" i="48"/>
  <c r="I189" i="48"/>
  <c r="I190" i="48" s="1"/>
  <c r="A191" i="44"/>
  <c r="A192" i="43"/>
  <c r="B191" i="43"/>
  <c r="P190" i="43"/>
  <c r="L190" i="43"/>
  <c r="O190" i="43"/>
  <c r="J190" i="43"/>
  <c r="C190" i="43" a="1"/>
  <c r="C190" i="43" s="1"/>
  <c r="B190" i="44"/>
  <c r="N190" i="43"/>
  <c r="D190" i="43" a="1"/>
  <c r="D190" i="43" s="1"/>
  <c r="M190" i="43"/>
  <c r="E190" i="43" a="1"/>
  <c r="E190" i="43" s="1"/>
  <c r="K190" i="43"/>
  <c r="B190" i="94"/>
  <c r="C189" i="44"/>
  <c r="C189" i="94"/>
  <c r="E189" i="44"/>
  <c r="E189" i="94"/>
  <c r="D189" i="94"/>
  <c r="D189" i="44"/>
  <c r="J189" i="94" a="1"/>
  <c r="J189" i="94" s="1"/>
  <c r="N189" i="94" a="1"/>
  <c r="N189" i="94" s="1"/>
  <c r="O189" i="94" a="1"/>
  <c r="O189" i="94" s="1"/>
  <c r="M189" i="94" a="1"/>
  <c r="M189" i="94" s="1"/>
  <c r="L189" i="94" a="1"/>
  <c r="L189" i="94" s="1"/>
  <c r="K189" i="94" a="1"/>
  <c r="K189" i="94" s="1"/>
  <c r="A192" i="48"/>
  <c r="N191" i="48"/>
  <c r="B191" i="48"/>
  <c r="D191" i="48" l="1"/>
  <c r="E191" i="48" s="1"/>
  <c r="Q191" i="48"/>
  <c r="R191" i="48" s="1"/>
  <c r="U191" i="48"/>
  <c r="F192" i="48" a="1"/>
  <c r="F192" i="48" s="1"/>
  <c r="K192" i="48"/>
  <c r="L192" i="48" s="1"/>
  <c r="M192" i="48" s="1"/>
  <c r="C192" i="48" a="1"/>
  <c r="C192" i="48" s="1"/>
  <c r="T191" i="48"/>
  <c r="P191" i="48"/>
  <c r="H191" i="48"/>
  <c r="J191" i="48" s="1"/>
  <c r="O191" i="48"/>
  <c r="J190" i="44"/>
  <c r="K190" i="44"/>
  <c r="L190" i="44"/>
  <c r="M190" i="44"/>
  <c r="N190" i="44"/>
  <c r="O190" i="44"/>
  <c r="P190" i="44"/>
  <c r="S190" i="48"/>
  <c r="S191" i="48" s="1"/>
  <c r="B192" i="48"/>
  <c r="A193" i="48"/>
  <c r="N192" i="48"/>
  <c r="K190" i="94" a="1"/>
  <c r="K190" i="94" s="1"/>
  <c r="O190" i="94" a="1"/>
  <c r="O190" i="94" s="1"/>
  <c r="J190" i="94" a="1"/>
  <c r="J190" i="94" s="1"/>
  <c r="M190" i="94" a="1"/>
  <c r="M190" i="94" s="1"/>
  <c r="L190" i="94" a="1"/>
  <c r="L190" i="94" s="1"/>
  <c r="N190" i="94" a="1"/>
  <c r="N190" i="94" s="1"/>
  <c r="E190" i="44"/>
  <c r="E190" i="94"/>
  <c r="D190" i="44"/>
  <c r="D190" i="94"/>
  <c r="C190" i="44"/>
  <c r="C190" i="94"/>
  <c r="L191" i="43"/>
  <c r="M191" i="43"/>
  <c r="P191" i="43"/>
  <c r="B191" i="94"/>
  <c r="J191" i="43"/>
  <c r="O191" i="43"/>
  <c r="C191" i="43" a="1"/>
  <c r="C191" i="43" s="1"/>
  <c r="B191" i="44"/>
  <c r="D191" i="43" a="1"/>
  <c r="D191" i="43" s="1"/>
  <c r="E191" i="43" a="1"/>
  <c r="E191" i="43" s="1"/>
  <c r="N191" i="43"/>
  <c r="K191" i="43"/>
  <c r="A193" i="43"/>
  <c r="A192" i="44"/>
  <c r="B192" i="43"/>
  <c r="G192" i="48" l="1"/>
  <c r="T192" i="48"/>
  <c r="J191" i="44"/>
  <c r="K191" i="44"/>
  <c r="L191" i="44"/>
  <c r="M191" i="44"/>
  <c r="N191" i="44"/>
  <c r="O191" i="44"/>
  <c r="P191" i="44"/>
  <c r="H192" i="48"/>
  <c r="J192" i="48" s="1"/>
  <c r="Q192" i="48" s="1"/>
  <c r="R192" i="48" s="1"/>
  <c r="D192" i="48"/>
  <c r="E192" i="48" s="1"/>
  <c r="U192" i="48"/>
  <c r="O192" i="48"/>
  <c r="S192" i="48"/>
  <c r="K193" i="48"/>
  <c r="L193" i="48" s="1"/>
  <c r="M193" i="48" s="1"/>
  <c r="F193" i="48" a="1"/>
  <c r="F193" i="48" s="1"/>
  <c r="C193" i="48" a="1"/>
  <c r="C193" i="48" s="1"/>
  <c r="U193" i="48" s="1"/>
  <c r="P192" i="48"/>
  <c r="I191" i="48"/>
  <c r="I192" i="48" s="1"/>
  <c r="O192" i="43"/>
  <c r="K192" i="43"/>
  <c r="C192" i="43" a="1"/>
  <c r="C192" i="43" s="1"/>
  <c r="J192" i="43"/>
  <c r="B192" i="94"/>
  <c r="L192" i="43"/>
  <c r="B192" i="44"/>
  <c r="D192" i="43" a="1"/>
  <c r="D192" i="43" s="1"/>
  <c r="M192" i="43"/>
  <c r="P192" i="43"/>
  <c r="E192" i="43" a="1"/>
  <c r="E192" i="43" s="1"/>
  <c r="N192" i="43"/>
  <c r="A194" i="43"/>
  <c r="A193" i="44"/>
  <c r="B193" i="43"/>
  <c r="E191" i="94"/>
  <c r="E191" i="44"/>
  <c r="D191" i="94"/>
  <c r="D191" i="44"/>
  <c r="C191" i="94"/>
  <c r="C191" i="44"/>
  <c r="O191" i="94" a="1"/>
  <c r="O191" i="94" s="1"/>
  <c r="J191" i="94" a="1"/>
  <c r="J191" i="94" s="1"/>
  <c r="K191" i="94" a="1"/>
  <c r="K191" i="94" s="1"/>
  <c r="N191" i="94" a="1"/>
  <c r="N191" i="94" s="1"/>
  <c r="L191" i="94" a="1"/>
  <c r="L191" i="94" s="1"/>
  <c r="M191" i="94" a="1"/>
  <c r="M191" i="94" s="1"/>
  <c r="N193" i="48"/>
  <c r="A194" i="48"/>
  <c r="B193" i="48"/>
  <c r="O193" i="48" l="1"/>
  <c r="H193" i="48"/>
  <c r="J193" i="48" s="1"/>
  <c r="T193" i="48"/>
  <c r="I193" i="48"/>
  <c r="K194" i="48"/>
  <c r="L194" i="48" s="1"/>
  <c r="M194" i="48" s="1"/>
  <c r="F194" i="48" a="1"/>
  <c r="F194" i="48" s="1"/>
  <c r="C194" i="48" a="1"/>
  <c r="C194" i="48" s="1"/>
  <c r="D193" i="48"/>
  <c r="S193" i="48" s="1"/>
  <c r="P193" i="48"/>
  <c r="Q193" i="48" s="1"/>
  <c r="R193" i="48" s="1"/>
  <c r="J192" i="44"/>
  <c r="K192" i="44"/>
  <c r="L192" i="44"/>
  <c r="M192" i="44"/>
  <c r="N192" i="44"/>
  <c r="O192" i="44"/>
  <c r="P192" i="44"/>
  <c r="G193" i="48"/>
  <c r="B194" i="48"/>
  <c r="A195" i="48"/>
  <c r="N194" i="48"/>
  <c r="N193" i="43"/>
  <c r="B193" i="44"/>
  <c r="P193" i="43"/>
  <c r="B193" i="94"/>
  <c r="O193" i="43"/>
  <c r="D193" i="43" a="1"/>
  <c r="D193" i="43" s="1"/>
  <c r="L193" i="43"/>
  <c r="K193" i="43"/>
  <c r="J193" i="43"/>
  <c r="C193" i="43" a="1"/>
  <c r="C193" i="43" s="1"/>
  <c r="M193" i="43"/>
  <c r="E193" i="43" a="1"/>
  <c r="E193" i="43" s="1"/>
  <c r="A195" i="43"/>
  <c r="A194" i="44"/>
  <c r="B194" i="43"/>
  <c r="E192" i="94"/>
  <c r="E192" i="44"/>
  <c r="D192" i="94"/>
  <c r="D192" i="44"/>
  <c r="O192" i="94" a="1"/>
  <c r="O192" i="94" s="1"/>
  <c r="L192" i="94" a="1"/>
  <c r="L192" i="94" s="1"/>
  <c r="J192" i="94" a="1"/>
  <c r="J192" i="94" s="1"/>
  <c r="N192" i="94" a="1"/>
  <c r="N192" i="94" s="1"/>
  <c r="M192" i="94" a="1"/>
  <c r="M192" i="94" s="1"/>
  <c r="K192" i="94" a="1"/>
  <c r="K192" i="94" s="1"/>
  <c r="C192" i="94"/>
  <c r="C192" i="44"/>
  <c r="E193" i="48" l="1"/>
  <c r="G194" i="48"/>
  <c r="J193" i="44"/>
  <c r="K193" i="44"/>
  <c r="L193" i="44"/>
  <c r="M193" i="44"/>
  <c r="N193" i="44"/>
  <c r="O193" i="44"/>
  <c r="P193" i="44"/>
  <c r="U194" i="48"/>
  <c r="H194" i="48"/>
  <c r="J194" i="48" s="1"/>
  <c r="Q194" i="48" s="1"/>
  <c r="R194" i="48" s="1"/>
  <c r="D194" i="48"/>
  <c r="S194" i="48" s="1"/>
  <c r="I194" i="48"/>
  <c r="F195" i="48" a="1"/>
  <c r="F195" i="48" s="1"/>
  <c r="C195" i="48" a="1"/>
  <c r="C195" i="48" s="1"/>
  <c r="K195" i="48"/>
  <c r="L195" i="48" s="1"/>
  <c r="M195" i="48" s="1"/>
  <c r="P194" i="48"/>
  <c r="O194" i="48"/>
  <c r="T194" i="48"/>
  <c r="L194" i="43"/>
  <c r="P194" i="43"/>
  <c r="O194" i="43"/>
  <c r="E194" i="43" a="1"/>
  <c r="E194" i="43" s="1"/>
  <c r="C194" i="43" a="1"/>
  <c r="C194" i="43" s="1"/>
  <c r="N194" i="43"/>
  <c r="M194" i="43"/>
  <c r="D194" i="43" a="1"/>
  <c r="D194" i="43" s="1"/>
  <c r="B194" i="94"/>
  <c r="K194" i="43"/>
  <c r="J194" i="43"/>
  <c r="B194" i="44"/>
  <c r="B195" i="43"/>
  <c r="A195" i="44"/>
  <c r="A196" i="43"/>
  <c r="E193" i="44"/>
  <c r="E193" i="94"/>
  <c r="C193" i="44"/>
  <c r="C193" i="94"/>
  <c r="D193" i="94"/>
  <c r="D193" i="44"/>
  <c r="N193" i="94" a="1"/>
  <c r="N193" i="94" s="1"/>
  <c r="J193" i="94" a="1"/>
  <c r="J193" i="94" s="1"/>
  <c r="K193" i="94" a="1"/>
  <c r="K193" i="94" s="1"/>
  <c r="L193" i="94" a="1"/>
  <c r="L193" i="94" s="1"/>
  <c r="M193" i="94" a="1"/>
  <c r="M193" i="94" s="1"/>
  <c r="O193" i="94" a="1"/>
  <c r="O193" i="94" s="1"/>
  <c r="N195" i="48"/>
  <c r="B195" i="48"/>
  <c r="A196" i="48"/>
  <c r="G195" i="48" l="1"/>
  <c r="O195" i="48"/>
  <c r="P195" i="48"/>
  <c r="D195" i="48"/>
  <c r="S195" i="48" s="1"/>
  <c r="F196" i="48" a="1"/>
  <c r="F196" i="48" s="1"/>
  <c r="K196" i="48"/>
  <c r="L196" i="48" s="1"/>
  <c r="M196" i="48" s="1"/>
  <c r="C196" i="48" a="1"/>
  <c r="C196" i="48" s="1"/>
  <c r="U196" i="48" s="1"/>
  <c r="E194" i="48"/>
  <c r="U195" i="48"/>
  <c r="J194" i="44"/>
  <c r="K194" i="44"/>
  <c r="L194" i="44"/>
  <c r="M194" i="44"/>
  <c r="N194" i="44"/>
  <c r="O194" i="44"/>
  <c r="P194" i="44"/>
  <c r="T195" i="48"/>
  <c r="H195" i="48"/>
  <c r="I195" i="48" s="1"/>
  <c r="B196" i="48"/>
  <c r="A197" i="48"/>
  <c r="N196" i="48"/>
  <c r="A196" i="44"/>
  <c r="B196" i="43"/>
  <c r="A197" i="43"/>
  <c r="L195" i="43"/>
  <c r="E195" i="43" a="1"/>
  <c r="E195" i="43" s="1"/>
  <c r="B195" i="94"/>
  <c r="B195" i="44"/>
  <c r="J195" i="43"/>
  <c r="D195" i="43" a="1"/>
  <c r="D195" i="43" s="1"/>
  <c r="C195" i="43" a="1"/>
  <c r="C195" i="43" s="1"/>
  <c r="O195" i="43"/>
  <c r="M195" i="43"/>
  <c r="K195" i="43"/>
  <c r="N195" i="43"/>
  <c r="P195" i="43"/>
  <c r="O194" i="94" a="1"/>
  <c r="O194" i="94" s="1"/>
  <c r="L194" i="94" a="1"/>
  <c r="L194" i="94" s="1"/>
  <c r="M194" i="94" a="1"/>
  <c r="M194" i="94" s="1"/>
  <c r="N194" i="94" a="1"/>
  <c r="N194" i="94" s="1"/>
  <c r="J194" i="94" a="1"/>
  <c r="J194" i="94" s="1"/>
  <c r="K194" i="94" a="1"/>
  <c r="K194" i="94" s="1"/>
  <c r="D194" i="44"/>
  <c r="D194" i="94"/>
  <c r="C194" i="44"/>
  <c r="C194" i="94"/>
  <c r="E194" i="44"/>
  <c r="E194" i="94"/>
  <c r="J195" i="48" l="1"/>
  <c r="Q195" i="48" s="1"/>
  <c r="R195" i="48" s="1"/>
  <c r="J195" i="44"/>
  <c r="K195" i="44"/>
  <c r="L195" i="44"/>
  <c r="M195" i="44"/>
  <c r="N195" i="44"/>
  <c r="O195" i="44"/>
  <c r="P195" i="44"/>
  <c r="F197" i="48" a="1"/>
  <c r="F197" i="48" s="1"/>
  <c r="K197" i="48"/>
  <c r="L197" i="48" s="1"/>
  <c r="M197" i="48" s="1"/>
  <c r="C197" i="48" a="1"/>
  <c r="C197" i="48" s="1"/>
  <c r="U197" i="48" s="1"/>
  <c r="O196" i="48"/>
  <c r="P196" i="48"/>
  <c r="T196" i="48"/>
  <c r="H196" i="48"/>
  <c r="J196" i="48" s="1"/>
  <c r="Q196" i="48" s="1"/>
  <c r="R196" i="48" s="1"/>
  <c r="G196" i="48"/>
  <c r="D196" i="48"/>
  <c r="S196" i="48" s="1"/>
  <c r="E195" i="48"/>
  <c r="C195" i="94"/>
  <c r="C195" i="44"/>
  <c r="D195" i="94"/>
  <c r="D195" i="44"/>
  <c r="N195" i="94" a="1"/>
  <c r="N195" i="94" s="1"/>
  <c r="O195" i="94" a="1"/>
  <c r="O195" i="94" s="1"/>
  <c r="J195" i="94" a="1"/>
  <c r="J195" i="94" s="1"/>
  <c r="M195" i="94" a="1"/>
  <c r="M195" i="94" s="1"/>
  <c r="L195" i="94" a="1"/>
  <c r="L195" i="94" s="1"/>
  <c r="K195" i="94" a="1"/>
  <c r="K195" i="94" s="1"/>
  <c r="E195" i="94"/>
  <c r="E195" i="44"/>
  <c r="A198" i="43"/>
  <c r="B197" i="43"/>
  <c r="A197" i="44"/>
  <c r="P196" i="43"/>
  <c r="B196" i="44"/>
  <c r="J196" i="43"/>
  <c r="O196" i="43"/>
  <c r="N196" i="43"/>
  <c r="M196" i="43"/>
  <c r="K196" i="43"/>
  <c r="E196" i="43" a="1"/>
  <c r="E196" i="43" s="1"/>
  <c r="B196" i="94"/>
  <c r="C196" i="43" a="1"/>
  <c r="C196" i="43" s="1"/>
  <c r="D196" i="43" a="1"/>
  <c r="D196" i="43" s="1"/>
  <c r="L196" i="43"/>
  <c r="A198" i="48"/>
  <c r="N197" i="48"/>
  <c r="B197" i="48"/>
  <c r="P197" i="48" l="1"/>
  <c r="J196" i="44"/>
  <c r="K196" i="44"/>
  <c r="L196" i="44"/>
  <c r="M196" i="44"/>
  <c r="N196" i="44"/>
  <c r="O196" i="44"/>
  <c r="P196" i="44"/>
  <c r="H197" i="48"/>
  <c r="J197" i="48" s="1"/>
  <c r="O197" i="48"/>
  <c r="T197" i="48"/>
  <c r="G197" i="48"/>
  <c r="I197" i="48"/>
  <c r="E196" i="48"/>
  <c r="Q197" i="48"/>
  <c r="R197" i="48" s="1"/>
  <c r="D197" i="48"/>
  <c r="S197" i="48" s="1"/>
  <c r="K198" i="48"/>
  <c r="L198" i="48" s="1"/>
  <c r="M198" i="48" s="1"/>
  <c r="F198" i="48" a="1"/>
  <c r="F198" i="48" s="1"/>
  <c r="C198" i="48" a="1"/>
  <c r="C198" i="48" s="1"/>
  <c r="U198" i="48" s="1"/>
  <c r="I196" i="48"/>
  <c r="B198" i="48"/>
  <c r="N198" i="48"/>
  <c r="A199" i="48"/>
  <c r="D196" i="94"/>
  <c r="D196" i="44"/>
  <c r="C196" i="94"/>
  <c r="C196" i="44"/>
  <c r="N196" i="94" a="1"/>
  <c r="N196" i="94" s="1"/>
  <c r="J196" i="94" a="1"/>
  <c r="J196" i="94" s="1"/>
  <c r="O196" i="94" a="1"/>
  <c r="O196" i="94" s="1"/>
  <c r="K196" i="94" a="1"/>
  <c r="K196" i="94" s="1"/>
  <c r="L196" i="94" a="1"/>
  <c r="L196" i="94" s="1"/>
  <c r="M196" i="94" a="1"/>
  <c r="M196" i="94" s="1"/>
  <c r="E196" i="44"/>
  <c r="E196" i="94"/>
  <c r="K197" i="43"/>
  <c r="L197" i="43"/>
  <c r="O197" i="43"/>
  <c r="E197" i="43" a="1"/>
  <c r="E197" i="43" s="1"/>
  <c r="B197" i="44"/>
  <c r="J197" i="43"/>
  <c r="B197" i="94"/>
  <c r="D197" i="43" a="1"/>
  <c r="D197" i="43" s="1"/>
  <c r="P197" i="43"/>
  <c r="N197" i="43"/>
  <c r="C197" i="43" a="1"/>
  <c r="C197" i="43" s="1"/>
  <c r="M197" i="43"/>
  <c r="A199" i="43"/>
  <c r="B198" i="43"/>
  <c r="A198" i="44"/>
  <c r="E197" i="48" l="1"/>
  <c r="F199" i="48" a="1"/>
  <c r="F199" i="48" s="1"/>
  <c r="K199" i="48"/>
  <c r="L199" i="48" s="1"/>
  <c r="M199" i="48" s="1"/>
  <c r="C199" i="48" a="1"/>
  <c r="C199" i="48" s="1"/>
  <c r="O198" i="48"/>
  <c r="D198" i="48"/>
  <c r="S198" i="48" s="1"/>
  <c r="T198" i="48"/>
  <c r="G198" i="48"/>
  <c r="H198" i="48"/>
  <c r="J197" i="44"/>
  <c r="K197" i="44"/>
  <c r="L197" i="44"/>
  <c r="M197" i="44"/>
  <c r="N197" i="44"/>
  <c r="O197" i="44"/>
  <c r="P197" i="44"/>
  <c r="J198" i="48"/>
  <c r="Q198" i="48" s="1"/>
  <c r="R198" i="48" s="1"/>
  <c r="I198" i="48"/>
  <c r="P198" i="48"/>
  <c r="B198" i="44"/>
  <c r="L198" i="43"/>
  <c r="J198" i="43"/>
  <c r="D198" i="43" a="1"/>
  <c r="D198" i="43" s="1"/>
  <c r="K198" i="43"/>
  <c r="E198" i="43" a="1"/>
  <c r="E198" i="43" s="1"/>
  <c r="O198" i="43"/>
  <c r="C198" i="43" a="1"/>
  <c r="C198" i="43" s="1"/>
  <c r="P198" i="43"/>
  <c r="B198" i="94"/>
  <c r="M198" i="43"/>
  <c r="N198" i="43"/>
  <c r="A199" i="44"/>
  <c r="A200" i="43"/>
  <c r="B199" i="43"/>
  <c r="C197" i="94"/>
  <c r="C197" i="44"/>
  <c r="D197" i="94"/>
  <c r="D197" i="44"/>
  <c r="K197" i="94" a="1"/>
  <c r="K197" i="94" s="1"/>
  <c r="O197" i="94" a="1"/>
  <c r="O197" i="94" s="1"/>
  <c r="N197" i="94" a="1"/>
  <c r="N197" i="94" s="1"/>
  <c r="J197" i="94" a="1"/>
  <c r="J197" i="94" s="1"/>
  <c r="L197" i="94" a="1"/>
  <c r="L197" i="94" s="1"/>
  <c r="M197" i="94" a="1"/>
  <c r="M197" i="94" s="1"/>
  <c r="E197" i="44"/>
  <c r="E197" i="94"/>
  <c r="B199" i="48"/>
  <c r="N199" i="48"/>
  <c r="A200" i="48"/>
  <c r="G199" i="48" l="1"/>
  <c r="E198" i="48"/>
  <c r="O199" i="48"/>
  <c r="T199" i="48"/>
  <c r="J198" i="44"/>
  <c r="K198" i="44"/>
  <c r="L198" i="44"/>
  <c r="M198" i="44"/>
  <c r="N198" i="44"/>
  <c r="O198" i="44"/>
  <c r="P198" i="44"/>
  <c r="H199" i="48"/>
  <c r="J199" i="48" s="1"/>
  <c r="Q199" i="48" s="1"/>
  <c r="R199" i="48" s="1"/>
  <c r="U199" i="48"/>
  <c r="S199" i="48"/>
  <c r="P199" i="48"/>
  <c r="I199" i="48"/>
  <c r="F200" i="48" a="1"/>
  <c r="F200" i="48" s="1"/>
  <c r="K200" i="48"/>
  <c r="L200" i="48" s="1"/>
  <c r="M200" i="48" s="1"/>
  <c r="C200" i="48" a="1"/>
  <c r="C200" i="48" s="1"/>
  <c r="D199" i="48"/>
  <c r="E199" i="48" s="1"/>
  <c r="B200" i="48"/>
  <c r="N200" i="48"/>
  <c r="A201" i="48"/>
  <c r="P199" i="43"/>
  <c r="N199" i="43"/>
  <c r="D199" i="43" a="1"/>
  <c r="D199" i="43" s="1"/>
  <c r="B199" i="44"/>
  <c r="J199" i="43"/>
  <c r="O199" i="43"/>
  <c r="M199" i="43"/>
  <c r="K199" i="43"/>
  <c r="C199" i="43" a="1"/>
  <c r="C199" i="43" s="1"/>
  <c r="B199" i="94"/>
  <c r="E199" i="43" a="1"/>
  <c r="E199" i="43" s="1"/>
  <c r="L199" i="43"/>
  <c r="A200" i="44"/>
  <c r="B200" i="43"/>
  <c r="A201" i="43"/>
  <c r="L198" i="94" a="1"/>
  <c r="L198" i="94" s="1"/>
  <c r="N198" i="94" a="1"/>
  <c r="N198" i="94" s="1"/>
  <c r="K198" i="94" a="1"/>
  <c r="K198" i="94" s="1"/>
  <c r="O198" i="94" a="1"/>
  <c r="O198" i="94" s="1"/>
  <c r="J198" i="94" a="1"/>
  <c r="J198" i="94" s="1"/>
  <c r="M198" i="94" a="1"/>
  <c r="M198" i="94" s="1"/>
  <c r="C198" i="44"/>
  <c r="C198" i="94"/>
  <c r="E198" i="44"/>
  <c r="E198" i="94"/>
  <c r="D198" i="94"/>
  <c r="D198" i="44"/>
  <c r="G200" i="48" l="1"/>
  <c r="P200" i="48"/>
  <c r="U200" i="48"/>
  <c r="S200" i="48"/>
  <c r="C201" i="48" a="1"/>
  <c r="C201" i="48" s="1"/>
  <c r="K201" i="48"/>
  <c r="L201" i="48" s="1"/>
  <c r="M201" i="48" s="1"/>
  <c r="F201" i="48" a="1"/>
  <c r="F201" i="48" s="1"/>
  <c r="I200" i="48"/>
  <c r="H200" i="48"/>
  <c r="J200" i="48" s="1"/>
  <c r="Q200" i="48" s="1"/>
  <c r="R200" i="48" s="1"/>
  <c r="J199" i="44"/>
  <c r="K199" i="44"/>
  <c r="L199" i="44"/>
  <c r="M199" i="44"/>
  <c r="N199" i="44"/>
  <c r="O199" i="44"/>
  <c r="P199" i="44"/>
  <c r="T200" i="48"/>
  <c r="D200" i="48"/>
  <c r="E200" i="48" s="1"/>
  <c r="O200" i="48"/>
  <c r="A201" i="44"/>
  <c r="B201" i="43"/>
  <c r="A202" i="43"/>
  <c r="N200" i="43"/>
  <c r="L200" i="43"/>
  <c r="J200" i="43"/>
  <c r="B200" i="44"/>
  <c r="M200" i="43"/>
  <c r="E200" i="43" a="1"/>
  <c r="E200" i="43" s="1"/>
  <c r="P200" i="43"/>
  <c r="O200" i="43"/>
  <c r="D200" i="43" a="1"/>
  <c r="D200" i="43" s="1"/>
  <c r="B200" i="94"/>
  <c r="K200" i="43"/>
  <c r="C200" i="43" a="1"/>
  <c r="C200" i="43" s="1"/>
  <c r="E199" i="94"/>
  <c r="E199" i="44"/>
  <c r="J199" i="94" a="1"/>
  <c r="J199" i="94" s="1"/>
  <c r="L199" i="94" a="1"/>
  <c r="L199" i="94" s="1"/>
  <c r="O199" i="94" a="1"/>
  <c r="O199" i="94" s="1"/>
  <c r="N199" i="94" a="1"/>
  <c r="N199" i="94" s="1"/>
  <c r="K199" i="94" a="1"/>
  <c r="K199" i="94" s="1"/>
  <c r="M199" i="94" a="1"/>
  <c r="M199" i="94" s="1"/>
  <c r="C199" i="94"/>
  <c r="C199" i="44"/>
  <c r="D199" i="44"/>
  <c r="D199" i="94"/>
  <c r="N201" i="48"/>
  <c r="A202" i="48"/>
  <c r="B201" i="48"/>
  <c r="G201" i="48" l="1"/>
  <c r="H201" i="48"/>
  <c r="J201" i="48" s="1"/>
  <c r="O201" i="48"/>
  <c r="D201" i="48"/>
  <c r="E201" i="48" s="1"/>
  <c r="U201" i="48"/>
  <c r="P201" i="48"/>
  <c r="Q201" i="48" s="1"/>
  <c r="R201" i="48" s="1"/>
  <c r="J200" i="44"/>
  <c r="K200" i="44"/>
  <c r="L200" i="44"/>
  <c r="M200" i="44"/>
  <c r="N200" i="44"/>
  <c r="O200" i="44"/>
  <c r="P200" i="44"/>
  <c r="T201" i="48"/>
  <c r="F202" i="48" a="1"/>
  <c r="F202" i="48" s="1"/>
  <c r="C202" i="48" a="1"/>
  <c r="C202" i="48" s="1"/>
  <c r="U202" i="48" s="1"/>
  <c r="K202" i="48"/>
  <c r="L202" i="48" s="1"/>
  <c r="M202" i="48" s="1"/>
  <c r="I201" i="48"/>
  <c r="B202" i="48"/>
  <c r="A203" i="48"/>
  <c r="N202" i="48"/>
  <c r="C200" i="94"/>
  <c r="C200" i="44"/>
  <c r="J200" i="94" a="1"/>
  <c r="J200" i="94" s="1"/>
  <c r="O200" i="94" a="1"/>
  <c r="O200" i="94" s="1"/>
  <c r="L200" i="94" a="1"/>
  <c r="L200" i="94" s="1"/>
  <c r="N200" i="94" a="1"/>
  <c r="N200" i="94" s="1"/>
  <c r="K200" i="94" a="1"/>
  <c r="K200" i="94" s="1"/>
  <c r="M200" i="94" a="1"/>
  <c r="M200" i="94" s="1"/>
  <c r="D200" i="44"/>
  <c r="D200" i="94"/>
  <c r="E200" i="94"/>
  <c r="E200" i="44"/>
  <c r="B202" i="43"/>
  <c r="A202" i="44"/>
  <c r="A203" i="43"/>
  <c r="M201" i="43"/>
  <c r="B201" i="44"/>
  <c r="J201" i="43"/>
  <c r="D201" i="43" a="1"/>
  <c r="D201" i="43" s="1"/>
  <c r="B201" i="94"/>
  <c r="P201" i="43"/>
  <c r="C201" i="43" a="1"/>
  <c r="C201" i="43" s="1"/>
  <c r="O201" i="43"/>
  <c r="L201" i="43"/>
  <c r="K201" i="43"/>
  <c r="N201" i="43"/>
  <c r="E201" i="43" a="1"/>
  <c r="E201" i="43" s="1"/>
  <c r="T202" i="48" l="1"/>
  <c r="O202" i="48"/>
  <c r="H202" i="48"/>
  <c r="J202" i="48" s="1"/>
  <c r="P202" i="48"/>
  <c r="J201" i="44"/>
  <c r="K201" i="44"/>
  <c r="L201" i="44"/>
  <c r="M201" i="44"/>
  <c r="N201" i="44"/>
  <c r="O201" i="44"/>
  <c r="P201" i="44"/>
  <c r="Q202" i="48"/>
  <c r="R202" i="48" s="1"/>
  <c r="K203" i="48"/>
  <c r="L203" i="48" s="1"/>
  <c r="M203" i="48" s="1"/>
  <c r="F203" i="48" a="1"/>
  <c r="F203" i="48" s="1"/>
  <c r="C203" i="48" a="1"/>
  <c r="C203" i="48" s="1"/>
  <c r="U203" i="48" s="1"/>
  <c r="D202" i="48"/>
  <c r="E202" i="48" s="1"/>
  <c r="S201" i="48"/>
  <c r="S202" i="48" s="1"/>
  <c r="G202" i="48"/>
  <c r="E201" i="44"/>
  <c r="E201" i="94"/>
  <c r="C201" i="44"/>
  <c r="C201" i="94"/>
  <c r="O201" i="94" a="1"/>
  <c r="O201" i="94" s="1"/>
  <c r="N201" i="94" a="1"/>
  <c r="N201" i="94" s="1"/>
  <c r="L201" i="94" a="1"/>
  <c r="L201" i="94" s="1"/>
  <c r="K201" i="94" a="1"/>
  <c r="K201" i="94" s="1"/>
  <c r="M201" i="94" a="1"/>
  <c r="M201" i="94" s="1"/>
  <c r="J201" i="94" a="1"/>
  <c r="J201" i="94" s="1"/>
  <c r="D201" i="94"/>
  <c r="D201" i="44"/>
  <c r="A203" i="44"/>
  <c r="B203" i="43"/>
  <c r="A204" i="43"/>
  <c r="P202" i="43"/>
  <c r="E202" i="43" a="1"/>
  <c r="E202" i="43" s="1"/>
  <c r="M202" i="43"/>
  <c r="K202" i="43"/>
  <c r="C202" i="43" a="1"/>
  <c r="C202" i="43" s="1"/>
  <c r="N202" i="43"/>
  <c r="B202" i="94"/>
  <c r="J202" i="43"/>
  <c r="O202" i="43"/>
  <c r="D202" i="43" a="1"/>
  <c r="D202" i="43" s="1"/>
  <c r="B202" i="44"/>
  <c r="L202" i="43"/>
  <c r="B203" i="48"/>
  <c r="A204" i="48"/>
  <c r="N203" i="48"/>
  <c r="D203" i="48" l="1"/>
  <c r="S203" i="48" s="1"/>
  <c r="T203" i="48"/>
  <c r="P203" i="48"/>
  <c r="J202" i="44"/>
  <c r="K202" i="44"/>
  <c r="L202" i="44"/>
  <c r="M202" i="44"/>
  <c r="N202" i="44"/>
  <c r="O202" i="44"/>
  <c r="P202" i="44"/>
  <c r="O203" i="48"/>
  <c r="H203" i="48"/>
  <c r="F204" i="48" a="1"/>
  <c r="F204" i="48" s="1"/>
  <c r="K204" i="48"/>
  <c r="L204" i="48" s="1"/>
  <c r="M204" i="48" s="1"/>
  <c r="C204" i="48" a="1"/>
  <c r="C204" i="48" s="1"/>
  <c r="T204" i="48" s="1"/>
  <c r="G203" i="48"/>
  <c r="E203" i="48"/>
  <c r="I202" i="48"/>
  <c r="B204" i="48"/>
  <c r="N204" i="48"/>
  <c r="A205" i="48"/>
  <c r="D202" i="44"/>
  <c r="D202" i="94"/>
  <c r="J202" i="94" a="1"/>
  <c r="J202" i="94" s="1"/>
  <c r="L202" i="94" a="1"/>
  <c r="L202" i="94" s="1"/>
  <c r="K202" i="94" a="1"/>
  <c r="K202" i="94" s="1"/>
  <c r="N202" i="94" a="1"/>
  <c r="N202" i="94" s="1"/>
  <c r="O202" i="94" a="1"/>
  <c r="O202" i="94" s="1"/>
  <c r="M202" i="94" a="1"/>
  <c r="M202" i="94" s="1"/>
  <c r="C202" i="44"/>
  <c r="C202" i="94"/>
  <c r="E202" i="44"/>
  <c r="E202" i="94"/>
  <c r="A205" i="43"/>
  <c r="B204" i="43"/>
  <c r="A204" i="44"/>
  <c r="J203" i="43"/>
  <c r="N203" i="43"/>
  <c r="P203" i="43"/>
  <c r="O203" i="43"/>
  <c r="C203" i="43" a="1"/>
  <c r="C203" i="43" s="1"/>
  <c r="L203" i="43"/>
  <c r="B203" i="44"/>
  <c r="K203" i="43"/>
  <c r="M203" i="43"/>
  <c r="D203" i="43" a="1"/>
  <c r="D203" i="43" s="1"/>
  <c r="B203" i="94"/>
  <c r="E203" i="43" a="1"/>
  <c r="E203" i="43" s="1"/>
  <c r="O204" i="48" l="1"/>
  <c r="I203" i="48"/>
  <c r="J203" i="44"/>
  <c r="K203" i="44"/>
  <c r="L203" i="44"/>
  <c r="M203" i="44"/>
  <c r="N203" i="44"/>
  <c r="O203" i="44"/>
  <c r="P203" i="44"/>
  <c r="H204" i="48"/>
  <c r="I204" i="48" s="1"/>
  <c r="P204" i="48"/>
  <c r="F205" i="48" a="1"/>
  <c r="F205" i="48" s="1"/>
  <c r="C205" i="48" a="1"/>
  <c r="C205" i="48" s="1"/>
  <c r="T205" i="48" s="1"/>
  <c r="K205" i="48"/>
  <c r="L205" i="48" s="1"/>
  <c r="M205" i="48" s="1"/>
  <c r="D204" i="48"/>
  <c r="S204" i="48" s="1"/>
  <c r="U204" i="48"/>
  <c r="J203" i="48"/>
  <c r="Q203" i="48" s="1"/>
  <c r="R203" i="48" s="1"/>
  <c r="G204" i="48"/>
  <c r="E203" i="94"/>
  <c r="E203" i="44"/>
  <c r="J203" i="94" a="1"/>
  <c r="J203" i="94" s="1"/>
  <c r="L203" i="94" a="1"/>
  <c r="L203" i="94" s="1"/>
  <c r="O203" i="94" a="1"/>
  <c r="O203" i="94" s="1"/>
  <c r="M203" i="94" a="1"/>
  <c r="M203" i="94" s="1"/>
  <c r="N203" i="94" a="1"/>
  <c r="N203" i="94" s="1"/>
  <c r="K203" i="94" a="1"/>
  <c r="K203" i="94" s="1"/>
  <c r="D203" i="44"/>
  <c r="D203" i="94"/>
  <c r="C203" i="94"/>
  <c r="C203" i="44"/>
  <c r="O204" i="43"/>
  <c r="B204" i="44"/>
  <c r="B204" i="94"/>
  <c r="M204" i="43"/>
  <c r="D204" i="43" a="1"/>
  <c r="D204" i="43" s="1"/>
  <c r="P204" i="43"/>
  <c r="C204" i="43" a="1"/>
  <c r="C204" i="43" s="1"/>
  <c r="K204" i="43"/>
  <c r="N204" i="43"/>
  <c r="J204" i="43"/>
  <c r="L204" i="43"/>
  <c r="E204" i="43" a="1"/>
  <c r="E204" i="43" s="1"/>
  <c r="A205" i="44"/>
  <c r="B205" i="43"/>
  <c r="A206" i="43"/>
  <c r="N205" i="48"/>
  <c r="B205" i="48"/>
  <c r="A206" i="48"/>
  <c r="U205" i="48" l="1"/>
  <c r="D205" i="48"/>
  <c r="S205" i="48" s="1"/>
  <c r="O205" i="48"/>
  <c r="E204" i="48"/>
  <c r="G205" i="48"/>
  <c r="H205" i="48"/>
  <c r="K206" i="48"/>
  <c r="L206" i="48" s="1"/>
  <c r="M206" i="48" s="1"/>
  <c r="F206" i="48" a="1"/>
  <c r="F206" i="48" s="1"/>
  <c r="C206" i="48" a="1"/>
  <c r="C206" i="48" s="1"/>
  <c r="T206" i="48" s="1"/>
  <c r="J204" i="44"/>
  <c r="K204" i="44"/>
  <c r="L204" i="44"/>
  <c r="M204" i="44"/>
  <c r="N204" i="44"/>
  <c r="O204" i="44"/>
  <c r="P204" i="44"/>
  <c r="P205" i="48"/>
  <c r="I205" i="48"/>
  <c r="J204" i="48"/>
  <c r="Q204" i="48" s="1"/>
  <c r="R204" i="48" s="1"/>
  <c r="N206" i="48"/>
  <c r="A207" i="48"/>
  <c r="B206" i="48"/>
  <c r="A207" i="43"/>
  <c r="B206" i="43"/>
  <c r="A206" i="44"/>
  <c r="B205" i="44"/>
  <c r="C205" i="43" a="1"/>
  <c r="C205" i="43" s="1"/>
  <c r="J205" i="43"/>
  <c r="O205" i="43"/>
  <c r="K205" i="43"/>
  <c r="D205" i="43" a="1"/>
  <c r="D205" i="43" s="1"/>
  <c r="L205" i="43"/>
  <c r="M205" i="43"/>
  <c r="P205" i="43"/>
  <c r="B205" i="94"/>
  <c r="N205" i="43"/>
  <c r="E205" i="43" a="1"/>
  <c r="E205" i="43" s="1"/>
  <c r="E204" i="94"/>
  <c r="E204" i="44"/>
  <c r="C204" i="94"/>
  <c r="C204" i="44"/>
  <c r="D204" i="44"/>
  <c r="D204" i="94"/>
  <c r="J204" i="94" a="1"/>
  <c r="J204" i="94" s="1"/>
  <c r="K204" i="94" a="1"/>
  <c r="K204" i="94" s="1"/>
  <c r="L204" i="94" a="1"/>
  <c r="L204" i="94" s="1"/>
  <c r="M204" i="94" a="1"/>
  <c r="M204" i="94" s="1"/>
  <c r="N204" i="94" a="1"/>
  <c r="N204" i="94" s="1"/>
  <c r="O204" i="94" a="1"/>
  <c r="O204" i="94" s="1"/>
  <c r="E205" i="48" l="1"/>
  <c r="J205" i="44"/>
  <c r="K205" i="44"/>
  <c r="L205" i="44"/>
  <c r="M205" i="44"/>
  <c r="N205" i="44"/>
  <c r="O205" i="44"/>
  <c r="P205" i="44"/>
  <c r="U206" i="48"/>
  <c r="O206" i="48"/>
  <c r="D206" i="48"/>
  <c r="S206" i="48" s="1"/>
  <c r="J205" i="48"/>
  <c r="Q205" i="48" s="1"/>
  <c r="R205" i="48" s="1"/>
  <c r="P206" i="48"/>
  <c r="Q206" i="48"/>
  <c r="R206" i="48" s="1"/>
  <c r="I206" i="48"/>
  <c r="K207" i="48"/>
  <c r="L207" i="48" s="1"/>
  <c r="M207" i="48" s="1"/>
  <c r="F207" i="48" a="1"/>
  <c r="F207" i="48" s="1"/>
  <c r="C207" i="48" a="1"/>
  <c r="C207" i="48" s="1"/>
  <c r="H206" i="48"/>
  <c r="J206" i="48" s="1"/>
  <c r="G206" i="48"/>
  <c r="E205" i="44"/>
  <c r="E205" i="94"/>
  <c r="L205" i="94" a="1"/>
  <c r="L205" i="94" s="1"/>
  <c r="N205" i="94" a="1"/>
  <c r="N205" i="94" s="1"/>
  <c r="J205" i="94" a="1"/>
  <c r="J205" i="94" s="1"/>
  <c r="M205" i="94" a="1"/>
  <c r="M205" i="94" s="1"/>
  <c r="K205" i="94" a="1"/>
  <c r="K205" i="94" s="1"/>
  <c r="O205" i="94" a="1"/>
  <c r="O205" i="94" s="1"/>
  <c r="D205" i="44"/>
  <c r="D205" i="94"/>
  <c r="C205" i="94"/>
  <c r="C205" i="44"/>
  <c r="M206" i="43"/>
  <c r="D206" i="43" a="1"/>
  <c r="D206" i="43" s="1"/>
  <c r="N206" i="43"/>
  <c r="B206" i="44"/>
  <c r="P206" i="43"/>
  <c r="K206" i="43"/>
  <c r="O206" i="43"/>
  <c r="E206" i="43" a="1"/>
  <c r="E206" i="43" s="1"/>
  <c r="L206" i="43"/>
  <c r="J206" i="43"/>
  <c r="B206" i="94"/>
  <c r="C206" i="43" a="1"/>
  <c r="C206" i="43" s="1"/>
  <c r="B207" i="43"/>
  <c r="A208" i="43"/>
  <c r="A207" i="44"/>
  <c r="A208" i="48"/>
  <c r="B207" i="48"/>
  <c r="N207" i="48"/>
  <c r="E206" i="48" l="1"/>
  <c r="F208" i="48" a="1"/>
  <c r="F208" i="48" s="1"/>
  <c r="C208" i="48" a="1"/>
  <c r="C208" i="48" s="1"/>
  <c r="U208" i="48" s="1"/>
  <c r="K208" i="48"/>
  <c r="L208" i="48" s="1"/>
  <c r="M208" i="48" s="1"/>
  <c r="U207" i="48"/>
  <c r="O207" i="48"/>
  <c r="J206" i="44"/>
  <c r="K206" i="44"/>
  <c r="L206" i="44"/>
  <c r="M206" i="44"/>
  <c r="N206" i="44"/>
  <c r="O206" i="44"/>
  <c r="P206" i="44"/>
  <c r="T207" i="48"/>
  <c r="P207" i="48"/>
  <c r="H207" i="48"/>
  <c r="I207" i="48" s="1"/>
  <c r="D207" i="48"/>
  <c r="E207" i="48" s="1"/>
  <c r="G207" i="48"/>
  <c r="B208" i="48"/>
  <c r="A209" i="48"/>
  <c r="N208" i="48"/>
  <c r="B208" i="43"/>
  <c r="A208" i="44"/>
  <c r="A209" i="43"/>
  <c r="M207" i="43"/>
  <c r="E207" i="43" a="1"/>
  <c r="E207" i="43" s="1"/>
  <c r="B207" i="94"/>
  <c r="K207" i="43"/>
  <c r="L207" i="43"/>
  <c r="J207" i="43"/>
  <c r="C207" i="43" a="1"/>
  <c r="C207" i="43" s="1"/>
  <c r="D207" i="43" a="1"/>
  <c r="D207" i="43" s="1"/>
  <c r="O207" i="43"/>
  <c r="P207" i="43"/>
  <c r="B207" i="44"/>
  <c r="N207" i="43"/>
  <c r="C206" i="44"/>
  <c r="C206" i="94"/>
  <c r="J206" i="94" a="1"/>
  <c r="J206" i="94" s="1"/>
  <c r="N206" i="94" a="1"/>
  <c r="N206" i="94" s="1"/>
  <c r="O206" i="94" a="1"/>
  <c r="O206" i="94" s="1"/>
  <c r="M206" i="94" a="1"/>
  <c r="M206" i="94" s="1"/>
  <c r="L206" i="94" a="1"/>
  <c r="L206" i="94" s="1"/>
  <c r="K206" i="94" a="1"/>
  <c r="K206" i="94" s="1"/>
  <c r="E206" i="94"/>
  <c r="E206" i="44"/>
  <c r="D206" i="44"/>
  <c r="D206" i="94"/>
  <c r="T208" i="48" l="1"/>
  <c r="I208" i="48"/>
  <c r="P208" i="48"/>
  <c r="H208" i="48"/>
  <c r="O208" i="48"/>
  <c r="F209" i="48" a="1"/>
  <c r="F209" i="48" s="1"/>
  <c r="C209" i="48" a="1"/>
  <c r="C209" i="48" s="1"/>
  <c r="K209" i="48"/>
  <c r="L209" i="48" s="1"/>
  <c r="M209" i="48" s="1"/>
  <c r="J207" i="44"/>
  <c r="K207" i="44"/>
  <c r="L207" i="44"/>
  <c r="M207" i="44"/>
  <c r="N207" i="44"/>
  <c r="O207" i="44"/>
  <c r="P207" i="44"/>
  <c r="G208" i="48"/>
  <c r="D208" i="48"/>
  <c r="E208" i="48" s="1"/>
  <c r="J207" i="48"/>
  <c r="Q207" i="48" s="1"/>
  <c r="R207" i="48" s="1"/>
  <c r="S207" i="48"/>
  <c r="S208" i="48" s="1"/>
  <c r="D207" i="94"/>
  <c r="D207" i="44"/>
  <c r="C207" i="44"/>
  <c r="C207" i="94"/>
  <c r="N207" i="94" a="1"/>
  <c r="N207" i="94" s="1"/>
  <c r="O207" i="94" a="1"/>
  <c r="O207" i="94" s="1"/>
  <c r="K207" i="94" a="1"/>
  <c r="K207" i="94" s="1"/>
  <c r="M207" i="94" a="1"/>
  <c r="M207" i="94" s="1"/>
  <c r="L207" i="94" a="1"/>
  <c r="L207" i="94" s="1"/>
  <c r="J207" i="94" a="1"/>
  <c r="J207" i="94" s="1"/>
  <c r="E207" i="94"/>
  <c r="E207" i="44"/>
  <c r="A209" i="44"/>
  <c r="B209" i="43"/>
  <c r="A210" i="43"/>
  <c r="B208" i="94"/>
  <c r="P208" i="43"/>
  <c r="N208" i="43"/>
  <c r="K208" i="43"/>
  <c r="J208" i="43"/>
  <c r="M208" i="43"/>
  <c r="L208" i="43"/>
  <c r="D208" i="43" a="1"/>
  <c r="D208" i="43" s="1"/>
  <c r="E208" i="43" a="1"/>
  <c r="E208" i="43" s="1"/>
  <c r="C208" i="43" a="1"/>
  <c r="C208" i="43" s="1"/>
  <c r="B208" i="44"/>
  <c r="O208" i="43"/>
  <c r="A210" i="48"/>
  <c r="B209" i="48"/>
  <c r="N209" i="48"/>
  <c r="J208" i="48" l="1"/>
  <c r="Q208" i="48" s="1"/>
  <c r="R208" i="48" s="1"/>
  <c r="P209" i="48"/>
  <c r="O209" i="48"/>
  <c r="C210" i="48" a="1"/>
  <c r="C210" i="48" s="1"/>
  <c r="F210" i="48" a="1"/>
  <c r="F210" i="48" s="1"/>
  <c r="K210" i="48"/>
  <c r="L210" i="48" s="1"/>
  <c r="M210" i="48" s="1"/>
  <c r="H209" i="48"/>
  <c r="J209" i="48" s="1"/>
  <c r="Q209" i="48" s="1"/>
  <c r="R209" i="48" s="1"/>
  <c r="J208" i="44"/>
  <c r="K208" i="44"/>
  <c r="L208" i="44"/>
  <c r="M208" i="44"/>
  <c r="N208" i="44"/>
  <c r="O208" i="44"/>
  <c r="P208" i="44"/>
  <c r="T209" i="48"/>
  <c r="U209" i="48"/>
  <c r="D209" i="48"/>
  <c r="E209" i="48" s="1"/>
  <c r="I209" i="48"/>
  <c r="G209" i="48"/>
  <c r="A211" i="48"/>
  <c r="N210" i="48"/>
  <c r="B210" i="48"/>
  <c r="C208" i="44"/>
  <c r="C208" i="94"/>
  <c r="E208" i="94"/>
  <c r="E208" i="44"/>
  <c r="D208" i="44"/>
  <c r="D208" i="94"/>
  <c r="K208" i="94" a="1"/>
  <c r="K208" i="94" s="1"/>
  <c r="L208" i="94" a="1"/>
  <c r="L208" i="94" s="1"/>
  <c r="N208" i="94" a="1"/>
  <c r="N208" i="94" s="1"/>
  <c r="J208" i="94" a="1"/>
  <c r="J208" i="94" s="1"/>
  <c r="M208" i="94" a="1"/>
  <c r="M208" i="94" s="1"/>
  <c r="O208" i="94" a="1"/>
  <c r="O208" i="94" s="1"/>
  <c r="A210" i="44"/>
  <c r="A211" i="43"/>
  <c r="B210" i="43"/>
  <c r="O209" i="43"/>
  <c r="J209" i="43"/>
  <c r="B209" i="94"/>
  <c r="N209" i="43"/>
  <c r="C209" i="43" a="1"/>
  <c r="C209" i="43" s="1"/>
  <c r="E209" i="43" a="1"/>
  <c r="E209" i="43" s="1"/>
  <c r="B209" i="44"/>
  <c r="D209" i="43" a="1"/>
  <c r="D209" i="43" s="1"/>
  <c r="M209" i="43"/>
  <c r="P209" i="43"/>
  <c r="K209" i="43"/>
  <c r="L209" i="43"/>
  <c r="J209" i="44" l="1"/>
  <c r="K209" i="44"/>
  <c r="L209" i="44"/>
  <c r="M209" i="44"/>
  <c r="N209" i="44"/>
  <c r="O209" i="44"/>
  <c r="P209" i="44"/>
  <c r="D210" i="48"/>
  <c r="E210" i="48" s="1"/>
  <c r="K211" i="48"/>
  <c r="L211" i="48" s="1"/>
  <c r="M211" i="48" s="1"/>
  <c r="C211" i="48" a="1"/>
  <c r="C211" i="48" s="1"/>
  <c r="O211" i="48" s="1"/>
  <c r="F211" i="48" a="1"/>
  <c r="F211" i="48" s="1"/>
  <c r="U210" i="48"/>
  <c r="P210" i="48"/>
  <c r="H210" i="48"/>
  <c r="I210" i="48" s="1"/>
  <c r="S209" i="48"/>
  <c r="S210" i="48" s="1"/>
  <c r="T210" i="48"/>
  <c r="G210" i="48"/>
  <c r="O210" i="48"/>
  <c r="D209" i="44"/>
  <c r="D209" i="94"/>
  <c r="E209" i="94"/>
  <c r="E209" i="44"/>
  <c r="C209" i="44"/>
  <c r="C209" i="94"/>
  <c r="N209" i="94" a="1"/>
  <c r="N209" i="94" s="1"/>
  <c r="K209" i="94" a="1"/>
  <c r="K209" i="94" s="1"/>
  <c r="L209" i="94" a="1"/>
  <c r="L209" i="94" s="1"/>
  <c r="M209" i="94" a="1"/>
  <c r="M209" i="94" s="1"/>
  <c r="J209" i="94" a="1"/>
  <c r="J209" i="94" s="1"/>
  <c r="O209" i="94" a="1"/>
  <c r="O209" i="94" s="1"/>
  <c r="C210" i="43" a="1"/>
  <c r="C210" i="43" s="1"/>
  <c r="J210" i="43"/>
  <c r="E210" i="43" a="1"/>
  <c r="E210" i="43" s="1"/>
  <c r="N210" i="43"/>
  <c r="K210" i="43"/>
  <c r="B210" i="44"/>
  <c r="P210" i="43"/>
  <c r="L210" i="43"/>
  <c r="B210" i="94"/>
  <c r="O210" i="43"/>
  <c r="D210" i="43" a="1"/>
  <c r="D210" i="43" s="1"/>
  <c r="M210" i="43"/>
  <c r="A211" i="44"/>
  <c r="A212" i="43"/>
  <c r="B211" i="43"/>
  <c r="A212" i="48"/>
  <c r="N211" i="48"/>
  <c r="B211" i="48"/>
  <c r="H211" i="48" l="1"/>
  <c r="J210" i="44"/>
  <c r="K210" i="44"/>
  <c r="L210" i="44"/>
  <c r="M210" i="44"/>
  <c r="N210" i="44"/>
  <c r="O210" i="44"/>
  <c r="P210" i="44"/>
  <c r="P211" i="48"/>
  <c r="U211" i="48"/>
  <c r="G211" i="48"/>
  <c r="I211" i="48"/>
  <c r="J211" i="48"/>
  <c r="Q211" i="48" s="1"/>
  <c r="R211" i="48" s="1"/>
  <c r="D211" i="48"/>
  <c r="S211" i="48" s="1"/>
  <c r="T211" i="48"/>
  <c r="F212" i="48" a="1"/>
  <c r="F212" i="48" s="1"/>
  <c r="C212" i="48" a="1"/>
  <c r="C212" i="48" s="1"/>
  <c r="T212" i="48" s="1"/>
  <c r="K212" i="48"/>
  <c r="L212" i="48" s="1"/>
  <c r="M212" i="48" s="1"/>
  <c r="J210" i="48"/>
  <c r="Q210" i="48" s="1"/>
  <c r="R210" i="48" s="1"/>
  <c r="A213" i="48"/>
  <c r="B212" i="48"/>
  <c r="N212" i="48"/>
  <c r="N211" i="43"/>
  <c r="B211" i="44"/>
  <c r="K211" i="43"/>
  <c r="B211" i="94"/>
  <c r="C211" i="43" a="1"/>
  <c r="C211" i="43" s="1"/>
  <c r="M211" i="43"/>
  <c r="L211" i="43"/>
  <c r="D211" i="43" a="1"/>
  <c r="D211" i="43" s="1"/>
  <c r="E211" i="43" a="1"/>
  <c r="E211" i="43" s="1"/>
  <c r="O211" i="43"/>
  <c r="J211" i="43"/>
  <c r="P211" i="43"/>
  <c r="B212" i="43"/>
  <c r="A213" i="43"/>
  <c r="A212" i="44"/>
  <c r="D210" i="94"/>
  <c r="D210" i="44"/>
  <c r="K210" i="94" a="1"/>
  <c r="K210" i="94" s="1"/>
  <c r="J210" i="94" a="1"/>
  <c r="J210" i="94" s="1"/>
  <c r="O210" i="94" a="1"/>
  <c r="O210" i="94" s="1"/>
  <c r="L210" i="94" a="1"/>
  <c r="L210" i="94" s="1"/>
  <c r="M210" i="94" a="1"/>
  <c r="M210" i="94" s="1"/>
  <c r="N210" i="94" a="1"/>
  <c r="N210" i="94" s="1"/>
  <c r="E210" i="94"/>
  <c r="E210" i="44"/>
  <c r="C210" i="94"/>
  <c r="C210" i="44"/>
  <c r="P212" i="48" l="1"/>
  <c r="C213" i="48" a="1"/>
  <c r="C213" i="48" s="1"/>
  <c r="K213" i="48"/>
  <c r="L213" i="48" s="1"/>
  <c r="M213" i="48" s="1"/>
  <c r="F213" i="48" a="1"/>
  <c r="F213" i="48" s="1"/>
  <c r="U212" i="48"/>
  <c r="O212" i="48"/>
  <c r="H212" i="48"/>
  <c r="I212" i="48" s="1"/>
  <c r="J211" i="44"/>
  <c r="K211" i="44"/>
  <c r="L211" i="44"/>
  <c r="M211" i="44"/>
  <c r="N211" i="44"/>
  <c r="O211" i="44"/>
  <c r="P211" i="44"/>
  <c r="D212" i="48"/>
  <c r="S212" i="48" s="1"/>
  <c r="E211" i="48"/>
  <c r="G212" i="48"/>
  <c r="A214" i="43"/>
  <c r="A213" i="44"/>
  <c r="B213" i="43"/>
  <c r="O212" i="43"/>
  <c r="J212" i="43"/>
  <c r="P212" i="43"/>
  <c r="K212" i="43"/>
  <c r="B212" i="44"/>
  <c r="C212" i="43" a="1"/>
  <c r="C212" i="43" s="1"/>
  <c r="B212" i="94"/>
  <c r="E212" i="43" a="1"/>
  <c r="E212" i="43" s="1"/>
  <c r="M212" i="43"/>
  <c r="N212" i="43"/>
  <c r="D212" i="43" a="1"/>
  <c r="D212" i="43" s="1"/>
  <c r="L212" i="43"/>
  <c r="E211" i="94"/>
  <c r="E211" i="44"/>
  <c r="D211" i="94"/>
  <c r="D211" i="44"/>
  <c r="C211" i="44"/>
  <c r="C211" i="94"/>
  <c r="N211" i="94" a="1"/>
  <c r="N211" i="94" s="1"/>
  <c r="O211" i="94" a="1"/>
  <c r="O211" i="94" s="1"/>
  <c r="L211" i="94" a="1"/>
  <c r="L211" i="94" s="1"/>
  <c r="J211" i="94" a="1"/>
  <c r="J211" i="94" s="1"/>
  <c r="M211" i="94" a="1"/>
  <c r="M211" i="94" s="1"/>
  <c r="K211" i="94" a="1"/>
  <c r="K211" i="94" s="1"/>
  <c r="N213" i="48"/>
  <c r="A214" i="48"/>
  <c r="B213" i="48"/>
  <c r="E212" i="48" l="1"/>
  <c r="G213" i="48"/>
  <c r="O213" i="48"/>
  <c r="T213" i="48"/>
  <c r="H213" i="48"/>
  <c r="U213" i="48"/>
  <c r="D213" i="48"/>
  <c r="E213" i="48" s="1"/>
  <c r="J212" i="44"/>
  <c r="K212" i="44"/>
  <c r="L212" i="44"/>
  <c r="M212" i="44"/>
  <c r="N212" i="44"/>
  <c r="O212" i="44"/>
  <c r="P212" i="44"/>
  <c r="J212" i="48"/>
  <c r="Q212" i="48" s="1"/>
  <c r="R212" i="48" s="1"/>
  <c r="I213" i="48"/>
  <c r="P213" i="48"/>
  <c r="S213" i="48"/>
  <c r="C214" i="48" a="1"/>
  <c r="C214" i="48" s="1"/>
  <c r="F214" i="48" a="1"/>
  <c r="F214" i="48" s="1"/>
  <c r="K214" i="48"/>
  <c r="L214" i="48" s="1"/>
  <c r="M214" i="48" s="1"/>
  <c r="N214" i="48"/>
  <c r="B214" i="48"/>
  <c r="A215" i="48"/>
  <c r="D212" i="94"/>
  <c r="D212" i="44"/>
  <c r="E212" i="44"/>
  <c r="E212" i="94"/>
  <c r="N212" i="94" a="1"/>
  <c r="N212" i="94" s="1"/>
  <c r="K212" i="94" a="1"/>
  <c r="K212" i="94" s="1"/>
  <c r="J212" i="94" a="1"/>
  <c r="J212" i="94" s="1"/>
  <c r="L212" i="94" a="1"/>
  <c r="L212" i="94" s="1"/>
  <c r="M212" i="94" a="1"/>
  <c r="M212" i="94" s="1"/>
  <c r="O212" i="94" a="1"/>
  <c r="O212" i="94" s="1"/>
  <c r="C212" i="44"/>
  <c r="C212" i="94"/>
  <c r="B213" i="44"/>
  <c r="E213" i="43" a="1"/>
  <c r="E213" i="43" s="1"/>
  <c r="K213" i="43"/>
  <c r="P213" i="43"/>
  <c r="C213" i="43" a="1"/>
  <c r="C213" i="43" s="1"/>
  <c r="M213" i="43"/>
  <c r="L213" i="43"/>
  <c r="D213" i="43" a="1"/>
  <c r="D213" i="43" s="1"/>
  <c r="J213" i="43"/>
  <c r="O213" i="43"/>
  <c r="B213" i="94"/>
  <c r="N213" i="43"/>
  <c r="A215" i="43"/>
  <c r="B214" i="43"/>
  <c r="A214" i="44"/>
  <c r="G214" i="48" l="1"/>
  <c r="J213" i="44"/>
  <c r="K213" i="44"/>
  <c r="L213" i="44"/>
  <c r="M213" i="44"/>
  <c r="N213" i="44"/>
  <c r="O213" i="44"/>
  <c r="P213" i="44"/>
  <c r="U214" i="48"/>
  <c r="P214" i="48"/>
  <c r="T214" i="48"/>
  <c r="O214" i="48"/>
  <c r="S214" i="48"/>
  <c r="C215" i="48" a="1"/>
  <c r="C215" i="48" s="1"/>
  <c r="K215" i="48"/>
  <c r="L215" i="48" s="1"/>
  <c r="M215" i="48" s="1"/>
  <c r="F215" i="48" a="1"/>
  <c r="F215" i="48" s="1"/>
  <c r="D214" i="48"/>
  <c r="E214" i="48" s="1"/>
  <c r="J213" i="48"/>
  <c r="Q213" i="48" s="1"/>
  <c r="R213" i="48" s="1"/>
  <c r="H214" i="48"/>
  <c r="I214" i="48" s="1"/>
  <c r="K214" i="43"/>
  <c r="B214" i="44"/>
  <c r="D214" i="43" a="1"/>
  <c r="D214" i="43" s="1"/>
  <c r="N214" i="43"/>
  <c r="P214" i="43"/>
  <c r="C214" i="43" a="1"/>
  <c r="C214" i="43" s="1"/>
  <c r="E214" i="43" a="1"/>
  <c r="E214" i="43" s="1"/>
  <c r="L214" i="43"/>
  <c r="J214" i="43"/>
  <c r="B214" i="94"/>
  <c r="O214" i="43"/>
  <c r="M214" i="43"/>
  <c r="A216" i="43"/>
  <c r="B215" i="43"/>
  <c r="A215" i="44"/>
  <c r="N213" i="94" a="1"/>
  <c r="N213" i="94" s="1"/>
  <c r="K213" i="94" a="1"/>
  <c r="K213" i="94" s="1"/>
  <c r="O213" i="94" a="1"/>
  <c r="O213" i="94" s="1"/>
  <c r="J213" i="94" a="1"/>
  <c r="J213" i="94" s="1"/>
  <c r="M213" i="94" a="1"/>
  <c r="M213" i="94" s="1"/>
  <c r="L213" i="94" a="1"/>
  <c r="L213" i="94" s="1"/>
  <c r="D213" i="44"/>
  <c r="D213" i="94"/>
  <c r="C213" i="94"/>
  <c r="C213" i="44"/>
  <c r="E213" i="44"/>
  <c r="E213" i="94"/>
  <c r="B215" i="48"/>
  <c r="N215" i="48"/>
  <c r="A216" i="48"/>
  <c r="G215" i="48" l="1"/>
  <c r="H215" i="48"/>
  <c r="I215" i="48" s="1"/>
  <c r="D215" i="48"/>
  <c r="E215" i="48" s="1"/>
  <c r="P215" i="48"/>
  <c r="J215" i="48"/>
  <c r="Q215" i="48" s="1"/>
  <c r="R215" i="48" s="1"/>
  <c r="K216" i="48"/>
  <c r="L216" i="48" s="1"/>
  <c r="M216" i="48" s="1"/>
  <c r="C216" i="48" a="1"/>
  <c r="C216" i="48" s="1"/>
  <c r="F216" i="48" a="1"/>
  <c r="F216" i="48" s="1"/>
  <c r="J214" i="48"/>
  <c r="Q214" i="48" s="1"/>
  <c r="R214" i="48" s="1"/>
  <c r="O215" i="48"/>
  <c r="U215" i="48"/>
  <c r="T215" i="48"/>
  <c r="J214" i="44"/>
  <c r="K214" i="44"/>
  <c r="L214" i="44"/>
  <c r="M214" i="44"/>
  <c r="N214" i="44"/>
  <c r="O214" i="44"/>
  <c r="P214" i="44"/>
  <c r="N216" i="48"/>
  <c r="A217" i="48"/>
  <c r="B216" i="48"/>
  <c r="D215" i="43" a="1"/>
  <c r="D215" i="43" s="1"/>
  <c r="C215" i="43" a="1"/>
  <c r="C215" i="43" s="1"/>
  <c r="B215" i="44"/>
  <c r="P215" i="43"/>
  <c r="B215" i="94"/>
  <c r="L215" i="43"/>
  <c r="E215" i="43" a="1"/>
  <c r="E215" i="43" s="1"/>
  <c r="N215" i="43"/>
  <c r="J215" i="43"/>
  <c r="K215" i="43"/>
  <c r="M215" i="43"/>
  <c r="O215" i="43"/>
  <c r="A217" i="43"/>
  <c r="B216" i="43"/>
  <c r="A216" i="44"/>
  <c r="M214" i="94" a="1"/>
  <c r="M214" i="94" s="1"/>
  <c r="N214" i="94" a="1"/>
  <c r="N214" i="94" s="1"/>
  <c r="L214" i="94" a="1"/>
  <c r="L214" i="94" s="1"/>
  <c r="O214" i="94" a="1"/>
  <c r="O214" i="94" s="1"/>
  <c r="J214" i="94" a="1"/>
  <c r="J214" i="94" s="1"/>
  <c r="K214" i="94" a="1"/>
  <c r="K214" i="94" s="1"/>
  <c r="E214" i="94"/>
  <c r="E214" i="44"/>
  <c r="C214" i="44"/>
  <c r="C214" i="94"/>
  <c r="D214" i="94"/>
  <c r="D214" i="44"/>
  <c r="G216" i="48" l="1"/>
  <c r="O216" i="48"/>
  <c r="J216" i="48"/>
  <c r="C217" i="48" a="1"/>
  <c r="C217" i="48" s="1"/>
  <c r="O217" i="48" s="1"/>
  <c r="K217" i="48"/>
  <c r="L217" i="48" s="1"/>
  <c r="M217" i="48" s="1"/>
  <c r="F217" i="48" a="1"/>
  <c r="F217" i="48" s="1"/>
  <c r="D216" i="48"/>
  <c r="U216" i="48"/>
  <c r="T216" i="48"/>
  <c r="H216" i="48"/>
  <c r="I216" i="48" s="1"/>
  <c r="J215" i="44"/>
  <c r="K215" i="44"/>
  <c r="L215" i="44"/>
  <c r="M215" i="44"/>
  <c r="N215" i="44"/>
  <c r="O215" i="44"/>
  <c r="P215" i="44"/>
  <c r="P216" i="48"/>
  <c r="S215" i="48"/>
  <c r="C216" i="43" a="1"/>
  <c r="C216" i="43" s="1"/>
  <c r="B216" i="44"/>
  <c r="L216" i="43"/>
  <c r="O216" i="43"/>
  <c r="P216" i="43"/>
  <c r="M216" i="43"/>
  <c r="E216" i="43" a="1"/>
  <c r="E216" i="43" s="1"/>
  <c r="N216" i="43"/>
  <c r="K216" i="43"/>
  <c r="J216" i="43"/>
  <c r="D216" i="43" a="1"/>
  <c r="D216" i="43" s="1"/>
  <c r="B216" i="94"/>
  <c r="A217" i="44"/>
  <c r="A218" i="43"/>
  <c r="B217" i="43"/>
  <c r="E215" i="44"/>
  <c r="E215" i="94"/>
  <c r="O215" i="94" a="1"/>
  <c r="O215" i="94" s="1"/>
  <c r="M215" i="94" a="1"/>
  <c r="M215" i="94" s="1"/>
  <c r="K215" i="94" a="1"/>
  <c r="K215" i="94" s="1"/>
  <c r="J215" i="94" a="1"/>
  <c r="J215" i="94" s="1"/>
  <c r="N215" i="94" a="1"/>
  <c r="N215" i="94" s="1"/>
  <c r="L215" i="94" a="1"/>
  <c r="L215" i="94" s="1"/>
  <c r="C215" i="44"/>
  <c r="C215" i="94"/>
  <c r="D215" i="44"/>
  <c r="D215" i="94"/>
  <c r="B217" i="48"/>
  <c r="N217" i="48"/>
  <c r="A218" i="48"/>
  <c r="H217" i="48" l="1"/>
  <c r="I217" i="48" s="1"/>
  <c r="U217" i="48"/>
  <c r="S216" i="48"/>
  <c r="P217" i="48"/>
  <c r="J216" i="44"/>
  <c r="K216" i="44"/>
  <c r="L216" i="44"/>
  <c r="M216" i="44"/>
  <c r="N216" i="44"/>
  <c r="O216" i="44"/>
  <c r="P216" i="44"/>
  <c r="Q216" i="48"/>
  <c r="R216" i="48" s="1"/>
  <c r="G217" i="48"/>
  <c r="D217" i="48"/>
  <c r="T217" i="48"/>
  <c r="J217" i="48"/>
  <c r="Q217" i="48" s="1"/>
  <c r="R217" i="48" s="1"/>
  <c r="K218" i="48"/>
  <c r="L218" i="48" s="1"/>
  <c r="M218" i="48" s="1"/>
  <c r="F218" i="48" a="1"/>
  <c r="F218" i="48" s="1"/>
  <c r="C218" i="48" a="1"/>
  <c r="C218" i="48" s="1"/>
  <c r="E216" i="48"/>
  <c r="B218" i="48"/>
  <c r="A219" i="48"/>
  <c r="N218" i="48"/>
  <c r="B217" i="94"/>
  <c r="E217" i="43" a="1"/>
  <c r="E217" i="43" s="1"/>
  <c r="P217" i="43"/>
  <c r="D217" i="43" a="1"/>
  <c r="D217" i="43" s="1"/>
  <c r="K217" i="43"/>
  <c r="B217" i="44"/>
  <c r="L217" i="43"/>
  <c r="C217" i="43" a="1"/>
  <c r="C217" i="43" s="1"/>
  <c r="O217" i="43"/>
  <c r="J217" i="43"/>
  <c r="N217" i="43"/>
  <c r="M217" i="43"/>
  <c r="B218" i="43"/>
  <c r="A219" i="43"/>
  <c r="A218" i="44"/>
  <c r="N216" i="94" a="1"/>
  <c r="N216" i="94" s="1"/>
  <c r="J216" i="94" a="1"/>
  <c r="J216" i="94" s="1"/>
  <c r="M216" i="94" a="1"/>
  <c r="M216" i="94" s="1"/>
  <c r="L216" i="94" a="1"/>
  <c r="L216" i="94" s="1"/>
  <c r="K216" i="94" a="1"/>
  <c r="K216" i="94" s="1"/>
  <c r="O216" i="94" a="1"/>
  <c r="O216" i="94" s="1"/>
  <c r="D216" i="44"/>
  <c r="D216" i="94"/>
  <c r="E216" i="44"/>
  <c r="E216" i="94"/>
  <c r="C216" i="94"/>
  <c r="C216" i="44"/>
  <c r="G218" i="48" l="1"/>
  <c r="S217" i="48"/>
  <c r="E217" i="48"/>
  <c r="O218" i="48"/>
  <c r="D218" i="48"/>
  <c r="E218" i="48" s="1"/>
  <c r="J217" i="44"/>
  <c r="K217" i="44"/>
  <c r="L217" i="44"/>
  <c r="M217" i="44"/>
  <c r="N217" i="44"/>
  <c r="O217" i="44"/>
  <c r="P217" i="44"/>
  <c r="H218" i="48"/>
  <c r="J218" i="48" s="1"/>
  <c r="K219" i="48"/>
  <c r="L219" i="48" s="1"/>
  <c r="M219" i="48" s="1"/>
  <c r="C219" i="48" a="1"/>
  <c r="C219" i="48" s="1"/>
  <c r="P219" i="48" s="1"/>
  <c r="F219" i="48" a="1"/>
  <c r="F219" i="48" s="1"/>
  <c r="I218" i="48"/>
  <c r="P218" i="48"/>
  <c r="Q218" i="48" s="1"/>
  <c r="R218" i="48" s="1"/>
  <c r="U218" i="48"/>
  <c r="S218" i="48"/>
  <c r="T218" i="48"/>
  <c r="A220" i="43"/>
  <c r="A219" i="44"/>
  <c r="B219" i="43"/>
  <c r="D218" i="43" a="1"/>
  <c r="D218" i="43" s="1"/>
  <c r="C218" i="43" a="1"/>
  <c r="C218" i="43" s="1"/>
  <c r="L218" i="43"/>
  <c r="B218" i="94"/>
  <c r="O218" i="43"/>
  <c r="N218" i="43"/>
  <c r="K218" i="43"/>
  <c r="B218" i="44"/>
  <c r="M218" i="43"/>
  <c r="P218" i="43"/>
  <c r="J218" i="43"/>
  <c r="E218" i="43" a="1"/>
  <c r="E218" i="43" s="1"/>
  <c r="C217" i="94"/>
  <c r="C217" i="44"/>
  <c r="D217" i="94"/>
  <c r="D217" i="44"/>
  <c r="E217" i="44"/>
  <c r="E217" i="94"/>
  <c r="J217" i="94" a="1"/>
  <c r="J217" i="94" s="1"/>
  <c r="K217" i="94" a="1"/>
  <c r="K217" i="94" s="1"/>
  <c r="M217" i="94" a="1"/>
  <c r="M217" i="94" s="1"/>
  <c r="N217" i="94" a="1"/>
  <c r="N217" i="94" s="1"/>
  <c r="L217" i="94" a="1"/>
  <c r="L217" i="94" s="1"/>
  <c r="O217" i="94" a="1"/>
  <c r="O217" i="94" s="1"/>
  <c r="N219" i="48"/>
  <c r="A220" i="48"/>
  <c r="B219" i="48"/>
  <c r="O219" i="48" l="1"/>
  <c r="J218" i="44"/>
  <c r="K218" i="44"/>
  <c r="L218" i="44"/>
  <c r="M218" i="44"/>
  <c r="N218" i="44"/>
  <c r="O218" i="44"/>
  <c r="P218" i="44"/>
  <c r="C220" i="48" a="1"/>
  <c r="C220" i="48" s="1"/>
  <c r="F220" i="48" a="1"/>
  <c r="F220" i="48" s="1"/>
  <c r="K220" i="48"/>
  <c r="L220" i="48" s="1"/>
  <c r="M220" i="48" s="1"/>
  <c r="T219" i="48"/>
  <c r="U219" i="48"/>
  <c r="H219" i="48"/>
  <c r="I219" i="48" s="1"/>
  <c r="G219" i="48"/>
  <c r="D219" i="48"/>
  <c r="S219" i="48" s="1"/>
  <c r="J219" i="48"/>
  <c r="Q219" i="48" s="1"/>
  <c r="R219" i="48" s="1"/>
  <c r="N220" i="48"/>
  <c r="A221" i="48"/>
  <c r="B220" i="48"/>
  <c r="E218" i="44"/>
  <c r="E218" i="94"/>
  <c r="N218" i="94" a="1"/>
  <c r="N218" i="94" s="1"/>
  <c r="L218" i="94" a="1"/>
  <c r="L218" i="94" s="1"/>
  <c r="M218" i="94" a="1"/>
  <c r="M218" i="94" s="1"/>
  <c r="O218" i="94" a="1"/>
  <c r="O218" i="94" s="1"/>
  <c r="J218" i="94" a="1"/>
  <c r="J218" i="94" s="1"/>
  <c r="K218" i="94" a="1"/>
  <c r="K218" i="94" s="1"/>
  <c r="C218" i="44"/>
  <c r="C218" i="94"/>
  <c r="D218" i="94"/>
  <c r="D218" i="44"/>
  <c r="P219" i="43"/>
  <c r="B219" i="44"/>
  <c r="J219" i="43"/>
  <c r="D219" i="43" a="1"/>
  <c r="D219" i="43" s="1"/>
  <c r="O219" i="43"/>
  <c r="K219" i="43"/>
  <c r="M219" i="43"/>
  <c r="N219" i="43"/>
  <c r="C219" i="43" a="1"/>
  <c r="C219" i="43" s="1"/>
  <c r="E219" i="43" a="1"/>
  <c r="E219" i="43" s="1"/>
  <c r="B219" i="94"/>
  <c r="L219" i="43"/>
  <c r="A220" i="44"/>
  <c r="A221" i="43"/>
  <c r="B220" i="43"/>
  <c r="D220" i="48" l="1"/>
  <c r="O220" i="48"/>
  <c r="U220" i="48"/>
  <c r="P220" i="48"/>
  <c r="T220" i="48"/>
  <c r="J219" i="44"/>
  <c r="K219" i="44"/>
  <c r="L219" i="44"/>
  <c r="M219" i="44"/>
  <c r="N219" i="44"/>
  <c r="O219" i="44"/>
  <c r="P219" i="44"/>
  <c r="S220" i="48"/>
  <c r="K221" i="48"/>
  <c r="L221" i="48" s="1"/>
  <c r="M221" i="48" s="1"/>
  <c r="C221" i="48" a="1"/>
  <c r="C221" i="48" s="1"/>
  <c r="F221" i="48" a="1"/>
  <c r="F221" i="48" s="1"/>
  <c r="G220" i="48"/>
  <c r="H220" i="48"/>
  <c r="J220" i="48" s="1"/>
  <c r="Q220" i="48" s="1"/>
  <c r="R220" i="48" s="1"/>
  <c r="E219" i="48"/>
  <c r="E220" i="48" s="1"/>
  <c r="K220" i="43"/>
  <c r="P220" i="43"/>
  <c r="N220" i="43"/>
  <c r="C220" i="43" a="1"/>
  <c r="C220" i="43" s="1"/>
  <c r="J220" i="43"/>
  <c r="B220" i="44"/>
  <c r="E220" i="43" a="1"/>
  <c r="E220" i="43" s="1"/>
  <c r="L220" i="43"/>
  <c r="O220" i="43"/>
  <c r="B220" i="94"/>
  <c r="M220" i="43"/>
  <c r="D220" i="43" a="1"/>
  <c r="D220" i="43" s="1"/>
  <c r="A221" i="44"/>
  <c r="A222" i="43"/>
  <c r="B221" i="43"/>
  <c r="K219" i="94" a="1"/>
  <c r="K219" i="94" s="1"/>
  <c r="J219" i="94" a="1"/>
  <c r="J219" i="94" s="1"/>
  <c r="O219" i="94" a="1"/>
  <c r="O219" i="94" s="1"/>
  <c r="M219" i="94" a="1"/>
  <c r="M219" i="94" s="1"/>
  <c r="N219" i="94" a="1"/>
  <c r="N219" i="94" s="1"/>
  <c r="L219" i="94" a="1"/>
  <c r="L219" i="94" s="1"/>
  <c r="E219" i="94"/>
  <c r="E219" i="44"/>
  <c r="C219" i="94"/>
  <c r="C219" i="44"/>
  <c r="D219" i="44"/>
  <c r="D219" i="94"/>
  <c r="B221" i="48"/>
  <c r="N221" i="48"/>
  <c r="A222" i="48"/>
  <c r="G221" i="48" l="1"/>
  <c r="T221" i="48"/>
  <c r="P221" i="48"/>
  <c r="H221" i="48"/>
  <c r="J221" i="48" s="1"/>
  <c r="U221" i="48"/>
  <c r="O221" i="48"/>
  <c r="I220" i="48"/>
  <c r="D221" i="48"/>
  <c r="E221" i="48" s="1"/>
  <c r="S221" i="48"/>
  <c r="F222" i="48" a="1"/>
  <c r="F222" i="48" s="1"/>
  <c r="K222" i="48"/>
  <c r="L222" i="48" s="1"/>
  <c r="M222" i="48" s="1"/>
  <c r="C222" i="48" a="1"/>
  <c r="C222" i="48" s="1"/>
  <c r="J220" i="44"/>
  <c r="K220" i="44"/>
  <c r="L220" i="44"/>
  <c r="M220" i="44"/>
  <c r="N220" i="44"/>
  <c r="O220" i="44"/>
  <c r="P220" i="44"/>
  <c r="Q221" i="48"/>
  <c r="R221" i="48" s="1"/>
  <c r="N222" i="48"/>
  <c r="B222" i="48"/>
  <c r="A223" i="48"/>
  <c r="P221" i="43"/>
  <c r="B221" i="94"/>
  <c r="O221" i="43"/>
  <c r="N221" i="43"/>
  <c r="C221" i="43" a="1"/>
  <c r="C221" i="43" s="1"/>
  <c r="L221" i="43"/>
  <c r="K221" i="43"/>
  <c r="B221" i="44"/>
  <c r="D221" i="43" a="1"/>
  <c r="D221" i="43" s="1"/>
  <c r="M221" i="43"/>
  <c r="E221" i="43" a="1"/>
  <c r="E221" i="43" s="1"/>
  <c r="J221" i="43"/>
  <c r="A222" i="44"/>
  <c r="A223" i="43"/>
  <c r="B222" i="43"/>
  <c r="D220" i="44"/>
  <c r="D220" i="94"/>
  <c r="O220" i="94" a="1"/>
  <c r="O220" i="94" s="1"/>
  <c r="J220" i="94" a="1"/>
  <c r="J220" i="94" s="1"/>
  <c r="N220" i="94" a="1"/>
  <c r="N220" i="94" s="1"/>
  <c r="K220" i="94" a="1"/>
  <c r="K220" i="94" s="1"/>
  <c r="M220" i="94" a="1"/>
  <c r="M220" i="94" s="1"/>
  <c r="L220" i="94" a="1"/>
  <c r="L220" i="94" s="1"/>
  <c r="E220" i="94"/>
  <c r="E220" i="44"/>
  <c r="C220" i="94"/>
  <c r="C220" i="44"/>
  <c r="O222" i="48" l="1"/>
  <c r="U222" i="48"/>
  <c r="T222" i="48"/>
  <c r="P222" i="48"/>
  <c r="D222" i="48"/>
  <c r="S222" i="48" s="1"/>
  <c r="C223" i="48" a="1"/>
  <c r="C223" i="48" s="1"/>
  <c r="F223" i="48" a="1"/>
  <c r="F223" i="48" s="1"/>
  <c r="K223" i="48"/>
  <c r="L223" i="48" s="1"/>
  <c r="M223" i="48" s="1"/>
  <c r="J221" i="44"/>
  <c r="K221" i="44"/>
  <c r="L221" i="44"/>
  <c r="M221" i="44"/>
  <c r="N221" i="44"/>
  <c r="O221" i="44"/>
  <c r="P221" i="44"/>
  <c r="G222" i="48"/>
  <c r="I221" i="48"/>
  <c r="H222" i="48"/>
  <c r="I222" i="48" s="1"/>
  <c r="P222" i="43"/>
  <c r="D222" i="43" a="1"/>
  <c r="D222" i="43" s="1"/>
  <c r="L222" i="43"/>
  <c r="E222" i="43" a="1"/>
  <c r="E222" i="43" s="1"/>
  <c r="J222" i="43"/>
  <c r="K222" i="43"/>
  <c r="M222" i="43"/>
  <c r="B222" i="44"/>
  <c r="N222" i="43"/>
  <c r="O222" i="43"/>
  <c r="B222" i="94"/>
  <c r="C222" i="43" a="1"/>
  <c r="C222" i="43" s="1"/>
  <c r="A224" i="43"/>
  <c r="B223" i="43"/>
  <c r="A223" i="44"/>
  <c r="E221" i="44"/>
  <c r="E221" i="94"/>
  <c r="D221" i="94"/>
  <c r="D221" i="44"/>
  <c r="C221" i="44"/>
  <c r="C221" i="94"/>
  <c r="J221" i="94" a="1"/>
  <c r="J221" i="94" s="1"/>
  <c r="L221" i="94" a="1"/>
  <c r="L221" i="94" s="1"/>
  <c r="M221" i="94" a="1"/>
  <c r="M221" i="94" s="1"/>
  <c r="K221" i="94" a="1"/>
  <c r="K221" i="94" s="1"/>
  <c r="O221" i="94" a="1"/>
  <c r="O221" i="94" s="1"/>
  <c r="N221" i="94" a="1"/>
  <c r="N221" i="94" s="1"/>
  <c r="B223" i="48"/>
  <c r="N223" i="48"/>
  <c r="A224" i="48"/>
  <c r="E222" i="48" l="1"/>
  <c r="G223" i="48"/>
  <c r="H223" i="48"/>
  <c r="I223" i="48" s="1"/>
  <c r="T223" i="48"/>
  <c r="D223" i="48"/>
  <c r="S223" i="48" s="1"/>
  <c r="U223" i="48"/>
  <c r="J222" i="44"/>
  <c r="K222" i="44"/>
  <c r="L222" i="44"/>
  <c r="M222" i="44"/>
  <c r="N222" i="44"/>
  <c r="O222" i="44"/>
  <c r="P222" i="44"/>
  <c r="P223" i="48"/>
  <c r="O223" i="48"/>
  <c r="C224" i="48" a="1"/>
  <c r="C224" i="48" s="1"/>
  <c r="O224" i="48" s="1"/>
  <c r="F224" i="48" a="1"/>
  <c r="F224" i="48" s="1"/>
  <c r="K224" i="48"/>
  <c r="L224" i="48" s="1"/>
  <c r="M224" i="48" s="1"/>
  <c r="J222" i="48"/>
  <c r="Q222" i="48" s="1"/>
  <c r="R222" i="48" s="1"/>
  <c r="B224" i="48"/>
  <c r="N224" i="48"/>
  <c r="A225" i="48"/>
  <c r="P223" i="43"/>
  <c r="O223" i="43"/>
  <c r="M223" i="43"/>
  <c r="J223" i="43"/>
  <c r="E223" i="43" a="1"/>
  <c r="E223" i="43" s="1"/>
  <c r="L223" i="43"/>
  <c r="D223" i="43" a="1"/>
  <c r="D223" i="43" s="1"/>
  <c r="B223" i="44"/>
  <c r="C223" i="43" a="1"/>
  <c r="C223" i="43" s="1"/>
  <c r="N223" i="43"/>
  <c r="K223" i="43"/>
  <c r="B223" i="94"/>
  <c r="A224" i="44"/>
  <c r="B224" i="43"/>
  <c r="A225" i="43"/>
  <c r="C222" i="94"/>
  <c r="C222" i="44"/>
  <c r="L222" i="94" a="1"/>
  <c r="L222" i="94" s="1"/>
  <c r="K222" i="94" a="1"/>
  <c r="K222" i="94" s="1"/>
  <c r="J222" i="94" a="1"/>
  <c r="J222" i="94" s="1"/>
  <c r="M222" i="94" a="1"/>
  <c r="M222" i="94" s="1"/>
  <c r="O222" i="94" a="1"/>
  <c r="O222" i="94" s="1"/>
  <c r="N222" i="94" a="1"/>
  <c r="N222" i="94" s="1"/>
  <c r="E222" i="44"/>
  <c r="E222" i="94"/>
  <c r="D222" i="44"/>
  <c r="D222" i="94"/>
  <c r="T224" i="48" l="1"/>
  <c r="D224" i="48"/>
  <c r="S224" i="48" s="1"/>
  <c r="H224" i="48"/>
  <c r="I224" i="48" s="1"/>
  <c r="J223" i="48"/>
  <c r="Q223" i="48" s="1"/>
  <c r="R223" i="48" s="1"/>
  <c r="G224" i="48"/>
  <c r="C225" i="48" a="1"/>
  <c r="C225" i="48" s="1"/>
  <c r="K225" i="48"/>
  <c r="L225" i="48" s="1"/>
  <c r="M225" i="48" s="1"/>
  <c r="F225" i="48" a="1"/>
  <c r="F225" i="48" s="1"/>
  <c r="J223" i="44"/>
  <c r="K223" i="44"/>
  <c r="L223" i="44"/>
  <c r="M223" i="44"/>
  <c r="N223" i="44"/>
  <c r="O223" i="44"/>
  <c r="P223" i="44"/>
  <c r="J224" i="48"/>
  <c r="Q224" i="48" s="1"/>
  <c r="R224" i="48" s="1"/>
  <c r="P224" i="48"/>
  <c r="U224" i="48"/>
  <c r="E223" i="48"/>
  <c r="E224" i="48" s="1"/>
  <c r="A225" i="44"/>
  <c r="B225" i="43"/>
  <c r="A226" i="43"/>
  <c r="P224" i="43"/>
  <c r="J224" i="43"/>
  <c r="B224" i="94"/>
  <c r="E224" i="43" a="1"/>
  <c r="E224" i="43" s="1"/>
  <c r="N224" i="43"/>
  <c r="B224" i="44"/>
  <c r="M224" i="43"/>
  <c r="C224" i="43" a="1"/>
  <c r="C224" i="43" s="1"/>
  <c r="D224" i="43" a="1"/>
  <c r="D224" i="43" s="1"/>
  <c r="K224" i="43"/>
  <c r="O224" i="43"/>
  <c r="L224" i="43"/>
  <c r="K223" i="94" a="1"/>
  <c r="K223" i="94" s="1"/>
  <c r="O223" i="94" a="1"/>
  <c r="O223" i="94" s="1"/>
  <c r="N223" i="94" a="1"/>
  <c r="N223" i="94" s="1"/>
  <c r="M223" i="94" a="1"/>
  <c r="M223" i="94" s="1"/>
  <c r="L223" i="94" a="1"/>
  <c r="L223" i="94" s="1"/>
  <c r="J223" i="94" a="1"/>
  <c r="J223" i="94" s="1"/>
  <c r="C223" i="44"/>
  <c r="C223" i="94"/>
  <c r="D223" i="44"/>
  <c r="D223" i="94"/>
  <c r="E223" i="44"/>
  <c r="E223" i="94"/>
  <c r="A226" i="48"/>
  <c r="N225" i="48"/>
  <c r="B225" i="48"/>
  <c r="G225" i="48" l="1"/>
  <c r="T225" i="48"/>
  <c r="U225" i="48"/>
  <c r="F226" i="48" a="1"/>
  <c r="F226" i="48" s="1"/>
  <c r="K226" i="48"/>
  <c r="L226" i="48" s="1"/>
  <c r="M226" i="48" s="1"/>
  <c r="C226" i="48" a="1"/>
  <c r="C226" i="48" s="1"/>
  <c r="P225" i="48"/>
  <c r="D225" i="48"/>
  <c r="S225" i="48" s="1"/>
  <c r="J224" i="44"/>
  <c r="K224" i="44"/>
  <c r="L224" i="44"/>
  <c r="M224" i="44"/>
  <c r="N224" i="44"/>
  <c r="O224" i="44"/>
  <c r="P224" i="44"/>
  <c r="O225" i="48"/>
  <c r="H225" i="48"/>
  <c r="I225" i="48" s="1"/>
  <c r="N226" i="48"/>
  <c r="A227" i="48"/>
  <c r="B226" i="48"/>
  <c r="D224" i="94"/>
  <c r="D224" i="44"/>
  <c r="C224" i="44"/>
  <c r="C224" i="94"/>
  <c r="E224" i="94"/>
  <c r="E224" i="44"/>
  <c r="L224" i="94" a="1"/>
  <c r="L224" i="94" s="1"/>
  <c r="K224" i="94" a="1"/>
  <c r="K224" i="94" s="1"/>
  <c r="O224" i="94" a="1"/>
  <c r="O224" i="94" s="1"/>
  <c r="M224" i="94" a="1"/>
  <c r="M224" i="94" s="1"/>
  <c r="J224" i="94" a="1"/>
  <c r="J224" i="94" s="1"/>
  <c r="N224" i="94" a="1"/>
  <c r="N224" i="94" s="1"/>
  <c r="A227" i="43"/>
  <c r="B226" i="43"/>
  <c r="A226" i="44"/>
  <c r="J225" i="43"/>
  <c r="P225" i="43"/>
  <c r="N225" i="43"/>
  <c r="K225" i="43"/>
  <c r="B225" i="44"/>
  <c r="O225" i="43"/>
  <c r="B225" i="94"/>
  <c r="E225" i="43" a="1"/>
  <c r="E225" i="43" s="1"/>
  <c r="D225" i="43" a="1"/>
  <c r="D225" i="43" s="1"/>
  <c r="M225" i="43"/>
  <c r="C225" i="43" a="1"/>
  <c r="C225" i="43" s="1"/>
  <c r="L225" i="43"/>
  <c r="G226" i="48" l="1"/>
  <c r="T226" i="48"/>
  <c r="J225" i="48"/>
  <c r="Q225" i="48" s="1"/>
  <c r="R225" i="48" s="1"/>
  <c r="U226" i="48"/>
  <c r="D226" i="48"/>
  <c r="S226" i="48"/>
  <c r="K227" i="48"/>
  <c r="L227" i="48" s="1"/>
  <c r="M227" i="48" s="1"/>
  <c r="F227" i="48" a="1"/>
  <c r="F227" i="48" s="1"/>
  <c r="C227" i="48" a="1"/>
  <c r="C227" i="48" s="1"/>
  <c r="P226" i="48"/>
  <c r="J225" i="44"/>
  <c r="K225" i="44"/>
  <c r="L225" i="44"/>
  <c r="M225" i="44"/>
  <c r="N225" i="44"/>
  <c r="O225" i="44"/>
  <c r="P225" i="44"/>
  <c r="O226" i="48"/>
  <c r="H226" i="48"/>
  <c r="J226" i="48" s="1"/>
  <c r="Q226" i="48" s="1"/>
  <c r="R226" i="48" s="1"/>
  <c r="E225" i="48"/>
  <c r="C225" i="94"/>
  <c r="C225" i="44"/>
  <c r="D225" i="94"/>
  <c r="D225" i="44"/>
  <c r="E225" i="94"/>
  <c r="E225" i="44"/>
  <c r="O225" i="94" a="1"/>
  <c r="O225" i="94" s="1"/>
  <c r="L225" i="94" a="1"/>
  <c r="L225" i="94" s="1"/>
  <c r="M225" i="94" a="1"/>
  <c r="M225" i="94" s="1"/>
  <c r="J225" i="94" a="1"/>
  <c r="J225" i="94" s="1"/>
  <c r="K225" i="94" a="1"/>
  <c r="K225" i="94" s="1"/>
  <c r="N225" i="94" a="1"/>
  <c r="N225" i="94" s="1"/>
  <c r="L226" i="43"/>
  <c r="J226" i="43"/>
  <c r="D226" i="43" a="1"/>
  <c r="D226" i="43" s="1"/>
  <c r="B226" i="94"/>
  <c r="E226" i="43" a="1"/>
  <c r="E226" i="43" s="1"/>
  <c r="C226" i="43" a="1"/>
  <c r="C226" i="43" s="1"/>
  <c r="P226" i="43"/>
  <c r="B226" i="44"/>
  <c r="K226" i="43"/>
  <c r="O226" i="43"/>
  <c r="N226" i="43"/>
  <c r="M226" i="43"/>
  <c r="B227" i="43"/>
  <c r="A228" i="43"/>
  <c r="A227" i="44"/>
  <c r="N227" i="48"/>
  <c r="B227" i="48"/>
  <c r="A228" i="48"/>
  <c r="G227" i="48" l="1"/>
  <c r="P227" i="48"/>
  <c r="J226" i="44"/>
  <c r="K226" i="44"/>
  <c r="L226" i="44"/>
  <c r="M226" i="44"/>
  <c r="N226" i="44"/>
  <c r="O226" i="44"/>
  <c r="P226" i="44"/>
  <c r="E226" i="48"/>
  <c r="O227" i="48"/>
  <c r="D227" i="48"/>
  <c r="E227" i="48" s="1"/>
  <c r="H227" i="48"/>
  <c r="J227" i="48" s="1"/>
  <c r="Q227" i="48" s="1"/>
  <c r="R227" i="48" s="1"/>
  <c r="K228" i="48"/>
  <c r="L228" i="48" s="1"/>
  <c r="M228" i="48" s="1"/>
  <c r="F228" i="48" a="1"/>
  <c r="F228" i="48" s="1"/>
  <c r="C228" i="48" a="1"/>
  <c r="C228" i="48" s="1"/>
  <c r="T227" i="48"/>
  <c r="U227" i="48"/>
  <c r="I226" i="48"/>
  <c r="I227" i="48" s="1"/>
  <c r="N228" i="48"/>
  <c r="B228" i="48"/>
  <c r="A229" i="48"/>
  <c r="A228" i="44"/>
  <c r="A229" i="43"/>
  <c r="B228" i="43"/>
  <c r="E227" i="43" a="1"/>
  <c r="E227" i="43" s="1"/>
  <c r="L227" i="43"/>
  <c r="D227" i="43" a="1"/>
  <c r="D227" i="43" s="1"/>
  <c r="N227" i="43"/>
  <c r="M227" i="43"/>
  <c r="P227" i="43"/>
  <c r="J227" i="43"/>
  <c r="B227" i="44"/>
  <c r="B227" i="94"/>
  <c r="K227" i="43"/>
  <c r="C227" i="43" a="1"/>
  <c r="C227" i="43" s="1"/>
  <c r="O227" i="43"/>
  <c r="C226" i="44"/>
  <c r="C226" i="94"/>
  <c r="E226" i="94"/>
  <c r="E226" i="44"/>
  <c r="J226" i="94" a="1"/>
  <c r="J226" i="94" s="1"/>
  <c r="L226" i="94" a="1"/>
  <c r="L226" i="94" s="1"/>
  <c r="N226" i="94" a="1"/>
  <c r="N226" i="94" s="1"/>
  <c r="O226" i="94" a="1"/>
  <c r="O226" i="94" s="1"/>
  <c r="K226" i="94" a="1"/>
  <c r="K226" i="94" s="1"/>
  <c r="M226" i="94" a="1"/>
  <c r="M226" i="94" s="1"/>
  <c r="D226" i="94"/>
  <c r="D226" i="44"/>
  <c r="G228" i="48" l="1"/>
  <c r="H228" i="48"/>
  <c r="I228" i="48" s="1"/>
  <c r="D228" i="48"/>
  <c r="E228" i="48" s="1"/>
  <c r="P228" i="48"/>
  <c r="J227" i="44"/>
  <c r="K227" i="44"/>
  <c r="L227" i="44"/>
  <c r="M227" i="44"/>
  <c r="N227" i="44"/>
  <c r="O227" i="44"/>
  <c r="P227" i="44"/>
  <c r="O228" i="48"/>
  <c r="U228" i="48"/>
  <c r="T228" i="48"/>
  <c r="C229" i="48" a="1"/>
  <c r="C229" i="48" s="1"/>
  <c r="T229" i="48" s="1"/>
  <c r="K229" i="48"/>
  <c r="L229" i="48" s="1"/>
  <c r="M229" i="48" s="1"/>
  <c r="F229" i="48" a="1"/>
  <c r="F229" i="48" s="1"/>
  <c r="J228" i="48"/>
  <c r="Q228" i="48" s="1"/>
  <c r="R228" i="48" s="1"/>
  <c r="S227" i="48"/>
  <c r="S228" i="48" s="1"/>
  <c r="C227" i="94"/>
  <c r="C227" i="44"/>
  <c r="M227" i="94" a="1"/>
  <c r="M227" i="94" s="1"/>
  <c r="N227" i="94" a="1"/>
  <c r="N227" i="94" s="1"/>
  <c r="J227" i="94" a="1"/>
  <c r="J227" i="94" s="1"/>
  <c r="K227" i="94" a="1"/>
  <c r="K227" i="94" s="1"/>
  <c r="O227" i="94" a="1"/>
  <c r="O227" i="94" s="1"/>
  <c r="L227" i="94" a="1"/>
  <c r="L227" i="94" s="1"/>
  <c r="D227" i="94"/>
  <c r="D227" i="44"/>
  <c r="E227" i="44"/>
  <c r="E227" i="94"/>
  <c r="K228" i="43"/>
  <c r="N228" i="43"/>
  <c r="C228" i="43" a="1"/>
  <c r="C228" i="43" s="1"/>
  <c r="O228" i="43"/>
  <c r="L228" i="43"/>
  <c r="D228" i="43" a="1"/>
  <c r="D228" i="43" s="1"/>
  <c r="E228" i="43" a="1"/>
  <c r="E228" i="43" s="1"/>
  <c r="P228" i="43"/>
  <c r="B228" i="44"/>
  <c r="B228" i="94"/>
  <c r="M228" i="43"/>
  <c r="J228" i="43"/>
  <c r="B229" i="43"/>
  <c r="A229" i="44"/>
  <c r="A230" i="43"/>
  <c r="A230" i="48"/>
  <c r="N229" i="48"/>
  <c r="B229" i="48"/>
  <c r="J228" i="44" l="1"/>
  <c r="K228" i="44"/>
  <c r="L228" i="44"/>
  <c r="M228" i="44"/>
  <c r="N228" i="44"/>
  <c r="O228" i="44"/>
  <c r="P228" i="44"/>
  <c r="U229" i="48"/>
  <c r="F230" i="48" a="1"/>
  <c r="F230" i="48" s="1"/>
  <c r="C230" i="48" a="1"/>
  <c r="C230" i="48" s="1"/>
  <c r="G230" i="48" s="1"/>
  <c r="K230" i="48"/>
  <c r="L230" i="48" s="1"/>
  <c r="M230" i="48" s="1"/>
  <c r="D229" i="48"/>
  <c r="S229" i="48" s="1"/>
  <c r="H229" i="48"/>
  <c r="I229" i="48" s="1"/>
  <c r="G229" i="48"/>
  <c r="O229" i="48"/>
  <c r="P229" i="48"/>
  <c r="B230" i="48"/>
  <c r="A231" i="48"/>
  <c r="N230" i="48"/>
  <c r="A230" i="44"/>
  <c r="A231" i="43"/>
  <c r="B230" i="43"/>
  <c r="P229" i="43"/>
  <c r="N229" i="43"/>
  <c r="E229" i="43" a="1"/>
  <c r="E229" i="43" s="1"/>
  <c r="M229" i="43"/>
  <c r="B229" i="94"/>
  <c r="D229" i="43" a="1"/>
  <c r="D229" i="43" s="1"/>
  <c r="L229" i="43"/>
  <c r="J229" i="43"/>
  <c r="C229" i="43" a="1"/>
  <c r="C229" i="43" s="1"/>
  <c r="O229" i="43"/>
  <c r="K229" i="43"/>
  <c r="B229" i="44"/>
  <c r="J228" i="94" a="1"/>
  <c r="J228" i="94" s="1"/>
  <c r="N228" i="94" a="1"/>
  <c r="N228" i="94" s="1"/>
  <c r="O228" i="94" a="1"/>
  <c r="O228" i="94" s="1"/>
  <c r="K228" i="94" a="1"/>
  <c r="K228" i="94" s="1"/>
  <c r="M228" i="94" a="1"/>
  <c r="M228" i="94" s="1"/>
  <c r="L228" i="94" a="1"/>
  <c r="L228" i="94" s="1"/>
  <c r="E228" i="44"/>
  <c r="E228" i="94"/>
  <c r="D228" i="94"/>
  <c r="D228" i="44"/>
  <c r="C228" i="44"/>
  <c r="C228" i="94"/>
  <c r="J229" i="44" l="1"/>
  <c r="K229" i="44"/>
  <c r="L229" i="44"/>
  <c r="M229" i="44"/>
  <c r="N229" i="44"/>
  <c r="O229" i="44"/>
  <c r="P229" i="44"/>
  <c r="F231" i="48" a="1"/>
  <c r="F231" i="48" s="1"/>
  <c r="C231" i="48" a="1"/>
  <c r="C231" i="48" s="1"/>
  <c r="K231" i="48"/>
  <c r="L231" i="48" s="1"/>
  <c r="M231" i="48" s="1"/>
  <c r="D230" i="48"/>
  <c r="T230" i="48"/>
  <c r="P230" i="48"/>
  <c r="E229" i="48"/>
  <c r="U230" i="48"/>
  <c r="H230" i="48"/>
  <c r="J229" i="48"/>
  <c r="Q229" i="48" s="1"/>
  <c r="R229" i="48" s="1"/>
  <c r="O230" i="48"/>
  <c r="C229" i="94"/>
  <c r="C229" i="44"/>
  <c r="D229" i="44"/>
  <c r="D229" i="94"/>
  <c r="O229" i="94" a="1"/>
  <c r="O229" i="94" s="1"/>
  <c r="L229" i="94" a="1"/>
  <c r="L229" i="94" s="1"/>
  <c r="K229" i="94" a="1"/>
  <c r="K229" i="94" s="1"/>
  <c r="N229" i="94" a="1"/>
  <c r="N229" i="94" s="1"/>
  <c r="J229" i="94" a="1"/>
  <c r="J229" i="94" s="1"/>
  <c r="M229" i="94" a="1"/>
  <c r="M229" i="94" s="1"/>
  <c r="E229" i="44"/>
  <c r="E229" i="94"/>
  <c r="J230" i="43"/>
  <c r="B230" i="44"/>
  <c r="N230" i="43"/>
  <c r="L230" i="43"/>
  <c r="E230" i="43" a="1"/>
  <c r="E230" i="43" s="1"/>
  <c r="M230" i="43"/>
  <c r="K230" i="43"/>
  <c r="C230" i="43" a="1"/>
  <c r="C230" i="43" s="1"/>
  <c r="B230" i="94"/>
  <c r="P230" i="43"/>
  <c r="D230" i="43" a="1"/>
  <c r="D230" i="43" s="1"/>
  <c r="O230" i="43"/>
  <c r="B231" i="43"/>
  <c r="A231" i="44"/>
  <c r="A232" i="43"/>
  <c r="A232" i="48"/>
  <c r="N231" i="48"/>
  <c r="B231" i="48"/>
  <c r="E230" i="48" l="1"/>
  <c r="D231" i="48"/>
  <c r="U231" i="48"/>
  <c r="T231" i="48"/>
  <c r="H231" i="48"/>
  <c r="O231" i="48"/>
  <c r="P231" i="48"/>
  <c r="F232" i="48" a="1"/>
  <c r="F232" i="48" s="1"/>
  <c r="C232" i="48" a="1"/>
  <c r="C232" i="48" s="1"/>
  <c r="K232" i="48"/>
  <c r="L232" i="48" s="1"/>
  <c r="M232" i="48" s="1"/>
  <c r="G231" i="48"/>
  <c r="E231" i="48"/>
  <c r="J230" i="44"/>
  <c r="K230" i="44"/>
  <c r="L230" i="44"/>
  <c r="M230" i="44"/>
  <c r="N230" i="44"/>
  <c r="O230" i="44"/>
  <c r="P230" i="44"/>
  <c r="J230" i="48"/>
  <c r="Q230" i="48" s="1"/>
  <c r="R230" i="48" s="1"/>
  <c r="S230" i="48"/>
  <c r="S231" i="48" s="1"/>
  <c r="I230" i="48"/>
  <c r="I231" i="48" s="1"/>
  <c r="B232" i="48"/>
  <c r="N232" i="48"/>
  <c r="A233" i="48"/>
  <c r="B232" i="43"/>
  <c r="A233" i="43"/>
  <c r="A232" i="44"/>
  <c r="L231" i="43"/>
  <c r="K231" i="43"/>
  <c r="D231" i="43" a="1"/>
  <c r="D231" i="43" s="1"/>
  <c r="B231" i="94"/>
  <c r="B231" i="44"/>
  <c r="J231" i="43"/>
  <c r="N231" i="43"/>
  <c r="P231" i="43"/>
  <c r="E231" i="43" a="1"/>
  <c r="E231" i="43" s="1"/>
  <c r="O231" i="43"/>
  <c r="M231" i="43"/>
  <c r="C231" i="43" a="1"/>
  <c r="C231" i="43" s="1"/>
  <c r="D230" i="94"/>
  <c r="D230" i="44"/>
  <c r="O230" i="94" a="1"/>
  <c r="O230" i="94" s="1"/>
  <c r="M230" i="94" a="1"/>
  <c r="M230" i="94" s="1"/>
  <c r="J230" i="94" a="1"/>
  <c r="J230" i="94" s="1"/>
  <c r="N230" i="94" a="1"/>
  <c r="N230" i="94" s="1"/>
  <c r="L230" i="94" a="1"/>
  <c r="L230" i="94" s="1"/>
  <c r="K230" i="94" a="1"/>
  <c r="K230" i="94" s="1"/>
  <c r="C230" i="44"/>
  <c r="C230" i="94"/>
  <c r="E230" i="94"/>
  <c r="E230" i="44"/>
  <c r="G232" i="48" l="1"/>
  <c r="D232" i="48"/>
  <c r="S232" i="48" s="1"/>
  <c r="U232" i="48"/>
  <c r="O232" i="48"/>
  <c r="J231" i="48"/>
  <c r="Q231" i="48" s="1"/>
  <c r="R231" i="48" s="1"/>
  <c r="T232" i="48"/>
  <c r="H232" i="48"/>
  <c r="I232" i="48" s="1"/>
  <c r="F233" i="48" a="1"/>
  <c r="F233" i="48" s="1"/>
  <c r="C233" i="48" a="1"/>
  <c r="C233" i="48" s="1"/>
  <c r="H233" i="48" s="1"/>
  <c r="I233" i="48" s="1"/>
  <c r="K233" i="48"/>
  <c r="L233" i="48" s="1"/>
  <c r="M233" i="48" s="1"/>
  <c r="P232" i="48"/>
  <c r="J231" i="44"/>
  <c r="K231" i="44"/>
  <c r="L231" i="44"/>
  <c r="M231" i="44"/>
  <c r="N231" i="44"/>
  <c r="O231" i="44"/>
  <c r="P231" i="44"/>
  <c r="C231" i="94"/>
  <c r="C231" i="44"/>
  <c r="E231" i="44"/>
  <c r="E231" i="94"/>
  <c r="J231" i="94" a="1"/>
  <c r="J231" i="94" s="1"/>
  <c r="M231" i="94" a="1"/>
  <c r="M231" i="94" s="1"/>
  <c r="L231" i="94" a="1"/>
  <c r="L231" i="94" s="1"/>
  <c r="O231" i="94" a="1"/>
  <c r="O231" i="94" s="1"/>
  <c r="K231" i="94" a="1"/>
  <c r="K231" i="94" s="1"/>
  <c r="N231" i="94" a="1"/>
  <c r="N231" i="94" s="1"/>
  <c r="D231" i="44"/>
  <c r="D231" i="94"/>
  <c r="A234" i="43"/>
  <c r="B233" i="43"/>
  <c r="A233" i="44"/>
  <c r="N232" i="43"/>
  <c r="B232" i="94"/>
  <c r="E232" i="43" a="1"/>
  <c r="E232" i="43" s="1"/>
  <c r="P232" i="43"/>
  <c r="L232" i="43"/>
  <c r="J232" i="43"/>
  <c r="K232" i="43"/>
  <c r="B232" i="44"/>
  <c r="O232" i="43"/>
  <c r="D232" i="43" a="1"/>
  <c r="D232" i="43" s="1"/>
  <c r="M232" i="43"/>
  <c r="C232" i="43" a="1"/>
  <c r="C232" i="43" s="1"/>
  <c r="B233" i="48"/>
  <c r="N233" i="48"/>
  <c r="A234" i="48"/>
  <c r="T233" i="48" l="1"/>
  <c r="O233" i="48"/>
  <c r="P233" i="48"/>
  <c r="D233" i="48"/>
  <c r="S233" i="48" s="1"/>
  <c r="U233" i="48"/>
  <c r="J232" i="48"/>
  <c r="Q232" i="48" s="1"/>
  <c r="R232" i="48" s="1"/>
  <c r="F234" i="48" a="1"/>
  <c r="F234" i="48" s="1"/>
  <c r="C234" i="48" a="1"/>
  <c r="C234" i="48" s="1"/>
  <c r="O234" i="48" s="1"/>
  <c r="K234" i="48"/>
  <c r="L234" i="48" s="1"/>
  <c r="M234" i="48" s="1"/>
  <c r="J232" i="44"/>
  <c r="K232" i="44"/>
  <c r="L232" i="44"/>
  <c r="M232" i="44"/>
  <c r="N232" i="44"/>
  <c r="O232" i="44"/>
  <c r="P232" i="44"/>
  <c r="G233" i="48"/>
  <c r="E232" i="48"/>
  <c r="N234" i="48"/>
  <c r="A235" i="48"/>
  <c r="B234" i="48"/>
  <c r="C232" i="44"/>
  <c r="C232" i="94"/>
  <c r="D232" i="94"/>
  <c r="D232" i="44"/>
  <c r="E232" i="94"/>
  <c r="E232" i="44"/>
  <c r="M232" i="94" a="1"/>
  <c r="M232" i="94" s="1"/>
  <c r="O232" i="94" a="1"/>
  <c r="O232" i="94" s="1"/>
  <c r="N232" i="94" a="1"/>
  <c r="N232" i="94" s="1"/>
  <c r="L232" i="94" a="1"/>
  <c r="L232" i="94" s="1"/>
  <c r="J232" i="94" a="1"/>
  <c r="J232" i="94" s="1"/>
  <c r="K232" i="94" a="1"/>
  <c r="K232" i="94" s="1"/>
  <c r="O233" i="43"/>
  <c r="M233" i="43"/>
  <c r="P233" i="43"/>
  <c r="C233" i="43" a="1"/>
  <c r="C233" i="43" s="1"/>
  <c r="D233" i="43" a="1"/>
  <c r="D233" i="43" s="1"/>
  <c r="N233" i="43"/>
  <c r="J233" i="43"/>
  <c r="E233" i="43" a="1"/>
  <c r="E233" i="43" s="1"/>
  <c r="L233" i="43"/>
  <c r="K233" i="43"/>
  <c r="B233" i="44"/>
  <c r="B233" i="94"/>
  <c r="A235" i="43"/>
  <c r="B234" i="43"/>
  <c r="A234" i="44"/>
  <c r="E233" i="48" l="1"/>
  <c r="H234" i="48"/>
  <c r="I234" i="48" s="1"/>
  <c r="U234" i="48"/>
  <c r="F235" i="48" a="1"/>
  <c r="F235" i="48" s="1"/>
  <c r="C235" i="48" a="1"/>
  <c r="C235" i="48" s="1"/>
  <c r="O235" i="48" s="1"/>
  <c r="K235" i="48"/>
  <c r="L235" i="48" s="1"/>
  <c r="M235" i="48" s="1"/>
  <c r="J233" i="44"/>
  <c r="K233" i="44"/>
  <c r="L233" i="44"/>
  <c r="M233" i="44"/>
  <c r="N233" i="44"/>
  <c r="O233" i="44"/>
  <c r="P233" i="44"/>
  <c r="T234" i="48"/>
  <c r="P234" i="48"/>
  <c r="D234" i="48"/>
  <c r="S234" i="48" s="1"/>
  <c r="G234" i="48"/>
  <c r="J233" i="48"/>
  <c r="Q233" i="48" s="1"/>
  <c r="R233" i="48" s="1"/>
  <c r="C234" i="43" a="1"/>
  <c r="C234" i="43" s="1"/>
  <c r="D234" i="43" a="1"/>
  <c r="D234" i="43" s="1"/>
  <c r="N234" i="43"/>
  <c r="K234" i="43"/>
  <c r="O234" i="43"/>
  <c r="B234" i="44"/>
  <c r="J234" i="43"/>
  <c r="B234" i="94"/>
  <c r="L234" i="43"/>
  <c r="E234" i="43" a="1"/>
  <c r="E234" i="43" s="1"/>
  <c r="M234" i="43"/>
  <c r="P234" i="43"/>
  <c r="A236" i="43"/>
  <c r="B235" i="43"/>
  <c r="A235" i="44"/>
  <c r="N233" i="94" a="1"/>
  <c r="N233" i="94" s="1"/>
  <c r="K233" i="94" a="1"/>
  <c r="K233" i="94" s="1"/>
  <c r="J233" i="94" a="1"/>
  <c r="J233" i="94" s="1"/>
  <c r="O233" i="94" a="1"/>
  <c r="O233" i="94" s="1"/>
  <c r="L233" i="94" a="1"/>
  <c r="L233" i="94" s="1"/>
  <c r="M233" i="94" a="1"/>
  <c r="M233" i="94" s="1"/>
  <c r="E233" i="44"/>
  <c r="E233" i="94"/>
  <c r="D233" i="94"/>
  <c r="D233" i="44"/>
  <c r="C233" i="44"/>
  <c r="C233" i="94"/>
  <c r="N235" i="48"/>
  <c r="B235" i="48"/>
  <c r="A236" i="48"/>
  <c r="T235" i="48" l="1"/>
  <c r="G235" i="48"/>
  <c r="J234" i="48"/>
  <c r="Q234" i="48" s="1"/>
  <c r="R234" i="48" s="1"/>
  <c r="H235" i="48"/>
  <c r="I235" i="48" s="1"/>
  <c r="D235" i="48"/>
  <c r="S235" i="48" s="1"/>
  <c r="U235" i="48"/>
  <c r="P235" i="48"/>
  <c r="E234" i="48"/>
  <c r="C236" i="48" a="1"/>
  <c r="C236" i="48" s="1"/>
  <c r="P236" i="48" s="1"/>
  <c r="K236" i="48"/>
  <c r="L236" i="48" s="1"/>
  <c r="M236" i="48" s="1"/>
  <c r="F236" i="48" a="1"/>
  <c r="F236" i="48" s="1"/>
  <c r="J234" i="44"/>
  <c r="K234" i="44"/>
  <c r="L234" i="44"/>
  <c r="M234" i="44"/>
  <c r="N234" i="44"/>
  <c r="O234" i="44"/>
  <c r="P234" i="44"/>
  <c r="N236" i="48"/>
  <c r="B236" i="48"/>
  <c r="A237" i="48"/>
  <c r="E235" i="43" a="1"/>
  <c r="E235" i="43" s="1"/>
  <c r="M235" i="43"/>
  <c r="N235" i="43"/>
  <c r="O235" i="43"/>
  <c r="P235" i="43"/>
  <c r="J235" i="43"/>
  <c r="K235" i="43"/>
  <c r="C235" i="43" a="1"/>
  <c r="C235" i="43" s="1"/>
  <c r="B235" i="94"/>
  <c r="L235" i="43"/>
  <c r="D235" i="43" a="1"/>
  <c r="D235" i="43" s="1"/>
  <c r="B235" i="44"/>
  <c r="B236" i="43"/>
  <c r="A236" i="44"/>
  <c r="A237" i="43"/>
  <c r="E234" i="44"/>
  <c r="E234" i="94"/>
  <c r="L234" i="94" a="1"/>
  <c r="L234" i="94" s="1"/>
  <c r="M234" i="94" a="1"/>
  <c r="M234" i="94" s="1"/>
  <c r="N234" i="94" a="1"/>
  <c r="N234" i="94" s="1"/>
  <c r="J234" i="94" a="1"/>
  <c r="J234" i="94" s="1"/>
  <c r="K234" i="94" a="1"/>
  <c r="K234" i="94" s="1"/>
  <c r="O234" i="94" a="1"/>
  <c r="O234" i="94" s="1"/>
  <c r="D234" i="44"/>
  <c r="D234" i="94"/>
  <c r="C234" i="94"/>
  <c r="C234" i="44"/>
  <c r="E235" i="48" l="1"/>
  <c r="O236" i="48"/>
  <c r="F237" i="48" a="1"/>
  <c r="F237" i="48" s="1"/>
  <c r="C237" i="48" a="1"/>
  <c r="C237" i="48" s="1"/>
  <c r="G237" i="48" s="1"/>
  <c r="K237" i="48"/>
  <c r="L237" i="48" s="1"/>
  <c r="M237" i="48" s="1"/>
  <c r="J235" i="44"/>
  <c r="K235" i="44"/>
  <c r="L235" i="44"/>
  <c r="M235" i="44"/>
  <c r="N235" i="44"/>
  <c r="O235" i="44"/>
  <c r="P235" i="44"/>
  <c r="H236" i="48"/>
  <c r="I236" i="48"/>
  <c r="G236" i="48"/>
  <c r="D236" i="48"/>
  <c r="E236" i="48" s="1"/>
  <c r="U236" i="48"/>
  <c r="T236" i="48"/>
  <c r="J235" i="48"/>
  <c r="Q235" i="48" s="1"/>
  <c r="R235" i="48" s="1"/>
  <c r="A237" i="44"/>
  <c r="B237" i="43"/>
  <c r="A238" i="43"/>
  <c r="P236" i="43"/>
  <c r="O236" i="43"/>
  <c r="E236" i="43" a="1"/>
  <c r="E236" i="43" s="1"/>
  <c r="N236" i="43"/>
  <c r="L236" i="43"/>
  <c r="C236" i="43" a="1"/>
  <c r="C236" i="43" s="1"/>
  <c r="D236" i="43" a="1"/>
  <c r="D236" i="43" s="1"/>
  <c r="B236" i="94"/>
  <c r="B236" i="44"/>
  <c r="K236" i="43"/>
  <c r="M236" i="43"/>
  <c r="J236" i="43"/>
  <c r="D235" i="94"/>
  <c r="D235" i="44"/>
  <c r="O235" i="94" a="1"/>
  <c r="O235" i="94" s="1"/>
  <c r="L235" i="94" a="1"/>
  <c r="L235" i="94" s="1"/>
  <c r="J235" i="94" a="1"/>
  <c r="J235" i="94" s="1"/>
  <c r="N235" i="94" a="1"/>
  <c r="N235" i="94" s="1"/>
  <c r="M235" i="94" a="1"/>
  <c r="M235" i="94" s="1"/>
  <c r="K235" i="94" a="1"/>
  <c r="K235" i="94" s="1"/>
  <c r="C235" i="44"/>
  <c r="C235" i="94"/>
  <c r="E235" i="94"/>
  <c r="E235" i="44"/>
  <c r="N237" i="48"/>
  <c r="B237" i="48"/>
  <c r="A238" i="48"/>
  <c r="P237" i="48" l="1"/>
  <c r="H237" i="48"/>
  <c r="O237" i="48"/>
  <c r="D237" i="48"/>
  <c r="E237" i="48" s="1"/>
  <c r="J236" i="44"/>
  <c r="K236" i="44"/>
  <c r="L236" i="44"/>
  <c r="M236" i="44"/>
  <c r="N236" i="44"/>
  <c r="O236" i="44"/>
  <c r="P236" i="44"/>
  <c r="U237" i="48"/>
  <c r="T237" i="48"/>
  <c r="J236" i="48"/>
  <c r="Q236" i="48" s="1"/>
  <c r="R236" i="48" s="1"/>
  <c r="S236" i="48"/>
  <c r="S237" i="48" s="1"/>
  <c r="F238" i="48" a="1"/>
  <c r="F238" i="48" s="1"/>
  <c r="C238" i="48" a="1"/>
  <c r="C238" i="48" s="1"/>
  <c r="K238" i="48"/>
  <c r="L238" i="48" s="1"/>
  <c r="M238" i="48" s="1"/>
  <c r="B238" i="48"/>
  <c r="A239" i="48"/>
  <c r="N238" i="48"/>
  <c r="O236" i="94" a="1"/>
  <c r="O236" i="94" s="1"/>
  <c r="K236" i="94" a="1"/>
  <c r="K236" i="94" s="1"/>
  <c r="L236" i="94" a="1"/>
  <c r="L236" i="94" s="1"/>
  <c r="M236" i="94" a="1"/>
  <c r="M236" i="94" s="1"/>
  <c r="N236" i="94" a="1"/>
  <c r="N236" i="94" s="1"/>
  <c r="J236" i="94" a="1"/>
  <c r="J236" i="94" s="1"/>
  <c r="D236" i="94"/>
  <c r="D236" i="44"/>
  <c r="C236" i="94"/>
  <c r="C236" i="44"/>
  <c r="E236" i="44"/>
  <c r="E236" i="94"/>
  <c r="A238" i="44"/>
  <c r="A239" i="43"/>
  <c r="B238" i="43"/>
  <c r="B237" i="94"/>
  <c r="C237" i="43" a="1"/>
  <c r="C237" i="43" s="1"/>
  <c r="L237" i="43"/>
  <c r="E237" i="43" a="1"/>
  <c r="E237" i="43" s="1"/>
  <c r="B237" i="44"/>
  <c r="M237" i="43"/>
  <c r="D237" i="43" a="1"/>
  <c r="D237" i="43" s="1"/>
  <c r="O237" i="43"/>
  <c r="J237" i="43"/>
  <c r="N237" i="43"/>
  <c r="P237" i="43"/>
  <c r="K237" i="43"/>
  <c r="G238" i="48" l="1"/>
  <c r="U238" i="48"/>
  <c r="D238" i="48"/>
  <c r="E238" i="48" s="1"/>
  <c r="F239" i="48" a="1"/>
  <c r="F239" i="48" s="1"/>
  <c r="K239" i="48"/>
  <c r="L239" i="48" s="1"/>
  <c r="M239" i="48" s="1"/>
  <c r="C239" i="48" a="1"/>
  <c r="C239" i="48" s="1"/>
  <c r="T238" i="48"/>
  <c r="J237" i="48"/>
  <c r="Q237" i="48" s="1"/>
  <c r="R237" i="48" s="1"/>
  <c r="H238" i="48"/>
  <c r="J238" i="48" s="1"/>
  <c r="Q238" i="48" s="1"/>
  <c r="R238" i="48" s="1"/>
  <c r="J237" i="44"/>
  <c r="K237" i="44"/>
  <c r="L237" i="44"/>
  <c r="M237" i="44"/>
  <c r="N237" i="44"/>
  <c r="O237" i="44"/>
  <c r="P237" i="44"/>
  <c r="P238" i="48"/>
  <c r="O238" i="48"/>
  <c r="I237" i="48"/>
  <c r="I238" i="48" s="1"/>
  <c r="D237" i="94"/>
  <c r="D237" i="44"/>
  <c r="E237" i="44"/>
  <c r="E237" i="94"/>
  <c r="C237" i="94"/>
  <c r="C237" i="44"/>
  <c r="K237" i="94" a="1"/>
  <c r="K237" i="94" s="1"/>
  <c r="M237" i="94" a="1"/>
  <c r="M237" i="94" s="1"/>
  <c r="J237" i="94" a="1"/>
  <c r="J237" i="94" s="1"/>
  <c r="O237" i="94" a="1"/>
  <c r="O237" i="94" s="1"/>
  <c r="L237" i="94" a="1"/>
  <c r="L237" i="94" s="1"/>
  <c r="N237" i="94" a="1"/>
  <c r="N237" i="94" s="1"/>
  <c r="O238" i="43"/>
  <c r="K238" i="43"/>
  <c r="C238" i="43" a="1"/>
  <c r="C238" i="43" s="1"/>
  <c r="P238" i="43"/>
  <c r="N238" i="43"/>
  <c r="D238" i="43" a="1"/>
  <c r="D238" i="43" s="1"/>
  <c r="J238" i="43"/>
  <c r="L238" i="43"/>
  <c r="B238" i="94"/>
  <c r="B238" i="44"/>
  <c r="E238" i="43" a="1"/>
  <c r="E238" i="43" s="1"/>
  <c r="M238" i="43"/>
  <c r="A240" i="43"/>
  <c r="A239" i="44"/>
  <c r="B239" i="43"/>
  <c r="B239" i="48"/>
  <c r="N239" i="48"/>
  <c r="A240" i="48"/>
  <c r="G239" i="48" l="1"/>
  <c r="D239" i="48"/>
  <c r="E239" i="48" s="1"/>
  <c r="T239" i="48"/>
  <c r="H239" i="48"/>
  <c r="I239" i="48" s="1"/>
  <c r="J239" i="48"/>
  <c r="Q239" i="48" s="1"/>
  <c r="R239" i="48" s="1"/>
  <c r="F240" i="48" a="1"/>
  <c r="F240" i="48" s="1"/>
  <c r="K240" i="48"/>
  <c r="L240" i="48" s="1"/>
  <c r="M240" i="48" s="1"/>
  <c r="C240" i="48" a="1"/>
  <c r="C240" i="48" s="1"/>
  <c r="J238" i="44"/>
  <c r="K238" i="44"/>
  <c r="L238" i="44"/>
  <c r="M238" i="44"/>
  <c r="N238" i="44"/>
  <c r="O238" i="44"/>
  <c r="P238" i="44"/>
  <c r="O239" i="48"/>
  <c r="S238" i="48"/>
  <c r="S239" i="48" s="1"/>
  <c r="P239" i="48"/>
  <c r="U239" i="48"/>
  <c r="B240" i="48"/>
  <c r="A241" i="48"/>
  <c r="N240" i="48"/>
  <c r="K239" i="43"/>
  <c r="P239" i="43"/>
  <c r="O239" i="43"/>
  <c r="M239" i="43"/>
  <c r="B239" i="44"/>
  <c r="B239" i="94"/>
  <c r="C239" i="43" a="1"/>
  <c r="C239" i="43" s="1"/>
  <c r="E239" i="43" a="1"/>
  <c r="E239" i="43" s="1"/>
  <c r="J239" i="43"/>
  <c r="D239" i="43" a="1"/>
  <c r="D239" i="43" s="1"/>
  <c r="L239" i="43"/>
  <c r="N239" i="43"/>
  <c r="A240" i="44"/>
  <c r="A241" i="43"/>
  <c r="B240" i="43"/>
  <c r="E238" i="94"/>
  <c r="E238" i="44"/>
  <c r="L238" i="94" a="1"/>
  <c r="L238" i="94" s="1"/>
  <c r="M238" i="94" a="1"/>
  <c r="M238" i="94" s="1"/>
  <c r="K238" i="94" a="1"/>
  <c r="K238" i="94" s="1"/>
  <c r="N238" i="94" a="1"/>
  <c r="N238" i="94" s="1"/>
  <c r="J238" i="94" a="1"/>
  <c r="J238" i="94" s="1"/>
  <c r="O238" i="94" a="1"/>
  <c r="O238" i="94" s="1"/>
  <c r="D238" i="44"/>
  <c r="D238" i="94"/>
  <c r="C238" i="94"/>
  <c r="C238" i="44"/>
  <c r="G240" i="48" l="1"/>
  <c r="H240" i="48"/>
  <c r="J240" i="48" s="1"/>
  <c r="Q240" i="48" s="1"/>
  <c r="R240" i="48" s="1"/>
  <c r="I240" i="48"/>
  <c r="S240" i="48"/>
  <c r="C241" i="48" a="1"/>
  <c r="C241" i="48" s="1"/>
  <c r="K241" i="48"/>
  <c r="L241" i="48" s="1"/>
  <c r="M241" i="48" s="1"/>
  <c r="F241" i="48" a="1"/>
  <c r="F241" i="48" s="1"/>
  <c r="T240" i="48"/>
  <c r="P240" i="48"/>
  <c r="J239" i="44"/>
  <c r="K239" i="44"/>
  <c r="L239" i="44"/>
  <c r="M239" i="44"/>
  <c r="N239" i="44"/>
  <c r="O239" i="44"/>
  <c r="P239" i="44"/>
  <c r="O240" i="48"/>
  <c r="U240" i="48"/>
  <c r="D240" i="48"/>
  <c r="E240" i="48" s="1"/>
  <c r="N240" i="43"/>
  <c r="L240" i="43"/>
  <c r="M240" i="43"/>
  <c r="P240" i="43"/>
  <c r="J240" i="43"/>
  <c r="K240" i="43"/>
  <c r="E240" i="43" a="1"/>
  <c r="E240" i="43" s="1"/>
  <c r="O240" i="43"/>
  <c r="B240" i="94"/>
  <c r="C240" i="43" a="1"/>
  <c r="C240" i="43" s="1"/>
  <c r="D240" i="43" a="1"/>
  <c r="D240" i="43" s="1"/>
  <c r="B240" i="44"/>
  <c r="B241" i="43"/>
  <c r="A241" i="44"/>
  <c r="A242" i="43"/>
  <c r="D239" i="94"/>
  <c r="D239" i="44"/>
  <c r="E239" i="44"/>
  <c r="E239" i="94"/>
  <c r="C239" i="94"/>
  <c r="C239" i="44"/>
  <c r="K239" i="94" a="1"/>
  <c r="K239" i="94" s="1"/>
  <c r="J239" i="94" a="1"/>
  <c r="J239" i="94" s="1"/>
  <c r="N239" i="94" a="1"/>
  <c r="N239" i="94" s="1"/>
  <c r="O239" i="94" a="1"/>
  <c r="O239" i="94" s="1"/>
  <c r="M239" i="94" a="1"/>
  <c r="M239" i="94" s="1"/>
  <c r="L239" i="94" a="1"/>
  <c r="L239" i="94" s="1"/>
  <c r="A242" i="48"/>
  <c r="B241" i="48"/>
  <c r="N241" i="48"/>
  <c r="G241" i="48" l="1"/>
  <c r="P241" i="48"/>
  <c r="O241" i="48"/>
  <c r="C242" i="48" a="1"/>
  <c r="C242" i="48" s="1"/>
  <c r="H242" i="48" s="1"/>
  <c r="J242" i="48" s="1"/>
  <c r="F242" i="48" a="1"/>
  <c r="F242" i="48" s="1"/>
  <c r="K242" i="48"/>
  <c r="L242" i="48" s="1"/>
  <c r="M242" i="48" s="1"/>
  <c r="J240" i="44"/>
  <c r="K240" i="44"/>
  <c r="L240" i="44"/>
  <c r="M240" i="44"/>
  <c r="N240" i="44"/>
  <c r="O240" i="44"/>
  <c r="P240" i="44"/>
  <c r="T241" i="48"/>
  <c r="S241" i="48"/>
  <c r="J241" i="48"/>
  <c r="Q241" i="48" s="1"/>
  <c r="R241" i="48" s="1"/>
  <c r="U241" i="48"/>
  <c r="H241" i="48"/>
  <c r="I241" i="48" s="1"/>
  <c r="D241" i="48"/>
  <c r="E241" i="48" s="1"/>
  <c r="B242" i="48"/>
  <c r="N242" i="48"/>
  <c r="A243" i="48"/>
  <c r="A242" i="44"/>
  <c r="B242" i="43"/>
  <c r="A243" i="43"/>
  <c r="N241" i="43"/>
  <c r="E241" i="43" a="1"/>
  <c r="E241" i="43" s="1"/>
  <c r="O241" i="43"/>
  <c r="C241" i="43" a="1"/>
  <c r="C241" i="43" s="1"/>
  <c r="K241" i="43"/>
  <c r="J241" i="43"/>
  <c r="L241" i="43"/>
  <c r="M241" i="43"/>
  <c r="B241" i="94"/>
  <c r="D241" i="43" a="1"/>
  <c r="D241" i="43" s="1"/>
  <c r="P241" i="43"/>
  <c r="B241" i="44"/>
  <c r="D240" i="44"/>
  <c r="D240" i="94"/>
  <c r="C240" i="94"/>
  <c r="C240" i="44"/>
  <c r="J240" i="94" a="1"/>
  <c r="J240" i="94" s="1"/>
  <c r="L240" i="94" a="1"/>
  <c r="L240" i="94" s="1"/>
  <c r="M240" i="94" a="1"/>
  <c r="M240" i="94" s="1"/>
  <c r="N240" i="94" a="1"/>
  <c r="N240" i="94" s="1"/>
  <c r="O240" i="94" a="1"/>
  <c r="O240" i="94" s="1"/>
  <c r="K240" i="94" a="1"/>
  <c r="K240" i="94" s="1"/>
  <c r="E240" i="44"/>
  <c r="E240" i="94"/>
  <c r="T242" i="48" l="1"/>
  <c r="U242" i="48"/>
  <c r="I242" i="48"/>
  <c r="J241" i="44"/>
  <c r="K241" i="44"/>
  <c r="L241" i="44"/>
  <c r="M241" i="44"/>
  <c r="N241" i="44"/>
  <c r="O241" i="44"/>
  <c r="P241" i="44"/>
  <c r="F243" i="48" a="1"/>
  <c r="F243" i="48" s="1"/>
  <c r="C243" i="48" a="1"/>
  <c r="C243" i="48" s="1"/>
  <c r="K243" i="48"/>
  <c r="L243" i="48" s="1"/>
  <c r="M243" i="48" s="1"/>
  <c r="G242" i="48"/>
  <c r="O242" i="48"/>
  <c r="D242" i="48"/>
  <c r="S242" i="48" s="1"/>
  <c r="P242" i="48"/>
  <c r="Q242" i="48" s="1"/>
  <c r="R242" i="48" s="1"/>
  <c r="D241" i="44"/>
  <c r="D241" i="94"/>
  <c r="M241" i="94" a="1"/>
  <c r="M241" i="94" s="1"/>
  <c r="L241" i="94" a="1"/>
  <c r="L241" i="94" s="1"/>
  <c r="O241" i="94" a="1"/>
  <c r="O241" i="94" s="1"/>
  <c r="J241" i="94" a="1"/>
  <c r="J241" i="94" s="1"/>
  <c r="K241" i="94" a="1"/>
  <c r="K241" i="94" s="1"/>
  <c r="N241" i="94" a="1"/>
  <c r="N241" i="94" s="1"/>
  <c r="C241" i="44"/>
  <c r="C241" i="94"/>
  <c r="E241" i="94"/>
  <c r="E241" i="44"/>
  <c r="B243" i="43"/>
  <c r="A244" i="43"/>
  <c r="A243" i="44"/>
  <c r="D242" i="43" a="1"/>
  <c r="D242" i="43" s="1"/>
  <c r="O242" i="43"/>
  <c r="K242" i="43"/>
  <c r="P242" i="43"/>
  <c r="E242" i="43" a="1"/>
  <c r="E242" i="43" s="1"/>
  <c r="B242" i="44"/>
  <c r="B242" i="94"/>
  <c r="L242" i="43"/>
  <c r="N242" i="43"/>
  <c r="M242" i="43"/>
  <c r="J242" i="43"/>
  <c r="C242" i="43" a="1"/>
  <c r="C242" i="43" s="1"/>
  <c r="B243" i="48"/>
  <c r="A244" i="48"/>
  <c r="N243" i="48"/>
  <c r="E242" i="48" l="1"/>
  <c r="D243" i="48"/>
  <c r="S243" i="48" s="1"/>
  <c r="H243" i="48"/>
  <c r="J243" i="48" s="1"/>
  <c r="F244" i="48" a="1"/>
  <c r="F244" i="48" s="1"/>
  <c r="K244" i="48"/>
  <c r="L244" i="48" s="1"/>
  <c r="M244" i="48" s="1"/>
  <c r="C244" i="48" a="1"/>
  <c r="C244" i="48" s="1"/>
  <c r="T244" i="48" s="1"/>
  <c r="J242" i="44"/>
  <c r="K242" i="44"/>
  <c r="L242" i="44"/>
  <c r="M242" i="44"/>
  <c r="N242" i="44"/>
  <c r="O242" i="44"/>
  <c r="P242" i="44"/>
  <c r="G243" i="48"/>
  <c r="E243" i="48"/>
  <c r="O243" i="48"/>
  <c r="T243" i="48"/>
  <c r="U243" i="48"/>
  <c r="P243" i="48"/>
  <c r="Q243" i="48"/>
  <c r="R243" i="48" s="1"/>
  <c r="B244" i="48"/>
  <c r="N244" i="48"/>
  <c r="A245" i="48"/>
  <c r="C242" i="44"/>
  <c r="C242" i="94"/>
  <c r="K242" i="94" a="1"/>
  <c r="K242" i="94" s="1"/>
  <c r="N242" i="94" a="1"/>
  <c r="N242" i="94" s="1"/>
  <c r="L242" i="94" a="1"/>
  <c r="L242" i="94" s="1"/>
  <c r="O242" i="94" a="1"/>
  <c r="O242" i="94" s="1"/>
  <c r="J242" i="94" a="1"/>
  <c r="J242" i="94" s="1"/>
  <c r="M242" i="94" a="1"/>
  <c r="M242" i="94" s="1"/>
  <c r="E242" i="44"/>
  <c r="E242" i="94"/>
  <c r="D242" i="44"/>
  <c r="D242" i="94"/>
  <c r="A245" i="43"/>
  <c r="B244" i="43"/>
  <c r="A244" i="44"/>
  <c r="N243" i="43"/>
  <c r="L243" i="43"/>
  <c r="B243" i="44"/>
  <c r="K243" i="43"/>
  <c r="B243" i="94"/>
  <c r="P243" i="43"/>
  <c r="M243" i="43"/>
  <c r="D243" i="43" a="1"/>
  <c r="D243" i="43" s="1"/>
  <c r="J243" i="43"/>
  <c r="O243" i="43"/>
  <c r="E243" i="43" a="1"/>
  <c r="E243" i="43" s="1"/>
  <c r="C243" i="43" a="1"/>
  <c r="C243" i="43" s="1"/>
  <c r="G244" i="48" l="1"/>
  <c r="S244" i="48"/>
  <c r="O244" i="48"/>
  <c r="C245" i="48" a="1"/>
  <c r="C245" i="48" s="1"/>
  <c r="K245" i="48"/>
  <c r="L245" i="48" s="1"/>
  <c r="M245" i="48" s="1"/>
  <c r="F245" i="48" a="1"/>
  <c r="F245" i="48" s="1"/>
  <c r="H244" i="48"/>
  <c r="I244" i="48" s="1"/>
  <c r="D244" i="48"/>
  <c r="E244" i="48" s="1"/>
  <c r="U244" i="48"/>
  <c r="J243" i="44"/>
  <c r="K243" i="44"/>
  <c r="L243" i="44"/>
  <c r="M243" i="44"/>
  <c r="N243" i="44"/>
  <c r="O243" i="44"/>
  <c r="P243" i="44"/>
  <c r="P244" i="48"/>
  <c r="I243" i="48"/>
  <c r="C243" i="94"/>
  <c r="C243" i="44"/>
  <c r="E243" i="94"/>
  <c r="E243" i="44"/>
  <c r="D243" i="44"/>
  <c r="D243" i="94"/>
  <c r="O243" i="94" a="1"/>
  <c r="O243" i="94" s="1"/>
  <c r="N243" i="94" a="1"/>
  <c r="N243" i="94" s="1"/>
  <c r="J243" i="94" a="1"/>
  <c r="J243" i="94" s="1"/>
  <c r="K243" i="94" a="1"/>
  <c r="K243" i="94" s="1"/>
  <c r="L243" i="94" a="1"/>
  <c r="L243" i="94" s="1"/>
  <c r="M243" i="94" a="1"/>
  <c r="M243" i="94" s="1"/>
  <c r="P244" i="43"/>
  <c r="L244" i="43"/>
  <c r="M244" i="43"/>
  <c r="B244" i="94"/>
  <c r="B244" i="44"/>
  <c r="N244" i="43"/>
  <c r="D244" i="43" a="1"/>
  <c r="D244" i="43" s="1"/>
  <c r="E244" i="43" a="1"/>
  <c r="E244" i="43" s="1"/>
  <c r="C244" i="43" a="1"/>
  <c r="C244" i="43" s="1"/>
  <c r="K244" i="43"/>
  <c r="O244" i="43"/>
  <c r="J244" i="43"/>
  <c r="A245" i="44"/>
  <c r="B245" i="43"/>
  <c r="A246" i="43"/>
  <c r="B245" i="48"/>
  <c r="N245" i="48"/>
  <c r="A246" i="48"/>
  <c r="G245" i="48" l="1"/>
  <c r="H245" i="48"/>
  <c r="I245" i="48" s="1"/>
  <c r="P245" i="48"/>
  <c r="T245" i="48"/>
  <c r="J244" i="48"/>
  <c r="Q244" i="48" s="1"/>
  <c r="R244" i="48" s="1"/>
  <c r="D245" i="48"/>
  <c r="E245" i="48" s="1"/>
  <c r="O245" i="48"/>
  <c r="U245" i="48"/>
  <c r="J244" i="44"/>
  <c r="K244" i="44"/>
  <c r="L244" i="44"/>
  <c r="M244" i="44"/>
  <c r="N244" i="44"/>
  <c r="O244" i="44"/>
  <c r="P244" i="44"/>
  <c r="K246" i="48"/>
  <c r="L246" i="48" s="1"/>
  <c r="M246" i="48" s="1"/>
  <c r="C246" i="48" a="1"/>
  <c r="C246" i="48" s="1"/>
  <c r="F246" i="48" a="1"/>
  <c r="F246" i="48" s="1"/>
  <c r="A247" i="48"/>
  <c r="B246" i="48"/>
  <c r="N246" i="48"/>
  <c r="B246" i="43"/>
  <c r="A247" i="43"/>
  <c r="A246" i="44"/>
  <c r="B245" i="44"/>
  <c r="J245" i="43"/>
  <c r="C245" i="43" a="1"/>
  <c r="C245" i="43" s="1"/>
  <c r="M245" i="43"/>
  <c r="E245" i="43" a="1"/>
  <c r="E245" i="43" s="1"/>
  <c r="D245" i="43" a="1"/>
  <c r="D245" i="43" s="1"/>
  <c r="B245" i="94"/>
  <c r="P245" i="43"/>
  <c r="K245" i="43"/>
  <c r="N245" i="43"/>
  <c r="L245" i="43"/>
  <c r="O245" i="43"/>
  <c r="C244" i="44"/>
  <c r="C244" i="94"/>
  <c r="E244" i="44"/>
  <c r="E244" i="94"/>
  <c r="D244" i="44"/>
  <c r="D244" i="94"/>
  <c r="K244" i="94" a="1"/>
  <c r="K244" i="94" s="1"/>
  <c r="O244" i="94" a="1"/>
  <c r="O244" i="94" s="1"/>
  <c r="M244" i="94" a="1"/>
  <c r="M244" i="94" s="1"/>
  <c r="L244" i="94" a="1"/>
  <c r="L244" i="94" s="1"/>
  <c r="J244" i="94" a="1"/>
  <c r="J244" i="94" s="1"/>
  <c r="N244" i="94" a="1"/>
  <c r="N244" i="94" s="1"/>
  <c r="G246" i="48" l="1"/>
  <c r="P246" i="48"/>
  <c r="U246" i="48"/>
  <c r="J245" i="48"/>
  <c r="Q245" i="48" s="1"/>
  <c r="R245" i="48" s="1"/>
  <c r="S245" i="48"/>
  <c r="S246" i="48" s="1"/>
  <c r="H246" i="48"/>
  <c r="I246" i="48" s="1"/>
  <c r="C247" i="48" a="1"/>
  <c r="C247" i="48" s="1"/>
  <c r="F247" i="48" a="1"/>
  <c r="F247" i="48" s="1"/>
  <c r="K247" i="48"/>
  <c r="L247" i="48" s="1"/>
  <c r="M247" i="48" s="1"/>
  <c r="T246" i="48"/>
  <c r="O246" i="48"/>
  <c r="J246" i="48"/>
  <c r="J245" i="44"/>
  <c r="K245" i="44"/>
  <c r="L245" i="44"/>
  <c r="M245" i="44"/>
  <c r="N245" i="44"/>
  <c r="O245" i="44"/>
  <c r="P245" i="44"/>
  <c r="D246" i="48"/>
  <c r="E246" i="48" s="1"/>
  <c r="J245" i="94" a="1"/>
  <c r="J245" i="94" s="1"/>
  <c r="K245" i="94" a="1"/>
  <c r="K245" i="94" s="1"/>
  <c r="O245" i="94" a="1"/>
  <c r="O245" i="94" s="1"/>
  <c r="L245" i="94" a="1"/>
  <c r="L245" i="94" s="1"/>
  <c r="M245" i="94" a="1"/>
  <c r="M245" i="94" s="1"/>
  <c r="N245" i="94" a="1"/>
  <c r="N245" i="94" s="1"/>
  <c r="D245" i="44"/>
  <c r="D245" i="94"/>
  <c r="E245" i="44"/>
  <c r="E245" i="94"/>
  <c r="C245" i="94"/>
  <c r="C245" i="44"/>
  <c r="A248" i="43"/>
  <c r="A247" i="44"/>
  <c r="B247" i="43"/>
  <c r="K246" i="43"/>
  <c r="E246" i="43" a="1"/>
  <c r="E246" i="43" s="1"/>
  <c r="C246" i="43" a="1"/>
  <c r="C246" i="43" s="1"/>
  <c r="L246" i="43"/>
  <c r="O246" i="43"/>
  <c r="B246" i="94"/>
  <c r="D246" i="43" a="1"/>
  <c r="D246" i="43" s="1"/>
  <c r="N246" i="43"/>
  <c r="B246" i="44"/>
  <c r="M246" i="43"/>
  <c r="P246" i="43"/>
  <c r="J246" i="43"/>
  <c r="A248" i="48"/>
  <c r="B247" i="48"/>
  <c r="N247" i="48"/>
  <c r="G247" i="48" l="1"/>
  <c r="D247" i="48"/>
  <c r="E247" i="48" s="1"/>
  <c r="P247" i="48"/>
  <c r="U247" i="48"/>
  <c r="J246" i="44"/>
  <c r="K246" i="44"/>
  <c r="L246" i="44"/>
  <c r="M246" i="44"/>
  <c r="N246" i="44"/>
  <c r="O246" i="44"/>
  <c r="P246" i="44"/>
  <c r="Q246" i="48"/>
  <c r="R246" i="48" s="1"/>
  <c r="O247" i="48"/>
  <c r="H247" i="48"/>
  <c r="J247" i="48" s="1"/>
  <c r="Q247" i="48" s="1"/>
  <c r="R247" i="48" s="1"/>
  <c r="S247" i="48"/>
  <c r="T247" i="48"/>
  <c r="I247" i="48"/>
  <c r="K248" i="48"/>
  <c r="L248" i="48" s="1"/>
  <c r="M248" i="48" s="1"/>
  <c r="F248" i="48" a="1"/>
  <c r="F248" i="48" s="1"/>
  <c r="C248" i="48" a="1"/>
  <c r="C248" i="48" s="1"/>
  <c r="H248" i="48" s="1"/>
  <c r="N248" i="48"/>
  <c r="A249" i="48"/>
  <c r="B248" i="48"/>
  <c r="D246" i="44"/>
  <c r="D246" i="94"/>
  <c r="O246" i="94" a="1"/>
  <c r="O246" i="94" s="1"/>
  <c r="K246" i="94" a="1"/>
  <c r="K246" i="94" s="1"/>
  <c r="L246" i="94" a="1"/>
  <c r="L246" i="94" s="1"/>
  <c r="J246" i="94" a="1"/>
  <c r="J246" i="94" s="1"/>
  <c r="M246" i="94" a="1"/>
  <c r="M246" i="94" s="1"/>
  <c r="N246" i="94" a="1"/>
  <c r="N246" i="94" s="1"/>
  <c r="C246" i="44"/>
  <c r="C246" i="94"/>
  <c r="E246" i="44"/>
  <c r="E246" i="94"/>
  <c r="B247" i="94"/>
  <c r="J247" i="43"/>
  <c r="B247" i="44"/>
  <c r="K247" i="43"/>
  <c r="E247" i="43" a="1"/>
  <c r="E247" i="43" s="1"/>
  <c r="N247" i="43"/>
  <c r="L247" i="43"/>
  <c r="O247" i="43"/>
  <c r="C247" i="43" a="1"/>
  <c r="C247" i="43" s="1"/>
  <c r="D247" i="43" a="1"/>
  <c r="D247" i="43" s="1"/>
  <c r="P247" i="43"/>
  <c r="M247" i="43"/>
  <c r="B248" i="43"/>
  <c r="A249" i="43"/>
  <c r="A248" i="44"/>
  <c r="P248" i="48" l="1"/>
  <c r="I248" i="48"/>
  <c r="J247" i="44"/>
  <c r="K247" i="44"/>
  <c r="L247" i="44"/>
  <c r="M247" i="44"/>
  <c r="N247" i="44"/>
  <c r="O247" i="44"/>
  <c r="P247" i="44"/>
  <c r="G248" i="48"/>
  <c r="O248" i="48"/>
  <c r="K249" i="48"/>
  <c r="L249" i="48" s="1"/>
  <c r="M249" i="48" s="1"/>
  <c r="F249" i="48" a="1"/>
  <c r="F249" i="48" s="1"/>
  <c r="C249" i="48" a="1"/>
  <c r="C249" i="48" s="1"/>
  <c r="T248" i="48"/>
  <c r="U248" i="48"/>
  <c r="J248" i="48"/>
  <c r="Q248" i="48" s="1"/>
  <c r="R248" i="48" s="1"/>
  <c r="D248" i="48"/>
  <c r="E248" i="48" s="1"/>
  <c r="S248" i="48"/>
  <c r="B249" i="43"/>
  <c r="A250" i="43"/>
  <c r="A249" i="44"/>
  <c r="P248" i="43"/>
  <c r="B248" i="44"/>
  <c r="J248" i="43"/>
  <c r="M248" i="43"/>
  <c r="B248" i="94"/>
  <c r="N248" i="43"/>
  <c r="D248" i="43" a="1"/>
  <c r="D248" i="43" s="1"/>
  <c r="O248" i="43"/>
  <c r="E248" i="43" a="1"/>
  <c r="E248" i="43" s="1"/>
  <c r="L248" i="43"/>
  <c r="K248" i="43"/>
  <c r="C248" i="43" a="1"/>
  <c r="C248" i="43" s="1"/>
  <c r="D247" i="94"/>
  <c r="D247" i="44"/>
  <c r="C247" i="44"/>
  <c r="C247" i="94"/>
  <c r="E247" i="44"/>
  <c r="E247" i="94"/>
  <c r="N247" i="94" a="1"/>
  <c r="N247" i="94" s="1"/>
  <c r="M247" i="94" a="1"/>
  <c r="M247" i="94" s="1"/>
  <c r="K247" i="94" a="1"/>
  <c r="K247" i="94" s="1"/>
  <c r="J247" i="94" a="1"/>
  <c r="J247" i="94" s="1"/>
  <c r="O247" i="94" a="1"/>
  <c r="O247" i="94" s="1"/>
  <c r="L247" i="94" a="1"/>
  <c r="L247" i="94" s="1"/>
  <c r="B249" i="48"/>
  <c r="A250" i="48"/>
  <c r="N249" i="48"/>
  <c r="P249" i="48" l="1"/>
  <c r="H249" i="48"/>
  <c r="U249" i="48"/>
  <c r="D249" i="48"/>
  <c r="S249" i="48" s="1"/>
  <c r="I249" i="48"/>
  <c r="T249" i="48"/>
  <c r="G249" i="48"/>
  <c r="O249" i="48"/>
  <c r="J249" i="48"/>
  <c r="Q249" i="48" s="1"/>
  <c r="R249" i="48" s="1"/>
  <c r="C250" i="48" a="1"/>
  <c r="C250" i="48" s="1"/>
  <c r="T250" i="48" s="1"/>
  <c r="K250" i="48"/>
  <c r="L250" i="48" s="1"/>
  <c r="M250" i="48" s="1"/>
  <c r="F250" i="48" a="1"/>
  <c r="F250" i="48" s="1"/>
  <c r="J248" i="44"/>
  <c r="K248" i="44"/>
  <c r="L248" i="44"/>
  <c r="M248" i="44"/>
  <c r="N248" i="44"/>
  <c r="O248" i="44"/>
  <c r="P248" i="44"/>
  <c r="B250" i="48"/>
  <c r="A251" i="48"/>
  <c r="N250" i="48"/>
  <c r="C248" i="44"/>
  <c r="C248" i="94"/>
  <c r="E248" i="94"/>
  <c r="E248" i="44"/>
  <c r="D248" i="44"/>
  <c r="D248" i="94"/>
  <c r="O248" i="94" a="1"/>
  <c r="O248" i="94" s="1"/>
  <c r="K248" i="94" a="1"/>
  <c r="K248" i="94" s="1"/>
  <c r="J248" i="94" a="1"/>
  <c r="J248" i="94" s="1"/>
  <c r="L248" i="94" a="1"/>
  <c r="L248" i="94" s="1"/>
  <c r="N248" i="94" a="1"/>
  <c r="N248" i="94" s="1"/>
  <c r="M248" i="94" a="1"/>
  <c r="M248" i="94" s="1"/>
  <c r="A251" i="43"/>
  <c r="B250" i="43"/>
  <c r="A250" i="44"/>
  <c r="B249" i="44"/>
  <c r="L249" i="43"/>
  <c r="C249" i="43" a="1"/>
  <c r="C249" i="43" s="1"/>
  <c r="E249" i="43" a="1"/>
  <c r="E249" i="43" s="1"/>
  <c r="M249" i="43"/>
  <c r="D249" i="43" a="1"/>
  <c r="D249" i="43" s="1"/>
  <c r="B249" i="94"/>
  <c r="O249" i="43"/>
  <c r="P249" i="43"/>
  <c r="K249" i="43"/>
  <c r="N249" i="43"/>
  <c r="J249" i="43"/>
  <c r="D250" i="48" l="1"/>
  <c r="S250" i="48" s="1"/>
  <c r="U250" i="48"/>
  <c r="J249" i="44"/>
  <c r="K249" i="44"/>
  <c r="L249" i="44"/>
  <c r="M249" i="44"/>
  <c r="N249" i="44"/>
  <c r="O249" i="44"/>
  <c r="P249" i="44"/>
  <c r="F251" i="48" a="1"/>
  <c r="F251" i="48" s="1"/>
  <c r="K251" i="48"/>
  <c r="L251" i="48" s="1"/>
  <c r="M251" i="48" s="1"/>
  <c r="C251" i="48" a="1"/>
  <c r="C251" i="48" s="1"/>
  <c r="H251" i="48" s="1"/>
  <c r="J251" i="48" s="1"/>
  <c r="G250" i="48"/>
  <c r="H250" i="48"/>
  <c r="J250" i="48" s="1"/>
  <c r="Q250" i="48" s="1"/>
  <c r="R250" i="48" s="1"/>
  <c r="P250" i="48"/>
  <c r="O250" i="48"/>
  <c r="E249" i="48"/>
  <c r="E250" i="48" s="1"/>
  <c r="J249" i="94" a="1"/>
  <c r="J249" i="94" s="1"/>
  <c r="L249" i="94" a="1"/>
  <c r="L249" i="94" s="1"/>
  <c r="N249" i="94" a="1"/>
  <c r="N249" i="94" s="1"/>
  <c r="O249" i="94" a="1"/>
  <c r="O249" i="94" s="1"/>
  <c r="M249" i="94" a="1"/>
  <c r="M249" i="94" s="1"/>
  <c r="K249" i="94" a="1"/>
  <c r="K249" i="94" s="1"/>
  <c r="D249" i="94"/>
  <c r="D249" i="44"/>
  <c r="E249" i="94"/>
  <c r="E249" i="44"/>
  <c r="C249" i="44"/>
  <c r="C249" i="94"/>
  <c r="B250" i="94"/>
  <c r="B250" i="44"/>
  <c r="N250" i="43"/>
  <c r="C250" i="43" a="1"/>
  <c r="C250" i="43" s="1"/>
  <c r="P250" i="43"/>
  <c r="L250" i="43"/>
  <c r="D250" i="43" a="1"/>
  <c r="D250" i="43" s="1"/>
  <c r="K250" i="43"/>
  <c r="O250" i="43"/>
  <c r="J250" i="43"/>
  <c r="M250" i="43"/>
  <c r="E250" i="43" a="1"/>
  <c r="E250" i="43" s="1"/>
  <c r="A251" i="44"/>
  <c r="A252" i="43"/>
  <c r="B251" i="43"/>
  <c r="B251" i="48"/>
  <c r="A252" i="48"/>
  <c r="N251" i="48"/>
  <c r="O251" i="48" l="1"/>
  <c r="P251" i="48"/>
  <c r="Q251" i="48"/>
  <c r="R251" i="48" s="1"/>
  <c r="J250" i="44"/>
  <c r="K250" i="44"/>
  <c r="L250" i="44"/>
  <c r="M250" i="44"/>
  <c r="N250" i="44"/>
  <c r="O250" i="44"/>
  <c r="P250" i="44"/>
  <c r="T251" i="48"/>
  <c r="C252" i="48" a="1"/>
  <c r="C252" i="48" s="1"/>
  <c r="O252" i="48" s="1"/>
  <c r="K252" i="48"/>
  <c r="L252" i="48" s="1"/>
  <c r="M252" i="48" s="1"/>
  <c r="F252" i="48" a="1"/>
  <c r="F252" i="48" s="1"/>
  <c r="U251" i="48"/>
  <c r="I251" i="48"/>
  <c r="G251" i="48"/>
  <c r="D251" i="48"/>
  <c r="S251" i="48" s="1"/>
  <c r="I250" i="48"/>
  <c r="B252" i="48"/>
  <c r="A253" i="48"/>
  <c r="N252" i="48"/>
  <c r="L251" i="43"/>
  <c r="E251" i="43" a="1"/>
  <c r="E251" i="43" s="1"/>
  <c r="C251" i="43" a="1"/>
  <c r="C251" i="43" s="1"/>
  <c r="B251" i="94"/>
  <c r="D251" i="43" a="1"/>
  <c r="D251" i="43" s="1"/>
  <c r="K251" i="43"/>
  <c r="N251" i="43"/>
  <c r="O251" i="43"/>
  <c r="M251" i="43"/>
  <c r="B251" i="44"/>
  <c r="J251" i="43"/>
  <c r="P251" i="43"/>
  <c r="B252" i="43"/>
  <c r="A252" i="44"/>
  <c r="A253" i="43"/>
  <c r="E250" i="44"/>
  <c r="E250" i="94"/>
  <c r="D250" i="44"/>
  <c r="D250" i="94"/>
  <c r="C250" i="44"/>
  <c r="C250" i="94"/>
  <c r="K250" i="94" a="1"/>
  <c r="K250" i="94" s="1"/>
  <c r="N250" i="94" a="1"/>
  <c r="N250" i="94" s="1"/>
  <c r="J250" i="94" a="1"/>
  <c r="J250" i="94" s="1"/>
  <c r="M250" i="94" a="1"/>
  <c r="M250" i="94" s="1"/>
  <c r="O250" i="94" a="1"/>
  <c r="O250" i="94" s="1"/>
  <c r="L250" i="94" a="1"/>
  <c r="L250" i="94" s="1"/>
  <c r="E251" i="48" l="1"/>
  <c r="D252" i="48"/>
  <c r="S252" i="48" s="1"/>
  <c r="J251" i="44"/>
  <c r="K251" i="44"/>
  <c r="L251" i="44"/>
  <c r="M251" i="44"/>
  <c r="N251" i="44"/>
  <c r="O251" i="44"/>
  <c r="P251" i="44"/>
  <c r="G252" i="48"/>
  <c r="E252" i="48"/>
  <c r="H252" i="48"/>
  <c r="J252" i="48" s="1"/>
  <c r="Q252" i="48" s="1"/>
  <c r="R252" i="48" s="1"/>
  <c r="C253" i="48" a="1"/>
  <c r="C253" i="48" s="1"/>
  <c r="F253" i="48" a="1"/>
  <c r="F253" i="48" s="1"/>
  <c r="K253" i="48"/>
  <c r="L253" i="48" s="1"/>
  <c r="M253" i="48" s="1"/>
  <c r="U252" i="48"/>
  <c r="P252" i="48"/>
  <c r="T252" i="48"/>
  <c r="B253" i="43"/>
  <c r="A254" i="43"/>
  <c r="A253" i="44"/>
  <c r="B252" i="94"/>
  <c r="D252" i="43" a="1"/>
  <c r="D252" i="43" s="1"/>
  <c r="J252" i="43"/>
  <c r="N252" i="43"/>
  <c r="K252" i="43"/>
  <c r="B252" i="44"/>
  <c r="O252" i="43"/>
  <c r="C252" i="43" a="1"/>
  <c r="C252" i="43" s="1"/>
  <c r="P252" i="43"/>
  <c r="E252" i="43" a="1"/>
  <c r="E252" i="43" s="1"/>
  <c r="L252" i="43"/>
  <c r="M252" i="43"/>
  <c r="D251" i="44"/>
  <c r="D251" i="94"/>
  <c r="J251" i="94" a="1"/>
  <c r="J251" i="94" s="1"/>
  <c r="M251" i="94" a="1"/>
  <c r="M251" i="94" s="1"/>
  <c r="K251" i="94" a="1"/>
  <c r="K251" i="94" s="1"/>
  <c r="O251" i="94" a="1"/>
  <c r="O251" i="94" s="1"/>
  <c r="L251" i="94" a="1"/>
  <c r="L251" i="94" s="1"/>
  <c r="N251" i="94" a="1"/>
  <c r="N251" i="94" s="1"/>
  <c r="C251" i="44"/>
  <c r="C251" i="94"/>
  <c r="E251" i="44"/>
  <c r="E251" i="94"/>
  <c r="A254" i="48"/>
  <c r="B253" i="48"/>
  <c r="N253" i="48"/>
  <c r="T253" i="48" l="1"/>
  <c r="F254" i="48" a="1"/>
  <c r="F254" i="48" s="1"/>
  <c r="K254" i="48"/>
  <c r="L254" i="48" s="1"/>
  <c r="M254" i="48" s="1"/>
  <c r="C254" i="48" a="1"/>
  <c r="C254" i="48" s="1"/>
  <c r="G253" i="48"/>
  <c r="D253" i="48"/>
  <c r="S253" i="48" s="1"/>
  <c r="O253" i="48"/>
  <c r="J252" i="44"/>
  <c r="K252" i="44"/>
  <c r="L252" i="44"/>
  <c r="M252" i="44"/>
  <c r="N252" i="44"/>
  <c r="O252" i="44"/>
  <c r="P252" i="44"/>
  <c r="I252" i="48"/>
  <c r="I253" i="48" s="1"/>
  <c r="H253" i="48"/>
  <c r="J253" i="48" s="1"/>
  <c r="Q253" i="48" s="1"/>
  <c r="R253" i="48" s="1"/>
  <c r="P253" i="48"/>
  <c r="U253" i="48"/>
  <c r="N254" i="48"/>
  <c r="A255" i="48"/>
  <c r="B254" i="48"/>
  <c r="E252" i="44"/>
  <c r="E252" i="94"/>
  <c r="C252" i="44"/>
  <c r="C252" i="94"/>
  <c r="D252" i="94"/>
  <c r="D252" i="44"/>
  <c r="M252" i="94" a="1"/>
  <c r="M252" i="94" s="1"/>
  <c r="K252" i="94" a="1"/>
  <c r="K252" i="94" s="1"/>
  <c r="L252" i="94" a="1"/>
  <c r="L252" i="94" s="1"/>
  <c r="J252" i="94" a="1"/>
  <c r="J252" i="94" s="1"/>
  <c r="N252" i="94" a="1"/>
  <c r="N252" i="94" s="1"/>
  <c r="O252" i="94" a="1"/>
  <c r="O252" i="94" s="1"/>
  <c r="A255" i="43"/>
  <c r="A254" i="44"/>
  <c r="B254" i="43"/>
  <c r="L253" i="43"/>
  <c r="K253" i="43"/>
  <c r="B253" i="94"/>
  <c r="E253" i="43" a="1"/>
  <c r="E253" i="43" s="1"/>
  <c r="B253" i="44"/>
  <c r="N253" i="43"/>
  <c r="M253" i="43"/>
  <c r="O253" i="43"/>
  <c r="C253" i="43" a="1"/>
  <c r="C253" i="43" s="1"/>
  <c r="D253" i="43" a="1"/>
  <c r="D253" i="43" s="1"/>
  <c r="J253" i="43"/>
  <c r="P253" i="43"/>
  <c r="E253" i="48" l="1"/>
  <c r="I254" i="48"/>
  <c r="F255" i="48" a="1"/>
  <c r="F255" i="48" s="1"/>
  <c r="K255" i="48"/>
  <c r="L255" i="48" s="1"/>
  <c r="M255" i="48" s="1"/>
  <c r="C255" i="48" a="1"/>
  <c r="C255" i="48" s="1"/>
  <c r="U255" i="48" s="1"/>
  <c r="D254" i="48"/>
  <c r="S254" i="48" s="1"/>
  <c r="G254" i="48"/>
  <c r="H254" i="48"/>
  <c r="J254" i="48" s="1"/>
  <c r="Q254" i="48" s="1"/>
  <c r="R254" i="48" s="1"/>
  <c r="J253" i="44"/>
  <c r="K253" i="44"/>
  <c r="L253" i="44"/>
  <c r="M253" i="44"/>
  <c r="N253" i="44"/>
  <c r="O253" i="44"/>
  <c r="P253" i="44"/>
  <c r="U254" i="48"/>
  <c r="T254" i="48"/>
  <c r="P254" i="48"/>
  <c r="O254" i="48"/>
  <c r="D253" i="44"/>
  <c r="D253" i="94"/>
  <c r="C253" i="44"/>
  <c r="C253" i="94"/>
  <c r="E253" i="44"/>
  <c r="E253" i="94"/>
  <c r="M253" i="94" a="1"/>
  <c r="M253" i="94" s="1"/>
  <c r="K253" i="94" a="1"/>
  <c r="K253" i="94" s="1"/>
  <c r="O253" i="94" a="1"/>
  <c r="O253" i="94" s="1"/>
  <c r="J253" i="94" a="1"/>
  <c r="J253" i="94" s="1"/>
  <c r="L253" i="94" a="1"/>
  <c r="L253" i="94" s="1"/>
  <c r="N253" i="94" a="1"/>
  <c r="N253" i="94" s="1"/>
  <c r="C254" i="43" a="1"/>
  <c r="C254" i="43" s="1"/>
  <c r="J254" i="43"/>
  <c r="N254" i="43"/>
  <c r="B254" i="94"/>
  <c r="K254" i="43"/>
  <c r="P254" i="43"/>
  <c r="E254" i="43" a="1"/>
  <c r="E254" i="43" s="1"/>
  <c r="D254" i="43" a="1"/>
  <c r="D254" i="43" s="1"/>
  <c r="M254" i="43"/>
  <c r="L254" i="43"/>
  <c r="O254" i="43"/>
  <c r="B254" i="44"/>
  <c r="B255" i="43"/>
  <c r="A256" i="43"/>
  <c r="A255" i="44"/>
  <c r="A256" i="48"/>
  <c r="N255" i="48"/>
  <c r="B255" i="48"/>
  <c r="O255" i="48" l="1"/>
  <c r="P255" i="48"/>
  <c r="Q255" i="48" s="1"/>
  <c r="R255" i="48" s="1"/>
  <c r="H255" i="48"/>
  <c r="J255" i="48" s="1"/>
  <c r="T255" i="48"/>
  <c r="C256" i="48" a="1"/>
  <c r="C256" i="48" s="1"/>
  <c r="K256" i="48"/>
  <c r="L256" i="48" s="1"/>
  <c r="M256" i="48" s="1"/>
  <c r="F256" i="48" a="1"/>
  <c r="F256" i="48" s="1"/>
  <c r="E254" i="48"/>
  <c r="G255" i="48"/>
  <c r="I255" i="48"/>
  <c r="D255" i="48"/>
  <c r="S255" i="48" s="1"/>
  <c r="J254" i="44"/>
  <c r="K254" i="44"/>
  <c r="L254" i="44"/>
  <c r="M254" i="44"/>
  <c r="N254" i="44"/>
  <c r="O254" i="44"/>
  <c r="P254" i="44"/>
  <c r="A257" i="48"/>
  <c r="B256" i="48"/>
  <c r="N256" i="48"/>
  <c r="A257" i="43"/>
  <c r="A256" i="44"/>
  <c r="B256" i="43"/>
  <c r="O255" i="43"/>
  <c r="B255" i="44"/>
  <c r="J255" i="43"/>
  <c r="L255" i="43"/>
  <c r="E255" i="43" a="1"/>
  <c r="E255" i="43" s="1"/>
  <c r="M255" i="43"/>
  <c r="K255" i="43"/>
  <c r="D255" i="43" a="1"/>
  <c r="D255" i="43" s="1"/>
  <c r="B255" i="94"/>
  <c r="P255" i="43"/>
  <c r="C255" i="43" a="1"/>
  <c r="C255" i="43" s="1"/>
  <c r="N255" i="43"/>
  <c r="D254" i="44"/>
  <c r="D254" i="94"/>
  <c r="E254" i="94"/>
  <c r="E254" i="44"/>
  <c r="J254" i="94" a="1"/>
  <c r="J254" i="94" s="1"/>
  <c r="K254" i="94" a="1"/>
  <c r="K254" i="94" s="1"/>
  <c r="N254" i="94" a="1"/>
  <c r="N254" i="94" s="1"/>
  <c r="O254" i="94" a="1"/>
  <c r="O254" i="94" s="1"/>
  <c r="M254" i="94" a="1"/>
  <c r="M254" i="94" s="1"/>
  <c r="L254" i="94" a="1"/>
  <c r="L254" i="94" s="1"/>
  <c r="C254" i="94"/>
  <c r="C254" i="44"/>
  <c r="E255" i="48" l="1"/>
  <c r="D256" i="48"/>
  <c r="S256" i="48" s="1"/>
  <c r="G256" i="48"/>
  <c r="J255" i="44"/>
  <c r="K255" i="44"/>
  <c r="L255" i="44"/>
  <c r="M255" i="44"/>
  <c r="N255" i="44"/>
  <c r="O255" i="44"/>
  <c r="P255" i="44"/>
  <c r="H256" i="48"/>
  <c r="J256" i="48" s="1"/>
  <c r="Q256" i="48" s="1"/>
  <c r="R256" i="48" s="1"/>
  <c r="O256" i="48"/>
  <c r="C257" i="48" a="1"/>
  <c r="C257" i="48" s="1"/>
  <c r="K257" i="48"/>
  <c r="L257" i="48" s="1"/>
  <c r="M257" i="48" s="1"/>
  <c r="F257" i="48" a="1"/>
  <c r="F257" i="48" s="1"/>
  <c r="U256" i="48"/>
  <c r="P256" i="48"/>
  <c r="T256" i="48"/>
  <c r="C255" i="44"/>
  <c r="C255" i="94"/>
  <c r="M255" i="94" a="1"/>
  <c r="M255" i="94" s="1"/>
  <c r="L255" i="94" a="1"/>
  <c r="L255" i="94" s="1"/>
  <c r="K255" i="94" a="1"/>
  <c r="K255" i="94" s="1"/>
  <c r="J255" i="94" a="1"/>
  <c r="J255" i="94" s="1"/>
  <c r="O255" i="94" a="1"/>
  <c r="O255" i="94" s="1"/>
  <c r="N255" i="94" a="1"/>
  <c r="N255" i="94" s="1"/>
  <c r="D255" i="44"/>
  <c r="D255" i="94"/>
  <c r="E255" i="44"/>
  <c r="E255" i="94"/>
  <c r="N256" i="43"/>
  <c r="C256" i="43" a="1"/>
  <c r="C256" i="43" s="1"/>
  <c r="B256" i="44"/>
  <c r="P256" i="43"/>
  <c r="O256" i="43"/>
  <c r="M256" i="43"/>
  <c r="K256" i="43"/>
  <c r="D256" i="43" a="1"/>
  <c r="D256" i="43" s="1"/>
  <c r="B256" i="94"/>
  <c r="L256" i="43"/>
  <c r="J256" i="43"/>
  <c r="E256" i="43" a="1"/>
  <c r="E256" i="43" s="1"/>
  <c r="A257" i="44"/>
  <c r="A258" i="43"/>
  <c r="B257" i="43"/>
  <c r="A258" i="48"/>
  <c r="N257" i="48"/>
  <c r="B257" i="48"/>
  <c r="E256" i="48" l="1"/>
  <c r="C258" i="48" a="1"/>
  <c r="C258" i="48" s="1"/>
  <c r="P258" i="48" s="1"/>
  <c r="F258" i="48" a="1"/>
  <c r="F258" i="48" s="1"/>
  <c r="K258" i="48"/>
  <c r="L258" i="48" s="1"/>
  <c r="M258" i="48" s="1"/>
  <c r="G257" i="48"/>
  <c r="T257" i="48"/>
  <c r="P257" i="48"/>
  <c r="D257" i="48"/>
  <c r="S257" i="48" s="1"/>
  <c r="U257" i="48"/>
  <c r="H257" i="48"/>
  <c r="J257" i="48" s="1"/>
  <c r="Q257" i="48" s="1"/>
  <c r="R257" i="48" s="1"/>
  <c r="O257" i="48"/>
  <c r="J256" i="44"/>
  <c r="K256" i="44"/>
  <c r="L256" i="44"/>
  <c r="M256" i="44"/>
  <c r="N256" i="44"/>
  <c r="O256" i="44"/>
  <c r="P256" i="44"/>
  <c r="I256" i="48"/>
  <c r="I257" i="48" s="1"/>
  <c r="N258" i="48"/>
  <c r="B258" i="48"/>
  <c r="A259" i="48"/>
  <c r="K257" i="43"/>
  <c r="N257" i="43"/>
  <c r="O257" i="43"/>
  <c r="C257" i="43" a="1"/>
  <c r="C257" i="43" s="1"/>
  <c r="E257" i="43" a="1"/>
  <c r="E257" i="43" s="1"/>
  <c r="B257" i="94"/>
  <c r="L257" i="43"/>
  <c r="D257" i="43" a="1"/>
  <c r="D257" i="43" s="1"/>
  <c r="B257" i="44"/>
  <c r="P257" i="43"/>
  <c r="M257" i="43"/>
  <c r="J257" i="43"/>
  <c r="A259" i="43"/>
  <c r="B258" i="43"/>
  <c r="A258" i="44"/>
  <c r="E256" i="94"/>
  <c r="E256" i="44"/>
  <c r="O256" i="94" a="1"/>
  <c r="O256" i="94" s="1"/>
  <c r="K256" i="94" a="1"/>
  <c r="K256" i="94" s="1"/>
  <c r="L256" i="94" a="1"/>
  <c r="L256" i="94" s="1"/>
  <c r="N256" i="94" a="1"/>
  <c r="N256" i="94" s="1"/>
  <c r="M256" i="94" a="1"/>
  <c r="M256" i="94" s="1"/>
  <c r="J256" i="94" a="1"/>
  <c r="J256" i="94" s="1"/>
  <c r="D256" i="94"/>
  <c r="D256" i="44"/>
  <c r="C256" i="44"/>
  <c r="C256" i="94"/>
  <c r="D258" i="48" l="1"/>
  <c r="J257" i="44"/>
  <c r="K257" i="44"/>
  <c r="L257" i="44"/>
  <c r="M257" i="44"/>
  <c r="N257" i="44"/>
  <c r="O257" i="44"/>
  <c r="P257" i="44"/>
  <c r="H258" i="48"/>
  <c r="J258" i="48" s="1"/>
  <c r="Q258" i="48" s="1"/>
  <c r="R258" i="48" s="1"/>
  <c r="I258" i="48"/>
  <c r="S258" i="48"/>
  <c r="E257" i="48"/>
  <c r="K259" i="48"/>
  <c r="L259" i="48" s="1"/>
  <c r="M259" i="48" s="1"/>
  <c r="C259" i="48" a="1"/>
  <c r="C259" i="48" s="1"/>
  <c r="F259" i="48" a="1"/>
  <c r="F259" i="48" s="1"/>
  <c r="O258" i="48"/>
  <c r="T258" i="48"/>
  <c r="U258" i="48"/>
  <c r="G258" i="48"/>
  <c r="P258" i="43"/>
  <c r="B258" i="94"/>
  <c r="N258" i="43"/>
  <c r="J258" i="43"/>
  <c r="D258" i="43" a="1"/>
  <c r="D258" i="43" s="1"/>
  <c r="E258" i="43" a="1"/>
  <c r="E258" i="43" s="1"/>
  <c r="M258" i="43"/>
  <c r="O258" i="43"/>
  <c r="L258" i="43"/>
  <c r="C258" i="43" a="1"/>
  <c r="C258" i="43" s="1"/>
  <c r="K258" i="43"/>
  <c r="B258" i="44"/>
  <c r="B259" i="43"/>
  <c r="A259" i="44"/>
  <c r="A260" i="43"/>
  <c r="D257" i="44"/>
  <c r="D257" i="94"/>
  <c r="N257" i="94" a="1"/>
  <c r="N257" i="94" s="1"/>
  <c r="O257" i="94" a="1"/>
  <c r="O257" i="94" s="1"/>
  <c r="K257" i="94" a="1"/>
  <c r="K257" i="94" s="1"/>
  <c r="L257" i="94" a="1"/>
  <c r="L257" i="94" s="1"/>
  <c r="J257" i="94" a="1"/>
  <c r="J257" i="94" s="1"/>
  <c r="M257" i="94" a="1"/>
  <c r="M257" i="94" s="1"/>
  <c r="E257" i="44"/>
  <c r="E257" i="94"/>
  <c r="C257" i="44"/>
  <c r="C257" i="94"/>
  <c r="A260" i="48"/>
  <c r="N259" i="48"/>
  <c r="B259" i="48"/>
  <c r="G259" i="48" l="1"/>
  <c r="D259" i="48"/>
  <c r="S259" i="48" s="1"/>
  <c r="P259" i="48"/>
  <c r="Q259" i="48" s="1"/>
  <c r="R259" i="48" s="1"/>
  <c r="T259" i="48"/>
  <c r="U259" i="48"/>
  <c r="F260" i="48" a="1"/>
  <c r="F260" i="48" s="1"/>
  <c r="C260" i="48" a="1"/>
  <c r="C260" i="48" s="1"/>
  <c r="D260" i="48" s="1"/>
  <c r="K260" i="48"/>
  <c r="L260" i="48" s="1"/>
  <c r="M260" i="48" s="1"/>
  <c r="J258" i="44"/>
  <c r="K258" i="44"/>
  <c r="L258" i="44"/>
  <c r="M258" i="44"/>
  <c r="N258" i="44"/>
  <c r="O258" i="44"/>
  <c r="P258" i="44"/>
  <c r="O259" i="48"/>
  <c r="H259" i="48"/>
  <c r="J259" i="48" s="1"/>
  <c r="E258" i="48"/>
  <c r="N260" i="48"/>
  <c r="B260" i="48"/>
  <c r="A261" i="48"/>
  <c r="B260" i="43"/>
  <c r="A260" i="44"/>
  <c r="A261" i="43"/>
  <c r="B259" i="44"/>
  <c r="L259" i="43"/>
  <c r="E259" i="43" a="1"/>
  <c r="E259" i="43" s="1"/>
  <c r="B259" i="94"/>
  <c r="J259" i="43"/>
  <c r="P259" i="43"/>
  <c r="O259" i="43"/>
  <c r="K259" i="43"/>
  <c r="C259" i="43" a="1"/>
  <c r="C259" i="43" s="1"/>
  <c r="M259" i="43"/>
  <c r="D259" i="43" a="1"/>
  <c r="D259" i="43" s="1"/>
  <c r="N259" i="43"/>
  <c r="C258" i="44"/>
  <c r="C258" i="94"/>
  <c r="E258" i="94"/>
  <c r="E258" i="44"/>
  <c r="D258" i="94"/>
  <c r="D258" i="44"/>
  <c r="N258" i="94" a="1"/>
  <c r="N258" i="94" s="1"/>
  <c r="L258" i="94" a="1"/>
  <c r="L258" i="94" s="1"/>
  <c r="M258" i="94" a="1"/>
  <c r="M258" i="94" s="1"/>
  <c r="K258" i="94" a="1"/>
  <c r="K258" i="94" s="1"/>
  <c r="J258" i="94" a="1"/>
  <c r="J258" i="94" s="1"/>
  <c r="O258" i="94" a="1"/>
  <c r="O258" i="94" s="1"/>
  <c r="K261" i="48" l="1"/>
  <c r="L261" i="48" s="1"/>
  <c r="M261" i="48" s="1"/>
  <c r="C261" i="48" a="1"/>
  <c r="C261" i="48" s="1"/>
  <c r="F261" i="48" a="1"/>
  <c r="F261" i="48" s="1"/>
  <c r="S260" i="48"/>
  <c r="O260" i="48"/>
  <c r="P260" i="48"/>
  <c r="I259" i="48"/>
  <c r="I260" i="48" s="1"/>
  <c r="U260" i="48"/>
  <c r="J259" i="44"/>
  <c r="K259" i="44"/>
  <c r="L259" i="44"/>
  <c r="M259" i="44"/>
  <c r="N259" i="44"/>
  <c r="O259" i="44"/>
  <c r="P259" i="44"/>
  <c r="T260" i="48"/>
  <c r="H260" i="48"/>
  <c r="J260" i="48" s="1"/>
  <c r="Q260" i="48" s="1"/>
  <c r="R260" i="48" s="1"/>
  <c r="E259" i="48"/>
  <c r="E260" i="48"/>
  <c r="G260" i="48"/>
  <c r="D259" i="44"/>
  <c r="D259" i="94"/>
  <c r="C259" i="44"/>
  <c r="C259" i="94"/>
  <c r="K259" i="94" a="1"/>
  <c r="K259" i="94" s="1"/>
  <c r="N259" i="94" a="1"/>
  <c r="N259" i="94" s="1"/>
  <c r="L259" i="94" a="1"/>
  <c r="L259" i="94" s="1"/>
  <c r="J259" i="94" a="1"/>
  <c r="J259" i="94" s="1"/>
  <c r="O259" i="94" a="1"/>
  <c r="O259" i="94" s="1"/>
  <c r="M259" i="94" a="1"/>
  <c r="M259" i="94" s="1"/>
  <c r="E259" i="44"/>
  <c r="E259" i="94"/>
  <c r="B261" i="43"/>
  <c r="A262" i="43"/>
  <c r="A261" i="44"/>
  <c r="D260" i="43" a="1"/>
  <c r="D260" i="43" s="1"/>
  <c r="O260" i="43"/>
  <c r="J260" i="43"/>
  <c r="E260" i="43" a="1"/>
  <c r="E260" i="43" s="1"/>
  <c r="P260" i="43"/>
  <c r="K260" i="43"/>
  <c r="B260" i="94"/>
  <c r="L260" i="43"/>
  <c r="B260" i="44"/>
  <c r="M260" i="43"/>
  <c r="C260" i="43" a="1"/>
  <c r="C260" i="43" s="1"/>
  <c r="N260" i="43"/>
  <c r="A262" i="48"/>
  <c r="N261" i="48"/>
  <c r="B261" i="48"/>
  <c r="G261" i="48" l="1"/>
  <c r="O261" i="48"/>
  <c r="T261" i="48"/>
  <c r="J260" i="44"/>
  <c r="K260" i="44"/>
  <c r="L260" i="44"/>
  <c r="M260" i="44"/>
  <c r="N260" i="44"/>
  <c r="O260" i="44"/>
  <c r="P260" i="44"/>
  <c r="U261" i="48"/>
  <c r="H261" i="48"/>
  <c r="J261" i="48" s="1"/>
  <c r="Q261" i="48" s="1"/>
  <c r="R261" i="48" s="1"/>
  <c r="D261" i="48"/>
  <c r="E261" i="48" s="1"/>
  <c r="P261" i="48"/>
  <c r="C262" i="48" a="1"/>
  <c r="C262" i="48" s="1"/>
  <c r="K262" i="48"/>
  <c r="L262" i="48" s="1"/>
  <c r="M262" i="48" s="1"/>
  <c r="F262" i="48" a="1"/>
  <c r="F262" i="48" s="1"/>
  <c r="N262" i="48"/>
  <c r="A263" i="48"/>
  <c r="B262" i="48"/>
  <c r="C260" i="94"/>
  <c r="C260" i="44"/>
  <c r="J260" i="94" a="1"/>
  <c r="J260" i="94" s="1"/>
  <c r="M260" i="94" a="1"/>
  <c r="M260" i="94" s="1"/>
  <c r="N260" i="94" a="1"/>
  <c r="N260" i="94" s="1"/>
  <c r="K260" i="94" a="1"/>
  <c r="K260" i="94" s="1"/>
  <c r="O260" i="94" a="1"/>
  <c r="O260" i="94" s="1"/>
  <c r="L260" i="94" a="1"/>
  <c r="L260" i="94" s="1"/>
  <c r="E260" i="94"/>
  <c r="E260" i="44"/>
  <c r="D260" i="44"/>
  <c r="D260" i="94"/>
  <c r="B262" i="43"/>
  <c r="A262" i="44"/>
  <c r="A263" i="43"/>
  <c r="L261" i="43"/>
  <c r="K261" i="43"/>
  <c r="P261" i="43"/>
  <c r="B261" i="94"/>
  <c r="D261" i="43" a="1"/>
  <c r="D261" i="43" s="1"/>
  <c r="C261" i="43" a="1"/>
  <c r="C261" i="43" s="1"/>
  <c r="E261" i="43" a="1"/>
  <c r="E261" i="43" s="1"/>
  <c r="M261" i="43"/>
  <c r="B261" i="44"/>
  <c r="J261" i="43"/>
  <c r="O261" i="43"/>
  <c r="N261" i="43"/>
  <c r="G262" i="48" l="1"/>
  <c r="H262" i="48"/>
  <c r="J262" i="48" s="1"/>
  <c r="U262" i="48"/>
  <c r="O262" i="48"/>
  <c r="J261" i="44"/>
  <c r="K261" i="44"/>
  <c r="L261" i="44"/>
  <c r="M261" i="44"/>
  <c r="N261" i="44"/>
  <c r="O261" i="44"/>
  <c r="P261" i="44"/>
  <c r="C263" i="48" a="1"/>
  <c r="C263" i="48" s="1"/>
  <c r="K263" i="48"/>
  <c r="L263" i="48" s="1"/>
  <c r="M263" i="48" s="1"/>
  <c r="F263" i="48" a="1"/>
  <c r="F263" i="48" s="1"/>
  <c r="P262" i="48"/>
  <c r="D262" i="48"/>
  <c r="E262" i="48" s="1"/>
  <c r="S261" i="48"/>
  <c r="S262" i="48" s="1"/>
  <c r="T262" i="48"/>
  <c r="I261" i="48"/>
  <c r="I262" i="48" s="1"/>
  <c r="E261" i="94"/>
  <c r="E261" i="44"/>
  <c r="C261" i="94"/>
  <c r="C261" i="44"/>
  <c r="D261" i="44"/>
  <c r="D261" i="94"/>
  <c r="J261" i="94" a="1"/>
  <c r="J261" i="94" s="1"/>
  <c r="M261" i="94" a="1"/>
  <c r="M261" i="94" s="1"/>
  <c r="O261" i="94" a="1"/>
  <c r="O261" i="94" s="1"/>
  <c r="L261" i="94" a="1"/>
  <c r="L261" i="94" s="1"/>
  <c r="K261" i="94" a="1"/>
  <c r="K261" i="94" s="1"/>
  <c r="N261" i="94" a="1"/>
  <c r="N261" i="94" s="1"/>
  <c r="A264" i="43"/>
  <c r="B263" i="43"/>
  <c r="A263" i="44"/>
  <c r="B262" i="44"/>
  <c r="L262" i="43"/>
  <c r="E262" i="43" a="1"/>
  <c r="E262" i="43" s="1"/>
  <c r="P262" i="43"/>
  <c r="K262" i="43"/>
  <c r="C262" i="43" a="1"/>
  <c r="C262" i="43" s="1"/>
  <c r="J262" i="43"/>
  <c r="O262" i="43"/>
  <c r="B262" i="94"/>
  <c r="M262" i="43"/>
  <c r="D262" i="43" a="1"/>
  <c r="D262" i="43" s="1"/>
  <c r="N262" i="43"/>
  <c r="A264" i="48"/>
  <c r="B263" i="48"/>
  <c r="N263" i="48"/>
  <c r="G263" i="48" l="1"/>
  <c r="H263" i="48"/>
  <c r="J263" i="48" s="1"/>
  <c r="J262" i="44"/>
  <c r="K262" i="44"/>
  <c r="L262" i="44"/>
  <c r="M262" i="44"/>
  <c r="N262" i="44"/>
  <c r="O262" i="44"/>
  <c r="P262" i="44"/>
  <c r="T263" i="48"/>
  <c r="I263" i="48"/>
  <c r="Q262" i="48"/>
  <c r="R262" i="48" s="1"/>
  <c r="O263" i="48"/>
  <c r="U263" i="48"/>
  <c r="P263" i="48"/>
  <c r="D263" i="48"/>
  <c r="S263" i="48" s="1"/>
  <c r="C264" i="48" a="1"/>
  <c r="C264" i="48" s="1"/>
  <c r="F264" i="48" a="1"/>
  <c r="F264" i="48" s="1"/>
  <c r="K264" i="48"/>
  <c r="L264" i="48" s="1"/>
  <c r="M264" i="48" s="1"/>
  <c r="B264" i="48"/>
  <c r="N264" i="48"/>
  <c r="A265" i="48"/>
  <c r="D262" i="44"/>
  <c r="D262" i="94"/>
  <c r="M262" i="94" a="1"/>
  <c r="M262" i="94" s="1"/>
  <c r="K262" i="94" a="1"/>
  <c r="K262" i="94" s="1"/>
  <c r="N262" i="94" a="1"/>
  <c r="N262" i="94" s="1"/>
  <c r="L262" i="94" a="1"/>
  <c r="L262" i="94" s="1"/>
  <c r="O262" i="94" a="1"/>
  <c r="O262" i="94" s="1"/>
  <c r="J262" i="94" a="1"/>
  <c r="J262" i="94" s="1"/>
  <c r="C262" i="44"/>
  <c r="C262" i="94"/>
  <c r="E262" i="94"/>
  <c r="E262" i="44"/>
  <c r="B263" i="44"/>
  <c r="P263" i="43"/>
  <c r="K263" i="43"/>
  <c r="E263" i="43" a="1"/>
  <c r="E263" i="43" s="1"/>
  <c r="J263" i="43"/>
  <c r="D263" i="43" a="1"/>
  <c r="D263" i="43" s="1"/>
  <c r="O263" i="43"/>
  <c r="M263" i="43"/>
  <c r="B263" i="94"/>
  <c r="C263" i="43" a="1"/>
  <c r="C263" i="43" s="1"/>
  <c r="N263" i="43"/>
  <c r="L263" i="43"/>
  <c r="A264" i="44"/>
  <c r="B264" i="43"/>
  <c r="A265" i="43"/>
  <c r="D264" i="48" l="1"/>
  <c r="P264" i="48"/>
  <c r="O264" i="48"/>
  <c r="F265" i="48" a="1"/>
  <c r="F265" i="48" s="1"/>
  <c r="C265" i="48" a="1"/>
  <c r="C265" i="48" s="1"/>
  <c r="K265" i="48"/>
  <c r="L265" i="48" s="1"/>
  <c r="M265" i="48" s="1"/>
  <c r="S264" i="48"/>
  <c r="Q263" i="48"/>
  <c r="R263" i="48" s="1"/>
  <c r="J263" i="44"/>
  <c r="K263" i="44"/>
  <c r="L263" i="44"/>
  <c r="M263" i="44"/>
  <c r="N263" i="44"/>
  <c r="O263" i="44"/>
  <c r="P263" i="44"/>
  <c r="H264" i="48"/>
  <c r="J264" i="48" s="1"/>
  <c r="Q264" i="48" s="1"/>
  <c r="R264" i="48" s="1"/>
  <c r="U264" i="48"/>
  <c r="E263" i="48"/>
  <c r="E264" i="48" s="1"/>
  <c r="G264" i="48"/>
  <c r="T264" i="48"/>
  <c r="A265" i="44"/>
  <c r="B265" i="43"/>
  <c r="A266" i="43"/>
  <c r="J264" i="43"/>
  <c r="P264" i="43"/>
  <c r="B264" i="94"/>
  <c r="B264" i="44"/>
  <c r="D264" i="43" a="1"/>
  <c r="D264" i="43" s="1"/>
  <c r="N264" i="43"/>
  <c r="L264" i="43"/>
  <c r="M264" i="43"/>
  <c r="C264" i="43" a="1"/>
  <c r="C264" i="43" s="1"/>
  <c r="E264" i="43" a="1"/>
  <c r="E264" i="43" s="1"/>
  <c r="K264" i="43"/>
  <c r="O264" i="43"/>
  <c r="C263" i="94"/>
  <c r="C263" i="44"/>
  <c r="M263" i="94" a="1"/>
  <c r="M263" i="94" s="1"/>
  <c r="O263" i="94" a="1"/>
  <c r="O263" i="94" s="1"/>
  <c r="N263" i="94" a="1"/>
  <c r="N263" i="94" s="1"/>
  <c r="J263" i="94" a="1"/>
  <c r="J263" i="94" s="1"/>
  <c r="K263" i="94" a="1"/>
  <c r="K263" i="94" s="1"/>
  <c r="L263" i="94" a="1"/>
  <c r="L263" i="94" s="1"/>
  <c r="D263" i="44"/>
  <c r="D263" i="94"/>
  <c r="E263" i="44"/>
  <c r="E263" i="94"/>
  <c r="B265" i="48"/>
  <c r="N265" i="48"/>
  <c r="A266" i="48"/>
  <c r="G265" i="48" l="1"/>
  <c r="U265" i="48"/>
  <c r="J264" i="44"/>
  <c r="K264" i="44"/>
  <c r="L264" i="44"/>
  <c r="M264" i="44"/>
  <c r="N264" i="44"/>
  <c r="O264" i="44"/>
  <c r="P264" i="44"/>
  <c r="C266" i="48" a="1"/>
  <c r="C266" i="48" s="1"/>
  <c r="K266" i="48"/>
  <c r="L266" i="48" s="1"/>
  <c r="M266" i="48" s="1"/>
  <c r="F266" i="48" a="1"/>
  <c r="F266" i="48" s="1"/>
  <c r="P265" i="48"/>
  <c r="H265" i="48"/>
  <c r="I264" i="48"/>
  <c r="D265" i="48"/>
  <c r="E265" i="48" s="1"/>
  <c r="O265" i="48"/>
  <c r="T265" i="48"/>
  <c r="B266" i="48"/>
  <c r="A267" i="48"/>
  <c r="N266" i="48"/>
  <c r="E264" i="44"/>
  <c r="E264" i="94"/>
  <c r="C264" i="94"/>
  <c r="C264" i="44"/>
  <c r="D264" i="44"/>
  <c r="D264" i="94"/>
  <c r="N264" i="94" a="1"/>
  <c r="N264" i="94" s="1"/>
  <c r="L264" i="94" a="1"/>
  <c r="L264" i="94" s="1"/>
  <c r="J264" i="94" a="1"/>
  <c r="J264" i="94" s="1"/>
  <c r="M264" i="94" a="1"/>
  <c r="M264" i="94" s="1"/>
  <c r="O264" i="94" a="1"/>
  <c r="O264" i="94" s="1"/>
  <c r="K264" i="94" a="1"/>
  <c r="K264" i="94" s="1"/>
  <c r="A266" i="44"/>
  <c r="B266" i="43"/>
  <c r="A267" i="43"/>
  <c r="B265" i="44"/>
  <c r="K265" i="43"/>
  <c r="O265" i="43"/>
  <c r="J265" i="43"/>
  <c r="D265" i="43" a="1"/>
  <c r="D265" i="43" s="1"/>
  <c r="E265" i="43" a="1"/>
  <c r="E265" i="43" s="1"/>
  <c r="L265" i="43"/>
  <c r="N265" i="43"/>
  <c r="P265" i="43"/>
  <c r="B265" i="94"/>
  <c r="C265" i="43" a="1"/>
  <c r="C265" i="43" s="1"/>
  <c r="M265" i="43"/>
  <c r="G266" i="48" l="1"/>
  <c r="C267" i="48" a="1"/>
  <c r="C267" i="48" s="1"/>
  <c r="K267" i="48"/>
  <c r="L267" i="48" s="1"/>
  <c r="M267" i="48" s="1"/>
  <c r="F267" i="48" a="1"/>
  <c r="F267" i="48" s="1"/>
  <c r="D266" i="48"/>
  <c r="E266" i="48" s="1"/>
  <c r="J265" i="44"/>
  <c r="K265" i="44"/>
  <c r="L265" i="44"/>
  <c r="M265" i="44"/>
  <c r="N265" i="44"/>
  <c r="O265" i="44"/>
  <c r="P265" i="44"/>
  <c r="U266" i="48"/>
  <c r="I265" i="48"/>
  <c r="H266" i="48"/>
  <c r="S265" i="48"/>
  <c r="S266" i="48" s="1"/>
  <c r="O266" i="48"/>
  <c r="T266" i="48"/>
  <c r="P266" i="48"/>
  <c r="J265" i="48"/>
  <c r="Q265" i="48" s="1"/>
  <c r="R265" i="48" s="1"/>
  <c r="C265" i="94"/>
  <c r="C265" i="44"/>
  <c r="K265" i="94" a="1"/>
  <c r="K265" i="94" s="1"/>
  <c r="J265" i="94" a="1"/>
  <c r="J265" i="94" s="1"/>
  <c r="M265" i="94" a="1"/>
  <c r="M265" i="94" s="1"/>
  <c r="O265" i="94" a="1"/>
  <c r="O265" i="94" s="1"/>
  <c r="N265" i="94" a="1"/>
  <c r="N265" i="94" s="1"/>
  <c r="L265" i="94" a="1"/>
  <c r="L265" i="94" s="1"/>
  <c r="E265" i="94"/>
  <c r="E265" i="44"/>
  <c r="D265" i="94"/>
  <c r="D265" i="44"/>
  <c r="B267" i="43"/>
  <c r="A268" i="43"/>
  <c r="A267" i="44"/>
  <c r="D266" i="43" a="1"/>
  <c r="D266" i="43" s="1"/>
  <c r="C266" i="43" a="1"/>
  <c r="C266" i="43" s="1"/>
  <c r="K266" i="43"/>
  <c r="B266" i="44"/>
  <c r="L266" i="43"/>
  <c r="J266" i="43"/>
  <c r="E266" i="43" a="1"/>
  <c r="E266" i="43" s="1"/>
  <c r="O266" i="43"/>
  <c r="B266" i="94"/>
  <c r="N266" i="43"/>
  <c r="P266" i="43"/>
  <c r="M266" i="43"/>
  <c r="B267" i="48"/>
  <c r="N267" i="48"/>
  <c r="A268" i="48"/>
  <c r="C268" i="48" l="1" a="1"/>
  <c r="C268" i="48" s="1"/>
  <c r="O268" i="48" s="1"/>
  <c r="F268" i="48" a="1"/>
  <c r="F268" i="48" s="1"/>
  <c r="K268" i="48"/>
  <c r="L268" i="48" s="1"/>
  <c r="M268" i="48" s="1"/>
  <c r="U267" i="48"/>
  <c r="H267" i="48"/>
  <c r="P267" i="48"/>
  <c r="O267" i="48"/>
  <c r="T267" i="48"/>
  <c r="G267" i="48"/>
  <c r="D267" i="48"/>
  <c r="E267" i="48" s="1"/>
  <c r="J266" i="44"/>
  <c r="K266" i="44"/>
  <c r="L266" i="44"/>
  <c r="M266" i="44"/>
  <c r="N266" i="44"/>
  <c r="O266" i="44"/>
  <c r="P266" i="44"/>
  <c r="I266" i="48"/>
  <c r="I267" i="48" s="1"/>
  <c r="J266" i="48"/>
  <c r="Q266" i="48" s="1"/>
  <c r="R266" i="48" s="1"/>
  <c r="B268" i="48"/>
  <c r="N268" i="48"/>
  <c r="A269" i="48"/>
  <c r="N266" i="94" a="1"/>
  <c r="N266" i="94" s="1"/>
  <c r="O266" i="94" a="1"/>
  <c r="O266" i="94" s="1"/>
  <c r="K266" i="94" a="1"/>
  <c r="K266" i="94" s="1"/>
  <c r="M266" i="94" a="1"/>
  <c r="M266" i="94" s="1"/>
  <c r="L266" i="94" a="1"/>
  <c r="L266" i="94" s="1"/>
  <c r="J266" i="94" a="1"/>
  <c r="J266" i="94" s="1"/>
  <c r="E266" i="94"/>
  <c r="E266" i="44"/>
  <c r="C266" i="44"/>
  <c r="C266" i="94"/>
  <c r="D266" i="44"/>
  <c r="D266" i="94"/>
  <c r="A269" i="43"/>
  <c r="B268" i="43"/>
  <c r="A268" i="44"/>
  <c r="J267" i="43"/>
  <c r="K267" i="43"/>
  <c r="D267" i="43" a="1"/>
  <c r="D267" i="43" s="1"/>
  <c r="N267" i="43"/>
  <c r="B267" i="44"/>
  <c r="M267" i="43"/>
  <c r="P267" i="43"/>
  <c r="L267" i="43"/>
  <c r="B267" i="94"/>
  <c r="C267" i="43" a="1"/>
  <c r="C267" i="43" s="1"/>
  <c r="E267" i="43" a="1"/>
  <c r="E267" i="43" s="1"/>
  <c r="O267" i="43"/>
  <c r="H268" i="48" l="1"/>
  <c r="I268" i="48"/>
  <c r="C269" i="48" a="1"/>
  <c r="C269" i="48" s="1"/>
  <c r="U269" i="48" s="1"/>
  <c r="K269" i="48"/>
  <c r="L269" i="48" s="1"/>
  <c r="M269" i="48" s="1"/>
  <c r="F269" i="48" a="1"/>
  <c r="F269" i="48" s="1"/>
  <c r="J267" i="48"/>
  <c r="Q267" i="48" s="1"/>
  <c r="R267" i="48" s="1"/>
  <c r="P268" i="48"/>
  <c r="U268" i="48"/>
  <c r="J267" i="44"/>
  <c r="K267" i="44"/>
  <c r="L267" i="44"/>
  <c r="M267" i="44"/>
  <c r="N267" i="44"/>
  <c r="O267" i="44"/>
  <c r="P267" i="44"/>
  <c r="T268" i="48"/>
  <c r="G268" i="48"/>
  <c r="D268" i="48"/>
  <c r="E268" i="48" s="1"/>
  <c r="S267" i="48"/>
  <c r="S268" i="48" s="1"/>
  <c r="E267" i="94"/>
  <c r="E267" i="44"/>
  <c r="C267" i="94"/>
  <c r="C267" i="44"/>
  <c r="K267" i="94" a="1"/>
  <c r="K267" i="94" s="1"/>
  <c r="N267" i="94" a="1"/>
  <c r="N267" i="94" s="1"/>
  <c r="O267" i="94" a="1"/>
  <c r="O267" i="94" s="1"/>
  <c r="J267" i="94" a="1"/>
  <c r="J267" i="94" s="1"/>
  <c r="M267" i="94" a="1"/>
  <c r="M267" i="94" s="1"/>
  <c r="L267" i="94" a="1"/>
  <c r="L267" i="94" s="1"/>
  <c r="D267" i="94"/>
  <c r="D267" i="44"/>
  <c r="M268" i="43"/>
  <c r="J268" i="43"/>
  <c r="N268" i="43"/>
  <c r="P268" i="43"/>
  <c r="D268" i="43" a="1"/>
  <c r="D268" i="43" s="1"/>
  <c r="B268" i="44"/>
  <c r="B268" i="94"/>
  <c r="C268" i="43" a="1"/>
  <c r="C268" i="43" s="1"/>
  <c r="E268" i="43" a="1"/>
  <c r="E268" i="43" s="1"/>
  <c r="L268" i="43"/>
  <c r="O268" i="43"/>
  <c r="K268" i="43"/>
  <c r="B269" i="43"/>
  <c r="A270" i="43"/>
  <c r="A269" i="44"/>
  <c r="A270" i="48"/>
  <c r="N269" i="48"/>
  <c r="B269" i="48"/>
  <c r="H269" i="48" l="1"/>
  <c r="T269" i="48"/>
  <c r="I269" i="48"/>
  <c r="D269" i="48"/>
  <c r="E269" i="48" s="1"/>
  <c r="J268" i="44"/>
  <c r="K268" i="44"/>
  <c r="L268" i="44"/>
  <c r="M268" i="44"/>
  <c r="N268" i="44"/>
  <c r="O268" i="44"/>
  <c r="P268" i="44"/>
  <c r="G269" i="48"/>
  <c r="P269" i="48"/>
  <c r="O269" i="48"/>
  <c r="K270" i="48"/>
  <c r="L270" i="48" s="1"/>
  <c r="M270" i="48" s="1"/>
  <c r="C270" i="48" a="1"/>
  <c r="C270" i="48" s="1"/>
  <c r="H270" i="48" s="1"/>
  <c r="F270" i="48" a="1"/>
  <c r="F270" i="48" s="1"/>
  <c r="J268" i="48"/>
  <c r="Q268" i="48" s="1"/>
  <c r="R268" i="48" s="1"/>
  <c r="B270" i="48"/>
  <c r="A271" i="48"/>
  <c r="N270" i="48"/>
  <c r="A270" i="44"/>
  <c r="A271" i="43"/>
  <c r="B270" i="43"/>
  <c r="P269" i="43"/>
  <c r="M269" i="43"/>
  <c r="E269" i="43" a="1"/>
  <c r="E269" i="43" s="1"/>
  <c r="N269" i="43"/>
  <c r="B269" i="44"/>
  <c r="D269" i="43" a="1"/>
  <c r="D269" i="43" s="1"/>
  <c r="J269" i="43"/>
  <c r="B269" i="94"/>
  <c r="K269" i="43"/>
  <c r="L269" i="43"/>
  <c r="O269" i="43"/>
  <c r="C269" i="43" a="1"/>
  <c r="C269" i="43" s="1"/>
  <c r="E268" i="44"/>
  <c r="E268" i="94"/>
  <c r="C268" i="94"/>
  <c r="C268" i="44"/>
  <c r="L268" i="94" a="1"/>
  <c r="L268" i="94" s="1"/>
  <c r="N268" i="94" a="1"/>
  <c r="N268" i="94" s="1"/>
  <c r="O268" i="94" a="1"/>
  <c r="O268" i="94" s="1"/>
  <c r="J268" i="94" a="1"/>
  <c r="J268" i="94" s="1"/>
  <c r="M268" i="94" a="1"/>
  <c r="M268" i="94" s="1"/>
  <c r="K268" i="94" a="1"/>
  <c r="K268" i="94" s="1"/>
  <c r="D268" i="94"/>
  <c r="D268" i="44"/>
  <c r="T270" i="48" l="1"/>
  <c r="O270" i="48"/>
  <c r="U270" i="48"/>
  <c r="J269" i="44"/>
  <c r="K269" i="44"/>
  <c r="L269" i="44"/>
  <c r="M269" i="44"/>
  <c r="N269" i="44"/>
  <c r="O269" i="44"/>
  <c r="P269" i="44"/>
  <c r="K271" i="48"/>
  <c r="L271" i="48" s="1"/>
  <c r="M271" i="48" s="1"/>
  <c r="F271" i="48" a="1"/>
  <c r="F271" i="48" s="1"/>
  <c r="C271" i="48" a="1"/>
  <c r="C271" i="48" s="1"/>
  <c r="J269" i="48"/>
  <c r="Q269" i="48" s="1"/>
  <c r="R269" i="48" s="1"/>
  <c r="P270" i="48"/>
  <c r="G270" i="48"/>
  <c r="I270" i="48"/>
  <c r="D270" i="48"/>
  <c r="E270" i="48" s="1"/>
  <c r="S269" i="48"/>
  <c r="S270" i="48" s="1"/>
  <c r="C269" i="94"/>
  <c r="C269" i="44"/>
  <c r="L269" i="94" a="1"/>
  <c r="L269" i="94" s="1"/>
  <c r="J269" i="94" a="1"/>
  <c r="J269" i="94" s="1"/>
  <c r="K269" i="94" a="1"/>
  <c r="K269" i="94" s="1"/>
  <c r="O269" i="94" a="1"/>
  <c r="O269" i="94" s="1"/>
  <c r="N269" i="94" a="1"/>
  <c r="N269" i="94" s="1"/>
  <c r="M269" i="94" a="1"/>
  <c r="M269" i="94" s="1"/>
  <c r="D269" i="94"/>
  <c r="D269" i="44"/>
  <c r="E269" i="94"/>
  <c r="E269" i="44"/>
  <c r="O270" i="43"/>
  <c r="J270" i="43"/>
  <c r="B270" i="94"/>
  <c r="B270" i="44"/>
  <c r="N270" i="43"/>
  <c r="K270" i="43"/>
  <c r="E270" i="43" a="1"/>
  <c r="E270" i="43" s="1"/>
  <c r="M270" i="43"/>
  <c r="C270" i="43" a="1"/>
  <c r="C270" i="43" s="1"/>
  <c r="D270" i="43" a="1"/>
  <c r="D270" i="43" s="1"/>
  <c r="P270" i="43"/>
  <c r="L270" i="43"/>
  <c r="B271" i="43"/>
  <c r="A272" i="43"/>
  <c r="A271" i="44"/>
  <c r="A272" i="48"/>
  <c r="N271" i="48"/>
  <c r="B271" i="48"/>
  <c r="G271" i="48" l="1"/>
  <c r="U271" i="48"/>
  <c r="P271" i="48"/>
  <c r="T271" i="48"/>
  <c r="J270" i="44"/>
  <c r="K270" i="44"/>
  <c r="L270" i="44"/>
  <c r="M270" i="44"/>
  <c r="N270" i="44"/>
  <c r="O270" i="44"/>
  <c r="P270" i="44"/>
  <c r="H271" i="48"/>
  <c r="C272" i="48" a="1"/>
  <c r="C272" i="48" s="1"/>
  <c r="K272" i="48"/>
  <c r="L272" i="48" s="1"/>
  <c r="M272" i="48" s="1"/>
  <c r="F272" i="48" a="1"/>
  <c r="F272" i="48" s="1"/>
  <c r="D271" i="48"/>
  <c r="E271" i="48" s="1"/>
  <c r="O271" i="48"/>
  <c r="J270" i="48"/>
  <c r="Q270" i="48" s="1"/>
  <c r="R270" i="48" s="1"/>
  <c r="N272" i="48"/>
  <c r="A273" i="48"/>
  <c r="B272" i="48"/>
  <c r="A272" i="44"/>
  <c r="B272" i="43"/>
  <c r="A273" i="43"/>
  <c r="M271" i="43"/>
  <c r="D271" i="43" a="1"/>
  <c r="D271" i="43" s="1"/>
  <c r="E271" i="43" a="1"/>
  <c r="E271" i="43" s="1"/>
  <c r="P271" i="43"/>
  <c r="B271" i="44"/>
  <c r="N271" i="43"/>
  <c r="L271" i="43"/>
  <c r="K271" i="43"/>
  <c r="B271" i="94"/>
  <c r="O271" i="43"/>
  <c r="J271" i="43"/>
  <c r="C271" i="43" a="1"/>
  <c r="C271" i="43" s="1"/>
  <c r="D270" i="44"/>
  <c r="D270" i="94"/>
  <c r="C270" i="94"/>
  <c r="C270" i="44"/>
  <c r="E270" i="94"/>
  <c r="E270" i="44"/>
  <c r="J270" i="94" a="1"/>
  <c r="J270" i="94" s="1"/>
  <c r="M270" i="94" a="1"/>
  <c r="M270" i="94" s="1"/>
  <c r="N270" i="94" a="1"/>
  <c r="N270" i="94" s="1"/>
  <c r="L270" i="94" a="1"/>
  <c r="L270" i="94" s="1"/>
  <c r="O270" i="94" a="1"/>
  <c r="O270" i="94" s="1"/>
  <c r="K270" i="94" a="1"/>
  <c r="K270" i="94" s="1"/>
  <c r="G272" i="48" l="1"/>
  <c r="P272" i="48"/>
  <c r="D272" i="48"/>
  <c r="E272" i="48" s="1"/>
  <c r="J271" i="44"/>
  <c r="K271" i="44"/>
  <c r="L271" i="44"/>
  <c r="M271" i="44"/>
  <c r="N271" i="44"/>
  <c r="O271" i="44"/>
  <c r="P271" i="44"/>
  <c r="T272" i="48"/>
  <c r="K273" i="48"/>
  <c r="L273" i="48" s="1"/>
  <c r="M273" i="48" s="1"/>
  <c r="C273" i="48" a="1"/>
  <c r="C273" i="48" s="1"/>
  <c r="T273" i="48" s="1"/>
  <c r="F273" i="48" a="1"/>
  <c r="F273" i="48" s="1"/>
  <c r="J271" i="48"/>
  <c r="Q271" i="48" s="1"/>
  <c r="R271" i="48" s="1"/>
  <c r="S271" i="48"/>
  <c r="S272" i="48" s="1"/>
  <c r="U272" i="48"/>
  <c r="H272" i="48"/>
  <c r="O272" i="48"/>
  <c r="I271" i="48"/>
  <c r="I272" i="48" s="1"/>
  <c r="C271" i="44"/>
  <c r="C271" i="94"/>
  <c r="M271" i="94" a="1"/>
  <c r="M271" i="94" s="1"/>
  <c r="J271" i="94" a="1"/>
  <c r="J271" i="94" s="1"/>
  <c r="K271" i="94" a="1"/>
  <c r="K271" i="94" s="1"/>
  <c r="L271" i="94" a="1"/>
  <c r="L271" i="94" s="1"/>
  <c r="O271" i="94" a="1"/>
  <c r="O271" i="94" s="1"/>
  <c r="N271" i="94" a="1"/>
  <c r="N271" i="94" s="1"/>
  <c r="E271" i="94"/>
  <c r="E271" i="44"/>
  <c r="D271" i="44"/>
  <c r="D271" i="94"/>
  <c r="A273" i="44"/>
  <c r="A274" i="43"/>
  <c r="B273" i="43"/>
  <c r="E272" i="43" a="1"/>
  <c r="E272" i="43" s="1"/>
  <c r="B272" i="94"/>
  <c r="D272" i="43" a="1"/>
  <c r="D272" i="43" s="1"/>
  <c r="L272" i="43"/>
  <c r="J272" i="43"/>
  <c r="N272" i="43"/>
  <c r="C272" i="43" a="1"/>
  <c r="C272" i="43" s="1"/>
  <c r="P272" i="43"/>
  <c r="K272" i="43"/>
  <c r="M272" i="43"/>
  <c r="B272" i="44"/>
  <c r="O272" i="43"/>
  <c r="A274" i="48"/>
  <c r="N273" i="48"/>
  <c r="B273" i="48"/>
  <c r="J272" i="44" l="1"/>
  <c r="K272" i="44"/>
  <c r="L272" i="44"/>
  <c r="M272" i="44"/>
  <c r="N272" i="44"/>
  <c r="O272" i="44"/>
  <c r="P272" i="44"/>
  <c r="G273" i="48"/>
  <c r="U273" i="48"/>
  <c r="J272" i="48"/>
  <c r="Q272" i="48" s="1"/>
  <c r="R272" i="48" s="1"/>
  <c r="O273" i="48"/>
  <c r="H273" i="48"/>
  <c r="J273" i="48" s="1"/>
  <c r="Q273" i="48" s="1"/>
  <c r="R273" i="48" s="1"/>
  <c r="K274" i="48"/>
  <c r="L274" i="48" s="1"/>
  <c r="M274" i="48" s="1"/>
  <c r="F274" i="48" a="1"/>
  <c r="F274" i="48" s="1"/>
  <c r="C274" i="48" a="1"/>
  <c r="C274" i="48" s="1"/>
  <c r="P273" i="48"/>
  <c r="D273" i="48"/>
  <c r="E273" i="48" s="1"/>
  <c r="B274" i="48"/>
  <c r="A275" i="48"/>
  <c r="N274" i="48"/>
  <c r="C272" i="94"/>
  <c r="C272" i="44"/>
  <c r="D272" i="44"/>
  <c r="D272" i="94"/>
  <c r="N272" i="94" a="1"/>
  <c r="N272" i="94" s="1"/>
  <c r="K272" i="94" a="1"/>
  <c r="K272" i="94" s="1"/>
  <c r="M272" i="94" a="1"/>
  <c r="M272" i="94" s="1"/>
  <c r="L272" i="94" a="1"/>
  <c r="L272" i="94" s="1"/>
  <c r="O272" i="94" a="1"/>
  <c r="O272" i="94" s="1"/>
  <c r="J272" i="94" a="1"/>
  <c r="J272" i="94" s="1"/>
  <c r="E272" i="94"/>
  <c r="E272" i="44"/>
  <c r="L273" i="43"/>
  <c r="B273" i="94"/>
  <c r="P273" i="43"/>
  <c r="E273" i="43" a="1"/>
  <c r="E273" i="43" s="1"/>
  <c r="J273" i="43"/>
  <c r="N273" i="43"/>
  <c r="D273" i="43" a="1"/>
  <c r="D273" i="43" s="1"/>
  <c r="O273" i="43"/>
  <c r="B273" i="44"/>
  <c r="C273" i="43" a="1"/>
  <c r="C273" i="43" s="1"/>
  <c r="K273" i="43"/>
  <c r="M273" i="43"/>
  <c r="B274" i="43"/>
  <c r="A274" i="44"/>
  <c r="A275" i="43"/>
  <c r="G274" i="48" l="1"/>
  <c r="O274" i="48"/>
  <c r="S273" i="48"/>
  <c r="S274" i="48" s="1"/>
  <c r="P274" i="48"/>
  <c r="T274" i="48"/>
  <c r="I274" i="48"/>
  <c r="F275" i="48" a="1"/>
  <c r="F275" i="48" s="1"/>
  <c r="C275" i="48" a="1"/>
  <c r="C275" i="48" s="1"/>
  <c r="K275" i="48"/>
  <c r="L275" i="48" s="1"/>
  <c r="M275" i="48" s="1"/>
  <c r="J273" i="44"/>
  <c r="K273" i="44"/>
  <c r="L273" i="44"/>
  <c r="M273" i="44"/>
  <c r="N273" i="44"/>
  <c r="O273" i="44"/>
  <c r="P273" i="44"/>
  <c r="H274" i="48"/>
  <c r="J274" i="48" s="1"/>
  <c r="Q274" i="48" s="1"/>
  <c r="R274" i="48" s="1"/>
  <c r="D274" i="48"/>
  <c r="E274" i="48" s="1"/>
  <c r="I273" i="48"/>
  <c r="U274" i="48"/>
  <c r="B275" i="43"/>
  <c r="A275" i="44"/>
  <c r="A276" i="43"/>
  <c r="J274" i="43"/>
  <c r="B274" i="94"/>
  <c r="C274" i="43" a="1"/>
  <c r="C274" i="43" s="1"/>
  <c r="N274" i="43"/>
  <c r="B274" i="44"/>
  <c r="D274" i="43" a="1"/>
  <c r="D274" i="43" s="1"/>
  <c r="O274" i="43"/>
  <c r="M274" i="43"/>
  <c r="L274" i="43"/>
  <c r="E274" i="43" a="1"/>
  <c r="E274" i="43" s="1"/>
  <c r="P274" i="43"/>
  <c r="K274" i="43"/>
  <c r="C273" i="44"/>
  <c r="C273" i="94"/>
  <c r="D273" i="44"/>
  <c r="D273" i="94"/>
  <c r="E273" i="44"/>
  <c r="E273" i="94"/>
  <c r="M273" i="94" a="1"/>
  <c r="M273" i="94" s="1"/>
  <c r="K273" i="94" a="1"/>
  <c r="K273" i="94" s="1"/>
  <c r="O273" i="94" a="1"/>
  <c r="O273" i="94" s="1"/>
  <c r="L273" i="94" a="1"/>
  <c r="L273" i="94" s="1"/>
  <c r="J273" i="94" a="1"/>
  <c r="J273" i="94" s="1"/>
  <c r="N273" i="94" a="1"/>
  <c r="N273" i="94" s="1"/>
  <c r="B275" i="48"/>
  <c r="A276" i="48"/>
  <c r="N275" i="48"/>
  <c r="H275" i="48" l="1"/>
  <c r="I275" i="48" s="1"/>
  <c r="D275" i="48"/>
  <c r="S275" i="48" s="1"/>
  <c r="P275" i="48"/>
  <c r="J274" i="44"/>
  <c r="K274" i="44"/>
  <c r="L274" i="44"/>
  <c r="M274" i="44"/>
  <c r="N274" i="44"/>
  <c r="O274" i="44"/>
  <c r="P274" i="44"/>
  <c r="O275" i="48"/>
  <c r="J275" i="48"/>
  <c r="Q275" i="48" s="1"/>
  <c r="R275" i="48" s="1"/>
  <c r="F276" i="48" a="1"/>
  <c r="F276" i="48" s="1"/>
  <c r="C276" i="48" a="1"/>
  <c r="C276" i="48" s="1"/>
  <c r="T276" i="48" s="1"/>
  <c r="K276" i="48"/>
  <c r="L276" i="48" s="1"/>
  <c r="M276" i="48" s="1"/>
  <c r="U275" i="48"/>
  <c r="T275" i="48"/>
  <c r="E275" i="48"/>
  <c r="G275" i="48"/>
  <c r="N276" i="48"/>
  <c r="A277" i="48"/>
  <c r="B276" i="48"/>
  <c r="E274" i="94"/>
  <c r="E274" i="44"/>
  <c r="D274" i="94"/>
  <c r="D274" i="44"/>
  <c r="C274" i="44"/>
  <c r="C274" i="94"/>
  <c r="M274" i="94" a="1"/>
  <c r="M274" i="94" s="1"/>
  <c r="J274" i="94" a="1"/>
  <c r="J274" i="94" s="1"/>
  <c r="N274" i="94" a="1"/>
  <c r="N274" i="94" s="1"/>
  <c r="L274" i="94" a="1"/>
  <c r="L274" i="94" s="1"/>
  <c r="K274" i="94" a="1"/>
  <c r="K274" i="94" s="1"/>
  <c r="O274" i="94" a="1"/>
  <c r="O274" i="94" s="1"/>
  <c r="A277" i="43"/>
  <c r="A276" i="44"/>
  <c r="B276" i="43"/>
  <c r="E275" i="43" a="1"/>
  <c r="E275" i="43" s="1"/>
  <c r="M275" i="43"/>
  <c r="D275" i="43" a="1"/>
  <c r="D275" i="43" s="1"/>
  <c r="B275" i="94"/>
  <c r="K275" i="43"/>
  <c r="O275" i="43"/>
  <c r="J275" i="43"/>
  <c r="L275" i="43"/>
  <c r="B275" i="44"/>
  <c r="C275" i="43" a="1"/>
  <c r="C275" i="43" s="1"/>
  <c r="N275" i="43"/>
  <c r="P275" i="43"/>
  <c r="G276" i="48" l="1"/>
  <c r="U276" i="48"/>
  <c r="J275" i="44"/>
  <c r="K275" i="44"/>
  <c r="L275" i="44"/>
  <c r="M275" i="44"/>
  <c r="N275" i="44"/>
  <c r="O275" i="44"/>
  <c r="P275" i="44"/>
  <c r="P276" i="48"/>
  <c r="F277" i="48" a="1"/>
  <c r="F277" i="48" s="1"/>
  <c r="C277" i="48" a="1"/>
  <c r="C277" i="48" s="1"/>
  <c r="T277" i="48" s="1"/>
  <c r="K277" i="48"/>
  <c r="L277" i="48" s="1"/>
  <c r="M277" i="48" s="1"/>
  <c r="O276" i="48"/>
  <c r="D276" i="48"/>
  <c r="S276" i="48" s="1"/>
  <c r="H276" i="48"/>
  <c r="I276" i="48" s="1"/>
  <c r="C275" i="94"/>
  <c r="C275" i="44"/>
  <c r="K275" i="94" a="1"/>
  <c r="K275" i="94" s="1"/>
  <c r="O275" i="94" a="1"/>
  <c r="O275" i="94" s="1"/>
  <c r="N275" i="94" a="1"/>
  <c r="N275" i="94" s="1"/>
  <c r="M275" i="94" a="1"/>
  <c r="M275" i="94" s="1"/>
  <c r="L275" i="94" a="1"/>
  <c r="L275" i="94" s="1"/>
  <c r="J275" i="94" a="1"/>
  <c r="J275" i="94" s="1"/>
  <c r="D275" i="44"/>
  <c r="D275" i="94"/>
  <c r="E275" i="44"/>
  <c r="E275" i="94"/>
  <c r="C276" i="43" a="1"/>
  <c r="C276" i="43" s="1"/>
  <c r="D276" i="43" a="1"/>
  <c r="D276" i="43" s="1"/>
  <c r="E276" i="43" a="1"/>
  <c r="E276" i="43" s="1"/>
  <c r="O276" i="43"/>
  <c r="B276" i="44"/>
  <c r="L276" i="43"/>
  <c r="N276" i="43"/>
  <c r="P276" i="43"/>
  <c r="M276" i="43"/>
  <c r="K276" i="43"/>
  <c r="J276" i="43"/>
  <c r="B276" i="94"/>
  <c r="B277" i="43"/>
  <c r="A277" i="44"/>
  <c r="A278" i="43"/>
  <c r="N277" i="48"/>
  <c r="B277" i="48"/>
  <c r="A278" i="48"/>
  <c r="G277" i="48" l="1"/>
  <c r="D277" i="48"/>
  <c r="S277" i="48" s="1"/>
  <c r="J276" i="44"/>
  <c r="K276" i="44"/>
  <c r="L276" i="44"/>
  <c r="M276" i="44"/>
  <c r="N276" i="44"/>
  <c r="O276" i="44"/>
  <c r="P276" i="44"/>
  <c r="U277" i="48"/>
  <c r="J276" i="48"/>
  <c r="Q276" i="48" s="1"/>
  <c r="R276" i="48" s="1"/>
  <c r="E276" i="48"/>
  <c r="H277" i="48"/>
  <c r="I277" i="48" s="1"/>
  <c r="K278" i="48"/>
  <c r="L278" i="48" s="1"/>
  <c r="M278" i="48" s="1"/>
  <c r="C278" i="48" a="1"/>
  <c r="C278" i="48" s="1"/>
  <c r="F278" i="48" a="1"/>
  <c r="F278" i="48" s="1"/>
  <c r="P277" i="48"/>
  <c r="O277" i="48"/>
  <c r="B278" i="48"/>
  <c r="N278" i="48"/>
  <c r="A279" i="48"/>
  <c r="B278" i="43"/>
  <c r="A279" i="43"/>
  <c r="A278" i="44"/>
  <c r="B277" i="44"/>
  <c r="K277" i="43"/>
  <c r="D277" i="43" a="1"/>
  <c r="D277" i="43" s="1"/>
  <c r="O277" i="43"/>
  <c r="E277" i="43" a="1"/>
  <c r="E277" i="43" s="1"/>
  <c r="J277" i="43"/>
  <c r="P277" i="43"/>
  <c r="N277" i="43"/>
  <c r="B277" i="94"/>
  <c r="L277" i="43"/>
  <c r="M277" i="43"/>
  <c r="C277" i="43" a="1"/>
  <c r="C277" i="43" s="1"/>
  <c r="M276" i="94" a="1"/>
  <c r="M276" i="94" s="1"/>
  <c r="K276" i="94" a="1"/>
  <c r="K276" i="94" s="1"/>
  <c r="J276" i="94" a="1"/>
  <c r="J276" i="94" s="1"/>
  <c r="N276" i="94" a="1"/>
  <c r="N276" i="94" s="1"/>
  <c r="O276" i="94" a="1"/>
  <c r="O276" i="94" s="1"/>
  <c r="L276" i="94" a="1"/>
  <c r="L276" i="94" s="1"/>
  <c r="E276" i="44"/>
  <c r="E276" i="94"/>
  <c r="D276" i="44"/>
  <c r="D276" i="94"/>
  <c r="C276" i="94"/>
  <c r="C276" i="44"/>
  <c r="D278" i="48" l="1"/>
  <c r="O278" i="48"/>
  <c r="P278" i="48"/>
  <c r="K279" i="48"/>
  <c r="L279" i="48" s="1"/>
  <c r="M279" i="48" s="1"/>
  <c r="C279" i="48" a="1"/>
  <c r="C279" i="48" s="1"/>
  <c r="F279" i="48" a="1"/>
  <c r="F279" i="48" s="1"/>
  <c r="H278" i="48"/>
  <c r="I278" i="48" s="1"/>
  <c r="U278" i="48"/>
  <c r="J277" i="44"/>
  <c r="K277" i="44"/>
  <c r="L277" i="44"/>
  <c r="M277" i="44"/>
  <c r="N277" i="44"/>
  <c r="O277" i="44"/>
  <c r="P277" i="44"/>
  <c r="S278" i="48"/>
  <c r="J277" i="48"/>
  <c r="Q277" i="48" s="1"/>
  <c r="R277" i="48" s="1"/>
  <c r="T278" i="48"/>
  <c r="G278" i="48"/>
  <c r="E277" i="48"/>
  <c r="C277" i="94"/>
  <c r="C277" i="44"/>
  <c r="K277" i="94" a="1"/>
  <c r="K277" i="94" s="1"/>
  <c r="L277" i="94" a="1"/>
  <c r="L277" i="94" s="1"/>
  <c r="O277" i="94" a="1"/>
  <c r="O277" i="94" s="1"/>
  <c r="N277" i="94" a="1"/>
  <c r="N277" i="94" s="1"/>
  <c r="J277" i="94" a="1"/>
  <c r="J277" i="94" s="1"/>
  <c r="M277" i="94" a="1"/>
  <c r="M277" i="94" s="1"/>
  <c r="E277" i="44"/>
  <c r="E277" i="94"/>
  <c r="D277" i="94"/>
  <c r="D277" i="44"/>
  <c r="A280" i="43"/>
  <c r="B279" i="43"/>
  <c r="A279" i="44"/>
  <c r="N278" i="43"/>
  <c r="P278" i="43"/>
  <c r="B278" i="44"/>
  <c r="J278" i="43"/>
  <c r="O278" i="43"/>
  <c r="E278" i="43" a="1"/>
  <c r="E278" i="43" s="1"/>
  <c r="M278" i="43"/>
  <c r="C278" i="43" a="1"/>
  <c r="C278" i="43" s="1"/>
  <c r="L278" i="43"/>
  <c r="K278" i="43"/>
  <c r="D278" i="43" a="1"/>
  <c r="D278" i="43" s="1"/>
  <c r="B278" i="94"/>
  <c r="N279" i="48"/>
  <c r="A280" i="48"/>
  <c r="B279" i="48"/>
  <c r="G279" i="48" l="1"/>
  <c r="U279" i="48"/>
  <c r="J278" i="44"/>
  <c r="K278" i="44"/>
  <c r="L278" i="44"/>
  <c r="M278" i="44"/>
  <c r="N278" i="44"/>
  <c r="O278" i="44"/>
  <c r="P278" i="44"/>
  <c r="D279" i="48"/>
  <c r="O279" i="48"/>
  <c r="K280" i="48"/>
  <c r="L280" i="48" s="1"/>
  <c r="M280" i="48" s="1"/>
  <c r="F280" i="48" a="1"/>
  <c r="F280" i="48" s="1"/>
  <c r="C280" i="48" a="1"/>
  <c r="C280" i="48" s="1"/>
  <c r="H279" i="48"/>
  <c r="I279" i="48" s="1"/>
  <c r="S279" i="48"/>
  <c r="E278" i="48"/>
  <c r="T279" i="48"/>
  <c r="P279" i="48"/>
  <c r="J278" i="48"/>
  <c r="Q278" i="48" s="1"/>
  <c r="R278" i="48" s="1"/>
  <c r="A281" i="48"/>
  <c r="N280" i="48"/>
  <c r="B280" i="48"/>
  <c r="L278" i="94" a="1"/>
  <c r="L278" i="94" s="1"/>
  <c r="K278" i="94" a="1"/>
  <c r="K278" i="94" s="1"/>
  <c r="O278" i="94" a="1"/>
  <c r="O278" i="94" s="1"/>
  <c r="J278" i="94" a="1"/>
  <c r="J278" i="94" s="1"/>
  <c r="M278" i="94" a="1"/>
  <c r="M278" i="94" s="1"/>
  <c r="N278" i="94" a="1"/>
  <c r="N278" i="94" s="1"/>
  <c r="D278" i="94"/>
  <c r="D278" i="44"/>
  <c r="C278" i="44"/>
  <c r="C278" i="94"/>
  <c r="E278" i="44"/>
  <c r="E278" i="94"/>
  <c r="J279" i="43"/>
  <c r="P279" i="43"/>
  <c r="C279" i="43" a="1"/>
  <c r="C279" i="43" s="1"/>
  <c r="B279" i="44"/>
  <c r="B279" i="94"/>
  <c r="O279" i="43"/>
  <c r="D279" i="43" a="1"/>
  <c r="D279" i="43" s="1"/>
  <c r="K279" i="43"/>
  <c r="N279" i="43"/>
  <c r="M279" i="43"/>
  <c r="E279" i="43" a="1"/>
  <c r="E279" i="43" s="1"/>
  <c r="L279" i="43"/>
  <c r="A281" i="43"/>
  <c r="B280" i="43"/>
  <c r="A280" i="44"/>
  <c r="E279" i="48" l="1"/>
  <c r="G280" i="48"/>
  <c r="O280" i="48"/>
  <c r="H280" i="48"/>
  <c r="I280" i="48" s="1"/>
  <c r="J279" i="48"/>
  <c r="Q279" i="48" s="1"/>
  <c r="R279" i="48" s="1"/>
  <c r="D280" i="48"/>
  <c r="S280" i="48" s="1"/>
  <c r="J279" i="44"/>
  <c r="K279" i="44"/>
  <c r="L279" i="44"/>
  <c r="M279" i="44"/>
  <c r="N279" i="44"/>
  <c r="O279" i="44"/>
  <c r="P279" i="44"/>
  <c r="F281" i="48" a="1"/>
  <c r="F281" i="48" s="1"/>
  <c r="C281" i="48" a="1"/>
  <c r="C281" i="48" s="1"/>
  <c r="K281" i="48"/>
  <c r="L281" i="48" s="1"/>
  <c r="M281" i="48" s="1"/>
  <c r="P280" i="48"/>
  <c r="T280" i="48"/>
  <c r="U280" i="48"/>
  <c r="M280" i="43"/>
  <c r="O280" i="43"/>
  <c r="E280" i="43" a="1"/>
  <c r="E280" i="43" s="1"/>
  <c r="C280" i="43" a="1"/>
  <c r="C280" i="43" s="1"/>
  <c r="D280" i="43" a="1"/>
  <c r="D280" i="43" s="1"/>
  <c r="B280" i="44"/>
  <c r="N280" i="43"/>
  <c r="J280" i="43"/>
  <c r="P280" i="43"/>
  <c r="B280" i="94"/>
  <c r="K280" i="43"/>
  <c r="L280" i="43"/>
  <c r="A282" i="43"/>
  <c r="A281" i="44"/>
  <c r="B281" i="43"/>
  <c r="E279" i="94"/>
  <c r="E279" i="44"/>
  <c r="D279" i="94"/>
  <c r="D279" i="44"/>
  <c r="O279" i="94" a="1"/>
  <c r="O279" i="94" s="1"/>
  <c r="N279" i="94" a="1"/>
  <c r="N279" i="94" s="1"/>
  <c r="M279" i="94" a="1"/>
  <c r="M279" i="94" s="1"/>
  <c r="K279" i="94" a="1"/>
  <c r="K279" i="94" s="1"/>
  <c r="L279" i="94" a="1"/>
  <c r="L279" i="94" s="1"/>
  <c r="J279" i="94" a="1"/>
  <c r="J279" i="94" s="1"/>
  <c r="C279" i="94"/>
  <c r="C279" i="44"/>
  <c r="A282" i="48"/>
  <c r="N281" i="48"/>
  <c r="B281" i="48"/>
  <c r="G281" i="48" l="1"/>
  <c r="P281" i="48"/>
  <c r="J280" i="48"/>
  <c r="Q280" i="48" s="1"/>
  <c r="R280" i="48" s="1"/>
  <c r="O281" i="48"/>
  <c r="T281" i="48"/>
  <c r="J280" i="44"/>
  <c r="K280" i="44"/>
  <c r="L280" i="44"/>
  <c r="M280" i="44"/>
  <c r="N280" i="44"/>
  <c r="O280" i="44"/>
  <c r="P280" i="44"/>
  <c r="D281" i="48"/>
  <c r="F282" i="48" a="1"/>
  <c r="F282" i="48" s="1"/>
  <c r="K282" i="48"/>
  <c r="L282" i="48" s="1"/>
  <c r="M282" i="48" s="1"/>
  <c r="C282" i="48" a="1"/>
  <c r="C282" i="48" s="1"/>
  <c r="T282" i="48" s="1"/>
  <c r="U281" i="48"/>
  <c r="H281" i="48"/>
  <c r="I281" i="48" s="1"/>
  <c r="J281" i="48"/>
  <c r="Q281" i="48" s="1"/>
  <c r="R281" i="48" s="1"/>
  <c r="E280" i="48"/>
  <c r="N282" i="48"/>
  <c r="A283" i="48"/>
  <c r="B282" i="48"/>
  <c r="O281" i="43"/>
  <c r="D281" i="43" a="1"/>
  <c r="D281" i="43" s="1"/>
  <c r="M281" i="43"/>
  <c r="E281" i="43" a="1"/>
  <c r="E281" i="43" s="1"/>
  <c r="J281" i="43"/>
  <c r="B281" i="44"/>
  <c r="C281" i="43" a="1"/>
  <c r="C281" i="43" s="1"/>
  <c r="K281" i="43"/>
  <c r="L281" i="43"/>
  <c r="B281" i="94"/>
  <c r="N281" i="43"/>
  <c r="P281" i="43"/>
  <c r="A283" i="43"/>
  <c r="A282" i="44"/>
  <c r="B282" i="43"/>
  <c r="J280" i="94" a="1"/>
  <c r="J280" i="94" s="1"/>
  <c r="K280" i="94" a="1"/>
  <c r="K280" i="94" s="1"/>
  <c r="O280" i="94" a="1"/>
  <c r="O280" i="94" s="1"/>
  <c r="L280" i="94" a="1"/>
  <c r="L280" i="94" s="1"/>
  <c r="N280" i="94" a="1"/>
  <c r="N280" i="94" s="1"/>
  <c r="M280" i="94" a="1"/>
  <c r="M280" i="94" s="1"/>
  <c r="D280" i="94"/>
  <c r="D280" i="44"/>
  <c r="C280" i="94"/>
  <c r="C280" i="44"/>
  <c r="E280" i="44"/>
  <c r="E280" i="94"/>
  <c r="H282" i="48" l="1"/>
  <c r="P282" i="48"/>
  <c r="J282" i="48"/>
  <c r="Q282" i="48" s="1"/>
  <c r="R282" i="48" s="1"/>
  <c r="J281" i="44"/>
  <c r="K281" i="44"/>
  <c r="L281" i="44"/>
  <c r="M281" i="44"/>
  <c r="N281" i="44"/>
  <c r="O281" i="44"/>
  <c r="P281" i="44"/>
  <c r="I282" i="48"/>
  <c r="F283" i="48" a="1"/>
  <c r="F283" i="48" s="1"/>
  <c r="K283" i="48"/>
  <c r="L283" i="48" s="1"/>
  <c r="M283" i="48" s="1"/>
  <c r="C283" i="48" a="1"/>
  <c r="C283" i="48" s="1"/>
  <c r="O282" i="48"/>
  <c r="E281" i="48"/>
  <c r="S281" i="48"/>
  <c r="S282" i="48" s="1"/>
  <c r="D282" i="48"/>
  <c r="U282" i="48"/>
  <c r="G282" i="48"/>
  <c r="M282" i="43"/>
  <c r="D282" i="43" a="1"/>
  <c r="D282" i="43" s="1"/>
  <c r="J282" i="43"/>
  <c r="B282" i="94"/>
  <c r="E282" i="43" a="1"/>
  <c r="E282" i="43" s="1"/>
  <c r="O282" i="43"/>
  <c r="N282" i="43"/>
  <c r="B282" i="44"/>
  <c r="K282" i="43"/>
  <c r="C282" i="43" a="1"/>
  <c r="C282" i="43" s="1"/>
  <c r="L282" i="43"/>
  <c r="P282" i="43"/>
  <c r="A283" i="44"/>
  <c r="B283" i="43"/>
  <c r="A284" i="43"/>
  <c r="O281" i="94" a="1"/>
  <c r="O281" i="94" s="1"/>
  <c r="K281" i="94" a="1"/>
  <c r="K281" i="94" s="1"/>
  <c r="L281" i="94" a="1"/>
  <c r="L281" i="94" s="1"/>
  <c r="N281" i="94" a="1"/>
  <c r="N281" i="94" s="1"/>
  <c r="M281" i="94" a="1"/>
  <c r="M281" i="94" s="1"/>
  <c r="J281" i="94" a="1"/>
  <c r="J281" i="94" s="1"/>
  <c r="C281" i="94"/>
  <c r="C281" i="44"/>
  <c r="E281" i="44"/>
  <c r="E281" i="94"/>
  <c r="D281" i="94"/>
  <c r="D281" i="44"/>
  <c r="N283" i="48"/>
  <c r="A284" i="48"/>
  <c r="B283" i="48"/>
  <c r="E282" i="48" l="1"/>
  <c r="G283" i="48"/>
  <c r="U283" i="48"/>
  <c r="P283" i="48"/>
  <c r="T283" i="48"/>
  <c r="D283" i="48"/>
  <c r="E283" i="48" s="1"/>
  <c r="C284" i="48" a="1"/>
  <c r="C284" i="48" s="1"/>
  <c r="F284" i="48" a="1"/>
  <c r="F284" i="48" s="1"/>
  <c r="K284" i="48"/>
  <c r="L284" i="48" s="1"/>
  <c r="M284" i="48" s="1"/>
  <c r="H283" i="48"/>
  <c r="I283" i="48" s="1"/>
  <c r="J282" i="44"/>
  <c r="K282" i="44"/>
  <c r="L282" i="44"/>
  <c r="M282" i="44"/>
  <c r="N282" i="44"/>
  <c r="O282" i="44"/>
  <c r="P282" i="44"/>
  <c r="J283" i="48"/>
  <c r="O283" i="48"/>
  <c r="N284" i="48"/>
  <c r="A285" i="48"/>
  <c r="B284" i="48"/>
  <c r="A285" i="43"/>
  <c r="A284" i="44"/>
  <c r="B284" i="43"/>
  <c r="P283" i="43"/>
  <c r="J283" i="43"/>
  <c r="D283" i="43" a="1"/>
  <c r="D283" i="43" s="1"/>
  <c r="C283" i="43" a="1"/>
  <c r="C283" i="43" s="1"/>
  <c r="M283" i="43"/>
  <c r="B283" i="44"/>
  <c r="B283" i="94"/>
  <c r="K283" i="43"/>
  <c r="E283" i="43" a="1"/>
  <c r="E283" i="43" s="1"/>
  <c r="L283" i="43"/>
  <c r="O283" i="43"/>
  <c r="N283" i="43"/>
  <c r="C282" i="94"/>
  <c r="C282" i="44"/>
  <c r="E282" i="94"/>
  <c r="E282" i="44"/>
  <c r="K282" i="94" a="1"/>
  <c r="K282" i="94" s="1"/>
  <c r="L282" i="94" a="1"/>
  <c r="L282" i="94" s="1"/>
  <c r="M282" i="94" a="1"/>
  <c r="M282" i="94" s="1"/>
  <c r="J282" i="94" a="1"/>
  <c r="J282" i="94" s="1"/>
  <c r="N282" i="94" a="1"/>
  <c r="N282" i="94" s="1"/>
  <c r="O282" i="94" a="1"/>
  <c r="O282" i="94" s="1"/>
  <c r="D282" i="94"/>
  <c r="D282" i="44"/>
  <c r="G284" i="48" l="1"/>
  <c r="F285" i="48" a="1"/>
  <c r="F285" i="48" s="1"/>
  <c r="K285" i="48"/>
  <c r="L285" i="48" s="1"/>
  <c r="M285" i="48" s="1"/>
  <c r="C285" i="48" a="1"/>
  <c r="C285" i="48" s="1"/>
  <c r="P285" i="48" s="1"/>
  <c r="D284" i="48"/>
  <c r="E284" i="48" s="1"/>
  <c r="O284" i="48"/>
  <c r="U284" i="48"/>
  <c r="Q283" i="48"/>
  <c r="R283" i="48" s="1"/>
  <c r="H284" i="48"/>
  <c r="J284" i="48" s="1"/>
  <c r="Q284" i="48" s="1"/>
  <c r="R284" i="48" s="1"/>
  <c r="S283" i="48"/>
  <c r="J283" i="44"/>
  <c r="K283" i="44"/>
  <c r="L283" i="44"/>
  <c r="M283" i="44"/>
  <c r="N283" i="44"/>
  <c r="O283" i="44"/>
  <c r="P283" i="44"/>
  <c r="T284" i="48"/>
  <c r="P284" i="48"/>
  <c r="E283" i="44"/>
  <c r="E283" i="94"/>
  <c r="O283" i="94" a="1"/>
  <c r="O283" i="94" s="1"/>
  <c r="M283" i="94" a="1"/>
  <c r="M283" i="94" s="1"/>
  <c r="N283" i="94" a="1"/>
  <c r="N283" i="94" s="1"/>
  <c r="L283" i="94" a="1"/>
  <c r="L283" i="94" s="1"/>
  <c r="J283" i="94" a="1"/>
  <c r="J283" i="94" s="1"/>
  <c r="K283" i="94" a="1"/>
  <c r="K283" i="94" s="1"/>
  <c r="C283" i="44"/>
  <c r="C283" i="94"/>
  <c r="D283" i="44"/>
  <c r="D283" i="94"/>
  <c r="B284" i="44"/>
  <c r="O284" i="43"/>
  <c r="L284" i="43"/>
  <c r="E284" i="43" a="1"/>
  <c r="E284" i="43" s="1"/>
  <c r="J284" i="43"/>
  <c r="C284" i="43" a="1"/>
  <c r="C284" i="43" s="1"/>
  <c r="M284" i="43"/>
  <c r="K284" i="43"/>
  <c r="P284" i="43"/>
  <c r="B284" i="94"/>
  <c r="N284" i="43"/>
  <c r="D284" i="43" a="1"/>
  <c r="D284" i="43" s="1"/>
  <c r="B285" i="43"/>
  <c r="A285" i="44"/>
  <c r="A286" i="43"/>
  <c r="N285" i="48"/>
  <c r="A286" i="48"/>
  <c r="B285" i="48"/>
  <c r="U285" i="48" l="1"/>
  <c r="T285" i="48"/>
  <c r="H285" i="48"/>
  <c r="J285" i="48" s="1"/>
  <c r="Q285" i="48" s="1"/>
  <c r="R285" i="48" s="1"/>
  <c r="S284" i="48"/>
  <c r="S285" i="48" s="1"/>
  <c r="G285" i="48"/>
  <c r="I284" i="48"/>
  <c r="K286" i="48"/>
  <c r="L286" i="48" s="1"/>
  <c r="M286" i="48" s="1"/>
  <c r="F286" i="48" a="1"/>
  <c r="F286" i="48" s="1"/>
  <c r="C286" i="48" a="1"/>
  <c r="C286" i="48" s="1"/>
  <c r="U286" i="48" s="1"/>
  <c r="J284" i="44"/>
  <c r="K284" i="44"/>
  <c r="L284" i="44"/>
  <c r="M284" i="44"/>
  <c r="N284" i="44"/>
  <c r="O284" i="44"/>
  <c r="P284" i="44"/>
  <c r="D285" i="48"/>
  <c r="E285" i="48" s="1"/>
  <c r="O285" i="48"/>
  <c r="N286" i="48"/>
  <c r="A287" i="48"/>
  <c r="B286" i="48"/>
  <c r="B286" i="43"/>
  <c r="A286" i="44"/>
  <c r="A287" i="43"/>
  <c r="N285" i="43"/>
  <c r="M285" i="43"/>
  <c r="B285" i="44"/>
  <c r="E285" i="43" a="1"/>
  <c r="E285" i="43" s="1"/>
  <c r="J285" i="43"/>
  <c r="P285" i="43"/>
  <c r="C285" i="43" a="1"/>
  <c r="C285" i="43" s="1"/>
  <c r="K285" i="43"/>
  <c r="O285" i="43"/>
  <c r="L285" i="43"/>
  <c r="B285" i="94"/>
  <c r="D285" i="43" a="1"/>
  <c r="D285" i="43" s="1"/>
  <c r="D284" i="44"/>
  <c r="D284" i="94"/>
  <c r="N284" i="94" a="1"/>
  <c r="N284" i="94" s="1"/>
  <c r="O284" i="94" a="1"/>
  <c r="O284" i="94" s="1"/>
  <c r="L284" i="94" a="1"/>
  <c r="L284" i="94" s="1"/>
  <c r="J284" i="94" a="1"/>
  <c r="J284" i="94" s="1"/>
  <c r="K284" i="94" a="1"/>
  <c r="K284" i="94" s="1"/>
  <c r="M284" i="94" a="1"/>
  <c r="M284" i="94" s="1"/>
  <c r="C284" i="44"/>
  <c r="C284" i="94"/>
  <c r="E284" i="94"/>
  <c r="E284" i="44"/>
  <c r="H286" i="48" l="1"/>
  <c r="J286" i="48" s="1"/>
  <c r="J285" i="44"/>
  <c r="K285" i="44"/>
  <c r="L285" i="44"/>
  <c r="M285" i="44"/>
  <c r="N285" i="44"/>
  <c r="O285" i="44"/>
  <c r="P285" i="44"/>
  <c r="C287" i="48" a="1"/>
  <c r="C287" i="48" s="1"/>
  <c r="K287" i="48"/>
  <c r="L287" i="48" s="1"/>
  <c r="M287" i="48" s="1"/>
  <c r="F287" i="48" a="1"/>
  <c r="F287" i="48" s="1"/>
  <c r="T286" i="48"/>
  <c r="G286" i="48"/>
  <c r="O286" i="48"/>
  <c r="P286" i="48"/>
  <c r="Q286" i="48" s="1"/>
  <c r="R286" i="48" s="1"/>
  <c r="I285" i="48"/>
  <c r="D286" i="48"/>
  <c r="S286" i="48" s="1"/>
  <c r="I286" i="48"/>
  <c r="D285" i="94"/>
  <c r="D285" i="44"/>
  <c r="J285" i="94" a="1"/>
  <c r="J285" i="94" s="1"/>
  <c r="M285" i="94" a="1"/>
  <c r="M285" i="94" s="1"/>
  <c r="N285" i="94" a="1"/>
  <c r="N285" i="94" s="1"/>
  <c r="O285" i="94" a="1"/>
  <c r="O285" i="94" s="1"/>
  <c r="L285" i="94" a="1"/>
  <c r="L285" i="94" s="1"/>
  <c r="K285" i="94" a="1"/>
  <c r="K285" i="94" s="1"/>
  <c r="C285" i="44"/>
  <c r="C285" i="94"/>
  <c r="E285" i="94"/>
  <c r="E285" i="44"/>
  <c r="A288" i="43"/>
  <c r="A287" i="44"/>
  <c r="B287" i="43"/>
  <c r="N286" i="43"/>
  <c r="C286" i="43" a="1"/>
  <c r="C286" i="43" s="1"/>
  <c r="M286" i="43"/>
  <c r="O286" i="43"/>
  <c r="L286" i="43"/>
  <c r="D286" i="43" a="1"/>
  <c r="D286" i="43" s="1"/>
  <c r="P286" i="43"/>
  <c r="K286" i="43"/>
  <c r="B286" i="44"/>
  <c r="E286" i="43" a="1"/>
  <c r="E286" i="43" s="1"/>
  <c r="J286" i="43"/>
  <c r="B286" i="94"/>
  <c r="A288" i="48"/>
  <c r="N287" i="48"/>
  <c r="B287" i="48"/>
  <c r="E286" i="48" l="1"/>
  <c r="D287" i="48"/>
  <c r="S287" i="48"/>
  <c r="P287" i="48"/>
  <c r="T287" i="48"/>
  <c r="O287" i="48"/>
  <c r="U287" i="48"/>
  <c r="J286" i="44"/>
  <c r="K286" i="44"/>
  <c r="L286" i="44"/>
  <c r="M286" i="44"/>
  <c r="N286" i="44"/>
  <c r="O286" i="44"/>
  <c r="P286" i="44"/>
  <c r="G287" i="48"/>
  <c r="E287" i="48"/>
  <c r="H287" i="48"/>
  <c r="I287" i="48" s="1"/>
  <c r="K288" i="48"/>
  <c r="L288" i="48" s="1"/>
  <c r="M288" i="48" s="1"/>
  <c r="F288" i="48" a="1"/>
  <c r="F288" i="48" s="1"/>
  <c r="C288" i="48" a="1"/>
  <c r="C288" i="48" s="1"/>
  <c r="A289" i="48"/>
  <c r="B288" i="48"/>
  <c r="N288" i="48"/>
  <c r="L286" i="94" a="1"/>
  <c r="L286" i="94" s="1"/>
  <c r="M286" i="94" a="1"/>
  <c r="M286" i="94" s="1"/>
  <c r="N286" i="94" a="1"/>
  <c r="N286" i="94" s="1"/>
  <c r="O286" i="94" a="1"/>
  <c r="O286" i="94" s="1"/>
  <c r="K286" i="94" a="1"/>
  <c r="K286" i="94" s="1"/>
  <c r="J286" i="94" a="1"/>
  <c r="J286" i="94" s="1"/>
  <c r="E286" i="94"/>
  <c r="E286" i="44"/>
  <c r="D286" i="44"/>
  <c r="D286" i="94"/>
  <c r="C286" i="94"/>
  <c r="C286" i="44"/>
  <c r="L287" i="43"/>
  <c r="E287" i="43" a="1"/>
  <c r="E287" i="43" s="1"/>
  <c r="B287" i="44"/>
  <c r="B287" i="94"/>
  <c r="P287" i="43"/>
  <c r="C287" i="43" a="1"/>
  <c r="C287" i="43" s="1"/>
  <c r="N287" i="43"/>
  <c r="J287" i="43"/>
  <c r="D287" i="43" a="1"/>
  <c r="D287" i="43" s="1"/>
  <c r="O287" i="43"/>
  <c r="M287" i="43"/>
  <c r="K287" i="43"/>
  <c r="A288" i="44"/>
  <c r="B288" i="43"/>
  <c r="A289" i="43"/>
  <c r="G288" i="48" l="1"/>
  <c r="P288" i="48"/>
  <c r="J287" i="48"/>
  <c r="Q287" i="48" s="1"/>
  <c r="R287" i="48" s="1"/>
  <c r="D288" i="48"/>
  <c r="E288" i="48" s="1"/>
  <c r="J287" i="44"/>
  <c r="K287" i="44"/>
  <c r="L287" i="44"/>
  <c r="M287" i="44"/>
  <c r="N287" i="44"/>
  <c r="O287" i="44"/>
  <c r="P287" i="44"/>
  <c r="U288" i="48"/>
  <c r="C289" i="48" a="1"/>
  <c r="C289" i="48" s="1"/>
  <c r="T289" i="48" s="1"/>
  <c r="K289" i="48"/>
  <c r="L289" i="48" s="1"/>
  <c r="M289" i="48" s="1"/>
  <c r="F289" i="48" a="1"/>
  <c r="F289" i="48" s="1"/>
  <c r="O288" i="48"/>
  <c r="H288" i="48"/>
  <c r="I288" i="48" s="1"/>
  <c r="T288" i="48"/>
  <c r="A289" i="44"/>
  <c r="B289" i="43"/>
  <c r="A290" i="43"/>
  <c r="P288" i="43"/>
  <c r="C288" i="43" a="1"/>
  <c r="C288" i="43" s="1"/>
  <c r="J288" i="43"/>
  <c r="D288" i="43" a="1"/>
  <c r="D288" i="43" s="1"/>
  <c r="O288" i="43"/>
  <c r="N288" i="43"/>
  <c r="E288" i="43" a="1"/>
  <c r="E288" i="43" s="1"/>
  <c r="B288" i="94"/>
  <c r="M288" i="43"/>
  <c r="L288" i="43"/>
  <c r="B288" i="44"/>
  <c r="K288" i="43"/>
  <c r="D287" i="44"/>
  <c r="D287" i="94"/>
  <c r="C287" i="94"/>
  <c r="C287" i="44"/>
  <c r="M287" i="94" a="1"/>
  <c r="M287" i="94" s="1"/>
  <c r="J287" i="94" a="1"/>
  <c r="J287" i="94" s="1"/>
  <c r="L287" i="94" a="1"/>
  <c r="L287" i="94" s="1"/>
  <c r="K287" i="94" a="1"/>
  <c r="K287" i="94" s="1"/>
  <c r="N287" i="94" a="1"/>
  <c r="N287" i="94" s="1"/>
  <c r="O287" i="94" a="1"/>
  <c r="O287" i="94" s="1"/>
  <c r="E287" i="44"/>
  <c r="E287" i="94"/>
  <c r="B289" i="48"/>
  <c r="N289" i="48"/>
  <c r="A290" i="48"/>
  <c r="H289" i="48" l="1"/>
  <c r="I289" i="48" s="1"/>
  <c r="D289" i="48"/>
  <c r="E289" i="48" s="1"/>
  <c r="O289" i="48"/>
  <c r="K290" i="48"/>
  <c r="L290" i="48" s="1"/>
  <c r="M290" i="48" s="1"/>
  <c r="C290" i="48" a="1"/>
  <c r="C290" i="48" s="1"/>
  <c r="F290" i="48" a="1"/>
  <c r="F290" i="48" s="1"/>
  <c r="J288" i="44"/>
  <c r="K288" i="44"/>
  <c r="L288" i="44"/>
  <c r="M288" i="44"/>
  <c r="N288" i="44"/>
  <c r="O288" i="44"/>
  <c r="P288" i="44"/>
  <c r="J289" i="48"/>
  <c r="Q289" i="48" s="1"/>
  <c r="R289" i="48" s="1"/>
  <c r="P289" i="48"/>
  <c r="G289" i="48"/>
  <c r="U289" i="48"/>
  <c r="J288" i="48"/>
  <c r="Q288" i="48" s="1"/>
  <c r="R288" i="48" s="1"/>
  <c r="S288" i="48"/>
  <c r="S289" i="48" s="1"/>
  <c r="A291" i="48"/>
  <c r="B290" i="48"/>
  <c r="N290" i="48"/>
  <c r="O288" i="94" a="1"/>
  <c r="O288" i="94" s="1"/>
  <c r="L288" i="94" a="1"/>
  <c r="L288" i="94" s="1"/>
  <c r="K288" i="94" a="1"/>
  <c r="K288" i="94" s="1"/>
  <c r="N288" i="94" a="1"/>
  <c r="N288" i="94" s="1"/>
  <c r="J288" i="94" a="1"/>
  <c r="J288" i="94" s="1"/>
  <c r="M288" i="94" a="1"/>
  <c r="M288" i="94" s="1"/>
  <c r="E288" i="44"/>
  <c r="E288" i="94"/>
  <c r="D288" i="94"/>
  <c r="D288" i="44"/>
  <c r="C288" i="94"/>
  <c r="C288" i="44"/>
  <c r="A291" i="43"/>
  <c r="B290" i="43"/>
  <c r="A290" i="44"/>
  <c r="B289" i="44"/>
  <c r="K289" i="43"/>
  <c r="C289" i="43" a="1"/>
  <c r="C289" i="43" s="1"/>
  <c r="O289" i="43"/>
  <c r="J289" i="43"/>
  <c r="E289" i="43" a="1"/>
  <c r="E289" i="43" s="1"/>
  <c r="M289" i="43"/>
  <c r="L289" i="43"/>
  <c r="P289" i="43"/>
  <c r="N289" i="43"/>
  <c r="B289" i="94"/>
  <c r="D289" i="43" a="1"/>
  <c r="D289" i="43" s="1"/>
  <c r="G290" i="48" l="1"/>
  <c r="F291" i="48" a="1"/>
  <c r="F291" i="48" s="1"/>
  <c r="C291" i="48" a="1"/>
  <c r="C291" i="48" s="1"/>
  <c r="K291" i="48"/>
  <c r="L291" i="48" s="1"/>
  <c r="M291" i="48" s="1"/>
  <c r="O290" i="48"/>
  <c r="J289" i="44"/>
  <c r="K289" i="44"/>
  <c r="L289" i="44"/>
  <c r="M289" i="44"/>
  <c r="N289" i="44"/>
  <c r="O289" i="44"/>
  <c r="P289" i="44"/>
  <c r="D290" i="48"/>
  <c r="E290" i="48" s="1"/>
  <c r="U290" i="48"/>
  <c r="H290" i="48"/>
  <c r="I290" i="48" s="1"/>
  <c r="T290" i="48"/>
  <c r="P290" i="48"/>
  <c r="D289" i="94"/>
  <c r="D289" i="44"/>
  <c r="J289" i="94" a="1"/>
  <c r="J289" i="94" s="1"/>
  <c r="L289" i="94" a="1"/>
  <c r="L289" i="94" s="1"/>
  <c r="O289" i="94" a="1"/>
  <c r="O289" i="94" s="1"/>
  <c r="K289" i="94" a="1"/>
  <c r="K289" i="94" s="1"/>
  <c r="M289" i="94" a="1"/>
  <c r="M289" i="94" s="1"/>
  <c r="N289" i="94" a="1"/>
  <c r="N289" i="94" s="1"/>
  <c r="E289" i="94"/>
  <c r="E289" i="44"/>
  <c r="C289" i="44"/>
  <c r="C289" i="94"/>
  <c r="O290" i="43"/>
  <c r="E290" i="43" a="1"/>
  <c r="E290" i="43" s="1"/>
  <c r="L290" i="43"/>
  <c r="J290" i="43"/>
  <c r="B290" i="94"/>
  <c r="P290" i="43"/>
  <c r="C290" i="43" a="1"/>
  <c r="C290" i="43" s="1"/>
  <c r="K290" i="43"/>
  <c r="D290" i="43" a="1"/>
  <c r="D290" i="43" s="1"/>
  <c r="N290" i="43"/>
  <c r="M290" i="43"/>
  <c r="B290" i="44"/>
  <c r="B291" i="43"/>
  <c r="A292" i="43"/>
  <c r="A291" i="44"/>
  <c r="N291" i="48"/>
  <c r="B291" i="48"/>
  <c r="A292" i="48"/>
  <c r="D291" i="48" l="1"/>
  <c r="T291" i="48"/>
  <c r="J290" i="44"/>
  <c r="K290" i="44"/>
  <c r="L290" i="44"/>
  <c r="M290" i="44"/>
  <c r="N290" i="44"/>
  <c r="O290" i="44"/>
  <c r="P290" i="44"/>
  <c r="C292" i="48" a="1"/>
  <c r="C292" i="48" s="1"/>
  <c r="K292" i="48"/>
  <c r="L292" i="48" s="1"/>
  <c r="M292" i="48" s="1"/>
  <c r="F292" i="48" a="1"/>
  <c r="F292" i="48" s="1"/>
  <c r="J291" i="48"/>
  <c r="Q291" i="48" s="1"/>
  <c r="R291" i="48" s="1"/>
  <c r="U291" i="48"/>
  <c r="H291" i="48"/>
  <c r="I291" i="48" s="1"/>
  <c r="O291" i="48"/>
  <c r="S290" i="48"/>
  <c r="S291" i="48" s="1"/>
  <c r="P291" i="48"/>
  <c r="J290" i="48"/>
  <c r="Q290" i="48" s="1"/>
  <c r="R290" i="48" s="1"/>
  <c r="E291" i="48"/>
  <c r="G291" i="48"/>
  <c r="A293" i="48"/>
  <c r="B292" i="48"/>
  <c r="N292" i="48"/>
  <c r="A293" i="43"/>
  <c r="A292" i="44"/>
  <c r="B292" i="43"/>
  <c r="E291" i="43" a="1"/>
  <c r="E291" i="43" s="1"/>
  <c r="B291" i="94"/>
  <c r="N291" i="43"/>
  <c r="O291" i="43"/>
  <c r="M291" i="43"/>
  <c r="B291" i="44"/>
  <c r="J291" i="43"/>
  <c r="K291" i="43"/>
  <c r="D291" i="43" a="1"/>
  <c r="D291" i="43" s="1"/>
  <c r="P291" i="43"/>
  <c r="L291" i="43"/>
  <c r="C291" i="43" a="1"/>
  <c r="C291" i="43" s="1"/>
  <c r="D290" i="44"/>
  <c r="D290" i="94"/>
  <c r="C290" i="94"/>
  <c r="C290" i="44"/>
  <c r="N290" i="94" a="1"/>
  <c r="N290" i="94" s="1"/>
  <c r="J290" i="94" a="1"/>
  <c r="J290" i="94" s="1"/>
  <c r="O290" i="94" a="1"/>
  <c r="O290" i="94" s="1"/>
  <c r="L290" i="94" a="1"/>
  <c r="L290" i="94" s="1"/>
  <c r="M290" i="94" a="1"/>
  <c r="M290" i="94" s="1"/>
  <c r="K290" i="94" a="1"/>
  <c r="K290" i="94" s="1"/>
  <c r="E290" i="94"/>
  <c r="E290" i="44"/>
  <c r="P292" i="48" l="1"/>
  <c r="K293" i="48"/>
  <c r="L293" i="48" s="1"/>
  <c r="M293" i="48" s="1"/>
  <c r="F293" i="48" a="1"/>
  <c r="F293" i="48" s="1"/>
  <c r="C293" i="48" a="1"/>
  <c r="C293" i="48" s="1"/>
  <c r="U293" i="48" s="1"/>
  <c r="D292" i="48"/>
  <c r="S292" i="48" s="1"/>
  <c r="U292" i="48"/>
  <c r="T292" i="48"/>
  <c r="H292" i="48"/>
  <c r="I292" i="48" s="1"/>
  <c r="J291" i="44"/>
  <c r="K291" i="44"/>
  <c r="L291" i="44"/>
  <c r="M291" i="44"/>
  <c r="N291" i="44"/>
  <c r="O291" i="44"/>
  <c r="P291" i="44"/>
  <c r="G292" i="48"/>
  <c r="O292" i="48"/>
  <c r="C291" i="44"/>
  <c r="C291" i="94"/>
  <c r="D291" i="44"/>
  <c r="D291" i="94"/>
  <c r="M291" i="94" a="1"/>
  <c r="M291" i="94" s="1"/>
  <c r="L291" i="94" a="1"/>
  <c r="L291" i="94" s="1"/>
  <c r="K291" i="94" a="1"/>
  <c r="K291" i="94" s="1"/>
  <c r="O291" i="94" a="1"/>
  <c r="O291" i="94" s="1"/>
  <c r="N291" i="94" a="1"/>
  <c r="N291" i="94" s="1"/>
  <c r="J291" i="94" a="1"/>
  <c r="J291" i="94" s="1"/>
  <c r="E291" i="94"/>
  <c r="E291" i="44"/>
  <c r="J292" i="43"/>
  <c r="E292" i="43" a="1"/>
  <c r="E292" i="43" s="1"/>
  <c r="O292" i="43"/>
  <c r="D292" i="43" a="1"/>
  <c r="D292" i="43" s="1"/>
  <c r="N292" i="43"/>
  <c r="K292" i="43"/>
  <c r="C292" i="43" a="1"/>
  <c r="C292" i="43" s="1"/>
  <c r="B292" i="94"/>
  <c r="M292" i="43"/>
  <c r="L292" i="43"/>
  <c r="P292" i="43"/>
  <c r="B292" i="44"/>
  <c r="B293" i="43"/>
  <c r="A294" i="43"/>
  <c r="A293" i="44"/>
  <c r="N293" i="48"/>
  <c r="A294" i="48"/>
  <c r="B293" i="48"/>
  <c r="T293" i="48" l="1"/>
  <c r="H293" i="48"/>
  <c r="I293" i="48" s="1"/>
  <c r="E292" i="48"/>
  <c r="O293" i="48"/>
  <c r="S293" i="48"/>
  <c r="C294" i="48" a="1"/>
  <c r="C294" i="48" s="1"/>
  <c r="K294" i="48"/>
  <c r="L294" i="48" s="1"/>
  <c r="M294" i="48" s="1"/>
  <c r="F294" i="48" a="1"/>
  <c r="F294" i="48" s="1"/>
  <c r="G293" i="48"/>
  <c r="P293" i="48"/>
  <c r="D293" i="48"/>
  <c r="E293" i="48" s="1"/>
  <c r="J292" i="44"/>
  <c r="K292" i="44"/>
  <c r="L292" i="44"/>
  <c r="M292" i="44"/>
  <c r="N292" i="44"/>
  <c r="O292" i="44"/>
  <c r="P292" i="44"/>
  <c r="J292" i="48"/>
  <c r="Q292" i="48" s="1"/>
  <c r="R292" i="48" s="1"/>
  <c r="N294" i="48"/>
  <c r="B294" i="48"/>
  <c r="A295" i="48"/>
  <c r="B294" i="43"/>
  <c r="A294" i="44"/>
  <c r="A295" i="43"/>
  <c r="K293" i="43"/>
  <c r="D293" i="43" a="1"/>
  <c r="D293" i="43" s="1"/>
  <c r="C293" i="43" a="1"/>
  <c r="C293" i="43" s="1"/>
  <c r="B293" i="44"/>
  <c r="P293" i="43"/>
  <c r="B293" i="94"/>
  <c r="O293" i="43"/>
  <c r="M293" i="43"/>
  <c r="N293" i="43"/>
  <c r="L293" i="43"/>
  <c r="J293" i="43"/>
  <c r="E293" i="43" a="1"/>
  <c r="E293" i="43" s="1"/>
  <c r="O292" i="94" a="1"/>
  <c r="O292" i="94" s="1"/>
  <c r="J292" i="94" a="1"/>
  <c r="J292" i="94" s="1"/>
  <c r="M292" i="94" a="1"/>
  <c r="M292" i="94" s="1"/>
  <c r="K292" i="94" a="1"/>
  <c r="K292" i="94" s="1"/>
  <c r="N292" i="94" a="1"/>
  <c r="N292" i="94" s="1"/>
  <c r="L292" i="94" a="1"/>
  <c r="L292" i="94" s="1"/>
  <c r="C292" i="44"/>
  <c r="C292" i="94"/>
  <c r="D292" i="94"/>
  <c r="D292" i="44"/>
  <c r="E292" i="44"/>
  <c r="E292" i="94"/>
  <c r="G294" i="48" l="1"/>
  <c r="T294" i="48"/>
  <c r="J293" i="44"/>
  <c r="K293" i="44"/>
  <c r="L293" i="44"/>
  <c r="M293" i="44"/>
  <c r="N293" i="44"/>
  <c r="O293" i="44"/>
  <c r="P293" i="44"/>
  <c r="D294" i="48"/>
  <c r="E294" i="48" s="1"/>
  <c r="P294" i="48"/>
  <c r="U294" i="48"/>
  <c r="J293" i="48"/>
  <c r="Q293" i="48" s="1"/>
  <c r="R293" i="48" s="1"/>
  <c r="C295" i="48" a="1"/>
  <c r="C295" i="48" s="1"/>
  <c r="F295" i="48" a="1"/>
  <c r="F295" i="48" s="1"/>
  <c r="K295" i="48"/>
  <c r="L295" i="48" s="1"/>
  <c r="M295" i="48" s="1"/>
  <c r="J294" i="48"/>
  <c r="Q294" i="48" s="1"/>
  <c r="R294" i="48" s="1"/>
  <c r="H294" i="48"/>
  <c r="I294" i="48" s="1"/>
  <c r="O294" i="48"/>
  <c r="E293" i="94"/>
  <c r="E293" i="44"/>
  <c r="J293" i="94" a="1"/>
  <c r="J293" i="94" s="1"/>
  <c r="L293" i="94" a="1"/>
  <c r="L293" i="94" s="1"/>
  <c r="K293" i="94" a="1"/>
  <c r="K293" i="94" s="1"/>
  <c r="M293" i="94" a="1"/>
  <c r="M293" i="94" s="1"/>
  <c r="N293" i="94" a="1"/>
  <c r="N293" i="94" s="1"/>
  <c r="O293" i="94" a="1"/>
  <c r="O293" i="94" s="1"/>
  <c r="C293" i="44"/>
  <c r="C293" i="94"/>
  <c r="D293" i="94"/>
  <c r="D293" i="44"/>
  <c r="A295" i="44"/>
  <c r="B295" i="43"/>
  <c r="A296" i="43"/>
  <c r="D294" i="43" a="1"/>
  <c r="D294" i="43" s="1"/>
  <c r="K294" i="43"/>
  <c r="P294" i="43"/>
  <c r="B294" i="44"/>
  <c r="L294" i="43"/>
  <c r="O294" i="43"/>
  <c r="C294" i="43" a="1"/>
  <c r="C294" i="43" s="1"/>
  <c r="J294" i="43"/>
  <c r="M294" i="43"/>
  <c r="B294" i="94"/>
  <c r="E294" i="43" a="1"/>
  <c r="E294" i="43" s="1"/>
  <c r="N294" i="43"/>
  <c r="N295" i="48"/>
  <c r="B295" i="48"/>
  <c r="A296" i="48"/>
  <c r="G295" i="48" l="1"/>
  <c r="P295" i="48"/>
  <c r="H295" i="48"/>
  <c r="I295" i="48" s="1"/>
  <c r="J295" i="48"/>
  <c r="T295" i="48"/>
  <c r="O295" i="48"/>
  <c r="D295" i="48"/>
  <c r="S294" i="48"/>
  <c r="U295" i="48"/>
  <c r="J294" i="44"/>
  <c r="K294" i="44"/>
  <c r="L294" i="44"/>
  <c r="M294" i="44"/>
  <c r="N294" i="44"/>
  <c r="O294" i="44"/>
  <c r="P294" i="44"/>
  <c r="F296" i="48" a="1"/>
  <c r="F296" i="48" s="1"/>
  <c r="C296" i="48" a="1"/>
  <c r="C296" i="48" s="1"/>
  <c r="T296" i="48" s="1"/>
  <c r="K296" i="48"/>
  <c r="L296" i="48" s="1"/>
  <c r="M296" i="48" s="1"/>
  <c r="B296" i="48"/>
  <c r="N296" i="48"/>
  <c r="A297" i="48"/>
  <c r="E294" i="94"/>
  <c r="E294" i="44"/>
  <c r="J294" i="94" a="1"/>
  <c r="J294" i="94" s="1"/>
  <c r="O294" i="94" a="1"/>
  <c r="O294" i="94" s="1"/>
  <c r="N294" i="94" a="1"/>
  <c r="N294" i="94" s="1"/>
  <c r="K294" i="94" a="1"/>
  <c r="K294" i="94" s="1"/>
  <c r="M294" i="94" a="1"/>
  <c r="M294" i="94" s="1"/>
  <c r="L294" i="94" a="1"/>
  <c r="L294" i="94" s="1"/>
  <c r="C294" i="44"/>
  <c r="C294" i="94"/>
  <c r="D294" i="44"/>
  <c r="D294" i="94"/>
  <c r="A296" i="44"/>
  <c r="B296" i="43"/>
  <c r="A297" i="43"/>
  <c r="N295" i="43"/>
  <c r="J295" i="43"/>
  <c r="L295" i="43"/>
  <c r="E295" i="43" a="1"/>
  <c r="E295" i="43" s="1"/>
  <c r="B295" i="94"/>
  <c r="B295" i="44"/>
  <c r="K295" i="43"/>
  <c r="O295" i="43"/>
  <c r="P295" i="43"/>
  <c r="D295" i="43" a="1"/>
  <c r="D295" i="43" s="1"/>
  <c r="M295" i="43"/>
  <c r="C295" i="43" a="1"/>
  <c r="C295" i="43" s="1"/>
  <c r="S295" i="48" l="1"/>
  <c r="P296" i="48"/>
  <c r="D296" i="48"/>
  <c r="S296" i="48" s="1"/>
  <c r="J295" i="44"/>
  <c r="K295" i="44"/>
  <c r="L295" i="44"/>
  <c r="M295" i="44"/>
  <c r="N295" i="44"/>
  <c r="O295" i="44"/>
  <c r="P295" i="44"/>
  <c r="H296" i="48"/>
  <c r="I296" i="48" s="1"/>
  <c r="K297" i="48"/>
  <c r="L297" i="48" s="1"/>
  <c r="M297" i="48" s="1"/>
  <c r="F297" i="48" a="1"/>
  <c r="F297" i="48" s="1"/>
  <c r="C297" i="48" a="1"/>
  <c r="C297" i="48" s="1"/>
  <c r="H297" i="48" s="1"/>
  <c r="I297" i="48" s="1"/>
  <c r="Q295" i="48"/>
  <c r="R295" i="48" s="1"/>
  <c r="E295" i="48"/>
  <c r="E296" i="48" s="1"/>
  <c r="G296" i="48"/>
  <c r="U296" i="48"/>
  <c r="O296" i="48"/>
  <c r="C295" i="94"/>
  <c r="C295" i="44"/>
  <c r="D295" i="94"/>
  <c r="D295" i="44"/>
  <c r="N295" i="94" a="1"/>
  <c r="N295" i="94" s="1"/>
  <c r="K295" i="94" a="1"/>
  <c r="K295" i="94" s="1"/>
  <c r="M295" i="94" a="1"/>
  <c r="M295" i="94" s="1"/>
  <c r="J295" i="94" a="1"/>
  <c r="J295" i="94" s="1"/>
  <c r="L295" i="94" a="1"/>
  <c r="L295" i="94" s="1"/>
  <c r="O295" i="94" a="1"/>
  <c r="O295" i="94" s="1"/>
  <c r="E295" i="44"/>
  <c r="E295" i="94"/>
  <c r="A298" i="43"/>
  <c r="A297" i="44"/>
  <c r="B297" i="43"/>
  <c r="L296" i="43"/>
  <c r="N296" i="43"/>
  <c r="O296" i="43"/>
  <c r="M296" i="43"/>
  <c r="P296" i="43"/>
  <c r="J296" i="43"/>
  <c r="C296" i="43" a="1"/>
  <c r="C296" i="43" s="1"/>
  <c r="K296" i="43"/>
  <c r="B296" i="94"/>
  <c r="D296" i="43" a="1"/>
  <c r="D296" i="43" s="1"/>
  <c r="E296" i="43" a="1"/>
  <c r="E296" i="43" s="1"/>
  <c r="B296" i="44"/>
  <c r="A298" i="48"/>
  <c r="N297" i="48"/>
  <c r="B297" i="48"/>
  <c r="T297" i="48" l="1"/>
  <c r="P297" i="48"/>
  <c r="C298" i="48" a="1"/>
  <c r="C298" i="48" s="1"/>
  <c r="F298" i="48" a="1"/>
  <c r="F298" i="48" s="1"/>
  <c r="K298" i="48"/>
  <c r="L298" i="48" s="1"/>
  <c r="M298" i="48" s="1"/>
  <c r="D297" i="48"/>
  <c r="S297" i="48" s="1"/>
  <c r="J296" i="44"/>
  <c r="K296" i="44"/>
  <c r="L296" i="44"/>
  <c r="M296" i="44"/>
  <c r="N296" i="44"/>
  <c r="O296" i="44"/>
  <c r="P296" i="44"/>
  <c r="O297" i="48"/>
  <c r="G297" i="48"/>
  <c r="U297" i="48"/>
  <c r="J296" i="48"/>
  <c r="Q296" i="48" s="1"/>
  <c r="R296" i="48" s="1"/>
  <c r="B298" i="48"/>
  <c r="N298" i="48"/>
  <c r="A299" i="48"/>
  <c r="E296" i="44"/>
  <c r="E296" i="94"/>
  <c r="D296" i="44"/>
  <c r="D296" i="94"/>
  <c r="N296" i="94" a="1"/>
  <c r="N296" i="94" s="1"/>
  <c r="O296" i="94" a="1"/>
  <c r="O296" i="94" s="1"/>
  <c r="K296" i="94" a="1"/>
  <c r="K296" i="94" s="1"/>
  <c r="L296" i="94" a="1"/>
  <c r="L296" i="94" s="1"/>
  <c r="M296" i="94" a="1"/>
  <c r="M296" i="94" s="1"/>
  <c r="J296" i="94" a="1"/>
  <c r="J296" i="94" s="1"/>
  <c r="C296" i="94"/>
  <c r="C296" i="44"/>
  <c r="J297" i="43"/>
  <c r="C297" i="43" a="1"/>
  <c r="C297" i="43" s="1"/>
  <c r="B297" i="94"/>
  <c r="D297" i="43" a="1"/>
  <c r="D297" i="43" s="1"/>
  <c r="B297" i="44"/>
  <c r="O297" i="43"/>
  <c r="N297" i="43"/>
  <c r="L297" i="43"/>
  <c r="P297" i="43"/>
  <c r="K297" i="43"/>
  <c r="M297" i="43"/>
  <c r="E297" i="43" a="1"/>
  <c r="E297" i="43" s="1"/>
  <c r="A298" i="44"/>
  <c r="A299" i="43"/>
  <c r="B298" i="43"/>
  <c r="E297" i="48" l="1"/>
  <c r="D298" i="48"/>
  <c r="S298" i="48" s="1"/>
  <c r="J297" i="48"/>
  <c r="Q297" i="48" s="1"/>
  <c r="R297" i="48" s="1"/>
  <c r="H298" i="48"/>
  <c r="U298" i="48"/>
  <c r="O298" i="48"/>
  <c r="J297" i="44"/>
  <c r="K297" i="44"/>
  <c r="L297" i="44"/>
  <c r="M297" i="44"/>
  <c r="N297" i="44"/>
  <c r="O297" i="44"/>
  <c r="P297" i="44"/>
  <c r="T298" i="48"/>
  <c r="F299" i="48" a="1"/>
  <c r="F299" i="48" s="1"/>
  <c r="C299" i="48" a="1"/>
  <c r="C299" i="48" s="1"/>
  <c r="K299" i="48"/>
  <c r="L299" i="48" s="1"/>
  <c r="M299" i="48" s="1"/>
  <c r="G298" i="48"/>
  <c r="E298" i="48"/>
  <c r="I298" i="48"/>
  <c r="P298" i="48"/>
  <c r="J298" i="43"/>
  <c r="M298" i="43"/>
  <c r="O298" i="43"/>
  <c r="C298" i="43" a="1"/>
  <c r="C298" i="43" s="1"/>
  <c r="E298" i="43" a="1"/>
  <c r="E298" i="43" s="1"/>
  <c r="N298" i="43"/>
  <c r="L298" i="43"/>
  <c r="D298" i="43" a="1"/>
  <c r="D298" i="43" s="1"/>
  <c r="B298" i="44"/>
  <c r="K298" i="43"/>
  <c r="B298" i="94"/>
  <c r="P298" i="43"/>
  <c r="A300" i="43"/>
  <c r="B299" i="43"/>
  <c r="A299" i="44"/>
  <c r="E297" i="94"/>
  <c r="E297" i="44"/>
  <c r="D297" i="94"/>
  <c r="D297" i="44"/>
  <c r="J297" i="94" a="1"/>
  <c r="J297" i="94" s="1"/>
  <c r="N297" i="94" a="1"/>
  <c r="N297" i="94" s="1"/>
  <c r="M297" i="94" a="1"/>
  <c r="M297" i="94" s="1"/>
  <c r="O297" i="94" a="1"/>
  <c r="O297" i="94" s="1"/>
  <c r="L297" i="94" a="1"/>
  <c r="L297" i="94" s="1"/>
  <c r="K297" i="94" a="1"/>
  <c r="K297" i="94" s="1"/>
  <c r="C297" i="44"/>
  <c r="C297" i="94"/>
  <c r="A300" i="48"/>
  <c r="B299" i="48"/>
  <c r="N299" i="48"/>
  <c r="G299" i="48" l="1"/>
  <c r="P299" i="48"/>
  <c r="J298" i="44"/>
  <c r="K298" i="44"/>
  <c r="L298" i="44"/>
  <c r="M298" i="44"/>
  <c r="N298" i="44"/>
  <c r="O298" i="44"/>
  <c r="P298" i="44"/>
  <c r="T299" i="48"/>
  <c r="H299" i="48"/>
  <c r="I299" i="48" s="1"/>
  <c r="D299" i="48"/>
  <c r="S299" i="48" s="1"/>
  <c r="U299" i="48"/>
  <c r="O299" i="48"/>
  <c r="F300" i="48" a="1"/>
  <c r="F300" i="48" s="1"/>
  <c r="K300" i="48"/>
  <c r="L300" i="48" s="1"/>
  <c r="M300" i="48" s="1"/>
  <c r="C300" i="48" a="1"/>
  <c r="C300" i="48" s="1"/>
  <c r="J298" i="48"/>
  <c r="Q298" i="48" s="1"/>
  <c r="R298" i="48" s="1"/>
  <c r="N300" i="48"/>
  <c r="A301" i="48"/>
  <c r="B300" i="48"/>
  <c r="C299" i="43" a="1"/>
  <c r="C299" i="43" s="1"/>
  <c r="B299" i="44"/>
  <c r="P299" i="43"/>
  <c r="B299" i="94"/>
  <c r="J299" i="43"/>
  <c r="O299" i="43"/>
  <c r="D299" i="43" a="1"/>
  <c r="D299" i="43" s="1"/>
  <c r="K299" i="43"/>
  <c r="L299" i="43"/>
  <c r="N299" i="43"/>
  <c r="E299" i="43" a="1"/>
  <c r="E299" i="43" s="1"/>
  <c r="M299" i="43"/>
  <c r="A301" i="43"/>
  <c r="A300" i="44"/>
  <c r="B300" i="43"/>
  <c r="M298" i="94" a="1"/>
  <c r="M298" i="94" s="1"/>
  <c r="O298" i="94" a="1"/>
  <c r="O298" i="94" s="1"/>
  <c r="N298" i="94" a="1"/>
  <c r="N298" i="94" s="1"/>
  <c r="L298" i="94" a="1"/>
  <c r="L298" i="94" s="1"/>
  <c r="J298" i="94" a="1"/>
  <c r="J298" i="94" s="1"/>
  <c r="K298" i="94" a="1"/>
  <c r="K298" i="94" s="1"/>
  <c r="D298" i="44"/>
  <c r="D298" i="94"/>
  <c r="E298" i="44"/>
  <c r="E298" i="94"/>
  <c r="C298" i="44"/>
  <c r="C298" i="94"/>
  <c r="G300" i="48" l="1"/>
  <c r="O300" i="48"/>
  <c r="J299" i="44"/>
  <c r="K299" i="44"/>
  <c r="L299" i="44"/>
  <c r="M299" i="44"/>
  <c r="N299" i="44"/>
  <c r="O299" i="44"/>
  <c r="P299" i="44"/>
  <c r="U300" i="48"/>
  <c r="J299" i="48"/>
  <c r="Q299" i="48" s="1"/>
  <c r="R299" i="48" s="1"/>
  <c r="J300" i="48"/>
  <c r="F301" i="48" a="1"/>
  <c r="F301" i="48" s="1"/>
  <c r="K301" i="48"/>
  <c r="L301" i="48" s="1"/>
  <c r="M301" i="48" s="1"/>
  <c r="C301" i="48" a="1"/>
  <c r="C301" i="48" s="1"/>
  <c r="P300" i="48"/>
  <c r="H300" i="48"/>
  <c r="I300" i="48" s="1"/>
  <c r="D300" i="48"/>
  <c r="T300" i="48"/>
  <c r="E299" i="48"/>
  <c r="O300" i="43"/>
  <c r="N300" i="43"/>
  <c r="B300" i="44"/>
  <c r="J300" i="43"/>
  <c r="D300" i="43" a="1"/>
  <c r="D300" i="43" s="1"/>
  <c r="C300" i="43" a="1"/>
  <c r="C300" i="43" s="1"/>
  <c r="P300" i="43"/>
  <c r="M300" i="43"/>
  <c r="K300" i="43"/>
  <c r="L300" i="43"/>
  <c r="E300" i="43" a="1"/>
  <c r="E300" i="43" s="1"/>
  <c r="B300" i="94"/>
  <c r="A302" i="43"/>
  <c r="B301" i="43"/>
  <c r="A301" i="44"/>
  <c r="E299" i="94"/>
  <c r="E299" i="44"/>
  <c r="D299" i="44"/>
  <c r="D299" i="94"/>
  <c r="L299" i="94" a="1"/>
  <c r="L299" i="94" s="1"/>
  <c r="O299" i="94" a="1"/>
  <c r="O299" i="94" s="1"/>
  <c r="J299" i="94" a="1"/>
  <c r="J299" i="94" s="1"/>
  <c r="M299" i="94" a="1"/>
  <c r="M299" i="94" s="1"/>
  <c r="K299" i="94" a="1"/>
  <c r="K299" i="94" s="1"/>
  <c r="N299" i="94" a="1"/>
  <c r="N299" i="94" s="1"/>
  <c r="C299" i="94"/>
  <c r="C299" i="44"/>
  <c r="N301" i="48"/>
  <c r="A302" i="48"/>
  <c r="B301" i="48"/>
  <c r="G301" i="48" l="1"/>
  <c r="D301" i="48"/>
  <c r="J300" i="44"/>
  <c r="K300" i="44"/>
  <c r="L300" i="44"/>
  <c r="M300" i="44"/>
  <c r="N300" i="44"/>
  <c r="O300" i="44"/>
  <c r="P300" i="44"/>
  <c r="H301" i="48"/>
  <c r="U301" i="48"/>
  <c r="T301" i="48"/>
  <c r="P301" i="48"/>
  <c r="Q300" i="48"/>
  <c r="R300" i="48" s="1"/>
  <c r="Q301" i="48"/>
  <c r="R301" i="48" s="1"/>
  <c r="O301" i="48"/>
  <c r="J301" i="48"/>
  <c r="E300" i="48"/>
  <c r="S300" i="48"/>
  <c r="S301" i="48" s="1"/>
  <c r="I301" i="48"/>
  <c r="C302" i="48" a="1"/>
  <c r="C302" i="48" s="1"/>
  <c r="F302" i="48" a="1"/>
  <c r="F302" i="48" s="1"/>
  <c r="K302" i="48"/>
  <c r="L302" i="48" s="1"/>
  <c r="M302" i="48" s="1"/>
  <c r="N302" i="48"/>
  <c r="B302" i="48"/>
  <c r="A303" i="48"/>
  <c r="E301" i="43" a="1"/>
  <c r="E301" i="43" s="1"/>
  <c r="J301" i="43"/>
  <c r="B301" i="44"/>
  <c r="B301" i="94"/>
  <c r="O301" i="43"/>
  <c r="K301" i="43"/>
  <c r="P301" i="43"/>
  <c r="L301" i="43"/>
  <c r="M301" i="43"/>
  <c r="C301" i="43" a="1"/>
  <c r="C301" i="43" s="1"/>
  <c r="D301" i="43" a="1"/>
  <c r="D301" i="43" s="1"/>
  <c r="N301" i="43"/>
  <c r="B302" i="43"/>
  <c r="A302" i="44"/>
  <c r="A303" i="43"/>
  <c r="L300" i="94" a="1"/>
  <c r="L300" i="94" s="1"/>
  <c r="N300" i="94" a="1"/>
  <c r="N300" i="94" s="1"/>
  <c r="K300" i="94" a="1"/>
  <c r="K300" i="94" s="1"/>
  <c r="J300" i="94" a="1"/>
  <c r="J300" i="94" s="1"/>
  <c r="O300" i="94" a="1"/>
  <c r="O300" i="94" s="1"/>
  <c r="M300" i="94" a="1"/>
  <c r="M300" i="94" s="1"/>
  <c r="E300" i="94"/>
  <c r="E300" i="44"/>
  <c r="C300" i="94"/>
  <c r="C300" i="44"/>
  <c r="D300" i="44"/>
  <c r="D300" i="94"/>
  <c r="G302" i="48" l="1"/>
  <c r="P302" i="48"/>
  <c r="U302" i="48"/>
  <c r="D302" i="48"/>
  <c r="T302" i="48"/>
  <c r="H302" i="48"/>
  <c r="I302" i="48" s="1"/>
  <c r="J301" i="44"/>
  <c r="K301" i="44"/>
  <c r="L301" i="44"/>
  <c r="M301" i="44"/>
  <c r="N301" i="44"/>
  <c r="O301" i="44"/>
  <c r="P301" i="44"/>
  <c r="O302" i="48"/>
  <c r="S302" i="48"/>
  <c r="C303" i="48" a="1"/>
  <c r="C303" i="48" s="1"/>
  <c r="F303" i="48" a="1"/>
  <c r="F303" i="48" s="1"/>
  <c r="K303" i="48"/>
  <c r="L303" i="48" s="1"/>
  <c r="M303" i="48" s="1"/>
  <c r="E301" i="48"/>
  <c r="A304" i="43"/>
  <c r="A303" i="44"/>
  <c r="B303" i="43"/>
  <c r="P302" i="43"/>
  <c r="L302" i="43"/>
  <c r="M302" i="43"/>
  <c r="K302" i="43"/>
  <c r="D302" i="43" a="1"/>
  <c r="D302" i="43" s="1"/>
  <c r="E302" i="43" a="1"/>
  <c r="E302" i="43" s="1"/>
  <c r="C302" i="43" a="1"/>
  <c r="C302" i="43" s="1"/>
  <c r="O302" i="43"/>
  <c r="J302" i="43"/>
  <c r="B302" i="94"/>
  <c r="B302" i="44"/>
  <c r="N302" i="43"/>
  <c r="D301" i="44"/>
  <c r="D301" i="94"/>
  <c r="C301" i="44"/>
  <c r="C301" i="94"/>
  <c r="J301" i="94" a="1"/>
  <c r="J301" i="94" s="1"/>
  <c r="L301" i="94" a="1"/>
  <c r="L301" i="94" s="1"/>
  <c r="N301" i="94" a="1"/>
  <c r="N301" i="94" s="1"/>
  <c r="M301" i="94" a="1"/>
  <c r="M301" i="94" s="1"/>
  <c r="K301" i="94" a="1"/>
  <c r="K301" i="94" s="1"/>
  <c r="O301" i="94" a="1"/>
  <c r="O301" i="94" s="1"/>
  <c r="E301" i="44"/>
  <c r="E301" i="94"/>
  <c r="A304" i="48"/>
  <c r="B303" i="48"/>
  <c r="N303" i="48"/>
  <c r="G303" i="48" l="1"/>
  <c r="U303" i="48"/>
  <c r="H303" i="48"/>
  <c r="I303" i="48" s="1"/>
  <c r="P303" i="48"/>
  <c r="D303" i="48"/>
  <c r="J302" i="44"/>
  <c r="K302" i="44"/>
  <c r="L302" i="44"/>
  <c r="M302" i="44"/>
  <c r="N302" i="44"/>
  <c r="O302" i="44"/>
  <c r="P302" i="44"/>
  <c r="S303" i="48"/>
  <c r="T303" i="48"/>
  <c r="K304" i="48"/>
  <c r="L304" i="48" s="1"/>
  <c r="M304" i="48" s="1"/>
  <c r="F304" i="48" a="1"/>
  <c r="F304" i="48" s="1"/>
  <c r="C304" i="48" a="1"/>
  <c r="C304" i="48" s="1"/>
  <c r="O304" i="48" s="1"/>
  <c r="O303" i="48"/>
  <c r="E302" i="48"/>
  <c r="J302" i="48"/>
  <c r="Q302" i="48" s="1"/>
  <c r="R302" i="48" s="1"/>
  <c r="B304" i="48"/>
  <c r="A305" i="48"/>
  <c r="N304" i="48"/>
  <c r="O302" i="94" a="1"/>
  <c r="O302" i="94" s="1"/>
  <c r="M302" i="94" a="1"/>
  <c r="M302" i="94" s="1"/>
  <c r="N302" i="94" a="1"/>
  <c r="N302" i="94" s="1"/>
  <c r="K302" i="94" a="1"/>
  <c r="K302" i="94" s="1"/>
  <c r="J302" i="94" a="1"/>
  <c r="J302" i="94" s="1"/>
  <c r="L302" i="94" a="1"/>
  <c r="L302" i="94" s="1"/>
  <c r="C302" i="44"/>
  <c r="C302" i="94"/>
  <c r="E302" i="94"/>
  <c r="E302" i="44"/>
  <c r="D302" i="44"/>
  <c r="D302" i="94"/>
  <c r="D303" i="43" a="1"/>
  <c r="D303" i="43" s="1"/>
  <c r="O303" i="43"/>
  <c r="L303" i="43"/>
  <c r="B303" i="94"/>
  <c r="B303" i="44"/>
  <c r="P303" i="43"/>
  <c r="K303" i="43"/>
  <c r="N303" i="43"/>
  <c r="J303" i="43"/>
  <c r="C303" i="43" a="1"/>
  <c r="C303" i="43" s="1"/>
  <c r="E303" i="43" a="1"/>
  <c r="E303" i="43" s="1"/>
  <c r="M303" i="43"/>
  <c r="B304" i="43"/>
  <c r="A305" i="43"/>
  <c r="A304" i="44"/>
  <c r="D304" i="48" l="1"/>
  <c r="K305" i="48"/>
  <c r="L305" i="48" s="1"/>
  <c r="M305" i="48" s="1"/>
  <c r="C305" i="48" a="1"/>
  <c r="C305" i="48" s="1"/>
  <c r="F305" i="48" a="1"/>
  <c r="F305" i="48" s="1"/>
  <c r="J303" i="48"/>
  <c r="Q303" i="48" s="1"/>
  <c r="R303" i="48" s="1"/>
  <c r="E303" i="48"/>
  <c r="J303" i="44"/>
  <c r="K303" i="44"/>
  <c r="L303" i="44"/>
  <c r="M303" i="44"/>
  <c r="N303" i="44"/>
  <c r="O303" i="44"/>
  <c r="P303" i="44"/>
  <c r="T304" i="48"/>
  <c r="S304" i="48"/>
  <c r="P304" i="48"/>
  <c r="H304" i="48"/>
  <c r="I304" i="48" s="1"/>
  <c r="U304" i="48"/>
  <c r="G304" i="48"/>
  <c r="A305" i="44"/>
  <c r="A306" i="43"/>
  <c r="B305" i="43"/>
  <c r="C304" i="43" a="1"/>
  <c r="C304" i="43" s="1"/>
  <c r="B304" i="44"/>
  <c r="K304" i="43"/>
  <c r="O304" i="43"/>
  <c r="D304" i="43" a="1"/>
  <c r="D304" i="43" s="1"/>
  <c r="E304" i="43" a="1"/>
  <c r="E304" i="43" s="1"/>
  <c r="B304" i="94"/>
  <c r="N304" i="43"/>
  <c r="P304" i="43"/>
  <c r="J304" i="43"/>
  <c r="M304" i="43"/>
  <c r="L304" i="43"/>
  <c r="E303" i="94"/>
  <c r="E303" i="44"/>
  <c r="C303" i="44"/>
  <c r="C303" i="94"/>
  <c r="L303" i="94" a="1"/>
  <c r="L303" i="94" s="1"/>
  <c r="O303" i="94" a="1"/>
  <c r="O303" i="94" s="1"/>
  <c r="N303" i="94" a="1"/>
  <c r="N303" i="94" s="1"/>
  <c r="J303" i="94" a="1"/>
  <c r="J303" i="94" s="1"/>
  <c r="K303" i="94" a="1"/>
  <c r="K303" i="94" s="1"/>
  <c r="M303" i="94" a="1"/>
  <c r="M303" i="94" s="1"/>
  <c r="D303" i="94"/>
  <c r="D303" i="44"/>
  <c r="A306" i="48"/>
  <c r="B305" i="48"/>
  <c r="N305" i="48"/>
  <c r="E304" i="48" l="1"/>
  <c r="G305" i="48"/>
  <c r="O305" i="48"/>
  <c r="F306" i="48" a="1"/>
  <c r="F306" i="48" s="1"/>
  <c r="C306" i="48" a="1"/>
  <c r="C306" i="48" s="1"/>
  <c r="K306" i="48"/>
  <c r="L306" i="48" s="1"/>
  <c r="M306" i="48" s="1"/>
  <c r="U305" i="48"/>
  <c r="P305" i="48"/>
  <c r="T305" i="48"/>
  <c r="H305" i="48"/>
  <c r="I305" i="48" s="1"/>
  <c r="D305" i="48"/>
  <c r="E305" i="48" s="1"/>
  <c r="J304" i="48"/>
  <c r="Q304" i="48" s="1"/>
  <c r="R304" i="48" s="1"/>
  <c r="J305" i="48"/>
  <c r="Q305" i="48" s="1"/>
  <c r="R305" i="48" s="1"/>
  <c r="J304" i="44"/>
  <c r="K304" i="44"/>
  <c r="L304" i="44"/>
  <c r="M304" i="44"/>
  <c r="N304" i="44"/>
  <c r="O304" i="44"/>
  <c r="P304" i="44"/>
  <c r="S305" i="48"/>
  <c r="B306" i="48"/>
  <c r="A307" i="48"/>
  <c r="N306" i="48"/>
  <c r="K304" i="94" a="1"/>
  <c r="K304" i="94" s="1"/>
  <c r="O304" i="94" a="1"/>
  <c r="O304" i="94" s="1"/>
  <c r="L304" i="94" a="1"/>
  <c r="L304" i="94" s="1"/>
  <c r="N304" i="94" a="1"/>
  <c r="N304" i="94" s="1"/>
  <c r="M304" i="94" a="1"/>
  <c r="M304" i="94" s="1"/>
  <c r="J304" i="94" a="1"/>
  <c r="J304" i="94" s="1"/>
  <c r="E304" i="44"/>
  <c r="E304" i="94"/>
  <c r="D304" i="94"/>
  <c r="D304" i="44"/>
  <c r="C304" i="44"/>
  <c r="C304" i="94"/>
  <c r="N305" i="43"/>
  <c r="K305" i="43"/>
  <c r="B305" i="94"/>
  <c r="D305" i="43" a="1"/>
  <c r="D305" i="43" s="1"/>
  <c r="B305" i="44"/>
  <c r="M305" i="43"/>
  <c r="O305" i="43"/>
  <c r="P305" i="43"/>
  <c r="J305" i="43"/>
  <c r="L305" i="43"/>
  <c r="E305" i="43" a="1"/>
  <c r="E305" i="43" s="1"/>
  <c r="C305" i="43" a="1"/>
  <c r="C305" i="43" s="1"/>
  <c r="A306" i="44"/>
  <c r="B306" i="43"/>
  <c r="A307" i="43"/>
  <c r="G306" i="48" l="1"/>
  <c r="K307" i="48"/>
  <c r="L307" i="48" s="1"/>
  <c r="M307" i="48" s="1"/>
  <c r="F307" i="48" a="1"/>
  <c r="F307" i="48" s="1"/>
  <c r="C307" i="48" a="1"/>
  <c r="C307" i="48" s="1"/>
  <c r="T306" i="48"/>
  <c r="H306" i="48"/>
  <c r="I306" i="48" s="1"/>
  <c r="P306" i="48"/>
  <c r="U306" i="48"/>
  <c r="J305" i="44"/>
  <c r="K305" i="44"/>
  <c r="L305" i="44"/>
  <c r="M305" i="44"/>
  <c r="N305" i="44"/>
  <c r="O305" i="44"/>
  <c r="P305" i="44"/>
  <c r="D306" i="48"/>
  <c r="E306" i="48" s="1"/>
  <c r="O306" i="48"/>
  <c r="A307" i="44"/>
  <c r="B307" i="43"/>
  <c r="A308" i="43"/>
  <c r="E306" i="43" a="1"/>
  <c r="E306" i="43" s="1"/>
  <c r="O306" i="43"/>
  <c r="B306" i="44"/>
  <c r="D306" i="43" a="1"/>
  <c r="D306" i="43" s="1"/>
  <c r="C306" i="43" a="1"/>
  <c r="C306" i="43" s="1"/>
  <c r="L306" i="43"/>
  <c r="M306" i="43"/>
  <c r="N306" i="43"/>
  <c r="K306" i="43"/>
  <c r="J306" i="43"/>
  <c r="P306" i="43"/>
  <c r="B306" i="94"/>
  <c r="C305" i="44"/>
  <c r="C305" i="94"/>
  <c r="E305" i="94"/>
  <c r="E305" i="44"/>
  <c r="D305" i="44"/>
  <c r="D305" i="94"/>
  <c r="M305" i="94" a="1"/>
  <c r="M305" i="94" s="1"/>
  <c r="N305" i="94" a="1"/>
  <c r="N305" i="94" s="1"/>
  <c r="J305" i="94" a="1"/>
  <c r="J305" i="94" s="1"/>
  <c r="K305" i="94" a="1"/>
  <c r="K305" i="94" s="1"/>
  <c r="O305" i="94" a="1"/>
  <c r="O305" i="94" s="1"/>
  <c r="L305" i="94" a="1"/>
  <c r="L305" i="94" s="1"/>
  <c r="N307" i="48"/>
  <c r="B307" i="48"/>
  <c r="A308" i="48"/>
  <c r="T307" i="48" l="1"/>
  <c r="H307" i="48"/>
  <c r="I307" i="48" s="1"/>
  <c r="C308" i="48" a="1"/>
  <c r="C308" i="48" s="1"/>
  <c r="K308" i="48"/>
  <c r="L308" i="48" s="1"/>
  <c r="M308" i="48" s="1"/>
  <c r="F308" i="48" a="1"/>
  <c r="F308" i="48" s="1"/>
  <c r="J306" i="44"/>
  <c r="K306" i="44"/>
  <c r="L306" i="44"/>
  <c r="M306" i="44"/>
  <c r="N306" i="44"/>
  <c r="O306" i="44"/>
  <c r="P306" i="44"/>
  <c r="G307" i="48"/>
  <c r="O307" i="48"/>
  <c r="J306" i="48"/>
  <c r="Q306" i="48" s="1"/>
  <c r="R306" i="48" s="1"/>
  <c r="D307" i="48"/>
  <c r="E307" i="48" s="1"/>
  <c r="U307" i="48"/>
  <c r="P307" i="48"/>
  <c r="S306" i="48"/>
  <c r="B308" i="48"/>
  <c r="A309" i="48"/>
  <c r="N308" i="48"/>
  <c r="K306" i="94" a="1"/>
  <c r="K306" i="94" s="1"/>
  <c r="J306" i="94" a="1"/>
  <c r="J306" i="94" s="1"/>
  <c r="N306" i="94" a="1"/>
  <c r="N306" i="94" s="1"/>
  <c r="O306" i="94" a="1"/>
  <c r="O306" i="94" s="1"/>
  <c r="M306" i="94" a="1"/>
  <c r="M306" i="94" s="1"/>
  <c r="L306" i="94" a="1"/>
  <c r="L306" i="94" s="1"/>
  <c r="C306" i="94"/>
  <c r="C306" i="44"/>
  <c r="D306" i="44"/>
  <c r="D306" i="94"/>
  <c r="E306" i="44"/>
  <c r="E306" i="94"/>
  <c r="A309" i="43"/>
  <c r="A308" i="44"/>
  <c r="B308" i="43"/>
  <c r="B307" i="44"/>
  <c r="J307" i="43"/>
  <c r="M307" i="43"/>
  <c r="C307" i="43" a="1"/>
  <c r="C307" i="43" s="1"/>
  <c r="N307" i="43"/>
  <c r="O307" i="43"/>
  <c r="E307" i="43" a="1"/>
  <c r="E307" i="43" s="1"/>
  <c r="P307" i="43"/>
  <c r="L307" i="43"/>
  <c r="D307" i="43" a="1"/>
  <c r="D307" i="43" s="1"/>
  <c r="B307" i="94"/>
  <c r="K307" i="43"/>
  <c r="C309" i="48" l="1" a="1"/>
  <c r="C309" i="48" s="1"/>
  <c r="P309" i="48" s="1"/>
  <c r="F309" i="48" a="1"/>
  <c r="F309" i="48" s="1"/>
  <c r="K309" i="48"/>
  <c r="L309" i="48" s="1"/>
  <c r="M309" i="48" s="1"/>
  <c r="U308" i="48"/>
  <c r="J307" i="44"/>
  <c r="K307" i="44"/>
  <c r="L307" i="44"/>
  <c r="M307" i="44"/>
  <c r="N307" i="44"/>
  <c r="O307" i="44"/>
  <c r="P307" i="44"/>
  <c r="G308" i="48"/>
  <c r="H308" i="48"/>
  <c r="I308" i="48" s="1"/>
  <c r="P308" i="48"/>
  <c r="O308" i="48"/>
  <c r="T308" i="48"/>
  <c r="S307" i="48"/>
  <c r="D308" i="48"/>
  <c r="J307" i="48"/>
  <c r="Q307" i="48" s="1"/>
  <c r="R307" i="48" s="1"/>
  <c r="K307" i="94" a="1"/>
  <c r="K307" i="94" s="1"/>
  <c r="J307" i="94" a="1"/>
  <c r="J307" i="94" s="1"/>
  <c r="M307" i="94" a="1"/>
  <c r="M307" i="94" s="1"/>
  <c r="O307" i="94" a="1"/>
  <c r="O307" i="94" s="1"/>
  <c r="L307" i="94" a="1"/>
  <c r="L307" i="94" s="1"/>
  <c r="N307" i="94" a="1"/>
  <c r="N307" i="94" s="1"/>
  <c r="D307" i="94"/>
  <c r="D307" i="44"/>
  <c r="E307" i="44"/>
  <c r="E307" i="94"/>
  <c r="C307" i="44"/>
  <c r="C307" i="94"/>
  <c r="L308" i="43"/>
  <c r="M308" i="43"/>
  <c r="J308" i="43"/>
  <c r="O308" i="43"/>
  <c r="C308" i="43" a="1"/>
  <c r="C308" i="43" s="1"/>
  <c r="K308" i="43"/>
  <c r="E308" i="43" a="1"/>
  <c r="E308" i="43" s="1"/>
  <c r="B308" i="94"/>
  <c r="N308" i="43"/>
  <c r="P308" i="43"/>
  <c r="D308" i="43" a="1"/>
  <c r="D308" i="43" s="1"/>
  <c r="B308" i="44"/>
  <c r="A310" i="43"/>
  <c r="A309" i="44"/>
  <c r="B309" i="43"/>
  <c r="B309" i="48"/>
  <c r="A310" i="48"/>
  <c r="N309" i="48"/>
  <c r="H309" i="48" l="1"/>
  <c r="I309" i="48" s="1"/>
  <c r="K310" i="48"/>
  <c r="L310" i="48" s="1"/>
  <c r="M310" i="48" s="1"/>
  <c r="C310" i="48" a="1"/>
  <c r="C310" i="48" s="1"/>
  <c r="O310" i="48" s="1"/>
  <c r="F310" i="48" a="1"/>
  <c r="F310" i="48" s="1"/>
  <c r="O309" i="48"/>
  <c r="J308" i="44"/>
  <c r="K308" i="44"/>
  <c r="L308" i="44"/>
  <c r="M308" i="44"/>
  <c r="N308" i="44"/>
  <c r="O308" i="44"/>
  <c r="P308" i="44"/>
  <c r="D309" i="48"/>
  <c r="U309" i="48"/>
  <c r="S308" i="48"/>
  <c r="E308" i="48"/>
  <c r="G309" i="48"/>
  <c r="T309" i="48"/>
  <c r="J308" i="48"/>
  <c r="Q308" i="48" s="1"/>
  <c r="R308" i="48" s="1"/>
  <c r="A311" i="48"/>
  <c r="B310" i="48"/>
  <c r="N310" i="48"/>
  <c r="E309" i="43" a="1"/>
  <c r="E309" i="43" s="1"/>
  <c r="O309" i="43"/>
  <c r="J309" i="43"/>
  <c r="N309" i="43"/>
  <c r="B309" i="94"/>
  <c r="D309" i="43" a="1"/>
  <c r="D309" i="43" s="1"/>
  <c r="M309" i="43"/>
  <c r="C309" i="43" a="1"/>
  <c r="C309" i="43" s="1"/>
  <c r="L309" i="43"/>
  <c r="B309" i="44"/>
  <c r="P309" i="43"/>
  <c r="K309" i="43"/>
  <c r="A310" i="44"/>
  <c r="B310" i="43"/>
  <c r="A311" i="43"/>
  <c r="D308" i="44"/>
  <c r="D308" i="94"/>
  <c r="M308" i="94" a="1"/>
  <c r="M308" i="94" s="1"/>
  <c r="L308" i="94" a="1"/>
  <c r="L308" i="94" s="1"/>
  <c r="J308" i="94" a="1"/>
  <c r="J308" i="94" s="1"/>
  <c r="K308" i="94" a="1"/>
  <c r="K308" i="94" s="1"/>
  <c r="O308" i="94" a="1"/>
  <c r="O308" i="94" s="1"/>
  <c r="N308" i="94" a="1"/>
  <c r="N308" i="94" s="1"/>
  <c r="E308" i="44"/>
  <c r="E308" i="94"/>
  <c r="C308" i="94"/>
  <c r="C308" i="44"/>
  <c r="E309" i="48" l="1"/>
  <c r="P310" i="48"/>
  <c r="H310" i="48"/>
  <c r="I310" i="48" s="1"/>
  <c r="J310" i="48"/>
  <c r="Q310" i="48" s="1"/>
  <c r="R310" i="48" s="1"/>
  <c r="C311" i="48" a="1"/>
  <c r="C311" i="48" s="1"/>
  <c r="K311" i="48"/>
  <c r="L311" i="48" s="1"/>
  <c r="M311" i="48" s="1"/>
  <c r="F311" i="48" a="1"/>
  <c r="F311" i="48" s="1"/>
  <c r="S309" i="48"/>
  <c r="J309" i="48"/>
  <c r="Q309" i="48" s="1"/>
  <c r="R309" i="48" s="1"/>
  <c r="G310" i="48"/>
  <c r="T310" i="48"/>
  <c r="J309" i="44"/>
  <c r="K309" i="44"/>
  <c r="L309" i="44"/>
  <c r="M309" i="44"/>
  <c r="N309" i="44"/>
  <c r="O309" i="44"/>
  <c r="P309" i="44"/>
  <c r="D310" i="48"/>
  <c r="U310" i="48"/>
  <c r="A311" i="44"/>
  <c r="A312" i="43"/>
  <c r="B311" i="43"/>
  <c r="B310" i="44"/>
  <c r="P310" i="43"/>
  <c r="J310" i="43"/>
  <c r="K310" i="43"/>
  <c r="N310" i="43"/>
  <c r="B310" i="94"/>
  <c r="L310" i="43"/>
  <c r="C310" i="43" a="1"/>
  <c r="C310" i="43" s="1"/>
  <c r="M310" i="43"/>
  <c r="D310" i="43" a="1"/>
  <c r="D310" i="43" s="1"/>
  <c r="O310" i="43"/>
  <c r="E310" i="43" a="1"/>
  <c r="E310" i="43" s="1"/>
  <c r="C309" i="94"/>
  <c r="C309" i="44"/>
  <c r="D309" i="44"/>
  <c r="D309" i="94"/>
  <c r="L309" i="94" a="1"/>
  <c r="L309" i="94" s="1"/>
  <c r="J309" i="94" a="1"/>
  <c r="J309" i="94" s="1"/>
  <c r="M309" i="94" a="1"/>
  <c r="M309" i="94" s="1"/>
  <c r="O309" i="94" a="1"/>
  <c r="O309" i="94" s="1"/>
  <c r="N309" i="94" a="1"/>
  <c r="N309" i="94" s="1"/>
  <c r="K309" i="94" a="1"/>
  <c r="K309" i="94" s="1"/>
  <c r="E309" i="94"/>
  <c r="E309" i="44"/>
  <c r="A312" i="48"/>
  <c r="N311" i="48"/>
  <c r="B311" i="48"/>
  <c r="G311" i="48" l="1"/>
  <c r="S310" i="48"/>
  <c r="H311" i="48"/>
  <c r="I311" i="48" s="1"/>
  <c r="E310" i="48"/>
  <c r="D311" i="48"/>
  <c r="S311" i="48" s="1"/>
  <c r="T311" i="48"/>
  <c r="U311" i="48"/>
  <c r="O311" i="48"/>
  <c r="P311" i="48"/>
  <c r="C312" i="48" a="1"/>
  <c r="C312" i="48" s="1"/>
  <c r="H312" i="48" s="1"/>
  <c r="I312" i="48" s="1"/>
  <c r="F312" i="48" a="1"/>
  <c r="F312" i="48" s="1"/>
  <c r="K312" i="48"/>
  <c r="L312" i="48" s="1"/>
  <c r="M312" i="48" s="1"/>
  <c r="J310" i="44"/>
  <c r="K310" i="44"/>
  <c r="L310" i="44"/>
  <c r="M310" i="44"/>
  <c r="N310" i="44"/>
  <c r="O310" i="44"/>
  <c r="P310" i="44"/>
  <c r="A313" i="48"/>
  <c r="N312" i="48"/>
  <c r="B312" i="48"/>
  <c r="E310" i="94"/>
  <c r="E310" i="44"/>
  <c r="D310" i="94"/>
  <c r="D310" i="44"/>
  <c r="C310" i="94"/>
  <c r="C310" i="44"/>
  <c r="M310" i="94" a="1"/>
  <c r="M310" i="94" s="1"/>
  <c r="J310" i="94" a="1"/>
  <c r="J310" i="94" s="1"/>
  <c r="O310" i="94" a="1"/>
  <c r="O310" i="94" s="1"/>
  <c r="K310" i="94" a="1"/>
  <c r="K310" i="94" s="1"/>
  <c r="N310" i="94" a="1"/>
  <c r="N310" i="94" s="1"/>
  <c r="L310" i="94" a="1"/>
  <c r="L310" i="94" s="1"/>
  <c r="E311" i="43" a="1"/>
  <c r="E311" i="43" s="1"/>
  <c r="N311" i="43"/>
  <c r="O311" i="43"/>
  <c r="B311" i="94"/>
  <c r="J311" i="43"/>
  <c r="P311" i="43"/>
  <c r="C311" i="43" a="1"/>
  <c r="C311" i="43" s="1"/>
  <c r="K311" i="43"/>
  <c r="M311" i="43"/>
  <c r="D311" i="43" a="1"/>
  <c r="D311" i="43" s="1"/>
  <c r="B311" i="44"/>
  <c r="L311" i="43"/>
  <c r="B312" i="43"/>
  <c r="A313" i="43"/>
  <c r="A312" i="44"/>
  <c r="E311" i="48" l="1"/>
  <c r="P312" i="48"/>
  <c r="T312" i="48"/>
  <c r="D312" i="48"/>
  <c r="S312" i="48" s="1"/>
  <c r="O312" i="48"/>
  <c r="U312" i="48"/>
  <c r="J311" i="44"/>
  <c r="K311" i="44"/>
  <c r="L311" i="44"/>
  <c r="M311" i="44"/>
  <c r="N311" i="44"/>
  <c r="O311" i="44"/>
  <c r="P311" i="44"/>
  <c r="K313" i="48"/>
  <c r="L313" i="48" s="1"/>
  <c r="M313" i="48" s="1"/>
  <c r="C313" i="48" a="1"/>
  <c r="C313" i="48" s="1"/>
  <c r="F313" i="48" a="1"/>
  <c r="F313" i="48" s="1"/>
  <c r="J311" i="48"/>
  <c r="Q311" i="48" s="1"/>
  <c r="R311" i="48" s="1"/>
  <c r="G312" i="48"/>
  <c r="A314" i="43"/>
  <c r="A313" i="44"/>
  <c r="B313" i="43"/>
  <c r="P312" i="43"/>
  <c r="D312" i="43" a="1"/>
  <c r="D312" i="43" s="1"/>
  <c r="N312" i="43"/>
  <c r="C312" i="43" a="1"/>
  <c r="C312" i="43" s="1"/>
  <c r="B312" i="94"/>
  <c r="K312" i="43"/>
  <c r="M312" i="43"/>
  <c r="B312" i="44"/>
  <c r="J312" i="43"/>
  <c r="E312" i="43" a="1"/>
  <c r="E312" i="43" s="1"/>
  <c r="L312" i="43"/>
  <c r="O312" i="43"/>
  <c r="D311" i="44"/>
  <c r="D311" i="94"/>
  <c r="C311" i="94"/>
  <c r="C311" i="44"/>
  <c r="M311" i="94" a="1"/>
  <c r="M311" i="94" s="1"/>
  <c r="N311" i="94" a="1"/>
  <c r="N311" i="94" s="1"/>
  <c r="L311" i="94" a="1"/>
  <c r="L311" i="94" s="1"/>
  <c r="J311" i="94" a="1"/>
  <c r="J311" i="94" s="1"/>
  <c r="K311" i="94" a="1"/>
  <c r="K311" i="94" s="1"/>
  <c r="O311" i="94" a="1"/>
  <c r="O311" i="94" s="1"/>
  <c r="E311" i="94"/>
  <c r="E311" i="44"/>
  <c r="B313" i="48"/>
  <c r="N313" i="48"/>
  <c r="A314" i="48"/>
  <c r="E312" i="48" l="1"/>
  <c r="G313" i="48"/>
  <c r="D313" i="48"/>
  <c r="E313" i="48" s="1"/>
  <c r="J312" i="44"/>
  <c r="K312" i="44"/>
  <c r="L312" i="44"/>
  <c r="M312" i="44"/>
  <c r="N312" i="44"/>
  <c r="O312" i="44"/>
  <c r="P312" i="44"/>
  <c r="T313" i="48"/>
  <c r="J312" i="48"/>
  <c r="Q312" i="48" s="1"/>
  <c r="R312" i="48" s="1"/>
  <c r="C314" i="48" a="1"/>
  <c r="C314" i="48" s="1"/>
  <c r="F314" i="48" a="1"/>
  <c r="F314" i="48" s="1"/>
  <c r="K314" i="48"/>
  <c r="L314" i="48" s="1"/>
  <c r="M314" i="48" s="1"/>
  <c r="S313" i="48"/>
  <c r="O313" i="48"/>
  <c r="P313" i="48"/>
  <c r="H313" i="48"/>
  <c r="I313" i="48" s="1"/>
  <c r="U313" i="48"/>
  <c r="J313" i="48"/>
  <c r="Q313" i="48" s="1"/>
  <c r="R313" i="48" s="1"/>
  <c r="N314" i="48"/>
  <c r="B314" i="48"/>
  <c r="A315" i="48"/>
  <c r="E312" i="44"/>
  <c r="E312" i="94"/>
  <c r="J312" i="94" a="1"/>
  <c r="J312" i="94" s="1"/>
  <c r="O312" i="94" a="1"/>
  <c r="O312" i="94" s="1"/>
  <c r="K312" i="94" a="1"/>
  <c r="K312" i="94" s="1"/>
  <c r="M312" i="94" a="1"/>
  <c r="M312" i="94" s="1"/>
  <c r="N312" i="94" a="1"/>
  <c r="N312" i="94" s="1"/>
  <c r="L312" i="94" a="1"/>
  <c r="L312" i="94" s="1"/>
  <c r="C312" i="94"/>
  <c r="C312" i="44"/>
  <c r="D312" i="44"/>
  <c r="D312" i="94"/>
  <c r="J313" i="43"/>
  <c r="N313" i="43"/>
  <c r="C313" i="43" a="1"/>
  <c r="C313" i="43" s="1"/>
  <c r="P313" i="43"/>
  <c r="K313" i="43"/>
  <c r="M313" i="43"/>
  <c r="L313" i="43"/>
  <c r="D313" i="43" a="1"/>
  <c r="D313" i="43" s="1"/>
  <c r="B313" i="94"/>
  <c r="E313" i="43" a="1"/>
  <c r="E313" i="43" s="1"/>
  <c r="O313" i="43"/>
  <c r="B313" i="44"/>
  <c r="A315" i="43"/>
  <c r="B314" i="43"/>
  <c r="A314" i="44"/>
  <c r="G314" i="48" l="1"/>
  <c r="C315" i="48" a="1"/>
  <c r="C315" i="48" s="1"/>
  <c r="K315" i="48"/>
  <c r="L315" i="48" s="1"/>
  <c r="M315" i="48" s="1"/>
  <c r="F315" i="48" a="1"/>
  <c r="F315" i="48" s="1"/>
  <c r="T314" i="48"/>
  <c r="D314" i="48"/>
  <c r="E314" i="48" s="1"/>
  <c r="U314" i="48"/>
  <c r="H314" i="48"/>
  <c r="I314" i="48" s="1"/>
  <c r="O314" i="48"/>
  <c r="J313" i="44"/>
  <c r="K313" i="44"/>
  <c r="L313" i="44"/>
  <c r="M313" i="44"/>
  <c r="N313" i="44"/>
  <c r="O313" i="44"/>
  <c r="P313" i="44"/>
  <c r="S314" i="48"/>
  <c r="P314" i="48"/>
  <c r="M314" i="43"/>
  <c r="J314" i="43"/>
  <c r="C314" i="43" a="1"/>
  <c r="C314" i="43" s="1"/>
  <c r="B314" i="44"/>
  <c r="O314" i="43"/>
  <c r="E314" i="43" a="1"/>
  <c r="E314" i="43" s="1"/>
  <c r="N314" i="43"/>
  <c r="L314" i="43"/>
  <c r="K314" i="43"/>
  <c r="P314" i="43"/>
  <c r="D314" i="43" a="1"/>
  <c r="D314" i="43" s="1"/>
  <c r="B314" i="94"/>
  <c r="A316" i="43"/>
  <c r="A315" i="44"/>
  <c r="B315" i="43"/>
  <c r="E313" i="94"/>
  <c r="E313" i="44"/>
  <c r="J313" i="94" a="1"/>
  <c r="J313" i="94" s="1"/>
  <c r="L313" i="94" a="1"/>
  <c r="L313" i="94" s="1"/>
  <c r="M313" i="94" a="1"/>
  <c r="M313" i="94" s="1"/>
  <c r="K313" i="94" a="1"/>
  <c r="K313" i="94" s="1"/>
  <c r="N313" i="94" a="1"/>
  <c r="N313" i="94" s="1"/>
  <c r="O313" i="94" a="1"/>
  <c r="O313" i="94" s="1"/>
  <c r="D313" i="94"/>
  <c r="D313" i="44"/>
  <c r="C313" i="94"/>
  <c r="C313" i="44"/>
  <c r="A316" i="48"/>
  <c r="B315" i="48"/>
  <c r="N315" i="48"/>
  <c r="O315" i="48" l="1"/>
  <c r="K316" i="48"/>
  <c r="L316" i="48" s="1"/>
  <c r="M316" i="48" s="1"/>
  <c r="C316" i="48" a="1"/>
  <c r="C316" i="48" s="1"/>
  <c r="F316" i="48" a="1"/>
  <c r="F316" i="48" s="1"/>
  <c r="J314" i="44"/>
  <c r="K314" i="44"/>
  <c r="L314" i="44"/>
  <c r="M314" i="44"/>
  <c r="N314" i="44"/>
  <c r="O314" i="44"/>
  <c r="P314" i="44"/>
  <c r="H315" i="48"/>
  <c r="D315" i="48"/>
  <c r="S315" i="48" s="1"/>
  <c r="U315" i="48"/>
  <c r="G315" i="48"/>
  <c r="T315" i="48"/>
  <c r="P315" i="48"/>
  <c r="J314" i="48"/>
  <c r="Q314" i="48" s="1"/>
  <c r="R314" i="48" s="1"/>
  <c r="A317" i="48"/>
  <c r="B316" i="48"/>
  <c r="N316" i="48"/>
  <c r="L315" i="43"/>
  <c r="K315" i="43"/>
  <c r="P315" i="43"/>
  <c r="C315" i="43" a="1"/>
  <c r="C315" i="43" s="1"/>
  <c r="B315" i="94"/>
  <c r="E315" i="43" a="1"/>
  <c r="E315" i="43" s="1"/>
  <c r="J315" i="43"/>
  <c r="D315" i="43" a="1"/>
  <c r="D315" i="43" s="1"/>
  <c r="B315" i="44"/>
  <c r="M315" i="43"/>
  <c r="O315" i="43"/>
  <c r="N315" i="43"/>
  <c r="A316" i="44"/>
  <c r="A317" i="43"/>
  <c r="B316" i="43"/>
  <c r="K314" i="94" a="1"/>
  <c r="K314" i="94" s="1"/>
  <c r="M314" i="94" a="1"/>
  <c r="M314" i="94" s="1"/>
  <c r="L314" i="94" a="1"/>
  <c r="L314" i="94" s="1"/>
  <c r="N314" i="94" a="1"/>
  <c r="N314" i="94" s="1"/>
  <c r="J314" i="94" a="1"/>
  <c r="J314" i="94" s="1"/>
  <c r="O314" i="94" a="1"/>
  <c r="O314" i="94" s="1"/>
  <c r="D314" i="44"/>
  <c r="D314" i="94"/>
  <c r="E314" i="44"/>
  <c r="E314" i="94"/>
  <c r="C314" i="94"/>
  <c r="C314" i="44"/>
  <c r="G316" i="48" l="1"/>
  <c r="H316" i="48"/>
  <c r="J315" i="48"/>
  <c r="Q315" i="48" s="1"/>
  <c r="R315" i="48" s="1"/>
  <c r="P316" i="48"/>
  <c r="E315" i="48"/>
  <c r="O316" i="48"/>
  <c r="T316" i="48"/>
  <c r="K317" i="48"/>
  <c r="L317" i="48" s="1"/>
  <c r="M317" i="48" s="1"/>
  <c r="C317" i="48" a="1"/>
  <c r="C317" i="48" s="1"/>
  <c r="H317" i="48" s="1"/>
  <c r="I317" i="48" s="1"/>
  <c r="F317" i="48" a="1"/>
  <c r="F317" i="48" s="1"/>
  <c r="J315" i="44"/>
  <c r="K315" i="44"/>
  <c r="L315" i="44"/>
  <c r="M315" i="44"/>
  <c r="N315" i="44"/>
  <c r="O315" i="44"/>
  <c r="P315" i="44"/>
  <c r="U316" i="48"/>
  <c r="D316" i="48"/>
  <c r="I315" i="48"/>
  <c r="I316" i="48" s="1"/>
  <c r="D316" i="43" a="1"/>
  <c r="D316" i="43" s="1"/>
  <c r="M316" i="43"/>
  <c r="B316" i="44"/>
  <c r="K316" i="43"/>
  <c r="O316" i="43"/>
  <c r="C316" i="43" a="1"/>
  <c r="C316" i="43" s="1"/>
  <c r="L316" i="43"/>
  <c r="B316" i="94"/>
  <c r="J316" i="43"/>
  <c r="E316" i="43" a="1"/>
  <c r="E316" i="43" s="1"/>
  <c r="P316" i="43"/>
  <c r="N316" i="43"/>
  <c r="A318" i="43"/>
  <c r="B317" i="43"/>
  <c r="A317" i="44"/>
  <c r="D315" i="44"/>
  <c r="D315" i="94"/>
  <c r="E315" i="94"/>
  <c r="E315" i="44"/>
  <c r="K315" i="94" a="1"/>
  <c r="K315" i="94" s="1"/>
  <c r="O315" i="94" a="1"/>
  <c r="O315" i="94" s="1"/>
  <c r="M315" i="94" a="1"/>
  <c r="M315" i="94" s="1"/>
  <c r="N315" i="94" a="1"/>
  <c r="N315" i="94" s="1"/>
  <c r="L315" i="94" a="1"/>
  <c r="L315" i="94" s="1"/>
  <c r="J315" i="94" a="1"/>
  <c r="J315" i="94" s="1"/>
  <c r="C315" i="44"/>
  <c r="C315" i="94"/>
  <c r="A318" i="48"/>
  <c r="B317" i="48"/>
  <c r="N317" i="48"/>
  <c r="E316" i="48" l="1"/>
  <c r="U317" i="48"/>
  <c r="D317" i="48"/>
  <c r="O317" i="48"/>
  <c r="P317" i="48"/>
  <c r="C318" i="48" a="1"/>
  <c r="C318" i="48" s="1"/>
  <c r="O318" i="48" s="1"/>
  <c r="K318" i="48"/>
  <c r="L318" i="48" s="1"/>
  <c r="M318" i="48" s="1"/>
  <c r="F318" i="48" a="1"/>
  <c r="F318" i="48" s="1"/>
  <c r="T317" i="48"/>
  <c r="J316" i="44"/>
  <c r="K316" i="44"/>
  <c r="L316" i="44"/>
  <c r="M316" i="44"/>
  <c r="N316" i="44"/>
  <c r="O316" i="44"/>
  <c r="P316" i="44"/>
  <c r="S316" i="48"/>
  <c r="G317" i="48"/>
  <c r="E317" i="48"/>
  <c r="J316" i="48"/>
  <c r="Q316" i="48" s="1"/>
  <c r="R316" i="48" s="1"/>
  <c r="B318" i="48"/>
  <c r="N318" i="48"/>
  <c r="A319" i="48"/>
  <c r="O317" i="43"/>
  <c r="C317" i="43" a="1"/>
  <c r="C317" i="43" s="1"/>
  <c r="J317" i="43"/>
  <c r="N317" i="43"/>
  <c r="M317" i="43"/>
  <c r="D317" i="43" a="1"/>
  <c r="D317" i="43" s="1"/>
  <c r="P317" i="43"/>
  <c r="K317" i="43"/>
  <c r="L317" i="43"/>
  <c r="B317" i="44"/>
  <c r="B317" i="94"/>
  <c r="E317" i="43" a="1"/>
  <c r="E317" i="43" s="1"/>
  <c r="A318" i="44"/>
  <c r="A319" i="43"/>
  <c r="B318" i="43"/>
  <c r="E316" i="94"/>
  <c r="E316" i="44"/>
  <c r="K316" i="94" a="1"/>
  <c r="K316" i="94" s="1"/>
  <c r="J316" i="94" a="1"/>
  <c r="J316" i="94" s="1"/>
  <c r="M316" i="94" a="1"/>
  <c r="M316" i="94" s="1"/>
  <c r="O316" i="94" a="1"/>
  <c r="O316" i="94" s="1"/>
  <c r="N316" i="94" a="1"/>
  <c r="N316" i="94" s="1"/>
  <c r="L316" i="94" a="1"/>
  <c r="L316" i="94" s="1"/>
  <c r="C316" i="94"/>
  <c r="C316" i="44"/>
  <c r="D316" i="94"/>
  <c r="D316" i="44"/>
  <c r="S317" i="48" l="1"/>
  <c r="J317" i="44"/>
  <c r="K317" i="44"/>
  <c r="L317" i="44"/>
  <c r="M317" i="44"/>
  <c r="N317" i="44"/>
  <c r="O317" i="44"/>
  <c r="P317" i="44"/>
  <c r="G318" i="48"/>
  <c r="J317" i="48"/>
  <c r="Q317" i="48" s="1"/>
  <c r="R317" i="48" s="1"/>
  <c r="H318" i="48"/>
  <c r="I318" i="48" s="1"/>
  <c r="P318" i="48"/>
  <c r="T318" i="48"/>
  <c r="K319" i="48"/>
  <c r="L319" i="48" s="1"/>
  <c r="M319" i="48" s="1"/>
  <c r="C319" i="48" a="1"/>
  <c r="C319" i="48" s="1"/>
  <c r="F319" i="48" a="1"/>
  <c r="F319" i="48" s="1"/>
  <c r="U318" i="48"/>
  <c r="D318" i="48"/>
  <c r="S318" i="48" s="1"/>
  <c r="D318" i="43" a="1"/>
  <c r="D318" i="43" s="1"/>
  <c r="P318" i="43"/>
  <c r="E318" i="43" a="1"/>
  <c r="E318" i="43" s="1"/>
  <c r="B318" i="94"/>
  <c r="L318" i="43"/>
  <c r="J318" i="43"/>
  <c r="C318" i="43" a="1"/>
  <c r="C318" i="43" s="1"/>
  <c r="K318" i="43"/>
  <c r="O318" i="43"/>
  <c r="B318" i="44"/>
  <c r="M318" i="43"/>
  <c r="N318" i="43"/>
  <c r="A319" i="44"/>
  <c r="B319" i="43"/>
  <c r="A320" i="43"/>
  <c r="E317" i="94"/>
  <c r="E317" i="44"/>
  <c r="O317" i="94" a="1"/>
  <c r="O317" i="94" s="1"/>
  <c r="L317" i="94" a="1"/>
  <c r="L317" i="94" s="1"/>
  <c r="J317" i="94" a="1"/>
  <c r="J317" i="94" s="1"/>
  <c r="M317" i="94" a="1"/>
  <c r="M317" i="94" s="1"/>
  <c r="K317" i="94" a="1"/>
  <c r="K317" i="94" s="1"/>
  <c r="N317" i="94" a="1"/>
  <c r="N317" i="94" s="1"/>
  <c r="D317" i="44"/>
  <c r="D317" i="94"/>
  <c r="C317" i="94"/>
  <c r="C317" i="44"/>
  <c r="N319" i="48"/>
  <c r="A320" i="48"/>
  <c r="B319" i="48"/>
  <c r="G319" i="48" l="1"/>
  <c r="P319" i="48"/>
  <c r="J318" i="44"/>
  <c r="K318" i="44"/>
  <c r="L318" i="44"/>
  <c r="M318" i="44"/>
  <c r="N318" i="44"/>
  <c r="O318" i="44"/>
  <c r="P318" i="44"/>
  <c r="D319" i="48"/>
  <c r="T319" i="48"/>
  <c r="F320" i="48" a="1"/>
  <c r="F320" i="48" s="1"/>
  <c r="K320" i="48"/>
  <c r="L320" i="48" s="1"/>
  <c r="M320" i="48" s="1"/>
  <c r="C320" i="48" a="1"/>
  <c r="C320" i="48" s="1"/>
  <c r="U320" i="48" s="1"/>
  <c r="H319" i="48"/>
  <c r="I319" i="48" s="1"/>
  <c r="O319" i="48"/>
  <c r="U319" i="48"/>
  <c r="S319" i="48"/>
  <c r="J318" i="48"/>
  <c r="Q318" i="48" s="1"/>
  <c r="R318" i="48" s="1"/>
  <c r="E318" i="48"/>
  <c r="A321" i="48"/>
  <c r="B320" i="48"/>
  <c r="N320" i="48"/>
  <c r="A320" i="44"/>
  <c r="A321" i="43"/>
  <c r="B320" i="43"/>
  <c r="N319" i="43"/>
  <c r="B319" i="94"/>
  <c r="B319" i="44"/>
  <c r="M319" i="43"/>
  <c r="J319" i="43"/>
  <c r="C319" i="43" a="1"/>
  <c r="C319" i="43" s="1"/>
  <c r="K319" i="43"/>
  <c r="O319" i="43"/>
  <c r="D319" i="43" a="1"/>
  <c r="D319" i="43" s="1"/>
  <c r="L319" i="43"/>
  <c r="E319" i="43" a="1"/>
  <c r="E319" i="43" s="1"/>
  <c r="P319" i="43"/>
  <c r="C318" i="94"/>
  <c r="C318" i="44"/>
  <c r="M318" i="94" a="1"/>
  <c r="M318" i="94" s="1"/>
  <c r="N318" i="94" a="1"/>
  <c r="N318" i="94" s="1"/>
  <c r="O318" i="94" a="1"/>
  <c r="O318" i="94" s="1"/>
  <c r="K318" i="94" a="1"/>
  <c r="K318" i="94" s="1"/>
  <c r="L318" i="94" a="1"/>
  <c r="L318" i="94" s="1"/>
  <c r="J318" i="94" a="1"/>
  <c r="J318" i="94" s="1"/>
  <c r="E318" i="44"/>
  <c r="E318" i="94"/>
  <c r="D318" i="44"/>
  <c r="D318" i="94"/>
  <c r="P320" i="48" l="1"/>
  <c r="D320" i="48"/>
  <c r="O320" i="48"/>
  <c r="J319" i="48"/>
  <c r="Q319" i="48" s="1"/>
  <c r="R319" i="48" s="1"/>
  <c r="G320" i="48"/>
  <c r="J319" i="44"/>
  <c r="K319" i="44"/>
  <c r="L319" i="44"/>
  <c r="M319" i="44"/>
  <c r="N319" i="44"/>
  <c r="O319" i="44"/>
  <c r="P319" i="44"/>
  <c r="T320" i="48"/>
  <c r="F321" i="48" a="1"/>
  <c r="F321" i="48" s="1"/>
  <c r="K321" i="48"/>
  <c r="L321" i="48" s="1"/>
  <c r="M321" i="48" s="1"/>
  <c r="C321" i="48" a="1"/>
  <c r="C321" i="48" s="1"/>
  <c r="H320" i="48"/>
  <c r="I320" i="48" s="1"/>
  <c r="E319" i="48"/>
  <c r="E319" i="94"/>
  <c r="E319" i="44"/>
  <c r="D319" i="94"/>
  <c r="D319" i="44"/>
  <c r="C319" i="94"/>
  <c r="C319" i="44"/>
  <c r="O319" i="94" a="1"/>
  <c r="O319" i="94" s="1"/>
  <c r="L319" i="94" a="1"/>
  <c r="L319" i="94" s="1"/>
  <c r="N319" i="94" a="1"/>
  <c r="N319" i="94" s="1"/>
  <c r="M319" i="94" a="1"/>
  <c r="M319" i="94" s="1"/>
  <c r="J319" i="94" a="1"/>
  <c r="J319" i="94" s="1"/>
  <c r="K319" i="94" a="1"/>
  <c r="K319" i="94" s="1"/>
  <c r="E320" i="43" a="1"/>
  <c r="E320" i="43" s="1"/>
  <c r="O320" i="43"/>
  <c r="B320" i="44"/>
  <c r="M320" i="43"/>
  <c r="J320" i="43"/>
  <c r="B320" i="94"/>
  <c r="C320" i="43" a="1"/>
  <c r="C320" i="43" s="1"/>
  <c r="L320" i="43"/>
  <c r="N320" i="43"/>
  <c r="K320" i="43"/>
  <c r="P320" i="43"/>
  <c r="D320" i="43" a="1"/>
  <c r="D320" i="43" s="1"/>
  <c r="A321" i="44"/>
  <c r="B321" i="43"/>
  <c r="A322" i="43"/>
  <c r="A322" i="48"/>
  <c r="N321" i="48"/>
  <c r="B321" i="48"/>
  <c r="G321" i="48" l="1"/>
  <c r="T321" i="48"/>
  <c r="D321" i="48"/>
  <c r="J320" i="48"/>
  <c r="Q320" i="48" s="1"/>
  <c r="R320" i="48" s="1"/>
  <c r="H321" i="48"/>
  <c r="I321" i="48" s="1"/>
  <c r="U321" i="48"/>
  <c r="O321" i="48"/>
  <c r="J320" i="44"/>
  <c r="K320" i="44"/>
  <c r="L320" i="44"/>
  <c r="M320" i="44"/>
  <c r="N320" i="44"/>
  <c r="O320" i="44"/>
  <c r="P320" i="44"/>
  <c r="P321" i="48"/>
  <c r="E320" i="48"/>
  <c r="K322" i="48"/>
  <c r="L322" i="48" s="1"/>
  <c r="M322" i="48" s="1"/>
  <c r="C322" i="48" a="1"/>
  <c r="C322" i="48" s="1"/>
  <c r="O322" i="48" s="1"/>
  <c r="F322" i="48" a="1"/>
  <c r="F322" i="48" s="1"/>
  <c r="S320" i="48"/>
  <c r="S321" i="48" s="1"/>
  <c r="A323" i="48"/>
  <c r="B322" i="48"/>
  <c r="N322" i="48"/>
  <c r="A322" i="44"/>
  <c r="A323" i="43"/>
  <c r="B322" i="43"/>
  <c r="P321" i="43"/>
  <c r="C321" i="43" a="1"/>
  <c r="C321" i="43" s="1"/>
  <c r="O321" i="43"/>
  <c r="K321" i="43"/>
  <c r="L321" i="43"/>
  <c r="B321" i="94"/>
  <c r="J321" i="43"/>
  <c r="D321" i="43" a="1"/>
  <c r="D321" i="43" s="1"/>
  <c r="M321" i="43"/>
  <c r="E321" i="43" a="1"/>
  <c r="E321" i="43" s="1"/>
  <c r="B321" i="44"/>
  <c r="N321" i="43"/>
  <c r="D320" i="44"/>
  <c r="D320" i="94"/>
  <c r="C320" i="44"/>
  <c r="C320" i="94"/>
  <c r="L320" i="94" a="1"/>
  <c r="L320" i="94" s="1"/>
  <c r="M320" i="94" a="1"/>
  <c r="M320" i="94" s="1"/>
  <c r="O320" i="94" a="1"/>
  <c r="O320" i="94" s="1"/>
  <c r="K320" i="94" a="1"/>
  <c r="K320" i="94" s="1"/>
  <c r="N320" i="94" a="1"/>
  <c r="N320" i="94" s="1"/>
  <c r="J320" i="94" a="1"/>
  <c r="J320" i="94" s="1"/>
  <c r="E320" i="44"/>
  <c r="E320" i="94"/>
  <c r="T322" i="48" l="1"/>
  <c r="U322" i="48"/>
  <c r="J321" i="48"/>
  <c r="Q321" i="48" s="1"/>
  <c r="R321" i="48" s="1"/>
  <c r="J321" i="44"/>
  <c r="K321" i="44"/>
  <c r="L321" i="44"/>
  <c r="M321" i="44"/>
  <c r="N321" i="44"/>
  <c r="O321" i="44"/>
  <c r="P321" i="44"/>
  <c r="K323" i="48"/>
  <c r="L323" i="48" s="1"/>
  <c r="M323" i="48" s="1"/>
  <c r="C323" i="48" a="1"/>
  <c r="C323" i="48" s="1"/>
  <c r="F323" i="48" a="1"/>
  <c r="F323" i="48" s="1"/>
  <c r="H322" i="48"/>
  <c r="I322" i="48" s="1"/>
  <c r="P322" i="48"/>
  <c r="E321" i="48"/>
  <c r="G322" i="48"/>
  <c r="D322" i="48"/>
  <c r="E321" i="44"/>
  <c r="E321" i="94"/>
  <c r="D321" i="94"/>
  <c r="D321" i="44"/>
  <c r="O321" i="94" a="1"/>
  <c r="O321" i="94" s="1"/>
  <c r="L321" i="94" a="1"/>
  <c r="L321" i="94" s="1"/>
  <c r="N321" i="94" a="1"/>
  <c r="N321" i="94" s="1"/>
  <c r="K321" i="94" a="1"/>
  <c r="K321" i="94" s="1"/>
  <c r="J321" i="94" a="1"/>
  <c r="J321" i="94" s="1"/>
  <c r="M321" i="94" a="1"/>
  <c r="M321" i="94" s="1"/>
  <c r="C321" i="44"/>
  <c r="C321" i="94"/>
  <c r="J322" i="43"/>
  <c r="O322" i="43"/>
  <c r="L322" i="43"/>
  <c r="B322" i="44"/>
  <c r="C322" i="43" a="1"/>
  <c r="C322" i="43" s="1"/>
  <c r="E322" i="43" a="1"/>
  <c r="E322" i="43" s="1"/>
  <c r="D322" i="43" a="1"/>
  <c r="D322" i="43" s="1"/>
  <c r="B322" i="94"/>
  <c r="M322" i="43"/>
  <c r="N322" i="43"/>
  <c r="K322" i="43"/>
  <c r="P322" i="43"/>
  <c r="B323" i="43"/>
  <c r="A324" i="43"/>
  <c r="A323" i="44"/>
  <c r="A324" i="48"/>
  <c r="N323" i="48"/>
  <c r="B323" i="48"/>
  <c r="E322" i="48" l="1"/>
  <c r="G323" i="48"/>
  <c r="O323" i="48"/>
  <c r="J322" i="44"/>
  <c r="K322" i="44"/>
  <c r="L322" i="44"/>
  <c r="M322" i="44"/>
  <c r="N322" i="44"/>
  <c r="O322" i="44"/>
  <c r="P322" i="44"/>
  <c r="U323" i="48"/>
  <c r="S322" i="48"/>
  <c r="J322" i="48"/>
  <c r="Q322" i="48" s="1"/>
  <c r="R322" i="48" s="1"/>
  <c r="T323" i="48"/>
  <c r="P323" i="48"/>
  <c r="H323" i="48"/>
  <c r="I323" i="48" s="1"/>
  <c r="D323" i="48"/>
  <c r="K324" i="48"/>
  <c r="L324" i="48" s="1"/>
  <c r="M324" i="48" s="1"/>
  <c r="F324" i="48" a="1"/>
  <c r="F324" i="48" s="1"/>
  <c r="C324" i="48" a="1"/>
  <c r="C324" i="48" s="1"/>
  <c r="A325" i="48"/>
  <c r="B324" i="48"/>
  <c r="N324" i="48"/>
  <c r="A324" i="44"/>
  <c r="A325" i="43"/>
  <c r="B324" i="43"/>
  <c r="L323" i="43"/>
  <c r="M323" i="43"/>
  <c r="N323" i="43"/>
  <c r="K323" i="43"/>
  <c r="E323" i="43" a="1"/>
  <c r="E323" i="43" s="1"/>
  <c r="J323" i="43"/>
  <c r="O323" i="43"/>
  <c r="D323" i="43" a="1"/>
  <c r="D323" i="43" s="1"/>
  <c r="P323" i="43"/>
  <c r="C323" i="43" a="1"/>
  <c r="C323" i="43" s="1"/>
  <c r="B323" i="94"/>
  <c r="B323" i="44"/>
  <c r="N322" i="94" a="1"/>
  <c r="N322" i="94" s="1"/>
  <c r="J322" i="94" a="1"/>
  <c r="J322" i="94" s="1"/>
  <c r="M322" i="94" a="1"/>
  <c r="M322" i="94" s="1"/>
  <c r="L322" i="94" a="1"/>
  <c r="L322" i="94" s="1"/>
  <c r="O322" i="94" a="1"/>
  <c r="O322" i="94" s="1"/>
  <c r="K322" i="94" a="1"/>
  <c r="K322" i="94" s="1"/>
  <c r="D322" i="44"/>
  <c r="D322" i="94"/>
  <c r="E322" i="94"/>
  <c r="E322" i="44"/>
  <c r="C322" i="94"/>
  <c r="C322" i="44"/>
  <c r="G324" i="48" l="1"/>
  <c r="O324" i="48"/>
  <c r="T324" i="48"/>
  <c r="D324" i="48"/>
  <c r="J323" i="44"/>
  <c r="K323" i="44"/>
  <c r="L323" i="44"/>
  <c r="M323" i="44"/>
  <c r="N323" i="44"/>
  <c r="O323" i="44"/>
  <c r="P323" i="44"/>
  <c r="H324" i="48"/>
  <c r="I324" i="48" s="1"/>
  <c r="K325" i="48"/>
  <c r="L325" i="48" s="1"/>
  <c r="M325" i="48" s="1"/>
  <c r="C325" i="48" a="1"/>
  <c r="C325" i="48" s="1"/>
  <c r="P325" i="48" s="1"/>
  <c r="F325" i="48" a="1"/>
  <c r="F325" i="48" s="1"/>
  <c r="J323" i="48"/>
  <c r="Q323" i="48" s="1"/>
  <c r="R323" i="48" s="1"/>
  <c r="U324" i="48"/>
  <c r="S323" i="48"/>
  <c r="S324" i="48" s="1"/>
  <c r="P324" i="48"/>
  <c r="E323" i="48"/>
  <c r="J323" i="94" a="1"/>
  <c r="J323" i="94" s="1"/>
  <c r="M323" i="94" a="1"/>
  <c r="M323" i="94" s="1"/>
  <c r="O323" i="94" a="1"/>
  <c r="O323" i="94" s="1"/>
  <c r="L323" i="94" a="1"/>
  <c r="L323" i="94" s="1"/>
  <c r="N323" i="94" a="1"/>
  <c r="N323" i="94" s="1"/>
  <c r="K323" i="94" a="1"/>
  <c r="K323" i="94" s="1"/>
  <c r="C323" i="44"/>
  <c r="C323" i="94"/>
  <c r="D323" i="44"/>
  <c r="D323" i="94"/>
  <c r="E323" i="44"/>
  <c r="E323" i="94"/>
  <c r="K324" i="43"/>
  <c r="P324" i="43"/>
  <c r="L324" i="43"/>
  <c r="E324" i="43" a="1"/>
  <c r="E324" i="43" s="1"/>
  <c r="C324" i="43" a="1"/>
  <c r="C324" i="43" s="1"/>
  <c r="B324" i="94"/>
  <c r="D324" i="43" a="1"/>
  <c r="D324" i="43" s="1"/>
  <c r="J324" i="43"/>
  <c r="N324" i="43"/>
  <c r="B324" i="44"/>
  <c r="O324" i="43"/>
  <c r="M324" i="43"/>
  <c r="A325" i="44"/>
  <c r="A326" i="43"/>
  <c r="B325" i="43"/>
  <c r="B325" i="48"/>
  <c r="A326" i="48"/>
  <c r="N325" i="48"/>
  <c r="E324" i="48" l="1"/>
  <c r="O325" i="48"/>
  <c r="U325" i="48"/>
  <c r="H325" i="48"/>
  <c r="I325" i="48" s="1"/>
  <c r="T325" i="48"/>
  <c r="D325" i="48"/>
  <c r="E325" i="48" s="1"/>
  <c r="J324" i="48"/>
  <c r="Q324" i="48" s="1"/>
  <c r="R324" i="48" s="1"/>
  <c r="J325" i="48"/>
  <c r="Q325" i="48" s="1"/>
  <c r="R325" i="48" s="1"/>
  <c r="J324" i="44"/>
  <c r="K324" i="44"/>
  <c r="L324" i="44"/>
  <c r="M324" i="44"/>
  <c r="N324" i="44"/>
  <c r="O324" i="44"/>
  <c r="P324" i="44"/>
  <c r="S325" i="48"/>
  <c r="F326" i="48" a="1"/>
  <c r="F326" i="48" s="1"/>
  <c r="K326" i="48"/>
  <c r="L326" i="48" s="1"/>
  <c r="M326" i="48" s="1"/>
  <c r="C326" i="48" a="1"/>
  <c r="C326" i="48" s="1"/>
  <c r="T326" i="48" s="1"/>
  <c r="G325" i="48"/>
  <c r="B326" i="48"/>
  <c r="N326" i="48"/>
  <c r="A327" i="48"/>
  <c r="J325" i="43"/>
  <c r="B325" i="44"/>
  <c r="E325" i="43" a="1"/>
  <c r="E325" i="43" s="1"/>
  <c r="N325" i="43"/>
  <c r="L325" i="43"/>
  <c r="P325" i="43"/>
  <c r="C325" i="43" a="1"/>
  <c r="C325" i="43" s="1"/>
  <c r="D325" i="43" a="1"/>
  <c r="D325" i="43" s="1"/>
  <c r="K325" i="43"/>
  <c r="M325" i="43"/>
  <c r="O325" i="43"/>
  <c r="B325" i="94"/>
  <c r="B326" i="43"/>
  <c r="A327" i="43"/>
  <c r="A326" i="44"/>
  <c r="D324" i="94"/>
  <c r="D324" i="44"/>
  <c r="J324" i="94" a="1"/>
  <c r="J324" i="94" s="1"/>
  <c r="K324" i="94" a="1"/>
  <c r="K324" i="94" s="1"/>
  <c r="O324" i="94" a="1"/>
  <c r="O324" i="94" s="1"/>
  <c r="M324" i="94" a="1"/>
  <c r="M324" i="94" s="1"/>
  <c r="L324" i="94" a="1"/>
  <c r="L324" i="94" s="1"/>
  <c r="N324" i="94" a="1"/>
  <c r="N324" i="94" s="1"/>
  <c r="C324" i="94"/>
  <c r="C324" i="44"/>
  <c r="E324" i="94"/>
  <c r="E324" i="44"/>
  <c r="O326" i="48" l="1"/>
  <c r="J325" i="44"/>
  <c r="K325" i="44"/>
  <c r="L325" i="44"/>
  <c r="M325" i="44"/>
  <c r="N325" i="44"/>
  <c r="O325" i="44"/>
  <c r="P325" i="44"/>
  <c r="P326" i="48"/>
  <c r="D326" i="48"/>
  <c r="S326" i="48" s="1"/>
  <c r="H326" i="48"/>
  <c r="J326" i="48" s="1"/>
  <c r="Q326" i="48" s="1"/>
  <c r="R326" i="48" s="1"/>
  <c r="U326" i="48"/>
  <c r="G326" i="48"/>
  <c r="C327" i="48" a="1"/>
  <c r="C327" i="48" s="1"/>
  <c r="O327" i="48" s="1"/>
  <c r="F327" i="48" a="1"/>
  <c r="F327" i="48" s="1"/>
  <c r="K327" i="48"/>
  <c r="L327" i="48" s="1"/>
  <c r="M327" i="48" s="1"/>
  <c r="A327" i="44"/>
  <c r="B327" i="43"/>
  <c r="A328" i="43"/>
  <c r="K326" i="43"/>
  <c r="B326" i="44"/>
  <c r="J326" i="43"/>
  <c r="M326" i="43"/>
  <c r="N326" i="43"/>
  <c r="O326" i="43"/>
  <c r="C326" i="43" a="1"/>
  <c r="C326" i="43" s="1"/>
  <c r="P326" i="43"/>
  <c r="D326" i="43" a="1"/>
  <c r="D326" i="43" s="1"/>
  <c r="E326" i="43" a="1"/>
  <c r="E326" i="43" s="1"/>
  <c r="B326" i="94"/>
  <c r="L326" i="43"/>
  <c r="N325" i="94" a="1"/>
  <c r="N325" i="94" s="1"/>
  <c r="K325" i="94" a="1"/>
  <c r="K325" i="94" s="1"/>
  <c r="O325" i="94" a="1"/>
  <c r="O325" i="94" s="1"/>
  <c r="L325" i="94" a="1"/>
  <c r="L325" i="94" s="1"/>
  <c r="J325" i="94" a="1"/>
  <c r="J325" i="94" s="1"/>
  <c r="M325" i="94" a="1"/>
  <c r="M325" i="94" s="1"/>
  <c r="D325" i="44"/>
  <c r="D325" i="94"/>
  <c r="C325" i="94"/>
  <c r="C325" i="44"/>
  <c r="E325" i="94"/>
  <c r="E325" i="44"/>
  <c r="B327" i="48"/>
  <c r="A328" i="48"/>
  <c r="N327" i="48"/>
  <c r="H327" i="48" l="1"/>
  <c r="J327" i="48" s="1"/>
  <c r="T327" i="48"/>
  <c r="D327" i="48"/>
  <c r="U327" i="48"/>
  <c r="P327" i="48"/>
  <c r="Q327" i="48" s="1"/>
  <c r="R327" i="48" s="1"/>
  <c r="I326" i="48"/>
  <c r="G327" i="48"/>
  <c r="I327" i="48"/>
  <c r="C328" i="48" a="1"/>
  <c r="C328" i="48" s="1"/>
  <c r="K328" i="48"/>
  <c r="L328" i="48" s="1"/>
  <c r="M328" i="48" s="1"/>
  <c r="F328" i="48" a="1"/>
  <c r="F328" i="48" s="1"/>
  <c r="J326" i="44"/>
  <c r="K326" i="44"/>
  <c r="L326" i="44"/>
  <c r="M326" i="44"/>
  <c r="N326" i="44"/>
  <c r="O326" i="44"/>
  <c r="P326" i="44"/>
  <c r="E326" i="48"/>
  <c r="N328" i="48"/>
  <c r="A329" i="48"/>
  <c r="B328" i="48"/>
  <c r="K326" i="94" a="1"/>
  <c r="K326" i="94" s="1"/>
  <c r="J326" i="94" a="1"/>
  <c r="J326" i="94" s="1"/>
  <c r="O326" i="94" a="1"/>
  <c r="O326" i="94" s="1"/>
  <c r="N326" i="94" a="1"/>
  <c r="N326" i="94" s="1"/>
  <c r="M326" i="94" a="1"/>
  <c r="M326" i="94" s="1"/>
  <c r="L326" i="94" a="1"/>
  <c r="L326" i="94" s="1"/>
  <c r="E326" i="94"/>
  <c r="E326" i="44"/>
  <c r="D326" i="94"/>
  <c r="D326" i="44"/>
  <c r="C326" i="94"/>
  <c r="C326" i="44"/>
  <c r="A328" i="44"/>
  <c r="B328" i="43"/>
  <c r="A329" i="43"/>
  <c r="P327" i="43"/>
  <c r="J327" i="43"/>
  <c r="O327" i="43"/>
  <c r="L327" i="43"/>
  <c r="K327" i="43"/>
  <c r="N327" i="43"/>
  <c r="M327" i="43"/>
  <c r="E327" i="43" a="1"/>
  <c r="E327" i="43" s="1"/>
  <c r="B327" i="44"/>
  <c r="C327" i="43" a="1"/>
  <c r="C327" i="43" s="1"/>
  <c r="D327" i="43" a="1"/>
  <c r="D327" i="43" s="1"/>
  <c r="B327" i="94"/>
  <c r="E327" i="48" l="1"/>
  <c r="G328" i="48"/>
  <c r="O328" i="48"/>
  <c r="C329" i="48" a="1"/>
  <c r="C329" i="48" s="1"/>
  <c r="O329" i="48" s="1"/>
  <c r="K329" i="48"/>
  <c r="L329" i="48" s="1"/>
  <c r="M329" i="48" s="1"/>
  <c r="F329" i="48" a="1"/>
  <c r="F329" i="48" s="1"/>
  <c r="H328" i="48"/>
  <c r="J328" i="48" s="1"/>
  <c r="Q328" i="48" s="1"/>
  <c r="R328" i="48" s="1"/>
  <c r="S327" i="48"/>
  <c r="S328" i="48" s="1"/>
  <c r="U328" i="48"/>
  <c r="T328" i="48"/>
  <c r="P328" i="48"/>
  <c r="J327" i="44"/>
  <c r="K327" i="44"/>
  <c r="L327" i="44"/>
  <c r="M327" i="44"/>
  <c r="N327" i="44"/>
  <c r="O327" i="44"/>
  <c r="P327" i="44"/>
  <c r="D328" i="48"/>
  <c r="E328" i="48" s="1"/>
  <c r="I328" i="48"/>
  <c r="O327" i="94" a="1"/>
  <c r="O327" i="94" s="1"/>
  <c r="K327" i="94" a="1"/>
  <c r="K327" i="94" s="1"/>
  <c r="N327" i="94" a="1"/>
  <c r="N327" i="94" s="1"/>
  <c r="J327" i="94" a="1"/>
  <c r="J327" i="94" s="1"/>
  <c r="M327" i="94" a="1"/>
  <c r="M327" i="94" s="1"/>
  <c r="L327" i="94" a="1"/>
  <c r="L327" i="94" s="1"/>
  <c r="D327" i="44"/>
  <c r="D327" i="94"/>
  <c r="C327" i="94"/>
  <c r="C327" i="44"/>
  <c r="E327" i="94"/>
  <c r="E327" i="44"/>
  <c r="A330" i="43"/>
  <c r="A329" i="44"/>
  <c r="B329" i="43"/>
  <c r="E328" i="43" a="1"/>
  <c r="E328" i="43" s="1"/>
  <c r="D328" i="43" a="1"/>
  <c r="D328" i="43" s="1"/>
  <c r="K328" i="43"/>
  <c r="O328" i="43"/>
  <c r="B328" i="44"/>
  <c r="M328" i="43"/>
  <c r="L328" i="43"/>
  <c r="J328" i="43"/>
  <c r="N328" i="43"/>
  <c r="B328" i="94"/>
  <c r="C328" i="43" a="1"/>
  <c r="C328" i="43" s="1"/>
  <c r="P328" i="43"/>
  <c r="N329" i="48"/>
  <c r="B329" i="48"/>
  <c r="A330" i="48"/>
  <c r="U329" i="48" l="1"/>
  <c r="J328" i="44"/>
  <c r="K328" i="44"/>
  <c r="L328" i="44"/>
  <c r="M328" i="44"/>
  <c r="N328" i="44"/>
  <c r="O328" i="44"/>
  <c r="P328" i="44"/>
  <c r="G329" i="48"/>
  <c r="T329" i="48"/>
  <c r="H329" i="48"/>
  <c r="I329" i="48" s="1"/>
  <c r="P329" i="48"/>
  <c r="K330" i="48"/>
  <c r="L330" i="48" s="1"/>
  <c r="M330" i="48" s="1"/>
  <c r="F330" i="48" a="1"/>
  <c r="F330" i="48" s="1"/>
  <c r="C330" i="48" a="1"/>
  <c r="C330" i="48" s="1"/>
  <c r="D329" i="48"/>
  <c r="S329" i="48" s="1"/>
  <c r="A331" i="48"/>
  <c r="B330" i="48"/>
  <c r="N330" i="48"/>
  <c r="C328" i="94"/>
  <c r="C328" i="44"/>
  <c r="K328" i="94" a="1"/>
  <c r="K328" i="94" s="1"/>
  <c r="O328" i="94" a="1"/>
  <c r="O328" i="94" s="1"/>
  <c r="J328" i="94" a="1"/>
  <c r="J328" i="94" s="1"/>
  <c r="M328" i="94" a="1"/>
  <c r="M328" i="94" s="1"/>
  <c r="L328" i="94" a="1"/>
  <c r="L328" i="94" s="1"/>
  <c r="N328" i="94" a="1"/>
  <c r="N328" i="94" s="1"/>
  <c r="D328" i="94"/>
  <c r="D328" i="44"/>
  <c r="E328" i="94"/>
  <c r="E328" i="44"/>
  <c r="B329" i="94"/>
  <c r="D329" i="43" a="1"/>
  <c r="D329" i="43" s="1"/>
  <c r="C329" i="43" a="1"/>
  <c r="C329" i="43" s="1"/>
  <c r="L329" i="43"/>
  <c r="J329" i="43"/>
  <c r="E329" i="43" a="1"/>
  <c r="E329" i="43" s="1"/>
  <c r="M329" i="43"/>
  <c r="P329" i="43"/>
  <c r="K329" i="43"/>
  <c r="B329" i="44"/>
  <c r="O329" i="43"/>
  <c r="N329" i="43"/>
  <c r="A331" i="43"/>
  <c r="A330" i="44"/>
  <c r="B330" i="43"/>
  <c r="T330" i="48" l="1"/>
  <c r="O330" i="48"/>
  <c r="J329" i="44"/>
  <c r="K329" i="44"/>
  <c r="L329" i="44"/>
  <c r="M329" i="44"/>
  <c r="N329" i="44"/>
  <c r="O329" i="44"/>
  <c r="P329" i="44"/>
  <c r="D330" i="48"/>
  <c r="S330" i="48" s="1"/>
  <c r="K331" i="48"/>
  <c r="L331" i="48" s="1"/>
  <c r="M331" i="48" s="1"/>
  <c r="F331" i="48" a="1"/>
  <c r="F331" i="48" s="1"/>
  <c r="C331" i="48" a="1"/>
  <c r="C331" i="48" s="1"/>
  <c r="T331" i="48" s="1"/>
  <c r="G330" i="48"/>
  <c r="P330" i="48"/>
  <c r="H330" i="48"/>
  <c r="I330" i="48" s="1"/>
  <c r="J329" i="48"/>
  <c r="Q329" i="48" s="1"/>
  <c r="R329" i="48" s="1"/>
  <c r="U330" i="48"/>
  <c r="E329" i="48"/>
  <c r="B330" i="44"/>
  <c r="N330" i="43"/>
  <c r="E330" i="43" a="1"/>
  <c r="E330" i="43" s="1"/>
  <c r="K330" i="43"/>
  <c r="C330" i="43" a="1"/>
  <c r="C330" i="43" s="1"/>
  <c r="M330" i="43"/>
  <c r="J330" i="43"/>
  <c r="D330" i="43" a="1"/>
  <c r="D330" i="43" s="1"/>
  <c r="B330" i="94"/>
  <c r="O330" i="43"/>
  <c r="L330" i="43"/>
  <c r="P330" i="43"/>
  <c r="A332" i="43"/>
  <c r="B331" i="43"/>
  <c r="A331" i="44"/>
  <c r="E329" i="44"/>
  <c r="E329" i="94"/>
  <c r="C329" i="44"/>
  <c r="C329" i="94"/>
  <c r="D329" i="94"/>
  <c r="D329" i="44"/>
  <c r="O329" i="94" a="1"/>
  <c r="O329" i="94" s="1"/>
  <c r="M329" i="94" a="1"/>
  <c r="M329" i="94" s="1"/>
  <c r="J329" i="94" a="1"/>
  <c r="J329" i="94" s="1"/>
  <c r="N329" i="94" a="1"/>
  <c r="N329" i="94" s="1"/>
  <c r="K329" i="94" a="1"/>
  <c r="K329" i="94" s="1"/>
  <c r="L329" i="94" a="1"/>
  <c r="L329" i="94" s="1"/>
  <c r="N331" i="48"/>
  <c r="A332" i="48"/>
  <c r="B331" i="48"/>
  <c r="O331" i="48" l="1"/>
  <c r="G331" i="48"/>
  <c r="J330" i="48"/>
  <c r="Q330" i="48" s="1"/>
  <c r="R330" i="48" s="1"/>
  <c r="J330" i="44"/>
  <c r="K330" i="44"/>
  <c r="L330" i="44"/>
  <c r="M330" i="44"/>
  <c r="N330" i="44"/>
  <c r="O330" i="44"/>
  <c r="P330" i="44"/>
  <c r="D331" i="48"/>
  <c r="C332" i="48" a="1"/>
  <c r="C332" i="48" s="1"/>
  <c r="K332" i="48"/>
  <c r="L332" i="48" s="1"/>
  <c r="M332" i="48" s="1"/>
  <c r="F332" i="48" a="1"/>
  <c r="F332" i="48" s="1"/>
  <c r="U331" i="48"/>
  <c r="H331" i="48"/>
  <c r="I331" i="48" s="1"/>
  <c r="P331" i="48"/>
  <c r="E330" i="48"/>
  <c r="B332" i="48"/>
  <c r="A333" i="48"/>
  <c r="N332" i="48"/>
  <c r="K331" i="43"/>
  <c r="P331" i="43"/>
  <c r="D331" i="43" a="1"/>
  <c r="D331" i="43" s="1"/>
  <c r="L331" i="43"/>
  <c r="M331" i="43"/>
  <c r="N331" i="43"/>
  <c r="O331" i="43"/>
  <c r="B331" i="94"/>
  <c r="J331" i="43"/>
  <c r="E331" i="43" a="1"/>
  <c r="E331" i="43" s="1"/>
  <c r="B331" i="44"/>
  <c r="C331" i="43" a="1"/>
  <c r="C331" i="43" s="1"/>
  <c r="A332" i="44"/>
  <c r="B332" i="43"/>
  <c r="A333" i="43"/>
  <c r="M330" i="94" a="1"/>
  <c r="M330" i="94" s="1"/>
  <c r="N330" i="94" a="1"/>
  <c r="N330" i="94" s="1"/>
  <c r="O330" i="94" a="1"/>
  <c r="O330" i="94" s="1"/>
  <c r="K330" i="94" a="1"/>
  <c r="K330" i="94" s="1"/>
  <c r="J330" i="94" a="1"/>
  <c r="J330" i="94" s="1"/>
  <c r="L330" i="94" a="1"/>
  <c r="L330" i="94" s="1"/>
  <c r="D330" i="94"/>
  <c r="D330" i="44"/>
  <c r="C330" i="44"/>
  <c r="C330" i="94"/>
  <c r="E330" i="44"/>
  <c r="E330" i="94"/>
  <c r="E331" i="48" l="1"/>
  <c r="F333" i="48" a="1"/>
  <c r="F333" i="48" s="1"/>
  <c r="K333" i="48"/>
  <c r="L333" i="48" s="1"/>
  <c r="M333" i="48" s="1"/>
  <c r="C333" i="48" a="1"/>
  <c r="C333" i="48" s="1"/>
  <c r="G333" i="48" s="1"/>
  <c r="G332" i="48"/>
  <c r="D332" i="48"/>
  <c r="E332" i="48" s="1"/>
  <c r="J331" i="48"/>
  <c r="Q331" i="48" s="1"/>
  <c r="R331" i="48" s="1"/>
  <c r="O332" i="48"/>
  <c r="S331" i="48"/>
  <c r="S332" i="48" s="1"/>
  <c r="T332" i="48"/>
  <c r="J331" i="44"/>
  <c r="K331" i="44"/>
  <c r="L331" i="44"/>
  <c r="M331" i="44"/>
  <c r="N331" i="44"/>
  <c r="O331" i="44"/>
  <c r="P331" i="44"/>
  <c r="U332" i="48"/>
  <c r="P332" i="48"/>
  <c r="H332" i="48"/>
  <c r="J332" i="48" s="1"/>
  <c r="Q332" i="48" s="1"/>
  <c r="R332" i="48" s="1"/>
  <c r="B333" i="43"/>
  <c r="A333" i="44"/>
  <c r="A334" i="43"/>
  <c r="E332" i="43" a="1"/>
  <c r="E332" i="43" s="1"/>
  <c r="N332" i="43"/>
  <c r="B332" i="44"/>
  <c r="L332" i="43"/>
  <c r="C332" i="43" a="1"/>
  <c r="C332" i="43" s="1"/>
  <c r="P332" i="43"/>
  <c r="B332" i="94"/>
  <c r="J332" i="43"/>
  <c r="O332" i="43"/>
  <c r="D332" i="43" a="1"/>
  <c r="D332" i="43" s="1"/>
  <c r="K332" i="43"/>
  <c r="M332" i="43"/>
  <c r="C331" i="94"/>
  <c r="C331" i="44"/>
  <c r="E331" i="94"/>
  <c r="E331" i="44"/>
  <c r="J331" i="94" a="1"/>
  <c r="J331" i="94" s="1"/>
  <c r="K331" i="94" a="1"/>
  <c r="K331" i="94" s="1"/>
  <c r="N331" i="94" a="1"/>
  <c r="N331" i="94" s="1"/>
  <c r="M331" i="94" a="1"/>
  <c r="M331" i="94" s="1"/>
  <c r="O331" i="94" a="1"/>
  <c r="O331" i="94" s="1"/>
  <c r="L331" i="94" a="1"/>
  <c r="L331" i="94" s="1"/>
  <c r="D331" i="94"/>
  <c r="D331" i="44"/>
  <c r="N333" i="48"/>
  <c r="A334" i="48"/>
  <c r="B333" i="48"/>
  <c r="T333" i="48" l="1"/>
  <c r="P333" i="48"/>
  <c r="Q333" i="48" s="1"/>
  <c r="R333" i="48" s="1"/>
  <c r="J332" i="44"/>
  <c r="K332" i="44"/>
  <c r="L332" i="44"/>
  <c r="M332" i="44"/>
  <c r="N332" i="44"/>
  <c r="O332" i="44"/>
  <c r="P332" i="44"/>
  <c r="O333" i="48"/>
  <c r="C334" i="48" a="1"/>
  <c r="C334" i="48" s="1"/>
  <c r="K334" i="48"/>
  <c r="L334" i="48" s="1"/>
  <c r="M334" i="48" s="1"/>
  <c r="F334" i="48" a="1"/>
  <c r="F334" i="48" s="1"/>
  <c r="D333" i="48"/>
  <c r="E333" i="48" s="1"/>
  <c r="U333" i="48"/>
  <c r="I332" i="48"/>
  <c r="I333" i="48" s="1"/>
  <c r="H333" i="48"/>
  <c r="J333" i="48" s="1"/>
  <c r="B334" i="48"/>
  <c r="N334" i="48"/>
  <c r="A335" i="48"/>
  <c r="D332" i="94"/>
  <c r="D332" i="44"/>
  <c r="L332" i="94" a="1"/>
  <c r="L332" i="94" s="1"/>
  <c r="N332" i="94" a="1"/>
  <c r="N332" i="94" s="1"/>
  <c r="M332" i="94" a="1"/>
  <c r="M332" i="94" s="1"/>
  <c r="K332" i="94" a="1"/>
  <c r="K332" i="94" s="1"/>
  <c r="J332" i="94" a="1"/>
  <c r="J332" i="94" s="1"/>
  <c r="O332" i="94" a="1"/>
  <c r="O332" i="94" s="1"/>
  <c r="C332" i="44"/>
  <c r="C332" i="94"/>
  <c r="E332" i="94"/>
  <c r="E332" i="44"/>
  <c r="B334" i="43"/>
  <c r="A335" i="43"/>
  <c r="A334" i="44"/>
  <c r="B333" i="94"/>
  <c r="C333" i="43" a="1"/>
  <c r="C333" i="43" s="1"/>
  <c r="D333" i="43" a="1"/>
  <c r="D333" i="43" s="1"/>
  <c r="N333" i="43"/>
  <c r="M333" i="43"/>
  <c r="L333" i="43"/>
  <c r="B333" i="44"/>
  <c r="P333" i="43"/>
  <c r="K333" i="43"/>
  <c r="O333" i="43"/>
  <c r="E333" i="43" a="1"/>
  <c r="E333" i="43" s="1"/>
  <c r="J333" i="43"/>
  <c r="G334" i="48" l="1"/>
  <c r="D334" i="48"/>
  <c r="E334" i="48" s="1"/>
  <c r="H334" i="48"/>
  <c r="J334" i="48" s="1"/>
  <c r="P334" i="48"/>
  <c r="Q334" i="48" s="1"/>
  <c r="R334" i="48" s="1"/>
  <c r="S333" i="48"/>
  <c r="S334" i="48" s="1"/>
  <c r="F335" i="48" a="1"/>
  <c r="F335" i="48" s="1"/>
  <c r="C335" i="48" a="1"/>
  <c r="C335" i="48" s="1"/>
  <c r="K335" i="48"/>
  <c r="L335" i="48" s="1"/>
  <c r="M335" i="48" s="1"/>
  <c r="J333" i="44"/>
  <c r="K333" i="44"/>
  <c r="L333" i="44"/>
  <c r="M333" i="44"/>
  <c r="N333" i="44"/>
  <c r="O333" i="44"/>
  <c r="P333" i="44"/>
  <c r="U334" i="48"/>
  <c r="T334" i="48"/>
  <c r="O334" i="48"/>
  <c r="E333" i="44"/>
  <c r="E333" i="94"/>
  <c r="D333" i="44"/>
  <c r="D333" i="94"/>
  <c r="C333" i="44"/>
  <c r="C333" i="94"/>
  <c r="L333" i="94" a="1"/>
  <c r="L333" i="94" s="1"/>
  <c r="N333" i="94" a="1"/>
  <c r="N333" i="94" s="1"/>
  <c r="O333" i="94" a="1"/>
  <c r="O333" i="94" s="1"/>
  <c r="M333" i="94" a="1"/>
  <c r="M333" i="94" s="1"/>
  <c r="K333" i="94" a="1"/>
  <c r="K333" i="94" s="1"/>
  <c r="J333" i="94" a="1"/>
  <c r="J333" i="94" s="1"/>
  <c r="A336" i="43"/>
  <c r="B335" i="43"/>
  <c r="A335" i="44"/>
  <c r="O334" i="43"/>
  <c r="B334" i="44"/>
  <c r="C334" i="43" a="1"/>
  <c r="C334" i="43" s="1"/>
  <c r="E334" i="43" a="1"/>
  <c r="E334" i="43" s="1"/>
  <c r="D334" i="43" a="1"/>
  <c r="D334" i="43" s="1"/>
  <c r="L334" i="43"/>
  <c r="P334" i="43"/>
  <c r="M334" i="43"/>
  <c r="B334" i="94"/>
  <c r="J334" i="43"/>
  <c r="K334" i="43"/>
  <c r="N334" i="43"/>
  <c r="B335" i="48"/>
  <c r="A336" i="48"/>
  <c r="N335" i="48"/>
  <c r="G335" i="48" l="1"/>
  <c r="O335" i="48"/>
  <c r="J334" i="44"/>
  <c r="K334" i="44"/>
  <c r="L334" i="44"/>
  <c r="M334" i="44"/>
  <c r="N334" i="44"/>
  <c r="O334" i="44"/>
  <c r="P334" i="44"/>
  <c r="P335" i="48"/>
  <c r="H335" i="48"/>
  <c r="J335" i="48" s="1"/>
  <c r="Q335" i="48" s="1"/>
  <c r="R335" i="48" s="1"/>
  <c r="U335" i="48"/>
  <c r="T335" i="48"/>
  <c r="D335" i="48"/>
  <c r="E335" i="48" s="1"/>
  <c r="C336" i="48" a="1"/>
  <c r="C336" i="48" s="1"/>
  <c r="K336" i="48"/>
  <c r="L336" i="48" s="1"/>
  <c r="M336" i="48" s="1"/>
  <c r="F336" i="48" a="1"/>
  <c r="F336" i="48" s="1"/>
  <c r="I334" i="48"/>
  <c r="I335" i="48" s="1"/>
  <c r="B336" i="48"/>
  <c r="N336" i="48"/>
  <c r="A337" i="48"/>
  <c r="K334" i="94" a="1"/>
  <c r="K334" i="94" s="1"/>
  <c r="N334" i="94" a="1"/>
  <c r="N334" i="94" s="1"/>
  <c r="L334" i="94" a="1"/>
  <c r="L334" i="94" s="1"/>
  <c r="O334" i="94" a="1"/>
  <c r="O334" i="94" s="1"/>
  <c r="J334" i="94" a="1"/>
  <c r="J334" i="94" s="1"/>
  <c r="M334" i="94" a="1"/>
  <c r="M334" i="94" s="1"/>
  <c r="D334" i="44"/>
  <c r="D334" i="94"/>
  <c r="E334" i="94"/>
  <c r="E334" i="44"/>
  <c r="C334" i="44"/>
  <c r="C334" i="94"/>
  <c r="P335" i="43"/>
  <c r="C335" i="43" a="1"/>
  <c r="C335" i="43" s="1"/>
  <c r="B335" i="94"/>
  <c r="K335" i="43"/>
  <c r="D335" i="43" a="1"/>
  <c r="D335" i="43" s="1"/>
  <c r="N335" i="43"/>
  <c r="J335" i="43"/>
  <c r="O335" i="43"/>
  <c r="L335" i="43"/>
  <c r="M335" i="43"/>
  <c r="B335" i="44"/>
  <c r="E335" i="43" a="1"/>
  <c r="E335" i="43" s="1"/>
  <c r="A337" i="43"/>
  <c r="B336" i="43"/>
  <c r="A336" i="44"/>
  <c r="G336" i="48" l="1"/>
  <c r="D336" i="48"/>
  <c r="E336" i="48" s="1"/>
  <c r="U336" i="48"/>
  <c r="T336" i="48"/>
  <c r="S335" i="48"/>
  <c r="S336" i="48" s="1"/>
  <c r="H336" i="48"/>
  <c r="J336" i="48" s="1"/>
  <c r="Q336" i="48" s="1"/>
  <c r="R336" i="48" s="1"/>
  <c r="O336" i="48"/>
  <c r="I336" i="48"/>
  <c r="P336" i="48"/>
  <c r="J335" i="44"/>
  <c r="K335" i="44"/>
  <c r="L335" i="44"/>
  <c r="M335" i="44"/>
  <c r="N335" i="44"/>
  <c r="O335" i="44"/>
  <c r="P335" i="44"/>
  <c r="F337" i="48" a="1"/>
  <c r="F337" i="48" s="1"/>
  <c r="C337" i="48" a="1"/>
  <c r="C337" i="48" s="1"/>
  <c r="K337" i="48"/>
  <c r="L337" i="48" s="1"/>
  <c r="M337" i="48" s="1"/>
  <c r="P336" i="43"/>
  <c r="M336" i="43"/>
  <c r="B336" i="44"/>
  <c r="O336" i="43"/>
  <c r="D336" i="43" a="1"/>
  <c r="D336" i="43" s="1"/>
  <c r="K336" i="43"/>
  <c r="E336" i="43" a="1"/>
  <c r="E336" i="43" s="1"/>
  <c r="B336" i="94"/>
  <c r="J336" i="43"/>
  <c r="N336" i="43"/>
  <c r="L336" i="43"/>
  <c r="C336" i="43" a="1"/>
  <c r="C336" i="43" s="1"/>
  <c r="A338" i="43"/>
  <c r="A337" i="44"/>
  <c r="B337" i="43"/>
  <c r="E335" i="44"/>
  <c r="E335" i="94"/>
  <c r="D335" i="94"/>
  <c r="D335" i="44"/>
  <c r="L335" i="94" a="1"/>
  <c r="L335" i="94" s="1"/>
  <c r="O335" i="94" a="1"/>
  <c r="O335" i="94" s="1"/>
  <c r="N335" i="94" a="1"/>
  <c r="N335" i="94" s="1"/>
  <c r="M335" i="94" a="1"/>
  <c r="M335" i="94" s="1"/>
  <c r="K335" i="94" a="1"/>
  <c r="K335" i="94" s="1"/>
  <c r="J335" i="94" a="1"/>
  <c r="J335" i="94" s="1"/>
  <c r="C335" i="44"/>
  <c r="C335" i="94"/>
  <c r="N337" i="48"/>
  <c r="B337" i="48"/>
  <c r="A338" i="48"/>
  <c r="G337" i="48" l="1"/>
  <c r="C338" i="48" a="1"/>
  <c r="C338" i="48" s="1"/>
  <c r="K338" i="48"/>
  <c r="L338" i="48" s="1"/>
  <c r="M338" i="48" s="1"/>
  <c r="F338" i="48" a="1"/>
  <c r="F338" i="48" s="1"/>
  <c r="T337" i="48"/>
  <c r="U337" i="48"/>
  <c r="J336" i="44"/>
  <c r="K336" i="44"/>
  <c r="L336" i="44"/>
  <c r="M336" i="44"/>
  <c r="N336" i="44"/>
  <c r="O336" i="44"/>
  <c r="P336" i="44"/>
  <c r="P337" i="48"/>
  <c r="D337" i="48"/>
  <c r="E337" i="48" s="1"/>
  <c r="H337" i="48"/>
  <c r="J337" i="48" s="1"/>
  <c r="S337" i="48"/>
  <c r="O337" i="48"/>
  <c r="Q337" i="48"/>
  <c r="R337" i="48" s="1"/>
  <c r="N338" i="48"/>
  <c r="A339" i="48"/>
  <c r="B338" i="48"/>
  <c r="B337" i="94"/>
  <c r="P337" i="43"/>
  <c r="C337" i="43" a="1"/>
  <c r="C337" i="43" s="1"/>
  <c r="L337" i="43"/>
  <c r="D337" i="43" a="1"/>
  <c r="D337" i="43" s="1"/>
  <c r="B337" i="44"/>
  <c r="M337" i="43"/>
  <c r="K337" i="43"/>
  <c r="N337" i="43"/>
  <c r="O337" i="43"/>
  <c r="J337" i="43"/>
  <c r="E337" i="43" a="1"/>
  <c r="E337" i="43" s="1"/>
  <c r="B338" i="43"/>
  <c r="A338" i="44"/>
  <c r="A339" i="43"/>
  <c r="C336" i="44"/>
  <c r="C336" i="94"/>
  <c r="L336" i="94" a="1"/>
  <c r="L336" i="94" s="1"/>
  <c r="O336" i="94" a="1"/>
  <c r="O336" i="94" s="1"/>
  <c r="M336" i="94" a="1"/>
  <c r="M336" i="94" s="1"/>
  <c r="J336" i="94" a="1"/>
  <c r="J336" i="94" s="1"/>
  <c r="N336" i="94" a="1"/>
  <c r="N336" i="94" s="1"/>
  <c r="K336" i="94" a="1"/>
  <c r="K336" i="94" s="1"/>
  <c r="E336" i="44"/>
  <c r="E336" i="94"/>
  <c r="D336" i="44"/>
  <c r="D336" i="94"/>
  <c r="D338" i="48" l="1"/>
  <c r="E338" i="48" s="1"/>
  <c r="J337" i="44"/>
  <c r="K337" i="44"/>
  <c r="L337" i="44"/>
  <c r="M337" i="44"/>
  <c r="N337" i="44"/>
  <c r="O337" i="44"/>
  <c r="P337" i="44"/>
  <c r="U338" i="48"/>
  <c r="S338" i="48"/>
  <c r="P338" i="48"/>
  <c r="T338" i="48"/>
  <c r="O338" i="48"/>
  <c r="Q338" i="48"/>
  <c r="R338" i="48" s="1"/>
  <c r="G7" i="31"/>
  <c r="I7" i="31"/>
  <c r="J7" i="31"/>
  <c r="F7" i="31"/>
  <c r="E7" i="31"/>
  <c r="K7" i="31"/>
  <c r="H7" i="31"/>
  <c r="L7" i="31"/>
  <c r="N7" i="31"/>
  <c r="O7" i="31"/>
  <c r="M7" i="31"/>
  <c r="C339" i="48" a="1"/>
  <c r="C339" i="48" s="1"/>
  <c r="P339" i="48" s="1"/>
  <c r="F339" i="48" a="1"/>
  <c r="F339" i="48" s="1"/>
  <c r="K339" i="48"/>
  <c r="L339" i="48" s="1"/>
  <c r="M339" i="48" s="1"/>
  <c r="G338" i="48"/>
  <c r="H338" i="48"/>
  <c r="J338" i="48" s="1"/>
  <c r="I337" i="48"/>
  <c r="B339" i="43"/>
  <c r="A339" i="44"/>
  <c r="K338" i="43"/>
  <c r="D338" i="43" a="1"/>
  <c r="D338" i="43" s="1"/>
  <c r="M338" i="43"/>
  <c r="P338" i="43"/>
  <c r="C338" i="43" a="1"/>
  <c r="C338" i="43" s="1"/>
  <c r="N338" i="43"/>
  <c r="B338" i="44"/>
  <c r="L338" i="43"/>
  <c r="E338" i="43" a="1"/>
  <c r="E338" i="43" s="1"/>
  <c r="J338" i="43"/>
  <c r="O338" i="43"/>
  <c r="B338" i="94"/>
  <c r="E337" i="44"/>
  <c r="E337" i="94"/>
  <c r="D337" i="44"/>
  <c r="D337" i="94"/>
  <c r="C337" i="44"/>
  <c r="C337" i="94"/>
  <c r="L337" i="94" a="1"/>
  <c r="L337" i="94" s="1"/>
  <c r="J337" i="94" a="1"/>
  <c r="J337" i="94" s="1"/>
  <c r="O337" i="94" a="1"/>
  <c r="O337" i="94" s="1"/>
  <c r="N337" i="94" a="1"/>
  <c r="N337" i="94" s="1"/>
  <c r="K337" i="94" a="1"/>
  <c r="K337" i="94" s="1"/>
  <c r="M337" i="94" a="1"/>
  <c r="M337" i="94" s="1"/>
  <c r="B339" i="48"/>
  <c r="A340" i="48"/>
  <c r="N339" i="48"/>
  <c r="U339" i="48" l="1"/>
  <c r="S339" i="48"/>
  <c r="K340" i="48"/>
  <c r="L340" i="48" s="1"/>
  <c r="M340" i="48" s="1"/>
  <c r="F340" i="48" a="1"/>
  <c r="F340" i="48" s="1"/>
  <c r="C340" i="48" a="1"/>
  <c r="C340" i="48" s="1"/>
  <c r="I339" i="48"/>
  <c r="H339" i="48"/>
  <c r="J339" i="48" s="1"/>
  <c r="J338" i="44"/>
  <c r="K338" i="44"/>
  <c r="L338" i="44"/>
  <c r="M338" i="44"/>
  <c r="N338" i="44"/>
  <c r="O338" i="44"/>
  <c r="P338" i="44"/>
  <c r="I338" i="48"/>
  <c r="D339" i="48"/>
  <c r="E339" i="48" s="1"/>
  <c r="O339" i="48"/>
  <c r="Q339" i="48"/>
  <c r="R339" i="48" s="1"/>
  <c r="T339" i="48"/>
  <c r="G339" i="48"/>
  <c r="A341" i="48"/>
  <c r="B340" i="48"/>
  <c r="N340" i="48"/>
  <c r="M338" i="94" a="1"/>
  <c r="M338" i="94" s="1"/>
  <c r="L338" i="94" a="1"/>
  <c r="L338" i="94" s="1"/>
  <c r="O338" i="94" a="1"/>
  <c r="O338" i="94" s="1"/>
  <c r="N338" i="94" a="1"/>
  <c r="N338" i="94" s="1"/>
  <c r="K338" i="94" a="1"/>
  <c r="K338" i="94" s="1"/>
  <c r="J338" i="94" a="1"/>
  <c r="J338" i="94" s="1"/>
  <c r="E338" i="44"/>
  <c r="E338" i="94"/>
  <c r="C338" i="94"/>
  <c r="C338" i="44"/>
  <c r="D338" i="44"/>
  <c r="D338" i="94"/>
  <c r="B339" i="44"/>
  <c r="C339" i="43" a="1"/>
  <c r="C339" i="43" s="1"/>
  <c r="P339" i="43"/>
  <c r="J339" i="43"/>
  <c r="M339" i="43"/>
  <c r="D339" i="43" a="1"/>
  <c r="D339" i="43" s="1"/>
  <c r="E339" i="43" a="1"/>
  <c r="E339" i="43" s="1"/>
  <c r="K339" i="43"/>
  <c r="L339" i="43"/>
  <c r="N339" i="43"/>
  <c r="B339" i="94"/>
  <c r="O339" i="43"/>
  <c r="J9" i="31" l="1"/>
  <c r="K8" i="31"/>
  <c r="J8" i="31"/>
  <c r="L9" i="31"/>
  <c r="K9" i="31"/>
  <c r="N8" i="31"/>
  <c r="I9" i="31"/>
  <c r="M9" i="31"/>
  <c r="O8" i="31"/>
  <c r="N9" i="31"/>
  <c r="H340" i="48"/>
  <c r="J340" i="48" s="1"/>
  <c r="O340" i="48"/>
  <c r="I8" i="31"/>
  <c r="L8" i="31"/>
  <c r="M8" i="31"/>
  <c r="T340" i="48"/>
  <c r="U340" i="48"/>
  <c r="G340" i="48"/>
  <c r="P340" i="48"/>
  <c r="C341" i="48" a="1"/>
  <c r="C341" i="48" s="1"/>
  <c r="K341" i="48"/>
  <c r="L341" i="48" s="1"/>
  <c r="M341" i="48" s="1"/>
  <c r="F341" i="48" a="1"/>
  <c r="F341" i="48" s="1"/>
  <c r="J339" i="44"/>
  <c r="K339" i="44"/>
  <c r="L339" i="44"/>
  <c r="M339" i="44"/>
  <c r="N339" i="44"/>
  <c r="O339" i="44"/>
  <c r="P339" i="44"/>
  <c r="D340" i="48"/>
  <c r="E340" i="48" s="1"/>
  <c r="J339" i="94" a="1"/>
  <c r="J339" i="94" s="1"/>
  <c r="I13" i="31" s="1"/>
  <c r="K339" i="94" a="1"/>
  <c r="K339" i="94" s="1"/>
  <c r="J13" i="31" s="1"/>
  <c r="M339" i="94" a="1"/>
  <c r="M339" i="94" s="1"/>
  <c r="L13" i="31" s="1"/>
  <c r="N339" i="94" a="1"/>
  <c r="N339" i="94" s="1"/>
  <c r="M13" i="31" s="1"/>
  <c r="O339" i="94" a="1"/>
  <c r="O339" i="94" s="1"/>
  <c r="N13" i="31" s="1"/>
  <c r="L339" i="94" a="1"/>
  <c r="L339" i="94" s="1"/>
  <c r="K13" i="31" s="1"/>
  <c r="E339" i="44"/>
  <c r="E339" i="94"/>
  <c r="D339" i="44"/>
  <c r="D339" i="94"/>
  <c r="O9" i="31"/>
  <c r="C339" i="94"/>
  <c r="C339" i="44"/>
  <c r="B341" i="48"/>
  <c r="N341" i="48"/>
  <c r="A342" i="48"/>
  <c r="G341" i="48" l="1"/>
  <c r="P341" i="48"/>
  <c r="C342" i="48" a="1"/>
  <c r="C342" i="48" s="1"/>
  <c r="K342" i="48"/>
  <c r="L342" i="48" s="1"/>
  <c r="M342" i="48" s="1"/>
  <c r="F342" i="48" a="1"/>
  <c r="F342" i="48" s="1"/>
  <c r="Q340" i="48"/>
  <c r="R340" i="48" s="1"/>
  <c r="U341" i="48"/>
  <c r="H341" i="48"/>
  <c r="J341" i="48" s="1"/>
  <c r="Q341" i="48" s="1"/>
  <c r="R341" i="48" s="1"/>
  <c r="T341" i="48"/>
  <c r="D341" i="48"/>
  <c r="E341" i="48" s="1"/>
  <c r="O341" i="48"/>
  <c r="S340" i="48"/>
  <c r="S341" i="48" s="1"/>
  <c r="I340" i="48"/>
  <c r="I341" i="48" s="1"/>
  <c r="N342" i="48"/>
  <c r="A343" i="48"/>
  <c r="B342" i="48"/>
  <c r="H342" i="48" l="1"/>
  <c r="I342" i="48" s="1"/>
  <c r="P342" i="48"/>
  <c r="U342" i="48"/>
  <c r="D342" i="48"/>
  <c r="E342" i="48" s="1"/>
  <c r="T342" i="48"/>
  <c r="O342" i="48"/>
  <c r="G342" i="48"/>
  <c r="C343" i="48" a="1"/>
  <c r="C343" i="48" s="1"/>
  <c r="U343" i="48" s="1"/>
  <c r="F343" i="48" a="1"/>
  <c r="F343" i="48" s="1"/>
  <c r="K343" i="48"/>
  <c r="L343" i="48" s="1"/>
  <c r="M343" i="48" s="1"/>
  <c r="A344" i="48"/>
  <c r="N343" i="48"/>
  <c r="B343" i="48"/>
  <c r="H343" i="48" l="1"/>
  <c r="I343" i="48" s="1"/>
  <c r="P343" i="48"/>
  <c r="D343" i="48"/>
  <c r="E343" i="48" s="1"/>
  <c r="T343" i="48"/>
  <c r="C344" i="48" a="1"/>
  <c r="C344" i="48" s="1"/>
  <c r="F344" i="48" a="1"/>
  <c r="F344" i="48" s="1"/>
  <c r="K344" i="48"/>
  <c r="L344" i="48" s="1"/>
  <c r="M344" i="48" s="1"/>
  <c r="G343" i="48"/>
  <c r="O343" i="48"/>
  <c r="J342" i="48"/>
  <c r="Q342" i="48" s="1"/>
  <c r="R342" i="48" s="1"/>
  <c r="S342" i="48"/>
  <c r="S343" i="48" s="1"/>
  <c r="A345" i="48"/>
  <c r="B344" i="48"/>
  <c r="N344" i="48"/>
  <c r="G344" i="48" l="1"/>
  <c r="H344" i="48"/>
  <c r="I344" i="48" s="1"/>
  <c r="P344" i="48"/>
  <c r="C345" i="48" a="1"/>
  <c r="C345" i="48" s="1"/>
  <c r="O345" i="48" s="1"/>
  <c r="K345" i="48"/>
  <c r="L345" i="48" s="1"/>
  <c r="M345" i="48" s="1"/>
  <c r="F345" i="48" a="1"/>
  <c r="F345" i="48" s="1"/>
  <c r="T344" i="48"/>
  <c r="J344" i="48"/>
  <c r="Q344" i="48" s="1"/>
  <c r="R344" i="48" s="1"/>
  <c r="O344" i="48"/>
  <c r="U344" i="48"/>
  <c r="J343" i="48"/>
  <c r="Q343" i="48" s="1"/>
  <c r="R343" i="48" s="1"/>
  <c r="D344" i="48"/>
  <c r="E344" i="48" s="1"/>
  <c r="N345" i="48"/>
  <c r="A346" i="48"/>
  <c r="B345" i="48"/>
  <c r="H345" i="48" l="1"/>
  <c r="I345" i="48" s="1"/>
  <c r="D345" i="48"/>
  <c r="E345" i="48" s="1"/>
  <c r="J345" i="48"/>
  <c r="K346" i="48"/>
  <c r="L346" i="48" s="1"/>
  <c r="M346" i="48" s="1"/>
  <c r="C346" i="48" a="1"/>
  <c r="C346" i="48" s="1"/>
  <c r="F346" i="48" a="1"/>
  <c r="F346" i="48" s="1"/>
  <c r="U345" i="48"/>
  <c r="S344" i="48"/>
  <c r="S345" i="48" s="1"/>
  <c r="G345" i="48"/>
  <c r="T345" i="48"/>
  <c r="P345" i="48"/>
  <c r="N346" i="48"/>
  <c r="A347" i="48"/>
  <c r="B346" i="48"/>
  <c r="G346" i="48" l="1"/>
  <c r="D346" i="48"/>
  <c r="S346" i="48" s="1"/>
  <c r="Q345" i="48"/>
  <c r="R345" i="48" s="1"/>
  <c r="J346" i="48"/>
  <c r="F347" i="48" a="1"/>
  <c r="F347" i="48" s="1"/>
  <c r="C347" i="48" a="1"/>
  <c r="C347" i="48" s="1"/>
  <c r="D347" i="48" s="1"/>
  <c r="S347" i="48" s="1"/>
  <c r="K347" i="48"/>
  <c r="L347" i="48" s="1"/>
  <c r="M347" i="48" s="1"/>
  <c r="H346" i="48"/>
  <c r="I346" i="48" s="1"/>
  <c r="T346" i="48"/>
  <c r="P346" i="48"/>
  <c r="U346" i="48"/>
  <c r="O346" i="48"/>
  <c r="A348" i="48"/>
  <c r="N347" i="48"/>
  <c r="B347" i="48"/>
  <c r="F348" i="48" l="1" a="1"/>
  <c r="F348" i="48" s="1"/>
  <c r="C348" i="48" a="1"/>
  <c r="C348" i="48" s="1"/>
  <c r="K348" i="48"/>
  <c r="L348" i="48" s="1"/>
  <c r="M348" i="48" s="1"/>
  <c r="G347" i="48"/>
  <c r="O347" i="48"/>
  <c r="E346" i="48"/>
  <c r="E347" i="48" s="1"/>
  <c r="H347" i="48"/>
  <c r="I347" i="48" s="1"/>
  <c r="Q346" i="48"/>
  <c r="R346" i="48" s="1"/>
  <c r="U347" i="48"/>
  <c r="T347" i="48"/>
  <c r="P347" i="48"/>
  <c r="A349" i="48"/>
  <c r="N348" i="48"/>
  <c r="B348" i="48"/>
  <c r="G348" i="48" l="1"/>
  <c r="P348" i="48"/>
  <c r="U348" i="48"/>
  <c r="D348" i="48"/>
  <c r="E348" i="48" s="1"/>
  <c r="T348" i="48"/>
  <c r="K349" i="48"/>
  <c r="L349" i="48" s="1"/>
  <c r="M349" i="48" s="1"/>
  <c r="F349" i="48" a="1"/>
  <c r="F349" i="48" s="1"/>
  <c r="C349" i="48" a="1"/>
  <c r="C349" i="48" s="1"/>
  <c r="P349" i="48" s="1"/>
  <c r="O348" i="48"/>
  <c r="J348" i="48"/>
  <c r="Q348" i="48" s="1"/>
  <c r="R348" i="48" s="1"/>
  <c r="H348" i="48"/>
  <c r="I348" i="48" s="1"/>
  <c r="J347" i="48"/>
  <c r="Q347" i="48" s="1"/>
  <c r="R347" i="48" s="1"/>
  <c r="B349" i="48"/>
  <c r="N349" i="48"/>
  <c r="A350" i="48"/>
  <c r="O349" i="48" l="1"/>
  <c r="J349" i="48"/>
  <c r="Q349" i="48" s="1"/>
  <c r="R349" i="48" s="1"/>
  <c r="U349" i="48"/>
  <c r="T349" i="48"/>
  <c r="C350" i="48" a="1"/>
  <c r="C350" i="48" s="1"/>
  <c r="U350" i="48" s="1"/>
  <c r="K350" i="48"/>
  <c r="L350" i="48" s="1"/>
  <c r="M350" i="48" s="1"/>
  <c r="F350" i="48" a="1"/>
  <c r="F350" i="48" s="1"/>
  <c r="H349" i="48"/>
  <c r="I349" i="48" s="1"/>
  <c r="D349" i="48"/>
  <c r="E349" i="48" s="1"/>
  <c r="S348" i="48"/>
  <c r="S349" i="48" s="1"/>
  <c r="G349" i="48"/>
  <c r="B350" i="48"/>
  <c r="N350" i="48"/>
  <c r="A351" i="48"/>
  <c r="F351" i="48" l="1" a="1"/>
  <c r="F351" i="48" s="1"/>
  <c r="K351" i="48"/>
  <c r="L351" i="48" s="1"/>
  <c r="M351" i="48" s="1"/>
  <c r="C351" i="48" a="1"/>
  <c r="C351" i="48" s="1"/>
  <c r="O351" i="48" s="1"/>
  <c r="O350" i="48"/>
  <c r="H350" i="48"/>
  <c r="J350" i="48" s="1"/>
  <c r="Q350" i="48" s="1"/>
  <c r="R350" i="48" s="1"/>
  <c r="G350" i="48"/>
  <c r="D350" i="48"/>
  <c r="S350" i="48" s="1"/>
  <c r="T350" i="48"/>
  <c r="P350" i="48"/>
  <c r="N351" i="48"/>
  <c r="A352" i="48"/>
  <c r="B351" i="48"/>
  <c r="D351" i="48" l="1"/>
  <c r="K352" i="48"/>
  <c r="L352" i="48" s="1"/>
  <c r="M352" i="48" s="1"/>
  <c r="F352" i="48" a="1"/>
  <c r="F352" i="48" s="1"/>
  <c r="C352" i="48" a="1"/>
  <c r="C352" i="48" s="1"/>
  <c r="O352" i="48" s="1"/>
  <c r="E350" i="48"/>
  <c r="U351" i="48"/>
  <c r="I350" i="48"/>
  <c r="H351" i="48"/>
  <c r="J351" i="48" s="1"/>
  <c r="P351" i="48"/>
  <c r="Q351" i="48" s="1"/>
  <c r="R351" i="48" s="1"/>
  <c r="S351" i="48"/>
  <c r="T351" i="48"/>
  <c r="G351" i="48"/>
  <c r="N352" i="48"/>
  <c r="B352" i="48"/>
  <c r="A353" i="48"/>
  <c r="E351" i="48" l="1"/>
  <c r="U352" i="48"/>
  <c r="P352" i="48"/>
  <c r="G352" i="48"/>
  <c r="T352" i="48"/>
  <c r="D352" i="48"/>
  <c r="S352" i="48" s="1"/>
  <c r="H352" i="48"/>
  <c r="J352" i="48" s="1"/>
  <c r="Q352" i="48" s="1"/>
  <c r="R352" i="48" s="1"/>
  <c r="F353" i="48" a="1"/>
  <c r="F353" i="48" s="1"/>
  <c r="K353" i="48"/>
  <c r="L353" i="48" s="1"/>
  <c r="M353" i="48" s="1"/>
  <c r="C353" i="48" a="1"/>
  <c r="C353" i="48" s="1"/>
  <c r="I351" i="48"/>
  <c r="N353" i="48"/>
  <c r="B353" i="48"/>
  <c r="A354" i="48"/>
  <c r="G353" i="48" l="1"/>
  <c r="P353" i="48"/>
  <c r="U353" i="48"/>
  <c r="T353" i="48"/>
  <c r="O353" i="48"/>
  <c r="I352" i="48"/>
  <c r="H353" i="48"/>
  <c r="J353" i="48" s="1"/>
  <c r="Q353" i="48" s="1"/>
  <c r="R353" i="48" s="1"/>
  <c r="D353" i="48"/>
  <c r="E353" i="48" s="1"/>
  <c r="E352" i="48"/>
  <c r="C354" i="48" a="1"/>
  <c r="C354" i="48" s="1"/>
  <c r="F354" i="48" a="1"/>
  <c r="F354" i="48" s="1"/>
  <c r="K354" i="48"/>
  <c r="L354" i="48" s="1"/>
  <c r="M354" i="48" s="1"/>
  <c r="N354" i="48"/>
  <c r="B354" i="48"/>
  <c r="A355" i="48"/>
  <c r="I353" i="48" l="1"/>
  <c r="G354" i="48"/>
  <c r="H354" i="48"/>
  <c r="I354" i="48" s="1"/>
  <c r="T354" i="48"/>
  <c r="O354" i="48"/>
  <c r="P354" i="48"/>
  <c r="D354" i="48"/>
  <c r="E354" i="48" s="1"/>
  <c r="U354" i="48"/>
  <c r="S353" i="48"/>
  <c r="C355" i="48" a="1"/>
  <c r="C355" i="48" s="1"/>
  <c r="T355" i="48" s="1"/>
  <c r="K355" i="48"/>
  <c r="L355" i="48" s="1"/>
  <c r="M355" i="48" s="1"/>
  <c r="F355" i="48" a="1"/>
  <c r="F355" i="48" s="1"/>
  <c r="B355" i="48"/>
  <c r="A356" i="48"/>
  <c r="N355" i="48"/>
  <c r="O355" i="48" l="1"/>
  <c r="K356" i="48"/>
  <c r="L356" i="48" s="1"/>
  <c r="M356" i="48" s="1"/>
  <c r="C356" i="48" a="1"/>
  <c r="C356" i="48" s="1"/>
  <c r="O356" i="48" s="1"/>
  <c r="F356" i="48" a="1"/>
  <c r="F356" i="48" s="1"/>
  <c r="D355" i="48"/>
  <c r="E355" i="48" s="1"/>
  <c r="P355" i="48"/>
  <c r="H355" i="48"/>
  <c r="I355" i="48" s="1"/>
  <c r="G355" i="48"/>
  <c r="J354" i="48"/>
  <c r="Q354" i="48" s="1"/>
  <c r="R354" i="48" s="1"/>
  <c r="U355" i="48"/>
  <c r="J355" i="48"/>
  <c r="S354" i="48"/>
  <c r="S355" i="48" s="1"/>
  <c r="B356" i="48"/>
  <c r="N356" i="48"/>
  <c r="A357" i="48"/>
  <c r="Q355" i="48" l="1"/>
  <c r="R355" i="48" s="1"/>
  <c r="G356" i="48"/>
  <c r="P356" i="48"/>
  <c r="D356" i="48"/>
  <c r="S356" i="48" s="1"/>
  <c r="U356" i="48"/>
  <c r="T356" i="48"/>
  <c r="H356" i="48"/>
  <c r="I356" i="48" s="1"/>
  <c r="C357" i="48" a="1"/>
  <c r="C357" i="48" s="1"/>
  <c r="K357" i="48"/>
  <c r="L357" i="48" s="1"/>
  <c r="M357" i="48" s="1"/>
  <c r="F357" i="48" a="1"/>
  <c r="F357" i="48" s="1"/>
  <c r="B357" i="48"/>
  <c r="N357" i="48"/>
  <c r="A358" i="48"/>
  <c r="T357" i="48" l="1"/>
  <c r="C358" i="48" a="1"/>
  <c r="C358" i="48" s="1"/>
  <c r="H358" i="48" s="1"/>
  <c r="I358" i="48" s="1"/>
  <c r="F358" i="48" a="1"/>
  <c r="F358" i="48" s="1"/>
  <c r="K358" i="48"/>
  <c r="L358" i="48" s="1"/>
  <c r="M358" i="48" s="1"/>
  <c r="U357" i="48"/>
  <c r="O357" i="48"/>
  <c r="P357" i="48"/>
  <c r="H357" i="48"/>
  <c r="I357" i="48" s="1"/>
  <c r="E356" i="48"/>
  <c r="G357" i="48"/>
  <c r="D357" i="48"/>
  <c r="S357" i="48" s="1"/>
  <c r="J356" i="48"/>
  <c r="Q356" i="48" s="1"/>
  <c r="R356" i="48" s="1"/>
  <c r="B358" i="48"/>
  <c r="A359" i="48"/>
  <c r="N358" i="48"/>
  <c r="T358" i="48" l="1"/>
  <c r="O358" i="48"/>
  <c r="G358" i="48"/>
  <c r="D358" i="48"/>
  <c r="S358" i="48" s="1"/>
  <c r="E357" i="48"/>
  <c r="U358" i="48"/>
  <c r="J358" i="48"/>
  <c r="Q358" i="48" s="1"/>
  <c r="R358" i="48" s="1"/>
  <c r="P358" i="48"/>
  <c r="K359" i="48"/>
  <c r="L359" i="48" s="1"/>
  <c r="M359" i="48" s="1"/>
  <c r="C359" i="48" a="1"/>
  <c r="C359" i="48" s="1"/>
  <c r="P359" i="48" s="1"/>
  <c r="F359" i="48" a="1"/>
  <c r="F359" i="48" s="1"/>
  <c r="J357" i="48"/>
  <c r="Q357" i="48" s="1"/>
  <c r="R357" i="48" s="1"/>
  <c r="N359" i="48"/>
  <c r="B359" i="48"/>
  <c r="A360" i="48"/>
  <c r="T359" i="48" l="1"/>
  <c r="O359" i="48"/>
  <c r="H359" i="48"/>
  <c r="I359" i="48" s="1"/>
  <c r="D359" i="48"/>
  <c r="S359" i="48" s="1"/>
  <c r="E358" i="48"/>
  <c r="G359" i="48"/>
  <c r="U359" i="48"/>
  <c r="K360" i="48"/>
  <c r="L360" i="48" s="1"/>
  <c r="M360" i="48" s="1"/>
  <c r="C360" i="48" a="1"/>
  <c r="C360" i="48" s="1"/>
  <c r="F360" i="48" a="1"/>
  <c r="F360" i="48" s="1"/>
  <c r="N360" i="48"/>
  <c r="B360" i="48"/>
  <c r="A361" i="48"/>
  <c r="D360" i="48" l="1"/>
  <c r="H360" i="48"/>
  <c r="I360" i="48" s="1"/>
  <c r="P360" i="48"/>
  <c r="O360" i="48"/>
  <c r="S360" i="48"/>
  <c r="F361" i="48" a="1"/>
  <c r="F361" i="48" s="1"/>
  <c r="K361" i="48"/>
  <c r="L361" i="48" s="1"/>
  <c r="M361" i="48" s="1"/>
  <c r="C361" i="48" a="1"/>
  <c r="C361" i="48" s="1"/>
  <c r="G361" i="48" s="1"/>
  <c r="E359" i="48"/>
  <c r="E360" i="48" s="1"/>
  <c r="G360" i="48"/>
  <c r="T360" i="48"/>
  <c r="J359" i="48"/>
  <c r="Q359" i="48" s="1"/>
  <c r="R359" i="48" s="1"/>
  <c r="U360" i="48"/>
  <c r="N361" i="48"/>
  <c r="A362" i="48"/>
  <c r="B361" i="48"/>
  <c r="F362" i="48" l="1" a="1"/>
  <c r="F362" i="48" s="1"/>
  <c r="K362" i="48"/>
  <c r="L362" i="48" s="1"/>
  <c r="M362" i="48" s="1"/>
  <c r="C362" i="48" a="1"/>
  <c r="C362" i="48" s="1"/>
  <c r="T362" i="48" s="1"/>
  <c r="U361" i="48"/>
  <c r="D361" i="48"/>
  <c r="E361" i="48" s="1"/>
  <c r="T361" i="48"/>
  <c r="O361" i="48"/>
  <c r="H361" i="48"/>
  <c r="I361" i="48" s="1"/>
  <c r="J360" i="48"/>
  <c r="Q360" i="48" s="1"/>
  <c r="R360" i="48" s="1"/>
  <c r="P361" i="48"/>
  <c r="N362" i="48"/>
  <c r="B362" i="48"/>
  <c r="A363" i="48"/>
  <c r="D362" i="48" l="1"/>
  <c r="U362" i="48"/>
  <c r="H362" i="48"/>
  <c r="I362" i="48" s="1"/>
  <c r="O362" i="48"/>
  <c r="K363" i="48"/>
  <c r="L363" i="48" s="1"/>
  <c r="M363" i="48" s="1"/>
  <c r="C363" i="48" a="1"/>
  <c r="C363" i="48" s="1"/>
  <c r="U363" i="48" s="1"/>
  <c r="F363" i="48" a="1"/>
  <c r="F363" i="48" s="1"/>
  <c r="J361" i="48"/>
  <c r="Q361" i="48" s="1"/>
  <c r="R361" i="48" s="1"/>
  <c r="P362" i="48"/>
  <c r="S361" i="48"/>
  <c r="G362" i="48"/>
  <c r="E362" i="48"/>
  <c r="B363" i="48"/>
  <c r="N363" i="48"/>
  <c r="A364" i="48"/>
  <c r="K364" i="48" l="1"/>
  <c r="L364" i="48" s="1"/>
  <c r="M364" i="48" s="1"/>
  <c r="F364" i="48" a="1"/>
  <c r="F364" i="48" s="1"/>
  <c r="C364" i="48" a="1"/>
  <c r="C364" i="48" s="1"/>
  <c r="G363" i="48"/>
  <c r="D363" i="48"/>
  <c r="E363" i="48" s="1"/>
  <c r="O363" i="48"/>
  <c r="J362" i="48"/>
  <c r="Q362" i="48" s="1"/>
  <c r="R362" i="48" s="1"/>
  <c r="T363" i="48"/>
  <c r="P363" i="48"/>
  <c r="H363" i="48"/>
  <c r="J363" i="48" s="1"/>
  <c r="Q363" i="48" s="1"/>
  <c r="R363" i="48" s="1"/>
  <c r="S362" i="48"/>
  <c r="S363" i="48" s="1"/>
  <c r="A365" i="48"/>
  <c r="N364" i="48"/>
  <c r="B364" i="48"/>
  <c r="G364" i="48" l="1"/>
  <c r="U364" i="48"/>
  <c r="O364" i="48"/>
  <c r="D364" i="48"/>
  <c r="E364" i="48" s="1"/>
  <c r="I363" i="48"/>
  <c r="H364" i="48"/>
  <c r="J364" i="48" s="1"/>
  <c r="T364" i="48"/>
  <c r="P364" i="48"/>
  <c r="Q364" i="48" s="1"/>
  <c r="R364" i="48" s="1"/>
  <c r="F365" i="48" a="1"/>
  <c r="F365" i="48" s="1"/>
  <c r="K365" i="48"/>
  <c r="L365" i="48" s="1"/>
  <c r="M365" i="48" s="1"/>
  <c r="C365" i="48" a="1"/>
  <c r="C365" i="48" s="1"/>
  <c r="A366" i="48"/>
  <c r="N365" i="48"/>
  <c r="B365" i="48"/>
  <c r="G365" i="48" l="1"/>
  <c r="D365" i="48"/>
  <c r="E365" i="48" s="1"/>
  <c r="T365" i="48"/>
  <c r="H365" i="48"/>
  <c r="J365" i="48" s="1"/>
  <c r="O365" i="48"/>
  <c r="S364" i="48"/>
  <c r="S365" i="48" s="1"/>
  <c r="P365" i="48"/>
  <c r="Q365" i="48" s="1"/>
  <c r="R365" i="48" s="1"/>
  <c r="I365" i="48"/>
  <c r="U365" i="48"/>
  <c r="C366" i="48" a="1"/>
  <c r="C366" i="48" s="1"/>
  <c r="U366" i="48" s="1"/>
  <c r="F366" i="48" a="1"/>
  <c r="F366" i="48" s="1"/>
  <c r="K366" i="48"/>
  <c r="L366" i="48" s="1"/>
  <c r="M366" i="48" s="1"/>
  <c r="I364" i="48"/>
  <c r="B366" i="48"/>
  <c r="N366" i="48"/>
  <c r="A367" i="48"/>
  <c r="P366" i="48" l="1"/>
  <c r="S366" i="48"/>
  <c r="C367" i="48" a="1"/>
  <c r="C367" i="48" s="1"/>
  <c r="H367" i="48" s="1"/>
  <c r="J367" i="48" s="1"/>
  <c r="K367" i="48"/>
  <c r="L367" i="48" s="1"/>
  <c r="M367" i="48" s="1"/>
  <c r="F367" i="48" a="1"/>
  <c r="F367" i="48" s="1"/>
  <c r="H366" i="48"/>
  <c r="J366" i="48" s="1"/>
  <c r="Q366" i="48" s="1"/>
  <c r="R366" i="48" s="1"/>
  <c r="D366" i="48"/>
  <c r="E366" i="48" s="1"/>
  <c r="G366" i="48"/>
  <c r="T366" i="48"/>
  <c r="O366" i="48"/>
  <c r="B367" i="48"/>
  <c r="N367" i="48"/>
  <c r="A368" i="48"/>
  <c r="F368" i="48" l="1" a="1"/>
  <c r="F368" i="48" s="1"/>
  <c r="C368" i="48" a="1"/>
  <c r="C368" i="48" s="1"/>
  <c r="K368" i="48"/>
  <c r="L368" i="48" s="1"/>
  <c r="M368" i="48" s="1"/>
  <c r="I366" i="48"/>
  <c r="I367" i="48" s="1"/>
  <c r="P367" i="48"/>
  <c r="Q367" i="48" s="1"/>
  <c r="R367" i="48" s="1"/>
  <c r="U367" i="48"/>
  <c r="D367" i="48"/>
  <c r="E367" i="48" s="1"/>
  <c r="G367" i="48"/>
  <c r="T367" i="48"/>
  <c r="O367" i="48"/>
  <c r="N368" i="48"/>
  <c r="B368" i="48"/>
  <c r="A369" i="48"/>
  <c r="G368" i="48" l="1"/>
  <c r="S367" i="48"/>
  <c r="S368" i="48" s="1"/>
  <c r="P368" i="48"/>
  <c r="O368" i="48"/>
  <c r="T368" i="48"/>
  <c r="C369" i="48" a="1"/>
  <c r="C369" i="48" s="1"/>
  <c r="H369" i="48" s="1"/>
  <c r="J369" i="48" s="1"/>
  <c r="K369" i="48"/>
  <c r="L369" i="48" s="1"/>
  <c r="M369" i="48" s="1"/>
  <c r="F369" i="48" a="1"/>
  <c r="F369" i="48" s="1"/>
  <c r="H368" i="48"/>
  <c r="J368" i="48" s="1"/>
  <c r="I368" i="48"/>
  <c r="D368" i="48"/>
  <c r="E368" i="48" s="1"/>
  <c r="Q368" i="48"/>
  <c r="R368" i="48" s="1"/>
  <c r="U368" i="48"/>
  <c r="N369" i="48"/>
  <c r="A370" i="48"/>
  <c r="B369" i="48"/>
  <c r="U369" i="48" l="1"/>
  <c r="D369" i="48"/>
  <c r="S369" i="48" s="1"/>
  <c r="K370" i="48"/>
  <c r="L370" i="48" s="1"/>
  <c r="M370" i="48" s="1"/>
  <c r="F370" i="48" a="1"/>
  <c r="F370" i="48" s="1"/>
  <c r="C370" i="48" a="1"/>
  <c r="C370" i="48" s="1"/>
  <c r="O370" i="48" s="1"/>
  <c r="G369" i="48"/>
  <c r="E369" i="48"/>
  <c r="O369" i="48"/>
  <c r="I369" i="48"/>
  <c r="P369" i="48"/>
  <c r="Q369" i="48" s="1"/>
  <c r="R369" i="48" s="1"/>
  <c r="T369" i="48"/>
  <c r="B370" i="48"/>
  <c r="N370" i="48"/>
  <c r="A371" i="48"/>
  <c r="C371" i="48" l="1" a="1"/>
  <c r="C371" i="48" s="1"/>
  <c r="P371" i="48" s="1"/>
  <c r="K371" i="48"/>
  <c r="L371" i="48" s="1"/>
  <c r="M371" i="48" s="1"/>
  <c r="F371" i="48" a="1"/>
  <c r="F371" i="48" s="1"/>
  <c r="I370" i="48"/>
  <c r="G370" i="48"/>
  <c r="T370" i="48"/>
  <c r="P370" i="48"/>
  <c r="U370" i="48"/>
  <c r="H370" i="48"/>
  <c r="J370" i="48" s="1"/>
  <c r="D370" i="48"/>
  <c r="S370" i="48" s="1"/>
  <c r="B371" i="48"/>
  <c r="A372" i="48"/>
  <c r="N371" i="48"/>
  <c r="E370" i="48" l="1"/>
  <c r="T371" i="48"/>
  <c r="U371" i="48"/>
  <c r="D371" i="48"/>
  <c r="S371" i="48" s="1"/>
  <c r="Q370" i="48"/>
  <c r="R370" i="48" s="1"/>
  <c r="O371" i="48"/>
  <c r="H371" i="48"/>
  <c r="I371" i="48" s="1"/>
  <c r="J371" i="48"/>
  <c r="Q371" i="48" s="1"/>
  <c r="R371" i="48" s="1"/>
  <c r="F372" i="48" a="1"/>
  <c r="F372" i="48" s="1"/>
  <c r="K372" i="48"/>
  <c r="L372" i="48" s="1"/>
  <c r="M372" i="48" s="1"/>
  <c r="C372" i="48" a="1"/>
  <c r="C372" i="48" s="1"/>
  <c r="G371" i="48"/>
  <c r="B372" i="48"/>
  <c r="N372" i="48"/>
  <c r="A373" i="48"/>
  <c r="G372" i="48" l="1"/>
  <c r="O372" i="48"/>
  <c r="J372" i="48"/>
  <c r="Q372" i="48" s="1"/>
  <c r="R372" i="48" s="1"/>
  <c r="E371" i="48"/>
  <c r="P372" i="48"/>
  <c r="F373" i="48" a="1"/>
  <c r="F373" i="48" s="1"/>
  <c r="K373" i="48"/>
  <c r="L373" i="48" s="1"/>
  <c r="M373" i="48" s="1"/>
  <c r="C373" i="48" a="1"/>
  <c r="C373" i="48" s="1"/>
  <c r="P373" i="48" s="1"/>
  <c r="U372" i="48"/>
  <c r="H372" i="48"/>
  <c r="I372" i="48" s="1"/>
  <c r="D372" i="48"/>
  <c r="S372" i="48" s="1"/>
  <c r="T372" i="48"/>
  <c r="A374" i="48"/>
  <c r="B373" i="48"/>
  <c r="N373" i="48"/>
  <c r="E372" i="48" l="1"/>
  <c r="T373" i="48"/>
  <c r="D373" i="48"/>
  <c r="O373" i="48"/>
  <c r="H373" i="48"/>
  <c r="I373" i="48" s="1"/>
  <c r="J373" i="48"/>
  <c r="Q373" i="48" s="1"/>
  <c r="R373" i="48" s="1"/>
  <c r="C374" i="48" a="1"/>
  <c r="C374" i="48" s="1"/>
  <c r="F374" i="48" a="1"/>
  <c r="F374" i="48" s="1"/>
  <c r="K374" i="48"/>
  <c r="L374" i="48" s="1"/>
  <c r="M374" i="48" s="1"/>
  <c r="U373" i="48"/>
  <c r="G373" i="48"/>
  <c r="S373" i="48"/>
  <c r="N374" i="48"/>
  <c r="B374" i="48"/>
  <c r="A375" i="48"/>
  <c r="E373" i="48" l="1"/>
  <c r="G374" i="48"/>
  <c r="D374" i="48"/>
  <c r="E374" i="48" s="1"/>
  <c r="O374" i="48"/>
  <c r="P374" i="48"/>
  <c r="J374" i="48"/>
  <c r="C375" i="48" a="1"/>
  <c r="C375" i="48" s="1"/>
  <c r="K375" i="48"/>
  <c r="L375" i="48" s="1"/>
  <c r="M375" i="48" s="1"/>
  <c r="F375" i="48" a="1"/>
  <c r="F375" i="48" s="1"/>
  <c r="S374" i="48"/>
  <c r="T374" i="48"/>
  <c r="U374" i="48"/>
  <c r="H374" i="48"/>
  <c r="I374" i="48" s="1"/>
  <c r="A376" i="48"/>
  <c r="B375" i="48"/>
  <c r="N375" i="48"/>
  <c r="D375" i="48" l="1"/>
  <c r="E375" i="48" s="1"/>
  <c r="F376" i="48" a="1"/>
  <c r="F376" i="48" s="1"/>
  <c r="C376" i="48" a="1"/>
  <c r="C376" i="48" s="1"/>
  <c r="G376" i="48" s="1"/>
  <c r="K376" i="48"/>
  <c r="L376" i="48" s="1"/>
  <c r="M376" i="48" s="1"/>
  <c r="Q374" i="48"/>
  <c r="R374" i="48" s="1"/>
  <c r="T375" i="48"/>
  <c r="H375" i="48"/>
  <c r="I375" i="48" s="1"/>
  <c r="G375" i="48"/>
  <c r="U375" i="48"/>
  <c r="O375" i="48"/>
  <c r="P375" i="48"/>
  <c r="B376" i="48"/>
  <c r="N376" i="48"/>
  <c r="A377" i="48"/>
  <c r="H376" i="48" l="1"/>
  <c r="U376" i="48"/>
  <c r="P376" i="48"/>
  <c r="O376" i="48"/>
  <c r="J375" i="48"/>
  <c r="Q375" i="48" s="1"/>
  <c r="R375" i="48" s="1"/>
  <c r="K377" i="48"/>
  <c r="L377" i="48" s="1"/>
  <c r="M377" i="48" s="1"/>
  <c r="C377" i="48" a="1"/>
  <c r="C377" i="48" s="1"/>
  <c r="F377" i="48" a="1"/>
  <c r="F377" i="48" s="1"/>
  <c r="T376" i="48"/>
  <c r="I376" i="48"/>
  <c r="D376" i="48"/>
  <c r="E376" i="48" s="1"/>
  <c r="S375" i="48"/>
  <c r="S376" i="48" s="1"/>
  <c r="B377" i="48"/>
  <c r="N377" i="48"/>
  <c r="A378" i="48"/>
  <c r="G377" i="48" l="1"/>
  <c r="D377" i="48"/>
  <c r="E377" i="48" s="1"/>
  <c r="P377" i="48"/>
  <c r="I377" i="48"/>
  <c r="K378" i="48"/>
  <c r="L378" i="48" s="1"/>
  <c r="M378" i="48" s="1"/>
  <c r="F378" i="48" a="1"/>
  <c r="F378" i="48" s="1"/>
  <c r="C378" i="48" a="1"/>
  <c r="C378" i="48" s="1"/>
  <c r="S377" i="48"/>
  <c r="O377" i="48"/>
  <c r="H377" i="48"/>
  <c r="T377" i="48"/>
  <c r="U377" i="48"/>
  <c r="J376" i="48"/>
  <c r="Q376" i="48" s="1"/>
  <c r="R376" i="48" s="1"/>
  <c r="A379" i="48"/>
  <c r="B378" i="48"/>
  <c r="N378" i="48"/>
  <c r="G378" i="48" l="1"/>
  <c r="D378" i="48"/>
  <c r="E378" i="48" s="1"/>
  <c r="C379" i="48" a="1"/>
  <c r="C379" i="48" s="1"/>
  <c r="K379" i="48"/>
  <c r="L379" i="48" s="1"/>
  <c r="M379" i="48" s="1"/>
  <c r="F379" i="48" a="1"/>
  <c r="F379" i="48" s="1"/>
  <c r="T378" i="48"/>
  <c r="H378" i="48"/>
  <c r="J377" i="48"/>
  <c r="Q377" i="48" s="1"/>
  <c r="R377" i="48" s="1"/>
  <c r="P378" i="48"/>
  <c r="U378" i="48"/>
  <c r="O378" i="48"/>
  <c r="B379" i="48"/>
  <c r="N379" i="48"/>
  <c r="A380" i="48"/>
  <c r="G379" i="48" l="1"/>
  <c r="P379" i="48"/>
  <c r="H379" i="48"/>
  <c r="T379" i="48"/>
  <c r="J379" i="48"/>
  <c r="F380" i="48" a="1"/>
  <c r="F380" i="48" s="1"/>
  <c r="C380" i="48" a="1"/>
  <c r="C380" i="48" s="1"/>
  <c r="G380" i="48" s="1"/>
  <c r="K380" i="48"/>
  <c r="L380" i="48" s="1"/>
  <c r="M380" i="48" s="1"/>
  <c r="I379" i="48"/>
  <c r="J378" i="48"/>
  <c r="Q378" i="48" s="1"/>
  <c r="R378" i="48" s="1"/>
  <c r="U379" i="48"/>
  <c r="D379" i="48"/>
  <c r="E379" i="48" s="1"/>
  <c r="Q379" i="48"/>
  <c r="R379" i="48" s="1"/>
  <c r="O379" i="48"/>
  <c r="S378" i="48"/>
  <c r="S379" i="48" s="1"/>
  <c r="I378" i="48"/>
  <c r="B380" i="48"/>
  <c r="N380" i="48"/>
  <c r="A381" i="48"/>
  <c r="H380" i="48" l="1"/>
  <c r="I380" i="48" s="1"/>
  <c r="D380" i="48"/>
  <c r="E380" i="48" s="1"/>
  <c r="P380" i="48"/>
  <c r="O380" i="48"/>
  <c r="K381" i="48"/>
  <c r="L381" i="48" s="1"/>
  <c r="M381" i="48" s="1"/>
  <c r="C381" i="48" a="1"/>
  <c r="C381" i="48" s="1"/>
  <c r="F381" i="48" a="1"/>
  <c r="F381" i="48" s="1"/>
  <c r="J380" i="48"/>
  <c r="Q380" i="48" s="1"/>
  <c r="R380" i="48" s="1"/>
  <c r="T380" i="48"/>
  <c r="U380" i="48"/>
  <c r="A382" i="48"/>
  <c r="N381" i="48"/>
  <c r="B381" i="48"/>
  <c r="O381" i="48" l="1"/>
  <c r="T381" i="48"/>
  <c r="F382" i="48" a="1"/>
  <c r="F382" i="48" s="1"/>
  <c r="C382" i="48" a="1"/>
  <c r="C382" i="48" s="1"/>
  <c r="K382" i="48"/>
  <c r="L382" i="48" s="1"/>
  <c r="M382" i="48" s="1"/>
  <c r="G381" i="48"/>
  <c r="J381" i="48"/>
  <c r="Q381" i="48" s="1"/>
  <c r="R381" i="48" s="1"/>
  <c r="D381" i="48"/>
  <c r="E381" i="48" s="1"/>
  <c r="P381" i="48"/>
  <c r="U381" i="48"/>
  <c r="H381" i="48"/>
  <c r="I381" i="48" s="1"/>
  <c r="S380" i="48"/>
  <c r="S381" i="48" s="1"/>
  <c r="A383" i="48"/>
  <c r="B382" i="48"/>
  <c r="N382" i="48"/>
  <c r="T382" i="48" l="1"/>
  <c r="C383" i="48" a="1"/>
  <c r="C383" i="48" s="1"/>
  <c r="K383" i="48"/>
  <c r="L383" i="48" s="1"/>
  <c r="M383" i="48" s="1"/>
  <c r="F383" i="48" a="1"/>
  <c r="F383" i="48" s="1"/>
  <c r="D382" i="48"/>
  <c r="E382" i="48" s="1"/>
  <c r="G382" i="48"/>
  <c r="O382" i="48"/>
  <c r="H382" i="48"/>
  <c r="I382" i="48" s="1"/>
  <c r="P382" i="48"/>
  <c r="J382" i="48"/>
  <c r="Q382" i="48" s="1"/>
  <c r="R382" i="48" s="1"/>
  <c r="U382" i="48"/>
  <c r="N383" i="48"/>
  <c r="B383" i="48"/>
  <c r="A384" i="48"/>
  <c r="D383" i="48" l="1"/>
  <c r="U383" i="48"/>
  <c r="O383" i="48"/>
  <c r="H383" i="48"/>
  <c r="J383" i="48" s="1"/>
  <c r="Q383" i="48" s="1"/>
  <c r="R383" i="48" s="1"/>
  <c r="E383" i="48"/>
  <c r="G383" i="48"/>
  <c r="P383" i="48"/>
  <c r="T383" i="48"/>
  <c r="S382" i="48"/>
  <c r="S383" i="48" s="1"/>
  <c r="F384" i="48" a="1"/>
  <c r="F384" i="48" s="1"/>
  <c r="K384" i="48"/>
  <c r="L384" i="48" s="1"/>
  <c r="M384" i="48" s="1"/>
  <c r="C384" i="48" a="1"/>
  <c r="C384" i="48" s="1"/>
  <c r="G384" i="48" s="1"/>
  <c r="B384" i="48"/>
  <c r="N384" i="48"/>
  <c r="A385" i="48"/>
  <c r="K385" i="48" l="1"/>
  <c r="L385" i="48" s="1"/>
  <c r="M385" i="48" s="1"/>
  <c r="C385" i="48" a="1"/>
  <c r="C385" i="48" s="1"/>
  <c r="F385" i="48" a="1"/>
  <c r="F385" i="48" s="1"/>
  <c r="J384" i="48"/>
  <c r="T384" i="48"/>
  <c r="P384" i="48"/>
  <c r="U384" i="48"/>
  <c r="H384" i="48"/>
  <c r="O384" i="48"/>
  <c r="I383" i="48"/>
  <c r="I384" i="48" s="1"/>
  <c r="D384" i="48"/>
  <c r="E384" i="48" s="1"/>
  <c r="A386" i="48"/>
  <c r="N385" i="48"/>
  <c r="B385" i="48"/>
  <c r="G385" i="48" l="1"/>
  <c r="P385" i="48"/>
  <c r="C386" i="48" a="1"/>
  <c r="C386" i="48" s="1"/>
  <c r="K386" i="48"/>
  <c r="L386" i="48" s="1"/>
  <c r="M386" i="48" s="1"/>
  <c r="F386" i="48" a="1"/>
  <c r="F386" i="48" s="1"/>
  <c r="D385" i="48"/>
  <c r="E385" i="48" s="1"/>
  <c r="Q384" i="48"/>
  <c r="R384" i="48" s="1"/>
  <c r="U385" i="48"/>
  <c r="S384" i="48"/>
  <c r="S385" i="48" s="1"/>
  <c r="O385" i="48"/>
  <c r="T385" i="48"/>
  <c r="H385" i="48"/>
  <c r="I385" i="48" s="1"/>
  <c r="B386" i="48"/>
  <c r="N386" i="48"/>
  <c r="A387" i="48"/>
  <c r="D386" i="48" l="1"/>
  <c r="E386" i="48" s="1"/>
  <c r="P386" i="48"/>
  <c r="S386" i="48"/>
  <c r="G386" i="48"/>
  <c r="H386" i="48"/>
  <c r="J386" i="48"/>
  <c r="Q386" i="48" s="1"/>
  <c r="R386" i="48" s="1"/>
  <c r="T386" i="48"/>
  <c r="O386" i="48"/>
  <c r="I386" i="48"/>
  <c r="U386" i="48"/>
  <c r="J385" i="48"/>
  <c r="Q385" i="48" s="1"/>
  <c r="R385" i="48" s="1"/>
  <c r="F387" i="48" a="1"/>
  <c r="F387" i="48" s="1"/>
  <c r="K387" i="48"/>
  <c r="L387" i="48" s="1"/>
  <c r="M387" i="48" s="1"/>
  <c r="C387" i="48" a="1"/>
  <c r="C387" i="48" s="1"/>
  <c r="N387" i="48"/>
  <c r="B387" i="48"/>
  <c r="A388" i="48"/>
  <c r="G387" i="48" l="1"/>
  <c r="P387" i="48"/>
  <c r="O387" i="48"/>
  <c r="U387" i="48"/>
  <c r="T387" i="48"/>
  <c r="H387" i="48"/>
  <c r="J387" i="48" s="1"/>
  <c r="Q387" i="48" s="1"/>
  <c r="R387" i="48" s="1"/>
  <c r="D387" i="48"/>
  <c r="E387" i="48" s="1"/>
  <c r="F388" i="48" a="1"/>
  <c r="F388" i="48" s="1"/>
  <c r="C388" i="48" a="1"/>
  <c r="C388" i="48" s="1"/>
  <c r="K388" i="48"/>
  <c r="L388" i="48" s="1"/>
  <c r="M388" i="48" s="1"/>
  <c r="N388" i="48"/>
  <c r="A389" i="48"/>
  <c r="B388" i="48"/>
  <c r="G388" i="48" l="1"/>
  <c r="O388" i="48"/>
  <c r="U388" i="48"/>
  <c r="D388" i="48"/>
  <c r="E388" i="48" s="1"/>
  <c r="I388" i="48"/>
  <c r="H388" i="48"/>
  <c r="J388" i="48" s="1"/>
  <c r="F389" i="48" a="1"/>
  <c r="F389" i="48" s="1"/>
  <c r="C389" i="48" a="1"/>
  <c r="C389" i="48" s="1"/>
  <c r="O389" i="48" s="1"/>
  <c r="K389" i="48"/>
  <c r="L389" i="48" s="1"/>
  <c r="M389" i="48" s="1"/>
  <c r="T388" i="48"/>
  <c r="I387" i="48"/>
  <c r="P388" i="48"/>
  <c r="Q388" i="48" s="1"/>
  <c r="R388" i="48" s="1"/>
  <c r="S387" i="48"/>
  <c r="S388" i="48" s="1"/>
  <c r="B389" i="48"/>
  <c r="A390" i="48"/>
  <c r="N389" i="48"/>
  <c r="P389" i="48" l="1"/>
  <c r="H389" i="48"/>
  <c r="J389" i="48" s="1"/>
  <c r="Q389" i="48" s="1"/>
  <c r="R389" i="48" s="1"/>
  <c r="U389" i="48"/>
  <c r="D389" i="48"/>
  <c r="E389" i="48" s="1"/>
  <c r="K390" i="48"/>
  <c r="L390" i="48" s="1"/>
  <c r="M390" i="48" s="1"/>
  <c r="F390" i="48" a="1"/>
  <c r="F390" i="48" s="1"/>
  <c r="C390" i="48" a="1"/>
  <c r="C390" i="48" s="1"/>
  <c r="U390" i="48" s="1"/>
  <c r="T389" i="48"/>
  <c r="G389" i="48"/>
  <c r="B390" i="48"/>
  <c r="N390" i="48"/>
  <c r="A391" i="48"/>
  <c r="D390" i="48" l="1"/>
  <c r="E390" i="48" s="1"/>
  <c r="K391" i="48"/>
  <c r="L391" i="48" s="1"/>
  <c r="M391" i="48" s="1"/>
  <c r="C391" i="48" a="1"/>
  <c r="C391" i="48" s="1"/>
  <c r="F391" i="48" a="1"/>
  <c r="F391" i="48" s="1"/>
  <c r="S389" i="48"/>
  <c r="S390" i="48" s="1"/>
  <c r="I390" i="48"/>
  <c r="T390" i="48"/>
  <c r="H390" i="48"/>
  <c r="J390" i="48" s="1"/>
  <c r="Q390" i="48" s="1"/>
  <c r="R390" i="48" s="1"/>
  <c r="I389" i="48"/>
  <c r="P390" i="48"/>
  <c r="O390" i="48"/>
  <c r="G390" i="48"/>
  <c r="N391" i="48"/>
  <c r="A392" i="48"/>
  <c r="B391" i="48"/>
  <c r="D391" i="48" l="1"/>
  <c r="E391" i="48" s="1"/>
  <c r="P391" i="48"/>
  <c r="F392" i="48" a="1"/>
  <c r="F392" i="48" s="1"/>
  <c r="C392" i="48" a="1"/>
  <c r="C392" i="48" s="1"/>
  <c r="H392" i="48" s="1"/>
  <c r="I392" i="48" s="1"/>
  <c r="K392" i="48"/>
  <c r="L392" i="48" s="1"/>
  <c r="M392" i="48" s="1"/>
  <c r="G391" i="48"/>
  <c r="O391" i="48"/>
  <c r="T391" i="48"/>
  <c r="U391" i="48"/>
  <c r="S391" i="48"/>
  <c r="H391" i="48"/>
  <c r="I391" i="48" s="1"/>
  <c r="J391" i="48"/>
  <c r="Q391" i="48" s="1"/>
  <c r="R391" i="48" s="1"/>
  <c r="B392" i="48"/>
  <c r="A393" i="48"/>
  <c r="N392" i="48"/>
  <c r="J392" i="48" l="1"/>
  <c r="K393" i="48"/>
  <c r="L393" i="48" s="1"/>
  <c r="M393" i="48" s="1"/>
  <c r="F393" i="48" a="1"/>
  <c r="F393" i="48" s="1"/>
  <c r="C393" i="48" a="1"/>
  <c r="C393" i="48" s="1"/>
  <c r="O392" i="48"/>
  <c r="G392" i="48"/>
  <c r="D392" i="48"/>
  <c r="E392" i="48" s="1"/>
  <c r="T392" i="48"/>
  <c r="P392" i="48"/>
  <c r="U392" i="48"/>
  <c r="B393" i="48"/>
  <c r="N393" i="48"/>
  <c r="A394" i="48"/>
  <c r="G393" i="48" l="1"/>
  <c r="F394" i="48" a="1"/>
  <c r="F394" i="48" s="1"/>
  <c r="C394" i="48" a="1"/>
  <c r="C394" i="48" s="1"/>
  <c r="O394" i="48" s="1"/>
  <c r="K394" i="48"/>
  <c r="L394" i="48" s="1"/>
  <c r="M394" i="48" s="1"/>
  <c r="H393" i="48"/>
  <c r="I393" i="48" s="1"/>
  <c r="O393" i="48"/>
  <c r="S392" i="48"/>
  <c r="T393" i="48"/>
  <c r="P393" i="48"/>
  <c r="U393" i="48"/>
  <c r="D393" i="48"/>
  <c r="E393" i="48" s="1"/>
  <c r="Q392" i="48"/>
  <c r="R392" i="48" s="1"/>
  <c r="A395" i="48"/>
  <c r="B394" i="48"/>
  <c r="N394" i="48"/>
  <c r="P394" i="48" l="1"/>
  <c r="T394" i="48"/>
  <c r="D394" i="48"/>
  <c r="U394" i="48"/>
  <c r="C395" i="48" a="1"/>
  <c r="C395" i="48" s="1"/>
  <c r="O395" i="48" s="1"/>
  <c r="F395" i="48" a="1"/>
  <c r="F395" i="48" s="1"/>
  <c r="K395" i="48"/>
  <c r="L395" i="48" s="1"/>
  <c r="M395" i="48" s="1"/>
  <c r="J393" i="48"/>
  <c r="Q393" i="48" s="1"/>
  <c r="R393" i="48" s="1"/>
  <c r="G394" i="48"/>
  <c r="H394" i="48"/>
  <c r="I394" i="48" s="1"/>
  <c r="S393" i="48"/>
  <c r="A396" i="48"/>
  <c r="N395" i="48"/>
  <c r="B395" i="48"/>
  <c r="U395" i="48" l="1"/>
  <c r="J394" i="48"/>
  <c r="Q394" i="48" s="1"/>
  <c r="R394" i="48" s="1"/>
  <c r="T395" i="48"/>
  <c r="K396" i="48"/>
  <c r="L396" i="48" s="1"/>
  <c r="M396" i="48" s="1"/>
  <c r="C396" i="48" a="1"/>
  <c r="C396" i="48" s="1"/>
  <c r="P396" i="48" s="1"/>
  <c r="F396" i="48" a="1"/>
  <c r="F396" i="48" s="1"/>
  <c r="J395" i="48"/>
  <c r="S394" i="48"/>
  <c r="G395" i="48"/>
  <c r="P395" i="48"/>
  <c r="H395" i="48"/>
  <c r="I395" i="48" s="1"/>
  <c r="E394" i="48"/>
  <c r="D395" i="48"/>
  <c r="B396" i="48"/>
  <c r="N396" i="48"/>
  <c r="A397" i="48"/>
  <c r="H396" i="48" l="1"/>
  <c r="S395" i="48"/>
  <c r="U396" i="48"/>
  <c r="Q395" i="48"/>
  <c r="R395" i="48" s="1"/>
  <c r="G396" i="48"/>
  <c r="T396" i="48"/>
  <c r="D396" i="48"/>
  <c r="S396" i="48" s="1"/>
  <c r="I396" i="48"/>
  <c r="O396" i="48"/>
  <c r="J396" i="48"/>
  <c r="Q396" i="48" s="1"/>
  <c r="R396" i="48" s="1"/>
  <c r="F397" i="48" a="1"/>
  <c r="F397" i="48" s="1"/>
  <c r="K397" i="48"/>
  <c r="L397" i="48" s="1"/>
  <c r="M397" i="48" s="1"/>
  <c r="C397" i="48" a="1"/>
  <c r="C397" i="48" s="1"/>
  <c r="G397" i="48" s="1"/>
  <c r="E395" i="48"/>
  <c r="B397" i="48"/>
  <c r="A398" i="48"/>
  <c r="N397" i="48"/>
  <c r="U397" i="48" l="1"/>
  <c r="O397" i="48"/>
  <c r="T397" i="48"/>
  <c r="P397" i="48"/>
  <c r="E396" i="48"/>
  <c r="D397" i="48"/>
  <c r="H397" i="48"/>
  <c r="J397" i="48" s="1"/>
  <c r="Q397" i="48" s="1"/>
  <c r="R397" i="48" s="1"/>
  <c r="I397" i="48"/>
  <c r="K398" i="48"/>
  <c r="L398" i="48" s="1"/>
  <c r="M398" i="48" s="1"/>
  <c r="C398" i="48" a="1"/>
  <c r="C398" i="48" s="1"/>
  <c r="F398" i="48" a="1"/>
  <c r="F398" i="48" s="1"/>
  <c r="N398" i="48"/>
  <c r="B398" i="48"/>
  <c r="A399" i="48"/>
  <c r="G398" i="48" l="1"/>
  <c r="E397" i="48"/>
  <c r="F399" i="48" a="1"/>
  <c r="F399" i="48" s="1"/>
  <c r="K399" i="48"/>
  <c r="L399" i="48" s="1"/>
  <c r="M399" i="48" s="1"/>
  <c r="C399" i="48" a="1"/>
  <c r="C399" i="48" s="1"/>
  <c r="G399" i="48" s="1"/>
  <c r="I398" i="48"/>
  <c r="P398" i="48"/>
  <c r="T398" i="48"/>
  <c r="D398" i="48"/>
  <c r="U398" i="48"/>
  <c r="O398" i="48"/>
  <c r="H398" i="48"/>
  <c r="J398" i="48" s="1"/>
  <c r="Q398" i="48" s="1"/>
  <c r="R398" i="48" s="1"/>
  <c r="S397" i="48"/>
  <c r="S398" i="48" s="1"/>
  <c r="B399" i="48"/>
  <c r="A400" i="48"/>
  <c r="N399" i="48"/>
  <c r="E398" i="48" l="1"/>
  <c r="O399" i="48"/>
  <c r="U399" i="48"/>
  <c r="P399" i="48"/>
  <c r="H399" i="48"/>
  <c r="J399" i="48" s="1"/>
  <c r="Q399" i="48" s="1"/>
  <c r="R399" i="48" s="1"/>
  <c r="D399" i="48"/>
  <c r="E399" i="48" s="1"/>
  <c r="I399" i="48"/>
  <c r="T399" i="48"/>
  <c r="S399" i="48"/>
  <c r="K400" i="48"/>
  <c r="L400" i="48" s="1"/>
  <c r="M400" i="48" s="1"/>
  <c r="C400" i="48" a="1"/>
  <c r="C400" i="48" s="1"/>
  <c r="U400" i="48" s="1"/>
  <c r="F400" i="48" a="1"/>
  <c r="F400" i="48" s="1"/>
  <c r="B400" i="48"/>
  <c r="N400" i="48"/>
  <c r="A401" i="48"/>
  <c r="O400" i="48" l="1"/>
  <c r="P400" i="48"/>
  <c r="T400" i="48"/>
  <c r="I400" i="48"/>
  <c r="F401" i="48" a="1"/>
  <c r="F401" i="48" s="1"/>
  <c r="K401" i="48"/>
  <c r="L401" i="48" s="1"/>
  <c r="M401" i="48" s="1"/>
  <c r="C401" i="48" a="1"/>
  <c r="C401" i="48" s="1"/>
  <c r="G400" i="48"/>
  <c r="H400" i="48"/>
  <c r="J400" i="48" s="1"/>
  <c r="Q400" i="48" s="1"/>
  <c r="R400" i="48" s="1"/>
  <c r="D400" i="48"/>
  <c r="E400" i="48" s="1"/>
  <c r="B401" i="48"/>
  <c r="A402" i="48"/>
  <c r="N401" i="48"/>
  <c r="G401" i="48" l="1"/>
  <c r="C402" i="48" a="1"/>
  <c r="C402" i="48" s="1"/>
  <c r="K402" i="48"/>
  <c r="L402" i="48" s="1"/>
  <c r="M402" i="48" s="1"/>
  <c r="F402" i="48" a="1"/>
  <c r="F402" i="48" s="1"/>
  <c r="I401" i="48"/>
  <c r="P401" i="48"/>
  <c r="Q401" i="48" s="1"/>
  <c r="R401" i="48" s="1"/>
  <c r="D401" i="48"/>
  <c r="E401" i="48" s="1"/>
  <c r="H401" i="48"/>
  <c r="J401" i="48" s="1"/>
  <c r="S400" i="48"/>
  <c r="S401" i="48" s="1"/>
  <c r="O401" i="48"/>
  <c r="T401" i="48"/>
  <c r="U401" i="48"/>
  <c r="N402" i="48"/>
  <c r="B402" i="48"/>
  <c r="A403" i="48"/>
  <c r="D402" i="48" l="1"/>
  <c r="E402" i="48" s="1"/>
  <c r="H402" i="48"/>
  <c r="J402" i="48" s="1"/>
  <c r="Q402" i="48" s="1"/>
  <c r="R402" i="48" s="1"/>
  <c r="S402" i="48"/>
  <c r="K403" i="48"/>
  <c r="L403" i="48" s="1"/>
  <c r="M403" i="48" s="1"/>
  <c r="F403" i="48" a="1"/>
  <c r="F403" i="48" s="1"/>
  <c r="C403" i="48" a="1"/>
  <c r="C403" i="48" s="1"/>
  <c r="D403" i="48" s="1"/>
  <c r="E403" i="48" s="1"/>
  <c r="T402" i="48"/>
  <c r="P402" i="48"/>
  <c r="G402" i="48"/>
  <c r="O402" i="48"/>
  <c r="U402" i="48"/>
  <c r="N403" i="48"/>
  <c r="B403" i="48"/>
  <c r="A404" i="48"/>
  <c r="O403" i="48" l="1"/>
  <c r="S403" i="48"/>
  <c r="C404" i="48" a="1"/>
  <c r="C404" i="48" s="1"/>
  <c r="K404" i="48"/>
  <c r="L404" i="48" s="1"/>
  <c r="M404" i="48" s="1"/>
  <c r="F404" i="48" a="1"/>
  <c r="F404" i="48" s="1"/>
  <c r="T403" i="48"/>
  <c r="I402" i="48"/>
  <c r="I403" i="48" s="1"/>
  <c r="G403" i="48"/>
  <c r="P403" i="48"/>
  <c r="H403" i="48"/>
  <c r="J403" i="48" s="1"/>
  <c r="Q403" i="48" s="1"/>
  <c r="R403" i="48" s="1"/>
  <c r="U403" i="48"/>
  <c r="A405" i="48"/>
  <c r="B404" i="48"/>
  <c r="N404" i="48"/>
  <c r="P404" i="48" l="1"/>
  <c r="Q404" i="48" s="1"/>
  <c r="R404" i="48" s="1"/>
  <c r="H404" i="48"/>
  <c r="J404" i="48" s="1"/>
  <c r="F405" i="48" a="1"/>
  <c r="F405" i="48" s="1"/>
  <c r="C405" i="48" a="1"/>
  <c r="C405" i="48" s="1"/>
  <c r="G405" i="48" s="1"/>
  <c r="K405" i="48"/>
  <c r="L405" i="48" s="1"/>
  <c r="M405" i="48" s="1"/>
  <c r="G404" i="48"/>
  <c r="O404" i="48"/>
  <c r="D404" i="48"/>
  <c r="E404" i="48" s="1"/>
  <c r="U404" i="48"/>
  <c r="T404" i="48"/>
  <c r="A406" i="48"/>
  <c r="B405" i="48"/>
  <c r="N405" i="48"/>
  <c r="C406" i="48" l="1" a="1"/>
  <c r="C406" i="48" s="1"/>
  <c r="H406" i="48" s="1"/>
  <c r="K406" i="48"/>
  <c r="L406" i="48" s="1"/>
  <c r="M406" i="48" s="1"/>
  <c r="F406" i="48" a="1"/>
  <c r="F406" i="48" s="1"/>
  <c r="P405" i="48"/>
  <c r="H405" i="48"/>
  <c r="T405" i="48"/>
  <c r="O405" i="48"/>
  <c r="U405" i="48"/>
  <c r="S404" i="48"/>
  <c r="S405" i="48" s="1"/>
  <c r="D405" i="48"/>
  <c r="E405" i="48" s="1"/>
  <c r="I404" i="48"/>
  <c r="B406" i="48"/>
  <c r="A407" i="48"/>
  <c r="N406" i="48"/>
  <c r="C407" i="48" l="1" a="1"/>
  <c r="C407" i="48" s="1"/>
  <c r="P407" i="48" s="1"/>
  <c r="F407" i="48" a="1"/>
  <c r="F407" i="48" s="1"/>
  <c r="K407" i="48"/>
  <c r="L407" i="48" s="1"/>
  <c r="M407" i="48" s="1"/>
  <c r="I405" i="48"/>
  <c r="I406" i="48" s="1"/>
  <c r="D406" i="48"/>
  <c r="E406" i="48" s="1"/>
  <c r="G406" i="48"/>
  <c r="O406" i="48"/>
  <c r="U406" i="48"/>
  <c r="T406" i="48"/>
  <c r="P406" i="48"/>
  <c r="J405" i="48"/>
  <c r="Q405" i="48" s="1"/>
  <c r="R405" i="48" s="1"/>
  <c r="B407" i="48"/>
  <c r="A408" i="48"/>
  <c r="N407" i="48"/>
  <c r="F408" i="48" l="1" a="1"/>
  <c r="F408" i="48" s="1"/>
  <c r="C408" i="48" a="1"/>
  <c r="C408" i="48" s="1"/>
  <c r="K408" i="48"/>
  <c r="L408" i="48" s="1"/>
  <c r="M408" i="48" s="1"/>
  <c r="H407" i="48"/>
  <c r="I407" i="48" s="1"/>
  <c r="U407" i="48"/>
  <c r="D407" i="48"/>
  <c r="E407" i="48" s="1"/>
  <c r="S406" i="48"/>
  <c r="S407" i="48" s="1"/>
  <c r="T407" i="48"/>
  <c r="G407" i="48"/>
  <c r="O407" i="48"/>
  <c r="J406" i="48"/>
  <c r="Q406" i="48" s="1"/>
  <c r="R406" i="48" s="1"/>
  <c r="N408" i="48"/>
  <c r="A409" i="48"/>
  <c r="B408" i="48"/>
  <c r="G408" i="48" l="1"/>
  <c r="H408" i="48"/>
  <c r="I408" i="48" s="1"/>
  <c r="P408" i="48"/>
  <c r="O408" i="48"/>
  <c r="F409" i="48" a="1"/>
  <c r="F409" i="48" s="1"/>
  <c r="K409" i="48"/>
  <c r="L409" i="48" s="1"/>
  <c r="M409" i="48" s="1"/>
  <c r="C409" i="48" a="1"/>
  <c r="C409" i="48" s="1"/>
  <c r="D408" i="48"/>
  <c r="E408" i="48" s="1"/>
  <c r="T408" i="48"/>
  <c r="U408" i="48"/>
  <c r="J407" i="48"/>
  <c r="Q407" i="48" s="1"/>
  <c r="R407" i="48" s="1"/>
  <c r="N409" i="48"/>
  <c r="A410" i="48"/>
  <c r="B409" i="48"/>
  <c r="G409" i="48" l="1"/>
  <c r="C410" i="48" a="1"/>
  <c r="C410" i="48" s="1"/>
  <c r="H410" i="48" s="1"/>
  <c r="J410" i="48" s="1"/>
  <c r="K410" i="48"/>
  <c r="L410" i="48" s="1"/>
  <c r="M410" i="48" s="1"/>
  <c r="F410" i="48" a="1"/>
  <c r="F410" i="48" s="1"/>
  <c r="P409" i="48"/>
  <c r="J408" i="48"/>
  <c r="Q408" i="48" s="1"/>
  <c r="R408" i="48" s="1"/>
  <c r="D409" i="48"/>
  <c r="E409" i="48" s="1"/>
  <c r="O409" i="48"/>
  <c r="S408" i="48"/>
  <c r="S409" i="48" s="1"/>
  <c r="T409" i="48"/>
  <c r="H409" i="48"/>
  <c r="I409" i="48" s="1"/>
  <c r="J409" i="48"/>
  <c r="Q409" i="48" s="1"/>
  <c r="R409" i="48" s="1"/>
  <c r="U409" i="48"/>
  <c r="B410" i="48"/>
  <c r="N410" i="48"/>
  <c r="A411" i="48"/>
  <c r="U410" i="48" l="1"/>
  <c r="O410" i="48"/>
  <c r="D410" i="48"/>
  <c r="E410" i="48" s="1"/>
  <c r="P410" i="48"/>
  <c r="Q410" i="48" s="1"/>
  <c r="R410" i="48" s="1"/>
  <c r="G410" i="48"/>
  <c r="T410" i="48"/>
  <c r="I410" i="48"/>
  <c r="C411" i="48" a="1"/>
  <c r="C411" i="48" s="1"/>
  <c r="H411" i="48" s="1"/>
  <c r="J411" i="48" s="1"/>
  <c r="K411" i="48"/>
  <c r="L411" i="48" s="1"/>
  <c r="M411" i="48" s="1"/>
  <c r="F411" i="48" a="1"/>
  <c r="F411" i="48" s="1"/>
  <c r="N411" i="48"/>
  <c r="B411" i="48"/>
  <c r="A412" i="48"/>
  <c r="D411" i="48" l="1"/>
  <c r="T411" i="48"/>
  <c r="I411" i="48"/>
  <c r="F412" i="48" a="1"/>
  <c r="F412" i="48" s="1"/>
  <c r="C412" i="48" a="1"/>
  <c r="C412" i="48" s="1"/>
  <c r="K412" i="48"/>
  <c r="L412" i="48" s="1"/>
  <c r="M412" i="48" s="1"/>
  <c r="S410" i="48"/>
  <c r="O411" i="48"/>
  <c r="P411" i="48"/>
  <c r="Q411" i="48" s="1"/>
  <c r="R411" i="48" s="1"/>
  <c r="G411" i="48"/>
  <c r="E411" i="48"/>
  <c r="U411" i="48"/>
  <c r="A413" i="48"/>
  <c r="N412" i="48"/>
  <c r="B412" i="48"/>
  <c r="G412" i="48" l="1"/>
  <c r="K413" i="48"/>
  <c r="L413" i="48" s="1"/>
  <c r="M413" i="48" s="1"/>
  <c r="C413" i="48" a="1"/>
  <c r="C413" i="48" s="1"/>
  <c r="H413" i="48" s="1"/>
  <c r="J413" i="48" s="1"/>
  <c r="F413" i="48" a="1"/>
  <c r="F413" i="48" s="1"/>
  <c r="P412" i="48"/>
  <c r="T412" i="48"/>
  <c r="H412" i="48"/>
  <c r="J412" i="48" s="1"/>
  <c r="O412" i="48"/>
  <c r="D412" i="48"/>
  <c r="U412" i="48"/>
  <c r="S411" i="48"/>
  <c r="A414" i="48"/>
  <c r="N413" i="48"/>
  <c r="B413" i="48"/>
  <c r="S412" i="48" l="1"/>
  <c r="Q412" i="48"/>
  <c r="R412" i="48" s="1"/>
  <c r="D413" i="48"/>
  <c r="O413" i="48"/>
  <c r="S413" i="48"/>
  <c r="T413" i="48"/>
  <c r="E412" i="48"/>
  <c r="P413" i="48"/>
  <c r="Q413" i="48" s="1"/>
  <c r="R413" i="48" s="1"/>
  <c r="F414" i="48" a="1"/>
  <c r="F414" i="48" s="1"/>
  <c r="C414" i="48" a="1"/>
  <c r="C414" i="48" s="1"/>
  <c r="K414" i="48"/>
  <c r="L414" i="48" s="1"/>
  <c r="M414" i="48" s="1"/>
  <c r="I412" i="48"/>
  <c r="I413" i="48" s="1"/>
  <c r="G413" i="48"/>
  <c r="U413" i="48"/>
  <c r="A415" i="48"/>
  <c r="N414" i="48"/>
  <c r="B414" i="48"/>
  <c r="G414" i="48" l="1"/>
  <c r="U414" i="48"/>
  <c r="K415" i="48"/>
  <c r="L415" i="48" s="1"/>
  <c r="M415" i="48" s="1"/>
  <c r="C415" i="48" a="1"/>
  <c r="C415" i="48" s="1"/>
  <c r="F415" i="48" a="1"/>
  <c r="F415" i="48" s="1"/>
  <c r="H414" i="48"/>
  <c r="J414" i="48" s="1"/>
  <c r="Q414" i="48" s="1"/>
  <c r="R414" i="48" s="1"/>
  <c r="D414" i="48"/>
  <c r="T414" i="48"/>
  <c r="O414" i="48"/>
  <c r="P414" i="48"/>
  <c r="E413" i="48"/>
  <c r="N415" i="48"/>
  <c r="B415" i="48"/>
  <c r="A416" i="48"/>
  <c r="E414" i="48" l="1"/>
  <c r="G415" i="48"/>
  <c r="D415" i="48"/>
  <c r="E415" i="48" s="1"/>
  <c r="P415" i="48"/>
  <c r="O415" i="48"/>
  <c r="H415" i="48"/>
  <c r="J415" i="48" s="1"/>
  <c r="Q415" i="48" s="1"/>
  <c r="R415" i="48" s="1"/>
  <c r="I414" i="48"/>
  <c r="I415" i="48" s="1"/>
  <c r="U415" i="48"/>
  <c r="T415" i="48"/>
  <c r="S414" i="48"/>
  <c r="S415" i="48" s="1"/>
  <c r="F416" i="48" a="1"/>
  <c r="F416" i="48" s="1"/>
  <c r="K416" i="48"/>
  <c r="L416" i="48" s="1"/>
  <c r="M416" i="48" s="1"/>
  <c r="C416" i="48" a="1"/>
  <c r="C416" i="48" s="1"/>
  <c r="N416" i="48"/>
  <c r="B416" i="48"/>
  <c r="A417" i="48"/>
  <c r="G416" i="48" l="1"/>
  <c r="O416" i="48"/>
  <c r="H416" i="48"/>
  <c r="J416" i="48" s="1"/>
  <c r="Q416" i="48" s="1"/>
  <c r="R416" i="48" s="1"/>
  <c r="F417" i="48" a="1"/>
  <c r="F417" i="48" s="1"/>
  <c r="K417" i="48"/>
  <c r="L417" i="48" s="1"/>
  <c r="M417" i="48" s="1"/>
  <c r="C417" i="48" a="1"/>
  <c r="C417" i="48" s="1"/>
  <c r="T416" i="48"/>
  <c r="P416" i="48"/>
  <c r="U416" i="48"/>
  <c r="D416" i="48"/>
  <c r="E416" i="48" s="1"/>
  <c r="N417" i="48"/>
  <c r="A418" i="48"/>
  <c r="B417" i="48"/>
  <c r="G417" i="48" l="1"/>
  <c r="U417" i="48"/>
  <c r="D417" i="48"/>
  <c r="E417" i="48" s="1"/>
  <c r="K418" i="48"/>
  <c r="L418" i="48" s="1"/>
  <c r="M418" i="48" s="1"/>
  <c r="C418" i="48" a="1"/>
  <c r="C418" i="48" s="1"/>
  <c r="F418" i="48" a="1"/>
  <c r="F418" i="48" s="1"/>
  <c r="H417" i="48"/>
  <c r="I417" i="48" s="1"/>
  <c r="S416" i="48"/>
  <c r="S417" i="48" s="1"/>
  <c r="T417" i="48"/>
  <c r="I416" i="48"/>
  <c r="P417" i="48"/>
  <c r="O417" i="48"/>
  <c r="N418" i="48"/>
  <c r="B418" i="48"/>
  <c r="A419" i="48"/>
  <c r="G418" i="48" l="1"/>
  <c r="F419" i="48" a="1"/>
  <c r="F419" i="48" s="1"/>
  <c r="C419" i="48" a="1"/>
  <c r="C419" i="48" s="1"/>
  <c r="G419" i="48" s="1"/>
  <c r="K419" i="48"/>
  <c r="L419" i="48" s="1"/>
  <c r="M419" i="48" s="1"/>
  <c r="D418" i="48"/>
  <c r="E418" i="48" s="1"/>
  <c r="O418" i="48"/>
  <c r="T418" i="48"/>
  <c r="P418" i="48"/>
  <c r="H418" i="48"/>
  <c r="U418" i="48"/>
  <c r="J417" i="48"/>
  <c r="Q417" i="48" s="1"/>
  <c r="R417" i="48" s="1"/>
  <c r="N419" i="48"/>
  <c r="A420" i="48"/>
  <c r="B419" i="48"/>
  <c r="D419" i="48" l="1"/>
  <c r="E419" i="48" s="1"/>
  <c r="F420" i="48" a="1"/>
  <c r="F420" i="48" s="1"/>
  <c r="C420" i="48" a="1"/>
  <c r="C420" i="48" s="1"/>
  <c r="H420" i="48" s="1"/>
  <c r="J420" i="48" s="1"/>
  <c r="K420" i="48"/>
  <c r="L420" i="48" s="1"/>
  <c r="M420" i="48" s="1"/>
  <c r="U419" i="48"/>
  <c r="T419" i="48"/>
  <c r="H419" i="48"/>
  <c r="J419" i="48" s="1"/>
  <c r="Q419" i="48" s="1"/>
  <c r="R419" i="48" s="1"/>
  <c r="P419" i="48"/>
  <c r="J418" i="48"/>
  <c r="Q418" i="48" s="1"/>
  <c r="R418" i="48" s="1"/>
  <c r="S418" i="48"/>
  <c r="S419" i="48"/>
  <c r="O419" i="48"/>
  <c r="I418" i="48"/>
  <c r="I419" i="48" s="1"/>
  <c r="B420" i="48"/>
  <c r="A421" i="48"/>
  <c r="N420" i="48"/>
  <c r="P420" i="48" l="1"/>
  <c r="K421" i="48"/>
  <c r="L421" i="48" s="1"/>
  <c r="M421" i="48" s="1"/>
  <c r="F421" i="48" a="1"/>
  <c r="F421" i="48" s="1"/>
  <c r="C421" i="48" a="1"/>
  <c r="C421" i="48" s="1"/>
  <c r="G421" i="48" s="1"/>
  <c r="O420" i="48"/>
  <c r="T420" i="48"/>
  <c r="D420" i="48"/>
  <c r="E420" i="48" s="1"/>
  <c r="U420" i="48"/>
  <c r="G420" i="48"/>
  <c r="I420" i="48"/>
  <c r="S420" i="48"/>
  <c r="Q420" i="48"/>
  <c r="R420" i="48" s="1"/>
  <c r="B421" i="48"/>
  <c r="N421" i="48"/>
  <c r="A422" i="48"/>
  <c r="H421" i="48" l="1"/>
  <c r="K422" i="48"/>
  <c r="L422" i="48" s="1"/>
  <c r="M422" i="48" s="1"/>
  <c r="F422" i="48" a="1"/>
  <c r="F422" i="48" s="1"/>
  <c r="C422" i="48" a="1"/>
  <c r="C422" i="48" s="1"/>
  <c r="I421" i="48"/>
  <c r="D421" i="48"/>
  <c r="E421" i="48" s="1"/>
  <c r="J421" i="48"/>
  <c r="Q421" i="48" s="1"/>
  <c r="R421" i="48" s="1"/>
  <c r="P421" i="48"/>
  <c r="T421" i="48"/>
  <c r="U421" i="48"/>
  <c r="S421" i="48"/>
  <c r="O421" i="48"/>
  <c r="B422" i="48"/>
  <c r="N422" i="48"/>
  <c r="A423" i="48"/>
  <c r="G422" i="48" l="1"/>
  <c r="C423" i="48" a="1"/>
  <c r="C423" i="48" s="1"/>
  <c r="U423" i="48" s="1"/>
  <c r="F423" i="48" a="1"/>
  <c r="F423" i="48" s="1"/>
  <c r="K423" i="48"/>
  <c r="L423" i="48" s="1"/>
  <c r="M423" i="48" s="1"/>
  <c r="S422" i="48"/>
  <c r="H422" i="48"/>
  <c r="J422" i="48" s="1"/>
  <c r="Q422" i="48" s="1"/>
  <c r="R422" i="48" s="1"/>
  <c r="P422" i="48"/>
  <c r="D422" i="48"/>
  <c r="E422" i="48" s="1"/>
  <c r="U422" i="48"/>
  <c r="T422" i="48"/>
  <c r="O422" i="48"/>
  <c r="A424" i="48"/>
  <c r="B423" i="48"/>
  <c r="N423" i="48"/>
  <c r="T423" i="48" l="1"/>
  <c r="D423" i="48"/>
  <c r="E423" i="48" s="1"/>
  <c r="K424" i="48"/>
  <c r="L424" i="48" s="1"/>
  <c r="M424" i="48" s="1"/>
  <c r="C424" i="48" a="1"/>
  <c r="C424" i="48" s="1"/>
  <c r="H424" i="48" s="1"/>
  <c r="F424" i="48" a="1"/>
  <c r="F424" i="48" s="1"/>
  <c r="I422" i="48"/>
  <c r="H423" i="48"/>
  <c r="J423" i="48" s="1"/>
  <c r="O423" i="48"/>
  <c r="G423" i="48"/>
  <c r="P423" i="48"/>
  <c r="Q423" i="48" s="1"/>
  <c r="R423" i="48" s="1"/>
  <c r="B424" i="48"/>
  <c r="N424" i="48"/>
  <c r="A425" i="48"/>
  <c r="J424" i="48" l="1"/>
  <c r="G424" i="48"/>
  <c r="D424" i="48"/>
  <c r="E424" i="48" s="1"/>
  <c r="T424" i="48"/>
  <c r="P424" i="48"/>
  <c r="I423" i="48"/>
  <c r="I424" i="48" s="1"/>
  <c r="U424" i="48"/>
  <c r="K425" i="48"/>
  <c r="L425" i="48" s="1"/>
  <c r="M425" i="48" s="1"/>
  <c r="F425" i="48" a="1"/>
  <c r="F425" i="48" s="1"/>
  <c r="C425" i="48" a="1"/>
  <c r="C425" i="48" s="1"/>
  <c r="G425" i="48" s="1"/>
  <c r="O424" i="48"/>
  <c r="S423" i="48"/>
  <c r="S424" i="48" s="1"/>
  <c r="A426" i="48"/>
  <c r="N425" i="48"/>
  <c r="B425" i="48"/>
  <c r="T425" i="48" l="1"/>
  <c r="C426" i="48" a="1"/>
  <c r="C426" i="48" s="1"/>
  <c r="O426" i="48" s="1"/>
  <c r="F426" i="48" a="1"/>
  <c r="F426" i="48" s="1"/>
  <c r="K426" i="48"/>
  <c r="L426" i="48" s="1"/>
  <c r="M426" i="48" s="1"/>
  <c r="H425" i="48"/>
  <c r="J425" i="48" s="1"/>
  <c r="U425" i="48"/>
  <c r="O425" i="48"/>
  <c r="P425" i="48"/>
  <c r="Q425" i="48"/>
  <c r="R425" i="48" s="1"/>
  <c r="D425" i="48"/>
  <c r="E425" i="48" s="1"/>
  <c r="Q424" i="48"/>
  <c r="R424" i="48" s="1"/>
  <c r="I425" i="48"/>
  <c r="N426" i="48"/>
  <c r="A427" i="48"/>
  <c r="B426" i="48"/>
  <c r="H426" i="48" l="1"/>
  <c r="I426" i="48" s="1"/>
  <c r="S425" i="48"/>
  <c r="S426" i="48" s="1"/>
  <c r="D426" i="48"/>
  <c r="E426" i="48" s="1"/>
  <c r="J426" i="48"/>
  <c r="T426" i="48"/>
  <c r="F427" i="48" a="1"/>
  <c r="F427" i="48" s="1"/>
  <c r="K427" i="48"/>
  <c r="L427" i="48" s="1"/>
  <c r="M427" i="48" s="1"/>
  <c r="C427" i="48" a="1"/>
  <c r="C427" i="48" s="1"/>
  <c r="D427" i="48" s="1"/>
  <c r="E427" i="48" s="1"/>
  <c r="U426" i="48"/>
  <c r="G426" i="48"/>
  <c r="P426" i="48"/>
  <c r="Q426" i="48" s="1"/>
  <c r="R426" i="48" s="1"/>
  <c r="A428" i="48"/>
  <c r="B427" i="48"/>
  <c r="N427" i="48"/>
  <c r="S427" i="48" l="1"/>
  <c r="I427" i="48"/>
  <c r="U427" i="48"/>
  <c r="P427" i="48"/>
  <c r="F428" i="48" a="1"/>
  <c r="F428" i="48" s="1"/>
  <c r="K428" i="48"/>
  <c r="L428" i="48" s="1"/>
  <c r="M428" i="48" s="1"/>
  <c r="C428" i="48" a="1"/>
  <c r="C428" i="48" s="1"/>
  <c r="T428" i="48" s="1"/>
  <c r="O427" i="48"/>
  <c r="H427" i="48"/>
  <c r="J427" i="48" s="1"/>
  <c r="Q427" i="48" s="1"/>
  <c r="R427" i="48" s="1"/>
  <c r="T427" i="48"/>
  <c r="G427" i="48"/>
  <c r="A429" i="48"/>
  <c r="B428" i="48"/>
  <c r="N428" i="48"/>
  <c r="G428" i="48" l="1"/>
  <c r="F429" i="48" a="1"/>
  <c r="F429" i="48" s="1"/>
  <c r="K429" i="48"/>
  <c r="L429" i="48" s="1"/>
  <c r="M429" i="48" s="1"/>
  <c r="C429" i="48" a="1"/>
  <c r="C429" i="48" s="1"/>
  <c r="U428" i="48"/>
  <c r="P428" i="48"/>
  <c r="O428" i="48"/>
  <c r="D428" i="48"/>
  <c r="S428" i="48" s="1"/>
  <c r="H428" i="48"/>
  <c r="J428" i="48" s="1"/>
  <c r="Q428" i="48" s="1"/>
  <c r="R428" i="48" s="1"/>
  <c r="B429" i="48"/>
  <c r="A430" i="48"/>
  <c r="N429" i="48"/>
  <c r="G429" i="48" l="1"/>
  <c r="P429" i="48"/>
  <c r="K430" i="48"/>
  <c r="L430" i="48" s="1"/>
  <c r="M430" i="48" s="1"/>
  <c r="C430" i="48" a="1"/>
  <c r="C430" i="48" s="1"/>
  <c r="H430" i="48" s="1"/>
  <c r="J430" i="48" s="1"/>
  <c r="F430" i="48" a="1"/>
  <c r="F430" i="48" s="1"/>
  <c r="O429" i="48"/>
  <c r="D429" i="48"/>
  <c r="S429" i="48" s="1"/>
  <c r="U429" i="48"/>
  <c r="H429" i="48"/>
  <c r="J429" i="48" s="1"/>
  <c r="Q429" i="48" s="1"/>
  <c r="R429" i="48" s="1"/>
  <c r="E428" i="48"/>
  <c r="T429" i="48"/>
  <c r="I428" i="48"/>
  <c r="I429" i="48" s="1"/>
  <c r="A431" i="48"/>
  <c r="B430" i="48"/>
  <c r="N430" i="48"/>
  <c r="T430" i="48" l="1"/>
  <c r="K431" i="48"/>
  <c r="L431" i="48" s="1"/>
  <c r="M431" i="48" s="1"/>
  <c r="F431" i="48" a="1"/>
  <c r="F431" i="48" s="1"/>
  <c r="C431" i="48" a="1"/>
  <c r="C431" i="48" s="1"/>
  <c r="U430" i="48"/>
  <c r="G430" i="48"/>
  <c r="D430" i="48"/>
  <c r="P430" i="48"/>
  <c r="I430" i="48"/>
  <c r="O430" i="48"/>
  <c r="Q430" i="48"/>
  <c r="R430" i="48" s="1"/>
  <c r="E429" i="48"/>
  <c r="A432" i="48"/>
  <c r="B431" i="48"/>
  <c r="N431" i="48"/>
  <c r="E430" i="48" l="1"/>
  <c r="I431" i="48"/>
  <c r="P431" i="48"/>
  <c r="S430" i="48"/>
  <c r="S431" i="48" s="1"/>
  <c r="G431" i="48"/>
  <c r="H431" i="48"/>
  <c r="J431" i="48" s="1"/>
  <c r="Q431" i="48" s="1"/>
  <c r="R431" i="48" s="1"/>
  <c r="K432" i="48"/>
  <c r="L432" i="48" s="1"/>
  <c r="M432" i="48" s="1"/>
  <c r="C432" i="48" a="1"/>
  <c r="C432" i="48" s="1"/>
  <c r="U432" i="48" s="1"/>
  <c r="F432" i="48" a="1"/>
  <c r="F432" i="48" s="1"/>
  <c r="O431" i="48"/>
  <c r="D431" i="48"/>
  <c r="E431" i="48" s="1"/>
  <c r="U431" i="48"/>
  <c r="T431" i="48"/>
  <c r="B432" i="48"/>
  <c r="A433" i="48"/>
  <c r="N432" i="48"/>
  <c r="K433" i="48" l="1"/>
  <c r="L433" i="48" s="1"/>
  <c r="M433" i="48" s="1"/>
  <c r="C433" i="48" a="1"/>
  <c r="C433" i="48" s="1"/>
  <c r="F433" i="48" a="1"/>
  <c r="F433" i="48" s="1"/>
  <c r="D432" i="48"/>
  <c r="S432" i="48" s="1"/>
  <c r="O432" i="48"/>
  <c r="P432" i="48"/>
  <c r="T432" i="48"/>
  <c r="H432" i="48"/>
  <c r="J432" i="48" s="1"/>
  <c r="Q432" i="48" s="1"/>
  <c r="R432" i="48" s="1"/>
  <c r="G432" i="48"/>
  <c r="A434" i="48"/>
  <c r="B433" i="48"/>
  <c r="N433" i="48"/>
  <c r="D433" i="48" l="1"/>
  <c r="E432" i="48"/>
  <c r="S433" i="48"/>
  <c r="O433" i="48"/>
  <c r="U433" i="48"/>
  <c r="I432" i="48"/>
  <c r="I433" i="48" s="1"/>
  <c r="C434" i="48" a="1"/>
  <c r="C434" i="48" s="1"/>
  <c r="K434" i="48"/>
  <c r="L434" i="48" s="1"/>
  <c r="M434" i="48" s="1"/>
  <c r="F434" i="48" a="1"/>
  <c r="F434" i="48" s="1"/>
  <c r="G433" i="48"/>
  <c r="E433" i="48"/>
  <c r="P433" i="48"/>
  <c r="T433" i="48"/>
  <c r="H433" i="48"/>
  <c r="J433" i="48" s="1"/>
  <c r="Q433" i="48" s="1"/>
  <c r="R433" i="48" s="1"/>
  <c r="B434" i="48"/>
  <c r="N434" i="48"/>
  <c r="A435" i="48"/>
  <c r="G434" i="48" l="1"/>
  <c r="P434" i="48"/>
  <c r="Q434" i="48" s="1"/>
  <c r="R434" i="48" s="1"/>
  <c r="T434" i="48"/>
  <c r="U434" i="48"/>
  <c r="D434" i="48"/>
  <c r="E434" i="48" s="1"/>
  <c r="I434" i="48"/>
  <c r="H434" i="48"/>
  <c r="J434" i="48" s="1"/>
  <c r="O434" i="48"/>
  <c r="F435" i="48" a="1"/>
  <c r="F435" i="48" s="1"/>
  <c r="K435" i="48"/>
  <c r="L435" i="48" s="1"/>
  <c r="M435" i="48" s="1"/>
  <c r="C435" i="48" a="1"/>
  <c r="C435" i="48" s="1"/>
  <c r="P435" i="48" s="1"/>
  <c r="A436" i="48"/>
  <c r="N435" i="48"/>
  <c r="B435" i="48"/>
  <c r="C436" i="48" l="1" a="1"/>
  <c r="C436" i="48" s="1"/>
  <c r="D436" i="48" s="1"/>
  <c r="K436" i="48"/>
  <c r="L436" i="48" s="1"/>
  <c r="M436" i="48" s="1"/>
  <c r="F436" i="48" a="1"/>
  <c r="F436" i="48" s="1"/>
  <c r="T435" i="48"/>
  <c r="U435" i="48"/>
  <c r="D435" i="48"/>
  <c r="E435" i="48" s="1"/>
  <c r="G435" i="48"/>
  <c r="S434" i="48"/>
  <c r="S435" i="48" s="1"/>
  <c r="O435" i="48"/>
  <c r="H435" i="48"/>
  <c r="J435" i="48" s="1"/>
  <c r="Q435" i="48" s="1"/>
  <c r="R435" i="48" s="1"/>
  <c r="I435" i="48"/>
  <c r="B436" i="48"/>
  <c r="A437" i="48"/>
  <c r="N436" i="48"/>
  <c r="E436" i="48" l="1"/>
  <c r="F437" i="48" a="1"/>
  <c r="F437" i="48" s="1"/>
  <c r="K437" i="48"/>
  <c r="L437" i="48" s="1"/>
  <c r="M437" i="48" s="1"/>
  <c r="C437" i="48" a="1"/>
  <c r="C437" i="48" s="1"/>
  <c r="G437" i="48" s="1"/>
  <c r="P436" i="48"/>
  <c r="H436" i="48"/>
  <c r="J436" i="48" s="1"/>
  <c r="Q436" i="48" s="1"/>
  <c r="R436" i="48" s="1"/>
  <c r="T436" i="48"/>
  <c r="O436" i="48"/>
  <c r="G436" i="48"/>
  <c r="I436" i="48"/>
  <c r="U436" i="48"/>
  <c r="S436" i="48"/>
  <c r="N437" i="48"/>
  <c r="A438" i="48"/>
  <c r="B437" i="48"/>
  <c r="T437" i="48" l="1"/>
  <c r="U437" i="48"/>
  <c r="I437" i="48"/>
  <c r="D437" i="48"/>
  <c r="E437" i="48" s="1"/>
  <c r="F438" i="48" a="1"/>
  <c r="F438" i="48" s="1"/>
  <c r="K438" i="48"/>
  <c r="L438" i="48" s="1"/>
  <c r="M438" i="48" s="1"/>
  <c r="C438" i="48" a="1"/>
  <c r="C438" i="48" s="1"/>
  <c r="S437" i="48"/>
  <c r="P437" i="48"/>
  <c r="H437" i="48"/>
  <c r="J437" i="48" s="1"/>
  <c r="O437" i="48"/>
  <c r="B438" i="48"/>
  <c r="N438" i="48"/>
  <c r="A439" i="48"/>
  <c r="G438" i="48" l="1"/>
  <c r="D438" i="48"/>
  <c r="E438" i="48" s="1"/>
  <c r="H438" i="48"/>
  <c r="J438" i="48" s="1"/>
  <c r="Q438" i="48" s="1"/>
  <c r="R438" i="48" s="1"/>
  <c r="F439" i="48" a="1"/>
  <c r="F439" i="48" s="1"/>
  <c r="C439" i="48" a="1"/>
  <c r="C439" i="48" s="1"/>
  <c r="G439" i="48" s="1"/>
  <c r="K439" i="48"/>
  <c r="L439" i="48" s="1"/>
  <c r="M439" i="48" s="1"/>
  <c r="U438" i="48"/>
  <c r="O438" i="48"/>
  <c r="T438" i="48"/>
  <c r="P438" i="48"/>
  <c r="Q437" i="48"/>
  <c r="R437" i="48" s="1"/>
  <c r="N439" i="48"/>
  <c r="A440" i="48"/>
  <c r="B439" i="48"/>
  <c r="O439" i="48" l="1"/>
  <c r="P439" i="48"/>
  <c r="I438" i="48"/>
  <c r="U439" i="48"/>
  <c r="T439" i="48"/>
  <c r="H439" i="48"/>
  <c r="J439" i="48" s="1"/>
  <c r="Q439" i="48" s="1"/>
  <c r="R439" i="48" s="1"/>
  <c r="S438" i="48"/>
  <c r="S439" i="48" s="1"/>
  <c r="I439" i="48"/>
  <c r="C440" i="48" a="1"/>
  <c r="C440" i="48" s="1"/>
  <c r="T440" i="48" s="1"/>
  <c r="K440" i="48"/>
  <c r="L440" i="48" s="1"/>
  <c r="M440" i="48" s="1"/>
  <c r="F440" i="48" a="1"/>
  <c r="F440" i="48" s="1"/>
  <c r="D439" i="48"/>
  <c r="E439" i="48" s="1"/>
  <c r="B440" i="48"/>
  <c r="A441" i="48"/>
  <c r="N440" i="48"/>
  <c r="P440" i="48" l="1"/>
  <c r="U440" i="48"/>
  <c r="O440" i="48"/>
  <c r="H440" i="48"/>
  <c r="J440" i="48" s="1"/>
  <c r="Q440" i="48" s="1"/>
  <c r="R440" i="48" s="1"/>
  <c r="C441" i="48" a="1"/>
  <c r="C441" i="48" s="1"/>
  <c r="O441" i="48" s="1"/>
  <c r="F441" i="48" a="1"/>
  <c r="F441" i="48" s="1"/>
  <c r="K441" i="48"/>
  <c r="L441" i="48" s="1"/>
  <c r="M441" i="48" s="1"/>
  <c r="G440" i="48"/>
  <c r="D440" i="48"/>
  <c r="E440" i="48" s="1"/>
  <c r="I440" i="48"/>
  <c r="A442" i="48"/>
  <c r="N441" i="48"/>
  <c r="B441" i="48"/>
  <c r="D441" i="48" l="1"/>
  <c r="E441" i="48" s="1"/>
  <c r="F442" i="48" a="1"/>
  <c r="F442" i="48" s="1"/>
  <c r="C442" i="48" a="1"/>
  <c r="C442" i="48" s="1"/>
  <c r="T442" i="48" s="1"/>
  <c r="K442" i="48"/>
  <c r="L442" i="48" s="1"/>
  <c r="M442" i="48" s="1"/>
  <c r="G441" i="48"/>
  <c r="T441" i="48"/>
  <c r="P441" i="48"/>
  <c r="U441" i="48"/>
  <c r="S440" i="48"/>
  <c r="S441" i="48" s="1"/>
  <c r="H441" i="48"/>
  <c r="J441" i="48" s="1"/>
  <c r="Q441" i="48" s="1"/>
  <c r="R441" i="48" s="1"/>
  <c r="N442" i="48"/>
  <c r="B442" i="48"/>
  <c r="A443" i="48"/>
  <c r="F443" i="48" l="1" a="1"/>
  <c r="F443" i="48" s="1"/>
  <c r="C443" i="48" a="1"/>
  <c r="C443" i="48" s="1"/>
  <c r="K443" i="48"/>
  <c r="L443" i="48" s="1"/>
  <c r="M443" i="48" s="1"/>
  <c r="G442" i="48"/>
  <c r="O442" i="48"/>
  <c r="H442" i="48"/>
  <c r="J442" i="48" s="1"/>
  <c r="Q442" i="48" s="1"/>
  <c r="R442" i="48" s="1"/>
  <c r="D442" i="48"/>
  <c r="S442" i="48" s="1"/>
  <c r="I441" i="48"/>
  <c r="I442" i="48" s="1"/>
  <c r="P442" i="48"/>
  <c r="U442" i="48"/>
  <c r="N443" i="48"/>
  <c r="A444" i="48"/>
  <c r="B443" i="48"/>
  <c r="G443" i="48" l="1"/>
  <c r="H443" i="48"/>
  <c r="I443" i="48" s="1"/>
  <c r="J443" i="48"/>
  <c r="F444" i="48" a="1"/>
  <c r="F444" i="48" s="1"/>
  <c r="K444" i="48"/>
  <c r="L444" i="48" s="1"/>
  <c r="M444" i="48" s="1"/>
  <c r="C444" i="48" a="1"/>
  <c r="C444" i="48" s="1"/>
  <c r="U444" i="48" s="1"/>
  <c r="D443" i="48"/>
  <c r="E442" i="48"/>
  <c r="O443" i="48"/>
  <c r="P443" i="48"/>
  <c r="U443" i="48"/>
  <c r="T443" i="48"/>
  <c r="N444" i="48"/>
  <c r="A445" i="48"/>
  <c r="B444" i="48"/>
  <c r="E443" i="48" l="1"/>
  <c r="C445" i="48" a="1"/>
  <c r="C445" i="48" s="1"/>
  <c r="P445" i="48" s="1"/>
  <c r="K445" i="48"/>
  <c r="L445" i="48" s="1"/>
  <c r="M445" i="48" s="1"/>
  <c r="F445" i="48" a="1"/>
  <c r="F445" i="48" s="1"/>
  <c r="H444" i="48"/>
  <c r="I444" i="48" s="1"/>
  <c r="O444" i="48"/>
  <c r="P444" i="48"/>
  <c r="Q443" i="48"/>
  <c r="R443" i="48" s="1"/>
  <c r="G444" i="48"/>
  <c r="S443" i="48"/>
  <c r="D444" i="48"/>
  <c r="T444" i="48"/>
  <c r="A446" i="48"/>
  <c r="N445" i="48"/>
  <c r="B445" i="48"/>
  <c r="S444" i="48" l="1"/>
  <c r="K446" i="48"/>
  <c r="L446" i="48" s="1"/>
  <c r="M446" i="48" s="1"/>
  <c r="C446" i="48" a="1"/>
  <c r="C446" i="48" s="1"/>
  <c r="F446" i="48" a="1"/>
  <c r="F446" i="48" s="1"/>
  <c r="D445" i="48"/>
  <c r="S445" i="48" s="1"/>
  <c r="E444" i="48"/>
  <c r="H445" i="48"/>
  <c r="I445" i="48" s="1"/>
  <c r="O445" i="48"/>
  <c r="U445" i="48"/>
  <c r="G445" i="48"/>
  <c r="T445" i="48"/>
  <c r="J444" i="48"/>
  <c r="Q444" i="48" s="1"/>
  <c r="R444" i="48" s="1"/>
  <c r="B446" i="48"/>
  <c r="N446" i="48"/>
  <c r="A447" i="48"/>
  <c r="G446" i="48" l="1"/>
  <c r="P446" i="48"/>
  <c r="D446" i="48"/>
  <c r="S446" i="48" s="1"/>
  <c r="K447" i="48"/>
  <c r="L447" i="48" s="1"/>
  <c r="M447" i="48" s="1"/>
  <c r="C447" i="48" a="1"/>
  <c r="C447" i="48" s="1"/>
  <c r="D447" i="48" s="1"/>
  <c r="E447" i="48" s="1"/>
  <c r="F447" i="48" a="1"/>
  <c r="F447" i="48" s="1"/>
  <c r="J446" i="48"/>
  <c r="Q446" i="48" s="1"/>
  <c r="R446" i="48" s="1"/>
  <c r="T446" i="48"/>
  <c r="U446" i="48"/>
  <c r="O446" i="48"/>
  <c r="E445" i="48"/>
  <c r="E446" i="48" s="1"/>
  <c r="H446" i="48"/>
  <c r="I446" i="48" s="1"/>
  <c r="J445" i="48"/>
  <c r="Q445" i="48" s="1"/>
  <c r="R445" i="48" s="1"/>
  <c r="A448" i="48"/>
  <c r="B447" i="48"/>
  <c r="N447" i="48"/>
  <c r="O447" i="48" l="1"/>
  <c r="S447" i="48"/>
  <c r="J447" i="48"/>
  <c r="F448" i="48" a="1"/>
  <c r="F448" i="48" s="1"/>
  <c r="C448" i="48" a="1"/>
  <c r="C448" i="48" s="1"/>
  <c r="K448" i="48"/>
  <c r="L448" i="48" s="1"/>
  <c r="M448" i="48" s="1"/>
  <c r="G447" i="48"/>
  <c r="P447" i="48"/>
  <c r="U447" i="48"/>
  <c r="H447" i="48"/>
  <c r="I447" i="48" s="1"/>
  <c r="T447" i="48"/>
  <c r="A449" i="48"/>
  <c r="B448" i="48"/>
  <c r="N448" i="48"/>
  <c r="U448" i="48" l="1"/>
  <c r="D448" i="48"/>
  <c r="S448" i="48" s="1"/>
  <c r="G448" i="48"/>
  <c r="H448" i="48"/>
  <c r="I448" i="48" s="1"/>
  <c r="F449" i="48" a="1"/>
  <c r="F449" i="48" s="1"/>
  <c r="C449" i="48" a="1"/>
  <c r="C449" i="48" s="1"/>
  <c r="K449" i="48"/>
  <c r="L449" i="48" s="1"/>
  <c r="M449" i="48" s="1"/>
  <c r="J448" i="48"/>
  <c r="T448" i="48"/>
  <c r="Q447" i="48"/>
  <c r="R447" i="48" s="1"/>
  <c r="O448" i="48"/>
  <c r="P448" i="48"/>
  <c r="A450" i="48"/>
  <c r="B449" i="48"/>
  <c r="N449" i="48"/>
  <c r="G449" i="48" l="1"/>
  <c r="J449" i="48"/>
  <c r="T449" i="48"/>
  <c r="F450" i="48" a="1"/>
  <c r="F450" i="48" s="1"/>
  <c r="C450" i="48" a="1"/>
  <c r="C450" i="48" s="1"/>
  <c r="T450" i="48" s="1"/>
  <c r="K450" i="48"/>
  <c r="L450" i="48" s="1"/>
  <c r="M450" i="48" s="1"/>
  <c r="H449" i="48"/>
  <c r="I449" i="48" s="1"/>
  <c r="O449" i="48"/>
  <c r="E448" i="48"/>
  <c r="U449" i="48"/>
  <c r="P449" i="48"/>
  <c r="D449" i="48"/>
  <c r="S449" i="48" s="1"/>
  <c r="Q448" i="48"/>
  <c r="R448" i="48" s="1"/>
  <c r="B450" i="48"/>
  <c r="A451" i="48"/>
  <c r="N450" i="48"/>
  <c r="U450" i="48" l="1"/>
  <c r="D450" i="48"/>
  <c r="S450" i="48" s="1"/>
  <c r="G450" i="48"/>
  <c r="H450" i="48"/>
  <c r="I450" i="48" s="1"/>
  <c r="O450" i="48"/>
  <c r="P450" i="48"/>
  <c r="Q449" i="48"/>
  <c r="R449" i="48" s="1"/>
  <c r="E449" i="48"/>
  <c r="F451" i="48" a="1"/>
  <c r="F451" i="48" s="1"/>
  <c r="C451" i="48" a="1"/>
  <c r="C451" i="48" s="1"/>
  <c r="D451" i="48" s="1"/>
  <c r="S451" i="48" s="1"/>
  <c r="K451" i="48"/>
  <c r="L451" i="48" s="1"/>
  <c r="M451" i="48" s="1"/>
  <c r="N451" i="48"/>
  <c r="B451" i="48"/>
  <c r="A452" i="48"/>
  <c r="O451" i="48" l="1"/>
  <c r="C452" i="48" a="1"/>
  <c r="C452" i="48" s="1"/>
  <c r="U452" i="48" s="1"/>
  <c r="K452" i="48"/>
  <c r="L452" i="48" s="1"/>
  <c r="M452" i="48" s="1"/>
  <c r="F452" i="48" a="1"/>
  <c r="F452" i="48" s="1"/>
  <c r="T451" i="48"/>
  <c r="H451" i="48"/>
  <c r="I451" i="48" s="1"/>
  <c r="G451" i="48"/>
  <c r="U451" i="48"/>
  <c r="J450" i="48"/>
  <c r="Q450" i="48" s="1"/>
  <c r="R450" i="48" s="1"/>
  <c r="P451" i="48"/>
  <c r="E450" i="48"/>
  <c r="E451" i="48" s="1"/>
  <c r="A453" i="48"/>
  <c r="N452" i="48"/>
  <c r="B452" i="48"/>
  <c r="D452" i="48" l="1"/>
  <c r="S452" i="48" s="1"/>
  <c r="I452" i="48"/>
  <c r="J452" i="48"/>
  <c r="F453" i="48" a="1"/>
  <c r="F453" i="48" s="1"/>
  <c r="C453" i="48" a="1"/>
  <c r="C453" i="48" s="1"/>
  <c r="K453" i="48"/>
  <c r="L453" i="48" s="1"/>
  <c r="M453" i="48" s="1"/>
  <c r="P452" i="48"/>
  <c r="T452" i="48"/>
  <c r="H452" i="48"/>
  <c r="J451" i="48"/>
  <c r="Q451" i="48" s="1"/>
  <c r="R451" i="48" s="1"/>
  <c r="E452" i="48"/>
  <c r="G452" i="48"/>
  <c r="O452" i="48"/>
  <c r="B453" i="48"/>
  <c r="A454" i="48"/>
  <c r="N453" i="48"/>
  <c r="O453" i="48" l="1"/>
  <c r="U453" i="48"/>
  <c r="G453" i="48"/>
  <c r="C454" i="48" a="1"/>
  <c r="C454" i="48" s="1"/>
  <c r="F454" i="48" a="1"/>
  <c r="F454" i="48" s="1"/>
  <c r="K454" i="48"/>
  <c r="L454" i="48" s="1"/>
  <c r="M454" i="48" s="1"/>
  <c r="H453" i="48"/>
  <c r="J453" i="48"/>
  <c r="Q453" i="48" s="1"/>
  <c r="R453" i="48" s="1"/>
  <c r="P453" i="48"/>
  <c r="Q452" i="48"/>
  <c r="R452" i="48" s="1"/>
  <c r="T453" i="48"/>
  <c r="I453" i="48"/>
  <c r="D453" i="48"/>
  <c r="S453" i="48" s="1"/>
  <c r="A455" i="48"/>
  <c r="B454" i="48"/>
  <c r="N454" i="48"/>
  <c r="G454" i="48" l="1"/>
  <c r="D454" i="48"/>
  <c r="E453" i="48"/>
  <c r="O454" i="48"/>
  <c r="P454" i="48"/>
  <c r="C455" i="48" a="1"/>
  <c r="C455" i="48" s="1"/>
  <c r="F455" i="48" a="1"/>
  <c r="F455" i="48" s="1"/>
  <c r="K455" i="48"/>
  <c r="L455" i="48" s="1"/>
  <c r="M455" i="48" s="1"/>
  <c r="T454" i="48"/>
  <c r="H454" i="48"/>
  <c r="J454" i="48" s="1"/>
  <c r="Q454" i="48" s="1"/>
  <c r="R454" i="48" s="1"/>
  <c r="I454" i="48"/>
  <c r="U454" i="48"/>
  <c r="S454" i="48"/>
  <c r="A456" i="48"/>
  <c r="N455" i="48"/>
  <c r="B455" i="48"/>
  <c r="E454" i="48" l="1"/>
  <c r="G455" i="48"/>
  <c r="O455" i="48"/>
  <c r="F456" i="48" a="1"/>
  <c r="F456" i="48" s="1"/>
  <c r="K456" i="48"/>
  <c r="L456" i="48" s="1"/>
  <c r="M456" i="48" s="1"/>
  <c r="C456" i="48" a="1"/>
  <c r="C456" i="48" s="1"/>
  <c r="P455" i="48"/>
  <c r="H455" i="48"/>
  <c r="J455" i="48" s="1"/>
  <c r="Q455" i="48" s="1"/>
  <c r="R455" i="48" s="1"/>
  <c r="U455" i="48"/>
  <c r="D455" i="48"/>
  <c r="E455" i="48" s="1"/>
  <c r="T455" i="48"/>
  <c r="A457" i="48"/>
  <c r="N456" i="48"/>
  <c r="B456" i="48"/>
  <c r="G456" i="48" l="1"/>
  <c r="H456" i="48"/>
  <c r="J456" i="48" s="1"/>
  <c r="U456" i="48"/>
  <c r="P456" i="48"/>
  <c r="Q456" i="48" s="1"/>
  <c r="R456" i="48" s="1"/>
  <c r="F457" i="48" a="1"/>
  <c r="F457" i="48" s="1"/>
  <c r="C457" i="48" a="1"/>
  <c r="C457" i="48" s="1"/>
  <c r="K457" i="48"/>
  <c r="L457" i="48" s="1"/>
  <c r="M457" i="48" s="1"/>
  <c r="D456" i="48"/>
  <c r="E456" i="48" s="1"/>
  <c r="I455" i="48"/>
  <c r="I456" i="48" s="1"/>
  <c r="O456" i="48"/>
  <c r="S455" i="48"/>
  <c r="S456" i="48" s="1"/>
  <c r="T456" i="48"/>
  <c r="N457" i="48"/>
  <c r="B457" i="48"/>
  <c r="A458" i="48"/>
  <c r="G457" i="48" l="1"/>
  <c r="U457" i="48"/>
  <c r="O457" i="48"/>
  <c r="K458" i="48"/>
  <c r="L458" i="48" s="1"/>
  <c r="M458" i="48" s="1"/>
  <c r="F458" i="48" a="1"/>
  <c r="F458" i="48" s="1"/>
  <c r="C458" i="48" a="1"/>
  <c r="C458" i="48" s="1"/>
  <c r="P457" i="48"/>
  <c r="T457" i="48"/>
  <c r="D457" i="48"/>
  <c r="E457" i="48" s="1"/>
  <c r="H457" i="48"/>
  <c r="J457" i="48" s="1"/>
  <c r="Q457" i="48" s="1"/>
  <c r="R457" i="48" s="1"/>
  <c r="B458" i="48"/>
  <c r="A459" i="48"/>
  <c r="N458" i="48"/>
  <c r="G458" i="48" l="1"/>
  <c r="T458" i="48"/>
  <c r="O458" i="48"/>
  <c r="D458" i="48"/>
  <c r="E458" i="48" s="1"/>
  <c r="S457" i="48"/>
  <c r="S458" i="48" s="1"/>
  <c r="P458" i="48"/>
  <c r="H458" i="48"/>
  <c r="J458" i="48" s="1"/>
  <c r="Q458" i="48" s="1"/>
  <c r="R458" i="48" s="1"/>
  <c r="I457" i="48"/>
  <c r="I458" i="48" s="1"/>
  <c r="F459" i="48" a="1"/>
  <c r="F459" i="48" s="1"/>
  <c r="C459" i="48" a="1"/>
  <c r="C459" i="48" s="1"/>
  <c r="G459" i="48" s="1"/>
  <c r="K459" i="48"/>
  <c r="L459" i="48" s="1"/>
  <c r="M459" i="48" s="1"/>
  <c r="U458" i="48"/>
  <c r="A460" i="48"/>
  <c r="N459" i="48"/>
  <c r="B459" i="48"/>
  <c r="O459" i="48" l="1"/>
  <c r="T459" i="48"/>
  <c r="P459" i="48"/>
  <c r="D459" i="48"/>
  <c r="E459" i="48" s="1"/>
  <c r="I459" i="48"/>
  <c r="U459" i="48"/>
  <c r="S459" i="48"/>
  <c r="Q459" i="48"/>
  <c r="R459" i="48" s="1"/>
  <c r="H459" i="48"/>
  <c r="J459" i="48" s="1"/>
  <c r="K460" i="48"/>
  <c r="L460" i="48" s="1"/>
  <c r="M460" i="48" s="1"/>
  <c r="F460" i="48" a="1"/>
  <c r="F460" i="48" s="1"/>
  <c r="C460" i="48" a="1"/>
  <c r="C460" i="48" s="1"/>
  <c r="G460" i="48" s="1"/>
  <c r="B460" i="48"/>
  <c r="A461" i="48"/>
  <c r="N460" i="48"/>
  <c r="H460" i="48" l="1"/>
  <c r="J460" i="48" s="1"/>
  <c r="P460" i="48"/>
  <c r="Q460" i="48" s="1"/>
  <c r="R460" i="48" s="1"/>
  <c r="I460" i="48"/>
  <c r="U460" i="48"/>
  <c r="S460" i="48"/>
  <c r="F461" i="48" a="1"/>
  <c r="F461" i="48" s="1"/>
  <c r="C461" i="48" a="1"/>
  <c r="C461" i="48" s="1"/>
  <c r="K461" i="48"/>
  <c r="L461" i="48" s="1"/>
  <c r="M461" i="48" s="1"/>
  <c r="O460" i="48"/>
  <c r="T460" i="48"/>
  <c r="D460" i="48"/>
  <c r="E460" i="48" s="1"/>
  <c r="N461" i="48"/>
  <c r="B461" i="48"/>
  <c r="A462" i="48"/>
  <c r="G461" i="48" l="1"/>
  <c r="I461" i="48"/>
  <c r="J461" i="48"/>
  <c r="O461" i="48"/>
  <c r="D461" i="48"/>
  <c r="E461" i="48" s="1"/>
  <c r="U461" i="48"/>
  <c r="S461" i="48"/>
  <c r="F462" i="48" a="1"/>
  <c r="F462" i="48" s="1"/>
  <c r="C462" i="48" a="1"/>
  <c r="C462" i="48" s="1"/>
  <c r="K462" i="48"/>
  <c r="L462" i="48" s="1"/>
  <c r="M462" i="48" s="1"/>
  <c r="P461" i="48"/>
  <c r="T461" i="48"/>
  <c r="H461" i="48"/>
  <c r="N462" i="48"/>
  <c r="A463" i="48"/>
  <c r="B462" i="48"/>
  <c r="G462" i="48" l="1"/>
  <c r="H462" i="48"/>
  <c r="I462" i="48" s="1"/>
  <c r="P462" i="48"/>
  <c r="O462" i="48"/>
  <c r="S462" i="48"/>
  <c r="U462" i="48"/>
  <c r="K463" i="48"/>
  <c r="L463" i="48" s="1"/>
  <c r="M463" i="48" s="1"/>
  <c r="F463" i="48" a="1"/>
  <c r="F463" i="48" s="1"/>
  <c r="C463" i="48" a="1"/>
  <c r="C463" i="48" s="1"/>
  <c r="D462" i="48"/>
  <c r="E462" i="48" s="1"/>
  <c r="T462" i="48"/>
  <c r="Q461" i="48"/>
  <c r="R461" i="48" s="1"/>
  <c r="B463" i="48"/>
  <c r="N463" i="48"/>
  <c r="A464" i="48"/>
  <c r="G463" i="48" l="1"/>
  <c r="T463" i="48"/>
  <c r="P463" i="48"/>
  <c r="O463" i="48"/>
  <c r="I463" i="48"/>
  <c r="K464" i="48"/>
  <c r="L464" i="48" s="1"/>
  <c r="M464" i="48" s="1"/>
  <c r="C464" i="48" a="1"/>
  <c r="C464" i="48" s="1"/>
  <c r="F464" i="48" a="1"/>
  <c r="F464" i="48" s="1"/>
  <c r="S463" i="48"/>
  <c r="H463" i="48"/>
  <c r="U463" i="48"/>
  <c r="J462" i="48"/>
  <c r="Q462" i="48" s="1"/>
  <c r="R462" i="48" s="1"/>
  <c r="D463" i="48"/>
  <c r="E463" i="48" s="1"/>
  <c r="N464" i="48"/>
  <c r="A465" i="48"/>
  <c r="B464" i="48"/>
  <c r="P464" i="48" l="1"/>
  <c r="G464" i="48"/>
  <c r="D464" i="48"/>
  <c r="E464" i="48" s="1"/>
  <c r="S464" i="48"/>
  <c r="K465" i="48"/>
  <c r="L465" i="48" s="1"/>
  <c r="M465" i="48" s="1"/>
  <c r="F465" i="48" a="1"/>
  <c r="F465" i="48" s="1"/>
  <c r="C465" i="48" a="1"/>
  <c r="C465" i="48" s="1"/>
  <c r="O464" i="48"/>
  <c r="T464" i="48"/>
  <c r="U464" i="48"/>
  <c r="H464" i="48"/>
  <c r="J463" i="48"/>
  <c r="Q463" i="48" s="1"/>
  <c r="R463" i="48" s="1"/>
  <c r="B465" i="48"/>
  <c r="N465" i="48"/>
  <c r="A466" i="48"/>
  <c r="G465" i="48" l="1"/>
  <c r="H465" i="48"/>
  <c r="F466" i="48" a="1"/>
  <c r="F466" i="48" s="1"/>
  <c r="K466" i="48"/>
  <c r="L466" i="48" s="1"/>
  <c r="M466" i="48" s="1"/>
  <c r="C466" i="48" a="1"/>
  <c r="C466" i="48" s="1"/>
  <c r="P466" i="48" s="1"/>
  <c r="S465" i="48"/>
  <c r="P465" i="48"/>
  <c r="D465" i="48"/>
  <c r="E465" i="48" s="1"/>
  <c r="O465" i="48"/>
  <c r="J464" i="48"/>
  <c r="Q464" i="48" s="1"/>
  <c r="R464" i="48" s="1"/>
  <c r="I464" i="48"/>
  <c r="T465" i="48"/>
  <c r="U465" i="48"/>
  <c r="A467" i="48"/>
  <c r="N466" i="48"/>
  <c r="B466" i="48"/>
  <c r="H466" i="48" l="1"/>
  <c r="J465" i="48"/>
  <c r="Q465" i="48" s="1"/>
  <c r="R465" i="48" s="1"/>
  <c r="I465" i="48"/>
  <c r="G466" i="48"/>
  <c r="O466" i="48"/>
  <c r="T466" i="48"/>
  <c r="D466" i="48"/>
  <c r="E466" i="48" s="1"/>
  <c r="U466" i="48"/>
  <c r="J466" i="48"/>
  <c r="Q466" i="48" s="1"/>
  <c r="R466" i="48" s="1"/>
  <c r="C467" i="48" a="1"/>
  <c r="C467" i="48" s="1"/>
  <c r="F467" i="48" a="1"/>
  <c r="F467" i="48" s="1"/>
  <c r="K467" i="48"/>
  <c r="L467" i="48" s="1"/>
  <c r="M467" i="48" s="1"/>
  <c r="S466" i="48"/>
  <c r="A468" i="48"/>
  <c r="B467" i="48"/>
  <c r="N467" i="48"/>
  <c r="G467" i="48" l="1"/>
  <c r="I466" i="48"/>
  <c r="J467" i="48"/>
  <c r="Q467" i="48" s="1"/>
  <c r="R467" i="48" s="1"/>
  <c r="C468" i="48" a="1"/>
  <c r="C468" i="48" s="1"/>
  <c r="P468" i="48" s="1"/>
  <c r="F468" i="48" a="1"/>
  <c r="F468" i="48" s="1"/>
  <c r="K468" i="48"/>
  <c r="L468" i="48" s="1"/>
  <c r="M468" i="48" s="1"/>
  <c r="H467" i="48"/>
  <c r="T467" i="48"/>
  <c r="P467" i="48"/>
  <c r="D467" i="48"/>
  <c r="E467" i="48" s="1"/>
  <c r="U467" i="48"/>
  <c r="O467" i="48"/>
  <c r="B468" i="48"/>
  <c r="A469" i="48"/>
  <c r="N468" i="48"/>
  <c r="T468" i="48" l="1"/>
  <c r="F469" i="48" a="1"/>
  <c r="F469" i="48" s="1"/>
  <c r="K469" i="48"/>
  <c r="L469" i="48" s="1"/>
  <c r="M469" i="48" s="1"/>
  <c r="C469" i="48" a="1"/>
  <c r="C469" i="48" s="1"/>
  <c r="T469" i="48" s="1"/>
  <c r="H468" i="48"/>
  <c r="I468" i="48" s="1"/>
  <c r="G468" i="48"/>
  <c r="D468" i="48"/>
  <c r="E468" i="48" s="1"/>
  <c r="O468" i="48"/>
  <c r="U468" i="48"/>
  <c r="S467" i="48"/>
  <c r="S468" i="48" s="1"/>
  <c r="I467" i="48"/>
  <c r="N469" i="48"/>
  <c r="B469" i="48"/>
  <c r="A470" i="48"/>
  <c r="C470" i="48" l="1" a="1"/>
  <c r="C470" i="48" s="1"/>
  <c r="U470" i="48" s="1"/>
  <c r="K470" i="48"/>
  <c r="L470" i="48" s="1"/>
  <c r="M470" i="48" s="1"/>
  <c r="F470" i="48" a="1"/>
  <c r="F470" i="48" s="1"/>
  <c r="D469" i="48"/>
  <c r="S469" i="48" s="1"/>
  <c r="J468" i="48"/>
  <c r="Q468" i="48" s="1"/>
  <c r="R468" i="48" s="1"/>
  <c r="U469" i="48"/>
  <c r="G469" i="48"/>
  <c r="O469" i="48"/>
  <c r="P469" i="48"/>
  <c r="H469" i="48"/>
  <c r="A471" i="48"/>
  <c r="N470" i="48"/>
  <c r="B470" i="48"/>
  <c r="E469" i="48" l="1"/>
  <c r="P470" i="48"/>
  <c r="O470" i="48"/>
  <c r="C471" i="48" a="1"/>
  <c r="C471" i="48" s="1"/>
  <c r="O471" i="48" s="1"/>
  <c r="K471" i="48"/>
  <c r="L471" i="48" s="1"/>
  <c r="M471" i="48" s="1"/>
  <c r="F471" i="48" a="1"/>
  <c r="F471" i="48" s="1"/>
  <c r="I470" i="48"/>
  <c r="H470" i="48"/>
  <c r="J469" i="48"/>
  <c r="I469" i="48"/>
  <c r="Q469" i="48"/>
  <c r="R469" i="48" s="1"/>
  <c r="D470" i="48"/>
  <c r="S470" i="48" s="1"/>
  <c r="T470" i="48"/>
  <c r="G470" i="48"/>
  <c r="B471" i="48"/>
  <c r="N471" i="48"/>
  <c r="A472" i="48"/>
  <c r="P471" i="48" l="1"/>
  <c r="U471" i="48"/>
  <c r="G471" i="48"/>
  <c r="T471" i="48"/>
  <c r="K472" i="48"/>
  <c r="L472" i="48" s="1"/>
  <c r="M472" i="48" s="1"/>
  <c r="C472" i="48" a="1"/>
  <c r="C472" i="48" s="1"/>
  <c r="F472" i="48" a="1"/>
  <c r="F472" i="48" s="1"/>
  <c r="H471" i="48"/>
  <c r="D471" i="48"/>
  <c r="S471" i="48"/>
  <c r="E470" i="48"/>
  <c r="I471" i="48"/>
  <c r="J470" i="48"/>
  <c r="Q470" i="48" s="1"/>
  <c r="R470" i="48" s="1"/>
  <c r="A473" i="48"/>
  <c r="N472" i="48"/>
  <c r="B472" i="48"/>
  <c r="G472" i="48" l="1"/>
  <c r="D472" i="48"/>
  <c r="S472" i="48"/>
  <c r="J471" i="48"/>
  <c r="Q471" i="48" s="1"/>
  <c r="R471" i="48" s="1"/>
  <c r="Q472" i="48"/>
  <c r="R472" i="48" s="1"/>
  <c r="K473" i="48"/>
  <c r="L473" i="48" s="1"/>
  <c r="M473" i="48" s="1"/>
  <c r="F473" i="48" a="1"/>
  <c r="F473" i="48" s="1"/>
  <c r="C473" i="48" a="1"/>
  <c r="C473" i="48" s="1"/>
  <c r="O472" i="48"/>
  <c r="T472" i="48"/>
  <c r="P472" i="48"/>
  <c r="H472" i="48"/>
  <c r="J472" i="48" s="1"/>
  <c r="U472" i="48"/>
  <c r="E471" i="48"/>
  <c r="B473" i="48"/>
  <c r="A474" i="48"/>
  <c r="N473" i="48"/>
  <c r="G473" i="48" l="1"/>
  <c r="P473" i="48"/>
  <c r="K474" i="48"/>
  <c r="L474" i="48" s="1"/>
  <c r="M474" i="48" s="1"/>
  <c r="F474" i="48" a="1"/>
  <c r="F474" i="48" s="1"/>
  <c r="C474" i="48" a="1"/>
  <c r="C474" i="48" s="1"/>
  <c r="P474" i="48" s="1"/>
  <c r="H473" i="48"/>
  <c r="J473" i="48" s="1"/>
  <c r="D473" i="48"/>
  <c r="S473" i="48" s="1"/>
  <c r="U473" i="48"/>
  <c r="T473" i="48"/>
  <c r="I472" i="48"/>
  <c r="I473" i="48" s="1"/>
  <c r="O473" i="48"/>
  <c r="Q473" i="48"/>
  <c r="R473" i="48" s="1"/>
  <c r="E472" i="48"/>
  <c r="N474" i="48"/>
  <c r="A475" i="48"/>
  <c r="B474" i="48"/>
  <c r="E473" i="48" l="1"/>
  <c r="H474" i="48"/>
  <c r="J474" i="48" s="1"/>
  <c r="Q474" i="48"/>
  <c r="R474" i="48" s="1"/>
  <c r="D474" i="48"/>
  <c r="S474" i="48" s="1"/>
  <c r="G474" i="48"/>
  <c r="O474" i="48"/>
  <c r="U474" i="48"/>
  <c r="T474" i="48"/>
  <c r="I474" i="48"/>
  <c r="K475" i="48"/>
  <c r="L475" i="48" s="1"/>
  <c r="M475" i="48" s="1"/>
  <c r="F475" i="48" a="1"/>
  <c r="F475" i="48" s="1"/>
  <c r="C475" i="48" a="1"/>
  <c r="C475" i="48" s="1"/>
  <c r="T475" i="48" s="1"/>
  <c r="N475" i="48"/>
  <c r="A476" i="48"/>
  <c r="B475" i="48"/>
  <c r="P475" i="48" l="1"/>
  <c r="Q475" i="48" s="1"/>
  <c r="R475" i="48" s="1"/>
  <c r="H475" i="48"/>
  <c r="J475" i="48" s="1"/>
  <c r="O475" i="48"/>
  <c r="K476" i="48"/>
  <c r="L476" i="48" s="1"/>
  <c r="M476" i="48" s="1"/>
  <c r="F476" i="48" a="1"/>
  <c r="F476" i="48" s="1"/>
  <c r="C476" i="48" a="1"/>
  <c r="C476" i="48" s="1"/>
  <c r="G475" i="48"/>
  <c r="E474" i="48"/>
  <c r="D475" i="48"/>
  <c r="S475" i="48" s="1"/>
  <c r="U475" i="48"/>
  <c r="I475" i="48"/>
  <c r="A477" i="48"/>
  <c r="B476" i="48"/>
  <c r="N476" i="48"/>
  <c r="G476" i="48" l="1"/>
  <c r="U476" i="48"/>
  <c r="P476" i="48"/>
  <c r="H476" i="48"/>
  <c r="I476" i="48" s="1"/>
  <c r="O476" i="48"/>
  <c r="D476" i="48"/>
  <c r="S476" i="48" s="1"/>
  <c r="E475" i="48"/>
  <c r="T476" i="48"/>
  <c r="C477" i="48" a="1"/>
  <c r="C477" i="48" s="1"/>
  <c r="O477" i="48" s="1"/>
  <c r="F477" i="48" a="1"/>
  <c r="F477" i="48" s="1"/>
  <c r="K477" i="48"/>
  <c r="L477" i="48" s="1"/>
  <c r="M477" i="48" s="1"/>
  <c r="A478" i="48"/>
  <c r="B477" i="48"/>
  <c r="N477" i="48"/>
  <c r="F478" i="48" l="1" a="1"/>
  <c r="F478" i="48" s="1"/>
  <c r="K478" i="48"/>
  <c r="L478" i="48" s="1"/>
  <c r="M478" i="48" s="1"/>
  <c r="C478" i="48" a="1"/>
  <c r="C478" i="48" s="1"/>
  <c r="T478" i="48" s="1"/>
  <c r="P477" i="48"/>
  <c r="H477" i="48"/>
  <c r="I477" i="48" s="1"/>
  <c r="D477" i="48"/>
  <c r="S477" i="48" s="1"/>
  <c r="G477" i="48"/>
  <c r="T477" i="48"/>
  <c r="J476" i="48"/>
  <c r="Q476" i="48" s="1"/>
  <c r="R476" i="48" s="1"/>
  <c r="E476" i="48"/>
  <c r="U477" i="48"/>
  <c r="B478" i="48"/>
  <c r="N478" i="48"/>
  <c r="A479" i="48"/>
  <c r="H478" i="48" l="1"/>
  <c r="I478" i="48" s="1"/>
  <c r="S478" i="48"/>
  <c r="U478" i="48"/>
  <c r="P478" i="48"/>
  <c r="G478" i="48"/>
  <c r="O478" i="48"/>
  <c r="D478" i="48"/>
  <c r="E477" i="48"/>
  <c r="K479" i="48"/>
  <c r="L479" i="48" s="1"/>
  <c r="M479" i="48" s="1"/>
  <c r="C479" i="48" a="1"/>
  <c r="C479" i="48" s="1"/>
  <c r="F479" i="48" a="1"/>
  <c r="F479" i="48" s="1"/>
  <c r="J477" i="48"/>
  <c r="Q477" i="48" s="1"/>
  <c r="R477" i="48" s="1"/>
  <c r="A480" i="48"/>
  <c r="N479" i="48"/>
  <c r="B479" i="48"/>
  <c r="E478" i="48" l="1"/>
  <c r="G479" i="48"/>
  <c r="U479" i="48"/>
  <c r="D479" i="48"/>
  <c r="E479" i="48" s="1"/>
  <c r="F480" i="48" a="1"/>
  <c r="F480" i="48" s="1"/>
  <c r="K480" i="48"/>
  <c r="L480" i="48" s="1"/>
  <c r="M480" i="48" s="1"/>
  <c r="C480" i="48" a="1"/>
  <c r="C480" i="48" s="1"/>
  <c r="U480" i="48" s="1"/>
  <c r="P479" i="48"/>
  <c r="H479" i="48"/>
  <c r="I479" i="48" s="1"/>
  <c r="O479" i="48"/>
  <c r="T479" i="48"/>
  <c r="J478" i="48"/>
  <c r="Q478" i="48" s="1"/>
  <c r="R478" i="48" s="1"/>
  <c r="S479" i="48"/>
  <c r="A481" i="48"/>
  <c r="B480" i="48"/>
  <c r="N480" i="48"/>
  <c r="K481" i="48" l="1"/>
  <c r="L481" i="48" s="1"/>
  <c r="M481" i="48" s="1"/>
  <c r="C481" i="48" a="1"/>
  <c r="C481" i="48" s="1"/>
  <c r="O481" i="48" s="1"/>
  <c r="F481" i="48" a="1"/>
  <c r="F481" i="48" s="1"/>
  <c r="H480" i="48"/>
  <c r="I480" i="48" s="1"/>
  <c r="D480" i="48"/>
  <c r="E480" i="48" s="1"/>
  <c r="G480" i="48"/>
  <c r="P480" i="48"/>
  <c r="J479" i="48"/>
  <c r="Q479" i="48" s="1"/>
  <c r="R479" i="48" s="1"/>
  <c r="O480" i="48"/>
  <c r="S480" i="48"/>
  <c r="T480" i="48"/>
  <c r="N481" i="48"/>
  <c r="B481" i="48"/>
  <c r="A482" i="48"/>
  <c r="T481" i="48" l="1"/>
  <c r="K482" i="48"/>
  <c r="L482" i="48" s="1"/>
  <c r="M482" i="48" s="1"/>
  <c r="C482" i="48" a="1"/>
  <c r="C482" i="48" s="1"/>
  <c r="P482" i="48" s="1"/>
  <c r="F482" i="48" a="1"/>
  <c r="F482" i="48" s="1"/>
  <c r="H481" i="48"/>
  <c r="I481" i="48" s="1"/>
  <c r="U481" i="48"/>
  <c r="G481" i="48"/>
  <c r="P481" i="48"/>
  <c r="S481" i="48"/>
  <c r="D481" i="48"/>
  <c r="E481" i="48" s="1"/>
  <c r="J480" i="48"/>
  <c r="Q480" i="48" s="1"/>
  <c r="R480" i="48" s="1"/>
  <c r="N482" i="48"/>
  <c r="B482" i="48"/>
  <c r="A483" i="48"/>
  <c r="T482" i="48" l="1"/>
  <c r="G482" i="48"/>
  <c r="O482" i="48"/>
  <c r="H482" i="48"/>
  <c r="D482" i="48"/>
  <c r="E482" i="48" s="1"/>
  <c r="U482" i="48"/>
  <c r="K483" i="48"/>
  <c r="L483" i="48" s="1"/>
  <c r="M483" i="48" s="1"/>
  <c r="F483" i="48" a="1"/>
  <c r="F483" i="48" s="1"/>
  <c r="C483" i="48" a="1"/>
  <c r="C483" i="48" s="1"/>
  <c r="J481" i="48"/>
  <c r="Q481" i="48" s="1"/>
  <c r="R481" i="48" s="1"/>
  <c r="B483" i="48"/>
  <c r="A484" i="48"/>
  <c r="N483" i="48"/>
  <c r="G483" i="48" l="1"/>
  <c r="H483" i="48"/>
  <c r="S482" i="48"/>
  <c r="D483" i="48"/>
  <c r="E483" i="48" s="1"/>
  <c r="K484" i="48"/>
  <c r="L484" i="48" s="1"/>
  <c r="M484" i="48" s="1"/>
  <c r="C484" i="48" a="1"/>
  <c r="C484" i="48" s="1"/>
  <c r="H484" i="48" s="1"/>
  <c r="F484" i="48" a="1"/>
  <c r="F484" i="48" s="1"/>
  <c r="O483" i="48"/>
  <c r="T483" i="48"/>
  <c r="J482" i="48"/>
  <c r="Q482" i="48" s="1"/>
  <c r="R482" i="48" s="1"/>
  <c r="U483" i="48"/>
  <c r="P483" i="48"/>
  <c r="I482" i="48"/>
  <c r="I483" i="48" s="1"/>
  <c r="A485" i="48"/>
  <c r="N484" i="48"/>
  <c r="B484" i="48"/>
  <c r="D484" i="48" l="1"/>
  <c r="E484" i="48" s="1"/>
  <c r="U484" i="48"/>
  <c r="F485" i="48" a="1"/>
  <c r="F485" i="48" s="1"/>
  <c r="C485" i="48" a="1"/>
  <c r="C485" i="48" s="1"/>
  <c r="G485" i="48" s="1"/>
  <c r="K485" i="48"/>
  <c r="L485" i="48" s="1"/>
  <c r="M485" i="48" s="1"/>
  <c r="G484" i="48"/>
  <c r="T484" i="48"/>
  <c r="O484" i="48"/>
  <c r="S483" i="48"/>
  <c r="S484" i="48" s="1"/>
  <c r="P484" i="48"/>
  <c r="I484" i="48"/>
  <c r="J483" i="48"/>
  <c r="Q483" i="48" s="1"/>
  <c r="R483" i="48" s="1"/>
  <c r="B485" i="48"/>
  <c r="A486" i="48"/>
  <c r="N485" i="48"/>
  <c r="U485" i="48" l="1"/>
  <c r="P485" i="48"/>
  <c r="O485" i="48"/>
  <c r="H485" i="48"/>
  <c r="T485" i="48"/>
  <c r="D485" i="48"/>
  <c r="E485" i="48" s="1"/>
  <c r="C486" i="48" a="1"/>
  <c r="C486" i="48" s="1"/>
  <c r="D486" i="48" s="1"/>
  <c r="E486" i="48" s="1"/>
  <c r="K486" i="48"/>
  <c r="L486" i="48" s="1"/>
  <c r="M486" i="48" s="1"/>
  <c r="F486" i="48" a="1"/>
  <c r="F486" i="48" s="1"/>
  <c r="J484" i="48"/>
  <c r="Q484" i="48" s="1"/>
  <c r="R484" i="48" s="1"/>
  <c r="A487" i="48"/>
  <c r="B486" i="48"/>
  <c r="N486" i="48"/>
  <c r="U486" i="48" l="1"/>
  <c r="K487" i="48"/>
  <c r="L487" i="48" s="1"/>
  <c r="M487" i="48" s="1"/>
  <c r="C487" i="48" a="1"/>
  <c r="C487" i="48" s="1"/>
  <c r="F487" i="48" a="1"/>
  <c r="F487" i="48" s="1"/>
  <c r="S485" i="48"/>
  <c r="S486" i="48" s="1"/>
  <c r="O486" i="48"/>
  <c r="H486" i="48"/>
  <c r="I486" i="48"/>
  <c r="P486" i="48"/>
  <c r="J485" i="48"/>
  <c r="Q485" i="48" s="1"/>
  <c r="R485" i="48" s="1"/>
  <c r="G486" i="48"/>
  <c r="T486" i="48"/>
  <c r="I485" i="48"/>
  <c r="N487" i="48"/>
  <c r="A488" i="48"/>
  <c r="B487" i="48"/>
  <c r="G487" i="48" l="1"/>
  <c r="P487" i="48"/>
  <c r="J486" i="48"/>
  <c r="Q486" i="48" s="1"/>
  <c r="R486" i="48" s="1"/>
  <c r="H487" i="48"/>
  <c r="I487" i="48" s="1"/>
  <c r="D487" i="48"/>
  <c r="E487" i="48" s="1"/>
  <c r="O487" i="48"/>
  <c r="U487" i="48"/>
  <c r="T487" i="48"/>
  <c r="K488" i="48"/>
  <c r="L488" i="48" s="1"/>
  <c r="M488" i="48" s="1"/>
  <c r="F488" i="48" a="1"/>
  <c r="F488" i="48" s="1"/>
  <c r="C488" i="48" a="1"/>
  <c r="C488" i="48" s="1"/>
  <c r="A489" i="48"/>
  <c r="N488" i="48"/>
  <c r="B488" i="48"/>
  <c r="G488" i="48" l="1"/>
  <c r="P488" i="48"/>
  <c r="T488" i="48"/>
  <c r="J487" i="48"/>
  <c r="Q487" i="48" s="1"/>
  <c r="R487" i="48" s="1"/>
  <c r="D488" i="48"/>
  <c r="E488" i="48" s="1"/>
  <c r="K489" i="48"/>
  <c r="L489" i="48" s="1"/>
  <c r="M489" i="48" s="1"/>
  <c r="F489" i="48" a="1"/>
  <c r="F489" i="48" s="1"/>
  <c r="C489" i="48" a="1"/>
  <c r="C489" i="48" s="1"/>
  <c r="S487" i="48"/>
  <c r="S488" i="48" s="1"/>
  <c r="O488" i="48"/>
  <c r="H488" i="48"/>
  <c r="J488" i="48" s="1"/>
  <c r="Q488" i="48" s="1"/>
  <c r="R488" i="48" s="1"/>
  <c r="U488" i="48"/>
  <c r="A490" i="48"/>
  <c r="N489" i="48"/>
  <c r="B489" i="48"/>
  <c r="G489" i="48" l="1"/>
  <c r="H489" i="48"/>
  <c r="J489" i="48" s="1"/>
  <c r="Q489" i="48" s="1"/>
  <c r="R489" i="48" s="1"/>
  <c r="K490" i="48"/>
  <c r="L490" i="48" s="1"/>
  <c r="M490" i="48" s="1"/>
  <c r="F490" i="48" a="1"/>
  <c r="F490" i="48" s="1"/>
  <c r="C490" i="48" a="1"/>
  <c r="C490" i="48" s="1"/>
  <c r="U489" i="48"/>
  <c r="T489" i="48"/>
  <c r="O489" i="48"/>
  <c r="P489" i="48"/>
  <c r="D489" i="48"/>
  <c r="E489" i="48" s="1"/>
  <c r="I488" i="48"/>
  <c r="I489" i="48" s="1"/>
  <c r="B490" i="48"/>
  <c r="N490" i="48"/>
  <c r="A491" i="48"/>
  <c r="O490" i="48" l="1"/>
  <c r="T490" i="48"/>
  <c r="U490" i="48"/>
  <c r="C491" i="48" a="1"/>
  <c r="C491" i="48" s="1"/>
  <c r="F491" i="48" a="1"/>
  <c r="F491" i="48" s="1"/>
  <c r="K491" i="48"/>
  <c r="L491" i="48" s="1"/>
  <c r="M491" i="48" s="1"/>
  <c r="P490" i="48"/>
  <c r="S489" i="48"/>
  <c r="G490" i="48"/>
  <c r="H490" i="48"/>
  <c r="J490" i="48" s="1"/>
  <c r="Q490" i="48" s="1"/>
  <c r="R490" i="48" s="1"/>
  <c r="D490" i="48"/>
  <c r="E490" i="48" s="1"/>
  <c r="B491" i="48"/>
  <c r="A492" i="48"/>
  <c r="N491" i="48"/>
  <c r="G491" i="48" l="1"/>
  <c r="U491" i="48"/>
  <c r="K492" i="48"/>
  <c r="L492" i="48" s="1"/>
  <c r="M492" i="48" s="1"/>
  <c r="F492" i="48" a="1"/>
  <c r="F492" i="48" s="1"/>
  <c r="C492" i="48" a="1"/>
  <c r="C492" i="48" s="1"/>
  <c r="P491" i="48"/>
  <c r="J491" i="48"/>
  <c r="Q491" i="48" s="1"/>
  <c r="R491" i="48" s="1"/>
  <c r="T491" i="48"/>
  <c r="H491" i="48"/>
  <c r="O491" i="48"/>
  <c r="S490" i="48"/>
  <c r="S491" i="48" s="1"/>
  <c r="D491" i="48"/>
  <c r="E491" i="48" s="1"/>
  <c r="I490" i="48"/>
  <c r="A493" i="48"/>
  <c r="B492" i="48"/>
  <c r="N492" i="48"/>
  <c r="G492" i="48" l="1"/>
  <c r="O492" i="48"/>
  <c r="D492" i="48"/>
  <c r="E492" i="48" s="1"/>
  <c r="H492" i="48"/>
  <c r="J492" i="48" s="1"/>
  <c r="P492" i="48"/>
  <c r="Q492" i="48" s="1"/>
  <c r="R492" i="48" s="1"/>
  <c r="F493" i="48" a="1"/>
  <c r="F493" i="48" s="1"/>
  <c r="C493" i="48" a="1"/>
  <c r="C493" i="48" s="1"/>
  <c r="K493" i="48"/>
  <c r="L493" i="48" s="1"/>
  <c r="M493" i="48" s="1"/>
  <c r="T492" i="48"/>
  <c r="U492" i="48"/>
  <c r="I491" i="48"/>
  <c r="I492" i="48" s="1"/>
  <c r="N493" i="48"/>
  <c r="B493" i="48"/>
  <c r="A494" i="48"/>
  <c r="G493" i="48" l="1"/>
  <c r="U493" i="48"/>
  <c r="D493" i="48"/>
  <c r="E493" i="48" s="1"/>
  <c r="P493" i="48"/>
  <c r="H493" i="48"/>
  <c r="J493" i="48" s="1"/>
  <c r="Q493" i="48" s="1"/>
  <c r="R493" i="48" s="1"/>
  <c r="O493" i="48"/>
  <c r="C494" i="48" a="1"/>
  <c r="C494" i="48" s="1"/>
  <c r="P494" i="48" s="1"/>
  <c r="F494" i="48" a="1"/>
  <c r="F494" i="48" s="1"/>
  <c r="K494" i="48"/>
  <c r="L494" i="48" s="1"/>
  <c r="M494" i="48" s="1"/>
  <c r="T493" i="48"/>
  <c r="S492" i="48"/>
  <c r="S493" i="48" s="1"/>
  <c r="A495" i="48"/>
  <c r="B494" i="48"/>
  <c r="N494" i="48"/>
  <c r="C495" i="48" l="1" a="1"/>
  <c r="C495" i="48" s="1"/>
  <c r="F495" i="48" a="1"/>
  <c r="F495" i="48" s="1"/>
  <c r="K495" i="48"/>
  <c r="L495" i="48" s="1"/>
  <c r="M495" i="48" s="1"/>
  <c r="U494" i="48"/>
  <c r="D494" i="48"/>
  <c r="E494" i="48" s="1"/>
  <c r="H494" i="48"/>
  <c r="J494" i="48" s="1"/>
  <c r="Q494" i="48" s="1"/>
  <c r="R494" i="48" s="1"/>
  <c r="O494" i="48"/>
  <c r="G494" i="48"/>
  <c r="T494" i="48"/>
  <c r="S494" i="48"/>
  <c r="I493" i="48"/>
  <c r="A496" i="48"/>
  <c r="B495" i="48"/>
  <c r="N495" i="48"/>
  <c r="D495" i="48" l="1"/>
  <c r="E495" i="48" s="1"/>
  <c r="H495" i="48"/>
  <c r="J495" i="48" s="1"/>
  <c r="I494" i="48"/>
  <c r="U495" i="48"/>
  <c r="P495" i="48"/>
  <c r="Q495" i="48" s="1"/>
  <c r="R495" i="48" s="1"/>
  <c r="S495" i="48"/>
  <c r="C496" i="48" a="1"/>
  <c r="C496" i="48" s="1"/>
  <c r="K496" i="48"/>
  <c r="L496" i="48" s="1"/>
  <c r="M496" i="48" s="1"/>
  <c r="F496" i="48" a="1"/>
  <c r="F496" i="48" s="1"/>
  <c r="O495" i="48"/>
  <c r="G495" i="48"/>
  <c r="I495" i="48"/>
  <c r="T495" i="48"/>
  <c r="B496" i="48"/>
  <c r="N496" i="48"/>
  <c r="A497" i="48"/>
  <c r="G496" i="48" l="1"/>
  <c r="U496" i="48"/>
  <c r="O496" i="48"/>
  <c r="T496" i="48"/>
  <c r="D496" i="48"/>
  <c r="E496" i="48" s="1"/>
  <c r="I496" i="48"/>
  <c r="F497" i="48" a="1"/>
  <c r="F497" i="48" s="1"/>
  <c r="K497" i="48"/>
  <c r="L497" i="48" s="1"/>
  <c r="M497" i="48" s="1"/>
  <c r="C497" i="48" a="1"/>
  <c r="C497" i="48" s="1"/>
  <c r="H496" i="48"/>
  <c r="J496" i="48" s="1"/>
  <c r="P496" i="48"/>
  <c r="Q496" i="48" s="1"/>
  <c r="R496" i="48" s="1"/>
  <c r="N497" i="48"/>
  <c r="A498" i="48"/>
  <c r="B497" i="48"/>
  <c r="G497" i="48" l="1"/>
  <c r="T497" i="48"/>
  <c r="H497" i="48"/>
  <c r="J497" i="48" s="1"/>
  <c r="P497" i="48"/>
  <c r="Q497" i="48" s="1"/>
  <c r="R497" i="48" s="1"/>
  <c r="F498" i="48" a="1"/>
  <c r="F498" i="48" s="1"/>
  <c r="C498" i="48" a="1"/>
  <c r="C498" i="48" s="1"/>
  <c r="K498" i="48"/>
  <c r="L498" i="48" s="1"/>
  <c r="M498" i="48" s="1"/>
  <c r="O497" i="48"/>
  <c r="D497" i="48"/>
  <c r="E497" i="48" s="1"/>
  <c r="U497" i="48"/>
  <c r="S496" i="48"/>
  <c r="S497" i="48" s="1"/>
  <c r="N498" i="48"/>
  <c r="B498" i="48"/>
  <c r="A499" i="48"/>
  <c r="G498" i="48" l="1"/>
  <c r="S498" i="48"/>
  <c r="O498" i="48"/>
  <c r="I497" i="48"/>
  <c r="I498" i="48" s="1"/>
  <c r="P498" i="48"/>
  <c r="F499" i="48" a="1"/>
  <c r="F499" i="48" s="1"/>
  <c r="C499" i="48" a="1"/>
  <c r="C499" i="48" s="1"/>
  <c r="H499" i="48" s="1"/>
  <c r="J499" i="48" s="1"/>
  <c r="K499" i="48"/>
  <c r="L499" i="48" s="1"/>
  <c r="M499" i="48" s="1"/>
  <c r="D498" i="48"/>
  <c r="E498" i="48" s="1"/>
  <c r="H498" i="48"/>
  <c r="J498" i="48" s="1"/>
  <c r="Q498" i="48" s="1"/>
  <c r="R498" i="48" s="1"/>
  <c r="T498" i="48"/>
  <c r="U498" i="48"/>
  <c r="N499" i="48"/>
  <c r="A500" i="48"/>
  <c r="B499" i="48"/>
  <c r="C500" i="48" l="1" a="1"/>
  <c r="C500" i="48" s="1"/>
  <c r="T500" i="48" s="1"/>
  <c r="F500" i="48" a="1"/>
  <c r="F500" i="48" s="1"/>
  <c r="K500" i="48"/>
  <c r="L500" i="48" s="1"/>
  <c r="M500" i="48" s="1"/>
  <c r="P499" i="48"/>
  <c r="Q499" i="48" s="1"/>
  <c r="R499" i="48" s="1"/>
  <c r="O499" i="48"/>
  <c r="G499" i="48"/>
  <c r="D499" i="48"/>
  <c r="E499" i="48" s="1"/>
  <c r="T499" i="48"/>
  <c r="I499" i="48"/>
  <c r="U499" i="48"/>
  <c r="B500" i="48"/>
  <c r="A501" i="48"/>
  <c r="N500" i="48"/>
  <c r="P500" i="48" l="1"/>
  <c r="H500" i="48"/>
  <c r="J500" i="48" s="1"/>
  <c r="Q500" i="48" s="1"/>
  <c r="R500" i="48" s="1"/>
  <c r="U500" i="48"/>
  <c r="F501" i="48" a="1"/>
  <c r="F501" i="48" s="1"/>
  <c r="C501" i="48" a="1"/>
  <c r="C501" i="48" s="1"/>
  <c r="K501" i="48"/>
  <c r="L501" i="48" s="1"/>
  <c r="M501" i="48" s="1"/>
  <c r="I500" i="48"/>
  <c r="D500" i="48"/>
  <c r="E500" i="48" s="1"/>
  <c r="G500" i="48"/>
  <c r="O500" i="48"/>
  <c r="S499" i="48"/>
  <c r="S500" i="48" s="1"/>
  <c r="B501" i="48"/>
  <c r="N501" i="48"/>
  <c r="A502" i="48"/>
  <c r="G501" i="48" l="1"/>
  <c r="F502" i="48" a="1"/>
  <c r="F502" i="48" s="1"/>
  <c r="K502" i="48"/>
  <c r="L502" i="48" s="1"/>
  <c r="M502" i="48" s="1"/>
  <c r="C502" i="48" a="1"/>
  <c r="C502" i="48" s="1"/>
  <c r="G502" i="48" s="1"/>
  <c r="T501" i="48"/>
  <c r="H501" i="48"/>
  <c r="I501" i="48" s="1"/>
  <c r="U501" i="48"/>
  <c r="D501" i="48"/>
  <c r="E501" i="48" s="1"/>
  <c r="P501" i="48"/>
  <c r="O501" i="48"/>
  <c r="N502" i="48"/>
  <c r="B502" i="48"/>
  <c r="A503" i="48"/>
  <c r="T502" i="48" l="1"/>
  <c r="O502" i="48"/>
  <c r="P502" i="48"/>
  <c r="H502" i="48"/>
  <c r="I502" i="48" s="1"/>
  <c r="U502" i="48"/>
  <c r="F503" i="48" a="1"/>
  <c r="F503" i="48" s="1"/>
  <c r="K503" i="48"/>
  <c r="L503" i="48" s="1"/>
  <c r="M503" i="48" s="1"/>
  <c r="C503" i="48" a="1"/>
  <c r="C503" i="48" s="1"/>
  <c r="P503" i="48" s="1"/>
  <c r="J501" i="48"/>
  <c r="Q501" i="48" s="1"/>
  <c r="R501" i="48" s="1"/>
  <c r="S501" i="48"/>
  <c r="S502" i="48" s="1"/>
  <c r="D502" i="48"/>
  <c r="E502" i="48" s="1"/>
  <c r="B503" i="48"/>
  <c r="N503" i="48"/>
  <c r="A504" i="48"/>
  <c r="T503" i="48" l="1"/>
  <c r="H503" i="48"/>
  <c r="I503" i="48" s="1"/>
  <c r="C504" i="48" a="1"/>
  <c r="C504" i="48" s="1"/>
  <c r="T504" i="48" s="1"/>
  <c r="F504" i="48" a="1"/>
  <c r="F504" i="48" s="1"/>
  <c r="K504" i="48"/>
  <c r="L504" i="48" s="1"/>
  <c r="M504" i="48" s="1"/>
  <c r="J503" i="48"/>
  <c r="Q503" i="48" s="1"/>
  <c r="R503" i="48" s="1"/>
  <c r="O503" i="48"/>
  <c r="J502" i="48"/>
  <c r="Q502" i="48" s="1"/>
  <c r="R502" i="48" s="1"/>
  <c r="U503" i="48"/>
  <c r="D503" i="48"/>
  <c r="E503" i="48" s="1"/>
  <c r="G503" i="48"/>
  <c r="B504" i="48"/>
  <c r="A505" i="48"/>
  <c r="N504" i="48"/>
  <c r="P504" i="48" l="1"/>
  <c r="K505" i="48"/>
  <c r="L505" i="48" s="1"/>
  <c r="M505" i="48" s="1"/>
  <c r="F505" i="48" a="1"/>
  <c r="F505" i="48" s="1"/>
  <c r="C505" i="48" a="1"/>
  <c r="C505" i="48" s="1"/>
  <c r="O504" i="48"/>
  <c r="G504" i="48"/>
  <c r="H504" i="48"/>
  <c r="I504" i="48" s="1"/>
  <c r="U504" i="48"/>
  <c r="S503" i="48"/>
  <c r="S504" i="48" s="1"/>
  <c r="D504" i="48"/>
  <c r="E504" i="48" s="1"/>
  <c r="A506" i="48"/>
  <c r="N505" i="48"/>
  <c r="B505" i="48"/>
  <c r="G505" i="48" l="1"/>
  <c r="U505" i="48"/>
  <c r="K506" i="48"/>
  <c r="L506" i="48" s="1"/>
  <c r="M506" i="48" s="1"/>
  <c r="F506" i="48" a="1"/>
  <c r="F506" i="48" s="1"/>
  <c r="C506" i="48" a="1"/>
  <c r="C506" i="48" s="1"/>
  <c r="D505" i="48"/>
  <c r="E505" i="48" s="1"/>
  <c r="H505" i="48"/>
  <c r="J505" i="48" s="1"/>
  <c r="Q505" i="48" s="1"/>
  <c r="R505" i="48" s="1"/>
  <c r="P505" i="48"/>
  <c r="T505" i="48"/>
  <c r="J504" i="48"/>
  <c r="Q504" i="48" s="1"/>
  <c r="R504" i="48" s="1"/>
  <c r="O505" i="48"/>
  <c r="B506" i="48"/>
  <c r="A507" i="48"/>
  <c r="N506" i="48"/>
  <c r="G506" i="48" l="1"/>
  <c r="F507" i="48" a="1"/>
  <c r="F507" i="48" s="1"/>
  <c r="K507" i="48"/>
  <c r="L507" i="48" s="1"/>
  <c r="M507" i="48" s="1"/>
  <c r="C507" i="48" a="1"/>
  <c r="C507" i="48" s="1"/>
  <c r="H507" i="48" s="1"/>
  <c r="J507" i="48" s="1"/>
  <c r="T506" i="48"/>
  <c r="U506" i="48"/>
  <c r="O506" i="48"/>
  <c r="S505" i="48"/>
  <c r="S506" i="48" s="1"/>
  <c r="H506" i="48"/>
  <c r="J506" i="48" s="1"/>
  <c r="Q506" i="48" s="1"/>
  <c r="R506" i="48" s="1"/>
  <c r="D506" i="48"/>
  <c r="E506" i="48" s="1"/>
  <c r="P506" i="48"/>
  <c r="I505" i="48"/>
  <c r="I506" i="48" s="1"/>
  <c r="N507" i="48"/>
  <c r="A508" i="48"/>
  <c r="B507" i="48"/>
  <c r="K508" i="48" l="1"/>
  <c r="L508" i="48" s="1"/>
  <c r="M508" i="48" s="1"/>
  <c r="C508" i="48" a="1"/>
  <c r="C508" i="48" s="1"/>
  <c r="F508" i="48" a="1"/>
  <c r="F508" i="48" s="1"/>
  <c r="P507" i="48"/>
  <c r="Q507" i="48" s="1"/>
  <c r="R507" i="48" s="1"/>
  <c r="D507" i="48"/>
  <c r="E507" i="48" s="1"/>
  <c r="G507" i="48"/>
  <c r="T507" i="48"/>
  <c r="O507" i="48"/>
  <c r="I507" i="48"/>
  <c r="U507" i="48"/>
  <c r="A509" i="48"/>
  <c r="B508" i="48"/>
  <c r="N508" i="48"/>
  <c r="O508" i="48" l="1"/>
  <c r="K509" i="48"/>
  <c r="L509" i="48" s="1"/>
  <c r="M509" i="48" s="1"/>
  <c r="F509" i="48" a="1"/>
  <c r="F509" i="48" s="1"/>
  <c r="C509" i="48" a="1"/>
  <c r="C509" i="48" s="1"/>
  <c r="U508" i="48"/>
  <c r="G508" i="48"/>
  <c r="H508" i="48"/>
  <c r="J508" i="48" s="1"/>
  <c r="Q508" i="48" s="1"/>
  <c r="R508" i="48" s="1"/>
  <c r="D508" i="48"/>
  <c r="E508" i="48" s="1"/>
  <c r="T508" i="48"/>
  <c r="P508" i="48"/>
  <c r="S507" i="48"/>
  <c r="S508" i="48" s="1"/>
  <c r="A510" i="48"/>
  <c r="N509" i="48"/>
  <c r="B509" i="48"/>
  <c r="P509" i="48" l="1"/>
  <c r="T509" i="48"/>
  <c r="U509" i="48"/>
  <c r="H509" i="48"/>
  <c r="J509" i="48" s="1"/>
  <c r="Q509" i="48" s="1"/>
  <c r="R509" i="48" s="1"/>
  <c r="O509" i="48"/>
  <c r="I508" i="48"/>
  <c r="I509" i="48" s="1"/>
  <c r="F510" i="48" a="1"/>
  <c r="F510" i="48" s="1"/>
  <c r="C510" i="48" a="1"/>
  <c r="C510" i="48" s="1"/>
  <c r="H510" i="48" s="1"/>
  <c r="J510" i="48" s="1"/>
  <c r="K510" i="48"/>
  <c r="L510" i="48" s="1"/>
  <c r="M510" i="48" s="1"/>
  <c r="G509" i="48"/>
  <c r="D509" i="48"/>
  <c r="E509" i="48" s="1"/>
  <c r="N510" i="48"/>
  <c r="B510" i="48"/>
  <c r="A511" i="48"/>
  <c r="P510" i="48" l="1"/>
  <c r="Q510" i="48" s="1"/>
  <c r="R510" i="48" s="1"/>
  <c r="I510" i="48"/>
  <c r="U510" i="48"/>
  <c r="D510" i="48"/>
  <c r="O510" i="48"/>
  <c r="G510" i="48"/>
  <c r="T510" i="48"/>
  <c r="S509" i="48"/>
  <c r="F511" i="48" a="1"/>
  <c r="F511" i="48" s="1"/>
  <c r="K511" i="48"/>
  <c r="L511" i="48" s="1"/>
  <c r="M511" i="48" s="1"/>
  <c r="C511" i="48" a="1"/>
  <c r="C511" i="48" s="1"/>
  <c r="D511" i="48" s="1"/>
  <c r="A512" i="48"/>
  <c r="N511" i="48"/>
  <c r="B511" i="48"/>
  <c r="S510" i="48" l="1"/>
  <c r="S511" i="48" s="1"/>
  <c r="E510" i="48"/>
  <c r="T511" i="48"/>
  <c r="F512" i="48" a="1"/>
  <c r="F512" i="48" s="1"/>
  <c r="K512" i="48"/>
  <c r="L512" i="48" s="1"/>
  <c r="M512" i="48" s="1"/>
  <c r="C512" i="48" a="1"/>
  <c r="C512" i="48" s="1"/>
  <c r="D512" i="48" s="1"/>
  <c r="U511" i="48"/>
  <c r="P511" i="48"/>
  <c r="E511" i="48"/>
  <c r="G511" i="48"/>
  <c r="H511" i="48"/>
  <c r="J511" i="48" s="1"/>
  <c r="Q511" i="48" s="1"/>
  <c r="R511" i="48" s="1"/>
  <c r="O511" i="48"/>
  <c r="B512" i="48"/>
  <c r="N512" i="48"/>
  <c r="A513" i="48"/>
  <c r="S512" i="48" l="1"/>
  <c r="T512" i="48"/>
  <c r="I511" i="48"/>
  <c r="U512" i="48"/>
  <c r="O512" i="48"/>
  <c r="H512" i="48"/>
  <c r="J512" i="48" s="1"/>
  <c r="Q512" i="48" s="1"/>
  <c r="R512" i="48" s="1"/>
  <c r="F513" i="48" a="1"/>
  <c r="F513" i="48" s="1"/>
  <c r="C513" i="48" a="1"/>
  <c r="C513" i="48" s="1"/>
  <c r="K513" i="48"/>
  <c r="L513" i="48" s="1"/>
  <c r="M513" i="48" s="1"/>
  <c r="G512" i="48"/>
  <c r="E512" i="48"/>
  <c r="P512" i="48"/>
  <c r="B513" i="48"/>
  <c r="A514" i="48"/>
  <c r="N513" i="48"/>
  <c r="F514" i="48" l="1" a="1"/>
  <c r="F514" i="48" s="1"/>
  <c r="C514" i="48" a="1"/>
  <c r="C514" i="48" s="1"/>
  <c r="K514" i="48"/>
  <c r="L514" i="48" s="1"/>
  <c r="M514" i="48" s="1"/>
  <c r="G513" i="48"/>
  <c r="U513" i="48"/>
  <c r="O513" i="48"/>
  <c r="T513" i="48"/>
  <c r="P513" i="48"/>
  <c r="I512" i="48"/>
  <c r="D513" i="48"/>
  <c r="S513" i="48" s="1"/>
  <c r="H513" i="48"/>
  <c r="J513" i="48" s="1"/>
  <c r="Q513" i="48" s="1"/>
  <c r="R513" i="48" s="1"/>
  <c r="A515" i="48"/>
  <c r="B514" i="48"/>
  <c r="N514" i="48"/>
  <c r="E513" i="48" l="1"/>
  <c r="G514" i="48"/>
  <c r="D514" i="48"/>
  <c r="E514" i="48" s="1"/>
  <c r="K515" i="48"/>
  <c r="L515" i="48" s="1"/>
  <c r="M515" i="48" s="1"/>
  <c r="C515" i="48" a="1"/>
  <c r="C515" i="48" s="1"/>
  <c r="D515" i="48" s="1"/>
  <c r="F515" i="48" a="1"/>
  <c r="F515" i="48" s="1"/>
  <c r="P514" i="48"/>
  <c r="I513" i="48"/>
  <c r="H514" i="48"/>
  <c r="I514" i="48" s="1"/>
  <c r="O514" i="48"/>
  <c r="U514" i="48"/>
  <c r="T514" i="48"/>
  <c r="J514" i="48"/>
  <c r="Q514" i="48" s="1"/>
  <c r="R514" i="48" s="1"/>
  <c r="S514" i="48"/>
  <c r="B515" i="48"/>
  <c r="A516" i="48"/>
  <c r="N515" i="48"/>
  <c r="E515" i="48" l="1"/>
  <c r="G515" i="48"/>
  <c r="T515" i="48"/>
  <c r="U515" i="48"/>
  <c r="P515" i="48"/>
  <c r="H515" i="48"/>
  <c r="I515" i="48" s="1"/>
  <c r="O515" i="48"/>
  <c r="S515" i="48"/>
  <c r="K516" i="48"/>
  <c r="L516" i="48" s="1"/>
  <c r="M516" i="48" s="1"/>
  <c r="F516" i="48" a="1"/>
  <c r="F516" i="48" s="1"/>
  <c r="C516" i="48" a="1"/>
  <c r="C516" i="48" s="1"/>
  <c r="H516" i="48" s="1"/>
  <c r="N516" i="48"/>
  <c r="B516" i="48"/>
  <c r="A517" i="48"/>
  <c r="I516" i="48" l="1"/>
  <c r="O516" i="48"/>
  <c r="J515" i="48"/>
  <c r="Q515" i="48" s="1"/>
  <c r="R515" i="48" s="1"/>
  <c r="U516" i="48"/>
  <c r="D516" i="48"/>
  <c r="S516" i="48" s="1"/>
  <c r="P516" i="48"/>
  <c r="G516" i="48"/>
  <c r="T516" i="48"/>
  <c r="K517" i="48"/>
  <c r="L517" i="48" s="1"/>
  <c r="M517" i="48" s="1"/>
  <c r="F517" i="48" a="1"/>
  <c r="F517" i="48" s="1"/>
  <c r="C517" i="48" a="1"/>
  <c r="C517" i="48" s="1"/>
  <c r="N517" i="48"/>
  <c r="A518" i="48"/>
  <c r="B517" i="48"/>
  <c r="E516" i="48" l="1"/>
  <c r="G517" i="48"/>
  <c r="U517" i="48"/>
  <c r="P517" i="48"/>
  <c r="S517" i="48"/>
  <c r="K518" i="48"/>
  <c r="L518" i="48" s="1"/>
  <c r="M518" i="48" s="1"/>
  <c r="F518" i="48" a="1"/>
  <c r="F518" i="48" s="1"/>
  <c r="C518" i="48" a="1"/>
  <c r="C518" i="48" s="1"/>
  <c r="D517" i="48"/>
  <c r="E517" i="48" s="1"/>
  <c r="T517" i="48"/>
  <c r="O517" i="48"/>
  <c r="H517" i="48"/>
  <c r="I517" i="48" s="1"/>
  <c r="J516" i="48"/>
  <c r="Q516" i="48" s="1"/>
  <c r="R516" i="48" s="1"/>
  <c r="J517" i="48"/>
  <c r="A519" i="48"/>
  <c r="N518" i="48"/>
  <c r="B518" i="48"/>
  <c r="K519" i="48" l="1"/>
  <c r="L519" i="48" s="1"/>
  <c r="M519" i="48" s="1"/>
  <c r="C519" i="48" a="1"/>
  <c r="C519" i="48" s="1"/>
  <c r="T519" i="48" s="1"/>
  <c r="F519" i="48" a="1"/>
  <c r="F519" i="48" s="1"/>
  <c r="G518" i="48"/>
  <c r="D518" i="48"/>
  <c r="E518" i="48" s="1"/>
  <c r="Q517" i="48"/>
  <c r="R517" i="48" s="1"/>
  <c r="O518" i="48"/>
  <c r="H518" i="48"/>
  <c r="I518" i="48" s="1"/>
  <c r="P518" i="48"/>
  <c r="T518" i="48"/>
  <c r="S518" i="48"/>
  <c r="U518" i="48"/>
  <c r="A520" i="48"/>
  <c r="N519" i="48"/>
  <c r="B519" i="48"/>
  <c r="G519" i="48" l="1"/>
  <c r="D519" i="48"/>
  <c r="E519" i="48" s="1"/>
  <c r="J518" i="48"/>
  <c r="Q518" i="48" s="1"/>
  <c r="R518" i="48" s="1"/>
  <c r="S519" i="48"/>
  <c r="O519" i="48"/>
  <c r="K520" i="48"/>
  <c r="L520" i="48" s="1"/>
  <c r="M520" i="48" s="1"/>
  <c r="F520" i="48" a="1"/>
  <c r="F520" i="48" s="1"/>
  <c r="C520" i="48" a="1"/>
  <c r="C520" i="48" s="1"/>
  <c r="H520" i="48" s="1"/>
  <c r="H519" i="48"/>
  <c r="I519" i="48" s="1"/>
  <c r="P519" i="48"/>
  <c r="U519" i="48"/>
  <c r="J519" i="48"/>
  <c r="N520" i="48"/>
  <c r="B520" i="48"/>
  <c r="A521" i="48"/>
  <c r="P520" i="48" l="1"/>
  <c r="Q520" i="48" s="1"/>
  <c r="R520" i="48" s="1"/>
  <c r="Q519" i="48"/>
  <c r="R519" i="48" s="1"/>
  <c r="D520" i="48"/>
  <c r="E520" i="48" s="1"/>
  <c r="O520" i="48"/>
  <c r="J520" i="48"/>
  <c r="U520" i="48"/>
  <c r="S520" i="48"/>
  <c r="F521" i="48" a="1"/>
  <c r="F521" i="48" s="1"/>
  <c r="K521" i="48"/>
  <c r="L521" i="48" s="1"/>
  <c r="M521" i="48" s="1"/>
  <c r="C521" i="48" a="1"/>
  <c r="C521" i="48" s="1"/>
  <c r="I520" i="48"/>
  <c r="T520" i="48"/>
  <c r="G520" i="48"/>
  <c r="A522" i="48"/>
  <c r="B521" i="48"/>
  <c r="N521" i="48"/>
  <c r="G521" i="48" l="1"/>
  <c r="D521" i="48"/>
  <c r="E521" i="48" s="1"/>
  <c r="S521" i="48"/>
  <c r="F522" i="48" a="1"/>
  <c r="F522" i="48" s="1"/>
  <c r="C522" i="48" a="1"/>
  <c r="C522" i="48" s="1"/>
  <c r="K522" i="48"/>
  <c r="L522" i="48" s="1"/>
  <c r="M522" i="48" s="1"/>
  <c r="H521" i="48"/>
  <c r="J521" i="48" s="1"/>
  <c r="Q521" i="48" s="1"/>
  <c r="R521" i="48" s="1"/>
  <c r="T521" i="48"/>
  <c r="U521" i="48"/>
  <c r="P521" i="48"/>
  <c r="O521" i="48"/>
  <c r="N522" i="48"/>
  <c r="B522" i="48"/>
  <c r="A523" i="48"/>
  <c r="G522" i="48" l="1"/>
  <c r="P522" i="48"/>
  <c r="D522" i="48"/>
  <c r="E522" i="48" s="1"/>
  <c r="K523" i="48"/>
  <c r="L523" i="48" s="1"/>
  <c r="M523" i="48" s="1"/>
  <c r="F523" i="48" a="1"/>
  <c r="F523" i="48" s="1"/>
  <c r="C523" i="48" a="1"/>
  <c r="C523" i="48" s="1"/>
  <c r="I521" i="48"/>
  <c r="U522" i="48"/>
  <c r="S522" i="48"/>
  <c r="O522" i="48"/>
  <c r="H522" i="48"/>
  <c r="J522" i="48" s="1"/>
  <c r="Q522" i="48" s="1"/>
  <c r="R522" i="48" s="1"/>
  <c r="T522" i="48"/>
  <c r="A524" i="48"/>
  <c r="N523" i="48"/>
  <c r="B523" i="48"/>
  <c r="I522" i="48" l="1"/>
  <c r="G523" i="48"/>
  <c r="H523" i="48"/>
  <c r="I523" i="48" s="1"/>
  <c r="P523" i="48"/>
  <c r="U523" i="48"/>
  <c r="D523" i="48"/>
  <c r="S523" i="48" s="1"/>
  <c r="T523" i="48"/>
  <c r="F524" i="48" a="1"/>
  <c r="F524" i="48" s="1"/>
  <c r="K524" i="48"/>
  <c r="L524" i="48" s="1"/>
  <c r="M524" i="48" s="1"/>
  <c r="C524" i="48" a="1"/>
  <c r="C524" i="48" s="1"/>
  <c r="O523" i="48"/>
  <c r="A525" i="48"/>
  <c r="N524" i="48"/>
  <c r="B524" i="48"/>
  <c r="G524" i="48" l="1"/>
  <c r="E523" i="48"/>
  <c r="P524" i="48"/>
  <c r="H524" i="48"/>
  <c r="I524" i="48" s="1"/>
  <c r="J523" i="48"/>
  <c r="Q523" i="48" s="1"/>
  <c r="R523" i="48" s="1"/>
  <c r="J524" i="48"/>
  <c r="Q524" i="48" s="1"/>
  <c r="R524" i="48" s="1"/>
  <c r="S524" i="48"/>
  <c r="T524" i="48"/>
  <c r="F525" i="48" a="1"/>
  <c r="F525" i="48" s="1"/>
  <c r="C525" i="48" a="1"/>
  <c r="C525" i="48" s="1"/>
  <c r="K525" i="48"/>
  <c r="L525" i="48" s="1"/>
  <c r="M525" i="48" s="1"/>
  <c r="D524" i="48"/>
  <c r="U524" i="48"/>
  <c r="O524" i="48"/>
  <c r="N525" i="48"/>
  <c r="A526" i="48"/>
  <c r="B525" i="48"/>
  <c r="E524" i="48" l="1"/>
  <c r="G525" i="48"/>
  <c r="C526" i="48" a="1"/>
  <c r="C526" i="48" s="1"/>
  <c r="P526" i="48" s="1"/>
  <c r="K526" i="48"/>
  <c r="L526" i="48" s="1"/>
  <c r="M526" i="48" s="1"/>
  <c r="F526" i="48" a="1"/>
  <c r="F526" i="48" s="1"/>
  <c r="D525" i="48"/>
  <c r="E525" i="48" s="1"/>
  <c r="O525" i="48"/>
  <c r="H525" i="48"/>
  <c r="I525" i="48" s="1"/>
  <c r="P525" i="48"/>
  <c r="T525" i="48"/>
  <c r="U525" i="48"/>
  <c r="N526" i="48"/>
  <c r="B526" i="48"/>
  <c r="A527" i="48"/>
  <c r="H526" i="48" l="1"/>
  <c r="I526" i="48" s="1"/>
  <c r="U526" i="48"/>
  <c r="C527" i="48" a="1"/>
  <c r="C527" i="48" s="1"/>
  <c r="P527" i="48" s="1"/>
  <c r="F527" i="48" a="1"/>
  <c r="F527" i="48" s="1"/>
  <c r="K527" i="48"/>
  <c r="L527" i="48" s="1"/>
  <c r="M527" i="48" s="1"/>
  <c r="T526" i="48"/>
  <c r="G526" i="48"/>
  <c r="O526" i="48"/>
  <c r="S525" i="48"/>
  <c r="S526" i="48" s="1"/>
  <c r="D526" i="48"/>
  <c r="E526" i="48" s="1"/>
  <c r="J525" i="48"/>
  <c r="Q525" i="48" s="1"/>
  <c r="R525" i="48" s="1"/>
  <c r="B527" i="48"/>
  <c r="N527" i="48"/>
  <c r="A528" i="48"/>
  <c r="O527" i="48" l="1"/>
  <c r="H527" i="48"/>
  <c r="I527" i="48" s="1"/>
  <c r="G527" i="48"/>
  <c r="D527" i="48"/>
  <c r="E527" i="48" s="1"/>
  <c r="J526" i="48"/>
  <c r="Q526" i="48" s="1"/>
  <c r="R526" i="48" s="1"/>
  <c r="U527" i="48"/>
  <c r="T527" i="48"/>
  <c r="F528" i="48" a="1"/>
  <c r="F528" i="48" s="1"/>
  <c r="C528" i="48" a="1"/>
  <c r="C528" i="48" s="1"/>
  <c r="K528" i="48"/>
  <c r="L528" i="48" s="1"/>
  <c r="M528" i="48" s="1"/>
  <c r="N528" i="48"/>
  <c r="A529" i="48"/>
  <c r="B528" i="48"/>
  <c r="G528" i="48" l="1"/>
  <c r="P528" i="48"/>
  <c r="K529" i="48"/>
  <c r="L529" i="48" s="1"/>
  <c r="M529" i="48" s="1"/>
  <c r="F529" i="48" a="1"/>
  <c r="F529" i="48" s="1"/>
  <c r="C529" i="48" a="1"/>
  <c r="C529" i="48" s="1"/>
  <c r="S527" i="48"/>
  <c r="S528" i="48" s="1"/>
  <c r="H528" i="48"/>
  <c r="I528" i="48" s="1"/>
  <c r="T528" i="48"/>
  <c r="J527" i="48"/>
  <c r="Q527" i="48" s="1"/>
  <c r="R527" i="48" s="1"/>
  <c r="D528" i="48"/>
  <c r="E528" i="48" s="1"/>
  <c r="O528" i="48"/>
  <c r="U528" i="48"/>
  <c r="B529" i="48"/>
  <c r="A530" i="48"/>
  <c r="N529" i="48"/>
  <c r="G529" i="48" l="1"/>
  <c r="K530" i="48"/>
  <c r="L530" i="48" s="1"/>
  <c r="M530" i="48" s="1"/>
  <c r="C530" i="48" a="1"/>
  <c r="C530" i="48" s="1"/>
  <c r="T530" i="48" s="1"/>
  <c r="F530" i="48" a="1"/>
  <c r="F530" i="48" s="1"/>
  <c r="O529" i="48"/>
  <c r="J528" i="48"/>
  <c r="Q528" i="48" s="1"/>
  <c r="R528" i="48" s="1"/>
  <c r="T529" i="48"/>
  <c r="H529" i="48"/>
  <c r="I529" i="48" s="1"/>
  <c r="D529" i="48"/>
  <c r="S529" i="48" s="1"/>
  <c r="U529" i="48"/>
  <c r="P529" i="48"/>
  <c r="N530" i="48"/>
  <c r="A531" i="48"/>
  <c r="B530" i="48"/>
  <c r="K531" i="48" l="1"/>
  <c r="L531" i="48" s="1"/>
  <c r="M531" i="48" s="1"/>
  <c r="F531" i="48" a="1"/>
  <c r="F531" i="48" s="1"/>
  <c r="C531" i="48" a="1"/>
  <c r="C531" i="48" s="1"/>
  <c r="G530" i="48"/>
  <c r="P530" i="48"/>
  <c r="H530" i="48"/>
  <c r="I530" i="48" s="1"/>
  <c r="O530" i="48"/>
  <c r="J529" i="48"/>
  <c r="Q529" i="48" s="1"/>
  <c r="R529" i="48" s="1"/>
  <c r="D530" i="48"/>
  <c r="S530" i="48" s="1"/>
  <c r="E529" i="48"/>
  <c r="U530" i="48"/>
  <c r="B531" i="48"/>
  <c r="N531" i="48"/>
  <c r="A532" i="48"/>
  <c r="C532" i="48" l="1" a="1"/>
  <c r="C532" i="48" s="1"/>
  <c r="K532" i="48"/>
  <c r="L532" i="48" s="1"/>
  <c r="M532" i="48" s="1"/>
  <c r="F532" i="48" a="1"/>
  <c r="F532" i="48" s="1"/>
  <c r="G531" i="48"/>
  <c r="O531" i="48"/>
  <c r="U531" i="48"/>
  <c r="H531" i="48"/>
  <c r="I531" i="48" s="1"/>
  <c r="T531" i="48"/>
  <c r="E530" i="48"/>
  <c r="P531" i="48"/>
  <c r="D531" i="48"/>
  <c r="E531" i="48" s="1"/>
  <c r="J530" i="48"/>
  <c r="Q530" i="48" s="1"/>
  <c r="R530" i="48" s="1"/>
  <c r="N532" i="48"/>
  <c r="B532" i="48"/>
  <c r="A533" i="48"/>
  <c r="O532" i="48" l="1"/>
  <c r="G532" i="48"/>
  <c r="H532" i="48"/>
  <c r="I532" i="48" s="1"/>
  <c r="J531" i="48"/>
  <c r="Q531" i="48" s="1"/>
  <c r="R531" i="48" s="1"/>
  <c r="U532" i="48"/>
  <c r="T532" i="48"/>
  <c r="D532" i="48"/>
  <c r="S531" i="48"/>
  <c r="P532" i="48"/>
  <c r="K533" i="48"/>
  <c r="L533" i="48" s="1"/>
  <c r="M533" i="48" s="1"/>
  <c r="C533" i="48" a="1"/>
  <c r="C533" i="48" s="1"/>
  <c r="F533" i="48" a="1"/>
  <c r="F533" i="48" s="1"/>
  <c r="N533" i="48"/>
  <c r="A534" i="48"/>
  <c r="B533" i="48"/>
  <c r="S532" i="48" l="1"/>
  <c r="J532" i="48"/>
  <c r="Q532" i="48" s="1"/>
  <c r="R532" i="48" s="1"/>
  <c r="T533" i="48"/>
  <c r="O533" i="48"/>
  <c r="E532" i="48"/>
  <c r="H533" i="48"/>
  <c r="J533" i="48" s="1"/>
  <c r="C534" i="48" a="1"/>
  <c r="C534" i="48" s="1"/>
  <c r="U534" i="48" s="1"/>
  <c r="K534" i="48"/>
  <c r="L534" i="48" s="1"/>
  <c r="M534" i="48" s="1"/>
  <c r="F534" i="48" a="1"/>
  <c r="F534" i="48" s="1"/>
  <c r="G533" i="48"/>
  <c r="P533" i="48"/>
  <c r="Q533" i="48" s="1"/>
  <c r="R533" i="48" s="1"/>
  <c r="D533" i="48"/>
  <c r="S533" i="48" s="1"/>
  <c r="U533" i="48"/>
  <c r="A535" i="48"/>
  <c r="B534" i="48"/>
  <c r="N534" i="48"/>
  <c r="O534" i="48" l="1"/>
  <c r="H534" i="48"/>
  <c r="J534" i="48" s="1"/>
  <c r="K535" i="48"/>
  <c r="L535" i="48" s="1"/>
  <c r="M535" i="48" s="1"/>
  <c r="C535" i="48" a="1"/>
  <c r="C535" i="48" s="1"/>
  <c r="F535" i="48" a="1"/>
  <c r="F535" i="48" s="1"/>
  <c r="T534" i="48"/>
  <c r="E533" i="48"/>
  <c r="G534" i="48"/>
  <c r="P534" i="48"/>
  <c r="Q534" i="48"/>
  <c r="R534" i="48" s="1"/>
  <c r="D534" i="48"/>
  <c r="S534" i="48" s="1"/>
  <c r="I533" i="48"/>
  <c r="I534" i="48" s="1"/>
  <c r="N535" i="48"/>
  <c r="A536" i="48"/>
  <c r="B535" i="48"/>
  <c r="E534" i="48" l="1"/>
  <c r="U535" i="48"/>
  <c r="T535" i="48"/>
  <c r="K536" i="48"/>
  <c r="L536" i="48" s="1"/>
  <c r="M536" i="48" s="1"/>
  <c r="C536" i="48" a="1"/>
  <c r="C536" i="48" s="1"/>
  <c r="U536" i="48" s="1"/>
  <c r="F536" i="48" a="1"/>
  <c r="F536" i="48" s="1"/>
  <c r="G535" i="48"/>
  <c r="P535" i="48"/>
  <c r="Q535" i="48" s="1"/>
  <c r="R535" i="48" s="1"/>
  <c r="H535" i="48"/>
  <c r="J535" i="48" s="1"/>
  <c r="O535" i="48"/>
  <c r="D535" i="48"/>
  <c r="S535" i="48" s="1"/>
  <c r="B536" i="48"/>
  <c r="A537" i="48"/>
  <c r="N536" i="48"/>
  <c r="E535" i="48" l="1"/>
  <c r="F537" i="48" a="1"/>
  <c r="F537" i="48" s="1"/>
  <c r="C537" i="48" a="1"/>
  <c r="C537" i="48" s="1"/>
  <c r="H537" i="48" s="1"/>
  <c r="J537" i="48" s="1"/>
  <c r="K537" i="48"/>
  <c r="L537" i="48" s="1"/>
  <c r="M537" i="48" s="1"/>
  <c r="H536" i="48"/>
  <c r="J536" i="48" s="1"/>
  <c r="G536" i="48"/>
  <c r="O536" i="48"/>
  <c r="T536" i="48"/>
  <c r="P536" i="48"/>
  <c r="I536" i="48"/>
  <c r="Q536" i="48"/>
  <c r="R536" i="48" s="1"/>
  <c r="D536" i="48"/>
  <c r="S536" i="48" s="1"/>
  <c r="I535" i="48"/>
  <c r="B537" i="48"/>
  <c r="N537" i="48"/>
  <c r="A538" i="48"/>
  <c r="E536" i="48" l="1"/>
  <c r="T537" i="48"/>
  <c r="O537" i="48"/>
  <c r="F538" i="48" a="1"/>
  <c r="F538" i="48" s="1"/>
  <c r="K538" i="48"/>
  <c r="L538" i="48" s="1"/>
  <c r="M538" i="48" s="1"/>
  <c r="C538" i="48" a="1"/>
  <c r="C538" i="48" s="1"/>
  <c r="I537" i="48"/>
  <c r="D537" i="48"/>
  <c r="S537" i="48" s="1"/>
  <c r="P537" i="48"/>
  <c r="Q537" i="48" s="1"/>
  <c r="R537" i="48" s="1"/>
  <c r="G537" i="48"/>
  <c r="U537" i="48"/>
  <c r="B538" i="48"/>
  <c r="N538" i="48"/>
  <c r="A539" i="48"/>
  <c r="E537" i="48" l="1"/>
  <c r="G538" i="48"/>
  <c r="T538" i="48"/>
  <c r="D538" i="48"/>
  <c r="S538" i="48" s="1"/>
  <c r="H538" i="48"/>
  <c r="J538" i="48" s="1"/>
  <c r="U538" i="48"/>
  <c r="C539" i="48" a="1"/>
  <c r="C539" i="48" s="1"/>
  <c r="T539" i="48" s="1"/>
  <c r="F539" i="48" a="1"/>
  <c r="F539" i="48" s="1"/>
  <c r="K539" i="48"/>
  <c r="L539" i="48" s="1"/>
  <c r="M539" i="48" s="1"/>
  <c r="P538" i="48"/>
  <c r="Q538" i="48" s="1"/>
  <c r="R538" i="48" s="1"/>
  <c r="O538" i="48"/>
  <c r="A540" i="48"/>
  <c r="B539" i="48"/>
  <c r="N539" i="48"/>
  <c r="E538" i="48" l="1"/>
  <c r="U539" i="48"/>
  <c r="H539" i="48"/>
  <c r="J539" i="48" s="1"/>
  <c r="P539" i="48"/>
  <c r="Q539" i="48" s="1"/>
  <c r="R539" i="48" s="1"/>
  <c r="D539" i="48"/>
  <c r="O539" i="48"/>
  <c r="F540" i="48" a="1"/>
  <c r="F540" i="48" s="1"/>
  <c r="C540" i="48" a="1"/>
  <c r="C540" i="48" s="1"/>
  <c r="K540" i="48"/>
  <c r="L540" i="48" s="1"/>
  <c r="M540" i="48" s="1"/>
  <c r="I538" i="48"/>
  <c r="S539" i="48"/>
  <c r="I539" i="48"/>
  <c r="G539" i="48"/>
  <c r="A541" i="48"/>
  <c r="B540" i="48"/>
  <c r="N540" i="48"/>
  <c r="E539" i="48" l="1"/>
  <c r="G540" i="48"/>
  <c r="O540" i="48"/>
  <c r="K541" i="48"/>
  <c r="L541" i="48" s="1"/>
  <c r="M541" i="48" s="1"/>
  <c r="C541" i="48" a="1"/>
  <c r="C541" i="48" s="1"/>
  <c r="F541" i="48" a="1"/>
  <c r="F541" i="48" s="1"/>
  <c r="U540" i="48"/>
  <c r="T540" i="48"/>
  <c r="P540" i="48"/>
  <c r="H540" i="48"/>
  <c r="J540" i="48" s="1"/>
  <c r="Q540" i="48" s="1"/>
  <c r="R540" i="48" s="1"/>
  <c r="D540" i="48"/>
  <c r="E540" i="48" s="1"/>
  <c r="I540" i="48"/>
  <c r="A542" i="48"/>
  <c r="B541" i="48"/>
  <c r="N541" i="48"/>
  <c r="D541" i="48" l="1"/>
  <c r="U541" i="48"/>
  <c r="T541" i="48"/>
  <c r="C542" i="48" a="1"/>
  <c r="C542" i="48" s="1"/>
  <c r="O542" i="48" s="1"/>
  <c r="F542" i="48" a="1"/>
  <c r="F542" i="48" s="1"/>
  <c r="K542" i="48"/>
  <c r="L542" i="48" s="1"/>
  <c r="M542" i="48" s="1"/>
  <c r="O541" i="48"/>
  <c r="E541" i="48"/>
  <c r="G541" i="48"/>
  <c r="H541" i="48"/>
  <c r="I541" i="48" s="1"/>
  <c r="P541" i="48"/>
  <c r="S540" i="48"/>
  <c r="S541" i="48" s="1"/>
  <c r="A543" i="48"/>
  <c r="B542" i="48"/>
  <c r="N542" i="48"/>
  <c r="K543" i="48" l="1"/>
  <c r="L543" i="48" s="1"/>
  <c r="M543" i="48" s="1"/>
  <c r="C543" i="48" a="1"/>
  <c r="C543" i="48" s="1"/>
  <c r="F543" i="48" a="1"/>
  <c r="F543" i="48" s="1"/>
  <c r="D542" i="48"/>
  <c r="E542" i="48" s="1"/>
  <c r="G542" i="48"/>
  <c r="P542" i="48"/>
  <c r="U542" i="48"/>
  <c r="J541" i="48"/>
  <c r="Q541" i="48" s="1"/>
  <c r="R541" i="48" s="1"/>
  <c r="T542" i="48"/>
  <c r="H542" i="48"/>
  <c r="I542" i="48" s="1"/>
  <c r="S542" i="48"/>
  <c r="N543" i="48"/>
  <c r="A544" i="48"/>
  <c r="B543" i="48"/>
  <c r="G543" i="48" l="1"/>
  <c r="P543" i="48"/>
  <c r="D543" i="48"/>
  <c r="E543" i="48" s="1"/>
  <c r="U543" i="48"/>
  <c r="F544" i="48" a="1"/>
  <c r="F544" i="48" s="1"/>
  <c r="K544" i="48"/>
  <c r="L544" i="48" s="1"/>
  <c r="M544" i="48" s="1"/>
  <c r="C544" i="48" a="1"/>
  <c r="C544" i="48" s="1"/>
  <c r="T544" i="48" s="1"/>
  <c r="H543" i="48"/>
  <c r="I543" i="48" s="1"/>
  <c r="O543" i="48"/>
  <c r="T543" i="48"/>
  <c r="J542" i="48"/>
  <c r="Q542" i="48" s="1"/>
  <c r="R542" i="48" s="1"/>
  <c r="B544" i="48"/>
  <c r="A545" i="48"/>
  <c r="N544" i="48"/>
  <c r="U544" i="48" l="1"/>
  <c r="H544" i="48"/>
  <c r="I544" i="48" s="1"/>
  <c r="O544" i="48"/>
  <c r="P544" i="48"/>
  <c r="F545" i="48" a="1"/>
  <c r="F545" i="48" s="1"/>
  <c r="C545" i="48" a="1"/>
  <c r="C545" i="48" s="1"/>
  <c r="K545" i="48"/>
  <c r="L545" i="48" s="1"/>
  <c r="M545" i="48" s="1"/>
  <c r="D544" i="48"/>
  <c r="E544" i="48" s="1"/>
  <c r="S543" i="48"/>
  <c r="S544" i="48" s="1"/>
  <c r="J543" i="48"/>
  <c r="Q543" i="48" s="1"/>
  <c r="R543" i="48" s="1"/>
  <c r="G544" i="48"/>
  <c r="A546" i="48"/>
  <c r="B545" i="48"/>
  <c r="N545" i="48"/>
  <c r="G545" i="48" l="1"/>
  <c r="D545" i="48"/>
  <c r="E545" i="48" s="1"/>
  <c r="P545" i="48"/>
  <c r="H545" i="48"/>
  <c r="I545" i="48" s="1"/>
  <c r="F546" i="48" a="1"/>
  <c r="F546" i="48" s="1"/>
  <c r="C546" i="48" a="1"/>
  <c r="C546" i="48" s="1"/>
  <c r="K546" i="48"/>
  <c r="L546" i="48" s="1"/>
  <c r="M546" i="48" s="1"/>
  <c r="O545" i="48"/>
  <c r="T545" i="48"/>
  <c r="U545" i="48"/>
  <c r="J544" i="48"/>
  <c r="Q544" i="48" s="1"/>
  <c r="R544" i="48" s="1"/>
  <c r="B546" i="48"/>
  <c r="N546" i="48"/>
  <c r="A547" i="48"/>
  <c r="G546" i="48" l="1"/>
  <c r="H546" i="48"/>
  <c r="J546" i="48" s="1"/>
  <c r="Q546" i="48" s="1"/>
  <c r="R546" i="48" s="1"/>
  <c r="U546" i="48"/>
  <c r="T546" i="48"/>
  <c r="O546" i="48"/>
  <c r="D546" i="48"/>
  <c r="E546" i="48" s="1"/>
  <c r="P546" i="48"/>
  <c r="J545" i="48"/>
  <c r="Q545" i="48" s="1"/>
  <c r="R545" i="48" s="1"/>
  <c r="K547" i="48"/>
  <c r="L547" i="48" s="1"/>
  <c r="M547" i="48" s="1"/>
  <c r="F547" i="48" a="1"/>
  <c r="F547" i="48" s="1"/>
  <c r="C547" i="48" a="1"/>
  <c r="C547" i="48" s="1"/>
  <c r="T547" i="48" s="1"/>
  <c r="S545" i="48"/>
  <c r="S546" i="48" s="1"/>
  <c r="A548" i="48"/>
  <c r="N547" i="48"/>
  <c r="B547" i="48"/>
  <c r="U547" i="48" l="1"/>
  <c r="H547" i="48"/>
  <c r="J547" i="48" s="1"/>
  <c r="Q547" i="48" s="1"/>
  <c r="R547" i="48" s="1"/>
  <c r="K548" i="48"/>
  <c r="L548" i="48" s="1"/>
  <c r="M548" i="48" s="1"/>
  <c r="C548" i="48" a="1"/>
  <c r="C548" i="48" s="1"/>
  <c r="F548" i="48" a="1"/>
  <c r="F548" i="48" s="1"/>
  <c r="D547" i="48"/>
  <c r="S547" i="48" s="1"/>
  <c r="O547" i="48"/>
  <c r="G547" i="48"/>
  <c r="P547" i="48"/>
  <c r="I546" i="48"/>
  <c r="I547" i="48" s="1"/>
  <c r="A549" i="48"/>
  <c r="B548" i="48"/>
  <c r="N548" i="48"/>
  <c r="G548" i="48" l="1"/>
  <c r="T548" i="48"/>
  <c r="C549" i="48" a="1"/>
  <c r="C549" i="48" s="1"/>
  <c r="F549" i="48" a="1"/>
  <c r="F549" i="48" s="1"/>
  <c r="K549" i="48"/>
  <c r="L549" i="48" s="1"/>
  <c r="M549" i="48" s="1"/>
  <c r="O548" i="48"/>
  <c r="D548" i="48"/>
  <c r="S548" i="48"/>
  <c r="H548" i="48"/>
  <c r="I548" i="48" s="1"/>
  <c r="E547" i="48"/>
  <c r="U548" i="48"/>
  <c r="P548" i="48"/>
  <c r="B549" i="48"/>
  <c r="N549" i="48"/>
  <c r="A550" i="48"/>
  <c r="G549" i="48" l="1"/>
  <c r="P549" i="48"/>
  <c r="T549" i="48"/>
  <c r="K550" i="48"/>
  <c r="L550" i="48" s="1"/>
  <c r="M550" i="48" s="1"/>
  <c r="F550" i="48" a="1"/>
  <c r="F550" i="48" s="1"/>
  <c r="C550" i="48" a="1"/>
  <c r="C550" i="48" s="1"/>
  <c r="J548" i="48"/>
  <c r="Q548" i="48" s="1"/>
  <c r="R548" i="48" s="1"/>
  <c r="E548" i="48"/>
  <c r="U549" i="48"/>
  <c r="H549" i="48"/>
  <c r="I549" i="48" s="1"/>
  <c r="O549" i="48"/>
  <c r="D549" i="48"/>
  <c r="N550" i="48"/>
  <c r="A551" i="48"/>
  <c r="B550" i="48"/>
  <c r="E549" i="48" l="1"/>
  <c r="G550" i="48"/>
  <c r="F551" i="48" a="1"/>
  <c r="F551" i="48" s="1"/>
  <c r="K551" i="48"/>
  <c r="L551" i="48" s="1"/>
  <c r="M551" i="48" s="1"/>
  <c r="C551" i="48" a="1"/>
  <c r="C551" i="48" s="1"/>
  <c r="T550" i="48"/>
  <c r="J549" i="48"/>
  <c r="Q549" i="48" s="1"/>
  <c r="R549" i="48" s="1"/>
  <c r="U550" i="48"/>
  <c r="H550" i="48"/>
  <c r="P550" i="48"/>
  <c r="D550" i="48"/>
  <c r="E550" i="48" s="1"/>
  <c r="I550" i="48"/>
  <c r="O550" i="48"/>
  <c r="S549" i="48"/>
  <c r="S550" i="48" s="1"/>
  <c r="N551" i="48"/>
  <c r="B551" i="48"/>
  <c r="A552" i="48"/>
  <c r="J550" i="48" l="1"/>
  <c r="Q550" i="48" s="1"/>
  <c r="R550" i="48" s="1"/>
  <c r="G551" i="48"/>
  <c r="C552" i="48" a="1"/>
  <c r="C552" i="48" s="1"/>
  <c r="U552" i="48" s="1"/>
  <c r="F552" i="48" a="1"/>
  <c r="F552" i="48" s="1"/>
  <c r="K552" i="48"/>
  <c r="L552" i="48" s="1"/>
  <c r="M552" i="48" s="1"/>
  <c r="D551" i="48"/>
  <c r="S551" i="48" s="1"/>
  <c r="T551" i="48"/>
  <c r="O551" i="48"/>
  <c r="P551" i="48"/>
  <c r="Q551" i="48" s="1"/>
  <c r="R551" i="48" s="1"/>
  <c r="U551" i="48"/>
  <c r="H551" i="48"/>
  <c r="J551" i="48" s="1"/>
  <c r="B552" i="48"/>
  <c r="N552" i="48"/>
  <c r="A553" i="48"/>
  <c r="E551" i="48" l="1"/>
  <c r="T552" i="48"/>
  <c r="G552" i="48"/>
  <c r="H552" i="48"/>
  <c r="J552" i="48" s="1"/>
  <c r="Q552" i="48" s="1"/>
  <c r="R552" i="48" s="1"/>
  <c r="I551" i="48"/>
  <c r="I552" i="48" s="1"/>
  <c r="O552" i="48"/>
  <c r="D552" i="48"/>
  <c r="E552" i="48" s="1"/>
  <c r="S552" i="48"/>
  <c r="P552" i="48"/>
  <c r="K553" i="48"/>
  <c r="L553" i="48" s="1"/>
  <c r="M553" i="48" s="1"/>
  <c r="C553" i="48" a="1"/>
  <c r="C553" i="48" s="1"/>
  <c r="O553" i="48" s="1"/>
  <c r="F553" i="48" a="1"/>
  <c r="F553" i="48" s="1"/>
  <c r="A554" i="48"/>
  <c r="N553" i="48"/>
  <c r="B553" i="48"/>
  <c r="T553" i="48" l="1"/>
  <c r="P553" i="48"/>
  <c r="I553" i="48"/>
  <c r="D553" i="48"/>
  <c r="E553" i="48" s="1"/>
  <c r="C554" i="48" a="1"/>
  <c r="C554" i="48" s="1"/>
  <c r="F554" i="48" a="1"/>
  <c r="F554" i="48" s="1"/>
  <c r="K554" i="48"/>
  <c r="L554" i="48" s="1"/>
  <c r="M554" i="48" s="1"/>
  <c r="G553" i="48"/>
  <c r="H553" i="48"/>
  <c r="J553" i="48" s="1"/>
  <c r="Q553" i="48" s="1"/>
  <c r="R553" i="48" s="1"/>
  <c r="U553" i="48"/>
  <c r="S553" i="48"/>
  <c r="B554" i="48"/>
  <c r="A555" i="48"/>
  <c r="N554" i="48"/>
  <c r="U554" i="48" l="1"/>
  <c r="D554" i="48"/>
  <c r="E554" i="48" s="1"/>
  <c r="C555" i="48" a="1"/>
  <c r="C555" i="48" s="1"/>
  <c r="D555" i="48" s="1"/>
  <c r="K555" i="48"/>
  <c r="L555" i="48" s="1"/>
  <c r="M555" i="48" s="1"/>
  <c r="F555" i="48" a="1"/>
  <c r="F555" i="48" s="1"/>
  <c r="G554" i="48"/>
  <c r="P554" i="48"/>
  <c r="T554" i="48"/>
  <c r="O554" i="48"/>
  <c r="H554" i="48"/>
  <c r="J554" i="48" s="1"/>
  <c r="Q554" i="48" s="1"/>
  <c r="R554" i="48" s="1"/>
  <c r="A556" i="48"/>
  <c r="B555" i="48"/>
  <c r="N555" i="48"/>
  <c r="P555" i="48" l="1"/>
  <c r="E555" i="48"/>
  <c r="G555" i="48"/>
  <c r="H555" i="48"/>
  <c r="J555" i="48" s="1"/>
  <c r="Q555" i="48" s="1"/>
  <c r="R555" i="48" s="1"/>
  <c r="I554" i="48"/>
  <c r="T555" i="48"/>
  <c r="U555" i="48"/>
  <c r="O555" i="48"/>
  <c r="C556" i="48" a="1"/>
  <c r="C556" i="48" s="1"/>
  <c r="K556" i="48"/>
  <c r="L556" i="48" s="1"/>
  <c r="M556" i="48" s="1"/>
  <c r="F556" i="48" a="1"/>
  <c r="F556" i="48" s="1"/>
  <c r="S554" i="48"/>
  <c r="S555" i="48" s="1"/>
  <c r="A557" i="48"/>
  <c r="N556" i="48"/>
  <c r="B556" i="48"/>
  <c r="G556" i="48" l="1"/>
  <c r="O556" i="48"/>
  <c r="D556" i="48"/>
  <c r="S556" i="48" s="1"/>
  <c r="U556" i="48"/>
  <c r="T556" i="48"/>
  <c r="H556" i="48"/>
  <c r="J556" i="48" s="1"/>
  <c r="Q556" i="48" s="1"/>
  <c r="R556" i="48" s="1"/>
  <c r="P556" i="48"/>
  <c r="I555" i="48"/>
  <c r="F557" i="48" a="1"/>
  <c r="F557" i="48" s="1"/>
  <c r="C557" i="48" a="1"/>
  <c r="C557" i="48" s="1"/>
  <c r="K557" i="48"/>
  <c r="L557" i="48" s="1"/>
  <c r="M557" i="48" s="1"/>
  <c r="A558" i="48"/>
  <c r="N557" i="48"/>
  <c r="B557" i="48"/>
  <c r="G557" i="48" l="1"/>
  <c r="D557" i="48"/>
  <c r="C558" i="48" a="1"/>
  <c r="C558" i="48" s="1"/>
  <c r="D558" i="48" s="1"/>
  <c r="F558" i="48" a="1"/>
  <c r="F558" i="48" s="1"/>
  <c r="K558" i="48"/>
  <c r="L558" i="48" s="1"/>
  <c r="M558" i="48" s="1"/>
  <c r="T557" i="48"/>
  <c r="J557" i="48"/>
  <c r="U557" i="48"/>
  <c r="O557" i="48"/>
  <c r="I556" i="48"/>
  <c r="H557" i="48"/>
  <c r="I557" i="48" s="1"/>
  <c r="E556" i="48"/>
  <c r="P557" i="48"/>
  <c r="A559" i="48"/>
  <c r="B558" i="48"/>
  <c r="N558" i="48"/>
  <c r="K559" i="48" l="1"/>
  <c r="L559" i="48" s="1"/>
  <c r="M559" i="48" s="1"/>
  <c r="C559" i="48" a="1"/>
  <c r="C559" i="48" s="1"/>
  <c r="U559" i="48" s="1"/>
  <c r="F559" i="48" a="1"/>
  <c r="F559" i="48" s="1"/>
  <c r="Q557" i="48"/>
  <c r="R557" i="48" s="1"/>
  <c r="H558" i="48"/>
  <c r="I558" i="48" s="1"/>
  <c r="O558" i="48"/>
  <c r="P558" i="48"/>
  <c r="G558" i="48"/>
  <c r="T558" i="48"/>
  <c r="E557" i="48"/>
  <c r="E558" i="48" s="1"/>
  <c r="U558" i="48"/>
  <c r="S557" i="48"/>
  <c r="S558" i="48" s="1"/>
  <c r="A560" i="48"/>
  <c r="B559" i="48"/>
  <c r="N559" i="48"/>
  <c r="D559" i="48" l="1"/>
  <c r="S559" i="48" s="1"/>
  <c r="T559" i="48"/>
  <c r="C560" i="48" a="1"/>
  <c r="C560" i="48" s="1"/>
  <c r="T560" i="48" s="1"/>
  <c r="F560" i="48" a="1"/>
  <c r="F560" i="48" s="1"/>
  <c r="K560" i="48"/>
  <c r="L560" i="48" s="1"/>
  <c r="M560" i="48" s="1"/>
  <c r="P559" i="48"/>
  <c r="H559" i="48"/>
  <c r="I559" i="48" s="1"/>
  <c r="G559" i="48"/>
  <c r="E559" i="48"/>
  <c r="O559" i="48"/>
  <c r="J558" i="48"/>
  <c r="Q558" i="48" s="1"/>
  <c r="R558" i="48" s="1"/>
  <c r="A561" i="48"/>
  <c r="B560" i="48"/>
  <c r="N560" i="48"/>
  <c r="H560" i="48" l="1"/>
  <c r="K561" i="48"/>
  <c r="L561" i="48" s="1"/>
  <c r="M561" i="48" s="1"/>
  <c r="F561" i="48" a="1"/>
  <c r="F561" i="48" s="1"/>
  <c r="C561" i="48" a="1"/>
  <c r="C561" i="48" s="1"/>
  <c r="U560" i="48"/>
  <c r="G560" i="48"/>
  <c r="D560" i="48"/>
  <c r="S560" i="48" s="1"/>
  <c r="O560" i="48"/>
  <c r="J559" i="48"/>
  <c r="Q559" i="48" s="1"/>
  <c r="R559" i="48" s="1"/>
  <c r="P560" i="48"/>
  <c r="B561" i="48"/>
  <c r="N561" i="48"/>
  <c r="A562" i="48"/>
  <c r="G561" i="48" l="1"/>
  <c r="H561" i="48"/>
  <c r="I561" i="48"/>
  <c r="F562" i="48" a="1"/>
  <c r="F562" i="48" s="1"/>
  <c r="K562" i="48"/>
  <c r="L562" i="48" s="1"/>
  <c r="M562" i="48" s="1"/>
  <c r="C562" i="48" a="1"/>
  <c r="C562" i="48" s="1"/>
  <c r="D561" i="48"/>
  <c r="E561" i="48" s="1"/>
  <c r="O561" i="48"/>
  <c r="T561" i="48"/>
  <c r="J560" i="48"/>
  <c r="Q560" i="48" s="1"/>
  <c r="R560" i="48" s="1"/>
  <c r="U561" i="48"/>
  <c r="S561" i="48"/>
  <c r="P561" i="48"/>
  <c r="E560" i="48"/>
  <c r="I560" i="48"/>
  <c r="A563" i="48"/>
  <c r="B562" i="48"/>
  <c r="N562" i="48"/>
  <c r="G562" i="48" l="1"/>
  <c r="J561" i="48"/>
  <c r="Q561" i="48" s="1"/>
  <c r="R561" i="48" s="1"/>
  <c r="O562" i="48"/>
  <c r="D562" i="48"/>
  <c r="E562" i="48" s="1"/>
  <c r="S562" i="48"/>
  <c r="U562" i="48"/>
  <c r="J562" i="48"/>
  <c r="Q562" i="48" s="1"/>
  <c r="R562" i="48" s="1"/>
  <c r="P562" i="48"/>
  <c r="H562" i="48"/>
  <c r="I562" i="48" s="1"/>
  <c r="K563" i="48"/>
  <c r="L563" i="48" s="1"/>
  <c r="M563" i="48" s="1"/>
  <c r="F563" i="48" a="1"/>
  <c r="F563" i="48" s="1"/>
  <c r="C563" i="48" a="1"/>
  <c r="C563" i="48" s="1"/>
  <c r="H563" i="48" s="1"/>
  <c r="T562" i="48"/>
  <c r="B563" i="48"/>
  <c r="N563" i="48"/>
  <c r="A564" i="48"/>
  <c r="I563" i="48" l="1"/>
  <c r="J563" i="48"/>
  <c r="O563" i="48"/>
  <c r="U563" i="48"/>
  <c r="G563" i="48"/>
  <c r="P563" i="48"/>
  <c r="D563" i="48"/>
  <c r="E563" i="48" s="1"/>
  <c r="T563" i="48"/>
  <c r="S563" i="48"/>
  <c r="F564" i="48" a="1"/>
  <c r="F564" i="48" s="1"/>
  <c r="C564" i="48" a="1"/>
  <c r="C564" i="48" s="1"/>
  <c r="K564" i="48"/>
  <c r="L564" i="48" s="1"/>
  <c r="M564" i="48" s="1"/>
  <c r="B564" i="48"/>
  <c r="A565" i="48"/>
  <c r="N564" i="48"/>
  <c r="H564" i="48" l="1"/>
  <c r="I564" i="48" s="1"/>
  <c r="T564" i="48"/>
  <c r="D564" i="48"/>
  <c r="S564" i="48" s="1"/>
  <c r="U564" i="48"/>
  <c r="Q563" i="48"/>
  <c r="R563" i="48" s="1"/>
  <c r="O564" i="48"/>
  <c r="K565" i="48"/>
  <c r="L565" i="48" s="1"/>
  <c r="M565" i="48" s="1"/>
  <c r="C565" i="48" a="1"/>
  <c r="C565" i="48" s="1"/>
  <c r="T565" i="48" s="1"/>
  <c r="F565" i="48" a="1"/>
  <c r="F565" i="48" s="1"/>
  <c r="G564" i="48"/>
  <c r="E564" i="48"/>
  <c r="P564" i="48"/>
  <c r="N565" i="48"/>
  <c r="A566" i="48"/>
  <c r="B565" i="48"/>
  <c r="P565" i="48" l="1"/>
  <c r="J564" i="48"/>
  <c r="Q564" i="48" s="1"/>
  <c r="R564" i="48" s="1"/>
  <c r="H565" i="48"/>
  <c r="J565" i="48" s="1"/>
  <c r="Q565" i="48" s="1"/>
  <c r="R565" i="48" s="1"/>
  <c r="D565" i="48"/>
  <c r="E565" i="48" s="1"/>
  <c r="O565" i="48"/>
  <c r="U565" i="48"/>
  <c r="G565" i="48"/>
  <c r="K566" i="48"/>
  <c r="L566" i="48" s="1"/>
  <c r="M566" i="48" s="1"/>
  <c r="C566" i="48" a="1"/>
  <c r="C566" i="48" s="1"/>
  <c r="F566" i="48" a="1"/>
  <c r="F566" i="48" s="1"/>
  <c r="N566" i="48"/>
  <c r="A567" i="48"/>
  <c r="B566" i="48"/>
  <c r="G566" i="48" l="1"/>
  <c r="D566" i="48"/>
  <c r="E566" i="48" s="1"/>
  <c r="H566" i="48"/>
  <c r="I565" i="48"/>
  <c r="I566" i="48" s="1"/>
  <c r="J566" i="48"/>
  <c r="F567" i="48" a="1"/>
  <c r="F567" i="48" s="1"/>
  <c r="K567" i="48"/>
  <c r="L567" i="48" s="1"/>
  <c r="M567" i="48" s="1"/>
  <c r="C567" i="48" a="1"/>
  <c r="C567" i="48" s="1"/>
  <c r="S565" i="48"/>
  <c r="S566" i="48" s="1"/>
  <c r="T566" i="48"/>
  <c r="P566" i="48"/>
  <c r="U566" i="48"/>
  <c r="O566" i="48"/>
  <c r="N567" i="48"/>
  <c r="A568" i="48"/>
  <c r="B567" i="48"/>
  <c r="G567" i="48" l="1"/>
  <c r="U567" i="48"/>
  <c r="S567" i="48"/>
  <c r="K568" i="48"/>
  <c r="L568" i="48" s="1"/>
  <c r="M568" i="48" s="1"/>
  <c r="F568" i="48" a="1"/>
  <c r="F568" i="48" s="1"/>
  <c r="C568" i="48" a="1"/>
  <c r="C568" i="48" s="1"/>
  <c r="T568" i="48" s="1"/>
  <c r="T567" i="48"/>
  <c r="D567" i="48"/>
  <c r="E567" i="48" s="1"/>
  <c r="H567" i="48"/>
  <c r="J567" i="48" s="1"/>
  <c r="Q567" i="48" s="1"/>
  <c r="R567" i="48" s="1"/>
  <c r="Q566" i="48"/>
  <c r="R566" i="48" s="1"/>
  <c r="O567" i="48"/>
  <c r="I567" i="48"/>
  <c r="P567" i="48"/>
  <c r="A569" i="48"/>
  <c r="B568" i="48"/>
  <c r="N568" i="48"/>
  <c r="U568" i="48" l="1"/>
  <c r="H568" i="48"/>
  <c r="J568" i="48" s="1"/>
  <c r="Q568" i="48" s="1"/>
  <c r="R568" i="48" s="1"/>
  <c r="D568" i="48"/>
  <c r="S568" i="48" s="1"/>
  <c r="O568" i="48"/>
  <c r="I568" i="48"/>
  <c r="F569" i="48" a="1"/>
  <c r="F569" i="48" s="1"/>
  <c r="C569" i="48" a="1"/>
  <c r="C569" i="48" s="1"/>
  <c r="K569" i="48"/>
  <c r="L569" i="48" s="1"/>
  <c r="M569" i="48" s="1"/>
  <c r="G568" i="48"/>
  <c r="P568" i="48"/>
  <c r="A570" i="48"/>
  <c r="N569" i="48"/>
  <c r="B569" i="48"/>
  <c r="E568" i="48" l="1"/>
  <c r="G569" i="48"/>
  <c r="J569" i="48"/>
  <c r="C570" i="48" a="1"/>
  <c r="C570" i="48" s="1"/>
  <c r="P570" i="48" s="1"/>
  <c r="F570" i="48" a="1"/>
  <c r="F570" i="48" s="1"/>
  <c r="K570" i="48"/>
  <c r="L570" i="48" s="1"/>
  <c r="M570" i="48" s="1"/>
  <c r="D569" i="48"/>
  <c r="S569" i="48" s="1"/>
  <c r="U569" i="48"/>
  <c r="P569" i="48"/>
  <c r="H569" i="48"/>
  <c r="I569" i="48" s="1"/>
  <c r="O569" i="48"/>
  <c r="T569" i="48"/>
  <c r="A571" i="48"/>
  <c r="B570" i="48"/>
  <c r="N570" i="48"/>
  <c r="H570" i="48" l="1"/>
  <c r="J570" i="48" s="1"/>
  <c r="Q570" i="48" s="1"/>
  <c r="R570" i="48" s="1"/>
  <c r="F571" i="48" a="1"/>
  <c r="F571" i="48" s="1"/>
  <c r="K571" i="48"/>
  <c r="L571" i="48" s="1"/>
  <c r="M571" i="48" s="1"/>
  <c r="C571" i="48" a="1"/>
  <c r="C571" i="48" s="1"/>
  <c r="U571" i="48" s="1"/>
  <c r="G570" i="48"/>
  <c r="T570" i="48"/>
  <c r="Q569" i="48"/>
  <c r="R569" i="48" s="1"/>
  <c r="D570" i="48"/>
  <c r="S570" i="48" s="1"/>
  <c r="U570" i="48"/>
  <c r="O570" i="48"/>
  <c r="E569" i="48"/>
  <c r="N571" i="48"/>
  <c r="B571" i="48"/>
  <c r="A572" i="48"/>
  <c r="E570" i="48" l="1"/>
  <c r="P571" i="48"/>
  <c r="T571" i="48"/>
  <c r="H571" i="48"/>
  <c r="J571" i="48" s="1"/>
  <c r="G571" i="48"/>
  <c r="D571" i="48"/>
  <c r="S571" i="48" s="1"/>
  <c r="C572" i="48" a="1"/>
  <c r="C572" i="48" s="1"/>
  <c r="F572" i="48" a="1"/>
  <c r="F572" i="48" s="1"/>
  <c r="K572" i="48"/>
  <c r="L572" i="48" s="1"/>
  <c r="M572" i="48" s="1"/>
  <c r="O571" i="48"/>
  <c r="Q571" i="48"/>
  <c r="R571" i="48" s="1"/>
  <c r="I570" i="48"/>
  <c r="I571" i="48" s="1"/>
  <c r="B572" i="48"/>
  <c r="N572" i="48"/>
  <c r="A573" i="48"/>
  <c r="E571" i="48" l="1"/>
  <c r="J572" i="48"/>
  <c r="C573" i="48" a="1"/>
  <c r="C573" i="48" s="1"/>
  <c r="O573" i="48" s="1"/>
  <c r="K573" i="48"/>
  <c r="L573" i="48" s="1"/>
  <c r="M573" i="48" s="1"/>
  <c r="F573" i="48" a="1"/>
  <c r="F573" i="48" s="1"/>
  <c r="G572" i="48"/>
  <c r="H572" i="48"/>
  <c r="I572" i="48" s="1"/>
  <c r="P572" i="48"/>
  <c r="D572" i="48"/>
  <c r="S572" i="48" s="1"/>
  <c r="T572" i="48"/>
  <c r="U572" i="48"/>
  <c r="O572" i="48"/>
  <c r="B573" i="48"/>
  <c r="N573" i="48"/>
  <c r="A574" i="48"/>
  <c r="U573" i="48" l="1"/>
  <c r="D573" i="48"/>
  <c r="G573" i="48"/>
  <c r="T573" i="48"/>
  <c r="Q572" i="48"/>
  <c r="R572" i="48" s="1"/>
  <c r="F574" i="48" a="1"/>
  <c r="F574" i="48" s="1"/>
  <c r="C574" i="48" a="1"/>
  <c r="C574" i="48" s="1"/>
  <c r="K574" i="48"/>
  <c r="L574" i="48" s="1"/>
  <c r="M574" i="48" s="1"/>
  <c r="S573" i="48"/>
  <c r="P573" i="48"/>
  <c r="E572" i="48"/>
  <c r="H573" i="48"/>
  <c r="I573" i="48" s="1"/>
  <c r="N574" i="48"/>
  <c r="B574" i="48"/>
  <c r="A575" i="48"/>
  <c r="G574" i="48" l="1"/>
  <c r="H574" i="48"/>
  <c r="I574" i="48" s="1"/>
  <c r="D574" i="48"/>
  <c r="J573" i="48"/>
  <c r="Q573" i="48" s="1"/>
  <c r="R573" i="48" s="1"/>
  <c r="T574" i="48"/>
  <c r="U574" i="48"/>
  <c r="P574" i="48"/>
  <c r="F575" i="48" a="1"/>
  <c r="F575" i="48" s="1"/>
  <c r="K575" i="48"/>
  <c r="L575" i="48" s="1"/>
  <c r="M575" i="48" s="1"/>
  <c r="C575" i="48" a="1"/>
  <c r="C575" i="48" s="1"/>
  <c r="O574" i="48"/>
  <c r="E573" i="48"/>
  <c r="J574" i="48"/>
  <c r="B575" i="48"/>
  <c r="N575" i="48"/>
  <c r="A576" i="48"/>
  <c r="G575" i="48" l="1"/>
  <c r="T575" i="48"/>
  <c r="Q574" i="48"/>
  <c r="R574" i="48" s="1"/>
  <c r="O575" i="48"/>
  <c r="H575" i="48"/>
  <c r="I575" i="48" s="1"/>
  <c r="U575" i="48"/>
  <c r="P575" i="48"/>
  <c r="E574" i="48"/>
  <c r="J575" i="48"/>
  <c r="D575" i="48"/>
  <c r="K576" i="48"/>
  <c r="L576" i="48" s="1"/>
  <c r="M576" i="48" s="1"/>
  <c r="C576" i="48" a="1"/>
  <c r="C576" i="48" s="1"/>
  <c r="F576" i="48" a="1"/>
  <c r="F576" i="48" s="1"/>
  <c r="S574" i="48"/>
  <c r="S575" i="48" s="1"/>
  <c r="N576" i="48"/>
  <c r="B576" i="48"/>
  <c r="A577" i="48"/>
  <c r="Q575" i="48" l="1"/>
  <c r="R575" i="48" s="1"/>
  <c r="G576" i="48"/>
  <c r="I576" i="48"/>
  <c r="D576" i="48"/>
  <c r="S576" i="48" s="1"/>
  <c r="U576" i="48"/>
  <c r="H576" i="48"/>
  <c r="T576" i="48"/>
  <c r="O576" i="48"/>
  <c r="P576" i="48"/>
  <c r="E575" i="48"/>
  <c r="J576" i="48"/>
  <c r="Q576" i="48" s="1"/>
  <c r="R576" i="48" s="1"/>
  <c r="K577" i="48"/>
  <c r="L577" i="48" s="1"/>
  <c r="M577" i="48" s="1"/>
  <c r="F577" i="48" a="1"/>
  <c r="F577" i="48" s="1"/>
  <c r="C577" i="48" a="1"/>
  <c r="C577" i="48" s="1"/>
  <c r="O577" i="48" s="1"/>
  <c r="A578" i="48"/>
  <c r="B577" i="48"/>
  <c r="N577" i="48"/>
  <c r="F578" i="48" l="1" a="1"/>
  <c r="F578" i="48" s="1"/>
  <c r="C578" i="48" a="1"/>
  <c r="C578" i="48" s="1"/>
  <c r="K578" i="48"/>
  <c r="L578" i="48" s="1"/>
  <c r="M578" i="48" s="1"/>
  <c r="G577" i="48"/>
  <c r="D577" i="48"/>
  <c r="S577" i="48" s="1"/>
  <c r="J577" i="48"/>
  <c r="U577" i="48"/>
  <c r="H577" i="48"/>
  <c r="T577" i="48"/>
  <c r="P577" i="48"/>
  <c r="E576" i="48"/>
  <c r="I577" i="48"/>
  <c r="A579" i="48"/>
  <c r="N578" i="48"/>
  <c r="B578" i="48"/>
  <c r="G578" i="48" l="1"/>
  <c r="T578" i="48"/>
  <c r="P578" i="48"/>
  <c r="S578" i="48"/>
  <c r="O578" i="48"/>
  <c r="Q577" i="48"/>
  <c r="R577" i="48" s="1"/>
  <c r="U578" i="48"/>
  <c r="D578" i="48"/>
  <c r="E577" i="48"/>
  <c r="C579" i="48" a="1"/>
  <c r="C579" i="48" s="1"/>
  <c r="K579" i="48"/>
  <c r="L579" i="48" s="1"/>
  <c r="M579" i="48" s="1"/>
  <c r="F579" i="48" a="1"/>
  <c r="F579" i="48" s="1"/>
  <c r="H578" i="48"/>
  <c r="J578" i="48" s="1"/>
  <c r="Q578" i="48" s="1"/>
  <c r="R578" i="48" s="1"/>
  <c r="B579" i="48"/>
  <c r="N579" i="48"/>
  <c r="A580" i="48"/>
  <c r="G579" i="48" l="1"/>
  <c r="O579" i="48"/>
  <c r="F580" i="48" a="1"/>
  <c r="F580" i="48" s="1"/>
  <c r="K580" i="48"/>
  <c r="L580" i="48" s="1"/>
  <c r="M580" i="48" s="1"/>
  <c r="C580" i="48" a="1"/>
  <c r="C580" i="48" s="1"/>
  <c r="G580" i="48" s="1"/>
  <c r="S579" i="48"/>
  <c r="U579" i="48"/>
  <c r="T579" i="48"/>
  <c r="H579" i="48"/>
  <c r="J579" i="48" s="1"/>
  <c r="Q579" i="48" s="1"/>
  <c r="R579" i="48" s="1"/>
  <c r="P579" i="48"/>
  <c r="I578" i="48"/>
  <c r="D579" i="48"/>
  <c r="I579" i="48"/>
  <c r="E578" i="48"/>
  <c r="B580" i="48"/>
  <c r="N580" i="48"/>
  <c r="A581" i="48"/>
  <c r="O580" i="48" l="1"/>
  <c r="E579" i="48"/>
  <c r="H580" i="48"/>
  <c r="J580" i="48" s="1"/>
  <c r="Q580" i="48" s="1"/>
  <c r="R580" i="48" s="1"/>
  <c r="U580" i="48"/>
  <c r="I580" i="48"/>
  <c r="P580" i="48"/>
  <c r="D580" i="48"/>
  <c r="T580" i="48"/>
  <c r="K581" i="48"/>
  <c r="L581" i="48" s="1"/>
  <c r="M581" i="48" s="1"/>
  <c r="F581" i="48" a="1"/>
  <c r="F581" i="48" s="1"/>
  <c r="C581" i="48" a="1"/>
  <c r="C581" i="48" s="1"/>
  <c r="S580" i="48"/>
  <c r="N581" i="48"/>
  <c r="B581" i="48"/>
  <c r="A582" i="48"/>
  <c r="G581" i="48" l="1"/>
  <c r="T581" i="48"/>
  <c r="P581" i="48"/>
  <c r="U581" i="48"/>
  <c r="D581" i="48"/>
  <c r="S581" i="48" s="1"/>
  <c r="H581" i="48"/>
  <c r="J581" i="48" s="1"/>
  <c r="I581" i="48"/>
  <c r="O581" i="48"/>
  <c r="E580" i="48"/>
  <c r="K582" i="48"/>
  <c r="L582" i="48" s="1"/>
  <c r="M582" i="48" s="1"/>
  <c r="C582" i="48" a="1"/>
  <c r="C582" i="48" s="1"/>
  <c r="F582" i="48" a="1"/>
  <c r="F582" i="48" s="1"/>
  <c r="N582" i="48"/>
  <c r="B582" i="48"/>
  <c r="A583" i="48"/>
  <c r="E581" i="48" l="1"/>
  <c r="G582" i="48"/>
  <c r="O582" i="48"/>
  <c r="H582" i="48"/>
  <c r="J582" i="48" s="1"/>
  <c r="Q582" i="48" s="1"/>
  <c r="R582" i="48" s="1"/>
  <c r="P582" i="48"/>
  <c r="T582" i="48"/>
  <c r="Q581" i="48"/>
  <c r="R581" i="48" s="1"/>
  <c r="U582" i="48"/>
  <c r="D582" i="48"/>
  <c r="S582" i="48" s="1"/>
  <c r="C583" i="48" a="1"/>
  <c r="C583" i="48" s="1"/>
  <c r="O583" i="48" s="1"/>
  <c r="K583" i="48"/>
  <c r="L583" i="48" s="1"/>
  <c r="M583" i="48" s="1"/>
  <c r="F583" i="48" a="1"/>
  <c r="F583" i="48" s="1"/>
  <c r="N583" i="48"/>
  <c r="B583" i="48"/>
  <c r="A584" i="48"/>
  <c r="H583" i="48" l="1"/>
  <c r="J583" i="48" s="1"/>
  <c r="D583" i="48"/>
  <c r="U583" i="48"/>
  <c r="P583" i="48"/>
  <c r="Q583" i="48" s="1"/>
  <c r="R583" i="48" s="1"/>
  <c r="G583" i="48"/>
  <c r="T583" i="48"/>
  <c r="E582" i="48"/>
  <c r="S583" i="48"/>
  <c r="K584" i="48"/>
  <c r="L584" i="48" s="1"/>
  <c r="M584" i="48" s="1"/>
  <c r="F584" i="48" a="1"/>
  <c r="F584" i="48" s="1"/>
  <c r="C584" i="48" a="1"/>
  <c r="C584" i="48" s="1"/>
  <c r="U584" i="48" s="1"/>
  <c r="I582" i="48"/>
  <c r="I583" i="48" s="1"/>
  <c r="N584" i="48"/>
  <c r="B584" i="48"/>
  <c r="A585" i="48"/>
  <c r="E583" i="48" l="1"/>
  <c r="D584" i="48"/>
  <c r="P584" i="48"/>
  <c r="Q584" i="48"/>
  <c r="R584" i="48" s="1"/>
  <c r="O584" i="48"/>
  <c r="G584" i="48"/>
  <c r="E584" i="48"/>
  <c r="T584" i="48"/>
  <c r="S584" i="48"/>
  <c r="H584" i="48"/>
  <c r="J584" i="48" s="1"/>
  <c r="K585" i="48"/>
  <c r="L585" i="48" s="1"/>
  <c r="M585" i="48" s="1"/>
  <c r="F585" i="48" a="1"/>
  <c r="F585" i="48" s="1"/>
  <c r="C585" i="48" a="1"/>
  <c r="C585" i="48" s="1"/>
  <c r="U585" i="48" s="1"/>
  <c r="I584" i="48"/>
  <c r="B585" i="48"/>
  <c r="A586" i="48"/>
  <c r="N585" i="48"/>
  <c r="T585" i="48" l="1"/>
  <c r="P585" i="48"/>
  <c r="F586" i="48" a="1"/>
  <c r="F586" i="48" s="1"/>
  <c r="K586" i="48"/>
  <c r="L586" i="48" s="1"/>
  <c r="M586" i="48" s="1"/>
  <c r="C586" i="48" a="1"/>
  <c r="C586" i="48" s="1"/>
  <c r="O585" i="48"/>
  <c r="J585" i="48"/>
  <c r="Q585" i="48" s="1"/>
  <c r="R585" i="48" s="1"/>
  <c r="H585" i="48"/>
  <c r="I585" i="48" s="1"/>
  <c r="G585" i="48"/>
  <c r="D585" i="48"/>
  <c r="E585" i="48" s="1"/>
  <c r="N586" i="48"/>
  <c r="A587" i="48"/>
  <c r="B586" i="48"/>
  <c r="G586" i="48" l="1"/>
  <c r="H586" i="48"/>
  <c r="I586" i="48" s="1"/>
  <c r="J586" i="48"/>
  <c r="K587" i="48"/>
  <c r="L587" i="48" s="1"/>
  <c r="M587" i="48" s="1"/>
  <c r="F587" i="48" a="1"/>
  <c r="F587" i="48" s="1"/>
  <c r="C587" i="48" a="1"/>
  <c r="C587" i="48" s="1"/>
  <c r="H587" i="48" s="1"/>
  <c r="I587" i="48" s="1"/>
  <c r="T586" i="48"/>
  <c r="U586" i="48"/>
  <c r="O586" i="48"/>
  <c r="S585" i="48"/>
  <c r="S586" i="48" s="1"/>
  <c r="D586" i="48"/>
  <c r="E586" i="48" s="1"/>
  <c r="P586" i="48"/>
  <c r="N587" i="48"/>
  <c r="B587" i="48"/>
  <c r="A588" i="48"/>
  <c r="G587" i="48" l="1"/>
  <c r="P587" i="48"/>
  <c r="Q586" i="48"/>
  <c r="R586" i="48" s="1"/>
  <c r="D587" i="48"/>
  <c r="E587" i="48" s="1"/>
  <c r="F588" i="48" a="1"/>
  <c r="F588" i="48" s="1"/>
  <c r="C588" i="48" a="1"/>
  <c r="C588" i="48" s="1"/>
  <c r="K588" i="48"/>
  <c r="L588" i="48" s="1"/>
  <c r="M588" i="48" s="1"/>
  <c r="U587" i="48"/>
  <c r="T587" i="48"/>
  <c r="J587" i="48"/>
  <c r="O587" i="48"/>
  <c r="B588" i="48"/>
  <c r="N588" i="48"/>
  <c r="A589" i="48"/>
  <c r="G588" i="48" l="1"/>
  <c r="P588" i="48"/>
  <c r="O588" i="48"/>
  <c r="H588" i="48"/>
  <c r="I588" i="48" s="1"/>
  <c r="Q587" i="48"/>
  <c r="R587" i="48" s="1"/>
  <c r="U588" i="48"/>
  <c r="C589" i="48" a="1"/>
  <c r="C589" i="48" s="1"/>
  <c r="F589" i="48" a="1"/>
  <c r="F589" i="48" s="1"/>
  <c r="K589" i="48"/>
  <c r="L589" i="48" s="1"/>
  <c r="M589" i="48" s="1"/>
  <c r="T588" i="48"/>
  <c r="D588" i="48"/>
  <c r="E588" i="48" s="1"/>
  <c r="S587" i="48"/>
  <c r="S588" i="48" s="1"/>
  <c r="B589" i="48"/>
  <c r="A590" i="48"/>
  <c r="N589" i="48"/>
  <c r="G589" i="48" l="1"/>
  <c r="D589" i="48"/>
  <c r="E589" i="48" s="1"/>
  <c r="H589" i="48"/>
  <c r="I589" i="48" s="1"/>
  <c r="U589" i="48"/>
  <c r="P589" i="48"/>
  <c r="O589" i="48"/>
  <c r="S589" i="48"/>
  <c r="C590" i="48" a="1"/>
  <c r="C590" i="48" s="1"/>
  <c r="K590" i="48"/>
  <c r="L590" i="48" s="1"/>
  <c r="M590" i="48" s="1"/>
  <c r="F590" i="48" a="1"/>
  <c r="F590" i="48" s="1"/>
  <c r="T589" i="48"/>
  <c r="J588" i="48"/>
  <c r="Q588" i="48" s="1"/>
  <c r="R588" i="48" s="1"/>
  <c r="A591" i="48"/>
  <c r="N590" i="48"/>
  <c r="B590" i="48"/>
  <c r="G590" i="48" l="1"/>
  <c r="O590" i="48"/>
  <c r="D590" i="48"/>
  <c r="E590" i="48" s="1"/>
  <c r="S590" i="48"/>
  <c r="P590" i="48"/>
  <c r="U590" i="48"/>
  <c r="F591" i="48" a="1"/>
  <c r="F591" i="48" s="1"/>
  <c r="K591" i="48"/>
  <c r="L591" i="48" s="1"/>
  <c r="M591" i="48" s="1"/>
  <c r="C591" i="48" a="1"/>
  <c r="C591" i="48" s="1"/>
  <c r="O591" i="48" s="1"/>
  <c r="T590" i="48"/>
  <c r="H590" i="48"/>
  <c r="I590" i="48" s="1"/>
  <c r="J589" i="48"/>
  <c r="Q589" i="48" s="1"/>
  <c r="R589" i="48" s="1"/>
  <c r="N591" i="48"/>
  <c r="B591" i="48"/>
  <c r="A592" i="48"/>
  <c r="U591" i="48" l="1"/>
  <c r="G591" i="48"/>
  <c r="T591" i="48"/>
  <c r="P591" i="48"/>
  <c r="H591" i="48"/>
  <c r="I591" i="48" s="1"/>
  <c r="D591" i="48"/>
  <c r="E591" i="48" s="1"/>
  <c r="C592" i="48" a="1"/>
  <c r="C592" i="48" s="1"/>
  <c r="O592" i="48" s="1"/>
  <c r="F592" i="48" a="1"/>
  <c r="F592" i="48" s="1"/>
  <c r="K592" i="48"/>
  <c r="L592" i="48" s="1"/>
  <c r="M592" i="48" s="1"/>
  <c r="J590" i="48"/>
  <c r="B592" i="48"/>
  <c r="A593" i="48"/>
  <c r="N592" i="48"/>
  <c r="P592" i="48" l="1"/>
  <c r="J591" i="48"/>
  <c r="Q591" i="48" s="1"/>
  <c r="R591" i="48" s="1"/>
  <c r="Q590" i="48"/>
  <c r="R590" i="48" s="1"/>
  <c r="H592" i="48"/>
  <c r="J592" i="48" s="1"/>
  <c r="Q592" i="48" s="1"/>
  <c r="R592" i="48" s="1"/>
  <c r="T592" i="48"/>
  <c r="F593" i="48" a="1"/>
  <c r="F593" i="48" s="1"/>
  <c r="K593" i="48"/>
  <c r="L593" i="48" s="1"/>
  <c r="M593" i="48" s="1"/>
  <c r="C593" i="48" a="1"/>
  <c r="C593" i="48" s="1"/>
  <c r="U593" i="48" s="1"/>
  <c r="D592" i="48"/>
  <c r="E592" i="48" s="1"/>
  <c r="G592" i="48"/>
  <c r="U592" i="48"/>
  <c r="S591" i="48"/>
  <c r="S592" i="48" s="1"/>
  <c r="N593" i="48"/>
  <c r="B593" i="48"/>
  <c r="A594" i="48"/>
  <c r="H593" i="48" l="1"/>
  <c r="J593" i="48"/>
  <c r="Q593" i="48" s="1"/>
  <c r="R593" i="48" s="1"/>
  <c r="P593" i="48"/>
  <c r="I592" i="48"/>
  <c r="I593" i="48" s="1"/>
  <c r="C594" i="48" a="1"/>
  <c r="C594" i="48" s="1"/>
  <c r="F594" i="48" a="1"/>
  <c r="F594" i="48" s="1"/>
  <c r="K594" i="48"/>
  <c r="L594" i="48" s="1"/>
  <c r="M594" i="48" s="1"/>
  <c r="D593" i="48"/>
  <c r="E593" i="48" s="1"/>
  <c r="T593" i="48"/>
  <c r="O593" i="48"/>
  <c r="S593" i="48"/>
  <c r="G593" i="48"/>
  <c r="N594" i="48"/>
  <c r="A595" i="48"/>
  <c r="B594" i="48"/>
  <c r="G594" i="48" l="1"/>
  <c r="D594" i="48"/>
  <c r="E594" i="48" s="1"/>
  <c r="T594" i="48"/>
  <c r="S594" i="48"/>
  <c r="C595" i="48" a="1"/>
  <c r="C595" i="48" s="1"/>
  <c r="K595" i="48"/>
  <c r="L595" i="48" s="1"/>
  <c r="M595" i="48" s="1"/>
  <c r="F595" i="48" a="1"/>
  <c r="F595" i="48" s="1"/>
  <c r="U594" i="48"/>
  <c r="H594" i="48"/>
  <c r="J594" i="48" s="1"/>
  <c r="Q594" i="48" s="1"/>
  <c r="R594" i="48" s="1"/>
  <c r="O594" i="48"/>
  <c r="I594" i="48"/>
  <c r="P594" i="48"/>
  <c r="A596" i="48"/>
  <c r="N595" i="48"/>
  <c r="B595" i="48"/>
  <c r="G595" i="48" l="1"/>
  <c r="O595" i="48"/>
  <c r="D595" i="48"/>
  <c r="E595" i="48" s="1"/>
  <c r="H595" i="48"/>
  <c r="J595" i="48" s="1"/>
  <c r="Q595" i="48" s="1"/>
  <c r="R595" i="48" s="1"/>
  <c r="P595" i="48"/>
  <c r="C596" i="48" a="1"/>
  <c r="C596" i="48" s="1"/>
  <c r="F596" i="48" a="1"/>
  <c r="F596" i="48" s="1"/>
  <c r="K596" i="48"/>
  <c r="L596" i="48" s="1"/>
  <c r="M596" i="48" s="1"/>
  <c r="U595" i="48"/>
  <c r="T595" i="48"/>
  <c r="A597" i="48"/>
  <c r="B596" i="48"/>
  <c r="N596" i="48"/>
  <c r="G596" i="48" l="1"/>
  <c r="T596" i="48"/>
  <c r="K597" i="48"/>
  <c r="L597" i="48" s="1"/>
  <c r="M597" i="48" s="1"/>
  <c r="C597" i="48" a="1"/>
  <c r="C597" i="48" s="1"/>
  <c r="F597" i="48" a="1"/>
  <c r="F597" i="48" s="1"/>
  <c r="P596" i="48"/>
  <c r="O596" i="48"/>
  <c r="S595" i="48"/>
  <c r="D596" i="48"/>
  <c r="E596" i="48" s="1"/>
  <c r="U596" i="48"/>
  <c r="H596" i="48"/>
  <c r="J596" i="48" s="1"/>
  <c r="Q596" i="48" s="1"/>
  <c r="R596" i="48" s="1"/>
  <c r="I595" i="48"/>
  <c r="I596" i="48" s="1"/>
  <c r="B597" i="48"/>
  <c r="N597" i="48"/>
  <c r="A598" i="48"/>
  <c r="G597" i="48" l="1"/>
  <c r="O597" i="48"/>
  <c r="H597" i="48"/>
  <c r="U597" i="48"/>
  <c r="P597" i="48"/>
  <c r="I597" i="48"/>
  <c r="K598" i="48"/>
  <c r="L598" i="48" s="1"/>
  <c r="M598" i="48" s="1"/>
  <c r="C598" i="48" a="1"/>
  <c r="C598" i="48" s="1"/>
  <c r="P598" i="48" s="1"/>
  <c r="F598" i="48" a="1"/>
  <c r="F598" i="48" s="1"/>
  <c r="T597" i="48"/>
  <c r="S596" i="48"/>
  <c r="S597" i="48" s="1"/>
  <c r="J597" i="48"/>
  <c r="Q597" i="48" s="1"/>
  <c r="R597" i="48" s="1"/>
  <c r="D597" i="48"/>
  <c r="E597" i="48" s="1"/>
  <c r="B598" i="48"/>
  <c r="A599" i="48"/>
  <c r="N598" i="48"/>
  <c r="S598" i="48" l="1"/>
  <c r="D598" i="48"/>
  <c r="E598" i="48" s="1"/>
  <c r="K599" i="48"/>
  <c r="L599" i="48" s="1"/>
  <c r="M599" i="48" s="1"/>
  <c r="F599" i="48" a="1"/>
  <c r="F599" i="48" s="1"/>
  <c r="C599" i="48" a="1"/>
  <c r="C599" i="48" s="1"/>
  <c r="O599" i="48" s="1"/>
  <c r="U598" i="48"/>
  <c r="O598" i="48"/>
  <c r="T598" i="48"/>
  <c r="H598" i="48"/>
  <c r="I598" i="48" s="1"/>
  <c r="G598" i="48"/>
  <c r="A600" i="48"/>
  <c r="B599" i="48"/>
  <c r="N599" i="48"/>
  <c r="G599" i="48" l="1"/>
  <c r="T599" i="48"/>
  <c r="P599" i="48"/>
  <c r="I599" i="48"/>
  <c r="K600" i="48"/>
  <c r="L600" i="48" s="1"/>
  <c r="M600" i="48" s="1"/>
  <c r="C600" i="48" a="1"/>
  <c r="C600" i="48" s="1"/>
  <c r="F600" i="48" a="1"/>
  <c r="F600" i="48" s="1"/>
  <c r="H599" i="48"/>
  <c r="D599" i="48"/>
  <c r="E599" i="48" s="1"/>
  <c r="J598" i="48"/>
  <c r="Q598" i="48" s="1"/>
  <c r="R598" i="48" s="1"/>
  <c r="U599" i="48"/>
  <c r="B600" i="48"/>
  <c r="N600" i="48"/>
  <c r="A601" i="48"/>
  <c r="G600" i="48" l="1"/>
  <c r="C601" i="48" a="1"/>
  <c r="C601" i="48" s="1"/>
  <c r="F601" i="48" a="1"/>
  <c r="F601" i="48" s="1"/>
  <c r="K601" i="48"/>
  <c r="L601" i="48" s="1"/>
  <c r="M601" i="48" s="1"/>
  <c r="T600" i="48"/>
  <c r="I600" i="48"/>
  <c r="H600" i="48"/>
  <c r="P600" i="48"/>
  <c r="U600" i="48"/>
  <c r="O600" i="48"/>
  <c r="D600" i="48"/>
  <c r="E600" i="48" s="1"/>
  <c r="J599" i="48"/>
  <c r="Q599" i="48" s="1"/>
  <c r="R599" i="48" s="1"/>
  <c r="S599" i="48"/>
  <c r="S600" i="48" s="1"/>
  <c r="A602" i="48"/>
  <c r="N601" i="48"/>
  <c r="B601" i="48"/>
  <c r="O601" i="48" l="1"/>
  <c r="G601" i="48"/>
  <c r="J600" i="48"/>
  <c r="Q600" i="48" s="1"/>
  <c r="R600" i="48" s="1"/>
  <c r="U601" i="48"/>
  <c r="C602" i="48" a="1"/>
  <c r="C602" i="48" s="1"/>
  <c r="K602" i="48"/>
  <c r="L602" i="48" s="1"/>
  <c r="M602" i="48" s="1"/>
  <c r="F602" i="48" a="1"/>
  <c r="F602" i="48" s="1"/>
  <c r="T601" i="48"/>
  <c r="D601" i="48"/>
  <c r="E601" i="48" s="1"/>
  <c r="H601" i="48"/>
  <c r="J601" i="48" s="1"/>
  <c r="P601" i="48"/>
  <c r="Q601" i="48" s="1"/>
  <c r="R601" i="48" s="1"/>
  <c r="N602" i="48"/>
  <c r="A603" i="48"/>
  <c r="B602" i="48"/>
  <c r="G602" i="48" l="1"/>
  <c r="O602" i="48"/>
  <c r="C603" i="48" a="1"/>
  <c r="C603" i="48" s="1"/>
  <c r="P603" i="48" s="1"/>
  <c r="F603" i="48" a="1"/>
  <c r="F603" i="48" s="1"/>
  <c r="K603" i="48"/>
  <c r="L603" i="48" s="1"/>
  <c r="M603" i="48" s="1"/>
  <c r="U602" i="48"/>
  <c r="D602" i="48"/>
  <c r="E602" i="48" s="1"/>
  <c r="S601" i="48"/>
  <c r="S602" i="48" s="1"/>
  <c r="P602" i="48"/>
  <c r="T602" i="48"/>
  <c r="H602" i="48"/>
  <c r="J602" i="48" s="1"/>
  <c r="Q602" i="48" s="1"/>
  <c r="R602" i="48" s="1"/>
  <c r="I601" i="48"/>
  <c r="I602" i="48" s="1"/>
  <c r="B603" i="48"/>
  <c r="A604" i="48"/>
  <c r="N603" i="48"/>
  <c r="I603" i="48" l="1"/>
  <c r="O603" i="48"/>
  <c r="H603" i="48"/>
  <c r="J603" i="48" s="1"/>
  <c r="D603" i="48"/>
  <c r="S603" i="48" s="1"/>
  <c r="G603" i="48"/>
  <c r="U603" i="48"/>
  <c r="T603" i="48"/>
  <c r="Q603" i="48"/>
  <c r="R603" i="48" s="1"/>
  <c r="C604" i="48" a="1"/>
  <c r="C604" i="48" s="1"/>
  <c r="F604" i="48" a="1"/>
  <c r="F604" i="48" s="1"/>
  <c r="K604" i="48"/>
  <c r="L604" i="48" s="1"/>
  <c r="M604" i="48" s="1"/>
  <c r="N604" i="48"/>
  <c r="B604" i="48"/>
  <c r="A605" i="48"/>
  <c r="E603" i="48" l="1"/>
  <c r="G604" i="48"/>
  <c r="P604" i="48"/>
  <c r="H604" i="48"/>
  <c r="I604" i="48" s="1"/>
  <c r="Q604" i="48"/>
  <c r="R604" i="48" s="1"/>
  <c r="F605" i="48" a="1"/>
  <c r="F605" i="48" s="1"/>
  <c r="C605" i="48" a="1"/>
  <c r="C605" i="48" s="1"/>
  <c r="P605" i="48" s="1"/>
  <c r="K605" i="48"/>
  <c r="L605" i="48" s="1"/>
  <c r="M605" i="48" s="1"/>
  <c r="T604" i="48"/>
  <c r="D604" i="48"/>
  <c r="S604" i="48" s="1"/>
  <c r="U604" i="48"/>
  <c r="J604" i="48"/>
  <c r="O604" i="48"/>
  <c r="B605" i="48"/>
  <c r="A606" i="48"/>
  <c r="N605" i="48"/>
  <c r="F606" i="48" l="1" a="1"/>
  <c r="F606" i="48" s="1"/>
  <c r="K606" i="48"/>
  <c r="L606" i="48" s="1"/>
  <c r="M606" i="48" s="1"/>
  <c r="C606" i="48" a="1"/>
  <c r="C606" i="48" s="1"/>
  <c r="U606" i="48" s="1"/>
  <c r="H605" i="48"/>
  <c r="J605" i="48" s="1"/>
  <c r="Q605" i="48" s="1"/>
  <c r="R605" i="48" s="1"/>
  <c r="G605" i="48"/>
  <c r="T605" i="48"/>
  <c r="O605" i="48"/>
  <c r="D605" i="48"/>
  <c r="S605" i="48" s="1"/>
  <c r="E604" i="48"/>
  <c r="U605" i="48"/>
  <c r="B606" i="48"/>
  <c r="A607" i="48"/>
  <c r="N606" i="48"/>
  <c r="E605" i="48" l="1"/>
  <c r="P606" i="48"/>
  <c r="C607" i="48" a="1"/>
  <c r="C607" i="48" s="1"/>
  <c r="H607" i="48" s="1"/>
  <c r="J607" i="48" s="1"/>
  <c r="F607" i="48" a="1"/>
  <c r="F607" i="48" s="1"/>
  <c r="K607" i="48"/>
  <c r="L607" i="48" s="1"/>
  <c r="M607" i="48" s="1"/>
  <c r="G606" i="48"/>
  <c r="D606" i="48"/>
  <c r="S606" i="48" s="1"/>
  <c r="H606" i="48"/>
  <c r="J606" i="48" s="1"/>
  <c r="Q606" i="48" s="1"/>
  <c r="R606" i="48" s="1"/>
  <c r="T606" i="48"/>
  <c r="I605" i="48"/>
  <c r="I606" i="48" s="1"/>
  <c r="O606" i="48"/>
  <c r="B607" i="48"/>
  <c r="N607" i="48"/>
  <c r="A608" i="48"/>
  <c r="O607" i="48" l="1"/>
  <c r="U607" i="48"/>
  <c r="P607" i="48"/>
  <c r="Q607" i="48" s="1"/>
  <c r="R607" i="48" s="1"/>
  <c r="D607" i="48"/>
  <c r="S607" i="48" s="1"/>
  <c r="T607" i="48"/>
  <c r="C608" i="48" a="1"/>
  <c r="C608" i="48" s="1"/>
  <c r="K608" i="48"/>
  <c r="L608" i="48" s="1"/>
  <c r="M608" i="48" s="1"/>
  <c r="F608" i="48" a="1"/>
  <c r="F608" i="48" s="1"/>
  <c r="I607" i="48"/>
  <c r="E606" i="48"/>
  <c r="G607" i="48"/>
  <c r="N608" i="48"/>
  <c r="A609" i="48"/>
  <c r="B608" i="48"/>
  <c r="E607" i="48" l="1"/>
  <c r="G608" i="48"/>
  <c r="H608" i="48"/>
  <c r="J608" i="48" s="1"/>
  <c r="Q608" i="48" s="1"/>
  <c r="R608" i="48" s="1"/>
  <c r="K609" i="48"/>
  <c r="L609" i="48" s="1"/>
  <c r="M609" i="48" s="1"/>
  <c r="F609" i="48" a="1"/>
  <c r="F609" i="48" s="1"/>
  <c r="C609" i="48" a="1"/>
  <c r="C609" i="48" s="1"/>
  <c r="T608" i="48"/>
  <c r="U608" i="48"/>
  <c r="D608" i="48"/>
  <c r="S608" i="48" s="1"/>
  <c r="P608" i="48"/>
  <c r="I608" i="48"/>
  <c r="O608" i="48"/>
  <c r="B609" i="48"/>
  <c r="N609" i="48"/>
  <c r="A610" i="48"/>
  <c r="G609" i="48" l="1"/>
  <c r="T609" i="48"/>
  <c r="F610" i="48" a="1"/>
  <c r="F610" i="48" s="1"/>
  <c r="K610" i="48"/>
  <c r="L610" i="48" s="1"/>
  <c r="M610" i="48" s="1"/>
  <c r="C610" i="48" a="1"/>
  <c r="C610" i="48" s="1"/>
  <c r="H609" i="48"/>
  <c r="I609" i="48" s="1"/>
  <c r="D609" i="48"/>
  <c r="O609" i="48"/>
  <c r="U609" i="48"/>
  <c r="E608" i="48"/>
  <c r="P609" i="48"/>
  <c r="A611" i="48"/>
  <c r="N610" i="48"/>
  <c r="B610" i="48"/>
  <c r="E609" i="48" l="1"/>
  <c r="G610" i="48"/>
  <c r="O610" i="48"/>
  <c r="K611" i="48"/>
  <c r="L611" i="48" s="1"/>
  <c r="M611" i="48" s="1"/>
  <c r="C611" i="48" a="1"/>
  <c r="C611" i="48" s="1"/>
  <c r="F611" i="48" a="1"/>
  <c r="F611" i="48" s="1"/>
  <c r="T610" i="48"/>
  <c r="D610" i="48"/>
  <c r="E610" i="48" s="1"/>
  <c r="J609" i="48"/>
  <c r="Q609" i="48" s="1"/>
  <c r="R609" i="48" s="1"/>
  <c r="P610" i="48"/>
  <c r="S609" i="48"/>
  <c r="S610" i="48" s="1"/>
  <c r="U610" i="48"/>
  <c r="H610" i="48"/>
  <c r="I610" i="48" s="1"/>
  <c r="N611" i="48"/>
  <c r="B611" i="48"/>
  <c r="A612" i="48"/>
  <c r="G611" i="48" l="1"/>
  <c r="U611" i="48"/>
  <c r="D611" i="48"/>
  <c r="E611" i="48" s="1"/>
  <c r="P611" i="48"/>
  <c r="J610" i="48"/>
  <c r="Q610" i="48" s="1"/>
  <c r="R610" i="48" s="1"/>
  <c r="H611" i="48"/>
  <c r="J611" i="48" s="1"/>
  <c r="Q611" i="48" s="1"/>
  <c r="R611" i="48" s="1"/>
  <c r="T611" i="48"/>
  <c r="O611" i="48"/>
  <c r="K612" i="48"/>
  <c r="L612" i="48" s="1"/>
  <c r="M612" i="48" s="1"/>
  <c r="F612" i="48" a="1"/>
  <c r="F612" i="48" s="1"/>
  <c r="C612" i="48" a="1"/>
  <c r="C612" i="48" s="1"/>
  <c r="N612" i="48"/>
  <c r="B612" i="48"/>
  <c r="A613" i="48"/>
  <c r="G612" i="48" l="1"/>
  <c r="P612" i="48"/>
  <c r="T612" i="48"/>
  <c r="H612" i="48"/>
  <c r="J612" i="48" s="1"/>
  <c r="Q612" i="48" s="1"/>
  <c r="R612" i="48" s="1"/>
  <c r="O612" i="48"/>
  <c r="S611" i="48"/>
  <c r="S612" i="48" s="1"/>
  <c r="D612" i="48"/>
  <c r="E612" i="48" s="1"/>
  <c r="I611" i="48"/>
  <c r="U612" i="48"/>
  <c r="K613" i="48"/>
  <c r="L613" i="48" s="1"/>
  <c r="M613" i="48" s="1"/>
  <c r="F613" i="48" a="1"/>
  <c r="F613" i="48" s="1"/>
  <c r="C613" i="48" a="1"/>
  <c r="C613" i="48" s="1"/>
  <c r="G613" i="48" s="1"/>
  <c r="N613" i="48"/>
  <c r="B613" i="48"/>
  <c r="A614" i="48"/>
  <c r="H613" i="48" l="1"/>
  <c r="J613" i="48" s="1"/>
  <c r="U613" i="48"/>
  <c r="O613" i="48"/>
  <c r="K614" i="48"/>
  <c r="L614" i="48" s="1"/>
  <c r="M614" i="48" s="1"/>
  <c r="F614" i="48" a="1"/>
  <c r="F614" i="48" s="1"/>
  <c r="C614" i="48" a="1"/>
  <c r="C614" i="48" s="1"/>
  <c r="T613" i="48"/>
  <c r="D613" i="48"/>
  <c r="E613" i="48" s="1"/>
  <c r="I612" i="48"/>
  <c r="I613" i="48" s="1"/>
  <c r="P613" i="48"/>
  <c r="Q613" i="48" s="1"/>
  <c r="R613" i="48" s="1"/>
  <c r="B614" i="48"/>
  <c r="N614" i="48"/>
  <c r="A615" i="48"/>
  <c r="G614" i="48" l="1"/>
  <c r="U614" i="48"/>
  <c r="O614" i="48"/>
  <c r="P614" i="48"/>
  <c r="H614" i="48"/>
  <c r="J614" i="48" s="1"/>
  <c r="Q614" i="48" s="1"/>
  <c r="R614" i="48" s="1"/>
  <c r="T614" i="48"/>
  <c r="S613" i="48"/>
  <c r="C615" i="48" a="1"/>
  <c r="C615" i="48" s="1"/>
  <c r="U615" i="48" s="1"/>
  <c r="F615" i="48" a="1"/>
  <c r="F615" i="48" s="1"/>
  <c r="K615" i="48"/>
  <c r="L615" i="48" s="1"/>
  <c r="M615" i="48" s="1"/>
  <c r="D614" i="48"/>
  <c r="E614" i="48" s="1"/>
  <c r="A616" i="48"/>
  <c r="B615" i="48"/>
  <c r="N615" i="48"/>
  <c r="S614" i="48" l="1"/>
  <c r="D615" i="48"/>
  <c r="S615" i="48" s="1"/>
  <c r="H615" i="48"/>
  <c r="J615" i="48" s="1"/>
  <c r="O615" i="48"/>
  <c r="P615" i="48"/>
  <c r="Q615" i="48" s="1"/>
  <c r="R615" i="48" s="1"/>
  <c r="T615" i="48"/>
  <c r="G615" i="48"/>
  <c r="E615" i="48"/>
  <c r="I614" i="48"/>
  <c r="K616" i="48"/>
  <c r="L616" i="48" s="1"/>
  <c r="M616" i="48" s="1"/>
  <c r="C616" i="48" a="1"/>
  <c r="C616" i="48" s="1"/>
  <c r="U616" i="48" s="1"/>
  <c r="F616" i="48" a="1"/>
  <c r="F616" i="48" s="1"/>
  <c r="N616" i="48"/>
  <c r="A617" i="48"/>
  <c r="B616" i="48"/>
  <c r="P616" i="48" l="1"/>
  <c r="Q616" i="48" s="1"/>
  <c r="R616" i="48" s="1"/>
  <c r="H616" i="48"/>
  <c r="J616" i="48" s="1"/>
  <c r="D616" i="48"/>
  <c r="S616" i="48" s="1"/>
  <c r="G616" i="48"/>
  <c r="O616" i="48"/>
  <c r="T616" i="48"/>
  <c r="I615" i="48"/>
  <c r="I616" i="48" s="1"/>
  <c r="F617" i="48" a="1"/>
  <c r="F617" i="48" s="1"/>
  <c r="C617" i="48" a="1"/>
  <c r="C617" i="48" s="1"/>
  <c r="H617" i="48" s="1"/>
  <c r="J617" i="48" s="1"/>
  <c r="K617" i="48"/>
  <c r="L617" i="48" s="1"/>
  <c r="M617" i="48" s="1"/>
  <c r="N617" i="48"/>
  <c r="A618" i="48"/>
  <c r="B617" i="48"/>
  <c r="E616" i="48" l="1"/>
  <c r="K618" i="48"/>
  <c r="L618" i="48" s="1"/>
  <c r="M618" i="48" s="1"/>
  <c r="F618" i="48" a="1"/>
  <c r="F618" i="48" s="1"/>
  <c r="C618" i="48" a="1"/>
  <c r="C618" i="48" s="1"/>
  <c r="G618" i="48" s="1"/>
  <c r="G617" i="48"/>
  <c r="O617" i="48"/>
  <c r="U617" i="48"/>
  <c r="I617" i="48"/>
  <c r="D617" i="48"/>
  <c r="S617" i="48" s="1"/>
  <c r="T617" i="48"/>
  <c r="P617" i="48"/>
  <c r="Q617" i="48" s="1"/>
  <c r="R617" i="48" s="1"/>
  <c r="N618" i="48"/>
  <c r="B618" i="48"/>
  <c r="A619" i="48"/>
  <c r="O618" i="48" l="1"/>
  <c r="H618" i="48"/>
  <c r="J618" i="48" s="1"/>
  <c r="P618" i="48"/>
  <c r="T618" i="48"/>
  <c r="U618" i="48"/>
  <c r="Q618" i="48"/>
  <c r="R618" i="48" s="1"/>
  <c r="C619" i="48" a="1"/>
  <c r="C619" i="48" s="1"/>
  <c r="K619" i="48"/>
  <c r="L619" i="48" s="1"/>
  <c r="M619" i="48" s="1"/>
  <c r="F619" i="48" a="1"/>
  <c r="F619" i="48" s="1"/>
  <c r="I618" i="48"/>
  <c r="D618" i="48"/>
  <c r="S618" i="48" s="1"/>
  <c r="E617" i="48"/>
  <c r="A620" i="48"/>
  <c r="B619" i="48"/>
  <c r="N619" i="48"/>
  <c r="G619" i="48" l="1"/>
  <c r="E618" i="48"/>
  <c r="O619" i="48"/>
  <c r="H619" i="48"/>
  <c r="J619" i="48" s="1"/>
  <c r="Q619" i="48" s="1"/>
  <c r="R619" i="48" s="1"/>
  <c r="T619" i="48"/>
  <c r="S619" i="48"/>
  <c r="F620" i="48" a="1"/>
  <c r="F620" i="48" s="1"/>
  <c r="C620" i="48" a="1"/>
  <c r="C620" i="48" s="1"/>
  <c r="K620" i="48"/>
  <c r="L620" i="48" s="1"/>
  <c r="M620" i="48" s="1"/>
  <c r="D619" i="48"/>
  <c r="E619" i="48" s="1"/>
  <c r="P619" i="48"/>
  <c r="U619" i="48"/>
  <c r="N620" i="48"/>
  <c r="B620" i="48"/>
  <c r="A621" i="48"/>
  <c r="G620" i="48" l="1"/>
  <c r="S620" i="48"/>
  <c r="F621" i="48" a="1"/>
  <c r="F621" i="48" s="1"/>
  <c r="K621" i="48"/>
  <c r="L621" i="48" s="1"/>
  <c r="M621" i="48" s="1"/>
  <c r="C621" i="48" a="1"/>
  <c r="C621" i="48" s="1"/>
  <c r="D620" i="48"/>
  <c r="E620" i="48" s="1"/>
  <c r="H620" i="48"/>
  <c r="J620" i="48" s="1"/>
  <c r="O620" i="48"/>
  <c r="I619" i="48"/>
  <c r="I620" i="48"/>
  <c r="P620" i="48"/>
  <c r="Q620" i="48" s="1"/>
  <c r="R620" i="48" s="1"/>
  <c r="U620" i="48"/>
  <c r="T620" i="48"/>
  <c r="N621" i="48"/>
  <c r="A622" i="48"/>
  <c r="B621" i="48"/>
  <c r="G621" i="48" l="1"/>
  <c r="H621" i="48"/>
  <c r="J621" i="48" s="1"/>
  <c r="C622" i="48" a="1"/>
  <c r="C622" i="48" s="1"/>
  <c r="O622" i="48" s="1"/>
  <c r="F622" i="48" a="1"/>
  <c r="F622" i="48" s="1"/>
  <c r="K622" i="48"/>
  <c r="L622" i="48" s="1"/>
  <c r="M622" i="48" s="1"/>
  <c r="S621" i="48"/>
  <c r="O621" i="48"/>
  <c r="D621" i="48"/>
  <c r="E621" i="48" s="1"/>
  <c r="P621" i="48"/>
  <c r="Q621" i="48" s="1"/>
  <c r="R621" i="48" s="1"/>
  <c r="U621" i="48"/>
  <c r="T621" i="48"/>
  <c r="I621" i="48"/>
  <c r="A623" i="48"/>
  <c r="N622" i="48"/>
  <c r="B622" i="48"/>
  <c r="U622" i="48" l="1"/>
  <c r="T622" i="48"/>
  <c r="I622" i="48"/>
  <c r="S622" i="48"/>
  <c r="F623" i="48" a="1"/>
  <c r="F623" i="48" s="1"/>
  <c r="C623" i="48" a="1"/>
  <c r="C623" i="48" s="1"/>
  <c r="H623" i="48" s="1"/>
  <c r="J623" i="48" s="1"/>
  <c r="K623" i="48"/>
  <c r="L623" i="48" s="1"/>
  <c r="M623" i="48" s="1"/>
  <c r="G622" i="48"/>
  <c r="D622" i="48"/>
  <c r="E622" i="48" s="1"/>
  <c r="H622" i="48"/>
  <c r="J622" i="48" s="1"/>
  <c r="P622" i="48"/>
  <c r="Q622" i="48" s="1"/>
  <c r="R622" i="48" s="1"/>
  <c r="B623" i="48"/>
  <c r="N623" i="48"/>
  <c r="A624" i="48"/>
  <c r="P623" i="48" l="1"/>
  <c r="I623" i="48"/>
  <c r="C624" i="48" a="1"/>
  <c r="C624" i="48" s="1"/>
  <c r="O624" i="48" s="1"/>
  <c r="K624" i="48"/>
  <c r="L624" i="48" s="1"/>
  <c r="M624" i="48" s="1"/>
  <c r="F624" i="48" a="1"/>
  <c r="F624" i="48" s="1"/>
  <c r="U623" i="48"/>
  <c r="S623" i="48"/>
  <c r="Q623" i="48"/>
  <c r="R623" i="48" s="1"/>
  <c r="D623" i="48"/>
  <c r="G623" i="48"/>
  <c r="E623" i="48"/>
  <c r="O623" i="48"/>
  <c r="T623" i="48"/>
  <c r="A625" i="48"/>
  <c r="N624" i="48"/>
  <c r="B624" i="48"/>
  <c r="G624" i="48" l="1"/>
  <c r="U624" i="48"/>
  <c r="J624" i="48"/>
  <c r="I624" i="48"/>
  <c r="P624" i="48"/>
  <c r="C625" i="48" a="1"/>
  <c r="C625" i="48" s="1"/>
  <c r="K625" i="48"/>
  <c r="L625" i="48" s="1"/>
  <c r="M625" i="48" s="1"/>
  <c r="F625" i="48" a="1"/>
  <c r="F625" i="48" s="1"/>
  <c r="H624" i="48"/>
  <c r="T624" i="48"/>
  <c r="D624" i="48"/>
  <c r="E624" i="48" s="1"/>
  <c r="B625" i="48"/>
  <c r="A626" i="48"/>
  <c r="N625" i="48"/>
  <c r="G625" i="48" l="1"/>
  <c r="C626" i="48" a="1"/>
  <c r="C626" i="48" s="1"/>
  <c r="F626" i="48" a="1"/>
  <c r="F626" i="48" s="1"/>
  <c r="K626" i="48"/>
  <c r="L626" i="48" s="1"/>
  <c r="M626" i="48" s="1"/>
  <c r="D625" i="48"/>
  <c r="P625" i="48"/>
  <c r="S624" i="48"/>
  <c r="O625" i="48"/>
  <c r="Q624" i="48"/>
  <c r="R624" i="48" s="1"/>
  <c r="T625" i="48"/>
  <c r="H625" i="48"/>
  <c r="J625" i="48" s="1"/>
  <c r="Q625" i="48" s="1"/>
  <c r="R625" i="48" s="1"/>
  <c r="U625" i="48"/>
  <c r="A627" i="48"/>
  <c r="B626" i="48"/>
  <c r="N626" i="48"/>
  <c r="S625" i="48" l="1"/>
  <c r="G626" i="48"/>
  <c r="P626" i="48"/>
  <c r="I625" i="48"/>
  <c r="F627" i="48" a="1"/>
  <c r="F627" i="48" s="1"/>
  <c r="K627" i="48"/>
  <c r="L627" i="48" s="1"/>
  <c r="M627" i="48" s="1"/>
  <c r="C627" i="48" a="1"/>
  <c r="C627" i="48" s="1"/>
  <c r="H627" i="48" s="1"/>
  <c r="J627" i="48" s="1"/>
  <c r="D626" i="48"/>
  <c r="H626" i="48"/>
  <c r="O626" i="48"/>
  <c r="E625" i="48"/>
  <c r="U626" i="48"/>
  <c r="J626" i="48"/>
  <c r="Q626" i="48" s="1"/>
  <c r="R626" i="48" s="1"/>
  <c r="T626" i="48"/>
  <c r="N627" i="48"/>
  <c r="A628" i="48"/>
  <c r="B627" i="48"/>
  <c r="S626" i="48" l="1"/>
  <c r="E626" i="48"/>
  <c r="G627" i="48"/>
  <c r="P627" i="48"/>
  <c r="Q627" i="48" s="1"/>
  <c r="R627" i="48" s="1"/>
  <c r="U627" i="48"/>
  <c r="D627" i="48"/>
  <c r="E627" i="48" s="1"/>
  <c r="O627" i="48"/>
  <c r="T627" i="48"/>
  <c r="I626" i="48"/>
  <c r="I627" i="48" s="1"/>
  <c r="K628" i="48"/>
  <c r="L628" i="48" s="1"/>
  <c r="M628" i="48" s="1"/>
  <c r="F628" i="48" a="1"/>
  <c r="F628" i="48" s="1"/>
  <c r="C628" i="48" a="1"/>
  <c r="C628" i="48" s="1"/>
  <c r="B628" i="48"/>
  <c r="N628" i="48"/>
  <c r="A629" i="48"/>
  <c r="U628" i="48" l="1"/>
  <c r="G628" i="48"/>
  <c r="P628" i="48"/>
  <c r="D628" i="48"/>
  <c r="E628" i="48" s="1"/>
  <c r="S627" i="48"/>
  <c r="S628" i="48" s="1"/>
  <c r="O628" i="48"/>
  <c r="H628" i="48"/>
  <c r="J628" i="48" s="1"/>
  <c r="Q628" i="48" s="1"/>
  <c r="R628" i="48" s="1"/>
  <c r="T628" i="48"/>
  <c r="K629" i="48"/>
  <c r="L629" i="48" s="1"/>
  <c r="M629" i="48" s="1"/>
  <c r="C629" i="48" a="1"/>
  <c r="C629" i="48" s="1"/>
  <c r="F629" i="48" a="1"/>
  <c r="F629" i="48" s="1"/>
  <c r="N629" i="48"/>
  <c r="B629" i="48"/>
  <c r="A630" i="48"/>
  <c r="G629" i="48" l="1"/>
  <c r="U629" i="48"/>
  <c r="P629" i="48"/>
  <c r="Q629" i="48" s="1"/>
  <c r="R629" i="48" s="1"/>
  <c r="T629" i="48"/>
  <c r="O629" i="48"/>
  <c r="D629" i="48"/>
  <c r="E629" i="48" s="1"/>
  <c r="H629" i="48"/>
  <c r="J629" i="48" s="1"/>
  <c r="F630" i="48" a="1"/>
  <c r="F630" i="48" s="1"/>
  <c r="C630" i="48" a="1"/>
  <c r="C630" i="48" s="1"/>
  <c r="K630" i="48"/>
  <c r="L630" i="48" s="1"/>
  <c r="M630" i="48" s="1"/>
  <c r="S629" i="48"/>
  <c r="I628" i="48"/>
  <c r="I629" i="48" s="1"/>
  <c r="N630" i="48"/>
  <c r="A631" i="48"/>
  <c r="B630" i="48"/>
  <c r="G630" i="48" l="1"/>
  <c r="T630" i="48"/>
  <c r="H630" i="48"/>
  <c r="I630" i="48" s="1"/>
  <c r="P630" i="48"/>
  <c r="D630" i="48"/>
  <c r="E630" i="48" s="1"/>
  <c r="U630" i="48"/>
  <c r="O630" i="48"/>
  <c r="F631" i="48" a="1"/>
  <c r="F631" i="48" s="1"/>
  <c r="C631" i="48" a="1"/>
  <c r="C631" i="48" s="1"/>
  <c r="K631" i="48"/>
  <c r="L631" i="48" s="1"/>
  <c r="M631" i="48" s="1"/>
  <c r="N631" i="48"/>
  <c r="A632" i="48"/>
  <c r="B631" i="48"/>
  <c r="G631" i="48" l="1"/>
  <c r="H631" i="48"/>
  <c r="I631" i="48" s="1"/>
  <c r="O631" i="48"/>
  <c r="K632" i="48"/>
  <c r="L632" i="48" s="1"/>
  <c r="M632" i="48" s="1"/>
  <c r="C632" i="48" a="1"/>
  <c r="C632" i="48" s="1"/>
  <c r="F632" i="48" a="1"/>
  <c r="F632" i="48" s="1"/>
  <c r="U631" i="48"/>
  <c r="P631" i="48"/>
  <c r="J630" i="48"/>
  <c r="Q630" i="48" s="1"/>
  <c r="R630" i="48" s="1"/>
  <c r="T631" i="48"/>
  <c r="S630" i="48"/>
  <c r="S631" i="48" s="1"/>
  <c r="D631" i="48"/>
  <c r="E631" i="48" s="1"/>
  <c r="N632" i="48"/>
  <c r="B632" i="48"/>
  <c r="A633" i="48"/>
  <c r="G632" i="48" l="1"/>
  <c r="O632" i="48"/>
  <c r="D632" i="48"/>
  <c r="E632" i="48" s="1"/>
  <c r="U632" i="48"/>
  <c r="K633" i="48"/>
  <c r="L633" i="48" s="1"/>
  <c r="M633" i="48" s="1"/>
  <c r="F633" i="48" a="1"/>
  <c r="F633" i="48" s="1"/>
  <c r="C633" i="48" a="1"/>
  <c r="C633" i="48" s="1"/>
  <c r="T632" i="48"/>
  <c r="J631" i="48"/>
  <c r="Q631" i="48" s="1"/>
  <c r="R631" i="48" s="1"/>
  <c r="H632" i="48"/>
  <c r="I632" i="48" s="1"/>
  <c r="P632" i="48"/>
  <c r="B633" i="48"/>
  <c r="N633" i="48"/>
  <c r="A634" i="48"/>
  <c r="F634" i="48" l="1" a="1"/>
  <c r="F634" i="48" s="1"/>
  <c r="C634" i="48" a="1"/>
  <c r="C634" i="48" s="1"/>
  <c r="K634" i="48"/>
  <c r="L634" i="48" s="1"/>
  <c r="M634" i="48" s="1"/>
  <c r="S632" i="48"/>
  <c r="S633" i="48" s="1"/>
  <c r="T633" i="48"/>
  <c r="G633" i="48"/>
  <c r="O633" i="48"/>
  <c r="U633" i="48"/>
  <c r="D633" i="48"/>
  <c r="E633" i="48" s="1"/>
  <c r="P633" i="48"/>
  <c r="H633" i="48"/>
  <c r="I633" i="48" s="1"/>
  <c r="J632" i="48"/>
  <c r="Q632" i="48" s="1"/>
  <c r="R632" i="48" s="1"/>
  <c r="A635" i="48"/>
  <c r="N634" i="48"/>
  <c r="B634" i="48"/>
  <c r="G634" i="48" l="1"/>
  <c r="H634" i="48"/>
  <c r="I634" i="48" s="1"/>
  <c r="U634" i="48"/>
  <c r="J633" i="48"/>
  <c r="Q633" i="48" s="1"/>
  <c r="R633" i="48" s="1"/>
  <c r="O634" i="48"/>
  <c r="C635" i="48" a="1"/>
  <c r="C635" i="48" s="1"/>
  <c r="F635" i="48" a="1"/>
  <c r="F635" i="48" s="1"/>
  <c r="K635" i="48"/>
  <c r="L635" i="48" s="1"/>
  <c r="M635" i="48" s="1"/>
  <c r="P634" i="48"/>
  <c r="T634" i="48"/>
  <c r="D634" i="48"/>
  <c r="E634" i="48" s="1"/>
  <c r="A636" i="48"/>
  <c r="N635" i="48"/>
  <c r="B635" i="48"/>
  <c r="G635" i="48" l="1"/>
  <c r="U635" i="48"/>
  <c r="K636" i="48"/>
  <c r="L636" i="48" s="1"/>
  <c r="M636" i="48" s="1"/>
  <c r="C636" i="48" a="1"/>
  <c r="C636" i="48" s="1"/>
  <c r="H636" i="48" s="1"/>
  <c r="I636" i="48" s="1"/>
  <c r="F636" i="48" a="1"/>
  <c r="F636" i="48" s="1"/>
  <c r="J634" i="48"/>
  <c r="Q634" i="48" s="1"/>
  <c r="R634" i="48" s="1"/>
  <c r="T635" i="48"/>
  <c r="D635" i="48"/>
  <c r="E635" i="48" s="1"/>
  <c r="S634" i="48"/>
  <c r="S635" i="48" s="1"/>
  <c r="O635" i="48"/>
  <c r="H635" i="48"/>
  <c r="I635" i="48" s="1"/>
  <c r="P635" i="48"/>
  <c r="A637" i="48"/>
  <c r="N636" i="48"/>
  <c r="B636" i="48"/>
  <c r="P636" i="48" l="1"/>
  <c r="G636" i="48"/>
  <c r="J635" i="48"/>
  <c r="Q635" i="48" s="1"/>
  <c r="R635" i="48" s="1"/>
  <c r="J636" i="48"/>
  <c r="K637" i="48"/>
  <c r="L637" i="48" s="1"/>
  <c r="M637" i="48" s="1"/>
  <c r="C637" i="48" a="1"/>
  <c r="C637" i="48" s="1"/>
  <c r="F637" i="48" a="1"/>
  <c r="F637" i="48" s="1"/>
  <c r="U636" i="48"/>
  <c r="O636" i="48"/>
  <c r="T636" i="48"/>
  <c r="D636" i="48"/>
  <c r="S636" i="48" s="1"/>
  <c r="B637" i="48"/>
  <c r="A638" i="48"/>
  <c r="N637" i="48"/>
  <c r="G637" i="48" l="1"/>
  <c r="H637" i="48"/>
  <c r="I637" i="48" s="1"/>
  <c r="Q636" i="48"/>
  <c r="R636" i="48" s="1"/>
  <c r="P637" i="48"/>
  <c r="D637" i="48"/>
  <c r="S637" i="48" s="1"/>
  <c r="O637" i="48"/>
  <c r="E636" i="48"/>
  <c r="K638" i="48"/>
  <c r="L638" i="48" s="1"/>
  <c r="M638" i="48" s="1"/>
  <c r="F638" i="48" a="1"/>
  <c r="F638" i="48" s="1"/>
  <c r="C638" i="48" a="1"/>
  <c r="C638" i="48" s="1"/>
  <c r="J637" i="48"/>
  <c r="Q637" i="48" s="1"/>
  <c r="R637" i="48" s="1"/>
  <c r="T637" i="48"/>
  <c r="U637" i="48"/>
  <c r="B638" i="48"/>
  <c r="N638" i="48"/>
  <c r="A639" i="48"/>
  <c r="D638" i="48" l="1"/>
  <c r="T638" i="48"/>
  <c r="H638" i="48"/>
  <c r="I638" i="48" s="1"/>
  <c r="G638" i="48"/>
  <c r="P638" i="48"/>
  <c r="J638" i="48"/>
  <c r="Q638" i="48" s="1"/>
  <c r="R638" i="48" s="1"/>
  <c r="U638" i="48"/>
  <c r="S638" i="48"/>
  <c r="F639" i="48" a="1"/>
  <c r="F639" i="48" s="1"/>
  <c r="K639" i="48"/>
  <c r="L639" i="48" s="1"/>
  <c r="M639" i="48" s="1"/>
  <c r="C639" i="48" a="1"/>
  <c r="C639" i="48" s="1"/>
  <c r="O638" i="48"/>
  <c r="E637" i="48"/>
  <c r="E638" i="48" s="1"/>
  <c r="A640" i="48"/>
  <c r="B639" i="48"/>
  <c r="N639" i="48"/>
  <c r="G639" i="48" l="1"/>
  <c r="T639" i="48"/>
  <c r="U639" i="48"/>
  <c r="O639" i="48"/>
  <c r="C640" i="48" a="1"/>
  <c r="C640" i="48" s="1"/>
  <c r="K640" i="48"/>
  <c r="L640" i="48" s="1"/>
  <c r="M640" i="48" s="1"/>
  <c r="F640" i="48" a="1"/>
  <c r="F640" i="48" s="1"/>
  <c r="P639" i="48"/>
  <c r="H639" i="48"/>
  <c r="I639" i="48" s="1"/>
  <c r="D639" i="48"/>
  <c r="E639" i="48" s="1"/>
  <c r="A641" i="48"/>
  <c r="N640" i="48"/>
  <c r="B640" i="48"/>
  <c r="G640" i="48" l="1"/>
  <c r="D640" i="48"/>
  <c r="E640" i="48" s="1"/>
  <c r="K641" i="48"/>
  <c r="L641" i="48" s="1"/>
  <c r="M641" i="48" s="1"/>
  <c r="C641" i="48" a="1"/>
  <c r="C641" i="48" s="1"/>
  <c r="O641" i="48" s="1"/>
  <c r="F641" i="48" a="1"/>
  <c r="F641" i="48" s="1"/>
  <c r="H640" i="48"/>
  <c r="I640" i="48" s="1"/>
  <c r="P640" i="48"/>
  <c r="S639" i="48"/>
  <c r="S640" i="48" s="1"/>
  <c r="O640" i="48"/>
  <c r="U640" i="48"/>
  <c r="T640" i="48"/>
  <c r="J639" i="48"/>
  <c r="Q639" i="48" s="1"/>
  <c r="R639" i="48" s="1"/>
  <c r="B641" i="48"/>
  <c r="N641" i="48"/>
  <c r="A642" i="48"/>
  <c r="D641" i="48" l="1"/>
  <c r="E641" i="48" s="1"/>
  <c r="T641" i="48"/>
  <c r="P641" i="48"/>
  <c r="S641" i="48"/>
  <c r="H641" i="48"/>
  <c r="I641" i="48" s="1"/>
  <c r="J640" i="48"/>
  <c r="Q640" i="48" s="1"/>
  <c r="R640" i="48" s="1"/>
  <c r="G641" i="48"/>
  <c r="U641" i="48"/>
  <c r="F642" i="48" a="1"/>
  <c r="F642" i="48" s="1"/>
  <c r="K642" i="48"/>
  <c r="L642" i="48" s="1"/>
  <c r="M642" i="48" s="1"/>
  <c r="C642" i="48" a="1"/>
  <c r="C642" i="48" s="1"/>
  <c r="J641" i="48"/>
  <c r="A643" i="48"/>
  <c r="B642" i="48"/>
  <c r="N642" i="48"/>
  <c r="G642" i="48" l="1"/>
  <c r="H642" i="48"/>
  <c r="I642" i="48" s="1"/>
  <c r="J642" i="48"/>
  <c r="K643" i="48"/>
  <c r="L643" i="48" s="1"/>
  <c r="M643" i="48" s="1"/>
  <c r="C643" i="48" a="1"/>
  <c r="C643" i="48" s="1"/>
  <c r="F643" i="48" a="1"/>
  <c r="F643" i="48" s="1"/>
  <c r="P642" i="48"/>
  <c r="Q641" i="48"/>
  <c r="R641" i="48" s="1"/>
  <c r="T642" i="48"/>
  <c r="U642" i="48"/>
  <c r="D642" i="48"/>
  <c r="S642" i="48" s="1"/>
  <c r="O642" i="48"/>
  <c r="N643" i="48"/>
  <c r="A644" i="48"/>
  <c r="B643" i="48"/>
  <c r="G643" i="48" l="1"/>
  <c r="O643" i="48"/>
  <c r="C644" i="48" a="1"/>
  <c r="C644" i="48" s="1"/>
  <c r="P644" i="48" s="1"/>
  <c r="F644" i="48" a="1"/>
  <c r="F644" i="48" s="1"/>
  <c r="K644" i="48"/>
  <c r="L644" i="48" s="1"/>
  <c r="M644" i="48" s="1"/>
  <c r="U643" i="48"/>
  <c r="S643" i="48"/>
  <c r="P643" i="48"/>
  <c r="T643" i="48"/>
  <c r="Q642" i="48"/>
  <c r="R642" i="48" s="1"/>
  <c r="H643" i="48"/>
  <c r="I643" i="48" s="1"/>
  <c r="D643" i="48"/>
  <c r="E642" i="48"/>
  <c r="N644" i="48"/>
  <c r="A645" i="48"/>
  <c r="B644" i="48"/>
  <c r="U644" i="48" l="1"/>
  <c r="C645" i="48" a="1"/>
  <c r="C645" i="48" s="1"/>
  <c r="O645" i="48" s="1"/>
  <c r="K645" i="48"/>
  <c r="L645" i="48" s="1"/>
  <c r="M645" i="48" s="1"/>
  <c r="F645" i="48" a="1"/>
  <c r="F645" i="48" s="1"/>
  <c r="O644" i="48"/>
  <c r="D644" i="48"/>
  <c r="E643" i="48"/>
  <c r="G644" i="48"/>
  <c r="S644" i="48"/>
  <c r="T644" i="48"/>
  <c r="J643" i="48"/>
  <c r="Q643" i="48" s="1"/>
  <c r="R643" i="48" s="1"/>
  <c r="H644" i="48"/>
  <c r="I644" i="48" s="1"/>
  <c r="N645" i="48"/>
  <c r="B645" i="48"/>
  <c r="A646" i="48"/>
  <c r="G645" i="48" l="1"/>
  <c r="C646" i="48" a="1"/>
  <c r="C646" i="48" s="1"/>
  <c r="H646" i="48" s="1"/>
  <c r="F646" i="48" a="1"/>
  <c r="F646" i="48" s="1"/>
  <c r="K646" i="48"/>
  <c r="L646" i="48" s="1"/>
  <c r="M646" i="48" s="1"/>
  <c r="D645" i="48"/>
  <c r="U645" i="48"/>
  <c r="T645" i="48"/>
  <c r="P645" i="48"/>
  <c r="J644" i="48"/>
  <c r="Q644" i="48" s="1"/>
  <c r="R644" i="48" s="1"/>
  <c r="H645" i="48"/>
  <c r="I645" i="48" s="1"/>
  <c r="S645" i="48"/>
  <c r="J645" i="48"/>
  <c r="Q645" i="48" s="1"/>
  <c r="R645" i="48" s="1"/>
  <c r="E644" i="48"/>
  <c r="N646" i="48"/>
  <c r="A647" i="48"/>
  <c r="B646" i="48"/>
  <c r="E645" i="48" l="1"/>
  <c r="T646" i="48"/>
  <c r="D646" i="48"/>
  <c r="S646" i="48" s="1"/>
  <c r="O646" i="48"/>
  <c r="U646" i="48"/>
  <c r="G646" i="48"/>
  <c r="E646" i="48"/>
  <c r="P646" i="48"/>
  <c r="I646" i="48"/>
  <c r="J646" i="48"/>
  <c r="K647" i="48"/>
  <c r="L647" i="48" s="1"/>
  <c r="M647" i="48" s="1"/>
  <c r="F647" i="48" a="1"/>
  <c r="F647" i="48" s="1"/>
  <c r="C647" i="48" a="1"/>
  <c r="C647" i="48" s="1"/>
  <c r="H647" i="48" s="1"/>
  <c r="I647" i="48" s="1"/>
  <c r="B647" i="48"/>
  <c r="N647" i="48"/>
  <c r="A648" i="48"/>
  <c r="U647" i="48" l="1"/>
  <c r="F648" i="48" a="1"/>
  <c r="F648" i="48" s="1"/>
  <c r="K648" i="48"/>
  <c r="L648" i="48" s="1"/>
  <c r="M648" i="48" s="1"/>
  <c r="C648" i="48" a="1"/>
  <c r="C648" i="48" s="1"/>
  <c r="O648" i="48" s="1"/>
  <c r="S647" i="48"/>
  <c r="T647" i="48"/>
  <c r="J647" i="48"/>
  <c r="D647" i="48"/>
  <c r="E647" i="48" s="1"/>
  <c r="G647" i="48"/>
  <c r="P647" i="48"/>
  <c r="O647" i="48"/>
  <c r="Q646" i="48"/>
  <c r="R646" i="48" s="1"/>
  <c r="B648" i="48"/>
  <c r="A649" i="48"/>
  <c r="N648" i="48"/>
  <c r="K649" i="48" l="1"/>
  <c r="L649" i="48" s="1"/>
  <c r="M649" i="48" s="1"/>
  <c r="F649" i="48" a="1"/>
  <c r="F649" i="48" s="1"/>
  <c r="C649" i="48" a="1"/>
  <c r="C649" i="48" s="1"/>
  <c r="G649" i="48" s="1"/>
  <c r="Q647" i="48"/>
  <c r="R647" i="48" s="1"/>
  <c r="D648" i="48"/>
  <c r="E648" i="48" s="1"/>
  <c r="U648" i="48"/>
  <c r="G648" i="48"/>
  <c r="H648" i="48"/>
  <c r="I648" i="48" s="1"/>
  <c r="P648" i="48"/>
  <c r="T648" i="48"/>
  <c r="A650" i="48"/>
  <c r="B649" i="48"/>
  <c r="N649" i="48"/>
  <c r="U649" i="48" l="1"/>
  <c r="T649" i="48"/>
  <c r="P649" i="48"/>
  <c r="K650" i="48"/>
  <c r="L650" i="48" s="1"/>
  <c r="M650" i="48" s="1"/>
  <c r="F650" i="48" a="1"/>
  <c r="F650" i="48" s="1"/>
  <c r="C650" i="48" a="1"/>
  <c r="C650" i="48" s="1"/>
  <c r="D649" i="48"/>
  <c r="E649" i="48" s="1"/>
  <c r="H649" i="48"/>
  <c r="I649" i="48" s="1"/>
  <c r="S648" i="48"/>
  <c r="S649" i="48" s="1"/>
  <c r="O649" i="48"/>
  <c r="J648" i="48"/>
  <c r="Q648" i="48" s="1"/>
  <c r="R648" i="48" s="1"/>
  <c r="A651" i="48"/>
  <c r="N650" i="48"/>
  <c r="B650" i="48"/>
  <c r="G650" i="48" l="1"/>
  <c r="I650" i="48"/>
  <c r="C651" i="48" a="1"/>
  <c r="C651" i="48" s="1"/>
  <c r="U651" i="48" s="1"/>
  <c r="K651" i="48"/>
  <c r="L651" i="48" s="1"/>
  <c r="M651" i="48" s="1"/>
  <c r="F651" i="48" a="1"/>
  <c r="F651" i="48" s="1"/>
  <c r="D650" i="48"/>
  <c r="E650" i="48" s="1"/>
  <c r="P650" i="48"/>
  <c r="H650" i="48"/>
  <c r="T650" i="48"/>
  <c r="J649" i="48"/>
  <c r="Q649" i="48" s="1"/>
  <c r="R649" i="48" s="1"/>
  <c r="J650" i="48"/>
  <c r="Q650" i="48" s="1"/>
  <c r="R650" i="48" s="1"/>
  <c r="O650" i="48"/>
  <c r="S650" i="48"/>
  <c r="U650" i="48"/>
  <c r="N651" i="48"/>
  <c r="A652" i="48"/>
  <c r="B651" i="48"/>
  <c r="O651" i="48" l="1"/>
  <c r="T651" i="48"/>
  <c r="P651" i="48"/>
  <c r="D651" i="48"/>
  <c r="E651" i="48" s="1"/>
  <c r="H651" i="48"/>
  <c r="I651" i="48" s="1"/>
  <c r="G651" i="48"/>
  <c r="C652" i="48" a="1"/>
  <c r="C652" i="48" s="1"/>
  <c r="U652" i="48" s="1"/>
  <c r="K652" i="48"/>
  <c r="L652" i="48" s="1"/>
  <c r="M652" i="48" s="1"/>
  <c r="F652" i="48" a="1"/>
  <c r="F652" i="48" s="1"/>
  <c r="B652" i="48"/>
  <c r="N652" i="48"/>
  <c r="A653" i="48"/>
  <c r="H652" i="48" l="1"/>
  <c r="I652" i="48" s="1"/>
  <c r="P652" i="48"/>
  <c r="O652" i="48"/>
  <c r="J651" i="48"/>
  <c r="Q651" i="48" s="1"/>
  <c r="R651" i="48" s="1"/>
  <c r="D652" i="48"/>
  <c r="T652" i="48"/>
  <c r="G652" i="48"/>
  <c r="S651" i="48"/>
  <c r="K653" i="48"/>
  <c r="L653" i="48" s="1"/>
  <c r="M653" i="48" s="1"/>
  <c r="F653" i="48" a="1"/>
  <c r="F653" i="48" s="1"/>
  <c r="C653" i="48" a="1"/>
  <c r="C653" i="48" s="1"/>
  <c r="A654" i="48"/>
  <c r="B653" i="48"/>
  <c r="N653" i="48"/>
  <c r="S652" i="48" l="1"/>
  <c r="G653" i="48"/>
  <c r="O653" i="48"/>
  <c r="T653" i="48"/>
  <c r="J652" i="48"/>
  <c r="Q652" i="48" s="1"/>
  <c r="R652" i="48" s="1"/>
  <c r="H653" i="48"/>
  <c r="I653" i="48" s="1"/>
  <c r="E652" i="48"/>
  <c r="E653" i="48" s="1"/>
  <c r="K654" i="48"/>
  <c r="L654" i="48" s="1"/>
  <c r="M654" i="48" s="1"/>
  <c r="F654" i="48" a="1"/>
  <c r="F654" i="48" s="1"/>
  <c r="C654" i="48" a="1"/>
  <c r="C654" i="48" s="1"/>
  <c r="U653" i="48"/>
  <c r="P653" i="48"/>
  <c r="D653" i="48"/>
  <c r="S653" i="48" s="1"/>
  <c r="A655" i="48"/>
  <c r="B654" i="48"/>
  <c r="N654" i="48"/>
  <c r="G654" i="48" l="1"/>
  <c r="H654" i="48"/>
  <c r="I654" i="48" s="1"/>
  <c r="O654" i="48"/>
  <c r="D654" i="48"/>
  <c r="E654" i="48" s="1"/>
  <c r="T654" i="48"/>
  <c r="U654" i="48"/>
  <c r="K655" i="48"/>
  <c r="L655" i="48" s="1"/>
  <c r="M655" i="48" s="1"/>
  <c r="F655" i="48" a="1"/>
  <c r="F655" i="48" s="1"/>
  <c r="C655" i="48" a="1"/>
  <c r="C655" i="48" s="1"/>
  <c r="P654" i="48"/>
  <c r="J653" i="48"/>
  <c r="Q653" i="48" s="1"/>
  <c r="R653" i="48" s="1"/>
  <c r="B655" i="48"/>
  <c r="A656" i="48"/>
  <c r="N655" i="48"/>
  <c r="G655" i="48" l="1"/>
  <c r="O655" i="48"/>
  <c r="S654" i="48"/>
  <c r="U655" i="48"/>
  <c r="C656" i="48" a="1"/>
  <c r="C656" i="48" s="1"/>
  <c r="T656" i="48" s="1"/>
  <c r="K656" i="48"/>
  <c r="L656" i="48" s="1"/>
  <c r="M656" i="48" s="1"/>
  <c r="F656" i="48" a="1"/>
  <c r="F656" i="48" s="1"/>
  <c r="P655" i="48"/>
  <c r="H655" i="48"/>
  <c r="I655" i="48" s="1"/>
  <c r="J654" i="48"/>
  <c r="Q654" i="48" s="1"/>
  <c r="R654" i="48" s="1"/>
  <c r="D655" i="48"/>
  <c r="E655" i="48" s="1"/>
  <c r="T655" i="48"/>
  <c r="N656" i="48"/>
  <c r="B656" i="48"/>
  <c r="A657" i="48"/>
  <c r="G656" i="48" l="1"/>
  <c r="H656" i="48"/>
  <c r="S655" i="48"/>
  <c r="S656" i="48" s="1"/>
  <c r="D656" i="48"/>
  <c r="E656" i="48" s="1"/>
  <c r="J655" i="48"/>
  <c r="Q655" i="48" s="1"/>
  <c r="R655" i="48" s="1"/>
  <c r="P656" i="48"/>
  <c r="I656" i="48"/>
  <c r="O656" i="48"/>
  <c r="K657" i="48"/>
  <c r="L657" i="48" s="1"/>
  <c r="M657" i="48" s="1"/>
  <c r="C657" i="48" a="1"/>
  <c r="C657" i="48" s="1"/>
  <c r="F657" i="48" a="1"/>
  <c r="F657" i="48" s="1"/>
  <c r="U656" i="48"/>
  <c r="A658" i="48"/>
  <c r="N657" i="48"/>
  <c r="B657" i="48"/>
  <c r="D657" i="48" l="1"/>
  <c r="E657" i="48" s="1"/>
  <c r="S657" i="48"/>
  <c r="P657" i="48"/>
  <c r="C658" i="48" a="1"/>
  <c r="C658" i="48" s="1"/>
  <c r="U658" i="48" s="1"/>
  <c r="K658" i="48"/>
  <c r="L658" i="48" s="1"/>
  <c r="M658" i="48" s="1"/>
  <c r="F658" i="48" a="1"/>
  <c r="F658" i="48" s="1"/>
  <c r="H657" i="48"/>
  <c r="G657" i="48"/>
  <c r="J656" i="48"/>
  <c r="Q656" i="48" s="1"/>
  <c r="R656" i="48" s="1"/>
  <c r="T657" i="48"/>
  <c r="O657" i="48"/>
  <c r="U657" i="48"/>
  <c r="I657" i="48"/>
  <c r="A659" i="48"/>
  <c r="B658" i="48"/>
  <c r="N658" i="48"/>
  <c r="H658" i="48" l="1"/>
  <c r="I658" i="48"/>
  <c r="J657" i="48"/>
  <c r="Q657" i="48" s="1"/>
  <c r="R657" i="48" s="1"/>
  <c r="T658" i="48"/>
  <c r="P658" i="48"/>
  <c r="C659" i="48" a="1"/>
  <c r="C659" i="48" s="1"/>
  <c r="F659" i="48" a="1"/>
  <c r="F659" i="48" s="1"/>
  <c r="K659" i="48"/>
  <c r="L659" i="48" s="1"/>
  <c r="M659" i="48" s="1"/>
  <c r="O658" i="48"/>
  <c r="G658" i="48"/>
  <c r="D658" i="48"/>
  <c r="E658" i="48" s="1"/>
  <c r="N659" i="48"/>
  <c r="B659" i="48"/>
  <c r="A660" i="48"/>
  <c r="G659" i="48" l="1"/>
  <c r="H659" i="48"/>
  <c r="U659" i="48"/>
  <c r="S658" i="48"/>
  <c r="S659" i="48" s="1"/>
  <c r="P659" i="48"/>
  <c r="D659" i="48"/>
  <c r="E659" i="48" s="1"/>
  <c r="T659" i="48"/>
  <c r="F660" i="48" a="1"/>
  <c r="F660" i="48" s="1"/>
  <c r="K660" i="48"/>
  <c r="L660" i="48" s="1"/>
  <c r="M660" i="48" s="1"/>
  <c r="C660" i="48" a="1"/>
  <c r="C660" i="48" s="1"/>
  <c r="U660" i="48" s="1"/>
  <c r="O659" i="48"/>
  <c r="J658" i="48"/>
  <c r="Q658" i="48" s="1"/>
  <c r="R658" i="48" s="1"/>
  <c r="B660" i="48"/>
  <c r="A661" i="48"/>
  <c r="N660" i="48"/>
  <c r="P660" i="48" l="1"/>
  <c r="H660" i="48"/>
  <c r="J660" i="48" s="1"/>
  <c r="D660" i="48"/>
  <c r="S660" i="48" s="1"/>
  <c r="O660" i="48"/>
  <c r="G660" i="48"/>
  <c r="T660" i="48"/>
  <c r="J659" i="48"/>
  <c r="Q659" i="48" s="1"/>
  <c r="R659" i="48" s="1"/>
  <c r="K661" i="48"/>
  <c r="L661" i="48" s="1"/>
  <c r="M661" i="48" s="1"/>
  <c r="F661" i="48" a="1"/>
  <c r="F661" i="48" s="1"/>
  <c r="C661" i="48" a="1"/>
  <c r="C661" i="48" s="1"/>
  <c r="I659" i="48"/>
  <c r="I660" i="48" s="1"/>
  <c r="Q660" i="48"/>
  <c r="R660" i="48" s="1"/>
  <c r="B661" i="48"/>
  <c r="A662" i="48"/>
  <c r="N661" i="48"/>
  <c r="G661" i="48" l="1"/>
  <c r="T661" i="48"/>
  <c r="H661" i="48"/>
  <c r="J661" i="48" s="1"/>
  <c r="Q661" i="48" s="1"/>
  <c r="R661" i="48" s="1"/>
  <c r="D661" i="48"/>
  <c r="S661" i="48" s="1"/>
  <c r="U661" i="48"/>
  <c r="O661" i="48"/>
  <c r="K662" i="48"/>
  <c r="L662" i="48" s="1"/>
  <c r="M662" i="48" s="1"/>
  <c r="C662" i="48" a="1"/>
  <c r="C662" i="48" s="1"/>
  <c r="P662" i="48" s="1"/>
  <c r="F662" i="48" a="1"/>
  <c r="F662" i="48" s="1"/>
  <c r="P661" i="48"/>
  <c r="E660" i="48"/>
  <c r="B662" i="48"/>
  <c r="N662" i="48"/>
  <c r="A663" i="48"/>
  <c r="H662" i="48" l="1"/>
  <c r="J662" i="48" s="1"/>
  <c r="Q662" i="48"/>
  <c r="R662" i="48" s="1"/>
  <c r="F663" i="48" a="1"/>
  <c r="F663" i="48" s="1"/>
  <c r="K663" i="48"/>
  <c r="L663" i="48" s="1"/>
  <c r="M663" i="48" s="1"/>
  <c r="C663" i="48" a="1"/>
  <c r="C663" i="48" s="1"/>
  <c r="D662" i="48"/>
  <c r="I661" i="48"/>
  <c r="I662" i="48" s="1"/>
  <c r="U662" i="48"/>
  <c r="G662" i="48"/>
  <c r="E661" i="48"/>
  <c r="O662" i="48"/>
  <c r="T662" i="48"/>
  <c r="B663" i="48"/>
  <c r="N663" i="48"/>
  <c r="A664" i="48"/>
  <c r="E662" i="48" l="1"/>
  <c r="D663" i="48"/>
  <c r="E663" i="48" s="1"/>
  <c r="G663" i="48"/>
  <c r="H663" i="48"/>
  <c r="I663" i="48" s="1"/>
  <c r="O663" i="48"/>
  <c r="U663" i="48"/>
  <c r="S662" i="48"/>
  <c r="S663" i="48" s="1"/>
  <c r="P663" i="48"/>
  <c r="T663" i="48"/>
  <c r="F664" i="48" a="1"/>
  <c r="F664" i="48" s="1"/>
  <c r="K664" i="48"/>
  <c r="L664" i="48" s="1"/>
  <c r="M664" i="48" s="1"/>
  <c r="C664" i="48" a="1"/>
  <c r="C664" i="48" s="1"/>
  <c r="H664" i="48" s="1"/>
  <c r="J663" i="48"/>
  <c r="Q663" i="48" s="1"/>
  <c r="R663" i="48" s="1"/>
  <c r="N664" i="48"/>
  <c r="A665" i="48"/>
  <c r="B664" i="48"/>
  <c r="I664" i="48" l="1"/>
  <c r="U664" i="48"/>
  <c r="P664" i="48"/>
  <c r="Q664" i="48" s="1"/>
  <c r="R664" i="48" s="1"/>
  <c r="T664" i="48"/>
  <c r="G664" i="48"/>
  <c r="O664" i="48"/>
  <c r="D664" i="48"/>
  <c r="S664" i="48" s="1"/>
  <c r="J664" i="48"/>
  <c r="K665" i="48"/>
  <c r="L665" i="48" s="1"/>
  <c r="M665" i="48" s="1"/>
  <c r="C665" i="48" a="1"/>
  <c r="C665" i="48" s="1"/>
  <c r="T665" i="48" s="1"/>
  <c r="F665" i="48" a="1"/>
  <c r="F665" i="48" s="1"/>
  <c r="A666" i="48"/>
  <c r="B665" i="48"/>
  <c r="N665" i="48"/>
  <c r="D665" i="48" l="1"/>
  <c r="S665" i="48" s="1"/>
  <c r="O665" i="48"/>
  <c r="P665" i="48"/>
  <c r="Q665" i="48" s="1"/>
  <c r="R665" i="48" s="1"/>
  <c r="H665" i="48"/>
  <c r="J665" i="48" s="1"/>
  <c r="C666" i="48" a="1"/>
  <c r="C666" i="48" s="1"/>
  <c r="K666" i="48"/>
  <c r="L666" i="48" s="1"/>
  <c r="M666" i="48" s="1"/>
  <c r="F666" i="48" a="1"/>
  <c r="F666" i="48" s="1"/>
  <c r="E664" i="48"/>
  <c r="E665" i="48" s="1"/>
  <c r="G665" i="48"/>
  <c r="U665" i="48"/>
  <c r="N666" i="48"/>
  <c r="B666" i="48"/>
  <c r="A667" i="48"/>
  <c r="G666" i="48" l="1"/>
  <c r="K667" i="48"/>
  <c r="L667" i="48" s="1"/>
  <c r="M667" i="48" s="1"/>
  <c r="F667" i="48" a="1"/>
  <c r="F667" i="48" s="1"/>
  <c r="C667" i="48" a="1"/>
  <c r="C667" i="48" s="1"/>
  <c r="T667" i="48" s="1"/>
  <c r="I666" i="48"/>
  <c r="O666" i="48"/>
  <c r="D666" i="48"/>
  <c r="S666" i="48" s="1"/>
  <c r="I665" i="48"/>
  <c r="H666" i="48"/>
  <c r="J666" i="48" s="1"/>
  <c r="P666" i="48"/>
  <c r="Q666" i="48" s="1"/>
  <c r="R666" i="48" s="1"/>
  <c r="T666" i="48"/>
  <c r="U666" i="48"/>
  <c r="A668" i="48"/>
  <c r="N667" i="48"/>
  <c r="B667" i="48"/>
  <c r="E666" i="48" l="1"/>
  <c r="F668" i="48" a="1"/>
  <c r="F668" i="48" s="1"/>
  <c r="C668" i="48" a="1"/>
  <c r="C668" i="48" s="1"/>
  <c r="G668" i="48" s="1"/>
  <c r="K668" i="48"/>
  <c r="L668" i="48" s="1"/>
  <c r="M668" i="48" s="1"/>
  <c r="H667" i="48"/>
  <c r="J667" i="48" s="1"/>
  <c r="Q667" i="48" s="1"/>
  <c r="R667" i="48" s="1"/>
  <c r="P667" i="48"/>
  <c r="G667" i="48"/>
  <c r="D667" i="48"/>
  <c r="S667" i="48" s="1"/>
  <c r="U667" i="48"/>
  <c r="O667" i="48"/>
  <c r="A669" i="48"/>
  <c r="N668" i="48"/>
  <c r="B668" i="48"/>
  <c r="O668" i="48" l="1"/>
  <c r="P668" i="48"/>
  <c r="J668" i="48"/>
  <c r="Q668" i="48" s="1"/>
  <c r="R668" i="48" s="1"/>
  <c r="K669" i="48"/>
  <c r="L669" i="48" s="1"/>
  <c r="M669" i="48" s="1"/>
  <c r="F669" i="48" a="1"/>
  <c r="F669" i="48" s="1"/>
  <c r="C669" i="48" a="1"/>
  <c r="C669" i="48" s="1"/>
  <c r="T668" i="48"/>
  <c r="D668" i="48"/>
  <c r="S668" i="48"/>
  <c r="H668" i="48"/>
  <c r="U668" i="48"/>
  <c r="E667" i="48"/>
  <c r="I667" i="48"/>
  <c r="I668" i="48" s="1"/>
  <c r="A670" i="48"/>
  <c r="B669" i="48"/>
  <c r="N669" i="48"/>
  <c r="G669" i="48" l="1"/>
  <c r="H669" i="48"/>
  <c r="I669" i="48" s="1"/>
  <c r="F670" i="48" a="1"/>
  <c r="F670" i="48" s="1"/>
  <c r="C670" i="48" a="1"/>
  <c r="C670" i="48" s="1"/>
  <c r="G670" i="48" s="1"/>
  <c r="K670" i="48"/>
  <c r="L670" i="48" s="1"/>
  <c r="M670" i="48" s="1"/>
  <c r="D669" i="48"/>
  <c r="O669" i="48"/>
  <c r="U669" i="48"/>
  <c r="P669" i="48"/>
  <c r="T669" i="48"/>
  <c r="J669" i="48"/>
  <c r="E668" i="48"/>
  <c r="N670" i="48"/>
  <c r="A671" i="48"/>
  <c r="B670" i="48"/>
  <c r="E669" i="48" l="1"/>
  <c r="O670" i="48"/>
  <c r="Q669" i="48"/>
  <c r="R669" i="48" s="1"/>
  <c r="H670" i="48"/>
  <c r="I670" i="48" s="1"/>
  <c r="U670" i="48"/>
  <c r="S669" i="48"/>
  <c r="S670" i="48" s="1"/>
  <c r="T670" i="48"/>
  <c r="P670" i="48"/>
  <c r="F671" i="48" a="1"/>
  <c r="F671" i="48" s="1"/>
  <c r="K671" i="48"/>
  <c r="L671" i="48" s="1"/>
  <c r="M671" i="48" s="1"/>
  <c r="C671" i="48" a="1"/>
  <c r="C671" i="48" s="1"/>
  <c r="D670" i="48"/>
  <c r="E670" i="48" s="1"/>
  <c r="A672" i="48"/>
  <c r="N671" i="48"/>
  <c r="B671" i="48"/>
  <c r="S671" i="48" l="1"/>
  <c r="G671" i="48"/>
  <c r="J670" i="48"/>
  <c r="Q670" i="48" s="1"/>
  <c r="R670" i="48" s="1"/>
  <c r="D671" i="48"/>
  <c r="E671" i="48" s="1"/>
  <c r="C672" i="48" a="1"/>
  <c r="C672" i="48" s="1"/>
  <c r="F672" i="48" a="1"/>
  <c r="F672" i="48" s="1"/>
  <c r="K672" i="48"/>
  <c r="L672" i="48" s="1"/>
  <c r="M672" i="48" s="1"/>
  <c r="H671" i="48"/>
  <c r="I671" i="48" s="1"/>
  <c r="P671" i="48"/>
  <c r="T671" i="48"/>
  <c r="O671" i="48"/>
  <c r="U671" i="48"/>
  <c r="A673" i="48"/>
  <c r="B672" i="48"/>
  <c r="N672" i="48"/>
  <c r="G672" i="48" l="1"/>
  <c r="P672" i="48"/>
  <c r="I672" i="48"/>
  <c r="D672" i="48"/>
  <c r="S672" i="48" s="1"/>
  <c r="J671" i="48"/>
  <c r="Q671" i="48" s="1"/>
  <c r="R671" i="48" s="1"/>
  <c r="U672" i="48"/>
  <c r="H672" i="48"/>
  <c r="O672" i="48"/>
  <c r="F673" i="48" a="1"/>
  <c r="F673" i="48" s="1"/>
  <c r="C673" i="48" a="1"/>
  <c r="C673" i="48" s="1"/>
  <c r="K673" i="48"/>
  <c r="L673" i="48" s="1"/>
  <c r="M673" i="48" s="1"/>
  <c r="T672" i="48"/>
  <c r="J672" i="48"/>
  <c r="Q672" i="48" s="1"/>
  <c r="R672" i="48" s="1"/>
  <c r="N673" i="48"/>
  <c r="A674" i="48"/>
  <c r="B673" i="48"/>
  <c r="G673" i="48" l="1"/>
  <c r="D673" i="48"/>
  <c r="H673" i="48"/>
  <c r="I673" i="48" s="1"/>
  <c r="P673" i="48"/>
  <c r="O673" i="48"/>
  <c r="U673" i="48"/>
  <c r="T673" i="48"/>
  <c r="E672" i="48"/>
  <c r="C674" i="48" a="1"/>
  <c r="C674" i="48" s="1"/>
  <c r="O674" i="48" s="1"/>
  <c r="K674" i="48"/>
  <c r="L674" i="48" s="1"/>
  <c r="M674" i="48" s="1"/>
  <c r="F674" i="48" a="1"/>
  <c r="F674" i="48" s="1"/>
  <c r="A675" i="48"/>
  <c r="N674" i="48"/>
  <c r="B674" i="48"/>
  <c r="E673" i="48" l="1"/>
  <c r="D674" i="48"/>
  <c r="H674" i="48"/>
  <c r="K675" i="48"/>
  <c r="L675" i="48" s="1"/>
  <c r="M675" i="48" s="1"/>
  <c r="F675" i="48" a="1"/>
  <c r="F675" i="48" s="1"/>
  <c r="C675" i="48" a="1"/>
  <c r="C675" i="48" s="1"/>
  <c r="G675" i="48" s="1"/>
  <c r="U674" i="48"/>
  <c r="G674" i="48"/>
  <c r="T674" i="48"/>
  <c r="J673" i="48"/>
  <c r="Q673" i="48" s="1"/>
  <c r="R673" i="48" s="1"/>
  <c r="S673" i="48"/>
  <c r="S674" i="48" s="1"/>
  <c r="P674" i="48"/>
  <c r="I674" i="48"/>
  <c r="N675" i="48"/>
  <c r="A676" i="48"/>
  <c r="B675" i="48"/>
  <c r="E674" i="48" l="1"/>
  <c r="D675" i="48"/>
  <c r="E675" i="48" s="1"/>
  <c r="S675" i="48"/>
  <c r="F676" i="48" a="1"/>
  <c r="F676" i="48" s="1"/>
  <c r="K676" i="48"/>
  <c r="L676" i="48" s="1"/>
  <c r="M676" i="48" s="1"/>
  <c r="C676" i="48" a="1"/>
  <c r="C676" i="48" s="1"/>
  <c r="G676" i="48" s="1"/>
  <c r="H675" i="48"/>
  <c r="I675" i="48" s="1"/>
  <c r="O675" i="48"/>
  <c r="P675" i="48"/>
  <c r="U675" i="48"/>
  <c r="T675" i="48"/>
  <c r="J674" i="48"/>
  <c r="Q674" i="48" s="1"/>
  <c r="R674" i="48" s="1"/>
  <c r="B676" i="48"/>
  <c r="A677" i="48"/>
  <c r="N676" i="48"/>
  <c r="P676" i="48" l="1"/>
  <c r="K677" i="48"/>
  <c r="L677" i="48" s="1"/>
  <c r="M677" i="48" s="1"/>
  <c r="C677" i="48" a="1"/>
  <c r="C677" i="48" s="1"/>
  <c r="F677" i="48" a="1"/>
  <c r="F677" i="48" s="1"/>
  <c r="U676" i="48"/>
  <c r="J675" i="48"/>
  <c r="Q675" i="48" s="1"/>
  <c r="R675" i="48" s="1"/>
  <c r="D676" i="48"/>
  <c r="E676" i="48" s="1"/>
  <c r="T676" i="48"/>
  <c r="O676" i="48"/>
  <c r="H676" i="48"/>
  <c r="I676" i="48" s="1"/>
  <c r="A678" i="48"/>
  <c r="N677" i="48"/>
  <c r="B677" i="48"/>
  <c r="G677" i="48" l="1"/>
  <c r="F678" i="48" a="1"/>
  <c r="F678" i="48" s="1"/>
  <c r="C678" i="48" a="1"/>
  <c r="C678" i="48" s="1"/>
  <c r="K678" i="48"/>
  <c r="L678" i="48" s="1"/>
  <c r="M678" i="48" s="1"/>
  <c r="H677" i="48"/>
  <c r="I677" i="48" s="1"/>
  <c r="U677" i="48"/>
  <c r="O677" i="48"/>
  <c r="D677" i="48"/>
  <c r="E677" i="48" s="1"/>
  <c r="P677" i="48"/>
  <c r="J676" i="48"/>
  <c r="Q676" i="48" s="1"/>
  <c r="R676" i="48" s="1"/>
  <c r="T677" i="48"/>
  <c r="S676" i="48"/>
  <c r="S677" i="48" s="1"/>
  <c r="A679" i="48"/>
  <c r="B678" i="48"/>
  <c r="N678" i="48"/>
  <c r="O678" i="48"/>
  <c r="U678" i="48"/>
  <c r="T678" i="48"/>
  <c r="G678" i="48" l="1"/>
  <c r="Q678" i="48"/>
  <c r="R678" i="48" s="1"/>
  <c r="I678" i="48"/>
  <c r="S678" i="48"/>
  <c r="K679" i="48"/>
  <c r="L679" i="48" s="1"/>
  <c r="M679" i="48" s="1"/>
  <c r="C679" i="48" a="1"/>
  <c r="C679" i="48" s="1"/>
  <c r="F679" i="48" a="1"/>
  <c r="F679" i="48" s="1"/>
  <c r="O679" i="48"/>
  <c r="D678" i="48"/>
  <c r="E678" i="48" s="1"/>
  <c r="P678" i="48"/>
  <c r="H678" i="48"/>
  <c r="J678" i="48" s="1"/>
  <c r="J677" i="48"/>
  <c r="Q677" i="48" s="1"/>
  <c r="R677" i="48" s="1"/>
  <c r="B679" i="48"/>
  <c r="N679" i="48"/>
  <c r="A680" i="48"/>
  <c r="U679" i="48"/>
  <c r="T679" i="48"/>
  <c r="G679" i="48" l="1"/>
  <c r="Q679" i="48"/>
  <c r="R679" i="48" s="1"/>
  <c r="P679" i="48"/>
  <c r="S679" i="48"/>
  <c r="F680" i="48" a="1"/>
  <c r="F680" i="48" s="1"/>
  <c r="K680" i="48"/>
  <c r="L680" i="48" s="1"/>
  <c r="M680" i="48" s="1"/>
  <c r="C680" i="48" a="1"/>
  <c r="C680" i="48" s="1"/>
  <c r="I679" i="48"/>
  <c r="H679" i="48"/>
  <c r="J679" i="48" s="1"/>
  <c r="D679" i="48"/>
  <c r="E679" i="48" s="1"/>
  <c r="A681" i="48"/>
  <c r="N680" i="48"/>
  <c r="B680" i="48"/>
  <c r="T680" i="48"/>
  <c r="U680" i="48"/>
  <c r="O680" i="48"/>
  <c r="G680" i="48" l="1"/>
  <c r="Q680" i="48"/>
  <c r="R680" i="48" s="1"/>
  <c r="H680" i="48"/>
  <c r="J680" i="48" s="1"/>
  <c r="D680" i="48"/>
  <c r="E680" i="48" s="1"/>
  <c r="S680" i="48"/>
  <c r="I680" i="48"/>
  <c r="K681" i="48"/>
  <c r="L681" i="48" s="1"/>
  <c r="M681" i="48" s="1"/>
  <c r="C681" i="48" a="1"/>
  <c r="C681" i="48" s="1"/>
  <c r="D681" i="48" s="1"/>
  <c r="E681" i="48" s="1"/>
  <c r="F681" i="48" a="1"/>
  <c r="F681" i="48" s="1"/>
  <c r="P680" i="48"/>
  <c r="A682" i="48"/>
  <c r="B681" i="48"/>
  <c r="N681" i="48"/>
  <c r="T681" i="48"/>
  <c r="U681" i="48"/>
  <c r="O681" i="48"/>
  <c r="G681" i="48" l="1"/>
  <c r="I681" i="48"/>
  <c r="Q681" i="48"/>
  <c r="R681" i="48" s="1"/>
  <c r="S681" i="48"/>
  <c r="P681" i="48"/>
  <c r="C682" i="48" a="1"/>
  <c r="C682" i="48" s="1"/>
  <c r="H682" i="48" s="1"/>
  <c r="J682" i="48" s="1"/>
  <c r="F682" i="48" a="1"/>
  <c r="F682" i="48" s="1"/>
  <c r="K682" i="48"/>
  <c r="L682" i="48" s="1"/>
  <c r="M682" i="48" s="1"/>
  <c r="H681" i="48"/>
  <c r="J681" i="48" s="1"/>
  <c r="N682" i="48"/>
  <c r="B682" i="48"/>
  <c r="A683" i="48"/>
  <c r="O682" i="48"/>
  <c r="T682" i="48"/>
  <c r="U682" i="48"/>
  <c r="G682" i="48" l="1"/>
  <c r="S682" i="48"/>
  <c r="Q682" i="48"/>
  <c r="R682" i="48" s="1"/>
  <c r="F683" i="48" a="1"/>
  <c r="F683" i="48" s="1"/>
  <c r="K683" i="48"/>
  <c r="L683" i="48" s="1"/>
  <c r="M683" i="48" s="1"/>
  <c r="C683" i="48" a="1"/>
  <c r="C683" i="48" s="1"/>
  <c r="G683" i="48" s="1"/>
  <c r="O683" i="48"/>
  <c r="I682" i="48"/>
  <c r="D682" i="48"/>
  <c r="E682" i="48" s="1"/>
  <c r="P682" i="48"/>
  <c r="B683" i="48"/>
  <c r="A684" i="48"/>
  <c r="N683" i="48"/>
  <c r="U683" i="48"/>
  <c r="T683" i="48"/>
  <c r="D683" i="48" l="1"/>
  <c r="E683" i="48" s="1"/>
  <c r="H683" i="48"/>
  <c r="I683" i="48"/>
  <c r="J683" i="48"/>
  <c r="Q683" i="48" s="1"/>
  <c r="R683" i="48" s="1"/>
  <c r="F684" i="48" a="1"/>
  <c r="F684" i="48" s="1"/>
  <c r="C684" i="48" a="1"/>
  <c r="C684" i="48" s="1"/>
  <c r="K684" i="48"/>
  <c r="L684" i="48" s="1"/>
  <c r="M684" i="48" s="1"/>
  <c r="O684" i="48"/>
  <c r="S683" i="48"/>
  <c r="P683" i="48"/>
  <c r="B684" i="48"/>
  <c r="A685" i="48"/>
  <c r="N684" i="48"/>
  <c r="T684" i="48"/>
  <c r="U684" i="48"/>
  <c r="G684" i="48" l="1"/>
  <c r="P684" i="48"/>
  <c r="S684" i="48"/>
  <c r="C685" i="48" a="1"/>
  <c r="C685" i="48" s="1"/>
  <c r="J685" i="48" s="1"/>
  <c r="Q685" i="48" s="1"/>
  <c r="R685" i="48" s="1"/>
  <c r="K685" i="48"/>
  <c r="L685" i="48" s="1"/>
  <c r="M685" i="48" s="1"/>
  <c r="F685" i="48" a="1"/>
  <c r="F685" i="48" s="1"/>
  <c r="T685" i="48"/>
  <c r="J684" i="48"/>
  <c r="Q684" i="48" s="1"/>
  <c r="R684" i="48" s="1"/>
  <c r="H684" i="48"/>
  <c r="I684" i="48" s="1"/>
  <c r="D684" i="48"/>
  <c r="E684" i="48" s="1"/>
  <c r="B685" i="48"/>
  <c r="N685" i="48"/>
  <c r="A686" i="48"/>
  <c r="U685" i="48"/>
  <c r="O685" i="48"/>
  <c r="H685" i="48" l="1"/>
  <c r="I685" i="48" s="1"/>
  <c r="P685" i="48"/>
  <c r="K686" i="48"/>
  <c r="L686" i="48" s="1"/>
  <c r="M686" i="48" s="1"/>
  <c r="F686" i="48" a="1"/>
  <c r="F686" i="48" s="1"/>
  <c r="C686" i="48" a="1"/>
  <c r="C686" i="48" s="1"/>
  <c r="G686" i="48" s="1"/>
  <c r="G685" i="48"/>
  <c r="S685" i="48"/>
  <c r="D685" i="48"/>
  <c r="E685" i="48" s="1"/>
  <c r="B686" i="48"/>
  <c r="N686" i="48"/>
  <c r="A687" i="48"/>
  <c r="O686" i="48"/>
  <c r="T686" i="48"/>
  <c r="U686" i="48"/>
  <c r="Q686" i="48" l="1"/>
  <c r="R686" i="48" s="1"/>
  <c r="J686" i="48"/>
  <c r="P686" i="48"/>
  <c r="H686" i="48"/>
  <c r="I686" i="48" s="1"/>
  <c r="D686" i="48"/>
  <c r="E686" i="48" s="1"/>
  <c r="S686" i="48"/>
  <c r="K687" i="48"/>
  <c r="L687" i="48" s="1"/>
  <c r="M687" i="48" s="1"/>
  <c r="F687" i="48" a="1"/>
  <c r="F687" i="48" s="1"/>
  <c r="C687" i="48" a="1"/>
  <c r="C687" i="48" s="1"/>
  <c r="J687" i="48" s="1"/>
  <c r="T687" i="48"/>
  <c r="N687" i="48"/>
  <c r="A688" i="48"/>
  <c r="B687" i="48"/>
  <c r="O687" i="48"/>
  <c r="U687" i="48"/>
  <c r="H687" i="48" l="1"/>
  <c r="I687" i="48" s="1"/>
  <c r="D687" i="48"/>
  <c r="E687" i="48" s="1"/>
  <c r="P687" i="48"/>
  <c r="Q687" i="48"/>
  <c r="R687" i="48" s="1"/>
  <c r="C688" i="48" a="1"/>
  <c r="C688" i="48" s="1"/>
  <c r="K688" i="48"/>
  <c r="L688" i="48" s="1"/>
  <c r="M688" i="48" s="1"/>
  <c r="F688" i="48" a="1"/>
  <c r="F688" i="48" s="1"/>
  <c r="S687" i="48"/>
  <c r="G687" i="48"/>
  <c r="B688" i="48"/>
  <c r="A689" i="48"/>
  <c r="N688" i="48"/>
  <c r="U688" i="48"/>
  <c r="T688" i="48"/>
  <c r="O688" i="48"/>
  <c r="G688" i="48" l="1"/>
  <c r="P688" i="48"/>
  <c r="J688" i="48"/>
  <c r="Q688" i="48" s="1"/>
  <c r="R688" i="48" s="1"/>
  <c r="C689" i="48" a="1"/>
  <c r="C689" i="48" s="1"/>
  <c r="Q689" i="48" s="1"/>
  <c r="R689" i="48" s="1"/>
  <c r="F689" i="48" a="1"/>
  <c r="F689" i="48" s="1"/>
  <c r="K689" i="48"/>
  <c r="L689" i="48" s="1"/>
  <c r="M689" i="48" s="1"/>
  <c r="S688" i="48"/>
  <c r="H688" i="48"/>
  <c r="I688" i="48" s="1"/>
  <c r="D688" i="48"/>
  <c r="E688" i="48" s="1"/>
  <c r="A690" i="48"/>
  <c r="B689" i="48"/>
  <c r="N689" i="48"/>
  <c r="O689" i="48"/>
  <c r="U689" i="48"/>
  <c r="T689" i="48"/>
  <c r="P689" i="48" l="1"/>
  <c r="D689" i="48"/>
  <c r="I689" i="48"/>
  <c r="H689" i="48"/>
  <c r="J689" i="48" s="1"/>
  <c r="E689" i="48"/>
  <c r="G689" i="48"/>
  <c r="S689" i="48"/>
  <c r="C690" i="48" a="1"/>
  <c r="C690" i="48" s="1"/>
  <c r="K690" i="48"/>
  <c r="L690" i="48" s="1"/>
  <c r="M690" i="48" s="1"/>
  <c r="F690" i="48" a="1"/>
  <c r="F690" i="48" s="1"/>
  <c r="T690" i="48"/>
  <c r="N690" i="48"/>
  <c r="B690" i="48"/>
  <c r="A691" i="48"/>
  <c r="O690" i="48"/>
  <c r="U690" i="48"/>
  <c r="G690" i="48" l="1"/>
  <c r="P690" i="48"/>
  <c r="C691" i="48" a="1"/>
  <c r="C691" i="48" s="1"/>
  <c r="J691" i="48" s="1"/>
  <c r="K691" i="48"/>
  <c r="L691" i="48" s="1"/>
  <c r="M691" i="48" s="1"/>
  <c r="F691" i="48" a="1"/>
  <c r="F691" i="48" s="1"/>
  <c r="H690" i="48"/>
  <c r="J690" i="48"/>
  <c r="Q690" i="48" s="1"/>
  <c r="R690" i="48" s="1"/>
  <c r="I690" i="48"/>
  <c r="S690" i="48"/>
  <c r="D690" i="48"/>
  <c r="E690" i="48" s="1"/>
  <c r="N691" i="48"/>
  <c r="B691" i="48"/>
  <c r="A692" i="48"/>
  <c r="T691" i="48"/>
  <c r="O691" i="48"/>
  <c r="U691" i="48"/>
  <c r="D691" i="48" l="1"/>
  <c r="S691" i="48" s="1"/>
  <c r="P691" i="48"/>
  <c r="Q691" i="48"/>
  <c r="R691" i="48" s="1"/>
  <c r="C692" i="48" a="1"/>
  <c r="C692" i="48" s="1"/>
  <c r="J692" i="48" s="1"/>
  <c r="Q692" i="48" s="1"/>
  <c r="R692" i="48" s="1"/>
  <c r="K692" i="48"/>
  <c r="L692" i="48" s="1"/>
  <c r="M692" i="48" s="1"/>
  <c r="F692" i="48" a="1"/>
  <c r="F692" i="48" s="1"/>
  <c r="O692" i="48"/>
  <c r="E691" i="48"/>
  <c r="G691" i="48"/>
  <c r="H691" i="48"/>
  <c r="I691" i="48" s="1"/>
  <c r="N692" i="48"/>
  <c r="B692" i="48"/>
  <c r="A693" i="48"/>
  <c r="U692" i="48"/>
  <c r="T692" i="48"/>
  <c r="P692" i="48" l="1"/>
  <c r="D692" i="48"/>
  <c r="E692" i="48" s="1"/>
  <c r="F693" i="48" a="1"/>
  <c r="F693" i="48" s="1"/>
  <c r="C693" i="48" a="1"/>
  <c r="C693" i="48" s="1"/>
  <c r="G693" i="48" s="1"/>
  <c r="K693" i="48"/>
  <c r="L693" i="48" s="1"/>
  <c r="M693" i="48" s="1"/>
  <c r="G692" i="48"/>
  <c r="S692" i="48"/>
  <c r="H692" i="48"/>
  <c r="I692" i="48" s="1"/>
  <c r="B693" i="48"/>
  <c r="N693" i="48"/>
  <c r="A694" i="48"/>
  <c r="T693" i="48"/>
  <c r="U693" i="48"/>
  <c r="O693" i="48"/>
  <c r="P693" i="48" l="1"/>
  <c r="H693" i="48"/>
  <c r="I693" i="48" s="1"/>
  <c r="D693" i="48"/>
  <c r="E693" i="48" s="1"/>
  <c r="J693" i="48"/>
  <c r="Q693" i="48" s="1"/>
  <c r="R693" i="48" s="1"/>
  <c r="F694" i="48" a="1"/>
  <c r="F694" i="48" s="1"/>
  <c r="K694" i="48"/>
  <c r="L694" i="48" s="1"/>
  <c r="M694" i="48" s="1"/>
  <c r="C694" i="48" a="1"/>
  <c r="C694" i="48" s="1"/>
  <c r="G694" i="48" s="1"/>
  <c r="S693" i="48"/>
  <c r="A695" i="48"/>
  <c r="B694" i="48"/>
  <c r="N694" i="48"/>
  <c r="O694" i="48"/>
  <c r="U694" i="48"/>
  <c r="T694" i="48"/>
  <c r="D694" i="48" l="1"/>
  <c r="E694" i="48" s="1"/>
  <c r="H694" i="48"/>
  <c r="I694" i="48" s="1"/>
  <c r="S694" i="48"/>
  <c r="J694" i="48"/>
  <c r="Q694" i="48" s="1"/>
  <c r="R694" i="48" s="1"/>
  <c r="P694" i="48"/>
  <c r="K695" i="48"/>
  <c r="L695" i="48" s="1"/>
  <c r="M695" i="48" s="1"/>
  <c r="C695" i="48" a="1"/>
  <c r="C695" i="48" s="1"/>
  <c r="H695" i="48" s="1"/>
  <c r="I695" i="48" s="1"/>
  <c r="F695" i="48" a="1"/>
  <c r="F695" i="48" s="1"/>
  <c r="O695" i="48"/>
  <c r="B695" i="48"/>
  <c r="A696" i="48"/>
  <c r="N695" i="48"/>
  <c r="T695" i="48"/>
  <c r="U695" i="48"/>
  <c r="G695" i="48" l="1"/>
  <c r="P695" i="48"/>
  <c r="S695" i="48"/>
  <c r="F696" i="48" a="1"/>
  <c r="F696" i="48" s="1"/>
  <c r="K696" i="48"/>
  <c r="L696" i="48" s="1"/>
  <c r="M696" i="48" s="1"/>
  <c r="C696" i="48" a="1"/>
  <c r="C696" i="48" s="1"/>
  <c r="J695" i="48"/>
  <c r="Q695" i="48" s="1"/>
  <c r="R695" i="48" s="1"/>
  <c r="D695" i="48"/>
  <c r="E695" i="48" s="1"/>
  <c r="B696" i="48"/>
  <c r="N696" i="48"/>
  <c r="A697" i="48"/>
  <c r="O696" i="48"/>
  <c r="U696" i="48"/>
  <c r="T696" i="48"/>
  <c r="G696" i="48" l="1"/>
  <c r="D696" i="48"/>
  <c r="E696" i="48" s="1"/>
  <c r="P696" i="48"/>
  <c r="I696" i="48"/>
  <c r="J696" i="48"/>
  <c r="Q696" i="48" s="1"/>
  <c r="R696" i="48" s="1"/>
  <c r="C697" i="48" a="1"/>
  <c r="C697" i="48" s="1"/>
  <c r="P697" i="48" s="1"/>
  <c r="F697" i="48" a="1"/>
  <c r="F697" i="48" s="1"/>
  <c r="K697" i="48"/>
  <c r="L697" i="48" s="1"/>
  <c r="M697" i="48" s="1"/>
  <c r="S696" i="48"/>
  <c r="H696" i="48"/>
  <c r="B697" i="48"/>
  <c r="A698" i="48"/>
  <c r="N697" i="48"/>
  <c r="T697" i="48"/>
  <c r="O697" i="48"/>
  <c r="U697" i="48"/>
  <c r="G697" i="48" l="1"/>
  <c r="I697" i="48"/>
  <c r="Q697" i="48"/>
  <c r="R697" i="48" s="1"/>
  <c r="K698" i="48"/>
  <c r="L698" i="48" s="1"/>
  <c r="M698" i="48" s="1"/>
  <c r="F698" i="48" a="1"/>
  <c r="F698" i="48" s="1"/>
  <c r="C698" i="48" a="1"/>
  <c r="C698" i="48" s="1"/>
  <c r="T698" i="48"/>
  <c r="D697" i="48"/>
  <c r="S697" i="48" s="1"/>
  <c r="H697" i="48"/>
  <c r="J697" i="48" s="1"/>
  <c r="A699" i="48"/>
  <c r="B698" i="48"/>
  <c r="N698" i="48"/>
  <c r="U698" i="48"/>
  <c r="O698" i="48"/>
  <c r="G698" i="48" l="1"/>
  <c r="I698" i="48"/>
  <c r="E697" i="48"/>
  <c r="D698" i="48"/>
  <c r="S698" i="48" s="1"/>
  <c r="H698" i="48"/>
  <c r="J698" i="48" s="1"/>
  <c r="Q698" i="48"/>
  <c r="R698" i="48" s="1"/>
  <c r="F699" i="48" a="1"/>
  <c r="F699" i="48" s="1"/>
  <c r="C699" i="48" a="1"/>
  <c r="C699" i="48" s="1"/>
  <c r="P699" i="48" s="1"/>
  <c r="K699" i="48"/>
  <c r="L699" i="48" s="1"/>
  <c r="M699" i="48" s="1"/>
  <c r="U699" i="48"/>
  <c r="P698" i="48"/>
  <c r="N699" i="48"/>
  <c r="A700" i="48"/>
  <c r="B699" i="48"/>
  <c r="T699" i="48"/>
  <c r="O699" i="48"/>
  <c r="H699" i="48" l="1"/>
  <c r="J699" i="48" s="1"/>
  <c r="D699" i="48"/>
  <c r="S699" i="48" s="1"/>
  <c r="I699" i="48"/>
  <c r="Q699" i="48"/>
  <c r="R699" i="48" s="1"/>
  <c r="C700" i="48" a="1"/>
  <c r="C700" i="48" s="1"/>
  <c r="J700" i="48" s="1"/>
  <c r="Q700" i="48" s="1"/>
  <c r="R700" i="48" s="1"/>
  <c r="F700" i="48" a="1"/>
  <c r="F700" i="48" s="1"/>
  <c r="K700" i="48"/>
  <c r="L700" i="48" s="1"/>
  <c r="M700" i="48" s="1"/>
  <c r="T700" i="48"/>
  <c r="E698" i="48"/>
  <c r="G699" i="48"/>
  <c r="E699" i="48"/>
  <c r="A701" i="48"/>
  <c r="N700" i="48"/>
  <c r="B700" i="48"/>
  <c r="U700" i="48"/>
  <c r="O700" i="48"/>
  <c r="G700" i="48" l="1"/>
  <c r="I700" i="48"/>
  <c r="C701" i="48" a="1"/>
  <c r="C701" i="48" s="1"/>
  <c r="F701" i="48" a="1"/>
  <c r="F701" i="48" s="1"/>
  <c r="K701" i="48"/>
  <c r="L701" i="48" s="1"/>
  <c r="M701" i="48" s="1"/>
  <c r="H700" i="48"/>
  <c r="P700" i="48"/>
  <c r="D700" i="48"/>
  <c r="S700" i="48" s="1"/>
  <c r="B701" i="48"/>
  <c r="A702" i="48"/>
  <c r="N701" i="48"/>
  <c r="U701" i="48"/>
  <c r="T701" i="48"/>
  <c r="O701" i="48"/>
  <c r="E700" i="48" l="1"/>
  <c r="G701" i="48"/>
  <c r="J701" i="48"/>
  <c r="C702" i="48" a="1"/>
  <c r="C702" i="48" s="1"/>
  <c r="J702" i="48" s="1"/>
  <c r="Q702" i="48" s="1"/>
  <c r="R702" i="48" s="1"/>
  <c r="F702" i="48" a="1"/>
  <c r="F702" i="48" s="1"/>
  <c r="K702" i="48"/>
  <c r="L702" i="48" s="1"/>
  <c r="M702" i="48" s="1"/>
  <c r="H701" i="48"/>
  <c r="I701" i="48" s="1"/>
  <c r="D701" i="48"/>
  <c r="E701" i="48" s="1"/>
  <c r="Q701" i="48"/>
  <c r="R701" i="48" s="1"/>
  <c r="P701" i="48"/>
  <c r="S701" i="48"/>
  <c r="B702" i="48"/>
  <c r="A703" i="48"/>
  <c r="N702" i="48"/>
  <c r="T702" i="48"/>
  <c r="U702" i="48"/>
  <c r="O702" i="48"/>
  <c r="P702" i="48" l="1"/>
  <c r="D702" i="48"/>
  <c r="E702" i="48" s="1"/>
  <c r="C703" i="48" a="1"/>
  <c r="C703" i="48" s="1"/>
  <c r="K703" i="48"/>
  <c r="L703" i="48" s="1"/>
  <c r="M703" i="48" s="1"/>
  <c r="F703" i="48" a="1"/>
  <c r="F703" i="48" s="1"/>
  <c r="G702" i="48"/>
  <c r="H702" i="48"/>
  <c r="I702" i="48" s="1"/>
  <c r="S702" i="48"/>
  <c r="N703" i="48"/>
  <c r="A704" i="48"/>
  <c r="B703" i="48"/>
  <c r="T703" i="48"/>
  <c r="U703" i="48"/>
  <c r="O703" i="48"/>
  <c r="G703" i="48" l="1"/>
  <c r="J703" i="48"/>
  <c r="Q703" i="48" s="1"/>
  <c r="R703" i="48" s="1"/>
  <c r="D703" i="48"/>
  <c r="E703" i="48" s="1"/>
  <c r="P703" i="48"/>
  <c r="H703" i="48"/>
  <c r="I703" i="48" s="1"/>
  <c r="S703" i="48"/>
  <c r="C704" i="48" a="1"/>
  <c r="C704" i="48" s="1"/>
  <c r="F704" i="48" a="1"/>
  <c r="F704" i="48" s="1"/>
  <c r="K704" i="48"/>
  <c r="L704" i="48" s="1"/>
  <c r="M704" i="48" s="1"/>
  <c r="B704" i="48"/>
  <c r="A705" i="48"/>
  <c r="N704" i="48"/>
  <c r="U704" i="48"/>
  <c r="T704" i="48"/>
  <c r="O704" i="48"/>
  <c r="G704" i="48" l="1"/>
  <c r="S704" i="48"/>
  <c r="F705" i="48" a="1"/>
  <c r="F705" i="48" s="1"/>
  <c r="K705" i="48"/>
  <c r="L705" i="48" s="1"/>
  <c r="M705" i="48" s="1"/>
  <c r="C705" i="48" a="1"/>
  <c r="C705" i="48" s="1"/>
  <c r="H705" i="48" s="1"/>
  <c r="I705" i="48" s="1"/>
  <c r="U705" i="48"/>
  <c r="J704" i="48"/>
  <c r="Q704" i="48" s="1"/>
  <c r="R704" i="48" s="1"/>
  <c r="H704" i="48"/>
  <c r="I704" i="48" s="1"/>
  <c r="P704" i="48"/>
  <c r="D704" i="48"/>
  <c r="E704" i="48" s="1"/>
  <c r="N705" i="48"/>
  <c r="A706" i="48"/>
  <c r="B705" i="48"/>
  <c r="T705" i="48"/>
  <c r="O705" i="48"/>
  <c r="D705" i="48" l="1"/>
  <c r="S705" i="48" s="1"/>
  <c r="G705" i="48"/>
  <c r="E705" i="48"/>
  <c r="P705" i="48"/>
  <c r="K706" i="48"/>
  <c r="L706" i="48" s="1"/>
  <c r="M706" i="48" s="1"/>
  <c r="F706" i="48" a="1"/>
  <c r="F706" i="48" s="1"/>
  <c r="C706" i="48" a="1"/>
  <c r="C706" i="48" s="1"/>
  <c r="J705" i="48"/>
  <c r="Q705" i="48" s="1"/>
  <c r="R705" i="48" s="1"/>
  <c r="N706" i="48"/>
  <c r="A707" i="48"/>
  <c r="B706" i="48"/>
  <c r="T706" i="48"/>
  <c r="O706" i="48"/>
  <c r="U706" i="48"/>
  <c r="G706" i="48" l="1"/>
  <c r="P706" i="48"/>
  <c r="S706" i="48"/>
  <c r="H706" i="48"/>
  <c r="I706" i="48" s="1"/>
  <c r="J706" i="48"/>
  <c r="Q706" i="48"/>
  <c r="R706" i="48" s="1"/>
  <c r="K707" i="48"/>
  <c r="L707" i="48" s="1"/>
  <c r="M707" i="48" s="1"/>
  <c r="C707" i="48" a="1"/>
  <c r="C707" i="48" s="1"/>
  <c r="G707" i="48" s="1"/>
  <c r="F707" i="48" a="1"/>
  <c r="F707" i="48" s="1"/>
  <c r="O707" i="48"/>
  <c r="D706" i="48"/>
  <c r="E706" i="48" s="1"/>
  <c r="B707" i="48"/>
  <c r="A708" i="48"/>
  <c r="N707" i="48"/>
  <c r="T707" i="48"/>
  <c r="U707" i="48"/>
  <c r="H707" i="48" l="1"/>
  <c r="I707" i="48" s="1"/>
  <c r="D707" i="48"/>
  <c r="E707" i="48" s="1"/>
  <c r="J707" i="48"/>
  <c r="Q707" i="48" s="1"/>
  <c r="R707" i="48" s="1"/>
  <c r="C708" i="48" a="1"/>
  <c r="C708" i="48" s="1"/>
  <c r="I708" i="48" s="1"/>
  <c r="K708" i="48"/>
  <c r="L708" i="48" s="1"/>
  <c r="M708" i="48" s="1"/>
  <c r="F708" i="48" a="1"/>
  <c r="F708" i="48" s="1"/>
  <c r="O708" i="48"/>
  <c r="S707" i="48"/>
  <c r="P707" i="48"/>
  <c r="B708" i="48"/>
  <c r="N708" i="48"/>
  <c r="A709" i="48"/>
  <c r="U708" i="48"/>
  <c r="T708" i="48"/>
  <c r="D708" i="48" l="1"/>
  <c r="E708" i="48" s="1"/>
  <c r="P708" i="48"/>
  <c r="H708" i="48"/>
  <c r="Q708" i="48"/>
  <c r="R708" i="48" s="1"/>
  <c r="C709" i="48" a="1"/>
  <c r="C709" i="48" s="1"/>
  <c r="I709" i="48" s="1"/>
  <c r="F709" i="48" a="1"/>
  <c r="F709" i="48" s="1"/>
  <c r="K709" i="48"/>
  <c r="L709" i="48" s="1"/>
  <c r="M709" i="48" s="1"/>
  <c r="G708" i="48"/>
  <c r="J708" i="48"/>
  <c r="S708" i="48"/>
  <c r="B709" i="48"/>
  <c r="N709" i="48"/>
  <c r="A710" i="48"/>
  <c r="U709" i="48"/>
  <c r="T709" i="48"/>
  <c r="O709" i="48"/>
  <c r="S709" i="48" l="1"/>
  <c r="C710" i="48" a="1"/>
  <c r="C710" i="48" s="1"/>
  <c r="F710" i="48" a="1"/>
  <c r="F710" i="48" s="1"/>
  <c r="K710" i="48"/>
  <c r="L710" i="48" s="1"/>
  <c r="M710" i="48" s="1"/>
  <c r="D709" i="48"/>
  <c r="E709" i="48" s="1"/>
  <c r="P709" i="48"/>
  <c r="G709" i="48"/>
  <c r="Q709" i="48"/>
  <c r="R709" i="48" s="1"/>
  <c r="H709" i="48"/>
  <c r="J709" i="48" s="1"/>
  <c r="N710" i="48"/>
  <c r="A711" i="48"/>
  <c r="B710" i="48"/>
  <c r="T710" i="48"/>
  <c r="U710" i="48"/>
  <c r="O710" i="48"/>
  <c r="G710" i="48" l="1"/>
  <c r="D710" i="48"/>
  <c r="E710" i="48" s="1"/>
  <c r="P710" i="48"/>
  <c r="H710" i="48"/>
  <c r="J710" i="48" s="1"/>
  <c r="S710" i="48"/>
  <c r="Q710" i="48"/>
  <c r="R710" i="48" s="1"/>
  <c r="K711" i="48"/>
  <c r="L711" i="48" s="1"/>
  <c r="M711" i="48" s="1"/>
  <c r="C711" i="48" a="1"/>
  <c r="C711" i="48" s="1"/>
  <c r="F711" i="48" a="1"/>
  <c r="F711" i="48" s="1"/>
  <c r="O711" i="48"/>
  <c r="I710" i="48"/>
  <c r="A712" i="48"/>
  <c r="N711" i="48"/>
  <c r="B711" i="48"/>
  <c r="T711" i="48"/>
  <c r="U711" i="48"/>
  <c r="G711" i="48" l="1"/>
  <c r="D711" i="48"/>
  <c r="E711" i="48" s="1"/>
  <c r="C712" i="48" a="1"/>
  <c r="C712" i="48" s="1"/>
  <c r="D712" i="48" s="1"/>
  <c r="E712" i="48" s="1"/>
  <c r="F712" i="48" a="1"/>
  <c r="F712" i="48" s="1"/>
  <c r="K712" i="48"/>
  <c r="L712" i="48" s="1"/>
  <c r="M712" i="48" s="1"/>
  <c r="S711" i="48"/>
  <c r="Q711" i="48"/>
  <c r="R711" i="48" s="1"/>
  <c r="I711" i="48"/>
  <c r="H711" i="48"/>
  <c r="J711" i="48" s="1"/>
  <c r="P711" i="48"/>
  <c r="A713" i="48"/>
  <c r="B712" i="48"/>
  <c r="N712" i="48"/>
  <c r="O712" i="48"/>
  <c r="T712" i="48"/>
  <c r="U712" i="48"/>
  <c r="S712" i="48" l="1"/>
  <c r="Q712" i="48"/>
  <c r="R712" i="48" s="1"/>
  <c r="P712" i="48"/>
  <c r="I712" i="48"/>
  <c r="F713" i="48" a="1"/>
  <c r="F713" i="48" s="1"/>
  <c r="C713" i="48" a="1"/>
  <c r="C713" i="48" s="1"/>
  <c r="G713" i="48" s="1"/>
  <c r="K713" i="48"/>
  <c r="L713" i="48" s="1"/>
  <c r="M713" i="48" s="1"/>
  <c r="G712" i="48"/>
  <c r="H712" i="48"/>
  <c r="J712" i="48" s="1"/>
  <c r="N713" i="48"/>
  <c r="A714" i="48"/>
  <c r="B713" i="48"/>
  <c r="U713" i="48"/>
  <c r="O713" i="48"/>
  <c r="T713" i="48"/>
  <c r="S713" i="48" l="1"/>
  <c r="D713" i="48"/>
  <c r="E713" i="48" s="1"/>
  <c r="Q713" i="48"/>
  <c r="R713" i="48" s="1"/>
  <c r="J713" i="48"/>
  <c r="F714" i="48" a="1"/>
  <c r="F714" i="48" s="1"/>
  <c r="C714" i="48" a="1"/>
  <c r="C714" i="48" s="1"/>
  <c r="K714" i="48"/>
  <c r="L714" i="48" s="1"/>
  <c r="M714" i="48" s="1"/>
  <c r="U714" i="48"/>
  <c r="H713" i="48"/>
  <c r="I713" i="48" s="1"/>
  <c r="P713" i="48"/>
  <c r="B714" i="48"/>
  <c r="N714" i="48"/>
  <c r="A715" i="48"/>
  <c r="T714" i="48"/>
  <c r="O714" i="48"/>
  <c r="G714" i="48" l="1"/>
  <c r="H714" i="48"/>
  <c r="I714" i="48" s="1"/>
  <c r="F715" i="48" a="1"/>
  <c r="F715" i="48" s="1"/>
  <c r="C715" i="48" a="1"/>
  <c r="C715" i="48" s="1"/>
  <c r="S715" i="48" s="1"/>
  <c r="K715" i="48"/>
  <c r="L715" i="48" s="1"/>
  <c r="M715" i="48" s="1"/>
  <c r="O715" i="48"/>
  <c r="Q714" i="48"/>
  <c r="R714" i="48" s="1"/>
  <c r="J714" i="48"/>
  <c r="P714" i="48"/>
  <c r="D714" i="48"/>
  <c r="S714" i="48" s="1"/>
  <c r="B715" i="48"/>
  <c r="N715" i="48"/>
  <c r="A716" i="48"/>
  <c r="U715" i="48"/>
  <c r="T715" i="48"/>
  <c r="H715" i="48" l="1"/>
  <c r="J715" i="48" s="1"/>
  <c r="Q715" i="48"/>
  <c r="R715" i="48" s="1"/>
  <c r="F716" i="48" a="1"/>
  <c r="F716" i="48" s="1"/>
  <c r="C716" i="48" a="1"/>
  <c r="C716" i="48" s="1"/>
  <c r="H716" i="48" s="1"/>
  <c r="J716" i="48" s="1"/>
  <c r="K716" i="48"/>
  <c r="L716" i="48" s="1"/>
  <c r="M716" i="48" s="1"/>
  <c r="G715" i="48"/>
  <c r="I715" i="48"/>
  <c r="D715" i="48"/>
  <c r="P715" i="48"/>
  <c r="E714" i="48"/>
  <c r="B716" i="48"/>
  <c r="A717" i="48"/>
  <c r="N716" i="48"/>
  <c r="O716" i="48"/>
  <c r="U716" i="48"/>
  <c r="T716" i="48"/>
  <c r="E715" i="48" l="1"/>
  <c r="P716" i="48"/>
  <c r="Q716" i="48"/>
  <c r="R716" i="48" s="1"/>
  <c r="S716" i="48"/>
  <c r="I716" i="48"/>
  <c r="C717" i="48" a="1"/>
  <c r="C717" i="48" s="1"/>
  <c r="Q717" i="48" s="1"/>
  <c r="R717" i="48" s="1"/>
  <c r="K717" i="48"/>
  <c r="L717" i="48" s="1"/>
  <c r="M717" i="48" s="1"/>
  <c r="F717" i="48" a="1"/>
  <c r="F717" i="48" s="1"/>
  <c r="O717" i="48"/>
  <c r="G716" i="48"/>
  <c r="D716" i="48"/>
  <c r="E716" i="48" s="1"/>
  <c r="B717" i="48"/>
  <c r="A718" i="48"/>
  <c r="N717" i="48"/>
  <c r="T717" i="48"/>
  <c r="U717" i="48"/>
  <c r="G717" i="48" l="1"/>
  <c r="J717" i="48"/>
  <c r="P717" i="48"/>
  <c r="S717" i="48"/>
  <c r="K718" i="48"/>
  <c r="L718" i="48" s="1"/>
  <c r="M718" i="48" s="1"/>
  <c r="F718" i="48" a="1"/>
  <c r="F718" i="48" s="1"/>
  <c r="C718" i="48" a="1"/>
  <c r="C718" i="48" s="1"/>
  <c r="O718" i="48"/>
  <c r="D717" i="48"/>
  <c r="E717" i="48" s="1"/>
  <c r="H717" i="48"/>
  <c r="I717" i="48" s="1"/>
  <c r="A719" i="48"/>
  <c r="B718" i="48"/>
  <c r="N718" i="48"/>
  <c r="U718" i="48"/>
  <c r="T718" i="48"/>
  <c r="G718" i="48" l="1"/>
  <c r="J718" i="48"/>
  <c r="Q718" i="48" s="1"/>
  <c r="R718" i="48" s="1"/>
  <c r="S718" i="48"/>
  <c r="K719" i="48"/>
  <c r="L719" i="48" s="1"/>
  <c r="M719" i="48" s="1"/>
  <c r="C719" i="48" a="1"/>
  <c r="C719" i="48" s="1"/>
  <c r="H719" i="48" s="1"/>
  <c r="I719" i="48" s="1"/>
  <c r="F719" i="48" a="1"/>
  <c r="F719" i="48" s="1"/>
  <c r="T719" i="48"/>
  <c r="D718" i="48"/>
  <c r="E718" i="48" s="1"/>
  <c r="P718" i="48"/>
  <c r="H718" i="48"/>
  <c r="I718" i="48" s="1"/>
  <c r="B719" i="48"/>
  <c r="A720" i="48"/>
  <c r="N719" i="48"/>
  <c r="O719" i="48"/>
  <c r="U719" i="48"/>
  <c r="G719" i="48" l="1"/>
  <c r="J719" i="48"/>
  <c r="Q719" i="48" s="1"/>
  <c r="R719" i="48" s="1"/>
  <c r="C720" i="48" a="1"/>
  <c r="C720" i="48" s="1"/>
  <c r="H720" i="48" s="1"/>
  <c r="K720" i="48"/>
  <c r="L720" i="48" s="1"/>
  <c r="M720" i="48" s="1"/>
  <c r="F720" i="48" a="1"/>
  <c r="F720" i="48" s="1"/>
  <c r="U720" i="48"/>
  <c r="S719" i="48"/>
  <c r="D719" i="48"/>
  <c r="E719" i="48" s="1"/>
  <c r="P719" i="48"/>
  <c r="N720" i="48"/>
  <c r="A721" i="48"/>
  <c r="B720" i="48"/>
  <c r="T720" i="48"/>
  <c r="O720" i="48"/>
  <c r="J720" i="48" l="1"/>
  <c r="G720" i="48"/>
  <c r="D720" i="48"/>
  <c r="E720" i="48" s="1"/>
  <c r="P720" i="48"/>
  <c r="I720" i="48"/>
  <c r="S720" i="48"/>
  <c r="Q720" i="48"/>
  <c r="R720" i="48" s="1"/>
  <c r="K721" i="48"/>
  <c r="L721" i="48" s="1"/>
  <c r="M721" i="48" s="1"/>
  <c r="C721" i="48" a="1"/>
  <c r="C721" i="48" s="1"/>
  <c r="F721" i="48" a="1"/>
  <c r="F721" i="48" s="1"/>
  <c r="A722" i="48"/>
  <c r="B721" i="48"/>
  <c r="N721" i="48"/>
  <c r="O721" i="48"/>
  <c r="U721" i="48"/>
  <c r="T721" i="48"/>
  <c r="D721" i="48" l="1"/>
  <c r="E721" i="48" s="1"/>
  <c r="P721" i="48"/>
  <c r="Q721" i="48" s="1"/>
  <c r="R721" i="48" s="1"/>
  <c r="H721" i="48"/>
  <c r="J721" i="48" s="1"/>
  <c r="S721" i="48"/>
  <c r="I721" i="48"/>
  <c r="C722" i="48" a="1"/>
  <c r="C722" i="48" s="1"/>
  <c r="F722" i="48" a="1"/>
  <c r="F722" i="48" s="1"/>
  <c r="K722" i="48"/>
  <c r="L722" i="48" s="1"/>
  <c r="M722" i="48" s="1"/>
  <c r="G721" i="48"/>
  <c r="B722" i="48"/>
  <c r="N722" i="48"/>
  <c r="A723" i="48"/>
  <c r="O722" i="48"/>
  <c r="T722" i="48"/>
  <c r="U722" i="48"/>
  <c r="G722" i="48" l="1"/>
  <c r="H722" i="48"/>
  <c r="J722" i="48" s="1"/>
  <c r="D722" i="48"/>
  <c r="E722" i="48" s="1"/>
  <c r="S722" i="48"/>
  <c r="C723" i="48" a="1"/>
  <c r="C723" i="48" s="1"/>
  <c r="H723" i="48" s="1"/>
  <c r="J723" i="48" s="1"/>
  <c r="F723" i="48" a="1"/>
  <c r="F723" i="48" s="1"/>
  <c r="K723" i="48"/>
  <c r="L723" i="48" s="1"/>
  <c r="M723" i="48" s="1"/>
  <c r="I722" i="48"/>
  <c r="P722" i="48"/>
  <c r="Q722" i="48" s="1"/>
  <c r="R722" i="48" s="1"/>
  <c r="A724" i="48"/>
  <c r="B723" i="48"/>
  <c r="N723" i="48"/>
  <c r="T723" i="48"/>
  <c r="O723" i="48"/>
  <c r="U723" i="48"/>
  <c r="D723" i="48" l="1"/>
  <c r="E723" i="48" s="1"/>
  <c r="G723" i="48"/>
  <c r="S723" i="48"/>
  <c r="I723" i="48"/>
  <c r="K724" i="48"/>
  <c r="L724" i="48" s="1"/>
  <c r="M724" i="48" s="1"/>
  <c r="C724" i="48" a="1"/>
  <c r="C724" i="48" s="1"/>
  <c r="P724" i="48" s="1"/>
  <c r="F724" i="48" a="1"/>
  <c r="F724" i="48" s="1"/>
  <c r="P723" i="48"/>
  <c r="Q723" i="48" s="1"/>
  <c r="R723" i="48" s="1"/>
  <c r="N724" i="48"/>
  <c r="A725" i="48"/>
  <c r="B724" i="48"/>
  <c r="U724" i="48"/>
  <c r="T724" i="48"/>
  <c r="O724" i="48"/>
  <c r="D724" i="48" l="1"/>
  <c r="G724" i="48"/>
  <c r="E724" i="48"/>
  <c r="I724" i="48"/>
  <c r="S724" i="48"/>
  <c r="F725" i="48" a="1"/>
  <c r="F725" i="48" s="1"/>
  <c r="K725" i="48"/>
  <c r="L725" i="48" s="1"/>
  <c r="M725" i="48" s="1"/>
  <c r="C725" i="48" a="1"/>
  <c r="C725" i="48" s="1"/>
  <c r="P725" i="48" s="1"/>
  <c r="H724" i="48"/>
  <c r="J724" i="48" s="1"/>
  <c r="Q724" i="48" s="1"/>
  <c r="R724" i="48" s="1"/>
  <c r="N725" i="48"/>
  <c r="A726" i="48"/>
  <c r="B725" i="48"/>
  <c r="U725" i="48"/>
  <c r="O725" i="48"/>
  <c r="T725" i="48"/>
  <c r="K726" i="48" l="1"/>
  <c r="L726" i="48" s="1"/>
  <c r="M726" i="48" s="1"/>
  <c r="F726" i="48" a="1"/>
  <c r="F726" i="48" s="1"/>
  <c r="C726" i="48" a="1"/>
  <c r="C726" i="48" s="1"/>
  <c r="G726" i="48" s="1"/>
  <c r="T726" i="48"/>
  <c r="G725" i="48"/>
  <c r="H725" i="48"/>
  <c r="J725" i="48" s="1"/>
  <c r="D725" i="48"/>
  <c r="E725" i="48" s="1"/>
  <c r="I725" i="48"/>
  <c r="S725" i="48"/>
  <c r="Q725" i="48"/>
  <c r="R725" i="48" s="1"/>
  <c r="A727" i="48"/>
  <c r="N726" i="48"/>
  <c r="B726" i="48"/>
  <c r="U726" i="48"/>
  <c r="O726" i="48"/>
  <c r="D726" i="48" l="1"/>
  <c r="E726" i="48" s="1"/>
  <c r="H726" i="48"/>
  <c r="J726" i="48" s="1"/>
  <c r="C727" i="48" a="1"/>
  <c r="C727" i="48" s="1"/>
  <c r="Q727" i="48" s="1"/>
  <c r="R727" i="48" s="1"/>
  <c r="K727" i="48"/>
  <c r="L727" i="48" s="1"/>
  <c r="M727" i="48" s="1"/>
  <c r="F727" i="48" a="1"/>
  <c r="F727" i="48" s="1"/>
  <c r="P726" i="48"/>
  <c r="I726" i="48"/>
  <c r="S726" i="48"/>
  <c r="Q726" i="48"/>
  <c r="R726" i="48" s="1"/>
  <c r="N727" i="48"/>
  <c r="B727" i="48"/>
  <c r="A728" i="48"/>
  <c r="U727" i="48"/>
  <c r="O727" i="48"/>
  <c r="T727" i="48"/>
  <c r="D727" i="48" l="1"/>
  <c r="S727" i="48"/>
  <c r="I727" i="48"/>
  <c r="K728" i="48"/>
  <c r="L728" i="48" s="1"/>
  <c r="M728" i="48" s="1"/>
  <c r="F728" i="48" a="1"/>
  <c r="F728" i="48" s="1"/>
  <c r="C728" i="48" a="1"/>
  <c r="C728" i="48" s="1"/>
  <c r="O728" i="48"/>
  <c r="G727" i="48"/>
  <c r="E727" i="48"/>
  <c r="P727" i="48"/>
  <c r="H727" i="48"/>
  <c r="J727" i="48" s="1"/>
  <c r="A729" i="48"/>
  <c r="N728" i="48"/>
  <c r="B728" i="48"/>
  <c r="U728" i="48"/>
  <c r="T728" i="48"/>
  <c r="G728" i="48" l="1"/>
  <c r="I728" i="48"/>
  <c r="H728" i="48"/>
  <c r="J728" i="48" s="1"/>
  <c r="D728" i="48"/>
  <c r="S728" i="48" s="1"/>
  <c r="P728" i="48"/>
  <c r="Q728" i="48"/>
  <c r="R728" i="48" s="1"/>
  <c r="K729" i="48"/>
  <c r="L729" i="48" s="1"/>
  <c r="M729" i="48" s="1"/>
  <c r="F729" i="48" a="1"/>
  <c r="F729" i="48" s="1"/>
  <c r="C729" i="48" a="1"/>
  <c r="C729" i="48" s="1"/>
  <c r="T729" i="48"/>
  <c r="A730" i="48"/>
  <c r="N729" i="48"/>
  <c r="B729" i="48"/>
  <c r="U729" i="48"/>
  <c r="O729" i="48"/>
  <c r="D729" i="48" l="1"/>
  <c r="S729" i="48" s="1"/>
  <c r="H729" i="48"/>
  <c r="J729" i="48" s="1"/>
  <c r="P729" i="48"/>
  <c r="Q729" i="48"/>
  <c r="R729" i="48" s="1"/>
  <c r="I729" i="48"/>
  <c r="C730" i="48" a="1"/>
  <c r="C730" i="48" s="1"/>
  <c r="Q730" i="48" s="1"/>
  <c r="R730" i="48" s="1"/>
  <c r="K730" i="48"/>
  <c r="L730" i="48" s="1"/>
  <c r="M730" i="48" s="1"/>
  <c r="F730" i="48" a="1"/>
  <c r="F730" i="48" s="1"/>
  <c r="G729" i="48"/>
  <c r="E728" i="48"/>
  <c r="E729" i="48" s="1"/>
  <c r="B730" i="48"/>
  <c r="A731" i="48"/>
  <c r="N730" i="48"/>
  <c r="O730" i="48"/>
  <c r="T730" i="48"/>
  <c r="U730" i="48"/>
  <c r="P730" i="48" l="1"/>
  <c r="S730" i="48"/>
  <c r="G730" i="48"/>
  <c r="I730" i="48"/>
  <c r="F731" i="48" a="1"/>
  <c r="F731" i="48" s="1"/>
  <c r="C731" i="48" a="1"/>
  <c r="C731" i="48" s="1"/>
  <c r="K731" i="48"/>
  <c r="L731" i="48" s="1"/>
  <c r="M731" i="48" s="1"/>
  <c r="D730" i="48"/>
  <c r="E730" i="48" s="1"/>
  <c r="H730" i="48"/>
  <c r="J730" i="48" s="1"/>
  <c r="B731" i="48"/>
  <c r="A732" i="48"/>
  <c r="N731" i="48"/>
  <c r="T731" i="48"/>
  <c r="U731" i="48"/>
  <c r="O731" i="48"/>
  <c r="G731" i="48" l="1"/>
  <c r="I731" i="48"/>
  <c r="S731" i="48"/>
  <c r="P731" i="48"/>
  <c r="H731" i="48"/>
  <c r="J731" i="48" s="1"/>
  <c r="Q731" i="48"/>
  <c r="R731" i="48" s="1"/>
  <c r="C732" i="48" a="1"/>
  <c r="C732" i="48" s="1"/>
  <c r="G732" i="48" s="1"/>
  <c r="K732" i="48"/>
  <c r="L732" i="48" s="1"/>
  <c r="M732" i="48" s="1"/>
  <c r="F732" i="48" a="1"/>
  <c r="F732" i="48" s="1"/>
  <c r="D731" i="48"/>
  <c r="E731" i="48" s="1"/>
  <c r="A733" i="48"/>
  <c r="B732" i="48"/>
  <c r="N732" i="48"/>
  <c r="T732" i="48"/>
  <c r="U732" i="48"/>
  <c r="O732" i="48"/>
  <c r="D732" i="48" l="1"/>
  <c r="E732" i="48" s="1"/>
  <c r="H732" i="48"/>
  <c r="J732" i="48" s="1"/>
  <c r="S732" i="48"/>
  <c r="Q732" i="48"/>
  <c r="R732" i="48" s="1"/>
  <c r="I732" i="48"/>
  <c r="K733" i="48"/>
  <c r="L733" i="48" s="1"/>
  <c r="M733" i="48" s="1"/>
  <c r="F733" i="48" a="1"/>
  <c r="F733" i="48" s="1"/>
  <c r="C733" i="48" a="1"/>
  <c r="C733" i="48" s="1"/>
  <c r="T733" i="48"/>
  <c r="P732" i="48"/>
  <c r="N733" i="48"/>
  <c r="B733" i="48"/>
  <c r="A734" i="48"/>
  <c r="U733" i="48"/>
  <c r="O733" i="48"/>
  <c r="G733" i="48" l="1"/>
  <c r="P733" i="48"/>
  <c r="I733" i="48"/>
  <c r="C734" i="48" a="1"/>
  <c r="C734" i="48" s="1"/>
  <c r="Q734" i="48" s="1"/>
  <c r="R734" i="48" s="1"/>
  <c r="F734" i="48" a="1"/>
  <c r="F734" i="48" s="1"/>
  <c r="K734" i="48"/>
  <c r="L734" i="48" s="1"/>
  <c r="M734" i="48" s="1"/>
  <c r="U734" i="48"/>
  <c r="S733" i="48"/>
  <c r="Q733" i="48"/>
  <c r="R733" i="48" s="1"/>
  <c r="H733" i="48"/>
  <c r="J733" i="48" s="1"/>
  <c r="D733" i="48"/>
  <c r="E733" i="48" s="1"/>
  <c r="A735" i="48"/>
  <c r="N734" i="48"/>
  <c r="B734" i="48"/>
  <c r="O734" i="48"/>
  <c r="T734" i="48"/>
  <c r="P734" i="48" l="1"/>
  <c r="I734" i="48"/>
  <c r="D734" i="48"/>
  <c r="E734" i="48" s="1"/>
  <c r="S734" i="48"/>
  <c r="C735" i="48" a="1"/>
  <c r="C735" i="48" s="1"/>
  <c r="H735" i="48" s="1"/>
  <c r="I735" i="48" s="1"/>
  <c r="F735" i="48" a="1"/>
  <c r="F735" i="48" s="1"/>
  <c r="K735" i="48"/>
  <c r="L735" i="48" s="1"/>
  <c r="M735" i="48" s="1"/>
  <c r="G734" i="48"/>
  <c r="H734" i="48"/>
  <c r="J734" i="48" s="1"/>
  <c r="N735" i="48"/>
  <c r="A736" i="48"/>
  <c r="B735" i="48"/>
  <c r="O735" i="48"/>
  <c r="T735" i="48"/>
  <c r="U735" i="48"/>
  <c r="D735" i="48" l="1"/>
  <c r="E735" i="48" s="1"/>
  <c r="G735" i="48"/>
  <c r="S735" i="48"/>
  <c r="J735" i="48"/>
  <c r="Q735" i="48" s="1"/>
  <c r="R735" i="48" s="1"/>
  <c r="F736" i="48" a="1"/>
  <c r="F736" i="48" s="1"/>
  <c r="C736" i="48" a="1"/>
  <c r="C736" i="48" s="1"/>
  <c r="G736" i="48" s="1"/>
  <c r="K736" i="48"/>
  <c r="L736" i="48" s="1"/>
  <c r="M736" i="48" s="1"/>
  <c r="U736" i="48"/>
  <c r="P735" i="48"/>
  <c r="N736" i="48"/>
  <c r="A737" i="48"/>
  <c r="B736" i="48"/>
  <c r="O736" i="48"/>
  <c r="T736" i="48"/>
  <c r="D736" i="48" l="1"/>
  <c r="E736" i="48" s="1"/>
  <c r="H736" i="48"/>
  <c r="I736" i="48" s="1"/>
  <c r="P736" i="48"/>
  <c r="J736" i="48"/>
  <c r="Q736" i="48" s="1"/>
  <c r="R736" i="48" s="1"/>
  <c r="F737" i="48" a="1"/>
  <c r="F737" i="48" s="1"/>
  <c r="K737" i="48"/>
  <c r="L737" i="48" s="1"/>
  <c r="M737" i="48" s="1"/>
  <c r="C737" i="48" a="1"/>
  <c r="C737" i="48" s="1"/>
  <c r="S736" i="48"/>
  <c r="N737" i="48"/>
  <c r="A738" i="48"/>
  <c r="B737" i="48"/>
  <c r="O737" i="48"/>
  <c r="U737" i="48"/>
  <c r="T737" i="48"/>
  <c r="G737" i="48" l="1"/>
  <c r="D737" i="48"/>
  <c r="E737" i="48" s="1"/>
  <c r="P737" i="48"/>
  <c r="S737" i="48"/>
  <c r="J737" i="48"/>
  <c r="Q737" i="48" s="1"/>
  <c r="R737" i="48" s="1"/>
  <c r="K738" i="48"/>
  <c r="L738" i="48" s="1"/>
  <c r="M738" i="48" s="1"/>
  <c r="C738" i="48" a="1"/>
  <c r="C738" i="48" s="1"/>
  <c r="F738" i="48" a="1"/>
  <c r="F738" i="48" s="1"/>
  <c r="O738" i="48"/>
  <c r="H737" i="48"/>
  <c r="I737" i="48" s="1"/>
  <c r="B738" i="48"/>
  <c r="A739" i="48"/>
  <c r="N738" i="48"/>
  <c r="T738" i="48"/>
  <c r="U738" i="48"/>
  <c r="G738" i="48" l="1"/>
  <c r="P738" i="48"/>
  <c r="S738" i="48"/>
  <c r="D738" i="48"/>
  <c r="E738" i="48" s="1"/>
  <c r="H738" i="48"/>
  <c r="I738" i="48" s="1"/>
  <c r="J738" i="48"/>
  <c r="Q738" i="48" s="1"/>
  <c r="R738" i="48" s="1"/>
  <c r="K739" i="48"/>
  <c r="L739" i="48" s="1"/>
  <c r="M739" i="48" s="1"/>
  <c r="C739" i="48" a="1"/>
  <c r="C739" i="48" s="1"/>
  <c r="S739" i="48" s="1"/>
  <c r="F739" i="48" a="1"/>
  <c r="F739" i="48" s="1"/>
  <c r="N739" i="48"/>
  <c r="B739" i="48"/>
  <c r="A740" i="48"/>
  <c r="U739" i="48"/>
  <c r="T739" i="48"/>
  <c r="O739" i="48"/>
  <c r="G739" i="48" l="1"/>
  <c r="H739" i="48"/>
  <c r="I739" i="48" s="1"/>
  <c r="J739" i="48"/>
  <c r="Q739" i="48" s="1"/>
  <c r="R739" i="48" s="1"/>
  <c r="C740" i="48" a="1"/>
  <c r="C740" i="48" s="1"/>
  <c r="K740" i="48"/>
  <c r="L740" i="48" s="1"/>
  <c r="M740" i="48" s="1"/>
  <c r="F740" i="48" a="1"/>
  <c r="F740" i="48" s="1"/>
  <c r="P739" i="48"/>
  <c r="D739" i="48"/>
  <c r="E739" i="48" s="1"/>
  <c r="A741" i="48"/>
  <c r="B740" i="48"/>
  <c r="N740" i="48"/>
  <c r="U740" i="48"/>
  <c r="O740" i="48"/>
  <c r="T740" i="48"/>
  <c r="G740" i="48" l="1"/>
  <c r="K741" i="48"/>
  <c r="L741" i="48" s="1"/>
  <c r="M741" i="48" s="1"/>
  <c r="F741" i="48" a="1"/>
  <c r="F741" i="48" s="1"/>
  <c r="C741" i="48" a="1"/>
  <c r="C741" i="48" s="1"/>
  <c r="J741" i="48" s="1"/>
  <c r="Q741" i="48" s="1"/>
  <c r="R741" i="48" s="1"/>
  <c r="O741" i="48"/>
  <c r="D740" i="48"/>
  <c r="S740" i="48" s="1"/>
  <c r="J740" i="48"/>
  <c r="Q740" i="48" s="1"/>
  <c r="R740" i="48" s="1"/>
  <c r="H740" i="48"/>
  <c r="I740" i="48" s="1"/>
  <c r="P740" i="48"/>
  <c r="A742" i="48"/>
  <c r="N741" i="48"/>
  <c r="B741" i="48"/>
  <c r="T741" i="48"/>
  <c r="U741" i="48"/>
  <c r="E740" i="48" l="1"/>
  <c r="D741" i="48"/>
  <c r="H741" i="48"/>
  <c r="I741" i="48" s="1"/>
  <c r="P741" i="48"/>
  <c r="G741" i="48"/>
  <c r="E741" i="48"/>
  <c r="S741" i="48"/>
  <c r="K742" i="48"/>
  <c r="L742" i="48" s="1"/>
  <c r="M742" i="48" s="1"/>
  <c r="C742" i="48" a="1"/>
  <c r="C742" i="48" s="1"/>
  <c r="F742" i="48" a="1"/>
  <c r="F742" i="48" s="1"/>
  <c r="N742" i="48"/>
  <c r="A743" i="48"/>
  <c r="B742" i="48"/>
  <c r="U742" i="48"/>
  <c r="O742" i="48"/>
  <c r="T742" i="48"/>
  <c r="G742" i="48" l="1"/>
  <c r="P742" i="48"/>
  <c r="D742" i="48"/>
  <c r="E742" i="48" s="1"/>
  <c r="H742" i="48"/>
  <c r="I742" i="48" s="1"/>
  <c r="S742" i="48"/>
  <c r="J742" i="48"/>
  <c r="Q742" i="48" s="1"/>
  <c r="R742" i="48" s="1"/>
  <c r="C743" i="48" a="1"/>
  <c r="C743" i="48" s="1"/>
  <c r="K743" i="48"/>
  <c r="L743" i="48" s="1"/>
  <c r="M743" i="48" s="1"/>
  <c r="F743" i="48" a="1"/>
  <c r="F743" i="48" s="1"/>
  <c r="O743" i="48"/>
  <c r="B743" i="48"/>
  <c r="N743" i="48"/>
  <c r="A744" i="48"/>
  <c r="T743" i="48"/>
  <c r="U743" i="48"/>
  <c r="G743" i="48" l="1"/>
  <c r="S743" i="48"/>
  <c r="K744" i="48"/>
  <c r="L744" i="48" s="1"/>
  <c r="M744" i="48" s="1"/>
  <c r="F744" i="48" a="1"/>
  <c r="F744" i="48" s="1"/>
  <c r="C744" i="48" a="1"/>
  <c r="C744" i="48" s="1"/>
  <c r="P744" i="48" s="1"/>
  <c r="J743" i="48"/>
  <c r="Q743" i="48" s="1"/>
  <c r="R743" i="48" s="1"/>
  <c r="P743" i="48"/>
  <c r="H743" i="48"/>
  <c r="I743" i="48" s="1"/>
  <c r="D743" i="48"/>
  <c r="E743" i="48" s="1"/>
  <c r="N744" i="48"/>
  <c r="A745" i="48"/>
  <c r="B744" i="48"/>
  <c r="U744" i="48"/>
  <c r="T744" i="48"/>
  <c r="O744" i="48"/>
  <c r="D744" i="48" l="1"/>
  <c r="E744" i="48" s="1"/>
  <c r="H744" i="48"/>
  <c r="I744" i="48" s="1"/>
  <c r="G744" i="48"/>
  <c r="J744" i="48"/>
  <c r="Q744" i="48" s="1"/>
  <c r="R744" i="48" s="1"/>
  <c r="S744" i="48"/>
  <c r="C745" i="48" a="1"/>
  <c r="C745" i="48" s="1"/>
  <c r="F745" i="48" a="1"/>
  <c r="F745" i="48" s="1"/>
  <c r="K745" i="48"/>
  <c r="L745" i="48" s="1"/>
  <c r="M745" i="48" s="1"/>
  <c r="N745" i="48"/>
  <c r="A746" i="48"/>
  <c r="B745" i="48"/>
  <c r="U745" i="48"/>
  <c r="O745" i="48"/>
  <c r="T745" i="48"/>
  <c r="G745" i="48" l="1"/>
  <c r="H745" i="48"/>
  <c r="I745" i="48" s="1"/>
  <c r="D745" i="48"/>
  <c r="E745" i="48" s="1"/>
  <c r="S745" i="48"/>
  <c r="P745" i="48"/>
  <c r="J745" i="48"/>
  <c r="Q745" i="48" s="1"/>
  <c r="R745" i="48" s="1"/>
  <c r="C746" i="48" a="1"/>
  <c r="C746" i="48" s="1"/>
  <c r="D746" i="48" s="1"/>
  <c r="S746" i="48" s="1"/>
  <c r="K746" i="48"/>
  <c r="L746" i="48" s="1"/>
  <c r="M746" i="48" s="1"/>
  <c r="F746" i="48" a="1"/>
  <c r="F746" i="48" s="1"/>
  <c r="B746" i="48"/>
  <c r="N746" i="48"/>
  <c r="A747" i="48"/>
  <c r="O746" i="48"/>
  <c r="T746" i="48"/>
  <c r="U746" i="48"/>
  <c r="G746" i="48" l="1"/>
  <c r="E746" i="48"/>
  <c r="H746" i="48"/>
  <c r="I746" i="48" s="1"/>
  <c r="F747" i="48" a="1"/>
  <c r="F747" i="48" s="1"/>
  <c r="K747" i="48"/>
  <c r="L747" i="48" s="1"/>
  <c r="M747" i="48" s="1"/>
  <c r="C747" i="48" a="1"/>
  <c r="C747" i="48" s="1"/>
  <c r="P747" i="48" s="1"/>
  <c r="U747" i="48"/>
  <c r="J746" i="48"/>
  <c r="Q746" i="48" s="1"/>
  <c r="R746" i="48" s="1"/>
  <c r="P746" i="48"/>
  <c r="A748" i="48"/>
  <c r="B747" i="48"/>
  <c r="N747" i="48"/>
  <c r="O747" i="48"/>
  <c r="T747" i="48"/>
  <c r="J747" i="48" l="1"/>
  <c r="Q747" i="48" s="1"/>
  <c r="R747" i="48" s="1"/>
  <c r="K748" i="48"/>
  <c r="L748" i="48" s="1"/>
  <c r="M748" i="48" s="1"/>
  <c r="C748" i="48" a="1"/>
  <c r="C748" i="48" s="1"/>
  <c r="F748" i="48" a="1"/>
  <c r="F748" i="48" s="1"/>
  <c r="O748" i="48"/>
  <c r="G747" i="48"/>
  <c r="D747" i="48"/>
  <c r="S747" i="48" s="1"/>
  <c r="H747" i="48"/>
  <c r="I747" i="48" s="1"/>
  <c r="N748" i="48"/>
  <c r="A749" i="48"/>
  <c r="B748" i="48"/>
  <c r="U748" i="48"/>
  <c r="T748" i="48"/>
  <c r="G748" i="48" l="1"/>
  <c r="H748" i="48"/>
  <c r="I748" i="48" s="1"/>
  <c r="P748" i="48"/>
  <c r="S748" i="48"/>
  <c r="E747" i="48"/>
  <c r="D748" i="48"/>
  <c r="E748" i="48" s="1"/>
  <c r="Q748" i="48"/>
  <c r="R748" i="48" s="1"/>
  <c r="J748" i="48"/>
  <c r="F749" i="48" a="1"/>
  <c r="F749" i="48" s="1"/>
  <c r="C749" i="48" a="1"/>
  <c r="C749" i="48" s="1"/>
  <c r="K749" i="48"/>
  <c r="L749" i="48" s="1"/>
  <c r="M749" i="48" s="1"/>
  <c r="A750" i="48"/>
  <c r="N749" i="48"/>
  <c r="B749" i="48"/>
  <c r="U749" i="48"/>
  <c r="O749" i="48"/>
  <c r="T749" i="48"/>
  <c r="D749" i="48" l="1"/>
  <c r="S749" i="48" s="1"/>
  <c r="J749" i="48"/>
  <c r="Q749" i="48" s="1"/>
  <c r="R749" i="48" s="1"/>
  <c r="P749" i="48"/>
  <c r="C750" i="48" a="1"/>
  <c r="C750" i="48" s="1"/>
  <c r="K750" i="48"/>
  <c r="L750" i="48" s="1"/>
  <c r="M750" i="48" s="1"/>
  <c r="F750" i="48" a="1"/>
  <c r="F750" i="48" s="1"/>
  <c r="G749" i="48"/>
  <c r="E749" i="48"/>
  <c r="H749" i="48"/>
  <c r="I749" i="48" s="1"/>
  <c r="N750" i="48"/>
  <c r="B750" i="48"/>
  <c r="A751" i="48"/>
  <c r="O750" i="48"/>
  <c r="U750" i="48"/>
  <c r="T750" i="48"/>
  <c r="G750" i="48" l="1"/>
  <c r="J750" i="48"/>
  <c r="Q750" i="48" s="1"/>
  <c r="R750" i="48" s="1"/>
  <c r="D750" i="48"/>
  <c r="S750" i="48" s="1"/>
  <c r="P750" i="48"/>
  <c r="H750" i="48"/>
  <c r="K751" i="48"/>
  <c r="L751" i="48" s="1"/>
  <c r="M751" i="48" s="1"/>
  <c r="C751" i="48" a="1"/>
  <c r="C751" i="48" s="1"/>
  <c r="F751" i="48" a="1"/>
  <c r="F751" i="48" s="1"/>
  <c r="T751" i="48"/>
  <c r="I750" i="48"/>
  <c r="B751" i="48"/>
  <c r="A752" i="48"/>
  <c r="N751" i="48"/>
  <c r="U751" i="48"/>
  <c r="O751" i="48"/>
  <c r="G751" i="48" l="1"/>
  <c r="H751" i="48"/>
  <c r="S751" i="48"/>
  <c r="D751" i="48"/>
  <c r="Q751" i="48"/>
  <c r="R751" i="48" s="1"/>
  <c r="I751" i="48"/>
  <c r="F752" i="48" a="1"/>
  <c r="F752" i="48" s="1"/>
  <c r="K752" i="48"/>
  <c r="L752" i="48" s="1"/>
  <c r="M752" i="48" s="1"/>
  <c r="C752" i="48" a="1"/>
  <c r="C752" i="48" s="1"/>
  <c r="Q752" i="48" s="1"/>
  <c r="R752" i="48" s="1"/>
  <c r="J751" i="48"/>
  <c r="P751" i="48"/>
  <c r="E750" i="48"/>
  <c r="B752" i="48"/>
  <c r="N752" i="48"/>
  <c r="A753" i="48"/>
  <c r="O752" i="48"/>
  <c r="T752" i="48"/>
  <c r="U752" i="48"/>
  <c r="E751" i="48" l="1"/>
  <c r="I752" i="48"/>
  <c r="C753" i="48" a="1"/>
  <c r="C753" i="48" s="1"/>
  <c r="F753" i="48" a="1"/>
  <c r="F753" i="48" s="1"/>
  <c r="K753" i="48"/>
  <c r="L753" i="48" s="1"/>
  <c r="M753" i="48" s="1"/>
  <c r="S752" i="48"/>
  <c r="H752" i="48"/>
  <c r="P752" i="48"/>
  <c r="G752" i="48"/>
  <c r="J752" i="48"/>
  <c r="D752" i="48"/>
  <c r="E752" i="48" s="1"/>
  <c r="N753" i="48"/>
  <c r="B753" i="48"/>
  <c r="A754" i="48"/>
  <c r="T753" i="48"/>
  <c r="U753" i="48"/>
  <c r="O753" i="48"/>
  <c r="G753" i="48" l="1"/>
  <c r="P753" i="48"/>
  <c r="Q753" i="48" s="1"/>
  <c r="R753" i="48" s="1"/>
  <c r="S753" i="48"/>
  <c r="C754" i="48" a="1"/>
  <c r="C754" i="48" s="1"/>
  <c r="Q754" i="48" s="1"/>
  <c r="R754" i="48" s="1"/>
  <c r="F754" i="48" a="1"/>
  <c r="F754" i="48" s="1"/>
  <c r="K754" i="48"/>
  <c r="L754" i="48" s="1"/>
  <c r="M754" i="48" s="1"/>
  <c r="I753" i="48"/>
  <c r="H753" i="48"/>
  <c r="J753" i="48" s="1"/>
  <c r="D753" i="48"/>
  <c r="E753" i="48" s="1"/>
  <c r="A755" i="48"/>
  <c r="N754" i="48"/>
  <c r="B754" i="48"/>
  <c r="U754" i="48"/>
  <c r="T754" i="48"/>
  <c r="O754" i="48"/>
  <c r="H754" i="48" l="1"/>
  <c r="J754" i="48" s="1"/>
  <c r="G754" i="48"/>
  <c r="I754" i="48"/>
  <c r="P754" i="48"/>
  <c r="K755" i="48"/>
  <c r="L755" i="48" s="1"/>
  <c r="M755" i="48" s="1"/>
  <c r="F755" i="48" a="1"/>
  <c r="F755" i="48" s="1"/>
  <c r="C755" i="48" a="1"/>
  <c r="C755" i="48" s="1"/>
  <c r="H755" i="48" s="1"/>
  <c r="J755" i="48" s="1"/>
  <c r="D754" i="48"/>
  <c r="S754" i="48" s="1"/>
  <c r="B755" i="48"/>
  <c r="A756" i="48"/>
  <c r="N755" i="48"/>
  <c r="U755" i="48"/>
  <c r="T755" i="48"/>
  <c r="O755" i="48"/>
  <c r="E754" i="48" l="1"/>
  <c r="G755" i="48"/>
  <c r="D755" i="48"/>
  <c r="S755" i="48" s="1"/>
  <c r="P755" i="48"/>
  <c r="Q755" i="48" s="1"/>
  <c r="R755" i="48" s="1"/>
  <c r="I755" i="48"/>
  <c r="C756" i="48" a="1"/>
  <c r="C756" i="48" s="1"/>
  <c r="H756" i="48" s="1"/>
  <c r="J756" i="48" s="1"/>
  <c r="F756" i="48" a="1"/>
  <c r="F756" i="48" s="1"/>
  <c r="K756" i="48"/>
  <c r="L756" i="48" s="1"/>
  <c r="M756" i="48" s="1"/>
  <c r="U756" i="48"/>
  <c r="B756" i="48"/>
  <c r="A757" i="48"/>
  <c r="N756" i="48"/>
  <c r="T756" i="48"/>
  <c r="O756" i="48"/>
  <c r="P756" i="48" l="1"/>
  <c r="G756" i="48"/>
  <c r="D756" i="48"/>
  <c r="S756" i="48" s="1"/>
  <c r="I756" i="48"/>
  <c r="K757" i="48"/>
  <c r="L757" i="48" s="1"/>
  <c r="M757" i="48" s="1"/>
  <c r="F757" i="48" a="1"/>
  <c r="F757" i="48" s="1"/>
  <c r="C757" i="48" a="1"/>
  <c r="C757" i="48" s="1"/>
  <c r="H757" i="48" s="1"/>
  <c r="J757" i="48" s="1"/>
  <c r="T757" i="48"/>
  <c r="Q756" i="48"/>
  <c r="R756" i="48" s="1"/>
  <c r="E755" i="48"/>
  <c r="N757" i="48"/>
  <c r="B757" i="48"/>
  <c r="A758" i="48"/>
  <c r="U757" i="48"/>
  <c r="O757" i="48"/>
  <c r="G757" i="48" l="1"/>
  <c r="K758" i="48"/>
  <c r="L758" i="48" s="1"/>
  <c r="M758" i="48" s="1"/>
  <c r="C758" i="48" a="1"/>
  <c r="C758" i="48" s="1"/>
  <c r="P758" i="48" s="1"/>
  <c r="F758" i="48" a="1"/>
  <c r="F758" i="48" s="1"/>
  <c r="T758" i="48"/>
  <c r="I757" i="48"/>
  <c r="D757" i="48"/>
  <c r="S757" i="48" s="1"/>
  <c r="E756" i="48"/>
  <c r="P757" i="48"/>
  <c r="Q757" i="48" s="1"/>
  <c r="R757" i="48" s="1"/>
  <c r="B758" i="48"/>
  <c r="N758" i="48"/>
  <c r="A759" i="48"/>
  <c r="O758" i="48"/>
  <c r="U758" i="48"/>
  <c r="D758" i="48" l="1"/>
  <c r="S758" i="48" s="1"/>
  <c r="H758" i="48"/>
  <c r="J758" i="48" s="1"/>
  <c r="K759" i="48"/>
  <c r="L759" i="48" s="1"/>
  <c r="M759" i="48" s="1"/>
  <c r="C759" i="48" a="1"/>
  <c r="C759" i="48" s="1"/>
  <c r="H759" i="48" s="1"/>
  <c r="J759" i="48" s="1"/>
  <c r="F759" i="48" a="1"/>
  <c r="F759" i="48" s="1"/>
  <c r="Q758" i="48"/>
  <c r="R758" i="48" s="1"/>
  <c r="G758" i="48"/>
  <c r="I758" i="48"/>
  <c r="E757" i="48"/>
  <c r="A760" i="48"/>
  <c r="N759" i="48"/>
  <c r="B759" i="48"/>
  <c r="T759" i="48"/>
  <c r="U759" i="48"/>
  <c r="O759" i="48"/>
  <c r="D759" i="48" l="1"/>
  <c r="P759" i="48"/>
  <c r="E758" i="48"/>
  <c r="Q759" i="48"/>
  <c r="R759" i="48" s="1"/>
  <c r="S759" i="48"/>
  <c r="I759" i="48"/>
  <c r="G759" i="48"/>
  <c r="C760" i="48" a="1"/>
  <c r="C760" i="48" s="1"/>
  <c r="F760" i="48" a="1"/>
  <c r="F760" i="48" s="1"/>
  <c r="K760" i="48"/>
  <c r="L760" i="48" s="1"/>
  <c r="M760" i="48" s="1"/>
  <c r="T760" i="48"/>
  <c r="B760" i="48"/>
  <c r="N760" i="48"/>
  <c r="A761" i="48"/>
  <c r="O760" i="48"/>
  <c r="U760" i="48"/>
  <c r="E759" i="48" l="1"/>
  <c r="G760" i="48"/>
  <c r="K761" i="48"/>
  <c r="L761" i="48" s="1"/>
  <c r="M761" i="48" s="1"/>
  <c r="C761" i="48" a="1"/>
  <c r="C761" i="48" s="1"/>
  <c r="F761" i="48" a="1"/>
  <c r="F761" i="48" s="1"/>
  <c r="Q760" i="48"/>
  <c r="R760" i="48" s="1"/>
  <c r="I760" i="48"/>
  <c r="P760" i="48"/>
  <c r="D760" i="48"/>
  <c r="S760" i="48" s="1"/>
  <c r="H760" i="48"/>
  <c r="J760" i="48" s="1"/>
  <c r="A762" i="48"/>
  <c r="N761" i="48"/>
  <c r="B761" i="48"/>
  <c r="O761" i="48"/>
  <c r="U761" i="48"/>
  <c r="T761" i="48"/>
  <c r="G761" i="48" l="1"/>
  <c r="D761" i="48"/>
  <c r="E760" i="48"/>
  <c r="H761" i="48"/>
  <c r="J761" i="48" s="1"/>
  <c r="Q761" i="48" s="1"/>
  <c r="R761" i="48" s="1"/>
  <c r="S761" i="48"/>
  <c r="P761" i="48"/>
  <c r="I761" i="48"/>
  <c r="F762" i="48" a="1"/>
  <c r="F762" i="48" s="1"/>
  <c r="K762" i="48"/>
  <c r="L762" i="48" s="1"/>
  <c r="M762" i="48" s="1"/>
  <c r="C762" i="48" a="1"/>
  <c r="C762" i="48" s="1"/>
  <c r="T762" i="48"/>
  <c r="A763" i="48"/>
  <c r="N762" i="48"/>
  <c r="B762" i="48"/>
  <c r="O762" i="48"/>
  <c r="U762" i="48"/>
  <c r="E761" i="48" l="1"/>
  <c r="G762" i="48"/>
  <c r="S762" i="48"/>
  <c r="I762" i="48"/>
  <c r="Q762" i="48"/>
  <c r="R762" i="48" s="1"/>
  <c r="C763" i="48" a="1"/>
  <c r="C763" i="48" s="1"/>
  <c r="F763" i="48" a="1"/>
  <c r="F763" i="48" s="1"/>
  <c r="K763" i="48"/>
  <c r="L763" i="48" s="1"/>
  <c r="M763" i="48" s="1"/>
  <c r="O763" i="48"/>
  <c r="D762" i="48"/>
  <c r="E762" i="48" s="1"/>
  <c r="P762" i="48"/>
  <c r="H762" i="48"/>
  <c r="J762" i="48" s="1"/>
  <c r="B763" i="48"/>
  <c r="A764" i="48"/>
  <c r="N763" i="48"/>
  <c r="U763" i="48"/>
  <c r="T763" i="48"/>
  <c r="G763" i="48" l="1"/>
  <c r="S763" i="48"/>
  <c r="P763" i="48"/>
  <c r="Q763" i="48" s="1"/>
  <c r="R763" i="48" s="1"/>
  <c r="D763" i="48"/>
  <c r="E763" i="48" s="1"/>
  <c r="H763" i="48"/>
  <c r="J763" i="48" s="1"/>
  <c r="I763" i="48"/>
  <c r="F764" i="48" a="1"/>
  <c r="F764" i="48" s="1"/>
  <c r="K764" i="48"/>
  <c r="L764" i="48" s="1"/>
  <c r="M764" i="48" s="1"/>
  <c r="C764" i="48" a="1"/>
  <c r="C764" i="48" s="1"/>
  <c r="N764" i="48"/>
  <c r="B764" i="48"/>
  <c r="A765" i="48"/>
  <c r="U764" i="48"/>
  <c r="T764" i="48"/>
  <c r="O764" i="48"/>
  <c r="S764" i="48" l="1"/>
  <c r="H764" i="48"/>
  <c r="J764" i="48" s="1"/>
  <c r="P764" i="48"/>
  <c r="Q764" i="48" s="1"/>
  <c r="R764" i="48" s="1"/>
  <c r="D764" i="48"/>
  <c r="E764" i="48" s="1"/>
  <c r="K765" i="48"/>
  <c r="L765" i="48" s="1"/>
  <c r="M765" i="48" s="1"/>
  <c r="F765" i="48" a="1"/>
  <c r="F765" i="48" s="1"/>
  <c r="C765" i="48" a="1"/>
  <c r="C765" i="48" s="1"/>
  <c r="O765" i="48"/>
  <c r="I764" i="48"/>
  <c r="G764" i="48"/>
  <c r="B765" i="48"/>
  <c r="A766" i="48"/>
  <c r="N765" i="48"/>
  <c r="T765" i="48"/>
  <c r="U765" i="48"/>
  <c r="G765" i="48" l="1"/>
  <c r="I765" i="48"/>
  <c r="C766" i="48" a="1"/>
  <c r="C766" i="48" s="1"/>
  <c r="Q766" i="48" s="1"/>
  <c r="R766" i="48" s="1"/>
  <c r="F766" i="48" a="1"/>
  <c r="F766" i="48" s="1"/>
  <c r="K766" i="48"/>
  <c r="L766" i="48" s="1"/>
  <c r="M766" i="48" s="1"/>
  <c r="O766" i="48"/>
  <c r="Q765" i="48"/>
  <c r="R765" i="48" s="1"/>
  <c r="H765" i="48"/>
  <c r="J765" i="48" s="1"/>
  <c r="P765" i="48"/>
  <c r="D765" i="48"/>
  <c r="S765" i="48" s="1"/>
  <c r="B766" i="48"/>
  <c r="N766" i="48"/>
  <c r="A767" i="48"/>
  <c r="T766" i="48"/>
  <c r="U766" i="48"/>
  <c r="I766" i="48" l="1"/>
  <c r="P766" i="48"/>
  <c r="K767" i="48"/>
  <c r="L767" i="48" s="1"/>
  <c r="M767" i="48" s="1"/>
  <c r="F767" i="48" a="1"/>
  <c r="F767" i="48" s="1"/>
  <c r="C767" i="48" a="1"/>
  <c r="C767" i="48" s="1"/>
  <c r="G766" i="48"/>
  <c r="S766" i="48"/>
  <c r="D766" i="48"/>
  <c r="E766" i="48" s="1"/>
  <c r="E765" i="48"/>
  <c r="H766" i="48"/>
  <c r="J766" i="48" s="1"/>
  <c r="A768" i="48"/>
  <c r="B767" i="48"/>
  <c r="N767" i="48"/>
  <c r="T767" i="48"/>
  <c r="U767" i="48"/>
  <c r="O767" i="48"/>
  <c r="G767" i="48" l="1"/>
  <c r="P767" i="48"/>
  <c r="D767" i="48"/>
  <c r="E767" i="48" s="1"/>
  <c r="I767" i="48"/>
  <c r="Q767" i="48"/>
  <c r="R767" i="48" s="1"/>
  <c r="S767" i="48"/>
  <c r="F768" i="48" a="1"/>
  <c r="F768" i="48" s="1"/>
  <c r="C768" i="48" a="1"/>
  <c r="C768" i="48" s="1"/>
  <c r="K768" i="48"/>
  <c r="L768" i="48" s="1"/>
  <c r="M768" i="48" s="1"/>
  <c r="O768" i="48"/>
  <c r="H767" i="48"/>
  <c r="J767" i="48" s="1"/>
  <c r="B768" i="48"/>
  <c r="N768" i="48"/>
  <c r="A769" i="48"/>
  <c r="U768" i="48"/>
  <c r="T768" i="48"/>
  <c r="G768" i="48" l="1"/>
  <c r="H768" i="48"/>
  <c r="J768" i="48" s="1"/>
  <c r="D768" i="48"/>
  <c r="S768" i="48" s="1"/>
  <c r="F769" i="48" a="1"/>
  <c r="F769" i="48" s="1"/>
  <c r="C769" i="48" a="1"/>
  <c r="C769" i="48" s="1"/>
  <c r="H769" i="48" s="1"/>
  <c r="J769" i="48" s="1"/>
  <c r="K769" i="48"/>
  <c r="L769" i="48" s="1"/>
  <c r="M769" i="48" s="1"/>
  <c r="O769" i="48"/>
  <c r="I768" i="48"/>
  <c r="P768" i="48"/>
  <c r="Q768" i="48" s="1"/>
  <c r="R768" i="48" s="1"/>
  <c r="N769" i="48"/>
  <c r="A770" i="48"/>
  <c r="B769" i="48"/>
  <c r="U769" i="48"/>
  <c r="T769" i="48"/>
  <c r="D769" i="48" l="1"/>
  <c r="S769" i="48" s="1"/>
  <c r="G769" i="48"/>
  <c r="Q769" i="48"/>
  <c r="R769" i="48" s="1"/>
  <c r="C770" i="48" a="1"/>
  <c r="C770" i="48" s="1"/>
  <c r="I770" i="48" s="1"/>
  <c r="K770" i="48"/>
  <c r="L770" i="48" s="1"/>
  <c r="M770" i="48" s="1"/>
  <c r="F770" i="48" a="1"/>
  <c r="F770" i="48" s="1"/>
  <c r="T770" i="48"/>
  <c r="I769" i="48"/>
  <c r="P769" i="48"/>
  <c r="E768" i="48"/>
  <c r="E769" i="48" s="1"/>
  <c r="A771" i="48"/>
  <c r="B770" i="48"/>
  <c r="N770" i="48"/>
  <c r="O770" i="48"/>
  <c r="U770" i="48"/>
  <c r="H770" i="48" l="1"/>
  <c r="J770" i="48" s="1"/>
  <c r="G770" i="48"/>
  <c r="Q770" i="48"/>
  <c r="R770" i="48" s="1"/>
  <c r="F771" i="48" a="1"/>
  <c r="F771" i="48" s="1"/>
  <c r="C771" i="48" a="1"/>
  <c r="C771" i="48" s="1"/>
  <c r="G771" i="48" s="1"/>
  <c r="K771" i="48"/>
  <c r="L771" i="48" s="1"/>
  <c r="M771" i="48" s="1"/>
  <c r="P770" i="48"/>
  <c r="D770" i="48"/>
  <c r="S770" i="48" s="1"/>
  <c r="B771" i="48"/>
  <c r="N771" i="48"/>
  <c r="A772" i="48"/>
  <c r="O771" i="48"/>
  <c r="U771" i="48"/>
  <c r="T771" i="48"/>
  <c r="E770" i="48" l="1"/>
  <c r="P771" i="48"/>
  <c r="Q771" i="48" s="1"/>
  <c r="R771" i="48" s="1"/>
  <c r="C772" i="48" a="1"/>
  <c r="C772" i="48" s="1"/>
  <c r="I772" i="48" s="1"/>
  <c r="K772" i="48"/>
  <c r="L772" i="48" s="1"/>
  <c r="M772" i="48" s="1"/>
  <c r="F772" i="48" a="1"/>
  <c r="F772" i="48" s="1"/>
  <c r="O772" i="48"/>
  <c r="H771" i="48"/>
  <c r="J771" i="48" s="1"/>
  <c r="S771" i="48"/>
  <c r="I771" i="48"/>
  <c r="D771" i="48"/>
  <c r="E771" i="48" s="1"/>
  <c r="N772" i="48"/>
  <c r="B772" i="48"/>
  <c r="A773" i="48"/>
  <c r="T772" i="48"/>
  <c r="U772" i="48"/>
  <c r="D772" i="48" l="1"/>
  <c r="S772" i="48" s="1"/>
  <c r="K773" i="48"/>
  <c r="L773" i="48" s="1"/>
  <c r="M773" i="48" s="1"/>
  <c r="C773" i="48" a="1"/>
  <c r="C773" i="48" s="1"/>
  <c r="F773" i="48" a="1"/>
  <c r="F773" i="48" s="1"/>
  <c r="O773" i="48"/>
  <c r="P772" i="48"/>
  <c r="Q772" i="48"/>
  <c r="R772" i="48" s="1"/>
  <c r="G772" i="48"/>
  <c r="E772" i="48"/>
  <c r="H772" i="48"/>
  <c r="J772" i="48" s="1"/>
  <c r="A774" i="48"/>
  <c r="N773" i="48"/>
  <c r="B773" i="48"/>
  <c r="U773" i="48"/>
  <c r="T773" i="48"/>
  <c r="G773" i="48" l="1"/>
  <c r="P773" i="48"/>
  <c r="D773" i="48"/>
  <c r="E773" i="48" s="1"/>
  <c r="H773" i="48"/>
  <c r="I773" i="48"/>
  <c r="J773" i="48"/>
  <c r="Q773" i="48" s="1"/>
  <c r="R773" i="48" s="1"/>
  <c r="S773" i="48"/>
  <c r="C774" i="48" a="1"/>
  <c r="C774" i="48" s="1"/>
  <c r="G774" i="48" s="1"/>
  <c r="K774" i="48"/>
  <c r="L774" i="48" s="1"/>
  <c r="M774" i="48" s="1"/>
  <c r="F774" i="48" a="1"/>
  <c r="F774" i="48" s="1"/>
  <c r="O774" i="48"/>
  <c r="A775" i="48"/>
  <c r="N774" i="48"/>
  <c r="B774" i="48"/>
  <c r="U774" i="48"/>
  <c r="T774" i="48"/>
  <c r="C775" i="48" l="1" a="1"/>
  <c r="C775" i="48" s="1"/>
  <c r="F775" i="48" a="1"/>
  <c r="F775" i="48" s="1"/>
  <c r="K775" i="48"/>
  <c r="L775" i="48" s="1"/>
  <c r="M775" i="48" s="1"/>
  <c r="O775" i="48"/>
  <c r="D774" i="48"/>
  <c r="E774" i="48" s="1"/>
  <c r="H774" i="48"/>
  <c r="I774" i="48" s="1"/>
  <c r="S774" i="48"/>
  <c r="J774" i="48"/>
  <c r="Q774" i="48" s="1"/>
  <c r="R774" i="48" s="1"/>
  <c r="P774" i="48"/>
  <c r="N775" i="48"/>
  <c r="B775" i="48"/>
  <c r="A776" i="48"/>
  <c r="T775" i="48"/>
  <c r="U775" i="48"/>
  <c r="G775" i="48" l="1"/>
  <c r="H775" i="48"/>
  <c r="I775" i="48" s="1"/>
  <c r="C776" i="48" a="1"/>
  <c r="C776" i="48" s="1"/>
  <c r="J776" i="48" s="1"/>
  <c r="Q776" i="48" s="1"/>
  <c r="R776" i="48" s="1"/>
  <c r="F776" i="48" a="1"/>
  <c r="F776" i="48" s="1"/>
  <c r="K776" i="48"/>
  <c r="L776" i="48" s="1"/>
  <c r="M776" i="48" s="1"/>
  <c r="T776" i="48"/>
  <c r="J775" i="48"/>
  <c r="Q775" i="48" s="1"/>
  <c r="R775" i="48" s="1"/>
  <c r="S775" i="48"/>
  <c r="P775" i="48"/>
  <c r="D775" i="48"/>
  <c r="E775" i="48" s="1"/>
  <c r="N776" i="48"/>
  <c r="B776" i="48"/>
  <c r="A777" i="48"/>
  <c r="O776" i="48"/>
  <c r="U776" i="48"/>
  <c r="H776" i="48" l="1"/>
  <c r="I776" i="48" s="1"/>
  <c r="P776" i="48"/>
  <c r="F777" i="48" a="1"/>
  <c r="F777" i="48" s="1"/>
  <c r="K777" i="48"/>
  <c r="L777" i="48" s="1"/>
  <c r="M777" i="48" s="1"/>
  <c r="C777" i="48" a="1"/>
  <c r="C777" i="48" s="1"/>
  <c r="G777" i="48" s="1"/>
  <c r="U777" i="48"/>
  <c r="D776" i="48"/>
  <c r="E776" i="48" s="1"/>
  <c r="S776" i="48"/>
  <c r="G776" i="48"/>
  <c r="A778" i="48"/>
  <c r="N777" i="48"/>
  <c r="B777" i="48"/>
  <c r="T777" i="48"/>
  <c r="O777" i="48"/>
  <c r="J777" i="48" l="1"/>
  <c r="Q777" i="48" s="1"/>
  <c r="R777" i="48" s="1"/>
  <c r="P777" i="48"/>
  <c r="D777" i="48"/>
  <c r="E777" i="48" s="1"/>
  <c r="S777" i="48"/>
  <c r="K778" i="48"/>
  <c r="L778" i="48" s="1"/>
  <c r="M778" i="48" s="1"/>
  <c r="F778" i="48" a="1"/>
  <c r="F778" i="48" s="1"/>
  <c r="C778" i="48" a="1"/>
  <c r="C778" i="48" s="1"/>
  <c r="H777" i="48"/>
  <c r="I777" i="48" s="1"/>
  <c r="B778" i="48"/>
  <c r="N778" i="48"/>
  <c r="A779" i="48"/>
  <c r="T778" i="48"/>
  <c r="O778" i="48"/>
  <c r="U778" i="48"/>
  <c r="G778" i="48" l="1"/>
  <c r="P778" i="48"/>
  <c r="D778" i="48"/>
  <c r="E778" i="48" s="1"/>
  <c r="S778" i="48"/>
  <c r="K779" i="48"/>
  <c r="L779" i="48" s="1"/>
  <c r="M779" i="48" s="1"/>
  <c r="C779" i="48" a="1"/>
  <c r="C779" i="48" s="1"/>
  <c r="D779" i="48" s="1"/>
  <c r="E779" i="48" s="1"/>
  <c r="F779" i="48" a="1"/>
  <c r="F779" i="48" s="1"/>
  <c r="J778" i="48"/>
  <c r="Q778" i="48" s="1"/>
  <c r="R778" i="48" s="1"/>
  <c r="H778" i="48"/>
  <c r="I778" i="48" s="1"/>
  <c r="N779" i="48"/>
  <c r="B779" i="48"/>
  <c r="A780" i="48"/>
  <c r="T779" i="48"/>
  <c r="O779" i="48"/>
  <c r="U779" i="48"/>
  <c r="G779" i="48" l="1"/>
  <c r="P779" i="48"/>
  <c r="S779" i="48"/>
  <c r="F780" i="48" a="1"/>
  <c r="F780" i="48" s="1"/>
  <c r="C780" i="48" a="1"/>
  <c r="C780" i="48" s="1"/>
  <c r="K780" i="48"/>
  <c r="L780" i="48" s="1"/>
  <c r="M780" i="48" s="1"/>
  <c r="U780" i="48"/>
  <c r="J779" i="48"/>
  <c r="Q779" i="48" s="1"/>
  <c r="R779" i="48" s="1"/>
  <c r="H779" i="48"/>
  <c r="I779" i="48" s="1"/>
  <c r="N780" i="48"/>
  <c r="B780" i="48"/>
  <c r="A781" i="48"/>
  <c r="O780" i="48"/>
  <c r="T780" i="48"/>
  <c r="G780" i="48" l="1"/>
  <c r="I780" i="48"/>
  <c r="J780" i="48"/>
  <c r="Q780" i="48" s="1"/>
  <c r="R780" i="48" s="1"/>
  <c r="P780" i="48"/>
  <c r="D780" i="48"/>
  <c r="E780" i="48" s="1"/>
  <c r="H780" i="48"/>
  <c r="S780" i="48"/>
  <c r="F781" i="48" a="1"/>
  <c r="F781" i="48" s="1"/>
  <c r="C781" i="48" a="1"/>
  <c r="C781" i="48" s="1"/>
  <c r="K781" i="48"/>
  <c r="L781" i="48" s="1"/>
  <c r="M781" i="48" s="1"/>
  <c r="A782" i="48"/>
  <c r="N781" i="48"/>
  <c r="B781" i="48"/>
  <c r="T781" i="48"/>
  <c r="U781" i="48"/>
  <c r="O781" i="48"/>
  <c r="G781" i="48" l="1"/>
  <c r="H781" i="48"/>
  <c r="I781" i="48"/>
  <c r="J781" i="48"/>
  <c r="Q781" i="48" s="1"/>
  <c r="R781" i="48" s="1"/>
  <c r="K782" i="48"/>
  <c r="L782" i="48" s="1"/>
  <c r="M782" i="48" s="1"/>
  <c r="F782" i="48" a="1"/>
  <c r="F782" i="48" s="1"/>
  <c r="C782" i="48" a="1"/>
  <c r="C782" i="48" s="1"/>
  <c r="G782" i="48" s="1"/>
  <c r="O782" i="48"/>
  <c r="D781" i="48"/>
  <c r="S781" i="48" s="1"/>
  <c r="P781" i="48"/>
  <c r="N782" i="48"/>
  <c r="B782" i="48"/>
  <c r="A783" i="48"/>
  <c r="T782" i="48"/>
  <c r="U782" i="48"/>
  <c r="D782" i="48" l="1"/>
  <c r="S782" i="48"/>
  <c r="C783" i="48" a="1"/>
  <c r="C783" i="48" s="1"/>
  <c r="H783" i="48" s="1"/>
  <c r="J783" i="48" s="1"/>
  <c r="K783" i="48"/>
  <c r="L783" i="48" s="1"/>
  <c r="M783" i="48" s="1"/>
  <c r="F783" i="48" a="1"/>
  <c r="F783" i="48" s="1"/>
  <c r="T783" i="48"/>
  <c r="J782" i="48"/>
  <c r="Q782" i="48"/>
  <c r="R782" i="48" s="1"/>
  <c r="H782" i="48"/>
  <c r="I782" i="48" s="1"/>
  <c r="P782" i="48"/>
  <c r="E781" i="48"/>
  <c r="A784" i="48"/>
  <c r="N783" i="48"/>
  <c r="B783" i="48"/>
  <c r="U783" i="48"/>
  <c r="O783" i="48"/>
  <c r="E782" i="48" l="1"/>
  <c r="P783" i="48"/>
  <c r="D783" i="48"/>
  <c r="E783" i="48" s="1"/>
  <c r="I783" i="48"/>
  <c r="Q783" i="48"/>
  <c r="R783" i="48" s="1"/>
  <c r="S783" i="48"/>
  <c r="F784" i="48" a="1"/>
  <c r="F784" i="48" s="1"/>
  <c r="C784" i="48" a="1"/>
  <c r="C784" i="48" s="1"/>
  <c r="K784" i="48"/>
  <c r="L784" i="48" s="1"/>
  <c r="M784" i="48" s="1"/>
  <c r="O784" i="48"/>
  <c r="G783" i="48"/>
  <c r="N784" i="48"/>
  <c r="B784" i="48"/>
  <c r="A785" i="48"/>
  <c r="U784" i="48"/>
  <c r="T784" i="48"/>
  <c r="G784" i="48" l="1"/>
  <c r="P784" i="48"/>
  <c r="D784" i="48"/>
  <c r="S784" i="48" s="1"/>
  <c r="F785" i="48" a="1"/>
  <c r="F785" i="48" s="1"/>
  <c r="K785" i="48"/>
  <c r="L785" i="48" s="1"/>
  <c r="M785" i="48" s="1"/>
  <c r="C785" i="48" a="1"/>
  <c r="C785" i="48" s="1"/>
  <c r="H785" i="48" s="1"/>
  <c r="I785" i="48" s="1"/>
  <c r="J784" i="48"/>
  <c r="Q784" i="48" s="1"/>
  <c r="R784" i="48" s="1"/>
  <c r="H784" i="48"/>
  <c r="I784" i="48" s="1"/>
  <c r="B785" i="48"/>
  <c r="N785" i="48"/>
  <c r="A786" i="48"/>
  <c r="O785" i="48"/>
  <c r="U785" i="48"/>
  <c r="T785" i="48"/>
  <c r="G785" i="48" l="1"/>
  <c r="P785" i="48"/>
  <c r="F786" i="48" a="1"/>
  <c r="F786" i="48" s="1"/>
  <c r="C786" i="48" a="1"/>
  <c r="C786" i="48" s="1"/>
  <c r="K786" i="48"/>
  <c r="L786" i="48" s="1"/>
  <c r="M786" i="48" s="1"/>
  <c r="U786" i="48"/>
  <c r="J785" i="48"/>
  <c r="Q785" i="48" s="1"/>
  <c r="R785" i="48" s="1"/>
  <c r="D785" i="48"/>
  <c r="S785" i="48" s="1"/>
  <c r="E784" i="48"/>
  <c r="N786" i="48"/>
  <c r="B786" i="48"/>
  <c r="A787" i="48"/>
  <c r="T786" i="48"/>
  <c r="O786" i="48"/>
  <c r="D786" i="48" l="1"/>
  <c r="S786" i="48" s="1"/>
  <c r="J786" i="48"/>
  <c r="Q786" i="48" s="1"/>
  <c r="R786" i="48" s="1"/>
  <c r="E785" i="48"/>
  <c r="E786" i="48" s="1"/>
  <c r="P786" i="48"/>
  <c r="H786" i="48"/>
  <c r="I786" i="48" s="1"/>
  <c r="K787" i="48"/>
  <c r="L787" i="48" s="1"/>
  <c r="M787" i="48" s="1"/>
  <c r="C787" i="48" a="1"/>
  <c r="C787" i="48" s="1"/>
  <c r="J787" i="48" s="1"/>
  <c r="Q787" i="48" s="1"/>
  <c r="R787" i="48" s="1"/>
  <c r="F787" i="48" a="1"/>
  <c r="F787" i="48" s="1"/>
  <c r="O787" i="48"/>
  <c r="G786" i="48"/>
  <c r="N787" i="48"/>
  <c r="B787" i="48"/>
  <c r="A788" i="48"/>
  <c r="T787" i="48"/>
  <c r="U787" i="48"/>
  <c r="P787" i="48" l="1"/>
  <c r="H787" i="48"/>
  <c r="I787" i="48" s="1"/>
  <c r="D787" i="48"/>
  <c r="E787" i="48" s="1"/>
  <c r="F788" i="48" a="1"/>
  <c r="F788" i="48" s="1"/>
  <c r="K788" i="48"/>
  <c r="L788" i="48" s="1"/>
  <c r="M788" i="48" s="1"/>
  <c r="C788" i="48" a="1"/>
  <c r="C788" i="48" s="1"/>
  <c r="D788" i="48" s="1"/>
  <c r="G787" i="48"/>
  <c r="S787" i="48"/>
  <c r="B788" i="48"/>
  <c r="A789" i="48"/>
  <c r="N788" i="48"/>
  <c r="O788" i="48"/>
  <c r="U788" i="48"/>
  <c r="T788" i="48"/>
  <c r="K789" i="48" l="1"/>
  <c r="L789" i="48" s="1"/>
  <c r="M789" i="48" s="1"/>
  <c r="C789" i="48" a="1"/>
  <c r="C789" i="48" s="1"/>
  <c r="S789" i="48" s="1"/>
  <c r="F789" i="48" a="1"/>
  <c r="F789" i="48" s="1"/>
  <c r="O789" i="48"/>
  <c r="H788" i="48"/>
  <c r="J788" i="48" s="1"/>
  <c r="E788" i="48"/>
  <c r="G788" i="48"/>
  <c r="Q788" i="48"/>
  <c r="R788" i="48" s="1"/>
  <c r="S788" i="48"/>
  <c r="P788" i="48"/>
  <c r="I788" i="48"/>
  <c r="N789" i="48"/>
  <c r="A790" i="48"/>
  <c r="B789" i="48"/>
  <c r="T789" i="48"/>
  <c r="U789" i="48"/>
  <c r="P789" i="48" l="1"/>
  <c r="H789" i="48"/>
  <c r="I789" i="48" s="1"/>
  <c r="J789" i="48"/>
  <c r="Q789" i="48" s="1"/>
  <c r="R789" i="48" s="1"/>
  <c r="C790" i="48" a="1"/>
  <c r="C790" i="48" s="1"/>
  <c r="H790" i="48" s="1"/>
  <c r="I790" i="48" s="1"/>
  <c r="K790" i="48"/>
  <c r="L790" i="48" s="1"/>
  <c r="M790" i="48" s="1"/>
  <c r="F790" i="48" a="1"/>
  <c r="F790" i="48" s="1"/>
  <c r="G789" i="48"/>
  <c r="D789" i="48"/>
  <c r="E789" i="48" s="1"/>
  <c r="B790" i="48"/>
  <c r="N790" i="48"/>
  <c r="A791" i="48"/>
  <c r="O790" i="48"/>
  <c r="U790" i="48"/>
  <c r="T790" i="48"/>
  <c r="G790" i="48" l="1"/>
  <c r="P790" i="48"/>
  <c r="C791" i="48" a="1"/>
  <c r="C791" i="48" s="1"/>
  <c r="F791" i="48" a="1"/>
  <c r="F791" i="48" s="1"/>
  <c r="K791" i="48"/>
  <c r="L791" i="48" s="1"/>
  <c r="M791" i="48" s="1"/>
  <c r="O791" i="48"/>
  <c r="J790" i="48"/>
  <c r="Q790" i="48" s="1"/>
  <c r="R790" i="48" s="1"/>
  <c r="D790" i="48"/>
  <c r="S790" i="48" s="1"/>
  <c r="N791" i="48"/>
  <c r="A792" i="48"/>
  <c r="B791" i="48"/>
  <c r="U791" i="48"/>
  <c r="T791" i="48"/>
  <c r="G791" i="48" l="1"/>
  <c r="C792" i="48" a="1"/>
  <c r="C792" i="48" s="1"/>
  <c r="J792" i="48" s="1"/>
  <c r="Q792" i="48" s="1"/>
  <c r="R792" i="48" s="1"/>
  <c r="K792" i="48"/>
  <c r="L792" i="48" s="1"/>
  <c r="M792" i="48" s="1"/>
  <c r="F792" i="48" a="1"/>
  <c r="F792" i="48" s="1"/>
  <c r="O792" i="48"/>
  <c r="H791" i="48"/>
  <c r="I791" i="48" s="1"/>
  <c r="P791" i="48"/>
  <c r="D791" i="48"/>
  <c r="S791" i="48" s="1"/>
  <c r="J791" i="48"/>
  <c r="Q791" i="48" s="1"/>
  <c r="R791" i="48" s="1"/>
  <c r="E790" i="48"/>
  <c r="N792" i="48"/>
  <c r="B792" i="48"/>
  <c r="A793" i="48"/>
  <c r="T792" i="48"/>
  <c r="U792" i="48"/>
  <c r="E791" i="48" l="1"/>
  <c r="C793" i="48" a="1"/>
  <c r="C793" i="48" s="1"/>
  <c r="P793" i="48" s="1"/>
  <c r="F793" i="48" a="1"/>
  <c r="F793" i="48" s="1"/>
  <c r="K793" i="48"/>
  <c r="L793" i="48" s="1"/>
  <c r="M793" i="48" s="1"/>
  <c r="H792" i="48"/>
  <c r="I792" i="48" s="1"/>
  <c r="D792" i="48"/>
  <c r="E792" i="48" s="1"/>
  <c r="S792" i="48"/>
  <c r="G792" i="48"/>
  <c r="P792" i="48"/>
  <c r="B793" i="48"/>
  <c r="A794" i="48"/>
  <c r="N793" i="48"/>
  <c r="T793" i="48"/>
  <c r="U793" i="48"/>
  <c r="O793" i="48"/>
  <c r="J793" i="48" l="1"/>
  <c r="Q793" i="48" s="1"/>
  <c r="R793" i="48" s="1"/>
  <c r="S793" i="48"/>
  <c r="F794" i="48" a="1"/>
  <c r="F794" i="48" s="1"/>
  <c r="C794" i="48" a="1"/>
  <c r="C794" i="48" s="1"/>
  <c r="G794" i="48" s="1"/>
  <c r="K794" i="48"/>
  <c r="L794" i="48" s="1"/>
  <c r="M794" i="48" s="1"/>
  <c r="H793" i="48"/>
  <c r="I793" i="48" s="1"/>
  <c r="D793" i="48"/>
  <c r="E793" i="48" s="1"/>
  <c r="G793" i="48"/>
  <c r="B794" i="48"/>
  <c r="N794" i="48"/>
  <c r="A795" i="48"/>
  <c r="T794" i="48"/>
  <c r="U794" i="48"/>
  <c r="O794" i="48"/>
  <c r="S794" i="48" l="1"/>
  <c r="P794" i="48"/>
  <c r="H794" i="48"/>
  <c r="I794" i="48" s="1"/>
  <c r="D794" i="48"/>
  <c r="E794" i="48" s="1"/>
  <c r="J794" i="48"/>
  <c r="Q794" i="48" s="1"/>
  <c r="R794" i="48" s="1"/>
  <c r="K795" i="48"/>
  <c r="L795" i="48" s="1"/>
  <c r="M795" i="48" s="1"/>
  <c r="C795" i="48" a="1"/>
  <c r="C795" i="48" s="1"/>
  <c r="F795" i="48" a="1"/>
  <c r="F795" i="48" s="1"/>
  <c r="T795" i="48"/>
  <c r="A796" i="48"/>
  <c r="B795" i="48"/>
  <c r="N795" i="48"/>
  <c r="O795" i="48"/>
  <c r="U795" i="48"/>
  <c r="G795" i="48" l="1"/>
  <c r="D795" i="48"/>
  <c r="E795" i="48" s="1"/>
  <c r="P795" i="48"/>
  <c r="J795" i="48"/>
  <c r="Q795" i="48" s="1"/>
  <c r="R795" i="48" s="1"/>
  <c r="S795" i="48"/>
  <c r="F796" i="48" a="1"/>
  <c r="F796" i="48" s="1"/>
  <c r="K796" i="48"/>
  <c r="L796" i="48" s="1"/>
  <c r="M796" i="48" s="1"/>
  <c r="C796" i="48" a="1"/>
  <c r="C796" i="48" s="1"/>
  <c r="H796" i="48" s="1"/>
  <c r="J796" i="48" s="1"/>
  <c r="O796" i="48"/>
  <c r="H795" i="48"/>
  <c r="I795" i="48" s="1"/>
  <c r="A797" i="48"/>
  <c r="N796" i="48"/>
  <c r="B796" i="48"/>
  <c r="T796" i="48"/>
  <c r="U796" i="48"/>
  <c r="G796" i="48" l="1"/>
  <c r="D796" i="48"/>
  <c r="E796" i="48" s="1"/>
  <c r="I796" i="48"/>
  <c r="S796" i="48"/>
  <c r="F797" i="48" a="1"/>
  <c r="F797" i="48" s="1"/>
  <c r="K797" i="48"/>
  <c r="L797" i="48" s="1"/>
  <c r="M797" i="48" s="1"/>
  <c r="C797" i="48" a="1"/>
  <c r="C797" i="48" s="1"/>
  <c r="T797" i="48"/>
  <c r="P796" i="48"/>
  <c r="Q796" i="48" s="1"/>
  <c r="R796" i="48" s="1"/>
  <c r="B797" i="48"/>
  <c r="A798" i="48"/>
  <c r="N797" i="48"/>
  <c r="O797" i="48"/>
  <c r="U797" i="48"/>
  <c r="G797" i="48" l="1"/>
  <c r="D797" i="48"/>
  <c r="S797" i="48" s="1"/>
  <c r="Q797" i="48"/>
  <c r="R797" i="48" s="1"/>
  <c r="K798" i="48"/>
  <c r="L798" i="48" s="1"/>
  <c r="M798" i="48" s="1"/>
  <c r="C798" i="48" a="1"/>
  <c r="C798" i="48" s="1"/>
  <c r="F798" i="48" a="1"/>
  <c r="F798" i="48" s="1"/>
  <c r="I797" i="48"/>
  <c r="P797" i="48"/>
  <c r="H797" i="48"/>
  <c r="J797" i="48" s="1"/>
  <c r="N798" i="48"/>
  <c r="B798" i="48"/>
  <c r="A799" i="48"/>
  <c r="U798" i="48"/>
  <c r="O798" i="48"/>
  <c r="T798" i="48"/>
  <c r="G798" i="48" l="1"/>
  <c r="I798" i="48"/>
  <c r="E797" i="48"/>
  <c r="P798" i="48"/>
  <c r="Q798" i="48" s="1"/>
  <c r="R798" i="48" s="1"/>
  <c r="C799" i="48" a="1"/>
  <c r="C799" i="48" s="1"/>
  <c r="S799" i="48" s="1"/>
  <c r="F799" i="48" a="1"/>
  <c r="F799" i="48" s="1"/>
  <c r="K799" i="48"/>
  <c r="L799" i="48" s="1"/>
  <c r="M799" i="48" s="1"/>
  <c r="O799" i="48"/>
  <c r="D798" i="48"/>
  <c r="S798" i="48" s="1"/>
  <c r="H798" i="48"/>
  <c r="J798" i="48" s="1"/>
  <c r="A800" i="48"/>
  <c r="N799" i="48"/>
  <c r="B799" i="48"/>
  <c r="U799" i="48"/>
  <c r="T799" i="48"/>
  <c r="D799" i="48" l="1"/>
  <c r="P799" i="48"/>
  <c r="G799" i="48"/>
  <c r="Q799" i="48"/>
  <c r="R799" i="48" s="1"/>
  <c r="I799" i="48"/>
  <c r="K800" i="48"/>
  <c r="L800" i="48" s="1"/>
  <c r="M800" i="48" s="1"/>
  <c r="F800" i="48" a="1"/>
  <c r="F800" i="48" s="1"/>
  <c r="C800" i="48" a="1"/>
  <c r="C800" i="48" s="1"/>
  <c r="U800" i="48"/>
  <c r="H799" i="48"/>
  <c r="J799" i="48" s="1"/>
  <c r="E798" i="48"/>
  <c r="A801" i="48"/>
  <c r="B800" i="48"/>
  <c r="N800" i="48"/>
  <c r="O800" i="48"/>
  <c r="T800" i="48"/>
  <c r="E799" i="48" l="1"/>
  <c r="G800" i="48"/>
  <c r="I800" i="48"/>
  <c r="K801" i="48"/>
  <c r="L801" i="48" s="1"/>
  <c r="M801" i="48" s="1"/>
  <c r="C801" i="48" a="1"/>
  <c r="C801" i="48" s="1"/>
  <c r="J801" i="48" s="1"/>
  <c r="F801" i="48" a="1"/>
  <c r="F801" i="48" s="1"/>
  <c r="O801" i="48"/>
  <c r="S800" i="48"/>
  <c r="J800" i="48"/>
  <c r="Q800" i="48" s="1"/>
  <c r="R800" i="48" s="1"/>
  <c r="P800" i="48"/>
  <c r="H800" i="48"/>
  <c r="D800" i="48"/>
  <c r="E800" i="48" s="1"/>
  <c r="A802" i="48"/>
  <c r="N801" i="48"/>
  <c r="B801" i="48"/>
  <c r="U801" i="48"/>
  <c r="T801" i="48"/>
  <c r="H801" i="48" l="1"/>
  <c r="I801" i="48" s="1"/>
  <c r="D801" i="48"/>
  <c r="E801" i="48" s="1"/>
  <c r="S801" i="48"/>
  <c r="Q801" i="48"/>
  <c r="R801" i="48" s="1"/>
  <c r="C802" i="48" a="1"/>
  <c r="C802" i="48" s="1"/>
  <c r="F802" i="48" a="1"/>
  <c r="F802" i="48" s="1"/>
  <c r="K802" i="48"/>
  <c r="L802" i="48" s="1"/>
  <c r="M802" i="48" s="1"/>
  <c r="U802" i="48"/>
  <c r="G801" i="48"/>
  <c r="P801" i="48"/>
  <c r="A803" i="48"/>
  <c r="N802" i="48"/>
  <c r="B802" i="48"/>
  <c r="O802" i="48"/>
  <c r="T802" i="48"/>
  <c r="G802" i="48" l="1"/>
  <c r="D802" i="48"/>
  <c r="E802" i="48" s="1"/>
  <c r="H802" i="48"/>
  <c r="I802" i="48" s="1"/>
  <c r="S802" i="48"/>
  <c r="J802" i="48"/>
  <c r="Q802" i="48" s="1"/>
  <c r="R802" i="48" s="1"/>
  <c r="C803" i="48" a="1"/>
  <c r="C803" i="48" s="1"/>
  <c r="H803" i="48" s="1"/>
  <c r="I803" i="48" s="1"/>
  <c r="K803" i="48"/>
  <c r="L803" i="48" s="1"/>
  <c r="M803" i="48" s="1"/>
  <c r="F803" i="48" a="1"/>
  <c r="F803" i="48" s="1"/>
  <c r="U803" i="48"/>
  <c r="P802" i="48"/>
  <c r="N803" i="48"/>
  <c r="A804" i="48"/>
  <c r="B803" i="48"/>
  <c r="O803" i="48"/>
  <c r="T803" i="48"/>
  <c r="P803" i="48" l="1"/>
  <c r="G803" i="48"/>
  <c r="J803" i="48"/>
  <c r="Q803" i="48" s="1"/>
  <c r="R803" i="48" s="1"/>
  <c r="F804" i="48" a="1"/>
  <c r="F804" i="48" s="1"/>
  <c r="C804" i="48" a="1"/>
  <c r="C804" i="48" s="1"/>
  <c r="K804" i="48"/>
  <c r="L804" i="48" s="1"/>
  <c r="M804" i="48" s="1"/>
  <c r="S803" i="48"/>
  <c r="D803" i="48"/>
  <c r="E803" i="48" s="1"/>
  <c r="N804" i="48"/>
  <c r="B804" i="48"/>
  <c r="A805" i="48"/>
  <c r="O804" i="48"/>
  <c r="U804" i="48"/>
  <c r="T804" i="48"/>
  <c r="G804" i="48" l="1"/>
  <c r="D804" i="48"/>
  <c r="E804" i="48" s="1"/>
  <c r="P804" i="48"/>
  <c r="H804" i="48"/>
  <c r="I804" i="48" s="1"/>
  <c r="J804" i="48"/>
  <c r="Q804" i="48" s="1"/>
  <c r="R804" i="48" s="1"/>
  <c r="F805" i="48" a="1"/>
  <c r="F805" i="48" s="1"/>
  <c r="K805" i="48"/>
  <c r="L805" i="48" s="1"/>
  <c r="M805" i="48" s="1"/>
  <c r="C805" i="48" a="1"/>
  <c r="C805" i="48" s="1"/>
  <c r="G805" i="48" s="1"/>
  <c r="S804" i="48"/>
  <c r="N805" i="48"/>
  <c r="B805" i="48"/>
  <c r="A806" i="48"/>
  <c r="U805" i="48"/>
  <c r="O805" i="48"/>
  <c r="T805" i="48"/>
  <c r="D805" i="48" l="1"/>
  <c r="E805" i="48" s="1"/>
  <c r="H805" i="48"/>
  <c r="I805" i="48" s="1"/>
  <c r="S805" i="48"/>
  <c r="K806" i="48"/>
  <c r="L806" i="48" s="1"/>
  <c r="M806" i="48" s="1"/>
  <c r="C806" i="48" a="1"/>
  <c r="C806" i="48" s="1"/>
  <c r="D806" i="48" s="1"/>
  <c r="F806" i="48" a="1"/>
  <c r="F806" i="48" s="1"/>
  <c r="J805" i="48"/>
  <c r="Q805" i="48" s="1"/>
  <c r="R805" i="48" s="1"/>
  <c r="P805" i="48"/>
  <c r="B806" i="48"/>
  <c r="N806" i="48"/>
  <c r="A807" i="48"/>
  <c r="O806" i="48"/>
  <c r="T806" i="48"/>
  <c r="U806" i="48"/>
  <c r="S806" i="48" l="1"/>
  <c r="H806" i="48"/>
  <c r="I806" i="48" s="1"/>
  <c r="G806" i="48"/>
  <c r="E806" i="48"/>
  <c r="P806" i="48"/>
  <c r="J806" i="48"/>
  <c r="Q806" i="48" s="1"/>
  <c r="R806" i="48" s="1"/>
  <c r="K807" i="48"/>
  <c r="L807" i="48" s="1"/>
  <c r="M807" i="48" s="1"/>
  <c r="C807" i="48" a="1"/>
  <c r="C807" i="48" s="1"/>
  <c r="F807" i="48" a="1"/>
  <c r="F807" i="48" s="1"/>
  <c r="O807" i="48"/>
  <c r="B807" i="48"/>
  <c r="N807" i="48"/>
  <c r="A808" i="48"/>
  <c r="T807" i="48"/>
  <c r="U807" i="48"/>
  <c r="G807" i="48" l="1"/>
  <c r="H807" i="48"/>
  <c r="I807" i="48" s="1"/>
  <c r="D807" i="48"/>
  <c r="E807" i="48" s="1"/>
  <c r="P807" i="48"/>
  <c r="K808" i="48"/>
  <c r="L808" i="48" s="1"/>
  <c r="M808" i="48" s="1"/>
  <c r="C808" i="48" a="1"/>
  <c r="C808" i="48" s="1"/>
  <c r="F808" i="48" a="1"/>
  <c r="F808" i="48" s="1"/>
  <c r="S807" i="48"/>
  <c r="J807" i="48"/>
  <c r="Q807" i="48" s="1"/>
  <c r="R807" i="48" s="1"/>
  <c r="A809" i="48"/>
  <c r="B808" i="48"/>
  <c r="N808" i="48"/>
  <c r="U808" i="48"/>
  <c r="O808" i="48"/>
  <c r="T808" i="48"/>
  <c r="G808" i="48" l="1"/>
  <c r="D808" i="48"/>
  <c r="E808" i="48" s="1"/>
  <c r="H808" i="48"/>
  <c r="I808" i="48" s="1"/>
  <c r="J808" i="48"/>
  <c r="Q808" i="48" s="1"/>
  <c r="R808" i="48" s="1"/>
  <c r="S808" i="48"/>
  <c r="P808" i="48"/>
  <c r="C809" i="48" a="1"/>
  <c r="C809" i="48" s="1"/>
  <c r="H809" i="48" s="1"/>
  <c r="I809" i="48" s="1"/>
  <c r="K809" i="48"/>
  <c r="L809" i="48" s="1"/>
  <c r="M809" i="48" s="1"/>
  <c r="F809" i="48" a="1"/>
  <c r="F809" i="48" s="1"/>
  <c r="B809" i="48"/>
  <c r="N809" i="48"/>
  <c r="A810" i="48"/>
  <c r="T809" i="48"/>
  <c r="O809" i="48"/>
  <c r="U809" i="48"/>
  <c r="P809" i="48" l="1"/>
  <c r="G809" i="48"/>
  <c r="J809" i="48"/>
  <c r="Q809" i="48" s="1"/>
  <c r="R809" i="48" s="1"/>
  <c r="F810" i="48" a="1"/>
  <c r="F810" i="48" s="1"/>
  <c r="K810" i="48"/>
  <c r="L810" i="48" s="1"/>
  <c r="M810" i="48" s="1"/>
  <c r="C810" i="48" a="1"/>
  <c r="C810" i="48" s="1"/>
  <c r="S809" i="48"/>
  <c r="D809" i="48"/>
  <c r="E809" i="48" s="1"/>
  <c r="A811" i="48"/>
  <c r="N810" i="48"/>
  <c r="B810" i="48"/>
  <c r="T810" i="48"/>
  <c r="U810" i="48"/>
  <c r="O810" i="48"/>
  <c r="G810" i="48" l="1"/>
  <c r="D810" i="48"/>
  <c r="E810" i="48" s="1"/>
  <c r="P810" i="48"/>
  <c r="H810" i="48"/>
  <c r="I810" i="48" s="1"/>
  <c r="J810" i="48"/>
  <c r="Q810" i="48" s="1"/>
  <c r="R810" i="48" s="1"/>
  <c r="S810" i="48"/>
  <c r="F811" i="48" a="1"/>
  <c r="F811" i="48" s="1"/>
  <c r="C811" i="48" a="1"/>
  <c r="C811" i="48" s="1"/>
  <c r="K811" i="48"/>
  <c r="L811" i="48" s="1"/>
  <c r="M811" i="48" s="1"/>
  <c r="O811" i="48"/>
  <c r="A812" i="48"/>
  <c r="N811" i="48"/>
  <c r="B811" i="48"/>
  <c r="T811" i="48"/>
  <c r="U811" i="48"/>
  <c r="G811" i="48" l="1"/>
  <c r="D811" i="48"/>
  <c r="E811" i="48" s="1"/>
  <c r="Q811" i="48"/>
  <c r="R811" i="48" s="1"/>
  <c r="P811" i="48"/>
  <c r="S811" i="48"/>
  <c r="I811" i="48"/>
  <c r="J811" i="48"/>
  <c r="K812" i="48"/>
  <c r="L812" i="48" s="1"/>
  <c r="M812" i="48" s="1"/>
  <c r="F812" i="48" a="1"/>
  <c r="F812" i="48" s="1"/>
  <c r="C812" i="48" a="1"/>
  <c r="C812" i="48" s="1"/>
  <c r="H812" i="48" s="1"/>
  <c r="J812" i="48" s="1"/>
  <c r="H811" i="48"/>
  <c r="B812" i="48"/>
  <c r="A813" i="48"/>
  <c r="N812" i="48"/>
  <c r="U812" i="48"/>
  <c r="O812" i="48"/>
  <c r="T812" i="48"/>
  <c r="P812" i="48" l="1"/>
  <c r="D812" i="48"/>
  <c r="E812" i="48" s="1"/>
  <c r="Q812" i="48"/>
  <c r="R812" i="48" s="1"/>
  <c r="I812" i="48"/>
  <c r="C813" i="48" a="1"/>
  <c r="C813" i="48" s="1"/>
  <c r="D813" i="48" s="1"/>
  <c r="F813" i="48" a="1"/>
  <c r="F813" i="48" s="1"/>
  <c r="K813" i="48"/>
  <c r="L813" i="48" s="1"/>
  <c r="M813" i="48" s="1"/>
  <c r="S812" i="48"/>
  <c r="G812" i="48"/>
  <c r="A814" i="48"/>
  <c r="B813" i="48"/>
  <c r="N813" i="48"/>
  <c r="T813" i="48"/>
  <c r="U813" i="48"/>
  <c r="O813" i="48"/>
  <c r="S813" i="48" l="1"/>
  <c r="P813" i="48"/>
  <c r="G813" i="48"/>
  <c r="E813" i="48"/>
  <c r="J813" i="48"/>
  <c r="Q813" i="48" s="1"/>
  <c r="R813" i="48" s="1"/>
  <c r="F814" i="48" a="1"/>
  <c r="F814" i="48" s="1"/>
  <c r="K814" i="48"/>
  <c r="L814" i="48" s="1"/>
  <c r="M814" i="48" s="1"/>
  <c r="C814" i="48" a="1"/>
  <c r="C814" i="48" s="1"/>
  <c r="U814" i="48"/>
  <c r="H813" i="48"/>
  <c r="I813" i="48" s="1"/>
  <c r="N814" i="48"/>
  <c r="A815" i="48"/>
  <c r="B814" i="48"/>
  <c r="O814" i="48"/>
  <c r="T814" i="48"/>
  <c r="G814" i="48" l="1"/>
  <c r="H814" i="48"/>
  <c r="I814" i="48" s="1"/>
  <c r="P814" i="48"/>
  <c r="C815" i="48" a="1"/>
  <c r="C815" i="48" s="1"/>
  <c r="J815" i="48" s="1"/>
  <c r="F815" i="48" a="1"/>
  <c r="F815" i="48" s="1"/>
  <c r="K815" i="48"/>
  <c r="L815" i="48" s="1"/>
  <c r="M815" i="48" s="1"/>
  <c r="U815" i="48"/>
  <c r="J814" i="48"/>
  <c r="Q814" i="48" s="1"/>
  <c r="R814" i="48" s="1"/>
  <c r="D814" i="48"/>
  <c r="S814" i="48" s="1"/>
  <c r="A816" i="48"/>
  <c r="N815" i="48"/>
  <c r="B815" i="48"/>
  <c r="O815" i="48"/>
  <c r="T815" i="48"/>
  <c r="H815" i="48" l="1"/>
  <c r="I815" i="48"/>
  <c r="Q815" i="48"/>
  <c r="R815" i="48" s="1"/>
  <c r="P815" i="48"/>
  <c r="G815" i="48"/>
  <c r="S815" i="48"/>
  <c r="C816" i="48" a="1"/>
  <c r="C816" i="48" s="1"/>
  <c r="K816" i="48"/>
  <c r="L816" i="48" s="1"/>
  <c r="M816" i="48" s="1"/>
  <c r="F816" i="48" a="1"/>
  <c r="F816" i="48" s="1"/>
  <c r="T816" i="48"/>
  <c r="D815" i="48"/>
  <c r="E814" i="48"/>
  <c r="N816" i="48"/>
  <c r="A817" i="48"/>
  <c r="B816" i="48"/>
  <c r="U816" i="48"/>
  <c r="O816" i="48"/>
  <c r="E815" i="48" l="1"/>
  <c r="G816" i="48"/>
  <c r="H816" i="48"/>
  <c r="I816" i="48" s="1"/>
  <c r="J816" i="48"/>
  <c r="C817" i="48" a="1"/>
  <c r="C817" i="48" s="1"/>
  <c r="S817" i="48" s="1"/>
  <c r="K817" i="48"/>
  <c r="L817" i="48" s="1"/>
  <c r="M817" i="48" s="1"/>
  <c r="F817" i="48" a="1"/>
  <c r="F817" i="48" s="1"/>
  <c r="U817" i="48"/>
  <c r="D816" i="48"/>
  <c r="E816" i="48" s="1"/>
  <c r="P816" i="48"/>
  <c r="S816" i="48"/>
  <c r="Q816" i="48"/>
  <c r="R816" i="48" s="1"/>
  <c r="B817" i="48"/>
  <c r="A818" i="48"/>
  <c r="N817" i="48"/>
  <c r="T817" i="48"/>
  <c r="O817" i="48"/>
  <c r="D817" i="48" l="1"/>
  <c r="E817" i="48" s="1"/>
  <c r="H817" i="48"/>
  <c r="I817" i="48" s="1"/>
  <c r="J817" i="48"/>
  <c r="Q817" i="48" s="1"/>
  <c r="R817" i="48" s="1"/>
  <c r="C818" i="48" a="1"/>
  <c r="C818" i="48" s="1"/>
  <c r="F818" i="48" a="1"/>
  <c r="F818" i="48" s="1"/>
  <c r="K818" i="48"/>
  <c r="L818" i="48" s="1"/>
  <c r="M818" i="48" s="1"/>
  <c r="G817" i="48"/>
  <c r="P817" i="48"/>
  <c r="N818" i="48"/>
  <c r="A819" i="48"/>
  <c r="B818" i="48"/>
  <c r="T818" i="48"/>
  <c r="O818" i="48"/>
  <c r="U818" i="48"/>
  <c r="G818" i="48" l="1"/>
  <c r="J818" i="48"/>
  <c r="Q818" i="48" s="1"/>
  <c r="R818" i="48" s="1"/>
  <c r="C819" i="48" a="1"/>
  <c r="C819" i="48" s="1"/>
  <c r="P819" i="48" s="1"/>
  <c r="Q819" i="48" s="1"/>
  <c r="R819" i="48" s="1"/>
  <c r="K819" i="48"/>
  <c r="L819" i="48" s="1"/>
  <c r="M819" i="48" s="1"/>
  <c r="F819" i="48" a="1"/>
  <c r="F819" i="48" s="1"/>
  <c r="O819" i="48"/>
  <c r="D818" i="48"/>
  <c r="S818" i="48" s="1"/>
  <c r="H818" i="48"/>
  <c r="I818" i="48" s="1"/>
  <c r="P818" i="48"/>
  <c r="N819" i="48"/>
  <c r="B819" i="48"/>
  <c r="A820" i="48"/>
  <c r="T819" i="48"/>
  <c r="U819" i="48"/>
  <c r="D819" i="48" l="1"/>
  <c r="S819" i="48" s="1"/>
  <c r="C820" i="48" a="1"/>
  <c r="C820" i="48" s="1"/>
  <c r="F820" i="48" a="1"/>
  <c r="F820" i="48" s="1"/>
  <c r="K820" i="48"/>
  <c r="L820" i="48" s="1"/>
  <c r="M820" i="48" s="1"/>
  <c r="O820" i="48"/>
  <c r="G819" i="48"/>
  <c r="I819" i="48"/>
  <c r="H819" i="48"/>
  <c r="J819" i="48" s="1"/>
  <c r="E818" i="48"/>
  <c r="N820" i="48"/>
  <c r="B820" i="48"/>
  <c r="A821" i="48"/>
  <c r="T820" i="48"/>
  <c r="U820" i="48"/>
  <c r="G820" i="48" l="1"/>
  <c r="P820" i="48"/>
  <c r="D820" i="48"/>
  <c r="E819" i="48"/>
  <c r="S820" i="48"/>
  <c r="F821" i="48" a="1"/>
  <c r="F821" i="48" s="1"/>
  <c r="C821" i="48" a="1"/>
  <c r="C821" i="48" s="1"/>
  <c r="G821" i="48" s="1"/>
  <c r="K821" i="48"/>
  <c r="L821" i="48" s="1"/>
  <c r="M821" i="48" s="1"/>
  <c r="T821" i="48"/>
  <c r="I820" i="48"/>
  <c r="J820" i="48"/>
  <c r="Q820" i="48" s="1"/>
  <c r="R820" i="48" s="1"/>
  <c r="H820" i="48"/>
  <c r="A822" i="48"/>
  <c r="B821" i="48"/>
  <c r="N821" i="48"/>
  <c r="U821" i="48"/>
  <c r="O821" i="48"/>
  <c r="E820" i="48" l="1"/>
  <c r="H821" i="48"/>
  <c r="I821" i="48" s="1"/>
  <c r="S821" i="48"/>
  <c r="J821" i="48"/>
  <c r="Q821" i="48" s="1"/>
  <c r="R821" i="48" s="1"/>
  <c r="C822" i="48" a="1"/>
  <c r="C822" i="48" s="1"/>
  <c r="P822" i="48" s="1"/>
  <c r="F822" i="48" a="1"/>
  <c r="F822" i="48" s="1"/>
  <c r="K822" i="48"/>
  <c r="L822" i="48" s="1"/>
  <c r="M822" i="48" s="1"/>
  <c r="O822" i="48"/>
  <c r="P821" i="48"/>
  <c r="D821" i="48"/>
  <c r="E821" i="48" s="1"/>
  <c r="N822" i="48"/>
  <c r="B822" i="48"/>
  <c r="A823" i="48"/>
  <c r="U822" i="48"/>
  <c r="T822" i="48"/>
  <c r="D822" i="48" l="1"/>
  <c r="S822" i="48" s="1"/>
  <c r="C823" i="48" a="1"/>
  <c r="C823" i="48" s="1"/>
  <c r="K823" i="48"/>
  <c r="L823" i="48" s="1"/>
  <c r="M823" i="48" s="1"/>
  <c r="F823" i="48" a="1"/>
  <c r="F823" i="48" s="1"/>
  <c r="U823" i="48"/>
  <c r="G822" i="48"/>
  <c r="J822" i="48"/>
  <c r="Q822" i="48" s="1"/>
  <c r="R822" i="48" s="1"/>
  <c r="H822" i="48"/>
  <c r="I822" i="48" s="1"/>
  <c r="A824" i="48"/>
  <c r="B823" i="48"/>
  <c r="N823" i="48"/>
  <c r="T823" i="48"/>
  <c r="O823" i="48"/>
  <c r="G823" i="48" l="1"/>
  <c r="D823" i="48"/>
  <c r="E822" i="48"/>
  <c r="P823" i="48"/>
  <c r="S823" i="48"/>
  <c r="H823" i="48"/>
  <c r="J823" i="48" s="1"/>
  <c r="Q823" i="48"/>
  <c r="R823" i="48" s="1"/>
  <c r="I823" i="48"/>
  <c r="K824" i="48"/>
  <c r="L824" i="48" s="1"/>
  <c r="M824" i="48" s="1"/>
  <c r="F824" i="48" a="1"/>
  <c r="F824" i="48" s="1"/>
  <c r="C824" i="48" a="1"/>
  <c r="C824" i="48" s="1"/>
  <c r="D824" i="48" s="1"/>
  <c r="N824" i="48"/>
  <c r="B824" i="48"/>
  <c r="A825" i="48"/>
  <c r="O824" i="48"/>
  <c r="U824" i="48"/>
  <c r="T824" i="48"/>
  <c r="E823" i="48" l="1"/>
  <c r="E824" i="48" s="1"/>
  <c r="S824" i="48"/>
  <c r="C825" i="48" a="1"/>
  <c r="C825" i="48" s="1"/>
  <c r="K825" i="48"/>
  <c r="L825" i="48" s="1"/>
  <c r="M825" i="48" s="1"/>
  <c r="F825" i="48" a="1"/>
  <c r="F825" i="48" s="1"/>
  <c r="U825" i="48"/>
  <c r="J824" i="48"/>
  <c r="Q824" i="48" s="1"/>
  <c r="R824" i="48" s="1"/>
  <c r="H824" i="48"/>
  <c r="I824" i="48" s="1"/>
  <c r="G824" i="48"/>
  <c r="P824" i="48"/>
  <c r="A826" i="48"/>
  <c r="B825" i="48"/>
  <c r="N825" i="48"/>
  <c r="O825" i="48"/>
  <c r="T825" i="48"/>
  <c r="G825" i="48" l="1"/>
  <c r="D825" i="48"/>
  <c r="E825" i="48" s="1"/>
  <c r="P825" i="48"/>
  <c r="H825" i="48"/>
  <c r="I825" i="48" s="1"/>
  <c r="F826" i="48" a="1"/>
  <c r="F826" i="48" s="1"/>
  <c r="K826" i="48"/>
  <c r="L826" i="48" s="1"/>
  <c r="M826" i="48" s="1"/>
  <c r="C826" i="48" a="1"/>
  <c r="C826" i="48" s="1"/>
  <c r="G826" i="48" s="1"/>
  <c r="J825" i="48"/>
  <c r="Q825" i="48" s="1"/>
  <c r="R825" i="48" s="1"/>
  <c r="S825" i="48"/>
  <c r="N826" i="48"/>
  <c r="A827" i="48"/>
  <c r="B826" i="48"/>
  <c r="T826" i="48"/>
  <c r="O826" i="48"/>
  <c r="U826" i="48"/>
  <c r="H826" i="48" l="1"/>
  <c r="I826" i="48" s="1"/>
  <c r="D826" i="48"/>
  <c r="E826" i="48" s="1"/>
  <c r="S826" i="48"/>
  <c r="J826" i="48"/>
  <c r="Q826" i="48" s="1"/>
  <c r="R826" i="48" s="1"/>
  <c r="K827" i="48"/>
  <c r="L827" i="48" s="1"/>
  <c r="M827" i="48" s="1"/>
  <c r="C827" i="48" a="1"/>
  <c r="C827" i="48" s="1"/>
  <c r="F827" i="48" a="1"/>
  <c r="F827" i="48" s="1"/>
  <c r="O827" i="48"/>
  <c r="P826" i="48"/>
  <c r="N827" i="48"/>
  <c r="B827" i="48"/>
  <c r="A828" i="48"/>
  <c r="T827" i="48"/>
  <c r="U827" i="48"/>
  <c r="G827" i="48" l="1"/>
  <c r="H827" i="48"/>
  <c r="I827" i="48" s="1"/>
  <c r="D827" i="48"/>
  <c r="E827" i="48" s="1"/>
  <c r="P827" i="48"/>
  <c r="C828" i="48" a="1"/>
  <c r="C828" i="48" s="1"/>
  <c r="P828" i="48" s="1"/>
  <c r="F828" i="48" a="1"/>
  <c r="F828" i="48" s="1"/>
  <c r="K828" i="48"/>
  <c r="L828" i="48" s="1"/>
  <c r="M828" i="48" s="1"/>
  <c r="J827" i="48"/>
  <c r="Q827" i="48" s="1"/>
  <c r="R827" i="48" s="1"/>
  <c r="S827" i="48"/>
  <c r="B828" i="48"/>
  <c r="A829" i="48"/>
  <c r="N828" i="48"/>
  <c r="O828" i="48"/>
  <c r="U828" i="48"/>
  <c r="T828" i="48"/>
  <c r="D828" i="48" l="1"/>
  <c r="E828" i="48" s="1"/>
  <c r="H828" i="48"/>
  <c r="I828" i="48" s="1"/>
  <c r="G828" i="48"/>
  <c r="S828" i="48"/>
  <c r="J828" i="48"/>
  <c r="Q828" i="48" s="1"/>
  <c r="R828" i="48" s="1"/>
  <c r="F829" i="48" a="1"/>
  <c r="F829" i="48" s="1"/>
  <c r="C829" i="48" a="1"/>
  <c r="C829" i="48" s="1"/>
  <c r="G829" i="48" s="1"/>
  <c r="K829" i="48"/>
  <c r="L829" i="48" s="1"/>
  <c r="M829" i="48" s="1"/>
  <c r="U829" i="48"/>
  <c r="A830" i="48"/>
  <c r="B829" i="48"/>
  <c r="N829" i="48"/>
  <c r="O829" i="48"/>
  <c r="T829" i="48"/>
  <c r="H829" i="48" l="1"/>
  <c r="I829" i="48" s="1"/>
  <c r="J829" i="48"/>
  <c r="Q829" i="48" s="1"/>
  <c r="R829" i="48" s="1"/>
  <c r="P829" i="48"/>
  <c r="K830" i="48"/>
  <c r="L830" i="48" s="1"/>
  <c r="M830" i="48" s="1"/>
  <c r="C830" i="48" a="1"/>
  <c r="C830" i="48" s="1"/>
  <c r="P830" i="48" s="1"/>
  <c r="F830" i="48" a="1"/>
  <c r="F830" i="48" s="1"/>
  <c r="S829" i="48"/>
  <c r="D829" i="48"/>
  <c r="E829" i="48" s="1"/>
  <c r="A831" i="48"/>
  <c r="N830" i="48"/>
  <c r="B830" i="48"/>
  <c r="U830" i="48"/>
  <c r="T830" i="48"/>
  <c r="O830" i="48"/>
  <c r="G830" i="48" l="1"/>
  <c r="Q830" i="48"/>
  <c r="R830" i="48" s="1"/>
  <c r="H830" i="48"/>
  <c r="J830" i="48" s="1"/>
  <c r="I830" i="48"/>
  <c r="S830" i="48"/>
  <c r="D830" i="48"/>
  <c r="E830" i="48" s="1"/>
  <c r="F831" i="48" a="1"/>
  <c r="F831" i="48" s="1"/>
  <c r="K831" i="48"/>
  <c r="L831" i="48" s="1"/>
  <c r="M831" i="48" s="1"/>
  <c r="C831" i="48" a="1"/>
  <c r="C831" i="48" s="1"/>
  <c r="I831" i="48" s="1"/>
  <c r="U831" i="48"/>
  <c r="N831" i="48"/>
  <c r="B831" i="48"/>
  <c r="A832" i="48"/>
  <c r="O831" i="48"/>
  <c r="T831" i="48"/>
  <c r="P831" i="48" l="1"/>
  <c r="Q831" i="48" s="1"/>
  <c r="R831" i="48" s="1"/>
  <c r="D831" i="48"/>
  <c r="H831" i="48"/>
  <c r="J831" i="48" s="1"/>
  <c r="F832" i="48" a="1"/>
  <c r="F832" i="48" s="1"/>
  <c r="C832" i="48" a="1"/>
  <c r="C832" i="48" s="1"/>
  <c r="K832" i="48"/>
  <c r="L832" i="48" s="1"/>
  <c r="M832" i="48" s="1"/>
  <c r="O832" i="48"/>
  <c r="S831" i="48"/>
  <c r="G831" i="48"/>
  <c r="E831" i="48"/>
  <c r="N832" i="48"/>
  <c r="B832" i="48"/>
  <c r="A833" i="48"/>
  <c r="T832" i="48"/>
  <c r="U832" i="48"/>
  <c r="G832" i="48" l="1"/>
  <c r="S832" i="48"/>
  <c r="H832" i="48"/>
  <c r="J832" i="48" s="1"/>
  <c r="D832" i="48"/>
  <c r="E832" i="48" s="1"/>
  <c r="Q832" i="48"/>
  <c r="R832" i="48" s="1"/>
  <c r="K833" i="48"/>
  <c r="L833" i="48" s="1"/>
  <c r="M833" i="48" s="1"/>
  <c r="F833" i="48" a="1"/>
  <c r="F833" i="48" s="1"/>
  <c r="C833" i="48" a="1"/>
  <c r="C833" i="48" s="1"/>
  <c r="P833" i="48" s="1"/>
  <c r="U833" i="48"/>
  <c r="I832" i="48"/>
  <c r="P832" i="48"/>
  <c r="N833" i="48"/>
  <c r="A834" i="48"/>
  <c r="B833" i="48"/>
  <c r="T833" i="48"/>
  <c r="O833" i="48"/>
  <c r="D833" i="48" l="1"/>
  <c r="E833" i="48" s="1"/>
  <c r="G833" i="48"/>
  <c r="S833" i="48"/>
  <c r="I833" i="48"/>
  <c r="F834" i="48" a="1"/>
  <c r="F834" i="48" s="1"/>
  <c r="K834" i="48"/>
  <c r="L834" i="48" s="1"/>
  <c r="M834" i="48" s="1"/>
  <c r="C834" i="48" a="1"/>
  <c r="C834" i="48" s="1"/>
  <c r="Q833" i="48"/>
  <c r="R833" i="48" s="1"/>
  <c r="H833" i="48"/>
  <c r="J833" i="48" s="1"/>
  <c r="B834" i="48"/>
  <c r="N834" i="48"/>
  <c r="A835" i="48"/>
  <c r="U834" i="48"/>
  <c r="T834" i="48"/>
  <c r="O834" i="48"/>
  <c r="G834" i="48" l="1"/>
  <c r="H834" i="48"/>
  <c r="I834" i="48" s="1"/>
  <c r="D834" i="48"/>
  <c r="E834" i="48" s="1"/>
  <c r="K835" i="48"/>
  <c r="L835" i="48" s="1"/>
  <c r="M835" i="48" s="1"/>
  <c r="C835" i="48" a="1"/>
  <c r="C835" i="48" s="1"/>
  <c r="F835" i="48" a="1"/>
  <c r="F835" i="48" s="1"/>
  <c r="S834" i="48"/>
  <c r="J834" i="48"/>
  <c r="Q834" i="48" s="1"/>
  <c r="R834" i="48" s="1"/>
  <c r="P834" i="48"/>
  <c r="N835" i="48"/>
  <c r="B835" i="48"/>
  <c r="A836" i="48"/>
  <c r="U835" i="48"/>
  <c r="O835" i="48"/>
  <c r="T835" i="48"/>
  <c r="S835" i="48" l="1"/>
  <c r="H835" i="48"/>
  <c r="I835" i="48"/>
  <c r="F836" i="48" a="1"/>
  <c r="F836" i="48" s="1"/>
  <c r="C836" i="48" a="1"/>
  <c r="C836" i="48" s="1"/>
  <c r="K836" i="48"/>
  <c r="L836" i="48" s="1"/>
  <c r="M836" i="48" s="1"/>
  <c r="G835" i="48"/>
  <c r="J835" i="48"/>
  <c r="Q835" i="48" s="1"/>
  <c r="R835" i="48" s="1"/>
  <c r="P835" i="48"/>
  <c r="D835" i="48"/>
  <c r="E835" i="48" s="1"/>
  <c r="B836" i="48"/>
  <c r="N836" i="48"/>
  <c r="A837" i="48"/>
  <c r="T836" i="48"/>
  <c r="O836" i="48"/>
  <c r="U836" i="48"/>
  <c r="G836" i="48" l="1"/>
  <c r="H836" i="48"/>
  <c r="I836" i="48" s="1"/>
  <c r="P836" i="48"/>
  <c r="D836" i="48"/>
  <c r="E836" i="48" s="1"/>
  <c r="S836" i="48"/>
  <c r="J836" i="48"/>
  <c r="Q836" i="48" s="1"/>
  <c r="R836" i="48" s="1"/>
  <c r="F837" i="48" a="1"/>
  <c r="F837" i="48" s="1"/>
  <c r="K837" i="48"/>
  <c r="L837" i="48" s="1"/>
  <c r="M837" i="48" s="1"/>
  <c r="C837" i="48" a="1"/>
  <c r="C837" i="48" s="1"/>
  <c r="A838" i="48"/>
  <c r="B837" i="48"/>
  <c r="N837" i="48"/>
  <c r="T837" i="48"/>
  <c r="O837" i="48"/>
  <c r="U837" i="48"/>
  <c r="S837" i="48" l="1"/>
  <c r="P837" i="48"/>
  <c r="D837" i="48"/>
  <c r="E837" i="48" s="1"/>
  <c r="H837" i="48"/>
  <c r="I837" i="48" s="1"/>
  <c r="J837" i="48"/>
  <c r="Q837" i="48" s="1"/>
  <c r="R837" i="48" s="1"/>
  <c r="K838" i="48"/>
  <c r="L838" i="48" s="1"/>
  <c r="M838" i="48" s="1"/>
  <c r="F838" i="48" a="1"/>
  <c r="F838" i="48" s="1"/>
  <c r="C838" i="48" a="1"/>
  <c r="C838" i="48" s="1"/>
  <c r="H838" i="48" s="1"/>
  <c r="I838" i="48" s="1"/>
  <c r="O838" i="48"/>
  <c r="G837" i="48"/>
  <c r="B838" i="48"/>
  <c r="A839" i="48"/>
  <c r="N838" i="48"/>
  <c r="U838" i="48"/>
  <c r="T838" i="48"/>
  <c r="G838" i="48" l="1"/>
  <c r="D838" i="48"/>
  <c r="E838" i="48" s="1"/>
  <c r="S838" i="48"/>
  <c r="K839" i="48"/>
  <c r="L839" i="48" s="1"/>
  <c r="M839" i="48" s="1"/>
  <c r="F839" i="48" a="1"/>
  <c r="F839" i="48" s="1"/>
  <c r="C839" i="48" a="1"/>
  <c r="C839" i="48" s="1"/>
  <c r="P839" i="48" s="1"/>
  <c r="J838" i="48"/>
  <c r="Q838" i="48" s="1"/>
  <c r="R838" i="48" s="1"/>
  <c r="P838" i="48"/>
  <c r="B839" i="48"/>
  <c r="N839" i="48"/>
  <c r="A840" i="48"/>
  <c r="T839" i="48"/>
  <c r="O839" i="48"/>
  <c r="U839" i="48"/>
  <c r="G839" i="48" l="1"/>
  <c r="H839" i="48"/>
  <c r="I839" i="48" s="1"/>
  <c r="D839" i="48"/>
  <c r="E839" i="48" s="1"/>
  <c r="F840" i="48" a="1"/>
  <c r="F840" i="48" s="1"/>
  <c r="C840" i="48" a="1"/>
  <c r="C840" i="48" s="1"/>
  <c r="G840" i="48" s="1"/>
  <c r="K840" i="48"/>
  <c r="L840" i="48" s="1"/>
  <c r="M840" i="48" s="1"/>
  <c r="T840" i="48"/>
  <c r="S839" i="48"/>
  <c r="J839" i="48"/>
  <c r="Q839" i="48" s="1"/>
  <c r="R839" i="48" s="1"/>
  <c r="N840" i="48"/>
  <c r="B840" i="48"/>
  <c r="A841" i="48"/>
  <c r="U840" i="48"/>
  <c r="O840" i="48"/>
  <c r="H840" i="48" l="1"/>
  <c r="I840" i="48" s="1"/>
  <c r="P840" i="48"/>
  <c r="F841" i="48" a="1"/>
  <c r="F841" i="48" s="1"/>
  <c r="C841" i="48" a="1"/>
  <c r="C841" i="48" s="1"/>
  <c r="G841" i="48" s="1"/>
  <c r="K841" i="48"/>
  <c r="L841" i="48" s="1"/>
  <c r="M841" i="48" s="1"/>
  <c r="J840" i="48"/>
  <c r="Q840" i="48" s="1"/>
  <c r="R840" i="48" s="1"/>
  <c r="S840" i="48"/>
  <c r="D840" i="48"/>
  <c r="E840" i="48" s="1"/>
  <c r="A842" i="48"/>
  <c r="B841" i="48"/>
  <c r="N841" i="48"/>
  <c r="U841" i="48"/>
  <c r="O841" i="48"/>
  <c r="T841" i="48"/>
  <c r="F842" i="48" l="1" a="1"/>
  <c r="F842" i="48" s="1"/>
  <c r="K842" i="48"/>
  <c r="L842" i="48" s="1"/>
  <c r="M842" i="48" s="1"/>
  <c r="C842" i="48" a="1"/>
  <c r="C842" i="48" s="1"/>
  <c r="T842" i="48"/>
  <c r="P841" i="48"/>
  <c r="S841" i="48"/>
  <c r="D841" i="48"/>
  <c r="E841" i="48" s="1"/>
  <c r="H841" i="48"/>
  <c r="I841" i="48" s="1"/>
  <c r="J841" i="48"/>
  <c r="Q841" i="48" s="1"/>
  <c r="R841" i="48" s="1"/>
  <c r="N842" i="48"/>
  <c r="B842" i="48"/>
  <c r="A843" i="48"/>
  <c r="U842" i="48"/>
  <c r="O842" i="48"/>
  <c r="G842" i="48" l="1"/>
  <c r="P842" i="48"/>
  <c r="H842" i="48"/>
  <c r="I842" i="48" s="1"/>
  <c r="F843" i="48" a="1"/>
  <c r="F843" i="48" s="1"/>
  <c r="K843" i="48"/>
  <c r="L843" i="48" s="1"/>
  <c r="M843" i="48" s="1"/>
  <c r="C843" i="48" a="1"/>
  <c r="C843" i="48" s="1"/>
  <c r="J842" i="48"/>
  <c r="Q842" i="48" s="1"/>
  <c r="R842" i="48" s="1"/>
  <c r="D842" i="48"/>
  <c r="E842" i="48" s="1"/>
  <c r="S842" i="48"/>
  <c r="N843" i="48"/>
  <c r="B843" i="48"/>
  <c r="A844" i="48"/>
  <c r="U843" i="48"/>
  <c r="O843" i="48"/>
  <c r="T843" i="48"/>
  <c r="G843" i="48" l="1"/>
  <c r="P843" i="48"/>
  <c r="H843" i="48"/>
  <c r="I843" i="48" s="1"/>
  <c r="Q843" i="48"/>
  <c r="R843" i="48" s="1"/>
  <c r="D843" i="48"/>
  <c r="E843" i="48" s="1"/>
  <c r="J843" i="48"/>
  <c r="C844" i="48" a="1"/>
  <c r="C844" i="48" s="1"/>
  <c r="D844" i="48" s="1"/>
  <c r="E844" i="48" s="1"/>
  <c r="K844" i="48"/>
  <c r="L844" i="48" s="1"/>
  <c r="M844" i="48" s="1"/>
  <c r="F844" i="48" a="1"/>
  <c r="F844" i="48" s="1"/>
  <c r="S843" i="48"/>
  <c r="B844" i="48"/>
  <c r="N844" i="48"/>
  <c r="A845" i="48"/>
  <c r="U844" i="48"/>
  <c r="O844" i="48"/>
  <c r="T844" i="48"/>
  <c r="G844" i="48" l="1"/>
  <c r="P844" i="48"/>
  <c r="S844" i="48"/>
  <c r="F845" i="48" a="1"/>
  <c r="F845" i="48" s="1"/>
  <c r="K845" i="48"/>
  <c r="L845" i="48" s="1"/>
  <c r="M845" i="48" s="1"/>
  <c r="C845" i="48" a="1"/>
  <c r="C845" i="48" s="1"/>
  <c r="T845" i="48"/>
  <c r="J844" i="48"/>
  <c r="Q844" i="48" s="1"/>
  <c r="R844" i="48" s="1"/>
  <c r="H844" i="48"/>
  <c r="I844" i="48" s="1"/>
  <c r="N845" i="48"/>
  <c r="B845" i="48"/>
  <c r="A846" i="48"/>
  <c r="U845" i="48"/>
  <c r="O845" i="48"/>
  <c r="G845" i="48" l="1"/>
  <c r="D845" i="48"/>
  <c r="E845" i="48" s="1"/>
  <c r="P845" i="48"/>
  <c r="H845" i="48"/>
  <c r="I845" i="48" s="1"/>
  <c r="K846" i="48"/>
  <c r="L846" i="48" s="1"/>
  <c r="M846" i="48" s="1"/>
  <c r="C846" i="48" a="1"/>
  <c r="C846" i="48" s="1"/>
  <c r="F846" i="48" a="1"/>
  <c r="F846" i="48" s="1"/>
  <c r="T846" i="48"/>
  <c r="J845" i="48"/>
  <c r="Q845" i="48" s="1"/>
  <c r="R845" i="48" s="1"/>
  <c r="S845" i="48"/>
  <c r="A847" i="48"/>
  <c r="B846" i="48"/>
  <c r="N846" i="48"/>
  <c r="O846" i="48"/>
  <c r="U846" i="48"/>
  <c r="G846" i="48" l="1"/>
  <c r="P846" i="48"/>
  <c r="J846" i="48"/>
  <c r="Q846" i="48" s="1"/>
  <c r="R846" i="48" s="1"/>
  <c r="K847" i="48"/>
  <c r="L847" i="48" s="1"/>
  <c r="M847" i="48" s="1"/>
  <c r="F847" i="48" a="1"/>
  <c r="F847" i="48" s="1"/>
  <c r="C847" i="48" a="1"/>
  <c r="C847" i="48" s="1"/>
  <c r="H847" i="48" s="1"/>
  <c r="D846" i="48"/>
  <c r="S846" i="48" s="1"/>
  <c r="H846" i="48"/>
  <c r="I846" i="48" s="1"/>
  <c r="A848" i="48"/>
  <c r="B847" i="48"/>
  <c r="N847" i="48"/>
  <c r="O847" i="48"/>
  <c r="T847" i="48"/>
  <c r="U847" i="48"/>
  <c r="P847" i="48" l="1"/>
  <c r="Q847" i="48"/>
  <c r="R847" i="48" s="1"/>
  <c r="G847" i="48"/>
  <c r="D847" i="48"/>
  <c r="S847" i="48" s="1"/>
  <c r="J847" i="48"/>
  <c r="I847" i="48"/>
  <c r="F848" i="48" a="1"/>
  <c r="F848" i="48" s="1"/>
  <c r="C848" i="48" a="1"/>
  <c r="C848" i="48" s="1"/>
  <c r="D848" i="48" s="1"/>
  <c r="K848" i="48"/>
  <c r="L848" i="48" s="1"/>
  <c r="M848" i="48" s="1"/>
  <c r="T848" i="48"/>
  <c r="E846" i="48"/>
  <c r="B848" i="48"/>
  <c r="N848" i="48"/>
  <c r="A849" i="48"/>
  <c r="O848" i="48"/>
  <c r="U848" i="48"/>
  <c r="K849" i="48" l="1"/>
  <c r="L849" i="48" s="1"/>
  <c r="M849" i="48" s="1"/>
  <c r="C849" i="48" a="1"/>
  <c r="C849" i="48" s="1"/>
  <c r="D849" i="48" s="1"/>
  <c r="F849" i="48" a="1"/>
  <c r="F849" i="48" s="1"/>
  <c r="T849" i="48"/>
  <c r="I848" i="48"/>
  <c r="P848" i="48"/>
  <c r="Q848" i="48" s="1"/>
  <c r="R848" i="48" s="1"/>
  <c r="S848" i="48"/>
  <c r="H848" i="48"/>
  <c r="J848" i="48" s="1"/>
  <c r="E847" i="48"/>
  <c r="G848" i="48"/>
  <c r="E848" i="48"/>
  <c r="B849" i="48"/>
  <c r="N849" i="48"/>
  <c r="A850" i="48"/>
  <c r="U849" i="48"/>
  <c r="O849" i="48"/>
  <c r="G849" i="48" l="1"/>
  <c r="E849" i="48"/>
  <c r="S849" i="48"/>
  <c r="F850" i="48" a="1"/>
  <c r="F850" i="48" s="1"/>
  <c r="K850" i="48"/>
  <c r="L850" i="48" s="1"/>
  <c r="M850" i="48" s="1"/>
  <c r="C850" i="48" a="1"/>
  <c r="C850" i="48" s="1"/>
  <c r="J849" i="48"/>
  <c r="Q849" i="48" s="1"/>
  <c r="R849" i="48" s="1"/>
  <c r="I849" i="48"/>
  <c r="P849" i="48"/>
  <c r="H849" i="48"/>
  <c r="N850" i="48"/>
  <c r="B850" i="48"/>
  <c r="A851" i="48"/>
  <c r="U850" i="48"/>
  <c r="O850" i="48"/>
  <c r="T850" i="48"/>
  <c r="G850" i="48" l="1"/>
  <c r="F851" i="48" a="1"/>
  <c r="F851" i="48" s="1"/>
  <c r="C851" i="48" a="1"/>
  <c r="C851" i="48" s="1"/>
  <c r="G851" i="48" s="1"/>
  <c r="K851" i="48"/>
  <c r="L851" i="48" s="1"/>
  <c r="M851" i="48" s="1"/>
  <c r="S850" i="48"/>
  <c r="P850" i="48"/>
  <c r="H850" i="48"/>
  <c r="D850" i="48"/>
  <c r="E850" i="48" s="1"/>
  <c r="J850" i="48"/>
  <c r="Q850" i="48" s="1"/>
  <c r="R850" i="48" s="1"/>
  <c r="I850" i="48"/>
  <c r="A852" i="48"/>
  <c r="B851" i="48"/>
  <c r="N851" i="48"/>
  <c r="O851" i="48"/>
  <c r="T851" i="48"/>
  <c r="U851" i="48"/>
  <c r="I851" i="48" l="1"/>
  <c r="S851" i="48"/>
  <c r="J851" i="48"/>
  <c r="Q851" i="48" s="1"/>
  <c r="R851" i="48" s="1"/>
  <c r="D851" i="48"/>
  <c r="E851" i="48" s="1"/>
  <c r="C852" i="48" a="1"/>
  <c r="C852" i="48" s="1"/>
  <c r="I852" i="48" s="1"/>
  <c r="K852" i="48"/>
  <c r="L852" i="48" s="1"/>
  <c r="M852" i="48" s="1"/>
  <c r="F852" i="48" a="1"/>
  <c r="F852" i="48" s="1"/>
  <c r="O852" i="48"/>
  <c r="P851" i="48"/>
  <c r="H851" i="48"/>
  <c r="N852" i="48"/>
  <c r="A853" i="48"/>
  <c r="B852" i="48"/>
  <c r="T852" i="48"/>
  <c r="U852" i="48"/>
  <c r="D852" i="48" l="1"/>
  <c r="E852" i="48" s="1"/>
  <c r="Q852" i="48"/>
  <c r="R852" i="48" s="1"/>
  <c r="G852" i="48"/>
  <c r="J852" i="48"/>
  <c r="F853" i="48" a="1"/>
  <c r="F853" i="48" s="1"/>
  <c r="K853" i="48"/>
  <c r="L853" i="48" s="1"/>
  <c r="M853" i="48" s="1"/>
  <c r="C853" i="48" a="1"/>
  <c r="C853" i="48" s="1"/>
  <c r="T853" i="48"/>
  <c r="S852" i="48"/>
  <c r="H852" i="48"/>
  <c r="P852" i="48"/>
  <c r="N853" i="48"/>
  <c r="A854" i="48"/>
  <c r="B853" i="48"/>
  <c r="U853" i="48"/>
  <c r="O853" i="48"/>
  <c r="G853" i="48" l="1"/>
  <c r="S853" i="48"/>
  <c r="I853" i="48"/>
  <c r="K854" i="48"/>
  <c r="L854" i="48" s="1"/>
  <c r="M854" i="48" s="1"/>
  <c r="F854" i="48" a="1"/>
  <c r="F854" i="48" s="1"/>
  <c r="C854" i="48" a="1"/>
  <c r="C854" i="48" s="1"/>
  <c r="G854" i="48" s="1"/>
  <c r="Q853" i="48"/>
  <c r="R853" i="48" s="1"/>
  <c r="D853" i="48"/>
  <c r="E853" i="48" s="1"/>
  <c r="H853" i="48"/>
  <c r="J853" i="48" s="1"/>
  <c r="P853" i="48"/>
  <c r="B854" i="48"/>
  <c r="N854" i="48"/>
  <c r="A855" i="48"/>
  <c r="U854" i="48"/>
  <c r="O854" i="48"/>
  <c r="T854" i="48"/>
  <c r="P854" i="48" l="1"/>
  <c r="Q854" i="48"/>
  <c r="R854" i="48" s="1"/>
  <c r="S854" i="48"/>
  <c r="K855" i="48"/>
  <c r="L855" i="48" s="1"/>
  <c r="M855" i="48" s="1"/>
  <c r="F855" i="48" a="1"/>
  <c r="F855" i="48" s="1"/>
  <c r="C855" i="48" a="1"/>
  <c r="C855" i="48" s="1"/>
  <c r="O855" i="48"/>
  <c r="I854" i="48"/>
  <c r="D854" i="48"/>
  <c r="E854" i="48" s="1"/>
  <c r="H854" i="48"/>
  <c r="J854" i="48" s="1"/>
  <c r="N855" i="48"/>
  <c r="A856" i="48"/>
  <c r="B855" i="48"/>
  <c r="U855" i="48"/>
  <c r="T855" i="48"/>
  <c r="G855" i="48" l="1"/>
  <c r="D855" i="48"/>
  <c r="E855" i="48" s="1"/>
  <c r="H855" i="48"/>
  <c r="J855" i="48" s="1"/>
  <c r="Q855" i="48"/>
  <c r="R855" i="48" s="1"/>
  <c r="S855" i="48"/>
  <c r="K856" i="48"/>
  <c r="L856" i="48" s="1"/>
  <c r="M856" i="48" s="1"/>
  <c r="F856" i="48" a="1"/>
  <c r="F856" i="48" s="1"/>
  <c r="C856" i="48" a="1"/>
  <c r="C856" i="48" s="1"/>
  <c r="D856" i="48" s="1"/>
  <c r="S856" i="48" s="1"/>
  <c r="T856" i="48"/>
  <c r="I855" i="48"/>
  <c r="P855" i="48"/>
  <c r="N856" i="48"/>
  <c r="A857" i="48"/>
  <c r="B856" i="48"/>
  <c r="O856" i="48"/>
  <c r="U856" i="48"/>
  <c r="G856" i="48" l="1"/>
  <c r="E856" i="48"/>
  <c r="H856" i="48"/>
  <c r="J856" i="48" s="1"/>
  <c r="I856" i="48"/>
  <c r="F857" i="48" a="1"/>
  <c r="F857" i="48" s="1"/>
  <c r="K857" i="48"/>
  <c r="L857" i="48" s="1"/>
  <c r="M857" i="48" s="1"/>
  <c r="C857" i="48" a="1"/>
  <c r="C857" i="48" s="1"/>
  <c r="U857" i="48"/>
  <c r="Q856" i="48"/>
  <c r="R856" i="48" s="1"/>
  <c r="P856" i="48"/>
  <c r="B857" i="48"/>
  <c r="N857" i="48"/>
  <c r="A858" i="48"/>
  <c r="T857" i="48"/>
  <c r="O857" i="48"/>
  <c r="G857" i="48" l="1"/>
  <c r="H857" i="48"/>
  <c r="P857" i="48"/>
  <c r="D857" i="48"/>
  <c r="S857" i="48" s="1"/>
  <c r="C858" i="48" a="1"/>
  <c r="C858" i="48" s="1"/>
  <c r="Q858" i="48" s="1"/>
  <c r="R858" i="48" s="1"/>
  <c r="K858" i="48"/>
  <c r="L858" i="48" s="1"/>
  <c r="M858" i="48" s="1"/>
  <c r="F858" i="48" a="1"/>
  <c r="F858" i="48" s="1"/>
  <c r="I857" i="48"/>
  <c r="Q857" i="48"/>
  <c r="R857" i="48" s="1"/>
  <c r="J857" i="48"/>
  <c r="N858" i="48"/>
  <c r="B858" i="48"/>
  <c r="A859" i="48"/>
  <c r="T858" i="48"/>
  <c r="U858" i="48"/>
  <c r="O858" i="48"/>
  <c r="K859" i="48" l="1"/>
  <c r="L859" i="48" s="1"/>
  <c r="M859" i="48" s="1"/>
  <c r="C859" i="48" a="1"/>
  <c r="C859" i="48" s="1"/>
  <c r="Q859" i="48" s="1"/>
  <c r="R859" i="48" s="1"/>
  <c r="F859" i="48" a="1"/>
  <c r="F859" i="48" s="1"/>
  <c r="G858" i="48"/>
  <c r="I858" i="48"/>
  <c r="H858" i="48"/>
  <c r="J858" i="48" s="1"/>
  <c r="P858" i="48"/>
  <c r="D858" i="48"/>
  <c r="S858" i="48" s="1"/>
  <c r="E857" i="48"/>
  <c r="A860" i="48"/>
  <c r="B859" i="48"/>
  <c r="N859" i="48"/>
  <c r="T859" i="48"/>
  <c r="U859" i="48"/>
  <c r="O859" i="48"/>
  <c r="E858" i="48" l="1"/>
  <c r="D859" i="48"/>
  <c r="S859" i="48" s="1"/>
  <c r="P859" i="48"/>
  <c r="I859" i="48"/>
  <c r="C860" i="48" a="1"/>
  <c r="C860" i="48" s="1"/>
  <c r="K860" i="48"/>
  <c r="L860" i="48" s="1"/>
  <c r="M860" i="48" s="1"/>
  <c r="F860" i="48" a="1"/>
  <c r="F860" i="48" s="1"/>
  <c r="U860" i="48"/>
  <c r="G859" i="48"/>
  <c r="E859" i="48"/>
  <c r="H859" i="48"/>
  <c r="J859" i="48" s="1"/>
  <c r="N860" i="48"/>
  <c r="A861" i="48"/>
  <c r="B860" i="48"/>
  <c r="O860" i="48"/>
  <c r="T860" i="48"/>
  <c r="G860" i="48" l="1"/>
  <c r="I860" i="48"/>
  <c r="D860" i="48"/>
  <c r="S860" i="48" s="1"/>
  <c r="H860" i="48"/>
  <c r="J860" i="48" s="1"/>
  <c r="P860" i="48"/>
  <c r="Q860" i="48"/>
  <c r="R860" i="48" s="1"/>
  <c r="C861" i="48" a="1"/>
  <c r="C861" i="48" s="1"/>
  <c r="K861" i="48"/>
  <c r="L861" i="48" s="1"/>
  <c r="M861" i="48" s="1"/>
  <c r="F861" i="48" a="1"/>
  <c r="F861" i="48" s="1"/>
  <c r="A862" i="48"/>
  <c r="N861" i="48"/>
  <c r="B861" i="48"/>
  <c r="T861" i="48"/>
  <c r="O861" i="48"/>
  <c r="U861" i="48"/>
  <c r="G861" i="48" l="1"/>
  <c r="H861" i="48"/>
  <c r="Q861" i="48"/>
  <c r="R861" i="48" s="1"/>
  <c r="S861" i="48"/>
  <c r="P861" i="48"/>
  <c r="I861" i="48"/>
  <c r="C862" i="48" a="1"/>
  <c r="C862" i="48" s="1"/>
  <c r="F862" i="48" a="1"/>
  <c r="F862" i="48" s="1"/>
  <c r="K862" i="48"/>
  <c r="L862" i="48" s="1"/>
  <c r="M862" i="48" s="1"/>
  <c r="O862" i="48"/>
  <c r="D861" i="48"/>
  <c r="J861" i="48"/>
  <c r="E860" i="48"/>
  <c r="B862" i="48"/>
  <c r="A863" i="48"/>
  <c r="N862" i="48"/>
  <c r="U862" i="48"/>
  <c r="T862" i="48"/>
  <c r="E861" i="48" l="1"/>
  <c r="G862" i="48"/>
  <c r="S862" i="48"/>
  <c r="F863" i="48" a="1"/>
  <c r="F863" i="48" s="1"/>
  <c r="K863" i="48"/>
  <c r="L863" i="48" s="1"/>
  <c r="M863" i="48" s="1"/>
  <c r="C863" i="48" a="1"/>
  <c r="C863" i="48" s="1"/>
  <c r="T863" i="48"/>
  <c r="J862" i="48"/>
  <c r="Q862" i="48" s="1"/>
  <c r="R862" i="48" s="1"/>
  <c r="H862" i="48"/>
  <c r="I862" i="48" s="1"/>
  <c r="D862" i="48"/>
  <c r="E862" i="48" s="1"/>
  <c r="P862" i="48"/>
  <c r="B863" i="48"/>
  <c r="N863" i="48"/>
  <c r="A864" i="48"/>
  <c r="U863" i="48"/>
  <c r="O863" i="48"/>
  <c r="G863" i="48" l="1"/>
  <c r="P863" i="48"/>
  <c r="H863" i="48"/>
  <c r="I863" i="48" s="1"/>
  <c r="F864" i="48" a="1"/>
  <c r="F864" i="48" s="1"/>
  <c r="K864" i="48"/>
  <c r="L864" i="48" s="1"/>
  <c r="M864" i="48" s="1"/>
  <c r="C864" i="48" a="1"/>
  <c r="C864" i="48" s="1"/>
  <c r="G864" i="48" s="1"/>
  <c r="J863" i="48"/>
  <c r="Q863" i="48" s="1"/>
  <c r="R863" i="48" s="1"/>
  <c r="S863" i="48"/>
  <c r="D863" i="48"/>
  <c r="E863" i="48" s="1"/>
  <c r="N864" i="48"/>
  <c r="B864" i="48"/>
  <c r="A865" i="48"/>
  <c r="T864" i="48"/>
  <c r="U864" i="48"/>
  <c r="O864" i="48"/>
  <c r="I864" i="48" l="1"/>
  <c r="H864" i="48"/>
  <c r="S864" i="48"/>
  <c r="J864" i="48"/>
  <c r="Q864" i="48" s="1"/>
  <c r="R864" i="48" s="1"/>
  <c r="K865" i="48"/>
  <c r="L865" i="48" s="1"/>
  <c r="M865" i="48" s="1"/>
  <c r="C865" i="48" a="1"/>
  <c r="C865" i="48" s="1"/>
  <c r="P865" i="48" s="1"/>
  <c r="F865" i="48" a="1"/>
  <c r="F865" i="48" s="1"/>
  <c r="D864" i="48"/>
  <c r="E864" i="48" s="1"/>
  <c r="P864" i="48"/>
  <c r="B865" i="48"/>
  <c r="A866" i="48"/>
  <c r="N865" i="48"/>
  <c r="U865" i="48"/>
  <c r="T865" i="48"/>
  <c r="O865" i="48"/>
  <c r="H865" i="48" l="1"/>
  <c r="I865" i="48" s="1"/>
  <c r="G865" i="48"/>
  <c r="S865" i="48"/>
  <c r="J865" i="48"/>
  <c r="Q865" i="48" s="1"/>
  <c r="R865" i="48" s="1"/>
  <c r="C866" i="48" a="1"/>
  <c r="C866" i="48" s="1"/>
  <c r="K866" i="48"/>
  <c r="L866" i="48" s="1"/>
  <c r="M866" i="48" s="1"/>
  <c r="F866" i="48" a="1"/>
  <c r="F866" i="48" s="1"/>
  <c r="U866" i="48"/>
  <c r="D865" i="48"/>
  <c r="E865" i="48" s="1"/>
  <c r="A867" i="48"/>
  <c r="N866" i="48"/>
  <c r="B866" i="48"/>
  <c r="O866" i="48"/>
  <c r="T866" i="48"/>
  <c r="G866" i="48" l="1"/>
  <c r="F867" i="48" a="1"/>
  <c r="F867" i="48" s="1"/>
  <c r="K867" i="48"/>
  <c r="L867" i="48" s="1"/>
  <c r="M867" i="48" s="1"/>
  <c r="C867" i="48" a="1"/>
  <c r="C867" i="48" s="1"/>
  <c r="G867" i="48" s="1"/>
  <c r="T867" i="48"/>
  <c r="D866" i="48"/>
  <c r="E866" i="48" s="1"/>
  <c r="J866" i="48"/>
  <c r="Q866" i="48" s="1"/>
  <c r="R866" i="48" s="1"/>
  <c r="S866" i="48"/>
  <c r="P866" i="48"/>
  <c r="H866" i="48"/>
  <c r="I866" i="48" s="1"/>
  <c r="B867" i="48"/>
  <c r="N867" i="48"/>
  <c r="A868" i="48"/>
  <c r="O867" i="48"/>
  <c r="U867" i="48"/>
  <c r="D867" i="48" l="1"/>
  <c r="E867" i="48" s="1"/>
  <c r="H867" i="48"/>
  <c r="I867" i="48" s="1"/>
  <c r="P867" i="48"/>
  <c r="C868" i="48" a="1"/>
  <c r="C868" i="48" s="1"/>
  <c r="I868" i="48" s="1"/>
  <c r="F868" i="48" a="1"/>
  <c r="F868" i="48" s="1"/>
  <c r="K868" i="48"/>
  <c r="L868" i="48" s="1"/>
  <c r="M868" i="48" s="1"/>
  <c r="T868" i="48"/>
  <c r="S867" i="48"/>
  <c r="J867" i="48"/>
  <c r="Q867" i="48" s="1"/>
  <c r="R867" i="48" s="1"/>
  <c r="A869" i="48"/>
  <c r="N868" i="48"/>
  <c r="B868" i="48"/>
  <c r="O868" i="48"/>
  <c r="U868" i="48"/>
  <c r="P868" i="48" l="1"/>
  <c r="H868" i="48"/>
  <c r="J868" i="48" s="1"/>
  <c r="G868" i="48"/>
  <c r="S868" i="48"/>
  <c r="Q868" i="48"/>
  <c r="R868" i="48" s="1"/>
  <c r="F869" i="48" a="1"/>
  <c r="F869" i="48" s="1"/>
  <c r="C869" i="48" a="1"/>
  <c r="C869" i="48" s="1"/>
  <c r="G869" i="48" s="1"/>
  <c r="K869" i="48"/>
  <c r="L869" i="48" s="1"/>
  <c r="M869" i="48" s="1"/>
  <c r="O869" i="48"/>
  <c r="D868" i="48"/>
  <c r="E868" i="48" s="1"/>
  <c r="B869" i="48"/>
  <c r="A870" i="48"/>
  <c r="N869" i="48"/>
  <c r="U869" i="48"/>
  <c r="T869" i="48"/>
  <c r="H869" i="48" l="1"/>
  <c r="S869" i="48"/>
  <c r="J869" i="48"/>
  <c r="Q869" i="48" s="1"/>
  <c r="R869" i="48" s="1"/>
  <c r="F870" i="48" a="1"/>
  <c r="F870" i="48" s="1"/>
  <c r="K870" i="48"/>
  <c r="L870" i="48" s="1"/>
  <c r="M870" i="48" s="1"/>
  <c r="C870" i="48" a="1"/>
  <c r="C870" i="48" s="1"/>
  <c r="O870" i="48"/>
  <c r="I869" i="48"/>
  <c r="D869" i="48"/>
  <c r="E869" i="48" s="1"/>
  <c r="P869" i="48"/>
  <c r="N870" i="48"/>
  <c r="B870" i="48"/>
  <c r="A871" i="48"/>
  <c r="T870" i="48"/>
  <c r="U870" i="48"/>
  <c r="G870" i="48" l="1"/>
  <c r="P870" i="48"/>
  <c r="F871" i="48" a="1"/>
  <c r="F871" i="48" s="1"/>
  <c r="K871" i="48"/>
  <c r="L871" i="48" s="1"/>
  <c r="M871" i="48" s="1"/>
  <c r="C871" i="48" a="1"/>
  <c r="C871" i="48" s="1"/>
  <c r="H871" i="48" s="1"/>
  <c r="I871" i="48" s="1"/>
  <c r="J870" i="48"/>
  <c r="Q870" i="48" s="1"/>
  <c r="R870" i="48" s="1"/>
  <c r="S870" i="48"/>
  <c r="D870" i="48"/>
  <c r="E870" i="48" s="1"/>
  <c r="H870" i="48"/>
  <c r="I870" i="48" s="1"/>
  <c r="N871" i="48"/>
  <c r="B871" i="48"/>
  <c r="A872" i="48"/>
  <c r="U871" i="48"/>
  <c r="T871" i="48"/>
  <c r="O871" i="48"/>
  <c r="D871" i="48" l="1"/>
  <c r="S871" i="48" s="1"/>
  <c r="P871" i="48"/>
  <c r="G871" i="48"/>
  <c r="E871" i="48"/>
  <c r="F872" i="48" a="1"/>
  <c r="F872" i="48" s="1"/>
  <c r="K872" i="48"/>
  <c r="L872" i="48" s="1"/>
  <c r="M872" i="48" s="1"/>
  <c r="C872" i="48" a="1"/>
  <c r="C872" i="48" s="1"/>
  <c r="T872" i="48"/>
  <c r="J871" i="48"/>
  <c r="Q871" i="48" s="1"/>
  <c r="R871" i="48" s="1"/>
  <c r="A873" i="48"/>
  <c r="B872" i="48"/>
  <c r="N872" i="48"/>
  <c r="O872" i="48"/>
  <c r="U872" i="48"/>
  <c r="G872" i="48" l="1"/>
  <c r="D872" i="48"/>
  <c r="S872" i="48" s="1"/>
  <c r="H872" i="48"/>
  <c r="I872" i="48" s="1"/>
  <c r="J872" i="48"/>
  <c r="Q872" i="48" s="1"/>
  <c r="R872" i="48" s="1"/>
  <c r="F873" i="48" a="1"/>
  <c r="F873" i="48" s="1"/>
  <c r="C873" i="48" a="1"/>
  <c r="C873" i="48" s="1"/>
  <c r="H873" i="48" s="1"/>
  <c r="I873" i="48" s="1"/>
  <c r="K873" i="48"/>
  <c r="L873" i="48" s="1"/>
  <c r="M873" i="48" s="1"/>
  <c r="U873" i="48"/>
  <c r="P872" i="48"/>
  <c r="A874" i="48"/>
  <c r="B873" i="48"/>
  <c r="N873" i="48"/>
  <c r="T873" i="48"/>
  <c r="O873" i="48"/>
  <c r="G873" i="48" l="1"/>
  <c r="P873" i="48"/>
  <c r="J873" i="48"/>
  <c r="Q873" i="48" s="1"/>
  <c r="R873" i="48" s="1"/>
  <c r="K874" i="48"/>
  <c r="L874" i="48" s="1"/>
  <c r="M874" i="48" s="1"/>
  <c r="F874" i="48" a="1"/>
  <c r="F874" i="48" s="1"/>
  <c r="C874" i="48" a="1"/>
  <c r="C874" i="48" s="1"/>
  <c r="T874" i="48"/>
  <c r="D873" i="48"/>
  <c r="S873" i="48" s="1"/>
  <c r="E872" i="48"/>
  <c r="N874" i="48"/>
  <c r="B874" i="48"/>
  <c r="A875" i="48"/>
  <c r="O874" i="48"/>
  <c r="U874" i="48"/>
  <c r="G874" i="48" l="1"/>
  <c r="D874" i="48"/>
  <c r="P874" i="48"/>
  <c r="K875" i="48"/>
  <c r="L875" i="48" s="1"/>
  <c r="M875" i="48" s="1"/>
  <c r="C875" i="48" a="1"/>
  <c r="C875" i="48" s="1"/>
  <c r="F875" i="48" a="1"/>
  <c r="F875" i="48" s="1"/>
  <c r="O875" i="48"/>
  <c r="J874" i="48"/>
  <c r="Q874" i="48" s="1"/>
  <c r="R874" i="48" s="1"/>
  <c r="S874" i="48"/>
  <c r="H874" i="48"/>
  <c r="I874" i="48" s="1"/>
  <c r="E873" i="48"/>
  <c r="B875" i="48"/>
  <c r="A876" i="48"/>
  <c r="N875" i="48"/>
  <c r="T875" i="48"/>
  <c r="U875" i="48"/>
  <c r="E874" i="48" l="1"/>
  <c r="C876" i="48" a="1"/>
  <c r="C876" i="48" s="1"/>
  <c r="H876" i="48" s="1"/>
  <c r="I876" i="48" s="1"/>
  <c r="K876" i="48"/>
  <c r="L876" i="48" s="1"/>
  <c r="M876" i="48" s="1"/>
  <c r="F876" i="48" a="1"/>
  <c r="F876" i="48" s="1"/>
  <c r="O876" i="48"/>
  <c r="G875" i="48"/>
  <c r="S875" i="48"/>
  <c r="D875" i="48"/>
  <c r="E875" i="48" s="1"/>
  <c r="H875" i="48"/>
  <c r="I875" i="48" s="1"/>
  <c r="J875" i="48"/>
  <c r="Q875" i="48" s="1"/>
  <c r="R875" i="48" s="1"/>
  <c r="P875" i="48"/>
  <c r="A877" i="48"/>
  <c r="B876" i="48"/>
  <c r="N876" i="48"/>
  <c r="T876" i="48"/>
  <c r="U876" i="48"/>
  <c r="P876" i="48" l="1"/>
  <c r="D876" i="48"/>
  <c r="E876" i="48" s="1"/>
  <c r="J876" i="48"/>
  <c r="Q876" i="48" s="1"/>
  <c r="R876" i="48" s="1"/>
  <c r="S876" i="48"/>
  <c r="C877" i="48" a="1"/>
  <c r="C877" i="48" s="1"/>
  <c r="H877" i="48" s="1"/>
  <c r="I877" i="48" s="1"/>
  <c r="F877" i="48" a="1"/>
  <c r="F877" i="48" s="1"/>
  <c r="K877" i="48"/>
  <c r="L877" i="48" s="1"/>
  <c r="M877" i="48" s="1"/>
  <c r="G876" i="48"/>
  <c r="A878" i="48"/>
  <c r="B877" i="48"/>
  <c r="N877" i="48"/>
  <c r="O877" i="48"/>
  <c r="U877" i="48"/>
  <c r="T877" i="48"/>
  <c r="G877" i="48" l="1"/>
  <c r="J877" i="48"/>
  <c r="D877" i="48"/>
  <c r="E877" i="48" s="1"/>
  <c r="S877" i="48"/>
  <c r="Q877" i="48"/>
  <c r="R877" i="48" s="1"/>
  <c r="P877" i="48"/>
  <c r="C878" i="48" a="1"/>
  <c r="C878" i="48" s="1"/>
  <c r="G878" i="48" s="1"/>
  <c r="K878" i="48"/>
  <c r="L878" i="48" s="1"/>
  <c r="M878" i="48" s="1"/>
  <c r="F878" i="48" a="1"/>
  <c r="F878" i="48" s="1"/>
  <c r="T878" i="48"/>
  <c r="N878" i="48"/>
  <c r="A879" i="48"/>
  <c r="B878" i="48"/>
  <c r="O878" i="48"/>
  <c r="U878" i="48"/>
  <c r="I878" i="48" l="1"/>
  <c r="C879" i="48" a="1"/>
  <c r="C879" i="48" s="1"/>
  <c r="I879" i="48" s="1"/>
  <c r="F879" i="48" a="1"/>
  <c r="F879" i="48" s="1"/>
  <c r="K879" i="48"/>
  <c r="L879" i="48" s="1"/>
  <c r="M879" i="48" s="1"/>
  <c r="P878" i="48"/>
  <c r="H878" i="48"/>
  <c r="J878" i="48" s="1"/>
  <c r="Q878" i="48"/>
  <c r="R878" i="48" s="1"/>
  <c r="S878" i="48"/>
  <c r="D878" i="48"/>
  <c r="E878" i="48" s="1"/>
  <c r="N879" i="48"/>
  <c r="A880" i="48"/>
  <c r="B879" i="48"/>
  <c r="T879" i="48"/>
  <c r="U879" i="48"/>
  <c r="O879" i="48"/>
  <c r="D879" i="48" l="1"/>
  <c r="E879" i="48" s="1"/>
  <c r="S879" i="48"/>
  <c r="P879" i="48"/>
  <c r="J879" i="48"/>
  <c r="Q879" i="48" s="1"/>
  <c r="R879" i="48" s="1"/>
  <c r="H879" i="48"/>
  <c r="C880" i="48" a="1"/>
  <c r="C880" i="48" s="1"/>
  <c r="P880" i="48" s="1"/>
  <c r="K880" i="48"/>
  <c r="L880" i="48" s="1"/>
  <c r="M880" i="48" s="1"/>
  <c r="F880" i="48" a="1"/>
  <c r="F880" i="48" s="1"/>
  <c r="O880" i="48"/>
  <c r="G879" i="48"/>
  <c r="B880" i="48"/>
  <c r="A881" i="48"/>
  <c r="N880" i="48"/>
  <c r="T880" i="48"/>
  <c r="U880" i="48"/>
  <c r="H880" i="48" l="1"/>
  <c r="G880" i="48"/>
  <c r="I880" i="48"/>
  <c r="K881" i="48"/>
  <c r="L881" i="48" s="1"/>
  <c r="M881" i="48" s="1"/>
  <c r="C881" i="48" a="1"/>
  <c r="C881" i="48" s="1"/>
  <c r="S881" i="48" s="1"/>
  <c r="F881" i="48" a="1"/>
  <c r="F881" i="48" s="1"/>
  <c r="O881" i="48"/>
  <c r="J880" i="48"/>
  <c r="Q880" i="48" s="1"/>
  <c r="R880" i="48" s="1"/>
  <c r="D880" i="48"/>
  <c r="S880" i="48" s="1"/>
  <c r="B881" i="48"/>
  <c r="A882" i="48"/>
  <c r="N881" i="48"/>
  <c r="T881" i="48"/>
  <c r="U881" i="48"/>
  <c r="E880" i="48" l="1"/>
  <c r="G881" i="48"/>
  <c r="K882" i="48"/>
  <c r="L882" i="48" s="1"/>
  <c r="M882" i="48" s="1"/>
  <c r="F882" i="48" a="1"/>
  <c r="F882" i="48" s="1"/>
  <c r="C882" i="48" a="1"/>
  <c r="C882" i="48" s="1"/>
  <c r="O882" i="48"/>
  <c r="P881" i="48"/>
  <c r="Q881" i="48" s="1"/>
  <c r="R881" i="48" s="1"/>
  <c r="H881" i="48"/>
  <c r="J881" i="48" s="1"/>
  <c r="I881" i="48"/>
  <c r="D881" i="48"/>
  <c r="E881" i="48" s="1"/>
  <c r="A883" i="48"/>
  <c r="N882" i="48"/>
  <c r="B882" i="48"/>
  <c r="T882" i="48"/>
  <c r="U882" i="48"/>
  <c r="G882" i="48" l="1"/>
  <c r="J882" i="48"/>
  <c r="C883" i="48" a="1"/>
  <c r="C883" i="48" s="1"/>
  <c r="K883" i="48"/>
  <c r="L883" i="48" s="1"/>
  <c r="M883" i="48" s="1"/>
  <c r="F883" i="48" a="1"/>
  <c r="F883" i="48" s="1"/>
  <c r="H882" i="48"/>
  <c r="I882" i="48" s="1"/>
  <c r="S882" i="48"/>
  <c r="Q882" i="48"/>
  <c r="R882" i="48" s="1"/>
  <c r="D882" i="48"/>
  <c r="E882" i="48" s="1"/>
  <c r="P882" i="48"/>
  <c r="B883" i="48"/>
  <c r="N883" i="48"/>
  <c r="A884" i="48"/>
  <c r="T883" i="48"/>
  <c r="U883" i="48"/>
  <c r="O883" i="48"/>
  <c r="G883" i="48" l="1"/>
  <c r="P883" i="48"/>
  <c r="H883" i="48"/>
  <c r="I883" i="48" s="1"/>
  <c r="J883" i="48"/>
  <c r="Q883" i="48"/>
  <c r="R883" i="48" s="1"/>
  <c r="C884" i="48" a="1"/>
  <c r="C884" i="48" s="1"/>
  <c r="I884" i="48" s="1"/>
  <c r="F884" i="48" a="1"/>
  <c r="F884" i="48" s="1"/>
  <c r="K884" i="48"/>
  <c r="L884" i="48" s="1"/>
  <c r="M884" i="48" s="1"/>
  <c r="S883" i="48"/>
  <c r="D883" i="48"/>
  <c r="E883" i="48" s="1"/>
  <c r="A885" i="48"/>
  <c r="B884" i="48"/>
  <c r="N884" i="48"/>
  <c r="T884" i="48"/>
  <c r="U884" i="48"/>
  <c r="O884" i="48"/>
  <c r="G884" i="48" l="1"/>
  <c r="S884" i="48"/>
  <c r="J884" i="48"/>
  <c r="Q884" i="48" s="1"/>
  <c r="R884" i="48" s="1"/>
  <c r="C885" i="48" a="1"/>
  <c r="C885" i="48" s="1"/>
  <c r="K885" i="48"/>
  <c r="L885" i="48" s="1"/>
  <c r="M885" i="48" s="1"/>
  <c r="F885" i="48" a="1"/>
  <c r="F885" i="48" s="1"/>
  <c r="H884" i="48"/>
  <c r="D884" i="48"/>
  <c r="E884" i="48" s="1"/>
  <c r="P884" i="48"/>
  <c r="B885" i="48"/>
  <c r="N885" i="48"/>
  <c r="A886" i="48"/>
  <c r="O885" i="48"/>
  <c r="U885" i="48"/>
  <c r="T885" i="48"/>
  <c r="D885" i="48" l="1"/>
  <c r="E885" i="48" s="1"/>
  <c r="I885" i="48"/>
  <c r="P885" i="48"/>
  <c r="Q885" i="48"/>
  <c r="R885" i="48" s="1"/>
  <c r="F886" i="48" a="1"/>
  <c r="F886" i="48" s="1"/>
  <c r="K886" i="48"/>
  <c r="L886" i="48" s="1"/>
  <c r="M886" i="48" s="1"/>
  <c r="C886" i="48" a="1"/>
  <c r="C886" i="48" s="1"/>
  <c r="G886" i="48" s="1"/>
  <c r="O886" i="48"/>
  <c r="G885" i="48"/>
  <c r="S885" i="48"/>
  <c r="H885" i="48"/>
  <c r="J885" i="48" s="1"/>
  <c r="N886" i="48"/>
  <c r="A887" i="48"/>
  <c r="B886" i="48"/>
  <c r="T886" i="48"/>
  <c r="U886" i="48"/>
  <c r="Q886" i="48" l="1"/>
  <c r="R886" i="48" s="1"/>
  <c r="D886" i="48"/>
  <c r="E886" i="48" s="1"/>
  <c r="H886" i="48"/>
  <c r="J886" i="48" s="1"/>
  <c r="P886" i="48"/>
  <c r="I886" i="48"/>
  <c r="S886" i="48"/>
  <c r="K887" i="48"/>
  <c r="L887" i="48" s="1"/>
  <c r="M887" i="48" s="1"/>
  <c r="F887" i="48" a="1"/>
  <c r="F887" i="48" s="1"/>
  <c r="C887" i="48" a="1"/>
  <c r="C887" i="48" s="1"/>
  <c r="T887" i="48"/>
  <c r="B887" i="48"/>
  <c r="N887" i="48"/>
  <c r="A888" i="48"/>
  <c r="O887" i="48"/>
  <c r="U887" i="48"/>
  <c r="D887" i="48" l="1"/>
  <c r="E887" i="48" s="1"/>
  <c r="P887" i="48"/>
  <c r="Q887" i="48" s="1"/>
  <c r="R887" i="48" s="1"/>
  <c r="H887" i="48"/>
  <c r="J887" i="48" s="1"/>
  <c r="C888" i="48" a="1"/>
  <c r="C888" i="48" s="1"/>
  <c r="H888" i="48" s="1"/>
  <c r="J888" i="48" s="1"/>
  <c r="F888" i="48" a="1"/>
  <c r="F888" i="48" s="1"/>
  <c r="K888" i="48"/>
  <c r="L888" i="48" s="1"/>
  <c r="M888" i="48" s="1"/>
  <c r="S887" i="48"/>
  <c r="I887" i="48"/>
  <c r="G887" i="48"/>
  <c r="B888" i="48"/>
  <c r="N888" i="48"/>
  <c r="A889" i="48"/>
  <c r="T888" i="48"/>
  <c r="U888" i="48"/>
  <c r="O888" i="48"/>
  <c r="S888" i="48" l="1"/>
  <c r="F889" i="48" a="1"/>
  <c r="F889" i="48" s="1"/>
  <c r="C889" i="48" a="1"/>
  <c r="C889" i="48" s="1"/>
  <c r="G889" i="48" s="1"/>
  <c r="K889" i="48"/>
  <c r="L889" i="48" s="1"/>
  <c r="M889" i="48" s="1"/>
  <c r="D888" i="48"/>
  <c r="E888" i="48" s="1"/>
  <c r="G888" i="48"/>
  <c r="I888" i="48"/>
  <c r="P888" i="48"/>
  <c r="Q888" i="48" s="1"/>
  <c r="R888" i="48" s="1"/>
  <c r="B889" i="48"/>
  <c r="N889" i="48"/>
  <c r="A890" i="48"/>
  <c r="O889" i="48"/>
  <c r="T889" i="48"/>
  <c r="U889" i="48"/>
  <c r="D889" i="48" l="1"/>
  <c r="E889" i="48" s="1"/>
  <c r="I889" i="48"/>
  <c r="H889" i="48"/>
  <c r="J889" i="48" s="1"/>
  <c r="Q889" i="48"/>
  <c r="R889" i="48" s="1"/>
  <c r="S889" i="48"/>
  <c r="F890" i="48" a="1"/>
  <c r="F890" i="48" s="1"/>
  <c r="K890" i="48"/>
  <c r="L890" i="48" s="1"/>
  <c r="M890" i="48" s="1"/>
  <c r="C890" i="48" a="1"/>
  <c r="C890" i="48" s="1"/>
  <c r="G890" i="48" s="1"/>
  <c r="U890" i="48"/>
  <c r="P889" i="48"/>
  <c r="B890" i="48"/>
  <c r="A891" i="48"/>
  <c r="N890" i="48"/>
  <c r="T890" i="48"/>
  <c r="O890" i="48"/>
  <c r="H890" i="48" l="1"/>
  <c r="I890" i="48" s="1"/>
  <c r="D890" i="48"/>
  <c r="E890" i="48" s="1"/>
  <c r="P890" i="48"/>
  <c r="Q890" i="48"/>
  <c r="R890" i="48" s="1"/>
  <c r="J890" i="48"/>
  <c r="K891" i="48"/>
  <c r="L891" i="48" s="1"/>
  <c r="M891" i="48" s="1"/>
  <c r="C891" i="48" a="1"/>
  <c r="C891" i="48" s="1"/>
  <c r="F891" i="48" a="1"/>
  <c r="F891" i="48" s="1"/>
  <c r="S890" i="48"/>
  <c r="B891" i="48"/>
  <c r="A892" i="48"/>
  <c r="N891" i="48"/>
  <c r="O891" i="48"/>
  <c r="T891" i="48"/>
  <c r="U891" i="48"/>
  <c r="G891" i="48" l="1"/>
  <c r="P891" i="48"/>
  <c r="H891" i="48"/>
  <c r="I891" i="48" s="1"/>
  <c r="S891" i="48"/>
  <c r="J891" i="48"/>
  <c r="Q891" i="48" s="1"/>
  <c r="R891" i="48" s="1"/>
  <c r="F892" i="48" a="1"/>
  <c r="F892" i="48" s="1"/>
  <c r="K892" i="48"/>
  <c r="L892" i="48" s="1"/>
  <c r="M892" i="48" s="1"/>
  <c r="C892" i="48" a="1"/>
  <c r="C892" i="48" s="1"/>
  <c r="G892" i="48" s="1"/>
  <c r="U892" i="48"/>
  <c r="D891" i="48"/>
  <c r="E891" i="48" s="1"/>
  <c r="A893" i="48"/>
  <c r="N892" i="48"/>
  <c r="B892" i="48"/>
  <c r="O892" i="48"/>
  <c r="T892" i="48"/>
  <c r="P892" i="48" l="1"/>
  <c r="D892" i="48"/>
  <c r="E892" i="48" s="1"/>
  <c r="H892" i="48"/>
  <c r="I892" i="48" s="1"/>
  <c r="J892" i="48"/>
  <c r="Q892" i="48" s="1"/>
  <c r="R892" i="48" s="1"/>
  <c r="S892" i="48"/>
  <c r="K893" i="48"/>
  <c r="L893" i="48" s="1"/>
  <c r="M893" i="48" s="1"/>
  <c r="F893" i="48" a="1"/>
  <c r="F893" i="48" s="1"/>
  <c r="C893" i="48" a="1"/>
  <c r="C893" i="48" s="1"/>
  <c r="D893" i="48" s="1"/>
  <c r="B893" i="48"/>
  <c r="A894" i="48"/>
  <c r="N893" i="48"/>
  <c r="U893" i="48"/>
  <c r="O893" i="48"/>
  <c r="T893" i="48"/>
  <c r="P893" i="48" l="1"/>
  <c r="E893" i="48"/>
  <c r="G893" i="48"/>
  <c r="H893" i="48"/>
  <c r="I893" i="48" s="1"/>
  <c r="J893" i="48"/>
  <c r="Q893" i="48" s="1"/>
  <c r="R893" i="48" s="1"/>
  <c r="S893" i="48"/>
  <c r="K894" i="48"/>
  <c r="L894" i="48" s="1"/>
  <c r="M894" i="48" s="1"/>
  <c r="C894" i="48" a="1"/>
  <c r="C894" i="48" s="1"/>
  <c r="F894" i="48" a="1"/>
  <c r="F894" i="48" s="1"/>
  <c r="O894" i="48"/>
  <c r="N894" i="48"/>
  <c r="B894" i="48"/>
  <c r="A895" i="48"/>
  <c r="U894" i="48"/>
  <c r="T894" i="48"/>
  <c r="G894" i="48" l="1"/>
  <c r="P894" i="48"/>
  <c r="D894" i="48"/>
  <c r="E894" i="48" s="1"/>
  <c r="I894" i="48"/>
  <c r="H894" i="48"/>
  <c r="Q894" i="48"/>
  <c r="R894" i="48" s="1"/>
  <c r="F895" i="48" a="1"/>
  <c r="F895" i="48" s="1"/>
  <c r="C895" i="48" a="1"/>
  <c r="C895" i="48" s="1"/>
  <c r="H895" i="48" s="1"/>
  <c r="K895" i="48"/>
  <c r="L895" i="48" s="1"/>
  <c r="M895" i="48" s="1"/>
  <c r="O895" i="48"/>
  <c r="J894" i="48"/>
  <c r="S894" i="48"/>
  <c r="B895" i="48"/>
  <c r="A896" i="48"/>
  <c r="N895" i="48"/>
  <c r="T895" i="48"/>
  <c r="U895" i="48"/>
  <c r="S895" i="48" l="1"/>
  <c r="F896" i="48" a="1"/>
  <c r="F896" i="48" s="1"/>
  <c r="K896" i="48"/>
  <c r="L896" i="48" s="1"/>
  <c r="M896" i="48" s="1"/>
  <c r="C896" i="48" a="1"/>
  <c r="C896" i="48" s="1"/>
  <c r="G896" i="48" s="1"/>
  <c r="U896" i="48"/>
  <c r="I895" i="48"/>
  <c r="J895" i="48"/>
  <c r="Q895" i="48" s="1"/>
  <c r="R895" i="48" s="1"/>
  <c r="D895" i="48"/>
  <c r="E895" i="48" s="1"/>
  <c r="P895" i="48"/>
  <c r="G895" i="48"/>
  <c r="A897" i="48"/>
  <c r="N896" i="48"/>
  <c r="B896" i="48"/>
  <c r="T896" i="48"/>
  <c r="O896" i="48"/>
  <c r="P896" i="48" l="1"/>
  <c r="D896" i="48"/>
  <c r="E896" i="48" s="1"/>
  <c r="J896" i="48"/>
  <c r="Q896" i="48" s="1"/>
  <c r="R896" i="48" s="1"/>
  <c r="S896" i="48"/>
  <c r="K897" i="48"/>
  <c r="L897" i="48" s="1"/>
  <c r="M897" i="48" s="1"/>
  <c r="C897" i="48" a="1"/>
  <c r="C897" i="48" s="1"/>
  <c r="F897" i="48" a="1"/>
  <c r="F897" i="48" s="1"/>
  <c r="H896" i="48"/>
  <c r="I896" i="48" s="1"/>
  <c r="B897" i="48"/>
  <c r="A898" i="48"/>
  <c r="N897" i="48"/>
  <c r="O897" i="48"/>
  <c r="U897" i="48"/>
  <c r="T897" i="48"/>
  <c r="G897" i="48" l="1"/>
  <c r="D897" i="48"/>
  <c r="E897" i="48" s="1"/>
  <c r="S897" i="48"/>
  <c r="P897" i="48"/>
  <c r="Q897" i="48"/>
  <c r="R897" i="48" s="1"/>
  <c r="J897" i="48"/>
  <c r="K898" i="48"/>
  <c r="L898" i="48" s="1"/>
  <c r="M898" i="48" s="1"/>
  <c r="C898" i="48" a="1"/>
  <c r="C898" i="48" s="1"/>
  <c r="H898" i="48" s="1"/>
  <c r="J898" i="48" s="1"/>
  <c r="F898" i="48" a="1"/>
  <c r="F898" i="48" s="1"/>
  <c r="H897" i="48"/>
  <c r="I897" i="48" s="1"/>
  <c r="A899" i="48"/>
  <c r="B898" i="48"/>
  <c r="N898" i="48"/>
  <c r="U898" i="48"/>
  <c r="O898" i="48"/>
  <c r="T898" i="48"/>
  <c r="G898" i="48" l="1"/>
  <c r="P898" i="48"/>
  <c r="Q898" i="48" s="1"/>
  <c r="R898" i="48" s="1"/>
  <c r="D898" i="48"/>
  <c r="E898" i="48" s="1"/>
  <c r="I898" i="48"/>
  <c r="K899" i="48"/>
  <c r="L899" i="48" s="1"/>
  <c r="M899" i="48" s="1"/>
  <c r="C899" i="48" a="1"/>
  <c r="C899" i="48" s="1"/>
  <c r="F899" i="48" a="1"/>
  <c r="F899" i="48" s="1"/>
  <c r="S898" i="48"/>
  <c r="B899" i="48"/>
  <c r="N899" i="48"/>
  <c r="A900" i="48"/>
  <c r="T899" i="48"/>
  <c r="U899" i="48"/>
  <c r="O899" i="48"/>
  <c r="G899" i="48" l="1"/>
  <c r="D899" i="48"/>
  <c r="E899" i="48" s="1"/>
  <c r="H899" i="48"/>
  <c r="J899" i="48" s="1"/>
  <c r="S899" i="48"/>
  <c r="Q899" i="48"/>
  <c r="R899" i="48" s="1"/>
  <c r="F900" i="48" a="1"/>
  <c r="F900" i="48" s="1"/>
  <c r="C900" i="48" a="1"/>
  <c r="C900" i="48" s="1"/>
  <c r="G900" i="48" s="1"/>
  <c r="K900" i="48"/>
  <c r="L900" i="48" s="1"/>
  <c r="M900" i="48" s="1"/>
  <c r="I899" i="48"/>
  <c r="P899" i="48"/>
  <c r="B900" i="48"/>
  <c r="N900" i="48"/>
  <c r="A901" i="48"/>
  <c r="T900" i="48"/>
  <c r="O900" i="48"/>
  <c r="U900" i="48"/>
  <c r="P900" i="48" l="1"/>
  <c r="D900" i="48"/>
  <c r="E900" i="48" s="1"/>
  <c r="S900" i="48"/>
  <c r="C901" i="48" a="1"/>
  <c r="C901" i="48" s="1"/>
  <c r="D901" i="48" s="1"/>
  <c r="E901" i="48" s="1"/>
  <c r="F901" i="48" a="1"/>
  <c r="F901" i="48" s="1"/>
  <c r="K901" i="48"/>
  <c r="L901" i="48" s="1"/>
  <c r="M901" i="48" s="1"/>
  <c r="U901" i="48"/>
  <c r="J900" i="48"/>
  <c r="Q900" i="48" s="1"/>
  <c r="R900" i="48" s="1"/>
  <c r="H900" i="48"/>
  <c r="I900" i="48" s="1"/>
  <c r="A902" i="48"/>
  <c r="B901" i="48"/>
  <c r="N901" i="48"/>
  <c r="T901" i="48"/>
  <c r="O901" i="48"/>
  <c r="P901" i="48" l="1"/>
  <c r="G901" i="48"/>
  <c r="S901" i="48"/>
  <c r="J901" i="48"/>
  <c r="Q901" i="48" s="1"/>
  <c r="R901" i="48" s="1"/>
  <c r="C902" i="48" a="1"/>
  <c r="C902" i="48" s="1"/>
  <c r="K902" i="48"/>
  <c r="L902" i="48" s="1"/>
  <c r="M902" i="48" s="1"/>
  <c r="F902" i="48" a="1"/>
  <c r="F902" i="48" s="1"/>
  <c r="H901" i="48"/>
  <c r="I901" i="48" s="1"/>
  <c r="A903" i="48"/>
  <c r="B902" i="48"/>
  <c r="N902" i="48"/>
  <c r="T902" i="48"/>
  <c r="O902" i="48"/>
  <c r="U902" i="48"/>
  <c r="G902" i="48" l="1"/>
  <c r="J902" i="48"/>
  <c r="Q902" i="48" s="1"/>
  <c r="R902" i="48" s="1"/>
  <c r="H902" i="48"/>
  <c r="I902" i="48" s="1"/>
  <c r="P902" i="48"/>
  <c r="D902" i="48"/>
  <c r="E902" i="48" s="1"/>
  <c r="S902" i="48"/>
  <c r="F903" i="48" a="1"/>
  <c r="F903" i="48" s="1"/>
  <c r="C903" i="48" a="1"/>
  <c r="C903" i="48" s="1"/>
  <c r="K903" i="48"/>
  <c r="L903" i="48" s="1"/>
  <c r="M903" i="48" s="1"/>
  <c r="U903" i="48"/>
  <c r="B903" i="48"/>
  <c r="N903" i="48"/>
  <c r="A904" i="48"/>
  <c r="T903" i="48"/>
  <c r="O903" i="48"/>
  <c r="G903" i="48" l="1"/>
  <c r="H903" i="48"/>
  <c r="I903" i="48" s="1"/>
  <c r="P903" i="48"/>
  <c r="D903" i="48"/>
  <c r="E903" i="48" s="1"/>
  <c r="F904" i="48" a="1"/>
  <c r="F904" i="48" s="1"/>
  <c r="C904" i="48" a="1"/>
  <c r="C904" i="48" s="1"/>
  <c r="K904" i="48"/>
  <c r="L904" i="48" s="1"/>
  <c r="M904" i="48" s="1"/>
  <c r="S903" i="48"/>
  <c r="J903" i="48"/>
  <c r="Q903" i="48" s="1"/>
  <c r="R903" i="48" s="1"/>
  <c r="A905" i="48"/>
  <c r="B904" i="48"/>
  <c r="N904" i="48"/>
  <c r="U904" i="48"/>
  <c r="O904" i="48"/>
  <c r="T904" i="48"/>
  <c r="G904" i="48" l="1"/>
  <c r="H904" i="48"/>
  <c r="I904" i="48" s="1"/>
  <c r="D904" i="48"/>
  <c r="E904" i="48" s="1"/>
  <c r="S904" i="48"/>
  <c r="J904" i="48"/>
  <c r="Q904" i="48" s="1"/>
  <c r="R904" i="48" s="1"/>
  <c r="P904" i="48"/>
  <c r="K905" i="48"/>
  <c r="L905" i="48" s="1"/>
  <c r="M905" i="48" s="1"/>
  <c r="F905" i="48" a="1"/>
  <c r="F905" i="48" s="1"/>
  <c r="C905" i="48" a="1"/>
  <c r="C905" i="48" s="1"/>
  <c r="B905" i="48"/>
  <c r="A906" i="48"/>
  <c r="N905" i="48"/>
  <c r="U905" i="48"/>
  <c r="O905" i="48"/>
  <c r="T905" i="48"/>
  <c r="G905" i="48" l="1"/>
  <c r="P905" i="48"/>
  <c r="D905" i="48"/>
  <c r="E905" i="48" s="1"/>
  <c r="J905" i="48"/>
  <c r="Q905" i="48" s="1"/>
  <c r="R905" i="48" s="1"/>
  <c r="S905" i="48"/>
  <c r="K906" i="48"/>
  <c r="L906" i="48" s="1"/>
  <c r="M906" i="48" s="1"/>
  <c r="F906" i="48" a="1"/>
  <c r="F906" i="48" s="1"/>
  <c r="C906" i="48" a="1"/>
  <c r="C906" i="48" s="1"/>
  <c r="H905" i="48"/>
  <c r="I905" i="48" s="1"/>
  <c r="A907" i="48"/>
  <c r="B906" i="48"/>
  <c r="N906" i="48"/>
  <c r="O906" i="48"/>
  <c r="U906" i="48"/>
  <c r="T906" i="48"/>
  <c r="G906" i="48" l="1"/>
  <c r="D906" i="48"/>
  <c r="E906" i="48" s="1"/>
  <c r="P906" i="48"/>
  <c r="J906" i="48"/>
  <c r="Q906" i="48" s="1"/>
  <c r="R906" i="48" s="1"/>
  <c r="S906" i="48"/>
  <c r="H906" i="48"/>
  <c r="I906" i="48" s="1"/>
  <c r="C907" i="48" a="1"/>
  <c r="C907" i="48" s="1"/>
  <c r="H907" i="48" s="1"/>
  <c r="I907" i="48" s="1"/>
  <c r="F907" i="48" a="1"/>
  <c r="F907" i="48" s="1"/>
  <c r="K907" i="48"/>
  <c r="L907" i="48" s="1"/>
  <c r="M907" i="48" s="1"/>
  <c r="U907" i="48"/>
  <c r="N907" i="48"/>
  <c r="B907" i="48"/>
  <c r="A908" i="48"/>
  <c r="O907" i="48"/>
  <c r="T907" i="48"/>
  <c r="D907" i="48" l="1"/>
  <c r="E907" i="48" s="1"/>
  <c r="G907" i="48"/>
  <c r="P907" i="48"/>
  <c r="C908" i="48" a="1"/>
  <c r="C908" i="48" s="1"/>
  <c r="D908" i="48" s="1"/>
  <c r="E908" i="48" s="1"/>
  <c r="F908" i="48" a="1"/>
  <c r="F908" i="48" s="1"/>
  <c r="K908" i="48"/>
  <c r="L908" i="48" s="1"/>
  <c r="M908" i="48" s="1"/>
  <c r="U908" i="48"/>
  <c r="J907" i="48"/>
  <c r="Q907" i="48" s="1"/>
  <c r="R907" i="48" s="1"/>
  <c r="S907" i="48"/>
  <c r="A909" i="48"/>
  <c r="B908" i="48"/>
  <c r="N908" i="48"/>
  <c r="T908" i="48"/>
  <c r="O908" i="48"/>
  <c r="P908" i="48" l="1"/>
  <c r="H908" i="48"/>
  <c r="I908" i="48" s="1"/>
  <c r="G908" i="48"/>
  <c r="S908" i="48"/>
  <c r="J908" i="48"/>
  <c r="Q908" i="48" s="1"/>
  <c r="R908" i="48" s="1"/>
  <c r="C909" i="48" a="1"/>
  <c r="C909" i="48" s="1"/>
  <c r="F909" i="48" a="1"/>
  <c r="F909" i="48" s="1"/>
  <c r="K909" i="48"/>
  <c r="L909" i="48" s="1"/>
  <c r="M909" i="48" s="1"/>
  <c r="N909" i="48"/>
  <c r="A910" i="48"/>
  <c r="B909" i="48"/>
  <c r="O909" i="48"/>
  <c r="U909" i="48"/>
  <c r="T909" i="48"/>
  <c r="G909" i="48" l="1"/>
  <c r="H909" i="48"/>
  <c r="I909" i="48" s="1"/>
  <c r="D909" i="48"/>
  <c r="E909" i="48" s="1"/>
  <c r="P909" i="48"/>
  <c r="S909" i="48"/>
  <c r="J909" i="48"/>
  <c r="Q909" i="48" s="1"/>
  <c r="R909" i="48" s="1"/>
  <c r="F910" i="48" a="1"/>
  <c r="F910" i="48" s="1"/>
  <c r="C910" i="48" a="1"/>
  <c r="C910" i="48" s="1"/>
  <c r="G910" i="48" s="1"/>
  <c r="K910" i="48"/>
  <c r="L910" i="48" s="1"/>
  <c r="M910" i="48" s="1"/>
  <c r="T910" i="48"/>
  <c r="B910" i="48"/>
  <c r="N910" i="48"/>
  <c r="A911" i="48"/>
  <c r="U910" i="48"/>
  <c r="O910" i="48"/>
  <c r="H910" i="48" l="1"/>
  <c r="I910" i="48" s="1"/>
  <c r="D910" i="48"/>
  <c r="E910" i="48" s="1"/>
  <c r="P910" i="48"/>
  <c r="F911" i="48" a="1"/>
  <c r="F911" i="48" s="1"/>
  <c r="C911" i="48" a="1"/>
  <c r="C911" i="48" s="1"/>
  <c r="G911" i="48" s="1"/>
  <c r="K911" i="48"/>
  <c r="L911" i="48" s="1"/>
  <c r="M911" i="48" s="1"/>
  <c r="O911" i="48"/>
  <c r="J910" i="48"/>
  <c r="Q910" i="48" s="1"/>
  <c r="R910" i="48" s="1"/>
  <c r="S910" i="48"/>
  <c r="B911" i="48"/>
  <c r="N911" i="48"/>
  <c r="A912" i="48"/>
  <c r="T911" i="48"/>
  <c r="U911" i="48"/>
  <c r="P911" i="48" l="1"/>
  <c r="H911" i="48"/>
  <c r="I911" i="48" s="1"/>
  <c r="D911" i="48"/>
  <c r="E911" i="48" s="1"/>
  <c r="K912" i="48"/>
  <c r="L912" i="48" s="1"/>
  <c r="M912" i="48" s="1"/>
  <c r="C912" i="48" a="1"/>
  <c r="C912" i="48" s="1"/>
  <c r="D912" i="48" s="1"/>
  <c r="E912" i="48" s="1"/>
  <c r="F912" i="48" a="1"/>
  <c r="F912" i="48" s="1"/>
  <c r="S911" i="48"/>
  <c r="J911" i="48"/>
  <c r="Q911" i="48" s="1"/>
  <c r="R911" i="48" s="1"/>
  <c r="B912" i="48"/>
  <c r="N912" i="48"/>
  <c r="A913" i="48"/>
  <c r="U912" i="48"/>
  <c r="O912" i="48"/>
  <c r="T912" i="48"/>
  <c r="H912" i="48" l="1"/>
  <c r="I912" i="48" s="1"/>
  <c r="G912" i="48"/>
  <c r="S912" i="48"/>
  <c r="K913" i="48"/>
  <c r="L913" i="48" s="1"/>
  <c r="M913" i="48" s="1"/>
  <c r="C913" i="48" a="1"/>
  <c r="C913" i="48" s="1"/>
  <c r="D913" i="48" s="1"/>
  <c r="E913" i="48" s="1"/>
  <c r="F913" i="48" a="1"/>
  <c r="F913" i="48" s="1"/>
  <c r="J912" i="48"/>
  <c r="Q912" i="48" s="1"/>
  <c r="R912" i="48" s="1"/>
  <c r="P912" i="48"/>
  <c r="N913" i="48"/>
  <c r="B913" i="48"/>
  <c r="A914" i="48"/>
  <c r="T913" i="48"/>
  <c r="O913" i="48"/>
  <c r="U913" i="48"/>
  <c r="H913" i="48" l="1"/>
  <c r="J913" i="48" s="1"/>
  <c r="G913" i="48"/>
  <c r="Q913" i="48"/>
  <c r="R913" i="48" s="1"/>
  <c r="P913" i="48"/>
  <c r="I913" i="48"/>
  <c r="C914" i="48" a="1"/>
  <c r="C914" i="48" s="1"/>
  <c r="K914" i="48"/>
  <c r="L914" i="48" s="1"/>
  <c r="M914" i="48" s="1"/>
  <c r="F914" i="48" a="1"/>
  <c r="F914" i="48" s="1"/>
  <c r="S913" i="48"/>
  <c r="B914" i="48"/>
  <c r="N914" i="48"/>
  <c r="A915" i="48"/>
  <c r="T914" i="48"/>
  <c r="U914" i="48"/>
  <c r="O914" i="48"/>
  <c r="G914" i="48" l="1"/>
  <c r="P914" i="48"/>
  <c r="S914" i="48"/>
  <c r="Q914" i="48"/>
  <c r="R914" i="48" s="1"/>
  <c r="D914" i="48"/>
  <c r="E914" i="48" s="1"/>
  <c r="H914" i="48"/>
  <c r="J914" i="48" s="1"/>
  <c r="F915" i="48" a="1"/>
  <c r="F915" i="48" s="1"/>
  <c r="K915" i="48"/>
  <c r="L915" i="48" s="1"/>
  <c r="M915" i="48" s="1"/>
  <c r="C915" i="48" a="1"/>
  <c r="C915" i="48" s="1"/>
  <c r="Q915" i="48" s="1"/>
  <c r="R915" i="48" s="1"/>
  <c r="I914" i="48"/>
  <c r="A916" i="48"/>
  <c r="B915" i="48"/>
  <c r="N915" i="48"/>
  <c r="T915" i="48"/>
  <c r="O915" i="48"/>
  <c r="U915" i="48"/>
  <c r="H915" i="48" l="1"/>
  <c r="J915" i="48" s="1"/>
  <c r="I915" i="48"/>
  <c r="P915" i="48"/>
  <c r="S915" i="48"/>
  <c r="D915" i="48"/>
  <c r="E915" i="48" s="1"/>
  <c r="F916" i="48" a="1"/>
  <c r="F916" i="48" s="1"/>
  <c r="C916" i="48" a="1"/>
  <c r="C916" i="48" s="1"/>
  <c r="K916" i="48"/>
  <c r="L916" i="48" s="1"/>
  <c r="M916" i="48" s="1"/>
  <c r="T916" i="48"/>
  <c r="G915" i="48"/>
  <c r="B916" i="48"/>
  <c r="N916" i="48"/>
  <c r="A917" i="48"/>
  <c r="U916" i="48"/>
  <c r="O916" i="48"/>
  <c r="G916" i="48" l="1"/>
  <c r="P916" i="48"/>
  <c r="D916" i="48"/>
  <c r="E916" i="48" s="1"/>
  <c r="S916" i="48"/>
  <c r="K917" i="48"/>
  <c r="L917" i="48" s="1"/>
  <c r="M917" i="48" s="1"/>
  <c r="C917" i="48" a="1"/>
  <c r="C917" i="48" s="1"/>
  <c r="P917" i="48" s="1"/>
  <c r="Q917" i="48" s="1"/>
  <c r="R917" i="48" s="1"/>
  <c r="F917" i="48" a="1"/>
  <c r="F917" i="48" s="1"/>
  <c r="I916" i="48"/>
  <c r="Q916" i="48"/>
  <c r="R916" i="48" s="1"/>
  <c r="H916" i="48"/>
  <c r="J916" i="48" s="1"/>
  <c r="B917" i="48"/>
  <c r="A918" i="48"/>
  <c r="N917" i="48"/>
  <c r="O917" i="48"/>
  <c r="U917" i="48"/>
  <c r="T917" i="48"/>
  <c r="G917" i="48" l="1"/>
  <c r="S917" i="48"/>
  <c r="F918" i="48" a="1"/>
  <c r="F918" i="48" s="1"/>
  <c r="K918" i="48"/>
  <c r="L918" i="48" s="1"/>
  <c r="M918" i="48" s="1"/>
  <c r="C918" i="48" a="1"/>
  <c r="C918" i="48" s="1"/>
  <c r="G918" i="48" s="1"/>
  <c r="T918" i="48"/>
  <c r="H917" i="48"/>
  <c r="I917" i="48" s="1"/>
  <c r="D917" i="48"/>
  <c r="E917" i="48" s="1"/>
  <c r="J917" i="48"/>
  <c r="A919" i="48"/>
  <c r="N918" i="48"/>
  <c r="B918" i="48"/>
  <c r="U918" i="48"/>
  <c r="O918" i="48"/>
  <c r="F919" i="48" l="1" a="1"/>
  <c r="F919" i="48" s="1"/>
  <c r="C919" i="48" a="1"/>
  <c r="C919" i="48" s="1"/>
  <c r="K919" i="48"/>
  <c r="L919" i="48" s="1"/>
  <c r="M919" i="48" s="1"/>
  <c r="U919" i="48"/>
  <c r="P918" i="48"/>
  <c r="D918" i="48"/>
  <c r="E918" i="48" s="1"/>
  <c r="H918" i="48"/>
  <c r="I918" i="48" s="1"/>
  <c r="S918" i="48"/>
  <c r="J918" i="48"/>
  <c r="Q918" i="48" s="1"/>
  <c r="R918" i="48" s="1"/>
  <c r="N919" i="48"/>
  <c r="A920" i="48"/>
  <c r="B919" i="48"/>
  <c r="O919" i="48"/>
  <c r="T919" i="48"/>
  <c r="S919" i="48" l="1"/>
  <c r="D919" i="48"/>
  <c r="P919" i="48"/>
  <c r="H919" i="48"/>
  <c r="I919" i="48" s="1"/>
  <c r="J919" i="48"/>
  <c r="Q919" i="48" s="1"/>
  <c r="R919" i="48" s="1"/>
  <c r="F920" i="48" a="1"/>
  <c r="F920" i="48" s="1"/>
  <c r="K920" i="48"/>
  <c r="L920" i="48" s="1"/>
  <c r="M920" i="48" s="1"/>
  <c r="C920" i="48" a="1"/>
  <c r="C920" i="48" s="1"/>
  <c r="O920" i="48"/>
  <c r="E919" i="48"/>
  <c r="G919" i="48"/>
  <c r="N920" i="48"/>
  <c r="B920" i="48"/>
  <c r="A921" i="48"/>
  <c r="U920" i="48"/>
  <c r="T920" i="48"/>
  <c r="G920" i="48" l="1"/>
  <c r="P920" i="48"/>
  <c r="Q920" i="48" s="1"/>
  <c r="R920" i="48" s="1"/>
  <c r="C921" i="48" a="1"/>
  <c r="C921" i="48" s="1"/>
  <c r="I921" i="48" s="1"/>
  <c r="K921" i="48"/>
  <c r="L921" i="48" s="1"/>
  <c r="M921" i="48" s="1"/>
  <c r="F921" i="48" a="1"/>
  <c r="F921" i="48" s="1"/>
  <c r="U921" i="48"/>
  <c r="S920" i="48"/>
  <c r="I920" i="48"/>
  <c r="D920" i="48"/>
  <c r="E920" i="48" s="1"/>
  <c r="H920" i="48"/>
  <c r="J920" i="48" s="1"/>
  <c r="A922" i="48"/>
  <c r="N921" i="48"/>
  <c r="B921" i="48"/>
  <c r="O921" i="48"/>
  <c r="T921" i="48"/>
  <c r="Q921" i="48" l="1"/>
  <c r="R921" i="48" s="1"/>
  <c r="P921" i="48"/>
  <c r="S921" i="48"/>
  <c r="K922" i="48"/>
  <c r="L922" i="48" s="1"/>
  <c r="M922" i="48" s="1"/>
  <c r="F922" i="48" a="1"/>
  <c r="F922" i="48" s="1"/>
  <c r="C922" i="48" a="1"/>
  <c r="C922" i="48" s="1"/>
  <c r="G922" i="48" s="1"/>
  <c r="T922" i="48"/>
  <c r="G921" i="48"/>
  <c r="D921" i="48"/>
  <c r="E921" i="48" s="1"/>
  <c r="H921" i="48"/>
  <c r="J921" i="48" s="1"/>
  <c r="B922" i="48"/>
  <c r="N922" i="48"/>
  <c r="A923" i="48"/>
  <c r="O922" i="48"/>
  <c r="U922" i="48"/>
  <c r="Q922" i="48" l="1"/>
  <c r="R922" i="48" s="1"/>
  <c r="C923" i="48" a="1"/>
  <c r="C923" i="48" s="1"/>
  <c r="Q923" i="48" s="1"/>
  <c r="R923" i="48" s="1"/>
  <c r="K923" i="48"/>
  <c r="L923" i="48" s="1"/>
  <c r="M923" i="48" s="1"/>
  <c r="F923" i="48" a="1"/>
  <c r="F923" i="48" s="1"/>
  <c r="U923" i="48"/>
  <c r="H922" i="48"/>
  <c r="J922" i="48" s="1"/>
  <c r="D922" i="48"/>
  <c r="E922" i="48" s="1"/>
  <c r="P922" i="48"/>
  <c r="S922" i="48"/>
  <c r="I922" i="48"/>
  <c r="B923" i="48"/>
  <c r="A924" i="48"/>
  <c r="N923" i="48"/>
  <c r="T923" i="48"/>
  <c r="O923" i="48"/>
  <c r="S923" i="48" l="1"/>
  <c r="J923" i="48"/>
  <c r="D923" i="48"/>
  <c r="E923" i="48" s="1"/>
  <c r="H923" i="48"/>
  <c r="I923" i="48" s="1"/>
  <c r="K924" i="48"/>
  <c r="L924" i="48" s="1"/>
  <c r="M924" i="48" s="1"/>
  <c r="F924" i="48" a="1"/>
  <c r="F924" i="48" s="1"/>
  <c r="C924" i="48" a="1"/>
  <c r="C924" i="48" s="1"/>
  <c r="G923" i="48"/>
  <c r="P923" i="48"/>
  <c r="B924" i="48"/>
  <c r="A925" i="48"/>
  <c r="N924" i="48"/>
  <c r="T924" i="48"/>
  <c r="U924" i="48"/>
  <c r="O924" i="48"/>
  <c r="G924" i="48" l="1"/>
  <c r="D924" i="48"/>
  <c r="E924" i="48" s="1"/>
  <c r="J924" i="48"/>
  <c r="Q924" i="48" s="1"/>
  <c r="R924" i="48" s="1"/>
  <c r="S924" i="48"/>
  <c r="C925" i="48" a="1"/>
  <c r="C925" i="48" s="1"/>
  <c r="D925" i="48" s="1"/>
  <c r="E925" i="48" s="1"/>
  <c r="F925" i="48" a="1"/>
  <c r="F925" i="48" s="1"/>
  <c r="K925" i="48"/>
  <c r="L925" i="48" s="1"/>
  <c r="M925" i="48" s="1"/>
  <c r="P924" i="48"/>
  <c r="H924" i="48"/>
  <c r="I924" i="48" s="1"/>
  <c r="N925" i="48"/>
  <c r="A926" i="48"/>
  <c r="B925" i="48"/>
  <c r="O925" i="48"/>
  <c r="U925" i="48"/>
  <c r="T925" i="48"/>
  <c r="G925" i="48" l="1"/>
  <c r="J925" i="48"/>
  <c r="Q925" i="48" s="1"/>
  <c r="R925" i="48" s="1"/>
  <c r="S925" i="48"/>
  <c r="F926" i="48" a="1"/>
  <c r="F926" i="48" s="1"/>
  <c r="C926" i="48" a="1"/>
  <c r="C926" i="48" s="1"/>
  <c r="K926" i="48"/>
  <c r="L926" i="48" s="1"/>
  <c r="M926" i="48" s="1"/>
  <c r="U926" i="48"/>
  <c r="P925" i="48"/>
  <c r="H925" i="48"/>
  <c r="I925" i="48" s="1"/>
  <c r="B926" i="48"/>
  <c r="N926" i="48"/>
  <c r="A927" i="48"/>
  <c r="T926" i="48"/>
  <c r="O926" i="48"/>
  <c r="G926" i="48" l="1"/>
  <c r="J926" i="48"/>
  <c r="Q926" i="48" s="1"/>
  <c r="R926" i="48" s="1"/>
  <c r="S926" i="48"/>
  <c r="H926" i="48"/>
  <c r="I926" i="48" s="1"/>
  <c r="D926" i="48"/>
  <c r="E926" i="48" s="1"/>
  <c r="P926" i="48"/>
  <c r="C927" i="48" a="1"/>
  <c r="C927" i="48" s="1"/>
  <c r="P927" i="48" s="1"/>
  <c r="K927" i="48"/>
  <c r="L927" i="48" s="1"/>
  <c r="M927" i="48" s="1"/>
  <c r="F927" i="48" a="1"/>
  <c r="F927" i="48" s="1"/>
  <c r="A928" i="48"/>
  <c r="N927" i="48"/>
  <c r="B927" i="48"/>
  <c r="O927" i="48"/>
  <c r="T927" i="48"/>
  <c r="U927" i="48"/>
  <c r="D927" i="48" l="1"/>
  <c r="E927" i="48" s="1"/>
  <c r="G927" i="48"/>
  <c r="J927" i="48"/>
  <c r="Q927" i="48" s="1"/>
  <c r="R927" i="48" s="1"/>
  <c r="S927" i="48"/>
  <c r="H927" i="48"/>
  <c r="I927" i="48" s="1"/>
  <c r="C928" i="48" a="1"/>
  <c r="C928" i="48" s="1"/>
  <c r="K928" i="48"/>
  <c r="L928" i="48" s="1"/>
  <c r="M928" i="48" s="1"/>
  <c r="F928" i="48" a="1"/>
  <c r="F928" i="48" s="1"/>
  <c r="N928" i="48"/>
  <c r="A929" i="48"/>
  <c r="B928" i="48"/>
  <c r="O928" i="48"/>
  <c r="T928" i="48"/>
  <c r="U928" i="48"/>
  <c r="G928" i="48" l="1"/>
  <c r="H928" i="48"/>
  <c r="I928" i="48" s="1"/>
  <c r="P928" i="48"/>
  <c r="S928" i="48"/>
  <c r="J928" i="48"/>
  <c r="Q928" i="48" s="1"/>
  <c r="R928" i="48" s="1"/>
  <c r="K929" i="48"/>
  <c r="L929" i="48" s="1"/>
  <c r="M929" i="48" s="1"/>
  <c r="C929" i="48" a="1"/>
  <c r="C929" i="48" s="1"/>
  <c r="P929" i="48" s="1"/>
  <c r="F929" i="48" a="1"/>
  <c r="F929" i="48" s="1"/>
  <c r="D928" i="48"/>
  <c r="E928" i="48" s="1"/>
  <c r="A930" i="48"/>
  <c r="B929" i="48"/>
  <c r="N929" i="48"/>
  <c r="U929" i="48"/>
  <c r="O929" i="48"/>
  <c r="T929" i="48"/>
  <c r="H929" i="48" l="1"/>
  <c r="I929" i="48" s="1"/>
  <c r="G929" i="48"/>
  <c r="J929" i="48"/>
  <c r="Q929" i="48" s="1"/>
  <c r="R929" i="48" s="1"/>
  <c r="S929" i="48"/>
  <c r="K930" i="48"/>
  <c r="L930" i="48" s="1"/>
  <c r="M930" i="48" s="1"/>
  <c r="F930" i="48" a="1"/>
  <c r="F930" i="48" s="1"/>
  <c r="C930" i="48" a="1"/>
  <c r="C930" i="48" s="1"/>
  <c r="T930" i="48"/>
  <c r="D929" i="48"/>
  <c r="E929" i="48" s="1"/>
  <c r="N930" i="48"/>
  <c r="A931" i="48"/>
  <c r="B930" i="48"/>
  <c r="O930" i="48"/>
  <c r="U930" i="48"/>
  <c r="G930" i="48" l="1"/>
  <c r="P930" i="48"/>
  <c r="H930" i="48"/>
  <c r="I930" i="48" s="1"/>
  <c r="S930" i="48"/>
  <c r="F931" i="48" a="1"/>
  <c r="F931" i="48" s="1"/>
  <c r="K931" i="48"/>
  <c r="L931" i="48" s="1"/>
  <c r="M931" i="48" s="1"/>
  <c r="C931" i="48" a="1"/>
  <c r="C931" i="48" s="1"/>
  <c r="G931" i="48" s="1"/>
  <c r="J930" i="48"/>
  <c r="Q930" i="48" s="1"/>
  <c r="R930" i="48" s="1"/>
  <c r="D930" i="48"/>
  <c r="E930" i="48" s="1"/>
  <c r="N931" i="48"/>
  <c r="A932" i="48"/>
  <c r="B931" i="48"/>
  <c r="O931" i="48"/>
  <c r="T931" i="48"/>
  <c r="U931" i="48"/>
  <c r="D931" i="48" l="1"/>
  <c r="E931" i="48" s="1"/>
  <c r="H931" i="48"/>
  <c r="I931" i="48" s="1"/>
  <c r="J931" i="48"/>
  <c r="Q931" i="48" s="1"/>
  <c r="R931" i="48" s="1"/>
  <c r="S931" i="48"/>
  <c r="C932" i="48" a="1"/>
  <c r="C932" i="48" s="1"/>
  <c r="Q932" i="48" s="1"/>
  <c r="R932" i="48" s="1"/>
  <c r="K932" i="48"/>
  <c r="L932" i="48" s="1"/>
  <c r="M932" i="48" s="1"/>
  <c r="F932" i="48" a="1"/>
  <c r="F932" i="48" s="1"/>
  <c r="P931" i="48"/>
  <c r="A933" i="48"/>
  <c r="B932" i="48"/>
  <c r="N932" i="48"/>
  <c r="T932" i="48"/>
  <c r="O932" i="48"/>
  <c r="U932" i="48"/>
  <c r="P932" i="48" l="1"/>
  <c r="I932" i="48"/>
  <c r="D932" i="48"/>
  <c r="E932" i="48" s="1"/>
  <c r="G932" i="48"/>
  <c r="J932" i="48"/>
  <c r="S932" i="48"/>
  <c r="H932" i="48"/>
  <c r="K933" i="48"/>
  <c r="L933" i="48" s="1"/>
  <c r="M933" i="48" s="1"/>
  <c r="C933" i="48" a="1"/>
  <c r="C933" i="48" s="1"/>
  <c r="F933" i="48" a="1"/>
  <c r="F933" i="48" s="1"/>
  <c r="A934" i="48"/>
  <c r="B933" i="48"/>
  <c r="N933" i="48"/>
  <c r="T933" i="48"/>
  <c r="O933" i="48"/>
  <c r="U933" i="48"/>
  <c r="D933" i="48" l="1"/>
  <c r="E933" i="48" s="1"/>
  <c r="P933" i="48"/>
  <c r="S933" i="48"/>
  <c r="J933" i="48"/>
  <c r="Q933" i="48" s="1"/>
  <c r="R933" i="48" s="1"/>
  <c r="H933" i="48"/>
  <c r="I933" i="48" s="1"/>
  <c r="K934" i="48"/>
  <c r="L934" i="48" s="1"/>
  <c r="M934" i="48" s="1"/>
  <c r="C934" i="48" a="1"/>
  <c r="C934" i="48" s="1"/>
  <c r="F934" i="48" a="1"/>
  <c r="F934" i="48" s="1"/>
  <c r="T934" i="48"/>
  <c r="G933" i="48"/>
  <c r="N934" i="48"/>
  <c r="B934" i="48"/>
  <c r="A935" i="48"/>
  <c r="U934" i="48"/>
  <c r="O934" i="48"/>
  <c r="G934" i="48" l="1"/>
  <c r="J934" i="48"/>
  <c r="P934" i="48"/>
  <c r="H934" i="48"/>
  <c r="I934" i="48" s="1"/>
  <c r="Q934" i="48"/>
  <c r="R934" i="48" s="1"/>
  <c r="K935" i="48"/>
  <c r="L935" i="48" s="1"/>
  <c r="M935" i="48" s="1"/>
  <c r="C935" i="48" a="1"/>
  <c r="C935" i="48" s="1"/>
  <c r="H935" i="48" s="1"/>
  <c r="I935" i="48" s="1"/>
  <c r="F935" i="48" a="1"/>
  <c r="F935" i="48" s="1"/>
  <c r="S934" i="48"/>
  <c r="D934" i="48"/>
  <c r="E934" i="48" s="1"/>
  <c r="A936" i="48"/>
  <c r="N935" i="48"/>
  <c r="B935" i="48"/>
  <c r="U935" i="48"/>
  <c r="O935" i="48"/>
  <c r="T935" i="48"/>
  <c r="G935" i="48" l="1"/>
  <c r="J935" i="48"/>
  <c r="Q935" i="48" s="1"/>
  <c r="R935" i="48" s="1"/>
  <c r="S935" i="48"/>
  <c r="D935" i="48"/>
  <c r="E935" i="48" s="1"/>
  <c r="K936" i="48"/>
  <c r="L936" i="48" s="1"/>
  <c r="M936" i="48" s="1"/>
  <c r="F936" i="48" a="1"/>
  <c r="F936" i="48" s="1"/>
  <c r="C936" i="48" a="1"/>
  <c r="C936" i="48" s="1"/>
  <c r="P935" i="48"/>
  <c r="N936" i="48"/>
  <c r="B936" i="48"/>
  <c r="A937" i="48"/>
  <c r="O936" i="48"/>
  <c r="T936" i="48"/>
  <c r="U936" i="48"/>
  <c r="G936" i="48" l="1"/>
  <c r="D936" i="48"/>
  <c r="E936" i="48" s="1"/>
  <c r="H936" i="48"/>
  <c r="I936" i="48" s="1"/>
  <c r="Q936" i="48"/>
  <c r="R936" i="48" s="1"/>
  <c r="J936" i="48"/>
  <c r="C937" i="48" a="1"/>
  <c r="C937" i="48" s="1"/>
  <c r="D937" i="48" s="1"/>
  <c r="E937" i="48" s="1"/>
  <c r="F937" i="48" a="1"/>
  <c r="F937" i="48" s="1"/>
  <c r="K937" i="48"/>
  <c r="L937" i="48" s="1"/>
  <c r="M937" i="48" s="1"/>
  <c r="S936" i="48"/>
  <c r="P936" i="48"/>
  <c r="N937" i="48"/>
  <c r="A938" i="48"/>
  <c r="B937" i="48"/>
  <c r="U937" i="48"/>
  <c r="O937" i="48"/>
  <c r="T937" i="48"/>
  <c r="P937" i="48" l="1"/>
  <c r="G937" i="48"/>
  <c r="S937" i="48"/>
  <c r="J937" i="48"/>
  <c r="Q937" i="48" s="1"/>
  <c r="R937" i="48" s="1"/>
  <c r="C938" i="48" a="1"/>
  <c r="C938" i="48" s="1"/>
  <c r="K938" i="48"/>
  <c r="L938" i="48" s="1"/>
  <c r="M938" i="48" s="1"/>
  <c r="F938" i="48" a="1"/>
  <c r="F938" i="48" s="1"/>
  <c r="H937" i="48"/>
  <c r="I937" i="48" s="1"/>
  <c r="N938" i="48"/>
  <c r="B938" i="48"/>
  <c r="A939" i="48"/>
  <c r="T938" i="48"/>
  <c r="U938" i="48"/>
  <c r="O938" i="48"/>
  <c r="G938" i="48" l="1"/>
  <c r="D938" i="48"/>
  <c r="E938" i="48" s="1"/>
  <c r="H938" i="48"/>
  <c r="I938" i="48" s="1"/>
  <c r="J938" i="48"/>
  <c r="Q938" i="48" s="1"/>
  <c r="R938" i="48" s="1"/>
  <c r="F939" i="48" a="1"/>
  <c r="F939" i="48" s="1"/>
  <c r="C939" i="48" a="1"/>
  <c r="C939" i="48" s="1"/>
  <c r="G939" i="48" s="1"/>
  <c r="K939" i="48"/>
  <c r="L939" i="48" s="1"/>
  <c r="M939" i="48" s="1"/>
  <c r="S938" i="48"/>
  <c r="P938" i="48"/>
  <c r="B939" i="48"/>
  <c r="A940" i="48"/>
  <c r="N939" i="48"/>
  <c r="T939" i="48"/>
  <c r="U939" i="48"/>
  <c r="O939" i="48"/>
  <c r="H939" i="48" l="1"/>
  <c r="I939" i="48" s="1"/>
  <c r="P939" i="48"/>
  <c r="D939" i="48"/>
  <c r="E939" i="48" s="1"/>
  <c r="J939" i="48"/>
  <c r="Q939" i="48" s="1"/>
  <c r="R939" i="48" s="1"/>
  <c r="S939" i="48"/>
  <c r="F940" i="48" a="1"/>
  <c r="F940" i="48" s="1"/>
  <c r="C940" i="48" a="1"/>
  <c r="C940" i="48" s="1"/>
  <c r="G940" i="48" s="1"/>
  <c r="K940" i="48"/>
  <c r="L940" i="48" s="1"/>
  <c r="M940" i="48" s="1"/>
  <c r="T940" i="48"/>
  <c r="B940" i="48"/>
  <c r="A941" i="48"/>
  <c r="N940" i="48"/>
  <c r="O940" i="48"/>
  <c r="U940" i="48"/>
  <c r="D940" i="48" l="1"/>
  <c r="E940" i="48" s="1"/>
  <c r="P940" i="48"/>
  <c r="H940" i="48"/>
  <c r="I940" i="48" s="1"/>
  <c r="J940" i="48"/>
  <c r="Q940" i="48" s="1"/>
  <c r="R940" i="48" s="1"/>
  <c r="K941" i="48"/>
  <c r="L941" i="48" s="1"/>
  <c r="M941" i="48" s="1"/>
  <c r="C941" i="48" a="1"/>
  <c r="C941" i="48" s="1"/>
  <c r="P941" i="48" s="1"/>
  <c r="F941" i="48" a="1"/>
  <c r="F941" i="48" s="1"/>
  <c r="O941" i="48"/>
  <c r="S940" i="48"/>
  <c r="N941" i="48"/>
  <c r="B941" i="48"/>
  <c r="A942" i="48"/>
  <c r="T941" i="48"/>
  <c r="U941" i="48"/>
  <c r="G941" i="48" l="1"/>
  <c r="D941" i="48"/>
  <c r="E941" i="48" s="1"/>
  <c r="C942" i="48" a="1"/>
  <c r="C942" i="48" s="1"/>
  <c r="I942" i="48" s="1"/>
  <c r="F942" i="48" a="1"/>
  <c r="F942" i="48" s="1"/>
  <c r="K942" i="48"/>
  <c r="L942" i="48" s="1"/>
  <c r="M942" i="48" s="1"/>
  <c r="O942" i="48"/>
  <c r="J941" i="48"/>
  <c r="Q941" i="48" s="1"/>
  <c r="R941" i="48" s="1"/>
  <c r="S941" i="48"/>
  <c r="H941" i="48"/>
  <c r="I941" i="48" s="1"/>
  <c r="A943" i="48"/>
  <c r="N942" i="48"/>
  <c r="B942" i="48"/>
  <c r="T942" i="48"/>
  <c r="U942" i="48"/>
  <c r="H942" i="48" l="1"/>
  <c r="J942" i="48" s="1"/>
  <c r="D942" i="48"/>
  <c r="E942" i="48" s="1"/>
  <c r="Q942" i="48"/>
  <c r="R942" i="48" s="1"/>
  <c r="G942" i="48"/>
  <c r="S942" i="48"/>
  <c r="F943" i="48" a="1"/>
  <c r="F943" i="48" s="1"/>
  <c r="C943" i="48" a="1"/>
  <c r="C943" i="48" s="1"/>
  <c r="G943" i="48" s="1"/>
  <c r="K943" i="48"/>
  <c r="L943" i="48" s="1"/>
  <c r="M943" i="48" s="1"/>
  <c r="O943" i="48"/>
  <c r="P942" i="48"/>
  <c r="B943" i="48"/>
  <c r="N943" i="48"/>
  <c r="A944" i="48"/>
  <c r="T943" i="48"/>
  <c r="U943" i="48"/>
  <c r="D943" i="48" l="1"/>
  <c r="E943" i="48" s="1"/>
  <c r="Q943" i="48"/>
  <c r="R943" i="48" s="1"/>
  <c r="K944" i="48"/>
  <c r="L944" i="48" s="1"/>
  <c r="M944" i="48" s="1"/>
  <c r="C944" i="48" a="1"/>
  <c r="C944" i="48" s="1"/>
  <c r="F944" i="48" a="1"/>
  <c r="F944" i="48" s="1"/>
  <c r="S943" i="48"/>
  <c r="I943" i="48"/>
  <c r="P943" i="48"/>
  <c r="H943" i="48"/>
  <c r="J943" i="48" s="1"/>
  <c r="B944" i="48"/>
  <c r="A945" i="48"/>
  <c r="N944" i="48"/>
  <c r="O944" i="48"/>
  <c r="T944" i="48"/>
  <c r="U944" i="48"/>
  <c r="G944" i="48" l="1"/>
  <c r="H944" i="48"/>
  <c r="I944" i="48" s="1"/>
  <c r="S944" i="48"/>
  <c r="F945" i="48" a="1"/>
  <c r="F945" i="48" s="1"/>
  <c r="K945" i="48"/>
  <c r="L945" i="48" s="1"/>
  <c r="M945" i="48" s="1"/>
  <c r="C945" i="48" a="1"/>
  <c r="C945" i="48" s="1"/>
  <c r="U945" i="48"/>
  <c r="J944" i="48"/>
  <c r="Q944" i="48" s="1"/>
  <c r="R944" i="48" s="1"/>
  <c r="P944" i="48"/>
  <c r="D944" i="48"/>
  <c r="E944" i="48" s="1"/>
  <c r="B945" i="48"/>
  <c r="N945" i="48"/>
  <c r="A946" i="48"/>
  <c r="T945" i="48"/>
  <c r="O945" i="48"/>
  <c r="G945" i="48" l="1"/>
  <c r="D945" i="48"/>
  <c r="E945" i="48" s="1"/>
  <c r="H945" i="48"/>
  <c r="I945" i="48" s="1"/>
  <c r="P945" i="48"/>
  <c r="K946" i="48"/>
  <c r="L946" i="48" s="1"/>
  <c r="M946" i="48" s="1"/>
  <c r="C946" i="48" a="1"/>
  <c r="C946" i="48" s="1"/>
  <c r="P946" i="48" s="1"/>
  <c r="F946" i="48" a="1"/>
  <c r="F946" i="48" s="1"/>
  <c r="J945" i="48"/>
  <c r="Q945" i="48" s="1"/>
  <c r="R945" i="48" s="1"/>
  <c r="S945" i="48"/>
  <c r="A947" i="48"/>
  <c r="N946" i="48"/>
  <c r="B946" i="48"/>
  <c r="O946" i="48"/>
  <c r="T946" i="48"/>
  <c r="U946" i="48"/>
  <c r="D946" i="48" l="1"/>
  <c r="E946" i="48" s="1"/>
  <c r="G946" i="48"/>
  <c r="I946" i="48"/>
  <c r="S946" i="48"/>
  <c r="J946" i="48"/>
  <c r="Q946" i="48" s="1"/>
  <c r="R946" i="48" s="1"/>
  <c r="H946" i="48"/>
  <c r="K947" i="48"/>
  <c r="L947" i="48" s="1"/>
  <c r="M947" i="48" s="1"/>
  <c r="F947" i="48" a="1"/>
  <c r="F947" i="48" s="1"/>
  <c r="C947" i="48" a="1"/>
  <c r="C947" i="48" s="1"/>
  <c r="A948" i="48"/>
  <c r="N947" i="48"/>
  <c r="B947" i="48"/>
  <c r="O947" i="48"/>
  <c r="U947" i="48"/>
  <c r="T947" i="48"/>
  <c r="G947" i="48" l="1"/>
  <c r="P947" i="48"/>
  <c r="D947" i="48"/>
  <c r="E947" i="48" s="1"/>
  <c r="S947" i="48"/>
  <c r="J947" i="48"/>
  <c r="Q947" i="48" s="1"/>
  <c r="R947" i="48" s="1"/>
  <c r="H947" i="48"/>
  <c r="I947" i="48"/>
  <c r="K948" i="48"/>
  <c r="L948" i="48" s="1"/>
  <c r="M948" i="48" s="1"/>
  <c r="F948" i="48" a="1"/>
  <c r="F948" i="48" s="1"/>
  <c r="C948" i="48" a="1"/>
  <c r="C948" i="48" s="1"/>
  <c r="I948" i="48" s="1"/>
  <c r="B948" i="48"/>
  <c r="N948" i="48"/>
  <c r="A949" i="48"/>
  <c r="O948" i="48"/>
  <c r="U948" i="48"/>
  <c r="T948" i="48"/>
  <c r="H948" i="48" l="1"/>
  <c r="S948" i="48"/>
  <c r="D948" i="48"/>
  <c r="E948" i="48" s="1"/>
  <c r="Q948" i="48"/>
  <c r="R948" i="48" s="1"/>
  <c r="P948" i="48"/>
  <c r="J948" i="48"/>
  <c r="F949" i="48" a="1"/>
  <c r="F949" i="48" s="1"/>
  <c r="C949" i="48" a="1"/>
  <c r="C949" i="48" s="1"/>
  <c r="K949" i="48"/>
  <c r="L949" i="48" s="1"/>
  <c r="M949" i="48" s="1"/>
  <c r="O949" i="48"/>
  <c r="G948" i="48"/>
  <c r="A950" i="48"/>
  <c r="B949" i="48"/>
  <c r="N949" i="48"/>
  <c r="T949" i="48"/>
  <c r="U949" i="48"/>
  <c r="G949" i="48" l="1"/>
  <c r="F950" i="48" a="1"/>
  <c r="F950" i="48" s="1"/>
  <c r="C950" i="48" a="1"/>
  <c r="C950" i="48" s="1"/>
  <c r="G950" i="48" s="1"/>
  <c r="K950" i="48"/>
  <c r="L950" i="48" s="1"/>
  <c r="M950" i="48" s="1"/>
  <c r="T950" i="48"/>
  <c r="D949" i="48"/>
  <c r="E949" i="48" s="1"/>
  <c r="P949" i="48"/>
  <c r="S949" i="48"/>
  <c r="J949" i="48"/>
  <c r="Q949" i="48" s="1"/>
  <c r="R949" i="48" s="1"/>
  <c r="H949" i="48"/>
  <c r="I949" i="48" s="1"/>
  <c r="B950" i="48"/>
  <c r="N950" i="48"/>
  <c r="A951" i="48"/>
  <c r="U950" i="48"/>
  <c r="O950" i="48"/>
  <c r="S950" i="48" l="1"/>
  <c r="P950" i="48"/>
  <c r="J950" i="48"/>
  <c r="Q950" i="48" s="1"/>
  <c r="R950" i="48" s="1"/>
  <c r="H950" i="48"/>
  <c r="I950" i="48" s="1"/>
  <c r="D950" i="48"/>
  <c r="E950" i="48" s="1"/>
  <c r="F951" i="48" a="1"/>
  <c r="F951" i="48" s="1"/>
  <c r="K951" i="48"/>
  <c r="L951" i="48" s="1"/>
  <c r="M951" i="48" s="1"/>
  <c r="C951" i="48" a="1"/>
  <c r="C951" i="48" s="1"/>
  <c r="G951" i="48" s="1"/>
  <c r="U951" i="48"/>
  <c r="A952" i="48"/>
  <c r="B951" i="48"/>
  <c r="N951" i="48"/>
  <c r="O951" i="48"/>
  <c r="T951" i="48"/>
  <c r="P951" i="48" l="1"/>
  <c r="H951" i="48"/>
  <c r="I951" i="48" s="1"/>
  <c r="S951" i="48"/>
  <c r="D951" i="48"/>
  <c r="E951" i="48" s="1"/>
  <c r="J951" i="48"/>
  <c r="Q951" i="48" s="1"/>
  <c r="R951" i="48" s="1"/>
  <c r="K952" i="48"/>
  <c r="L952" i="48" s="1"/>
  <c r="M952" i="48" s="1"/>
  <c r="F952" i="48" a="1"/>
  <c r="F952" i="48" s="1"/>
  <c r="C952" i="48" a="1"/>
  <c r="C952" i="48" s="1"/>
  <c r="G952" i="48" s="1"/>
  <c r="O952" i="48"/>
  <c r="N952" i="48"/>
  <c r="A953" i="48"/>
  <c r="B952" i="48"/>
  <c r="T952" i="48"/>
  <c r="U952" i="48"/>
  <c r="D952" i="48" l="1"/>
  <c r="E952" i="48" s="1"/>
  <c r="H952" i="48"/>
  <c r="I952" i="48" s="1"/>
  <c r="P952" i="48"/>
  <c r="Q952" i="48"/>
  <c r="R952" i="48" s="1"/>
  <c r="J952" i="48"/>
  <c r="C953" i="48" a="1"/>
  <c r="C953" i="48" s="1"/>
  <c r="H953" i="48" s="1"/>
  <c r="J953" i="48" s="1"/>
  <c r="K953" i="48"/>
  <c r="L953" i="48" s="1"/>
  <c r="M953" i="48" s="1"/>
  <c r="F953" i="48" a="1"/>
  <c r="F953" i="48" s="1"/>
  <c r="T953" i="48"/>
  <c r="S952" i="48"/>
  <c r="A954" i="48"/>
  <c r="B953" i="48"/>
  <c r="N953" i="48"/>
  <c r="U953" i="48"/>
  <c r="O953" i="48"/>
  <c r="D953" i="48" l="1"/>
  <c r="E953" i="48" s="1"/>
  <c r="P953" i="48"/>
  <c r="G953" i="48"/>
  <c r="I953" i="48"/>
  <c r="Q953" i="48"/>
  <c r="R953" i="48" s="1"/>
  <c r="C954" i="48" a="1"/>
  <c r="C954" i="48" s="1"/>
  <c r="P954" i="48" s="1"/>
  <c r="K954" i="48"/>
  <c r="L954" i="48" s="1"/>
  <c r="M954" i="48" s="1"/>
  <c r="F954" i="48" a="1"/>
  <c r="F954" i="48" s="1"/>
  <c r="U954" i="48"/>
  <c r="S953" i="48"/>
  <c r="N954" i="48"/>
  <c r="A955" i="48"/>
  <c r="B954" i="48"/>
  <c r="T954" i="48"/>
  <c r="O954" i="48"/>
  <c r="G954" i="48" l="1"/>
  <c r="S954" i="48"/>
  <c r="Q954" i="48"/>
  <c r="R954" i="48" s="1"/>
  <c r="F955" i="48" a="1"/>
  <c r="F955" i="48" s="1"/>
  <c r="C955" i="48" a="1"/>
  <c r="C955" i="48" s="1"/>
  <c r="K955" i="48"/>
  <c r="L955" i="48" s="1"/>
  <c r="M955" i="48" s="1"/>
  <c r="I954" i="48"/>
  <c r="D954" i="48"/>
  <c r="E954" i="48" s="1"/>
  <c r="H954" i="48"/>
  <c r="J954" i="48" s="1"/>
  <c r="N955" i="48"/>
  <c r="B955" i="48"/>
  <c r="A956" i="48"/>
  <c r="T955" i="48"/>
  <c r="O955" i="48"/>
  <c r="U955" i="48"/>
  <c r="G955" i="48" l="1"/>
  <c r="P955" i="48"/>
  <c r="J955" i="48"/>
  <c r="Q955" i="48" s="1"/>
  <c r="R955" i="48" s="1"/>
  <c r="D955" i="48"/>
  <c r="E955" i="48" s="1"/>
  <c r="I955" i="48"/>
  <c r="S955" i="48"/>
  <c r="C956" i="48" a="1"/>
  <c r="C956" i="48" s="1"/>
  <c r="P956" i="48" s="1"/>
  <c r="K956" i="48"/>
  <c r="L956" i="48" s="1"/>
  <c r="M956" i="48" s="1"/>
  <c r="F956" i="48" a="1"/>
  <c r="F956" i="48" s="1"/>
  <c r="T956" i="48"/>
  <c r="H955" i="48"/>
  <c r="B956" i="48"/>
  <c r="A957" i="48"/>
  <c r="N956" i="48"/>
  <c r="O956" i="48"/>
  <c r="U956" i="48"/>
  <c r="H956" i="48" l="1"/>
  <c r="I956" i="48" s="1"/>
  <c r="G956" i="48"/>
  <c r="S956" i="48"/>
  <c r="C957" i="48" a="1"/>
  <c r="C957" i="48" s="1"/>
  <c r="F957" i="48" a="1"/>
  <c r="F957" i="48" s="1"/>
  <c r="K957" i="48"/>
  <c r="L957" i="48" s="1"/>
  <c r="M957" i="48" s="1"/>
  <c r="J956" i="48"/>
  <c r="Q956" i="48" s="1"/>
  <c r="R956" i="48" s="1"/>
  <c r="D956" i="48"/>
  <c r="E956" i="48" s="1"/>
  <c r="N957" i="48"/>
  <c r="A958" i="48"/>
  <c r="B957" i="48"/>
  <c r="U957" i="48"/>
  <c r="O957" i="48"/>
  <c r="T957" i="48"/>
  <c r="G957" i="48" l="1"/>
  <c r="I957" i="48"/>
  <c r="S957" i="48"/>
  <c r="K958" i="48"/>
  <c r="L958" i="48" s="1"/>
  <c r="M958" i="48" s="1"/>
  <c r="C958" i="48" a="1"/>
  <c r="C958" i="48" s="1"/>
  <c r="Q958" i="48" s="1"/>
  <c r="R958" i="48" s="1"/>
  <c r="F958" i="48" a="1"/>
  <c r="F958" i="48" s="1"/>
  <c r="O958" i="48"/>
  <c r="P957" i="48"/>
  <c r="H957" i="48"/>
  <c r="J957" i="48" s="1"/>
  <c r="D957" i="48"/>
  <c r="E957" i="48" s="1"/>
  <c r="Q957" i="48"/>
  <c r="R957" i="48" s="1"/>
  <c r="A959" i="48"/>
  <c r="N958" i="48"/>
  <c r="B958" i="48"/>
  <c r="T958" i="48"/>
  <c r="U958" i="48"/>
  <c r="P958" i="48" l="1"/>
  <c r="H958" i="48"/>
  <c r="J958" i="48" s="1"/>
  <c r="S958" i="48"/>
  <c r="G958" i="48"/>
  <c r="I958" i="48"/>
  <c r="C959" i="48" a="1"/>
  <c r="C959" i="48" s="1"/>
  <c r="F959" i="48" a="1"/>
  <c r="F959" i="48" s="1"/>
  <c r="K959" i="48"/>
  <c r="L959" i="48" s="1"/>
  <c r="M959" i="48" s="1"/>
  <c r="D958" i="48"/>
  <c r="E958" i="48" s="1"/>
  <c r="B959" i="48"/>
  <c r="N959" i="48"/>
  <c r="A960" i="48"/>
  <c r="O959" i="48"/>
  <c r="T959" i="48"/>
  <c r="U959" i="48"/>
  <c r="G959" i="48" l="1"/>
  <c r="P959" i="48"/>
  <c r="Q959" i="48" s="1"/>
  <c r="R959" i="48" s="1"/>
  <c r="D959" i="48"/>
  <c r="E959" i="48" s="1"/>
  <c r="I959" i="48"/>
  <c r="C960" i="48" a="1"/>
  <c r="C960" i="48" s="1"/>
  <c r="I960" i="48" s="1"/>
  <c r="F960" i="48" a="1"/>
  <c r="F960" i="48" s="1"/>
  <c r="K960" i="48"/>
  <c r="L960" i="48" s="1"/>
  <c r="M960" i="48" s="1"/>
  <c r="T960" i="48"/>
  <c r="S959" i="48"/>
  <c r="H959" i="48"/>
  <c r="J959" i="48" s="1"/>
  <c r="A961" i="48"/>
  <c r="B960" i="48"/>
  <c r="N960" i="48"/>
  <c r="O960" i="48"/>
  <c r="U960" i="48"/>
  <c r="D960" i="48" l="1"/>
  <c r="E960" i="48" s="1"/>
  <c r="H960" i="48"/>
  <c r="J960" i="48" s="1"/>
  <c r="G960" i="48"/>
  <c r="S960" i="48"/>
  <c r="Q960" i="48"/>
  <c r="R960" i="48" s="1"/>
  <c r="K961" i="48"/>
  <c r="L961" i="48" s="1"/>
  <c r="M961" i="48" s="1"/>
  <c r="C961" i="48" a="1"/>
  <c r="C961" i="48" s="1"/>
  <c r="F961" i="48" a="1"/>
  <c r="F961" i="48" s="1"/>
  <c r="O961" i="48"/>
  <c r="P960" i="48"/>
  <c r="N961" i="48"/>
  <c r="B961" i="48"/>
  <c r="A962" i="48"/>
  <c r="U961" i="48"/>
  <c r="T961" i="48"/>
  <c r="G961" i="48" l="1"/>
  <c r="P961" i="48"/>
  <c r="I961" i="48"/>
  <c r="K962" i="48"/>
  <c r="L962" i="48" s="1"/>
  <c r="M962" i="48" s="1"/>
  <c r="C962" i="48" a="1"/>
  <c r="C962" i="48" s="1"/>
  <c r="F962" i="48" a="1"/>
  <c r="F962" i="48" s="1"/>
  <c r="S961" i="48"/>
  <c r="Q961" i="48"/>
  <c r="R961" i="48" s="1"/>
  <c r="D961" i="48"/>
  <c r="E961" i="48" s="1"/>
  <c r="H961" i="48"/>
  <c r="J961" i="48" s="1"/>
  <c r="B962" i="48"/>
  <c r="A963" i="48"/>
  <c r="N962" i="48"/>
  <c r="U962" i="48"/>
  <c r="O962" i="48"/>
  <c r="T962" i="48"/>
  <c r="G962" i="48" l="1"/>
  <c r="D962" i="48"/>
  <c r="E962" i="48" s="1"/>
  <c r="Q962" i="48"/>
  <c r="R962" i="48" s="1"/>
  <c r="S962" i="48"/>
  <c r="C963" i="48" a="1"/>
  <c r="C963" i="48" s="1"/>
  <c r="Q963" i="48" s="1"/>
  <c r="R963" i="48" s="1"/>
  <c r="K963" i="48"/>
  <c r="L963" i="48" s="1"/>
  <c r="M963" i="48" s="1"/>
  <c r="F963" i="48" a="1"/>
  <c r="F963" i="48" s="1"/>
  <c r="I962" i="48"/>
  <c r="P962" i="48"/>
  <c r="H962" i="48"/>
  <c r="J962" i="48" s="1"/>
  <c r="N963" i="48"/>
  <c r="B963" i="48"/>
  <c r="A964" i="48"/>
  <c r="O963" i="48"/>
  <c r="T963" i="48"/>
  <c r="U963" i="48"/>
  <c r="I963" i="48" l="1"/>
  <c r="C964" i="48" a="1"/>
  <c r="C964" i="48" s="1"/>
  <c r="K964" i="48"/>
  <c r="L964" i="48" s="1"/>
  <c r="M964" i="48" s="1"/>
  <c r="F964" i="48" a="1"/>
  <c r="F964" i="48" s="1"/>
  <c r="D963" i="48"/>
  <c r="E963" i="48" s="1"/>
  <c r="P963" i="48"/>
  <c r="G963" i="48"/>
  <c r="S963" i="48"/>
  <c r="H963" i="48"/>
  <c r="J963" i="48" s="1"/>
  <c r="A965" i="48"/>
  <c r="N964" i="48"/>
  <c r="B964" i="48"/>
  <c r="U964" i="48"/>
  <c r="T964" i="48"/>
  <c r="O964" i="48"/>
  <c r="G964" i="48" l="1"/>
  <c r="S964" i="48"/>
  <c r="H964" i="48"/>
  <c r="J964" i="48" s="1"/>
  <c r="D964" i="48"/>
  <c r="E964" i="48" s="1"/>
  <c r="Q964" i="48"/>
  <c r="R964" i="48" s="1"/>
  <c r="C965" i="48" a="1"/>
  <c r="C965" i="48" s="1"/>
  <c r="I965" i="48" s="1"/>
  <c r="K965" i="48"/>
  <c r="L965" i="48" s="1"/>
  <c r="M965" i="48" s="1"/>
  <c r="F965" i="48" a="1"/>
  <c r="F965" i="48" s="1"/>
  <c r="T965" i="48"/>
  <c r="I964" i="48"/>
  <c r="P964" i="48"/>
  <c r="N965" i="48"/>
  <c r="B965" i="48"/>
  <c r="A966" i="48"/>
  <c r="U965" i="48"/>
  <c r="O965" i="48"/>
  <c r="H965" i="48" l="1"/>
  <c r="J965" i="48" s="1"/>
  <c r="K966" i="48"/>
  <c r="L966" i="48" s="1"/>
  <c r="M966" i="48" s="1"/>
  <c r="C966" i="48" a="1"/>
  <c r="C966" i="48" s="1"/>
  <c r="F966" i="48" a="1"/>
  <c r="F966" i="48" s="1"/>
  <c r="G965" i="48"/>
  <c r="S965" i="48"/>
  <c r="Q965" i="48"/>
  <c r="R965" i="48" s="1"/>
  <c r="D965" i="48"/>
  <c r="E965" i="48" s="1"/>
  <c r="P965" i="48"/>
  <c r="B966" i="48"/>
  <c r="N966" i="48"/>
  <c r="A967" i="48"/>
  <c r="U966" i="48"/>
  <c r="T966" i="48"/>
  <c r="O966" i="48"/>
  <c r="S966" i="48" l="1"/>
  <c r="H966" i="48"/>
  <c r="I966" i="48" s="1"/>
  <c r="P966" i="48"/>
  <c r="J966" i="48"/>
  <c r="Q966" i="48" s="1"/>
  <c r="R966" i="48" s="1"/>
  <c r="C967" i="48" a="1"/>
  <c r="C967" i="48" s="1"/>
  <c r="K967" i="48"/>
  <c r="L967" i="48" s="1"/>
  <c r="M967" i="48" s="1"/>
  <c r="F967" i="48" a="1"/>
  <c r="F967" i="48" s="1"/>
  <c r="T967" i="48"/>
  <c r="G966" i="48"/>
  <c r="D966" i="48"/>
  <c r="E966" i="48" s="1"/>
  <c r="N967" i="48"/>
  <c r="A968" i="48"/>
  <c r="B967" i="48"/>
  <c r="U967" i="48"/>
  <c r="O967" i="48"/>
  <c r="G967" i="48" l="1"/>
  <c r="J967" i="48"/>
  <c r="Q967" i="48" s="1"/>
  <c r="R967" i="48" s="1"/>
  <c r="C968" i="48" a="1"/>
  <c r="C968" i="48" s="1"/>
  <c r="P968" i="48" s="1"/>
  <c r="K968" i="48"/>
  <c r="L968" i="48" s="1"/>
  <c r="M968" i="48" s="1"/>
  <c r="F968" i="48" a="1"/>
  <c r="F968" i="48" s="1"/>
  <c r="T968" i="48"/>
  <c r="S967" i="48"/>
  <c r="D967" i="48"/>
  <c r="E967" i="48" s="1"/>
  <c r="P967" i="48"/>
  <c r="H967" i="48"/>
  <c r="I967" i="48" s="1"/>
  <c r="B968" i="48"/>
  <c r="N968" i="48"/>
  <c r="A969" i="48"/>
  <c r="U968" i="48"/>
  <c r="O968" i="48"/>
  <c r="D968" i="48" l="1"/>
  <c r="E968" i="48" s="1"/>
  <c r="Q968" i="48"/>
  <c r="R968" i="48" s="1"/>
  <c r="S968" i="48"/>
  <c r="K969" i="48"/>
  <c r="L969" i="48" s="1"/>
  <c r="M969" i="48" s="1"/>
  <c r="C969" i="48" a="1"/>
  <c r="C969" i="48" s="1"/>
  <c r="F969" i="48" a="1"/>
  <c r="F969" i="48" s="1"/>
  <c r="G968" i="48"/>
  <c r="H968" i="48"/>
  <c r="I968" i="48" s="1"/>
  <c r="J968" i="48"/>
  <c r="N969" i="48"/>
  <c r="B969" i="48"/>
  <c r="A970" i="48"/>
  <c r="U969" i="48"/>
  <c r="O969" i="48"/>
  <c r="T969" i="48"/>
  <c r="G969" i="48" l="1"/>
  <c r="S969" i="48"/>
  <c r="K970" i="48"/>
  <c r="L970" i="48" s="1"/>
  <c r="M970" i="48" s="1"/>
  <c r="F970" i="48" a="1"/>
  <c r="F970" i="48" s="1"/>
  <c r="C970" i="48" a="1"/>
  <c r="C970" i="48" s="1"/>
  <c r="U970" i="48"/>
  <c r="P969" i="48"/>
  <c r="D969" i="48"/>
  <c r="E969" i="48" s="1"/>
  <c r="H969" i="48"/>
  <c r="I969" i="48" s="1"/>
  <c r="J969" i="48"/>
  <c r="Q969" i="48" s="1"/>
  <c r="R969" i="48" s="1"/>
  <c r="B970" i="48"/>
  <c r="A971" i="48"/>
  <c r="N970" i="48"/>
  <c r="O970" i="48"/>
  <c r="T970" i="48"/>
  <c r="G970" i="48" l="1"/>
  <c r="H970" i="48"/>
  <c r="J970" i="48" s="1"/>
  <c r="S970" i="48"/>
  <c r="Q970" i="48"/>
  <c r="R970" i="48" s="1"/>
  <c r="F971" i="48" a="1"/>
  <c r="F971" i="48" s="1"/>
  <c r="K971" i="48"/>
  <c r="L971" i="48" s="1"/>
  <c r="M971" i="48" s="1"/>
  <c r="C971" i="48" a="1"/>
  <c r="C971" i="48" s="1"/>
  <c r="G971" i="48" s="1"/>
  <c r="D970" i="48"/>
  <c r="E970" i="48" s="1"/>
  <c r="I970" i="48"/>
  <c r="P970" i="48"/>
  <c r="B971" i="48"/>
  <c r="A972" i="48"/>
  <c r="N971" i="48"/>
  <c r="O971" i="48"/>
  <c r="T971" i="48"/>
  <c r="U971" i="48"/>
  <c r="D971" i="48" l="1"/>
  <c r="E971" i="48" s="1"/>
  <c r="I971" i="48"/>
  <c r="H971" i="48"/>
  <c r="J971" i="48" s="1"/>
  <c r="S971" i="48"/>
  <c r="Q971" i="48"/>
  <c r="R971" i="48" s="1"/>
  <c r="K972" i="48"/>
  <c r="L972" i="48" s="1"/>
  <c r="M972" i="48" s="1"/>
  <c r="F972" i="48" a="1"/>
  <c r="F972" i="48" s="1"/>
  <c r="C972" i="48" a="1"/>
  <c r="C972" i="48" s="1"/>
  <c r="G972" i="48" s="1"/>
  <c r="P971" i="48"/>
  <c r="N972" i="48"/>
  <c r="A973" i="48"/>
  <c r="B972" i="48"/>
  <c r="U972" i="48"/>
  <c r="O972" i="48"/>
  <c r="T972" i="48"/>
  <c r="H972" i="48" l="1"/>
  <c r="S972" i="48"/>
  <c r="I972" i="48"/>
  <c r="K973" i="48"/>
  <c r="L973" i="48" s="1"/>
  <c r="M973" i="48" s="1"/>
  <c r="F973" i="48" a="1"/>
  <c r="F973" i="48" s="1"/>
  <c r="C973" i="48" a="1"/>
  <c r="C973" i="48" s="1"/>
  <c r="U973" i="48"/>
  <c r="D972" i="48"/>
  <c r="E972" i="48" s="1"/>
  <c r="J972" i="48"/>
  <c r="Q972" i="48" s="1"/>
  <c r="R972" i="48" s="1"/>
  <c r="P972" i="48"/>
  <c r="A974" i="48"/>
  <c r="B973" i="48"/>
  <c r="N973" i="48"/>
  <c r="T973" i="48"/>
  <c r="O973" i="48"/>
  <c r="G973" i="48" l="1"/>
  <c r="P973" i="48"/>
  <c r="S973" i="48"/>
  <c r="J973" i="48"/>
  <c r="Q973" i="48"/>
  <c r="R973" i="48" s="1"/>
  <c r="F974" i="48" a="1"/>
  <c r="F974" i="48" s="1"/>
  <c r="C974" i="48" a="1"/>
  <c r="C974" i="48" s="1"/>
  <c r="G974" i="48" s="1"/>
  <c r="K974" i="48"/>
  <c r="L974" i="48" s="1"/>
  <c r="M974" i="48" s="1"/>
  <c r="H973" i="48"/>
  <c r="I973" i="48" s="1"/>
  <c r="D973" i="48"/>
  <c r="E973" i="48" s="1"/>
  <c r="B974" i="48"/>
  <c r="N974" i="48"/>
  <c r="A975" i="48"/>
  <c r="O974" i="48"/>
  <c r="T974" i="48"/>
  <c r="U974" i="48"/>
  <c r="D974" i="48" l="1"/>
  <c r="E974" i="48" s="1"/>
  <c r="H974" i="48"/>
  <c r="I974" i="48" s="1"/>
  <c r="Q974" i="48"/>
  <c r="R974" i="48" s="1"/>
  <c r="S974" i="48"/>
  <c r="F975" i="48" a="1"/>
  <c r="F975" i="48" s="1"/>
  <c r="C975" i="48" a="1"/>
  <c r="C975" i="48" s="1"/>
  <c r="G975" i="48" s="1"/>
  <c r="K975" i="48"/>
  <c r="L975" i="48" s="1"/>
  <c r="M975" i="48" s="1"/>
  <c r="P974" i="48"/>
  <c r="J974" i="48"/>
  <c r="A976" i="48"/>
  <c r="N975" i="48"/>
  <c r="B975" i="48"/>
  <c r="T975" i="48"/>
  <c r="U975" i="48"/>
  <c r="O975" i="48"/>
  <c r="D975" i="48" l="1"/>
  <c r="E975" i="48" s="1"/>
  <c r="J975" i="48"/>
  <c r="Q975" i="48" s="1"/>
  <c r="R975" i="48" s="1"/>
  <c r="S975" i="48"/>
  <c r="H975" i="48"/>
  <c r="I975" i="48" s="1"/>
  <c r="K976" i="48"/>
  <c r="L976" i="48" s="1"/>
  <c r="M976" i="48" s="1"/>
  <c r="F976" i="48" a="1"/>
  <c r="F976" i="48" s="1"/>
  <c r="C976" i="48" a="1"/>
  <c r="C976" i="48" s="1"/>
  <c r="G976" i="48" s="1"/>
  <c r="P975" i="48"/>
  <c r="A977" i="48"/>
  <c r="B976" i="48"/>
  <c r="N976" i="48"/>
  <c r="T976" i="48"/>
  <c r="O976" i="48"/>
  <c r="U976" i="48"/>
  <c r="H976" i="48" l="1"/>
  <c r="P976" i="48"/>
  <c r="J976" i="48"/>
  <c r="Q976" i="48" s="1"/>
  <c r="R976" i="48" s="1"/>
  <c r="S976" i="48"/>
  <c r="I976" i="48"/>
  <c r="D976" i="48"/>
  <c r="E976" i="48" s="1"/>
  <c r="F977" i="48" a="1"/>
  <c r="F977" i="48" s="1"/>
  <c r="C977" i="48" a="1"/>
  <c r="C977" i="48" s="1"/>
  <c r="G977" i="48" s="1"/>
  <c r="K977" i="48"/>
  <c r="L977" i="48" s="1"/>
  <c r="M977" i="48" s="1"/>
  <c r="T977" i="48"/>
  <c r="B977" i="48"/>
  <c r="A978" i="48"/>
  <c r="N977" i="48"/>
  <c r="U977" i="48"/>
  <c r="O977" i="48"/>
  <c r="H977" i="48" l="1"/>
  <c r="I977" i="48" s="1"/>
  <c r="P977" i="48"/>
  <c r="S977" i="48"/>
  <c r="F978" i="48" a="1"/>
  <c r="F978" i="48" s="1"/>
  <c r="C978" i="48" a="1"/>
  <c r="C978" i="48" s="1"/>
  <c r="K978" i="48"/>
  <c r="L978" i="48" s="1"/>
  <c r="M978" i="48" s="1"/>
  <c r="J977" i="48"/>
  <c r="Q977" i="48" s="1"/>
  <c r="R977" i="48" s="1"/>
  <c r="D977" i="48"/>
  <c r="E977" i="48" s="1"/>
  <c r="N978" i="48"/>
  <c r="A979" i="48"/>
  <c r="B978" i="48"/>
  <c r="U978" i="48"/>
  <c r="O978" i="48"/>
  <c r="T978" i="48"/>
  <c r="G978" i="48" l="1"/>
  <c r="D978" i="48"/>
  <c r="E978" i="48" s="1"/>
  <c r="H978" i="48"/>
  <c r="I978" i="48" s="1"/>
  <c r="P978" i="48"/>
  <c r="S978" i="48"/>
  <c r="J978" i="48"/>
  <c r="Q978" i="48" s="1"/>
  <c r="R978" i="48" s="1"/>
  <c r="F979" i="48" a="1"/>
  <c r="F979" i="48" s="1"/>
  <c r="K979" i="48"/>
  <c r="L979" i="48" s="1"/>
  <c r="M979" i="48" s="1"/>
  <c r="C979" i="48" a="1"/>
  <c r="C979" i="48" s="1"/>
  <c r="B979" i="48"/>
  <c r="A980" i="48"/>
  <c r="N979" i="48"/>
  <c r="U979" i="48"/>
  <c r="T979" i="48"/>
  <c r="O979" i="48"/>
  <c r="G979" i="48" l="1"/>
  <c r="D979" i="48"/>
  <c r="E979" i="48" s="1"/>
  <c r="P979" i="48"/>
  <c r="J979" i="48"/>
  <c r="Q979" i="48" s="1"/>
  <c r="R979" i="48" s="1"/>
  <c r="H979" i="48"/>
  <c r="I979" i="48"/>
  <c r="S979" i="48"/>
  <c r="K980" i="48"/>
  <c r="L980" i="48" s="1"/>
  <c r="M980" i="48" s="1"/>
  <c r="F980" i="48" a="1"/>
  <c r="F980" i="48" s="1"/>
  <c r="C980" i="48" a="1"/>
  <c r="C980" i="48" s="1"/>
  <c r="D980" i="48" s="1"/>
  <c r="E980" i="48" s="1"/>
  <c r="T980" i="48"/>
  <c r="B980" i="48"/>
  <c r="A981" i="48"/>
  <c r="N980" i="48"/>
  <c r="O980" i="48"/>
  <c r="U980" i="48"/>
  <c r="P980" i="48" l="1"/>
  <c r="H980" i="48"/>
  <c r="Q980" i="48"/>
  <c r="R980" i="48" s="1"/>
  <c r="I980" i="48"/>
  <c r="S980" i="48"/>
  <c r="C981" i="48" a="1"/>
  <c r="C981" i="48" s="1"/>
  <c r="K981" i="48"/>
  <c r="L981" i="48" s="1"/>
  <c r="M981" i="48" s="1"/>
  <c r="F981" i="48" a="1"/>
  <c r="F981" i="48" s="1"/>
  <c r="J980" i="48"/>
  <c r="G980" i="48"/>
  <c r="B981" i="48"/>
  <c r="N981" i="48"/>
  <c r="A982" i="48"/>
  <c r="O981" i="48"/>
  <c r="T981" i="48"/>
  <c r="U981" i="48"/>
  <c r="C982" i="48" l="1" a="1"/>
  <c r="C982" i="48" s="1"/>
  <c r="K982" i="48"/>
  <c r="L982" i="48" s="1"/>
  <c r="M982" i="48" s="1"/>
  <c r="F982" i="48" a="1"/>
  <c r="F982" i="48" s="1"/>
  <c r="G981" i="48"/>
  <c r="Q981" i="48"/>
  <c r="R981" i="48" s="1"/>
  <c r="S981" i="48"/>
  <c r="I981" i="48"/>
  <c r="P981" i="48"/>
  <c r="D981" i="48"/>
  <c r="E981" i="48" s="1"/>
  <c r="J981" i="48"/>
  <c r="H981" i="48"/>
  <c r="N982" i="48"/>
  <c r="B982" i="48"/>
  <c r="A983" i="48"/>
  <c r="T982" i="48"/>
  <c r="O982" i="48"/>
  <c r="U982" i="48"/>
  <c r="D982" i="48" l="1"/>
  <c r="E982" i="48" s="1"/>
  <c r="K983" i="48"/>
  <c r="L983" i="48" s="1"/>
  <c r="M983" i="48" s="1"/>
  <c r="C983" i="48" a="1"/>
  <c r="C983" i="48" s="1"/>
  <c r="P983" i="48" s="1"/>
  <c r="F983" i="48" a="1"/>
  <c r="F983" i="48" s="1"/>
  <c r="J982" i="48"/>
  <c r="Q982" i="48" s="1"/>
  <c r="R982" i="48" s="1"/>
  <c r="S982" i="48"/>
  <c r="P982" i="48"/>
  <c r="H982" i="48"/>
  <c r="I982" i="48" s="1"/>
  <c r="G982" i="48"/>
  <c r="A984" i="48"/>
  <c r="N983" i="48"/>
  <c r="B983" i="48"/>
  <c r="O983" i="48"/>
  <c r="T983" i="48"/>
  <c r="U983" i="48"/>
  <c r="J983" i="48" l="1"/>
  <c r="Q983" i="48" s="1"/>
  <c r="R983" i="48" s="1"/>
  <c r="D983" i="48"/>
  <c r="E983" i="48" s="1"/>
  <c r="H983" i="48"/>
  <c r="I983" i="48" s="1"/>
  <c r="S983" i="48"/>
  <c r="G983" i="48"/>
  <c r="C984" i="48" a="1"/>
  <c r="C984" i="48" s="1"/>
  <c r="H984" i="48" s="1"/>
  <c r="I984" i="48" s="1"/>
  <c r="F984" i="48" a="1"/>
  <c r="F984" i="48" s="1"/>
  <c r="K984" i="48"/>
  <c r="L984" i="48" s="1"/>
  <c r="M984" i="48" s="1"/>
  <c r="N984" i="48"/>
  <c r="A985" i="48"/>
  <c r="B984" i="48"/>
  <c r="U984" i="48"/>
  <c r="T984" i="48"/>
  <c r="O984" i="48"/>
  <c r="D984" i="48" l="1"/>
  <c r="E984" i="48" s="1"/>
  <c r="G984" i="48"/>
  <c r="J984" i="48"/>
  <c r="Q984" i="48" s="1"/>
  <c r="R984" i="48" s="1"/>
  <c r="S984" i="48"/>
  <c r="K985" i="48"/>
  <c r="L985" i="48" s="1"/>
  <c r="M985" i="48" s="1"/>
  <c r="C985" i="48" a="1"/>
  <c r="C985" i="48" s="1"/>
  <c r="F985" i="48" a="1"/>
  <c r="F985" i="48" s="1"/>
  <c r="P984" i="48"/>
  <c r="A986" i="48"/>
  <c r="B985" i="48"/>
  <c r="N985" i="48"/>
  <c r="U985" i="48"/>
  <c r="T985" i="48"/>
  <c r="O985" i="48"/>
  <c r="G985" i="48" l="1"/>
  <c r="H985" i="48"/>
  <c r="S985" i="48"/>
  <c r="D985" i="48"/>
  <c r="E985" i="48" s="1"/>
  <c r="J985" i="48"/>
  <c r="P985" i="48"/>
  <c r="I985" i="48"/>
  <c r="Q985" i="48"/>
  <c r="R985" i="48" s="1"/>
  <c r="K986" i="48"/>
  <c r="L986" i="48" s="1"/>
  <c r="M986" i="48" s="1"/>
  <c r="F986" i="48" a="1"/>
  <c r="F986" i="48" s="1"/>
  <c r="C986" i="48" a="1"/>
  <c r="C986" i="48" s="1"/>
  <c r="G986" i="48" s="1"/>
  <c r="A987" i="48"/>
  <c r="B986" i="48"/>
  <c r="N986" i="48"/>
  <c r="O986" i="48"/>
  <c r="U986" i="48"/>
  <c r="T986" i="48"/>
  <c r="H986" i="48" l="1"/>
  <c r="J986" i="48" s="1"/>
  <c r="I986" i="48"/>
  <c r="D986" i="48"/>
  <c r="E986" i="48" s="1"/>
  <c r="Q986" i="48"/>
  <c r="R986" i="48" s="1"/>
  <c r="S986" i="48"/>
  <c r="P986" i="48"/>
  <c r="F987" i="48" a="1"/>
  <c r="F987" i="48" s="1"/>
  <c r="C987" i="48" a="1"/>
  <c r="C987" i="48" s="1"/>
  <c r="I987" i="48" s="1"/>
  <c r="K987" i="48"/>
  <c r="L987" i="48" s="1"/>
  <c r="M987" i="48" s="1"/>
  <c r="T987" i="48"/>
  <c r="A988" i="48"/>
  <c r="N987" i="48"/>
  <c r="B987" i="48"/>
  <c r="U987" i="48"/>
  <c r="O987" i="48"/>
  <c r="G987" i="48" l="1"/>
  <c r="D987" i="48"/>
  <c r="E987" i="48" s="1"/>
  <c r="Q987" i="48"/>
  <c r="R987" i="48" s="1"/>
  <c r="S987" i="48"/>
  <c r="C988" i="48" a="1"/>
  <c r="C988" i="48" s="1"/>
  <c r="K988" i="48"/>
  <c r="L988" i="48" s="1"/>
  <c r="M988" i="48" s="1"/>
  <c r="F988" i="48" a="1"/>
  <c r="F988" i="48" s="1"/>
  <c r="H987" i="48"/>
  <c r="J987" i="48" s="1"/>
  <c r="P987" i="48"/>
  <c r="A989" i="48"/>
  <c r="B988" i="48"/>
  <c r="N988" i="48"/>
  <c r="T988" i="48"/>
  <c r="U988" i="48"/>
  <c r="O988" i="48"/>
  <c r="G988" i="48" l="1"/>
  <c r="D988" i="48"/>
  <c r="E988" i="48" s="1"/>
  <c r="H988" i="48"/>
  <c r="J988" i="48" s="1"/>
  <c r="S988" i="48"/>
  <c r="I988" i="48"/>
  <c r="Q988" i="48"/>
  <c r="R988" i="48" s="1"/>
  <c r="P988" i="48"/>
  <c r="C989" i="48" a="1"/>
  <c r="C989" i="48" s="1"/>
  <c r="P989" i="48" s="1"/>
  <c r="F989" i="48" a="1"/>
  <c r="F989" i="48" s="1"/>
  <c r="K989" i="48"/>
  <c r="L989" i="48" s="1"/>
  <c r="M989" i="48" s="1"/>
  <c r="U989" i="48"/>
  <c r="A990" i="48"/>
  <c r="B989" i="48"/>
  <c r="N989" i="48"/>
  <c r="O989" i="48"/>
  <c r="T989" i="48"/>
  <c r="D989" i="48" l="1"/>
  <c r="E989" i="48" s="1"/>
  <c r="G989" i="48"/>
  <c r="H989" i="48"/>
  <c r="I989" i="48" s="1"/>
  <c r="J989" i="48"/>
  <c r="Q989" i="48" s="1"/>
  <c r="R989" i="48" s="1"/>
  <c r="S989" i="48"/>
  <c r="K990" i="48"/>
  <c r="L990" i="48" s="1"/>
  <c r="M990" i="48" s="1"/>
  <c r="F990" i="48" a="1"/>
  <c r="F990" i="48" s="1"/>
  <c r="C990" i="48" a="1"/>
  <c r="C990" i="48" s="1"/>
  <c r="A991" i="48"/>
  <c r="N990" i="48"/>
  <c r="B990" i="48"/>
  <c r="U990" i="48"/>
  <c r="T990" i="48"/>
  <c r="O990" i="48"/>
  <c r="G990" i="48" l="1"/>
  <c r="P990" i="48"/>
  <c r="H990" i="48"/>
  <c r="I990" i="48" s="1"/>
  <c r="J990" i="48"/>
  <c r="Q990" i="48" s="1"/>
  <c r="R990" i="48" s="1"/>
  <c r="S990" i="48"/>
  <c r="D990" i="48"/>
  <c r="E990" i="48" s="1"/>
  <c r="K991" i="48"/>
  <c r="L991" i="48" s="1"/>
  <c r="M991" i="48" s="1"/>
  <c r="C991" i="48" a="1"/>
  <c r="C991" i="48" s="1"/>
  <c r="D991" i="48" s="1"/>
  <c r="E991" i="48" s="1"/>
  <c r="F991" i="48" a="1"/>
  <c r="F991" i="48" s="1"/>
  <c r="A992" i="48"/>
  <c r="B991" i="48"/>
  <c r="N991" i="48"/>
  <c r="U991" i="48"/>
  <c r="T991" i="48"/>
  <c r="O991" i="48"/>
  <c r="G991" i="48" l="1"/>
  <c r="P991" i="48"/>
  <c r="H991" i="48"/>
  <c r="I991" i="48" s="1"/>
  <c r="S991" i="48"/>
  <c r="J991" i="48"/>
  <c r="Q991" i="48" s="1"/>
  <c r="R991" i="48" s="1"/>
  <c r="F992" i="48" a="1"/>
  <c r="F992" i="48" s="1"/>
  <c r="K992" i="48"/>
  <c r="L992" i="48" s="1"/>
  <c r="M992" i="48" s="1"/>
  <c r="C992" i="48" a="1"/>
  <c r="C992" i="48" s="1"/>
  <c r="A993" i="48"/>
  <c r="N992" i="48"/>
  <c r="B992" i="48"/>
  <c r="U992" i="48"/>
  <c r="O992" i="48"/>
  <c r="T992" i="48"/>
  <c r="G992" i="48" l="1"/>
  <c r="D992" i="48"/>
  <c r="E992" i="48" s="1"/>
  <c r="H992" i="48"/>
  <c r="I992" i="48" s="1"/>
  <c r="P992" i="48"/>
  <c r="J992" i="48"/>
  <c r="Q992" i="48" s="1"/>
  <c r="R992" i="48" s="1"/>
  <c r="S992" i="48"/>
  <c r="F993" i="48" a="1"/>
  <c r="F993" i="48" s="1"/>
  <c r="C993" i="48" a="1"/>
  <c r="C993" i="48" s="1"/>
  <c r="G993" i="48" s="1"/>
  <c r="K993" i="48"/>
  <c r="L993" i="48" s="1"/>
  <c r="M993" i="48" s="1"/>
  <c r="T993" i="48"/>
  <c r="A994" i="48"/>
  <c r="N993" i="48"/>
  <c r="B993" i="48"/>
  <c r="O993" i="48"/>
  <c r="U993" i="48"/>
  <c r="D993" i="48" l="1"/>
  <c r="E993" i="48" s="1"/>
  <c r="P993" i="48"/>
  <c r="S993" i="48"/>
  <c r="J993" i="48"/>
  <c r="Q993" i="48" s="1"/>
  <c r="R993" i="48" s="1"/>
  <c r="I993" i="48"/>
  <c r="F994" i="48" a="1"/>
  <c r="F994" i="48" s="1"/>
  <c r="C994" i="48" a="1"/>
  <c r="C994" i="48" s="1"/>
  <c r="H994" i="48" s="1"/>
  <c r="J994" i="48" s="1"/>
  <c r="K994" i="48"/>
  <c r="L994" i="48" s="1"/>
  <c r="M994" i="48" s="1"/>
  <c r="T994" i="48"/>
  <c r="H993" i="48"/>
  <c r="A995" i="48"/>
  <c r="N994" i="48"/>
  <c r="B994" i="48"/>
  <c r="O994" i="48"/>
  <c r="U994" i="48"/>
  <c r="G994" i="48" l="1"/>
  <c r="D994" i="48"/>
  <c r="E994" i="48" s="1"/>
  <c r="Q994" i="48"/>
  <c r="R994" i="48" s="1"/>
  <c r="I994" i="48"/>
  <c r="S994" i="48"/>
  <c r="K995" i="48"/>
  <c r="L995" i="48" s="1"/>
  <c r="M995" i="48" s="1"/>
  <c r="C995" i="48" a="1"/>
  <c r="C995" i="48" s="1"/>
  <c r="F995" i="48" a="1"/>
  <c r="F995" i="48" s="1"/>
  <c r="O995" i="48"/>
  <c r="P994" i="48"/>
  <c r="A996" i="48"/>
  <c r="N995" i="48"/>
  <c r="B995" i="48"/>
  <c r="T995" i="48"/>
  <c r="U995" i="48"/>
  <c r="G995" i="48" l="1"/>
  <c r="K996" i="48"/>
  <c r="L996" i="48" s="1"/>
  <c r="M996" i="48" s="1"/>
  <c r="F996" i="48" a="1"/>
  <c r="F996" i="48" s="1"/>
  <c r="C996" i="48" a="1"/>
  <c r="C996" i="48" s="1"/>
  <c r="T996" i="48"/>
  <c r="P995" i="48"/>
  <c r="Q995" i="48" s="1"/>
  <c r="R995" i="48" s="1"/>
  <c r="S995" i="48"/>
  <c r="I995" i="48"/>
  <c r="D995" i="48"/>
  <c r="E995" i="48" s="1"/>
  <c r="H995" i="48"/>
  <c r="J995" i="48" s="1"/>
  <c r="B996" i="48"/>
  <c r="N996" i="48"/>
  <c r="A997" i="48"/>
  <c r="U996" i="48"/>
  <c r="O996" i="48"/>
  <c r="S996" i="48" l="1"/>
  <c r="P996" i="48"/>
  <c r="D996" i="48"/>
  <c r="E996" i="48" s="1"/>
  <c r="H996" i="48"/>
  <c r="I996" i="48" s="1"/>
  <c r="G996" i="48"/>
  <c r="F997" i="48" a="1"/>
  <c r="F997" i="48" s="1"/>
  <c r="K997" i="48"/>
  <c r="L997" i="48" s="1"/>
  <c r="M997" i="48" s="1"/>
  <c r="C997" i="48" a="1"/>
  <c r="C997" i="48" s="1"/>
  <c r="J996" i="48"/>
  <c r="Q996" i="48" s="1"/>
  <c r="R996" i="48" s="1"/>
  <c r="A998" i="48"/>
  <c r="B997" i="48"/>
  <c r="N997" i="48"/>
  <c r="T997" i="48"/>
  <c r="U997" i="48"/>
  <c r="O997" i="48"/>
  <c r="G997" i="48" l="1"/>
  <c r="P997" i="48"/>
  <c r="D997" i="48"/>
  <c r="E997" i="48" s="1"/>
  <c r="I997" i="48"/>
  <c r="Q997" i="48"/>
  <c r="R997" i="48" s="1"/>
  <c r="F998" i="48" a="1"/>
  <c r="F998" i="48" s="1"/>
  <c r="K998" i="48"/>
  <c r="L998" i="48" s="1"/>
  <c r="M998" i="48" s="1"/>
  <c r="C998" i="48" a="1"/>
  <c r="C998" i="48" s="1"/>
  <c r="H997" i="48"/>
  <c r="S997" i="48"/>
  <c r="J997" i="48"/>
  <c r="A999" i="48"/>
  <c r="N998" i="48"/>
  <c r="B998" i="48"/>
  <c r="U998" i="48"/>
  <c r="O998" i="48"/>
  <c r="T998" i="48"/>
  <c r="G998" i="48" l="1"/>
  <c r="I998" i="48"/>
  <c r="H998" i="48"/>
  <c r="J998" i="48" s="1"/>
  <c r="Q998" i="48"/>
  <c r="R998" i="48" s="1"/>
  <c r="S998" i="48"/>
  <c r="D998" i="48"/>
  <c r="E998" i="48" s="1"/>
  <c r="K999" i="48"/>
  <c r="L999" i="48" s="1"/>
  <c r="M999" i="48" s="1"/>
  <c r="F999" i="48" a="1"/>
  <c r="F999" i="48" s="1"/>
  <c r="C999" i="48" a="1"/>
  <c r="C999" i="48" s="1"/>
  <c r="G999" i="48" s="1"/>
  <c r="P998" i="48"/>
  <c r="A1000" i="48"/>
  <c r="B999" i="48"/>
  <c r="N999" i="48"/>
  <c r="U999" i="48"/>
  <c r="T999" i="48"/>
  <c r="O999" i="48"/>
  <c r="P999" i="48" l="1"/>
  <c r="H999" i="48"/>
  <c r="J999" i="48" s="1"/>
  <c r="Q999" i="48"/>
  <c r="R999" i="48" s="1"/>
  <c r="D999" i="48"/>
  <c r="E999" i="48" s="1"/>
  <c r="I999" i="48"/>
  <c r="S999" i="48"/>
  <c r="K1000" i="48"/>
  <c r="L1000" i="48" s="1"/>
  <c r="M1000" i="48" s="1"/>
  <c r="C1000" i="48" a="1"/>
  <c r="C1000" i="48" s="1"/>
  <c r="G1000" i="48" s="1"/>
  <c r="F1000" i="48" a="1"/>
  <c r="F1000" i="48" s="1"/>
  <c r="T1000" i="48"/>
  <c r="B1000" i="48"/>
  <c r="N1000" i="48"/>
  <c r="A1001" i="48"/>
  <c r="U1000" i="48"/>
  <c r="O1000" i="48"/>
  <c r="D1000" i="48" l="1"/>
  <c r="E1000" i="48" s="1"/>
  <c r="H1000" i="48"/>
  <c r="J1000" i="48" s="1"/>
  <c r="S1000" i="48"/>
  <c r="K1001" i="48"/>
  <c r="L1001" i="48" s="1"/>
  <c r="M1001" i="48" s="1"/>
  <c r="C1001" i="48" a="1"/>
  <c r="C1001" i="48" s="1"/>
  <c r="F1001" i="48" a="1"/>
  <c r="F1001" i="48" s="1"/>
  <c r="Q1000" i="48"/>
  <c r="R1000" i="48" s="1"/>
  <c r="I1000" i="48"/>
  <c r="P1000" i="48"/>
  <c r="B1001" i="48"/>
  <c r="A1002" i="48"/>
  <c r="N1001" i="48"/>
  <c r="O1001" i="48"/>
  <c r="T1001" i="48"/>
  <c r="U1001" i="48"/>
  <c r="G1001" i="48" l="1"/>
  <c r="D1001" i="48"/>
  <c r="E1001" i="48" s="1"/>
  <c r="S1001" i="48"/>
  <c r="P1001" i="48"/>
  <c r="J1001" i="48"/>
  <c r="Q1001" i="48" s="1"/>
  <c r="R1001" i="48" s="1"/>
  <c r="F1002" i="48" a="1"/>
  <c r="F1002" i="48" s="1"/>
  <c r="K1002" i="48"/>
  <c r="L1002" i="48" s="1"/>
  <c r="M1002" i="48" s="1"/>
  <c r="C1002" i="48" a="1"/>
  <c r="C1002" i="48" s="1"/>
  <c r="G1002" i="48" s="1"/>
  <c r="H1001" i="48"/>
  <c r="I1001" i="48" s="1"/>
  <c r="B1002" i="48"/>
  <c r="A1003" i="48"/>
  <c r="N1002" i="48"/>
  <c r="U1002" i="48"/>
  <c r="T1002" i="48"/>
  <c r="O1002" i="48"/>
  <c r="H1002" i="48" l="1"/>
  <c r="I1002" i="48" s="1"/>
  <c r="D1002" i="48"/>
  <c r="E1002" i="48" s="1"/>
  <c r="P1002" i="48"/>
  <c r="J1002" i="48"/>
  <c r="Q1002" i="48" s="1"/>
  <c r="R1002" i="48" s="1"/>
  <c r="S1002" i="48"/>
  <c r="F1003" i="48" a="1"/>
  <c r="F1003" i="48" s="1"/>
  <c r="K1003" i="48"/>
  <c r="L1003" i="48" s="1"/>
  <c r="M1003" i="48" s="1"/>
  <c r="C1003" i="48" a="1"/>
  <c r="C1003" i="48" s="1"/>
  <c r="U1003" i="48"/>
  <c r="B1003" i="48"/>
  <c r="N1003" i="48"/>
  <c r="A1004" i="48"/>
  <c r="O1003" i="48"/>
  <c r="T1003" i="48"/>
  <c r="G1003" i="48" l="1"/>
  <c r="P1003" i="48"/>
  <c r="D1003" i="48"/>
  <c r="E1003" i="48" s="1"/>
  <c r="S1003" i="48"/>
  <c r="C1004" i="48" a="1"/>
  <c r="C1004" i="48" s="1"/>
  <c r="I1004" i="48" s="1"/>
  <c r="F1004" i="48" a="1"/>
  <c r="F1004" i="48" s="1"/>
  <c r="K1004" i="48"/>
  <c r="L1004" i="48" s="1"/>
  <c r="M1004" i="48" s="1"/>
  <c r="I1003" i="48"/>
  <c r="J1003" i="48"/>
  <c r="Q1003" i="48" s="1"/>
  <c r="R1003" i="48" s="1"/>
  <c r="H1003" i="48"/>
  <c r="A1005" i="48"/>
  <c r="B1004" i="48"/>
  <c r="N1004" i="48"/>
  <c r="U1004" i="48"/>
  <c r="T1004" i="48"/>
  <c r="O1004" i="48"/>
  <c r="P1004" i="48" l="1"/>
  <c r="D1004" i="48"/>
  <c r="E1004" i="48" s="1"/>
  <c r="H1004" i="48"/>
  <c r="G1004" i="48"/>
  <c r="J1004" i="48"/>
  <c r="Q1004" i="48" s="1"/>
  <c r="R1004" i="48" s="1"/>
  <c r="S1004" i="48"/>
  <c r="F1005" i="48" a="1"/>
  <c r="F1005" i="48" s="1"/>
  <c r="K1005" i="48"/>
  <c r="L1005" i="48" s="1"/>
  <c r="M1005" i="48" s="1"/>
  <c r="C1005" i="48" a="1"/>
  <c r="C1005" i="48" s="1"/>
  <c r="U1005" i="48"/>
  <c r="B1005" i="48"/>
  <c r="A1006" i="48"/>
  <c r="N1005" i="48"/>
  <c r="T1005" i="48"/>
  <c r="O1005" i="48"/>
  <c r="G1005" i="48" l="1"/>
  <c r="I1005" i="48"/>
  <c r="S1005" i="48"/>
  <c r="K1006" i="48"/>
  <c r="L1006" i="48" s="1"/>
  <c r="M1006" i="48" s="1"/>
  <c r="F1006" i="48" a="1"/>
  <c r="F1006" i="48" s="1"/>
  <c r="C1006" i="48" a="1"/>
  <c r="C1006" i="48" s="1"/>
  <c r="H1005" i="48"/>
  <c r="P1005" i="48"/>
  <c r="Q1005" i="48"/>
  <c r="R1005" i="48" s="1"/>
  <c r="J1005" i="48"/>
  <c r="D1005" i="48"/>
  <c r="E1005" i="48" s="1"/>
  <c r="B1006" i="48"/>
  <c r="A1007" i="48"/>
  <c r="N1006" i="48"/>
  <c r="T1006" i="48"/>
  <c r="U1006" i="48"/>
  <c r="O1006" i="48"/>
  <c r="G1006" i="48" l="1"/>
  <c r="S1006" i="48"/>
  <c r="H1006" i="48"/>
  <c r="J1006" i="48" s="1"/>
  <c r="Q1006" i="48"/>
  <c r="R1006" i="48" s="1"/>
  <c r="I1006" i="48"/>
  <c r="C1007" i="48" a="1"/>
  <c r="C1007" i="48" s="1"/>
  <c r="P1007" i="48" s="1"/>
  <c r="F1007" i="48" a="1"/>
  <c r="F1007" i="48" s="1"/>
  <c r="K1007" i="48"/>
  <c r="L1007" i="48" s="1"/>
  <c r="M1007" i="48" s="1"/>
  <c r="P1006" i="48"/>
  <c r="D1006" i="48"/>
  <c r="E1006" i="48" s="1"/>
  <c r="N1007" i="48"/>
  <c r="B1007" i="48"/>
  <c r="A1008" i="48"/>
  <c r="O1007" i="48"/>
  <c r="U1007" i="48"/>
  <c r="T1007" i="48"/>
  <c r="D1007" i="48" l="1"/>
  <c r="E1007" i="48" s="1"/>
  <c r="S1007" i="48"/>
  <c r="G1007" i="48"/>
  <c r="Q1007" i="48"/>
  <c r="R1007" i="48" s="1"/>
  <c r="F1008" i="48" a="1"/>
  <c r="F1008" i="48" s="1"/>
  <c r="K1008" i="48"/>
  <c r="L1008" i="48" s="1"/>
  <c r="M1008" i="48" s="1"/>
  <c r="C1008" i="48" a="1"/>
  <c r="C1008" i="48" s="1"/>
  <c r="J1007" i="48"/>
  <c r="H1007" i="48"/>
  <c r="I1007" i="48" s="1"/>
  <c r="A1009" i="48"/>
  <c r="N1008" i="48"/>
  <c r="B1008" i="48"/>
  <c r="U1008" i="48"/>
  <c r="T1008" i="48"/>
  <c r="O1008" i="48"/>
  <c r="G1008" i="48" l="1"/>
  <c r="P1008" i="48"/>
  <c r="Q1008" i="48"/>
  <c r="R1008" i="48" s="1"/>
  <c r="S1008" i="48"/>
  <c r="I1008" i="48"/>
  <c r="D1008" i="48"/>
  <c r="E1008" i="48" s="1"/>
  <c r="C1009" i="48" a="1"/>
  <c r="C1009" i="48" s="1"/>
  <c r="F1009" i="48" a="1"/>
  <c r="F1009" i="48" s="1"/>
  <c r="K1009" i="48"/>
  <c r="L1009" i="48" s="1"/>
  <c r="M1009" i="48" s="1"/>
  <c r="H1008" i="48"/>
  <c r="J1008" i="48" s="1"/>
  <c r="B1009" i="48"/>
  <c r="A1010" i="48"/>
  <c r="N1009" i="48"/>
  <c r="T1009" i="48"/>
  <c r="O1009" i="48"/>
  <c r="U1009" i="48"/>
  <c r="G1009" i="48" l="1"/>
  <c r="Q1009" i="48"/>
  <c r="R1009" i="48" s="1"/>
  <c r="S1009" i="48"/>
  <c r="I1009" i="48"/>
  <c r="K1010" i="48"/>
  <c r="L1010" i="48" s="1"/>
  <c r="M1010" i="48" s="1"/>
  <c r="F1010" i="48" a="1"/>
  <c r="F1010" i="48" s="1"/>
  <c r="C1010" i="48" a="1"/>
  <c r="C1010" i="48" s="1"/>
  <c r="O1010" i="48"/>
  <c r="P1009" i="48"/>
  <c r="D1009" i="48"/>
  <c r="E1009" i="48" s="1"/>
  <c r="H1009" i="48"/>
  <c r="J1009" i="48" s="1"/>
  <c r="A1011" i="48"/>
  <c r="B1010" i="48"/>
  <c r="N1010" i="48"/>
  <c r="U1010" i="48"/>
  <c r="T1010" i="48"/>
  <c r="G1010" i="48" l="1"/>
  <c r="D1010" i="48"/>
  <c r="E1010" i="48" s="1"/>
  <c r="J1010" i="48"/>
  <c r="Q1010" i="48" s="1"/>
  <c r="R1010" i="48" s="1"/>
  <c r="K1011" i="48"/>
  <c r="L1011" i="48" s="1"/>
  <c r="M1011" i="48" s="1"/>
  <c r="F1011" i="48" a="1"/>
  <c r="F1011" i="48" s="1"/>
  <c r="C1011" i="48" a="1"/>
  <c r="C1011" i="48" s="1"/>
  <c r="G1011" i="48" s="1"/>
  <c r="T1011" i="48"/>
  <c r="H1010" i="48"/>
  <c r="I1010" i="48" s="1"/>
  <c r="S1010" i="48"/>
  <c r="P1010" i="48"/>
  <c r="N1011" i="48"/>
  <c r="A1012" i="48"/>
  <c r="B1011" i="48"/>
  <c r="U1011" i="48"/>
  <c r="O1011" i="48"/>
  <c r="D1011" i="48" l="1"/>
  <c r="E1011" i="48" s="1"/>
  <c r="H1011" i="48"/>
  <c r="I1011" i="48" s="1"/>
  <c r="P1011" i="48"/>
  <c r="Q1011" i="48"/>
  <c r="R1011" i="48" s="1"/>
  <c r="J1011" i="48"/>
  <c r="K1012" i="48"/>
  <c r="L1012" i="48" s="1"/>
  <c r="M1012" i="48" s="1"/>
  <c r="F1012" i="48" a="1"/>
  <c r="F1012" i="48" s="1"/>
  <c r="C1012" i="48" a="1"/>
  <c r="C1012" i="48" s="1"/>
  <c r="S1011" i="48"/>
  <c r="A1013" i="48"/>
  <c r="N1012" i="48"/>
  <c r="B1012" i="48"/>
  <c r="T1012" i="48"/>
  <c r="O1012" i="48"/>
  <c r="U1012" i="48"/>
  <c r="G1012" i="48" l="1"/>
  <c r="H1012" i="48"/>
  <c r="I1012" i="48" s="1"/>
  <c r="D1012" i="48"/>
  <c r="E1012" i="48" s="1"/>
  <c r="J1012" i="48"/>
  <c r="Q1012" i="48" s="1"/>
  <c r="R1012" i="48" s="1"/>
  <c r="S1012" i="48"/>
  <c r="K1013" i="48"/>
  <c r="L1013" i="48" s="1"/>
  <c r="M1013" i="48" s="1"/>
  <c r="F1013" i="48" a="1"/>
  <c r="F1013" i="48" s="1"/>
  <c r="C1013" i="48" a="1"/>
  <c r="C1013" i="48" s="1"/>
  <c r="P1012" i="48"/>
  <c r="N1013" i="48"/>
  <c r="B1013" i="48"/>
  <c r="A1014" i="48"/>
  <c r="T1013" i="48"/>
  <c r="O1013" i="48"/>
  <c r="U1013" i="48"/>
  <c r="G1013" i="48" l="1"/>
  <c r="D1013" i="48"/>
  <c r="E1013" i="48" s="1"/>
  <c r="H1013" i="48"/>
  <c r="I1013" i="48" s="1"/>
  <c r="C1014" i="48" a="1"/>
  <c r="C1014" i="48" s="1"/>
  <c r="H1014" i="48" s="1"/>
  <c r="I1014" i="48" s="1"/>
  <c r="K1014" i="48"/>
  <c r="L1014" i="48" s="1"/>
  <c r="M1014" i="48" s="1"/>
  <c r="F1014" i="48" a="1"/>
  <c r="F1014" i="48" s="1"/>
  <c r="O1014" i="48"/>
  <c r="S1013" i="48"/>
  <c r="J1013" i="48"/>
  <c r="Q1013" i="48" s="1"/>
  <c r="R1013" i="48" s="1"/>
  <c r="P1013" i="48"/>
  <c r="A1015" i="48"/>
  <c r="N1014" i="48"/>
  <c r="B1014" i="48"/>
  <c r="U1014" i="48"/>
  <c r="T1014" i="48"/>
  <c r="D1014" i="48" l="1"/>
  <c r="S1014" i="48" s="1"/>
  <c r="G1014" i="48"/>
  <c r="J1014" i="48"/>
  <c r="Q1014" i="48" s="1"/>
  <c r="R1014" i="48" s="1"/>
  <c r="F1015" i="48" a="1"/>
  <c r="F1015" i="48" s="1"/>
  <c r="K1015" i="48"/>
  <c r="L1015" i="48" s="1"/>
  <c r="M1015" i="48" s="1"/>
  <c r="C1015" i="48" a="1"/>
  <c r="C1015" i="48" s="1"/>
  <c r="U1015" i="48"/>
  <c r="P1014" i="48"/>
  <c r="N1015" i="48"/>
  <c r="B1015" i="48"/>
  <c r="A1016" i="48"/>
  <c r="O1015" i="48"/>
  <c r="T1015" i="48"/>
  <c r="E1014" i="48" l="1"/>
  <c r="G1015" i="48"/>
  <c r="P1015" i="48"/>
  <c r="D1015" i="48"/>
  <c r="S1015" i="48" s="1"/>
  <c r="H1015" i="48"/>
  <c r="I1015" i="48" s="1"/>
  <c r="C1016" i="48" a="1"/>
  <c r="C1016" i="48" s="1"/>
  <c r="D1016" i="48" s="1"/>
  <c r="S1016" i="48" s="1"/>
  <c r="K1016" i="48"/>
  <c r="L1016" i="48" s="1"/>
  <c r="M1016" i="48" s="1"/>
  <c r="F1016" i="48" a="1"/>
  <c r="F1016" i="48" s="1"/>
  <c r="U1016" i="48"/>
  <c r="J1015" i="48"/>
  <c r="Q1015" i="48" s="1"/>
  <c r="R1015" i="48" s="1"/>
  <c r="N1016" i="48"/>
  <c r="B1016" i="48"/>
  <c r="A1017" i="48"/>
  <c r="T1016" i="48"/>
  <c r="O1016" i="48"/>
  <c r="G1016" i="48" l="1"/>
  <c r="C1017" i="48" a="1"/>
  <c r="C1017" i="48" s="1"/>
  <c r="J1017" i="48" s="1"/>
  <c r="Q1017" i="48" s="1"/>
  <c r="R1017" i="48" s="1"/>
  <c r="K1017" i="48"/>
  <c r="L1017" i="48" s="1"/>
  <c r="M1017" i="48" s="1"/>
  <c r="F1017" i="48" a="1"/>
  <c r="F1017" i="48" s="1"/>
  <c r="J1016" i="48"/>
  <c r="Q1016" i="48" s="1"/>
  <c r="R1016" i="48" s="1"/>
  <c r="P1016" i="48"/>
  <c r="E1015" i="48"/>
  <c r="E1016" i="48" s="1"/>
  <c r="H1016" i="48"/>
  <c r="I1016" i="48" s="1"/>
  <c r="N1017" i="48"/>
  <c r="A1018" i="48"/>
  <c r="B1017" i="48"/>
  <c r="O1017" i="48"/>
  <c r="T1017" i="48"/>
  <c r="U1017" i="48"/>
  <c r="H1017" i="48" l="1"/>
  <c r="I1017" i="48" s="1"/>
  <c r="P1017" i="48"/>
  <c r="F1018" i="48" a="1"/>
  <c r="F1018" i="48" s="1"/>
  <c r="K1018" i="48"/>
  <c r="L1018" i="48" s="1"/>
  <c r="M1018" i="48" s="1"/>
  <c r="C1018" i="48" a="1"/>
  <c r="C1018" i="48" s="1"/>
  <c r="G1017" i="48"/>
  <c r="D1017" i="48"/>
  <c r="S1017" i="48" s="1"/>
  <c r="N1018" i="48"/>
  <c r="A1019" i="48"/>
  <c r="B1018" i="48"/>
  <c r="O1018" i="48"/>
  <c r="T1018" i="48"/>
  <c r="U1018" i="48"/>
  <c r="G1018" i="48" l="1"/>
  <c r="H1018" i="48"/>
  <c r="I1018" i="48" s="1"/>
  <c r="E1017" i="48"/>
  <c r="P1018" i="48"/>
  <c r="D1018" i="48"/>
  <c r="E1018" i="48" s="1"/>
  <c r="J1018" i="48"/>
  <c r="Q1018" i="48" s="1"/>
  <c r="R1018" i="48" s="1"/>
  <c r="S1018" i="48"/>
  <c r="F1019" i="48" a="1"/>
  <c r="F1019" i="48" s="1"/>
  <c r="K1019" i="48"/>
  <c r="L1019" i="48" s="1"/>
  <c r="M1019" i="48" s="1"/>
  <c r="C1019" i="48" a="1"/>
  <c r="C1019" i="48" s="1"/>
  <c r="B1019" i="48"/>
  <c r="N1019" i="48"/>
  <c r="A1020" i="48"/>
  <c r="U1019" i="48"/>
  <c r="O1019" i="48"/>
  <c r="T1019" i="48"/>
  <c r="G1019" i="48" l="1"/>
  <c r="D1019" i="48"/>
  <c r="E1019" i="48" s="1"/>
  <c r="H1019" i="48"/>
  <c r="I1019" i="48" s="1"/>
  <c r="J1019" i="48"/>
  <c r="Q1019" i="48" s="1"/>
  <c r="R1019" i="48" s="1"/>
  <c r="S1019" i="48"/>
  <c r="F1020" i="48" a="1"/>
  <c r="F1020" i="48" s="1"/>
  <c r="K1020" i="48"/>
  <c r="L1020" i="48" s="1"/>
  <c r="M1020" i="48" s="1"/>
  <c r="C1020" i="48" a="1"/>
  <c r="C1020" i="48" s="1"/>
  <c r="P1019" i="48"/>
  <c r="N1020" i="48"/>
  <c r="A1021" i="48"/>
  <c r="B1020" i="48"/>
  <c r="T1020" i="48"/>
  <c r="O1020" i="48"/>
  <c r="U1020" i="48"/>
  <c r="G1020" i="48" l="1"/>
  <c r="P1020" i="48"/>
  <c r="J1020" i="48"/>
  <c r="H1020" i="48"/>
  <c r="I1020" i="48" s="1"/>
  <c r="Q1020" i="48"/>
  <c r="R1020" i="48" s="1"/>
  <c r="S1020" i="48"/>
  <c r="C1021" i="48" a="1"/>
  <c r="C1021" i="48" s="1"/>
  <c r="P1021" i="48" s="1"/>
  <c r="F1021" i="48" a="1"/>
  <c r="F1021" i="48" s="1"/>
  <c r="K1021" i="48"/>
  <c r="L1021" i="48" s="1"/>
  <c r="M1021" i="48" s="1"/>
  <c r="U1021" i="48"/>
  <c r="D1020" i="48"/>
  <c r="E1020" i="48" s="1"/>
  <c r="B1021" i="48"/>
  <c r="N1021" i="48"/>
  <c r="A1022" i="48"/>
  <c r="O1021" i="48"/>
  <c r="T1021" i="48"/>
  <c r="H1021" i="48" l="1"/>
  <c r="I1021" i="48" s="1"/>
  <c r="G1021" i="48"/>
  <c r="K1022" i="48"/>
  <c r="L1022" i="48" s="1"/>
  <c r="M1022" i="48" s="1"/>
  <c r="F1022" i="48" a="1"/>
  <c r="F1022" i="48" s="1"/>
  <c r="C1022" i="48" a="1"/>
  <c r="C1022" i="48" s="1"/>
  <c r="G1022" i="48" s="1"/>
  <c r="U1022" i="48"/>
  <c r="J1021" i="48"/>
  <c r="Q1021" i="48" s="1"/>
  <c r="R1021" i="48" s="1"/>
  <c r="S1021" i="48"/>
  <c r="D1021" i="48"/>
  <c r="E1021" i="48" s="1"/>
  <c r="A1023" i="48"/>
  <c r="N1022" i="48"/>
  <c r="B1022" i="48"/>
  <c r="T1022" i="48"/>
  <c r="O1022" i="48"/>
  <c r="C1023" i="48" l="1" a="1"/>
  <c r="C1023" i="48" s="1"/>
  <c r="J1023" i="48" s="1"/>
  <c r="Q1023" i="48" s="1"/>
  <c r="R1023" i="48" s="1"/>
  <c r="F1023" i="48" a="1"/>
  <c r="F1023" i="48" s="1"/>
  <c r="K1023" i="48"/>
  <c r="L1023" i="48" s="1"/>
  <c r="M1023" i="48" s="1"/>
  <c r="U1023" i="48"/>
  <c r="S1022" i="48"/>
  <c r="P1022" i="48"/>
  <c r="D1022" i="48"/>
  <c r="E1022" i="48" s="1"/>
  <c r="J1022" i="48"/>
  <c r="Q1022" i="48" s="1"/>
  <c r="R1022" i="48" s="1"/>
  <c r="H1022" i="48"/>
  <c r="I1022" i="48" s="1"/>
  <c r="N1023" i="48"/>
  <c r="B1023" i="48"/>
  <c r="A1024" i="48"/>
  <c r="T1023" i="48"/>
  <c r="O1023" i="48"/>
  <c r="P1023" i="48" l="1"/>
  <c r="D1023" i="48"/>
  <c r="E1023" i="48" s="1"/>
  <c r="H1023" i="48"/>
  <c r="I1023" i="48" s="1"/>
  <c r="F1024" i="48" a="1"/>
  <c r="F1024" i="48" s="1"/>
  <c r="C1024" i="48" a="1"/>
  <c r="C1024" i="48" s="1"/>
  <c r="G1024" i="48" s="1"/>
  <c r="K1024" i="48"/>
  <c r="L1024" i="48" s="1"/>
  <c r="M1024" i="48" s="1"/>
  <c r="S1023" i="48"/>
  <c r="G1023" i="48"/>
  <c r="A1025" i="48"/>
  <c r="N1024" i="48"/>
  <c r="B1024" i="48"/>
  <c r="T1024" i="48"/>
  <c r="O1024" i="48"/>
  <c r="U1024" i="48"/>
  <c r="S1024" i="48" l="1"/>
  <c r="D1024" i="48"/>
  <c r="E1024" i="48" s="1"/>
  <c r="H1024" i="48"/>
  <c r="J1024" i="48" s="1"/>
  <c r="P1024" i="48"/>
  <c r="Q1024" i="48" s="1"/>
  <c r="R1024" i="48" s="1"/>
  <c r="I1024" i="48"/>
  <c r="K1025" i="48"/>
  <c r="L1025" i="48" s="1"/>
  <c r="M1025" i="48" s="1"/>
  <c r="F1025" i="48" a="1"/>
  <c r="F1025" i="48" s="1"/>
  <c r="C1025" i="48" a="1"/>
  <c r="C1025" i="48" s="1"/>
  <c r="N1025" i="48"/>
  <c r="A1026" i="48"/>
  <c r="B1025" i="48"/>
  <c r="U1025" i="48"/>
  <c r="O1025" i="48"/>
  <c r="T1025" i="48"/>
  <c r="G1025" i="48" l="1"/>
  <c r="D1025" i="48"/>
  <c r="E1025" i="48" s="1"/>
  <c r="I1025" i="48"/>
  <c r="P1025" i="48"/>
  <c r="H1025" i="48"/>
  <c r="J1025" i="48"/>
  <c r="Q1025" i="48" s="1"/>
  <c r="R1025" i="48" s="1"/>
  <c r="S1025" i="48"/>
  <c r="K1026" i="48"/>
  <c r="L1026" i="48" s="1"/>
  <c r="M1026" i="48" s="1"/>
  <c r="F1026" i="48" a="1"/>
  <c r="F1026" i="48" s="1"/>
  <c r="C1026" i="48" a="1"/>
  <c r="C1026" i="48" s="1"/>
  <c r="P1026" i="48" s="1"/>
  <c r="N1026" i="48"/>
  <c r="B1026" i="48"/>
  <c r="A1027" i="48"/>
  <c r="U1026" i="48"/>
  <c r="O1026" i="48"/>
  <c r="T1026" i="48"/>
  <c r="H1026" i="48" l="1"/>
  <c r="I1026" i="48" s="1"/>
  <c r="D1026" i="48"/>
  <c r="E1026" i="48" s="1"/>
  <c r="S1026" i="48"/>
  <c r="K1027" i="48"/>
  <c r="L1027" i="48" s="1"/>
  <c r="M1027" i="48" s="1"/>
  <c r="C1027" i="48" a="1"/>
  <c r="C1027" i="48" s="1"/>
  <c r="F1027" i="48" a="1"/>
  <c r="F1027" i="48" s="1"/>
  <c r="J1026" i="48"/>
  <c r="Q1026" i="48" s="1"/>
  <c r="R1026" i="48" s="1"/>
  <c r="G1026" i="48"/>
  <c r="N1027" i="48"/>
  <c r="A1028" i="48"/>
  <c r="B1027" i="48"/>
  <c r="U1027" i="48"/>
  <c r="T1027" i="48"/>
  <c r="O1027" i="48"/>
  <c r="G1027" i="48" l="1"/>
  <c r="J1027" i="48"/>
  <c r="Q1027" i="48" s="1"/>
  <c r="R1027" i="48" s="1"/>
  <c r="S1027" i="48"/>
  <c r="F1028" i="48" a="1"/>
  <c r="F1028" i="48" s="1"/>
  <c r="K1028" i="48"/>
  <c r="L1028" i="48" s="1"/>
  <c r="M1028" i="48" s="1"/>
  <c r="C1028" i="48" a="1"/>
  <c r="C1028" i="48" s="1"/>
  <c r="G1028" i="48" s="1"/>
  <c r="H1027" i="48"/>
  <c r="I1027" i="48" s="1"/>
  <c r="D1027" i="48"/>
  <c r="E1027" i="48" s="1"/>
  <c r="P1027" i="48"/>
  <c r="A1029" i="48"/>
  <c r="B1028" i="48"/>
  <c r="N1028" i="48"/>
  <c r="O1028" i="48"/>
  <c r="U1028" i="48"/>
  <c r="T1028" i="48"/>
  <c r="D1028" i="48" l="1"/>
  <c r="E1028" i="48" s="1"/>
  <c r="J1028" i="48"/>
  <c r="Q1028" i="48" s="1"/>
  <c r="R1028" i="48" s="1"/>
  <c r="S1028" i="48"/>
  <c r="P1028" i="48"/>
  <c r="K1029" i="48"/>
  <c r="L1029" i="48" s="1"/>
  <c r="M1029" i="48" s="1"/>
  <c r="F1029" i="48" a="1"/>
  <c r="F1029" i="48" s="1"/>
  <c r="C1029" i="48" a="1"/>
  <c r="C1029" i="48" s="1"/>
  <c r="Q1029" i="48" s="1"/>
  <c r="R1029" i="48" s="1"/>
  <c r="O1029" i="48"/>
  <c r="H1028" i="48"/>
  <c r="I1028" i="48" s="1"/>
  <c r="B1029" i="48"/>
  <c r="A1030" i="48"/>
  <c r="N1029" i="48"/>
  <c r="U1029" i="48"/>
  <c r="T1029" i="48"/>
  <c r="G1029" i="48" l="1"/>
  <c r="P1029" i="48"/>
  <c r="J1029" i="48"/>
  <c r="F1030" i="48" a="1"/>
  <c r="F1030" i="48" s="1"/>
  <c r="C1030" i="48" a="1"/>
  <c r="C1030" i="48" s="1"/>
  <c r="K1030" i="48"/>
  <c r="L1030" i="48" s="1"/>
  <c r="M1030" i="48" s="1"/>
  <c r="U1030" i="48"/>
  <c r="I1029" i="48"/>
  <c r="H1029" i="48"/>
  <c r="D1029" i="48"/>
  <c r="S1029" i="48" s="1"/>
  <c r="A1031" i="48"/>
  <c r="B1030" i="48"/>
  <c r="N1030" i="48"/>
  <c r="T1030" i="48"/>
  <c r="O1030" i="48"/>
  <c r="G1030" i="48" l="1"/>
  <c r="C1031" i="48" a="1"/>
  <c r="C1031" i="48" s="1"/>
  <c r="P1031" i="48" s="1"/>
  <c r="F1031" i="48" a="1"/>
  <c r="F1031" i="48" s="1"/>
  <c r="K1031" i="48"/>
  <c r="L1031" i="48" s="1"/>
  <c r="M1031" i="48" s="1"/>
  <c r="O1031" i="48"/>
  <c r="P1030" i="48"/>
  <c r="Q1030" i="48" s="1"/>
  <c r="R1030" i="48" s="1"/>
  <c r="H1030" i="48"/>
  <c r="J1030" i="48" s="1"/>
  <c r="D1030" i="48"/>
  <c r="E1029" i="48"/>
  <c r="I1030" i="48"/>
  <c r="S1030" i="48"/>
  <c r="N1031" i="48"/>
  <c r="B1031" i="48"/>
  <c r="A1032" i="48"/>
  <c r="T1031" i="48"/>
  <c r="U1031" i="48"/>
  <c r="E1030" i="48" l="1"/>
  <c r="H1031" i="48"/>
  <c r="J1031" i="48" s="1"/>
  <c r="D1031" i="48"/>
  <c r="E1031" i="48" s="1"/>
  <c r="S1031" i="48"/>
  <c r="F1032" i="48" a="1"/>
  <c r="F1032" i="48" s="1"/>
  <c r="K1032" i="48"/>
  <c r="L1032" i="48" s="1"/>
  <c r="M1032" i="48" s="1"/>
  <c r="C1032" i="48" a="1"/>
  <c r="C1032" i="48" s="1"/>
  <c r="U1032" i="48"/>
  <c r="Q1031" i="48"/>
  <c r="R1031" i="48" s="1"/>
  <c r="I1031" i="48"/>
  <c r="G1031" i="48"/>
  <c r="N1032" i="48"/>
  <c r="B1032" i="48"/>
  <c r="A1033" i="48"/>
  <c r="O1032" i="48"/>
  <c r="T1032" i="48"/>
  <c r="G1032" i="48" l="1"/>
  <c r="D1032" i="48"/>
  <c r="E1032" i="48" s="1"/>
  <c r="P1032" i="48"/>
  <c r="Q1032" i="48"/>
  <c r="R1032" i="48" s="1"/>
  <c r="F1033" i="48" a="1"/>
  <c r="F1033" i="48" s="1"/>
  <c r="C1033" i="48" a="1"/>
  <c r="C1033" i="48" s="1"/>
  <c r="G1033" i="48" s="1"/>
  <c r="K1033" i="48"/>
  <c r="L1033" i="48" s="1"/>
  <c r="M1033" i="48" s="1"/>
  <c r="O1033" i="48"/>
  <c r="S1032" i="48"/>
  <c r="I1032" i="48"/>
  <c r="H1032" i="48"/>
  <c r="J1032" i="48" s="1"/>
  <c r="N1033" i="48"/>
  <c r="A1034" i="48"/>
  <c r="B1033" i="48"/>
  <c r="T1033" i="48"/>
  <c r="U1033" i="48"/>
  <c r="H1033" i="48" l="1"/>
  <c r="J1033" i="48" s="1"/>
  <c r="Q1033" i="48"/>
  <c r="R1033" i="48" s="1"/>
  <c r="S1033" i="48"/>
  <c r="C1034" i="48" a="1"/>
  <c r="C1034" i="48" s="1"/>
  <c r="S1034" i="48" s="1"/>
  <c r="F1034" i="48" a="1"/>
  <c r="F1034" i="48" s="1"/>
  <c r="K1034" i="48"/>
  <c r="L1034" i="48" s="1"/>
  <c r="M1034" i="48" s="1"/>
  <c r="O1034" i="48"/>
  <c r="I1033" i="48"/>
  <c r="P1033" i="48"/>
  <c r="D1033" i="48"/>
  <c r="E1033" i="48" s="1"/>
  <c r="N1034" i="48"/>
  <c r="B1034" i="48"/>
  <c r="A1035" i="48"/>
  <c r="U1034" i="48"/>
  <c r="T1034" i="48"/>
  <c r="H1034" i="48" l="1"/>
  <c r="J1034" i="48" s="1"/>
  <c r="I1034" i="48"/>
  <c r="F1035" i="48" a="1"/>
  <c r="F1035" i="48" s="1"/>
  <c r="C1035" i="48" a="1"/>
  <c r="C1035" i="48" s="1"/>
  <c r="G1035" i="48" s="1"/>
  <c r="K1035" i="48"/>
  <c r="L1035" i="48" s="1"/>
  <c r="M1035" i="48" s="1"/>
  <c r="G1034" i="48"/>
  <c r="Q1034" i="48"/>
  <c r="R1034" i="48" s="1"/>
  <c r="D1034" i="48"/>
  <c r="E1034" i="48" s="1"/>
  <c r="P1034" i="48"/>
  <c r="N1035" i="48"/>
  <c r="A1036" i="48"/>
  <c r="B1035" i="48"/>
  <c r="O1035" i="48"/>
  <c r="T1035" i="48"/>
  <c r="U1035" i="48"/>
  <c r="P1035" i="48" l="1"/>
  <c r="H1035" i="48"/>
  <c r="I1035" i="48" s="1"/>
  <c r="D1035" i="48"/>
  <c r="E1035" i="48" s="1"/>
  <c r="S1035" i="48"/>
  <c r="J1035" i="48"/>
  <c r="Q1035" i="48" s="1"/>
  <c r="R1035" i="48" s="1"/>
  <c r="C1036" i="48" a="1"/>
  <c r="C1036" i="48" s="1"/>
  <c r="P1036" i="48" s="1"/>
  <c r="K1036" i="48"/>
  <c r="L1036" i="48" s="1"/>
  <c r="M1036" i="48" s="1"/>
  <c r="F1036" i="48" a="1"/>
  <c r="F1036" i="48" s="1"/>
  <c r="N1036" i="48"/>
  <c r="A1037" i="48"/>
  <c r="B1036" i="48"/>
  <c r="T1036" i="48"/>
  <c r="U1036" i="48"/>
  <c r="O1036" i="48"/>
  <c r="D1036" i="48" l="1"/>
  <c r="E1036" i="48" s="1"/>
  <c r="G1036" i="48"/>
  <c r="S1036" i="48"/>
  <c r="J1036" i="48"/>
  <c r="Q1036" i="48" s="1"/>
  <c r="R1036" i="48" s="1"/>
  <c r="I1036" i="48"/>
  <c r="C1037" i="48" a="1"/>
  <c r="C1037" i="48" s="1"/>
  <c r="F1037" i="48" a="1"/>
  <c r="F1037" i="48" s="1"/>
  <c r="K1037" i="48"/>
  <c r="L1037" i="48" s="1"/>
  <c r="M1037" i="48" s="1"/>
  <c r="T1037" i="48"/>
  <c r="H1036" i="48"/>
  <c r="B1037" i="48"/>
  <c r="N1037" i="48"/>
  <c r="A1038" i="48"/>
  <c r="U1037" i="48"/>
  <c r="O1037" i="48"/>
  <c r="G1037" i="48" l="1"/>
  <c r="D1037" i="48"/>
  <c r="E1037" i="48" s="1"/>
  <c r="I1037" i="48"/>
  <c r="C1038" i="48" a="1"/>
  <c r="C1038" i="48" s="1"/>
  <c r="F1038" i="48" a="1"/>
  <c r="F1038" i="48" s="1"/>
  <c r="K1038" i="48"/>
  <c r="L1038" i="48" s="1"/>
  <c r="M1038" i="48" s="1"/>
  <c r="J1037" i="48"/>
  <c r="Q1037" i="48" s="1"/>
  <c r="R1037" i="48" s="1"/>
  <c r="S1037" i="48"/>
  <c r="P1037" i="48"/>
  <c r="H1037" i="48"/>
  <c r="N1038" i="48"/>
  <c r="A1039" i="48"/>
  <c r="B1038" i="48"/>
  <c r="U1038" i="48"/>
  <c r="O1038" i="48"/>
  <c r="T1038" i="48"/>
  <c r="S1038" i="48" l="1"/>
  <c r="D1038" i="48"/>
  <c r="E1038" i="48" s="1"/>
  <c r="P1038" i="48"/>
  <c r="H1038" i="48"/>
  <c r="I1038" i="48" s="1"/>
  <c r="J1038" i="48"/>
  <c r="Q1038" i="48" s="1"/>
  <c r="R1038" i="48" s="1"/>
  <c r="C1039" i="48" a="1"/>
  <c r="C1039" i="48" s="1"/>
  <c r="D1039" i="48" s="1"/>
  <c r="E1039" i="48" s="1"/>
  <c r="F1039" i="48" a="1"/>
  <c r="F1039" i="48" s="1"/>
  <c r="K1039" i="48"/>
  <c r="L1039" i="48" s="1"/>
  <c r="M1039" i="48" s="1"/>
  <c r="U1039" i="48"/>
  <c r="G1038" i="48"/>
  <c r="A1040" i="48"/>
  <c r="B1039" i="48"/>
  <c r="N1039" i="48"/>
  <c r="T1039" i="48"/>
  <c r="O1039" i="48"/>
  <c r="P1039" i="48" l="1"/>
  <c r="G1039" i="48"/>
  <c r="J1039" i="48"/>
  <c r="Q1039" i="48" s="1"/>
  <c r="R1039" i="48" s="1"/>
  <c r="S1039" i="48"/>
  <c r="C1040" i="48" a="1"/>
  <c r="C1040" i="48" s="1"/>
  <c r="F1040" i="48" a="1"/>
  <c r="F1040" i="48" s="1"/>
  <c r="K1040" i="48"/>
  <c r="L1040" i="48" s="1"/>
  <c r="M1040" i="48" s="1"/>
  <c r="H1039" i="48"/>
  <c r="I1039" i="48" s="1"/>
  <c r="B1040" i="48"/>
  <c r="N1040" i="48"/>
  <c r="A1041" i="48"/>
  <c r="U1040" i="48"/>
  <c r="O1040" i="48"/>
  <c r="T1040" i="48"/>
  <c r="G1040" i="48" l="1"/>
  <c r="D1040" i="48"/>
  <c r="E1040" i="48" s="1"/>
  <c r="H1040" i="48"/>
  <c r="I1040" i="48" s="1"/>
  <c r="Q1040" i="48"/>
  <c r="R1040" i="48" s="1"/>
  <c r="P1040" i="48"/>
  <c r="S1040" i="48"/>
  <c r="F1041" i="48" a="1"/>
  <c r="F1041" i="48" s="1"/>
  <c r="K1041" i="48"/>
  <c r="L1041" i="48" s="1"/>
  <c r="M1041" i="48" s="1"/>
  <c r="C1041" i="48" a="1"/>
  <c r="C1041" i="48" s="1"/>
  <c r="O1041" i="48"/>
  <c r="J1040" i="48"/>
  <c r="A1042" i="48"/>
  <c r="B1041" i="48"/>
  <c r="N1041" i="48"/>
  <c r="T1041" i="48"/>
  <c r="U1041" i="48"/>
  <c r="G1041" i="48" l="1"/>
  <c r="P1041" i="48"/>
  <c r="D1041" i="48"/>
  <c r="E1041" i="48" s="1"/>
  <c r="S1041" i="48"/>
  <c r="J1041" i="48"/>
  <c r="Q1041" i="48" s="1"/>
  <c r="R1041" i="48" s="1"/>
  <c r="C1042" i="48" a="1"/>
  <c r="C1042" i="48" s="1"/>
  <c r="H1042" i="48" s="1"/>
  <c r="K1042" i="48"/>
  <c r="L1042" i="48" s="1"/>
  <c r="M1042" i="48" s="1"/>
  <c r="F1042" i="48" a="1"/>
  <c r="F1042" i="48" s="1"/>
  <c r="T1042" i="48"/>
  <c r="H1041" i="48"/>
  <c r="I1041" i="48" s="1"/>
  <c r="A1043" i="48"/>
  <c r="N1042" i="48"/>
  <c r="B1042" i="48"/>
  <c r="U1042" i="48"/>
  <c r="O1042" i="48"/>
  <c r="I1042" i="48" l="1"/>
  <c r="D1042" i="48"/>
  <c r="E1042" i="48" s="1"/>
  <c r="G1042" i="48"/>
  <c r="J1042" i="48"/>
  <c r="Q1042" i="48" s="1"/>
  <c r="R1042" i="48" s="1"/>
  <c r="S1042" i="48"/>
  <c r="C1043" i="48" a="1"/>
  <c r="C1043" i="48" s="1"/>
  <c r="F1043" i="48" a="1"/>
  <c r="F1043" i="48" s="1"/>
  <c r="K1043" i="48"/>
  <c r="L1043" i="48" s="1"/>
  <c r="M1043" i="48" s="1"/>
  <c r="U1043" i="48"/>
  <c r="P1042" i="48"/>
  <c r="N1043" i="48"/>
  <c r="B1043" i="48"/>
  <c r="A1044" i="48"/>
  <c r="O1043" i="48"/>
  <c r="T1043" i="48"/>
  <c r="G1043" i="48" l="1"/>
  <c r="P1043" i="48"/>
  <c r="D1043" i="48"/>
  <c r="E1043" i="48" s="1"/>
  <c r="K1044" i="48"/>
  <c r="L1044" i="48" s="1"/>
  <c r="M1044" i="48" s="1"/>
  <c r="C1044" i="48" a="1"/>
  <c r="C1044" i="48" s="1"/>
  <c r="F1044" i="48" a="1"/>
  <c r="F1044" i="48" s="1"/>
  <c r="J1043" i="48"/>
  <c r="Q1043" i="48" s="1"/>
  <c r="R1043" i="48" s="1"/>
  <c r="S1043" i="48"/>
  <c r="H1043" i="48"/>
  <c r="I1043" i="48" s="1"/>
  <c r="A1045" i="48"/>
  <c r="N1044" i="48"/>
  <c r="B1044" i="48"/>
  <c r="T1044" i="48"/>
  <c r="O1044" i="48"/>
  <c r="U1044" i="48"/>
  <c r="G1044" i="48" l="1"/>
  <c r="P1044" i="48"/>
  <c r="H1044" i="48"/>
  <c r="I1044" i="48" s="1"/>
  <c r="S1044" i="48"/>
  <c r="J1044" i="48"/>
  <c r="Q1044" i="48" s="1"/>
  <c r="R1044" i="48" s="1"/>
  <c r="D1044" i="48"/>
  <c r="E1044" i="48" s="1"/>
  <c r="F1045" i="48" a="1"/>
  <c r="F1045" i="48" s="1"/>
  <c r="C1045" i="48" a="1"/>
  <c r="C1045" i="48" s="1"/>
  <c r="K1045" i="48"/>
  <c r="L1045" i="48" s="1"/>
  <c r="M1045" i="48" s="1"/>
  <c r="T1045" i="48"/>
  <c r="A1046" i="48"/>
  <c r="B1045" i="48"/>
  <c r="N1045" i="48"/>
  <c r="U1045" i="48"/>
  <c r="O1045" i="48"/>
  <c r="G1045" i="48" l="1"/>
  <c r="H1045" i="48"/>
  <c r="I1045" i="48" s="1"/>
  <c r="D1045" i="48"/>
  <c r="E1045" i="48" s="1"/>
  <c r="S1045" i="48"/>
  <c r="J1045" i="48"/>
  <c r="Q1045" i="48" s="1"/>
  <c r="R1045" i="48" s="1"/>
  <c r="F1046" i="48" a="1"/>
  <c r="F1046" i="48" s="1"/>
  <c r="K1046" i="48"/>
  <c r="L1046" i="48" s="1"/>
  <c r="M1046" i="48" s="1"/>
  <c r="C1046" i="48" a="1"/>
  <c r="C1046" i="48" s="1"/>
  <c r="P1045" i="48"/>
  <c r="B1046" i="48"/>
  <c r="A1047" i="48"/>
  <c r="N1046" i="48"/>
  <c r="T1046" i="48"/>
  <c r="U1046" i="48"/>
  <c r="O1046" i="48"/>
  <c r="G1046" i="48" l="1"/>
  <c r="P1046" i="48"/>
  <c r="H1046" i="48"/>
  <c r="I1046" i="48" s="1"/>
  <c r="D1046" i="48"/>
  <c r="E1046" i="48" s="1"/>
  <c r="J1046" i="48"/>
  <c r="Q1046" i="48" s="1"/>
  <c r="R1046" i="48" s="1"/>
  <c r="S1046" i="48"/>
  <c r="F1047" i="48" a="1"/>
  <c r="F1047" i="48" s="1"/>
  <c r="C1047" i="48" a="1"/>
  <c r="C1047" i="48" s="1"/>
  <c r="K1047" i="48"/>
  <c r="L1047" i="48" s="1"/>
  <c r="M1047" i="48" s="1"/>
  <c r="O1047" i="48"/>
  <c r="A1048" i="48"/>
  <c r="N1047" i="48"/>
  <c r="B1047" i="48"/>
  <c r="T1047" i="48"/>
  <c r="U1047" i="48"/>
  <c r="G1047" i="48" l="1"/>
  <c r="P1047" i="48"/>
  <c r="H1047" i="48"/>
  <c r="I1047" i="48" s="1"/>
  <c r="D1047" i="48"/>
  <c r="E1047" i="48" s="1"/>
  <c r="J1047" i="48"/>
  <c r="Q1047" i="48" s="1"/>
  <c r="R1047" i="48" s="1"/>
  <c r="S1047" i="48"/>
  <c r="F1048" i="48" a="1"/>
  <c r="F1048" i="48" s="1"/>
  <c r="C1048" i="48" a="1"/>
  <c r="C1048" i="48" s="1"/>
  <c r="K1048" i="48"/>
  <c r="L1048" i="48" s="1"/>
  <c r="M1048" i="48" s="1"/>
  <c r="T1048" i="48"/>
  <c r="B1048" i="48"/>
  <c r="A1049" i="48"/>
  <c r="N1048" i="48"/>
  <c r="O1048" i="48"/>
  <c r="U1048" i="48"/>
  <c r="G1048" i="48" l="1"/>
  <c r="P1048" i="48"/>
  <c r="D1048" i="48"/>
  <c r="E1048" i="48" s="1"/>
  <c r="H1048" i="48"/>
  <c r="J1048" i="48" s="1"/>
  <c r="I1048" i="48"/>
  <c r="Q1048" i="48"/>
  <c r="R1048" i="48" s="1"/>
  <c r="F1049" i="48" a="1"/>
  <c r="F1049" i="48" s="1"/>
  <c r="C1049" i="48" a="1"/>
  <c r="C1049" i="48" s="1"/>
  <c r="K1049" i="48"/>
  <c r="L1049" i="48" s="1"/>
  <c r="M1049" i="48" s="1"/>
  <c r="O1049" i="48"/>
  <c r="S1048" i="48"/>
  <c r="A1050" i="48"/>
  <c r="B1049" i="48"/>
  <c r="N1049" i="48"/>
  <c r="T1049" i="48"/>
  <c r="U1049" i="48"/>
  <c r="G1049" i="48" l="1"/>
  <c r="P1049" i="48"/>
  <c r="J1049" i="48"/>
  <c r="Q1049" i="48" s="1"/>
  <c r="R1049" i="48" s="1"/>
  <c r="S1049" i="48"/>
  <c r="K1050" i="48"/>
  <c r="L1050" i="48" s="1"/>
  <c r="M1050" i="48" s="1"/>
  <c r="F1050" i="48" a="1"/>
  <c r="F1050" i="48" s="1"/>
  <c r="C1050" i="48" a="1"/>
  <c r="C1050" i="48" s="1"/>
  <c r="G1050" i="48" s="1"/>
  <c r="O1050" i="48"/>
  <c r="H1049" i="48"/>
  <c r="I1049" i="48" s="1"/>
  <c r="D1049" i="48"/>
  <c r="E1049" i="48" s="1"/>
  <c r="B1050" i="48"/>
  <c r="A1051" i="48"/>
  <c r="N1050" i="48"/>
  <c r="T1050" i="48"/>
  <c r="U1050" i="48"/>
  <c r="P1050" i="48" l="1"/>
  <c r="H1050" i="48"/>
  <c r="I1050" i="48" s="1"/>
  <c r="Q1050" i="48"/>
  <c r="R1050" i="48" s="1"/>
  <c r="S1050" i="48"/>
  <c r="K1051" i="48"/>
  <c r="L1051" i="48" s="1"/>
  <c r="M1051" i="48" s="1"/>
  <c r="F1051" i="48" a="1"/>
  <c r="F1051" i="48" s="1"/>
  <c r="C1051" i="48" a="1"/>
  <c r="C1051" i="48" s="1"/>
  <c r="D1051" i="48" s="1"/>
  <c r="S1051" i="48" s="1"/>
  <c r="O1051" i="48"/>
  <c r="J1050" i="48"/>
  <c r="D1050" i="48"/>
  <c r="E1050" i="48" s="1"/>
  <c r="B1051" i="48"/>
  <c r="N1051" i="48"/>
  <c r="A1052" i="48"/>
  <c r="T1051" i="48"/>
  <c r="U1051" i="48"/>
  <c r="C1052" i="48" l="1" a="1"/>
  <c r="C1052" i="48" s="1"/>
  <c r="K1052" i="48"/>
  <c r="L1052" i="48" s="1"/>
  <c r="M1052" i="48" s="1"/>
  <c r="F1052" i="48" a="1"/>
  <c r="F1052" i="48" s="1"/>
  <c r="G1051" i="48"/>
  <c r="E1051" i="48"/>
  <c r="J1051" i="48"/>
  <c r="Q1051" i="48" s="1"/>
  <c r="R1051" i="48" s="1"/>
  <c r="H1051" i="48"/>
  <c r="I1051" i="48" s="1"/>
  <c r="P1051" i="48"/>
  <c r="N1052" i="48"/>
  <c r="B1052" i="48"/>
  <c r="A1053" i="48"/>
  <c r="U1052" i="48"/>
  <c r="T1052" i="48"/>
  <c r="O1052" i="48"/>
  <c r="G1052" i="48" l="1"/>
  <c r="H1052" i="48"/>
  <c r="I1052" i="48" s="1"/>
  <c r="D1052" i="48"/>
  <c r="E1052" i="48" s="1"/>
  <c r="P1052" i="48"/>
  <c r="S1052" i="48"/>
  <c r="K1053" i="48"/>
  <c r="L1053" i="48" s="1"/>
  <c r="M1053" i="48" s="1"/>
  <c r="F1053" i="48" a="1"/>
  <c r="F1053" i="48" s="1"/>
  <c r="C1053" i="48" a="1"/>
  <c r="C1053" i="48" s="1"/>
  <c r="T1053" i="48"/>
  <c r="J1052" i="48"/>
  <c r="Q1052" i="48" s="1"/>
  <c r="R1052" i="48" s="1"/>
  <c r="N1053" i="48"/>
  <c r="A1054" i="48"/>
  <c r="B1053" i="48"/>
  <c r="U1053" i="48"/>
  <c r="O1053" i="48"/>
  <c r="G1053" i="48" l="1"/>
  <c r="H1053" i="48"/>
  <c r="I1053" i="48" s="1"/>
  <c r="J1053" i="48"/>
  <c r="C1054" i="48" a="1"/>
  <c r="C1054" i="48" s="1"/>
  <c r="I1054" i="48" s="1"/>
  <c r="F1054" i="48" a="1"/>
  <c r="F1054" i="48" s="1"/>
  <c r="K1054" i="48"/>
  <c r="L1054" i="48" s="1"/>
  <c r="M1054" i="48" s="1"/>
  <c r="O1054" i="48"/>
  <c r="Q1053" i="48"/>
  <c r="R1053" i="48" s="1"/>
  <c r="P1053" i="48"/>
  <c r="D1053" i="48"/>
  <c r="S1053" i="48" s="1"/>
  <c r="N1054" i="48"/>
  <c r="A1055" i="48"/>
  <c r="B1054" i="48"/>
  <c r="T1054" i="48"/>
  <c r="U1054" i="48"/>
  <c r="D1054" i="48" l="1"/>
  <c r="Q1054" i="48"/>
  <c r="R1054" i="48" s="1"/>
  <c r="K1055" i="48"/>
  <c r="L1055" i="48" s="1"/>
  <c r="M1055" i="48" s="1"/>
  <c r="F1055" i="48" a="1"/>
  <c r="F1055" i="48" s="1"/>
  <c r="C1055" i="48" a="1"/>
  <c r="C1055" i="48" s="1"/>
  <c r="G1055" i="48" s="1"/>
  <c r="U1055" i="48"/>
  <c r="G1054" i="48"/>
  <c r="S1054" i="48"/>
  <c r="P1054" i="48"/>
  <c r="H1054" i="48"/>
  <c r="J1054" i="48" s="1"/>
  <c r="E1053" i="48"/>
  <c r="E1054" i="48" s="1"/>
  <c r="N1055" i="48"/>
  <c r="B1055" i="48"/>
  <c r="A1056" i="48"/>
  <c r="T1055" i="48"/>
  <c r="O1055" i="48"/>
  <c r="S1055" i="48" l="1"/>
  <c r="K1056" i="48"/>
  <c r="L1056" i="48" s="1"/>
  <c r="M1056" i="48" s="1"/>
  <c r="C1056" i="48" a="1"/>
  <c r="C1056" i="48" s="1"/>
  <c r="S1056" i="48" s="1"/>
  <c r="F1056" i="48" a="1"/>
  <c r="F1056" i="48" s="1"/>
  <c r="T1056" i="48"/>
  <c r="Q1055" i="48"/>
  <c r="R1055" i="48" s="1"/>
  <c r="I1055" i="48"/>
  <c r="H1055" i="48"/>
  <c r="J1055" i="48" s="1"/>
  <c r="P1055" i="48"/>
  <c r="D1055" i="48"/>
  <c r="E1055" i="48" s="1"/>
  <c r="N1056" i="48"/>
  <c r="B1056" i="48"/>
  <c r="A1057" i="48"/>
  <c r="U1056" i="48"/>
  <c r="O1056" i="48"/>
  <c r="H1056" i="48" l="1"/>
  <c r="I1056" i="48" s="1"/>
  <c r="P1056" i="48"/>
  <c r="Q1056" i="48"/>
  <c r="R1056" i="48" s="1"/>
  <c r="F1057" i="48" a="1"/>
  <c r="F1057" i="48" s="1"/>
  <c r="K1057" i="48"/>
  <c r="L1057" i="48" s="1"/>
  <c r="M1057" i="48" s="1"/>
  <c r="C1057" i="48" a="1"/>
  <c r="C1057" i="48" s="1"/>
  <c r="O1057" i="48"/>
  <c r="J1056" i="48"/>
  <c r="G1056" i="48"/>
  <c r="D1056" i="48"/>
  <c r="E1056" i="48" s="1"/>
  <c r="N1057" i="48"/>
  <c r="A1058" i="48"/>
  <c r="B1057" i="48"/>
  <c r="U1057" i="48"/>
  <c r="T1057" i="48"/>
  <c r="G1057" i="48" l="1"/>
  <c r="S1057" i="48"/>
  <c r="H1057" i="48"/>
  <c r="I1057" i="48" s="1"/>
  <c r="P1057" i="48"/>
  <c r="D1057" i="48"/>
  <c r="E1057" i="48" s="1"/>
  <c r="J1057" i="48"/>
  <c r="Q1057" i="48" s="1"/>
  <c r="R1057" i="48" s="1"/>
  <c r="F1058" i="48" a="1"/>
  <c r="F1058" i="48" s="1"/>
  <c r="C1058" i="48" a="1"/>
  <c r="C1058" i="48" s="1"/>
  <c r="K1058" i="48"/>
  <c r="L1058" i="48" s="1"/>
  <c r="M1058" i="48" s="1"/>
  <c r="T1058" i="48"/>
  <c r="B1058" i="48"/>
  <c r="A1059" i="48"/>
  <c r="N1058" i="48"/>
  <c r="O1058" i="48"/>
  <c r="U1058" i="48"/>
  <c r="G1058" i="48" l="1"/>
  <c r="H1058" i="48"/>
  <c r="I1058" i="48" s="1"/>
  <c r="D1058" i="48"/>
  <c r="E1058" i="48" s="1"/>
  <c r="Q1058" i="48"/>
  <c r="R1058" i="48" s="1"/>
  <c r="S1058" i="48"/>
  <c r="C1059" i="48" a="1"/>
  <c r="C1059" i="48" s="1"/>
  <c r="S1059" i="48" s="1"/>
  <c r="F1059" i="48" a="1"/>
  <c r="F1059" i="48" s="1"/>
  <c r="K1059" i="48"/>
  <c r="L1059" i="48" s="1"/>
  <c r="M1059" i="48" s="1"/>
  <c r="U1059" i="48"/>
  <c r="P1058" i="48"/>
  <c r="J1058" i="48"/>
  <c r="B1059" i="48"/>
  <c r="N1059" i="48"/>
  <c r="A1060" i="48"/>
  <c r="T1059" i="48"/>
  <c r="O1059" i="48"/>
  <c r="D1059" i="48" l="1"/>
  <c r="E1059" i="48" s="1"/>
  <c r="I1059" i="48"/>
  <c r="Q1059" i="48"/>
  <c r="R1059" i="48" s="1"/>
  <c r="C1060" i="48" a="1"/>
  <c r="C1060" i="48" s="1"/>
  <c r="S1060" i="48" s="1"/>
  <c r="K1060" i="48"/>
  <c r="L1060" i="48" s="1"/>
  <c r="M1060" i="48" s="1"/>
  <c r="F1060" i="48" a="1"/>
  <c r="F1060" i="48" s="1"/>
  <c r="U1060" i="48"/>
  <c r="G1059" i="48"/>
  <c r="P1059" i="48"/>
  <c r="J1059" i="48"/>
  <c r="H1059" i="48"/>
  <c r="B1060" i="48"/>
  <c r="N1060" i="48"/>
  <c r="A1061" i="48"/>
  <c r="T1060" i="48"/>
  <c r="O1060" i="48"/>
  <c r="I1060" i="48" l="1"/>
  <c r="Q1060" i="48"/>
  <c r="R1060" i="48" s="1"/>
  <c r="K1061" i="48"/>
  <c r="L1061" i="48" s="1"/>
  <c r="M1061" i="48" s="1"/>
  <c r="C1061" i="48" a="1"/>
  <c r="C1061" i="48" s="1"/>
  <c r="F1061" i="48" a="1"/>
  <c r="F1061" i="48" s="1"/>
  <c r="O1061" i="48"/>
  <c r="G1060" i="48"/>
  <c r="H1060" i="48"/>
  <c r="J1060" i="48" s="1"/>
  <c r="P1060" i="48"/>
  <c r="D1060" i="48"/>
  <c r="E1060" i="48" s="1"/>
  <c r="A1062" i="48"/>
  <c r="B1061" i="48"/>
  <c r="N1061" i="48"/>
  <c r="T1061" i="48"/>
  <c r="U1061" i="48"/>
  <c r="G1061" i="48" l="1"/>
  <c r="H1061" i="48"/>
  <c r="J1061" i="48" s="1"/>
  <c r="Q1061" i="48" s="1"/>
  <c r="R1061" i="48" s="1"/>
  <c r="C1062" i="48" a="1"/>
  <c r="C1062" i="48" s="1"/>
  <c r="I1062" i="48" s="1"/>
  <c r="F1062" i="48" a="1"/>
  <c r="F1062" i="48" s="1"/>
  <c r="K1062" i="48"/>
  <c r="L1062" i="48" s="1"/>
  <c r="M1062" i="48" s="1"/>
  <c r="T1062" i="48"/>
  <c r="D1061" i="48"/>
  <c r="E1061" i="48" s="1"/>
  <c r="I1061" i="48"/>
  <c r="P1061" i="48"/>
  <c r="S1061" i="48"/>
  <c r="B1062" i="48"/>
  <c r="A1063" i="48"/>
  <c r="N1062" i="48"/>
  <c r="O1062" i="48"/>
  <c r="U1062" i="48"/>
  <c r="P1062" i="48" l="1"/>
  <c r="Q1062" i="48" s="1"/>
  <c r="R1062" i="48" s="1"/>
  <c r="S1062" i="48"/>
  <c r="H1062" i="48"/>
  <c r="C1063" i="48" a="1"/>
  <c r="C1063" i="48" s="1"/>
  <c r="F1063" i="48" a="1"/>
  <c r="F1063" i="48" s="1"/>
  <c r="K1063" i="48"/>
  <c r="L1063" i="48" s="1"/>
  <c r="M1063" i="48" s="1"/>
  <c r="G1062" i="48"/>
  <c r="J1062" i="48"/>
  <c r="D1062" i="48"/>
  <c r="E1062" i="48" s="1"/>
  <c r="N1063" i="48"/>
  <c r="U1063" i="48"/>
  <c r="A1064" i="48"/>
  <c r="B1063" i="48"/>
  <c r="O1063" i="48"/>
  <c r="T1063" i="48"/>
  <c r="G1063" i="48" l="1"/>
  <c r="S1063" i="48"/>
  <c r="H1063" i="48"/>
  <c r="I1063" i="48"/>
  <c r="J1063" i="48"/>
  <c r="P1063" i="48"/>
  <c r="Q1063" i="48"/>
  <c r="R1063" i="48"/>
  <c r="K1064" i="48"/>
  <c r="L1064" i="48" s="1"/>
  <c r="M1064" i="48" s="1"/>
  <c r="C1064" i="48" a="1"/>
  <c r="C1064" i="48" s="1"/>
  <c r="H1064" i="48" s="1"/>
  <c r="F1064" i="48" a="1"/>
  <c r="F1064" i="48" s="1"/>
  <c r="D1063" i="48"/>
  <c r="E1063" i="48" s="1"/>
  <c r="O1064" i="48"/>
  <c r="N1064" i="48"/>
  <c r="A1065" i="48"/>
  <c r="B1064" i="48"/>
  <c r="U1064" i="48"/>
  <c r="T1064" i="48"/>
  <c r="K1065" i="48" l="1"/>
  <c r="L1065" i="48" s="1"/>
  <c r="M1065" i="48" s="1"/>
  <c r="C1065" i="48" a="1"/>
  <c r="C1065" i="48" s="1"/>
  <c r="I1065" i="48" s="1"/>
  <c r="F1065" i="48" a="1"/>
  <c r="F1065" i="48" s="1"/>
  <c r="Q1064" i="48"/>
  <c r="P1064" i="48"/>
  <c r="I1064" i="48"/>
  <c r="D1064" i="48"/>
  <c r="E1064" i="48" s="1"/>
  <c r="J1064" i="48"/>
  <c r="G1064" i="48"/>
  <c r="R1064" i="48"/>
  <c r="S1064" i="48"/>
  <c r="U1065" i="48"/>
  <c r="T1065" i="48"/>
  <c r="N1065" i="48"/>
  <c r="B1065" i="48"/>
  <c r="O1065" i="48"/>
  <c r="A1066" i="48"/>
  <c r="R1065" i="48" l="1"/>
  <c r="G1065" i="48"/>
  <c r="Q1065" i="48"/>
  <c r="H1065" i="48"/>
  <c r="D1065" i="48"/>
  <c r="E1065" i="48" s="1"/>
  <c r="P1065" i="48"/>
  <c r="J1065" i="48"/>
  <c r="S1065" i="48"/>
  <c r="F1066" i="48" a="1"/>
  <c r="F1066" i="48" s="1"/>
  <c r="K1066" i="48"/>
  <c r="L1066" i="48" s="1"/>
  <c r="M1066" i="48" s="1"/>
  <c r="C1066" i="48" a="1"/>
  <c r="C1066" i="48" s="1"/>
  <c r="G1066" i="48" s="1"/>
  <c r="U1066" i="48"/>
  <c r="O1066" i="48"/>
  <c r="T1066" i="48"/>
  <c r="B1066" i="48"/>
  <c r="N1066" i="48"/>
  <c r="A1067" i="48"/>
  <c r="R1066" i="48" l="1"/>
  <c r="J1066" i="48"/>
  <c r="Q1066" i="48"/>
  <c r="D1066" i="48"/>
  <c r="E1066" i="48" s="1"/>
  <c r="I1066" i="48"/>
  <c r="H1066" i="48"/>
  <c r="P1066" i="48"/>
  <c r="S1066" i="48"/>
  <c r="C1067" i="48" a="1"/>
  <c r="C1067" i="48" s="1"/>
  <c r="I1067" i="48" s="1"/>
  <c r="F1067" i="48" a="1"/>
  <c r="F1067" i="48" s="1"/>
  <c r="K1067" i="48"/>
  <c r="L1067" i="48" s="1"/>
  <c r="M1067" i="48" s="1"/>
  <c r="N1067" i="48"/>
  <c r="U1067" i="48"/>
  <c r="O1067" i="48"/>
  <c r="B1067" i="48"/>
  <c r="A1068" i="48"/>
  <c r="T1067" i="48"/>
  <c r="Q1067" i="48" l="1"/>
  <c r="J1067" i="48"/>
  <c r="S1067" i="48"/>
  <c r="D1067" i="48"/>
  <c r="E1067" i="48" s="1"/>
  <c r="H1067" i="48"/>
  <c r="R1067" i="48"/>
  <c r="P1067" i="48"/>
  <c r="K1068" i="48"/>
  <c r="L1068" i="48" s="1"/>
  <c r="M1068" i="48" s="1"/>
  <c r="C1068" i="48" a="1"/>
  <c r="C1068" i="48" s="1"/>
  <c r="P1068" i="48" s="1"/>
  <c r="F1068" i="48" a="1"/>
  <c r="F1068" i="48" s="1"/>
  <c r="G1067" i="48"/>
  <c r="O1068" i="48"/>
  <c r="A1069" i="48"/>
  <c r="T1068" i="48"/>
  <c r="N1068" i="48"/>
  <c r="B1068" i="48"/>
  <c r="U1068" i="48"/>
  <c r="Q1068" i="48" l="1"/>
  <c r="I1068" i="48"/>
  <c r="R1068" i="48"/>
  <c r="K1069" i="48"/>
  <c r="L1069" i="48" s="1"/>
  <c r="M1069" i="48" s="1"/>
  <c r="F1069" i="48" a="1"/>
  <c r="F1069" i="48" s="1"/>
  <c r="C1069" i="48" a="1"/>
  <c r="C1069" i="48" s="1"/>
  <c r="G1069" i="48" s="1"/>
  <c r="S1068" i="48"/>
  <c r="H1068" i="48"/>
  <c r="D1068" i="48"/>
  <c r="E1068" i="48" s="1"/>
  <c r="J1068" i="48"/>
  <c r="G1068" i="48"/>
  <c r="B1069" i="48"/>
  <c r="U1069" i="48"/>
  <c r="T1069" i="48"/>
  <c r="N1069" i="48"/>
  <c r="A1070" i="48"/>
  <c r="O1069" i="48"/>
  <c r="H1069" i="48" l="1"/>
  <c r="P1069" i="48"/>
  <c r="K1070" i="48"/>
  <c r="L1070" i="48" s="1"/>
  <c r="M1070" i="48" s="1"/>
  <c r="F1070" i="48" a="1"/>
  <c r="F1070" i="48" s="1"/>
  <c r="C1070" i="48" a="1"/>
  <c r="C1070" i="48" s="1"/>
  <c r="G1070" i="48" s="1"/>
  <c r="J1069" i="48"/>
  <c r="D1069" i="48"/>
  <c r="E1069" i="48" s="1"/>
  <c r="R1069" i="48"/>
  <c r="S1069" i="48"/>
  <c r="I1069" i="48"/>
  <c r="Q1069" i="48"/>
  <c r="B1070" i="48"/>
  <c r="U1070" i="48"/>
  <c r="T1070" i="48"/>
  <c r="O1070" i="48"/>
  <c r="A1071" i="48"/>
  <c r="N1070" i="48"/>
  <c r="J1070" i="48" l="1"/>
  <c r="C1071" i="48" a="1"/>
  <c r="C1071" i="48" s="1"/>
  <c r="Q1071" i="48" s="1"/>
  <c r="K1071" i="48"/>
  <c r="L1071" i="48" s="1"/>
  <c r="M1071" i="48" s="1"/>
  <c r="F1071" i="48" a="1"/>
  <c r="F1071" i="48" s="1"/>
  <c r="P1070" i="48"/>
  <c r="R1070" i="48"/>
  <c r="H1070" i="48"/>
  <c r="Q1070" i="48"/>
  <c r="S1070" i="48"/>
  <c r="D1070" i="48"/>
  <c r="E1070" i="48" s="1"/>
  <c r="I1070" i="48"/>
  <c r="U1071" i="48"/>
  <c r="O1071" i="48"/>
  <c r="B1071" i="48"/>
  <c r="A1072" i="48"/>
  <c r="N1071" i="48"/>
  <c r="T1071" i="48"/>
  <c r="S1071" i="48" l="1"/>
  <c r="F1072" i="48" a="1"/>
  <c r="F1072" i="48" s="1"/>
  <c r="K1072" i="48"/>
  <c r="L1072" i="48" s="1"/>
  <c r="M1072" i="48" s="1"/>
  <c r="C1072" i="48" a="1"/>
  <c r="C1072" i="48" s="1"/>
  <c r="G1072" i="48" s="1"/>
  <c r="I1071" i="48"/>
  <c r="D1071" i="48"/>
  <c r="E1071" i="48" s="1"/>
  <c r="J1071" i="48"/>
  <c r="R1071" i="48"/>
  <c r="P1071" i="48"/>
  <c r="G1071" i="48"/>
  <c r="H1071" i="48"/>
  <c r="U1072" i="48"/>
  <c r="N1072" i="48"/>
  <c r="T1072" i="48"/>
  <c r="O1072" i="48"/>
  <c r="A1073" i="48"/>
  <c r="B1072" i="48"/>
  <c r="Q1072" i="48" l="1"/>
  <c r="K1073" i="48"/>
  <c r="L1073" i="48" s="1"/>
  <c r="M1073" i="48" s="1"/>
  <c r="C1073" i="48" a="1"/>
  <c r="C1073" i="48" s="1"/>
  <c r="P1073" i="48" s="1"/>
  <c r="F1073" i="48" a="1"/>
  <c r="F1073" i="48" s="1"/>
  <c r="R1072" i="48"/>
  <c r="H1072" i="48"/>
  <c r="I1072" i="48"/>
  <c r="S1072" i="48"/>
  <c r="P1072" i="48"/>
  <c r="J1072" i="48"/>
  <c r="D1072" i="48"/>
  <c r="E1072" i="48" s="1"/>
  <c r="A1074" i="48"/>
  <c r="U1073" i="48"/>
  <c r="O1073" i="48"/>
  <c r="N1073" i="48"/>
  <c r="T1073" i="48"/>
  <c r="B1073" i="48"/>
  <c r="H1073" i="48" l="1"/>
  <c r="J1073" i="48"/>
  <c r="S1073" i="48"/>
  <c r="R1073" i="48"/>
  <c r="D1073" i="48"/>
  <c r="E1073" i="48" s="1"/>
  <c r="C1074" i="48" a="1"/>
  <c r="C1074" i="48" s="1"/>
  <c r="K1074" i="48"/>
  <c r="L1074" i="48" s="1"/>
  <c r="M1074" i="48" s="1"/>
  <c r="F1074" i="48" a="1"/>
  <c r="F1074" i="48" s="1"/>
  <c r="G1073" i="48"/>
  <c r="Q1073" i="48"/>
  <c r="I1073" i="48"/>
  <c r="T1074" i="48"/>
  <c r="O1074" i="48"/>
  <c r="N1074" i="48"/>
  <c r="B1074" i="48"/>
  <c r="U1074" i="48"/>
  <c r="A1075" i="48"/>
  <c r="G1074" i="48" l="1"/>
  <c r="H1074" i="48"/>
  <c r="D1074" i="48"/>
  <c r="E1074" i="48" s="1"/>
  <c r="Q1074" i="48"/>
  <c r="P1074" i="48"/>
  <c r="S1074" i="48"/>
  <c r="J1074" i="48"/>
  <c r="R1074" i="48"/>
  <c r="I1074" i="48"/>
  <c r="C1075" i="48" a="1"/>
  <c r="C1075" i="48" s="1"/>
  <c r="J1075" i="48" s="1"/>
  <c r="K1075" i="48"/>
  <c r="L1075" i="48" s="1"/>
  <c r="M1075" i="48" s="1"/>
  <c r="F1075" i="48" a="1"/>
  <c r="F1075" i="48" s="1"/>
  <c r="A1076" i="48"/>
  <c r="T1075" i="48"/>
  <c r="N1075" i="48"/>
  <c r="O1075" i="48"/>
  <c r="U1075" i="48"/>
  <c r="B1075" i="48"/>
  <c r="I1075" i="48" l="1"/>
  <c r="P1075" i="48"/>
  <c r="H1075" i="48"/>
  <c r="Q1075" i="48"/>
  <c r="C1076" i="48" a="1"/>
  <c r="C1076" i="48" s="1"/>
  <c r="P1076" i="48" s="1"/>
  <c r="K1076" i="48"/>
  <c r="L1076" i="48" s="1"/>
  <c r="M1076" i="48" s="1"/>
  <c r="F1076" i="48" a="1"/>
  <c r="F1076" i="48" s="1"/>
  <c r="S1075" i="48"/>
  <c r="D1075" i="48"/>
  <c r="E1075" i="48" s="1"/>
  <c r="G1075" i="48"/>
  <c r="R1075" i="48"/>
  <c r="N1076" i="48"/>
  <c r="A1077" i="48"/>
  <c r="B1076" i="48"/>
  <c r="T1076" i="48"/>
  <c r="O1076" i="48"/>
  <c r="U1076" i="48"/>
  <c r="I1076" i="48" l="1"/>
  <c r="Q1076" i="48"/>
  <c r="H1076" i="48"/>
  <c r="C1077" i="48" a="1"/>
  <c r="C1077" i="48" s="1"/>
  <c r="F1077" i="48" a="1"/>
  <c r="F1077" i="48" s="1"/>
  <c r="K1077" i="48"/>
  <c r="L1077" i="48" s="1"/>
  <c r="M1077" i="48" s="1"/>
  <c r="G1076" i="48"/>
  <c r="R1076" i="48"/>
  <c r="S1076" i="48"/>
  <c r="D1076" i="48"/>
  <c r="E1076" i="48" s="1"/>
  <c r="J1076" i="48"/>
  <c r="T1077" i="48"/>
  <c r="O1077" i="48"/>
  <c r="N1077" i="48"/>
  <c r="U1077" i="48"/>
  <c r="B1077" i="48"/>
  <c r="A1078" i="48"/>
  <c r="G1077" i="48" l="1"/>
  <c r="R1077" i="48"/>
  <c r="S1077" i="48"/>
  <c r="K1078" i="48"/>
  <c r="L1078" i="48" s="1"/>
  <c r="M1078" i="48" s="1"/>
  <c r="F1078" i="48" a="1"/>
  <c r="F1078" i="48" s="1"/>
  <c r="C1078" i="48" a="1"/>
  <c r="C1078" i="48" s="1"/>
  <c r="I1078" i="48" s="1"/>
  <c r="P1077" i="48"/>
  <c r="J1077" i="48"/>
  <c r="H1077" i="48"/>
  <c r="Q1077" i="48"/>
  <c r="I1077" i="48"/>
  <c r="D1077" i="48"/>
  <c r="E1077" i="48" s="1"/>
  <c r="U1078" i="48"/>
  <c r="O1078" i="48"/>
  <c r="N1078" i="48"/>
  <c r="B1078" i="48"/>
  <c r="A1079" i="48"/>
  <c r="T1078" i="48"/>
  <c r="P1078" i="48" l="1"/>
  <c r="R1078" i="48"/>
  <c r="J1078" i="48"/>
  <c r="K1079" i="48"/>
  <c r="L1079" i="48" s="1"/>
  <c r="M1079" i="48" s="1"/>
  <c r="F1079" i="48" a="1"/>
  <c r="F1079" i="48" s="1"/>
  <c r="C1079" i="48" a="1"/>
  <c r="C1079" i="48" s="1"/>
  <c r="S1078" i="48"/>
  <c r="G1078" i="48"/>
  <c r="D1078" i="48"/>
  <c r="E1078" i="48" s="1"/>
  <c r="H1078" i="48"/>
  <c r="Q1078" i="48"/>
  <c r="T1079" i="48"/>
  <c r="B1079" i="48"/>
  <c r="U1079" i="48"/>
  <c r="A1080" i="48"/>
  <c r="N1079" i="48"/>
  <c r="O1079" i="48"/>
  <c r="G1079" i="48" l="1"/>
  <c r="I1079" i="48"/>
  <c r="R1079" i="48"/>
  <c r="P1079" i="48"/>
  <c r="K1080" i="48"/>
  <c r="L1080" i="48" s="1"/>
  <c r="M1080" i="48" s="1"/>
  <c r="F1080" i="48" a="1"/>
  <c r="F1080" i="48" s="1"/>
  <c r="C1080" i="48" a="1"/>
  <c r="C1080" i="48" s="1"/>
  <c r="S1079" i="48"/>
  <c r="H1079" i="48"/>
  <c r="D1079" i="48"/>
  <c r="E1079" i="48" s="1"/>
  <c r="J1079" i="48"/>
  <c r="Q1079" i="48"/>
  <c r="U1080" i="48"/>
  <c r="A1081" i="48"/>
  <c r="N1080" i="48"/>
  <c r="T1080" i="48"/>
  <c r="B1080" i="48"/>
  <c r="O1080" i="48"/>
  <c r="G1080" i="48" l="1"/>
  <c r="I1080" i="48"/>
  <c r="D1080" i="48"/>
  <c r="E1080" i="48" s="1"/>
  <c r="S1080" i="48"/>
  <c r="F1081" i="48" a="1"/>
  <c r="F1081" i="48" s="1"/>
  <c r="K1081" i="48"/>
  <c r="L1081" i="48" s="1"/>
  <c r="M1081" i="48" s="1"/>
  <c r="C1081" i="48" a="1"/>
  <c r="C1081" i="48" s="1"/>
  <c r="G1081" i="48" s="1"/>
  <c r="R1080" i="48"/>
  <c r="J1080" i="48"/>
  <c r="P1080" i="48"/>
  <c r="H1080" i="48"/>
  <c r="Q1080" i="48"/>
  <c r="O1081" i="48"/>
  <c r="A1082" i="48"/>
  <c r="T1081" i="48"/>
  <c r="B1081" i="48"/>
  <c r="N1081" i="48"/>
  <c r="U1081" i="48"/>
  <c r="H1081" i="48" l="1"/>
  <c r="I1081" i="48"/>
  <c r="J1081" i="48"/>
  <c r="P1081" i="48"/>
  <c r="K1082" i="48"/>
  <c r="L1082" i="48" s="1"/>
  <c r="M1082" i="48" s="1"/>
  <c r="C1082" i="48" a="1"/>
  <c r="C1082" i="48" s="1"/>
  <c r="F1082" i="48" a="1"/>
  <c r="F1082" i="48" s="1"/>
  <c r="R1081" i="48"/>
  <c r="D1081" i="48"/>
  <c r="E1081" i="48" s="1"/>
  <c r="S1081" i="48"/>
  <c r="Q1081" i="48"/>
  <c r="U1082" i="48"/>
  <c r="N1082" i="48"/>
  <c r="B1082" i="48"/>
  <c r="A1083" i="48"/>
  <c r="T1082" i="48"/>
  <c r="O1082" i="48"/>
  <c r="G1082" i="48" l="1"/>
  <c r="Q1082" i="48"/>
  <c r="F1083" i="48" a="1"/>
  <c r="F1083" i="48" s="1"/>
  <c r="C1083" i="48" a="1"/>
  <c r="C1083" i="48" s="1"/>
  <c r="K1083" i="48"/>
  <c r="L1083" i="48" s="1"/>
  <c r="M1083" i="48" s="1"/>
  <c r="S1082" i="48"/>
  <c r="I1082" i="48"/>
  <c r="R1082" i="48"/>
  <c r="J1082" i="48"/>
  <c r="P1082" i="48"/>
  <c r="H1082" i="48"/>
  <c r="D1082" i="48"/>
  <c r="E1082" i="48" s="1"/>
  <c r="N1083" i="48"/>
  <c r="T1083" i="48"/>
  <c r="U1083" i="48"/>
  <c r="B1083" i="48"/>
  <c r="O1083" i="48"/>
  <c r="A1084" i="48"/>
  <c r="G1083" i="48" l="1"/>
  <c r="S1083" i="48"/>
  <c r="R1083" i="48"/>
  <c r="I1083" i="48"/>
  <c r="J1083" i="48"/>
  <c r="Q1083" i="48"/>
  <c r="D1083" i="48"/>
  <c r="E1083" i="48" s="1"/>
  <c r="P1083" i="48"/>
  <c r="H1083" i="48"/>
  <c r="F1084" i="48" a="1"/>
  <c r="F1084" i="48" s="1"/>
  <c r="C1084" i="48" a="1"/>
  <c r="C1084" i="48" s="1"/>
  <c r="K1084" i="48"/>
  <c r="L1084" i="48" s="1"/>
  <c r="M1084" i="48" s="1"/>
  <c r="O1084" i="48"/>
  <c r="B1084" i="48"/>
  <c r="N1084" i="48"/>
  <c r="T1084" i="48"/>
  <c r="A1085" i="48"/>
  <c r="U1084" i="48"/>
  <c r="G1084" i="48" l="1"/>
  <c r="D1084" i="48"/>
  <c r="E1084" i="48" s="1"/>
  <c r="J1084" i="48"/>
  <c r="P1084" i="48"/>
  <c r="I1084" i="48"/>
  <c r="S1084" i="48"/>
  <c r="R1084" i="48"/>
  <c r="H1084" i="48"/>
  <c r="Q1084" i="48"/>
  <c r="C1085" i="48" a="1"/>
  <c r="C1085" i="48" s="1"/>
  <c r="P1085" i="48" s="1"/>
  <c r="F1085" i="48" a="1"/>
  <c r="F1085" i="48" s="1"/>
  <c r="K1085" i="48"/>
  <c r="L1085" i="48" s="1"/>
  <c r="M1085" i="48" s="1"/>
  <c r="T1085" i="48"/>
  <c r="A1086" i="48"/>
  <c r="B1085" i="48"/>
  <c r="O1085" i="48"/>
  <c r="N1085" i="48"/>
  <c r="U1085" i="48"/>
  <c r="H1085" i="48" l="1"/>
  <c r="Q1085" i="48"/>
  <c r="D1085" i="48"/>
  <c r="E1085" i="48" s="1"/>
  <c r="S1085" i="48"/>
  <c r="J1085" i="48"/>
  <c r="F1086" i="48" a="1"/>
  <c r="F1086" i="48" s="1"/>
  <c r="C1086" i="48" a="1"/>
  <c r="C1086" i="48" s="1"/>
  <c r="J1086" i="48" s="1"/>
  <c r="K1086" i="48"/>
  <c r="L1086" i="48" s="1"/>
  <c r="M1086" i="48" s="1"/>
  <c r="R1085" i="48"/>
  <c r="I1085" i="48"/>
  <c r="G1085" i="48"/>
  <c r="B1086" i="48"/>
  <c r="A1087" i="48"/>
  <c r="N1086" i="48"/>
  <c r="U1086" i="48"/>
  <c r="O1086" i="48"/>
  <c r="T1086" i="48"/>
  <c r="I1086" i="48" l="1"/>
  <c r="G1086" i="48"/>
  <c r="R1086" i="48"/>
  <c r="F1087" i="48" a="1"/>
  <c r="F1087" i="48" s="1"/>
  <c r="K1087" i="48"/>
  <c r="L1087" i="48" s="1"/>
  <c r="M1087" i="48" s="1"/>
  <c r="C1087" i="48" a="1"/>
  <c r="C1087" i="48" s="1"/>
  <c r="H1086" i="48"/>
  <c r="S1086" i="48"/>
  <c r="Q1086" i="48"/>
  <c r="P1086" i="48"/>
  <c r="D1086" i="48"/>
  <c r="E1086" i="48" s="1"/>
  <c r="U1087" i="48"/>
  <c r="O1087" i="48"/>
  <c r="B1087" i="48"/>
  <c r="N1087" i="48"/>
  <c r="A1088" i="48"/>
  <c r="T1087" i="48"/>
  <c r="G1087" i="48" l="1"/>
  <c r="R1087" i="48"/>
  <c r="F1088" i="48" a="1"/>
  <c r="F1088" i="48" s="1"/>
  <c r="K1088" i="48"/>
  <c r="L1088" i="48" s="1"/>
  <c r="M1088" i="48" s="1"/>
  <c r="C1088" i="48" a="1"/>
  <c r="C1088" i="48" s="1"/>
  <c r="G1088" i="48" s="1"/>
  <c r="I1087" i="48"/>
  <c r="H1087" i="48"/>
  <c r="P1087" i="48"/>
  <c r="Q1087" i="48"/>
  <c r="S1087" i="48"/>
  <c r="D1087" i="48"/>
  <c r="E1087" i="48" s="1"/>
  <c r="J1087" i="48"/>
  <c r="A1089" i="48"/>
  <c r="U1088" i="48"/>
  <c r="T1088" i="48"/>
  <c r="N1088" i="48"/>
  <c r="O1088" i="48"/>
  <c r="B1088" i="48"/>
  <c r="H1088" i="48" l="1"/>
  <c r="R1088" i="48"/>
  <c r="F1089" i="48" a="1"/>
  <c r="F1089" i="48" s="1"/>
  <c r="K1089" i="48"/>
  <c r="L1089" i="48" s="1"/>
  <c r="M1089" i="48" s="1"/>
  <c r="C1089" i="48" a="1"/>
  <c r="C1089" i="48" s="1"/>
  <c r="G1089" i="48" s="1"/>
  <c r="S1088" i="48"/>
  <c r="P1088" i="48"/>
  <c r="J1088" i="48"/>
  <c r="Q1088" i="48"/>
  <c r="D1088" i="48"/>
  <c r="E1088" i="48" s="1"/>
  <c r="I1088" i="48"/>
  <c r="N1089" i="48"/>
  <c r="A1090" i="48"/>
  <c r="O1089" i="48"/>
  <c r="B1089" i="48"/>
  <c r="T1089" i="48"/>
  <c r="U1089" i="48"/>
  <c r="R1089" i="48" l="1"/>
  <c r="D1089" i="48"/>
  <c r="E1089" i="48" s="1"/>
  <c r="H1089" i="48"/>
  <c r="I1089" i="48"/>
  <c r="C1090" i="48" a="1"/>
  <c r="C1090" i="48" s="1"/>
  <c r="H1090" i="48" s="1"/>
  <c r="F1090" i="48" a="1"/>
  <c r="F1090" i="48" s="1"/>
  <c r="K1090" i="48"/>
  <c r="L1090" i="48" s="1"/>
  <c r="M1090" i="48" s="1"/>
  <c r="P1089" i="48"/>
  <c r="J1089" i="48"/>
  <c r="S1089" i="48"/>
  <c r="Q1089" i="48"/>
  <c r="U1090" i="48"/>
  <c r="T1090" i="48"/>
  <c r="O1090" i="48"/>
  <c r="A1091" i="48"/>
  <c r="N1090" i="48"/>
  <c r="B1090" i="48"/>
  <c r="Q1090" i="48" l="1"/>
  <c r="J1090" i="48"/>
  <c r="F1091" i="48" a="1"/>
  <c r="F1091" i="48" s="1"/>
  <c r="C1091" i="48" a="1"/>
  <c r="C1091" i="48" s="1"/>
  <c r="G1091" i="48" s="1"/>
  <c r="K1091" i="48"/>
  <c r="L1091" i="48" s="1"/>
  <c r="M1091" i="48" s="1"/>
  <c r="D1090" i="48"/>
  <c r="E1090" i="48" s="1"/>
  <c r="G1090" i="48"/>
  <c r="S1090" i="48"/>
  <c r="P1090" i="48"/>
  <c r="I1090" i="48"/>
  <c r="R1090" i="48"/>
  <c r="U1091" i="48"/>
  <c r="O1091" i="48"/>
  <c r="N1091" i="48"/>
  <c r="T1091" i="48"/>
  <c r="A1092" i="48"/>
  <c r="B1091" i="48"/>
  <c r="D1091" i="48" l="1"/>
  <c r="E1091" i="48" s="1"/>
  <c r="I1091" i="48"/>
  <c r="F1092" i="48" a="1"/>
  <c r="F1092" i="48" s="1"/>
  <c r="K1092" i="48"/>
  <c r="L1092" i="48" s="1"/>
  <c r="M1092" i="48" s="1"/>
  <c r="C1092" i="48" a="1"/>
  <c r="C1092" i="48" s="1"/>
  <c r="G1092" i="48" s="1"/>
  <c r="J1091" i="48"/>
  <c r="Q1091" i="48"/>
  <c r="P1091" i="48"/>
  <c r="R1091" i="48"/>
  <c r="H1091" i="48"/>
  <c r="S1091" i="48"/>
  <c r="T1092" i="48"/>
  <c r="U1092" i="48"/>
  <c r="A1093" i="48"/>
  <c r="O1092" i="48"/>
  <c r="N1092" i="48"/>
  <c r="B1092" i="48"/>
  <c r="I1092" i="48" l="1"/>
  <c r="R1092" i="48"/>
  <c r="C1093" i="48" a="1"/>
  <c r="C1093" i="48" s="1"/>
  <c r="Q1093" i="48" s="1"/>
  <c r="F1093" i="48" a="1"/>
  <c r="F1093" i="48" s="1"/>
  <c r="K1093" i="48"/>
  <c r="L1093" i="48" s="1"/>
  <c r="M1093" i="48" s="1"/>
  <c r="Q1092" i="48"/>
  <c r="D1092" i="48"/>
  <c r="E1092" i="48" s="1"/>
  <c r="S1092" i="48"/>
  <c r="P1092" i="48"/>
  <c r="J1092" i="48"/>
  <c r="H1092" i="48"/>
  <c r="B1093" i="48"/>
  <c r="A1094" i="48"/>
  <c r="T1093" i="48"/>
  <c r="N1093" i="48"/>
  <c r="U1093" i="48"/>
  <c r="O1093" i="48"/>
  <c r="J1093" i="48" l="1"/>
  <c r="F1094" i="48" a="1"/>
  <c r="F1094" i="48" s="1"/>
  <c r="K1094" i="48"/>
  <c r="L1094" i="48" s="1"/>
  <c r="M1094" i="48" s="1"/>
  <c r="C1094" i="48" a="1"/>
  <c r="C1094" i="48" s="1"/>
  <c r="G1094" i="48" s="1"/>
  <c r="H1093" i="48"/>
  <c r="R1093" i="48"/>
  <c r="D1093" i="48"/>
  <c r="E1093" i="48" s="1"/>
  <c r="I1093" i="48"/>
  <c r="P1093" i="48"/>
  <c r="G1093" i="48"/>
  <c r="S1093" i="48"/>
  <c r="U1094" i="48"/>
  <c r="T1094" i="48"/>
  <c r="B1094" i="48"/>
  <c r="A1095" i="48"/>
  <c r="O1094" i="48"/>
  <c r="N1094" i="48"/>
  <c r="Q1094" i="48" l="1"/>
  <c r="D1094" i="48"/>
  <c r="E1094" i="48" s="1"/>
  <c r="K1095" i="48"/>
  <c r="L1095" i="48" s="1"/>
  <c r="M1095" i="48" s="1"/>
  <c r="C1095" i="48" a="1"/>
  <c r="C1095" i="48" s="1"/>
  <c r="P1095" i="48" s="1"/>
  <c r="F1095" i="48" a="1"/>
  <c r="F1095" i="48" s="1"/>
  <c r="R1094" i="48"/>
  <c r="H1094" i="48"/>
  <c r="P1094" i="48"/>
  <c r="I1094" i="48"/>
  <c r="J1094" i="48"/>
  <c r="S1094" i="48"/>
  <c r="U1095" i="48"/>
  <c r="T1095" i="48"/>
  <c r="A1096" i="48"/>
  <c r="B1095" i="48"/>
  <c r="O1095" i="48"/>
  <c r="N1095" i="48"/>
  <c r="H1095" i="48" l="1"/>
  <c r="J1095" i="48"/>
  <c r="Q1095" i="48"/>
  <c r="F1096" i="48" a="1"/>
  <c r="F1096" i="48" s="1"/>
  <c r="K1096" i="48"/>
  <c r="L1096" i="48" s="1"/>
  <c r="M1096" i="48" s="1"/>
  <c r="C1096" i="48" a="1"/>
  <c r="C1096" i="48" s="1"/>
  <c r="G1096" i="48" s="1"/>
  <c r="S1095" i="48"/>
  <c r="G1095" i="48"/>
  <c r="D1095" i="48"/>
  <c r="E1095" i="48" s="1"/>
  <c r="R1095" i="48"/>
  <c r="I1095" i="48"/>
  <c r="N1096" i="48"/>
  <c r="O1096" i="48"/>
  <c r="B1096" i="48"/>
  <c r="U1096" i="48"/>
  <c r="T1096" i="48"/>
  <c r="A1097" i="48"/>
  <c r="J1096" i="48" l="1"/>
  <c r="H1096" i="48"/>
  <c r="I1096" i="48"/>
  <c r="F1097" i="48" a="1"/>
  <c r="F1097" i="48" s="1"/>
  <c r="K1097" i="48"/>
  <c r="L1097" i="48" s="1"/>
  <c r="M1097" i="48" s="1"/>
  <c r="C1097" i="48" a="1"/>
  <c r="C1097" i="48" s="1"/>
  <c r="S1096" i="48"/>
  <c r="P1096" i="48"/>
  <c r="D1096" i="48"/>
  <c r="E1096" i="48" s="1"/>
  <c r="Q1096" i="48"/>
  <c r="R1096" i="48"/>
  <c r="B1097" i="48"/>
  <c r="O1097" i="48"/>
  <c r="N1097" i="48"/>
  <c r="T1097" i="48"/>
  <c r="A1098" i="48"/>
  <c r="U1097" i="48"/>
  <c r="G1097" i="48" l="1"/>
  <c r="J1097" i="48"/>
  <c r="P1097" i="48"/>
  <c r="R1097" i="48"/>
  <c r="S1097" i="48"/>
  <c r="C1098" i="48" a="1"/>
  <c r="C1098" i="48" s="1"/>
  <c r="R1098" i="48" s="1"/>
  <c r="K1098" i="48"/>
  <c r="L1098" i="48" s="1"/>
  <c r="M1098" i="48" s="1"/>
  <c r="F1098" i="48" a="1"/>
  <c r="F1098" i="48" s="1"/>
  <c r="I1097" i="48"/>
  <c r="H1097" i="48"/>
  <c r="Q1097" i="48"/>
  <c r="D1097" i="48"/>
  <c r="E1097" i="48" s="1"/>
  <c r="T1098" i="48"/>
  <c r="B1098" i="48"/>
  <c r="N1098" i="48"/>
  <c r="A1099" i="48"/>
  <c r="O1098" i="48"/>
  <c r="U1098" i="48"/>
  <c r="J1098" i="48" l="1"/>
  <c r="C1099" i="48" a="1"/>
  <c r="C1099" i="48" s="1"/>
  <c r="K1099" i="48"/>
  <c r="L1099" i="48" s="1"/>
  <c r="M1099" i="48" s="1"/>
  <c r="F1099" i="48" a="1"/>
  <c r="F1099" i="48" s="1"/>
  <c r="I1098" i="48"/>
  <c r="Q1098" i="48"/>
  <c r="G1098" i="48"/>
  <c r="D1098" i="48"/>
  <c r="E1098" i="48" s="1"/>
  <c r="P1098" i="48"/>
  <c r="H1098" i="48"/>
  <c r="S1098" i="48"/>
  <c r="A1100" i="48"/>
  <c r="U1099" i="48"/>
  <c r="B1099" i="48"/>
  <c r="O1099" i="48"/>
  <c r="N1099" i="48"/>
  <c r="T1099" i="48"/>
  <c r="G1099" i="48" l="1"/>
  <c r="I1099" i="48"/>
  <c r="R1099" i="48"/>
  <c r="D1099" i="48"/>
  <c r="E1099" i="48" s="1"/>
  <c r="Q1099" i="48"/>
  <c r="J1099" i="48"/>
  <c r="H1099" i="48"/>
  <c r="S1099" i="48"/>
  <c r="P1099" i="48"/>
  <c r="F1100" i="48" a="1"/>
  <c r="F1100" i="48" s="1"/>
  <c r="C1100" i="48" a="1"/>
  <c r="C1100" i="48" s="1"/>
  <c r="G1100" i="48" s="1"/>
  <c r="K1100" i="48"/>
  <c r="L1100" i="48" s="1"/>
  <c r="M1100" i="48" s="1"/>
  <c r="A1101" i="48"/>
  <c r="U1100" i="48"/>
  <c r="B1100" i="48"/>
  <c r="N1100" i="48"/>
  <c r="O1100" i="48"/>
  <c r="T1100" i="48"/>
  <c r="Q1100" i="48" l="1"/>
  <c r="P1100" i="48"/>
  <c r="S1100" i="48"/>
  <c r="R1100" i="48"/>
  <c r="F1101" i="48" a="1"/>
  <c r="F1101" i="48" s="1"/>
  <c r="C1101" i="48" a="1"/>
  <c r="C1101" i="48" s="1"/>
  <c r="G1101" i="48" s="1"/>
  <c r="K1101" i="48"/>
  <c r="L1101" i="48" s="1"/>
  <c r="M1101" i="48" s="1"/>
  <c r="D1100" i="48"/>
  <c r="E1100" i="48" s="1"/>
  <c r="J1100" i="48"/>
  <c r="H1100" i="48"/>
  <c r="I1100" i="48"/>
  <c r="T1101" i="48"/>
  <c r="U1101" i="48"/>
  <c r="O1101" i="48"/>
  <c r="A1102" i="48"/>
  <c r="B1101" i="48"/>
  <c r="N1101" i="48"/>
  <c r="D1101" i="48" l="1"/>
  <c r="E1101" i="48" s="1"/>
  <c r="F1102" i="48" a="1"/>
  <c r="F1102" i="48" s="1"/>
  <c r="K1102" i="48"/>
  <c r="L1102" i="48" s="1"/>
  <c r="M1102" i="48" s="1"/>
  <c r="C1102" i="48" a="1"/>
  <c r="C1102" i="48" s="1"/>
  <c r="G1102" i="48" s="1"/>
  <c r="P1101" i="48"/>
  <c r="Q1101" i="48"/>
  <c r="S1101" i="48"/>
  <c r="R1101" i="48"/>
  <c r="J1101" i="48"/>
  <c r="H1101" i="48"/>
  <c r="I1101" i="48"/>
  <c r="N1102" i="48"/>
  <c r="U1102" i="48"/>
  <c r="A1103" i="48"/>
  <c r="O1102" i="48"/>
  <c r="B1102" i="48"/>
  <c r="T1102" i="48"/>
  <c r="I1102" i="48" l="1"/>
  <c r="J1102" i="48"/>
  <c r="K1103" i="48"/>
  <c r="L1103" i="48" s="1"/>
  <c r="M1103" i="48" s="1"/>
  <c r="C1103" i="48" a="1"/>
  <c r="C1103" i="48" s="1"/>
  <c r="F1103" i="48" a="1"/>
  <c r="F1103" i="48" s="1"/>
  <c r="R1102" i="48"/>
  <c r="P1102" i="48"/>
  <c r="S1102" i="48"/>
  <c r="Q1102" i="48"/>
  <c r="H1102" i="48"/>
  <c r="D1102" i="48"/>
  <c r="E1102" i="48" s="1"/>
  <c r="B1103" i="48"/>
  <c r="O1103" i="48"/>
  <c r="N1103" i="48"/>
  <c r="A1104" i="48"/>
  <c r="T1103" i="48"/>
  <c r="U1103" i="48"/>
  <c r="G1103" i="48" l="1"/>
  <c r="R1103" i="48"/>
  <c r="K1104" i="48"/>
  <c r="L1104" i="48" s="1"/>
  <c r="M1104" i="48" s="1"/>
  <c r="C1104" i="48" a="1"/>
  <c r="C1104" i="48" s="1"/>
  <c r="F1104" i="48" a="1"/>
  <c r="F1104" i="48" s="1"/>
  <c r="I1103" i="48"/>
  <c r="Q1103" i="48"/>
  <c r="S1103" i="48"/>
  <c r="H1103" i="48"/>
  <c r="P1103" i="48"/>
  <c r="J1103" i="48"/>
  <c r="D1103" i="48"/>
  <c r="E1103" i="48" s="1"/>
  <c r="T1104" i="48"/>
  <c r="O1104" i="48"/>
  <c r="U1104" i="48"/>
  <c r="B1104" i="48"/>
  <c r="A1105" i="48"/>
  <c r="N1104" i="48"/>
  <c r="D1104" i="48" l="1"/>
  <c r="E1104" i="48" s="1"/>
  <c r="Q1104" i="48"/>
  <c r="K1105" i="48"/>
  <c r="L1105" i="48" s="1"/>
  <c r="M1105" i="48" s="1"/>
  <c r="C1105" i="48" a="1"/>
  <c r="C1105" i="48" s="1"/>
  <c r="R1105" i="48" s="1"/>
  <c r="F1105" i="48" a="1"/>
  <c r="F1105" i="48" s="1"/>
  <c r="S1104" i="48"/>
  <c r="J1104" i="48"/>
  <c r="R1104" i="48"/>
  <c r="G1104" i="48"/>
  <c r="I1104" i="48"/>
  <c r="H1104" i="48"/>
  <c r="P1104" i="48"/>
  <c r="A1106" i="48"/>
  <c r="O1105" i="48"/>
  <c r="N1105" i="48"/>
  <c r="T1105" i="48"/>
  <c r="B1105" i="48"/>
  <c r="U1105" i="48"/>
  <c r="P1105" i="48" l="1"/>
  <c r="J1105" i="48"/>
  <c r="H1105" i="48"/>
  <c r="S1105" i="48"/>
  <c r="Q1105" i="48"/>
  <c r="D1105" i="48"/>
  <c r="E1105" i="48" s="1"/>
  <c r="K1106" i="48"/>
  <c r="L1106" i="48" s="1"/>
  <c r="M1106" i="48" s="1"/>
  <c r="C1106" i="48" a="1"/>
  <c r="C1106" i="48" s="1"/>
  <c r="F1106" i="48" a="1"/>
  <c r="F1106" i="48" s="1"/>
  <c r="I1105" i="48"/>
  <c r="G1105" i="48"/>
  <c r="U1106" i="48"/>
  <c r="T1106" i="48"/>
  <c r="O1106" i="48"/>
  <c r="B1106" i="48"/>
  <c r="N1106" i="48"/>
  <c r="A1107" i="48"/>
  <c r="G1106" i="48" l="1"/>
  <c r="S1106" i="48"/>
  <c r="D1106" i="48"/>
  <c r="E1106" i="48" s="1"/>
  <c r="J1106" i="48"/>
  <c r="R1106" i="48"/>
  <c r="I1106" i="48"/>
  <c r="H1106" i="48"/>
  <c r="Q1106" i="48"/>
  <c r="C1107" i="48" a="1"/>
  <c r="C1107" i="48" s="1"/>
  <c r="G1107" i="48" s="1"/>
  <c r="K1107" i="48"/>
  <c r="L1107" i="48" s="1"/>
  <c r="M1107" i="48" s="1"/>
  <c r="F1107" i="48" a="1"/>
  <c r="F1107" i="48" s="1"/>
  <c r="P1106" i="48"/>
  <c r="N1107" i="48"/>
  <c r="T1107" i="48"/>
  <c r="U1107" i="48"/>
  <c r="B1107" i="48"/>
  <c r="A1108" i="48"/>
  <c r="O1107" i="48"/>
  <c r="S1107" i="48" l="1"/>
  <c r="F1108" i="48" a="1"/>
  <c r="F1108" i="48" s="1"/>
  <c r="K1108" i="48"/>
  <c r="L1108" i="48" s="1"/>
  <c r="M1108" i="48" s="1"/>
  <c r="C1108" i="48" a="1"/>
  <c r="C1108" i="48" s="1"/>
  <c r="D1107" i="48"/>
  <c r="E1107" i="48" s="1"/>
  <c r="I1107" i="48"/>
  <c r="H1107" i="48"/>
  <c r="P1107" i="48"/>
  <c r="R1107" i="48"/>
  <c r="J1107" i="48"/>
  <c r="Q1107" i="48"/>
  <c r="N1108" i="48"/>
  <c r="B1108" i="48"/>
  <c r="T1108" i="48"/>
  <c r="U1108" i="48"/>
  <c r="O1108" i="48"/>
  <c r="A1109" i="48"/>
  <c r="G1108" i="48" l="1"/>
  <c r="H1108" i="48"/>
  <c r="S1108" i="48"/>
  <c r="J1108" i="48"/>
  <c r="Q1108" i="48"/>
  <c r="R1108" i="48"/>
  <c r="I1108" i="48"/>
  <c r="D1108" i="48"/>
  <c r="E1108" i="48" s="1"/>
  <c r="C1109" i="48" a="1"/>
  <c r="C1109" i="48" s="1"/>
  <c r="Q1109" i="48" s="1"/>
  <c r="K1109" i="48"/>
  <c r="L1109" i="48" s="1"/>
  <c r="M1109" i="48" s="1"/>
  <c r="F1109" i="48" a="1"/>
  <c r="F1109" i="48" s="1"/>
  <c r="P1108" i="48"/>
  <c r="N1109" i="48"/>
  <c r="A1110" i="48"/>
  <c r="O1109" i="48"/>
  <c r="B1109" i="48"/>
  <c r="T1109" i="48"/>
  <c r="U1109" i="48"/>
  <c r="G1109" i="48" l="1"/>
  <c r="H1109" i="48"/>
  <c r="P1109" i="48"/>
  <c r="J1109" i="48"/>
  <c r="C1110" i="48" a="1"/>
  <c r="C1110" i="48" s="1"/>
  <c r="K1110" i="48"/>
  <c r="L1110" i="48" s="1"/>
  <c r="M1110" i="48" s="1"/>
  <c r="F1110" i="48" a="1"/>
  <c r="F1110" i="48" s="1"/>
  <c r="D1109" i="48"/>
  <c r="E1109" i="48" s="1"/>
  <c r="S1109" i="48"/>
  <c r="R1109" i="48"/>
  <c r="I1109" i="48"/>
  <c r="B1110" i="48"/>
  <c r="A1111" i="48"/>
  <c r="N1110" i="48"/>
  <c r="T1110" i="48"/>
  <c r="U1110" i="48"/>
  <c r="O1110" i="48"/>
  <c r="G1110" i="48" l="1"/>
  <c r="D1110" i="48"/>
  <c r="E1110" i="48" s="1"/>
  <c r="R1110" i="48"/>
  <c r="Q1110" i="48"/>
  <c r="P1110" i="48"/>
  <c r="I1110" i="48"/>
  <c r="S1110" i="48"/>
  <c r="C1111" i="48" a="1"/>
  <c r="C1111" i="48" s="1"/>
  <c r="F1111" i="48" a="1"/>
  <c r="F1111" i="48" s="1"/>
  <c r="K1111" i="48"/>
  <c r="L1111" i="48" s="1"/>
  <c r="M1111" i="48" s="1"/>
  <c r="J1110" i="48"/>
  <c r="H1110" i="48"/>
  <c r="N1111" i="48"/>
  <c r="T1111" i="48"/>
  <c r="A1112" i="48"/>
  <c r="B1111" i="48"/>
  <c r="O1111" i="48"/>
  <c r="U1111" i="48"/>
  <c r="G1111" i="48" l="1"/>
  <c r="D1111" i="48"/>
  <c r="E1111" i="48" s="1"/>
  <c r="J1111" i="48"/>
  <c r="C1112" i="48" a="1"/>
  <c r="C1112" i="48" s="1"/>
  <c r="R1112" i="48" s="1"/>
  <c r="K1112" i="48"/>
  <c r="L1112" i="48" s="1"/>
  <c r="M1112" i="48" s="1"/>
  <c r="F1112" i="48" a="1"/>
  <c r="F1112" i="48" s="1"/>
  <c r="Q1111" i="48"/>
  <c r="H1111" i="48"/>
  <c r="S1111" i="48"/>
  <c r="I1111" i="48"/>
  <c r="R1111" i="48"/>
  <c r="P1111" i="48"/>
  <c r="N1112" i="48"/>
  <c r="T1112" i="48"/>
  <c r="A1113" i="48"/>
  <c r="O1112" i="48"/>
  <c r="B1112" i="48"/>
  <c r="U1112" i="48"/>
  <c r="P1112" i="48" l="1"/>
  <c r="S1112" i="48"/>
  <c r="K1113" i="48"/>
  <c r="L1113" i="48" s="1"/>
  <c r="M1113" i="48" s="1"/>
  <c r="C1113" i="48" a="1"/>
  <c r="C1113" i="48" s="1"/>
  <c r="P1113" i="48" s="1"/>
  <c r="F1113" i="48" a="1"/>
  <c r="F1113" i="48" s="1"/>
  <c r="J1112" i="48"/>
  <c r="Q1112" i="48"/>
  <c r="D1112" i="48"/>
  <c r="E1112" i="48" s="1"/>
  <c r="G1112" i="48"/>
  <c r="I1112" i="48"/>
  <c r="H1112" i="48"/>
  <c r="U1113" i="48"/>
  <c r="A1114" i="48"/>
  <c r="T1113" i="48"/>
  <c r="N1113" i="48"/>
  <c r="B1113" i="48"/>
  <c r="O1113" i="48"/>
  <c r="J1113" i="48" l="1"/>
  <c r="R1113" i="48"/>
  <c r="S1113" i="48"/>
  <c r="D1113" i="48"/>
  <c r="E1113" i="48" s="1"/>
  <c r="F1114" i="48" a="1"/>
  <c r="F1114" i="48" s="1"/>
  <c r="C1114" i="48" a="1"/>
  <c r="C1114" i="48" s="1"/>
  <c r="K1114" i="48"/>
  <c r="L1114" i="48" s="1"/>
  <c r="M1114" i="48" s="1"/>
  <c r="G1113" i="48"/>
  <c r="Q1113" i="48"/>
  <c r="H1113" i="48"/>
  <c r="I1113" i="48"/>
  <c r="U1114" i="48"/>
  <c r="T1114" i="48"/>
  <c r="O1114" i="48"/>
  <c r="A1115" i="48"/>
  <c r="B1114" i="48"/>
  <c r="N1114" i="48"/>
  <c r="G1114" i="48" l="1"/>
  <c r="J1114" i="48"/>
  <c r="R1114" i="48"/>
  <c r="I1114" i="48"/>
  <c r="K1115" i="48"/>
  <c r="L1115" i="48" s="1"/>
  <c r="M1115" i="48" s="1"/>
  <c r="F1115" i="48" a="1"/>
  <c r="F1115" i="48" s="1"/>
  <c r="C1115" i="48" a="1"/>
  <c r="C1115" i="48" s="1"/>
  <c r="G1115" i="48" s="1"/>
  <c r="D1114" i="48"/>
  <c r="E1114" i="48" s="1"/>
  <c r="S1114" i="48"/>
  <c r="P1114" i="48"/>
  <c r="Q1114" i="48"/>
  <c r="H1114" i="48"/>
  <c r="B1115" i="48"/>
  <c r="N1115" i="48"/>
  <c r="T1115" i="48"/>
  <c r="O1115" i="48"/>
  <c r="U1115" i="48"/>
  <c r="A1116" i="48"/>
  <c r="D1115" i="48" l="1"/>
  <c r="E1115" i="48" s="1"/>
  <c r="S1115" i="48"/>
  <c r="H1115" i="48"/>
  <c r="J1115" i="48"/>
  <c r="I1115" i="48"/>
  <c r="R1115" i="48"/>
  <c r="P1115" i="48"/>
  <c r="K1116" i="48"/>
  <c r="L1116" i="48" s="1"/>
  <c r="M1116" i="48" s="1"/>
  <c r="F1116" i="48" a="1"/>
  <c r="F1116" i="48" s="1"/>
  <c r="C1116" i="48" a="1"/>
  <c r="C1116" i="48" s="1"/>
  <c r="G1116" i="48" s="1"/>
  <c r="Q1115" i="48"/>
  <c r="U1116" i="48"/>
  <c r="A1117" i="48"/>
  <c r="O1116" i="48"/>
  <c r="N1116" i="48"/>
  <c r="B1116" i="48"/>
  <c r="T1116" i="48"/>
  <c r="I1116" i="48" l="1"/>
  <c r="D1116" i="48"/>
  <c r="E1116" i="48" s="1"/>
  <c r="H1116" i="48"/>
  <c r="R1116" i="48"/>
  <c r="P1116" i="48"/>
  <c r="Q1116" i="48"/>
  <c r="K1117" i="48"/>
  <c r="L1117" i="48" s="1"/>
  <c r="M1117" i="48" s="1"/>
  <c r="F1117" i="48" a="1"/>
  <c r="F1117" i="48" s="1"/>
  <c r="C1117" i="48" a="1"/>
  <c r="C1117" i="48" s="1"/>
  <c r="H1117" i="48" s="1"/>
  <c r="J1116" i="48"/>
  <c r="S1116" i="48"/>
  <c r="B1117" i="48"/>
  <c r="A1118" i="48"/>
  <c r="U1117" i="48"/>
  <c r="T1117" i="48"/>
  <c r="N1117" i="48"/>
  <c r="O1117" i="48"/>
  <c r="I1117" i="48" l="1"/>
  <c r="R1117" i="48"/>
  <c r="S1117" i="48"/>
  <c r="D1117" i="48"/>
  <c r="E1117" i="48" s="1"/>
  <c r="P1117" i="48"/>
  <c r="F1118" i="48" a="1"/>
  <c r="F1118" i="48" s="1"/>
  <c r="C1118" i="48" a="1"/>
  <c r="C1118" i="48" s="1"/>
  <c r="K1118" i="48"/>
  <c r="L1118" i="48" s="1"/>
  <c r="M1118" i="48" s="1"/>
  <c r="Q1117" i="48"/>
  <c r="J1117" i="48"/>
  <c r="G1117" i="48"/>
  <c r="N1118" i="48"/>
  <c r="T1118" i="48"/>
  <c r="U1118" i="48"/>
  <c r="O1118" i="48"/>
  <c r="B1118" i="48"/>
  <c r="A1119" i="48"/>
  <c r="G1118" i="48" l="1"/>
  <c r="S1118" i="48"/>
  <c r="R1118" i="48"/>
  <c r="D1118" i="48"/>
  <c r="E1118" i="48" s="1"/>
  <c r="H1118" i="48"/>
  <c r="Q1118" i="48"/>
  <c r="I1118" i="48"/>
  <c r="J1118" i="48"/>
  <c r="P1118" i="48"/>
  <c r="F1119" i="48" a="1"/>
  <c r="F1119" i="48" s="1"/>
  <c r="C1119" i="48" a="1"/>
  <c r="C1119" i="48" s="1"/>
  <c r="G1119" i="48" s="1"/>
  <c r="K1119" i="48"/>
  <c r="L1119" i="48" s="1"/>
  <c r="M1119" i="48" s="1"/>
  <c r="N1119" i="48"/>
  <c r="T1119" i="48"/>
  <c r="A1120" i="48"/>
  <c r="U1119" i="48"/>
  <c r="O1119" i="48"/>
  <c r="B1119" i="48"/>
  <c r="S1119" i="48" l="1"/>
  <c r="I1119" i="48"/>
  <c r="P1119" i="48"/>
  <c r="Q1119" i="48"/>
  <c r="R1119" i="48"/>
  <c r="D1119" i="48"/>
  <c r="E1119" i="48" s="1"/>
  <c r="H1119" i="48"/>
  <c r="J1119" i="48"/>
  <c r="C1120" i="48" a="1"/>
  <c r="C1120" i="48" s="1"/>
  <c r="Q1120" i="48" s="1"/>
  <c r="K1120" i="48"/>
  <c r="L1120" i="48" s="1"/>
  <c r="M1120" i="48" s="1"/>
  <c r="F1120" i="48" a="1"/>
  <c r="F1120" i="48" s="1"/>
  <c r="A1121" i="48"/>
  <c r="B1120" i="48"/>
  <c r="N1120" i="48"/>
  <c r="U1120" i="48"/>
  <c r="T1120" i="48"/>
  <c r="O1120" i="48"/>
  <c r="D1120" i="48" l="1"/>
  <c r="E1120" i="48" s="1"/>
  <c r="H1120" i="48"/>
  <c r="R1120" i="48"/>
  <c r="J1120" i="48"/>
  <c r="C1121" i="48" a="1"/>
  <c r="C1121" i="48" s="1"/>
  <c r="H1121" i="48" s="1"/>
  <c r="F1121" i="48" a="1"/>
  <c r="F1121" i="48" s="1"/>
  <c r="K1121" i="48"/>
  <c r="L1121" i="48" s="1"/>
  <c r="M1121" i="48" s="1"/>
  <c r="S1120" i="48"/>
  <c r="P1120" i="48"/>
  <c r="I1120" i="48"/>
  <c r="G1120" i="48"/>
  <c r="N1121" i="48"/>
  <c r="O1121" i="48"/>
  <c r="U1121" i="48"/>
  <c r="A1122" i="48"/>
  <c r="B1121" i="48"/>
  <c r="T1121" i="48"/>
  <c r="J1121" i="48" l="1"/>
  <c r="D1121" i="48"/>
  <c r="E1121" i="48" s="1"/>
  <c r="F1122" i="48" a="1"/>
  <c r="F1122" i="48" s="1"/>
  <c r="K1122" i="48"/>
  <c r="L1122" i="48" s="1"/>
  <c r="M1122" i="48" s="1"/>
  <c r="C1122" i="48" a="1"/>
  <c r="C1122" i="48" s="1"/>
  <c r="G1122" i="48" s="1"/>
  <c r="R1121" i="48"/>
  <c r="S1121" i="48"/>
  <c r="G1121" i="48"/>
  <c r="P1121" i="48"/>
  <c r="Q1121" i="48"/>
  <c r="I1121" i="48"/>
  <c r="A1123" i="48"/>
  <c r="O1122" i="48"/>
  <c r="T1122" i="48"/>
  <c r="U1122" i="48"/>
  <c r="N1122" i="48"/>
  <c r="B1122" i="48"/>
  <c r="H1122" i="48" l="1"/>
  <c r="J1122" i="48"/>
  <c r="P1122" i="48"/>
  <c r="S1122" i="48"/>
  <c r="Q1122" i="48"/>
  <c r="R1122" i="48"/>
  <c r="F1123" i="48" a="1"/>
  <c r="F1123" i="48" s="1"/>
  <c r="K1123" i="48"/>
  <c r="L1123" i="48" s="1"/>
  <c r="M1123" i="48" s="1"/>
  <c r="C1123" i="48" a="1"/>
  <c r="C1123" i="48" s="1"/>
  <c r="I1122" i="48"/>
  <c r="D1122" i="48"/>
  <c r="E1122" i="48" s="1"/>
  <c r="T1123" i="48"/>
  <c r="N1123" i="48"/>
  <c r="O1123" i="48"/>
  <c r="B1123" i="48"/>
  <c r="A1124" i="48"/>
  <c r="U1123" i="48"/>
  <c r="D1123" i="48" l="1"/>
  <c r="E1123" i="48" s="1"/>
  <c r="I1123" i="48"/>
  <c r="H1123" i="48"/>
  <c r="C1124" i="48" a="1"/>
  <c r="C1124" i="48" s="1"/>
  <c r="K1124" i="48"/>
  <c r="L1124" i="48" s="1"/>
  <c r="M1124" i="48" s="1"/>
  <c r="F1124" i="48" a="1"/>
  <c r="F1124" i="48" s="1"/>
  <c r="Q1123" i="48"/>
  <c r="S1123" i="48"/>
  <c r="J1123" i="48"/>
  <c r="P1123" i="48"/>
  <c r="R1123" i="48"/>
  <c r="G1123" i="48"/>
  <c r="N1124" i="48"/>
  <c r="A1125" i="48"/>
  <c r="T1124" i="48"/>
  <c r="U1124" i="48"/>
  <c r="O1124" i="48"/>
  <c r="B1124" i="48"/>
  <c r="G1124" i="48" l="1"/>
  <c r="I1124" i="48"/>
  <c r="P1124" i="48"/>
  <c r="S1124" i="48"/>
  <c r="C1125" i="48" a="1"/>
  <c r="C1125" i="48" s="1"/>
  <c r="F1125" i="48" a="1"/>
  <c r="F1125" i="48" s="1"/>
  <c r="K1125" i="48"/>
  <c r="L1125" i="48" s="1"/>
  <c r="M1125" i="48" s="1"/>
  <c r="D1124" i="48"/>
  <c r="E1124" i="48" s="1"/>
  <c r="J1124" i="48"/>
  <c r="Q1124" i="48"/>
  <c r="R1124" i="48"/>
  <c r="H1124" i="48"/>
  <c r="N1125" i="48"/>
  <c r="O1125" i="48"/>
  <c r="U1125" i="48"/>
  <c r="A1126" i="48"/>
  <c r="T1125" i="48"/>
  <c r="B1125" i="48"/>
  <c r="D1125" i="48" l="1"/>
  <c r="E1125" i="48" s="1"/>
  <c r="Q1125" i="48"/>
  <c r="J1125" i="48"/>
  <c r="K1126" i="48"/>
  <c r="L1126" i="48" s="1"/>
  <c r="M1126" i="48" s="1"/>
  <c r="C1126" i="48" a="1"/>
  <c r="C1126" i="48" s="1"/>
  <c r="H1126" i="48" s="1"/>
  <c r="F1126" i="48" a="1"/>
  <c r="F1126" i="48" s="1"/>
  <c r="S1125" i="48"/>
  <c r="G1125" i="48"/>
  <c r="P1125" i="48"/>
  <c r="I1125" i="48"/>
  <c r="R1125" i="48"/>
  <c r="H1125" i="48"/>
  <c r="U1126" i="48"/>
  <c r="O1126" i="48"/>
  <c r="N1126" i="48"/>
  <c r="A1127" i="48"/>
  <c r="B1126" i="48"/>
  <c r="T1126" i="48"/>
  <c r="R1126" i="48" l="1"/>
  <c r="P1126" i="48"/>
  <c r="S1126" i="48"/>
  <c r="J1126" i="48"/>
  <c r="Q1126" i="48"/>
  <c r="D1126" i="48"/>
  <c r="E1126" i="48" s="1"/>
  <c r="F1127" i="48" a="1"/>
  <c r="F1127" i="48" s="1"/>
  <c r="K1127" i="48"/>
  <c r="L1127" i="48" s="1"/>
  <c r="M1127" i="48" s="1"/>
  <c r="C1127" i="48" a="1"/>
  <c r="C1127" i="48" s="1"/>
  <c r="G1126" i="48"/>
  <c r="I1126" i="48"/>
  <c r="N1127" i="48"/>
  <c r="T1127" i="48"/>
  <c r="A1128" i="48"/>
  <c r="O1127" i="48"/>
  <c r="B1127" i="48"/>
  <c r="U1127" i="48"/>
  <c r="G1127" i="48" l="1"/>
  <c r="P1127" i="48"/>
  <c r="S1127" i="48"/>
  <c r="J1127" i="48"/>
  <c r="D1127" i="48"/>
  <c r="E1127" i="48" s="1"/>
  <c r="K1128" i="48"/>
  <c r="L1128" i="48" s="1"/>
  <c r="M1128" i="48" s="1"/>
  <c r="F1128" i="48" a="1"/>
  <c r="F1128" i="48" s="1"/>
  <c r="C1128" i="48" a="1"/>
  <c r="C1128" i="48" s="1"/>
  <c r="G1128" i="48" s="1"/>
  <c r="Q1127" i="48"/>
  <c r="R1127" i="48"/>
  <c r="H1127" i="48"/>
  <c r="I1127" i="48"/>
  <c r="A1129" i="48"/>
  <c r="O1128" i="48"/>
  <c r="B1128" i="48"/>
  <c r="N1128" i="48"/>
  <c r="T1128" i="48"/>
  <c r="U1128" i="48"/>
  <c r="I1128" i="48" l="1"/>
  <c r="J1128" i="48"/>
  <c r="P1128" i="48"/>
  <c r="H1128" i="48"/>
  <c r="Q1128" i="48"/>
  <c r="F1129" i="48" a="1"/>
  <c r="F1129" i="48" s="1"/>
  <c r="K1129" i="48"/>
  <c r="L1129" i="48" s="1"/>
  <c r="M1129" i="48" s="1"/>
  <c r="C1129" i="48" a="1"/>
  <c r="C1129" i="48" s="1"/>
  <c r="S1128" i="48"/>
  <c r="R1128" i="48"/>
  <c r="D1128" i="48"/>
  <c r="E1128" i="48" s="1"/>
  <c r="N1129" i="48"/>
  <c r="B1129" i="48"/>
  <c r="T1129" i="48"/>
  <c r="U1129" i="48"/>
  <c r="O1129" i="48"/>
  <c r="A1130" i="48"/>
  <c r="G1129" i="48" l="1"/>
  <c r="Q1129" i="48"/>
  <c r="I1129" i="48"/>
  <c r="S1129" i="48"/>
  <c r="P1129" i="48"/>
  <c r="J1129" i="48"/>
  <c r="D1129" i="48"/>
  <c r="E1129" i="48" s="1"/>
  <c r="R1129" i="48"/>
  <c r="H1129" i="48"/>
  <c r="K1130" i="48"/>
  <c r="L1130" i="48" s="1"/>
  <c r="M1130" i="48" s="1"/>
  <c r="C1130" i="48" a="1"/>
  <c r="C1130" i="48" s="1"/>
  <c r="P1130" i="48" s="1"/>
  <c r="F1130" i="48" a="1"/>
  <c r="F1130" i="48" s="1"/>
  <c r="O1130" i="48"/>
  <c r="T1130" i="48"/>
  <c r="A1131" i="48"/>
  <c r="B1130" i="48"/>
  <c r="U1130" i="48"/>
  <c r="N1130" i="48"/>
  <c r="H1130" i="48" l="1"/>
  <c r="D1130" i="48"/>
  <c r="E1130" i="48" s="1"/>
  <c r="C1131" i="48" a="1"/>
  <c r="C1131" i="48" s="1"/>
  <c r="K1131" i="48"/>
  <c r="L1131" i="48" s="1"/>
  <c r="M1131" i="48" s="1"/>
  <c r="F1131" i="48" a="1"/>
  <c r="F1131" i="48" s="1"/>
  <c r="Q1130" i="48"/>
  <c r="S1130" i="48"/>
  <c r="R1130" i="48"/>
  <c r="J1130" i="48"/>
  <c r="G1130" i="48"/>
  <c r="I1130" i="48"/>
  <c r="T1131" i="48"/>
  <c r="B1131" i="48"/>
  <c r="U1131" i="48"/>
  <c r="O1131" i="48"/>
  <c r="N1131" i="48"/>
  <c r="A1132" i="48"/>
  <c r="G1131" i="48" l="1"/>
  <c r="S1131" i="48"/>
  <c r="H1131" i="48"/>
  <c r="F1132" i="48" a="1"/>
  <c r="F1132" i="48" s="1"/>
  <c r="C1132" i="48" a="1"/>
  <c r="C1132" i="48" s="1"/>
  <c r="G1132" i="48" s="1"/>
  <c r="K1132" i="48"/>
  <c r="L1132" i="48" s="1"/>
  <c r="M1132" i="48" s="1"/>
  <c r="Q1131" i="48"/>
  <c r="R1131" i="48"/>
  <c r="P1131" i="48"/>
  <c r="I1131" i="48"/>
  <c r="J1131" i="48"/>
  <c r="D1131" i="48"/>
  <c r="E1131" i="48" s="1"/>
  <c r="A1133" i="48"/>
  <c r="B1132" i="48"/>
  <c r="U1132" i="48"/>
  <c r="N1132" i="48"/>
  <c r="O1132" i="48"/>
  <c r="T1132" i="48"/>
  <c r="I1132" i="48" l="1"/>
  <c r="H1132" i="48"/>
  <c r="Q1132" i="48"/>
  <c r="C1133" i="48" a="1"/>
  <c r="C1133" i="48" s="1"/>
  <c r="J1133" i="48" s="1"/>
  <c r="F1133" i="48" a="1"/>
  <c r="F1133" i="48" s="1"/>
  <c r="K1133" i="48"/>
  <c r="L1133" i="48" s="1"/>
  <c r="M1133" i="48" s="1"/>
  <c r="J1132" i="48"/>
  <c r="D1132" i="48"/>
  <c r="E1132" i="48" s="1"/>
  <c r="R1132" i="48"/>
  <c r="P1132" i="48"/>
  <c r="S1132" i="48"/>
  <c r="B1133" i="48"/>
  <c r="N1133" i="48"/>
  <c r="A1134" i="48"/>
  <c r="O1133" i="48"/>
  <c r="T1133" i="48"/>
  <c r="U1133" i="48"/>
  <c r="S1133" i="48" l="1"/>
  <c r="D1133" i="48"/>
  <c r="E1133" i="48" s="1"/>
  <c r="F1134" i="48" a="1"/>
  <c r="F1134" i="48" s="1"/>
  <c r="C1134" i="48" a="1"/>
  <c r="C1134" i="48" s="1"/>
  <c r="G1134" i="48" s="1"/>
  <c r="K1134" i="48"/>
  <c r="L1134" i="48" s="1"/>
  <c r="M1134" i="48" s="1"/>
  <c r="Q1133" i="48"/>
  <c r="I1133" i="48"/>
  <c r="G1133" i="48"/>
  <c r="R1133" i="48"/>
  <c r="H1133" i="48"/>
  <c r="P1133" i="48"/>
  <c r="U1134" i="48"/>
  <c r="A1135" i="48"/>
  <c r="T1134" i="48"/>
  <c r="N1134" i="48"/>
  <c r="B1134" i="48"/>
  <c r="O1134" i="48"/>
  <c r="P1134" i="48" l="1"/>
  <c r="H1134" i="48"/>
  <c r="J1134" i="48"/>
  <c r="Q1134" i="48"/>
  <c r="R1134" i="48"/>
  <c r="F1135" i="48" a="1"/>
  <c r="F1135" i="48" s="1"/>
  <c r="C1135" i="48" a="1"/>
  <c r="C1135" i="48" s="1"/>
  <c r="G1135" i="48" s="1"/>
  <c r="K1135" i="48"/>
  <c r="L1135" i="48" s="1"/>
  <c r="M1135" i="48" s="1"/>
  <c r="I1134" i="48"/>
  <c r="S1134" i="48"/>
  <c r="D1134" i="48"/>
  <c r="E1134" i="48" s="1"/>
  <c r="T1135" i="48"/>
  <c r="A1136" i="48"/>
  <c r="O1135" i="48"/>
  <c r="U1135" i="48"/>
  <c r="B1135" i="48"/>
  <c r="N1135" i="48"/>
  <c r="J1135" i="48" l="1"/>
  <c r="D1135" i="48"/>
  <c r="E1135" i="48" s="1"/>
  <c r="H1135" i="48"/>
  <c r="K1136" i="48"/>
  <c r="L1136" i="48" s="1"/>
  <c r="M1136" i="48" s="1"/>
  <c r="C1136" i="48" a="1"/>
  <c r="C1136" i="48" s="1"/>
  <c r="J1136" i="48" s="1"/>
  <c r="F1136" i="48" a="1"/>
  <c r="F1136" i="48" s="1"/>
  <c r="Q1135" i="48"/>
  <c r="R1135" i="48"/>
  <c r="S1135" i="48"/>
  <c r="P1135" i="48"/>
  <c r="I1135" i="48"/>
  <c r="A1137" i="48"/>
  <c r="T1136" i="48"/>
  <c r="N1136" i="48"/>
  <c r="O1136" i="48"/>
  <c r="B1136" i="48"/>
  <c r="U1136" i="48"/>
  <c r="K1137" i="48" l="1"/>
  <c r="L1137" i="48" s="1"/>
  <c r="M1137" i="48" s="1"/>
  <c r="C1137" i="48" a="1"/>
  <c r="C1137" i="48" s="1"/>
  <c r="F1137" i="48" a="1"/>
  <c r="F1137" i="48" s="1"/>
  <c r="G1136" i="48"/>
  <c r="Q1136" i="48"/>
  <c r="D1136" i="48"/>
  <c r="E1136" i="48" s="1"/>
  <c r="I1136" i="48"/>
  <c r="R1136" i="48"/>
  <c r="H1136" i="48"/>
  <c r="P1136" i="48"/>
  <c r="S1136" i="48"/>
  <c r="U1137" i="48"/>
  <c r="B1137" i="48"/>
  <c r="O1137" i="48"/>
  <c r="N1137" i="48"/>
  <c r="A1138" i="48"/>
  <c r="T1137" i="48"/>
  <c r="G1137" i="48" l="1"/>
  <c r="H1137" i="48"/>
  <c r="F1138" i="48" a="1"/>
  <c r="F1138" i="48" s="1"/>
  <c r="K1138" i="48"/>
  <c r="L1138" i="48" s="1"/>
  <c r="M1138" i="48" s="1"/>
  <c r="C1138" i="48" a="1"/>
  <c r="C1138" i="48" s="1"/>
  <c r="G1138" i="48" s="1"/>
  <c r="S1137" i="48"/>
  <c r="J1137" i="48"/>
  <c r="D1137" i="48"/>
  <c r="E1137" i="48" s="1"/>
  <c r="I1137" i="48"/>
  <c r="P1137" i="48"/>
  <c r="R1137" i="48"/>
  <c r="Q1137" i="48"/>
  <c r="B1138" i="48"/>
  <c r="U1138" i="48"/>
  <c r="T1138" i="48"/>
  <c r="A1139" i="48"/>
  <c r="N1138" i="48"/>
  <c r="O1138" i="48"/>
  <c r="D1138" i="48" l="1"/>
  <c r="E1138" i="48" s="1"/>
  <c r="J1138" i="48"/>
  <c r="H1138" i="48"/>
  <c r="P1138" i="48"/>
  <c r="C1139" i="48" a="1"/>
  <c r="C1139" i="48" s="1"/>
  <c r="I1139" i="48" s="1"/>
  <c r="F1139" i="48" a="1"/>
  <c r="F1139" i="48" s="1"/>
  <c r="K1139" i="48"/>
  <c r="L1139" i="48" s="1"/>
  <c r="M1139" i="48" s="1"/>
  <c r="I1138" i="48"/>
  <c r="Q1138" i="48"/>
  <c r="R1138" i="48"/>
  <c r="S1138" i="48"/>
  <c r="B1139" i="48"/>
  <c r="T1139" i="48"/>
  <c r="N1139" i="48"/>
  <c r="A1140" i="48"/>
  <c r="U1139" i="48"/>
  <c r="O1139" i="48"/>
  <c r="Q1139" i="48" l="1"/>
  <c r="F1140" i="48" a="1"/>
  <c r="F1140" i="48" s="1"/>
  <c r="C1140" i="48" a="1"/>
  <c r="C1140" i="48" s="1"/>
  <c r="K1140" i="48"/>
  <c r="L1140" i="48" s="1"/>
  <c r="M1140" i="48" s="1"/>
  <c r="H1139" i="48"/>
  <c r="S1139" i="48"/>
  <c r="G1139" i="48"/>
  <c r="J1139" i="48"/>
  <c r="R1139" i="48"/>
  <c r="D1139" i="48"/>
  <c r="E1139" i="48" s="1"/>
  <c r="P1139" i="48"/>
  <c r="B1140" i="48"/>
  <c r="O1140" i="48"/>
  <c r="U1140" i="48"/>
  <c r="A1141" i="48"/>
  <c r="T1140" i="48"/>
  <c r="N1140" i="48"/>
  <c r="G1140" i="48" l="1"/>
  <c r="H1140" i="48"/>
  <c r="D1140" i="48"/>
  <c r="E1140" i="48" s="1"/>
  <c r="R1140" i="48"/>
  <c r="K1141" i="48"/>
  <c r="L1141" i="48" s="1"/>
  <c r="M1141" i="48" s="1"/>
  <c r="C1141" i="48" a="1"/>
  <c r="C1141" i="48" s="1"/>
  <c r="Q1141" i="48" s="1"/>
  <c r="F1141" i="48" a="1"/>
  <c r="F1141" i="48" s="1"/>
  <c r="S1140" i="48"/>
  <c r="Q1140" i="48"/>
  <c r="P1140" i="48"/>
  <c r="I1140" i="48"/>
  <c r="J1140" i="48"/>
  <c r="A1142" i="48"/>
  <c r="O1141" i="48"/>
  <c r="T1141" i="48"/>
  <c r="N1141" i="48"/>
  <c r="B1141" i="48"/>
  <c r="U1141" i="48"/>
  <c r="S1141" i="48" l="1"/>
  <c r="J1141" i="48"/>
  <c r="H1141" i="48"/>
  <c r="G1141" i="48"/>
  <c r="P1141" i="48"/>
  <c r="C1142" i="48" a="1"/>
  <c r="C1142" i="48" s="1"/>
  <c r="F1142" i="48" a="1"/>
  <c r="F1142" i="48" s="1"/>
  <c r="K1142" i="48"/>
  <c r="L1142" i="48" s="1"/>
  <c r="M1142" i="48" s="1"/>
  <c r="D1141" i="48"/>
  <c r="E1141" i="48" s="1"/>
  <c r="R1141" i="48"/>
  <c r="I1141" i="48"/>
  <c r="O1142" i="48"/>
  <c r="B1142" i="48"/>
  <c r="N1142" i="48"/>
  <c r="U1142" i="48"/>
  <c r="T1142" i="48"/>
  <c r="A1143" i="48"/>
  <c r="G1142" i="48" l="1"/>
  <c r="J1142" i="48"/>
  <c r="S1142" i="48"/>
  <c r="I1142" i="48"/>
  <c r="D1142" i="48"/>
  <c r="E1142" i="48" s="1"/>
  <c r="Q1142" i="48"/>
  <c r="P1142" i="48"/>
  <c r="R1142" i="48"/>
  <c r="H1142" i="48"/>
  <c r="F1143" i="48" a="1"/>
  <c r="F1143" i="48" s="1"/>
  <c r="K1143" i="48"/>
  <c r="L1143" i="48" s="1"/>
  <c r="M1143" i="48" s="1"/>
  <c r="C1143" i="48" a="1"/>
  <c r="C1143" i="48" s="1"/>
  <c r="G1143" i="48" s="1"/>
  <c r="A1144" i="48"/>
  <c r="O1143" i="48"/>
  <c r="N1143" i="48"/>
  <c r="U1143" i="48"/>
  <c r="B1143" i="48"/>
  <c r="T1143" i="48"/>
  <c r="Q1143" i="48" l="1"/>
  <c r="P1143" i="48"/>
  <c r="S1143" i="48"/>
  <c r="D1143" i="48"/>
  <c r="E1143" i="48" s="1"/>
  <c r="H1143" i="48"/>
  <c r="R1143" i="48"/>
  <c r="K1144" i="48"/>
  <c r="L1144" i="48" s="1"/>
  <c r="M1144" i="48" s="1"/>
  <c r="F1144" i="48" a="1"/>
  <c r="F1144" i="48" s="1"/>
  <c r="C1144" i="48" a="1"/>
  <c r="C1144" i="48" s="1"/>
  <c r="P1144" i="48" s="1"/>
  <c r="J1143" i="48"/>
  <c r="I1143" i="48"/>
  <c r="B1144" i="48"/>
  <c r="N1144" i="48"/>
  <c r="T1144" i="48"/>
  <c r="U1144" i="48"/>
  <c r="O1144" i="48"/>
  <c r="A1145" i="48"/>
  <c r="R1144" i="48" l="1"/>
  <c r="I1144" i="48"/>
  <c r="S1144" i="48"/>
  <c r="H1144" i="48"/>
  <c r="Q1144" i="48"/>
  <c r="J1144" i="48"/>
  <c r="D1144" i="48"/>
  <c r="E1144" i="48" s="1"/>
  <c r="K1145" i="48"/>
  <c r="L1145" i="48" s="1"/>
  <c r="M1145" i="48" s="1"/>
  <c r="C1145" i="48" a="1"/>
  <c r="C1145" i="48" s="1"/>
  <c r="P1145" i="48" s="1"/>
  <c r="F1145" i="48" a="1"/>
  <c r="F1145" i="48" s="1"/>
  <c r="G1144" i="48"/>
  <c r="B1145" i="48"/>
  <c r="N1145" i="48"/>
  <c r="A1146" i="48"/>
  <c r="T1145" i="48"/>
  <c r="O1145" i="48"/>
  <c r="U1145" i="48"/>
  <c r="R1145" i="48" l="1"/>
  <c r="J1145" i="48"/>
  <c r="Q1145" i="48"/>
  <c r="F1146" i="48" a="1"/>
  <c r="F1146" i="48" s="1"/>
  <c r="C1146" i="48" a="1"/>
  <c r="C1146" i="48" s="1"/>
  <c r="K1146" i="48"/>
  <c r="L1146" i="48" s="1"/>
  <c r="M1146" i="48" s="1"/>
  <c r="S1145" i="48"/>
  <c r="H1145" i="48"/>
  <c r="I1145" i="48"/>
  <c r="D1145" i="48"/>
  <c r="E1145" i="48" s="1"/>
  <c r="G1145" i="48"/>
  <c r="N1146" i="48"/>
  <c r="T1146" i="48"/>
  <c r="O1146" i="48"/>
  <c r="B1146" i="48"/>
  <c r="A1147" i="48"/>
  <c r="U1146" i="48"/>
  <c r="G1146" i="48" l="1"/>
  <c r="R1146" i="48"/>
  <c r="D1146" i="48"/>
  <c r="E1146" i="48" s="1"/>
  <c r="Q1146" i="48"/>
  <c r="S1146" i="48"/>
  <c r="C1147" i="48" a="1"/>
  <c r="C1147" i="48" s="1"/>
  <c r="J1147" i="48" s="1"/>
  <c r="F1147" i="48" a="1"/>
  <c r="F1147" i="48" s="1"/>
  <c r="K1147" i="48"/>
  <c r="L1147" i="48" s="1"/>
  <c r="M1147" i="48" s="1"/>
  <c r="P1146" i="48"/>
  <c r="H1146" i="48"/>
  <c r="I1146" i="48"/>
  <c r="J1146" i="48"/>
  <c r="U1147" i="48"/>
  <c r="N1147" i="48"/>
  <c r="O1147" i="48"/>
  <c r="B1147" i="48"/>
  <c r="T1147" i="48"/>
  <c r="A1148" i="48"/>
  <c r="Q1147" i="48" l="1"/>
  <c r="I1147" i="48"/>
  <c r="H1147" i="48"/>
  <c r="S1147" i="48"/>
  <c r="G1147" i="48"/>
  <c r="R1147" i="48"/>
  <c r="D1147" i="48"/>
  <c r="E1147" i="48" s="1"/>
  <c r="K1148" i="48"/>
  <c r="L1148" i="48" s="1"/>
  <c r="M1148" i="48" s="1"/>
  <c r="C1148" i="48" a="1"/>
  <c r="C1148" i="48" s="1"/>
  <c r="H1148" i="48" s="1"/>
  <c r="F1148" i="48" a="1"/>
  <c r="F1148" i="48" s="1"/>
  <c r="P1147" i="48"/>
  <c r="T1148" i="48"/>
  <c r="O1148" i="48"/>
  <c r="B1148" i="48"/>
  <c r="A1149" i="48"/>
  <c r="N1148" i="48"/>
  <c r="U1148" i="48"/>
  <c r="I1148" i="48" l="1"/>
  <c r="S1148" i="48"/>
  <c r="J1148" i="48"/>
  <c r="C1149" i="48" a="1"/>
  <c r="C1149" i="48" s="1"/>
  <c r="R1149" i="48" s="1"/>
  <c r="F1149" i="48" a="1"/>
  <c r="F1149" i="48" s="1"/>
  <c r="K1149" i="48"/>
  <c r="L1149" i="48" s="1"/>
  <c r="M1149" i="48" s="1"/>
  <c r="P1148" i="48"/>
  <c r="Q1148" i="48"/>
  <c r="R1148" i="48"/>
  <c r="D1148" i="48"/>
  <c r="E1148" i="48" s="1"/>
  <c r="G1148" i="48"/>
  <c r="O1149" i="48"/>
  <c r="N1149" i="48"/>
  <c r="A1150" i="48"/>
  <c r="U1149" i="48"/>
  <c r="B1149" i="48"/>
  <c r="T1149" i="48"/>
  <c r="P1149" i="48" l="1"/>
  <c r="S1149" i="48"/>
  <c r="D1149" i="48"/>
  <c r="E1149" i="48" s="1"/>
  <c r="F1150" i="48" a="1"/>
  <c r="F1150" i="48" s="1"/>
  <c r="K1150" i="48"/>
  <c r="L1150" i="48" s="1"/>
  <c r="M1150" i="48" s="1"/>
  <c r="C1150" i="48" a="1"/>
  <c r="C1150" i="48" s="1"/>
  <c r="G1150" i="48" s="1"/>
  <c r="I1149" i="48"/>
  <c r="G1149" i="48"/>
  <c r="J1149" i="48"/>
  <c r="H1149" i="48"/>
  <c r="Q1149" i="48"/>
  <c r="O1150" i="48"/>
  <c r="B1150" i="48"/>
  <c r="N1150" i="48"/>
  <c r="U1150" i="48"/>
  <c r="A1151" i="48"/>
  <c r="T1150" i="48"/>
  <c r="H1150" i="48" l="1"/>
  <c r="R1150" i="48"/>
  <c r="Q1150" i="48"/>
  <c r="I1150" i="48"/>
  <c r="P1150" i="48"/>
  <c r="S1150" i="48"/>
  <c r="D1150" i="48"/>
  <c r="E1150" i="48" s="1"/>
  <c r="J1150" i="48"/>
  <c r="F1151" i="48" a="1"/>
  <c r="F1151" i="48" s="1"/>
  <c r="K1151" i="48"/>
  <c r="L1151" i="48" s="1"/>
  <c r="M1151" i="48" s="1"/>
  <c r="C1151" i="48" a="1"/>
  <c r="C1151" i="48" s="1"/>
  <c r="G1151" i="48" s="1"/>
  <c r="U1151" i="48"/>
  <c r="A1152" i="48"/>
  <c r="O1151" i="48"/>
  <c r="N1151" i="48"/>
  <c r="B1151" i="48"/>
  <c r="T1151" i="48"/>
  <c r="P1151" i="48" l="1"/>
  <c r="H1151" i="48"/>
  <c r="Q1151" i="48"/>
  <c r="D1151" i="48"/>
  <c r="E1151" i="48" s="1"/>
  <c r="S1151" i="48"/>
  <c r="C1152" i="48" a="1"/>
  <c r="C1152" i="48" s="1"/>
  <c r="H1152" i="48" s="1"/>
  <c r="K1152" i="48"/>
  <c r="L1152" i="48" s="1"/>
  <c r="M1152" i="48" s="1"/>
  <c r="F1152" i="48" a="1"/>
  <c r="F1152" i="48" s="1"/>
  <c r="I1151" i="48"/>
  <c r="J1151" i="48"/>
  <c r="R1151" i="48"/>
  <c r="T1152" i="48"/>
  <c r="O1152" i="48"/>
  <c r="B1152" i="48"/>
  <c r="U1152" i="48"/>
  <c r="N1152" i="48"/>
  <c r="A1153" i="48"/>
  <c r="S1152" i="48" l="1"/>
  <c r="P1152" i="48"/>
  <c r="G1152" i="48"/>
  <c r="J1152" i="48"/>
  <c r="D1152" i="48"/>
  <c r="E1152" i="48" s="1"/>
  <c r="I1152" i="48"/>
  <c r="Q1152" i="48"/>
  <c r="R1152" i="48"/>
  <c r="C1153" i="48" a="1"/>
  <c r="C1153" i="48" s="1"/>
  <c r="F1153" i="48" a="1"/>
  <c r="F1153" i="48" s="1"/>
  <c r="K1153" i="48"/>
  <c r="L1153" i="48" s="1"/>
  <c r="M1153" i="48" s="1"/>
  <c r="O1153" i="48"/>
  <c r="U1153" i="48"/>
  <c r="T1153" i="48"/>
  <c r="A1154" i="48"/>
  <c r="N1153" i="48"/>
  <c r="B1153" i="48"/>
  <c r="G1153" i="48" l="1"/>
  <c r="H1153" i="48"/>
  <c r="D1153" i="48"/>
  <c r="E1153" i="48" s="1"/>
  <c r="K1154" i="48"/>
  <c r="L1154" i="48" s="1"/>
  <c r="M1154" i="48" s="1"/>
  <c r="F1154" i="48" a="1"/>
  <c r="F1154" i="48" s="1"/>
  <c r="C1154" i="48" a="1"/>
  <c r="C1154" i="48" s="1"/>
  <c r="R1153" i="48"/>
  <c r="S1153" i="48"/>
  <c r="I1153" i="48"/>
  <c r="J1153" i="48"/>
  <c r="Q1153" i="48"/>
  <c r="P1153" i="48"/>
  <c r="U1154" i="48"/>
  <c r="B1154" i="48"/>
  <c r="O1154" i="48"/>
  <c r="A1155" i="48"/>
  <c r="T1154" i="48"/>
  <c r="N1154" i="48"/>
  <c r="G1154" i="48" l="1"/>
  <c r="J1154" i="48"/>
  <c r="I1154" i="48"/>
  <c r="R1154" i="48"/>
  <c r="Q1154" i="48"/>
  <c r="P1154" i="48"/>
  <c r="S1154" i="48"/>
  <c r="H1154" i="48"/>
  <c r="D1154" i="48"/>
  <c r="E1154" i="48" s="1"/>
  <c r="C1155" i="48" a="1"/>
  <c r="C1155" i="48" s="1"/>
  <c r="J1155" i="48" s="1"/>
  <c r="K1155" i="48"/>
  <c r="L1155" i="48" s="1"/>
  <c r="M1155" i="48" s="1"/>
  <c r="F1155" i="48" a="1"/>
  <c r="F1155" i="48" s="1"/>
  <c r="T1155" i="48"/>
  <c r="O1155" i="48"/>
  <c r="B1155" i="48"/>
  <c r="U1155" i="48"/>
  <c r="A1156" i="48"/>
  <c r="N1155" i="48"/>
  <c r="I1155" i="48" l="1"/>
  <c r="P1155" i="48"/>
  <c r="Q1155" i="48"/>
  <c r="S1155" i="48"/>
  <c r="R1155" i="48"/>
  <c r="D1155" i="48"/>
  <c r="E1155" i="48" s="1"/>
  <c r="H1155" i="48"/>
  <c r="F1156" i="48" a="1"/>
  <c r="F1156" i="48" s="1"/>
  <c r="C1156" i="48" a="1"/>
  <c r="C1156" i="48" s="1"/>
  <c r="K1156" i="48"/>
  <c r="L1156" i="48" s="1"/>
  <c r="M1156" i="48" s="1"/>
  <c r="G1155" i="48"/>
  <c r="O1156" i="48"/>
  <c r="T1156" i="48"/>
  <c r="A1157" i="48"/>
  <c r="N1156" i="48"/>
  <c r="B1156" i="48"/>
  <c r="U1156" i="48"/>
  <c r="G1156" i="48" l="1"/>
  <c r="P1156" i="48"/>
  <c r="R1156" i="48"/>
  <c r="I1156" i="48"/>
  <c r="Q1156" i="48"/>
  <c r="S1156" i="48"/>
  <c r="C1157" i="48" a="1"/>
  <c r="C1157" i="48" s="1"/>
  <c r="P1157" i="48" s="1"/>
  <c r="K1157" i="48"/>
  <c r="L1157" i="48" s="1"/>
  <c r="M1157" i="48" s="1"/>
  <c r="F1157" i="48" a="1"/>
  <c r="F1157" i="48" s="1"/>
  <c r="H1156" i="48"/>
  <c r="J1156" i="48"/>
  <c r="D1156" i="48"/>
  <c r="E1156" i="48" s="1"/>
  <c r="A1158" i="48"/>
  <c r="U1157" i="48"/>
  <c r="T1157" i="48"/>
  <c r="B1157" i="48"/>
  <c r="O1157" i="48"/>
  <c r="N1157" i="48"/>
  <c r="H1157" i="48" l="1"/>
  <c r="Q1157" i="48"/>
  <c r="G1157" i="48"/>
  <c r="D1157" i="48"/>
  <c r="E1157" i="48" s="1"/>
  <c r="K1158" i="48"/>
  <c r="L1158" i="48" s="1"/>
  <c r="M1158" i="48" s="1"/>
  <c r="C1158" i="48" a="1"/>
  <c r="C1158" i="48" s="1"/>
  <c r="H1158" i="48" s="1"/>
  <c r="F1158" i="48" a="1"/>
  <c r="F1158" i="48" s="1"/>
  <c r="S1157" i="48"/>
  <c r="R1157" i="48"/>
  <c r="J1157" i="48"/>
  <c r="I1157" i="48"/>
  <c r="U1158" i="48"/>
  <c r="A1159" i="48"/>
  <c r="O1158" i="48"/>
  <c r="B1158" i="48"/>
  <c r="T1158" i="48"/>
  <c r="N1158" i="48"/>
  <c r="D1158" i="48" l="1"/>
  <c r="E1158" i="48" s="1"/>
  <c r="S1158" i="48"/>
  <c r="G1158" i="48"/>
  <c r="Q1158" i="48"/>
  <c r="C1159" i="48" a="1"/>
  <c r="C1159" i="48" s="1"/>
  <c r="H1159" i="48" s="1"/>
  <c r="F1159" i="48" a="1"/>
  <c r="F1159" i="48" s="1"/>
  <c r="K1159" i="48"/>
  <c r="L1159" i="48" s="1"/>
  <c r="M1159" i="48" s="1"/>
  <c r="R1158" i="48"/>
  <c r="I1158" i="48"/>
  <c r="J1158" i="48"/>
  <c r="P1158" i="48"/>
  <c r="T1159" i="48"/>
  <c r="B1159" i="48"/>
  <c r="N1159" i="48"/>
  <c r="U1159" i="48"/>
  <c r="A1160" i="48"/>
  <c r="O1159" i="48"/>
  <c r="R1159" i="48" l="1"/>
  <c r="Q1159" i="48"/>
  <c r="J1159" i="48"/>
  <c r="S1159" i="48"/>
  <c r="P1159" i="48"/>
  <c r="G1159" i="48"/>
  <c r="I1159" i="48"/>
  <c r="D1159" i="48"/>
  <c r="E1159" i="48" s="1"/>
  <c r="K1160" i="48"/>
  <c r="L1160" i="48" s="1"/>
  <c r="M1160" i="48" s="1"/>
  <c r="F1160" i="48" a="1"/>
  <c r="F1160" i="48" s="1"/>
  <c r="C1160" i="48" a="1"/>
  <c r="C1160" i="48" s="1"/>
  <c r="G1160" i="48" s="1"/>
  <c r="T1160" i="48"/>
  <c r="U1160" i="48"/>
  <c r="N1160" i="48"/>
  <c r="O1160" i="48"/>
  <c r="B1160" i="48"/>
  <c r="A1161" i="48"/>
  <c r="S1160" i="48" l="1"/>
  <c r="R1160" i="48"/>
  <c r="D1160" i="48"/>
  <c r="E1160" i="48" s="1"/>
  <c r="I1160" i="48"/>
  <c r="J1160" i="48"/>
  <c r="H1160" i="48"/>
  <c r="Q1160" i="48"/>
  <c r="P1160" i="48"/>
  <c r="F1161" i="48" a="1"/>
  <c r="F1161" i="48" s="1"/>
  <c r="C1161" i="48" a="1"/>
  <c r="C1161" i="48" s="1"/>
  <c r="K1161" i="48"/>
  <c r="L1161" i="48" s="1"/>
  <c r="M1161" i="48" s="1"/>
  <c r="A1162" i="48"/>
  <c r="T1161" i="48"/>
  <c r="O1161" i="48"/>
  <c r="B1161" i="48"/>
  <c r="N1161" i="48"/>
  <c r="U1161" i="48"/>
  <c r="G1161" i="48" l="1"/>
  <c r="H1161" i="48"/>
  <c r="S1161" i="48"/>
  <c r="P1161" i="48"/>
  <c r="I1161" i="48"/>
  <c r="C1162" i="48" a="1"/>
  <c r="C1162" i="48" s="1"/>
  <c r="J1162" i="48" s="1"/>
  <c r="F1162" i="48" a="1"/>
  <c r="F1162" i="48" s="1"/>
  <c r="K1162" i="48"/>
  <c r="L1162" i="48" s="1"/>
  <c r="M1162" i="48" s="1"/>
  <c r="J1161" i="48"/>
  <c r="R1161" i="48"/>
  <c r="D1161" i="48"/>
  <c r="E1161" i="48" s="1"/>
  <c r="Q1161" i="48"/>
  <c r="N1162" i="48"/>
  <c r="B1162" i="48"/>
  <c r="O1162" i="48"/>
  <c r="T1162" i="48"/>
  <c r="A1163" i="48"/>
  <c r="U1162" i="48"/>
  <c r="R1162" i="48" l="1"/>
  <c r="H1162" i="48"/>
  <c r="F1163" i="48" a="1"/>
  <c r="F1163" i="48" s="1"/>
  <c r="C1163" i="48" a="1"/>
  <c r="C1163" i="48" s="1"/>
  <c r="G1163" i="48" s="1"/>
  <c r="K1163" i="48"/>
  <c r="L1163" i="48" s="1"/>
  <c r="M1163" i="48" s="1"/>
  <c r="D1162" i="48"/>
  <c r="E1162" i="48" s="1"/>
  <c r="G1162" i="48"/>
  <c r="I1162" i="48"/>
  <c r="Q1162" i="48"/>
  <c r="S1162" i="48"/>
  <c r="P1162" i="48"/>
  <c r="T1163" i="48"/>
  <c r="U1163" i="48"/>
  <c r="A1164" i="48"/>
  <c r="O1163" i="48"/>
  <c r="N1163" i="48"/>
  <c r="B1163" i="48"/>
  <c r="S1163" i="48" l="1"/>
  <c r="H1163" i="48"/>
  <c r="D1163" i="48"/>
  <c r="E1163" i="48" s="1"/>
  <c r="I1163" i="48"/>
  <c r="J1163" i="48"/>
  <c r="C1164" i="48" a="1"/>
  <c r="C1164" i="48" s="1"/>
  <c r="J1164" i="48" s="1"/>
  <c r="K1164" i="48"/>
  <c r="L1164" i="48" s="1"/>
  <c r="M1164" i="48" s="1"/>
  <c r="F1164" i="48" a="1"/>
  <c r="F1164" i="48" s="1"/>
  <c r="R1163" i="48"/>
  <c r="P1163" i="48"/>
  <c r="Q1163" i="48"/>
  <c r="O1164" i="48"/>
  <c r="B1164" i="48"/>
  <c r="A1165" i="48"/>
  <c r="N1164" i="48"/>
  <c r="T1164" i="48"/>
  <c r="U1164" i="48"/>
  <c r="H1164" i="48" l="1"/>
  <c r="P1164" i="48"/>
  <c r="K1165" i="48"/>
  <c r="L1165" i="48" s="1"/>
  <c r="M1165" i="48" s="1"/>
  <c r="F1165" i="48" a="1"/>
  <c r="F1165" i="48" s="1"/>
  <c r="C1165" i="48" a="1"/>
  <c r="C1165" i="48" s="1"/>
  <c r="G1164" i="48"/>
  <c r="I1164" i="48"/>
  <c r="R1164" i="48"/>
  <c r="S1164" i="48"/>
  <c r="D1164" i="48"/>
  <c r="E1164" i="48" s="1"/>
  <c r="Q1164" i="48"/>
  <c r="T1165" i="48"/>
  <c r="N1165" i="48"/>
  <c r="A1166" i="48"/>
  <c r="O1165" i="48"/>
  <c r="U1165" i="48"/>
  <c r="B1165" i="48"/>
  <c r="G1165" i="48" l="1"/>
  <c r="H1165" i="48"/>
  <c r="J1165" i="48"/>
  <c r="P1165" i="48"/>
  <c r="D1165" i="48"/>
  <c r="E1165" i="48" s="1"/>
  <c r="K1166" i="48"/>
  <c r="L1166" i="48" s="1"/>
  <c r="M1166" i="48" s="1"/>
  <c r="F1166" i="48" a="1"/>
  <c r="F1166" i="48" s="1"/>
  <c r="C1166" i="48" a="1"/>
  <c r="C1166" i="48" s="1"/>
  <c r="S1165" i="48"/>
  <c r="I1165" i="48"/>
  <c r="R1165" i="48"/>
  <c r="Q1165" i="48"/>
  <c r="O1166" i="48"/>
  <c r="A1167" i="48"/>
  <c r="U1166" i="48"/>
  <c r="B1166" i="48"/>
  <c r="T1166" i="48"/>
  <c r="N1166" i="48"/>
  <c r="G1166" i="48" l="1"/>
  <c r="Q1166" i="48"/>
  <c r="J1166" i="48"/>
  <c r="D1166" i="48"/>
  <c r="E1166" i="48" s="1"/>
  <c r="P1166" i="48"/>
  <c r="F1167" i="48" a="1"/>
  <c r="F1167" i="48" s="1"/>
  <c r="K1167" i="48"/>
  <c r="L1167" i="48" s="1"/>
  <c r="M1167" i="48" s="1"/>
  <c r="C1167" i="48" a="1"/>
  <c r="C1167" i="48" s="1"/>
  <c r="R1167" i="48" s="1"/>
  <c r="S1166" i="48"/>
  <c r="R1166" i="48"/>
  <c r="H1166" i="48"/>
  <c r="I1166" i="48"/>
  <c r="B1167" i="48"/>
  <c r="N1167" i="48"/>
  <c r="A1168" i="48"/>
  <c r="U1167" i="48"/>
  <c r="T1167" i="48"/>
  <c r="O1167" i="48"/>
  <c r="I1167" i="48" l="1"/>
  <c r="G1167" i="48"/>
  <c r="J1167" i="48"/>
  <c r="C1168" i="48" a="1"/>
  <c r="C1168" i="48" s="1"/>
  <c r="K1168" i="48"/>
  <c r="L1168" i="48" s="1"/>
  <c r="M1168" i="48" s="1"/>
  <c r="F1168" i="48" a="1"/>
  <c r="F1168" i="48" s="1"/>
  <c r="D1167" i="48"/>
  <c r="E1167" i="48" s="1"/>
  <c r="P1167" i="48"/>
  <c r="S1167" i="48"/>
  <c r="Q1167" i="48"/>
  <c r="H1167" i="48"/>
  <c r="A1169" i="48"/>
  <c r="T1168" i="48"/>
  <c r="O1168" i="48"/>
  <c r="N1168" i="48"/>
  <c r="U1168" i="48"/>
  <c r="B1168" i="48"/>
  <c r="D1168" i="48" l="1"/>
  <c r="E1168" i="48" s="1"/>
  <c r="S1168" i="48"/>
  <c r="Q1168" i="48"/>
  <c r="G1168" i="48"/>
  <c r="H1168" i="48"/>
  <c r="P1168" i="48"/>
  <c r="K1169" i="48"/>
  <c r="L1169" i="48" s="1"/>
  <c r="M1169" i="48" s="1"/>
  <c r="C1169" i="48" a="1"/>
  <c r="C1169" i="48" s="1"/>
  <c r="F1169" i="48" a="1"/>
  <c r="F1169" i="48" s="1"/>
  <c r="J1168" i="48"/>
  <c r="R1168" i="48"/>
  <c r="I1168" i="48"/>
  <c r="B1169" i="48"/>
  <c r="A1170" i="48"/>
  <c r="N1169" i="48"/>
  <c r="T1169" i="48"/>
  <c r="U1169" i="48"/>
  <c r="O1169" i="48"/>
  <c r="G1169" i="48" l="1"/>
  <c r="J1169" i="48"/>
  <c r="P1169" i="48"/>
  <c r="S1169" i="48"/>
  <c r="K1170" i="48"/>
  <c r="L1170" i="48" s="1"/>
  <c r="M1170" i="48" s="1"/>
  <c r="F1170" i="48" a="1"/>
  <c r="F1170" i="48" s="1"/>
  <c r="C1170" i="48" a="1"/>
  <c r="C1170" i="48" s="1"/>
  <c r="H1169" i="48"/>
  <c r="D1169" i="48"/>
  <c r="E1169" i="48" s="1"/>
  <c r="Q1169" i="48"/>
  <c r="R1169" i="48"/>
  <c r="I1169" i="48"/>
  <c r="O1170" i="48"/>
  <c r="N1170" i="48"/>
  <c r="U1170" i="48"/>
  <c r="A1171" i="48"/>
  <c r="B1170" i="48"/>
  <c r="T1170" i="48"/>
  <c r="G1170" i="48" l="1"/>
  <c r="S1170" i="48"/>
  <c r="F1171" i="48" a="1"/>
  <c r="F1171" i="48" s="1"/>
  <c r="C1171" i="48" a="1"/>
  <c r="C1171" i="48" s="1"/>
  <c r="G1171" i="48" s="1"/>
  <c r="K1171" i="48"/>
  <c r="L1171" i="48" s="1"/>
  <c r="M1171" i="48" s="1"/>
  <c r="I1170" i="48"/>
  <c r="J1170" i="48"/>
  <c r="Q1170" i="48"/>
  <c r="P1170" i="48"/>
  <c r="H1170" i="48"/>
  <c r="R1170" i="48"/>
  <c r="D1170" i="48"/>
  <c r="E1170" i="48" s="1"/>
  <c r="U1171" i="48"/>
  <c r="T1171" i="48"/>
  <c r="B1171" i="48"/>
  <c r="O1171" i="48"/>
  <c r="N1171" i="48"/>
  <c r="A1172" i="48"/>
  <c r="H1171" i="48" l="1"/>
  <c r="D1171" i="48"/>
  <c r="E1171" i="48" s="1"/>
  <c r="P1171" i="48"/>
  <c r="J1171" i="48"/>
  <c r="Q1171" i="48"/>
  <c r="S1171" i="48"/>
  <c r="I1171" i="48"/>
  <c r="C1172" i="48" a="1"/>
  <c r="C1172" i="48" s="1"/>
  <c r="G1172" i="48" s="1"/>
  <c r="K1172" i="48"/>
  <c r="L1172" i="48" s="1"/>
  <c r="M1172" i="48" s="1"/>
  <c r="F1172" i="48" a="1"/>
  <c r="F1172" i="48" s="1"/>
  <c r="R1171" i="48"/>
  <c r="O1172" i="48"/>
  <c r="B1172" i="48"/>
  <c r="U1172" i="48"/>
  <c r="A1173" i="48"/>
  <c r="T1172" i="48"/>
  <c r="N1172" i="48"/>
  <c r="J1172" i="48" l="1"/>
  <c r="Q1172" i="48"/>
  <c r="K1173" i="48"/>
  <c r="L1173" i="48" s="1"/>
  <c r="M1173" i="48" s="1"/>
  <c r="C1173" i="48" a="1"/>
  <c r="C1173" i="48" s="1"/>
  <c r="R1173" i="48" s="1"/>
  <c r="F1173" i="48" a="1"/>
  <c r="F1173" i="48" s="1"/>
  <c r="I1172" i="48"/>
  <c r="S1172" i="48"/>
  <c r="P1172" i="48"/>
  <c r="D1172" i="48"/>
  <c r="E1172" i="48" s="1"/>
  <c r="R1172" i="48"/>
  <c r="H1172" i="48"/>
  <c r="A1174" i="48"/>
  <c r="U1173" i="48"/>
  <c r="T1173" i="48"/>
  <c r="O1173" i="48"/>
  <c r="B1173" i="48"/>
  <c r="N1173" i="48"/>
  <c r="S1173" i="48" l="1"/>
  <c r="I1173" i="48"/>
  <c r="H1173" i="48"/>
  <c r="J1173" i="48"/>
  <c r="K1174" i="48"/>
  <c r="L1174" i="48" s="1"/>
  <c r="M1174" i="48" s="1"/>
  <c r="C1174" i="48" a="1"/>
  <c r="C1174" i="48" s="1"/>
  <c r="F1174" i="48" a="1"/>
  <c r="F1174" i="48" s="1"/>
  <c r="G1173" i="48"/>
  <c r="P1173" i="48"/>
  <c r="Q1173" i="48"/>
  <c r="D1173" i="48"/>
  <c r="E1173" i="48" s="1"/>
  <c r="A1175" i="48"/>
  <c r="B1174" i="48"/>
  <c r="U1174" i="48"/>
  <c r="T1174" i="48"/>
  <c r="N1174" i="48"/>
  <c r="O1174" i="48"/>
  <c r="G1174" i="48" l="1"/>
  <c r="J1174" i="48"/>
  <c r="H1174" i="48"/>
  <c r="R1174" i="48"/>
  <c r="Q1174" i="48"/>
  <c r="P1174" i="48"/>
  <c r="K1175" i="48"/>
  <c r="L1175" i="48" s="1"/>
  <c r="M1175" i="48" s="1"/>
  <c r="F1175" i="48" a="1"/>
  <c r="F1175" i="48" s="1"/>
  <c r="C1175" i="48" a="1"/>
  <c r="C1175" i="48" s="1"/>
  <c r="R1175" i="48" s="1"/>
  <c r="S1174" i="48"/>
  <c r="I1174" i="48"/>
  <c r="D1174" i="48"/>
  <c r="E1174" i="48" s="1"/>
  <c r="O1175" i="48"/>
  <c r="U1175" i="48"/>
  <c r="T1175" i="48"/>
  <c r="N1175" i="48"/>
  <c r="A1176" i="48"/>
  <c r="B1175" i="48"/>
  <c r="S1175" i="48" l="1"/>
  <c r="K1176" i="48"/>
  <c r="L1176" i="48" s="1"/>
  <c r="M1176" i="48" s="1"/>
  <c r="C1176" i="48" a="1"/>
  <c r="C1176" i="48" s="1"/>
  <c r="F1176" i="48" a="1"/>
  <c r="F1176" i="48" s="1"/>
  <c r="G1175" i="48"/>
  <c r="P1175" i="48"/>
  <c r="Q1175" i="48"/>
  <c r="J1175" i="48"/>
  <c r="H1175" i="48"/>
  <c r="D1175" i="48"/>
  <c r="E1175" i="48" s="1"/>
  <c r="I1175" i="48"/>
  <c r="U1176" i="48"/>
  <c r="A1177" i="48"/>
  <c r="O1176" i="48"/>
  <c r="T1176" i="48"/>
  <c r="N1176" i="48"/>
  <c r="B1176" i="48"/>
  <c r="G1176" i="48" l="1"/>
  <c r="I1176" i="48"/>
  <c r="P1176" i="48"/>
  <c r="J1176" i="48"/>
  <c r="K1177" i="48"/>
  <c r="L1177" i="48" s="1"/>
  <c r="M1177" i="48" s="1"/>
  <c r="F1177" i="48" a="1"/>
  <c r="F1177" i="48" s="1"/>
  <c r="C1177" i="48" a="1"/>
  <c r="C1177" i="48" s="1"/>
  <c r="G1177" i="48" s="1"/>
  <c r="Q1176" i="48"/>
  <c r="H1176" i="48"/>
  <c r="R1176" i="48"/>
  <c r="D1176" i="48"/>
  <c r="E1176" i="48" s="1"/>
  <c r="S1176" i="48"/>
  <c r="O1177" i="48"/>
  <c r="T1177" i="48"/>
  <c r="B1177" i="48"/>
  <c r="N1177" i="48"/>
  <c r="U1177" i="48"/>
  <c r="A1178" i="48"/>
  <c r="P1177" i="48" l="1"/>
  <c r="D1177" i="48"/>
  <c r="E1177" i="48" s="1"/>
  <c r="S1177" i="48"/>
  <c r="Q1177" i="48"/>
  <c r="I1177" i="48"/>
  <c r="R1177" i="48"/>
  <c r="J1177" i="48"/>
  <c r="F1178" i="48" a="1"/>
  <c r="F1178" i="48" s="1"/>
  <c r="C1178" i="48" a="1"/>
  <c r="C1178" i="48" s="1"/>
  <c r="I1178" i="48" s="1"/>
  <c r="K1178" i="48"/>
  <c r="L1178" i="48" s="1"/>
  <c r="M1178" i="48" s="1"/>
  <c r="H1177" i="48"/>
  <c r="T1178" i="48"/>
  <c r="B1178" i="48"/>
  <c r="O1178" i="48"/>
  <c r="U1178" i="48"/>
  <c r="N1178" i="48"/>
  <c r="A1179" i="48"/>
  <c r="Q1178" i="48" l="1"/>
  <c r="P1178" i="48"/>
  <c r="K1179" i="48"/>
  <c r="L1179" i="48" s="1"/>
  <c r="M1179" i="48" s="1"/>
  <c r="C1179" i="48" a="1"/>
  <c r="C1179" i="48" s="1"/>
  <c r="R1179" i="48" s="1"/>
  <c r="F1179" i="48" a="1"/>
  <c r="F1179" i="48" s="1"/>
  <c r="H1178" i="48"/>
  <c r="D1178" i="48"/>
  <c r="E1178" i="48" s="1"/>
  <c r="S1178" i="48"/>
  <c r="J1178" i="48"/>
  <c r="R1178" i="48"/>
  <c r="G1178" i="48"/>
  <c r="A1180" i="48"/>
  <c r="T1179" i="48"/>
  <c r="O1179" i="48"/>
  <c r="B1179" i="48"/>
  <c r="N1179" i="48"/>
  <c r="U1179" i="48"/>
  <c r="H1179" i="48" l="1"/>
  <c r="P1179" i="48"/>
  <c r="S1179" i="48"/>
  <c r="K1180" i="48"/>
  <c r="L1180" i="48" s="1"/>
  <c r="M1180" i="48" s="1"/>
  <c r="F1180" i="48" a="1"/>
  <c r="F1180" i="48" s="1"/>
  <c r="C1180" i="48" a="1"/>
  <c r="C1180" i="48" s="1"/>
  <c r="G1180" i="48" s="1"/>
  <c r="I1179" i="48"/>
  <c r="G1179" i="48"/>
  <c r="J1179" i="48"/>
  <c r="Q1179" i="48"/>
  <c r="D1179" i="48"/>
  <c r="E1179" i="48" s="1"/>
  <c r="T1180" i="48"/>
  <c r="U1180" i="48"/>
  <c r="N1180" i="48"/>
  <c r="B1180" i="48"/>
  <c r="O1180" i="48"/>
  <c r="A1181" i="48"/>
  <c r="D1180" i="48" l="1"/>
  <c r="E1180" i="48" s="1"/>
  <c r="Q1180" i="48"/>
  <c r="J1180" i="48"/>
  <c r="H1180" i="48"/>
  <c r="S1180" i="48"/>
  <c r="I1180" i="48"/>
  <c r="R1180" i="48"/>
  <c r="K1181" i="48"/>
  <c r="L1181" i="48" s="1"/>
  <c r="M1181" i="48" s="1"/>
  <c r="F1181" i="48" a="1"/>
  <c r="F1181" i="48" s="1"/>
  <c r="C1181" i="48" a="1"/>
  <c r="C1181" i="48" s="1"/>
  <c r="G1181" i="48" s="1"/>
  <c r="P1180" i="48"/>
  <c r="N1181" i="48"/>
  <c r="O1181" i="48"/>
  <c r="A1182" i="48"/>
  <c r="U1181" i="48"/>
  <c r="B1181" i="48"/>
  <c r="T1181" i="48"/>
  <c r="H1181" i="48" l="1"/>
  <c r="S1181" i="48"/>
  <c r="I1181" i="48"/>
  <c r="F1182" i="48" a="1"/>
  <c r="F1182" i="48" s="1"/>
  <c r="C1182" i="48" a="1"/>
  <c r="C1182" i="48" s="1"/>
  <c r="K1182" i="48"/>
  <c r="L1182" i="48" s="1"/>
  <c r="M1182" i="48" s="1"/>
  <c r="D1181" i="48"/>
  <c r="E1181" i="48" s="1"/>
  <c r="P1181" i="48"/>
  <c r="J1181" i="48"/>
  <c r="R1181" i="48"/>
  <c r="Q1181" i="48"/>
  <c r="O1182" i="48"/>
  <c r="T1182" i="48"/>
  <c r="N1182" i="48"/>
  <c r="U1182" i="48"/>
  <c r="B1182" i="48"/>
  <c r="A1183" i="48"/>
  <c r="G1182" i="48" l="1"/>
  <c r="P1182" i="48"/>
  <c r="Q1182" i="48"/>
  <c r="H1182" i="48"/>
  <c r="J1182" i="48"/>
  <c r="I1182" i="48"/>
  <c r="S1182" i="48"/>
  <c r="D1182" i="48"/>
  <c r="E1182" i="48" s="1"/>
  <c r="K1183" i="48"/>
  <c r="L1183" i="48" s="1"/>
  <c r="M1183" i="48" s="1"/>
  <c r="F1183" i="48" a="1"/>
  <c r="F1183" i="48" s="1"/>
  <c r="C1183" i="48" a="1"/>
  <c r="C1183" i="48" s="1"/>
  <c r="G1183" i="48" s="1"/>
  <c r="R1182" i="48"/>
  <c r="B1183" i="48"/>
  <c r="T1183" i="48"/>
  <c r="U1183" i="48"/>
  <c r="A1184" i="48"/>
  <c r="N1183" i="48"/>
  <c r="O1183" i="48"/>
  <c r="I1183" i="48" l="1"/>
  <c r="H1183" i="48"/>
  <c r="R1183" i="48"/>
  <c r="D1183" i="48"/>
  <c r="E1183" i="48" s="1"/>
  <c r="C1184" i="48" a="1"/>
  <c r="C1184" i="48" s="1"/>
  <c r="S1184" i="48" s="1"/>
  <c r="K1184" i="48"/>
  <c r="L1184" i="48" s="1"/>
  <c r="M1184" i="48" s="1"/>
  <c r="F1184" i="48" a="1"/>
  <c r="F1184" i="48" s="1"/>
  <c r="P1183" i="48"/>
  <c r="S1183" i="48"/>
  <c r="Q1183" i="48"/>
  <c r="J1183" i="48"/>
  <c r="N1184" i="48"/>
  <c r="A1185" i="48"/>
  <c r="O1184" i="48"/>
  <c r="U1184" i="48"/>
  <c r="B1184" i="48"/>
  <c r="T1184" i="48"/>
  <c r="D1184" i="48" l="1"/>
  <c r="E1184" i="48" s="1"/>
  <c r="R1184" i="48"/>
  <c r="H1184" i="48"/>
  <c r="C1185" i="48" a="1"/>
  <c r="C1185" i="48" s="1"/>
  <c r="H1185" i="48" s="1"/>
  <c r="K1185" i="48"/>
  <c r="L1185" i="48" s="1"/>
  <c r="M1185" i="48" s="1"/>
  <c r="F1185" i="48" a="1"/>
  <c r="F1185" i="48" s="1"/>
  <c r="G1184" i="48"/>
  <c r="J1184" i="48"/>
  <c r="Q1184" i="48"/>
  <c r="P1184" i="48"/>
  <c r="I1184" i="48"/>
  <c r="N1185" i="48"/>
  <c r="T1185" i="48"/>
  <c r="O1185" i="48"/>
  <c r="B1185" i="48"/>
  <c r="A1186" i="48"/>
  <c r="U1185" i="48"/>
  <c r="I1185" i="48" l="1"/>
  <c r="F1186" i="48" a="1"/>
  <c r="F1186" i="48" s="1"/>
  <c r="K1186" i="48"/>
  <c r="L1186" i="48" s="1"/>
  <c r="M1186" i="48" s="1"/>
  <c r="C1186" i="48" a="1"/>
  <c r="C1186" i="48" s="1"/>
  <c r="G1186" i="48" s="1"/>
  <c r="Q1185" i="48"/>
  <c r="J1185" i="48"/>
  <c r="P1185" i="48"/>
  <c r="G1185" i="48"/>
  <c r="D1185" i="48"/>
  <c r="E1185" i="48" s="1"/>
  <c r="S1185" i="48"/>
  <c r="R1185" i="48"/>
  <c r="B1186" i="48"/>
  <c r="A1187" i="48"/>
  <c r="T1186" i="48"/>
  <c r="O1186" i="48"/>
  <c r="U1186" i="48"/>
  <c r="N1186" i="48"/>
  <c r="P1186" i="48" l="1"/>
  <c r="H1186" i="48"/>
  <c r="I1186" i="48"/>
  <c r="D1186" i="48"/>
  <c r="E1186" i="48" s="1"/>
  <c r="C1187" i="48" a="1"/>
  <c r="C1187" i="48" s="1"/>
  <c r="Q1187" i="48" s="1"/>
  <c r="F1187" i="48" a="1"/>
  <c r="F1187" i="48" s="1"/>
  <c r="K1187" i="48"/>
  <c r="L1187" i="48" s="1"/>
  <c r="M1187" i="48" s="1"/>
  <c r="R1186" i="48"/>
  <c r="S1186" i="48"/>
  <c r="Q1186" i="48"/>
  <c r="J1186" i="48"/>
  <c r="U1187" i="48"/>
  <c r="T1187" i="48"/>
  <c r="N1187" i="48"/>
  <c r="O1187" i="48"/>
  <c r="A1188" i="48"/>
  <c r="B1187" i="48"/>
  <c r="I1187" i="48" l="1"/>
  <c r="S1187" i="48"/>
  <c r="C1188" i="48" a="1"/>
  <c r="C1188" i="48" s="1"/>
  <c r="I1188" i="48" s="1"/>
  <c r="K1188" i="48"/>
  <c r="L1188" i="48" s="1"/>
  <c r="M1188" i="48" s="1"/>
  <c r="F1188" i="48" a="1"/>
  <c r="F1188" i="48" s="1"/>
  <c r="D1187" i="48"/>
  <c r="E1187" i="48" s="1"/>
  <c r="G1187" i="48"/>
  <c r="J1187" i="48"/>
  <c r="R1187" i="48"/>
  <c r="H1187" i="48"/>
  <c r="P1187" i="48"/>
  <c r="N1188" i="48"/>
  <c r="B1188" i="48"/>
  <c r="U1188" i="48"/>
  <c r="O1188" i="48"/>
  <c r="T1188" i="48"/>
  <c r="A1189" i="48"/>
  <c r="P1188" i="48" l="1"/>
  <c r="Q1188" i="48"/>
  <c r="S1188" i="48"/>
  <c r="J1188" i="48"/>
  <c r="R1188" i="48"/>
  <c r="G1188" i="48"/>
  <c r="D1188" i="48"/>
  <c r="E1188" i="48" s="1"/>
  <c r="H1188" i="48"/>
  <c r="C1189" i="48" a="1"/>
  <c r="C1189" i="48" s="1"/>
  <c r="F1189" i="48" a="1"/>
  <c r="F1189" i="48" s="1"/>
  <c r="K1189" i="48"/>
  <c r="L1189" i="48" s="1"/>
  <c r="M1189" i="48" s="1"/>
  <c r="T1189" i="48"/>
  <c r="N1189" i="48"/>
  <c r="U1189" i="48"/>
  <c r="B1189" i="48"/>
  <c r="A1190" i="48"/>
  <c r="O1189" i="48"/>
  <c r="D1189" i="48" l="1"/>
  <c r="E1189" i="48" s="1"/>
  <c r="R1189" i="48"/>
  <c r="Q1189" i="48"/>
  <c r="C1190" i="48" a="1"/>
  <c r="C1190" i="48" s="1"/>
  <c r="F1190" i="48" a="1"/>
  <c r="F1190" i="48" s="1"/>
  <c r="K1190" i="48"/>
  <c r="L1190" i="48" s="1"/>
  <c r="M1190" i="48" s="1"/>
  <c r="I1189" i="48"/>
  <c r="J1189" i="48"/>
  <c r="P1189" i="48"/>
  <c r="H1189" i="48"/>
  <c r="S1189" i="48"/>
  <c r="G1189" i="48"/>
  <c r="N1190" i="48"/>
  <c r="O1190" i="48"/>
  <c r="T1190" i="48"/>
  <c r="A1191" i="48"/>
  <c r="U1190" i="48"/>
  <c r="B1190" i="48"/>
  <c r="G1190" i="48" l="1"/>
  <c r="S1190" i="48"/>
  <c r="J1190" i="48"/>
  <c r="Q1190" i="48"/>
  <c r="I1190" i="48"/>
  <c r="C1191" i="48" a="1"/>
  <c r="C1191" i="48" s="1"/>
  <c r="Q1191" i="48" s="1"/>
  <c r="K1191" i="48"/>
  <c r="L1191" i="48" s="1"/>
  <c r="M1191" i="48" s="1"/>
  <c r="F1191" i="48" a="1"/>
  <c r="F1191" i="48" s="1"/>
  <c r="P1190" i="48"/>
  <c r="H1190" i="48"/>
  <c r="D1190" i="48"/>
  <c r="E1190" i="48" s="1"/>
  <c r="R1190" i="48"/>
  <c r="T1191" i="48"/>
  <c r="U1191" i="48"/>
  <c r="N1191" i="48"/>
  <c r="B1191" i="48"/>
  <c r="O1191" i="48"/>
  <c r="A1192" i="48"/>
  <c r="D1191" i="48" l="1"/>
  <c r="E1191" i="48" s="1"/>
  <c r="S1191" i="48"/>
  <c r="G1191" i="48"/>
  <c r="J1191" i="48"/>
  <c r="P1191" i="48"/>
  <c r="H1191" i="48"/>
  <c r="I1191" i="48"/>
  <c r="C1192" i="48" a="1"/>
  <c r="C1192" i="48" s="1"/>
  <c r="K1192" i="48"/>
  <c r="L1192" i="48" s="1"/>
  <c r="M1192" i="48" s="1"/>
  <c r="F1192" i="48" a="1"/>
  <c r="F1192" i="48" s="1"/>
  <c r="R1191" i="48"/>
  <c r="U1192" i="48"/>
  <c r="A1193" i="48"/>
  <c r="B1192" i="48"/>
  <c r="O1192" i="48"/>
  <c r="T1192" i="48"/>
  <c r="N1192" i="48"/>
  <c r="G1192" i="48" l="1"/>
  <c r="I1192" i="48"/>
  <c r="S1192" i="48"/>
  <c r="C1193" i="48" a="1"/>
  <c r="C1193" i="48" s="1"/>
  <c r="R1193" i="48" s="1"/>
  <c r="K1193" i="48"/>
  <c r="L1193" i="48" s="1"/>
  <c r="M1193" i="48" s="1"/>
  <c r="F1193" i="48" a="1"/>
  <c r="F1193" i="48" s="1"/>
  <c r="R1192" i="48"/>
  <c r="D1192" i="48"/>
  <c r="E1192" i="48" s="1"/>
  <c r="H1192" i="48"/>
  <c r="J1192" i="48"/>
  <c r="Q1192" i="48"/>
  <c r="P1192" i="48"/>
  <c r="O1193" i="48"/>
  <c r="T1193" i="48"/>
  <c r="A1194" i="48"/>
  <c r="N1193" i="48"/>
  <c r="U1193" i="48"/>
  <c r="B1193" i="48"/>
  <c r="J1193" i="48" l="1"/>
  <c r="C1194" i="48" a="1"/>
  <c r="C1194" i="48" s="1"/>
  <c r="F1194" i="48" a="1"/>
  <c r="F1194" i="48" s="1"/>
  <c r="K1194" i="48"/>
  <c r="L1194" i="48" s="1"/>
  <c r="M1194" i="48" s="1"/>
  <c r="I1193" i="48"/>
  <c r="Q1193" i="48"/>
  <c r="S1193" i="48"/>
  <c r="G1193" i="48"/>
  <c r="H1193" i="48"/>
  <c r="P1193" i="48"/>
  <c r="D1193" i="48"/>
  <c r="E1193" i="48" s="1"/>
  <c r="A1195" i="48"/>
  <c r="U1194" i="48"/>
  <c r="B1194" i="48"/>
  <c r="T1194" i="48"/>
  <c r="O1194" i="48"/>
  <c r="N1194" i="48"/>
  <c r="G1194" i="48" l="1"/>
  <c r="H1194" i="48"/>
  <c r="P1194" i="48"/>
  <c r="Q1194" i="48"/>
  <c r="I1194" i="48"/>
  <c r="J1194" i="48"/>
  <c r="F1195" i="48" a="1"/>
  <c r="F1195" i="48" s="1"/>
  <c r="C1195" i="48" a="1"/>
  <c r="C1195" i="48" s="1"/>
  <c r="I1195" i="48" s="1"/>
  <c r="K1195" i="48"/>
  <c r="L1195" i="48" s="1"/>
  <c r="M1195" i="48" s="1"/>
  <c r="S1194" i="48"/>
  <c r="D1194" i="48"/>
  <c r="E1194" i="48" s="1"/>
  <c r="R1194" i="48"/>
  <c r="A1196" i="48"/>
  <c r="O1195" i="48"/>
  <c r="N1195" i="48"/>
  <c r="B1195" i="48"/>
  <c r="U1195" i="48"/>
  <c r="T1195" i="48"/>
  <c r="H1195" i="48" l="1"/>
  <c r="P1195" i="48"/>
  <c r="D1195" i="48"/>
  <c r="E1195" i="48" s="1"/>
  <c r="R1195" i="48"/>
  <c r="Q1195" i="48"/>
  <c r="F1196" i="48" a="1"/>
  <c r="F1196" i="48" s="1"/>
  <c r="C1196" i="48" a="1"/>
  <c r="C1196" i="48" s="1"/>
  <c r="K1196" i="48"/>
  <c r="L1196" i="48" s="1"/>
  <c r="M1196" i="48" s="1"/>
  <c r="S1195" i="48"/>
  <c r="J1195" i="48"/>
  <c r="G1195" i="48"/>
  <c r="B1196" i="48"/>
  <c r="O1196" i="48"/>
  <c r="U1196" i="48"/>
  <c r="T1196" i="48"/>
  <c r="A1197" i="48"/>
  <c r="N1196" i="48"/>
  <c r="G1196" i="48" l="1"/>
  <c r="H1196" i="48"/>
  <c r="C1197" i="48" a="1"/>
  <c r="C1197" i="48" s="1"/>
  <c r="P1197" i="48" s="1"/>
  <c r="F1197" i="48" a="1"/>
  <c r="F1197" i="48" s="1"/>
  <c r="K1197" i="48"/>
  <c r="L1197" i="48" s="1"/>
  <c r="M1197" i="48" s="1"/>
  <c r="R1196" i="48"/>
  <c r="Q1196" i="48"/>
  <c r="P1196" i="48"/>
  <c r="S1196" i="48"/>
  <c r="I1196" i="48"/>
  <c r="J1196" i="48"/>
  <c r="D1196" i="48"/>
  <c r="E1196" i="48" s="1"/>
  <c r="A1198" i="48"/>
  <c r="U1197" i="48"/>
  <c r="O1197" i="48"/>
  <c r="T1197" i="48"/>
  <c r="N1197" i="48"/>
  <c r="B1197" i="48"/>
  <c r="I1197" i="48" l="1"/>
  <c r="R1197" i="48"/>
  <c r="C1198" i="48" a="1"/>
  <c r="C1198" i="48" s="1"/>
  <c r="K1198" i="48"/>
  <c r="L1198" i="48" s="1"/>
  <c r="M1198" i="48" s="1"/>
  <c r="F1198" i="48" a="1"/>
  <c r="F1198" i="48" s="1"/>
  <c r="Q1197" i="48"/>
  <c r="J1197" i="48"/>
  <c r="D1197" i="48"/>
  <c r="E1197" i="48" s="1"/>
  <c r="G1197" i="48"/>
  <c r="S1197" i="48"/>
  <c r="H1197" i="48"/>
  <c r="A1199" i="48"/>
  <c r="O1198" i="48"/>
  <c r="N1198" i="48"/>
  <c r="U1198" i="48"/>
  <c r="T1198" i="48"/>
  <c r="B1198" i="48"/>
  <c r="G1198" i="48" l="1"/>
  <c r="D1198" i="48"/>
  <c r="E1198" i="48" s="1"/>
  <c r="P1198" i="48"/>
  <c r="H1198" i="48"/>
  <c r="I1198" i="48"/>
  <c r="Q1198" i="48"/>
  <c r="S1198" i="48"/>
  <c r="F1199" i="48" a="1"/>
  <c r="F1199" i="48" s="1"/>
  <c r="K1199" i="48"/>
  <c r="L1199" i="48" s="1"/>
  <c r="M1199" i="48" s="1"/>
  <c r="C1199" i="48" a="1"/>
  <c r="C1199" i="48" s="1"/>
  <c r="H1199" i="48" s="1"/>
  <c r="R1198" i="48"/>
  <c r="J1198" i="48"/>
  <c r="A1200" i="48"/>
  <c r="O1199" i="48"/>
  <c r="T1199" i="48"/>
  <c r="B1199" i="48"/>
  <c r="U1199" i="48"/>
  <c r="N1199" i="48"/>
  <c r="G1199" i="48" l="1"/>
  <c r="R1199" i="48"/>
  <c r="I1199" i="48"/>
  <c r="P1199" i="48"/>
  <c r="F1200" i="48" a="1"/>
  <c r="F1200" i="48" s="1"/>
  <c r="K1200" i="48"/>
  <c r="L1200" i="48" s="1"/>
  <c r="M1200" i="48" s="1"/>
  <c r="C1200" i="48" a="1"/>
  <c r="C1200" i="48" s="1"/>
  <c r="D1199" i="48"/>
  <c r="E1199" i="48" s="1"/>
  <c r="S1199" i="48"/>
  <c r="J1199" i="48"/>
  <c r="Q1199" i="48"/>
  <c r="A1201" i="48"/>
  <c r="T1200" i="48"/>
  <c r="O1200" i="48"/>
  <c r="U1200" i="48"/>
  <c r="B1200" i="48"/>
  <c r="N1200" i="48"/>
  <c r="G1200" i="48" l="1"/>
  <c r="J1200" i="48"/>
  <c r="P1200" i="48"/>
  <c r="I1200" i="48"/>
  <c r="S1200" i="48"/>
  <c r="R1200" i="48"/>
  <c r="K1201" i="48"/>
  <c r="L1201" i="48" s="1"/>
  <c r="M1201" i="48" s="1"/>
  <c r="C1201" i="48" a="1"/>
  <c r="C1201" i="48" s="1"/>
  <c r="P1201" i="48" s="1"/>
  <c r="F1201" i="48" a="1"/>
  <c r="F1201" i="48" s="1"/>
  <c r="Q1200" i="48"/>
  <c r="H1200" i="48"/>
  <c r="D1200" i="48"/>
  <c r="E1200" i="48" s="1"/>
  <c r="O1201" i="48"/>
  <c r="N1201" i="48"/>
  <c r="U1201" i="48"/>
  <c r="B1201" i="48"/>
  <c r="A1202" i="48"/>
  <c r="T1201" i="48"/>
  <c r="F1202" i="48" l="1" a="1"/>
  <c r="F1202" i="48" s="1"/>
  <c r="K1202" i="48"/>
  <c r="L1202" i="48" s="1"/>
  <c r="M1202" i="48" s="1"/>
  <c r="C1202" i="48" a="1"/>
  <c r="C1202" i="48" s="1"/>
  <c r="D1201" i="48"/>
  <c r="E1201" i="48" s="1"/>
  <c r="G1201" i="48"/>
  <c r="S1201" i="48"/>
  <c r="R1201" i="48"/>
  <c r="H1201" i="48"/>
  <c r="I1201" i="48"/>
  <c r="J1201" i="48"/>
  <c r="Q1201" i="48"/>
  <c r="N1202" i="48"/>
  <c r="T1202" i="48"/>
  <c r="A1203" i="48"/>
  <c r="B1202" i="48"/>
  <c r="U1202" i="48"/>
  <c r="O1202" i="48"/>
  <c r="G1202" i="48" l="1"/>
  <c r="R1202" i="48"/>
  <c r="I1202" i="48"/>
  <c r="C1203" i="48" a="1"/>
  <c r="C1203" i="48" s="1"/>
  <c r="R1203" i="48" s="1"/>
  <c r="K1203" i="48"/>
  <c r="L1203" i="48" s="1"/>
  <c r="M1203" i="48" s="1"/>
  <c r="F1203" i="48" a="1"/>
  <c r="F1203" i="48" s="1"/>
  <c r="S1202" i="48"/>
  <c r="H1202" i="48"/>
  <c r="Q1202" i="48"/>
  <c r="J1202" i="48"/>
  <c r="D1202" i="48"/>
  <c r="E1202" i="48" s="1"/>
  <c r="P1202" i="48"/>
  <c r="A1204" i="48"/>
  <c r="O1203" i="48"/>
  <c r="U1203" i="48"/>
  <c r="B1203" i="48"/>
  <c r="T1203" i="48"/>
  <c r="N1203" i="48"/>
  <c r="S1203" i="48" l="1"/>
  <c r="P1203" i="48"/>
  <c r="J1203" i="48"/>
  <c r="H1203" i="48"/>
  <c r="C1204" i="48" a="1"/>
  <c r="C1204" i="48" s="1"/>
  <c r="K1204" i="48"/>
  <c r="L1204" i="48" s="1"/>
  <c r="M1204" i="48" s="1"/>
  <c r="F1204" i="48" a="1"/>
  <c r="F1204" i="48" s="1"/>
  <c r="I1203" i="48"/>
  <c r="G1203" i="48"/>
  <c r="D1203" i="48"/>
  <c r="E1203" i="48" s="1"/>
  <c r="Q1203" i="48"/>
  <c r="O1204" i="48"/>
  <c r="B1204" i="48"/>
  <c r="A1205" i="48"/>
  <c r="T1204" i="48"/>
  <c r="U1204" i="48"/>
  <c r="N1204" i="48"/>
  <c r="G1204" i="48" l="1"/>
  <c r="S1204" i="48"/>
  <c r="Q1204" i="48"/>
  <c r="R1204" i="48"/>
  <c r="C1205" i="48" a="1"/>
  <c r="C1205" i="48" s="1"/>
  <c r="S1205" i="48" s="1"/>
  <c r="F1205" i="48" a="1"/>
  <c r="F1205" i="48" s="1"/>
  <c r="K1205" i="48"/>
  <c r="L1205" i="48" s="1"/>
  <c r="M1205" i="48" s="1"/>
  <c r="I1204" i="48"/>
  <c r="P1204" i="48"/>
  <c r="J1204" i="48"/>
  <c r="H1204" i="48"/>
  <c r="D1204" i="48"/>
  <c r="E1204" i="48" s="1"/>
  <c r="A1206" i="48"/>
  <c r="O1205" i="48"/>
  <c r="N1205" i="48"/>
  <c r="B1205" i="48"/>
  <c r="T1205" i="48"/>
  <c r="U1205" i="48"/>
  <c r="Q1205" i="48" l="1"/>
  <c r="P1205" i="48"/>
  <c r="I1205" i="48"/>
  <c r="D1205" i="48"/>
  <c r="E1205" i="48" s="1"/>
  <c r="C1206" i="48" a="1"/>
  <c r="C1206" i="48" s="1"/>
  <c r="K1206" i="48"/>
  <c r="L1206" i="48" s="1"/>
  <c r="M1206" i="48" s="1"/>
  <c r="F1206" i="48" a="1"/>
  <c r="F1206" i="48" s="1"/>
  <c r="G1205" i="48"/>
  <c r="J1205" i="48"/>
  <c r="R1205" i="48"/>
  <c r="H1205" i="48"/>
  <c r="O1206" i="48"/>
  <c r="A1207" i="48"/>
  <c r="N1206" i="48"/>
  <c r="B1206" i="48"/>
  <c r="U1206" i="48"/>
  <c r="T1206" i="48"/>
  <c r="G1206" i="48" l="1"/>
  <c r="R1206" i="48"/>
  <c r="H1206" i="48"/>
  <c r="S1206" i="48"/>
  <c r="Q1206" i="48"/>
  <c r="K1207" i="48"/>
  <c r="L1207" i="48" s="1"/>
  <c r="M1207" i="48" s="1"/>
  <c r="C1207" i="48" a="1"/>
  <c r="C1207" i="48" s="1"/>
  <c r="F1207" i="48" a="1"/>
  <c r="F1207" i="48" s="1"/>
  <c r="I1206" i="48"/>
  <c r="P1206" i="48"/>
  <c r="D1206" i="48"/>
  <c r="E1206" i="48" s="1"/>
  <c r="J1206" i="48"/>
  <c r="O1207" i="48"/>
  <c r="B1207" i="48"/>
  <c r="A1208" i="48"/>
  <c r="N1207" i="48"/>
  <c r="T1207" i="48"/>
  <c r="U1207" i="48"/>
  <c r="G1207" i="48" l="1"/>
  <c r="S1207" i="48"/>
  <c r="Q1207" i="48"/>
  <c r="D1207" i="48"/>
  <c r="E1207" i="48" s="1"/>
  <c r="H1207" i="48"/>
  <c r="F1208" i="48" a="1"/>
  <c r="F1208" i="48" s="1"/>
  <c r="K1208" i="48"/>
  <c r="L1208" i="48" s="1"/>
  <c r="M1208" i="48" s="1"/>
  <c r="C1208" i="48" a="1"/>
  <c r="C1208" i="48" s="1"/>
  <c r="G1208" i="48" s="1"/>
  <c r="I1207" i="48"/>
  <c r="R1207" i="48"/>
  <c r="J1207" i="48"/>
  <c r="P1207" i="48"/>
  <c r="B1208" i="48"/>
  <c r="U1208" i="48"/>
  <c r="O1208" i="48"/>
  <c r="T1208" i="48"/>
  <c r="N1208" i="48"/>
  <c r="A1209" i="48"/>
  <c r="S1208" i="48" l="1"/>
  <c r="Q1208" i="48"/>
  <c r="J1208" i="48"/>
  <c r="D1208" i="48"/>
  <c r="E1208" i="48" s="1"/>
  <c r="I1208" i="48"/>
  <c r="R1208" i="48"/>
  <c r="P1208" i="48"/>
  <c r="F1209" i="48" a="1"/>
  <c r="F1209" i="48" s="1"/>
  <c r="K1209" i="48"/>
  <c r="L1209" i="48" s="1"/>
  <c r="M1209" i="48" s="1"/>
  <c r="C1209" i="48" a="1"/>
  <c r="C1209" i="48" s="1"/>
  <c r="P1209" i="48" s="1"/>
  <c r="H1208" i="48"/>
  <c r="T1209" i="48"/>
  <c r="O1209" i="48"/>
  <c r="B1209" i="48"/>
  <c r="N1209" i="48"/>
  <c r="U1209" i="48"/>
  <c r="A1210" i="48"/>
  <c r="I1209" i="48" l="1"/>
  <c r="D1209" i="48"/>
  <c r="E1209" i="48" s="1"/>
  <c r="R1209" i="48"/>
  <c r="H1209" i="48"/>
  <c r="S1209" i="48"/>
  <c r="Q1209" i="48"/>
  <c r="G1209" i="48"/>
  <c r="J1209" i="48"/>
  <c r="K1210" i="48"/>
  <c r="L1210" i="48" s="1"/>
  <c r="M1210" i="48" s="1"/>
  <c r="C1210" i="48" a="1"/>
  <c r="C1210" i="48" s="1"/>
  <c r="F1210" i="48" a="1"/>
  <c r="F1210" i="48" s="1"/>
  <c r="N1210" i="48"/>
  <c r="A1211" i="48"/>
  <c r="U1210" i="48"/>
  <c r="O1210" i="48"/>
  <c r="T1210" i="48"/>
  <c r="B1210" i="48"/>
  <c r="G1210" i="48" l="1"/>
  <c r="D1210" i="48"/>
  <c r="E1210" i="48" s="1"/>
  <c r="I1210" i="48"/>
  <c r="H1210" i="48"/>
  <c r="Q1210" i="48"/>
  <c r="J1210" i="48"/>
  <c r="R1210" i="48"/>
  <c r="P1210" i="48"/>
  <c r="K1211" i="48"/>
  <c r="L1211" i="48" s="1"/>
  <c r="M1211" i="48" s="1"/>
  <c r="F1211" i="48" a="1"/>
  <c r="F1211" i="48" s="1"/>
  <c r="C1211" i="48" a="1"/>
  <c r="C1211" i="48" s="1"/>
  <c r="G1211" i="48" s="1"/>
  <c r="S1210" i="48"/>
  <c r="U1211" i="48"/>
  <c r="B1211" i="48"/>
  <c r="T1211" i="48"/>
  <c r="N1211" i="48"/>
  <c r="A1212" i="48"/>
  <c r="O1211" i="48"/>
  <c r="S1211" i="48" l="1"/>
  <c r="P1211" i="48"/>
  <c r="H1211" i="48"/>
  <c r="F1212" i="48" a="1"/>
  <c r="F1212" i="48" s="1"/>
  <c r="C1212" i="48" a="1"/>
  <c r="C1212" i="48" s="1"/>
  <c r="K1212" i="48"/>
  <c r="L1212" i="48" s="1"/>
  <c r="M1212" i="48" s="1"/>
  <c r="R1211" i="48"/>
  <c r="J1211" i="48"/>
  <c r="Q1211" i="48"/>
  <c r="D1211" i="48"/>
  <c r="E1211" i="48" s="1"/>
  <c r="I1211" i="48"/>
  <c r="U1212" i="48"/>
  <c r="A1213" i="48"/>
  <c r="T1212" i="48"/>
  <c r="B1212" i="48"/>
  <c r="N1212" i="48"/>
  <c r="O1212" i="48"/>
  <c r="G1212" i="48" l="1"/>
  <c r="S1212" i="48"/>
  <c r="P1212" i="48"/>
  <c r="Q1212" i="48"/>
  <c r="J1212" i="48"/>
  <c r="F1213" i="48" a="1"/>
  <c r="F1213" i="48" s="1"/>
  <c r="C1213" i="48" a="1"/>
  <c r="C1213" i="48" s="1"/>
  <c r="K1213" i="48"/>
  <c r="L1213" i="48" s="1"/>
  <c r="M1213" i="48" s="1"/>
  <c r="R1212" i="48"/>
  <c r="I1212" i="48"/>
  <c r="H1212" i="48"/>
  <c r="D1212" i="48"/>
  <c r="E1212" i="48" s="1"/>
  <c r="B1213" i="48"/>
  <c r="A1214" i="48"/>
  <c r="U1213" i="48"/>
  <c r="O1213" i="48"/>
  <c r="N1213" i="48"/>
  <c r="T1213" i="48"/>
  <c r="G1213" i="48" l="1"/>
  <c r="Q1213" i="48"/>
  <c r="J1213" i="48"/>
  <c r="P1213" i="48"/>
  <c r="H1213" i="48"/>
  <c r="F1214" i="48" a="1"/>
  <c r="F1214" i="48" s="1"/>
  <c r="C1214" i="48" a="1"/>
  <c r="C1214" i="48" s="1"/>
  <c r="K1214" i="48"/>
  <c r="L1214" i="48" s="1"/>
  <c r="M1214" i="48" s="1"/>
  <c r="R1213" i="48"/>
  <c r="I1213" i="48"/>
  <c r="D1213" i="48"/>
  <c r="E1213" i="48" s="1"/>
  <c r="S1213" i="48"/>
  <c r="B1214" i="48"/>
  <c r="A1215" i="48"/>
  <c r="O1214" i="48"/>
  <c r="N1214" i="48"/>
  <c r="T1214" i="48"/>
  <c r="U1214" i="48"/>
  <c r="G1214" i="48" l="1"/>
  <c r="P1214" i="48"/>
  <c r="Q1214" i="48"/>
  <c r="H1214" i="48"/>
  <c r="R1214" i="48"/>
  <c r="C1215" i="48" a="1"/>
  <c r="C1215" i="48" s="1"/>
  <c r="K1215" i="48"/>
  <c r="L1215" i="48" s="1"/>
  <c r="M1215" i="48" s="1"/>
  <c r="F1215" i="48" a="1"/>
  <c r="F1215" i="48" s="1"/>
  <c r="S1214" i="48"/>
  <c r="I1214" i="48"/>
  <c r="J1214" i="48"/>
  <c r="D1214" i="48"/>
  <c r="E1214" i="48" s="1"/>
  <c r="N1215" i="48"/>
  <c r="O1215" i="48"/>
  <c r="U1215" i="48"/>
  <c r="A1216" i="48"/>
  <c r="B1215" i="48"/>
  <c r="T1215" i="48"/>
  <c r="S1215" i="48" l="1"/>
  <c r="H1215" i="48"/>
  <c r="Q1215" i="48"/>
  <c r="F1216" i="48" a="1"/>
  <c r="F1216" i="48" s="1"/>
  <c r="C1216" i="48" a="1"/>
  <c r="C1216" i="48" s="1"/>
  <c r="R1216" i="48" s="1"/>
  <c r="K1216" i="48"/>
  <c r="L1216" i="48" s="1"/>
  <c r="M1216" i="48" s="1"/>
  <c r="J1215" i="48"/>
  <c r="G1215" i="48"/>
  <c r="I1215" i="48"/>
  <c r="R1215" i="48"/>
  <c r="D1215" i="48"/>
  <c r="E1215" i="48" s="1"/>
  <c r="P1215" i="48"/>
  <c r="T1216" i="48"/>
  <c r="B1216" i="48"/>
  <c r="O1216" i="48"/>
  <c r="A1217" i="48"/>
  <c r="U1216" i="48"/>
  <c r="N1216" i="48"/>
  <c r="J1216" i="48" l="1"/>
  <c r="S1216" i="48"/>
  <c r="Q1216" i="48"/>
  <c r="P1216" i="48"/>
  <c r="I1216" i="48"/>
  <c r="F1217" i="48" a="1"/>
  <c r="F1217" i="48" s="1"/>
  <c r="K1217" i="48"/>
  <c r="L1217" i="48" s="1"/>
  <c r="M1217" i="48" s="1"/>
  <c r="C1217" i="48" a="1"/>
  <c r="C1217" i="48" s="1"/>
  <c r="G1217" i="48" s="1"/>
  <c r="G1216" i="48"/>
  <c r="D1216" i="48"/>
  <c r="E1216" i="48" s="1"/>
  <c r="H1216" i="48"/>
  <c r="U1217" i="48"/>
  <c r="N1217" i="48"/>
  <c r="A1218" i="48"/>
  <c r="O1217" i="48"/>
  <c r="T1217" i="48"/>
  <c r="B1217" i="48"/>
  <c r="S1217" i="48" l="1"/>
  <c r="Q1217" i="48"/>
  <c r="D1217" i="48"/>
  <c r="E1217" i="48" s="1"/>
  <c r="C1218" i="48" a="1"/>
  <c r="C1218" i="48" s="1"/>
  <c r="P1218" i="48" s="1"/>
  <c r="K1218" i="48"/>
  <c r="L1218" i="48" s="1"/>
  <c r="M1218" i="48" s="1"/>
  <c r="F1218" i="48" a="1"/>
  <c r="F1218" i="48" s="1"/>
  <c r="H1217" i="48"/>
  <c r="R1217" i="48"/>
  <c r="I1217" i="48"/>
  <c r="J1217" i="48"/>
  <c r="P1217" i="48"/>
  <c r="T1218" i="48"/>
  <c r="U1218" i="48"/>
  <c r="A1219" i="48"/>
  <c r="O1218" i="48"/>
  <c r="N1218" i="48"/>
  <c r="B1218" i="48"/>
  <c r="S1218" i="48" l="1"/>
  <c r="J1218" i="48"/>
  <c r="D1218" i="48"/>
  <c r="E1218" i="48" s="1"/>
  <c r="K1219" i="48"/>
  <c r="L1219" i="48" s="1"/>
  <c r="M1219" i="48" s="1"/>
  <c r="F1219" i="48" a="1"/>
  <c r="F1219" i="48" s="1"/>
  <c r="C1219" i="48" a="1"/>
  <c r="C1219" i="48" s="1"/>
  <c r="H1218" i="48"/>
  <c r="G1218" i="48"/>
  <c r="R1218" i="48"/>
  <c r="Q1218" i="48"/>
  <c r="I1218" i="48"/>
  <c r="U1219" i="48"/>
  <c r="O1219" i="48"/>
  <c r="A1220" i="48"/>
  <c r="N1219" i="48"/>
  <c r="B1219" i="48"/>
  <c r="T1219" i="48"/>
  <c r="G1219" i="48" l="1"/>
  <c r="H1219" i="48"/>
  <c r="Q1219" i="48"/>
  <c r="R1219" i="48"/>
  <c r="D1219" i="48"/>
  <c r="E1219" i="48" s="1"/>
  <c r="S1219" i="48"/>
  <c r="I1219" i="48"/>
  <c r="C1220" i="48" a="1"/>
  <c r="C1220" i="48" s="1"/>
  <c r="Q1220" i="48" s="1"/>
  <c r="F1220" i="48" a="1"/>
  <c r="F1220" i="48" s="1"/>
  <c r="K1220" i="48"/>
  <c r="L1220" i="48" s="1"/>
  <c r="M1220" i="48" s="1"/>
  <c r="P1219" i="48"/>
  <c r="J1219" i="48"/>
  <c r="B1220" i="48"/>
  <c r="O1220" i="48"/>
  <c r="T1220" i="48"/>
  <c r="N1220" i="48"/>
  <c r="U1220" i="48"/>
  <c r="A1221" i="48"/>
  <c r="R1220" i="48" l="1"/>
  <c r="G1220" i="48"/>
  <c r="P1220" i="48"/>
  <c r="S1220" i="48"/>
  <c r="D1220" i="48"/>
  <c r="E1220" i="48" s="1"/>
  <c r="J1220" i="48"/>
  <c r="C1221" i="48" a="1"/>
  <c r="C1221" i="48" s="1"/>
  <c r="K1221" i="48"/>
  <c r="L1221" i="48" s="1"/>
  <c r="M1221" i="48" s="1"/>
  <c r="F1221" i="48" a="1"/>
  <c r="F1221" i="48" s="1"/>
  <c r="I1220" i="48"/>
  <c r="H1220" i="48"/>
  <c r="A1222" i="48"/>
  <c r="O1221" i="48"/>
  <c r="N1221" i="48"/>
  <c r="T1221" i="48"/>
  <c r="U1221" i="48"/>
  <c r="B1221" i="48"/>
  <c r="G1221" i="48" l="1"/>
  <c r="R1221" i="48"/>
  <c r="P1221" i="48"/>
  <c r="H1221" i="48"/>
  <c r="I1221" i="48"/>
  <c r="D1221" i="48"/>
  <c r="E1221" i="48" s="1"/>
  <c r="Q1221" i="48"/>
  <c r="J1221" i="48"/>
  <c r="F1222" i="48" a="1"/>
  <c r="F1222" i="48" s="1"/>
  <c r="K1222" i="48"/>
  <c r="L1222" i="48" s="1"/>
  <c r="M1222" i="48" s="1"/>
  <c r="C1222" i="48" a="1"/>
  <c r="C1222" i="48" s="1"/>
  <c r="G1222" i="48" s="1"/>
  <c r="S1221" i="48"/>
  <c r="O1222" i="48"/>
  <c r="N1222" i="48"/>
  <c r="B1222" i="48"/>
  <c r="T1222" i="48"/>
  <c r="A1223" i="48"/>
  <c r="U1222" i="48"/>
  <c r="D1222" i="48" l="1"/>
  <c r="E1222" i="48" s="1"/>
  <c r="H1222" i="48"/>
  <c r="Q1222" i="48"/>
  <c r="I1222" i="48"/>
  <c r="J1222" i="48"/>
  <c r="S1222" i="48"/>
  <c r="P1222" i="48"/>
  <c r="R1222" i="48"/>
  <c r="K1223" i="48"/>
  <c r="L1223" i="48" s="1"/>
  <c r="M1223" i="48" s="1"/>
  <c r="C1223" i="48" a="1"/>
  <c r="C1223" i="48" s="1"/>
  <c r="F1223" i="48" a="1"/>
  <c r="F1223" i="48" s="1"/>
  <c r="N1223" i="48"/>
  <c r="U1223" i="48"/>
  <c r="T1223" i="48"/>
  <c r="A1224" i="48"/>
  <c r="O1223" i="48"/>
  <c r="B1223" i="48"/>
  <c r="G1223" i="48" l="1"/>
  <c r="Q1223" i="48"/>
  <c r="C1224" i="48" a="1"/>
  <c r="C1224" i="48" s="1"/>
  <c r="I1224" i="48" s="1"/>
  <c r="F1224" i="48" a="1"/>
  <c r="F1224" i="48" s="1"/>
  <c r="K1224" i="48"/>
  <c r="L1224" i="48" s="1"/>
  <c r="M1224" i="48" s="1"/>
  <c r="D1223" i="48"/>
  <c r="E1223" i="48" s="1"/>
  <c r="H1223" i="48"/>
  <c r="S1223" i="48"/>
  <c r="P1223" i="48"/>
  <c r="R1223" i="48"/>
  <c r="I1223" i="48"/>
  <c r="J1223" i="48"/>
  <c r="T1224" i="48"/>
  <c r="N1224" i="48"/>
  <c r="O1224" i="48"/>
  <c r="U1224" i="48"/>
  <c r="B1224" i="48"/>
  <c r="A1225" i="48"/>
  <c r="P1224" i="48" l="1"/>
  <c r="R1224" i="48"/>
  <c r="Q1224" i="48"/>
  <c r="H1224" i="48"/>
  <c r="D1224" i="48"/>
  <c r="E1224" i="48" s="1"/>
  <c r="J1224" i="48"/>
  <c r="C1225" i="48" a="1"/>
  <c r="C1225" i="48" s="1"/>
  <c r="F1225" i="48" a="1"/>
  <c r="F1225" i="48" s="1"/>
  <c r="K1225" i="48"/>
  <c r="L1225" i="48" s="1"/>
  <c r="M1225" i="48" s="1"/>
  <c r="G1224" i="48"/>
  <c r="S1224" i="48"/>
  <c r="O1225" i="48"/>
  <c r="U1225" i="48"/>
  <c r="A1226" i="48"/>
  <c r="T1225" i="48"/>
  <c r="B1225" i="48"/>
  <c r="N1225" i="48"/>
  <c r="G1225" i="48" l="1"/>
  <c r="Q1225" i="48"/>
  <c r="I1225" i="48"/>
  <c r="P1225" i="48"/>
  <c r="J1225" i="48"/>
  <c r="S1225" i="48"/>
  <c r="C1226" i="48" a="1"/>
  <c r="C1226" i="48" s="1"/>
  <c r="K1226" i="48"/>
  <c r="L1226" i="48" s="1"/>
  <c r="M1226" i="48" s="1"/>
  <c r="F1226" i="48" a="1"/>
  <c r="F1226" i="48" s="1"/>
  <c r="H1225" i="48"/>
  <c r="D1225" i="48"/>
  <c r="E1225" i="48" s="1"/>
  <c r="R1225" i="48"/>
  <c r="A1227" i="48"/>
  <c r="U1226" i="48"/>
  <c r="T1226" i="48"/>
  <c r="N1226" i="48"/>
  <c r="B1226" i="48"/>
  <c r="O1226" i="48"/>
  <c r="G1226" i="48" l="1"/>
  <c r="P1226" i="48"/>
  <c r="J1226" i="48"/>
  <c r="D1226" i="48"/>
  <c r="E1226" i="48" s="1"/>
  <c r="S1226" i="48"/>
  <c r="F1227" i="48" a="1"/>
  <c r="F1227" i="48" s="1"/>
  <c r="C1227" i="48" a="1"/>
  <c r="C1227" i="48" s="1"/>
  <c r="G1227" i="48" s="1"/>
  <c r="K1227" i="48"/>
  <c r="L1227" i="48" s="1"/>
  <c r="M1227" i="48" s="1"/>
  <c r="R1226" i="48"/>
  <c r="Q1226" i="48"/>
  <c r="H1226" i="48"/>
  <c r="I1226" i="48"/>
  <c r="U1227" i="48"/>
  <c r="A1228" i="48"/>
  <c r="O1227" i="48"/>
  <c r="B1227" i="48"/>
  <c r="T1227" i="48"/>
  <c r="N1227" i="48"/>
  <c r="P1227" i="48" l="1"/>
  <c r="R1227" i="48"/>
  <c r="J1227" i="48"/>
  <c r="I1227" i="48"/>
  <c r="F1228" i="48" a="1"/>
  <c r="F1228" i="48" s="1"/>
  <c r="K1228" i="48"/>
  <c r="L1228" i="48" s="1"/>
  <c r="M1228" i="48" s="1"/>
  <c r="C1228" i="48" a="1"/>
  <c r="C1228" i="48" s="1"/>
  <c r="H1227" i="48"/>
  <c r="Q1227" i="48"/>
  <c r="S1227" i="48"/>
  <c r="D1227" i="48"/>
  <c r="E1227" i="48" s="1"/>
  <c r="O1228" i="48"/>
  <c r="A1229" i="48"/>
  <c r="B1228" i="48"/>
  <c r="N1228" i="48"/>
  <c r="T1228" i="48"/>
  <c r="U1228" i="48"/>
  <c r="G1228" i="48" l="1"/>
  <c r="F1229" i="48" a="1"/>
  <c r="F1229" i="48" s="1"/>
  <c r="K1229" i="48"/>
  <c r="L1229" i="48" s="1"/>
  <c r="M1229" i="48" s="1"/>
  <c r="C1229" i="48" a="1"/>
  <c r="C1229" i="48" s="1"/>
  <c r="G1229" i="48" s="1"/>
  <c r="H1228" i="48"/>
  <c r="Q1228" i="48"/>
  <c r="R1228" i="48"/>
  <c r="J1228" i="48"/>
  <c r="I1228" i="48"/>
  <c r="D1228" i="48"/>
  <c r="E1228" i="48" s="1"/>
  <c r="P1228" i="48"/>
  <c r="S1228" i="48"/>
  <c r="U1229" i="48"/>
  <c r="N1229" i="48"/>
  <c r="O1229" i="48"/>
  <c r="A1230" i="48"/>
  <c r="B1229" i="48"/>
  <c r="T1229" i="48"/>
  <c r="D1229" i="48" l="1"/>
  <c r="E1229" i="48" s="1"/>
  <c r="P1229" i="48"/>
  <c r="F1230" i="48" a="1"/>
  <c r="F1230" i="48" s="1"/>
  <c r="C1230" i="48" a="1"/>
  <c r="C1230" i="48" s="1"/>
  <c r="G1230" i="48" s="1"/>
  <c r="K1230" i="48"/>
  <c r="L1230" i="48" s="1"/>
  <c r="M1230" i="48" s="1"/>
  <c r="Q1229" i="48"/>
  <c r="J1229" i="48"/>
  <c r="H1229" i="48"/>
  <c r="S1229" i="48"/>
  <c r="R1229" i="48"/>
  <c r="I1229" i="48"/>
  <c r="B1230" i="48"/>
  <c r="T1230" i="48"/>
  <c r="A1231" i="48"/>
  <c r="O1230" i="48"/>
  <c r="U1230" i="48"/>
  <c r="N1230" i="48"/>
  <c r="Q1230" i="48" l="1"/>
  <c r="K1231" i="48"/>
  <c r="L1231" i="48" s="1"/>
  <c r="M1231" i="48" s="1"/>
  <c r="F1231" i="48" a="1"/>
  <c r="F1231" i="48" s="1"/>
  <c r="C1231" i="48" a="1"/>
  <c r="C1231" i="48" s="1"/>
  <c r="D1230" i="48"/>
  <c r="E1230" i="48" s="1"/>
  <c r="R1230" i="48"/>
  <c r="P1230" i="48"/>
  <c r="S1230" i="48"/>
  <c r="H1230" i="48"/>
  <c r="I1230" i="48"/>
  <c r="J1230" i="48"/>
  <c r="U1231" i="48"/>
  <c r="T1231" i="48"/>
  <c r="N1231" i="48"/>
  <c r="O1231" i="48"/>
  <c r="B1231" i="48"/>
  <c r="A1232" i="48"/>
  <c r="G1231" i="48" l="1"/>
  <c r="J1231" i="48"/>
  <c r="S1231" i="48"/>
  <c r="P1231" i="48"/>
  <c r="H1231" i="48"/>
  <c r="Q1231" i="48"/>
  <c r="D1231" i="48"/>
  <c r="E1231" i="48" s="1"/>
  <c r="R1231" i="48"/>
  <c r="I1231" i="48"/>
  <c r="C1232" i="48" a="1"/>
  <c r="C1232" i="48" s="1"/>
  <c r="Q1232" i="48" s="1"/>
  <c r="F1232" i="48" a="1"/>
  <c r="F1232" i="48" s="1"/>
  <c r="K1232" i="48"/>
  <c r="L1232" i="48" s="1"/>
  <c r="M1232" i="48" s="1"/>
  <c r="N1232" i="48"/>
  <c r="B1232" i="48"/>
  <c r="T1232" i="48"/>
  <c r="U1232" i="48"/>
  <c r="O1232" i="48"/>
  <c r="A1233" i="48"/>
  <c r="D1232" i="48" l="1"/>
  <c r="E1232" i="48" s="1"/>
  <c r="S1232" i="48"/>
  <c r="I1232" i="48"/>
  <c r="H1232" i="48"/>
  <c r="P1232" i="48"/>
  <c r="C1233" i="48" a="1"/>
  <c r="C1233" i="48" s="1"/>
  <c r="K1233" i="48"/>
  <c r="L1233" i="48" s="1"/>
  <c r="M1233" i="48" s="1"/>
  <c r="F1233" i="48" a="1"/>
  <c r="F1233" i="48" s="1"/>
  <c r="R1232" i="48"/>
  <c r="J1232" i="48"/>
  <c r="G1232" i="48"/>
  <c r="B1233" i="48"/>
  <c r="A1234" i="48"/>
  <c r="T1233" i="48"/>
  <c r="O1233" i="48"/>
  <c r="U1233" i="48"/>
  <c r="N1233" i="48"/>
  <c r="G1233" i="48" l="1"/>
  <c r="P1233" i="48"/>
  <c r="Q1233" i="48"/>
  <c r="S1233" i="48"/>
  <c r="I1233" i="48"/>
  <c r="R1233" i="48"/>
  <c r="F1234" i="48" a="1"/>
  <c r="F1234" i="48" s="1"/>
  <c r="C1234" i="48" a="1"/>
  <c r="C1234" i="48" s="1"/>
  <c r="K1234" i="48"/>
  <c r="L1234" i="48" s="1"/>
  <c r="M1234" i="48" s="1"/>
  <c r="H1233" i="48"/>
  <c r="J1233" i="48"/>
  <c r="D1233" i="48"/>
  <c r="E1233" i="48" s="1"/>
  <c r="U1234" i="48"/>
  <c r="T1234" i="48"/>
  <c r="B1234" i="48"/>
  <c r="A1235" i="48"/>
  <c r="N1234" i="48"/>
  <c r="O1234" i="48"/>
  <c r="G1234" i="48" l="1"/>
  <c r="R1234" i="48"/>
  <c r="C1235" i="48" a="1"/>
  <c r="C1235" i="48" s="1"/>
  <c r="I1235" i="48" s="1"/>
  <c r="F1235" i="48" a="1"/>
  <c r="F1235" i="48" s="1"/>
  <c r="K1235" i="48"/>
  <c r="L1235" i="48" s="1"/>
  <c r="M1235" i="48" s="1"/>
  <c r="J1234" i="48"/>
  <c r="D1234" i="48"/>
  <c r="E1234" i="48" s="1"/>
  <c r="Q1234" i="48"/>
  <c r="I1234" i="48"/>
  <c r="S1234" i="48"/>
  <c r="H1234" i="48"/>
  <c r="P1234" i="48"/>
  <c r="B1235" i="48"/>
  <c r="O1235" i="48"/>
  <c r="A1236" i="48"/>
  <c r="U1235" i="48"/>
  <c r="T1235" i="48"/>
  <c r="N1235" i="48"/>
  <c r="P1235" i="48" l="1"/>
  <c r="S1235" i="48"/>
  <c r="D1235" i="48"/>
  <c r="E1235" i="48" s="1"/>
  <c r="C1236" i="48" a="1"/>
  <c r="C1236" i="48" s="1"/>
  <c r="K1236" i="48"/>
  <c r="L1236" i="48" s="1"/>
  <c r="M1236" i="48" s="1"/>
  <c r="F1236" i="48" a="1"/>
  <c r="F1236" i="48" s="1"/>
  <c r="R1235" i="48"/>
  <c r="J1235" i="48"/>
  <c r="Q1235" i="48"/>
  <c r="G1235" i="48"/>
  <c r="H1235" i="48"/>
  <c r="B1236" i="48"/>
  <c r="O1236" i="48"/>
  <c r="A1237" i="48"/>
  <c r="U1236" i="48"/>
  <c r="T1236" i="48"/>
  <c r="N1236" i="48"/>
  <c r="G1236" i="48" l="1"/>
  <c r="R1236" i="48"/>
  <c r="H1236" i="48"/>
  <c r="I1236" i="48"/>
  <c r="Q1236" i="48"/>
  <c r="D1236" i="48"/>
  <c r="E1236" i="48" s="1"/>
  <c r="J1236" i="48"/>
  <c r="P1236" i="48"/>
  <c r="F1237" i="48" a="1"/>
  <c r="F1237" i="48" s="1"/>
  <c r="K1237" i="48"/>
  <c r="L1237" i="48" s="1"/>
  <c r="M1237" i="48" s="1"/>
  <c r="C1237" i="48" a="1"/>
  <c r="C1237" i="48" s="1"/>
  <c r="G1237" i="48" s="1"/>
  <c r="S1236" i="48"/>
  <c r="U1237" i="48"/>
  <c r="O1237" i="48"/>
  <c r="T1237" i="48"/>
  <c r="B1237" i="48"/>
  <c r="A1238" i="48"/>
  <c r="N1237" i="48"/>
  <c r="D1237" i="48" l="1"/>
  <c r="E1237" i="48" s="1"/>
  <c r="P1237" i="48"/>
  <c r="R1237" i="48"/>
  <c r="J1237" i="48"/>
  <c r="S1237" i="48"/>
  <c r="C1238" i="48" a="1"/>
  <c r="C1238" i="48" s="1"/>
  <c r="D1238" i="48" s="1"/>
  <c r="E1238" i="48" s="1"/>
  <c r="K1238" i="48"/>
  <c r="L1238" i="48" s="1"/>
  <c r="M1238" i="48" s="1"/>
  <c r="F1238" i="48" a="1"/>
  <c r="F1238" i="48" s="1"/>
  <c r="Q1237" i="48"/>
  <c r="I1237" i="48"/>
  <c r="H1237" i="48"/>
  <c r="A1239" i="48"/>
  <c r="O1238" i="48"/>
  <c r="N1238" i="48"/>
  <c r="U1238" i="48"/>
  <c r="T1238" i="48"/>
  <c r="B1238" i="48"/>
  <c r="S1238" i="48" l="1"/>
  <c r="P1238" i="48"/>
  <c r="G1238" i="48"/>
  <c r="Q1238" i="48"/>
  <c r="J1238" i="48"/>
  <c r="F1239" i="48" a="1"/>
  <c r="F1239" i="48" s="1"/>
  <c r="K1239" i="48"/>
  <c r="L1239" i="48" s="1"/>
  <c r="M1239" i="48" s="1"/>
  <c r="C1239" i="48" a="1"/>
  <c r="C1239" i="48" s="1"/>
  <c r="H1238" i="48"/>
  <c r="R1238" i="48"/>
  <c r="I1238" i="48"/>
  <c r="U1239" i="48"/>
  <c r="O1239" i="48"/>
  <c r="B1239" i="48"/>
  <c r="T1239" i="48"/>
  <c r="A1240" i="48"/>
  <c r="N1239" i="48"/>
  <c r="G1239" i="48" l="1"/>
  <c r="H1239" i="48"/>
  <c r="K1240" i="48"/>
  <c r="L1240" i="48" s="1"/>
  <c r="M1240" i="48" s="1"/>
  <c r="C1240" i="48" a="1"/>
  <c r="C1240" i="48" s="1"/>
  <c r="H1240" i="48" s="1"/>
  <c r="F1240" i="48" a="1"/>
  <c r="F1240" i="48" s="1"/>
  <c r="R1239" i="48"/>
  <c r="Q1239" i="48"/>
  <c r="D1239" i="48"/>
  <c r="E1239" i="48" s="1"/>
  <c r="J1239" i="48"/>
  <c r="P1239" i="48"/>
  <c r="I1239" i="48"/>
  <c r="S1239" i="48"/>
  <c r="O1240" i="48"/>
  <c r="T1240" i="48"/>
  <c r="B1240" i="48"/>
  <c r="A1241" i="48"/>
  <c r="U1240" i="48"/>
  <c r="N1240" i="48"/>
  <c r="I1240" i="48" l="1"/>
  <c r="R1240" i="48"/>
  <c r="P1240" i="48"/>
  <c r="C1241" i="48" a="1"/>
  <c r="C1241" i="48" s="1"/>
  <c r="F1241" i="48" a="1"/>
  <c r="F1241" i="48" s="1"/>
  <c r="K1241" i="48"/>
  <c r="L1241" i="48" s="1"/>
  <c r="M1241" i="48" s="1"/>
  <c r="D1240" i="48"/>
  <c r="E1240" i="48" s="1"/>
  <c r="G1240" i="48"/>
  <c r="S1240" i="48"/>
  <c r="J1240" i="48"/>
  <c r="Q1240" i="48"/>
  <c r="U1241" i="48"/>
  <c r="T1241" i="48"/>
  <c r="N1241" i="48"/>
  <c r="B1241" i="48"/>
  <c r="O1241" i="48"/>
  <c r="A1242" i="48"/>
  <c r="G1241" i="48" l="1"/>
  <c r="R1241" i="48"/>
  <c r="I1241" i="48"/>
  <c r="S1241" i="48"/>
  <c r="K1242" i="48"/>
  <c r="L1242" i="48" s="1"/>
  <c r="M1242" i="48" s="1"/>
  <c r="F1242" i="48" a="1"/>
  <c r="F1242" i="48" s="1"/>
  <c r="C1242" i="48" a="1"/>
  <c r="C1242" i="48" s="1"/>
  <c r="G1242" i="48" s="1"/>
  <c r="Q1241" i="48"/>
  <c r="H1241" i="48"/>
  <c r="P1241" i="48"/>
  <c r="J1241" i="48"/>
  <c r="D1241" i="48"/>
  <c r="E1241" i="48" s="1"/>
  <c r="B1242" i="48"/>
  <c r="A1243" i="48"/>
  <c r="N1242" i="48"/>
  <c r="U1242" i="48"/>
  <c r="T1242" i="48"/>
  <c r="O1242" i="48"/>
  <c r="I1242" i="48" l="1"/>
  <c r="J1242" i="48"/>
  <c r="H1242" i="48"/>
  <c r="K1243" i="48"/>
  <c r="L1243" i="48" s="1"/>
  <c r="M1243" i="48" s="1"/>
  <c r="C1243" i="48" a="1"/>
  <c r="C1243" i="48" s="1"/>
  <c r="I1243" i="48" s="1"/>
  <c r="F1243" i="48" a="1"/>
  <c r="F1243" i="48" s="1"/>
  <c r="D1242" i="48"/>
  <c r="E1242" i="48" s="1"/>
  <c r="P1242" i="48"/>
  <c r="Q1242" i="48"/>
  <c r="S1242" i="48"/>
  <c r="R1242" i="48"/>
  <c r="B1243" i="48"/>
  <c r="U1243" i="48"/>
  <c r="T1243" i="48"/>
  <c r="N1243" i="48"/>
  <c r="A1244" i="48"/>
  <c r="O1243" i="48"/>
  <c r="Q1243" i="48" l="1"/>
  <c r="J1243" i="48"/>
  <c r="P1243" i="48"/>
  <c r="D1243" i="48"/>
  <c r="E1243" i="48" s="1"/>
  <c r="G1243" i="48"/>
  <c r="S1243" i="48"/>
  <c r="H1243" i="48"/>
  <c r="R1243" i="48"/>
  <c r="K1244" i="48"/>
  <c r="L1244" i="48" s="1"/>
  <c r="M1244" i="48" s="1"/>
  <c r="C1244" i="48" a="1"/>
  <c r="C1244" i="48" s="1"/>
  <c r="F1244" i="48" a="1"/>
  <c r="F1244" i="48" s="1"/>
  <c r="A1245" i="48"/>
  <c r="T1244" i="48"/>
  <c r="O1244" i="48"/>
  <c r="U1244" i="48"/>
  <c r="N1244" i="48"/>
  <c r="B1244" i="48"/>
  <c r="D1244" i="48" l="1"/>
  <c r="E1244" i="48" s="1"/>
  <c r="H1244" i="48"/>
  <c r="J1244" i="48"/>
  <c r="P1244" i="48"/>
  <c r="R1244" i="48"/>
  <c r="I1244" i="48"/>
  <c r="C1245" i="48" a="1"/>
  <c r="C1245" i="48" s="1"/>
  <c r="K1245" i="48"/>
  <c r="L1245" i="48" s="1"/>
  <c r="M1245" i="48" s="1"/>
  <c r="F1245" i="48" a="1"/>
  <c r="F1245" i="48" s="1"/>
  <c r="S1244" i="48"/>
  <c r="G1244" i="48"/>
  <c r="Q1244" i="48"/>
  <c r="T1245" i="48"/>
  <c r="N1245" i="48"/>
  <c r="O1245" i="48"/>
  <c r="A1246" i="48"/>
  <c r="U1245" i="48"/>
  <c r="B1245" i="48"/>
  <c r="G1245" i="48" l="1"/>
  <c r="P1245" i="48"/>
  <c r="H1245" i="48"/>
  <c r="F1246" i="48" a="1"/>
  <c r="F1246" i="48" s="1"/>
  <c r="K1246" i="48"/>
  <c r="L1246" i="48" s="1"/>
  <c r="M1246" i="48" s="1"/>
  <c r="C1246" i="48" a="1"/>
  <c r="C1246" i="48" s="1"/>
  <c r="G1246" i="48" s="1"/>
  <c r="I1245" i="48"/>
  <c r="R1245" i="48"/>
  <c r="Q1245" i="48"/>
  <c r="D1245" i="48"/>
  <c r="E1245" i="48" s="1"/>
  <c r="S1245" i="48"/>
  <c r="J1245" i="48"/>
  <c r="O1246" i="48"/>
  <c r="T1246" i="48"/>
  <c r="N1246" i="48"/>
  <c r="U1246" i="48"/>
  <c r="B1246" i="48"/>
  <c r="A1247" i="48"/>
  <c r="S1246" i="48" l="1"/>
  <c r="I1246" i="48"/>
  <c r="J1246" i="48"/>
  <c r="R1246" i="48"/>
  <c r="H1246" i="48"/>
  <c r="P1246" i="48"/>
  <c r="Q1246" i="48"/>
  <c r="D1246" i="48"/>
  <c r="E1246" i="48" s="1"/>
  <c r="K1247" i="48"/>
  <c r="L1247" i="48" s="1"/>
  <c r="M1247" i="48" s="1"/>
  <c r="C1247" i="48" a="1"/>
  <c r="C1247" i="48" s="1"/>
  <c r="F1247" i="48" a="1"/>
  <c r="F1247" i="48" s="1"/>
  <c r="O1247" i="48"/>
  <c r="A1248" i="48"/>
  <c r="N1247" i="48"/>
  <c r="B1247" i="48"/>
  <c r="U1247" i="48"/>
  <c r="T1247" i="48"/>
  <c r="D1247" i="48" l="1"/>
  <c r="E1247" i="48" s="1"/>
  <c r="K1248" i="48"/>
  <c r="L1248" i="48" s="1"/>
  <c r="M1248" i="48" s="1"/>
  <c r="F1248" i="48" a="1"/>
  <c r="F1248" i="48" s="1"/>
  <c r="C1248" i="48" a="1"/>
  <c r="C1248" i="48" s="1"/>
  <c r="G1248" i="48" s="1"/>
  <c r="I1247" i="48"/>
  <c r="J1247" i="48"/>
  <c r="S1247" i="48"/>
  <c r="Q1247" i="48"/>
  <c r="P1247" i="48"/>
  <c r="H1247" i="48"/>
  <c r="G1247" i="48"/>
  <c r="R1247" i="48"/>
  <c r="A1249" i="48"/>
  <c r="O1248" i="48"/>
  <c r="T1248" i="48"/>
  <c r="U1248" i="48"/>
  <c r="N1248" i="48"/>
  <c r="B1248" i="48"/>
  <c r="I1248" i="48" l="1"/>
  <c r="Q1248" i="48"/>
  <c r="H1248" i="48"/>
  <c r="D1248" i="48"/>
  <c r="E1248" i="48" s="1"/>
  <c r="F1249" i="48" a="1"/>
  <c r="F1249" i="48" s="1"/>
  <c r="C1249" i="48" a="1"/>
  <c r="C1249" i="48" s="1"/>
  <c r="K1249" i="48"/>
  <c r="L1249" i="48" s="1"/>
  <c r="M1249" i="48" s="1"/>
  <c r="R1248" i="48"/>
  <c r="J1248" i="48"/>
  <c r="P1248" i="48"/>
  <c r="S1248" i="48"/>
  <c r="B1249" i="48"/>
  <c r="O1249" i="48"/>
  <c r="U1249" i="48"/>
  <c r="A1250" i="48"/>
  <c r="N1249" i="48"/>
  <c r="T1249" i="48"/>
  <c r="G1249" i="48" l="1"/>
  <c r="H1249" i="48"/>
  <c r="C1250" i="48" a="1"/>
  <c r="C1250" i="48" s="1"/>
  <c r="Q1250" i="48" s="1"/>
  <c r="K1250" i="48"/>
  <c r="L1250" i="48" s="1"/>
  <c r="M1250" i="48" s="1"/>
  <c r="F1250" i="48" a="1"/>
  <c r="F1250" i="48" s="1"/>
  <c r="P1249" i="48"/>
  <c r="Q1249" i="48"/>
  <c r="S1249" i="48"/>
  <c r="R1249" i="48"/>
  <c r="D1249" i="48"/>
  <c r="E1249" i="48" s="1"/>
  <c r="J1249" i="48"/>
  <c r="I1249" i="48"/>
  <c r="N1250" i="48"/>
  <c r="T1250" i="48"/>
  <c r="A1251" i="48"/>
  <c r="O1250" i="48"/>
  <c r="U1250" i="48"/>
  <c r="B1250" i="48"/>
  <c r="I1250" i="48" l="1"/>
  <c r="R1250" i="48"/>
  <c r="S1250" i="48"/>
  <c r="K1251" i="48"/>
  <c r="L1251" i="48" s="1"/>
  <c r="M1251" i="48" s="1"/>
  <c r="C1251" i="48" a="1"/>
  <c r="C1251" i="48" s="1"/>
  <c r="R1251" i="48" s="1"/>
  <c r="F1251" i="48" a="1"/>
  <c r="F1251" i="48" s="1"/>
  <c r="P1250" i="48"/>
  <c r="H1250" i="48"/>
  <c r="J1250" i="48"/>
  <c r="G1250" i="48"/>
  <c r="D1250" i="48"/>
  <c r="E1250" i="48" s="1"/>
  <c r="N1251" i="48"/>
  <c r="U1251" i="48"/>
  <c r="A1252" i="48"/>
  <c r="B1251" i="48"/>
  <c r="T1251" i="48"/>
  <c r="O1251" i="48"/>
  <c r="P1251" i="48" l="1"/>
  <c r="D1251" i="48"/>
  <c r="E1251" i="48" s="1"/>
  <c r="J1251" i="48"/>
  <c r="S1251" i="48"/>
  <c r="H1251" i="48"/>
  <c r="Q1251" i="48"/>
  <c r="F1252" i="48" a="1"/>
  <c r="F1252" i="48" s="1"/>
  <c r="C1252" i="48" a="1"/>
  <c r="C1252" i="48" s="1"/>
  <c r="K1252" i="48"/>
  <c r="L1252" i="48" s="1"/>
  <c r="M1252" i="48" s="1"/>
  <c r="G1251" i="48"/>
  <c r="I1251" i="48"/>
  <c r="T1252" i="48"/>
  <c r="U1252" i="48"/>
  <c r="N1252" i="48"/>
  <c r="A1253" i="48"/>
  <c r="B1252" i="48"/>
  <c r="O1252" i="48"/>
  <c r="G1252" i="48" l="1"/>
  <c r="H1252" i="48"/>
  <c r="D1252" i="48"/>
  <c r="E1252" i="48" s="1"/>
  <c r="R1252" i="48"/>
  <c r="K1253" i="48"/>
  <c r="L1253" i="48" s="1"/>
  <c r="M1253" i="48" s="1"/>
  <c r="F1253" i="48" a="1"/>
  <c r="F1253" i="48" s="1"/>
  <c r="C1253" i="48" a="1"/>
  <c r="C1253" i="48" s="1"/>
  <c r="R1253" i="48" s="1"/>
  <c r="Q1252" i="48"/>
  <c r="S1252" i="48"/>
  <c r="P1252" i="48"/>
  <c r="I1252" i="48"/>
  <c r="J1252" i="48"/>
  <c r="N1253" i="48"/>
  <c r="O1253" i="48"/>
  <c r="B1253" i="48"/>
  <c r="A1254" i="48"/>
  <c r="T1253" i="48"/>
  <c r="U1253" i="48"/>
  <c r="D1253" i="48" l="1"/>
  <c r="E1253" i="48" s="1"/>
  <c r="K1254" i="48"/>
  <c r="L1254" i="48" s="1"/>
  <c r="M1254" i="48" s="1"/>
  <c r="C1254" i="48" a="1"/>
  <c r="C1254" i="48" s="1"/>
  <c r="F1254" i="48" a="1"/>
  <c r="F1254" i="48" s="1"/>
  <c r="I1253" i="48"/>
  <c r="G1253" i="48"/>
  <c r="Q1253" i="48"/>
  <c r="J1253" i="48"/>
  <c r="P1253" i="48"/>
  <c r="H1253" i="48"/>
  <c r="S1253" i="48"/>
  <c r="N1254" i="48"/>
  <c r="O1254" i="48"/>
  <c r="A1255" i="48"/>
  <c r="T1254" i="48"/>
  <c r="U1254" i="48"/>
  <c r="B1254" i="48"/>
  <c r="G1254" i="48" l="1"/>
  <c r="H1254" i="48"/>
  <c r="S1254" i="48"/>
  <c r="D1254" i="48"/>
  <c r="E1254" i="48" s="1"/>
  <c r="C1255" i="48" a="1"/>
  <c r="C1255" i="48" s="1"/>
  <c r="R1255" i="48" s="1"/>
  <c r="F1255" i="48" a="1"/>
  <c r="F1255" i="48" s="1"/>
  <c r="K1255" i="48"/>
  <c r="L1255" i="48" s="1"/>
  <c r="M1255" i="48" s="1"/>
  <c r="Q1254" i="48"/>
  <c r="J1254" i="48"/>
  <c r="I1254" i="48"/>
  <c r="P1254" i="48"/>
  <c r="R1254" i="48"/>
  <c r="T1255" i="48"/>
  <c r="N1255" i="48"/>
  <c r="U1255" i="48"/>
  <c r="A1256" i="48"/>
  <c r="O1255" i="48"/>
  <c r="B1255" i="48"/>
  <c r="J1255" i="48" l="1"/>
  <c r="K1256" i="48"/>
  <c r="L1256" i="48" s="1"/>
  <c r="M1256" i="48" s="1"/>
  <c r="C1256" i="48" a="1"/>
  <c r="C1256" i="48" s="1"/>
  <c r="P1256" i="48" s="1"/>
  <c r="F1256" i="48" a="1"/>
  <c r="F1256" i="48" s="1"/>
  <c r="Q1255" i="48"/>
  <c r="D1255" i="48"/>
  <c r="E1255" i="48" s="1"/>
  <c r="G1255" i="48"/>
  <c r="P1255" i="48"/>
  <c r="H1255" i="48"/>
  <c r="I1255" i="48"/>
  <c r="S1255" i="48"/>
  <c r="A1257" i="48"/>
  <c r="N1256" i="48"/>
  <c r="O1256" i="48"/>
  <c r="T1256" i="48"/>
  <c r="U1256" i="48"/>
  <c r="B1256" i="48"/>
  <c r="D1256" i="48" l="1"/>
  <c r="E1256" i="48" s="1"/>
  <c r="H1256" i="48"/>
  <c r="I1256" i="48"/>
  <c r="Q1256" i="48"/>
  <c r="J1256" i="48"/>
  <c r="R1256" i="48"/>
  <c r="S1256" i="48"/>
  <c r="K1257" i="48"/>
  <c r="L1257" i="48" s="1"/>
  <c r="M1257" i="48" s="1"/>
  <c r="F1257" i="48" a="1"/>
  <c r="F1257" i="48" s="1"/>
  <c r="C1257" i="48" a="1"/>
  <c r="C1257" i="48" s="1"/>
  <c r="G1257" i="48" s="1"/>
  <c r="G1256" i="48"/>
  <c r="T1257" i="48"/>
  <c r="A1258" i="48"/>
  <c r="B1257" i="48"/>
  <c r="O1257" i="48"/>
  <c r="N1257" i="48"/>
  <c r="U1257" i="48"/>
  <c r="R1257" i="48" l="1"/>
  <c r="D1257" i="48"/>
  <c r="E1257" i="48" s="1"/>
  <c r="I1257" i="48"/>
  <c r="H1257" i="48"/>
  <c r="J1257" i="48"/>
  <c r="P1257" i="48"/>
  <c r="C1258" i="48" a="1"/>
  <c r="C1258" i="48" s="1"/>
  <c r="J1258" i="48" s="1"/>
  <c r="F1258" i="48" a="1"/>
  <c r="F1258" i="48" s="1"/>
  <c r="K1258" i="48"/>
  <c r="L1258" i="48" s="1"/>
  <c r="M1258" i="48" s="1"/>
  <c r="S1257" i="48"/>
  <c r="Q1257" i="48"/>
  <c r="O1258" i="48"/>
  <c r="U1258" i="48"/>
  <c r="N1258" i="48"/>
  <c r="B1258" i="48"/>
  <c r="T1258" i="48"/>
  <c r="A1259" i="48"/>
  <c r="G1258" i="48" l="1"/>
  <c r="Q1258" i="48"/>
  <c r="I1258" i="48"/>
  <c r="S1258" i="48"/>
  <c r="R1258" i="48"/>
  <c r="H1258" i="48"/>
  <c r="D1258" i="48"/>
  <c r="E1258" i="48" s="1"/>
  <c r="P1258" i="48"/>
  <c r="C1259" i="48" a="1"/>
  <c r="C1259" i="48" s="1"/>
  <c r="F1259" i="48" a="1"/>
  <c r="F1259" i="48" s="1"/>
  <c r="K1259" i="48"/>
  <c r="L1259" i="48" s="1"/>
  <c r="M1259" i="48" s="1"/>
  <c r="T1259" i="48"/>
  <c r="U1259" i="48"/>
  <c r="A1260" i="48"/>
  <c r="B1259" i="48"/>
  <c r="O1259" i="48"/>
  <c r="N1259" i="48"/>
  <c r="G1259" i="48" l="1"/>
  <c r="I1259" i="48"/>
  <c r="H1259" i="48"/>
  <c r="J1259" i="48"/>
  <c r="C1260" i="48" a="1"/>
  <c r="C1260" i="48" s="1"/>
  <c r="H1260" i="48" s="1"/>
  <c r="K1260" i="48"/>
  <c r="L1260" i="48" s="1"/>
  <c r="M1260" i="48" s="1"/>
  <c r="F1260" i="48" a="1"/>
  <c r="F1260" i="48" s="1"/>
  <c r="S1259" i="48"/>
  <c r="P1259" i="48"/>
  <c r="D1259" i="48"/>
  <c r="E1259" i="48" s="1"/>
  <c r="Q1259" i="48"/>
  <c r="R1259" i="48"/>
  <c r="N1260" i="48"/>
  <c r="A1261" i="48"/>
  <c r="O1260" i="48"/>
  <c r="U1260" i="48"/>
  <c r="B1260" i="48"/>
  <c r="T1260" i="48"/>
  <c r="D1260" i="48" l="1"/>
  <c r="E1260" i="48" s="1"/>
  <c r="I1260" i="48"/>
  <c r="P1260" i="48"/>
  <c r="F1261" i="48" a="1"/>
  <c r="F1261" i="48" s="1"/>
  <c r="C1261" i="48" a="1"/>
  <c r="C1261" i="48" s="1"/>
  <c r="G1261" i="48" s="1"/>
  <c r="K1261" i="48"/>
  <c r="L1261" i="48" s="1"/>
  <c r="M1261" i="48" s="1"/>
  <c r="G1260" i="48"/>
  <c r="R1260" i="48"/>
  <c r="J1260" i="48"/>
  <c r="S1260" i="48"/>
  <c r="Q1260" i="48"/>
  <c r="O1261" i="48"/>
  <c r="N1261" i="48"/>
  <c r="A1262" i="48"/>
  <c r="U1261" i="48"/>
  <c r="B1261" i="48"/>
  <c r="T1261" i="48"/>
  <c r="Q1261" i="48" l="1"/>
  <c r="R1261" i="48"/>
  <c r="H1261" i="48"/>
  <c r="P1261" i="48"/>
  <c r="D1261" i="48"/>
  <c r="E1261" i="48" s="1"/>
  <c r="I1261" i="48"/>
  <c r="F1262" i="48" a="1"/>
  <c r="F1262" i="48" s="1"/>
  <c r="C1262" i="48" a="1"/>
  <c r="C1262" i="48" s="1"/>
  <c r="G1262" i="48" s="1"/>
  <c r="K1262" i="48"/>
  <c r="L1262" i="48" s="1"/>
  <c r="M1262" i="48" s="1"/>
  <c r="J1261" i="48"/>
  <c r="S1261" i="48"/>
  <c r="N1262" i="48"/>
  <c r="A1263" i="48"/>
  <c r="U1262" i="48"/>
  <c r="T1262" i="48"/>
  <c r="B1262" i="48"/>
  <c r="O1262" i="48"/>
  <c r="P1262" i="48" l="1"/>
  <c r="H1262" i="48"/>
  <c r="S1262" i="48"/>
  <c r="I1262" i="48"/>
  <c r="K1263" i="48"/>
  <c r="L1263" i="48" s="1"/>
  <c r="M1263" i="48" s="1"/>
  <c r="F1263" i="48" a="1"/>
  <c r="F1263" i="48" s="1"/>
  <c r="C1263" i="48" a="1"/>
  <c r="C1263" i="48" s="1"/>
  <c r="G1263" i="48" s="1"/>
  <c r="J1262" i="48"/>
  <c r="Q1262" i="48"/>
  <c r="D1262" i="48"/>
  <c r="E1262" i="48" s="1"/>
  <c r="R1262" i="48"/>
  <c r="N1263" i="48"/>
  <c r="O1263" i="48"/>
  <c r="U1263" i="48"/>
  <c r="A1264" i="48"/>
  <c r="T1263" i="48"/>
  <c r="B1263" i="48"/>
  <c r="F1264" i="48" l="1" a="1"/>
  <c r="F1264" i="48" s="1"/>
  <c r="C1264" i="48" a="1"/>
  <c r="C1264" i="48" s="1"/>
  <c r="K1264" i="48"/>
  <c r="L1264" i="48" s="1"/>
  <c r="M1264" i="48" s="1"/>
  <c r="P1263" i="48"/>
  <c r="I1263" i="48"/>
  <c r="J1263" i="48"/>
  <c r="H1263" i="48"/>
  <c r="R1263" i="48"/>
  <c r="S1263" i="48"/>
  <c r="Q1263" i="48"/>
  <c r="D1263" i="48"/>
  <c r="E1263" i="48" s="1"/>
  <c r="T1264" i="48"/>
  <c r="B1264" i="48"/>
  <c r="N1264" i="48"/>
  <c r="O1264" i="48"/>
  <c r="A1265" i="48"/>
  <c r="U1264" i="48"/>
  <c r="G1264" i="48" l="1"/>
  <c r="D1264" i="48"/>
  <c r="E1264" i="48" s="1"/>
  <c r="F1265" i="48" a="1"/>
  <c r="F1265" i="48" s="1"/>
  <c r="K1265" i="48"/>
  <c r="L1265" i="48" s="1"/>
  <c r="M1265" i="48" s="1"/>
  <c r="C1265" i="48" a="1"/>
  <c r="C1265" i="48" s="1"/>
  <c r="G1265" i="48" s="1"/>
  <c r="I1264" i="48"/>
  <c r="S1264" i="48"/>
  <c r="R1264" i="48"/>
  <c r="Q1264" i="48"/>
  <c r="J1264" i="48"/>
  <c r="H1264" i="48"/>
  <c r="P1264" i="48"/>
  <c r="A1266" i="48"/>
  <c r="B1265" i="48"/>
  <c r="N1265" i="48"/>
  <c r="O1265" i="48"/>
  <c r="T1265" i="48"/>
  <c r="U1265" i="48"/>
  <c r="J1265" i="48" l="1"/>
  <c r="P1265" i="48"/>
  <c r="D1265" i="48"/>
  <c r="E1265" i="48" s="1"/>
  <c r="H1265" i="48"/>
  <c r="I1265" i="48"/>
  <c r="S1265" i="48"/>
  <c r="F1266" i="48" a="1"/>
  <c r="F1266" i="48" s="1"/>
  <c r="K1266" i="48"/>
  <c r="L1266" i="48" s="1"/>
  <c r="M1266" i="48" s="1"/>
  <c r="C1266" i="48" a="1"/>
  <c r="C1266" i="48" s="1"/>
  <c r="R1265" i="48"/>
  <c r="Q1265" i="48"/>
  <c r="A1267" i="48"/>
  <c r="T1266" i="48"/>
  <c r="U1266" i="48"/>
  <c r="N1266" i="48"/>
  <c r="B1266" i="48"/>
  <c r="O1266" i="48"/>
  <c r="G1266" i="48" l="1"/>
  <c r="H1266" i="48"/>
  <c r="P1266" i="48"/>
  <c r="I1266" i="48"/>
  <c r="C1267" i="48" a="1"/>
  <c r="C1267" i="48" s="1"/>
  <c r="I1267" i="48" s="1"/>
  <c r="K1267" i="48"/>
  <c r="L1267" i="48" s="1"/>
  <c r="M1267" i="48" s="1"/>
  <c r="F1267" i="48" a="1"/>
  <c r="F1267" i="48" s="1"/>
  <c r="J1266" i="48"/>
  <c r="D1266" i="48"/>
  <c r="E1266" i="48" s="1"/>
  <c r="S1266" i="48"/>
  <c r="Q1266" i="48"/>
  <c r="R1266" i="48"/>
  <c r="B1267" i="48"/>
  <c r="A1268" i="48"/>
  <c r="O1267" i="48"/>
  <c r="N1267" i="48"/>
  <c r="U1267" i="48"/>
  <c r="T1267" i="48"/>
  <c r="D1267" i="48" l="1"/>
  <c r="E1267" i="48" s="1"/>
  <c r="J1267" i="48"/>
  <c r="R1267" i="48"/>
  <c r="Q1267" i="48"/>
  <c r="C1268" i="48" a="1"/>
  <c r="C1268" i="48" s="1"/>
  <c r="H1268" i="48" s="1"/>
  <c r="F1268" i="48" a="1"/>
  <c r="F1268" i="48" s="1"/>
  <c r="K1268" i="48"/>
  <c r="L1268" i="48" s="1"/>
  <c r="M1268" i="48" s="1"/>
  <c r="G1267" i="48"/>
  <c r="P1267" i="48"/>
  <c r="S1267" i="48"/>
  <c r="H1267" i="48"/>
  <c r="B1268" i="48"/>
  <c r="O1268" i="48"/>
  <c r="U1268" i="48"/>
  <c r="T1268" i="48"/>
  <c r="N1268" i="48"/>
  <c r="A1269" i="48"/>
  <c r="D1268" i="48" l="1"/>
  <c r="E1268" i="48" s="1"/>
  <c r="Q1268" i="48"/>
  <c r="R1268" i="48"/>
  <c r="I1268" i="48"/>
  <c r="S1268" i="48"/>
  <c r="F1269" i="48" a="1"/>
  <c r="F1269" i="48" s="1"/>
  <c r="C1269" i="48" a="1"/>
  <c r="C1269" i="48" s="1"/>
  <c r="K1269" i="48"/>
  <c r="L1269" i="48" s="1"/>
  <c r="M1269" i="48" s="1"/>
  <c r="G1268" i="48"/>
  <c r="P1268" i="48"/>
  <c r="J1268" i="48"/>
  <c r="U1269" i="48"/>
  <c r="O1269" i="48"/>
  <c r="B1269" i="48"/>
  <c r="A1270" i="48"/>
  <c r="T1269" i="48"/>
  <c r="N1269" i="48"/>
  <c r="G1269" i="48" l="1"/>
  <c r="Q1269" i="48"/>
  <c r="H1269" i="48"/>
  <c r="D1269" i="48"/>
  <c r="E1269" i="48" s="1"/>
  <c r="R1269" i="48"/>
  <c r="I1269" i="48"/>
  <c r="S1269" i="48"/>
  <c r="J1269" i="48"/>
  <c r="K1270" i="48"/>
  <c r="L1270" i="48" s="1"/>
  <c r="M1270" i="48" s="1"/>
  <c r="C1270" i="48" a="1"/>
  <c r="C1270" i="48" s="1"/>
  <c r="F1270" i="48" a="1"/>
  <c r="F1270" i="48" s="1"/>
  <c r="P1269" i="48"/>
  <c r="O1270" i="48"/>
  <c r="U1270" i="48"/>
  <c r="B1270" i="48"/>
  <c r="N1270" i="48"/>
  <c r="A1271" i="48"/>
  <c r="T1270" i="48"/>
  <c r="G1270" i="48" l="1"/>
  <c r="J1270" i="48"/>
  <c r="Q1270" i="48"/>
  <c r="H1270" i="48"/>
  <c r="S1270" i="48"/>
  <c r="P1270" i="48"/>
  <c r="D1270" i="48"/>
  <c r="E1270" i="48" s="1"/>
  <c r="I1270" i="48"/>
  <c r="R1270" i="48"/>
  <c r="F1271" i="48" a="1"/>
  <c r="F1271" i="48" s="1"/>
  <c r="C1271" i="48" a="1"/>
  <c r="C1271" i="48" s="1"/>
  <c r="K1271" i="48"/>
  <c r="L1271" i="48" s="1"/>
  <c r="M1271" i="48" s="1"/>
  <c r="B1271" i="48"/>
  <c r="U1271" i="48"/>
  <c r="A1272" i="48"/>
  <c r="T1271" i="48"/>
  <c r="O1271" i="48"/>
  <c r="N1271" i="48"/>
  <c r="G1271" i="48" l="1"/>
  <c r="I1271" i="48"/>
  <c r="Q1271" i="48"/>
  <c r="P1271" i="48"/>
  <c r="J1271" i="48"/>
  <c r="K1272" i="48"/>
  <c r="L1272" i="48" s="1"/>
  <c r="M1272" i="48" s="1"/>
  <c r="F1272" i="48" a="1"/>
  <c r="F1272" i="48" s="1"/>
  <c r="C1272" i="48" a="1"/>
  <c r="C1272" i="48" s="1"/>
  <c r="H1272" i="48" s="1"/>
  <c r="S1271" i="48"/>
  <c r="R1271" i="48"/>
  <c r="H1271" i="48"/>
  <c r="D1271" i="48"/>
  <c r="E1271" i="48" s="1"/>
  <c r="N1272" i="48"/>
  <c r="T1272" i="48"/>
  <c r="B1272" i="48"/>
  <c r="A1273" i="48"/>
  <c r="U1272" i="48"/>
  <c r="O1272" i="48"/>
  <c r="Q1272" i="48" l="1"/>
  <c r="P1272" i="48"/>
  <c r="J1272" i="48"/>
  <c r="R1272" i="48"/>
  <c r="I1272" i="48"/>
  <c r="S1272" i="48"/>
  <c r="D1272" i="48"/>
  <c r="E1272" i="48" s="1"/>
  <c r="F1273" i="48" a="1"/>
  <c r="F1273" i="48" s="1"/>
  <c r="K1273" i="48"/>
  <c r="L1273" i="48" s="1"/>
  <c r="M1273" i="48" s="1"/>
  <c r="C1273" i="48" a="1"/>
  <c r="C1273" i="48" s="1"/>
  <c r="G1272" i="48"/>
  <c r="O1273" i="48"/>
  <c r="T1273" i="48"/>
  <c r="B1273" i="48"/>
  <c r="U1273" i="48"/>
  <c r="A1274" i="48"/>
  <c r="N1273" i="48"/>
  <c r="G1273" i="48" l="1"/>
  <c r="D1273" i="48"/>
  <c r="E1273" i="48" s="1"/>
  <c r="J1273" i="48"/>
  <c r="H1273" i="48"/>
  <c r="Q1273" i="48"/>
  <c r="P1273" i="48"/>
  <c r="R1273" i="48"/>
  <c r="C1274" i="48" a="1"/>
  <c r="C1274" i="48" s="1"/>
  <c r="S1274" i="48" s="1"/>
  <c r="F1274" i="48" a="1"/>
  <c r="F1274" i="48" s="1"/>
  <c r="K1274" i="48"/>
  <c r="L1274" i="48" s="1"/>
  <c r="M1274" i="48" s="1"/>
  <c r="S1273" i="48"/>
  <c r="I1273" i="48"/>
  <c r="O1274" i="48"/>
  <c r="U1274" i="48"/>
  <c r="A1275" i="48"/>
  <c r="B1274" i="48"/>
  <c r="N1274" i="48"/>
  <c r="T1274" i="48"/>
  <c r="Q1274" i="48" l="1"/>
  <c r="C1275" i="48" a="1"/>
  <c r="C1275" i="48" s="1"/>
  <c r="R1275" i="48" s="1"/>
  <c r="F1275" i="48" a="1"/>
  <c r="F1275" i="48" s="1"/>
  <c r="K1275" i="48"/>
  <c r="L1275" i="48" s="1"/>
  <c r="M1275" i="48" s="1"/>
  <c r="G1274" i="48"/>
  <c r="H1274" i="48"/>
  <c r="D1274" i="48"/>
  <c r="E1274" i="48" s="1"/>
  <c r="R1274" i="48"/>
  <c r="I1274" i="48"/>
  <c r="J1274" i="48"/>
  <c r="P1274" i="48"/>
  <c r="U1275" i="48"/>
  <c r="N1275" i="48"/>
  <c r="B1275" i="48"/>
  <c r="A1276" i="48"/>
  <c r="O1275" i="48"/>
  <c r="T1275" i="48"/>
  <c r="J1275" i="48" l="1"/>
  <c r="I1275" i="48"/>
  <c r="P1275" i="48"/>
  <c r="H1275" i="48"/>
  <c r="S1275" i="48"/>
  <c r="K1276" i="48"/>
  <c r="L1276" i="48" s="1"/>
  <c r="M1276" i="48" s="1"/>
  <c r="C1276" i="48" a="1"/>
  <c r="C1276" i="48" s="1"/>
  <c r="H1276" i="48" s="1"/>
  <c r="F1276" i="48" a="1"/>
  <c r="F1276" i="48" s="1"/>
  <c r="D1275" i="48"/>
  <c r="E1275" i="48" s="1"/>
  <c r="G1275" i="48"/>
  <c r="Q1275" i="48"/>
  <c r="T1276" i="48"/>
  <c r="N1276" i="48"/>
  <c r="A1277" i="48"/>
  <c r="U1276" i="48"/>
  <c r="B1276" i="48"/>
  <c r="O1276" i="48"/>
  <c r="P1276" i="48" l="1"/>
  <c r="I1276" i="48"/>
  <c r="S1276" i="48"/>
  <c r="R1276" i="48"/>
  <c r="J1276" i="48"/>
  <c r="G1276" i="48"/>
  <c r="D1276" i="48"/>
  <c r="E1276" i="48" s="1"/>
  <c r="Q1276" i="48"/>
  <c r="F1277" i="48" a="1"/>
  <c r="F1277" i="48" s="1"/>
  <c r="C1277" i="48" a="1"/>
  <c r="C1277" i="48" s="1"/>
  <c r="K1277" i="48"/>
  <c r="L1277" i="48" s="1"/>
  <c r="M1277" i="48" s="1"/>
  <c r="U1277" i="48"/>
  <c r="T1277" i="48"/>
  <c r="N1277" i="48"/>
  <c r="A1278" i="48"/>
  <c r="O1277" i="48"/>
  <c r="B1277" i="48"/>
  <c r="G1277" i="48" l="1"/>
  <c r="J1277" i="48"/>
  <c r="S1277" i="48"/>
  <c r="R1277" i="48"/>
  <c r="Q1277" i="48"/>
  <c r="I1277" i="48"/>
  <c r="P1277" i="48"/>
  <c r="D1277" i="48"/>
  <c r="E1277" i="48" s="1"/>
  <c r="F1278" i="48" a="1"/>
  <c r="F1278" i="48" s="1"/>
  <c r="C1278" i="48" a="1"/>
  <c r="C1278" i="48" s="1"/>
  <c r="K1278" i="48"/>
  <c r="L1278" i="48" s="1"/>
  <c r="M1278" i="48" s="1"/>
  <c r="H1277" i="48"/>
  <c r="B1278" i="48"/>
  <c r="N1278" i="48"/>
  <c r="O1278" i="48"/>
  <c r="T1278" i="48"/>
  <c r="A1279" i="48"/>
  <c r="U1278" i="48"/>
  <c r="S1278" i="48" l="1"/>
  <c r="R1278" i="48"/>
  <c r="I1278" i="48"/>
  <c r="H1278" i="48"/>
  <c r="P1278" i="48"/>
  <c r="J1278" i="48"/>
  <c r="G1278" i="48"/>
  <c r="Q1278" i="48"/>
  <c r="K1279" i="48"/>
  <c r="L1279" i="48" s="1"/>
  <c r="M1279" i="48" s="1"/>
  <c r="C1279" i="48" a="1"/>
  <c r="C1279" i="48" s="1"/>
  <c r="J1279" i="48" s="1"/>
  <c r="F1279" i="48" a="1"/>
  <c r="F1279" i="48" s="1"/>
  <c r="D1278" i="48"/>
  <c r="E1278" i="48" s="1"/>
  <c r="N1279" i="48"/>
  <c r="A1280" i="48"/>
  <c r="B1279" i="48"/>
  <c r="T1279" i="48"/>
  <c r="U1279" i="48"/>
  <c r="O1279" i="48"/>
  <c r="H1279" i="48" l="1"/>
  <c r="I1279" i="48"/>
  <c r="R1279" i="48"/>
  <c r="G1279" i="48"/>
  <c r="D1279" i="48"/>
  <c r="E1279" i="48" s="1"/>
  <c r="Q1279" i="48"/>
  <c r="P1279" i="48"/>
  <c r="K1280" i="48"/>
  <c r="L1280" i="48" s="1"/>
  <c r="M1280" i="48" s="1"/>
  <c r="C1280" i="48" a="1"/>
  <c r="C1280" i="48" s="1"/>
  <c r="Q1280" i="48" s="1"/>
  <c r="F1280" i="48" a="1"/>
  <c r="F1280" i="48" s="1"/>
  <c r="S1279" i="48"/>
  <c r="O1280" i="48"/>
  <c r="T1280" i="48"/>
  <c r="A1281" i="48"/>
  <c r="N1280" i="48"/>
  <c r="B1280" i="48"/>
  <c r="U1280" i="48"/>
  <c r="J1280" i="48" l="1"/>
  <c r="D1280" i="48"/>
  <c r="E1280" i="48" s="1"/>
  <c r="G1280" i="48"/>
  <c r="R1280" i="48"/>
  <c r="H1280" i="48"/>
  <c r="I1280" i="48"/>
  <c r="K1281" i="48"/>
  <c r="L1281" i="48" s="1"/>
  <c r="M1281" i="48" s="1"/>
  <c r="C1281" i="48" a="1"/>
  <c r="C1281" i="48" s="1"/>
  <c r="I1281" i="48" s="1"/>
  <c r="F1281" i="48" a="1"/>
  <c r="F1281" i="48" s="1"/>
  <c r="P1280" i="48"/>
  <c r="S1280" i="48"/>
  <c r="N1281" i="48"/>
  <c r="O1281" i="48"/>
  <c r="B1281" i="48"/>
  <c r="U1281" i="48"/>
  <c r="T1281" i="48"/>
  <c r="A1282" i="48"/>
  <c r="P1281" i="48" l="1"/>
  <c r="D1281" i="48"/>
  <c r="E1281" i="48" s="1"/>
  <c r="C1282" i="48" a="1"/>
  <c r="C1282" i="48" s="1"/>
  <c r="I1282" i="48" s="1"/>
  <c r="F1282" i="48" a="1"/>
  <c r="F1282" i="48" s="1"/>
  <c r="K1282" i="48"/>
  <c r="L1282" i="48" s="1"/>
  <c r="M1282" i="48" s="1"/>
  <c r="G1281" i="48"/>
  <c r="R1281" i="48"/>
  <c r="J1281" i="48"/>
  <c r="S1281" i="48"/>
  <c r="H1281" i="48"/>
  <c r="Q1281" i="48"/>
  <c r="A1283" i="48"/>
  <c r="B1282" i="48"/>
  <c r="T1282" i="48"/>
  <c r="U1282" i="48"/>
  <c r="O1282" i="48"/>
  <c r="N1282" i="48"/>
  <c r="D1282" i="48" l="1"/>
  <c r="E1282" i="48" s="1"/>
  <c r="J1282" i="48"/>
  <c r="P1282" i="48"/>
  <c r="H1282" i="48"/>
  <c r="Q1282" i="48"/>
  <c r="R1282" i="48"/>
  <c r="S1282" i="48"/>
  <c r="C1283" i="48" a="1"/>
  <c r="C1283" i="48" s="1"/>
  <c r="R1283" i="48" s="1"/>
  <c r="K1283" i="48"/>
  <c r="L1283" i="48" s="1"/>
  <c r="M1283" i="48" s="1"/>
  <c r="F1283" i="48" a="1"/>
  <c r="F1283" i="48" s="1"/>
  <c r="G1282" i="48"/>
  <c r="T1283" i="48"/>
  <c r="B1283" i="48"/>
  <c r="U1283" i="48"/>
  <c r="N1283" i="48"/>
  <c r="A1284" i="48"/>
  <c r="O1283" i="48"/>
  <c r="I1283" i="48" l="1"/>
  <c r="S1283" i="48"/>
  <c r="H1283" i="48"/>
  <c r="J1283" i="48"/>
  <c r="Q1283" i="48"/>
  <c r="D1283" i="48"/>
  <c r="E1283" i="48" s="1"/>
  <c r="P1283" i="48"/>
  <c r="F1284" i="48" a="1"/>
  <c r="F1284" i="48" s="1"/>
  <c r="K1284" i="48"/>
  <c r="L1284" i="48" s="1"/>
  <c r="M1284" i="48" s="1"/>
  <c r="C1284" i="48" a="1"/>
  <c r="C1284" i="48" s="1"/>
  <c r="Q1284" i="48" s="1"/>
  <c r="G1283" i="48"/>
  <c r="U1284" i="48"/>
  <c r="A1285" i="48"/>
  <c r="N1284" i="48"/>
  <c r="T1284" i="48"/>
  <c r="B1284" i="48"/>
  <c r="O1284" i="48"/>
  <c r="R1284" i="48" l="1"/>
  <c r="H1284" i="48"/>
  <c r="P1284" i="48"/>
  <c r="S1284" i="48"/>
  <c r="D1284" i="48"/>
  <c r="E1284" i="48" s="1"/>
  <c r="F1285" i="48" a="1"/>
  <c r="F1285" i="48" s="1"/>
  <c r="K1285" i="48"/>
  <c r="L1285" i="48" s="1"/>
  <c r="M1285" i="48" s="1"/>
  <c r="C1285" i="48" a="1"/>
  <c r="C1285" i="48" s="1"/>
  <c r="G1285" i="48" s="1"/>
  <c r="G1284" i="48"/>
  <c r="J1284" i="48"/>
  <c r="I1284" i="48"/>
  <c r="N1285" i="48"/>
  <c r="A1286" i="48"/>
  <c r="O1285" i="48"/>
  <c r="T1285" i="48"/>
  <c r="B1285" i="48"/>
  <c r="U1285" i="48"/>
  <c r="Q1285" i="48" l="1"/>
  <c r="I1285" i="48"/>
  <c r="R1285" i="48"/>
  <c r="S1285" i="48"/>
  <c r="D1285" i="48"/>
  <c r="E1285" i="48" s="1"/>
  <c r="P1285" i="48"/>
  <c r="C1286" i="48" a="1"/>
  <c r="C1286" i="48" s="1"/>
  <c r="P1286" i="48" s="1"/>
  <c r="F1286" i="48" a="1"/>
  <c r="F1286" i="48" s="1"/>
  <c r="K1286" i="48"/>
  <c r="L1286" i="48" s="1"/>
  <c r="M1286" i="48" s="1"/>
  <c r="H1285" i="48"/>
  <c r="J1285" i="48"/>
  <c r="O1286" i="48"/>
  <c r="T1286" i="48"/>
  <c r="B1286" i="48"/>
  <c r="N1286" i="48"/>
  <c r="U1286" i="48"/>
  <c r="A1287" i="48"/>
  <c r="I1286" i="48" l="1"/>
  <c r="Q1286" i="48"/>
  <c r="S1286" i="48"/>
  <c r="H1286" i="48"/>
  <c r="J1286" i="48"/>
  <c r="R1286" i="48"/>
  <c r="K1287" i="48"/>
  <c r="L1287" i="48" s="1"/>
  <c r="M1287" i="48" s="1"/>
  <c r="F1287" i="48" a="1"/>
  <c r="F1287" i="48" s="1"/>
  <c r="C1287" i="48" a="1"/>
  <c r="C1287" i="48" s="1"/>
  <c r="G1286" i="48"/>
  <c r="D1286" i="48"/>
  <c r="E1286" i="48" s="1"/>
  <c r="O1287" i="48"/>
  <c r="N1287" i="48"/>
  <c r="B1287" i="48"/>
  <c r="U1287" i="48"/>
  <c r="A1288" i="48"/>
  <c r="T1287" i="48"/>
  <c r="G1287" i="48" l="1"/>
  <c r="S1287" i="48"/>
  <c r="R1287" i="48"/>
  <c r="P1287" i="48"/>
  <c r="D1287" i="48"/>
  <c r="E1287" i="48" s="1"/>
  <c r="J1287" i="48"/>
  <c r="I1287" i="48"/>
  <c r="Q1287" i="48"/>
  <c r="F1288" i="48" a="1"/>
  <c r="F1288" i="48" s="1"/>
  <c r="K1288" i="48"/>
  <c r="L1288" i="48" s="1"/>
  <c r="M1288" i="48" s="1"/>
  <c r="C1288" i="48" a="1"/>
  <c r="C1288" i="48" s="1"/>
  <c r="H1287" i="48"/>
  <c r="O1288" i="48"/>
  <c r="N1288" i="48"/>
  <c r="A1289" i="48"/>
  <c r="B1288" i="48"/>
  <c r="U1288" i="48"/>
  <c r="T1288" i="48"/>
  <c r="G1288" i="48" l="1"/>
  <c r="D1288" i="48"/>
  <c r="E1288" i="48" s="1"/>
  <c r="J1288" i="48"/>
  <c r="H1288" i="48"/>
  <c r="R1288" i="48"/>
  <c r="S1288" i="48"/>
  <c r="P1288" i="48"/>
  <c r="C1289" i="48" a="1"/>
  <c r="C1289" i="48" s="1"/>
  <c r="I1289" i="48" s="1"/>
  <c r="F1289" i="48" a="1"/>
  <c r="F1289" i="48" s="1"/>
  <c r="K1289" i="48"/>
  <c r="L1289" i="48" s="1"/>
  <c r="M1289" i="48" s="1"/>
  <c r="I1288" i="48"/>
  <c r="Q1288" i="48"/>
  <c r="A1290" i="48"/>
  <c r="B1289" i="48"/>
  <c r="T1289" i="48"/>
  <c r="O1289" i="48"/>
  <c r="N1289" i="48"/>
  <c r="U1289" i="48"/>
  <c r="G1289" i="48" l="1"/>
  <c r="D1289" i="48"/>
  <c r="E1289" i="48" s="1"/>
  <c r="P1289" i="48"/>
  <c r="S1289" i="48"/>
  <c r="H1289" i="48"/>
  <c r="R1289" i="48"/>
  <c r="K1290" i="48"/>
  <c r="L1290" i="48" s="1"/>
  <c r="M1290" i="48" s="1"/>
  <c r="C1290" i="48" a="1"/>
  <c r="C1290" i="48" s="1"/>
  <c r="G1290" i="48" s="1"/>
  <c r="F1290" i="48" a="1"/>
  <c r="F1290" i="48" s="1"/>
  <c r="J1289" i="48"/>
  <c r="Q1289" i="48"/>
  <c r="T1290" i="48"/>
  <c r="A1291" i="48"/>
  <c r="U1290" i="48"/>
  <c r="N1290" i="48"/>
  <c r="B1290" i="48"/>
  <c r="O1290" i="48"/>
  <c r="H1290" i="48" l="1"/>
  <c r="P1290" i="48"/>
  <c r="S1290" i="48"/>
  <c r="R1290" i="48"/>
  <c r="D1290" i="48"/>
  <c r="E1290" i="48" s="1"/>
  <c r="C1291" i="48" a="1"/>
  <c r="C1291" i="48" s="1"/>
  <c r="P1291" i="48" s="1"/>
  <c r="K1291" i="48"/>
  <c r="L1291" i="48" s="1"/>
  <c r="M1291" i="48" s="1"/>
  <c r="F1291" i="48" a="1"/>
  <c r="F1291" i="48" s="1"/>
  <c r="I1290" i="48"/>
  <c r="Q1290" i="48"/>
  <c r="J1290" i="48"/>
  <c r="O1291" i="48"/>
  <c r="N1291" i="48"/>
  <c r="T1291" i="48"/>
  <c r="A1292" i="48"/>
  <c r="U1291" i="48"/>
  <c r="B1291" i="48"/>
  <c r="J1291" i="48" l="1"/>
  <c r="D1291" i="48"/>
  <c r="E1291" i="48" s="1"/>
  <c r="F1292" i="48" a="1"/>
  <c r="F1292" i="48" s="1"/>
  <c r="C1292" i="48" a="1"/>
  <c r="C1292" i="48" s="1"/>
  <c r="G1292" i="48" s="1"/>
  <c r="K1292" i="48"/>
  <c r="L1292" i="48" s="1"/>
  <c r="M1292" i="48" s="1"/>
  <c r="S1291" i="48"/>
  <c r="G1291" i="48"/>
  <c r="Q1291" i="48"/>
  <c r="R1291" i="48"/>
  <c r="H1291" i="48"/>
  <c r="I1291" i="48"/>
  <c r="B1292" i="48"/>
  <c r="A1293" i="48"/>
  <c r="N1292" i="48"/>
  <c r="T1292" i="48"/>
  <c r="O1292" i="48"/>
  <c r="U1292" i="48"/>
  <c r="S1292" i="48" l="1"/>
  <c r="Q1292" i="48"/>
  <c r="H1292" i="48"/>
  <c r="J1292" i="48"/>
  <c r="K1293" i="48"/>
  <c r="L1293" i="48" s="1"/>
  <c r="M1293" i="48" s="1"/>
  <c r="F1293" i="48" a="1"/>
  <c r="F1293" i="48" s="1"/>
  <c r="C1293" i="48" a="1"/>
  <c r="C1293" i="48" s="1"/>
  <c r="G1293" i="48" s="1"/>
  <c r="P1292" i="48"/>
  <c r="R1292" i="48"/>
  <c r="D1292" i="48"/>
  <c r="E1292" i="48" s="1"/>
  <c r="I1292" i="48"/>
  <c r="T1293" i="48"/>
  <c r="U1293" i="48"/>
  <c r="O1293" i="48"/>
  <c r="A1294" i="48"/>
  <c r="B1293" i="48"/>
  <c r="N1293" i="48"/>
  <c r="H1293" i="48" l="1"/>
  <c r="K1294" i="48"/>
  <c r="L1294" i="48" s="1"/>
  <c r="M1294" i="48" s="1"/>
  <c r="C1294" i="48" a="1"/>
  <c r="C1294" i="48" s="1"/>
  <c r="F1294" i="48" a="1"/>
  <c r="F1294" i="48" s="1"/>
  <c r="P1293" i="48"/>
  <c r="S1293" i="48"/>
  <c r="Q1293" i="48"/>
  <c r="I1293" i="48"/>
  <c r="R1293" i="48"/>
  <c r="J1293" i="48"/>
  <c r="D1293" i="48"/>
  <c r="E1293" i="48" s="1"/>
  <c r="T1294" i="48"/>
  <c r="N1294" i="48"/>
  <c r="A1295" i="48"/>
  <c r="U1294" i="48"/>
  <c r="O1294" i="48"/>
  <c r="B1294" i="48"/>
  <c r="G1294" i="48" l="1"/>
  <c r="J1294" i="48"/>
  <c r="Q1294" i="48"/>
  <c r="P1294" i="48"/>
  <c r="C1295" i="48" a="1"/>
  <c r="C1295" i="48" s="1"/>
  <c r="F1295" i="48" a="1"/>
  <c r="F1295" i="48" s="1"/>
  <c r="K1295" i="48"/>
  <c r="L1295" i="48" s="1"/>
  <c r="M1295" i="48" s="1"/>
  <c r="H1294" i="48"/>
  <c r="S1294" i="48"/>
  <c r="D1294" i="48"/>
  <c r="E1294" i="48" s="1"/>
  <c r="I1294" i="48"/>
  <c r="R1294" i="48"/>
  <c r="B1295" i="48"/>
  <c r="T1295" i="48"/>
  <c r="A1296" i="48"/>
  <c r="N1295" i="48"/>
  <c r="U1295" i="48"/>
  <c r="O1295" i="48"/>
  <c r="G1295" i="48" l="1"/>
  <c r="R1295" i="48"/>
  <c r="D1295" i="48"/>
  <c r="E1295" i="48" s="1"/>
  <c r="Q1295" i="48"/>
  <c r="J1295" i="48"/>
  <c r="P1295" i="48"/>
  <c r="K1296" i="48"/>
  <c r="L1296" i="48" s="1"/>
  <c r="M1296" i="48" s="1"/>
  <c r="F1296" i="48" a="1"/>
  <c r="F1296" i="48" s="1"/>
  <c r="C1296" i="48" a="1"/>
  <c r="C1296" i="48" s="1"/>
  <c r="H1296" i="48" s="1"/>
  <c r="I1295" i="48"/>
  <c r="H1295" i="48"/>
  <c r="S1295" i="48"/>
  <c r="B1296" i="48"/>
  <c r="N1296" i="48"/>
  <c r="O1296" i="48"/>
  <c r="A1297" i="48"/>
  <c r="U1296" i="48"/>
  <c r="T1296" i="48"/>
  <c r="I1296" i="48" l="1"/>
  <c r="K1297" i="48"/>
  <c r="L1297" i="48" s="1"/>
  <c r="M1297" i="48" s="1"/>
  <c r="C1297" i="48" a="1"/>
  <c r="C1297" i="48" s="1"/>
  <c r="F1297" i="48" a="1"/>
  <c r="F1297" i="48" s="1"/>
  <c r="S1296" i="48"/>
  <c r="J1296" i="48"/>
  <c r="P1296" i="48"/>
  <c r="D1296" i="48"/>
  <c r="E1296" i="48" s="1"/>
  <c r="R1296" i="48"/>
  <c r="Q1296" i="48"/>
  <c r="G1296" i="48"/>
  <c r="O1297" i="48"/>
  <c r="U1297" i="48"/>
  <c r="N1297" i="48"/>
  <c r="A1298" i="48"/>
  <c r="B1297" i="48"/>
  <c r="T1297" i="48"/>
  <c r="S1297" i="48" l="1"/>
  <c r="J1297" i="48"/>
  <c r="H1297" i="48"/>
  <c r="D1297" i="48"/>
  <c r="E1297" i="48" s="1"/>
  <c r="F1298" i="48" a="1"/>
  <c r="F1298" i="48" s="1"/>
  <c r="K1298" i="48"/>
  <c r="L1298" i="48" s="1"/>
  <c r="M1298" i="48" s="1"/>
  <c r="C1298" i="48" a="1"/>
  <c r="C1298" i="48" s="1"/>
  <c r="R1297" i="48"/>
  <c r="Q1297" i="48"/>
  <c r="G1297" i="48"/>
  <c r="P1297" i="48"/>
  <c r="I1297" i="48"/>
  <c r="A1299" i="48"/>
  <c r="N1298" i="48"/>
  <c r="O1298" i="48"/>
  <c r="U1298" i="48"/>
  <c r="T1298" i="48"/>
  <c r="B1298" i="48"/>
  <c r="G1298" i="48" l="1"/>
  <c r="Q1298" i="48"/>
  <c r="R1298" i="48"/>
  <c r="P1298" i="48"/>
  <c r="I1298" i="48"/>
  <c r="D1298" i="48"/>
  <c r="E1298" i="48" s="1"/>
  <c r="H1298" i="48"/>
  <c r="C1299" i="48" a="1"/>
  <c r="C1299" i="48" s="1"/>
  <c r="K1299" i="48"/>
  <c r="L1299" i="48" s="1"/>
  <c r="M1299" i="48" s="1"/>
  <c r="F1299" i="48" a="1"/>
  <c r="F1299" i="48" s="1"/>
  <c r="S1298" i="48"/>
  <c r="J1298" i="48"/>
  <c r="O1299" i="48"/>
  <c r="T1299" i="48"/>
  <c r="U1299" i="48"/>
  <c r="B1299" i="48"/>
  <c r="N1299" i="48"/>
  <c r="A1300" i="48"/>
  <c r="G1299" i="48" l="1"/>
  <c r="Q1299" i="48"/>
  <c r="K1300" i="48"/>
  <c r="L1300" i="48" s="1"/>
  <c r="M1300" i="48" s="1"/>
  <c r="C1300" i="48" a="1"/>
  <c r="C1300" i="48" s="1"/>
  <c r="H1300" i="48" s="1"/>
  <c r="F1300" i="48" a="1"/>
  <c r="F1300" i="48" s="1"/>
  <c r="D1299" i="48"/>
  <c r="E1299" i="48" s="1"/>
  <c r="R1299" i="48"/>
  <c r="H1299" i="48"/>
  <c r="J1299" i="48"/>
  <c r="S1299" i="48"/>
  <c r="I1299" i="48"/>
  <c r="P1299" i="48"/>
  <c r="B1300" i="48"/>
  <c r="U1300" i="48"/>
  <c r="T1300" i="48"/>
  <c r="A1301" i="48"/>
  <c r="O1300" i="48"/>
  <c r="N1300" i="48"/>
  <c r="J1300" i="48" l="1"/>
  <c r="I1300" i="48"/>
  <c r="C1301" i="48" a="1"/>
  <c r="C1301" i="48" s="1"/>
  <c r="F1301" i="48" a="1"/>
  <c r="F1301" i="48" s="1"/>
  <c r="K1301" i="48"/>
  <c r="L1301" i="48" s="1"/>
  <c r="M1301" i="48" s="1"/>
  <c r="G1300" i="48"/>
  <c r="Q1300" i="48"/>
  <c r="P1300" i="48"/>
  <c r="R1300" i="48"/>
  <c r="D1300" i="48"/>
  <c r="E1300" i="48" s="1"/>
  <c r="S1300" i="48"/>
  <c r="B1301" i="48"/>
  <c r="O1301" i="48"/>
  <c r="A1302" i="48"/>
  <c r="U1301" i="48"/>
  <c r="T1301" i="48"/>
  <c r="N1301" i="48"/>
  <c r="G1301" i="48" l="1"/>
  <c r="S1301" i="48"/>
  <c r="D1301" i="48"/>
  <c r="E1301" i="48" s="1"/>
  <c r="I1301" i="48"/>
  <c r="F1302" i="48" a="1"/>
  <c r="F1302" i="48" s="1"/>
  <c r="C1302" i="48" a="1"/>
  <c r="C1302" i="48" s="1"/>
  <c r="G1302" i="48" s="1"/>
  <c r="K1302" i="48"/>
  <c r="L1302" i="48" s="1"/>
  <c r="M1302" i="48" s="1"/>
  <c r="J1301" i="48"/>
  <c r="P1301" i="48"/>
  <c r="H1301" i="48"/>
  <c r="R1301" i="48"/>
  <c r="Q1301" i="48"/>
  <c r="B1302" i="48"/>
  <c r="U1302" i="48"/>
  <c r="A1303" i="48"/>
  <c r="O1302" i="48"/>
  <c r="T1302" i="48"/>
  <c r="N1302" i="48"/>
  <c r="I1302" i="48" l="1"/>
  <c r="C1303" i="48" a="1"/>
  <c r="C1303" i="48" s="1"/>
  <c r="H1303" i="48" s="1"/>
  <c r="K1303" i="48"/>
  <c r="L1303" i="48" s="1"/>
  <c r="M1303" i="48" s="1"/>
  <c r="F1303" i="48" a="1"/>
  <c r="F1303" i="48" s="1"/>
  <c r="H1302" i="48"/>
  <c r="J1302" i="48"/>
  <c r="S1302" i="48"/>
  <c r="P1302" i="48"/>
  <c r="Q1302" i="48"/>
  <c r="R1302" i="48"/>
  <c r="D1302" i="48"/>
  <c r="E1302" i="48" s="1"/>
  <c r="A1304" i="48"/>
  <c r="U1303" i="48"/>
  <c r="T1303" i="48"/>
  <c r="B1303" i="48"/>
  <c r="O1303" i="48"/>
  <c r="N1303" i="48"/>
  <c r="P1303" i="48" l="1"/>
  <c r="J1303" i="48"/>
  <c r="F1304" i="48" a="1"/>
  <c r="F1304" i="48" s="1"/>
  <c r="C1304" i="48" a="1"/>
  <c r="C1304" i="48" s="1"/>
  <c r="G1304" i="48" s="1"/>
  <c r="K1304" i="48"/>
  <c r="L1304" i="48" s="1"/>
  <c r="M1304" i="48" s="1"/>
  <c r="I1303" i="48"/>
  <c r="Q1303" i="48"/>
  <c r="R1303" i="48"/>
  <c r="D1303" i="48"/>
  <c r="E1303" i="48" s="1"/>
  <c r="G1303" i="48"/>
  <c r="S1303" i="48"/>
  <c r="O1304" i="48"/>
  <c r="N1304" i="48"/>
  <c r="A1305" i="48"/>
  <c r="B1304" i="48"/>
  <c r="T1304" i="48"/>
  <c r="U1304" i="48"/>
  <c r="Q1304" i="48" l="1"/>
  <c r="J1304" i="48"/>
  <c r="R1304" i="48"/>
  <c r="D1304" i="48"/>
  <c r="E1304" i="48" s="1"/>
  <c r="P1304" i="48"/>
  <c r="F1305" i="48" a="1"/>
  <c r="F1305" i="48" s="1"/>
  <c r="K1305" i="48"/>
  <c r="L1305" i="48" s="1"/>
  <c r="M1305" i="48" s="1"/>
  <c r="C1305" i="48" a="1"/>
  <c r="C1305" i="48" s="1"/>
  <c r="G1305" i="48" s="1"/>
  <c r="I1304" i="48"/>
  <c r="S1304" i="48"/>
  <c r="H1304" i="48"/>
  <c r="U1305" i="48"/>
  <c r="A1306" i="48"/>
  <c r="T1305" i="48"/>
  <c r="N1305" i="48"/>
  <c r="B1305" i="48"/>
  <c r="O1305" i="48"/>
  <c r="J1305" i="48" l="1"/>
  <c r="R1305" i="48"/>
  <c r="P1305" i="48"/>
  <c r="F1306" i="48" a="1"/>
  <c r="F1306" i="48" s="1"/>
  <c r="C1306" i="48" a="1"/>
  <c r="C1306" i="48" s="1"/>
  <c r="G1306" i="48" s="1"/>
  <c r="K1306" i="48"/>
  <c r="L1306" i="48" s="1"/>
  <c r="M1306" i="48" s="1"/>
  <c r="D1305" i="48"/>
  <c r="E1305" i="48" s="1"/>
  <c r="S1305" i="48"/>
  <c r="H1305" i="48"/>
  <c r="I1305" i="48"/>
  <c r="Q1305" i="48"/>
  <c r="N1306" i="48"/>
  <c r="B1306" i="48"/>
  <c r="T1306" i="48"/>
  <c r="O1306" i="48"/>
  <c r="U1306" i="48"/>
  <c r="A1307" i="48"/>
  <c r="Q1306" i="48" l="1"/>
  <c r="R1306" i="48"/>
  <c r="D1306" i="48"/>
  <c r="E1306" i="48" s="1"/>
  <c r="J1306" i="48"/>
  <c r="I1306" i="48"/>
  <c r="H1306" i="48"/>
  <c r="S1306" i="48"/>
  <c r="P1306" i="48"/>
  <c r="F1307" i="48" a="1"/>
  <c r="F1307" i="48" s="1"/>
  <c r="C1307" i="48" a="1"/>
  <c r="C1307" i="48" s="1"/>
  <c r="K1307" i="48"/>
  <c r="L1307" i="48" s="1"/>
  <c r="M1307" i="48" s="1"/>
  <c r="N1307" i="48"/>
  <c r="T1307" i="48"/>
  <c r="B1307" i="48"/>
  <c r="U1307" i="48"/>
  <c r="O1307" i="48"/>
  <c r="A1308" i="48"/>
  <c r="G1307" i="48" l="1"/>
  <c r="J1307" i="48"/>
  <c r="Q1307" i="48"/>
  <c r="R1307" i="48"/>
  <c r="C1308" i="48" a="1"/>
  <c r="C1308" i="48" s="1"/>
  <c r="F1308" i="48" a="1"/>
  <c r="F1308" i="48" s="1"/>
  <c r="K1308" i="48"/>
  <c r="L1308" i="48" s="1"/>
  <c r="M1308" i="48" s="1"/>
  <c r="H1307" i="48"/>
  <c r="I1307" i="48"/>
  <c r="S1307" i="48"/>
  <c r="D1307" i="48"/>
  <c r="E1307" i="48" s="1"/>
  <c r="P1307" i="48"/>
  <c r="A1309" i="48"/>
  <c r="N1308" i="48"/>
  <c r="U1308" i="48"/>
  <c r="T1308" i="48"/>
  <c r="B1308" i="48"/>
  <c r="O1308" i="48"/>
  <c r="G1308" i="48" l="1"/>
  <c r="R1308" i="48"/>
  <c r="S1308" i="48"/>
  <c r="D1308" i="48"/>
  <c r="E1308" i="48" s="1"/>
  <c r="Q1308" i="48"/>
  <c r="H1308" i="48"/>
  <c r="K1309" i="48"/>
  <c r="L1309" i="48" s="1"/>
  <c r="M1309" i="48" s="1"/>
  <c r="F1309" i="48" a="1"/>
  <c r="F1309" i="48" s="1"/>
  <c r="C1309" i="48" a="1"/>
  <c r="C1309" i="48" s="1"/>
  <c r="J1308" i="48"/>
  <c r="P1308" i="48"/>
  <c r="I1308" i="48"/>
  <c r="U1309" i="48"/>
  <c r="N1309" i="48"/>
  <c r="B1309" i="48"/>
  <c r="O1309" i="48"/>
  <c r="A1310" i="48"/>
  <c r="T1309" i="48"/>
  <c r="G1309" i="48" l="1"/>
  <c r="R1309" i="48"/>
  <c r="C1310" i="48" a="1"/>
  <c r="C1310" i="48" s="1"/>
  <c r="K1310" i="48"/>
  <c r="L1310" i="48" s="1"/>
  <c r="M1310" i="48" s="1"/>
  <c r="F1310" i="48" a="1"/>
  <c r="F1310" i="48" s="1"/>
  <c r="S1309" i="48"/>
  <c r="I1309" i="48"/>
  <c r="D1309" i="48"/>
  <c r="E1309" i="48" s="1"/>
  <c r="J1309" i="48"/>
  <c r="P1309" i="48"/>
  <c r="Q1309" i="48"/>
  <c r="H1309" i="48"/>
  <c r="U1310" i="48"/>
  <c r="O1310" i="48"/>
  <c r="N1310" i="48"/>
  <c r="B1310" i="48"/>
  <c r="T1310" i="48"/>
  <c r="A1311" i="48"/>
  <c r="G1310" i="48" l="1"/>
  <c r="S1310" i="48"/>
  <c r="I1310" i="48"/>
  <c r="R1310" i="48"/>
  <c r="H1310" i="48"/>
  <c r="J1310" i="48"/>
  <c r="D1310" i="48"/>
  <c r="E1310" i="48" s="1"/>
  <c r="P1310" i="48"/>
  <c r="F1311" i="48" a="1"/>
  <c r="F1311" i="48" s="1"/>
  <c r="C1311" i="48" a="1"/>
  <c r="C1311" i="48" s="1"/>
  <c r="K1311" i="48"/>
  <c r="L1311" i="48" s="1"/>
  <c r="M1311" i="48" s="1"/>
  <c r="Q1310" i="48"/>
  <c r="U1311" i="48"/>
  <c r="A1312" i="48"/>
  <c r="B1311" i="48"/>
  <c r="N1311" i="48"/>
  <c r="O1311" i="48"/>
  <c r="T1311" i="48"/>
  <c r="G1311" i="48" l="1"/>
  <c r="H1311" i="48"/>
  <c r="J1311" i="48"/>
  <c r="P1311" i="48"/>
  <c r="I1311" i="48"/>
  <c r="D1311" i="48"/>
  <c r="E1311" i="48" s="1"/>
  <c r="Q1311" i="48"/>
  <c r="S1311" i="48"/>
  <c r="K1312" i="48"/>
  <c r="L1312" i="48" s="1"/>
  <c r="M1312" i="48" s="1"/>
  <c r="F1312" i="48" a="1"/>
  <c r="F1312" i="48" s="1"/>
  <c r="C1312" i="48" a="1"/>
  <c r="C1312" i="48" s="1"/>
  <c r="R1311" i="48"/>
  <c r="T1312" i="48"/>
  <c r="O1312" i="48"/>
  <c r="B1312" i="48"/>
  <c r="U1312" i="48"/>
  <c r="A1313" i="48"/>
  <c r="N1312" i="48"/>
  <c r="G1312" i="48" l="1"/>
  <c r="S1312" i="48"/>
  <c r="K1313" i="48"/>
  <c r="L1313" i="48" s="1"/>
  <c r="M1313" i="48" s="1"/>
  <c r="C1313" i="48" a="1"/>
  <c r="C1313" i="48" s="1"/>
  <c r="F1313" i="48" a="1"/>
  <c r="F1313" i="48" s="1"/>
  <c r="Q1312" i="48"/>
  <c r="P1312" i="48"/>
  <c r="D1312" i="48"/>
  <c r="E1312" i="48" s="1"/>
  <c r="H1312" i="48"/>
  <c r="J1312" i="48"/>
  <c r="I1312" i="48"/>
  <c r="R1312" i="48"/>
  <c r="N1313" i="48"/>
  <c r="B1313" i="48"/>
  <c r="A1314" i="48"/>
  <c r="O1313" i="48"/>
  <c r="T1313" i="48"/>
  <c r="U1313" i="48"/>
  <c r="G1313" i="48" l="1"/>
  <c r="R1313" i="48"/>
  <c r="S1313" i="48"/>
  <c r="I1313" i="48"/>
  <c r="J1313" i="48"/>
  <c r="H1313" i="48"/>
  <c r="F1314" i="48" a="1"/>
  <c r="F1314" i="48" s="1"/>
  <c r="C1314" i="48" a="1"/>
  <c r="C1314" i="48" s="1"/>
  <c r="K1314" i="48"/>
  <c r="L1314" i="48" s="1"/>
  <c r="M1314" i="48" s="1"/>
  <c r="Q1313" i="48"/>
  <c r="P1313" i="48"/>
  <c r="D1313" i="48"/>
  <c r="E1313" i="48" s="1"/>
  <c r="O1314" i="48"/>
  <c r="B1314" i="48"/>
  <c r="U1314" i="48"/>
  <c r="N1314" i="48"/>
  <c r="A1315" i="48"/>
  <c r="T1314" i="48"/>
  <c r="G1314" i="48" l="1"/>
  <c r="C1315" i="48" a="1"/>
  <c r="C1315" i="48" s="1"/>
  <c r="J1315" i="48" s="1"/>
  <c r="F1315" i="48" a="1"/>
  <c r="F1315" i="48" s="1"/>
  <c r="K1315" i="48"/>
  <c r="L1315" i="48" s="1"/>
  <c r="M1315" i="48" s="1"/>
  <c r="J1314" i="48"/>
  <c r="I1314" i="48"/>
  <c r="H1314" i="48"/>
  <c r="Q1314" i="48"/>
  <c r="P1314" i="48"/>
  <c r="S1314" i="48"/>
  <c r="D1314" i="48"/>
  <c r="E1314" i="48" s="1"/>
  <c r="R1314" i="48"/>
  <c r="B1315" i="48"/>
  <c r="T1315" i="48"/>
  <c r="N1315" i="48"/>
  <c r="A1316" i="48"/>
  <c r="U1315" i="48"/>
  <c r="O1315" i="48"/>
  <c r="R1315" i="48" l="1"/>
  <c r="D1315" i="48"/>
  <c r="E1315" i="48" s="1"/>
  <c r="P1315" i="48"/>
  <c r="H1315" i="48"/>
  <c r="Q1315" i="48"/>
  <c r="F1316" i="48" a="1"/>
  <c r="F1316" i="48" s="1"/>
  <c r="K1316" i="48"/>
  <c r="L1316" i="48" s="1"/>
  <c r="M1316" i="48" s="1"/>
  <c r="C1316" i="48" a="1"/>
  <c r="C1316" i="48" s="1"/>
  <c r="G1316" i="48" s="1"/>
  <c r="S1315" i="48"/>
  <c r="I1315" i="48"/>
  <c r="G1315" i="48"/>
  <c r="N1316" i="48"/>
  <c r="B1316" i="48"/>
  <c r="T1316" i="48"/>
  <c r="A1317" i="48"/>
  <c r="O1316" i="48"/>
  <c r="U1316" i="48"/>
  <c r="S1316" i="48" l="1"/>
  <c r="H1316" i="48"/>
  <c r="P1316" i="48"/>
  <c r="K1317" i="48"/>
  <c r="L1317" i="48" s="1"/>
  <c r="M1317" i="48" s="1"/>
  <c r="F1317" i="48" a="1"/>
  <c r="F1317" i="48" s="1"/>
  <c r="C1317" i="48" a="1"/>
  <c r="C1317" i="48" s="1"/>
  <c r="Q1316" i="48"/>
  <c r="R1316" i="48"/>
  <c r="D1316" i="48"/>
  <c r="E1316" i="48" s="1"/>
  <c r="I1316" i="48"/>
  <c r="J1316" i="48"/>
  <c r="O1317" i="48"/>
  <c r="U1317" i="48"/>
  <c r="N1317" i="48"/>
  <c r="T1317" i="48"/>
  <c r="B1317" i="48"/>
  <c r="A1318" i="48"/>
  <c r="G1317" i="48" l="1"/>
  <c r="J1317" i="48"/>
  <c r="I1317" i="48"/>
  <c r="R1317" i="48"/>
  <c r="H1317" i="48"/>
  <c r="D1317" i="48"/>
  <c r="E1317" i="48" s="1"/>
  <c r="Q1317" i="48"/>
  <c r="S1317" i="48"/>
  <c r="P1317" i="48"/>
  <c r="F1318" i="48" a="1"/>
  <c r="F1318" i="48" s="1"/>
  <c r="K1318" i="48"/>
  <c r="L1318" i="48" s="1"/>
  <c r="M1318" i="48" s="1"/>
  <c r="C1318" i="48" a="1"/>
  <c r="C1318" i="48" s="1"/>
  <c r="G1318" i="48" s="1"/>
  <c r="B1318" i="48"/>
  <c r="A1319" i="48"/>
  <c r="T1318" i="48"/>
  <c r="O1318" i="48"/>
  <c r="U1318" i="48"/>
  <c r="N1318" i="48"/>
  <c r="R1318" i="48" l="1"/>
  <c r="P1318" i="48"/>
  <c r="H1318" i="48"/>
  <c r="F1319" i="48" a="1"/>
  <c r="F1319" i="48" s="1"/>
  <c r="C1319" i="48" a="1"/>
  <c r="C1319" i="48" s="1"/>
  <c r="P1319" i="48" s="1"/>
  <c r="K1319" i="48"/>
  <c r="L1319" i="48" s="1"/>
  <c r="M1319" i="48" s="1"/>
  <c r="J1318" i="48"/>
  <c r="D1318" i="48"/>
  <c r="E1318" i="48" s="1"/>
  <c r="Q1318" i="48"/>
  <c r="S1318" i="48"/>
  <c r="I1318" i="48"/>
  <c r="O1319" i="48"/>
  <c r="U1319" i="48"/>
  <c r="B1319" i="48"/>
  <c r="N1319" i="48"/>
  <c r="T1319" i="48"/>
  <c r="A1320" i="48"/>
  <c r="H1319" i="48" l="1"/>
  <c r="I1319" i="48"/>
  <c r="S1319" i="48"/>
  <c r="G1319" i="48"/>
  <c r="R1319" i="48"/>
  <c r="D1319" i="48"/>
  <c r="E1319" i="48" s="1"/>
  <c r="J1319" i="48"/>
  <c r="Q1319" i="48"/>
  <c r="C1320" i="48" a="1"/>
  <c r="C1320" i="48" s="1"/>
  <c r="J1320" i="48" s="1"/>
  <c r="K1320" i="48"/>
  <c r="L1320" i="48" s="1"/>
  <c r="M1320" i="48" s="1"/>
  <c r="F1320" i="48" a="1"/>
  <c r="F1320" i="48" s="1"/>
  <c r="N1320" i="48"/>
  <c r="T1320" i="48"/>
  <c r="B1320" i="48"/>
  <c r="U1320" i="48"/>
  <c r="A1321" i="48"/>
  <c r="O1320" i="48"/>
  <c r="I1320" i="48" l="1"/>
  <c r="H1320" i="48"/>
  <c r="K1321" i="48"/>
  <c r="L1321" i="48" s="1"/>
  <c r="M1321" i="48" s="1"/>
  <c r="C1321" i="48" a="1"/>
  <c r="C1321" i="48" s="1"/>
  <c r="F1321" i="48" a="1"/>
  <c r="F1321" i="48" s="1"/>
  <c r="D1320" i="48"/>
  <c r="E1320" i="48" s="1"/>
  <c r="R1320" i="48"/>
  <c r="Q1320" i="48"/>
  <c r="S1320" i="48"/>
  <c r="P1320" i="48"/>
  <c r="G1320" i="48"/>
  <c r="B1321" i="48"/>
  <c r="O1321" i="48"/>
  <c r="A1322" i="48"/>
  <c r="U1321" i="48"/>
  <c r="T1321" i="48"/>
  <c r="N1321" i="48"/>
  <c r="G1321" i="48" l="1"/>
  <c r="I1321" i="48"/>
  <c r="S1321" i="48"/>
  <c r="C1322" i="48" a="1"/>
  <c r="C1322" i="48" s="1"/>
  <c r="R1322" i="48" s="1"/>
  <c r="K1322" i="48"/>
  <c r="L1322" i="48" s="1"/>
  <c r="M1322" i="48" s="1"/>
  <c r="F1322" i="48" a="1"/>
  <c r="F1322" i="48" s="1"/>
  <c r="D1321" i="48"/>
  <c r="E1321" i="48" s="1"/>
  <c r="R1321" i="48"/>
  <c r="P1321" i="48"/>
  <c r="J1321" i="48"/>
  <c r="Q1321" i="48"/>
  <c r="H1321" i="48"/>
  <c r="O1322" i="48"/>
  <c r="T1322" i="48"/>
  <c r="B1322" i="48"/>
  <c r="U1322" i="48"/>
  <c r="N1322" i="48"/>
  <c r="A1323" i="48"/>
  <c r="H1322" i="48" l="1"/>
  <c r="D1322" i="48"/>
  <c r="E1322" i="48" s="1"/>
  <c r="P1322" i="48"/>
  <c r="J1322" i="48"/>
  <c r="G1322" i="48"/>
  <c r="Q1322" i="48"/>
  <c r="I1322" i="48"/>
  <c r="C1323" i="48" a="1"/>
  <c r="C1323" i="48" s="1"/>
  <c r="G1323" i="48" s="1"/>
  <c r="F1323" i="48" a="1"/>
  <c r="F1323" i="48" s="1"/>
  <c r="K1323" i="48"/>
  <c r="L1323" i="48" s="1"/>
  <c r="M1323" i="48" s="1"/>
  <c r="S1322" i="48"/>
  <c r="O1323" i="48"/>
  <c r="A1324" i="48"/>
  <c r="U1323" i="48"/>
  <c r="N1323" i="48"/>
  <c r="B1323" i="48"/>
  <c r="T1323" i="48"/>
  <c r="S1323" i="48" l="1"/>
  <c r="J1323" i="48"/>
  <c r="I1323" i="48"/>
  <c r="D1323" i="48"/>
  <c r="E1323" i="48" s="1"/>
  <c r="C1324" i="48" a="1"/>
  <c r="C1324" i="48" s="1"/>
  <c r="H1324" i="48" s="1"/>
  <c r="F1324" i="48" a="1"/>
  <c r="F1324" i="48" s="1"/>
  <c r="K1324" i="48"/>
  <c r="L1324" i="48" s="1"/>
  <c r="M1324" i="48" s="1"/>
  <c r="H1323" i="48"/>
  <c r="P1323" i="48"/>
  <c r="Q1323" i="48"/>
  <c r="R1323" i="48"/>
  <c r="U1324" i="48"/>
  <c r="B1324" i="48"/>
  <c r="T1324" i="48"/>
  <c r="A1325" i="48"/>
  <c r="N1324" i="48"/>
  <c r="O1324" i="48"/>
  <c r="J1324" i="48" l="1"/>
  <c r="I1324" i="48"/>
  <c r="C1325" i="48" a="1"/>
  <c r="C1325" i="48" s="1"/>
  <c r="D1325" i="48" s="1"/>
  <c r="E1325" i="48" s="1"/>
  <c r="K1325" i="48"/>
  <c r="L1325" i="48" s="1"/>
  <c r="M1325" i="48" s="1"/>
  <c r="F1325" i="48" a="1"/>
  <c r="F1325" i="48" s="1"/>
  <c r="G1324" i="48"/>
  <c r="S1324" i="48"/>
  <c r="R1324" i="48"/>
  <c r="D1324" i="48"/>
  <c r="E1324" i="48" s="1"/>
  <c r="Q1324" i="48"/>
  <c r="P1324" i="48"/>
  <c r="B1325" i="48"/>
  <c r="N1325" i="48"/>
  <c r="A1326" i="48"/>
  <c r="O1325" i="48"/>
  <c r="U1325" i="48"/>
  <c r="T1325" i="48"/>
  <c r="H1325" i="48" l="1"/>
  <c r="I1325" i="48"/>
  <c r="C1326" i="48" a="1"/>
  <c r="C1326" i="48" s="1"/>
  <c r="J1326" i="48" s="1"/>
  <c r="K1326" i="48"/>
  <c r="L1326" i="48" s="1"/>
  <c r="M1326" i="48" s="1"/>
  <c r="F1326" i="48" a="1"/>
  <c r="F1326" i="48" s="1"/>
  <c r="S1325" i="48"/>
  <c r="P1325" i="48"/>
  <c r="R1325" i="48"/>
  <c r="J1325" i="48"/>
  <c r="G1325" i="48"/>
  <c r="Q1325" i="48"/>
  <c r="N1326" i="48"/>
  <c r="A1327" i="48"/>
  <c r="U1326" i="48"/>
  <c r="O1326" i="48"/>
  <c r="B1326" i="48"/>
  <c r="T1326" i="48"/>
  <c r="Q1326" i="48" l="1"/>
  <c r="D1326" i="48"/>
  <c r="E1326" i="48" s="1"/>
  <c r="H1326" i="48"/>
  <c r="I1326" i="48"/>
  <c r="R1326" i="48"/>
  <c r="K1327" i="48"/>
  <c r="L1327" i="48" s="1"/>
  <c r="M1327" i="48" s="1"/>
  <c r="F1327" i="48" a="1"/>
  <c r="F1327" i="48" s="1"/>
  <c r="C1327" i="48" a="1"/>
  <c r="C1327" i="48" s="1"/>
  <c r="D1327" i="48" s="1"/>
  <c r="E1327" i="48" s="1"/>
  <c r="G1326" i="48"/>
  <c r="S1326" i="48"/>
  <c r="P1326" i="48"/>
  <c r="U1327" i="48"/>
  <c r="B1327" i="48"/>
  <c r="A1328" i="48"/>
  <c r="N1327" i="48"/>
  <c r="T1327" i="48"/>
  <c r="O1327" i="48"/>
  <c r="Q1327" i="48" l="1"/>
  <c r="G1327" i="48"/>
  <c r="H1327" i="48"/>
  <c r="K1328" i="48"/>
  <c r="L1328" i="48" s="1"/>
  <c r="M1328" i="48" s="1"/>
  <c r="F1328" i="48" a="1"/>
  <c r="F1328" i="48" s="1"/>
  <c r="C1328" i="48" a="1"/>
  <c r="C1328" i="48" s="1"/>
  <c r="H1328" i="48" s="1"/>
  <c r="R1327" i="48"/>
  <c r="S1327" i="48"/>
  <c r="J1327" i="48"/>
  <c r="I1327" i="48"/>
  <c r="P1327" i="48"/>
  <c r="N1328" i="48"/>
  <c r="O1328" i="48"/>
  <c r="A1329" i="48"/>
  <c r="U1328" i="48"/>
  <c r="T1328" i="48"/>
  <c r="B1328" i="48"/>
  <c r="D1328" i="48" l="1"/>
  <c r="E1328" i="48" s="1"/>
  <c r="S1328" i="48"/>
  <c r="C1329" i="48" a="1"/>
  <c r="C1329" i="48" s="1"/>
  <c r="S1329" i="48" s="1"/>
  <c r="K1329" i="48"/>
  <c r="L1329" i="48" s="1"/>
  <c r="M1329" i="48" s="1"/>
  <c r="F1329" i="48" a="1"/>
  <c r="F1329" i="48" s="1"/>
  <c r="P1328" i="48"/>
  <c r="Q1328" i="48"/>
  <c r="I1328" i="48"/>
  <c r="G1328" i="48"/>
  <c r="R1328" i="48"/>
  <c r="J1328" i="48"/>
  <c r="U1329" i="48"/>
  <c r="N1329" i="48"/>
  <c r="O1329" i="48"/>
  <c r="T1329" i="48"/>
  <c r="A1330" i="48"/>
  <c r="B1329" i="48"/>
  <c r="P1329" i="48" l="1"/>
  <c r="J1329" i="48"/>
  <c r="R1329" i="48"/>
  <c r="I1329" i="48"/>
  <c r="C1330" i="48" a="1"/>
  <c r="C1330" i="48" s="1"/>
  <c r="P1330" i="48" s="1"/>
  <c r="K1330" i="48"/>
  <c r="L1330" i="48" s="1"/>
  <c r="M1330" i="48" s="1"/>
  <c r="F1330" i="48" a="1"/>
  <c r="F1330" i="48" s="1"/>
  <c r="H1329" i="48"/>
  <c r="G1329" i="48"/>
  <c r="Q1329" i="48"/>
  <c r="D1329" i="48"/>
  <c r="E1329" i="48" s="1"/>
  <c r="B1330" i="48"/>
  <c r="O1330" i="48"/>
  <c r="N1330" i="48"/>
  <c r="A1331" i="48"/>
  <c r="T1330" i="48"/>
  <c r="U1330" i="48"/>
  <c r="R1330" i="48" l="1"/>
  <c r="S1330" i="48"/>
  <c r="J1330" i="48"/>
  <c r="K1331" i="48"/>
  <c r="L1331" i="48" s="1"/>
  <c r="M1331" i="48" s="1"/>
  <c r="F1331" i="48" a="1"/>
  <c r="F1331" i="48" s="1"/>
  <c r="C1331" i="48" a="1"/>
  <c r="C1331" i="48" s="1"/>
  <c r="G1331" i="48" s="1"/>
  <c r="G1330" i="48"/>
  <c r="I1330" i="48"/>
  <c r="Q1330" i="48"/>
  <c r="D1330" i="48"/>
  <c r="E1330" i="48" s="1"/>
  <c r="H1330" i="48"/>
  <c r="B1331" i="48"/>
  <c r="T1331" i="48"/>
  <c r="N1331" i="48"/>
  <c r="A1332" i="48"/>
  <c r="U1331" i="48"/>
  <c r="O1331" i="48"/>
  <c r="I1331" i="48" l="1"/>
  <c r="H1331" i="48"/>
  <c r="D1331" i="48"/>
  <c r="E1331" i="48" s="1"/>
  <c r="P1331" i="48"/>
  <c r="S1331" i="48"/>
  <c r="C1332" i="48" a="1"/>
  <c r="C1332" i="48" s="1"/>
  <c r="P1332" i="48" s="1"/>
  <c r="K1332" i="48"/>
  <c r="L1332" i="48" s="1"/>
  <c r="M1332" i="48" s="1"/>
  <c r="F1332" i="48" a="1"/>
  <c r="F1332" i="48" s="1"/>
  <c r="R1331" i="48"/>
  <c r="J1331" i="48"/>
  <c r="Q1331" i="48"/>
  <c r="U1332" i="48"/>
  <c r="T1332" i="48"/>
  <c r="A1333" i="48"/>
  <c r="O1332" i="48"/>
  <c r="B1332" i="48"/>
  <c r="N1332" i="48"/>
  <c r="J1332" i="48" l="1"/>
  <c r="R1332" i="48"/>
  <c r="F1333" i="48" a="1"/>
  <c r="F1333" i="48" s="1"/>
  <c r="C1333" i="48" a="1"/>
  <c r="C1333" i="48" s="1"/>
  <c r="G1333" i="48" s="1"/>
  <c r="K1333" i="48"/>
  <c r="L1333" i="48" s="1"/>
  <c r="M1333" i="48" s="1"/>
  <c r="G1332" i="48"/>
  <c r="D1332" i="48"/>
  <c r="E1332" i="48" s="1"/>
  <c r="S1332" i="48"/>
  <c r="Q1332" i="48"/>
  <c r="H1332" i="48"/>
  <c r="I1332" i="48"/>
  <c r="O1333" i="48"/>
  <c r="N1333" i="48"/>
  <c r="A1334" i="48"/>
  <c r="U1333" i="48"/>
  <c r="B1333" i="48"/>
  <c r="T1333" i="48"/>
  <c r="R1333" i="48" l="1"/>
  <c r="I1333" i="48"/>
  <c r="H1333" i="48"/>
  <c r="J1333" i="48"/>
  <c r="Q1333" i="48"/>
  <c r="S1333" i="48"/>
  <c r="K1334" i="48"/>
  <c r="L1334" i="48" s="1"/>
  <c r="M1334" i="48" s="1"/>
  <c r="C1334" i="48" a="1"/>
  <c r="C1334" i="48" s="1"/>
  <c r="G1334" i="48" s="1"/>
  <c r="F1334" i="48" a="1"/>
  <c r="F1334" i="48" s="1"/>
  <c r="D1333" i="48"/>
  <c r="E1333" i="48" s="1"/>
  <c r="P1333" i="48"/>
  <c r="O1334" i="48"/>
  <c r="N1334" i="48"/>
  <c r="T1334" i="48"/>
  <c r="B1334" i="48"/>
  <c r="A1335" i="48"/>
  <c r="U1334" i="48"/>
  <c r="J1334" i="48" l="1"/>
  <c r="K1335" i="48"/>
  <c r="L1335" i="48" s="1"/>
  <c r="M1335" i="48" s="1"/>
  <c r="C1335" i="48" a="1"/>
  <c r="C1335" i="48" s="1"/>
  <c r="F1335" i="48" a="1"/>
  <c r="F1335" i="48" s="1"/>
  <c r="D1334" i="48"/>
  <c r="E1334" i="48" s="1"/>
  <c r="Q1334" i="48"/>
  <c r="H1334" i="48"/>
  <c r="R1334" i="48"/>
  <c r="I1334" i="48"/>
  <c r="P1334" i="48"/>
  <c r="S1334" i="48"/>
  <c r="B1335" i="48"/>
  <c r="N1335" i="48"/>
  <c r="T1335" i="48"/>
  <c r="U1335" i="48"/>
  <c r="A1336" i="48"/>
  <c r="O1335" i="48"/>
  <c r="G1335" i="48" l="1"/>
  <c r="D1335" i="48"/>
  <c r="E1335" i="48" s="1"/>
  <c r="P1335" i="48"/>
  <c r="J1335" i="48"/>
  <c r="R1335" i="48"/>
  <c r="I1335" i="48"/>
  <c r="S1335" i="48"/>
  <c r="Q1335" i="48"/>
  <c r="H1335" i="48"/>
  <c r="F1336" i="48" a="1"/>
  <c r="F1336" i="48" s="1"/>
  <c r="C1336" i="48" a="1"/>
  <c r="C1336" i="48" s="1"/>
  <c r="K1336" i="48"/>
  <c r="L1336" i="48" s="1"/>
  <c r="M1336" i="48" s="1"/>
  <c r="A1337" i="48"/>
  <c r="B1336" i="48"/>
  <c r="T1336" i="48"/>
  <c r="U1336" i="48"/>
  <c r="N1336" i="48"/>
  <c r="O1336" i="48"/>
  <c r="G1336" i="48" l="1"/>
  <c r="Q1336" i="48"/>
  <c r="I1336" i="48"/>
  <c r="H1336" i="48"/>
  <c r="R1336" i="48"/>
  <c r="D1336" i="48"/>
  <c r="E1336" i="48" s="1"/>
  <c r="P1336" i="48"/>
  <c r="S1336" i="48"/>
  <c r="J1336" i="48"/>
  <c r="F1337" i="48" a="1"/>
  <c r="F1337" i="48" s="1"/>
  <c r="C1337" i="48" a="1"/>
  <c r="C1337" i="48" s="1"/>
  <c r="K1337" i="48"/>
  <c r="L1337" i="48" s="1"/>
  <c r="M1337" i="48" s="1"/>
  <c r="B1337" i="48"/>
  <c r="T1337" i="48"/>
  <c r="A1338" i="48"/>
  <c r="N1337" i="48"/>
  <c r="U1337" i="48"/>
  <c r="O1337" i="48"/>
  <c r="G1337" i="48" l="1"/>
  <c r="P1337" i="48"/>
  <c r="J1337" i="48"/>
  <c r="S1337" i="48"/>
  <c r="R1337" i="48"/>
  <c r="Q1337" i="48"/>
  <c r="D1337" i="48"/>
  <c r="E1337" i="48" s="1"/>
  <c r="F1338" i="48" a="1"/>
  <c r="F1338" i="48" s="1"/>
  <c r="K1338" i="48"/>
  <c r="L1338" i="48" s="1"/>
  <c r="M1338" i="48" s="1"/>
  <c r="C1338" i="48" a="1"/>
  <c r="C1338" i="48" s="1"/>
  <c r="I1337" i="48"/>
  <c r="H1337" i="48"/>
  <c r="A1339" i="48"/>
  <c r="O1338" i="48"/>
  <c r="U1338" i="48"/>
  <c r="T1338" i="48"/>
  <c r="N1338" i="48"/>
  <c r="B1338" i="48"/>
  <c r="S1338" i="48" l="1"/>
  <c r="J1338" i="48"/>
  <c r="R1338" i="48"/>
  <c r="P1338" i="48"/>
  <c r="Q1338" i="48"/>
  <c r="H1338" i="48"/>
  <c r="F1339" i="48" a="1"/>
  <c r="F1339" i="48" s="1"/>
  <c r="K1339" i="48"/>
  <c r="L1339" i="48" s="1"/>
  <c r="M1339" i="48" s="1"/>
  <c r="C1339" i="48" a="1"/>
  <c r="C1339" i="48" s="1"/>
  <c r="I1338" i="48"/>
  <c r="D1338" i="48"/>
  <c r="E1338" i="48" s="1"/>
  <c r="G1338" i="48"/>
  <c r="B1339" i="48"/>
  <c r="U1339" i="48"/>
  <c r="T1339" i="48"/>
  <c r="A1340" i="48"/>
  <c r="O1339" i="48"/>
  <c r="N1339" i="48"/>
  <c r="G1339" i="48" l="1"/>
  <c r="I1339" i="48"/>
  <c r="C1340" i="48" a="1"/>
  <c r="C1340" i="48" s="1"/>
  <c r="R1340" i="48" s="1"/>
  <c r="K1340" i="48"/>
  <c r="L1340" i="48" s="1"/>
  <c r="M1340" i="48" s="1"/>
  <c r="F1340" i="48" a="1"/>
  <c r="F1340" i="48" s="1"/>
  <c r="H1339" i="48"/>
  <c r="J1339" i="48"/>
  <c r="Q1339" i="48"/>
  <c r="S1339" i="48"/>
  <c r="D1339" i="48"/>
  <c r="E1339" i="48" s="1"/>
  <c r="P1339" i="48"/>
  <c r="R1339" i="48"/>
  <c r="A1341" i="48"/>
  <c r="B1340" i="48"/>
  <c r="N1340" i="48"/>
  <c r="T1340" i="48"/>
  <c r="U1340" i="48"/>
  <c r="O1340" i="48"/>
  <c r="S1340" i="48" l="1"/>
  <c r="I1340" i="48"/>
  <c r="H1340" i="48"/>
  <c r="J1340" i="48"/>
  <c r="D1340" i="48"/>
  <c r="E1340" i="48" s="1"/>
  <c r="P1340" i="48"/>
  <c r="K1341" i="48"/>
  <c r="L1341" i="48" s="1"/>
  <c r="M1341" i="48" s="1"/>
  <c r="C1341" i="48" a="1"/>
  <c r="C1341" i="48" s="1"/>
  <c r="G1341" i="48" s="1"/>
  <c r="F1341" i="48" a="1"/>
  <c r="F1341" i="48" s="1"/>
  <c r="G1340" i="48"/>
  <c r="Q1340" i="48"/>
  <c r="U1341" i="48"/>
  <c r="O1341" i="48"/>
  <c r="A1342" i="48"/>
  <c r="N1341" i="48"/>
  <c r="T1341" i="48"/>
  <c r="B1341" i="48"/>
  <c r="R1341" i="48" l="1"/>
  <c r="D1341" i="48"/>
  <c r="E1341" i="48" s="1"/>
  <c r="I1341" i="48"/>
  <c r="S1341" i="48"/>
  <c r="P1341" i="48"/>
  <c r="H1341" i="48"/>
  <c r="F1342" i="48" a="1"/>
  <c r="F1342" i="48" s="1"/>
  <c r="K1342" i="48"/>
  <c r="L1342" i="48" s="1"/>
  <c r="M1342" i="48" s="1"/>
  <c r="C1342" i="48" a="1"/>
  <c r="C1342" i="48" s="1"/>
  <c r="J1342" i="48" s="1"/>
  <c r="Q1341" i="48"/>
  <c r="J1341" i="48"/>
  <c r="U1342" i="48"/>
  <c r="B1342" i="48"/>
  <c r="O1342" i="48"/>
  <c r="N1342" i="48"/>
  <c r="A1343" i="48"/>
  <c r="T1342" i="48"/>
  <c r="D1342" i="48" l="1"/>
  <c r="E1342" i="48" s="1"/>
  <c r="S1342" i="48"/>
  <c r="H1342" i="48"/>
  <c r="R1342" i="48"/>
  <c r="P1342" i="48"/>
  <c r="K1343" i="48"/>
  <c r="L1343" i="48" s="1"/>
  <c r="M1343" i="48" s="1"/>
  <c r="F1343" i="48" a="1"/>
  <c r="F1343" i="48" s="1"/>
  <c r="C1343" i="48" a="1"/>
  <c r="C1343" i="48" s="1"/>
  <c r="G1343" i="48" s="1"/>
  <c r="Q1342" i="48"/>
  <c r="I1342" i="48"/>
  <c r="G1342" i="48"/>
  <c r="A1344" i="48"/>
  <c r="N1343" i="48"/>
  <c r="B1343" i="48"/>
  <c r="U1343" i="48"/>
  <c r="T1343" i="48"/>
  <c r="O1343" i="48"/>
  <c r="P1343" i="48" l="1"/>
  <c r="S1343" i="48"/>
  <c r="J1343" i="48"/>
  <c r="H1343" i="48"/>
  <c r="F1344" i="48" a="1"/>
  <c r="F1344" i="48" s="1"/>
  <c r="K1344" i="48"/>
  <c r="L1344" i="48" s="1"/>
  <c r="M1344" i="48" s="1"/>
  <c r="C1344" i="48" a="1"/>
  <c r="C1344" i="48" s="1"/>
  <c r="I1343" i="48"/>
  <c r="Q1343" i="48"/>
  <c r="D1343" i="48"/>
  <c r="E1343" i="48" s="1"/>
  <c r="R1343" i="48"/>
  <c r="T1344" i="48"/>
  <c r="U1344" i="48"/>
  <c r="B1344" i="48"/>
  <c r="A1345" i="48"/>
  <c r="O1344" i="48"/>
  <c r="N1344" i="48"/>
  <c r="G1344" i="48" l="1"/>
  <c r="Q1344" i="48"/>
  <c r="D1344" i="48"/>
  <c r="E1344" i="48" s="1"/>
  <c r="S1344" i="48"/>
  <c r="H1344" i="48"/>
  <c r="F1345" i="48" a="1"/>
  <c r="F1345" i="48" s="1"/>
  <c r="C1345" i="48" a="1"/>
  <c r="C1345" i="48" s="1"/>
  <c r="G1345" i="48" s="1"/>
  <c r="K1345" i="48"/>
  <c r="L1345" i="48" s="1"/>
  <c r="M1345" i="48" s="1"/>
  <c r="R1344" i="48"/>
  <c r="I1344" i="48"/>
  <c r="J1344" i="48"/>
  <c r="P1344" i="48"/>
  <c r="U1345" i="48"/>
  <c r="O1345" i="48"/>
  <c r="T1345" i="48"/>
  <c r="B1345" i="48"/>
  <c r="A1346" i="48"/>
  <c r="N1345" i="48"/>
  <c r="P1345" i="48" l="1"/>
  <c r="F1346" i="48" a="1"/>
  <c r="F1346" i="48" s="1"/>
  <c r="K1346" i="48"/>
  <c r="L1346" i="48" s="1"/>
  <c r="M1346" i="48" s="1"/>
  <c r="C1346" i="48" a="1"/>
  <c r="C1346" i="48" s="1"/>
  <c r="G1346" i="48" s="1"/>
  <c r="I1345" i="48"/>
  <c r="H1345" i="48"/>
  <c r="J1345" i="48"/>
  <c r="S1345" i="48"/>
  <c r="R1345" i="48"/>
  <c r="Q1345" i="48"/>
  <c r="D1345" i="48"/>
  <c r="E1345" i="48" s="1"/>
  <c r="N1346" i="48"/>
  <c r="A1347" i="48"/>
  <c r="U1346" i="48"/>
  <c r="B1346" i="48"/>
  <c r="O1346" i="48"/>
  <c r="T1346" i="48"/>
  <c r="Q1346" i="48" l="1"/>
  <c r="J1346" i="48"/>
  <c r="R1346" i="48"/>
  <c r="S1346" i="48"/>
  <c r="I1346" i="48"/>
  <c r="D1346" i="48"/>
  <c r="E1346" i="48" s="1"/>
  <c r="F1347" i="48" a="1"/>
  <c r="F1347" i="48" s="1"/>
  <c r="C1347" i="48" a="1"/>
  <c r="C1347" i="48" s="1"/>
  <c r="J1347" i="48" s="1"/>
  <c r="K1347" i="48"/>
  <c r="L1347" i="48" s="1"/>
  <c r="M1347" i="48" s="1"/>
  <c r="P1346" i="48"/>
  <c r="H1346" i="48"/>
  <c r="B1347" i="48"/>
  <c r="U1347" i="48"/>
  <c r="O1347" i="48"/>
  <c r="N1347" i="48"/>
  <c r="A1348" i="48"/>
  <c r="T1347" i="48"/>
  <c r="S1347" i="48" l="1"/>
  <c r="F1348" i="48" a="1"/>
  <c r="F1348" i="48" s="1"/>
  <c r="C1348" i="48" a="1"/>
  <c r="C1348" i="48" s="1"/>
  <c r="K1348" i="48"/>
  <c r="L1348" i="48" s="1"/>
  <c r="M1348" i="48" s="1"/>
  <c r="R1347" i="48"/>
  <c r="H1347" i="48"/>
  <c r="G1347" i="48"/>
  <c r="D1347" i="48"/>
  <c r="E1347" i="48" s="1"/>
  <c r="I1347" i="48"/>
  <c r="P1347" i="48"/>
  <c r="Q1347" i="48"/>
  <c r="N1348" i="48"/>
  <c r="A1349" i="48"/>
  <c r="B1348" i="48"/>
  <c r="T1348" i="48"/>
  <c r="O1348" i="48"/>
  <c r="U1348" i="48"/>
  <c r="G1348" i="48" l="1"/>
  <c r="D1348" i="48"/>
  <c r="E1348" i="48" s="1"/>
  <c r="S1348" i="48"/>
  <c r="I1348" i="48"/>
  <c r="H1348" i="48"/>
  <c r="P1348" i="48"/>
  <c r="R1348" i="48"/>
  <c r="K1349" i="48"/>
  <c r="L1349" i="48" s="1"/>
  <c r="M1349" i="48" s="1"/>
  <c r="C1349" i="48" a="1"/>
  <c r="C1349" i="48" s="1"/>
  <c r="G1349" i="48" s="1"/>
  <c r="F1349" i="48" a="1"/>
  <c r="F1349" i="48" s="1"/>
  <c r="Q1348" i="48"/>
  <c r="J1348" i="48"/>
  <c r="U1349" i="48"/>
  <c r="O1349" i="48"/>
  <c r="T1349" i="48"/>
  <c r="B1349" i="48"/>
  <c r="N1349" i="48"/>
  <c r="A1350" i="48"/>
  <c r="S1349" i="48" l="1"/>
  <c r="I1349" i="48"/>
  <c r="P1349" i="48"/>
  <c r="Q1349" i="48"/>
  <c r="F1350" i="48" a="1"/>
  <c r="F1350" i="48" s="1"/>
  <c r="C1350" i="48" a="1"/>
  <c r="C1350" i="48" s="1"/>
  <c r="K1350" i="48"/>
  <c r="L1350" i="48" s="1"/>
  <c r="M1350" i="48" s="1"/>
  <c r="J1349" i="48"/>
  <c r="D1349" i="48"/>
  <c r="E1349" i="48" s="1"/>
  <c r="H1349" i="48"/>
  <c r="R1349" i="48"/>
  <c r="B1350" i="48"/>
  <c r="O1350" i="48"/>
  <c r="N1350" i="48"/>
  <c r="A1351" i="48"/>
  <c r="U1350" i="48"/>
  <c r="T1350" i="48"/>
  <c r="G1350" i="48" l="1"/>
  <c r="J1350" i="48"/>
  <c r="D1350" i="48"/>
  <c r="E1350" i="48" s="1"/>
  <c r="C1351" i="48" a="1"/>
  <c r="C1351" i="48" s="1"/>
  <c r="I1351" i="48" s="1"/>
  <c r="K1351" i="48"/>
  <c r="L1351" i="48" s="1"/>
  <c r="M1351" i="48" s="1"/>
  <c r="F1351" i="48" a="1"/>
  <c r="F1351" i="48" s="1"/>
  <c r="H1350" i="48"/>
  <c r="I1350" i="48"/>
  <c r="Q1350" i="48"/>
  <c r="S1350" i="48"/>
  <c r="P1350" i="48"/>
  <c r="R1350" i="48"/>
  <c r="U1351" i="48"/>
  <c r="O1351" i="48"/>
  <c r="T1351" i="48"/>
  <c r="B1351" i="48"/>
  <c r="N1351" i="48"/>
  <c r="A1352" i="48"/>
  <c r="D1351" i="48" l="1"/>
  <c r="E1351" i="48" s="1"/>
  <c r="J1351" i="48"/>
  <c r="R1351" i="48"/>
  <c r="H1351" i="48"/>
  <c r="P1351" i="48"/>
  <c r="S1351" i="48"/>
  <c r="G1351" i="48"/>
  <c r="K1352" i="48"/>
  <c r="L1352" i="48" s="1"/>
  <c r="M1352" i="48" s="1"/>
  <c r="C1352" i="48" a="1"/>
  <c r="C1352" i="48" s="1"/>
  <c r="H1352" i="48" s="1"/>
  <c r="F1352" i="48" a="1"/>
  <c r="F1352" i="48" s="1"/>
  <c r="Q1351" i="48"/>
  <c r="N1352" i="48"/>
  <c r="U1352" i="48"/>
  <c r="B1352" i="48"/>
  <c r="O1352" i="48"/>
  <c r="T1352" i="48"/>
  <c r="A1353" i="48"/>
  <c r="Q1352" i="48" l="1"/>
  <c r="J1352" i="48"/>
  <c r="R1352" i="48"/>
  <c r="P1352" i="48"/>
  <c r="F1353" i="48" a="1"/>
  <c r="F1353" i="48" s="1"/>
  <c r="C1353" i="48" a="1"/>
  <c r="C1353" i="48" s="1"/>
  <c r="R1353" i="48" s="1"/>
  <c r="K1353" i="48"/>
  <c r="L1353" i="48" s="1"/>
  <c r="M1353" i="48" s="1"/>
  <c r="I1352" i="48"/>
  <c r="S1352" i="48"/>
  <c r="D1352" i="48"/>
  <c r="E1352" i="48" s="1"/>
  <c r="G1352" i="48"/>
  <c r="B1353" i="48"/>
  <c r="N1353" i="48"/>
  <c r="U1353" i="48"/>
  <c r="A1354" i="48"/>
  <c r="T1353" i="48"/>
  <c r="O1353" i="48"/>
  <c r="P1353" i="48" l="1"/>
  <c r="S1353" i="48"/>
  <c r="F1354" i="48" a="1"/>
  <c r="F1354" i="48" s="1"/>
  <c r="C1354" i="48" a="1"/>
  <c r="C1354" i="48" s="1"/>
  <c r="G1354" i="48" s="1"/>
  <c r="K1354" i="48"/>
  <c r="L1354" i="48" s="1"/>
  <c r="M1354" i="48" s="1"/>
  <c r="G1353" i="48"/>
  <c r="D1353" i="48"/>
  <c r="E1353" i="48" s="1"/>
  <c r="I1353" i="48"/>
  <c r="J1353" i="48"/>
  <c r="H1353" i="48"/>
  <c r="Q1353" i="48"/>
  <c r="U1354" i="48"/>
  <c r="T1354" i="48"/>
  <c r="O1354" i="48"/>
  <c r="B1354" i="48"/>
  <c r="A1355" i="48"/>
  <c r="N1354" i="48"/>
  <c r="Q1354" i="48" l="1"/>
  <c r="C1355" i="48" a="1"/>
  <c r="C1355" i="48" s="1"/>
  <c r="K1355" i="48"/>
  <c r="L1355" i="48" s="1"/>
  <c r="M1355" i="48" s="1"/>
  <c r="F1355" i="48" a="1"/>
  <c r="F1355" i="48" s="1"/>
  <c r="D1354" i="48"/>
  <c r="E1354" i="48" s="1"/>
  <c r="P1354" i="48"/>
  <c r="R1354" i="48"/>
  <c r="H1354" i="48"/>
  <c r="J1354" i="48"/>
  <c r="S1354" i="48"/>
  <c r="I1354" i="48"/>
  <c r="O1355" i="48"/>
  <c r="U1355" i="48"/>
  <c r="T1355" i="48"/>
  <c r="B1355" i="48"/>
  <c r="N1355" i="48"/>
  <c r="A1356" i="48"/>
  <c r="D1355" i="48" l="1"/>
  <c r="E1355" i="48" s="1"/>
  <c r="H1355" i="48"/>
  <c r="I1355" i="48"/>
  <c r="R1355" i="48"/>
  <c r="P1355" i="48"/>
  <c r="S1355" i="48"/>
  <c r="Q1355" i="48"/>
  <c r="G1355" i="48"/>
  <c r="J1355" i="48"/>
  <c r="F1356" i="48" a="1"/>
  <c r="F1356" i="48" s="1"/>
  <c r="C1356" i="48" a="1"/>
  <c r="C1356" i="48" s="1"/>
  <c r="J1356" i="48" s="1"/>
  <c r="K1356" i="48"/>
  <c r="L1356" i="48" s="1"/>
  <c r="M1356" i="48" s="1"/>
  <c r="A1357" i="48"/>
  <c r="T1356" i="48"/>
  <c r="B1356" i="48"/>
  <c r="N1356" i="48"/>
  <c r="O1356" i="48"/>
  <c r="U1356" i="48"/>
  <c r="H1356" i="48" l="1"/>
  <c r="P1356" i="48"/>
  <c r="I1356" i="48"/>
  <c r="S1356" i="48"/>
  <c r="R1356" i="48"/>
  <c r="D1356" i="48"/>
  <c r="E1356" i="48" s="1"/>
  <c r="K1357" i="48"/>
  <c r="L1357" i="48" s="1"/>
  <c r="M1357" i="48" s="1"/>
  <c r="C1357" i="48" a="1"/>
  <c r="C1357" i="48" s="1"/>
  <c r="F1357" i="48" a="1"/>
  <c r="F1357" i="48" s="1"/>
  <c r="Q1356" i="48"/>
  <c r="G1356" i="48"/>
  <c r="N1357" i="48"/>
  <c r="T1357" i="48"/>
  <c r="U1357" i="48"/>
  <c r="O1357" i="48"/>
  <c r="A1358" i="48"/>
  <c r="B1357" i="48"/>
  <c r="G1357" i="48" l="1"/>
  <c r="Q1357" i="48"/>
  <c r="I1357" i="48"/>
  <c r="J1357" i="48"/>
  <c r="K1358" i="48"/>
  <c r="L1358" i="48" s="1"/>
  <c r="M1358" i="48" s="1"/>
  <c r="F1358" i="48" a="1"/>
  <c r="F1358" i="48" s="1"/>
  <c r="C1358" i="48" a="1"/>
  <c r="C1358" i="48" s="1"/>
  <c r="H1357" i="48"/>
  <c r="R1357" i="48"/>
  <c r="D1357" i="48"/>
  <c r="E1357" i="48" s="1"/>
  <c r="S1357" i="48"/>
  <c r="P1357" i="48"/>
  <c r="O1358" i="48"/>
  <c r="U1358" i="48"/>
  <c r="A1359" i="48"/>
  <c r="N1358" i="48"/>
  <c r="B1358" i="48"/>
  <c r="T1358" i="48"/>
  <c r="G1358" i="48" l="1"/>
  <c r="D1358" i="48"/>
  <c r="E1358" i="48" s="1"/>
  <c r="J1358" i="48"/>
  <c r="P1358" i="48"/>
  <c r="R1358" i="48"/>
  <c r="F1359" i="48" a="1"/>
  <c r="F1359" i="48" s="1"/>
  <c r="K1359" i="48"/>
  <c r="L1359" i="48" s="1"/>
  <c r="M1359" i="48" s="1"/>
  <c r="C1359" i="48" a="1"/>
  <c r="C1359" i="48" s="1"/>
  <c r="S1358" i="48"/>
  <c r="Q1358" i="48"/>
  <c r="I1358" i="48"/>
  <c r="H1358" i="48"/>
  <c r="U1359" i="48"/>
  <c r="A1360" i="48"/>
  <c r="B1359" i="48"/>
  <c r="O1359" i="48"/>
  <c r="T1359" i="48"/>
  <c r="N1359" i="48"/>
  <c r="G1359" i="48" l="1"/>
  <c r="R1359" i="48"/>
  <c r="H1359" i="48"/>
  <c r="J1359" i="48"/>
  <c r="C1360" i="48" a="1"/>
  <c r="C1360" i="48" s="1"/>
  <c r="J1360" i="48" s="1"/>
  <c r="K1360" i="48"/>
  <c r="L1360" i="48" s="1"/>
  <c r="M1360" i="48" s="1"/>
  <c r="F1360" i="48" a="1"/>
  <c r="F1360" i="48" s="1"/>
  <c r="D1359" i="48"/>
  <c r="E1359" i="48" s="1"/>
  <c r="P1359" i="48"/>
  <c r="I1359" i="48"/>
  <c r="Q1359" i="48"/>
  <c r="S1359" i="48"/>
  <c r="T1360" i="48"/>
  <c r="N1360" i="48"/>
  <c r="A1361" i="48"/>
  <c r="O1360" i="48"/>
  <c r="B1360" i="48"/>
  <c r="U1360" i="48"/>
  <c r="S1360" i="48" l="1"/>
  <c r="Q1360" i="48"/>
  <c r="D1360" i="48"/>
  <c r="E1360" i="48" s="1"/>
  <c r="F1361" i="48" a="1"/>
  <c r="F1361" i="48" s="1"/>
  <c r="C1361" i="48" a="1"/>
  <c r="C1361" i="48" s="1"/>
  <c r="G1361" i="48" s="1"/>
  <c r="K1361" i="48"/>
  <c r="L1361" i="48" s="1"/>
  <c r="M1361" i="48" s="1"/>
  <c r="H1360" i="48"/>
  <c r="P1360" i="48"/>
  <c r="G1360" i="48"/>
  <c r="R1360" i="48"/>
  <c r="I1360" i="48"/>
  <c r="U1361" i="48"/>
  <c r="T1361" i="48"/>
  <c r="B1361" i="48"/>
  <c r="N1361" i="48"/>
  <c r="O1361" i="48"/>
  <c r="A1362" i="48"/>
  <c r="D1361" i="48" l="1"/>
  <c r="E1361" i="48" s="1"/>
  <c r="R1361" i="48"/>
  <c r="P1361" i="48"/>
  <c r="S1361" i="48"/>
  <c r="H1361" i="48"/>
  <c r="Q1361" i="48"/>
  <c r="I1361" i="48"/>
  <c r="J1361" i="48"/>
  <c r="C1362" i="48" a="1"/>
  <c r="C1362" i="48" s="1"/>
  <c r="I1362" i="48" s="1"/>
  <c r="F1362" i="48" a="1"/>
  <c r="F1362" i="48" s="1"/>
  <c r="K1362" i="48"/>
  <c r="L1362" i="48" s="1"/>
  <c r="M1362" i="48" s="1"/>
  <c r="B1362" i="48"/>
  <c r="O1362" i="48"/>
  <c r="U1362" i="48"/>
  <c r="N1362" i="48"/>
  <c r="T1362" i="48"/>
  <c r="A1363" i="48"/>
  <c r="H1362" i="48" l="1"/>
  <c r="Q1362" i="48"/>
  <c r="K1363" i="48"/>
  <c r="L1363" i="48" s="1"/>
  <c r="M1363" i="48" s="1"/>
  <c r="C1363" i="48" a="1"/>
  <c r="C1363" i="48" s="1"/>
  <c r="F1363" i="48" a="1"/>
  <c r="F1363" i="48" s="1"/>
  <c r="R1362" i="48"/>
  <c r="S1362" i="48"/>
  <c r="P1362" i="48"/>
  <c r="J1362" i="48"/>
  <c r="D1362" i="48"/>
  <c r="E1362" i="48" s="1"/>
  <c r="G1362" i="48"/>
  <c r="O1363" i="48"/>
  <c r="A1364" i="48"/>
  <c r="U1363" i="48"/>
  <c r="N1363" i="48"/>
  <c r="T1363" i="48"/>
  <c r="B1363" i="48"/>
  <c r="S1363" i="48" l="1"/>
  <c r="R1363" i="48"/>
  <c r="H1363" i="48"/>
  <c r="D1363" i="48"/>
  <c r="E1363" i="48" s="1"/>
  <c r="I1363" i="48"/>
  <c r="F1364" i="48" a="1"/>
  <c r="F1364" i="48" s="1"/>
  <c r="K1364" i="48"/>
  <c r="L1364" i="48" s="1"/>
  <c r="M1364" i="48" s="1"/>
  <c r="C1364" i="48" a="1"/>
  <c r="C1364" i="48" s="1"/>
  <c r="J1363" i="48"/>
  <c r="P1363" i="48"/>
  <c r="G1363" i="48"/>
  <c r="Q1363" i="48"/>
  <c r="O1364" i="48"/>
  <c r="U1364" i="48"/>
  <c r="T1364" i="48"/>
  <c r="B1364" i="48"/>
  <c r="A1365" i="48"/>
  <c r="N1364" i="48"/>
  <c r="G1364" i="48" l="1"/>
  <c r="I1364" i="48"/>
  <c r="H1364" i="48"/>
  <c r="Q1364" i="48"/>
  <c r="J1364" i="48"/>
  <c r="P1364" i="48"/>
  <c r="R1364" i="48"/>
  <c r="S1364" i="48"/>
  <c r="D1364" i="48"/>
  <c r="E1364" i="48" s="1"/>
  <c r="C1365" i="48" a="1"/>
  <c r="C1365" i="48" s="1"/>
  <c r="P1365" i="48" s="1"/>
  <c r="F1365" i="48" a="1"/>
  <c r="F1365" i="48" s="1"/>
  <c r="K1365" i="48"/>
  <c r="L1365" i="48" s="1"/>
  <c r="M1365" i="48" s="1"/>
  <c r="T1365" i="48"/>
  <c r="U1365" i="48"/>
  <c r="N1365" i="48"/>
  <c r="B1365" i="48"/>
  <c r="O1365" i="48"/>
  <c r="A1366" i="48"/>
  <c r="Q1365" i="48" l="1"/>
  <c r="J1365" i="48"/>
  <c r="C1366" i="48" a="1"/>
  <c r="C1366" i="48" s="1"/>
  <c r="S1366" i="48" s="1"/>
  <c r="K1366" i="48"/>
  <c r="L1366" i="48" s="1"/>
  <c r="M1366" i="48" s="1"/>
  <c r="F1366" i="48" a="1"/>
  <c r="F1366" i="48" s="1"/>
  <c r="R1365" i="48"/>
  <c r="H1365" i="48"/>
  <c r="I1365" i="48"/>
  <c r="D1365" i="48"/>
  <c r="E1365" i="48" s="1"/>
  <c r="S1365" i="48"/>
  <c r="G1365" i="48"/>
  <c r="O1366" i="48"/>
  <c r="A1367" i="48"/>
  <c r="U1366" i="48"/>
  <c r="T1366" i="48"/>
  <c r="B1366" i="48"/>
  <c r="N1366" i="48"/>
  <c r="P1366" i="48" l="1"/>
  <c r="J1366" i="48"/>
  <c r="D1366" i="48"/>
  <c r="E1366" i="48" s="1"/>
  <c r="H1366" i="48"/>
  <c r="F1367" i="48" a="1"/>
  <c r="F1367" i="48" s="1"/>
  <c r="K1367" i="48"/>
  <c r="L1367" i="48" s="1"/>
  <c r="M1367" i="48" s="1"/>
  <c r="C1367" i="48" a="1"/>
  <c r="C1367" i="48" s="1"/>
  <c r="G1367" i="48" s="1"/>
  <c r="Q1366" i="48"/>
  <c r="R1366" i="48"/>
  <c r="G1366" i="48"/>
  <c r="I1366" i="48"/>
  <c r="B1367" i="48"/>
  <c r="N1367" i="48"/>
  <c r="O1367" i="48"/>
  <c r="A1368" i="48"/>
  <c r="T1367" i="48"/>
  <c r="U1367" i="48"/>
  <c r="R1367" i="48" l="1"/>
  <c r="F1368" i="48" a="1"/>
  <c r="F1368" i="48" s="1"/>
  <c r="C1368" i="48" a="1"/>
  <c r="C1368" i="48" s="1"/>
  <c r="K1368" i="48"/>
  <c r="L1368" i="48" s="1"/>
  <c r="M1368" i="48" s="1"/>
  <c r="Q1367" i="48"/>
  <c r="I1367" i="48"/>
  <c r="P1367" i="48"/>
  <c r="J1367" i="48"/>
  <c r="S1367" i="48"/>
  <c r="D1367" i="48"/>
  <c r="E1367" i="48" s="1"/>
  <c r="H1367" i="48"/>
  <c r="A1369" i="48"/>
  <c r="T1368" i="48"/>
  <c r="N1368" i="48"/>
  <c r="U1368" i="48"/>
  <c r="O1368" i="48"/>
  <c r="B1368" i="48"/>
  <c r="G1368" i="48" l="1"/>
  <c r="C1369" i="48" a="1"/>
  <c r="C1369" i="48" s="1"/>
  <c r="J1369" i="48" s="1"/>
  <c r="F1369" i="48" a="1"/>
  <c r="F1369" i="48" s="1"/>
  <c r="K1369" i="48"/>
  <c r="L1369" i="48" s="1"/>
  <c r="M1369" i="48" s="1"/>
  <c r="J1368" i="48"/>
  <c r="D1368" i="48"/>
  <c r="E1368" i="48" s="1"/>
  <c r="Q1368" i="48"/>
  <c r="I1368" i="48"/>
  <c r="H1368" i="48"/>
  <c r="P1368" i="48"/>
  <c r="S1368" i="48"/>
  <c r="R1368" i="48"/>
  <c r="N1369" i="48"/>
  <c r="U1369" i="48"/>
  <c r="B1369" i="48"/>
  <c r="A1370" i="48"/>
  <c r="O1369" i="48"/>
  <c r="T1369" i="48"/>
  <c r="Q1369" i="48" l="1"/>
  <c r="H1369" i="48"/>
  <c r="R1369" i="48"/>
  <c r="I1369" i="48"/>
  <c r="D1369" i="48"/>
  <c r="E1369" i="48" s="1"/>
  <c r="F1370" i="48" a="1"/>
  <c r="F1370" i="48" s="1"/>
  <c r="K1370" i="48"/>
  <c r="L1370" i="48" s="1"/>
  <c r="M1370" i="48" s="1"/>
  <c r="C1370" i="48" a="1"/>
  <c r="C1370" i="48" s="1"/>
  <c r="P1369" i="48"/>
  <c r="S1369" i="48"/>
  <c r="G1369" i="48"/>
  <c r="T1370" i="48"/>
  <c r="N1370" i="48"/>
  <c r="A1371" i="48"/>
  <c r="U1370" i="48"/>
  <c r="B1370" i="48"/>
  <c r="O1370" i="48"/>
  <c r="G1370" i="48" l="1"/>
  <c r="R1370" i="48"/>
  <c r="H1370" i="48"/>
  <c r="P1370" i="48"/>
  <c r="F1371" i="48" a="1"/>
  <c r="F1371" i="48" s="1"/>
  <c r="C1371" i="48" a="1"/>
  <c r="C1371" i="48" s="1"/>
  <c r="K1371" i="48"/>
  <c r="L1371" i="48" s="1"/>
  <c r="M1371" i="48" s="1"/>
  <c r="S1370" i="48"/>
  <c r="Q1370" i="48"/>
  <c r="D1370" i="48"/>
  <c r="E1370" i="48" s="1"/>
  <c r="I1370" i="48"/>
  <c r="J1370" i="48"/>
  <c r="B1371" i="48"/>
  <c r="U1371" i="48"/>
  <c r="T1371" i="48"/>
  <c r="N1371" i="48"/>
  <c r="A1372" i="48"/>
  <c r="O1371" i="48"/>
  <c r="G1371" i="48" l="1"/>
  <c r="D1371" i="48"/>
  <c r="E1371" i="48" s="1"/>
  <c r="J1371" i="48"/>
  <c r="P1371" i="48"/>
  <c r="R1371" i="48"/>
  <c r="Q1371" i="48"/>
  <c r="S1371" i="48"/>
  <c r="I1371" i="48"/>
  <c r="H1371" i="48"/>
  <c r="F1372" i="48" a="1"/>
  <c r="F1372" i="48" s="1"/>
  <c r="K1372" i="48"/>
  <c r="L1372" i="48" s="1"/>
  <c r="M1372" i="48" s="1"/>
  <c r="C1372" i="48" a="1"/>
  <c r="C1372" i="48" s="1"/>
  <c r="G1372" i="48" s="1"/>
  <c r="T1372" i="48"/>
  <c r="B1372" i="48"/>
  <c r="A1373" i="48"/>
  <c r="O1372" i="48"/>
  <c r="N1372" i="48"/>
  <c r="U1372" i="48"/>
  <c r="R1372" i="48" l="1"/>
  <c r="H1372" i="48"/>
  <c r="J1372" i="48"/>
  <c r="S1372" i="48"/>
  <c r="D1372" i="48"/>
  <c r="E1372" i="48" s="1"/>
  <c r="F1373" i="48" a="1"/>
  <c r="F1373" i="48" s="1"/>
  <c r="C1373" i="48" a="1"/>
  <c r="C1373" i="48" s="1"/>
  <c r="K1373" i="48"/>
  <c r="L1373" i="48" s="1"/>
  <c r="M1373" i="48" s="1"/>
  <c r="I1372" i="48"/>
  <c r="P1372" i="48"/>
  <c r="Q1372" i="48"/>
  <c r="A1374" i="48"/>
  <c r="O1373" i="48"/>
  <c r="N1373" i="48"/>
  <c r="B1373" i="48"/>
  <c r="T1373" i="48"/>
  <c r="U1373" i="48"/>
  <c r="G1373" i="48" l="1"/>
  <c r="Q1373" i="48"/>
  <c r="R1373" i="48"/>
  <c r="P1373" i="48"/>
  <c r="S1373" i="48"/>
  <c r="H1373" i="48"/>
  <c r="K1374" i="48"/>
  <c r="L1374" i="48" s="1"/>
  <c r="M1374" i="48" s="1"/>
  <c r="F1374" i="48" a="1"/>
  <c r="F1374" i="48" s="1"/>
  <c r="C1374" i="48" a="1"/>
  <c r="C1374" i="48" s="1"/>
  <c r="R1374" i="48" s="1"/>
  <c r="D1373" i="48"/>
  <c r="E1373" i="48" s="1"/>
  <c r="J1373" i="48"/>
  <c r="I1373" i="48"/>
  <c r="B1374" i="48"/>
  <c r="U1374" i="48"/>
  <c r="N1374" i="48"/>
  <c r="A1375" i="48"/>
  <c r="O1374" i="48"/>
  <c r="T1374" i="48"/>
  <c r="P1374" i="48" l="1"/>
  <c r="G1374" i="48"/>
  <c r="Q1374" i="48"/>
  <c r="C1375" i="48" a="1"/>
  <c r="C1375" i="48" s="1"/>
  <c r="S1375" i="48" s="1"/>
  <c r="K1375" i="48"/>
  <c r="L1375" i="48" s="1"/>
  <c r="M1375" i="48" s="1"/>
  <c r="F1375" i="48" a="1"/>
  <c r="F1375" i="48" s="1"/>
  <c r="I1374" i="48"/>
  <c r="J1374" i="48"/>
  <c r="H1374" i="48"/>
  <c r="S1374" i="48"/>
  <c r="D1374" i="48"/>
  <c r="E1374" i="48" s="1"/>
  <c r="T1375" i="48"/>
  <c r="U1375" i="48"/>
  <c r="A1376" i="48"/>
  <c r="B1375" i="48"/>
  <c r="N1375" i="48"/>
  <c r="O1375" i="48"/>
  <c r="J1375" i="48" l="1"/>
  <c r="R1375" i="48"/>
  <c r="F1376" i="48" a="1"/>
  <c r="F1376" i="48" s="1"/>
  <c r="C1376" i="48" a="1"/>
  <c r="C1376" i="48" s="1"/>
  <c r="G1376" i="48" s="1"/>
  <c r="K1376" i="48"/>
  <c r="L1376" i="48" s="1"/>
  <c r="M1376" i="48" s="1"/>
  <c r="D1375" i="48"/>
  <c r="E1375" i="48" s="1"/>
  <c r="I1375" i="48"/>
  <c r="G1375" i="48"/>
  <c r="Q1375" i="48"/>
  <c r="H1375" i="48"/>
  <c r="P1375" i="48"/>
  <c r="T1376" i="48"/>
  <c r="U1376" i="48"/>
  <c r="O1376" i="48"/>
  <c r="B1376" i="48"/>
  <c r="A1377" i="48"/>
  <c r="N1376" i="48"/>
  <c r="D1376" i="48" l="1"/>
  <c r="E1376" i="48" s="1"/>
  <c r="H1376" i="48"/>
  <c r="I1376" i="48"/>
  <c r="P1376" i="48"/>
  <c r="R1376" i="48"/>
  <c r="F1377" i="48" a="1"/>
  <c r="F1377" i="48" s="1"/>
  <c r="K1377" i="48"/>
  <c r="L1377" i="48" s="1"/>
  <c r="M1377" i="48" s="1"/>
  <c r="C1377" i="48" a="1"/>
  <c r="C1377" i="48" s="1"/>
  <c r="D1377" i="48" s="1"/>
  <c r="E1377" i="48" s="1"/>
  <c r="Q1376" i="48"/>
  <c r="J1376" i="48"/>
  <c r="S1376" i="48"/>
  <c r="B1377" i="48"/>
  <c r="N1377" i="48"/>
  <c r="T1377" i="48"/>
  <c r="U1377" i="48"/>
  <c r="O1377" i="48"/>
  <c r="A1378" i="48"/>
  <c r="I1377" i="48" l="1"/>
  <c r="S1377" i="48"/>
  <c r="P1377" i="48"/>
  <c r="G1377" i="48"/>
  <c r="Q1377" i="48"/>
  <c r="J1377" i="48"/>
  <c r="R1377" i="48"/>
  <c r="H1377" i="48"/>
  <c r="F1378" i="48" a="1"/>
  <c r="F1378" i="48" s="1"/>
  <c r="K1378" i="48"/>
  <c r="L1378" i="48" s="1"/>
  <c r="M1378" i="48" s="1"/>
  <c r="C1378" i="48" a="1"/>
  <c r="C1378" i="48" s="1"/>
  <c r="B1378" i="48"/>
  <c r="T1378" i="48"/>
  <c r="O1378" i="48"/>
  <c r="A1379" i="48"/>
  <c r="U1378" i="48"/>
  <c r="N1378" i="48"/>
  <c r="G1378" i="48" l="1"/>
  <c r="S1378" i="48"/>
  <c r="F1379" i="48" a="1"/>
  <c r="F1379" i="48" s="1"/>
  <c r="K1379" i="48"/>
  <c r="L1379" i="48" s="1"/>
  <c r="M1379" i="48" s="1"/>
  <c r="C1379" i="48" a="1"/>
  <c r="C1379" i="48" s="1"/>
  <c r="G1379" i="48" s="1"/>
  <c r="D1378" i="48"/>
  <c r="E1378" i="48" s="1"/>
  <c r="I1378" i="48"/>
  <c r="H1378" i="48"/>
  <c r="R1378" i="48"/>
  <c r="J1378" i="48"/>
  <c r="Q1378" i="48"/>
  <c r="P1378" i="48"/>
  <c r="O1379" i="48"/>
  <c r="U1379" i="48"/>
  <c r="T1379" i="48"/>
  <c r="N1379" i="48"/>
  <c r="B1379" i="48"/>
  <c r="A1380" i="48"/>
  <c r="Q1379" i="48" l="1"/>
  <c r="D1379" i="48"/>
  <c r="E1379" i="48" s="1"/>
  <c r="P1379" i="48"/>
  <c r="H1379" i="48"/>
  <c r="I1379" i="48"/>
  <c r="S1379" i="48"/>
  <c r="R1379" i="48"/>
  <c r="J1379" i="48"/>
  <c r="F1380" i="48" a="1"/>
  <c r="F1380" i="48" s="1"/>
  <c r="C1380" i="48" a="1"/>
  <c r="C1380" i="48" s="1"/>
  <c r="G1380" i="48" s="1"/>
  <c r="K1380" i="48"/>
  <c r="L1380" i="48" s="1"/>
  <c r="M1380" i="48" s="1"/>
  <c r="N1380" i="48"/>
  <c r="T1380" i="48"/>
  <c r="A1381" i="48"/>
  <c r="U1380" i="48"/>
  <c r="O1380" i="48"/>
  <c r="B1380" i="48"/>
  <c r="P1380" i="48" l="1"/>
  <c r="I1380" i="48"/>
  <c r="F1381" i="48" a="1"/>
  <c r="F1381" i="48" s="1"/>
  <c r="K1381" i="48"/>
  <c r="L1381" i="48" s="1"/>
  <c r="M1381" i="48" s="1"/>
  <c r="C1381" i="48" a="1"/>
  <c r="C1381" i="48" s="1"/>
  <c r="G1381" i="48" s="1"/>
  <c r="S1380" i="48"/>
  <c r="R1380" i="48"/>
  <c r="D1380" i="48"/>
  <c r="E1380" i="48" s="1"/>
  <c r="J1380" i="48"/>
  <c r="Q1380" i="48"/>
  <c r="H1380" i="48"/>
  <c r="T1381" i="48"/>
  <c r="O1381" i="48"/>
  <c r="U1381" i="48"/>
  <c r="N1381" i="48"/>
  <c r="B1381" i="48"/>
  <c r="A1382" i="48"/>
  <c r="D1381" i="48" l="1"/>
  <c r="E1381" i="48" s="1"/>
  <c r="P1381" i="48"/>
  <c r="I1381" i="48"/>
  <c r="J1381" i="48"/>
  <c r="Q1381" i="48"/>
  <c r="S1381" i="48"/>
  <c r="R1381" i="48"/>
  <c r="H1381" i="48"/>
  <c r="F1382" i="48" a="1"/>
  <c r="F1382" i="48" s="1"/>
  <c r="K1382" i="48"/>
  <c r="L1382" i="48" s="1"/>
  <c r="M1382" i="48" s="1"/>
  <c r="C1382" i="48" a="1"/>
  <c r="C1382" i="48" s="1"/>
  <c r="G1382" i="48" s="1"/>
  <c r="N1382" i="48"/>
  <c r="B1382" i="48"/>
  <c r="A1383" i="48"/>
  <c r="T1382" i="48"/>
  <c r="U1382" i="48"/>
  <c r="O1382" i="48"/>
  <c r="R1382" i="48" l="1"/>
  <c r="S1382" i="48"/>
  <c r="H1382" i="48"/>
  <c r="D1382" i="48"/>
  <c r="E1382" i="48" s="1"/>
  <c r="J1382" i="48"/>
  <c r="P1382" i="48"/>
  <c r="K1383" i="48"/>
  <c r="L1383" i="48" s="1"/>
  <c r="M1383" i="48" s="1"/>
  <c r="F1383" i="48" a="1"/>
  <c r="F1383" i="48" s="1"/>
  <c r="C1383" i="48" a="1"/>
  <c r="C1383" i="48" s="1"/>
  <c r="J1383" i="48" s="1"/>
  <c r="I1382" i="48"/>
  <c r="Q1382" i="48"/>
  <c r="U1383" i="48"/>
  <c r="A1384" i="48"/>
  <c r="N1383" i="48"/>
  <c r="T1383" i="48"/>
  <c r="O1383" i="48"/>
  <c r="B1383" i="48"/>
  <c r="S1383" i="48" l="1"/>
  <c r="Q1383" i="48"/>
  <c r="P1383" i="48"/>
  <c r="H1383" i="48"/>
  <c r="D1383" i="48"/>
  <c r="E1383" i="48" s="1"/>
  <c r="F1384" i="48" a="1"/>
  <c r="F1384" i="48" s="1"/>
  <c r="C1384" i="48" a="1"/>
  <c r="C1384" i="48" s="1"/>
  <c r="K1384" i="48"/>
  <c r="L1384" i="48" s="1"/>
  <c r="M1384" i="48" s="1"/>
  <c r="R1383" i="48"/>
  <c r="I1383" i="48"/>
  <c r="G1383" i="48"/>
  <c r="B1384" i="48"/>
  <c r="T1384" i="48"/>
  <c r="U1384" i="48"/>
  <c r="O1384" i="48"/>
  <c r="N1384" i="48"/>
  <c r="A1385" i="48"/>
  <c r="G1384" i="48" l="1"/>
  <c r="D1384" i="48"/>
  <c r="E1384" i="48" s="1"/>
  <c r="I1384" i="48"/>
  <c r="R1384" i="48"/>
  <c r="P1384" i="48"/>
  <c r="J1384" i="48"/>
  <c r="S1384" i="48"/>
  <c r="K1385" i="48"/>
  <c r="L1385" i="48" s="1"/>
  <c r="M1385" i="48" s="1"/>
  <c r="C1385" i="48" a="1"/>
  <c r="C1385" i="48" s="1"/>
  <c r="J1385" i="48" s="1"/>
  <c r="F1385" i="48" a="1"/>
  <c r="F1385" i="48" s="1"/>
  <c r="H1384" i="48"/>
  <c r="Q1384" i="48"/>
  <c r="O1385" i="48"/>
  <c r="U1385" i="48"/>
  <c r="B1385" i="48"/>
  <c r="T1385" i="48"/>
  <c r="A1386" i="48"/>
  <c r="N1385" i="48"/>
  <c r="D1385" i="48" l="1"/>
  <c r="E1385" i="48" s="1"/>
  <c r="S1385" i="48"/>
  <c r="F1386" i="48" a="1"/>
  <c r="F1386" i="48" s="1"/>
  <c r="K1386" i="48"/>
  <c r="L1386" i="48" s="1"/>
  <c r="M1386" i="48" s="1"/>
  <c r="C1386" i="48" a="1"/>
  <c r="C1386" i="48" s="1"/>
  <c r="G1386" i="48" s="1"/>
  <c r="I1385" i="48"/>
  <c r="R1385" i="48"/>
  <c r="H1385" i="48"/>
  <c r="Q1385" i="48"/>
  <c r="P1385" i="48"/>
  <c r="G1385" i="48"/>
  <c r="O1386" i="48"/>
  <c r="A1387" i="48"/>
  <c r="T1386" i="48"/>
  <c r="B1386" i="48"/>
  <c r="N1386" i="48"/>
  <c r="U1386" i="48"/>
  <c r="P1386" i="48" l="1"/>
  <c r="R1386" i="48"/>
  <c r="Q1386" i="48"/>
  <c r="F1387" i="48" a="1"/>
  <c r="F1387" i="48" s="1"/>
  <c r="K1387" i="48"/>
  <c r="L1387" i="48" s="1"/>
  <c r="M1387" i="48" s="1"/>
  <c r="C1387" i="48" a="1"/>
  <c r="C1387" i="48" s="1"/>
  <c r="G1387" i="48" s="1"/>
  <c r="I1386" i="48"/>
  <c r="H1386" i="48"/>
  <c r="D1386" i="48"/>
  <c r="E1386" i="48" s="1"/>
  <c r="J1386" i="48"/>
  <c r="S1386" i="48"/>
  <c r="N1387" i="48"/>
  <c r="A1388" i="48"/>
  <c r="U1387" i="48"/>
  <c r="B1387" i="48"/>
  <c r="O1387" i="48"/>
  <c r="T1387" i="48"/>
  <c r="S1387" i="48" l="1"/>
  <c r="P1387" i="48"/>
  <c r="H1387" i="48"/>
  <c r="K1388" i="48"/>
  <c r="L1388" i="48" s="1"/>
  <c r="M1388" i="48" s="1"/>
  <c r="C1388" i="48" a="1"/>
  <c r="C1388" i="48" s="1"/>
  <c r="F1388" i="48" a="1"/>
  <c r="F1388" i="48" s="1"/>
  <c r="D1387" i="48"/>
  <c r="E1387" i="48" s="1"/>
  <c r="J1387" i="48"/>
  <c r="R1387" i="48"/>
  <c r="I1387" i="48"/>
  <c r="Q1387" i="48"/>
  <c r="B1388" i="48"/>
  <c r="O1388" i="48"/>
  <c r="A1389" i="48"/>
  <c r="N1388" i="48"/>
  <c r="U1388" i="48"/>
  <c r="T1388" i="48"/>
  <c r="G1388" i="48" l="1"/>
  <c r="J1388" i="48"/>
  <c r="H1388" i="48"/>
  <c r="D1388" i="48"/>
  <c r="E1388" i="48" s="1"/>
  <c r="F1389" i="48" a="1"/>
  <c r="F1389" i="48" s="1"/>
  <c r="K1389" i="48"/>
  <c r="L1389" i="48" s="1"/>
  <c r="M1389" i="48" s="1"/>
  <c r="C1389" i="48" a="1"/>
  <c r="C1389" i="48" s="1"/>
  <c r="G1389" i="48" s="1"/>
  <c r="S1388" i="48"/>
  <c r="R1388" i="48"/>
  <c r="I1388" i="48"/>
  <c r="P1388" i="48"/>
  <c r="Q1388" i="48"/>
  <c r="B1389" i="48"/>
  <c r="U1389" i="48"/>
  <c r="N1389" i="48"/>
  <c r="T1389" i="48"/>
  <c r="O1389" i="48"/>
  <c r="A1390" i="48"/>
  <c r="P1389" i="48" l="1"/>
  <c r="H1389" i="48"/>
  <c r="I1389" i="48"/>
  <c r="J1389" i="48"/>
  <c r="Q1389" i="48"/>
  <c r="S1389" i="48"/>
  <c r="R1389" i="48"/>
  <c r="C1390" i="48" a="1"/>
  <c r="C1390" i="48" s="1"/>
  <c r="I1390" i="48" s="1"/>
  <c r="F1390" i="48" a="1"/>
  <c r="F1390" i="48" s="1"/>
  <c r="K1390" i="48"/>
  <c r="L1390" i="48" s="1"/>
  <c r="M1390" i="48" s="1"/>
  <c r="D1389" i="48"/>
  <c r="E1389" i="48" s="1"/>
  <c r="T1390" i="48"/>
  <c r="A1391" i="48"/>
  <c r="O1390" i="48"/>
  <c r="N1390" i="48"/>
  <c r="U1390" i="48"/>
  <c r="B1390" i="48"/>
  <c r="H1390" i="48" l="1"/>
  <c r="R1390" i="48"/>
  <c r="K1391" i="48"/>
  <c r="L1391" i="48" s="1"/>
  <c r="M1391" i="48" s="1"/>
  <c r="C1391" i="48" a="1"/>
  <c r="C1391" i="48" s="1"/>
  <c r="D1391" i="48" s="1"/>
  <c r="E1391" i="48" s="1"/>
  <c r="F1391" i="48" a="1"/>
  <c r="F1391" i="48" s="1"/>
  <c r="J1390" i="48"/>
  <c r="P1390" i="48"/>
  <c r="Q1390" i="48"/>
  <c r="D1390" i="48"/>
  <c r="E1390" i="48" s="1"/>
  <c r="S1390" i="48"/>
  <c r="G1390" i="48"/>
  <c r="A1392" i="48"/>
  <c r="B1391" i="48"/>
  <c r="N1391" i="48"/>
  <c r="O1391" i="48"/>
  <c r="T1391" i="48"/>
  <c r="U1391" i="48"/>
  <c r="S1391" i="48" l="1"/>
  <c r="K1392" i="48"/>
  <c r="L1392" i="48" s="1"/>
  <c r="M1392" i="48" s="1"/>
  <c r="C1392" i="48" a="1"/>
  <c r="C1392" i="48" s="1"/>
  <c r="F1392" i="48" a="1"/>
  <c r="F1392" i="48" s="1"/>
  <c r="R1391" i="48"/>
  <c r="I1391" i="48"/>
  <c r="P1391" i="48"/>
  <c r="Q1391" i="48"/>
  <c r="J1391" i="48"/>
  <c r="G1391" i="48"/>
  <c r="H1391" i="48"/>
  <c r="A1393" i="48"/>
  <c r="B1392" i="48"/>
  <c r="T1392" i="48"/>
  <c r="N1392" i="48"/>
  <c r="O1392" i="48"/>
  <c r="U1392" i="48"/>
  <c r="G1392" i="48" l="1"/>
  <c r="R1392" i="48"/>
  <c r="I1392" i="48"/>
  <c r="Q1392" i="48"/>
  <c r="J1392" i="48"/>
  <c r="K1393" i="48"/>
  <c r="L1393" i="48" s="1"/>
  <c r="M1393" i="48" s="1"/>
  <c r="F1393" i="48" a="1"/>
  <c r="F1393" i="48" s="1"/>
  <c r="C1393" i="48" a="1"/>
  <c r="C1393" i="48" s="1"/>
  <c r="S1393" i="48" s="1"/>
  <c r="S1392" i="48"/>
  <c r="D1392" i="48"/>
  <c r="E1392" i="48" s="1"/>
  <c r="H1392" i="48"/>
  <c r="P1392" i="48"/>
  <c r="T1393" i="48"/>
  <c r="A1394" i="48"/>
  <c r="N1393" i="48"/>
  <c r="B1393" i="48"/>
  <c r="O1393" i="48"/>
  <c r="U1393" i="48"/>
  <c r="I1393" i="48" l="1"/>
  <c r="D1393" i="48"/>
  <c r="E1393" i="48" s="1"/>
  <c r="R1393" i="48"/>
  <c r="J1393" i="48"/>
  <c r="P1393" i="48"/>
  <c r="Q1393" i="48"/>
  <c r="H1393" i="48"/>
  <c r="C1394" i="48" a="1"/>
  <c r="C1394" i="48" s="1"/>
  <c r="G1394" i="48" s="1"/>
  <c r="K1394" i="48"/>
  <c r="L1394" i="48" s="1"/>
  <c r="M1394" i="48" s="1"/>
  <c r="F1394" i="48" a="1"/>
  <c r="F1394" i="48" s="1"/>
  <c r="G1393" i="48"/>
  <c r="B1394" i="48"/>
  <c r="T1394" i="48"/>
  <c r="O1394" i="48"/>
  <c r="A1395" i="48"/>
  <c r="U1394" i="48"/>
  <c r="N1394" i="48"/>
  <c r="D1394" i="48" l="1"/>
  <c r="E1394" i="48" s="1"/>
  <c r="K1395" i="48"/>
  <c r="L1395" i="48" s="1"/>
  <c r="M1395" i="48" s="1"/>
  <c r="C1395" i="48" a="1"/>
  <c r="C1395" i="48" s="1"/>
  <c r="F1395" i="48" a="1"/>
  <c r="F1395" i="48" s="1"/>
  <c r="I1394" i="48"/>
  <c r="R1394" i="48"/>
  <c r="Q1394" i="48"/>
  <c r="P1394" i="48"/>
  <c r="J1394" i="48"/>
  <c r="H1394" i="48"/>
  <c r="S1394" i="48"/>
  <c r="B1395" i="48"/>
  <c r="N1395" i="48"/>
  <c r="A1396" i="48"/>
  <c r="U1395" i="48"/>
  <c r="O1395" i="48"/>
  <c r="T1395" i="48"/>
  <c r="S1395" i="48" l="1"/>
  <c r="D1395" i="48"/>
  <c r="E1395" i="48" s="1"/>
  <c r="I1395" i="48"/>
  <c r="R1395" i="48"/>
  <c r="N1396" i="48"/>
  <c r="A1397" i="48"/>
  <c r="T1396" i="48"/>
  <c r="O1396" i="48"/>
  <c r="B1396" i="48"/>
  <c r="U1396" i="48"/>
  <c r="F1396" i="48" a="1"/>
  <c r="F1396" i="48" s="1"/>
  <c r="C1396" i="48" a="1"/>
  <c r="C1396" i="48" s="1"/>
  <c r="Q1396" i="48" s="1"/>
  <c r="K1396" i="48"/>
  <c r="L1396" i="48" s="1"/>
  <c r="M1396" i="48" s="1"/>
  <c r="J1395" i="48"/>
  <c r="Q1395" i="48"/>
  <c r="G1395" i="48"/>
  <c r="P1395" i="48"/>
  <c r="H1395" i="48"/>
  <c r="R1396" i="48" l="1"/>
  <c r="I1396" i="48"/>
  <c r="H1396" i="48"/>
  <c r="T1397" i="48"/>
  <c r="N1397" i="48"/>
  <c r="U1397" i="48"/>
  <c r="A1398" i="48"/>
  <c r="O1397" i="48"/>
  <c r="B1397" i="48"/>
  <c r="F1397" i="48" a="1"/>
  <c r="F1397" i="48" s="1"/>
  <c r="K1397" i="48"/>
  <c r="L1397" i="48" s="1"/>
  <c r="M1397" i="48" s="1"/>
  <c r="C1397" i="48" a="1"/>
  <c r="C1397" i="48" s="1"/>
  <c r="J1396" i="48"/>
  <c r="P1396" i="48"/>
  <c r="G1396" i="48"/>
  <c r="S1396" i="48"/>
  <c r="D1396" i="48"/>
  <c r="E1396" i="48" s="1"/>
  <c r="R1397" i="48" l="1"/>
  <c r="G1397" i="48"/>
  <c r="J1397" i="48"/>
  <c r="I1397" i="48"/>
  <c r="Q1397" i="48"/>
  <c r="U1398" i="48"/>
  <c r="T1398" i="48"/>
  <c r="N1398" i="48"/>
  <c r="A1399" i="48"/>
  <c r="B1398" i="48"/>
  <c r="O1398" i="48"/>
  <c r="K1398" i="48"/>
  <c r="L1398" i="48" s="1"/>
  <c r="M1398" i="48" s="1"/>
  <c r="C1398" i="48" a="1"/>
  <c r="C1398" i="48" s="1"/>
  <c r="I1398" i="48" s="1"/>
  <c r="F1398" i="48" a="1"/>
  <c r="F1398" i="48" s="1"/>
  <c r="P1397" i="48"/>
  <c r="H1397" i="48"/>
  <c r="D1397" i="48"/>
  <c r="E1397" i="48" s="1"/>
  <c r="S1397" i="48"/>
  <c r="D1398" i="48" l="1"/>
  <c r="E1398" i="48" s="1"/>
  <c r="Q1398" i="48"/>
  <c r="P1398" i="48"/>
  <c r="H1398" i="48"/>
  <c r="G1398" i="48"/>
  <c r="R1398" i="48"/>
  <c r="S1398" i="48"/>
  <c r="J1398" i="48"/>
  <c r="A1400" i="48"/>
  <c r="T1399" i="48"/>
  <c r="U1399" i="48"/>
  <c r="O1399" i="48"/>
  <c r="N1399" i="48"/>
  <c r="B1399" i="48"/>
  <c r="C1399" i="48" a="1"/>
  <c r="C1399" i="48" s="1"/>
  <c r="K1399" i="48"/>
  <c r="L1399" i="48" s="1"/>
  <c r="M1399" i="48" s="1"/>
  <c r="F1399" i="48" a="1"/>
  <c r="F1399" i="48" s="1"/>
  <c r="G1399" i="48" l="1"/>
  <c r="S1399" i="48"/>
  <c r="R1399" i="48"/>
  <c r="D1399" i="48"/>
  <c r="E1399" i="48" s="1"/>
  <c r="Q1399" i="48"/>
  <c r="H1399" i="48"/>
  <c r="I1399" i="48"/>
  <c r="P1399" i="48"/>
  <c r="J1399" i="48"/>
  <c r="B1400" i="48"/>
  <c r="N1400" i="48"/>
  <c r="O1400" i="48"/>
  <c r="T1400" i="48"/>
  <c r="U1400" i="48"/>
  <c r="A1401" i="48"/>
  <c r="K1400" i="48"/>
  <c r="L1400" i="48" s="1"/>
  <c r="M1400" i="48" s="1"/>
  <c r="F1400" i="48" a="1"/>
  <c r="F1400" i="48" s="1"/>
  <c r="C1400" i="48" a="1"/>
  <c r="C1400" i="48" s="1"/>
  <c r="P1400" i="48" s="1"/>
  <c r="J1400" i="48" l="1"/>
  <c r="A1402" i="48"/>
  <c r="O1401" i="48"/>
  <c r="T1401" i="48"/>
  <c r="B1401" i="48"/>
  <c r="N1401" i="48"/>
  <c r="U1401" i="48"/>
  <c r="F1401" i="48" a="1"/>
  <c r="F1401" i="48" s="1"/>
  <c r="K1401" i="48"/>
  <c r="L1401" i="48" s="1"/>
  <c r="M1401" i="48" s="1"/>
  <c r="C1401" i="48" a="1"/>
  <c r="C1401" i="48" s="1"/>
  <c r="D1400" i="48"/>
  <c r="E1400" i="48" s="1"/>
  <c r="S1400" i="48"/>
  <c r="Q1400" i="48"/>
  <c r="I1400" i="48"/>
  <c r="R1400" i="48"/>
  <c r="G1400" i="48"/>
  <c r="H1400" i="48"/>
  <c r="G1401" i="48" l="1"/>
  <c r="J1401" i="48"/>
  <c r="I1401" i="48"/>
  <c r="R1401" i="48"/>
  <c r="Q1401" i="48"/>
  <c r="P1401" i="48"/>
  <c r="S1401" i="48"/>
  <c r="T1402" i="48"/>
  <c r="A1403" i="48"/>
  <c r="U1402" i="48"/>
  <c r="N1402" i="48"/>
  <c r="B1402" i="48"/>
  <c r="O1402" i="48"/>
  <c r="K1402" i="48"/>
  <c r="L1402" i="48" s="1"/>
  <c r="M1402" i="48" s="1"/>
  <c r="F1402" i="48" a="1"/>
  <c r="F1402" i="48" s="1"/>
  <c r="C1402" i="48" a="1"/>
  <c r="C1402" i="48" s="1"/>
  <c r="Q1402" i="48" s="1"/>
  <c r="D1401" i="48"/>
  <c r="E1401" i="48" s="1"/>
  <c r="H1401" i="48"/>
  <c r="J1402" i="48" l="1"/>
  <c r="B1403" i="48"/>
  <c r="T1403" i="48"/>
  <c r="O1403" i="48"/>
  <c r="U1403" i="48"/>
  <c r="A1404" i="48"/>
  <c r="N1403" i="48"/>
  <c r="K1403" i="48"/>
  <c r="L1403" i="48" s="1"/>
  <c r="M1403" i="48" s="1"/>
  <c r="C1403" i="48" a="1"/>
  <c r="C1403" i="48" s="1"/>
  <c r="Q1403" i="48" s="1"/>
  <c r="F1403" i="48" a="1"/>
  <c r="F1403" i="48" s="1"/>
  <c r="G1402" i="48"/>
  <c r="H1402" i="48"/>
  <c r="I1402" i="48"/>
  <c r="S1402" i="48"/>
  <c r="D1402" i="48"/>
  <c r="E1402" i="48" s="1"/>
  <c r="P1402" i="48"/>
  <c r="R1402" i="48"/>
  <c r="S1403" i="48" l="1"/>
  <c r="R1403" i="48"/>
  <c r="H1403" i="48"/>
  <c r="O1404" i="48"/>
  <c r="N1404" i="48"/>
  <c r="U1404" i="48"/>
  <c r="T1404" i="48"/>
  <c r="B1404" i="48"/>
  <c r="A1405" i="48"/>
  <c r="C1404" i="48" a="1"/>
  <c r="C1404" i="48" s="1"/>
  <c r="F1404" i="48" a="1"/>
  <c r="F1404" i="48" s="1"/>
  <c r="K1404" i="48"/>
  <c r="L1404" i="48" s="1"/>
  <c r="M1404" i="48" s="1"/>
  <c r="I1403" i="48"/>
  <c r="D1403" i="48"/>
  <c r="E1403" i="48" s="1"/>
  <c r="J1403" i="48"/>
  <c r="G1403" i="48"/>
  <c r="P1403" i="48"/>
  <c r="G1404" i="48" l="1"/>
  <c r="D1404" i="48"/>
  <c r="E1404" i="48" s="1"/>
  <c r="H1404" i="48"/>
  <c r="U1405" i="48"/>
  <c r="B1405" i="48"/>
  <c r="O1405" i="48"/>
  <c r="T1405" i="48"/>
  <c r="A1406" i="48"/>
  <c r="N1405" i="48"/>
  <c r="C1405" i="48" a="1"/>
  <c r="C1405" i="48" s="1"/>
  <c r="D1405" i="48" s="1"/>
  <c r="E1405" i="48" s="1"/>
  <c r="F1405" i="48" a="1"/>
  <c r="F1405" i="48" s="1"/>
  <c r="K1405" i="48"/>
  <c r="L1405" i="48" s="1"/>
  <c r="M1405" i="48" s="1"/>
  <c r="P1404" i="48"/>
  <c r="Q1404" i="48"/>
  <c r="S1404" i="48"/>
  <c r="I1404" i="48"/>
  <c r="J1404" i="48"/>
  <c r="R1404" i="48"/>
  <c r="I1405" i="48" l="1"/>
  <c r="Q1405" i="48"/>
  <c r="P1405" i="48"/>
  <c r="J1405" i="48"/>
  <c r="S1405" i="48"/>
  <c r="A1407" i="48"/>
  <c r="B1406" i="48"/>
  <c r="N1406" i="48"/>
  <c r="O1406" i="48"/>
  <c r="U1406" i="48"/>
  <c r="T1406" i="48"/>
  <c r="K1406" i="48"/>
  <c r="L1406" i="48" s="1"/>
  <c r="M1406" i="48" s="1"/>
  <c r="F1406" i="48" a="1"/>
  <c r="F1406" i="48" s="1"/>
  <c r="C1406" i="48" a="1"/>
  <c r="C1406" i="48" s="1"/>
  <c r="Q1406" i="48" s="1"/>
  <c r="H1405" i="48"/>
  <c r="R1405" i="48"/>
  <c r="G1405" i="48"/>
  <c r="R1406" i="48" l="1"/>
  <c r="I1406" i="48"/>
  <c r="P1406" i="48"/>
  <c r="S1406" i="48"/>
  <c r="A1408" i="48"/>
  <c r="N1407" i="48"/>
  <c r="B1407" i="48"/>
  <c r="O1407" i="48"/>
  <c r="T1407" i="48"/>
  <c r="U1407" i="48"/>
  <c r="F1407" i="48" a="1"/>
  <c r="F1407" i="48" s="1"/>
  <c r="C1407" i="48" a="1"/>
  <c r="C1407" i="48" s="1"/>
  <c r="Q1407" i="48" s="1"/>
  <c r="K1407" i="48"/>
  <c r="L1407" i="48" s="1"/>
  <c r="M1407" i="48" s="1"/>
  <c r="D1406" i="48"/>
  <c r="E1406" i="48" s="1"/>
  <c r="G1406" i="48"/>
  <c r="J1406" i="48"/>
  <c r="H1406" i="48"/>
  <c r="R1407" i="48" l="1"/>
  <c r="I1407" i="48"/>
  <c r="D1407" i="48"/>
  <c r="E1407" i="48" s="1"/>
  <c r="J1407" i="48"/>
  <c r="H1407" i="48"/>
  <c r="T1408" i="48"/>
  <c r="U1408" i="48"/>
  <c r="O1408" i="48"/>
  <c r="B1408" i="48"/>
  <c r="N1408" i="48"/>
  <c r="A1409" i="48"/>
  <c r="F1408" i="48" a="1"/>
  <c r="F1408" i="48" s="1"/>
  <c r="K1408" i="48"/>
  <c r="L1408" i="48" s="1"/>
  <c r="M1408" i="48" s="1"/>
  <c r="C1408" i="48" a="1"/>
  <c r="C1408" i="48" s="1"/>
  <c r="P1407" i="48"/>
  <c r="G1407" i="48"/>
  <c r="S1407" i="48"/>
  <c r="G1408" i="48" l="1"/>
  <c r="H1408" i="48"/>
  <c r="P1408" i="48"/>
  <c r="N1409" i="48"/>
  <c r="U1409" i="48"/>
  <c r="T1409" i="48"/>
  <c r="A1410" i="48"/>
  <c r="O1409" i="48"/>
  <c r="B1409" i="48"/>
  <c r="F1409" i="48" a="1"/>
  <c r="F1409" i="48" s="1"/>
  <c r="K1409" i="48"/>
  <c r="L1409" i="48" s="1"/>
  <c r="M1409" i="48" s="1"/>
  <c r="C1409" i="48" a="1"/>
  <c r="C1409" i="48" s="1"/>
  <c r="G1409" i="48" s="1"/>
  <c r="R1408" i="48"/>
  <c r="J1408" i="48"/>
  <c r="Q1408" i="48"/>
  <c r="S1408" i="48"/>
  <c r="D1408" i="48"/>
  <c r="E1408" i="48" s="1"/>
  <c r="I1408" i="48"/>
  <c r="P1409" i="48" l="1"/>
  <c r="I1409" i="48"/>
  <c r="Q1409" i="48"/>
  <c r="A1411" i="48"/>
  <c r="O1410" i="48"/>
  <c r="N1410" i="48"/>
  <c r="U1410" i="48"/>
  <c r="B1410" i="48"/>
  <c r="T1410" i="48"/>
  <c r="C1410" i="48" a="1"/>
  <c r="C1410" i="48" s="1"/>
  <c r="Q1410" i="48" s="1"/>
  <c r="K1410" i="48"/>
  <c r="L1410" i="48" s="1"/>
  <c r="M1410" i="48" s="1"/>
  <c r="F1410" i="48" a="1"/>
  <c r="F1410" i="48" s="1"/>
  <c r="S1409" i="48"/>
  <c r="H1409" i="48"/>
  <c r="J1409" i="48"/>
  <c r="D1409" i="48"/>
  <c r="E1409" i="48" s="1"/>
  <c r="R1409" i="48"/>
  <c r="J1410" i="48" l="1"/>
  <c r="P1410" i="48"/>
  <c r="N1411" i="48"/>
  <c r="T1411" i="48"/>
  <c r="B1411" i="48"/>
  <c r="A1412" i="48"/>
  <c r="U1411" i="48"/>
  <c r="O1411" i="48"/>
  <c r="F1411" i="48" a="1"/>
  <c r="F1411" i="48" s="1"/>
  <c r="C1411" i="48" a="1"/>
  <c r="C1411" i="48" s="1"/>
  <c r="K1411" i="48"/>
  <c r="L1411" i="48" s="1"/>
  <c r="M1411" i="48" s="1"/>
  <c r="D1410" i="48"/>
  <c r="E1410" i="48" s="1"/>
  <c r="S1410" i="48"/>
  <c r="I1410" i="48"/>
  <c r="H1410" i="48"/>
  <c r="R1410" i="48"/>
  <c r="G1410" i="48"/>
  <c r="G1411" i="48" l="1"/>
  <c r="H1411" i="48"/>
  <c r="J1411" i="48"/>
  <c r="Q1411" i="48"/>
  <c r="I1411" i="48"/>
  <c r="O1412" i="48"/>
  <c r="U1412" i="48"/>
  <c r="N1412" i="48"/>
  <c r="A1413" i="48"/>
  <c r="T1412" i="48"/>
  <c r="B1412" i="48"/>
  <c r="F1412" i="48" a="1"/>
  <c r="F1412" i="48" s="1"/>
  <c r="C1412" i="48" a="1"/>
  <c r="C1412" i="48" s="1"/>
  <c r="K1412" i="48"/>
  <c r="L1412" i="48" s="1"/>
  <c r="M1412" i="48" s="1"/>
  <c r="S1411" i="48"/>
  <c r="D1411" i="48"/>
  <c r="E1411" i="48" s="1"/>
  <c r="P1411" i="48"/>
  <c r="R1411" i="48"/>
  <c r="G1412" i="48" l="1"/>
  <c r="D1412" i="48"/>
  <c r="E1412" i="48" s="1"/>
  <c r="T1413" i="48"/>
  <c r="B1413" i="48"/>
  <c r="N1413" i="48"/>
  <c r="A1414" i="48"/>
  <c r="U1413" i="48"/>
  <c r="O1413" i="48"/>
  <c r="C1413" i="48" a="1"/>
  <c r="C1413" i="48" s="1"/>
  <c r="F1413" i="48" a="1"/>
  <c r="F1413" i="48" s="1"/>
  <c r="K1413" i="48"/>
  <c r="L1413" i="48" s="1"/>
  <c r="M1413" i="48" s="1"/>
  <c r="S1412" i="48"/>
  <c r="J1412" i="48"/>
  <c r="I1412" i="48"/>
  <c r="Q1412" i="48"/>
  <c r="P1412" i="48"/>
  <c r="R1412" i="48"/>
  <c r="H1412" i="48"/>
  <c r="G1413" i="48" l="1"/>
  <c r="R1413" i="48"/>
  <c r="J1413" i="48"/>
  <c r="O1414" i="48"/>
  <c r="N1414" i="48"/>
  <c r="B1414" i="48"/>
  <c r="T1414" i="48"/>
  <c r="A1415" i="48"/>
  <c r="U1414" i="48"/>
  <c r="F1414" i="48" a="1"/>
  <c r="F1414" i="48" s="1"/>
  <c r="C1414" i="48" a="1"/>
  <c r="C1414" i="48" s="1"/>
  <c r="G1414" i="48" s="1"/>
  <c r="K1414" i="48"/>
  <c r="L1414" i="48" s="1"/>
  <c r="M1414" i="48" s="1"/>
  <c r="H1413" i="48"/>
  <c r="Q1413" i="48"/>
  <c r="S1413" i="48"/>
  <c r="I1413" i="48"/>
  <c r="D1413" i="48"/>
  <c r="E1413" i="48" s="1"/>
  <c r="P1413" i="48"/>
  <c r="D1414" i="48" l="1"/>
  <c r="E1414" i="48" s="1"/>
  <c r="O1415" i="48"/>
  <c r="T1415" i="48"/>
  <c r="A1416" i="48"/>
  <c r="N1415" i="48"/>
  <c r="B1415" i="48"/>
  <c r="U1415" i="48"/>
  <c r="K1415" i="48"/>
  <c r="L1415" i="48" s="1"/>
  <c r="M1415" i="48" s="1"/>
  <c r="F1415" i="48" a="1"/>
  <c r="F1415" i="48" s="1"/>
  <c r="C1415" i="48" a="1"/>
  <c r="C1415" i="48" s="1"/>
  <c r="G1415" i="48" s="1"/>
  <c r="P1414" i="48"/>
  <c r="H1414" i="48"/>
  <c r="J1414" i="48"/>
  <c r="I1414" i="48"/>
  <c r="Q1414" i="48"/>
  <c r="R1414" i="48"/>
  <c r="S1414" i="48"/>
  <c r="D1415" i="48" l="1"/>
  <c r="E1415" i="48" s="1"/>
  <c r="I1415" i="48"/>
  <c r="R1415" i="48"/>
  <c r="Q1415" i="48"/>
  <c r="H1415" i="48"/>
  <c r="N1416" i="48"/>
  <c r="A1417" i="48"/>
  <c r="O1416" i="48"/>
  <c r="B1416" i="48"/>
  <c r="T1416" i="48"/>
  <c r="U1416" i="48"/>
  <c r="K1416" i="48"/>
  <c r="L1416" i="48" s="1"/>
  <c r="M1416" i="48" s="1"/>
  <c r="F1416" i="48" a="1"/>
  <c r="F1416" i="48" s="1"/>
  <c r="C1416" i="48" a="1"/>
  <c r="C1416" i="48" s="1"/>
  <c r="I1416" i="48" s="1"/>
  <c r="P1415" i="48"/>
  <c r="J1415" i="48"/>
  <c r="S1415" i="48"/>
  <c r="Q1416" i="48" l="1"/>
  <c r="H1416" i="48"/>
  <c r="A1418" i="48"/>
  <c r="T1417" i="48"/>
  <c r="O1417" i="48"/>
  <c r="U1417" i="48"/>
  <c r="B1417" i="48"/>
  <c r="N1417" i="48"/>
  <c r="K1417" i="48"/>
  <c r="L1417" i="48" s="1"/>
  <c r="M1417" i="48" s="1"/>
  <c r="C1417" i="48" a="1"/>
  <c r="C1417" i="48" s="1"/>
  <c r="R1417" i="48" s="1"/>
  <c r="F1417" i="48" a="1"/>
  <c r="F1417" i="48" s="1"/>
  <c r="G1416" i="48"/>
  <c r="R1416" i="48"/>
  <c r="S1416" i="48"/>
  <c r="P1416" i="48"/>
  <c r="J1416" i="48"/>
  <c r="D1416" i="48"/>
  <c r="E1416" i="48" s="1"/>
  <c r="J1417" i="48" l="1"/>
  <c r="H1417" i="48"/>
  <c r="P1417" i="48"/>
  <c r="I1417" i="48"/>
  <c r="Q1417" i="48"/>
  <c r="T1418" i="48"/>
  <c r="A1419" i="48"/>
  <c r="O1418" i="48"/>
  <c r="U1418" i="48"/>
  <c r="N1418" i="48"/>
  <c r="B1418" i="48"/>
  <c r="C1418" i="48" a="1"/>
  <c r="C1418" i="48" s="1"/>
  <c r="I1418" i="48" s="1"/>
  <c r="K1418" i="48"/>
  <c r="L1418" i="48" s="1"/>
  <c r="M1418" i="48" s="1"/>
  <c r="F1418" i="48" a="1"/>
  <c r="F1418" i="48" s="1"/>
  <c r="G1417" i="48"/>
  <c r="S1417" i="48"/>
  <c r="D1417" i="48"/>
  <c r="E1417" i="48" s="1"/>
  <c r="P1418" i="48" l="1"/>
  <c r="D1418" i="48"/>
  <c r="E1418" i="48" s="1"/>
  <c r="A1420" i="48"/>
  <c r="T1419" i="48"/>
  <c r="B1419" i="48"/>
  <c r="U1419" i="48"/>
  <c r="N1419" i="48"/>
  <c r="O1419" i="48"/>
  <c r="F1419" i="48" a="1"/>
  <c r="F1419" i="48" s="1"/>
  <c r="K1419" i="48"/>
  <c r="L1419" i="48" s="1"/>
  <c r="M1419" i="48" s="1"/>
  <c r="C1419" i="48" a="1"/>
  <c r="C1419" i="48" s="1"/>
  <c r="H1419" i="48" s="1"/>
  <c r="S1418" i="48"/>
  <c r="Q1418" i="48"/>
  <c r="R1418" i="48"/>
  <c r="J1418" i="48"/>
  <c r="G1418" i="48"/>
  <c r="H1418" i="48"/>
  <c r="D1419" i="48" l="1"/>
  <c r="E1419" i="48" s="1"/>
  <c r="J1419" i="48"/>
  <c r="S1419" i="48"/>
  <c r="I1419" i="48"/>
  <c r="B1420" i="48"/>
  <c r="U1420" i="48"/>
  <c r="A1421" i="48"/>
  <c r="N1420" i="48"/>
  <c r="O1420" i="48"/>
  <c r="T1420" i="48"/>
  <c r="K1420" i="48"/>
  <c r="L1420" i="48" s="1"/>
  <c r="M1420" i="48" s="1"/>
  <c r="C1420" i="48" a="1"/>
  <c r="C1420" i="48" s="1"/>
  <c r="R1420" i="48" s="1"/>
  <c r="F1420" i="48" a="1"/>
  <c r="F1420" i="48" s="1"/>
  <c r="R1419" i="48"/>
  <c r="G1419" i="48"/>
  <c r="P1419" i="48"/>
  <c r="Q1419" i="48"/>
  <c r="I1420" i="48" l="1"/>
  <c r="H1420" i="48"/>
  <c r="O1421" i="48"/>
  <c r="N1421" i="48"/>
  <c r="U1421" i="48"/>
  <c r="A1422" i="48"/>
  <c r="B1421" i="48"/>
  <c r="T1421" i="48"/>
  <c r="C1421" i="48" a="1"/>
  <c r="C1421" i="48" s="1"/>
  <c r="H1421" i="48" s="1"/>
  <c r="K1421" i="48"/>
  <c r="L1421" i="48" s="1"/>
  <c r="M1421" i="48" s="1"/>
  <c r="F1421" i="48" a="1"/>
  <c r="F1421" i="48" s="1"/>
  <c r="Q1420" i="48"/>
  <c r="G1420" i="48"/>
  <c r="S1420" i="48"/>
  <c r="D1420" i="48"/>
  <c r="E1420" i="48" s="1"/>
  <c r="J1420" i="48"/>
  <c r="P1420" i="48"/>
  <c r="D1421" i="48" l="1"/>
  <c r="E1421" i="48" s="1"/>
  <c r="Q1421" i="48"/>
  <c r="S1421" i="48"/>
  <c r="N1422" i="48"/>
  <c r="O1422" i="48"/>
  <c r="U1422" i="48"/>
  <c r="B1422" i="48"/>
  <c r="A1423" i="48"/>
  <c r="T1422" i="48"/>
  <c r="C1422" i="48" a="1"/>
  <c r="C1422" i="48" s="1"/>
  <c r="F1422" i="48" a="1"/>
  <c r="F1422" i="48" s="1"/>
  <c r="K1422" i="48"/>
  <c r="L1422" i="48" s="1"/>
  <c r="M1422" i="48" s="1"/>
  <c r="P1421" i="48"/>
  <c r="J1421" i="48"/>
  <c r="I1421" i="48"/>
  <c r="G1421" i="48"/>
  <c r="R1421" i="48"/>
  <c r="S1422" i="48" l="1"/>
  <c r="R1422" i="48"/>
  <c r="D1422" i="48"/>
  <c r="E1422" i="48" s="1"/>
  <c r="O1423" i="48"/>
  <c r="T1423" i="48"/>
  <c r="B1423" i="48"/>
  <c r="N1423" i="48"/>
  <c r="A1424" i="48"/>
  <c r="U1423" i="48"/>
  <c r="C1423" i="48" a="1"/>
  <c r="C1423" i="48" s="1"/>
  <c r="K1423" i="48"/>
  <c r="L1423" i="48" s="1"/>
  <c r="M1423" i="48" s="1"/>
  <c r="F1423" i="48" a="1"/>
  <c r="F1423" i="48" s="1"/>
  <c r="J1422" i="48"/>
  <c r="I1422" i="48"/>
  <c r="Q1422" i="48"/>
  <c r="G1422" i="48"/>
  <c r="H1422" i="48"/>
  <c r="P1422" i="48"/>
  <c r="J1423" i="48" l="1"/>
  <c r="G1423" i="48"/>
  <c r="S1423" i="48"/>
  <c r="B1424" i="48"/>
  <c r="A1425" i="48"/>
  <c r="T1424" i="48"/>
  <c r="N1424" i="48"/>
  <c r="O1424" i="48"/>
  <c r="U1424" i="48"/>
  <c r="F1424" i="48" a="1"/>
  <c r="F1424" i="48" s="1"/>
  <c r="K1424" i="48"/>
  <c r="L1424" i="48" s="1"/>
  <c r="M1424" i="48" s="1"/>
  <c r="C1424" i="48" a="1"/>
  <c r="C1424" i="48" s="1"/>
  <c r="G1424" i="48" s="1"/>
  <c r="I1423" i="48"/>
  <c r="R1423" i="48"/>
  <c r="Q1423" i="48"/>
  <c r="H1423" i="48"/>
  <c r="D1423" i="48"/>
  <c r="E1423" i="48" s="1"/>
  <c r="P1423" i="48"/>
  <c r="R1424" i="48" l="1"/>
  <c r="H1424" i="48"/>
  <c r="I1424" i="48"/>
  <c r="P1424" i="48"/>
  <c r="O1425" i="48"/>
  <c r="U1425" i="48"/>
  <c r="T1425" i="48"/>
  <c r="B1425" i="48"/>
  <c r="A1426" i="48"/>
  <c r="N1425" i="48"/>
  <c r="K1425" i="48"/>
  <c r="L1425" i="48" s="1"/>
  <c r="M1425" i="48" s="1"/>
  <c r="C1425" i="48" a="1"/>
  <c r="C1425" i="48" s="1"/>
  <c r="R1425" i="48" s="1"/>
  <c r="F1425" i="48" a="1"/>
  <c r="F1425" i="48" s="1"/>
  <c r="S1424" i="48"/>
  <c r="Q1424" i="48"/>
  <c r="D1424" i="48"/>
  <c r="E1424" i="48" s="1"/>
  <c r="J1424" i="48"/>
  <c r="H1425" i="48" l="1"/>
  <c r="D1425" i="48"/>
  <c r="E1425" i="48" s="1"/>
  <c r="Q1425" i="48"/>
  <c r="S1425" i="48"/>
  <c r="J1425" i="48"/>
  <c r="G1425" i="48"/>
  <c r="P1425" i="48"/>
  <c r="I1425" i="48"/>
  <c r="A1427" i="48"/>
  <c r="B1426" i="48"/>
  <c r="T1426" i="48"/>
  <c r="O1426" i="48"/>
  <c r="N1426" i="48"/>
  <c r="U1426" i="48"/>
  <c r="C1426" i="48" a="1"/>
  <c r="C1426" i="48" s="1"/>
  <c r="K1426" i="48"/>
  <c r="L1426" i="48" s="1"/>
  <c r="M1426" i="48" s="1"/>
  <c r="F1426" i="48" a="1"/>
  <c r="F1426" i="48" s="1"/>
  <c r="G1426" i="48" l="1"/>
  <c r="D1426" i="48"/>
  <c r="E1426" i="48" s="1"/>
  <c r="R1426" i="48"/>
  <c r="H1426" i="48"/>
  <c r="I1426" i="48"/>
  <c r="Q1426" i="48"/>
  <c r="J1426" i="48"/>
  <c r="S1426" i="48"/>
  <c r="P1426" i="48"/>
  <c r="A1428" i="48"/>
  <c r="U1427" i="48"/>
  <c r="T1427" i="48"/>
  <c r="B1427" i="48"/>
  <c r="N1427" i="48"/>
  <c r="O1427" i="48"/>
  <c r="K1427" i="48"/>
  <c r="L1427" i="48" s="1"/>
  <c r="M1427" i="48" s="1"/>
  <c r="C1427" i="48" a="1"/>
  <c r="C1427" i="48" s="1"/>
  <c r="F1427" i="48" a="1"/>
  <c r="F1427" i="48" s="1"/>
  <c r="I1427" i="48" l="1"/>
  <c r="G1427" i="48"/>
  <c r="Q1427" i="48"/>
  <c r="R1427" i="48"/>
  <c r="J1427" i="48"/>
  <c r="P1427" i="48"/>
  <c r="D1427" i="48"/>
  <c r="E1427" i="48" s="1"/>
  <c r="S1427" i="48"/>
  <c r="T1428" i="48"/>
  <c r="O1428" i="48"/>
  <c r="A1429" i="48"/>
  <c r="N1428" i="48"/>
  <c r="U1428" i="48"/>
  <c r="B1428" i="48"/>
  <c r="K1428" i="48"/>
  <c r="L1428" i="48" s="1"/>
  <c r="M1428" i="48" s="1"/>
  <c r="F1428" i="48" a="1"/>
  <c r="F1428" i="48" s="1"/>
  <c r="C1428" i="48" a="1"/>
  <c r="C1428" i="48" s="1"/>
  <c r="J1428" i="48" s="1"/>
  <c r="H1427" i="48"/>
  <c r="R1428" i="48" l="1"/>
  <c r="P1428" i="48"/>
  <c r="H1428" i="48"/>
  <c r="I1428" i="48"/>
  <c r="Q1428" i="48"/>
  <c r="S1428" i="48"/>
  <c r="O1429" i="48"/>
  <c r="N1429" i="48"/>
  <c r="T1429" i="48"/>
  <c r="U1429" i="48"/>
  <c r="B1429" i="48"/>
  <c r="A1430" i="48"/>
  <c r="C1429" i="48" a="1"/>
  <c r="C1429" i="48" s="1"/>
  <c r="Q1429" i="48" s="1"/>
  <c r="K1429" i="48"/>
  <c r="L1429" i="48" s="1"/>
  <c r="M1429" i="48" s="1"/>
  <c r="F1429" i="48" a="1"/>
  <c r="F1429" i="48" s="1"/>
  <c r="G1428" i="48"/>
  <c r="D1428" i="48"/>
  <c r="E1428" i="48" s="1"/>
  <c r="I1429" i="48" l="1"/>
  <c r="R1429" i="48"/>
  <c r="G1429" i="48"/>
  <c r="J1429" i="48"/>
  <c r="S1429" i="48"/>
  <c r="T1430" i="48"/>
  <c r="U1430" i="48"/>
  <c r="A1431" i="48"/>
  <c r="B1430" i="48"/>
  <c r="N1430" i="48"/>
  <c r="O1430" i="48"/>
  <c r="C1430" i="48" a="1"/>
  <c r="C1430" i="48" s="1"/>
  <c r="I1430" i="48" s="1"/>
  <c r="K1430" i="48"/>
  <c r="L1430" i="48" s="1"/>
  <c r="M1430" i="48" s="1"/>
  <c r="F1430" i="48" a="1"/>
  <c r="F1430" i="48" s="1"/>
  <c r="P1429" i="48"/>
  <c r="D1429" i="48"/>
  <c r="E1429" i="48" s="1"/>
  <c r="H1429" i="48"/>
  <c r="R1430" i="48" l="1"/>
  <c r="T1431" i="48"/>
  <c r="N1431" i="48"/>
  <c r="A1432" i="48"/>
  <c r="O1431" i="48"/>
  <c r="B1431" i="48"/>
  <c r="U1431" i="48"/>
  <c r="K1431" i="48"/>
  <c r="L1431" i="48" s="1"/>
  <c r="M1431" i="48" s="1"/>
  <c r="C1431" i="48" a="1"/>
  <c r="C1431" i="48" s="1"/>
  <c r="H1431" i="48" s="1"/>
  <c r="F1431" i="48" a="1"/>
  <c r="F1431" i="48" s="1"/>
  <c r="D1430" i="48"/>
  <c r="E1430" i="48" s="1"/>
  <c r="Q1430" i="48"/>
  <c r="S1430" i="48"/>
  <c r="J1430" i="48"/>
  <c r="H1430" i="48"/>
  <c r="G1430" i="48"/>
  <c r="P1430" i="48"/>
  <c r="R1431" i="48" l="1"/>
  <c r="S1431" i="48"/>
  <c r="B1432" i="48"/>
  <c r="U1432" i="48"/>
  <c r="A1433" i="48"/>
  <c r="O1432" i="48"/>
  <c r="T1432" i="48"/>
  <c r="N1432" i="48"/>
  <c r="F1432" i="48" a="1"/>
  <c r="F1432" i="48" s="1"/>
  <c r="C1432" i="48" a="1"/>
  <c r="C1432" i="48" s="1"/>
  <c r="H1432" i="48" s="1"/>
  <c r="K1432" i="48"/>
  <c r="L1432" i="48" s="1"/>
  <c r="M1432" i="48" s="1"/>
  <c r="I1431" i="48"/>
  <c r="D1431" i="48"/>
  <c r="E1431" i="48" s="1"/>
  <c r="P1431" i="48"/>
  <c r="Q1431" i="48"/>
  <c r="G1431" i="48"/>
  <c r="J1431" i="48"/>
  <c r="R1432" i="48" l="1"/>
  <c r="S1432" i="48"/>
  <c r="O1433" i="48"/>
  <c r="B1433" i="48"/>
  <c r="A1434" i="48"/>
  <c r="N1433" i="48"/>
  <c r="T1433" i="48"/>
  <c r="U1433" i="48"/>
  <c r="F1433" i="48" a="1"/>
  <c r="F1433" i="48" s="1"/>
  <c r="C1433" i="48" a="1"/>
  <c r="C1433" i="48" s="1"/>
  <c r="K1433" i="48"/>
  <c r="L1433" i="48" s="1"/>
  <c r="M1433" i="48" s="1"/>
  <c r="J1432" i="48"/>
  <c r="I1432" i="48"/>
  <c r="D1432" i="48"/>
  <c r="E1432" i="48" s="1"/>
  <c r="Q1432" i="48"/>
  <c r="G1432" i="48"/>
  <c r="P1432" i="48"/>
  <c r="D1433" i="48" l="1"/>
  <c r="E1433" i="48" s="1"/>
  <c r="R1433" i="48"/>
  <c r="N1434" i="48"/>
  <c r="A1435" i="48"/>
  <c r="U1434" i="48"/>
  <c r="O1434" i="48"/>
  <c r="T1434" i="48"/>
  <c r="B1434" i="48"/>
  <c r="C1434" i="48" a="1"/>
  <c r="C1434" i="48" s="1"/>
  <c r="K1434" i="48"/>
  <c r="L1434" i="48" s="1"/>
  <c r="M1434" i="48" s="1"/>
  <c r="F1434" i="48" a="1"/>
  <c r="F1434" i="48" s="1"/>
  <c r="H1433" i="48"/>
  <c r="G1433" i="48"/>
  <c r="I1433" i="48"/>
  <c r="P1433" i="48"/>
  <c r="S1433" i="48"/>
  <c r="J1433" i="48"/>
  <c r="Q1433" i="48"/>
  <c r="G1434" i="48" l="1"/>
  <c r="J1434" i="48"/>
  <c r="D1434" i="48"/>
  <c r="E1434" i="48" s="1"/>
  <c r="R1434" i="48"/>
  <c r="P1434" i="48"/>
  <c r="H1434" i="48"/>
  <c r="Q1434" i="48"/>
  <c r="S1434" i="48"/>
  <c r="B1435" i="48"/>
  <c r="A1436" i="48"/>
  <c r="O1435" i="48"/>
  <c r="N1435" i="48"/>
  <c r="T1435" i="48"/>
  <c r="U1435" i="48"/>
  <c r="C1435" i="48" a="1"/>
  <c r="C1435" i="48" s="1"/>
  <c r="K1435" i="48"/>
  <c r="L1435" i="48" s="1"/>
  <c r="M1435" i="48" s="1"/>
  <c r="F1435" i="48" a="1"/>
  <c r="F1435" i="48" s="1"/>
  <c r="I1434" i="48"/>
  <c r="S1435" i="48" l="1"/>
  <c r="J1435" i="48"/>
  <c r="G1435" i="48"/>
  <c r="R1435" i="48"/>
  <c r="D1435" i="48"/>
  <c r="E1435" i="48" s="1"/>
  <c r="P1435" i="48"/>
  <c r="H1435" i="48"/>
  <c r="I1435" i="48"/>
  <c r="Q1435" i="48"/>
  <c r="T1436" i="48"/>
  <c r="U1436" i="48"/>
  <c r="B1436" i="48"/>
  <c r="N1436" i="48"/>
  <c r="A1437" i="48"/>
  <c r="O1436" i="48"/>
  <c r="C1436" i="48" a="1"/>
  <c r="C1436" i="48" s="1"/>
  <c r="S1436" i="48" s="1"/>
  <c r="K1436" i="48"/>
  <c r="L1436" i="48" s="1"/>
  <c r="M1436" i="48" s="1"/>
  <c r="F1436" i="48" a="1"/>
  <c r="F1436" i="48" s="1"/>
  <c r="I1436" i="48" l="1"/>
  <c r="G1436" i="48"/>
  <c r="R1436" i="48"/>
  <c r="D1436" i="48"/>
  <c r="E1436" i="48" s="1"/>
  <c r="Q1436" i="48"/>
  <c r="J1436" i="48"/>
  <c r="B1437" i="48"/>
  <c r="N1437" i="48"/>
  <c r="A1438" i="48"/>
  <c r="U1437" i="48"/>
  <c r="O1437" i="48"/>
  <c r="T1437" i="48"/>
  <c r="F1437" i="48" a="1"/>
  <c r="F1437" i="48" s="1"/>
  <c r="K1437" i="48"/>
  <c r="L1437" i="48" s="1"/>
  <c r="M1437" i="48" s="1"/>
  <c r="C1437" i="48" a="1"/>
  <c r="C1437" i="48" s="1"/>
  <c r="P1436" i="48"/>
  <c r="H1436" i="48"/>
  <c r="I1437" i="48" l="1"/>
  <c r="G1437" i="48"/>
  <c r="H1437" i="48"/>
  <c r="D1437" i="48"/>
  <c r="E1437" i="48" s="1"/>
  <c r="P1437" i="48"/>
  <c r="Q1437" i="48"/>
  <c r="R1437" i="48"/>
  <c r="J1437" i="48"/>
  <c r="S1437" i="48"/>
  <c r="N1438" i="48"/>
  <c r="A1439" i="48"/>
  <c r="T1438" i="48"/>
  <c r="B1438" i="48"/>
  <c r="O1438" i="48"/>
  <c r="U1438" i="48"/>
  <c r="K1438" i="48"/>
  <c r="L1438" i="48" s="1"/>
  <c r="M1438" i="48" s="1"/>
  <c r="C1438" i="48" a="1"/>
  <c r="C1438" i="48" s="1"/>
  <c r="F1438" i="48" a="1"/>
  <c r="F1438" i="48" s="1"/>
  <c r="G1438" i="48" l="1"/>
  <c r="R1438" i="48"/>
  <c r="P1438" i="48"/>
  <c r="A1440" i="48"/>
  <c r="O1439" i="48"/>
  <c r="U1439" i="48"/>
  <c r="N1439" i="48"/>
  <c r="T1439" i="48"/>
  <c r="B1439" i="48"/>
  <c r="K1439" i="48"/>
  <c r="L1439" i="48" s="1"/>
  <c r="M1439" i="48" s="1"/>
  <c r="C1439" i="48" a="1"/>
  <c r="C1439" i="48" s="1"/>
  <c r="F1439" i="48" a="1"/>
  <c r="F1439" i="48" s="1"/>
  <c r="H1438" i="48"/>
  <c r="S1438" i="48"/>
  <c r="J1438" i="48"/>
  <c r="Q1438" i="48"/>
  <c r="D1438" i="48"/>
  <c r="E1438" i="48" s="1"/>
  <c r="I1438" i="48"/>
  <c r="G1439" i="48" l="1"/>
  <c r="S1439" i="48"/>
  <c r="R1439" i="48"/>
  <c r="D1439" i="48"/>
  <c r="E1439" i="48" s="1"/>
  <c r="H1439" i="48"/>
  <c r="A1441" i="48"/>
  <c r="O1440" i="48"/>
  <c r="U1440" i="48"/>
  <c r="T1440" i="48"/>
  <c r="N1440" i="48"/>
  <c r="B1440" i="48"/>
  <c r="C1440" i="48" a="1"/>
  <c r="C1440" i="48" s="1"/>
  <c r="H1440" i="48" s="1"/>
  <c r="K1440" i="48"/>
  <c r="L1440" i="48" s="1"/>
  <c r="M1440" i="48" s="1"/>
  <c r="F1440" i="48" a="1"/>
  <c r="F1440" i="48" s="1"/>
  <c r="I1439" i="48"/>
  <c r="Q1439" i="48"/>
  <c r="J1439" i="48"/>
  <c r="P1439" i="48"/>
  <c r="I1440" i="48" l="1"/>
  <c r="N1441" i="48"/>
  <c r="T1441" i="48"/>
  <c r="A1442" i="48"/>
  <c r="U1441" i="48"/>
  <c r="O1441" i="48"/>
  <c r="B1441" i="48"/>
  <c r="C1441" i="48" a="1"/>
  <c r="C1441" i="48" s="1"/>
  <c r="K1441" i="48"/>
  <c r="L1441" i="48" s="1"/>
  <c r="M1441" i="48" s="1"/>
  <c r="F1441" i="48" a="1"/>
  <c r="F1441" i="48" s="1"/>
  <c r="R1440" i="48"/>
  <c r="D1440" i="48"/>
  <c r="E1440" i="48" s="1"/>
  <c r="G1440" i="48"/>
  <c r="S1440" i="48"/>
  <c r="Q1440" i="48"/>
  <c r="J1440" i="48"/>
  <c r="P1440" i="48"/>
  <c r="G1441" i="48" l="1"/>
  <c r="H1441" i="48"/>
  <c r="S1441" i="48"/>
  <c r="R1441" i="48"/>
  <c r="Q1441" i="48"/>
  <c r="D1441" i="48"/>
  <c r="E1441" i="48" s="1"/>
  <c r="B1442" i="48"/>
  <c r="N1442" i="48"/>
  <c r="T1442" i="48"/>
  <c r="A1443" i="48"/>
  <c r="O1442" i="48"/>
  <c r="U1442" i="48"/>
  <c r="C1442" i="48" a="1"/>
  <c r="C1442" i="48" s="1"/>
  <c r="K1442" i="48"/>
  <c r="L1442" i="48" s="1"/>
  <c r="M1442" i="48" s="1"/>
  <c r="F1442" i="48" a="1"/>
  <c r="F1442" i="48" s="1"/>
  <c r="J1441" i="48"/>
  <c r="I1441" i="48"/>
  <c r="P1441" i="48"/>
  <c r="G1442" i="48" l="1"/>
  <c r="Q1442" i="48"/>
  <c r="P1442" i="48"/>
  <c r="R1442" i="48"/>
  <c r="J1442" i="48"/>
  <c r="D1442" i="48"/>
  <c r="E1442" i="48" s="1"/>
  <c r="S1442" i="48"/>
  <c r="U1443" i="48"/>
  <c r="O1443" i="48"/>
  <c r="A1444" i="48"/>
  <c r="T1443" i="48"/>
  <c r="N1443" i="48"/>
  <c r="B1443" i="48"/>
  <c r="K1443" i="48"/>
  <c r="L1443" i="48" s="1"/>
  <c r="M1443" i="48" s="1"/>
  <c r="C1443" i="48" a="1"/>
  <c r="C1443" i="48" s="1"/>
  <c r="S1443" i="48" s="1"/>
  <c r="F1443" i="48" a="1"/>
  <c r="F1443" i="48" s="1"/>
  <c r="I1442" i="48"/>
  <c r="H1442" i="48"/>
  <c r="G1443" i="48" l="1"/>
  <c r="J1443" i="48"/>
  <c r="H1443" i="48"/>
  <c r="Q1443" i="48"/>
  <c r="I1443" i="48"/>
  <c r="P1443" i="48"/>
  <c r="D1443" i="48"/>
  <c r="E1443" i="48" s="1"/>
  <c r="R1443" i="48"/>
  <c r="N1444" i="48"/>
  <c r="B1444" i="48"/>
  <c r="A1445" i="48"/>
  <c r="T1444" i="48"/>
  <c r="U1444" i="48"/>
  <c r="O1444" i="48"/>
  <c r="C1444" i="48" a="1"/>
  <c r="C1444" i="48" s="1"/>
  <c r="G1444" i="48" s="1"/>
  <c r="K1444" i="48"/>
  <c r="L1444" i="48" s="1"/>
  <c r="M1444" i="48" s="1"/>
  <c r="F1444" i="48" a="1"/>
  <c r="F1444" i="48" s="1"/>
  <c r="S1444" i="48" l="1"/>
  <c r="J1444" i="48"/>
  <c r="H1444" i="48"/>
  <c r="O1445" i="48"/>
  <c r="A1446" i="48"/>
  <c r="N1445" i="48"/>
  <c r="U1445" i="48"/>
  <c r="B1445" i="48"/>
  <c r="T1445" i="48"/>
  <c r="K1445" i="48"/>
  <c r="L1445" i="48" s="1"/>
  <c r="M1445" i="48" s="1"/>
  <c r="F1445" i="48" a="1"/>
  <c r="F1445" i="48" s="1"/>
  <c r="C1445" i="48" a="1"/>
  <c r="C1445" i="48" s="1"/>
  <c r="R1444" i="48"/>
  <c r="Q1444" i="48"/>
  <c r="P1444" i="48"/>
  <c r="D1444" i="48"/>
  <c r="E1444" i="48" s="1"/>
  <c r="I1444" i="48"/>
  <c r="I1445" i="48" l="1"/>
  <c r="G1445" i="48"/>
  <c r="D1445" i="48"/>
  <c r="E1445" i="48" s="1"/>
  <c r="R1445" i="48"/>
  <c r="S1445" i="48"/>
  <c r="J1445" i="48"/>
  <c r="P1445" i="48"/>
  <c r="T1446" i="48"/>
  <c r="O1446" i="48"/>
  <c r="N1446" i="48"/>
  <c r="A1447" i="48"/>
  <c r="B1446" i="48"/>
  <c r="U1446" i="48"/>
  <c r="C1446" i="48" a="1"/>
  <c r="C1446" i="48" s="1"/>
  <c r="H1446" i="48" s="1"/>
  <c r="K1446" i="48"/>
  <c r="L1446" i="48" s="1"/>
  <c r="M1446" i="48" s="1"/>
  <c r="F1446" i="48" a="1"/>
  <c r="F1446" i="48" s="1"/>
  <c r="Q1445" i="48"/>
  <c r="H1445" i="48"/>
  <c r="S1446" i="48" l="1"/>
  <c r="G1446" i="48"/>
  <c r="P1446" i="48"/>
  <c r="Q1446" i="48"/>
  <c r="D1446" i="48"/>
  <c r="E1446" i="48" s="1"/>
  <c r="J1446" i="48"/>
  <c r="N1447" i="48"/>
  <c r="T1447" i="48"/>
  <c r="O1447" i="48"/>
  <c r="U1447" i="48"/>
  <c r="B1447" i="48"/>
  <c r="A1448" i="48"/>
  <c r="K1447" i="48"/>
  <c r="L1447" i="48" s="1"/>
  <c r="M1447" i="48" s="1"/>
  <c r="F1447" i="48" a="1"/>
  <c r="F1447" i="48" s="1"/>
  <c r="C1447" i="48" a="1"/>
  <c r="C1447" i="48" s="1"/>
  <c r="G1447" i="48" s="1"/>
  <c r="R1446" i="48"/>
  <c r="I1446" i="48"/>
  <c r="J1447" i="48" l="1"/>
  <c r="S1447" i="48"/>
  <c r="Q1447" i="48"/>
  <c r="H1447" i="48"/>
  <c r="D1447" i="48"/>
  <c r="E1447" i="48" s="1"/>
  <c r="N1448" i="48"/>
  <c r="T1448" i="48"/>
  <c r="O1448" i="48"/>
  <c r="B1448" i="48"/>
  <c r="U1448" i="48"/>
  <c r="A1449" i="48"/>
  <c r="K1448" i="48"/>
  <c r="L1448" i="48" s="1"/>
  <c r="M1448" i="48" s="1"/>
  <c r="C1448" i="48" a="1"/>
  <c r="C1448" i="48" s="1"/>
  <c r="P1448" i="48" s="1"/>
  <c r="F1448" i="48" a="1"/>
  <c r="F1448" i="48" s="1"/>
  <c r="R1447" i="48"/>
  <c r="P1447" i="48"/>
  <c r="I1447" i="48"/>
  <c r="D1448" i="48" l="1"/>
  <c r="E1448" i="48" s="1"/>
  <c r="J1448" i="48"/>
  <c r="H1448" i="48"/>
  <c r="N1449" i="48"/>
  <c r="O1449" i="48"/>
  <c r="T1449" i="48"/>
  <c r="A1450" i="48"/>
  <c r="B1449" i="48"/>
  <c r="U1449" i="48"/>
  <c r="C1449" i="48" a="1"/>
  <c r="C1449" i="48" s="1"/>
  <c r="D1449" i="48" s="1"/>
  <c r="E1449" i="48" s="1"/>
  <c r="F1449" i="48" a="1"/>
  <c r="F1449" i="48" s="1"/>
  <c r="K1449" i="48"/>
  <c r="L1449" i="48" s="1"/>
  <c r="M1449" i="48" s="1"/>
  <c r="Q1448" i="48"/>
  <c r="G1448" i="48"/>
  <c r="I1448" i="48"/>
  <c r="R1448" i="48"/>
  <c r="S1448" i="48"/>
  <c r="Q1449" i="48" l="1"/>
  <c r="I1449" i="48"/>
  <c r="B1450" i="48"/>
  <c r="U1450" i="48"/>
  <c r="A1451" i="48"/>
  <c r="T1450" i="48"/>
  <c r="O1450" i="48"/>
  <c r="N1450" i="48"/>
  <c r="F1450" i="48" a="1"/>
  <c r="F1450" i="48" s="1"/>
  <c r="K1450" i="48"/>
  <c r="L1450" i="48" s="1"/>
  <c r="M1450" i="48" s="1"/>
  <c r="C1450" i="48" a="1"/>
  <c r="C1450" i="48" s="1"/>
  <c r="H1450" i="48" s="1"/>
  <c r="S1449" i="48"/>
  <c r="P1449" i="48"/>
  <c r="R1449" i="48"/>
  <c r="H1449" i="48"/>
  <c r="J1449" i="48"/>
  <c r="G1449" i="48"/>
  <c r="S1450" i="48" l="1"/>
  <c r="D1450" i="48"/>
  <c r="E1450" i="48" s="1"/>
  <c r="G1450" i="48"/>
  <c r="R1450" i="48"/>
  <c r="J1450" i="48"/>
  <c r="N1451" i="48"/>
  <c r="U1451" i="48"/>
  <c r="O1451" i="48"/>
  <c r="B1451" i="48"/>
  <c r="A1452" i="48"/>
  <c r="T1451" i="48"/>
  <c r="C1451" i="48" a="1"/>
  <c r="C1451" i="48" s="1"/>
  <c r="S1451" i="48" s="1"/>
  <c r="K1451" i="48"/>
  <c r="L1451" i="48" s="1"/>
  <c r="M1451" i="48" s="1"/>
  <c r="F1451" i="48" a="1"/>
  <c r="F1451" i="48" s="1"/>
  <c r="I1450" i="48"/>
  <c r="P1450" i="48"/>
  <c r="Q1450" i="48"/>
  <c r="D1451" i="48" l="1"/>
  <c r="E1451" i="48" s="1"/>
  <c r="J1451" i="48"/>
  <c r="R1451" i="48"/>
  <c r="H1451" i="48"/>
  <c r="A1453" i="48"/>
  <c r="U1452" i="48"/>
  <c r="B1452" i="48"/>
  <c r="N1452" i="48"/>
  <c r="O1452" i="48"/>
  <c r="T1452" i="48"/>
  <c r="C1452" i="48" a="1"/>
  <c r="C1452" i="48" s="1"/>
  <c r="P1452" i="48" s="1"/>
  <c r="F1452" i="48" a="1"/>
  <c r="F1452" i="48" s="1"/>
  <c r="K1452" i="48"/>
  <c r="L1452" i="48" s="1"/>
  <c r="M1452" i="48" s="1"/>
  <c r="Q1451" i="48"/>
  <c r="G1451" i="48"/>
  <c r="P1451" i="48"/>
  <c r="I1451" i="48"/>
  <c r="H1452" i="48" l="1"/>
  <c r="D1452" i="48"/>
  <c r="E1452" i="48" s="1"/>
  <c r="R1452" i="48"/>
  <c r="S1452" i="48"/>
  <c r="U1453" i="48"/>
  <c r="A1454" i="48"/>
  <c r="O1453" i="48"/>
  <c r="T1453" i="48"/>
  <c r="B1453" i="48"/>
  <c r="N1453" i="48"/>
  <c r="F1453" i="48" a="1"/>
  <c r="F1453" i="48" s="1"/>
  <c r="K1453" i="48"/>
  <c r="L1453" i="48" s="1"/>
  <c r="M1453" i="48" s="1"/>
  <c r="C1453" i="48" a="1"/>
  <c r="C1453" i="48" s="1"/>
  <c r="G1453" i="48" s="1"/>
  <c r="G1452" i="48"/>
  <c r="Q1452" i="48"/>
  <c r="I1452" i="48"/>
  <c r="J1452" i="48"/>
  <c r="D1453" i="48" l="1"/>
  <c r="E1453" i="48" s="1"/>
  <c r="S1453" i="48"/>
  <c r="I1453" i="48"/>
  <c r="O1454" i="48"/>
  <c r="B1454" i="48"/>
  <c r="N1454" i="48"/>
  <c r="A1455" i="48"/>
  <c r="T1454" i="48"/>
  <c r="U1454" i="48"/>
  <c r="F1454" i="48" a="1"/>
  <c r="F1454" i="48" s="1"/>
  <c r="K1454" i="48"/>
  <c r="L1454" i="48" s="1"/>
  <c r="M1454" i="48" s="1"/>
  <c r="C1454" i="48" a="1"/>
  <c r="C1454" i="48" s="1"/>
  <c r="G1454" i="48" s="1"/>
  <c r="P1453" i="48"/>
  <c r="R1453" i="48"/>
  <c r="J1453" i="48"/>
  <c r="Q1453" i="48"/>
  <c r="H1453" i="48"/>
  <c r="I1454" i="48" l="1"/>
  <c r="R1454" i="48"/>
  <c r="T1455" i="48"/>
  <c r="O1455" i="48"/>
  <c r="U1455" i="48"/>
  <c r="N1455" i="48"/>
  <c r="B1455" i="48"/>
  <c r="A1456" i="48"/>
  <c r="C1455" i="48" a="1"/>
  <c r="C1455" i="48" s="1"/>
  <c r="F1455" i="48" a="1"/>
  <c r="F1455" i="48" s="1"/>
  <c r="K1455" i="48"/>
  <c r="L1455" i="48" s="1"/>
  <c r="M1455" i="48" s="1"/>
  <c r="D1454" i="48"/>
  <c r="E1454" i="48" s="1"/>
  <c r="Q1454" i="48"/>
  <c r="J1454" i="48"/>
  <c r="S1454" i="48"/>
  <c r="P1454" i="48"/>
  <c r="H1454" i="48"/>
  <c r="P1455" i="48" l="1"/>
  <c r="G1455" i="48"/>
  <c r="O1456" i="48"/>
  <c r="T1456" i="48"/>
  <c r="U1456" i="48"/>
  <c r="N1456" i="48"/>
  <c r="A1457" i="48"/>
  <c r="B1456" i="48"/>
  <c r="F1456" i="48" a="1"/>
  <c r="F1456" i="48" s="1"/>
  <c r="K1456" i="48"/>
  <c r="L1456" i="48" s="1"/>
  <c r="M1456" i="48" s="1"/>
  <c r="C1456" i="48" a="1"/>
  <c r="C1456" i="48" s="1"/>
  <c r="G1456" i="48" s="1"/>
  <c r="H1455" i="48"/>
  <c r="Q1455" i="48"/>
  <c r="I1455" i="48"/>
  <c r="D1455" i="48"/>
  <c r="E1455" i="48" s="1"/>
  <c r="R1455" i="48"/>
  <c r="S1455" i="48"/>
  <c r="J1455" i="48"/>
  <c r="A1458" i="48" l="1"/>
  <c r="U1457" i="48"/>
  <c r="T1457" i="48"/>
  <c r="B1457" i="48"/>
  <c r="N1457" i="48"/>
  <c r="O1457" i="48"/>
  <c r="K1457" i="48"/>
  <c r="L1457" i="48" s="1"/>
  <c r="M1457" i="48" s="1"/>
  <c r="C1457" i="48" a="1"/>
  <c r="C1457" i="48" s="1"/>
  <c r="G1457" i="48" s="1"/>
  <c r="F1457" i="48" a="1"/>
  <c r="F1457" i="48" s="1"/>
  <c r="Q1456" i="48"/>
  <c r="H1456" i="48"/>
  <c r="S1456" i="48"/>
  <c r="P1456" i="48"/>
  <c r="R1456" i="48"/>
  <c r="D1456" i="48"/>
  <c r="E1456" i="48" s="1"/>
  <c r="I1456" i="48"/>
  <c r="J1456" i="48"/>
  <c r="D1457" i="48" l="1"/>
  <c r="E1457" i="48" s="1"/>
  <c r="S1457" i="48"/>
  <c r="H1457" i="48"/>
  <c r="R1457" i="48"/>
  <c r="I1457" i="48"/>
  <c r="P1457" i="48"/>
  <c r="J1457" i="48"/>
  <c r="Q1457" i="48"/>
  <c r="T1458" i="48"/>
  <c r="U1458" i="48"/>
  <c r="N1458" i="48"/>
  <c r="O1458" i="48"/>
  <c r="B1458" i="48"/>
  <c r="A1459" i="48"/>
  <c r="F1458" i="48" a="1"/>
  <c r="F1458" i="48" s="1"/>
  <c r="K1458" i="48"/>
  <c r="L1458" i="48" s="1"/>
  <c r="M1458" i="48" s="1"/>
  <c r="C1458" i="48" a="1"/>
  <c r="C1458" i="48" s="1"/>
  <c r="Q1458" i="48" s="1"/>
  <c r="J1458" i="48" l="1"/>
  <c r="S1458" i="48"/>
  <c r="R1458" i="48"/>
  <c r="O1459" i="48"/>
  <c r="A1460" i="48"/>
  <c r="B1459" i="48"/>
  <c r="U1459" i="48"/>
  <c r="N1459" i="48"/>
  <c r="T1459" i="48"/>
  <c r="C1459" i="48" a="1"/>
  <c r="C1459" i="48" s="1"/>
  <c r="K1459" i="48"/>
  <c r="L1459" i="48" s="1"/>
  <c r="M1459" i="48" s="1"/>
  <c r="F1459" i="48" a="1"/>
  <c r="F1459" i="48" s="1"/>
  <c r="D1458" i="48"/>
  <c r="E1458" i="48" s="1"/>
  <c r="P1458" i="48"/>
  <c r="H1458" i="48"/>
  <c r="G1458" i="48"/>
  <c r="I1458" i="48"/>
  <c r="G1459" i="48" l="1"/>
  <c r="R1459" i="48"/>
  <c r="S1459" i="48"/>
  <c r="Q1459" i="48"/>
  <c r="I1459" i="48"/>
  <c r="J1459" i="48"/>
  <c r="A1461" i="48"/>
  <c r="B1460" i="48"/>
  <c r="U1460" i="48"/>
  <c r="O1460" i="48"/>
  <c r="N1460" i="48"/>
  <c r="T1460" i="48"/>
  <c r="K1460" i="48"/>
  <c r="L1460" i="48" s="1"/>
  <c r="M1460" i="48" s="1"/>
  <c r="C1460" i="48" a="1"/>
  <c r="C1460" i="48" s="1"/>
  <c r="F1460" i="48" a="1"/>
  <c r="F1460" i="48" s="1"/>
  <c r="D1459" i="48"/>
  <c r="E1459" i="48" s="1"/>
  <c r="H1459" i="48"/>
  <c r="P1459" i="48"/>
  <c r="G1460" i="48" l="1"/>
  <c r="P1460" i="48"/>
  <c r="D1460" i="48"/>
  <c r="E1460" i="48" s="1"/>
  <c r="U1461" i="48"/>
  <c r="B1461" i="48"/>
  <c r="T1461" i="48"/>
  <c r="A1462" i="48"/>
  <c r="O1461" i="48"/>
  <c r="N1461" i="48"/>
  <c r="C1461" i="48" a="1"/>
  <c r="C1461" i="48" s="1"/>
  <c r="J1461" i="48" s="1"/>
  <c r="K1461" i="48"/>
  <c r="L1461" i="48" s="1"/>
  <c r="M1461" i="48" s="1"/>
  <c r="F1461" i="48" a="1"/>
  <c r="F1461" i="48" s="1"/>
  <c r="J1460" i="48"/>
  <c r="S1460" i="48"/>
  <c r="Q1460" i="48"/>
  <c r="H1460" i="48"/>
  <c r="I1460" i="48"/>
  <c r="R1460" i="48"/>
  <c r="S1461" i="48" l="1"/>
  <c r="R1461" i="48"/>
  <c r="B1462" i="48"/>
  <c r="U1462" i="48"/>
  <c r="A1463" i="48"/>
  <c r="O1462" i="48"/>
  <c r="N1462" i="48"/>
  <c r="T1462" i="48"/>
  <c r="F1462" i="48" a="1"/>
  <c r="F1462" i="48" s="1"/>
  <c r="K1462" i="48"/>
  <c r="L1462" i="48" s="1"/>
  <c r="M1462" i="48" s="1"/>
  <c r="C1462" i="48" a="1"/>
  <c r="C1462" i="48" s="1"/>
  <c r="H1461" i="48"/>
  <c r="I1461" i="48"/>
  <c r="P1461" i="48"/>
  <c r="D1461" i="48"/>
  <c r="E1461" i="48" s="1"/>
  <c r="G1461" i="48"/>
  <c r="Q1461" i="48"/>
  <c r="G1462" i="48" l="1"/>
  <c r="Q1462" i="48"/>
  <c r="R1462" i="48"/>
  <c r="D1462" i="48"/>
  <c r="E1462" i="48" s="1"/>
  <c r="J1462" i="48"/>
  <c r="S1462" i="48"/>
  <c r="T1463" i="48"/>
  <c r="N1463" i="48"/>
  <c r="O1463" i="48"/>
  <c r="U1463" i="48"/>
  <c r="A1464" i="48"/>
  <c r="B1463" i="48"/>
  <c r="F1463" i="48" a="1"/>
  <c r="F1463" i="48" s="1"/>
  <c r="K1463" i="48"/>
  <c r="L1463" i="48" s="1"/>
  <c r="M1463" i="48" s="1"/>
  <c r="C1463" i="48" a="1"/>
  <c r="C1463" i="48" s="1"/>
  <c r="S1463" i="48" s="1"/>
  <c r="I1462" i="48"/>
  <c r="H1462" i="48"/>
  <c r="P1462" i="48"/>
  <c r="I1463" i="48" l="1"/>
  <c r="P1463" i="48"/>
  <c r="H1463" i="48"/>
  <c r="J1463" i="48"/>
  <c r="G1463" i="48"/>
  <c r="R1463" i="48"/>
  <c r="Q1463" i="48"/>
  <c r="O1464" i="48"/>
  <c r="N1464" i="48"/>
  <c r="A1465" i="48"/>
  <c r="U1464" i="48"/>
  <c r="B1464" i="48"/>
  <c r="T1464" i="48"/>
  <c r="K1464" i="48"/>
  <c r="L1464" i="48" s="1"/>
  <c r="M1464" i="48" s="1"/>
  <c r="F1464" i="48" a="1"/>
  <c r="F1464" i="48" s="1"/>
  <c r="C1464" i="48" a="1"/>
  <c r="C1464" i="48" s="1"/>
  <c r="Q1464" i="48" s="1"/>
  <c r="D1463" i="48"/>
  <c r="E1463" i="48" s="1"/>
  <c r="S1464" i="48" l="1"/>
  <c r="D1464" i="48"/>
  <c r="E1464" i="48" s="1"/>
  <c r="H1464" i="48"/>
  <c r="P1464" i="48"/>
  <c r="G1464" i="48"/>
  <c r="J1464" i="48"/>
  <c r="I1464" i="48"/>
  <c r="N1465" i="48"/>
  <c r="A1466" i="48"/>
  <c r="B1465" i="48"/>
  <c r="T1465" i="48"/>
  <c r="O1465" i="48"/>
  <c r="U1465" i="48"/>
  <c r="K1465" i="48"/>
  <c r="L1465" i="48" s="1"/>
  <c r="M1465" i="48" s="1"/>
  <c r="F1465" i="48" a="1"/>
  <c r="F1465" i="48" s="1"/>
  <c r="C1465" i="48" a="1"/>
  <c r="C1465" i="48" s="1"/>
  <c r="H1465" i="48" s="1"/>
  <c r="R1464" i="48"/>
  <c r="G1465" i="48" l="1"/>
  <c r="Q1465" i="48"/>
  <c r="R1465" i="48"/>
  <c r="I1465" i="48"/>
  <c r="J1465" i="48"/>
  <c r="S1465" i="48"/>
  <c r="D1465" i="48"/>
  <c r="E1465" i="48" s="1"/>
  <c r="P1465" i="48"/>
  <c r="T1466" i="48"/>
  <c r="B1466" i="48"/>
  <c r="A1467" i="48"/>
  <c r="O1466" i="48"/>
  <c r="N1466" i="48"/>
  <c r="U1466" i="48"/>
  <c r="C1466" i="48" a="1"/>
  <c r="C1466" i="48" s="1"/>
  <c r="K1466" i="48"/>
  <c r="L1466" i="48" s="1"/>
  <c r="M1466" i="48" s="1"/>
  <c r="F1466" i="48" a="1"/>
  <c r="F1466" i="48" s="1"/>
  <c r="G1466" i="48" l="1"/>
  <c r="R1466" i="48"/>
  <c r="P1466" i="48"/>
  <c r="D1466" i="48"/>
  <c r="E1466" i="48" s="1"/>
  <c r="H1466" i="48"/>
  <c r="J1466" i="48"/>
  <c r="B1467" i="48"/>
  <c r="O1467" i="48"/>
  <c r="U1467" i="48"/>
  <c r="A1468" i="48"/>
  <c r="T1467" i="48"/>
  <c r="N1467" i="48"/>
  <c r="K1467" i="48"/>
  <c r="L1467" i="48" s="1"/>
  <c r="M1467" i="48" s="1"/>
  <c r="F1467" i="48" a="1"/>
  <c r="F1467" i="48" s="1"/>
  <c r="C1467" i="48" a="1"/>
  <c r="C1467" i="48" s="1"/>
  <c r="Q1466" i="48"/>
  <c r="S1466" i="48"/>
  <c r="I1466" i="48"/>
  <c r="D1467" i="48" l="1"/>
  <c r="E1467" i="48" s="1"/>
  <c r="G1467" i="48"/>
  <c r="Q1467" i="48"/>
  <c r="S1467" i="48"/>
  <c r="R1467" i="48"/>
  <c r="J1467" i="48"/>
  <c r="P1467" i="48"/>
  <c r="H1467" i="48"/>
  <c r="B1468" i="48"/>
  <c r="A1469" i="48"/>
  <c r="U1468" i="48"/>
  <c r="O1468" i="48"/>
  <c r="T1468" i="48"/>
  <c r="N1468" i="48"/>
  <c r="C1468" i="48" a="1"/>
  <c r="C1468" i="48" s="1"/>
  <c r="K1468" i="48"/>
  <c r="L1468" i="48" s="1"/>
  <c r="M1468" i="48" s="1"/>
  <c r="F1468" i="48" a="1"/>
  <c r="F1468" i="48" s="1"/>
  <c r="I1467" i="48"/>
  <c r="G1468" i="48" l="1"/>
  <c r="S1468" i="48"/>
  <c r="R1468" i="48"/>
  <c r="D1468" i="48"/>
  <c r="E1468" i="48" s="1"/>
  <c r="I1468" i="48"/>
  <c r="H1468" i="48"/>
  <c r="Q1468" i="48"/>
  <c r="P1468" i="48"/>
  <c r="T1469" i="48"/>
  <c r="O1469" i="48"/>
  <c r="N1469" i="48"/>
  <c r="B1469" i="48"/>
  <c r="A1470" i="48"/>
  <c r="U1469" i="48"/>
  <c r="F1469" i="48" a="1"/>
  <c r="F1469" i="48" s="1"/>
  <c r="K1469" i="48"/>
  <c r="L1469" i="48" s="1"/>
  <c r="M1469" i="48" s="1"/>
  <c r="C1469" i="48" a="1"/>
  <c r="C1469" i="48" s="1"/>
  <c r="Q1469" i="48" s="1"/>
  <c r="J1468" i="48"/>
  <c r="D1469" i="48" l="1"/>
  <c r="E1469" i="48" s="1"/>
  <c r="G1469" i="48"/>
  <c r="I1469" i="48"/>
  <c r="P1469" i="48"/>
  <c r="S1469" i="48"/>
  <c r="B1470" i="48"/>
  <c r="U1470" i="48"/>
  <c r="T1470" i="48"/>
  <c r="O1470" i="48"/>
  <c r="N1470" i="48"/>
  <c r="A1471" i="48"/>
  <c r="K1470" i="48"/>
  <c r="L1470" i="48" s="1"/>
  <c r="M1470" i="48" s="1"/>
  <c r="F1470" i="48" a="1"/>
  <c r="F1470" i="48" s="1"/>
  <c r="C1470" i="48" a="1"/>
  <c r="C1470" i="48" s="1"/>
  <c r="J1469" i="48"/>
  <c r="H1469" i="48"/>
  <c r="R1469" i="48"/>
  <c r="G1470" i="48" l="1"/>
  <c r="D1470" i="48"/>
  <c r="E1470" i="48" s="1"/>
  <c r="T1471" i="48"/>
  <c r="N1471" i="48"/>
  <c r="U1471" i="48"/>
  <c r="A1472" i="48"/>
  <c r="O1471" i="48"/>
  <c r="B1471" i="48"/>
  <c r="F1471" i="48" a="1"/>
  <c r="F1471" i="48" s="1"/>
  <c r="K1471" i="48"/>
  <c r="L1471" i="48" s="1"/>
  <c r="M1471" i="48" s="1"/>
  <c r="C1471" i="48" a="1"/>
  <c r="C1471" i="48" s="1"/>
  <c r="P1471" i="48" s="1"/>
  <c r="I1470" i="48"/>
  <c r="P1470" i="48"/>
  <c r="S1470" i="48"/>
  <c r="J1470" i="48"/>
  <c r="R1470" i="48"/>
  <c r="Q1470" i="48"/>
  <c r="H1470" i="48"/>
  <c r="R1471" i="48" l="1"/>
  <c r="S1471" i="48"/>
  <c r="D1471" i="48"/>
  <c r="E1471" i="48" s="1"/>
  <c r="H1471" i="48"/>
  <c r="Q1471" i="48"/>
  <c r="A1473" i="48"/>
  <c r="O1472" i="48"/>
  <c r="N1472" i="48"/>
  <c r="T1472" i="48"/>
  <c r="B1472" i="48"/>
  <c r="U1472" i="48"/>
  <c r="C1472" i="48" a="1"/>
  <c r="C1472" i="48" s="1"/>
  <c r="K1472" i="48"/>
  <c r="L1472" i="48" s="1"/>
  <c r="M1472" i="48" s="1"/>
  <c r="F1472" i="48" a="1"/>
  <c r="F1472" i="48" s="1"/>
  <c r="G1471" i="48"/>
  <c r="J1471" i="48"/>
  <c r="I1471" i="48"/>
  <c r="H1472" i="48" l="1"/>
  <c r="G1472" i="48"/>
  <c r="I1472" i="48"/>
  <c r="R1472" i="48"/>
  <c r="S1472" i="48"/>
  <c r="J1472" i="48"/>
  <c r="D1472" i="48"/>
  <c r="E1472" i="48" s="1"/>
  <c r="A1474" i="48"/>
  <c r="B1473" i="48"/>
  <c r="N1473" i="48"/>
  <c r="T1473" i="48"/>
  <c r="O1473" i="48"/>
  <c r="U1473" i="48"/>
  <c r="K1473" i="48"/>
  <c r="L1473" i="48" s="1"/>
  <c r="M1473" i="48" s="1"/>
  <c r="F1473" i="48" a="1"/>
  <c r="F1473" i="48" s="1"/>
  <c r="C1473" i="48" a="1"/>
  <c r="C1473" i="48" s="1"/>
  <c r="D1473" i="48" s="1"/>
  <c r="P1472" i="48"/>
  <c r="Q1472" i="48"/>
  <c r="E1473" i="48" l="1"/>
  <c r="G1473" i="48"/>
  <c r="U1474" i="48"/>
  <c r="T1474" i="48"/>
  <c r="B1474" i="48"/>
  <c r="A1475" i="48"/>
  <c r="N1474" i="48"/>
  <c r="O1474" i="48"/>
  <c r="K1474" i="48"/>
  <c r="L1474" i="48" s="1"/>
  <c r="M1474" i="48" s="1"/>
  <c r="F1474" i="48" a="1"/>
  <c r="F1474" i="48" s="1"/>
  <c r="C1474" i="48" a="1"/>
  <c r="C1474" i="48" s="1"/>
  <c r="I1473" i="48"/>
  <c r="S1473" i="48"/>
  <c r="J1473" i="48"/>
  <c r="R1473" i="48"/>
  <c r="Q1473" i="48"/>
  <c r="P1473" i="48"/>
  <c r="H1473" i="48"/>
  <c r="G1474" i="48" l="1"/>
  <c r="I1474" i="48"/>
  <c r="P1474" i="48"/>
  <c r="S1474" i="48"/>
  <c r="D1474" i="48"/>
  <c r="E1474" i="48" s="1"/>
  <c r="H1474" i="48"/>
  <c r="J1474" i="48"/>
  <c r="R1474" i="48"/>
  <c r="O1475" i="48"/>
  <c r="U1475" i="48"/>
  <c r="A1476" i="48"/>
  <c r="T1475" i="48"/>
  <c r="N1475" i="48"/>
  <c r="B1475" i="48"/>
  <c r="K1475" i="48"/>
  <c r="L1475" i="48" s="1"/>
  <c r="M1475" i="48" s="1"/>
  <c r="C1475" i="48" a="1"/>
  <c r="C1475" i="48" s="1"/>
  <c r="R1475" i="48" s="1"/>
  <c r="F1475" i="48" a="1"/>
  <c r="F1475" i="48" s="1"/>
  <c r="Q1474" i="48"/>
  <c r="G1475" i="48" l="1"/>
  <c r="I1475" i="48"/>
  <c r="S1475" i="48"/>
  <c r="Q1475" i="48"/>
  <c r="P1475" i="48"/>
  <c r="J1475" i="48"/>
  <c r="D1475" i="48"/>
  <c r="E1475" i="48" s="1"/>
  <c r="A1477" i="48"/>
  <c r="O1476" i="48"/>
  <c r="N1476" i="48"/>
  <c r="U1476" i="48"/>
  <c r="T1476" i="48"/>
  <c r="B1476" i="48"/>
  <c r="C1476" i="48" a="1"/>
  <c r="C1476" i="48" s="1"/>
  <c r="K1476" i="48"/>
  <c r="L1476" i="48" s="1"/>
  <c r="M1476" i="48" s="1"/>
  <c r="F1476" i="48" a="1"/>
  <c r="F1476" i="48" s="1"/>
  <c r="H1475" i="48"/>
  <c r="G1476" i="48" l="1"/>
  <c r="J1476" i="48"/>
  <c r="B1477" i="48"/>
  <c r="N1477" i="48"/>
  <c r="U1477" i="48"/>
  <c r="T1477" i="48"/>
  <c r="O1477" i="48"/>
  <c r="A1478" i="48"/>
  <c r="K1477" i="48"/>
  <c r="L1477" i="48" s="1"/>
  <c r="M1477" i="48" s="1"/>
  <c r="F1477" i="48" a="1"/>
  <c r="F1477" i="48" s="1"/>
  <c r="C1477" i="48" a="1"/>
  <c r="C1477" i="48" s="1"/>
  <c r="G1477" i="48" s="1"/>
  <c r="I1476" i="48"/>
  <c r="H1476" i="48"/>
  <c r="P1476" i="48"/>
  <c r="D1476" i="48"/>
  <c r="E1476" i="48" s="1"/>
  <c r="R1476" i="48"/>
  <c r="S1476" i="48"/>
  <c r="Q1476" i="48"/>
  <c r="P1477" i="48" l="1"/>
  <c r="Q1477" i="48"/>
  <c r="N1478" i="48"/>
  <c r="U1478" i="48"/>
  <c r="B1478" i="48"/>
  <c r="A1479" i="48"/>
  <c r="T1478" i="48"/>
  <c r="O1478" i="48"/>
  <c r="C1478" i="48" a="1"/>
  <c r="C1478" i="48" s="1"/>
  <c r="I1478" i="48" s="1"/>
  <c r="F1478" i="48" a="1"/>
  <c r="F1478" i="48" s="1"/>
  <c r="K1478" i="48"/>
  <c r="L1478" i="48" s="1"/>
  <c r="M1478" i="48" s="1"/>
  <c r="R1477" i="48"/>
  <c r="D1477" i="48"/>
  <c r="E1477" i="48" s="1"/>
  <c r="I1477" i="48"/>
  <c r="H1477" i="48"/>
  <c r="J1477" i="48"/>
  <c r="S1477" i="48"/>
  <c r="H1478" i="48" l="1"/>
  <c r="R1478" i="48"/>
  <c r="T1479" i="48"/>
  <c r="B1479" i="48"/>
  <c r="U1479" i="48"/>
  <c r="A1480" i="48"/>
  <c r="O1479" i="48"/>
  <c r="N1479" i="48"/>
  <c r="F1479" i="48" a="1"/>
  <c r="F1479" i="48" s="1"/>
  <c r="K1479" i="48"/>
  <c r="L1479" i="48" s="1"/>
  <c r="M1479" i="48" s="1"/>
  <c r="C1479" i="48" a="1"/>
  <c r="C1479" i="48" s="1"/>
  <c r="G1479" i="48" s="1"/>
  <c r="J1478" i="48"/>
  <c r="Q1478" i="48"/>
  <c r="D1478" i="48"/>
  <c r="E1478" i="48" s="1"/>
  <c r="P1478" i="48"/>
  <c r="G1478" i="48"/>
  <c r="S1478" i="48"/>
  <c r="H1479" i="48" l="1"/>
  <c r="P1479" i="48"/>
  <c r="I1479" i="48"/>
  <c r="N1480" i="48"/>
  <c r="O1480" i="48"/>
  <c r="T1480" i="48"/>
  <c r="U1480" i="48"/>
  <c r="B1480" i="48"/>
  <c r="A1481" i="48"/>
  <c r="F1480" i="48" a="1"/>
  <c r="F1480" i="48" s="1"/>
  <c r="C1480" i="48" a="1"/>
  <c r="C1480" i="48" s="1"/>
  <c r="G1480" i="48" s="1"/>
  <c r="K1480" i="48"/>
  <c r="L1480" i="48" s="1"/>
  <c r="M1480" i="48" s="1"/>
  <c r="R1479" i="48"/>
  <c r="S1479" i="48"/>
  <c r="D1479" i="48"/>
  <c r="E1479" i="48" s="1"/>
  <c r="Q1479" i="48"/>
  <c r="J1479" i="48"/>
  <c r="H1480" i="48" l="1"/>
  <c r="S1480" i="48"/>
  <c r="P1480" i="48"/>
  <c r="Q1480" i="48"/>
  <c r="J1480" i="48"/>
  <c r="R1480" i="48"/>
  <c r="D1480" i="48"/>
  <c r="E1480" i="48" s="1"/>
  <c r="I1480" i="48"/>
  <c r="A1482" i="48"/>
  <c r="O1481" i="48"/>
  <c r="U1481" i="48"/>
  <c r="T1481" i="48"/>
  <c r="B1481" i="48"/>
  <c r="N1481" i="48"/>
  <c r="C1481" i="48" a="1"/>
  <c r="C1481" i="48" s="1"/>
  <c r="F1481" i="48" a="1"/>
  <c r="F1481" i="48" s="1"/>
  <c r="K1481" i="48"/>
  <c r="L1481" i="48" s="1"/>
  <c r="M1481" i="48" s="1"/>
  <c r="G1481" i="48" l="1"/>
  <c r="J1481" i="48"/>
  <c r="H1481" i="48"/>
  <c r="S1481" i="48"/>
  <c r="I1481" i="48"/>
  <c r="P1481" i="48"/>
  <c r="D1481" i="48"/>
  <c r="E1481" i="48" s="1"/>
  <c r="R1481" i="48"/>
  <c r="Q1481" i="48"/>
  <c r="O1482" i="48"/>
  <c r="U1482" i="48"/>
  <c r="T1482" i="48"/>
  <c r="B1482" i="48"/>
  <c r="A1483" i="48"/>
  <c r="N1482" i="48"/>
  <c r="C1482" i="48" a="1"/>
  <c r="C1482" i="48" s="1"/>
  <c r="K1482" i="48"/>
  <c r="L1482" i="48" s="1"/>
  <c r="M1482" i="48" s="1"/>
  <c r="F1482" i="48" a="1"/>
  <c r="F1482" i="48" s="1"/>
  <c r="G1482" i="48" l="1"/>
  <c r="J1482" i="48"/>
  <c r="S1482" i="48"/>
  <c r="R1482" i="48"/>
  <c r="D1482" i="48"/>
  <c r="E1482" i="48" s="1"/>
  <c r="N1483" i="48"/>
  <c r="T1483" i="48"/>
  <c r="A1484" i="48"/>
  <c r="B1483" i="48"/>
  <c r="U1483" i="48"/>
  <c r="O1483" i="48"/>
  <c r="C1483" i="48" a="1"/>
  <c r="C1483" i="48" s="1"/>
  <c r="Q1483" i="48" s="1"/>
  <c r="F1483" i="48" a="1"/>
  <c r="F1483" i="48" s="1"/>
  <c r="K1483" i="48"/>
  <c r="L1483" i="48" s="1"/>
  <c r="M1483" i="48" s="1"/>
  <c r="H1482" i="48"/>
  <c r="Q1482" i="48"/>
  <c r="P1482" i="48"/>
  <c r="I1482" i="48"/>
  <c r="P1483" i="48" l="1"/>
  <c r="D1483" i="48"/>
  <c r="E1483" i="48" s="1"/>
  <c r="A1485" i="48"/>
  <c r="T1484" i="48"/>
  <c r="B1484" i="48"/>
  <c r="O1484" i="48"/>
  <c r="N1484" i="48"/>
  <c r="U1484" i="48"/>
  <c r="F1484" i="48" a="1"/>
  <c r="F1484" i="48" s="1"/>
  <c r="K1484" i="48"/>
  <c r="L1484" i="48" s="1"/>
  <c r="M1484" i="48" s="1"/>
  <c r="C1484" i="48" a="1"/>
  <c r="C1484" i="48" s="1"/>
  <c r="G1484" i="48" s="1"/>
  <c r="I1483" i="48"/>
  <c r="G1483" i="48"/>
  <c r="H1483" i="48"/>
  <c r="S1483" i="48"/>
  <c r="J1483" i="48"/>
  <c r="R1483" i="48"/>
  <c r="R1484" i="48" l="1"/>
  <c r="D1484" i="48"/>
  <c r="E1484" i="48" s="1"/>
  <c r="P1484" i="48"/>
  <c r="Q1484" i="48"/>
  <c r="J1484" i="48"/>
  <c r="I1484" i="48"/>
  <c r="S1484" i="48"/>
  <c r="N1485" i="48"/>
  <c r="T1485" i="48"/>
  <c r="O1485" i="48"/>
  <c r="B1485" i="48"/>
  <c r="U1485" i="48"/>
  <c r="A1486" i="48"/>
  <c r="K1485" i="48"/>
  <c r="L1485" i="48" s="1"/>
  <c r="M1485" i="48" s="1"/>
  <c r="C1485" i="48" a="1"/>
  <c r="C1485" i="48" s="1"/>
  <c r="J1485" i="48" s="1"/>
  <c r="F1485" i="48" a="1"/>
  <c r="F1485" i="48" s="1"/>
  <c r="H1484" i="48"/>
  <c r="G1485" i="48" l="1"/>
  <c r="R1485" i="48"/>
  <c r="P1485" i="48"/>
  <c r="I1485" i="48"/>
  <c r="U1486" i="48"/>
  <c r="A1487" i="48"/>
  <c r="N1486" i="48"/>
  <c r="O1486" i="48"/>
  <c r="T1486" i="48"/>
  <c r="B1486" i="48"/>
  <c r="F1486" i="48" a="1"/>
  <c r="F1486" i="48" s="1"/>
  <c r="K1486" i="48"/>
  <c r="L1486" i="48" s="1"/>
  <c r="M1486" i="48" s="1"/>
  <c r="C1486" i="48" a="1"/>
  <c r="C1486" i="48" s="1"/>
  <c r="H1486" i="48" s="1"/>
  <c r="S1485" i="48"/>
  <c r="H1485" i="48"/>
  <c r="Q1485" i="48"/>
  <c r="D1485" i="48"/>
  <c r="E1485" i="48" s="1"/>
  <c r="P1486" i="48" l="1"/>
  <c r="I1486" i="48"/>
  <c r="Q1486" i="48"/>
  <c r="D1486" i="48"/>
  <c r="E1486" i="48" s="1"/>
  <c r="B1487" i="48"/>
  <c r="U1487" i="48"/>
  <c r="A1488" i="48"/>
  <c r="N1487" i="48"/>
  <c r="O1487" i="48"/>
  <c r="T1487" i="48"/>
  <c r="C1487" i="48" a="1"/>
  <c r="C1487" i="48" s="1"/>
  <c r="F1487" i="48" a="1"/>
  <c r="F1487" i="48" s="1"/>
  <c r="K1487" i="48"/>
  <c r="L1487" i="48" s="1"/>
  <c r="M1487" i="48" s="1"/>
  <c r="S1486" i="48"/>
  <c r="G1486" i="48"/>
  <c r="R1486" i="48"/>
  <c r="J1486" i="48"/>
  <c r="S1487" i="48" l="1"/>
  <c r="G1487" i="48"/>
  <c r="Q1487" i="48"/>
  <c r="P1487" i="48"/>
  <c r="O1488" i="48"/>
  <c r="N1488" i="48"/>
  <c r="A1489" i="48"/>
  <c r="U1488" i="48"/>
  <c r="T1488" i="48"/>
  <c r="B1488" i="48"/>
  <c r="K1488" i="48"/>
  <c r="L1488" i="48" s="1"/>
  <c r="M1488" i="48" s="1"/>
  <c r="F1488" i="48" a="1"/>
  <c r="F1488" i="48" s="1"/>
  <c r="C1488" i="48" a="1"/>
  <c r="C1488" i="48" s="1"/>
  <c r="J1487" i="48"/>
  <c r="R1487" i="48"/>
  <c r="I1487" i="48"/>
  <c r="H1487" i="48"/>
  <c r="D1487" i="48"/>
  <c r="E1487" i="48" s="1"/>
  <c r="G1488" i="48" l="1"/>
  <c r="P1488" i="48"/>
  <c r="H1488" i="48"/>
  <c r="U1489" i="48"/>
  <c r="B1489" i="48"/>
  <c r="A1490" i="48"/>
  <c r="T1489" i="48"/>
  <c r="N1489" i="48"/>
  <c r="O1489" i="48"/>
  <c r="F1489" i="48" a="1"/>
  <c r="F1489" i="48" s="1"/>
  <c r="C1489" i="48" a="1"/>
  <c r="C1489" i="48" s="1"/>
  <c r="K1489" i="48"/>
  <c r="L1489" i="48" s="1"/>
  <c r="M1489" i="48" s="1"/>
  <c r="S1488" i="48"/>
  <c r="I1488" i="48"/>
  <c r="R1488" i="48"/>
  <c r="Q1488" i="48"/>
  <c r="D1488" i="48"/>
  <c r="E1488" i="48" s="1"/>
  <c r="J1488" i="48"/>
  <c r="G1489" i="48" l="1"/>
  <c r="I1489" i="48"/>
  <c r="H1489" i="48"/>
  <c r="J1489" i="48"/>
  <c r="O1490" i="48"/>
  <c r="A1491" i="48"/>
  <c r="B1490" i="48"/>
  <c r="U1490" i="48"/>
  <c r="T1490" i="48"/>
  <c r="N1490" i="48"/>
  <c r="F1490" i="48" a="1"/>
  <c r="F1490" i="48" s="1"/>
  <c r="C1490" i="48" a="1"/>
  <c r="C1490" i="48" s="1"/>
  <c r="R1490" i="48" s="1"/>
  <c r="K1490" i="48"/>
  <c r="L1490" i="48" s="1"/>
  <c r="M1490" i="48" s="1"/>
  <c r="P1489" i="48"/>
  <c r="Q1489" i="48"/>
  <c r="R1489" i="48"/>
  <c r="D1489" i="48"/>
  <c r="E1489" i="48" s="1"/>
  <c r="S1489" i="48"/>
  <c r="I1490" i="48" l="1"/>
  <c r="P1490" i="48"/>
  <c r="J1490" i="48"/>
  <c r="A1492" i="48"/>
  <c r="N1491" i="48"/>
  <c r="B1491" i="48"/>
  <c r="O1491" i="48"/>
  <c r="U1491" i="48"/>
  <c r="T1491" i="48"/>
  <c r="K1491" i="48"/>
  <c r="L1491" i="48" s="1"/>
  <c r="M1491" i="48" s="1"/>
  <c r="F1491" i="48" a="1"/>
  <c r="F1491" i="48" s="1"/>
  <c r="C1491" i="48" a="1"/>
  <c r="C1491" i="48" s="1"/>
  <c r="S1490" i="48"/>
  <c r="H1490" i="48"/>
  <c r="Q1490" i="48"/>
  <c r="G1490" i="48"/>
  <c r="D1490" i="48"/>
  <c r="E1490" i="48" s="1"/>
  <c r="G1491" i="48" l="1"/>
  <c r="Q1491" i="48"/>
  <c r="I1491" i="48"/>
  <c r="R1491" i="48"/>
  <c r="S1491" i="48"/>
  <c r="J1491" i="48"/>
  <c r="H1491" i="48"/>
  <c r="A1493" i="48"/>
  <c r="N1492" i="48"/>
  <c r="U1492" i="48"/>
  <c r="O1492" i="48"/>
  <c r="T1492" i="48"/>
  <c r="B1492" i="48"/>
  <c r="K1492" i="48"/>
  <c r="L1492" i="48" s="1"/>
  <c r="M1492" i="48" s="1"/>
  <c r="F1492" i="48" a="1"/>
  <c r="F1492" i="48" s="1"/>
  <c r="C1492" i="48" a="1"/>
  <c r="C1492" i="48" s="1"/>
  <c r="D1491" i="48"/>
  <c r="E1491" i="48" s="1"/>
  <c r="P1491" i="48"/>
  <c r="G1492" i="48" l="1"/>
  <c r="D1492" i="48"/>
  <c r="E1492" i="48" s="1"/>
  <c r="Q1492" i="48"/>
  <c r="B1493" i="48"/>
  <c r="N1493" i="48"/>
  <c r="O1493" i="48"/>
  <c r="A1494" i="48"/>
  <c r="T1493" i="48"/>
  <c r="U1493" i="48"/>
  <c r="C1493" i="48" a="1"/>
  <c r="C1493" i="48" s="1"/>
  <c r="Q1493" i="48" s="1"/>
  <c r="F1493" i="48" a="1"/>
  <c r="F1493" i="48" s="1"/>
  <c r="K1493" i="48"/>
  <c r="L1493" i="48" s="1"/>
  <c r="M1493" i="48" s="1"/>
  <c r="S1492" i="48"/>
  <c r="R1492" i="48"/>
  <c r="I1492" i="48"/>
  <c r="P1492" i="48"/>
  <c r="J1492" i="48"/>
  <c r="H1492" i="48"/>
  <c r="P1493" i="48" l="1"/>
  <c r="I1493" i="48"/>
  <c r="H1493" i="48"/>
  <c r="J1493" i="48"/>
  <c r="S1493" i="48"/>
  <c r="D1493" i="48"/>
  <c r="E1493" i="48" s="1"/>
  <c r="T1494" i="48"/>
  <c r="B1494" i="48"/>
  <c r="O1494" i="48"/>
  <c r="N1494" i="48"/>
  <c r="A1495" i="48"/>
  <c r="U1494" i="48"/>
  <c r="K1494" i="48"/>
  <c r="L1494" i="48" s="1"/>
  <c r="M1494" i="48" s="1"/>
  <c r="C1494" i="48" a="1"/>
  <c r="C1494" i="48" s="1"/>
  <c r="Q1494" i="48" s="1"/>
  <c r="F1494" i="48" a="1"/>
  <c r="F1494" i="48" s="1"/>
  <c r="G1493" i="48"/>
  <c r="R1493" i="48"/>
  <c r="P1494" i="48" l="1"/>
  <c r="S1494" i="48"/>
  <c r="I1494" i="48"/>
  <c r="D1494" i="48"/>
  <c r="E1494" i="48" s="1"/>
  <c r="R1494" i="48"/>
  <c r="G1494" i="48"/>
  <c r="O1495" i="48"/>
  <c r="T1495" i="48"/>
  <c r="A1496" i="48"/>
  <c r="U1495" i="48"/>
  <c r="N1495" i="48"/>
  <c r="B1495" i="48"/>
  <c r="F1495" i="48" a="1"/>
  <c r="F1495" i="48" s="1"/>
  <c r="K1495" i="48"/>
  <c r="L1495" i="48" s="1"/>
  <c r="M1495" i="48" s="1"/>
  <c r="C1495" i="48" a="1"/>
  <c r="C1495" i="48" s="1"/>
  <c r="H1494" i="48"/>
  <c r="J1494" i="48"/>
  <c r="G1495" i="48" l="1"/>
  <c r="S1495" i="48"/>
  <c r="P1495" i="48"/>
  <c r="I1495" i="48"/>
  <c r="Q1495" i="48"/>
  <c r="H1495" i="48"/>
  <c r="J1495" i="48"/>
  <c r="D1495" i="48"/>
  <c r="E1495" i="48" s="1"/>
  <c r="R1495" i="48"/>
  <c r="B1496" i="48"/>
  <c r="A1497" i="48"/>
  <c r="T1496" i="48"/>
  <c r="U1496" i="48"/>
  <c r="O1496" i="48"/>
  <c r="N1496" i="48"/>
  <c r="C1496" i="48" a="1"/>
  <c r="C1496" i="48" s="1"/>
  <c r="F1496" i="48" a="1"/>
  <c r="F1496" i="48" s="1"/>
  <c r="K1496" i="48"/>
  <c r="L1496" i="48" s="1"/>
  <c r="M1496" i="48" s="1"/>
  <c r="G1496" i="48" l="1"/>
  <c r="R1496" i="48"/>
  <c r="I1496" i="48"/>
  <c r="D1496" i="48"/>
  <c r="E1496" i="48" s="1"/>
  <c r="Q1496" i="48"/>
  <c r="S1496" i="48"/>
  <c r="H1496" i="48"/>
  <c r="J1496" i="48"/>
  <c r="B1497" i="48"/>
  <c r="T1497" i="48"/>
  <c r="U1497" i="48"/>
  <c r="A1498" i="48"/>
  <c r="N1497" i="48"/>
  <c r="O1497" i="48"/>
  <c r="F1497" i="48" a="1"/>
  <c r="F1497" i="48" s="1"/>
  <c r="C1497" i="48" a="1"/>
  <c r="C1497" i="48" s="1"/>
  <c r="K1497" i="48"/>
  <c r="L1497" i="48" s="1"/>
  <c r="M1497" i="48" s="1"/>
  <c r="P1496" i="48"/>
  <c r="G1497" i="48" l="1"/>
  <c r="Q1497" i="48"/>
  <c r="P1497" i="48"/>
  <c r="S1497" i="48"/>
  <c r="I1497" i="48"/>
  <c r="D1497" i="48"/>
  <c r="E1497" i="48" s="1"/>
  <c r="R1497" i="48"/>
  <c r="T1498" i="48"/>
  <c r="A1499" i="48"/>
  <c r="B1498" i="48"/>
  <c r="U1498" i="48"/>
  <c r="N1498" i="48"/>
  <c r="O1498" i="48"/>
  <c r="K1498" i="48"/>
  <c r="L1498" i="48" s="1"/>
  <c r="M1498" i="48" s="1"/>
  <c r="C1498" i="48" a="1"/>
  <c r="C1498" i="48" s="1"/>
  <c r="D1498" i="48" s="1"/>
  <c r="E1498" i="48" s="1"/>
  <c r="F1498" i="48" a="1"/>
  <c r="F1498" i="48" s="1"/>
  <c r="J1497" i="48"/>
  <c r="H1497" i="48"/>
  <c r="U1499" i="48" l="1"/>
  <c r="O1499" i="48"/>
  <c r="T1499" i="48"/>
  <c r="B1499" i="48"/>
  <c r="A1500" i="48"/>
  <c r="N1499" i="48"/>
  <c r="K1499" i="48"/>
  <c r="L1499" i="48" s="1"/>
  <c r="M1499" i="48" s="1"/>
  <c r="F1499" i="48" a="1"/>
  <c r="F1499" i="48" s="1"/>
  <c r="C1499" i="48" a="1"/>
  <c r="C1499" i="48" s="1"/>
  <c r="D1499" i="48" s="1"/>
  <c r="E1499" i="48" s="1"/>
  <c r="S1498" i="48"/>
  <c r="G1498" i="48"/>
  <c r="I1498" i="48"/>
  <c r="Q1498" i="48"/>
  <c r="J1498" i="48"/>
  <c r="H1498" i="48"/>
  <c r="R1498" i="48"/>
  <c r="P1498" i="48"/>
  <c r="P1499" i="48" l="1"/>
  <c r="G1499" i="48"/>
  <c r="I1499" i="48"/>
  <c r="R1499" i="48"/>
  <c r="T1500" i="48"/>
  <c r="N1500" i="48"/>
  <c r="O1500" i="48"/>
  <c r="A1501" i="48"/>
  <c r="U1500" i="48"/>
  <c r="B1500" i="48"/>
  <c r="F1500" i="48" a="1"/>
  <c r="F1500" i="48" s="1"/>
  <c r="K1500" i="48"/>
  <c r="L1500" i="48" s="1"/>
  <c r="M1500" i="48" s="1"/>
  <c r="C1500" i="48" a="1"/>
  <c r="C1500" i="48" s="1"/>
  <c r="G1500" i="48" s="1"/>
  <c r="H1499" i="48"/>
  <c r="S1499" i="48"/>
  <c r="J1499" i="48"/>
  <c r="Q1499" i="48"/>
  <c r="S1500" i="48" l="1"/>
  <c r="P1500" i="48"/>
  <c r="H1500" i="48"/>
  <c r="Q1500" i="48"/>
  <c r="N1501" i="48"/>
  <c r="U1501" i="48"/>
  <c r="A1502" i="48"/>
  <c r="B1501" i="48"/>
  <c r="O1501" i="48"/>
  <c r="T1501" i="48"/>
  <c r="F1501" i="48" a="1"/>
  <c r="F1501" i="48" s="1"/>
  <c r="C1501" i="48" a="1"/>
  <c r="C1501" i="48" s="1"/>
  <c r="K1501" i="48"/>
  <c r="L1501" i="48" s="1"/>
  <c r="M1501" i="48" s="1"/>
  <c r="D1500" i="48"/>
  <c r="E1500" i="48" s="1"/>
  <c r="R1500" i="48"/>
  <c r="I1500" i="48"/>
  <c r="J1500" i="48"/>
  <c r="G1501" i="48" l="1"/>
  <c r="O1502" i="48"/>
  <c r="A1503" i="48"/>
  <c r="B1502" i="48"/>
  <c r="U1502" i="48"/>
  <c r="N1502" i="48"/>
  <c r="T1502" i="48"/>
  <c r="C1502" i="48" a="1"/>
  <c r="C1502" i="48" s="1"/>
  <c r="S1502" i="48" s="1"/>
  <c r="F1502" i="48" a="1"/>
  <c r="F1502" i="48" s="1"/>
  <c r="K1502" i="48"/>
  <c r="L1502" i="48" s="1"/>
  <c r="M1502" i="48" s="1"/>
  <c r="H1501" i="48"/>
  <c r="J1501" i="48"/>
  <c r="R1501" i="48"/>
  <c r="Q1501" i="48"/>
  <c r="D1501" i="48"/>
  <c r="E1501" i="48" s="1"/>
  <c r="P1501" i="48"/>
  <c r="I1501" i="48"/>
  <c r="S1501" i="48"/>
  <c r="G1502" i="48" l="1"/>
  <c r="I1502" i="48"/>
  <c r="H1502" i="48"/>
  <c r="P1502" i="48"/>
  <c r="D1502" i="48"/>
  <c r="E1502" i="48" s="1"/>
  <c r="R1502" i="48"/>
  <c r="Q1502" i="48"/>
  <c r="O1503" i="48"/>
  <c r="B1503" i="48"/>
  <c r="N1503" i="48"/>
  <c r="A1504" i="48"/>
  <c r="T1503" i="48"/>
  <c r="U1503" i="48"/>
  <c r="K1503" i="48"/>
  <c r="L1503" i="48" s="1"/>
  <c r="M1503" i="48" s="1"/>
  <c r="C1503" i="48" a="1"/>
  <c r="C1503" i="48" s="1"/>
  <c r="H1503" i="48" s="1"/>
  <c r="F1503" i="48" a="1"/>
  <c r="F1503" i="48" s="1"/>
  <c r="J1502" i="48"/>
  <c r="G1503" i="48" l="1"/>
  <c r="J1503" i="48"/>
  <c r="S1503" i="48"/>
  <c r="P1503" i="48"/>
  <c r="Q1503" i="48"/>
  <c r="I1503" i="48"/>
  <c r="R1503" i="48"/>
  <c r="B1504" i="48"/>
  <c r="O1504" i="48"/>
  <c r="A1505" i="48"/>
  <c r="U1504" i="48"/>
  <c r="T1504" i="48"/>
  <c r="N1504" i="48"/>
  <c r="C1504" i="48" a="1"/>
  <c r="C1504" i="48" s="1"/>
  <c r="D1504" i="48" s="1"/>
  <c r="E1504" i="48" s="1"/>
  <c r="K1504" i="48"/>
  <c r="L1504" i="48" s="1"/>
  <c r="M1504" i="48" s="1"/>
  <c r="F1504" i="48" a="1"/>
  <c r="F1504" i="48" s="1"/>
  <c r="D1503" i="48"/>
  <c r="E1503" i="48" s="1"/>
  <c r="H1504" i="48" l="1"/>
  <c r="G1504" i="48"/>
  <c r="I1504" i="48"/>
  <c r="J1504" i="48"/>
  <c r="P1504" i="48"/>
  <c r="Q1504" i="48"/>
  <c r="R1504" i="48"/>
  <c r="U1505" i="48"/>
  <c r="O1505" i="48"/>
  <c r="B1505" i="48"/>
  <c r="A1506" i="48"/>
  <c r="N1505" i="48"/>
  <c r="T1505" i="48"/>
  <c r="C1505" i="48" a="1"/>
  <c r="C1505" i="48" s="1"/>
  <c r="F1505" i="48" a="1"/>
  <c r="F1505" i="48" s="1"/>
  <c r="K1505" i="48"/>
  <c r="L1505" i="48" s="1"/>
  <c r="M1505" i="48" s="1"/>
  <c r="S1504" i="48"/>
  <c r="G1505" i="48" l="1"/>
  <c r="I1505" i="48"/>
  <c r="P1505" i="48"/>
  <c r="S1505" i="48"/>
  <c r="J1505" i="48"/>
  <c r="Q1505" i="48"/>
  <c r="D1505" i="48"/>
  <c r="E1505" i="48" s="1"/>
  <c r="N1506" i="48"/>
  <c r="A1507" i="48"/>
  <c r="B1506" i="48"/>
  <c r="O1506" i="48"/>
  <c r="U1506" i="48"/>
  <c r="T1506" i="48"/>
  <c r="K1506" i="48"/>
  <c r="L1506" i="48" s="1"/>
  <c r="M1506" i="48" s="1"/>
  <c r="F1506" i="48" a="1"/>
  <c r="F1506" i="48" s="1"/>
  <c r="C1506" i="48" a="1"/>
  <c r="C1506" i="48" s="1"/>
  <c r="R1505" i="48"/>
  <c r="H1505" i="48"/>
  <c r="G1506" i="48" l="1"/>
  <c r="I1506" i="48"/>
  <c r="N1507" i="48"/>
  <c r="T1507" i="48"/>
  <c r="O1507" i="48"/>
  <c r="A1508" i="48"/>
  <c r="U1507" i="48"/>
  <c r="B1507" i="48"/>
  <c r="F1507" i="48" a="1"/>
  <c r="F1507" i="48" s="1"/>
  <c r="C1507" i="48" a="1"/>
  <c r="C1507" i="48" s="1"/>
  <c r="K1507" i="48"/>
  <c r="L1507" i="48" s="1"/>
  <c r="M1507" i="48" s="1"/>
  <c r="H1506" i="48"/>
  <c r="P1506" i="48"/>
  <c r="Q1506" i="48"/>
  <c r="S1506" i="48"/>
  <c r="R1506" i="48"/>
  <c r="J1506" i="48"/>
  <c r="D1506" i="48"/>
  <c r="E1506" i="48" s="1"/>
  <c r="I1507" i="48" l="1"/>
  <c r="G1507" i="48"/>
  <c r="Q1507" i="48"/>
  <c r="U1508" i="48"/>
  <c r="N1508" i="48"/>
  <c r="O1508" i="48"/>
  <c r="A1509" i="48"/>
  <c r="B1508" i="48"/>
  <c r="T1508" i="48"/>
  <c r="F1508" i="48" a="1"/>
  <c r="F1508" i="48" s="1"/>
  <c r="C1508" i="48" a="1"/>
  <c r="C1508" i="48" s="1"/>
  <c r="G1508" i="48" s="1"/>
  <c r="K1508" i="48"/>
  <c r="L1508" i="48" s="1"/>
  <c r="M1508" i="48" s="1"/>
  <c r="R1507" i="48"/>
  <c r="J1507" i="48"/>
  <c r="S1507" i="48"/>
  <c r="D1507" i="48"/>
  <c r="E1507" i="48" s="1"/>
  <c r="P1507" i="48"/>
  <c r="H1507" i="48"/>
  <c r="S1508" i="48" l="1"/>
  <c r="U1509" i="48"/>
  <c r="N1509" i="48"/>
  <c r="T1509" i="48"/>
  <c r="O1509" i="48"/>
  <c r="B1509" i="48"/>
  <c r="A1510" i="48"/>
  <c r="C1509" i="48" a="1"/>
  <c r="C1509" i="48" s="1"/>
  <c r="G1509" i="48" s="1"/>
  <c r="F1509" i="48" a="1"/>
  <c r="F1509" i="48" s="1"/>
  <c r="K1509" i="48"/>
  <c r="L1509" i="48" s="1"/>
  <c r="M1509" i="48" s="1"/>
  <c r="D1508" i="48"/>
  <c r="E1508" i="48" s="1"/>
  <c r="P1508" i="48"/>
  <c r="Q1508" i="48"/>
  <c r="I1508" i="48"/>
  <c r="H1508" i="48"/>
  <c r="J1508" i="48"/>
  <c r="R1508" i="48"/>
  <c r="J1509" i="48" l="1"/>
  <c r="P1509" i="48"/>
  <c r="N1510" i="48"/>
  <c r="T1510" i="48"/>
  <c r="O1510" i="48"/>
  <c r="B1510" i="48"/>
  <c r="U1510" i="48"/>
  <c r="A1511" i="48"/>
  <c r="K1510" i="48"/>
  <c r="L1510" i="48" s="1"/>
  <c r="M1510" i="48" s="1"/>
  <c r="C1510" i="48" a="1"/>
  <c r="C1510" i="48" s="1"/>
  <c r="R1510" i="48" s="1"/>
  <c r="F1510" i="48" a="1"/>
  <c r="F1510" i="48" s="1"/>
  <c r="Q1509" i="48"/>
  <c r="S1509" i="48"/>
  <c r="D1509" i="48"/>
  <c r="E1509" i="48" s="1"/>
  <c r="R1509" i="48"/>
  <c r="I1509" i="48"/>
  <c r="H1509" i="48"/>
  <c r="S1510" i="48" l="1"/>
  <c r="D1510" i="48"/>
  <c r="E1510" i="48" s="1"/>
  <c r="T1511" i="48"/>
  <c r="O1511" i="48"/>
  <c r="A1512" i="48"/>
  <c r="N1511" i="48"/>
  <c r="U1511" i="48"/>
  <c r="B1511" i="48"/>
  <c r="C1511" i="48" a="1"/>
  <c r="C1511" i="48" s="1"/>
  <c r="J1511" i="48" s="1"/>
  <c r="F1511" i="48" a="1"/>
  <c r="F1511" i="48" s="1"/>
  <c r="K1511" i="48"/>
  <c r="L1511" i="48" s="1"/>
  <c r="M1511" i="48" s="1"/>
  <c r="Q1510" i="48"/>
  <c r="H1510" i="48"/>
  <c r="J1510" i="48"/>
  <c r="I1510" i="48"/>
  <c r="G1510" i="48"/>
  <c r="P1510" i="48"/>
  <c r="P1511" i="48" l="1"/>
  <c r="H1511" i="48"/>
  <c r="Q1511" i="48"/>
  <c r="I1511" i="48"/>
  <c r="R1511" i="48"/>
  <c r="D1511" i="48"/>
  <c r="E1511" i="48" s="1"/>
  <c r="N1512" i="48"/>
  <c r="B1512" i="48"/>
  <c r="U1512" i="48"/>
  <c r="T1512" i="48"/>
  <c r="A1513" i="48"/>
  <c r="O1512" i="48"/>
  <c r="F1512" i="48" a="1"/>
  <c r="F1512" i="48" s="1"/>
  <c r="K1512" i="48"/>
  <c r="L1512" i="48" s="1"/>
  <c r="M1512" i="48" s="1"/>
  <c r="C1512" i="48" a="1"/>
  <c r="C1512" i="48" s="1"/>
  <c r="H1512" i="48" s="1"/>
  <c r="G1511" i="48"/>
  <c r="S1511" i="48"/>
  <c r="J1512" i="48" l="1"/>
  <c r="D1512" i="48"/>
  <c r="E1512" i="48" s="1"/>
  <c r="G1512" i="48"/>
  <c r="I1512" i="48"/>
  <c r="P1512" i="48"/>
  <c r="Q1512" i="48"/>
  <c r="B1513" i="48"/>
  <c r="T1513" i="48"/>
  <c r="O1513" i="48"/>
  <c r="A1514" i="48"/>
  <c r="N1513" i="48"/>
  <c r="U1513" i="48"/>
  <c r="C1513" i="48" a="1"/>
  <c r="C1513" i="48" s="1"/>
  <c r="K1513" i="48"/>
  <c r="L1513" i="48" s="1"/>
  <c r="M1513" i="48" s="1"/>
  <c r="F1513" i="48" a="1"/>
  <c r="F1513" i="48" s="1"/>
  <c r="R1512" i="48"/>
  <c r="S1512" i="48"/>
  <c r="G1513" i="48" l="1"/>
  <c r="D1513" i="48"/>
  <c r="E1513" i="48" s="1"/>
  <c r="I1513" i="48"/>
  <c r="S1513" i="48"/>
  <c r="H1513" i="48"/>
  <c r="Q1513" i="48"/>
  <c r="P1513" i="48"/>
  <c r="J1513" i="48"/>
  <c r="A1515" i="48"/>
  <c r="O1514" i="48"/>
  <c r="B1514" i="48"/>
  <c r="U1514" i="48"/>
  <c r="N1514" i="48"/>
  <c r="T1514" i="48"/>
  <c r="C1514" i="48" a="1"/>
  <c r="C1514" i="48" s="1"/>
  <c r="J1514" i="48" s="1"/>
  <c r="K1514" i="48"/>
  <c r="L1514" i="48" s="1"/>
  <c r="M1514" i="48" s="1"/>
  <c r="F1514" i="48" a="1"/>
  <c r="F1514" i="48" s="1"/>
  <c r="R1513" i="48"/>
  <c r="U1515" i="48" l="1"/>
  <c r="A1516" i="48"/>
  <c r="T1515" i="48"/>
  <c r="N1515" i="48"/>
  <c r="O1515" i="48"/>
  <c r="B1515" i="48"/>
  <c r="C1515" i="48" a="1"/>
  <c r="C1515" i="48" s="1"/>
  <c r="F1515" i="48" a="1"/>
  <c r="F1515" i="48" s="1"/>
  <c r="K1515" i="48"/>
  <c r="L1515" i="48" s="1"/>
  <c r="M1515" i="48" s="1"/>
  <c r="P1514" i="48"/>
  <c r="G1514" i="48"/>
  <c r="Q1514" i="48"/>
  <c r="D1514" i="48"/>
  <c r="E1514" i="48" s="1"/>
  <c r="R1514" i="48"/>
  <c r="I1514" i="48"/>
  <c r="H1514" i="48"/>
  <c r="S1514" i="48"/>
  <c r="G1515" i="48" l="1"/>
  <c r="R1515" i="48"/>
  <c r="P1515" i="48"/>
  <c r="D1515" i="48"/>
  <c r="E1515" i="48" s="1"/>
  <c r="J1515" i="48"/>
  <c r="B1516" i="48"/>
  <c r="T1516" i="48"/>
  <c r="O1516" i="48"/>
  <c r="A1517" i="48"/>
  <c r="N1516" i="48"/>
  <c r="U1516" i="48"/>
  <c r="C1516" i="48" a="1"/>
  <c r="C1516" i="48" s="1"/>
  <c r="Q1516" i="48" s="1"/>
  <c r="F1516" i="48" a="1"/>
  <c r="F1516" i="48" s="1"/>
  <c r="K1516" i="48"/>
  <c r="L1516" i="48" s="1"/>
  <c r="M1516" i="48" s="1"/>
  <c r="Q1515" i="48"/>
  <c r="S1515" i="48"/>
  <c r="H1515" i="48"/>
  <c r="I1515" i="48"/>
  <c r="P1516" i="48" l="1"/>
  <c r="J1516" i="48"/>
  <c r="H1516" i="48"/>
  <c r="G1516" i="48"/>
  <c r="D1516" i="48"/>
  <c r="E1516" i="48" s="1"/>
  <c r="R1516" i="48"/>
  <c r="I1516" i="48"/>
  <c r="S1516" i="48"/>
  <c r="O1517" i="48"/>
  <c r="A1518" i="48"/>
  <c r="U1517" i="48"/>
  <c r="B1517" i="48"/>
  <c r="N1517" i="48"/>
  <c r="T1517" i="48"/>
  <c r="F1517" i="48" a="1"/>
  <c r="F1517" i="48" s="1"/>
  <c r="K1517" i="48"/>
  <c r="L1517" i="48" s="1"/>
  <c r="M1517" i="48" s="1"/>
  <c r="C1517" i="48" a="1"/>
  <c r="C1517" i="48" s="1"/>
  <c r="G1517" i="48" l="1"/>
  <c r="D1517" i="48"/>
  <c r="E1517" i="48" s="1"/>
  <c r="R1517" i="48"/>
  <c r="Q1517" i="48"/>
  <c r="H1517" i="48"/>
  <c r="P1517" i="48"/>
  <c r="J1517" i="48"/>
  <c r="I1517" i="48"/>
  <c r="O1518" i="48"/>
  <c r="T1518" i="48"/>
  <c r="B1518" i="48"/>
  <c r="U1518" i="48"/>
  <c r="N1518" i="48"/>
  <c r="A1519" i="48"/>
  <c r="K1518" i="48"/>
  <c r="L1518" i="48" s="1"/>
  <c r="M1518" i="48" s="1"/>
  <c r="F1518" i="48" a="1"/>
  <c r="F1518" i="48" s="1"/>
  <c r="C1518" i="48" a="1"/>
  <c r="C1518" i="48" s="1"/>
  <c r="S1517" i="48"/>
  <c r="R1518" i="48" l="1"/>
  <c r="G1518" i="48"/>
  <c r="D1518" i="48"/>
  <c r="E1518" i="48" s="1"/>
  <c r="S1518" i="48"/>
  <c r="J1518" i="48"/>
  <c r="N1519" i="48"/>
  <c r="B1519" i="48"/>
  <c r="O1519" i="48"/>
  <c r="U1519" i="48"/>
  <c r="A1520" i="48"/>
  <c r="T1519" i="48"/>
  <c r="K1519" i="48"/>
  <c r="L1519" i="48" s="1"/>
  <c r="M1519" i="48" s="1"/>
  <c r="F1519" i="48" a="1"/>
  <c r="F1519" i="48" s="1"/>
  <c r="C1519" i="48" a="1"/>
  <c r="C1519" i="48" s="1"/>
  <c r="I1518" i="48"/>
  <c r="P1518" i="48"/>
  <c r="Q1518" i="48"/>
  <c r="H1518" i="48"/>
  <c r="G1519" i="48" l="1"/>
  <c r="I1519" i="48"/>
  <c r="H1519" i="48"/>
  <c r="S1519" i="48"/>
  <c r="Q1519" i="48"/>
  <c r="P1519" i="48"/>
  <c r="J1519" i="48"/>
  <c r="D1519" i="48"/>
  <c r="E1519" i="48" s="1"/>
  <c r="O1520" i="48"/>
  <c r="T1520" i="48"/>
  <c r="N1520" i="48"/>
  <c r="A1521" i="48"/>
  <c r="B1520" i="48"/>
  <c r="U1520" i="48"/>
  <c r="K1520" i="48"/>
  <c r="L1520" i="48" s="1"/>
  <c r="M1520" i="48" s="1"/>
  <c r="F1520" i="48" a="1"/>
  <c r="F1520" i="48" s="1"/>
  <c r="C1520" i="48" a="1"/>
  <c r="C1520" i="48" s="1"/>
  <c r="R1519" i="48"/>
  <c r="G1520" i="48" l="1"/>
  <c r="R1520" i="48"/>
  <c r="S1520" i="48"/>
  <c r="D1520" i="48"/>
  <c r="E1520" i="48" s="1"/>
  <c r="P1520" i="48"/>
  <c r="I1520" i="48"/>
  <c r="Q1520" i="48"/>
  <c r="U1521" i="48"/>
  <c r="N1521" i="48"/>
  <c r="T1521" i="48"/>
  <c r="B1521" i="48"/>
  <c r="A1522" i="48"/>
  <c r="O1521" i="48"/>
  <c r="C1521" i="48" a="1"/>
  <c r="C1521" i="48" s="1"/>
  <c r="J1521" i="48" s="1"/>
  <c r="F1521" i="48" a="1"/>
  <c r="F1521" i="48" s="1"/>
  <c r="K1521" i="48"/>
  <c r="L1521" i="48" s="1"/>
  <c r="M1521" i="48" s="1"/>
  <c r="J1520" i="48"/>
  <c r="H1520" i="48"/>
  <c r="I1521" i="48" l="1"/>
  <c r="S1521" i="48"/>
  <c r="G1521" i="48"/>
  <c r="P1521" i="48"/>
  <c r="Q1521" i="48"/>
  <c r="H1521" i="48"/>
  <c r="A1523" i="48"/>
  <c r="N1522" i="48"/>
  <c r="U1522" i="48"/>
  <c r="B1522" i="48"/>
  <c r="O1522" i="48"/>
  <c r="T1522" i="48"/>
  <c r="F1522" i="48" a="1"/>
  <c r="F1522" i="48" s="1"/>
  <c r="K1522" i="48"/>
  <c r="L1522" i="48" s="1"/>
  <c r="M1522" i="48" s="1"/>
  <c r="C1522" i="48" a="1"/>
  <c r="C1522" i="48" s="1"/>
  <c r="D1521" i="48"/>
  <c r="E1521" i="48" s="1"/>
  <c r="R1521" i="48"/>
  <c r="G1522" i="48" l="1"/>
  <c r="H1522" i="48"/>
  <c r="A1524" i="48"/>
  <c r="U1523" i="48"/>
  <c r="N1523" i="48"/>
  <c r="O1523" i="48"/>
  <c r="T1523" i="48"/>
  <c r="B1523" i="48"/>
  <c r="C1523" i="48" a="1"/>
  <c r="C1523" i="48" s="1"/>
  <c r="K1523" i="48"/>
  <c r="L1523" i="48" s="1"/>
  <c r="M1523" i="48" s="1"/>
  <c r="F1523" i="48" a="1"/>
  <c r="F1523" i="48" s="1"/>
  <c r="J1522" i="48"/>
  <c r="P1522" i="48"/>
  <c r="I1522" i="48"/>
  <c r="R1522" i="48"/>
  <c r="S1522" i="48"/>
  <c r="Q1522" i="48"/>
  <c r="D1522" i="48"/>
  <c r="E1522" i="48" s="1"/>
  <c r="J1523" i="48" l="1"/>
  <c r="G1523" i="48"/>
  <c r="H1523" i="48"/>
  <c r="R1523" i="48"/>
  <c r="D1523" i="48"/>
  <c r="E1523" i="48" s="1"/>
  <c r="P1523" i="48"/>
  <c r="I1523" i="48"/>
  <c r="N1524" i="48"/>
  <c r="U1524" i="48"/>
  <c r="B1524" i="48"/>
  <c r="O1524" i="48"/>
  <c r="A1525" i="48"/>
  <c r="T1524" i="48"/>
  <c r="F1524" i="48" a="1"/>
  <c r="F1524" i="48" s="1"/>
  <c r="K1524" i="48"/>
  <c r="L1524" i="48" s="1"/>
  <c r="M1524" i="48" s="1"/>
  <c r="C1524" i="48" a="1"/>
  <c r="C1524" i="48" s="1"/>
  <c r="G1524" i="48" s="1"/>
  <c r="S1523" i="48"/>
  <c r="Q1523" i="48"/>
  <c r="J1524" i="48" l="1"/>
  <c r="I1524" i="48"/>
  <c r="P1524" i="48"/>
  <c r="D1524" i="48"/>
  <c r="E1524" i="48" s="1"/>
  <c r="S1524" i="48"/>
  <c r="T1525" i="48"/>
  <c r="N1525" i="48"/>
  <c r="B1525" i="48"/>
  <c r="O1525" i="48"/>
  <c r="U1525" i="48"/>
  <c r="A1526" i="48"/>
  <c r="K1525" i="48"/>
  <c r="L1525" i="48" s="1"/>
  <c r="M1525" i="48" s="1"/>
  <c r="F1525" i="48" a="1"/>
  <c r="F1525" i="48" s="1"/>
  <c r="C1525" i="48" a="1"/>
  <c r="C1525" i="48" s="1"/>
  <c r="J1525" i="48" s="1"/>
  <c r="R1524" i="48"/>
  <c r="H1524" i="48"/>
  <c r="Q1524" i="48"/>
  <c r="S1525" i="48" l="1"/>
  <c r="I1525" i="48"/>
  <c r="G1525" i="48"/>
  <c r="H1525" i="48"/>
  <c r="D1525" i="48"/>
  <c r="E1525" i="48" s="1"/>
  <c r="Q1525" i="48"/>
  <c r="O1526" i="48"/>
  <c r="B1526" i="48"/>
  <c r="N1526" i="48"/>
  <c r="U1526" i="48"/>
  <c r="T1526" i="48"/>
  <c r="A1527" i="48"/>
  <c r="F1526" i="48" a="1"/>
  <c r="F1526" i="48" s="1"/>
  <c r="K1526" i="48"/>
  <c r="L1526" i="48" s="1"/>
  <c r="M1526" i="48" s="1"/>
  <c r="C1526" i="48" a="1"/>
  <c r="C1526" i="48" s="1"/>
  <c r="R1525" i="48"/>
  <c r="P1525" i="48"/>
  <c r="G1526" i="48" l="1"/>
  <c r="R1526" i="48"/>
  <c r="D1526" i="48"/>
  <c r="E1526" i="48" s="1"/>
  <c r="P1526" i="48"/>
  <c r="I1526" i="48"/>
  <c r="S1526" i="48"/>
  <c r="Q1526" i="48"/>
  <c r="N1527" i="48"/>
  <c r="T1527" i="48"/>
  <c r="O1527" i="48"/>
  <c r="A1528" i="48"/>
  <c r="B1527" i="48"/>
  <c r="U1527" i="48"/>
  <c r="F1527" i="48" a="1"/>
  <c r="F1527" i="48" s="1"/>
  <c r="K1527" i="48"/>
  <c r="L1527" i="48" s="1"/>
  <c r="M1527" i="48" s="1"/>
  <c r="C1527" i="48" a="1"/>
  <c r="C1527" i="48" s="1"/>
  <c r="R1527" i="48" s="1"/>
  <c r="H1526" i="48"/>
  <c r="J1526" i="48"/>
  <c r="P1527" i="48" l="1"/>
  <c r="G1527" i="48"/>
  <c r="Q1527" i="48"/>
  <c r="I1527" i="48"/>
  <c r="S1527" i="48"/>
  <c r="D1527" i="48"/>
  <c r="E1527" i="48" s="1"/>
  <c r="O1528" i="48"/>
  <c r="N1528" i="48"/>
  <c r="B1528" i="48"/>
  <c r="T1528" i="48"/>
  <c r="U1528" i="48"/>
  <c r="A1529" i="48"/>
  <c r="C1528" i="48" a="1"/>
  <c r="C1528" i="48" s="1"/>
  <c r="I1528" i="48" s="1"/>
  <c r="F1528" i="48" a="1"/>
  <c r="F1528" i="48" s="1"/>
  <c r="K1528" i="48"/>
  <c r="L1528" i="48" s="1"/>
  <c r="M1528" i="48" s="1"/>
  <c r="H1527" i="48"/>
  <c r="J1527" i="48"/>
  <c r="D1528" i="48" l="1"/>
  <c r="E1528" i="48" s="1"/>
  <c r="Q1528" i="48"/>
  <c r="G1528" i="48"/>
  <c r="S1528" i="48"/>
  <c r="R1528" i="48"/>
  <c r="O1529" i="48"/>
  <c r="A1530" i="48"/>
  <c r="N1529" i="48"/>
  <c r="U1529" i="48"/>
  <c r="T1529" i="48"/>
  <c r="B1529" i="48"/>
  <c r="K1529" i="48"/>
  <c r="L1529" i="48" s="1"/>
  <c r="M1529" i="48" s="1"/>
  <c r="C1529" i="48" a="1"/>
  <c r="C1529" i="48" s="1"/>
  <c r="D1529" i="48" s="1"/>
  <c r="E1529" i="48" s="1"/>
  <c r="F1529" i="48" a="1"/>
  <c r="F1529" i="48" s="1"/>
  <c r="H1528" i="48"/>
  <c r="J1528" i="48"/>
  <c r="P1528" i="48"/>
  <c r="P1529" i="48" l="1"/>
  <c r="I1529" i="48"/>
  <c r="H1529" i="48"/>
  <c r="R1529" i="48"/>
  <c r="U1530" i="48"/>
  <c r="B1530" i="48"/>
  <c r="O1530" i="48"/>
  <c r="N1530" i="48"/>
  <c r="T1530" i="48"/>
  <c r="A1531" i="48"/>
  <c r="C1530" i="48" a="1"/>
  <c r="C1530" i="48" s="1"/>
  <c r="K1530" i="48"/>
  <c r="L1530" i="48" s="1"/>
  <c r="M1530" i="48" s="1"/>
  <c r="F1530" i="48" a="1"/>
  <c r="F1530" i="48" s="1"/>
  <c r="J1529" i="48"/>
  <c r="S1529" i="48"/>
  <c r="Q1529" i="48"/>
  <c r="G1529" i="48"/>
  <c r="G1530" i="48" l="1"/>
  <c r="A1532" i="48"/>
  <c r="U1531" i="48"/>
  <c r="T1531" i="48"/>
  <c r="O1531" i="48"/>
  <c r="B1531" i="48"/>
  <c r="N1531" i="48"/>
  <c r="K1531" i="48"/>
  <c r="L1531" i="48" s="1"/>
  <c r="M1531" i="48" s="1"/>
  <c r="C1531" i="48" a="1"/>
  <c r="C1531" i="48" s="1"/>
  <c r="J1531" i="48" s="1"/>
  <c r="F1531" i="48" a="1"/>
  <c r="F1531" i="48" s="1"/>
  <c r="R1530" i="48"/>
  <c r="P1530" i="48"/>
  <c r="Q1530" i="48"/>
  <c r="H1530" i="48"/>
  <c r="I1530" i="48"/>
  <c r="S1530" i="48"/>
  <c r="J1530" i="48"/>
  <c r="D1530" i="48"/>
  <c r="E1530" i="48" s="1"/>
  <c r="I1531" i="48" l="1"/>
  <c r="P1531" i="48"/>
  <c r="S1531" i="48"/>
  <c r="H1531" i="48"/>
  <c r="Q1531" i="48"/>
  <c r="D1531" i="48"/>
  <c r="E1531" i="48" s="1"/>
  <c r="T1532" i="48"/>
  <c r="B1532" i="48"/>
  <c r="O1532" i="48"/>
  <c r="U1532" i="48"/>
  <c r="A1533" i="48"/>
  <c r="N1532" i="48"/>
  <c r="K1532" i="48"/>
  <c r="L1532" i="48" s="1"/>
  <c r="M1532" i="48" s="1"/>
  <c r="C1532" i="48" a="1"/>
  <c r="C1532" i="48" s="1"/>
  <c r="F1532" i="48" a="1"/>
  <c r="F1532" i="48" s="1"/>
  <c r="G1531" i="48"/>
  <c r="R1531" i="48"/>
  <c r="G1532" i="48" l="1"/>
  <c r="S1532" i="48"/>
  <c r="J1532" i="48"/>
  <c r="R1532" i="48"/>
  <c r="H1532" i="48"/>
  <c r="I1532" i="48"/>
  <c r="D1532" i="48"/>
  <c r="E1532" i="48" s="1"/>
  <c r="O1533" i="48"/>
  <c r="B1533" i="48"/>
  <c r="N1533" i="48"/>
  <c r="A1534" i="48"/>
  <c r="T1533" i="48"/>
  <c r="U1533" i="48"/>
  <c r="K1533" i="48"/>
  <c r="L1533" i="48" s="1"/>
  <c r="M1533" i="48" s="1"/>
  <c r="C1533" i="48" a="1"/>
  <c r="C1533" i="48" s="1"/>
  <c r="P1533" i="48" s="1"/>
  <c r="F1533" i="48" a="1"/>
  <c r="F1533" i="48" s="1"/>
  <c r="Q1532" i="48"/>
  <c r="P1532" i="48"/>
  <c r="H1533" i="48" l="1"/>
  <c r="R1533" i="48"/>
  <c r="G1533" i="48"/>
  <c r="J1533" i="48"/>
  <c r="D1533" i="48"/>
  <c r="E1533" i="48" s="1"/>
  <c r="S1533" i="48"/>
  <c r="I1533" i="48"/>
  <c r="B1534" i="48"/>
  <c r="U1534" i="48"/>
  <c r="N1534" i="48"/>
  <c r="A1535" i="48"/>
  <c r="O1534" i="48"/>
  <c r="T1534" i="48"/>
  <c r="F1534" i="48" a="1"/>
  <c r="F1534" i="48" s="1"/>
  <c r="C1534" i="48" a="1"/>
  <c r="C1534" i="48" s="1"/>
  <c r="K1534" i="48"/>
  <c r="L1534" i="48" s="1"/>
  <c r="M1534" i="48" s="1"/>
  <c r="Q1533" i="48"/>
  <c r="G1534" i="48" l="1"/>
  <c r="I1534" i="48"/>
  <c r="J1534" i="48"/>
  <c r="Q1534" i="48"/>
  <c r="N1535" i="48"/>
  <c r="T1535" i="48"/>
  <c r="U1535" i="48"/>
  <c r="O1535" i="48"/>
  <c r="A1536" i="48"/>
  <c r="B1535" i="48"/>
  <c r="C1535" i="48" a="1"/>
  <c r="C1535" i="48" s="1"/>
  <c r="Q1535" i="48" s="1"/>
  <c r="F1535" i="48" a="1"/>
  <c r="F1535" i="48" s="1"/>
  <c r="K1535" i="48"/>
  <c r="L1535" i="48" s="1"/>
  <c r="M1535" i="48" s="1"/>
  <c r="S1534" i="48"/>
  <c r="D1534" i="48"/>
  <c r="E1534" i="48" s="1"/>
  <c r="P1534" i="48"/>
  <c r="H1534" i="48"/>
  <c r="R1534" i="48"/>
  <c r="R1535" i="48" l="1"/>
  <c r="H1535" i="48"/>
  <c r="P1535" i="48"/>
  <c r="D1535" i="48"/>
  <c r="E1535" i="48" s="1"/>
  <c r="G1535" i="48"/>
  <c r="I1535" i="48"/>
  <c r="S1535" i="48"/>
  <c r="J1535" i="48"/>
  <c r="A1537" i="48"/>
  <c r="U1536" i="48"/>
  <c r="O1536" i="48"/>
  <c r="N1536" i="48"/>
  <c r="T1536" i="48"/>
  <c r="B1536" i="48"/>
  <c r="K1536" i="48"/>
  <c r="L1536" i="48" s="1"/>
  <c r="M1536" i="48" s="1"/>
  <c r="F1536" i="48" a="1"/>
  <c r="F1536" i="48" s="1"/>
  <c r="C1536" i="48" a="1"/>
  <c r="C1536" i="48" s="1"/>
  <c r="R1536" i="48" s="1"/>
  <c r="D1536" i="48" l="1"/>
  <c r="E1536" i="48" s="1"/>
  <c r="P1536" i="48"/>
  <c r="Q1536" i="48"/>
  <c r="S1536" i="48"/>
  <c r="J1536" i="48"/>
  <c r="I1536" i="48"/>
  <c r="G1536" i="48"/>
  <c r="H1536" i="48"/>
  <c r="B1537" i="48"/>
  <c r="T1537" i="48"/>
  <c r="N1537" i="48"/>
  <c r="U1537" i="48"/>
  <c r="O1537" i="48"/>
  <c r="A1538" i="48"/>
  <c r="F1537" i="48" a="1"/>
  <c r="F1537" i="48" s="1"/>
  <c r="K1537" i="48"/>
  <c r="L1537" i="48" s="1"/>
  <c r="M1537" i="48" s="1"/>
  <c r="C1537" i="48" a="1"/>
  <c r="C1537" i="48" s="1"/>
  <c r="D1537" i="48" s="1"/>
  <c r="E1537" i="48" s="1"/>
  <c r="S1537" i="48" l="1"/>
  <c r="I1537" i="48"/>
  <c r="G1537" i="48"/>
  <c r="A1539" i="48"/>
  <c r="N1538" i="48"/>
  <c r="T1538" i="48"/>
  <c r="O1538" i="48"/>
  <c r="B1538" i="48"/>
  <c r="U1538" i="48"/>
  <c r="C1538" i="48" a="1"/>
  <c r="C1538" i="48" s="1"/>
  <c r="H1538" i="48" s="1"/>
  <c r="F1538" i="48" a="1"/>
  <c r="F1538" i="48" s="1"/>
  <c r="K1538" i="48"/>
  <c r="L1538" i="48" s="1"/>
  <c r="M1538" i="48" s="1"/>
  <c r="H1537" i="48"/>
  <c r="Q1537" i="48"/>
  <c r="R1537" i="48"/>
  <c r="J1537" i="48"/>
  <c r="P1537" i="48"/>
  <c r="J1538" i="48" l="1"/>
  <c r="I1538" i="48"/>
  <c r="S1538" i="48"/>
  <c r="D1538" i="48"/>
  <c r="E1538" i="48" s="1"/>
  <c r="Q1538" i="48"/>
  <c r="T1539" i="48"/>
  <c r="N1539" i="48"/>
  <c r="B1539" i="48"/>
  <c r="A1540" i="48"/>
  <c r="U1539" i="48"/>
  <c r="O1539" i="48"/>
  <c r="F1539" i="48" a="1"/>
  <c r="F1539" i="48" s="1"/>
  <c r="K1539" i="48"/>
  <c r="L1539" i="48" s="1"/>
  <c r="M1539" i="48" s="1"/>
  <c r="C1539" i="48" a="1"/>
  <c r="C1539" i="48" s="1"/>
  <c r="P1538" i="48"/>
  <c r="R1538" i="48"/>
  <c r="G1538" i="48"/>
  <c r="G1539" i="48" l="1"/>
  <c r="I1539" i="48"/>
  <c r="Q1539" i="48"/>
  <c r="D1539" i="48"/>
  <c r="E1539" i="48" s="1"/>
  <c r="J1539" i="48"/>
  <c r="H1539" i="48"/>
  <c r="P1539" i="48"/>
  <c r="S1539" i="48"/>
  <c r="R1539" i="48"/>
  <c r="B1540" i="48"/>
  <c r="A1541" i="48"/>
  <c r="O1540" i="48"/>
  <c r="U1540" i="48"/>
  <c r="N1540" i="48"/>
  <c r="T1540" i="48"/>
  <c r="K1540" i="48"/>
  <c r="L1540" i="48" s="1"/>
  <c r="M1540" i="48" s="1"/>
  <c r="F1540" i="48" a="1"/>
  <c r="F1540" i="48" s="1"/>
  <c r="C1540" i="48" a="1"/>
  <c r="C1540" i="48" s="1"/>
  <c r="G1540" i="48" s="1"/>
  <c r="P1540" i="48" l="1"/>
  <c r="S1540" i="48"/>
  <c r="R1540" i="48"/>
  <c r="Q1540" i="48"/>
  <c r="I1540" i="48"/>
  <c r="J1540" i="48"/>
  <c r="A1542" i="48"/>
  <c r="U1541" i="48"/>
  <c r="B1541" i="48"/>
  <c r="N1541" i="48"/>
  <c r="T1541" i="48"/>
  <c r="O1541" i="48"/>
  <c r="K1541" i="48"/>
  <c r="L1541" i="48" s="1"/>
  <c r="M1541" i="48" s="1"/>
  <c r="C1541" i="48" a="1"/>
  <c r="C1541" i="48" s="1"/>
  <c r="H1541" i="48" s="1"/>
  <c r="F1541" i="48" a="1"/>
  <c r="F1541" i="48" s="1"/>
  <c r="D1540" i="48"/>
  <c r="E1540" i="48" s="1"/>
  <c r="H1540" i="48"/>
  <c r="P1541" i="48" l="1"/>
  <c r="O1542" i="48"/>
  <c r="U1542" i="48"/>
  <c r="B1542" i="48"/>
  <c r="A1543" i="48"/>
  <c r="T1542" i="48"/>
  <c r="N1542" i="48"/>
  <c r="C1542" i="48" a="1"/>
  <c r="C1542" i="48" s="1"/>
  <c r="F1542" i="48" a="1"/>
  <c r="F1542" i="48" s="1"/>
  <c r="K1542" i="48"/>
  <c r="L1542" i="48" s="1"/>
  <c r="M1542" i="48" s="1"/>
  <c r="Q1541" i="48"/>
  <c r="G1541" i="48"/>
  <c r="D1541" i="48"/>
  <c r="E1541" i="48" s="1"/>
  <c r="R1541" i="48"/>
  <c r="I1541" i="48"/>
  <c r="S1541" i="48"/>
  <c r="J1541" i="48"/>
  <c r="G1542" i="48" l="1"/>
  <c r="I1542" i="48"/>
  <c r="R1542" i="48"/>
  <c r="D1542" i="48"/>
  <c r="E1542" i="48" s="1"/>
  <c r="P1542" i="48"/>
  <c r="O1543" i="48"/>
  <c r="T1543" i="48"/>
  <c r="A1544" i="48"/>
  <c r="B1543" i="48"/>
  <c r="U1543" i="48"/>
  <c r="N1543" i="48"/>
  <c r="K1543" i="48"/>
  <c r="L1543" i="48" s="1"/>
  <c r="M1543" i="48" s="1"/>
  <c r="F1543" i="48" a="1"/>
  <c r="F1543" i="48" s="1"/>
  <c r="C1543" i="48" a="1"/>
  <c r="C1543" i="48" s="1"/>
  <c r="P1543" i="48" s="1"/>
  <c r="J1542" i="48"/>
  <c r="Q1542" i="48"/>
  <c r="S1542" i="48"/>
  <c r="H1542" i="48"/>
  <c r="J1543" i="48" l="1"/>
  <c r="O1544" i="48"/>
  <c r="A1545" i="48"/>
  <c r="U1544" i="48"/>
  <c r="N1544" i="48"/>
  <c r="T1544" i="48"/>
  <c r="B1544" i="48"/>
  <c r="F1544" i="48" a="1"/>
  <c r="F1544" i="48" s="1"/>
  <c r="K1544" i="48"/>
  <c r="L1544" i="48" s="1"/>
  <c r="M1544" i="48" s="1"/>
  <c r="C1544" i="48" a="1"/>
  <c r="C1544" i="48" s="1"/>
  <c r="H1544" i="48" s="1"/>
  <c r="G1543" i="48"/>
  <c r="D1543" i="48"/>
  <c r="E1543" i="48" s="1"/>
  <c r="H1543" i="48"/>
  <c r="Q1543" i="48"/>
  <c r="S1543" i="48"/>
  <c r="R1543" i="48"/>
  <c r="I1543" i="48"/>
  <c r="J1544" i="48" l="1"/>
  <c r="I1544" i="48"/>
  <c r="U1545" i="48"/>
  <c r="T1545" i="48"/>
  <c r="O1545" i="48"/>
  <c r="N1545" i="48"/>
  <c r="B1545" i="48"/>
  <c r="A1546" i="48"/>
  <c r="K1545" i="48"/>
  <c r="L1545" i="48" s="1"/>
  <c r="M1545" i="48" s="1"/>
  <c r="C1545" i="48" a="1"/>
  <c r="C1545" i="48" s="1"/>
  <c r="F1545" i="48" a="1"/>
  <c r="F1545" i="48" s="1"/>
  <c r="D1544" i="48"/>
  <c r="E1544" i="48" s="1"/>
  <c r="R1544" i="48"/>
  <c r="Q1544" i="48"/>
  <c r="P1544" i="48"/>
  <c r="G1544" i="48"/>
  <c r="S1544" i="48"/>
  <c r="P1545" i="48" l="1"/>
  <c r="G1545" i="48"/>
  <c r="H1545" i="48"/>
  <c r="N1546" i="48"/>
  <c r="T1546" i="48"/>
  <c r="U1546" i="48"/>
  <c r="B1546" i="48"/>
  <c r="O1546" i="48"/>
  <c r="A1547" i="48"/>
  <c r="C1546" i="48" a="1"/>
  <c r="C1546" i="48" s="1"/>
  <c r="P1546" i="48" s="1"/>
  <c r="F1546" i="48" a="1"/>
  <c r="F1546" i="48" s="1"/>
  <c r="K1546" i="48"/>
  <c r="L1546" i="48" s="1"/>
  <c r="M1546" i="48" s="1"/>
  <c r="S1545" i="48"/>
  <c r="D1545" i="48"/>
  <c r="E1545" i="48" s="1"/>
  <c r="I1545" i="48"/>
  <c r="J1545" i="48"/>
  <c r="R1545" i="48"/>
  <c r="Q1545" i="48"/>
  <c r="Q1546" i="48" l="1"/>
  <c r="R1546" i="48"/>
  <c r="H1546" i="48"/>
  <c r="I1546" i="48"/>
  <c r="D1546" i="48"/>
  <c r="E1546" i="48" s="1"/>
  <c r="G1546" i="48"/>
  <c r="J1546" i="48"/>
  <c r="S1546" i="48"/>
  <c r="O1547" i="48"/>
  <c r="U1547" i="48"/>
  <c r="B1547" i="48"/>
  <c r="A1548" i="48"/>
  <c r="T1547" i="48"/>
  <c r="N1547" i="48"/>
  <c r="F1547" i="48" a="1"/>
  <c r="F1547" i="48" s="1"/>
  <c r="C1547" i="48" a="1"/>
  <c r="C1547" i="48" s="1"/>
  <c r="H1547" i="48" s="1"/>
  <c r="K1547" i="48"/>
  <c r="L1547" i="48" s="1"/>
  <c r="M1547" i="48" s="1"/>
  <c r="Q1547" i="48" l="1"/>
  <c r="G1547" i="48"/>
  <c r="I1547" i="48"/>
  <c r="S1547" i="48"/>
  <c r="P1547" i="48"/>
  <c r="O1548" i="48"/>
  <c r="N1548" i="48"/>
  <c r="U1548" i="48"/>
  <c r="B1548" i="48"/>
  <c r="A1549" i="48"/>
  <c r="T1548" i="48"/>
  <c r="C1548" i="48" a="1"/>
  <c r="C1548" i="48" s="1"/>
  <c r="F1548" i="48" a="1"/>
  <c r="F1548" i="48" s="1"/>
  <c r="K1548" i="48"/>
  <c r="L1548" i="48" s="1"/>
  <c r="M1548" i="48" s="1"/>
  <c r="R1547" i="48"/>
  <c r="D1547" i="48"/>
  <c r="E1547" i="48" s="1"/>
  <c r="J1547" i="48"/>
  <c r="G1548" i="48" l="1"/>
  <c r="Q1548" i="48"/>
  <c r="I1548" i="48"/>
  <c r="R1548" i="48"/>
  <c r="A1550" i="48"/>
  <c r="T1549" i="48"/>
  <c r="U1549" i="48"/>
  <c r="N1549" i="48"/>
  <c r="O1549" i="48"/>
  <c r="B1549" i="48"/>
  <c r="F1549" i="48" a="1"/>
  <c r="F1549" i="48" s="1"/>
  <c r="C1549" i="48" a="1"/>
  <c r="C1549" i="48" s="1"/>
  <c r="K1549" i="48"/>
  <c r="L1549" i="48" s="1"/>
  <c r="M1549" i="48" s="1"/>
  <c r="S1548" i="48"/>
  <c r="P1548" i="48"/>
  <c r="D1548" i="48"/>
  <c r="E1548" i="48" s="1"/>
  <c r="J1548" i="48"/>
  <c r="H1548" i="48"/>
  <c r="G1549" i="48" l="1"/>
  <c r="P1549" i="48"/>
  <c r="S1549" i="48"/>
  <c r="R1549" i="48"/>
  <c r="I1549" i="48"/>
  <c r="B1550" i="48"/>
  <c r="A1551" i="48"/>
  <c r="T1550" i="48"/>
  <c r="U1550" i="48"/>
  <c r="O1550" i="48"/>
  <c r="N1550" i="48"/>
  <c r="F1550" i="48" a="1"/>
  <c r="F1550" i="48" s="1"/>
  <c r="K1550" i="48"/>
  <c r="L1550" i="48" s="1"/>
  <c r="M1550" i="48" s="1"/>
  <c r="C1550" i="48" a="1"/>
  <c r="C1550" i="48" s="1"/>
  <c r="H1549" i="48"/>
  <c r="J1549" i="48"/>
  <c r="D1549" i="48"/>
  <c r="E1549" i="48" s="1"/>
  <c r="Q1549" i="48"/>
  <c r="G1550" i="48" l="1"/>
  <c r="Q1550" i="48"/>
  <c r="P1550" i="48"/>
  <c r="I1550" i="48"/>
  <c r="O1551" i="48"/>
  <c r="A1552" i="48"/>
  <c r="N1551" i="48"/>
  <c r="T1551" i="48"/>
  <c r="B1551" i="48"/>
  <c r="U1551" i="48"/>
  <c r="K1551" i="48"/>
  <c r="L1551" i="48" s="1"/>
  <c r="M1551" i="48" s="1"/>
  <c r="F1551" i="48" a="1"/>
  <c r="F1551" i="48" s="1"/>
  <c r="C1551" i="48" a="1"/>
  <c r="C1551" i="48" s="1"/>
  <c r="R1551" i="48" s="1"/>
  <c r="D1550" i="48"/>
  <c r="E1550" i="48" s="1"/>
  <c r="R1550" i="48"/>
  <c r="H1550" i="48"/>
  <c r="S1550" i="48"/>
  <c r="J1550" i="48"/>
  <c r="J1551" i="48" l="1"/>
  <c r="I1551" i="48"/>
  <c r="Q1551" i="48"/>
  <c r="D1551" i="48"/>
  <c r="E1551" i="48" s="1"/>
  <c r="U1552" i="48"/>
  <c r="O1552" i="48"/>
  <c r="N1552" i="48"/>
  <c r="B1552" i="48"/>
  <c r="A1553" i="48"/>
  <c r="T1552" i="48"/>
  <c r="F1552" i="48" a="1"/>
  <c r="F1552" i="48" s="1"/>
  <c r="K1552" i="48"/>
  <c r="L1552" i="48" s="1"/>
  <c r="M1552" i="48" s="1"/>
  <c r="C1552" i="48" a="1"/>
  <c r="C1552" i="48" s="1"/>
  <c r="G1552" i="48" s="1"/>
  <c r="H1551" i="48"/>
  <c r="P1551" i="48"/>
  <c r="G1551" i="48"/>
  <c r="S1551" i="48"/>
  <c r="S1552" i="48" l="1"/>
  <c r="D1552" i="48"/>
  <c r="E1552" i="48" s="1"/>
  <c r="H1552" i="48"/>
  <c r="R1552" i="48"/>
  <c r="T1553" i="48"/>
  <c r="U1553" i="48"/>
  <c r="A1554" i="48"/>
  <c r="O1553" i="48"/>
  <c r="N1553" i="48"/>
  <c r="B1553" i="48"/>
  <c r="K1553" i="48"/>
  <c r="L1553" i="48" s="1"/>
  <c r="M1553" i="48" s="1"/>
  <c r="F1553" i="48" a="1"/>
  <c r="F1553" i="48" s="1"/>
  <c r="C1553" i="48" a="1"/>
  <c r="C1553" i="48" s="1"/>
  <c r="Q1552" i="48"/>
  <c r="I1552" i="48"/>
  <c r="P1552" i="48"/>
  <c r="J1552" i="48"/>
  <c r="G1553" i="48" l="1"/>
  <c r="J1553" i="48"/>
  <c r="A1555" i="48"/>
  <c r="T1554" i="48"/>
  <c r="N1554" i="48"/>
  <c r="U1554" i="48"/>
  <c r="B1554" i="48"/>
  <c r="O1554" i="48"/>
  <c r="K1554" i="48"/>
  <c r="L1554" i="48" s="1"/>
  <c r="M1554" i="48" s="1"/>
  <c r="C1554" i="48" a="1"/>
  <c r="C1554" i="48" s="1"/>
  <c r="J1554" i="48" s="1"/>
  <c r="F1554" i="48" a="1"/>
  <c r="F1554" i="48" s="1"/>
  <c r="Q1553" i="48"/>
  <c r="P1553" i="48"/>
  <c r="S1553" i="48"/>
  <c r="I1553" i="48"/>
  <c r="H1553" i="48"/>
  <c r="D1553" i="48"/>
  <c r="E1553" i="48" s="1"/>
  <c r="R1553" i="48"/>
  <c r="Q1554" i="48" l="1"/>
  <c r="S1554" i="48"/>
  <c r="D1554" i="48"/>
  <c r="E1554" i="48" s="1"/>
  <c r="H1554" i="48"/>
  <c r="P1554" i="48"/>
  <c r="I1554" i="48"/>
  <c r="B1555" i="48"/>
  <c r="T1555" i="48"/>
  <c r="U1555" i="48"/>
  <c r="O1555" i="48"/>
  <c r="N1555" i="48"/>
  <c r="A1556" i="48"/>
  <c r="C1555" i="48" a="1"/>
  <c r="C1555" i="48" s="1"/>
  <c r="J1555" i="48" s="1"/>
  <c r="F1555" i="48" a="1"/>
  <c r="F1555" i="48" s="1"/>
  <c r="K1555" i="48"/>
  <c r="L1555" i="48" s="1"/>
  <c r="M1555" i="48" s="1"/>
  <c r="G1554" i="48"/>
  <c r="R1554" i="48"/>
  <c r="Q1555" i="48" l="1"/>
  <c r="P1555" i="48"/>
  <c r="G1555" i="48"/>
  <c r="H1555" i="48"/>
  <c r="R1555" i="48"/>
  <c r="T1556" i="48"/>
  <c r="U1556" i="48"/>
  <c r="A1557" i="48"/>
  <c r="B1556" i="48"/>
  <c r="N1556" i="48"/>
  <c r="O1556" i="48"/>
  <c r="F1556" i="48" a="1"/>
  <c r="F1556" i="48" s="1"/>
  <c r="C1556" i="48" a="1"/>
  <c r="C1556" i="48" s="1"/>
  <c r="K1556" i="48"/>
  <c r="L1556" i="48" s="1"/>
  <c r="M1556" i="48" s="1"/>
  <c r="S1555" i="48"/>
  <c r="D1555" i="48"/>
  <c r="E1555" i="48" s="1"/>
  <c r="I1555" i="48"/>
  <c r="G1556" i="48" l="1"/>
  <c r="P1556" i="48"/>
  <c r="D1556" i="48"/>
  <c r="E1556" i="48" s="1"/>
  <c r="Q1556" i="48"/>
  <c r="R1556" i="48"/>
  <c r="S1556" i="48"/>
  <c r="O1557" i="48"/>
  <c r="N1557" i="48"/>
  <c r="B1557" i="48"/>
  <c r="T1557" i="48"/>
  <c r="U1557" i="48"/>
  <c r="A1558" i="48"/>
  <c r="K1557" i="48"/>
  <c r="L1557" i="48" s="1"/>
  <c r="M1557" i="48" s="1"/>
  <c r="F1557" i="48" a="1"/>
  <c r="F1557" i="48" s="1"/>
  <c r="C1557" i="48" a="1"/>
  <c r="C1557" i="48" s="1"/>
  <c r="I1557" i="48" s="1"/>
  <c r="I1556" i="48"/>
  <c r="H1556" i="48"/>
  <c r="J1556" i="48"/>
  <c r="P1557" i="48" l="1"/>
  <c r="J1557" i="48"/>
  <c r="R1557" i="48"/>
  <c r="H1557" i="48"/>
  <c r="G1557" i="48"/>
  <c r="S1557" i="48"/>
  <c r="T1558" i="48"/>
  <c r="U1558" i="48"/>
  <c r="N1558" i="48"/>
  <c r="A1559" i="48"/>
  <c r="O1558" i="48"/>
  <c r="B1558" i="48"/>
  <c r="K1558" i="48"/>
  <c r="L1558" i="48" s="1"/>
  <c r="M1558" i="48" s="1"/>
  <c r="F1558" i="48" a="1"/>
  <c r="F1558" i="48" s="1"/>
  <c r="C1558" i="48" a="1"/>
  <c r="C1558" i="48" s="1"/>
  <c r="Q1557" i="48"/>
  <c r="D1557" i="48"/>
  <c r="E1557" i="48" s="1"/>
  <c r="G1558" i="48" l="1"/>
  <c r="R1558" i="48"/>
  <c r="I1558" i="48"/>
  <c r="S1558" i="48"/>
  <c r="H1558" i="48"/>
  <c r="J1558" i="48"/>
  <c r="O1559" i="48"/>
  <c r="B1559" i="48"/>
  <c r="A1560" i="48"/>
  <c r="T1559" i="48"/>
  <c r="N1559" i="48"/>
  <c r="U1559" i="48"/>
  <c r="C1559" i="48" a="1"/>
  <c r="C1559" i="48" s="1"/>
  <c r="H1559" i="48" s="1"/>
  <c r="K1559" i="48"/>
  <c r="L1559" i="48" s="1"/>
  <c r="M1559" i="48" s="1"/>
  <c r="F1559" i="48" a="1"/>
  <c r="F1559" i="48" s="1"/>
  <c r="P1558" i="48"/>
  <c r="Q1558" i="48"/>
  <c r="D1558" i="48"/>
  <c r="E1558" i="48" s="1"/>
  <c r="S1559" i="48" l="1"/>
  <c r="R1559" i="48"/>
  <c r="G1559" i="48"/>
  <c r="P1559" i="48"/>
  <c r="J1559" i="48"/>
  <c r="Q1559" i="48"/>
  <c r="D1559" i="48"/>
  <c r="E1559" i="48" s="1"/>
  <c r="I1559" i="48"/>
  <c r="O1560" i="48"/>
  <c r="T1560" i="48"/>
  <c r="N1560" i="48"/>
  <c r="A1561" i="48"/>
  <c r="B1560" i="48"/>
  <c r="U1560" i="48"/>
  <c r="F1560" i="48" a="1"/>
  <c r="F1560" i="48" s="1"/>
  <c r="K1560" i="48"/>
  <c r="L1560" i="48" s="1"/>
  <c r="M1560" i="48" s="1"/>
  <c r="C1560" i="48" a="1"/>
  <c r="C1560" i="48" s="1"/>
  <c r="G1560" i="48" l="1"/>
  <c r="S1560" i="48"/>
  <c r="Q1560" i="48"/>
  <c r="R1560" i="48"/>
  <c r="D1560" i="48"/>
  <c r="E1560" i="48" s="1"/>
  <c r="J1560" i="48"/>
  <c r="H1560" i="48"/>
  <c r="T1561" i="48"/>
  <c r="A1562" i="48"/>
  <c r="U1561" i="48"/>
  <c r="B1561" i="48"/>
  <c r="N1561" i="48"/>
  <c r="O1561" i="48"/>
  <c r="K1561" i="48"/>
  <c r="L1561" i="48" s="1"/>
  <c r="M1561" i="48" s="1"/>
  <c r="C1561" i="48" a="1"/>
  <c r="C1561" i="48" s="1"/>
  <c r="J1561" i="48" s="1"/>
  <c r="F1561" i="48" a="1"/>
  <c r="F1561" i="48" s="1"/>
  <c r="I1560" i="48"/>
  <c r="P1560" i="48"/>
  <c r="O1562" i="48" l="1"/>
  <c r="T1562" i="48"/>
  <c r="A1563" i="48"/>
  <c r="U1562" i="48"/>
  <c r="N1562" i="48"/>
  <c r="B1562" i="48"/>
  <c r="F1562" i="48" a="1"/>
  <c r="F1562" i="48" s="1"/>
  <c r="C1562" i="48" a="1"/>
  <c r="C1562" i="48" s="1"/>
  <c r="K1562" i="48"/>
  <c r="L1562" i="48" s="1"/>
  <c r="M1562" i="48" s="1"/>
  <c r="R1561" i="48"/>
  <c r="S1561" i="48"/>
  <c r="Q1561" i="48"/>
  <c r="G1561" i="48"/>
  <c r="D1561" i="48"/>
  <c r="E1561" i="48" s="1"/>
  <c r="I1561" i="48"/>
  <c r="P1561" i="48"/>
  <c r="H1561" i="48"/>
  <c r="G1562" i="48" l="1"/>
  <c r="D1562" i="48"/>
  <c r="E1562" i="48" s="1"/>
  <c r="H1562" i="48"/>
  <c r="Q1562" i="48"/>
  <c r="B1563" i="48"/>
  <c r="U1563" i="48"/>
  <c r="N1563" i="48"/>
  <c r="T1563" i="48"/>
  <c r="A1564" i="48"/>
  <c r="O1563" i="48"/>
  <c r="F1563" i="48" a="1"/>
  <c r="F1563" i="48" s="1"/>
  <c r="K1563" i="48"/>
  <c r="L1563" i="48" s="1"/>
  <c r="M1563" i="48" s="1"/>
  <c r="C1563" i="48" a="1"/>
  <c r="C1563" i="48" s="1"/>
  <c r="S1562" i="48"/>
  <c r="R1562" i="48"/>
  <c r="I1562" i="48"/>
  <c r="P1562" i="48"/>
  <c r="J1562" i="48"/>
  <c r="G1563" i="48" l="1"/>
  <c r="I1563" i="48"/>
  <c r="H1563" i="48"/>
  <c r="P1563" i="48"/>
  <c r="Q1563" i="48"/>
  <c r="O1564" i="48"/>
  <c r="T1564" i="48"/>
  <c r="U1564" i="48"/>
  <c r="N1564" i="48"/>
  <c r="B1564" i="48"/>
  <c r="A1565" i="48"/>
  <c r="K1564" i="48"/>
  <c r="L1564" i="48" s="1"/>
  <c r="M1564" i="48" s="1"/>
  <c r="F1564" i="48" a="1"/>
  <c r="F1564" i="48" s="1"/>
  <c r="C1564" i="48" a="1"/>
  <c r="C1564" i="48" s="1"/>
  <c r="J1564" i="48" s="1"/>
  <c r="S1563" i="48"/>
  <c r="R1563" i="48"/>
  <c r="D1563" i="48"/>
  <c r="E1563" i="48" s="1"/>
  <c r="J1563" i="48"/>
  <c r="S1564" i="48" l="1"/>
  <c r="R1564" i="48"/>
  <c r="H1564" i="48"/>
  <c r="I1564" i="48"/>
  <c r="G1564" i="48"/>
  <c r="P1564" i="48"/>
  <c r="D1564" i="48"/>
  <c r="E1564" i="48" s="1"/>
  <c r="O1565" i="48"/>
  <c r="A1566" i="48"/>
  <c r="T1565" i="48"/>
  <c r="B1565" i="48"/>
  <c r="N1565" i="48"/>
  <c r="U1565" i="48"/>
  <c r="F1565" i="48" a="1"/>
  <c r="F1565" i="48" s="1"/>
  <c r="C1565" i="48" a="1"/>
  <c r="C1565" i="48" s="1"/>
  <c r="K1565" i="48"/>
  <c r="L1565" i="48" s="1"/>
  <c r="M1565" i="48" s="1"/>
  <c r="Q1564" i="48"/>
  <c r="G1565" i="48" l="1"/>
  <c r="J1565" i="48"/>
  <c r="R1565" i="48"/>
  <c r="S1565" i="48"/>
  <c r="P1565" i="48"/>
  <c r="I1565" i="48"/>
  <c r="D1565" i="48"/>
  <c r="E1565" i="48" s="1"/>
  <c r="Q1565" i="48"/>
  <c r="H1565" i="48"/>
  <c r="N1566" i="48"/>
  <c r="T1566" i="48"/>
  <c r="U1566" i="48"/>
  <c r="A1567" i="48"/>
  <c r="B1566" i="48"/>
  <c r="O1566" i="48"/>
  <c r="C1566" i="48" a="1"/>
  <c r="C1566" i="48" s="1"/>
  <c r="G1566" i="48" s="1"/>
  <c r="F1566" i="48" a="1"/>
  <c r="F1566" i="48" s="1"/>
  <c r="K1566" i="48"/>
  <c r="L1566" i="48" s="1"/>
  <c r="M1566" i="48" s="1"/>
  <c r="T1567" i="48" l="1"/>
  <c r="A1568" i="48"/>
  <c r="N1567" i="48"/>
  <c r="U1567" i="48"/>
  <c r="B1567" i="48"/>
  <c r="O1567" i="48"/>
  <c r="K1567" i="48"/>
  <c r="L1567" i="48" s="1"/>
  <c r="M1567" i="48" s="1"/>
  <c r="F1567" i="48" a="1"/>
  <c r="F1567" i="48" s="1"/>
  <c r="C1567" i="48" a="1"/>
  <c r="C1567" i="48" s="1"/>
  <c r="R1567" i="48" s="1"/>
  <c r="H1566" i="48"/>
  <c r="I1566" i="48"/>
  <c r="D1566" i="48"/>
  <c r="E1566" i="48" s="1"/>
  <c r="S1566" i="48"/>
  <c r="J1566" i="48"/>
  <c r="Q1566" i="48"/>
  <c r="R1566" i="48"/>
  <c r="P1566" i="48"/>
  <c r="I1567" i="48" l="1"/>
  <c r="G1567" i="48"/>
  <c r="H1567" i="48"/>
  <c r="S1567" i="48"/>
  <c r="Q1567" i="48"/>
  <c r="P1567" i="48"/>
  <c r="J1567" i="48"/>
  <c r="O1568" i="48"/>
  <c r="T1568" i="48"/>
  <c r="A1569" i="48"/>
  <c r="B1568" i="48"/>
  <c r="N1568" i="48"/>
  <c r="U1568" i="48"/>
  <c r="F1568" i="48" a="1"/>
  <c r="F1568" i="48" s="1"/>
  <c r="C1568" i="48" a="1"/>
  <c r="C1568" i="48" s="1"/>
  <c r="K1568" i="48"/>
  <c r="L1568" i="48" s="1"/>
  <c r="M1568" i="48" s="1"/>
  <c r="D1567" i="48"/>
  <c r="E1567" i="48" s="1"/>
  <c r="G1568" i="48" l="1"/>
  <c r="R1568" i="48"/>
  <c r="H1568" i="48"/>
  <c r="U1569" i="48"/>
  <c r="N1569" i="48"/>
  <c r="A1570" i="48"/>
  <c r="B1569" i="48"/>
  <c r="O1569" i="48"/>
  <c r="T1569" i="48"/>
  <c r="K1569" i="48"/>
  <c r="L1569" i="48" s="1"/>
  <c r="M1569" i="48" s="1"/>
  <c r="F1569" i="48" a="1"/>
  <c r="F1569" i="48" s="1"/>
  <c r="C1569" i="48" a="1"/>
  <c r="C1569" i="48" s="1"/>
  <c r="Q1569" i="48" s="1"/>
  <c r="I1568" i="48"/>
  <c r="S1568" i="48"/>
  <c r="P1568" i="48"/>
  <c r="Q1568" i="48"/>
  <c r="J1568" i="48"/>
  <c r="D1568" i="48"/>
  <c r="E1568" i="48" s="1"/>
  <c r="D1569" i="48" l="1"/>
  <c r="E1569" i="48" s="1"/>
  <c r="R1569" i="48"/>
  <c r="S1569" i="48"/>
  <c r="U1570" i="48"/>
  <c r="B1570" i="48"/>
  <c r="O1570" i="48"/>
  <c r="N1570" i="48"/>
  <c r="T1570" i="48"/>
  <c r="A1571" i="48"/>
  <c r="C1570" i="48" a="1"/>
  <c r="C1570" i="48" s="1"/>
  <c r="I1570" i="48" s="1"/>
  <c r="K1570" i="48"/>
  <c r="L1570" i="48" s="1"/>
  <c r="M1570" i="48" s="1"/>
  <c r="F1570" i="48" a="1"/>
  <c r="F1570" i="48" s="1"/>
  <c r="H1569" i="48"/>
  <c r="I1569" i="48"/>
  <c r="J1569" i="48"/>
  <c r="G1569" i="48"/>
  <c r="P1569" i="48"/>
  <c r="R1570" i="48" l="1"/>
  <c r="D1570" i="48"/>
  <c r="E1570" i="48" s="1"/>
  <c r="P1570" i="48"/>
  <c r="H1570" i="48"/>
  <c r="J1570" i="48"/>
  <c r="G1570" i="48"/>
  <c r="S1570" i="48"/>
  <c r="Q1570" i="48"/>
  <c r="T1571" i="48"/>
  <c r="A1572" i="48"/>
  <c r="O1571" i="48"/>
  <c r="U1571" i="48"/>
  <c r="B1571" i="48"/>
  <c r="N1571" i="48"/>
  <c r="C1571" i="48" a="1"/>
  <c r="C1571" i="48" s="1"/>
  <c r="F1571" i="48" a="1"/>
  <c r="F1571" i="48" s="1"/>
  <c r="K1571" i="48"/>
  <c r="L1571" i="48" s="1"/>
  <c r="M1571" i="48" s="1"/>
  <c r="G1571" i="48" l="1"/>
  <c r="J1571" i="48"/>
  <c r="D1571" i="48"/>
  <c r="E1571" i="48" s="1"/>
  <c r="P1571" i="48"/>
  <c r="H1571" i="48"/>
  <c r="R1571" i="48"/>
  <c r="S1571" i="48"/>
  <c r="U1572" i="48"/>
  <c r="T1572" i="48"/>
  <c r="N1572" i="48"/>
  <c r="O1572" i="48"/>
  <c r="A1573" i="48"/>
  <c r="B1572" i="48"/>
  <c r="F1572" i="48" a="1"/>
  <c r="F1572" i="48" s="1"/>
  <c r="C1572" i="48" a="1"/>
  <c r="C1572" i="48" s="1"/>
  <c r="K1572" i="48"/>
  <c r="L1572" i="48" s="1"/>
  <c r="M1572" i="48" s="1"/>
  <c r="Q1571" i="48"/>
  <c r="I1571" i="48"/>
  <c r="G1572" i="48" l="1"/>
  <c r="P1572" i="48"/>
  <c r="J1572" i="48"/>
  <c r="I1572" i="48"/>
  <c r="H1572" i="48"/>
  <c r="R1572" i="48"/>
  <c r="U1573" i="48"/>
  <c r="A1574" i="48"/>
  <c r="O1573" i="48"/>
  <c r="T1573" i="48"/>
  <c r="B1573" i="48"/>
  <c r="N1573" i="48"/>
  <c r="F1573" i="48" a="1"/>
  <c r="F1573" i="48" s="1"/>
  <c r="K1573" i="48"/>
  <c r="L1573" i="48" s="1"/>
  <c r="M1573" i="48" s="1"/>
  <c r="C1573" i="48" a="1"/>
  <c r="C1573" i="48" s="1"/>
  <c r="R1573" i="48" s="1"/>
  <c r="D1572" i="48"/>
  <c r="E1572" i="48" s="1"/>
  <c r="S1572" i="48"/>
  <c r="Q1572" i="48"/>
  <c r="J1573" i="48" l="1"/>
  <c r="A1575" i="48"/>
  <c r="N1574" i="48"/>
  <c r="U1574" i="48"/>
  <c r="O1574" i="48"/>
  <c r="T1574" i="48"/>
  <c r="B1574" i="48"/>
  <c r="C1574" i="48" a="1"/>
  <c r="C1574" i="48" s="1"/>
  <c r="F1574" i="48" a="1"/>
  <c r="F1574" i="48" s="1"/>
  <c r="K1574" i="48"/>
  <c r="L1574" i="48" s="1"/>
  <c r="M1574" i="48" s="1"/>
  <c r="P1573" i="48"/>
  <c r="G1573" i="48"/>
  <c r="I1573" i="48"/>
  <c r="Q1573" i="48"/>
  <c r="S1573" i="48"/>
  <c r="D1573" i="48"/>
  <c r="E1573" i="48" s="1"/>
  <c r="H1573" i="48"/>
  <c r="G1574" i="48" l="1"/>
  <c r="S1574" i="48"/>
  <c r="P1574" i="48"/>
  <c r="I1574" i="48"/>
  <c r="R1574" i="48"/>
  <c r="J1574" i="48"/>
  <c r="H1574" i="48"/>
  <c r="D1574" i="48"/>
  <c r="E1574" i="48" s="1"/>
  <c r="B1575" i="48"/>
  <c r="A1576" i="48"/>
  <c r="U1575" i="48"/>
  <c r="O1575" i="48"/>
  <c r="T1575" i="48"/>
  <c r="N1575" i="48"/>
  <c r="C1575" i="48" a="1"/>
  <c r="C1575" i="48" s="1"/>
  <c r="S1575" i="48" s="1"/>
  <c r="K1575" i="48"/>
  <c r="L1575" i="48" s="1"/>
  <c r="M1575" i="48" s="1"/>
  <c r="F1575" i="48" a="1"/>
  <c r="F1575" i="48" s="1"/>
  <c r="Q1574" i="48"/>
  <c r="J1575" i="48" l="1"/>
  <c r="G1575" i="48"/>
  <c r="D1575" i="48"/>
  <c r="E1575" i="48" s="1"/>
  <c r="R1575" i="48"/>
  <c r="H1575" i="48"/>
  <c r="Q1575" i="48"/>
  <c r="P1575" i="48"/>
  <c r="I1575" i="48"/>
  <c r="A1577" i="48"/>
  <c r="U1576" i="48"/>
  <c r="O1576" i="48"/>
  <c r="T1576" i="48"/>
  <c r="B1576" i="48"/>
  <c r="N1576" i="48"/>
  <c r="K1576" i="48"/>
  <c r="L1576" i="48" s="1"/>
  <c r="M1576" i="48" s="1"/>
  <c r="C1576" i="48" a="1"/>
  <c r="C1576" i="48" s="1"/>
  <c r="J1576" i="48" s="1"/>
  <c r="F1576" i="48" a="1"/>
  <c r="F1576" i="48" s="1"/>
  <c r="I1576" i="48" l="1"/>
  <c r="G1576" i="48"/>
  <c r="D1576" i="48"/>
  <c r="E1576" i="48" s="1"/>
  <c r="P1576" i="48"/>
  <c r="S1576" i="48"/>
  <c r="R1576" i="48"/>
  <c r="Q1576" i="48"/>
  <c r="H1576" i="48"/>
  <c r="A1578" i="48"/>
  <c r="N1577" i="48"/>
  <c r="T1577" i="48"/>
  <c r="U1577" i="48"/>
  <c r="B1577" i="48"/>
  <c r="O1577" i="48"/>
  <c r="C1577" i="48" a="1"/>
  <c r="C1577" i="48" s="1"/>
  <c r="F1577" i="48" a="1"/>
  <c r="F1577" i="48" s="1"/>
  <c r="K1577" i="48"/>
  <c r="L1577" i="48" s="1"/>
  <c r="M1577" i="48" s="1"/>
  <c r="G1577" i="48" l="1"/>
  <c r="D1577" i="48"/>
  <c r="E1577" i="48" s="1"/>
  <c r="H1577" i="48"/>
  <c r="R1577" i="48"/>
  <c r="J1577" i="48"/>
  <c r="P1577" i="48"/>
  <c r="S1577" i="48"/>
  <c r="I1577" i="48"/>
  <c r="Q1577" i="48"/>
  <c r="B1578" i="48"/>
  <c r="O1578" i="48"/>
  <c r="A1579" i="48"/>
  <c r="T1578" i="48"/>
  <c r="U1578" i="48"/>
  <c r="N1578" i="48"/>
  <c r="F1578" i="48" a="1"/>
  <c r="F1578" i="48" s="1"/>
  <c r="K1578" i="48"/>
  <c r="L1578" i="48" s="1"/>
  <c r="M1578" i="48" s="1"/>
  <c r="C1578" i="48" a="1"/>
  <c r="C1578" i="48" s="1"/>
  <c r="H1578" i="48" s="1"/>
  <c r="I1578" i="48" l="1"/>
  <c r="D1578" i="48"/>
  <c r="E1578" i="48" s="1"/>
  <c r="P1578" i="48"/>
  <c r="U1579" i="48"/>
  <c r="O1579" i="48"/>
  <c r="T1579" i="48"/>
  <c r="A1580" i="48"/>
  <c r="N1579" i="48"/>
  <c r="B1579" i="48"/>
  <c r="C1579" i="48" a="1"/>
  <c r="C1579" i="48" s="1"/>
  <c r="F1579" i="48" a="1"/>
  <c r="F1579" i="48" s="1"/>
  <c r="K1579" i="48"/>
  <c r="L1579" i="48" s="1"/>
  <c r="M1579" i="48" s="1"/>
  <c r="J1578" i="48"/>
  <c r="Q1578" i="48"/>
  <c r="R1578" i="48"/>
  <c r="G1578" i="48"/>
  <c r="S1578" i="48"/>
  <c r="G1579" i="48" l="1"/>
  <c r="D1579" i="48"/>
  <c r="E1579" i="48" s="1"/>
  <c r="S1579" i="48"/>
  <c r="P1579" i="48"/>
  <c r="A1581" i="48"/>
  <c r="O1580" i="48"/>
  <c r="B1580" i="48"/>
  <c r="T1580" i="48"/>
  <c r="N1580" i="48"/>
  <c r="U1580" i="48"/>
  <c r="C1580" i="48" a="1"/>
  <c r="C1580" i="48" s="1"/>
  <c r="S1580" i="48" s="1"/>
  <c r="K1580" i="48"/>
  <c r="L1580" i="48" s="1"/>
  <c r="M1580" i="48" s="1"/>
  <c r="F1580" i="48" a="1"/>
  <c r="F1580" i="48" s="1"/>
  <c r="R1579" i="48"/>
  <c r="Q1579" i="48"/>
  <c r="H1579" i="48"/>
  <c r="I1579" i="48"/>
  <c r="J1579" i="48"/>
  <c r="H1580" i="48" l="1"/>
  <c r="P1580" i="48"/>
  <c r="D1580" i="48"/>
  <c r="E1580" i="48" s="1"/>
  <c r="Q1580" i="48"/>
  <c r="U1581" i="48"/>
  <c r="N1581" i="48"/>
  <c r="A1582" i="48"/>
  <c r="B1581" i="48"/>
  <c r="T1581" i="48"/>
  <c r="O1581" i="48"/>
  <c r="F1581" i="48" a="1"/>
  <c r="F1581" i="48" s="1"/>
  <c r="C1581" i="48" a="1"/>
  <c r="C1581" i="48" s="1"/>
  <c r="K1581" i="48"/>
  <c r="L1581" i="48" s="1"/>
  <c r="M1581" i="48" s="1"/>
  <c r="G1580" i="48"/>
  <c r="J1580" i="48"/>
  <c r="I1580" i="48"/>
  <c r="R1580" i="48"/>
  <c r="G1581" i="48" l="1"/>
  <c r="S1581" i="48"/>
  <c r="H1581" i="48"/>
  <c r="D1581" i="48"/>
  <c r="E1581" i="48" s="1"/>
  <c r="R1581" i="48"/>
  <c r="N1582" i="48"/>
  <c r="O1582" i="48"/>
  <c r="B1582" i="48"/>
  <c r="T1582" i="48"/>
  <c r="U1582" i="48"/>
  <c r="A1583" i="48"/>
  <c r="K1582" i="48"/>
  <c r="L1582" i="48" s="1"/>
  <c r="M1582" i="48" s="1"/>
  <c r="F1582" i="48" a="1"/>
  <c r="F1582" i="48" s="1"/>
  <c r="C1582" i="48" a="1"/>
  <c r="C1582" i="48" s="1"/>
  <c r="I1581" i="48"/>
  <c r="Q1581" i="48"/>
  <c r="P1581" i="48"/>
  <c r="J1581" i="48"/>
  <c r="G1582" i="48" l="1"/>
  <c r="P1582" i="48"/>
  <c r="H1582" i="48"/>
  <c r="J1582" i="48"/>
  <c r="I1582" i="48"/>
  <c r="Q1582" i="48"/>
  <c r="R1582" i="48"/>
  <c r="A1584" i="48"/>
  <c r="U1583" i="48"/>
  <c r="B1583" i="48"/>
  <c r="T1583" i="48"/>
  <c r="N1583" i="48"/>
  <c r="O1583" i="48"/>
  <c r="C1583" i="48" a="1"/>
  <c r="C1583" i="48" s="1"/>
  <c r="S1583" i="48" s="1"/>
  <c r="K1583" i="48"/>
  <c r="L1583" i="48" s="1"/>
  <c r="M1583" i="48" s="1"/>
  <c r="F1583" i="48" a="1"/>
  <c r="F1583" i="48" s="1"/>
  <c r="D1582" i="48"/>
  <c r="E1582" i="48" s="1"/>
  <c r="S1582" i="48"/>
  <c r="R1583" i="48" l="1"/>
  <c r="U1584" i="48"/>
  <c r="B1584" i="48"/>
  <c r="A1585" i="48"/>
  <c r="N1584" i="48"/>
  <c r="O1584" i="48"/>
  <c r="T1584" i="48"/>
  <c r="K1584" i="48"/>
  <c r="L1584" i="48" s="1"/>
  <c r="M1584" i="48" s="1"/>
  <c r="F1584" i="48" a="1"/>
  <c r="F1584" i="48" s="1"/>
  <c r="C1584" i="48" a="1"/>
  <c r="C1584" i="48" s="1"/>
  <c r="P1583" i="48"/>
  <c r="I1583" i="48"/>
  <c r="H1583" i="48"/>
  <c r="G1583" i="48"/>
  <c r="Q1583" i="48"/>
  <c r="J1583" i="48"/>
  <c r="D1583" i="48"/>
  <c r="E1583" i="48" s="1"/>
  <c r="G1584" i="48" l="1"/>
  <c r="D1584" i="48"/>
  <c r="E1584" i="48" s="1"/>
  <c r="J1584" i="48"/>
  <c r="I1584" i="48"/>
  <c r="Q1584" i="48"/>
  <c r="P1584" i="48"/>
  <c r="T1585" i="48"/>
  <c r="O1585" i="48"/>
  <c r="A1586" i="48"/>
  <c r="U1585" i="48"/>
  <c r="N1585" i="48"/>
  <c r="B1585" i="48"/>
  <c r="F1585" i="48" a="1"/>
  <c r="F1585" i="48" s="1"/>
  <c r="C1585" i="48" a="1"/>
  <c r="C1585" i="48" s="1"/>
  <c r="K1585" i="48"/>
  <c r="L1585" i="48" s="1"/>
  <c r="M1585" i="48" s="1"/>
  <c r="H1584" i="48"/>
  <c r="R1584" i="48"/>
  <c r="S1584" i="48"/>
  <c r="G1585" i="48" l="1"/>
  <c r="U1586" i="48"/>
  <c r="O1586" i="48"/>
  <c r="N1586" i="48"/>
  <c r="T1586" i="48"/>
  <c r="B1586" i="48"/>
  <c r="A1587" i="48"/>
  <c r="F1586" i="48" a="1"/>
  <c r="F1586" i="48" s="1"/>
  <c r="K1586" i="48"/>
  <c r="L1586" i="48" s="1"/>
  <c r="M1586" i="48" s="1"/>
  <c r="C1586" i="48" a="1"/>
  <c r="C1586" i="48" s="1"/>
  <c r="H1585" i="48"/>
  <c r="I1585" i="48"/>
  <c r="S1585" i="48"/>
  <c r="R1585" i="48"/>
  <c r="D1585" i="48"/>
  <c r="E1585" i="48" s="1"/>
  <c r="Q1585" i="48"/>
  <c r="J1585" i="48"/>
  <c r="P1585" i="48"/>
  <c r="I1586" i="48" l="1"/>
  <c r="G1586" i="48"/>
  <c r="S1586" i="48"/>
  <c r="R1586" i="48"/>
  <c r="O1587" i="48"/>
  <c r="N1587" i="48"/>
  <c r="A1588" i="48"/>
  <c r="T1587" i="48"/>
  <c r="U1587" i="48"/>
  <c r="B1587" i="48"/>
  <c r="F1587" i="48" a="1"/>
  <c r="F1587" i="48" s="1"/>
  <c r="K1587" i="48"/>
  <c r="L1587" i="48" s="1"/>
  <c r="M1587" i="48" s="1"/>
  <c r="C1587" i="48" a="1"/>
  <c r="C1587" i="48" s="1"/>
  <c r="Q1586" i="48"/>
  <c r="P1586" i="48"/>
  <c r="J1586" i="48"/>
  <c r="H1586" i="48"/>
  <c r="D1586" i="48"/>
  <c r="E1586" i="48" s="1"/>
  <c r="G1587" i="48" l="1"/>
  <c r="R1587" i="48"/>
  <c r="Q1587" i="48"/>
  <c r="I1587" i="48"/>
  <c r="D1587" i="48"/>
  <c r="E1587" i="48" s="1"/>
  <c r="A1589" i="48"/>
  <c r="O1588" i="48"/>
  <c r="U1588" i="48"/>
  <c r="B1588" i="48"/>
  <c r="T1588" i="48"/>
  <c r="N1588" i="48"/>
  <c r="K1588" i="48"/>
  <c r="L1588" i="48" s="1"/>
  <c r="M1588" i="48" s="1"/>
  <c r="F1588" i="48" a="1"/>
  <c r="F1588" i="48" s="1"/>
  <c r="C1588" i="48" a="1"/>
  <c r="C1588" i="48" s="1"/>
  <c r="J1587" i="48"/>
  <c r="H1587" i="48"/>
  <c r="P1587" i="48"/>
  <c r="S1587" i="48"/>
  <c r="G1588" i="48" l="1"/>
  <c r="D1588" i="48"/>
  <c r="E1588" i="48" s="1"/>
  <c r="S1588" i="48"/>
  <c r="J1588" i="48"/>
  <c r="I1588" i="48"/>
  <c r="A1590" i="48"/>
  <c r="N1589" i="48"/>
  <c r="O1589" i="48"/>
  <c r="U1589" i="48"/>
  <c r="T1589" i="48"/>
  <c r="B1589" i="48"/>
  <c r="C1589" i="48" a="1"/>
  <c r="C1589" i="48" s="1"/>
  <c r="R1589" i="48" s="1"/>
  <c r="K1589" i="48"/>
  <c r="L1589" i="48" s="1"/>
  <c r="M1589" i="48" s="1"/>
  <c r="F1589" i="48" a="1"/>
  <c r="F1589" i="48" s="1"/>
  <c r="H1588" i="48"/>
  <c r="R1588" i="48"/>
  <c r="P1588" i="48"/>
  <c r="Q1588" i="48"/>
  <c r="D1589" i="48" l="1"/>
  <c r="E1589" i="48" s="1"/>
  <c r="J1589" i="48"/>
  <c r="I1589" i="48"/>
  <c r="H1589" i="48"/>
  <c r="O1590" i="48"/>
  <c r="U1590" i="48"/>
  <c r="A1591" i="48"/>
  <c r="B1590" i="48"/>
  <c r="T1590" i="48"/>
  <c r="N1590" i="48"/>
  <c r="F1590" i="48" a="1"/>
  <c r="F1590" i="48" s="1"/>
  <c r="C1590" i="48" a="1"/>
  <c r="C1590" i="48" s="1"/>
  <c r="R1590" i="48" s="1"/>
  <c r="K1590" i="48"/>
  <c r="L1590" i="48" s="1"/>
  <c r="M1590" i="48" s="1"/>
  <c r="G1589" i="48"/>
  <c r="Q1589" i="48"/>
  <c r="S1589" i="48"/>
  <c r="P1589" i="48"/>
  <c r="D1590" i="48" l="1"/>
  <c r="E1590" i="48" s="1"/>
  <c r="H1590" i="48"/>
  <c r="T1591" i="48"/>
  <c r="A1592" i="48"/>
  <c r="B1591" i="48"/>
  <c r="U1591" i="48"/>
  <c r="O1591" i="48"/>
  <c r="N1591" i="48"/>
  <c r="K1591" i="48"/>
  <c r="L1591" i="48" s="1"/>
  <c r="M1591" i="48" s="1"/>
  <c r="F1591" i="48" a="1"/>
  <c r="F1591" i="48" s="1"/>
  <c r="C1591" i="48" a="1"/>
  <c r="C1591" i="48" s="1"/>
  <c r="Q1590" i="48"/>
  <c r="G1590" i="48"/>
  <c r="P1590" i="48"/>
  <c r="S1590" i="48"/>
  <c r="I1590" i="48"/>
  <c r="J1590" i="48"/>
  <c r="G1591" i="48" l="1"/>
  <c r="S1591" i="48"/>
  <c r="H1591" i="48"/>
  <c r="Q1591" i="48"/>
  <c r="J1591" i="48"/>
  <c r="P1591" i="48"/>
  <c r="R1591" i="48"/>
  <c r="B1592" i="48"/>
  <c r="T1592" i="48"/>
  <c r="U1592" i="48"/>
  <c r="N1592" i="48"/>
  <c r="O1592" i="48"/>
  <c r="A1593" i="48"/>
  <c r="F1592" i="48" a="1"/>
  <c r="F1592" i="48" s="1"/>
  <c r="C1592" i="48" a="1"/>
  <c r="C1592" i="48" s="1"/>
  <c r="G1592" i="48" s="1"/>
  <c r="K1592" i="48"/>
  <c r="L1592" i="48" s="1"/>
  <c r="M1592" i="48" s="1"/>
  <c r="D1591" i="48"/>
  <c r="E1591" i="48" s="1"/>
  <c r="I1591" i="48"/>
  <c r="I1592" i="48" l="1"/>
  <c r="Q1592" i="48"/>
  <c r="R1592" i="48"/>
  <c r="D1592" i="48"/>
  <c r="E1592" i="48" s="1"/>
  <c r="S1592" i="48"/>
  <c r="U1593" i="48"/>
  <c r="O1593" i="48"/>
  <c r="A1594" i="48"/>
  <c r="B1593" i="48"/>
  <c r="N1593" i="48"/>
  <c r="T1593" i="48"/>
  <c r="C1593" i="48" a="1"/>
  <c r="C1593" i="48" s="1"/>
  <c r="J1593" i="48" s="1"/>
  <c r="K1593" i="48"/>
  <c r="L1593" i="48" s="1"/>
  <c r="M1593" i="48" s="1"/>
  <c r="F1593" i="48" a="1"/>
  <c r="F1593" i="48" s="1"/>
  <c r="H1592" i="48"/>
  <c r="J1592" i="48"/>
  <c r="P1592" i="48"/>
  <c r="P1593" i="48" l="1"/>
  <c r="B1594" i="48"/>
  <c r="O1594" i="48"/>
  <c r="A1595" i="48"/>
  <c r="T1594" i="48"/>
  <c r="U1594" i="48"/>
  <c r="N1594" i="48"/>
  <c r="F1594" i="48" a="1"/>
  <c r="F1594" i="48" s="1"/>
  <c r="K1594" i="48"/>
  <c r="L1594" i="48" s="1"/>
  <c r="M1594" i="48" s="1"/>
  <c r="C1594" i="48" a="1"/>
  <c r="C1594" i="48" s="1"/>
  <c r="Q1593" i="48"/>
  <c r="D1593" i="48"/>
  <c r="E1593" i="48" s="1"/>
  <c r="G1593" i="48"/>
  <c r="I1593" i="48"/>
  <c r="S1593" i="48"/>
  <c r="R1593" i="48"/>
  <c r="H1593" i="48"/>
  <c r="G1594" i="48" l="1"/>
  <c r="Q1594" i="48"/>
  <c r="P1594" i="48"/>
  <c r="S1594" i="48"/>
  <c r="H1594" i="48"/>
  <c r="N1595" i="48"/>
  <c r="T1595" i="48"/>
  <c r="O1595" i="48"/>
  <c r="B1595" i="48"/>
  <c r="U1595" i="48"/>
  <c r="A1596" i="48"/>
  <c r="F1595" i="48" a="1"/>
  <c r="F1595" i="48" s="1"/>
  <c r="C1595" i="48" a="1"/>
  <c r="C1595" i="48" s="1"/>
  <c r="K1595" i="48"/>
  <c r="L1595" i="48" s="1"/>
  <c r="M1595" i="48" s="1"/>
  <c r="J1594" i="48"/>
  <c r="R1594" i="48"/>
  <c r="D1594" i="48"/>
  <c r="E1594" i="48" s="1"/>
  <c r="I1594" i="48"/>
  <c r="G1595" i="48" l="1"/>
  <c r="I1595" i="48"/>
  <c r="R1595" i="48"/>
  <c r="D1595" i="48"/>
  <c r="E1595" i="48" s="1"/>
  <c r="H1595" i="48"/>
  <c r="S1595" i="48"/>
  <c r="P1595" i="48"/>
  <c r="J1595" i="48"/>
  <c r="N1596" i="48"/>
  <c r="U1596" i="48"/>
  <c r="A1597" i="48"/>
  <c r="B1596" i="48"/>
  <c r="T1596" i="48"/>
  <c r="O1596" i="48"/>
  <c r="F1596" i="48" a="1"/>
  <c r="F1596" i="48" s="1"/>
  <c r="K1596" i="48"/>
  <c r="L1596" i="48" s="1"/>
  <c r="M1596" i="48" s="1"/>
  <c r="C1596" i="48" a="1"/>
  <c r="C1596" i="48" s="1"/>
  <c r="D1596" i="48" s="1"/>
  <c r="E1596" i="48" s="1"/>
  <c r="Q1595" i="48"/>
  <c r="S1596" i="48" l="1"/>
  <c r="G1596" i="48"/>
  <c r="Q1596" i="48"/>
  <c r="I1596" i="48"/>
  <c r="H1596" i="48"/>
  <c r="R1596" i="48"/>
  <c r="P1596" i="48"/>
  <c r="T1597" i="48"/>
  <c r="B1597" i="48"/>
  <c r="N1597" i="48"/>
  <c r="O1597" i="48"/>
  <c r="U1597" i="48"/>
  <c r="A1598" i="48"/>
  <c r="K1597" i="48"/>
  <c r="L1597" i="48" s="1"/>
  <c r="M1597" i="48" s="1"/>
  <c r="F1597" i="48" a="1"/>
  <c r="F1597" i="48" s="1"/>
  <c r="C1597" i="48" a="1"/>
  <c r="C1597" i="48" s="1"/>
  <c r="J1596" i="48"/>
  <c r="S1597" i="48" l="1"/>
  <c r="G1597" i="48"/>
  <c r="R1597" i="48"/>
  <c r="D1597" i="48"/>
  <c r="E1597" i="48" s="1"/>
  <c r="I1597" i="48"/>
  <c r="U1598" i="48"/>
  <c r="T1598" i="48"/>
  <c r="B1598" i="48"/>
  <c r="N1598" i="48"/>
  <c r="A1599" i="48"/>
  <c r="O1598" i="48"/>
  <c r="C1598" i="48" a="1"/>
  <c r="C1598" i="48" s="1"/>
  <c r="P1598" i="48" s="1"/>
  <c r="K1598" i="48"/>
  <c r="L1598" i="48" s="1"/>
  <c r="M1598" i="48" s="1"/>
  <c r="F1598" i="48" a="1"/>
  <c r="F1598" i="48" s="1"/>
  <c r="P1597" i="48"/>
  <c r="H1597" i="48"/>
  <c r="J1597" i="48"/>
  <c r="Q1597" i="48"/>
  <c r="H1598" i="48" l="1"/>
  <c r="S1598" i="48"/>
  <c r="D1598" i="48"/>
  <c r="E1598" i="48" s="1"/>
  <c r="G1598" i="48"/>
  <c r="R1598" i="48"/>
  <c r="I1598" i="48"/>
  <c r="J1598" i="48"/>
  <c r="B1599" i="48"/>
  <c r="U1599" i="48"/>
  <c r="N1599" i="48"/>
  <c r="O1599" i="48"/>
  <c r="T1599" i="48"/>
  <c r="A1600" i="48"/>
  <c r="F1599" i="48" a="1"/>
  <c r="F1599" i="48" s="1"/>
  <c r="C1599" i="48" a="1"/>
  <c r="C1599" i="48" s="1"/>
  <c r="K1599" i="48"/>
  <c r="L1599" i="48" s="1"/>
  <c r="M1599" i="48" s="1"/>
  <c r="Q1598" i="48"/>
  <c r="G1599" i="48" l="1"/>
  <c r="R1599" i="48"/>
  <c r="S1599" i="48"/>
  <c r="D1599" i="48"/>
  <c r="E1599" i="48" s="1"/>
  <c r="I1599" i="48"/>
  <c r="U1600" i="48"/>
  <c r="N1600" i="48"/>
  <c r="B1600" i="48"/>
  <c r="A1601" i="48"/>
  <c r="O1600" i="48"/>
  <c r="T1600" i="48"/>
  <c r="C1600" i="48" a="1"/>
  <c r="C1600" i="48" s="1"/>
  <c r="D1600" i="48" s="1"/>
  <c r="E1600" i="48" s="1"/>
  <c r="K1600" i="48"/>
  <c r="L1600" i="48" s="1"/>
  <c r="M1600" i="48" s="1"/>
  <c r="F1600" i="48" a="1"/>
  <c r="F1600" i="48" s="1"/>
  <c r="P1599" i="48"/>
  <c r="Q1599" i="48"/>
  <c r="H1599" i="48"/>
  <c r="J1599" i="48"/>
  <c r="Q1600" i="48" l="1"/>
  <c r="H1600" i="48"/>
  <c r="S1600" i="48"/>
  <c r="G1600" i="48"/>
  <c r="P1600" i="48"/>
  <c r="R1600" i="48"/>
  <c r="I1600" i="48"/>
  <c r="J1600" i="48"/>
  <c r="B1601" i="48"/>
  <c r="O1601" i="48"/>
  <c r="U1601" i="48"/>
  <c r="A1602" i="48"/>
  <c r="T1601" i="48"/>
  <c r="N1601" i="48"/>
  <c r="F1601" i="48" a="1"/>
  <c r="F1601" i="48" s="1"/>
  <c r="K1601" i="48"/>
  <c r="L1601" i="48" s="1"/>
  <c r="M1601" i="48" s="1"/>
  <c r="C1601" i="48" a="1"/>
  <c r="C1601" i="48" s="1"/>
  <c r="P1601" i="48" s="1"/>
  <c r="S1601" i="48" l="1"/>
  <c r="J1601" i="48"/>
  <c r="R1601" i="48"/>
  <c r="D1601" i="48"/>
  <c r="E1601" i="48" s="1"/>
  <c r="Q1601" i="48"/>
  <c r="O1602" i="48"/>
  <c r="T1602" i="48"/>
  <c r="U1602" i="48"/>
  <c r="B1602" i="48"/>
  <c r="N1602" i="48"/>
  <c r="A1603" i="48"/>
  <c r="C1602" i="48" a="1"/>
  <c r="C1602" i="48" s="1"/>
  <c r="F1602" i="48" a="1"/>
  <c r="F1602" i="48" s="1"/>
  <c r="K1602" i="48"/>
  <c r="L1602" i="48" s="1"/>
  <c r="M1602" i="48" s="1"/>
  <c r="I1601" i="48"/>
  <c r="G1601" i="48"/>
  <c r="H1601" i="48"/>
  <c r="Q1602" i="48" l="1"/>
  <c r="G1602" i="48"/>
  <c r="T1603" i="48"/>
  <c r="A1604" i="48"/>
  <c r="B1603" i="48"/>
  <c r="N1603" i="48"/>
  <c r="U1603" i="48"/>
  <c r="O1603" i="48"/>
  <c r="C1603" i="48" a="1"/>
  <c r="C1603" i="48" s="1"/>
  <c r="F1603" i="48" a="1"/>
  <c r="F1603" i="48" s="1"/>
  <c r="K1603" i="48"/>
  <c r="L1603" i="48" s="1"/>
  <c r="M1603" i="48" s="1"/>
  <c r="I1602" i="48"/>
  <c r="J1602" i="48"/>
  <c r="P1602" i="48"/>
  <c r="D1602" i="48"/>
  <c r="E1602" i="48" s="1"/>
  <c r="R1602" i="48"/>
  <c r="S1602" i="48"/>
  <c r="H1602" i="48"/>
  <c r="S1603" i="48" l="1"/>
  <c r="H1603" i="48"/>
  <c r="R1603" i="48"/>
  <c r="J1603" i="48"/>
  <c r="P1603" i="48"/>
  <c r="O1604" i="48"/>
  <c r="U1604" i="48"/>
  <c r="B1604" i="48"/>
  <c r="A1605" i="48"/>
  <c r="T1604" i="48"/>
  <c r="N1604" i="48"/>
  <c r="C1604" i="48" a="1"/>
  <c r="C1604" i="48" s="1"/>
  <c r="F1604" i="48" a="1"/>
  <c r="F1604" i="48" s="1"/>
  <c r="K1604" i="48"/>
  <c r="L1604" i="48" s="1"/>
  <c r="M1604" i="48" s="1"/>
  <c r="I1603" i="48"/>
  <c r="D1603" i="48"/>
  <c r="E1603" i="48" s="1"/>
  <c r="G1603" i="48"/>
  <c r="Q1603" i="48"/>
  <c r="D1604" i="48" l="1"/>
  <c r="E1604" i="48" s="1"/>
  <c r="Q1604" i="48"/>
  <c r="T1605" i="48"/>
  <c r="U1605" i="48"/>
  <c r="A1606" i="48"/>
  <c r="O1605" i="48"/>
  <c r="B1605" i="48"/>
  <c r="N1605" i="48"/>
  <c r="F1605" i="48" a="1"/>
  <c r="F1605" i="48" s="1"/>
  <c r="C1605" i="48" a="1"/>
  <c r="C1605" i="48" s="1"/>
  <c r="P1605" i="48" s="1"/>
  <c r="K1605" i="48"/>
  <c r="L1605" i="48" s="1"/>
  <c r="M1605" i="48" s="1"/>
  <c r="I1604" i="48"/>
  <c r="J1604" i="48"/>
  <c r="H1604" i="48"/>
  <c r="P1604" i="48"/>
  <c r="S1604" i="48"/>
  <c r="G1604" i="48"/>
  <c r="R1604" i="48"/>
  <c r="I1605" i="48" l="1"/>
  <c r="D1605" i="48"/>
  <c r="E1605" i="48" s="1"/>
  <c r="J1605" i="48"/>
  <c r="G1605" i="48"/>
  <c r="R1605" i="48"/>
  <c r="H1605" i="48"/>
  <c r="O1606" i="48"/>
  <c r="N1606" i="48"/>
  <c r="U1606" i="48"/>
  <c r="T1606" i="48"/>
  <c r="B1606" i="48"/>
  <c r="A1607" i="48"/>
  <c r="K1606" i="48"/>
  <c r="L1606" i="48" s="1"/>
  <c r="M1606" i="48" s="1"/>
  <c r="F1606" i="48" a="1"/>
  <c r="F1606" i="48" s="1"/>
  <c r="C1606" i="48" a="1"/>
  <c r="C1606" i="48" s="1"/>
  <c r="Q1605" i="48"/>
  <c r="S1605" i="48"/>
  <c r="G1606" i="48" l="1"/>
  <c r="S1606" i="48"/>
  <c r="Q1606" i="48"/>
  <c r="P1606" i="48"/>
  <c r="R1606" i="48"/>
  <c r="H1606" i="48"/>
  <c r="I1606" i="48"/>
  <c r="D1606" i="48"/>
  <c r="E1606" i="48" s="1"/>
  <c r="U1607" i="48"/>
  <c r="N1607" i="48"/>
  <c r="B1607" i="48"/>
  <c r="A1608" i="48"/>
  <c r="T1607" i="48"/>
  <c r="O1607" i="48"/>
  <c r="K1607" i="48"/>
  <c r="L1607" i="48" s="1"/>
  <c r="M1607" i="48" s="1"/>
  <c r="C1607" i="48" a="1"/>
  <c r="C1607" i="48" s="1"/>
  <c r="F1607" i="48" a="1"/>
  <c r="F1607" i="48" s="1"/>
  <c r="J1606" i="48"/>
  <c r="G1607" i="48" l="1"/>
  <c r="P1607" i="48"/>
  <c r="H1607" i="48"/>
  <c r="I1607" i="48"/>
  <c r="J1607" i="48"/>
  <c r="S1607" i="48"/>
  <c r="B1608" i="48"/>
  <c r="T1608" i="48"/>
  <c r="O1608" i="48"/>
  <c r="A1609" i="48"/>
  <c r="N1608" i="48"/>
  <c r="U1608" i="48"/>
  <c r="C1608" i="48" a="1"/>
  <c r="C1608" i="48" s="1"/>
  <c r="D1608" i="48" s="1"/>
  <c r="E1608" i="48" s="1"/>
  <c r="K1608" i="48"/>
  <c r="L1608" i="48" s="1"/>
  <c r="M1608" i="48" s="1"/>
  <c r="F1608" i="48" a="1"/>
  <c r="F1608" i="48" s="1"/>
  <c r="R1607" i="48"/>
  <c r="Q1607" i="48"/>
  <c r="D1607" i="48"/>
  <c r="E1607" i="48" s="1"/>
  <c r="I1608" i="48" l="1"/>
  <c r="P1608" i="48"/>
  <c r="J1608" i="48"/>
  <c r="H1608" i="48"/>
  <c r="R1608" i="48"/>
  <c r="G1608" i="48"/>
  <c r="S1608" i="48"/>
  <c r="Q1608" i="48"/>
  <c r="N1609" i="48"/>
  <c r="T1609" i="48"/>
  <c r="A1610" i="48"/>
  <c r="U1609" i="48"/>
  <c r="O1609" i="48"/>
  <c r="B1609" i="48"/>
  <c r="K1609" i="48"/>
  <c r="L1609" i="48" s="1"/>
  <c r="M1609" i="48" s="1"/>
  <c r="C1609" i="48" a="1"/>
  <c r="C1609" i="48" s="1"/>
  <c r="G1609" i="48" s="1"/>
  <c r="F1609" i="48" a="1"/>
  <c r="F1609" i="48" s="1"/>
  <c r="I1609" i="48" l="1"/>
  <c r="D1609" i="48"/>
  <c r="E1609" i="48" s="1"/>
  <c r="J1609" i="48"/>
  <c r="S1609" i="48"/>
  <c r="R1609" i="48"/>
  <c r="Q1609" i="48"/>
  <c r="N1610" i="48"/>
  <c r="A1611" i="48"/>
  <c r="O1610" i="48"/>
  <c r="U1610" i="48"/>
  <c r="T1610" i="48"/>
  <c r="B1610" i="48"/>
  <c r="C1610" i="48" a="1"/>
  <c r="C1610" i="48" s="1"/>
  <c r="J1610" i="48" s="1"/>
  <c r="K1610" i="48"/>
  <c r="L1610" i="48" s="1"/>
  <c r="M1610" i="48" s="1"/>
  <c r="F1610" i="48" a="1"/>
  <c r="F1610" i="48" s="1"/>
  <c r="H1609" i="48"/>
  <c r="P1609" i="48"/>
  <c r="I1610" i="48" l="1"/>
  <c r="R1610" i="48"/>
  <c r="O1611" i="48"/>
  <c r="U1611" i="48"/>
  <c r="N1611" i="48"/>
  <c r="B1611" i="48"/>
  <c r="A1612" i="48"/>
  <c r="T1611" i="48"/>
  <c r="C1611" i="48" a="1"/>
  <c r="C1611" i="48" s="1"/>
  <c r="Q1611" i="48" s="1"/>
  <c r="K1611" i="48"/>
  <c r="L1611" i="48" s="1"/>
  <c r="M1611" i="48" s="1"/>
  <c r="F1611" i="48" a="1"/>
  <c r="F1611" i="48" s="1"/>
  <c r="Q1610" i="48"/>
  <c r="D1610" i="48"/>
  <c r="E1610" i="48" s="1"/>
  <c r="G1610" i="48"/>
  <c r="P1610" i="48"/>
  <c r="H1610" i="48"/>
  <c r="S1610" i="48"/>
  <c r="S1611" i="48" l="1"/>
  <c r="P1611" i="48"/>
  <c r="R1611" i="48"/>
  <c r="I1611" i="48"/>
  <c r="N1612" i="48"/>
  <c r="O1612" i="48"/>
  <c r="A1613" i="48"/>
  <c r="U1612" i="48"/>
  <c r="B1612" i="48"/>
  <c r="T1612" i="48"/>
  <c r="K1612" i="48"/>
  <c r="L1612" i="48" s="1"/>
  <c r="M1612" i="48" s="1"/>
  <c r="F1612" i="48" a="1"/>
  <c r="F1612" i="48" s="1"/>
  <c r="C1612" i="48" a="1"/>
  <c r="C1612" i="48" s="1"/>
  <c r="G1612" i="48" s="1"/>
  <c r="J1611" i="48"/>
  <c r="H1611" i="48"/>
  <c r="G1611" i="48"/>
  <c r="D1611" i="48"/>
  <c r="E1611" i="48" s="1"/>
  <c r="S1612" i="48" l="1"/>
  <c r="Q1612" i="48"/>
  <c r="P1612" i="48"/>
  <c r="A1614" i="48"/>
  <c r="T1613" i="48"/>
  <c r="N1613" i="48"/>
  <c r="U1613" i="48"/>
  <c r="O1613" i="48"/>
  <c r="B1613" i="48"/>
  <c r="K1613" i="48"/>
  <c r="L1613" i="48" s="1"/>
  <c r="M1613" i="48" s="1"/>
  <c r="F1613" i="48" a="1"/>
  <c r="F1613" i="48" s="1"/>
  <c r="C1613" i="48" a="1"/>
  <c r="C1613" i="48" s="1"/>
  <c r="I1612" i="48"/>
  <c r="H1612" i="48"/>
  <c r="D1612" i="48"/>
  <c r="E1612" i="48" s="1"/>
  <c r="R1612" i="48"/>
  <c r="J1612" i="48"/>
  <c r="G1613" i="48" l="1"/>
  <c r="D1613" i="48"/>
  <c r="E1613" i="48" s="1"/>
  <c r="A1615" i="48"/>
  <c r="U1614" i="48"/>
  <c r="T1614" i="48"/>
  <c r="O1614" i="48"/>
  <c r="N1614" i="48"/>
  <c r="B1614" i="48"/>
  <c r="C1614" i="48" a="1"/>
  <c r="C1614" i="48" s="1"/>
  <c r="G1614" i="48" s="1"/>
  <c r="F1614" i="48" a="1"/>
  <c r="F1614" i="48" s="1"/>
  <c r="K1614" i="48"/>
  <c r="L1614" i="48" s="1"/>
  <c r="M1614" i="48" s="1"/>
  <c r="Q1613" i="48"/>
  <c r="R1613" i="48"/>
  <c r="S1613" i="48"/>
  <c r="P1613" i="48"/>
  <c r="I1613" i="48"/>
  <c r="J1613" i="48"/>
  <c r="H1613" i="48"/>
  <c r="I1614" i="48" l="1"/>
  <c r="J1614" i="48"/>
  <c r="D1614" i="48"/>
  <c r="E1614" i="48" s="1"/>
  <c r="S1614" i="48"/>
  <c r="Q1614" i="48"/>
  <c r="H1614" i="48"/>
  <c r="R1614" i="48"/>
  <c r="A1616" i="48"/>
  <c r="N1615" i="48"/>
  <c r="T1615" i="48"/>
  <c r="O1615" i="48"/>
  <c r="U1615" i="48"/>
  <c r="B1615" i="48"/>
  <c r="C1615" i="48" a="1"/>
  <c r="C1615" i="48" s="1"/>
  <c r="S1615" i="48" s="1"/>
  <c r="F1615" i="48" a="1"/>
  <c r="F1615" i="48" s="1"/>
  <c r="K1615" i="48"/>
  <c r="L1615" i="48" s="1"/>
  <c r="M1615" i="48" s="1"/>
  <c r="P1614" i="48"/>
  <c r="R1615" i="48" l="1"/>
  <c r="O1616" i="48"/>
  <c r="T1616" i="48"/>
  <c r="U1616" i="48"/>
  <c r="N1616" i="48"/>
  <c r="B1616" i="48"/>
  <c r="A1617" i="48"/>
  <c r="F1616" i="48" a="1"/>
  <c r="F1616" i="48" s="1"/>
  <c r="C1616" i="48" a="1"/>
  <c r="C1616" i="48" s="1"/>
  <c r="K1616" i="48"/>
  <c r="L1616" i="48" s="1"/>
  <c r="M1616" i="48" s="1"/>
  <c r="G1615" i="48"/>
  <c r="J1615" i="48"/>
  <c r="H1615" i="48"/>
  <c r="P1615" i="48"/>
  <c r="I1615" i="48"/>
  <c r="Q1615" i="48"/>
  <c r="D1615" i="48"/>
  <c r="E1615" i="48" s="1"/>
  <c r="J1616" i="48" l="1"/>
  <c r="G1616" i="48"/>
  <c r="Q1616" i="48"/>
  <c r="S1616" i="48"/>
  <c r="A1618" i="48"/>
  <c r="B1617" i="48"/>
  <c r="N1617" i="48"/>
  <c r="U1617" i="48"/>
  <c r="O1617" i="48"/>
  <c r="T1617" i="48"/>
  <c r="K1617" i="48"/>
  <c r="L1617" i="48" s="1"/>
  <c r="M1617" i="48" s="1"/>
  <c r="C1617" i="48" a="1"/>
  <c r="C1617" i="48" s="1"/>
  <c r="Q1617" i="48" s="1"/>
  <c r="F1617" i="48" a="1"/>
  <c r="F1617" i="48" s="1"/>
  <c r="R1616" i="48"/>
  <c r="D1616" i="48"/>
  <c r="E1616" i="48" s="1"/>
  <c r="I1616" i="48"/>
  <c r="H1616" i="48"/>
  <c r="P1616" i="48"/>
  <c r="P1617" i="48" l="1"/>
  <c r="J1617" i="48"/>
  <c r="S1617" i="48"/>
  <c r="I1617" i="48"/>
  <c r="A1619" i="48"/>
  <c r="U1618" i="48"/>
  <c r="O1618" i="48"/>
  <c r="T1618" i="48"/>
  <c r="N1618" i="48"/>
  <c r="B1618" i="48"/>
  <c r="F1618" i="48" a="1"/>
  <c r="F1618" i="48" s="1"/>
  <c r="K1618" i="48"/>
  <c r="L1618" i="48" s="1"/>
  <c r="M1618" i="48" s="1"/>
  <c r="C1618" i="48" a="1"/>
  <c r="C1618" i="48" s="1"/>
  <c r="H1617" i="48"/>
  <c r="G1617" i="48"/>
  <c r="R1617" i="48"/>
  <c r="D1617" i="48"/>
  <c r="E1617" i="48" s="1"/>
  <c r="G1618" i="48" l="1"/>
  <c r="H1618" i="48"/>
  <c r="I1618" i="48"/>
  <c r="Q1618" i="48"/>
  <c r="P1618" i="48"/>
  <c r="J1618" i="48"/>
  <c r="A1620" i="48"/>
  <c r="T1619" i="48"/>
  <c r="B1619" i="48"/>
  <c r="O1619" i="48"/>
  <c r="U1619" i="48"/>
  <c r="N1619" i="48"/>
  <c r="F1619" i="48" a="1"/>
  <c r="F1619" i="48" s="1"/>
  <c r="K1619" i="48"/>
  <c r="L1619" i="48" s="1"/>
  <c r="M1619" i="48" s="1"/>
  <c r="C1619" i="48" a="1"/>
  <c r="C1619" i="48" s="1"/>
  <c r="D1619" i="48" s="1"/>
  <c r="E1619" i="48" s="1"/>
  <c r="R1618" i="48"/>
  <c r="S1618" i="48"/>
  <c r="D1618" i="48"/>
  <c r="E1618" i="48" s="1"/>
  <c r="J1619" i="48" l="1"/>
  <c r="Q1619" i="48"/>
  <c r="U1620" i="48"/>
  <c r="O1620" i="48"/>
  <c r="B1620" i="48"/>
  <c r="A1621" i="48"/>
  <c r="N1620" i="48"/>
  <c r="T1620" i="48"/>
  <c r="K1620" i="48"/>
  <c r="L1620" i="48" s="1"/>
  <c r="M1620" i="48" s="1"/>
  <c r="C1620" i="48" a="1"/>
  <c r="C1620" i="48" s="1"/>
  <c r="Q1620" i="48" s="1"/>
  <c r="F1620" i="48" a="1"/>
  <c r="F1620" i="48" s="1"/>
  <c r="I1619" i="48"/>
  <c r="G1619" i="48"/>
  <c r="H1619" i="48"/>
  <c r="P1619" i="48"/>
  <c r="S1619" i="48"/>
  <c r="R1619" i="48"/>
  <c r="R1620" i="48" l="1"/>
  <c r="J1620" i="48"/>
  <c r="S1620" i="48"/>
  <c r="P1620" i="48"/>
  <c r="D1620" i="48"/>
  <c r="E1620" i="48" s="1"/>
  <c r="A1622" i="48"/>
  <c r="B1621" i="48"/>
  <c r="O1621" i="48"/>
  <c r="U1621" i="48"/>
  <c r="N1621" i="48"/>
  <c r="T1621" i="48"/>
  <c r="K1621" i="48"/>
  <c r="L1621" i="48" s="1"/>
  <c r="M1621" i="48" s="1"/>
  <c r="C1621" i="48" a="1"/>
  <c r="C1621" i="48" s="1"/>
  <c r="F1621" i="48" a="1"/>
  <c r="F1621" i="48" s="1"/>
  <c r="H1620" i="48"/>
  <c r="G1620" i="48"/>
  <c r="I1620" i="48"/>
  <c r="G1621" i="48" l="1"/>
  <c r="D1621" i="48"/>
  <c r="E1621" i="48" s="1"/>
  <c r="R1621" i="48"/>
  <c r="P1621" i="48"/>
  <c r="S1621" i="48"/>
  <c r="H1621" i="48"/>
  <c r="I1621" i="48"/>
  <c r="J1621" i="48"/>
  <c r="Q1621" i="48"/>
  <c r="O1622" i="48"/>
  <c r="T1622" i="48"/>
  <c r="U1622" i="48"/>
  <c r="A1623" i="48"/>
  <c r="N1622" i="48"/>
  <c r="B1622" i="48"/>
  <c r="F1622" i="48" a="1"/>
  <c r="F1622" i="48" s="1"/>
  <c r="C1622" i="48" a="1"/>
  <c r="C1622" i="48" s="1"/>
  <c r="K1622" i="48"/>
  <c r="L1622" i="48" s="1"/>
  <c r="M1622" i="48" s="1"/>
  <c r="G1622" i="48" l="1"/>
  <c r="Q1622" i="48"/>
  <c r="H1622" i="48"/>
  <c r="D1622" i="48"/>
  <c r="E1622" i="48" s="1"/>
  <c r="I1622" i="48"/>
  <c r="N1623" i="48"/>
  <c r="O1623" i="48"/>
  <c r="A1624" i="48"/>
  <c r="U1623" i="48"/>
  <c r="B1623" i="48"/>
  <c r="T1623" i="48"/>
  <c r="C1623" i="48" a="1"/>
  <c r="C1623" i="48" s="1"/>
  <c r="Q1623" i="48" s="1"/>
  <c r="K1623" i="48"/>
  <c r="L1623" i="48" s="1"/>
  <c r="M1623" i="48" s="1"/>
  <c r="F1623" i="48" a="1"/>
  <c r="F1623" i="48" s="1"/>
  <c r="J1622" i="48"/>
  <c r="S1622" i="48"/>
  <c r="P1622" i="48"/>
  <c r="R1622" i="48"/>
  <c r="J1623" i="48" l="1"/>
  <c r="S1623" i="48"/>
  <c r="N1624" i="48"/>
  <c r="B1624" i="48"/>
  <c r="U1624" i="48"/>
  <c r="T1624" i="48"/>
  <c r="O1624" i="48"/>
  <c r="A1625" i="48"/>
  <c r="K1624" i="48"/>
  <c r="L1624" i="48" s="1"/>
  <c r="M1624" i="48" s="1"/>
  <c r="F1624" i="48" a="1"/>
  <c r="F1624" i="48" s="1"/>
  <c r="C1624" i="48" a="1"/>
  <c r="C1624" i="48" s="1"/>
  <c r="I1623" i="48"/>
  <c r="G1623" i="48"/>
  <c r="H1623" i="48"/>
  <c r="P1623" i="48"/>
  <c r="R1623" i="48"/>
  <c r="D1623" i="48"/>
  <c r="E1623" i="48" s="1"/>
  <c r="S1624" i="48" l="1"/>
  <c r="G1624" i="48"/>
  <c r="I1624" i="48"/>
  <c r="O1625" i="48"/>
  <c r="T1625" i="48"/>
  <c r="B1625" i="48"/>
  <c r="N1625" i="48"/>
  <c r="U1625" i="48"/>
  <c r="A1626" i="48"/>
  <c r="C1625" i="48" a="1"/>
  <c r="C1625" i="48" s="1"/>
  <c r="Q1625" i="48" s="1"/>
  <c r="K1625" i="48"/>
  <c r="L1625" i="48" s="1"/>
  <c r="M1625" i="48" s="1"/>
  <c r="F1625" i="48" a="1"/>
  <c r="F1625" i="48" s="1"/>
  <c r="Q1624" i="48"/>
  <c r="R1624" i="48"/>
  <c r="P1624" i="48"/>
  <c r="D1624" i="48"/>
  <c r="E1624" i="48" s="1"/>
  <c r="J1624" i="48"/>
  <c r="H1624" i="48"/>
  <c r="R1625" i="48" l="1"/>
  <c r="H1625" i="48"/>
  <c r="S1625" i="48"/>
  <c r="P1625" i="48"/>
  <c r="D1625" i="48"/>
  <c r="E1625" i="48" s="1"/>
  <c r="G1625" i="48"/>
  <c r="I1625" i="48"/>
  <c r="J1625" i="48"/>
  <c r="T1626" i="48"/>
  <c r="B1626" i="48"/>
  <c r="A1627" i="48"/>
  <c r="O1626" i="48"/>
  <c r="N1626" i="48"/>
  <c r="U1626" i="48"/>
  <c r="C1626" i="48" a="1"/>
  <c r="C1626" i="48" s="1"/>
  <c r="H1626" i="48" s="1"/>
  <c r="K1626" i="48"/>
  <c r="L1626" i="48" s="1"/>
  <c r="M1626" i="48" s="1"/>
  <c r="F1626" i="48" a="1"/>
  <c r="F1626" i="48" s="1"/>
  <c r="Q1626" i="48" l="1"/>
  <c r="R1626" i="48"/>
  <c r="G1626" i="48"/>
  <c r="D1626" i="48"/>
  <c r="E1626" i="48" s="1"/>
  <c r="P1626" i="48"/>
  <c r="J1626" i="48"/>
  <c r="N1627" i="48"/>
  <c r="A1628" i="48"/>
  <c r="T1627" i="48"/>
  <c r="U1627" i="48"/>
  <c r="B1627" i="48"/>
  <c r="O1627" i="48"/>
  <c r="F1627" i="48" a="1"/>
  <c r="F1627" i="48" s="1"/>
  <c r="C1627" i="48" a="1"/>
  <c r="C1627" i="48" s="1"/>
  <c r="K1627" i="48"/>
  <c r="L1627" i="48" s="1"/>
  <c r="M1627" i="48" s="1"/>
  <c r="I1626" i="48"/>
  <c r="S1626" i="48"/>
  <c r="G1627" i="48" l="1"/>
  <c r="P1627" i="48"/>
  <c r="S1627" i="48"/>
  <c r="T1628" i="48"/>
  <c r="A1629" i="48"/>
  <c r="O1628" i="48"/>
  <c r="U1628" i="48"/>
  <c r="N1628" i="48"/>
  <c r="B1628" i="48"/>
  <c r="F1628" i="48" a="1"/>
  <c r="F1628" i="48" s="1"/>
  <c r="C1628" i="48" a="1"/>
  <c r="C1628" i="48" s="1"/>
  <c r="Q1628" i="48" s="1"/>
  <c r="K1628" i="48"/>
  <c r="L1628" i="48" s="1"/>
  <c r="M1628" i="48" s="1"/>
  <c r="H1627" i="48"/>
  <c r="Q1627" i="48"/>
  <c r="R1627" i="48"/>
  <c r="I1627" i="48"/>
  <c r="D1627" i="48"/>
  <c r="E1627" i="48" s="1"/>
  <c r="J1627" i="48"/>
  <c r="P1628" i="48" l="1"/>
  <c r="S1628" i="48"/>
  <c r="H1628" i="48"/>
  <c r="D1628" i="48"/>
  <c r="E1628" i="48" s="1"/>
  <c r="N1629" i="48"/>
  <c r="U1629" i="48"/>
  <c r="A1630" i="48"/>
  <c r="B1629" i="48"/>
  <c r="T1629" i="48"/>
  <c r="O1629" i="48"/>
  <c r="K1629" i="48"/>
  <c r="L1629" i="48" s="1"/>
  <c r="M1629" i="48" s="1"/>
  <c r="F1629" i="48" a="1"/>
  <c r="F1629" i="48" s="1"/>
  <c r="C1629" i="48" a="1"/>
  <c r="C1629" i="48" s="1"/>
  <c r="R1628" i="48"/>
  <c r="I1628" i="48"/>
  <c r="G1628" i="48"/>
  <c r="J1628" i="48"/>
  <c r="G1629" i="48" l="1"/>
  <c r="S1629" i="48"/>
  <c r="P1629" i="48"/>
  <c r="R1629" i="48"/>
  <c r="H1629" i="48"/>
  <c r="J1629" i="48"/>
  <c r="F1630" i="48" a="1"/>
  <c r="F1630" i="48" s="1"/>
  <c r="U1630" i="48"/>
  <c r="T1630" i="48"/>
  <c r="B1630" i="48"/>
  <c r="N1630" i="48"/>
  <c r="K1630" i="48"/>
  <c r="L1630" i="48" s="1"/>
  <c r="M1630" i="48" s="1"/>
  <c r="A1631" i="48"/>
  <c r="O1630" i="48"/>
  <c r="C1630" i="48" a="1"/>
  <c r="C1630" i="48" s="1"/>
  <c r="R1630" i="48" s="1"/>
  <c r="Q1629" i="48"/>
  <c r="D1629" i="48"/>
  <c r="E1629" i="48" s="1"/>
  <c r="I1629" i="48"/>
  <c r="P1630" i="48" l="1"/>
  <c r="D1630" i="48"/>
  <c r="E1630" i="48" s="1"/>
  <c r="G1630" i="48"/>
  <c r="S1630" i="48"/>
  <c r="I1630" i="48"/>
  <c r="U1631" i="48"/>
  <c r="O1631" i="48"/>
  <c r="K1631" i="48"/>
  <c r="L1631" i="48" s="1"/>
  <c r="M1631" i="48" s="1"/>
  <c r="C1631" i="48" a="1"/>
  <c r="C1631" i="48" s="1"/>
  <c r="J1631" i="48" s="1"/>
  <c r="T1631" i="48"/>
  <c r="A1632" i="48"/>
  <c r="B1631" i="48"/>
  <c r="F1631" i="48" a="1"/>
  <c r="F1631" i="48" s="1"/>
  <c r="N1631" i="48"/>
  <c r="J1630" i="48"/>
  <c r="Q1630" i="48"/>
  <c r="H1630" i="48"/>
  <c r="Q1631" i="48" l="1"/>
  <c r="S1631" i="48"/>
  <c r="H1631" i="48"/>
  <c r="D1631" i="48"/>
  <c r="E1631" i="48" s="1"/>
  <c r="R1631" i="48"/>
  <c r="B1632" i="48"/>
  <c r="C1632" i="48" a="1"/>
  <c r="C1632" i="48" s="1"/>
  <c r="U1632" i="48"/>
  <c r="F1632" i="48" a="1"/>
  <c r="F1632" i="48" s="1"/>
  <c r="N1632" i="48"/>
  <c r="K1632" i="48"/>
  <c r="L1632" i="48" s="1"/>
  <c r="M1632" i="48" s="1"/>
  <c r="O1632" i="48"/>
  <c r="A1633" i="48"/>
  <c r="T1632" i="48"/>
  <c r="P1631" i="48"/>
  <c r="I1631" i="48"/>
  <c r="G1631" i="48"/>
  <c r="G1632" i="48" l="1"/>
  <c r="J1632" i="48"/>
  <c r="H1632" i="48"/>
  <c r="P1632" i="48"/>
  <c r="R1632" i="48"/>
  <c r="I1632" i="48"/>
  <c r="N1633" i="48"/>
  <c r="A1634" i="48"/>
  <c r="O1633" i="48"/>
  <c r="K1633" i="48"/>
  <c r="L1633" i="48" s="1"/>
  <c r="M1633" i="48" s="1"/>
  <c r="T1633" i="48"/>
  <c r="F1633" i="48" a="1"/>
  <c r="F1633" i="48" s="1"/>
  <c r="C1633" i="48" a="1"/>
  <c r="C1633" i="48" s="1"/>
  <c r="J1633" i="48" s="1"/>
  <c r="U1633" i="48"/>
  <c r="B1633" i="48"/>
  <c r="Q1632" i="48"/>
  <c r="D1632" i="48"/>
  <c r="E1632" i="48" s="1"/>
  <c r="S1632" i="48"/>
  <c r="C1634" i="48" l="1" a="1"/>
  <c r="C1634" i="48" s="1"/>
  <c r="J1634" i="48" s="1"/>
  <c r="F1634" i="48" a="1"/>
  <c r="F1634" i="48" s="1"/>
  <c r="T1634" i="48"/>
  <c r="A1635" i="48"/>
  <c r="N1634" i="48"/>
  <c r="B1634" i="48"/>
  <c r="U1634" i="48"/>
  <c r="K1634" i="48"/>
  <c r="L1634" i="48" s="1"/>
  <c r="M1634" i="48" s="1"/>
  <c r="O1634" i="48"/>
  <c r="Q1633" i="48"/>
  <c r="G1633" i="48"/>
  <c r="D1633" i="48"/>
  <c r="E1633" i="48" s="1"/>
  <c r="P1633" i="48"/>
  <c r="H1633" i="48"/>
  <c r="I1633" i="48"/>
  <c r="R1633" i="48"/>
  <c r="S1633" i="48"/>
  <c r="S1634" i="48" l="1"/>
  <c r="Q1634" i="48"/>
  <c r="H1634" i="48"/>
  <c r="P1634" i="48"/>
  <c r="R1634" i="48"/>
  <c r="D1634" i="48"/>
  <c r="E1634" i="48" s="1"/>
  <c r="B1635" i="48"/>
  <c r="N1635" i="48"/>
  <c r="A1636" i="48"/>
  <c r="F1635" i="48" a="1"/>
  <c r="F1635" i="48" s="1"/>
  <c r="K1635" i="48"/>
  <c r="L1635" i="48" s="1"/>
  <c r="M1635" i="48" s="1"/>
  <c r="U1635" i="48"/>
  <c r="C1635" i="48" a="1"/>
  <c r="C1635" i="48" s="1"/>
  <c r="J1635" i="48" s="1"/>
  <c r="O1635" i="48"/>
  <c r="T1635" i="48"/>
  <c r="I1634" i="48"/>
  <c r="G1634" i="48"/>
  <c r="P1635" i="48" l="1"/>
  <c r="K1636" i="48"/>
  <c r="L1636" i="48" s="1"/>
  <c r="M1636" i="48" s="1"/>
  <c r="T1636" i="48"/>
  <c r="B1636" i="48"/>
  <c r="O1636" i="48"/>
  <c r="F1636" i="48" a="1"/>
  <c r="F1636" i="48" s="1"/>
  <c r="C1636" i="48" a="1"/>
  <c r="C1636" i="48" s="1"/>
  <c r="N1636" i="48"/>
  <c r="U1636" i="48"/>
  <c r="A1637" i="48"/>
  <c r="Q1635" i="48"/>
  <c r="G1635" i="48"/>
  <c r="S1635" i="48"/>
  <c r="D1635" i="48"/>
  <c r="E1635" i="48" s="1"/>
  <c r="H1635" i="48"/>
  <c r="I1635" i="48"/>
  <c r="R1635" i="48"/>
  <c r="P1636" i="48" l="1"/>
  <c r="G1636" i="48"/>
  <c r="J1636" i="48"/>
  <c r="Q1636" i="48"/>
  <c r="I1636" i="48"/>
  <c r="R1636" i="48"/>
  <c r="S1636" i="48"/>
  <c r="H1636" i="48"/>
  <c r="N1637" i="48"/>
  <c r="A1638" i="48"/>
  <c r="U1637" i="48"/>
  <c r="C1637" i="48" a="1"/>
  <c r="C1637" i="48" s="1"/>
  <c r="J1637" i="48" s="1"/>
  <c r="T1637" i="48"/>
  <c r="K1637" i="48"/>
  <c r="L1637" i="48" s="1"/>
  <c r="M1637" i="48" s="1"/>
  <c r="B1637" i="48"/>
  <c r="F1637" i="48" a="1"/>
  <c r="F1637" i="48" s="1"/>
  <c r="O1637" i="48"/>
  <c r="D1636" i="48"/>
  <c r="E1636" i="48" s="1"/>
  <c r="P1637" i="48" l="1"/>
  <c r="D1637" i="48"/>
  <c r="E1637" i="48" s="1"/>
  <c r="S1637" i="48"/>
  <c r="Q1637" i="48"/>
  <c r="G1637" i="48"/>
  <c r="H1637" i="48"/>
  <c r="I1637" i="48"/>
  <c r="F1638" i="48" a="1"/>
  <c r="F1638" i="48" s="1"/>
  <c r="T1638" i="48"/>
  <c r="C1638" i="48" a="1"/>
  <c r="C1638" i="48" s="1"/>
  <c r="Q1638" i="48" s="1"/>
  <c r="U1638" i="48"/>
  <c r="O1638" i="48"/>
  <c r="N1638" i="48"/>
  <c r="A1639" i="48"/>
  <c r="K1638" i="48"/>
  <c r="L1638" i="48" s="1"/>
  <c r="M1638" i="48" s="1"/>
  <c r="B1638" i="48"/>
  <c r="R1637" i="48"/>
  <c r="P1638" i="48" l="1"/>
  <c r="H1638" i="48"/>
  <c r="J1638" i="48"/>
  <c r="A1640" i="48"/>
  <c r="B1639" i="48"/>
  <c r="T1639" i="48"/>
  <c r="O1639" i="48"/>
  <c r="N1639" i="48"/>
  <c r="F1639" i="48" a="1"/>
  <c r="F1639" i="48" s="1"/>
  <c r="C1639" i="48" a="1"/>
  <c r="C1639" i="48" s="1"/>
  <c r="K1639" i="48"/>
  <c r="L1639" i="48" s="1"/>
  <c r="M1639" i="48" s="1"/>
  <c r="U1639" i="48"/>
  <c r="R1638" i="48"/>
  <c r="S1638" i="48"/>
  <c r="D1638" i="48"/>
  <c r="E1638" i="48" s="1"/>
  <c r="G1638" i="48"/>
  <c r="I1638" i="48"/>
  <c r="D1639" i="48" l="1"/>
  <c r="E1639" i="48" s="1"/>
  <c r="R1639" i="48"/>
  <c r="S1639" i="48"/>
  <c r="I1639" i="48"/>
  <c r="P1639" i="48"/>
  <c r="N1640" i="48"/>
  <c r="B1640" i="48"/>
  <c r="C1640" i="48" a="1"/>
  <c r="C1640" i="48" s="1"/>
  <c r="U1640" i="48"/>
  <c r="T1640" i="48"/>
  <c r="A1641" i="48"/>
  <c r="K1640" i="48"/>
  <c r="L1640" i="48" s="1"/>
  <c r="M1640" i="48" s="1"/>
  <c r="F1640" i="48" a="1"/>
  <c r="F1640" i="48" s="1"/>
  <c r="O1640" i="48"/>
  <c r="Q1639" i="48"/>
  <c r="J1639" i="48"/>
  <c r="G1639" i="48"/>
  <c r="H1639" i="48"/>
  <c r="H1640" i="48" l="1"/>
  <c r="G1640" i="48"/>
  <c r="I1640" i="48"/>
  <c r="J1640" i="48"/>
  <c r="R1640" i="48"/>
  <c r="S1640" i="48"/>
  <c r="D1640" i="48"/>
  <c r="E1640" i="48" s="1"/>
  <c r="Q1640" i="48"/>
  <c r="O1641" i="48"/>
  <c r="A1642" i="48"/>
  <c r="T1641" i="48"/>
  <c r="U1641" i="48"/>
  <c r="C1641" i="48" a="1"/>
  <c r="C1641" i="48" s="1"/>
  <c r="I1641" i="48" s="1"/>
  <c r="K1641" i="48"/>
  <c r="L1641" i="48" s="1"/>
  <c r="M1641" i="48" s="1"/>
  <c r="F1641" i="48" a="1"/>
  <c r="F1641" i="48" s="1"/>
  <c r="B1641" i="48"/>
  <c r="N1641" i="48"/>
  <c r="P1640" i="48"/>
  <c r="D1641" i="48" l="1"/>
  <c r="E1641" i="48" s="1"/>
  <c r="J1641" i="48"/>
  <c r="Q1641" i="48"/>
  <c r="R1641" i="48"/>
  <c r="G1641" i="48"/>
  <c r="H1641" i="48"/>
  <c r="S1641" i="48"/>
  <c r="P1641" i="48"/>
  <c r="T1642" i="48"/>
  <c r="U1642" i="48"/>
  <c r="F1642" i="48" a="1"/>
  <c r="F1642" i="48" s="1"/>
  <c r="K1642" i="48"/>
  <c r="L1642" i="48" s="1"/>
  <c r="M1642" i="48" s="1"/>
  <c r="A1643" i="48"/>
  <c r="C1642" i="48" a="1"/>
  <c r="C1642" i="48" s="1"/>
  <c r="B1642" i="48"/>
  <c r="O1642" i="48"/>
  <c r="N1642" i="48"/>
  <c r="G1642" i="48" l="1"/>
  <c r="R1642" i="48"/>
  <c r="D1642" i="48"/>
  <c r="E1642" i="48" s="1"/>
  <c r="H1642" i="48"/>
  <c r="B1643" i="48"/>
  <c r="N1643" i="48"/>
  <c r="F1643" i="48" a="1"/>
  <c r="F1643" i="48" s="1"/>
  <c r="O1643" i="48"/>
  <c r="C1643" i="48" a="1"/>
  <c r="C1643" i="48" s="1"/>
  <c r="D1643" i="48" s="1"/>
  <c r="E1643" i="48" s="1"/>
  <c r="T1643" i="48"/>
  <c r="K1643" i="48"/>
  <c r="L1643" i="48" s="1"/>
  <c r="M1643" i="48" s="1"/>
  <c r="U1643" i="48"/>
  <c r="A1644" i="48"/>
  <c r="Q1642" i="48"/>
  <c r="J1642" i="48"/>
  <c r="P1642" i="48"/>
  <c r="S1642" i="48"/>
  <c r="I1642" i="48"/>
  <c r="P1643" i="48" l="1"/>
  <c r="G1643" i="48"/>
  <c r="J1643" i="48"/>
  <c r="H1643" i="48"/>
  <c r="Q1643" i="48"/>
  <c r="F1644" i="48" a="1"/>
  <c r="F1644" i="48" s="1"/>
  <c r="T1644" i="48"/>
  <c r="K1644" i="48"/>
  <c r="L1644" i="48" s="1"/>
  <c r="M1644" i="48" s="1"/>
  <c r="B1644" i="48"/>
  <c r="C1644" i="48" a="1"/>
  <c r="C1644" i="48" s="1"/>
  <c r="I1644" i="48" s="1"/>
  <c r="O1644" i="48"/>
  <c r="U1644" i="48"/>
  <c r="A1645" i="48"/>
  <c r="N1644" i="48"/>
  <c r="I1643" i="48"/>
  <c r="R1643" i="48"/>
  <c r="S1643" i="48"/>
  <c r="R1644" i="48" l="1"/>
  <c r="D1644" i="48"/>
  <c r="E1644" i="48" s="1"/>
  <c r="B1645" i="48"/>
  <c r="A1646" i="48"/>
  <c r="N1645" i="48"/>
  <c r="U1645" i="48"/>
  <c r="O1645" i="48"/>
  <c r="K1645" i="48"/>
  <c r="L1645" i="48" s="1"/>
  <c r="M1645" i="48" s="1"/>
  <c r="C1645" i="48" a="1"/>
  <c r="C1645" i="48" s="1"/>
  <c r="R1645" i="48" s="1"/>
  <c r="T1645" i="48"/>
  <c r="F1645" i="48" a="1"/>
  <c r="F1645" i="48" s="1"/>
  <c r="G1644" i="48"/>
  <c r="P1644" i="48"/>
  <c r="Q1644" i="48"/>
  <c r="H1644" i="48"/>
  <c r="S1644" i="48"/>
  <c r="J1644" i="48"/>
  <c r="Q1645" i="48" l="1"/>
  <c r="D1645" i="48"/>
  <c r="E1645" i="48" s="1"/>
  <c r="P1645" i="48"/>
  <c r="S1645" i="48"/>
  <c r="H1645" i="48"/>
  <c r="I1645" i="48"/>
  <c r="C1646" i="48" a="1"/>
  <c r="C1646" i="48" s="1"/>
  <c r="A1647" i="48"/>
  <c r="O1646" i="48"/>
  <c r="B1646" i="48"/>
  <c r="F1646" i="48" a="1"/>
  <c r="F1646" i="48" s="1"/>
  <c r="N1646" i="48"/>
  <c r="T1646" i="48"/>
  <c r="U1646" i="48"/>
  <c r="K1646" i="48"/>
  <c r="L1646" i="48" s="1"/>
  <c r="M1646" i="48" s="1"/>
  <c r="J1645" i="48"/>
  <c r="G1645" i="48"/>
  <c r="G1646" i="48" l="1"/>
  <c r="J1646" i="48"/>
  <c r="U1647" i="48"/>
  <c r="B1647" i="48"/>
  <c r="N1647" i="48"/>
  <c r="A1648" i="48"/>
  <c r="T1647" i="48"/>
  <c r="K1647" i="48"/>
  <c r="L1647" i="48" s="1"/>
  <c r="M1647" i="48" s="1"/>
  <c r="C1647" i="48" a="1"/>
  <c r="C1647" i="48" s="1"/>
  <c r="G1647" i="48" s="1"/>
  <c r="O1647" i="48"/>
  <c r="F1647" i="48" a="1"/>
  <c r="F1647" i="48" s="1"/>
  <c r="R1646" i="48"/>
  <c r="S1646" i="48"/>
  <c r="H1646" i="48"/>
  <c r="Q1646" i="48"/>
  <c r="P1646" i="48"/>
  <c r="I1646" i="48"/>
  <c r="D1646" i="48"/>
  <c r="E1646" i="48" s="1"/>
  <c r="J1647" i="48" l="1"/>
  <c r="P1647" i="48"/>
  <c r="Q1647" i="48"/>
  <c r="B1648" i="48"/>
  <c r="U1648" i="48"/>
  <c r="O1648" i="48"/>
  <c r="K1648" i="48"/>
  <c r="L1648" i="48" s="1"/>
  <c r="M1648" i="48" s="1"/>
  <c r="T1648" i="48"/>
  <c r="C1648" i="48" a="1"/>
  <c r="C1648" i="48" s="1"/>
  <c r="J1648" i="48" s="1"/>
  <c r="F1648" i="48" a="1"/>
  <c r="F1648" i="48" s="1"/>
  <c r="A1649" i="48"/>
  <c r="N1648" i="48"/>
  <c r="H1647" i="48"/>
  <c r="I1647" i="48"/>
  <c r="D1647" i="48"/>
  <c r="E1647" i="48" s="1"/>
  <c r="R1647" i="48"/>
  <c r="S1647" i="48"/>
  <c r="S1648" i="48" l="1"/>
  <c r="P1648" i="48"/>
  <c r="D1648" i="48"/>
  <c r="E1648" i="48" s="1"/>
  <c r="R1648" i="48"/>
  <c r="I1648" i="48"/>
  <c r="Q1648" i="48"/>
  <c r="H1648" i="48"/>
  <c r="T1649" i="48"/>
  <c r="C1649" i="48" a="1"/>
  <c r="C1649" i="48" s="1"/>
  <c r="K1649" i="48"/>
  <c r="L1649" i="48" s="1"/>
  <c r="M1649" i="48" s="1"/>
  <c r="O1649" i="48"/>
  <c r="U1649" i="48"/>
  <c r="F1649" i="48" a="1"/>
  <c r="F1649" i="48" s="1"/>
  <c r="A1650" i="48"/>
  <c r="B1649" i="48"/>
  <c r="N1649" i="48"/>
  <c r="G1648" i="48"/>
  <c r="I1649" i="48" l="1"/>
  <c r="G1649" i="48"/>
  <c r="J1649" i="48"/>
  <c r="N1650" i="48"/>
  <c r="C1650" i="48" a="1"/>
  <c r="C1650" i="48" s="1"/>
  <c r="P1650" i="48" s="1"/>
  <c r="F1650" i="48" a="1"/>
  <c r="F1650" i="48" s="1"/>
  <c r="T1650" i="48"/>
  <c r="U1650" i="48"/>
  <c r="A1651" i="48"/>
  <c r="B1650" i="48"/>
  <c r="K1650" i="48"/>
  <c r="L1650" i="48" s="1"/>
  <c r="M1650" i="48" s="1"/>
  <c r="O1650" i="48"/>
  <c r="P1649" i="48"/>
  <c r="S1649" i="48"/>
  <c r="H1649" i="48"/>
  <c r="D1649" i="48"/>
  <c r="E1649" i="48" s="1"/>
  <c r="Q1649" i="48"/>
  <c r="R1649" i="48"/>
  <c r="I1650" i="48" l="1"/>
  <c r="S1650" i="48"/>
  <c r="R1650" i="48"/>
  <c r="G1650" i="48"/>
  <c r="Q1650" i="48"/>
  <c r="J1650" i="48"/>
  <c r="H1650" i="48"/>
  <c r="D1650" i="48"/>
  <c r="E1650" i="48" s="1"/>
  <c r="C1651" i="48" a="1"/>
  <c r="C1651" i="48" s="1"/>
  <c r="B1651" i="48"/>
  <c r="K1651" i="48"/>
  <c r="L1651" i="48" s="1"/>
  <c r="M1651" i="48" s="1"/>
  <c r="N1651" i="48"/>
  <c r="F1651" i="48" a="1"/>
  <c r="F1651" i="48" s="1"/>
  <c r="O1651" i="48"/>
  <c r="T1651" i="48"/>
  <c r="A1652" i="48"/>
  <c r="U1651" i="48"/>
  <c r="D1651" i="48" l="1"/>
  <c r="E1651" i="48" s="1"/>
  <c r="Q1651" i="48"/>
  <c r="U1652" i="48"/>
  <c r="B1652" i="48"/>
  <c r="F1652" i="48" a="1"/>
  <c r="F1652" i="48" s="1"/>
  <c r="A1653" i="48"/>
  <c r="K1652" i="48"/>
  <c r="L1652" i="48" s="1"/>
  <c r="M1652" i="48" s="1"/>
  <c r="T1652" i="48"/>
  <c r="N1652" i="48"/>
  <c r="O1652" i="48"/>
  <c r="C1652" i="48" a="1"/>
  <c r="C1652" i="48" s="1"/>
  <c r="P1651" i="48"/>
  <c r="I1651" i="48"/>
  <c r="S1651" i="48"/>
  <c r="R1651" i="48"/>
  <c r="J1651" i="48"/>
  <c r="H1651" i="48"/>
  <c r="G1651" i="48"/>
  <c r="G1652" i="48" l="1"/>
  <c r="S1652" i="48"/>
  <c r="H1652" i="48"/>
  <c r="P1652" i="48"/>
  <c r="R1652" i="48"/>
  <c r="T1653" i="48"/>
  <c r="N1653" i="48"/>
  <c r="K1653" i="48"/>
  <c r="L1653" i="48" s="1"/>
  <c r="M1653" i="48" s="1"/>
  <c r="U1653" i="48"/>
  <c r="F1653" i="48" a="1"/>
  <c r="F1653" i="48" s="1"/>
  <c r="B1653" i="48"/>
  <c r="O1653" i="48"/>
  <c r="C1653" i="48" a="1"/>
  <c r="C1653" i="48" s="1"/>
  <c r="A1654" i="48"/>
  <c r="J1652" i="48"/>
  <c r="Q1652" i="48"/>
  <c r="I1652" i="48"/>
  <c r="D1652" i="48"/>
  <c r="E1652" i="48" s="1"/>
  <c r="G1653" i="48" l="1"/>
  <c r="I1653" i="48"/>
  <c r="J1653" i="48"/>
  <c r="S1653" i="48"/>
  <c r="T1654" i="48"/>
  <c r="K1654" i="48"/>
  <c r="L1654" i="48" s="1"/>
  <c r="M1654" i="48" s="1"/>
  <c r="A1655" i="48"/>
  <c r="O1654" i="48"/>
  <c r="U1654" i="48"/>
  <c r="N1654" i="48"/>
  <c r="F1654" i="48" a="1"/>
  <c r="F1654" i="48" s="1"/>
  <c r="B1654" i="48"/>
  <c r="C1654" i="48" a="1"/>
  <c r="C1654" i="48" s="1"/>
  <c r="H1653" i="48"/>
  <c r="D1653" i="48"/>
  <c r="E1653" i="48" s="1"/>
  <c r="Q1653" i="48"/>
  <c r="P1653" i="48"/>
  <c r="R1653" i="48"/>
  <c r="G1654" i="48" l="1"/>
  <c r="S1654" i="48"/>
  <c r="H1654" i="48"/>
  <c r="B1655" i="48"/>
  <c r="O1655" i="48"/>
  <c r="U1655" i="48"/>
  <c r="K1655" i="48"/>
  <c r="L1655" i="48" s="1"/>
  <c r="M1655" i="48" s="1"/>
  <c r="F1655" i="48" a="1"/>
  <c r="F1655" i="48" s="1"/>
  <c r="N1655" i="48"/>
  <c r="A1656" i="48"/>
  <c r="T1655" i="48"/>
  <c r="C1655" i="48" a="1"/>
  <c r="C1655" i="48" s="1"/>
  <c r="P1655" i="48" s="1"/>
  <c r="I1654" i="48"/>
  <c r="D1654" i="48"/>
  <c r="E1654" i="48" s="1"/>
  <c r="R1654" i="48"/>
  <c r="P1654" i="48"/>
  <c r="Q1654" i="48"/>
  <c r="J1654" i="48"/>
  <c r="J1655" i="48" l="1"/>
  <c r="R1655" i="48"/>
  <c r="H1655" i="48"/>
  <c r="Q1655" i="48"/>
  <c r="S1655" i="48"/>
  <c r="G1655" i="48"/>
  <c r="I1655" i="48"/>
  <c r="D1655" i="48"/>
  <c r="E1655" i="48" s="1"/>
  <c r="N1656" i="48"/>
  <c r="C1656" i="48" a="1"/>
  <c r="C1656" i="48" s="1"/>
  <c r="A1657" i="48"/>
  <c r="B1656" i="48"/>
  <c r="O1656" i="48"/>
  <c r="F1656" i="48" a="1"/>
  <c r="F1656" i="48" s="1"/>
  <c r="K1656" i="48"/>
  <c r="L1656" i="48" s="1"/>
  <c r="M1656" i="48" s="1"/>
  <c r="T1656" i="48"/>
  <c r="U1656" i="48"/>
  <c r="G1656" i="48" l="1"/>
  <c r="D1656" i="48"/>
  <c r="E1656" i="48" s="1"/>
  <c r="S1656" i="48"/>
  <c r="C1657" i="48" a="1"/>
  <c r="C1657" i="48" s="1"/>
  <c r="H1657" i="48" s="1"/>
  <c r="N1657" i="48"/>
  <c r="A1658" i="48"/>
  <c r="K1657" i="48"/>
  <c r="L1657" i="48" s="1"/>
  <c r="M1657" i="48" s="1"/>
  <c r="U1657" i="48"/>
  <c r="F1657" i="48" a="1"/>
  <c r="F1657" i="48" s="1"/>
  <c r="O1657" i="48"/>
  <c r="B1657" i="48"/>
  <c r="T1657" i="48"/>
  <c r="R1656" i="48"/>
  <c r="Q1656" i="48"/>
  <c r="P1656" i="48"/>
  <c r="H1656" i="48"/>
  <c r="J1656" i="48"/>
  <c r="I1656" i="48"/>
  <c r="Q1657" i="48" l="1"/>
  <c r="G1657" i="48"/>
  <c r="J1657" i="48"/>
  <c r="R1657" i="48"/>
  <c r="P1657" i="48"/>
  <c r="D1657" i="48"/>
  <c r="E1657" i="48" s="1"/>
  <c r="O1658" i="48"/>
  <c r="T1658" i="48"/>
  <c r="F1658" i="48" a="1"/>
  <c r="F1658" i="48" s="1"/>
  <c r="U1658" i="48"/>
  <c r="A1659" i="48"/>
  <c r="N1658" i="48"/>
  <c r="C1658" i="48" a="1"/>
  <c r="C1658" i="48" s="1"/>
  <c r="K1658" i="48"/>
  <c r="L1658" i="48" s="1"/>
  <c r="M1658" i="48" s="1"/>
  <c r="B1658" i="48"/>
  <c r="S1657" i="48"/>
  <c r="I1657" i="48"/>
  <c r="G1658" i="48" l="1"/>
  <c r="I1658" i="48"/>
  <c r="P1658" i="48"/>
  <c r="Q1658" i="48"/>
  <c r="S1658" i="48"/>
  <c r="J1658" i="48"/>
  <c r="D1658" i="48"/>
  <c r="E1658" i="48" s="1"/>
  <c r="N1659" i="48"/>
  <c r="T1659" i="48"/>
  <c r="K1659" i="48"/>
  <c r="L1659" i="48" s="1"/>
  <c r="M1659" i="48" s="1"/>
  <c r="F1659" i="48" a="1"/>
  <c r="F1659" i="48" s="1"/>
  <c r="A1660" i="48"/>
  <c r="O1659" i="48"/>
  <c r="C1659" i="48" a="1"/>
  <c r="C1659" i="48" s="1"/>
  <c r="G1659" i="48" s="1"/>
  <c r="U1659" i="48"/>
  <c r="B1659" i="48"/>
  <c r="R1658" i="48"/>
  <c r="H1658" i="48"/>
  <c r="J1659" i="48" l="1"/>
  <c r="H1659" i="48"/>
  <c r="I1659" i="48"/>
  <c r="F1660" i="48" a="1"/>
  <c r="F1660" i="48" s="1"/>
  <c r="O1660" i="48"/>
  <c r="N1660" i="48"/>
  <c r="T1660" i="48"/>
  <c r="A1661" i="48"/>
  <c r="B1660" i="48"/>
  <c r="U1660" i="48"/>
  <c r="K1660" i="48"/>
  <c r="L1660" i="48" s="1"/>
  <c r="M1660" i="48" s="1"/>
  <c r="C1660" i="48" a="1"/>
  <c r="C1660" i="48" s="1"/>
  <c r="D1659" i="48"/>
  <c r="E1659" i="48" s="1"/>
  <c r="P1659" i="48"/>
  <c r="Q1659" i="48"/>
  <c r="R1659" i="48"/>
  <c r="S1659" i="48"/>
  <c r="G1660" i="48" l="1"/>
  <c r="H1660" i="48"/>
  <c r="I1660" i="48"/>
  <c r="C1661" i="48" a="1"/>
  <c r="C1661" i="48" s="1"/>
  <c r="R1661" i="48" s="1"/>
  <c r="N1661" i="48"/>
  <c r="U1661" i="48"/>
  <c r="F1661" i="48" a="1"/>
  <c r="F1661" i="48" s="1"/>
  <c r="T1661" i="48"/>
  <c r="O1661" i="48"/>
  <c r="K1661" i="48"/>
  <c r="L1661" i="48" s="1"/>
  <c r="M1661" i="48" s="1"/>
  <c r="A1662" i="48"/>
  <c r="B1661" i="48"/>
  <c r="Q1660" i="48"/>
  <c r="D1660" i="48"/>
  <c r="E1660" i="48" s="1"/>
  <c r="J1660" i="48"/>
  <c r="S1660" i="48"/>
  <c r="R1660" i="48"/>
  <c r="P1660" i="48"/>
  <c r="H1661" i="48" l="1"/>
  <c r="I1661" i="48"/>
  <c r="Q1661" i="48"/>
  <c r="P1661" i="48"/>
  <c r="J1661" i="48"/>
  <c r="G1661" i="48"/>
  <c r="S1661" i="48"/>
  <c r="B1662" i="48"/>
  <c r="F1662" i="48" a="1"/>
  <c r="F1662" i="48" s="1"/>
  <c r="N1662" i="48"/>
  <c r="U1662" i="48"/>
  <c r="C1662" i="48" a="1"/>
  <c r="C1662" i="48" s="1"/>
  <c r="P1662" i="48" s="1"/>
  <c r="A1663" i="48"/>
  <c r="T1662" i="48"/>
  <c r="O1662" i="48"/>
  <c r="K1662" i="48"/>
  <c r="L1662" i="48" s="1"/>
  <c r="M1662" i="48" s="1"/>
  <c r="D1661" i="48"/>
  <c r="E1661" i="48" s="1"/>
  <c r="I1662" i="48" l="1"/>
  <c r="G1662" i="48"/>
  <c r="H1662" i="48"/>
  <c r="D1662" i="48"/>
  <c r="E1662" i="48" s="1"/>
  <c r="R1662" i="48"/>
  <c r="K1663" i="48"/>
  <c r="L1663" i="48" s="1"/>
  <c r="M1663" i="48" s="1"/>
  <c r="T1663" i="48"/>
  <c r="U1663" i="48"/>
  <c r="F1663" i="48" a="1"/>
  <c r="F1663" i="48" s="1"/>
  <c r="B1663" i="48"/>
  <c r="N1663" i="48"/>
  <c r="A1664" i="48"/>
  <c r="C1663" i="48" a="1"/>
  <c r="C1663" i="48" s="1"/>
  <c r="O1663" i="48"/>
  <c r="Q1662" i="48"/>
  <c r="J1662" i="48"/>
  <c r="S1662" i="48"/>
  <c r="G1663" i="48" l="1"/>
  <c r="P1663" i="48"/>
  <c r="D1663" i="48"/>
  <c r="E1663" i="48" s="1"/>
  <c r="H1663" i="48"/>
  <c r="I1663" i="48"/>
  <c r="J1663" i="48"/>
  <c r="S1663" i="48"/>
  <c r="R1663" i="48"/>
  <c r="Q1663" i="48"/>
  <c r="T1664" i="48"/>
  <c r="O1664" i="48"/>
  <c r="B1664" i="48"/>
  <c r="N1664" i="48"/>
  <c r="F1664" i="48" a="1"/>
  <c r="F1664" i="48" s="1"/>
  <c r="A1665" i="48"/>
  <c r="U1664" i="48"/>
  <c r="K1664" i="48"/>
  <c r="L1664" i="48" s="1"/>
  <c r="M1664" i="48" s="1"/>
  <c r="C1664" i="48" a="1"/>
  <c r="C1664" i="48" s="1"/>
  <c r="I1664" i="48" s="1"/>
  <c r="P1664" i="48" l="1"/>
  <c r="S1664" i="48"/>
  <c r="K1665" i="48"/>
  <c r="L1665" i="48" s="1"/>
  <c r="M1665" i="48" s="1"/>
  <c r="A1666" i="48"/>
  <c r="U1665" i="48"/>
  <c r="T1665" i="48"/>
  <c r="F1665" i="48" a="1"/>
  <c r="F1665" i="48" s="1"/>
  <c r="C1665" i="48" a="1"/>
  <c r="C1665" i="48" s="1"/>
  <c r="O1665" i="48"/>
  <c r="N1665" i="48"/>
  <c r="B1665" i="48"/>
  <c r="R1664" i="48"/>
  <c r="D1664" i="48"/>
  <c r="E1664" i="48" s="1"/>
  <c r="H1664" i="48"/>
  <c r="J1664" i="48"/>
  <c r="Q1664" i="48"/>
  <c r="G1664" i="48"/>
  <c r="G1665" i="48" l="1"/>
  <c r="P1665" i="48"/>
  <c r="S1665" i="48"/>
  <c r="J1665" i="48"/>
  <c r="O1666" i="48"/>
  <c r="C1666" i="48" a="1"/>
  <c r="C1666" i="48" s="1"/>
  <c r="T1666" i="48"/>
  <c r="K1666" i="48"/>
  <c r="L1666" i="48" s="1"/>
  <c r="M1666" i="48" s="1"/>
  <c r="B1666" i="48"/>
  <c r="N1666" i="48"/>
  <c r="U1666" i="48"/>
  <c r="F1666" i="48" a="1"/>
  <c r="F1666" i="48" s="1"/>
  <c r="A1667" i="48"/>
  <c r="H1665" i="48"/>
  <c r="D1665" i="48"/>
  <c r="E1665" i="48" s="1"/>
  <c r="R1665" i="48"/>
  <c r="Q1665" i="48"/>
  <c r="I1665" i="48"/>
  <c r="G1666" i="48" l="1"/>
  <c r="R1666" i="48"/>
  <c r="D1666" i="48"/>
  <c r="E1666" i="48" s="1"/>
  <c r="J1666" i="48"/>
  <c r="I1666" i="48"/>
  <c r="Q1666" i="48"/>
  <c r="B1667" i="48"/>
  <c r="O1667" i="48"/>
  <c r="N1667" i="48"/>
  <c r="A1668" i="48"/>
  <c r="T1667" i="48"/>
  <c r="U1667" i="48"/>
  <c r="C1667" i="48" a="1"/>
  <c r="C1667" i="48" s="1"/>
  <c r="F1667" i="48" a="1"/>
  <c r="F1667" i="48" s="1"/>
  <c r="K1667" i="48"/>
  <c r="L1667" i="48" s="1"/>
  <c r="M1667" i="48" s="1"/>
  <c r="P1666" i="48"/>
  <c r="S1666" i="48"/>
  <c r="H1666" i="48"/>
  <c r="S1667" i="48" l="1"/>
  <c r="H1667" i="48"/>
  <c r="Q1667" i="48"/>
  <c r="J1667" i="48"/>
  <c r="I1667" i="48"/>
  <c r="G1667" i="48"/>
  <c r="P1667" i="48"/>
  <c r="R1667" i="48"/>
  <c r="D1667" i="48"/>
  <c r="E1667" i="48" s="1"/>
  <c r="O1668" i="48"/>
  <c r="A1669" i="48"/>
  <c r="F1668" i="48" a="1"/>
  <c r="F1668" i="48" s="1"/>
  <c r="K1668" i="48"/>
  <c r="L1668" i="48" s="1"/>
  <c r="M1668" i="48" s="1"/>
  <c r="B1668" i="48"/>
  <c r="N1668" i="48"/>
  <c r="T1668" i="48"/>
  <c r="U1668" i="48"/>
  <c r="C1668" i="48" a="1"/>
  <c r="C1668" i="48" s="1"/>
  <c r="G1668" i="48" l="1"/>
  <c r="J1668" i="48"/>
  <c r="H1668" i="48"/>
  <c r="S1668" i="48"/>
  <c r="P1668" i="48"/>
  <c r="D1668" i="48"/>
  <c r="E1668" i="48" s="1"/>
  <c r="I1668" i="48"/>
  <c r="R1668" i="48"/>
  <c r="C1669" i="48" a="1"/>
  <c r="C1669" i="48" s="1"/>
  <c r="H1669" i="48" s="1"/>
  <c r="B1669" i="48"/>
  <c r="K1669" i="48"/>
  <c r="L1669" i="48" s="1"/>
  <c r="M1669" i="48" s="1"/>
  <c r="U1669" i="48"/>
  <c r="F1669" i="48" a="1"/>
  <c r="F1669" i="48" s="1"/>
  <c r="T1669" i="48"/>
  <c r="A1670" i="48"/>
  <c r="O1669" i="48"/>
  <c r="N1669" i="48"/>
  <c r="Q1668" i="48"/>
  <c r="I1669" i="48" l="1"/>
  <c r="R1669" i="48"/>
  <c r="A1671" i="48"/>
  <c r="C1670" i="48" a="1"/>
  <c r="C1670" i="48" s="1"/>
  <c r="I1670" i="48" s="1"/>
  <c r="T1670" i="48"/>
  <c r="K1670" i="48"/>
  <c r="L1670" i="48" s="1"/>
  <c r="M1670" i="48" s="1"/>
  <c r="N1670" i="48"/>
  <c r="O1670" i="48"/>
  <c r="U1670" i="48"/>
  <c r="B1670" i="48"/>
  <c r="F1670" i="48" a="1"/>
  <c r="F1670" i="48" s="1"/>
  <c r="D1669" i="48"/>
  <c r="E1669" i="48" s="1"/>
  <c r="Q1669" i="48"/>
  <c r="P1669" i="48"/>
  <c r="S1669" i="48"/>
  <c r="J1669" i="48"/>
  <c r="G1669" i="48"/>
  <c r="T1671" i="48" l="1"/>
  <c r="O1671" i="48"/>
  <c r="C1671" i="48" a="1"/>
  <c r="C1671" i="48" s="1"/>
  <c r="F1671" i="48" a="1"/>
  <c r="F1671" i="48" s="1"/>
  <c r="N1671" i="48"/>
  <c r="B1671" i="48"/>
  <c r="A1672" i="48"/>
  <c r="U1671" i="48"/>
  <c r="K1671" i="48"/>
  <c r="L1671" i="48" s="1"/>
  <c r="M1671" i="48" s="1"/>
  <c r="H1670" i="48"/>
  <c r="J1670" i="48"/>
  <c r="R1670" i="48"/>
  <c r="D1670" i="48"/>
  <c r="E1670" i="48" s="1"/>
  <c r="P1670" i="48"/>
  <c r="S1670" i="48"/>
  <c r="Q1670" i="48"/>
  <c r="G1670" i="48"/>
  <c r="S1671" i="48" l="1"/>
  <c r="D1671" i="48"/>
  <c r="E1671" i="48" s="1"/>
  <c r="R1671" i="48"/>
  <c r="N1672" i="48"/>
  <c r="K1672" i="48"/>
  <c r="L1672" i="48" s="1"/>
  <c r="M1672" i="48" s="1"/>
  <c r="A1673" i="48"/>
  <c r="O1672" i="48"/>
  <c r="T1672" i="48"/>
  <c r="B1672" i="48"/>
  <c r="U1672" i="48"/>
  <c r="C1672" i="48" a="1"/>
  <c r="C1672" i="48" s="1"/>
  <c r="F1672" i="48" a="1"/>
  <c r="F1672" i="48" s="1"/>
  <c r="P1671" i="48"/>
  <c r="G1671" i="48"/>
  <c r="Q1671" i="48"/>
  <c r="H1671" i="48"/>
  <c r="J1671" i="48"/>
  <c r="I1671" i="48"/>
  <c r="G1672" i="48" l="1"/>
  <c r="J1672" i="48"/>
  <c r="I1672" i="48"/>
  <c r="D1672" i="48"/>
  <c r="E1672" i="48" s="1"/>
  <c r="H1672" i="48"/>
  <c r="P1672" i="48"/>
  <c r="O1673" i="48"/>
  <c r="A1674" i="48"/>
  <c r="T1673" i="48"/>
  <c r="N1673" i="48"/>
  <c r="K1673" i="48"/>
  <c r="L1673" i="48" s="1"/>
  <c r="M1673" i="48" s="1"/>
  <c r="C1673" i="48" a="1"/>
  <c r="C1673" i="48" s="1"/>
  <c r="F1673" i="48" a="1"/>
  <c r="F1673" i="48" s="1"/>
  <c r="B1673" i="48"/>
  <c r="U1673" i="48"/>
  <c r="S1672" i="48"/>
  <c r="Q1672" i="48"/>
  <c r="R1672" i="48"/>
  <c r="G1673" i="48" l="1"/>
  <c r="R1673" i="48"/>
  <c r="O1674" i="48"/>
  <c r="T1674" i="48"/>
  <c r="C1674" i="48" a="1"/>
  <c r="C1674" i="48" s="1"/>
  <c r="P1674" i="48" s="1"/>
  <c r="A1675" i="48"/>
  <c r="U1674" i="48"/>
  <c r="K1674" i="48"/>
  <c r="L1674" i="48" s="1"/>
  <c r="M1674" i="48" s="1"/>
  <c r="N1674" i="48"/>
  <c r="F1674" i="48" a="1"/>
  <c r="F1674" i="48" s="1"/>
  <c r="B1674" i="48"/>
  <c r="I1673" i="48"/>
  <c r="D1673" i="48"/>
  <c r="E1673" i="48" s="1"/>
  <c r="S1673" i="48"/>
  <c r="P1673" i="48"/>
  <c r="H1673" i="48"/>
  <c r="Q1673" i="48"/>
  <c r="J1673" i="48"/>
  <c r="I1674" i="48" l="1"/>
  <c r="Q1674" i="48"/>
  <c r="S1674" i="48"/>
  <c r="R1674" i="48"/>
  <c r="G1674" i="48"/>
  <c r="J1674" i="48"/>
  <c r="D1674" i="48"/>
  <c r="E1674" i="48" s="1"/>
  <c r="T1675" i="48"/>
  <c r="N1675" i="48"/>
  <c r="B1675" i="48"/>
  <c r="O1675" i="48"/>
  <c r="F1675" i="48" a="1"/>
  <c r="F1675" i="48" s="1"/>
  <c r="K1675" i="48"/>
  <c r="L1675" i="48" s="1"/>
  <c r="M1675" i="48" s="1"/>
  <c r="C1675" i="48" a="1"/>
  <c r="C1675" i="48" s="1"/>
  <c r="A1676" i="48"/>
  <c r="U1675" i="48"/>
  <c r="H1674" i="48"/>
  <c r="G1675" i="48" l="1"/>
  <c r="Q1675" i="48"/>
  <c r="D1675" i="48"/>
  <c r="E1675" i="48" s="1"/>
  <c r="H1675" i="48"/>
  <c r="J1675" i="48"/>
  <c r="R1675" i="48"/>
  <c r="N1676" i="48"/>
  <c r="O1676" i="48"/>
  <c r="K1676" i="48"/>
  <c r="L1676" i="48" s="1"/>
  <c r="M1676" i="48" s="1"/>
  <c r="C1676" i="48" a="1"/>
  <c r="C1676" i="48" s="1"/>
  <c r="I1676" i="48" s="1"/>
  <c r="U1676" i="48"/>
  <c r="T1676" i="48"/>
  <c r="F1676" i="48" a="1"/>
  <c r="F1676" i="48" s="1"/>
  <c r="B1676" i="48"/>
  <c r="A1677" i="48"/>
  <c r="I1675" i="48"/>
  <c r="P1675" i="48"/>
  <c r="S1675" i="48"/>
  <c r="P1676" i="48" l="1"/>
  <c r="H1676" i="48"/>
  <c r="R1676" i="48"/>
  <c r="Q1676" i="48"/>
  <c r="T1677" i="48"/>
  <c r="B1677" i="48"/>
  <c r="C1677" i="48" a="1"/>
  <c r="C1677" i="48" s="1"/>
  <c r="F1677" i="48" a="1"/>
  <c r="F1677" i="48" s="1"/>
  <c r="N1677" i="48"/>
  <c r="U1677" i="48"/>
  <c r="O1677" i="48"/>
  <c r="K1677" i="48"/>
  <c r="L1677" i="48" s="1"/>
  <c r="M1677" i="48" s="1"/>
  <c r="A1678" i="48"/>
  <c r="D1676" i="48"/>
  <c r="E1676" i="48" s="1"/>
  <c r="J1676" i="48"/>
  <c r="S1676" i="48"/>
  <c r="G1676" i="48"/>
  <c r="G1677" i="48" l="1"/>
  <c r="J1677" i="48"/>
  <c r="A1679" i="48"/>
  <c r="U1678" i="48"/>
  <c r="T1678" i="48"/>
  <c r="F1678" i="48" a="1"/>
  <c r="F1678" i="48" s="1"/>
  <c r="C1678" i="48" a="1"/>
  <c r="C1678" i="48" s="1"/>
  <c r="O1678" i="48"/>
  <c r="N1678" i="48"/>
  <c r="K1678" i="48"/>
  <c r="L1678" i="48" s="1"/>
  <c r="M1678" i="48" s="1"/>
  <c r="B1678" i="48"/>
  <c r="H1677" i="48"/>
  <c r="Q1677" i="48"/>
  <c r="I1677" i="48"/>
  <c r="D1677" i="48"/>
  <c r="E1677" i="48" s="1"/>
  <c r="P1677" i="48"/>
  <c r="R1677" i="48"/>
  <c r="S1677" i="48"/>
  <c r="D1678" i="48" l="1"/>
  <c r="E1678" i="48" s="1"/>
  <c r="Q1678" i="48"/>
  <c r="I1678" i="48"/>
  <c r="G1678" i="48"/>
  <c r="J1678" i="48"/>
  <c r="H1678" i="48"/>
  <c r="S1678" i="48"/>
  <c r="U1679" i="48"/>
  <c r="N1679" i="48"/>
  <c r="A1680" i="48"/>
  <c r="O1679" i="48"/>
  <c r="C1679" i="48" a="1"/>
  <c r="C1679" i="48" s="1"/>
  <c r="B1679" i="48"/>
  <c r="K1679" i="48"/>
  <c r="L1679" i="48" s="1"/>
  <c r="M1679" i="48" s="1"/>
  <c r="F1679" i="48" a="1"/>
  <c r="F1679" i="48" s="1"/>
  <c r="T1679" i="48"/>
  <c r="P1678" i="48"/>
  <c r="R1678" i="48"/>
  <c r="G1679" i="48" l="1"/>
  <c r="P1679" i="48"/>
  <c r="I1679" i="48"/>
  <c r="F1680" i="48" a="1"/>
  <c r="F1680" i="48" s="1"/>
  <c r="C1680" i="48" a="1"/>
  <c r="C1680" i="48" s="1"/>
  <c r="G1680" i="48" s="1"/>
  <c r="T1680" i="48"/>
  <c r="K1680" i="48"/>
  <c r="L1680" i="48" s="1"/>
  <c r="M1680" i="48" s="1"/>
  <c r="U1680" i="48"/>
  <c r="O1680" i="48"/>
  <c r="B1680" i="48"/>
  <c r="N1680" i="48"/>
  <c r="A1681" i="48"/>
  <c r="Q1679" i="48"/>
  <c r="S1679" i="48"/>
  <c r="D1679" i="48"/>
  <c r="E1679" i="48" s="1"/>
  <c r="R1679" i="48"/>
  <c r="J1679" i="48"/>
  <c r="H1679" i="48"/>
  <c r="D1680" i="48" l="1"/>
  <c r="E1680" i="48" s="1"/>
  <c r="H1680" i="48"/>
  <c r="Q1680" i="48"/>
  <c r="J1680" i="48"/>
  <c r="P1680" i="48"/>
  <c r="U1681" i="48"/>
  <c r="B1681" i="48"/>
  <c r="O1681" i="48"/>
  <c r="K1681" i="48"/>
  <c r="L1681" i="48" s="1"/>
  <c r="M1681" i="48" s="1"/>
  <c r="T1681" i="48"/>
  <c r="F1681" i="48" a="1"/>
  <c r="F1681" i="48" s="1"/>
  <c r="C1681" i="48" a="1"/>
  <c r="C1681" i="48" s="1"/>
  <c r="G1681" i="48" s="1"/>
  <c r="N1681" i="48"/>
  <c r="A1682" i="48"/>
  <c r="R1680" i="48"/>
  <c r="I1680" i="48"/>
  <c r="S1680" i="48"/>
  <c r="D1681" i="48" l="1"/>
  <c r="E1681" i="48" s="1"/>
  <c r="S1681" i="48"/>
  <c r="Q1681" i="48"/>
  <c r="K1682" i="48"/>
  <c r="L1682" i="48" s="1"/>
  <c r="M1682" i="48" s="1"/>
  <c r="O1682" i="48"/>
  <c r="B1682" i="48"/>
  <c r="T1682" i="48"/>
  <c r="C1682" i="48" a="1"/>
  <c r="C1682" i="48" s="1"/>
  <c r="U1682" i="48"/>
  <c r="F1682" i="48" a="1"/>
  <c r="F1682" i="48" s="1"/>
  <c r="A1683" i="48"/>
  <c r="N1682" i="48"/>
  <c r="P1681" i="48"/>
  <c r="J1681" i="48"/>
  <c r="H1681" i="48"/>
  <c r="I1681" i="48"/>
  <c r="R1681" i="48"/>
  <c r="G1682" i="48" l="1"/>
  <c r="I1682" i="48"/>
  <c r="R1682" i="48"/>
  <c r="S1682" i="48"/>
  <c r="Q1682" i="48"/>
  <c r="H1682" i="48"/>
  <c r="P1682" i="48"/>
  <c r="C1683" i="48" a="1"/>
  <c r="C1683" i="48" s="1"/>
  <c r="I1683" i="48" s="1"/>
  <c r="F1683" i="48" a="1"/>
  <c r="F1683" i="48" s="1"/>
  <c r="T1683" i="48"/>
  <c r="N1683" i="48"/>
  <c r="A1684" i="48"/>
  <c r="O1683" i="48"/>
  <c r="K1683" i="48"/>
  <c r="L1683" i="48" s="1"/>
  <c r="M1683" i="48" s="1"/>
  <c r="B1683" i="48"/>
  <c r="U1683" i="48"/>
  <c r="J1682" i="48"/>
  <c r="D1682" i="48"/>
  <c r="E1682" i="48" s="1"/>
  <c r="J1683" i="48" l="1"/>
  <c r="G1683" i="48"/>
  <c r="D1683" i="48"/>
  <c r="E1683" i="48" s="1"/>
  <c r="R1683" i="48"/>
  <c r="P1683" i="48"/>
  <c r="H1683" i="48"/>
  <c r="F1684" i="48" a="1"/>
  <c r="F1684" i="48" s="1"/>
  <c r="T1684" i="48"/>
  <c r="O1684" i="48"/>
  <c r="U1684" i="48"/>
  <c r="N1684" i="48"/>
  <c r="A1685" i="48"/>
  <c r="B1684" i="48"/>
  <c r="C1684" i="48" a="1"/>
  <c r="C1684" i="48" s="1"/>
  <c r="K1684" i="48"/>
  <c r="L1684" i="48" s="1"/>
  <c r="M1684" i="48" s="1"/>
  <c r="S1683" i="48"/>
  <c r="Q1683" i="48"/>
  <c r="S1684" i="48" l="1"/>
  <c r="D1684" i="48"/>
  <c r="E1684" i="48" s="1"/>
  <c r="P1684" i="48"/>
  <c r="G1684" i="48"/>
  <c r="J1684" i="48"/>
  <c r="Q1684" i="48"/>
  <c r="A1686" i="48"/>
  <c r="O1685" i="48"/>
  <c r="T1685" i="48"/>
  <c r="C1685" i="48" a="1"/>
  <c r="C1685" i="48" s="1"/>
  <c r="U1685" i="48"/>
  <c r="B1685" i="48"/>
  <c r="F1685" i="48" a="1"/>
  <c r="F1685" i="48" s="1"/>
  <c r="K1685" i="48"/>
  <c r="L1685" i="48" s="1"/>
  <c r="M1685" i="48" s="1"/>
  <c r="N1685" i="48"/>
  <c r="I1684" i="48"/>
  <c r="H1684" i="48"/>
  <c r="R1684" i="48"/>
  <c r="P1685" i="48" l="1"/>
  <c r="G1685" i="48"/>
  <c r="Q1685" i="48"/>
  <c r="R1685" i="48"/>
  <c r="C1686" i="48" a="1"/>
  <c r="C1686" i="48" s="1"/>
  <c r="S1686" i="48" s="1"/>
  <c r="F1686" i="48" a="1"/>
  <c r="F1686" i="48" s="1"/>
  <c r="B1686" i="48"/>
  <c r="U1686" i="48"/>
  <c r="T1686" i="48"/>
  <c r="A1687" i="48"/>
  <c r="O1686" i="48"/>
  <c r="K1686" i="48"/>
  <c r="L1686" i="48" s="1"/>
  <c r="M1686" i="48" s="1"/>
  <c r="N1686" i="48"/>
  <c r="D1685" i="48"/>
  <c r="E1685" i="48" s="1"/>
  <c r="H1685" i="48"/>
  <c r="I1685" i="48"/>
  <c r="J1685" i="48"/>
  <c r="S1685" i="48"/>
  <c r="R1686" i="48" l="1"/>
  <c r="I1686" i="48"/>
  <c r="D1686" i="48"/>
  <c r="E1686" i="48" s="1"/>
  <c r="G1686" i="48"/>
  <c r="J1686" i="48"/>
  <c r="H1686" i="48"/>
  <c r="Q1686" i="48"/>
  <c r="F1687" i="48" a="1"/>
  <c r="F1687" i="48" s="1"/>
  <c r="C1687" i="48" a="1"/>
  <c r="C1687" i="48" s="1"/>
  <c r="S1687" i="48" s="1"/>
  <c r="N1687" i="48"/>
  <c r="O1687" i="48"/>
  <c r="B1687" i="48"/>
  <c r="U1687" i="48"/>
  <c r="T1687" i="48"/>
  <c r="A1688" i="48"/>
  <c r="K1687" i="48"/>
  <c r="L1687" i="48" s="1"/>
  <c r="M1687" i="48" s="1"/>
  <c r="P1686" i="48"/>
  <c r="H1687" i="48" l="1"/>
  <c r="F1688" i="48" a="1"/>
  <c r="F1688" i="48" s="1"/>
  <c r="A1689" i="48"/>
  <c r="N1688" i="48"/>
  <c r="T1688" i="48"/>
  <c r="U1688" i="48"/>
  <c r="C1688" i="48" a="1"/>
  <c r="C1688" i="48" s="1"/>
  <c r="G1688" i="48" s="1"/>
  <c r="O1688" i="48"/>
  <c r="B1688" i="48"/>
  <c r="K1688" i="48"/>
  <c r="L1688" i="48" s="1"/>
  <c r="M1688" i="48" s="1"/>
  <c r="P1687" i="48"/>
  <c r="J1687" i="48"/>
  <c r="D1687" i="48"/>
  <c r="E1687" i="48" s="1"/>
  <c r="Q1687" i="48"/>
  <c r="I1687" i="48"/>
  <c r="R1687" i="48"/>
  <c r="G1687" i="48"/>
  <c r="J1688" i="48" l="1"/>
  <c r="Q1688" i="48"/>
  <c r="H1688" i="48"/>
  <c r="R1688" i="48"/>
  <c r="P1688" i="48"/>
  <c r="D1688" i="48"/>
  <c r="E1688" i="48" s="1"/>
  <c r="I1688" i="48"/>
  <c r="T1689" i="48"/>
  <c r="A1690" i="48"/>
  <c r="C1689" i="48" a="1"/>
  <c r="C1689" i="48" s="1"/>
  <c r="U1689" i="48"/>
  <c r="O1689" i="48"/>
  <c r="B1689" i="48"/>
  <c r="N1689" i="48"/>
  <c r="K1689" i="48"/>
  <c r="L1689" i="48" s="1"/>
  <c r="M1689" i="48" s="1"/>
  <c r="F1689" i="48" a="1"/>
  <c r="F1689" i="48" s="1"/>
  <c r="S1688" i="48"/>
  <c r="D1689" i="48" l="1"/>
  <c r="E1689" i="48" s="1"/>
  <c r="P1689" i="48"/>
  <c r="S1689" i="48"/>
  <c r="H1689" i="48"/>
  <c r="I1689" i="48"/>
  <c r="J1689" i="48"/>
  <c r="Q1689" i="48"/>
  <c r="G1689" i="48"/>
  <c r="R1689" i="48"/>
  <c r="F1690" i="48" a="1"/>
  <c r="F1690" i="48" s="1"/>
  <c r="K1690" i="48"/>
  <c r="L1690" i="48" s="1"/>
  <c r="M1690" i="48" s="1"/>
  <c r="B1690" i="48"/>
  <c r="A1691" i="48"/>
  <c r="U1690" i="48"/>
  <c r="T1690" i="48"/>
  <c r="N1690" i="48"/>
  <c r="C1690" i="48" a="1"/>
  <c r="C1690" i="48" s="1"/>
  <c r="O1690" i="48"/>
  <c r="G1690" i="48" l="1"/>
  <c r="R1690" i="48"/>
  <c r="J1690" i="48"/>
  <c r="D1690" i="48"/>
  <c r="E1690" i="48" s="1"/>
  <c r="I1690" i="48"/>
  <c r="Q1690" i="48"/>
  <c r="H1690" i="48"/>
  <c r="P1690" i="48"/>
  <c r="N1691" i="48"/>
  <c r="K1691" i="48"/>
  <c r="L1691" i="48" s="1"/>
  <c r="M1691" i="48" s="1"/>
  <c r="A1692" i="48"/>
  <c r="C1691" i="48" a="1"/>
  <c r="C1691" i="48" s="1"/>
  <c r="H1691" i="48" s="1"/>
  <c r="F1691" i="48" a="1"/>
  <c r="F1691" i="48" s="1"/>
  <c r="O1691" i="48"/>
  <c r="U1691" i="48"/>
  <c r="B1691" i="48"/>
  <c r="T1691" i="48"/>
  <c r="S1690" i="48"/>
  <c r="D1691" i="48" l="1"/>
  <c r="E1691" i="48" s="1"/>
  <c r="Q1691" i="48"/>
  <c r="J1691" i="48"/>
  <c r="I1691" i="48"/>
  <c r="P1691" i="48"/>
  <c r="G1691" i="48"/>
  <c r="S1691" i="48"/>
  <c r="T1692" i="48"/>
  <c r="U1692" i="48"/>
  <c r="F1692" i="48" a="1"/>
  <c r="F1692" i="48" s="1"/>
  <c r="A1693" i="48"/>
  <c r="K1692" i="48"/>
  <c r="L1692" i="48" s="1"/>
  <c r="M1692" i="48" s="1"/>
  <c r="N1692" i="48"/>
  <c r="C1692" i="48" a="1"/>
  <c r="C1692" i="48" s="1"/>
  <c r="B1692" i="48"/>
  <c r="O1692" i="48"/>
  <c r="R1691" i="48"/>
  <c r="G1692" i="48" l="1"/>
  <c r="H1692" i="48"/>
  <c r="S1692" i="48"/>
  <c r="D1692" i="48"/>
  <c r="E1692" i="48" s="1"/>
  <c r="Q1692" i="48"/>
  <c r="R1692" i="48"/>
  <c r="I1692" i="48"/>
  <c r="T1693" i="48"/>
  <c r="K1693" i="48"/>
  <c r="L1693" i="48" s="1"/>
  <c r="M1693" i="48" s="1"/>
  <c r="B1693" i="48"/>
  <c r="O1693" i="48"/>
  <c r="C1693" i="48" a="1"/>
  <c r="C1693" i="48" s="1"/>
  <c r="J1693" i="48" s="1"/>
  <c r="A1694" i="48"/>
  <c r="F1693" i="48" a="1"/>
  <c r="F1693" i="48" s="1"/>
  <c r="U1693" i="48"/>
  <c r="N1693" i="48"/>
  <c r="J1692" i="48"/>
  <c r="P1692" i="48"/>
  <c r="Q1693" i="48" l="1"/>
  <c r="S1693" i="48"/>
  <c r="H1693" i="48"/>
  <c r="C1694" i="48" a="1"/>
  <c r="C1694" i="48" s="1"/>
  <c r="A1695" i="48"/>
  <c r="B1694" i="48"/>
  <c r="K1694" i="48"/>
  <c r="L1694" i="48" s="1"/>
  <c r="M1694" i="48" s="1"/>
  <c r="O1694" i="48"/>
  <c r="U1694" i="48"/>
  <c r="F1694" i="48" a="1"/>
  <c r="F1694" i="48" s="1"/>
  <c r="T1694" i="48"/>
  <c r="N1694" i="48"/>
  <c r="I1693" i="48"/>
  <c r="G1693" i="48"/>
  <c r="R1693" i="48"/>
  <c r="P1693" i="48"/>
  <c r="D1693" i="48"/>
  <c r="E1693" i="48" s="1"/>
  <c r="S1694" i="48" l="1"/>
  <c r="G1694" i="48"/>
  <c r="D1694" i="48"/>
  <c r="E1694" i="48" s="1"/>
  <c r="I1694" i="48"/>
  <c r="H1694" i="48"/>
  <c r="R1694" i="48"/>
  <c r="P1694" i="48"/>
  <c r="Q1694" i="48"/>
  <c r="U1695" i="48"/>
  <c r="C1695" i="48" a="1"/>
  <c r="C1695" i="48" s="1"/>
  <c r="S1695" i="48" s="1"/>
  <c r="B1695" i="48"/>
  <c r="O1695" i="48"/>
  <c r="F1695" i="48" a="1"/>
  <c r="F1695" i="48" s="1"/>
  <c r="K1695" i="48"/>
  <c r="L1695" i="48" s="1"/>
  <c r="M1695" i="48" s="1"/>
  <c r="A1696" i="48"/>
  <c r="T1695" i="48"/>
  <c r="N1695" i="48"/>
  <c r="J1694" i="48"/>
  <c r="H1695" i="48" l="1"/>
  <c r="B1696" i="48"/>
  <c r="U1696" i="48"/>
  <c r="O1696" i="48"/>
  <c r="F1696" i="48" a="1"/>
  <c r="F1696" i="48" s="1"/>
  <c r="C1696" i="48" a="1"/>
  <c r="C1696" i="48" s="1"/>
  <c r="G1696" i="48" s="1"/>
  <c r="A1697" i="48"/>
  <c r="K1696" i="48"/>
  <c r="L1696" i="48" s="1"/>
  <c r="M1696" i="48" s="1"/>
  <c r="N1696" i="48"/>
  <c r="T1696" i="48"/>
  <c r="R1695" i="48"/>
  <c r="I1695" i="48"/>
  <c r="Q1695" i="48"/>
  <c r="P1695" i="48"/>
  <c r="D1695" i="48"/>
  <c r="E1695" i="48" s="1"/>
  <c r="J1695" i="48"/>
  <c r="G1695" i="48"/>
  <c r="D1696" i="48" l="1"/>
  <c r="E1696" i="48" s="1"/>
  <c r="P1696" i="48"/>
  <c r="I1696" i="48"/>
  <c r="A1698" i="48"/>
  <c r="N1697" i="48"/>
  <c r="F1697" i="48" a="1"/>
  <c r="F1697" i="48" s="1"/>
  <c r="U1697" i="48"/>
  <c r="O1697" i="48"/>
  <c r="T1697" i="48"/>
  <c r="K1697" i="48"/>
  <c r="L1697" i="48" s="1"/>
  <c r="M1697" i="48" s="1"/>
  <c r="C1697" i="48" a="1"/>
  <c r="C1697" i="48" s="1"/>
  <c r="B1697" i="48"/>
  <c r="R1696" i="48"/>
  <c r="S1696" i="48"/>
  <c r="Q1696" i="48"/>
  <c r="H1696" i="48"/>
  <c r="J1696" i="48"/>
  <c r="S1697" i="48" l="1"/>
  <c r="D1697" i="48"/>
  <c r="E1697" i="48" s="1"/>
  <c r="R1697" i="48"/>
  <c r="H1697" i="48"/>
  <c r="U1698" i="48"/>
  <c r="A1699" i="48"/>
  <c r="K1698" i="48"/>
  <c r="L1698" i="48" s="1"/>
  <c r="M1698" i="48" s="1"/>
  <c r="O1698" i="48"/>
  <c r="T1698" i="48"/>
  <c r="C1698" i="48" a="1"/>
  <c r="C1698" i="48" s="1"/>
  <c r="Q1698" i="48" s="1"/>
  <c r="N1698" i="48"/>
  <c r="B1698" i="48"/>
  <c r="F1698" i="48" a="1"/>
  <c r="F1698" i="48" s="1"/>
  <c r="Q1697" i="48"/>
  <c r="I1697" i="48"/>
  <c r="G1697" i="48"/>
  <c r="J1697" i="48"/>
  <c r="P1697" i="48"/>
  <c r="S1698" i="48" l="1"/>
  <c r="D1698" i="48"/>
  <c r="E1698" i="48" s="1"/>
  <c r="R1698" i="48"/>
  <c r="J1698" i="48"/>
  <c r="H1698" i="48"/>
  <c r="C1699" i="48" a="1"/>
  <c r="C1699" i="48" s="1"/>
  <c r="P1699" i="48" s="1"/>
  <c r="F1699" i="48" a="1"/>
  <c r="F1699" i="48" s="1"/>
  <c r="N1699" i="48"/>
  <c r="T1699" i="48"/>
  <c r="K1699" i="48"/>
  <c r="L1699" i="48" s="1"/>
  <c r="M1699" i="48" s="1"/>
  <c r="O1699" i="48"/>
  <c r="B1699" i="48"/>
  <c r="U1699" i="48"/>
  <c r="A4" i="50"/>
  <c r="A4" i="49"/>
  <c r="J63" i="50"/>
  <c r="I1698" i="48"/>
  <c r="P1698" i="48"/>
  <c r="G1698" i="48"/>
  <c r="I4" i="49" l="1"/>
  <c r="B4" i="49"/>
  <c r="A5" i="49"/>
  <c r="H5" i="49" s="1"/>
  <c r="E4" i="49"/>
  <c r="F4" i="49" s="1"/>
  <c r="G4" i="49" s="1"/>
  <c r="J4" i="49"/>
  <c r="H4" i="49"/>
  <c r="R1699" i="48"/>
  <c r="D1699" i="48"/>
  <c r="E1699" i="48" s="1"/>
  <c r="J1699" i="48"/>
  <c r="G1699" i="48"/>
  <c r="C25" i="58"/>
  <c r="J3" i="50"/>
  <c r="A5" i="50"/>
  <c r="Q1699" i="48"/>
  <c r="S1699" i="48"/>
  <c r="I1699" i="48"/>
  <c r="H1699" i="48"/>
  <c r="E5" i="49" l="1"/>
  <c r="F5" i="49" s="1"/>
  <c r="G5" i="49" s="1"/>
  <c r="E3" i="50"/>
  <c r="F3" i="50"/>
  <c r="B3" i="50"/>
  <c r="F4" i="50"/>
  <c r="E4" i="50"/>
  <c r="B4" i="50"/>
  <c r="J5" i="49"/>
  <c r="A6" i="49"/>
  <c r="E6" i="49" s="1"/>
  <c r="F6" i="49" s="1"/>
  <c r="I5" i="49"/>
  <c r="D4" i="49"/>
  <c r="C4" i="49"/>
  <c r="J4" i="50"/>
  <c r="A6" i="50"/>
  <c r="E5" i="50" s="1"/>
  <c r="B5" i="49"/>
  <c r="G6" i="49" l="1"/>
  <c r="H6" i="49"/>
  <c r="B6" i="49"/>
  <c r="C5" i="49"/>
  <c r="D5" i="49"/>
  <c r="I6" i="49"/>
  <c r="B5" i="50"/>
  <c r="A7" i="50"/>
  <c r="J5" i="50"/>
  <c r="F5" i="50"/>
  <c r="C3" i="50"/>
  <c r="C4" i="50" s="1"/>
  <c r="D3" i="50"/>
  <c r="D4" i="50" s="1"/>
  <c r="A7" i="49"/>
  <c r="H7" i="49" s="1"/>
  <c r="J6" i="49"/>
  <c r="H3" i="50"/>
  <c r="H4" i="50" s="1"/>
  <c r="G3" i="50"/>
  <c r="G4" i="50" s="1"/>
  <c r="C5" i="50" l="1"/>
  <c r="H5" i="50"/>
  <c r="E7" i="49"/>
  <c r="F7" i="49" s="1"/>
  <c r="G7" i="49" s="1"/>
  <c r="J7" i="49"/>
  <c r="A8" i="49"/>
  <c r="H8" i="49" s="1"/>
  <c r="D5" i="50"/>
  <c r="G5" i="50"/>
  <c r="D6" i="49"/>
  <c r="C6" i="49"/>
  <c r="B7" i="49"/>
  <c r="I7" i="49"/>
  <c r="A8" i="50"/>
  <c r="J6" i="50"/>
  <c r="E6" i="50"/>
  <c r="F6" i="50"/>
  <c r="B6" i="50"/>
  <c r="C6" i="50" l="1"/>
  <c r="D6" i="50"/>
  <c r="C7" i="49"/>
  <c r="D7" i="49"/>
  <c r="E8" i="49"/>
  <c r="F8" i="49" s="1"/>
  <c r="G8" i="49" s="1"/>
  <c r="J8" i="49"/>
  <c r="A9" i="49"/>
  <c r="E9" i="49" s="1"/>
  <c r="F9" i="49" s="1"/>
  <c r="G9" i="49" s="1"/>
  <c r="A9" i="50"/>
  <c r="F8" i="50" s="1"/>
  <c r="J7" i="50"/>
  <c r="E7" i="50"/>
  <c r="B8" i="49"/>
  <c r="B7" i="50"/>
  <c r="G6" i="50"/>
  <c r="F7" i="50"/>
  <c r="H6" i="50"/>
  <c r="I8" i="49"/>
  <c r="I9" i="49" l="1"/>
  <c r="J9" i="49"/>
  <c r="A10" i="49"/>
  <c r="B10" i="49" s="1"/>
  <c r="E8" i="50"/>
  <c r="B8" i="50"/>
  <c r="H7" i="50"/>
  <c r="H8" i="50" s="1"/>
  <c r="G7" i="50"/>
  <c r="G8" i="50" s="1"/>
  <c r="A10" i="50"/>
  <c r="B9" i="50" s="1"/>
  <c r="J8" i="50"/>
  <c r="C7" i="50"/>
  <c r="D7" i="50"/>
  <c r="H9" i="49"/>
  <c r="D8" i="49"/>
  <c r="C8" i="49"/>
  <c r="B9" i="49"/>
  <c r="H10" i="49" l="1"/>
  <c r="E10" i="49"/>
  <c r="F10" i="49" s="1"/>
  <c r="G10" i="49" s="1"/>
  <c r="I10" i="49"/>
  <c r="F9" i="50"/>
  <c r="H9" i="50" s="1"/>
  <c r="E9" i="50"/>
  <c r="A11" i="50"/>
  <c r="E10" i="50" s="1"/>
  <c r="J9" i="50"/>
  <c r="D9" i="49"/>
  <c r="D10" i="49" s="1"/>
  <c r="C9" i="49"/>
  <c r="C10" i="49" s="1"/>
  <c r="A11" i="49"/>
  <c r="H11" i="49" s="1"/>
  <c r="J10" i="49"/>
  <c r="D8" i="50"/>
  <c r="D9" i="50" s="1"/>
  <c r="C8" i="50"/>
  <c r="C9" i="50" s="1"/>
  <c r="G9" i="50" l="1"/>
  <c r="E11" i="49"/>
  <c r="F11" i="49" s="1"/>
  <c r="G11" i="49" s="1"/>
  <c r="F10" i="50"/>
  <c r="H10" i="50" s="1"/>
  <c r="J10" i="50"/>
  <c r="A12" i="50"/>
  <c r="B11" i="49"/>
  <c r="C11" i="49" s="1"/>
  <c r="A12" i="49"/>
  <c r="I12" i="49" s="1"/>
  <c r="J11" i="49"/>
  <c r="I11" i="49"/>
  <c r="B10" i="50"/>
  <c r="H12" i="49" l="1"/>
  <c r="D11" i="49"/>
  <c r="B12" i="49"/>
  <c r="D12" i="49" s="1"/>
  <c r="E12" i="49"/>
  <c r="F12" i="49" s="1"/>
  <c r="G12" i="49" s="1"/>
  <c r="F11" i="50"/>
  <c r="H11" i="50" s="1"/>
  <c r="J11" i="50"/>
  <c r="A13" i="50"/>
  <c r="F12" i="50" s="1"/>
  <c r="D10" i="50"/>
  <c r="C10" i="50"/>
  <c r="J12" i="49"/>
  <c r="A13" i="49"/>
  <c r="B13" i="49" s="1"/>
  <c r="G10" i="50"/>
  <c r="E11" i="50"/>
  <c r="B11" i="50"/>
  <c r="C12" i="49"/>
  <c r="E13" i="49" l="1"/>
  <c r="F13" i="49" s="1"/>
  <c r="G13" i="49" s="1"/>
  <c r="H13" i="49"/>
  <c r="G11" i="50"/>
  <c r="G12" i="50"/>
  <c r="B12" i="50"/>
  <c r="J12" i="50"/>
  <c r="A14" i="50"/>
  <c r="E13" i="50" s="1"/>
  <c r="C11" i="50"/>
  <c r="D11" i="50"/>
  <c r="E12" i="50"/>
  <c r="C13" i="49"/>
  <c r="D13" i="49"/>
  <c r="I13" i="49"/>
  <c r="J13" i="49"/>
  <c r="A14" i="49"/>
  <c r="B14" i="49" s="1"/>
  <c r="H12" i="50"/>
  <c r="B13" i="50" l="1"/>
  <c r="C13" i="50" s="1"/>
  <c r="C12" i="50"/>
  <c r="F13" i="50"/>
  <c r="H13" i="50" s="1"/>
  <c r="D14" i="49"/>
  <c r="H14" i="49"/>
  <c r="A15" i="49"/>
  <c r="I15" i="49" s="1"/>
  <c r="J14" i="49"/>
  <c r="A15" i="50"/>
  <c r="B14" i="50" s="1"/>
  <c r="J13" i="50"/>
  <c r="C14" i="49"/>
  <c r="I14" i="49"/>
  <c r="E14" i="49"/>
  <c r="F14" i="49" s="1"/>
  <c r="G14" i="49" s="1"/>
  <c r="D12" i="50"/>
  <c r="D13" i="50" l="1"/>
  <c r="H15" i="49"/>
  <c r="F14" i="50"/>
  <c r="H14" i="50" s="1"/>
  <c r="D14" i="50"/>
  <c r="C14" i="50"/>
  <c r="G13" i="50"/>
  <c r="A16" i="49"/>
  <c r="B16" i="49" s="1"/>
  <c r="J15" i="49"/>
  <c r="E14" i="50"/>
  <c r="A16" i="50"/>
  <c r="F15" i="50" s="1"/>
  <c r="J14" i="50"/>
  <c r="B15" i="49"/>
  <c r="E15" i="49"/>
  <c r="F15" i="49" s="1"/>
  <c r="G15" i="49" s="1"/>
  <c r="H15" i="50" l="1"/>
  <c r="G14" i="50"/>
  <c r="I16" i="49"/>
  <c r="E16" i="49"/>
  <c r="F16" i="49" s="1"/>
  <c r="G16" i="49" s="1"/>
  <c r="E15" i="50"/>
  <c r="C15" i="49"/>
  <c r="D15" i="49"/>
  <c r="D16" i="49" s="1"/>
  <c r="C16" i="49"/>
  <c r="H16" i="49"/>
  <c r="A17" i="49"/>
  <c r="I17" i="49" s="1"/>
  <c r="J16" i="49"/>
  <c r="B15" i="50"/>
  <c r="C15" i="50" s="1"/>
  <c r="J15" i="50"/>
  <c r="A17" i="50"/>
  <c r="G15" i="50"/>
  <c r="J16" i="50" l="1"/>
  <c r="A18" i="50"/>
  <c r="E17" i="50" s="1"/>
  <c r="A18" i="49"/>
  <c r="B18" i="49" s="1"/>
  <c r="J17" i="49"/>
  <c r="D15" i="50"/>
  <c r="F16" i="50"/>
  <c r="H16" i="50" s="1"/>
  <c r="B17" i="49"/>
  <c r="E16" i="50"/>
  <c r="H17" i="49"/>
  <c r="B16" i="50"/>
  <c r="E17" i="49"/>
  <c r="F17" i="49" s="1"/>
  <c r="D17" i="49" l="1"/>
  <c r="D18" i="49" s="1"/>
  <c r="C17" i="49"/>
  <c r="C18" i="49" s="1"/>
  <c r="D16" i="50"/>
  <c r="C16" i="50"/>
  <c r="H18" i="49"/>
  <c r="I18" i="49"/>
  <c r="A19" i="49"/>
  <c r="H19" i="49" s="1"/>
  <c r="J18" i="49"/>
  <c r="B17" i="50"/>
  <c r="G16" i="50"/>
  <c r="F17" i="50"/>
  <c r="H17" i="50" s="1"/>
  <c r="G17" i="49"/>
  <c r="E18" i="49"/>
  <c r="F18" i="49" s="1"/>
  <c r="G18" i="49" s="1"/>
  <c r="J17" i="50"/>
  <c r="A19" i="50"/>
  <c r="B18" i="50" s="1"/>
  <c r="G17" i="50" l="1"/>
  <c r="I19" i="49"/>
  <c r="E19" i="49"/>
  <c r="F19" i="49" s="1"/>
  <c r="G19" i="49" s="1"/>
  <c r="B19" i="49"/>
  <c r="D19" i="49" s="1"/>
  <c r="E18" i="50"/>
  <c r="J18" i="50"/>
  <c r="A20" i="50"/>
  <c r="B19" i="50" s="1"/>
  <c r="C17" i="50"/>
  <c r="C18" i="50" s="1"/>
  <c r="D17" i="50"/>
  <c r="D18" i="50" s="1"/>
  <c r="F18" i="50"/>
  <c r="H18" i="50" s="1"/>
  <c r="A20" i="49"/>
  <c r="I20" i="49" s="1"/>
  <c r="J19" i="49"/>
  <c r="C19" i="49" l="1"/>
  <c r="D19" i="50"/>
  <c r="C19" i="50"/>
  <c r="E19" i="50"/>
  <c r="J19" i="50"/>
  <c r="A21" i="50"/>
  <c r="F20" i="50" s="1"/>
  <c r="H20" i="50" s="1"/>
  <c r="H20" i="49"/>
  <c r="G18" i="50"/>
  <c r="B20" i="49"/>
  <c r="A21" i="49"/>
  <c r="H21" i="49" s="1"/>
  <c r="J20" i="49"/>
  <c r="F19" i="50"/>
  <c r="H19" i="50" s="1"/>
  <c r="E20" i="49"/>
  <c r="F20" i="49" s="1"/>
  <c r="G20" i="49" s="1"/>
  <c r="B21" i="49" l="1"/>
  <c r="E21" i="49"/>
  <c r="F21" i="49" s="1"/>
  <c r="G21" i="49" s="1"/>
  <c r="I21" i="49"/>
  <c r="B20" i="50"/>
  <c r="A22" i="49"/>
  <c r="H22" i="49" s="1"/>
  <c r="J21" i="49"/>
  <c r="E20" i="50"/>
  <c r="J20" i="50"/>
  <c r="A22" i="50"/>
  <c r="B21" i="50" s="1"/>
  <c r="C20" i="49"/>
  <c r="C21" i="49" s="1"/>
  <c r="D20" i="49"/>
  <c r="D21" i="49" s="1"/>
  <c r="G19" i="50"/>
  <c r="G20" i="50" s="1"/>
  <c r="E22" i="49" l="1"/>
  <c r="F22" i="49" s="1"/>
  <c r="G22" i="49" s="1"/>
  <c r="I22" i="49"/>
  <c r="E21" i="50"/>
  <c r="F21" i="50"/>
  <c r="H21" i="50" s="1"/>
  <c r="B22" i="49"/>
  <c r="D22" i="49" s="1"/>
  <c r="J22" i="49"/>
  <c r="A23" i="49"/>
  <c r="E23" i="49" s="1"/>
  <c r="F23" i="49" s="1"/>
  <c r="G23" i="49" s="1"/>
  <c r="D20" i="50"/>
  <c r="D21" i="50" s="1"/>
  <c r="C20" i="50"/>
  <c r="C21" i="50" s="1"/>
  <c r="A23" i="50"/>
  <c r="E22" i="50" s="1"/>
  <c r="J21" i="50"/>
  <c r="B23" i="49" l="1"/>
  <c r="G21" i="50"/>
  <c r="F22" i="50"/>
  <c r="H22" i="50" s="1"/>
  <c r="H23" i="49"/>
  <c r="J22" i="50"/>
  <c r="A24" i="50"/>
  <c r="B23" i="50" s="1"/>
  <c r="I23" i="49"/>
  <c r="B22" i="50"/>
  <c r="C22" i="49"/>
  <c r="A24" i="49"/>
  <c r="E24" i="49" s="1"/>
  <c r="F24" i="49" s="1"/>
  <c r="G24" i="49" s="1"/>
  <c r="J23" i="49"/>
  <c r="B24" i="49" l="1"/>
  <c r="H24" i="49"/>
  <c r="J24" i="49"/>
  <c r="A25" i="49"/>
  <c r="B25" i="49" s="1"/>
  <c r="F23" i="50"/>
  <c r="H23" i="50" s="1"/>
  <c r="C22" i="50"/>
  <c r="C23" i="50" s="1"/>
  <c r="D22" i="50"/>
  <c r="D23" i="50" s="1"/>
  <c r="G22" i="50"/>
  <c r="A25" i="50"/>
  <c r="J23" i="50"/>
  <c r="I24" i="49"/>
  <c r="E23" i="50"/>
  <c r="D23" i="49"/>
  <c r="D24" i="49" s="1"/>
  <c r="C23" i="49"/>
  <c r="C24" i="49" s="1"/>
  <c r="D25" i="49" l="1"/>
  <c r="C25" i="49"/>
  <c r="B24" i="50"/>
  <c r="D24" i="50" s="1"/>
  <c r="A26" i="50"/>
  <c r="F25" i="50" s="1"/>
  <c r="H25" i="50" s="1"/>
  <c r="J24" i="50"/>
  <c r="E25" i="49"/>
  <c r="F25" i="49" s="1"/>
  <c r="G23" i="50"/>
  <c r="I25" i="49"/>
  <c r="H25" i="49"/>
  <c r="J25" i="49"/>
  <c r="A26" i="49"/>
  <c r="I26" i="49" s="1"/>
  <c r="F24" i="50"/>
  <c r="H24" i="50" s="1"/>
  <c r="E24" i="50"/>
  <c r="B26" i="49" l="1"/>
  <c r="H26" i="49"/>
  <c r="E25" i="50"/>
  <c r="C24" i="50"/>
  <c r="B25" i="50"/>
  <c r="E26" i="49"/>
  <c r="F26" i="49" s="1"/>
  <c r="G26" i="49" s="1"/>
  <c r="A27" i="49"/>
  <c r="B27" i="49" s="1"/>
  <c r="J26" i="49"/>
  <c r="C26" i="49"/>
  <c r="D26" i="49"/>
  <c r="J25" i="50"/>
  <c r="A27" i="50"/>
  <c r="G25" i="49"/>
  <c r="G24" i="50"/>
  <c r="G25" i="50" s="1"/>
  <c r="H27" i="49" l="1"/>
  <c r="D27" i="49"/>
  <c r="C27" i="49"/>
  <c r="A28" i="50"/>
  <c r="F27" i="50" s="1"/>
  <c r="H27" i="50" s="1"/>
  <c r="J26" i="50"/>
  <c r="E27" i="49"/>
  <c r="F27" i="49" s="1"/>
  <c r="G27" i="49" s="1"/>
  <c r="A28" i="49"/>
  <c r="E28" i="49" s="1"/>
  <c r="J27" i="49"/>
  <c r="F26" i="50"/>
  <c r="H26" i="50" s="1"/>
  <c r="B26" i="50"/>
  <c r="E26" i="50"/>
  <c r="C25" i="50"/>
  <c r="D25" i="50"/>
  <c r="I27" i="49"/>
  <c r="I28" i="49" l="1"/>
  <c r="B28" i="49"/>
  <c r="D28" i="49" s="1"/>
  <c r="H28" i="49"/>
  <c r="B27" i="50"/>
  <c r="A29" i="49"/>
  <c r="I29" i="49" s="1"/>
  <c r="J28" i="49"/>
  <c r="D26" i="50"/>
  <c r="C26" i="50"/>
  <c r="E27" i="50"/>
  <c r="A29" i="50"/>
  <c r="J27" i="50"/>
  <c r="F28" i="49"/>
  <c r="G28" i="49" s="1"/>
  <c r="G26" i="50"/>
  <c r="G27" i="50" s="1"/>
  <c r="C28" i="49" l="1"/>
  <c r="E29" i="49"/>
  <c r="F29" i="49" s="1"/>
  <c r="G29" i="49" s="1"/>
  <c r="J28" i="50"/>
  <c r="A30" i="50"/>
  <c r="E29" i="50" s="1"/>
  <c r="B29" i="49"/>
  <c r="C27" i="50"/>
  <c r="D27" i="50"/>
  <c r="E28" i="50"/>
  <c r="F28" i="50"/>
  <c r="H28" i="50" s="1"/>
  <c r="A30" i="49"/>
  <c r="H30" i="49" s="1"/>
  <c r="J29" i="49"/>
  <c r="H29" i="49"/>
  <c r="B28" i="50"/>
  <c r="C28" i="50" l="1"/>
  <c r="D28" i="50"/>
  <c r="B30" i="49"/>
  <c r="E30" i="49"/>
  <c r="F30" i="49" s="1"/>
  <c r="G30" i="49" s="1"/>
  <c r="I30" i="49"/>
  <c r="D29" i="49"/>
  <c r="C29" i="49"/>
  <c r="F29" i="50"/>
  <c r="H29" i="50" s="1"/>
  <c r="B29" i="50"/>
  <c r="A31" i="50"/>
  <c r="B30" i="50" s="1"/>
  <c r="J29" i="50"/>
  <c r="J30" i="49"/>
  <c r="A31" i="49"/>
  <c r="G28" i="50"/>
  <c r="J31" i="49" l="1"/>
  <c r="A32" i="49"/>
  <c r="E32" i="49" s="1"/>
  <c r="F32" i="49" s="1"/>
  <c r="E31" i="49"/>
  <c r="F31" i="49" s="1"/>
  <c r="G31" i="49" s="1"/>
  <c r="C30" i="49"/>
  <c r="D30" i="49"/>
  <c r="F30" i="50"/>
  <c r="H30" i="50" s="1"/>
  <c r="J30" i="50"/>
  <c r="A32" i="50"/>
  <c r="E31" i="50" s="1"/>
  <c r="D29" i="50"/>
  <c r="D30" i="50" s="1"/>
  <c r="E30" i="50"/>
  <c r="B31" i="49"/>
  <c r="H31" i="49"/>
  <c r="I31" i="49"/>
  <c r="G29" i="50"/>
  <c r="C29" i="50"/>
  <c r="C30" i="50" s="1"/>
  <c r="B32" i="49" l="1"/>
  <c r="G32" i="49"/>
  <c r="H32" i="49"/>
  <c r="B31" i="50"/>
  <c r="I32" i="49"/>
  <c r="C31" i="49"/>
  <c r="C32" i="49" s="1"/>
  <c r="D31" i="49"/>
  <c r="D32" i="49" s="1"/>
  <c r="F31" i="50"/>
  <c r="H31" i="50" s="1"/>
  <c r="J31" i="50"/>
  <c r="A33" i="50"/>
  <c r="F32" i="50" s="1"/>
  <c r="A33" i="49"/>
  <c r="I33" i="49" s="1"/>
  <c r="J32" i="49"/>
  <c r="G30" i="50"/>
  <c r="G31" i="50" l="1"/>
  <c r="H32" i="50"/>
  <c r="H33" i="49"/>
  <c r="B33" i="49"/>
  <c r="D33" i="49" s="1"/>
  <c r="C31" i="50"/>
  <c r="D31" i="50"/>
  <c r="G32" i="50"/>
  <c r="B32" i="50"/>
  <c r="E32" i="50"/>
  <c r="A34" i="50"/>
  <c r="B33" i="50" s="1"/>
  <c r="J32" i="50"/>
  <c r="E33" i="49"/>
  <c r="F33" i="49" s="1"/>
  <c r="G33" i="49" s="1"/>
  <c r="A34" i="49"/>
  <c r="H34" i="49" s="1"/>
  <c r="J33" i="49"/>
  <c r="C33" i="49" l="1"/>
  <c r="B34" i="49"/>
  <c r="C34" i="49" s="1"/>
  <c r="C32" i="50"/>
  <c r="C33" i="50" s="1"/>
  <c r="D32" i="50"/>
  <c r="D33" i="50" s="1"/>
  <c r="I34" i="49"/>
  <c r="F33" i="50"/>
  <c r="H33" i="50" s="1"/>
  <c r="E34" i="49"/>
  <c r="F34" i="49" s="1"/>
  <c r="G34" i="49" s="1"/>
  <c r="E33" i="50"/>
  <c r="A35" i="49"/>
  <c r="B35" i="49" s="1"/>
  <c r="J34" i="49"/>
  <c r="J33" i="50"/>
  <c r="A35" i="50"/>
  <c r="B34" i="50" s="1"/>
  <c r="D34" i="49" l="1"/>
  <c r="E35" i="49"/>
  <c r="F35" i="49" s="1"/>
  <c r="C34" i="50"/>
  <c r="D34" i="50"/>
  <c r="D35" i="49"/>
  <c r="C35" i="49"/>
  <c r="G35" i="49"/>
  <c r="E34" i="50"/>
  <c r="F34" i="50"/>
  <c r="H34" i="50" s="1"/>
  <c r="J35" i="49"/>
  <c r="A36" i="49"/>
  <c r="H36" i="49" s="1"/>
  <c r="I35" i="49"/>
  <c r="G33" i="50"/>
  <c r="J34" i="50"/>
  <c r="A36" i="50"/>
  <c r="H35" i="49"/>
  <c r="G34" i="50" l="1"/>
  <c r="E35" i="50"/>
  <c r="A37" i="50"/>
  <c r="B36" i="50" s="1"/>
  <c r="J35" i="50"/>
  <c r="I36" i="49"/>
  <c r="B36" i="49"/>
  <c r="B35" i="50"/>
  <c r="E36" i="49"/>
  <c r="F36" i="49" s="1"/>
  <c r="G36" i="49" s="1"/>
  <c r="J36" i="49"/>
  <c r="A37" i="49"/>
  <c r="F35" i="50"/>
  <c r="H35" i="50" s="1"/>
  <c r="B37" i="49" l="1"/>
  <c r="A38" i="49"/>
  <c r="B38" i="49" s="1"/>
  <c r="J37" i="49"/>
  <c r="C35" i="50"/>
  <c r="C36" i="50" s="1"/>
  <c r="D35" i="50"/>
  <c r="D36" i="50" s="1"/>
  <c r="G35" i="50"/>
  <c r="D36" i="49"/>
  <c r="D37" i="49" s="1"/>
  <c r="C36" i="49"/>
  <c r="H37" i="49"/>
  <c r="E37" i="49"/>
  <c r="F37" i="49" s="1"/>
  <c r="I37" i="49"/>
  <c r="E36" i="50"/>
  <c r="A38" i="50"/>
  <c r="F37" i="50" s="1"/>
  <c r="H37" i="50" s="1"/>
  <c r="J36" i="50"/>
  <c r="F36" i="50"/>
  <c r="H36" i="50" s="1"/>
  <c r="C37" i="49" l="1"/>
  <c r="D38" i="49"/>
  <c r="C38" i="49"/>
  <c r="H38" i="49"/>
  <c r="G37" i="49"/>
  <c r="I38" i="49"/>
  <c r="E37" i="50"/>
  <c r="B37" i="50"/>
  <c r="E38" i="49"/>
  <c r="F38" i="49" s="1"/>
  <c r="A39" i="49"/>
  <c r="J38" i="49"/>
  <c r="G36" i="50"/>
  <c r="G37" i="50" s="1"/>
  <c r="A39" i="50"/>
  <c r="J37" i="50"/>
  <c r="A40" i="50" l="1"/>
  <c r="F39" i="50" s="1"/>
  <c r="J38" i="50"/>
  <c r="D37" i="50"/>
  <c r="C37" i="50"/>
  <c r="E39" i="49"/>
  <c r="F39" i="49" s="1"/>
  <c r="G39" i="49" s="1"/>
  <c r="J39" i="49"/>
  <c r="A40" i="49"/>
  <c r="B40" i="49" s="1"/>
  <c r="I39" i="49"/>
  <c r="H39" i="49"/>
  <c r="G38" i="49"/>
  <c r="B38" i="50"/>
  <c r="B39" i="49"/>
  <c r="F38" i="50"/>
  <c r="H38" i="50" s="1"/>
  <c r="E38" i="50"/>
  <c r="H39" i="50" l="1"/>
  <c r="H40" i="49"/>
  <c r="B39" i="50"/>
  <c r="C39" i="49"/>
  <c r="C40" i="49" s="1"/>
  <c r="D39" i="49"/>
  <c r="D40" i="49" s="1"/>
  <c r="E39" i="50"/>
  <c r="E40" i="49"/>
  <c r="F40" i="49" s="1"/>
  <c r="G40" i="49" s="1"/>
  <c r="J40" i="49"/>
  <c r="A41" i="49"/>
  <c r="H41" i="49" s="1"/>
  <c r="I40" i="49"/>
  <c r="G38" i="50"/>
  <c r="G39" i="50" s="1"/>
  <c r="C38" i="50"/>
  <c r="D38" i="50"/>
  <c r="J39" i="50"/>
  <c r="A41" i="50"/>
  <c r="F40" i="50" s="1"/>
  <c r="H40" i="50" s="1"/>
  <c r="C39" i="50" l="1"/>
  <c r="D39" i="50"/>
  <c r="B40" i="50"/>
  <c r="G40" i="50"/>
  <c r="E40" i="50"/>
  <c r="A42" i="50"/>
  <c r="J40" i="50"/>
  <c r="E41" i="49"/>
  <c r="F41" i="49" s="1"/>
  <c r="G41" i="49" s="1"/>
  <c r="I41" i="49"/>
  <c r="B41" i="49"/>
  <c r="J41" i="49"/>
  <c r="A42" i="49"/>
  <c r="E42" i="49" s="1"/>
  <c r="F42" i="49" l="1"/>
  <c r="G42" i="49" s="1"/>
  <c r="J41" i="50"/>
  <c r="A43" i="50"/>
  <c r="B42" i="50" s="1"/>
  <c r="C41" i="49"/>
  <c r="D41" i="49"/>
  <c r="B41" i="50"/>
  <c r="I42" i="49"/>
  <c r="E41" i="50"/>
  <c r="C40" i="50"/>
  <c r="D40" i="50"/>
  <c r="B42" i="49"/>
  <c r="J42" i="49"/>
  <c r="A43" i="49"/>
  <c r="E43" i="49" s="1"/>
  <c r="F43" i="49" s="1"/>
  <c r="G43" i="49" s="1"/>
  <c r="H42" i="49"/>
  <c r="F41" i="50"/>
  <c r="H41" i="50" s="1"/>
  <c r="D42" i="49" l="1"/>
  <c r="H43" i="49"/>
  <c r="B43" i="49"/>
  <c r="D43" i="49" s="1"/>
  <c r="C42" i="49"/>
  <c r="F42" i="50"/>
  <c r="H42" i="50" s="1"/>
  <c r="A44" i="49"/>
  <c r="J43" i="49"/>
  <c r="D41" i="50"/>
  <c r="D42" i="50" s="1"/>
  <c r="C41" i="50"/>
  <c r="C42" i="50" s="1"/>
  <c r="A44" i="50"/>
  <c r="F43" i="50" s="1"/>
  <c r="J42" i="50"/>
  <c r="E42" i="50"/>
  <c r="I43" i="49"/>
  <c r="G41" i="50"/>
  <c r="C43" i="49" l="1"/>
  <c r="B44" i="49"/>
  <c r="C44" i="49" s="1"/>
  <c r="J44" i="49"/>
  <c r="A45" i="49"/>
  <c r="H45" i="49" s="1"/>
  <c r="I44" i="49"/>
  <c r="E44" i="49"/>
  <c r="F44" i="49" s="1"/>
  <c r="G44" i="49" s="1"/>
  <c r="J43" i="50"/>
  <c r="A45" i="50"/>
  <c r="B43" i="50"/>
  <c r="H44" i="49"/>
  <c r="E43" i="50"/>
  <c r="G42" i="50"/>
  <c r="G43" i="50" s="1"/>
  <c r="H43" i="50"/>
  <c r="D44" i="49" l="1"/>
  <c r="B45" i="49"/>
  <c r="A46" i="50"/>
  <c r="F45" i="50" s="1"/>
  <c r="J44" i="50"/>
  <c r="D43" i="50"/>
  <c r="C43" i="50"/>
  <c r="F44" i="50"/>
  <c r="G44" i="50" s="1"/>
  <c r="A46" i="49"/>
  <c r="H46" i="49" s="1"/>
  <c r="J45" i="49"/>
  <c r="C45" i="49"/>
  <c r="D45" i="49"/>
  <c r="E44" i="50"/>
  <c r="E45" i="49"/>
  <c r="F45" i="49" s="1"/>
  <c r="G45" i="49" s="1"/>
  <c r="B44" i="50"/>
  <c r="I45" i="49"/>
  <c r="H44" i="50" l="1"/>
  <c r="I46" i="49"/>
  <c r="E46" i="49"/>
  <c r="F46" i="49" s="1"/>
  <c r="G46" i="49" s="1"/>
  <c r="H45" i="50"/>
  <c r="B46" i="49"/>
  <c r="C46" i="49" s="1"/>
  <c r="E45" i="50"/>
  <c r="B45" i="50"/>
  <c r="C44" i="50"/>
  <c r="D44" i="50"/>
  <c r="G45" i="50"/>
  <c r="A47" i="49"/>
  <c r="J46" i="49"/>
  <c r="J45" i="50"/>
  <c r="A47" i="50"/>
  <c r="E46" i="50" s="1"/>
  <c r="D46" i="49" l="1"/>
  <c r="C45" i="50"/>
  <c r="D45" i="50"/>
  <c r="F46" i="50"/>
  <c r="B47" i="49"/>
  <c r="C47" i="49" s="1"/>
  <c r="A48" i="49"/>
  <c r="I48" i="49" s="1"/>
  <c r="J47" i="49"/>
  <c r="D47" i="49"/>
  <c r="H47" i="49"/>
  <c r="I47" i="49"/>
  <c r="J46" i="50"/>
  <c r="A48" i="50"/>
  <c r="E47" i="50" s="1"/>
  <c r="B46" i="50"/>
  <c r="E47" i="49"/>
  <c r="F47" i="49" s="1"/>
  <c r="G47" i="49" s="1"/>
  <c r="B48" i="49" l="1"/>
  <c r="B47" i="50"/>
  <c r="F47" i="50"/>
  <c r="E48" i="49"/>
  <c r="F48" i="49" s="1"/>
  <c r="G48" i="49" s="1"/>
  <c r="C48" i="49"/>
  <c r="D48" i="49"/>
  <c r="H48" i="49"/>
  <c r="A49" i="49"/>
  <c r="J48" i="49"/>
  <c r="J47" i="50"/>
  <c r="A49" i="50"/>
  <c r="D46" i="50"/>
  <c r="C46" i="50"/>
  <c r="G46" i="50"/>
  <c r="H46" i="50"/>
  <c r="G47" i="50" l="1"/>
  <c r="A50" i="50"/>
  <c r="F49" i="50" s="1"/>
  <c r="J48" i="50"/>
  <c r="H47" i="50"/>
  <c r="B49" i="49"/>
  <c r="C49" i="49" s="1"/>
  <c r="J49" i="49"/>
  <c r="A50" i="49"/>
  <c r="E50" i="49" s="1"/>
  <c r="F50" i="49" s="1"/>
  <c r="G50" i="49" s="1"/>
  <c r="F48" i="50"/>
  <c r="G48" i="50" s="1"/>
  <c r="E49" i="49"/>
  <c r="F49" i="49" s="1"/>
  <c r="G49" i="49" s="1"/>
  <c r="H49" i="49"/>
  <c r="E48" i="50"/>
  <c r="B48" i="50"/>
  <c r="I49" i="49"/>
  <c r="D47" i="50"/>
  <c r="C47" i="50"/>
  <c r="D49" i="49" l="1"/>
  <c r="B49" i="50"/>
  <c r="E49" i="50"/>
  <c r="I50" i="49"/>
  <c r="B50" i="49"/>
  <c r="C50" i="49" s="1"/>
  <c r="G49" i="50"/>
  <c r="H48" i="50"/>
  <c r="H49" i="50" s="1"/>
  <c r="J50" i="49"/>
  <c r="A51" i="49"/>
  <c r="I51" i="49" s="1"/>
  <c r="D48" i="50"/>
  <c r="C48" i="50"/>
  <c r="H50" i="49"/>
  <c r="A51" i="50"/>
  <c r="J49" i="50"/>
  <c r="D50" i="49" l="1"/>
  <c r="C49" i="50"/>
  <c r="D49" i="50"/>
  <c r="A52" i="50"/>
  <c r="E51" i="50" s="1"/>
  <c r="J50" i="50"/>
  <c r="B50" i="50"/>
  <c r="E50" i="50"/>
  <c r="F50" i="50"/>
  <c r="G50" i="50" s="1"/>
  <c r="E51" i="49"/>
  <c r="F51" i="49" s="1"/>
  <c r="G51" i="49" s="1"/>
  <c r="B51" i="49"/>
  <c r="H51" i="49"/>
  <c r="A52" i="49"/>
  <c r="B52" i="49" s="1"/>
  <c r="J51" i="49"/>
  <c r="H50" i="50" l="1"/>
  <c r="J52" i="49"/>
  <c r="A53" i="49"/>
  <c r="I53" i="49" s="1"/>
  <c r="F51" i="50"/>
  <c r="G51" i="50" s="1"/>
  <c r="B51" i="50"/>
  <c r="D51" i="49"/>
  <c r="D52" i="49" s="1"/>
  <c r="C51" i="49"/>
  <c r="C52" i="49" s="1"/>
  <c r="H52" i="49"/>
  <c r="I52" i="49"/>
  <c r="E52" i="49"/>
  <c r="F52" i="49" s="1"/>
  <c r="D50" i="50"/>
  <c r="C50" i="50"/>
  <c r="A53" i="50"/>
  <c r="F52" i="50" s="1"/>
  <c r="G52" i="50" s="1"/>
  <c r="J51" i="50"/>
  <c r="C51" i="50" l="1"/>
  <c r="D51" i="50"/>
  <c r="G52" i="49"/>
  <c r="H53" i="49"/>
  <c r="E52" i="50"/>
  <c r="B53" i="49"/>
  <c r="H51" i="50"/>
  <c r="H52" i="50" s="1"/>
  <c r="E53" i="49"/>
  <c r="F53" i="49" s="1"/>
  <c r="G53" i="49" s="1"/>
  <c r="J53" i="49"/>
  <c r="A54" i="49"/>
  <c r="B52" i="50"/>
  <c r="J52" i="50"/>
  <c r="A54" i="50"/>
  <c r="F53" i="50" l="1"/>
  <c r="G53" i="50" s="1"/>
  <c r="A55" i="50"/>
  <c r="E54" i="50" s="1"/>
  <c r="J53" i="50"/>
  <c r="A55" i="49"/>
  <c r="J54" i="49"/>
  <c r="I54" i="49"/>
  <c r="C53" i="49"/>
  <c r="D53" i="49"/>
  <c r="B54" i="49"/>
  <c r="E54" i="49"/>
  <c r="F54" i="49" s="1"/>
  <c r="G54" i="49" s="1"/>
  <c r="D52" i="50"/>
  <c r="E53" i="50"/>
  <c r="H54" i="49"/>
  <c r="B53" i="50"/>
  <c r="C52" i="50"/>
  <c r="H53" i="50" l="1"/>
  <c r="E55" i="49"/>
  <c r="F55" i="49" s="1"/>
  <c r="G55" i="49" s="1"/>
  <c r="J55" i="49"/>
  <c r="A56" i="49"/>
  <c r="I56" i="49" s="1"/>
  <c r="C54" i="49"/>
  <c r="D54" i="49"/>
  <c r="A56" i="50"/>
  <c r="B55" i="50" s="1"/>
  <c r="J54" i="50"/>
  <c r="D53" i="50"/>
  <c r="C53" i="50"/>
  <c r="B54" i="50"/>
  <c r="B55" i="49"/>
  <c r="F54" i="50"/>
  <c r="G54" i="50" s="1"/>
  <c r="H55" i="49"/>
  <c r="I55" i="49"/>
  <c r="B56" i="49" l="1"/>
  <c r="E56" i="49"/>
  <c r="F56" i="49" s="1"/>
  <c r="G56" i="49" s="1"/>
  <c r="F55" i="50"/>
  <c r="G55" i="50" s="1"/>
  <c r="C54" i="50"/>
  <c r="C55" i="50" s="1"/>
  <c r="D54" i="50"/>
  <c r="D55" i="50" s="1"/>
  <c r="H54" i="50"/>
  <c r="E55" i="50"/>
  <c r="H56" i="49"/>
  <c r="A57" i="49"/>
  <c r="I57" i="49" s="1"/>
  <c r="J56" i="49"/>
  <c r="D55" i="49"/>
  <c r="C55" i="49"/>
  <c r="J55" i="50"/>
  <c r="A57" i="50"/>
  <c r="F56" i="50" s="1"/>
  <c r="G56" i="50" s="1"/>
  <c r="C56" i="49" l="1"/>
  <c r="D56" i="49"/>
  <c r="H57" i="49"/>
  <c r="E57" i="49"/>
  <c r="F57" i="49" s="1"/>
  <c r="G57" i="49" s="1"/>
  <c r="B57" i="49"/>
  <c r="D57" i="49" s="1"/>
  <c r="B56" i="50"/>
  <c r="H55" i="50"/>
  <c r="H56" i="50" s="1"/>
  <c r="J56" i="50"/>
  <c r="A58" i="50"/>
  <c r="F57" i="50" s="1"/>
  <c r="G57" i="50" s="1"/>
  <c r="E56" i="50"/>
  <c r="J57" i="49"/>
  <c r="A58" i="49"/>
  <c r="C57" i="49" l="1"/>
  <c r="E58" i="49"/>
  <c r="F58" i="49" s="1"/>
  <c r="G58" i="49" s="1"/>
  <c r="J58" i="49"/>
  <c r="A59" i="49"/>
  <c r="H59" i="49" s="1"/>
  <c r="B57" i="50"/>
  <c r="H58" i="49"/>
  <c r="I58" i="49"/>
  <c r="E57" i="50"/>
  <c r="A59" i="50"/>
  <c r="F58" i="50" s="1"/>
  <c r="G58" i="50" s="1"/>
  <c r="J57" i="50"/>
  <c r="H57" i="50"/>
  <c r="B58" i="49"/>
  <c r="D56" i="50"/>
  <c r="C56" i="50"/>
  <c r="B59" i="49" l="1"/>
  <c r="E58" i="50"/>
  <c r="B58" i="50"/>
  <c r="I59" i="49"/>
  <c r="H58" i="50"/>
  <c r="D57" i="50"/>
  <c r="C57" i="50"/>
  <c r="E59" i="49"/>
  <c r="F59" i="49" s="1"/>
  <c r="G59" i="49" s="1"/>
  <c r="J59" i="49"/>
  <c r="A60" i="49"/>
  <c r="E60" i="49" s="1"/>
  <c r="F60" i="49" s="1"/>
  <c r="G60" i="49" s="1"/>
  <c r="J58" i="50"/>
  <c r="A60" i="50"/>
  <c r="C58" i="49"/>
  <c r="C59" i="49" s="1"/>
  <c r="D58" i="49"/>
  <c r="D59" i="49" s="1"/>
  <c r="I60" i="49" l="1"/>
  <c r="H60" i="49"/>
  <c r="B60" i="49"/>
  <c r="A61" i="50"/>
  <c r="J59" i="50"/>
  <c r="C60" i="49"/>
  <c r="D60" i="49"/>
  <c r="J60" i="49"/>
  <c r="A61" i="49"/>
  <c r="I61" i="49" s="1"/>
  <c r="C58" i="50"/>
  <c r="D58" i="50"/>
  <c r="F59" i="50"/>
  <c r="G59" i="50" s="1"/>
  <c r="E59" i="50"/>
  <c r="B59" i="50"/>
  <c r="B61" i="49" l="1"/>
  <c r="E61" i="49"/>
  <c r="F61" i="49" s="1"/>
  <c r="G61" i="49" s="1"/>
  <c r="F60" i="50"/>
  <c r="G60" i="50" s="1"/>
  <c r="A62" i="50"/>
  <c r="F61" i="50" s="1"/>
  <c r="J60" i="50"/>
  <c r="H59" i="50"/>
  <c r="H61" i="49"/>
  <c r="A62" i="49"/>
  <c r="I62" i="49" s="1"/>
  <c r="J61" i="49"/>
  <c r="C61" i="49"/>
  <c r="D61" i="49"/>
  <c r="B60" i="50"/>
  <c r="E60" i="50"/>
  <c r="D59" i="50"/>
  <c r="C59" i="50"/>
  <c r="H60" i="50" l="1"/>
  <c r="H62" i="49"/>
  <c r="B62" i="49"/>
  <c r="H61" i="50"/>
  <c r="B61" i="50"/>
  <c r="D62" i="49"/>
  <c r="C62" i="49"/>
  <c r="E61" i="50"/>
  <c r="D60" i="50"/>
  <c r="C60" i="50"/>
  <c r="J61" i="50"/>
  <c r="A63" i="50"/>
  <c r="F62" i="50" s="1"/>
  <c r="E62" i="49"/>
  <c r="F62" i="49" s="1"/>
  <c r="G62" i="49" s="1"/>
  <c r="J62" i="49"/>
  <c r="A63" i="49"/>
  <c r="I63" i="49" s="1"/>
  <c r="G61" i="50"/>
  <c r="H63" i="49" l="1"/>
  <c r="E62" i="50"/>
  <c r="B63" i="49"/>
  <c r="G62" i="50"/>
  <c r="B62" i="50"/>
  <c r="A64" i="49"/>
  <c r="H64" i="49" s="1"/>
  <c r="J63" i="49"/>
  <c r="E63" i="49"/>
  <c r="F63" i="49" s="1"/>
  <c r="G63" i="49" s="1"/>
  <c r="D61" i="50"/>
  <c r="C61" i="50"/>
  <c r="J62" i="50"/>
  <c r="F63" i="50"/>
  <c r="E63" i="50"/>
  <c r="B63" i="50"/>
  <c r="H62" i="50"/>
  <c r="D62" i="50" l="1"/>
  <c r="C62" i="50"/>
  <c r="C63" i="50" s="1"/>
  <c r="C26" i="58" s="1"/>
  <c r="I4" i="50" s="1"/>
  <c r="I5" i="50" s="1"/>
  <c r="I6" i="50" s="1"/>
  <c r="I7" i="50" s="1"/>
  <c r="I8" i="50" s="1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G63" i="50"/>
  <c r="A65" i="49"/>
  <c r="H65" i="49" s="1"/>
  <c r="J64" i="49"/>
  <c r="H63" i="50"/>
  <c r="I64" i="49"/>
  <c r="D63" i="49"/>
  <c r="C63" i="49"/>
  <c r="D63" i="50"/>
  <c r="B64" i="49"/>
  <c r="E64" i="49"/>
  <c r="F64" i="49" s="1"/>
  <c r="G64" i="49" s="1"/>
  <c r="I65" i="49" l="1"/>
  <c r="B65" i="49"/>
  <c r="C64" i="49"/>
  <c r="D64" i="49"/>
  <c r="D65" i="49" s="1"/>
  <c r="J65" i="49"/>
  <c r="A66" i="49"/>
  <c r="E66" i="49" s="1"/>
  <c r="E65" i="49"/>
  <c r="F65" i="49" s="1"/>
  <c r="G65" i="49" s="1"/>
  <c r="C65" i="49" l="1"/>
  <c r="F66" i="49"/>
  <c r="G66" i="49" s="1"/>
  <c r="B66" i="49"/>
  <c r="C66" i="49" s="1"/>
  <c r="I66" i="49"/>
  <c r="A67" i="49"/>
  <c r="B67" i="49" s="1"/>
  <c r="J66" i="49"/>
  <c r="H66" i="49"/>
  <c r="D66" i="49" l="1"/>
  <c r="H67" i="49"/>
  <c r="E67" i="49"/>
  <c r="F67" i="49" s="1"/>
  <c r="G67" i="49" s="1"/>
  <c r="I67" i="49"/>
  <c r="C67" i="49"/>
  <c r="D67" i="49"/>
  <c r="A68" i="49"/>
  <c r="H68" i="49" s="1"/>
  <c r="J67" i="49"/>
  <c r="B68" i="49" l="1"/>
  <c r="D68" i="49" s="1"/>
  <c r="J68" i="49"/>
  <c r="A69" i="49"/>
  <c r="I68" i="49"/>
  <c r="E68" i="49"/>
  <c r="F68" i="49" s="1"/>
  <c r="G68" i="49" s="1"/>
  <c r="C68" i="49"/>
  <c r="A70" i="49" l="1"/>
  <c r="E70" i="49" s="1"/>
  <c r="J69" i="49"/>
  <c r="H69" i="49"/>
  <c r="B69" i="49"/>
  <c r="I69" i="49"/>
  <c r="E69" i="49"/>
  <c r="F69" i="49" s="1"/>
  <c r="G69" i="49" s="1"/>
  <c r="F70" i="49" l="1"/>
  <c r="G70" i="49" s="1"/>
  <c r="D69" i="49"/>
  <c r="C69" i="49"/>
  <c r="I70" i="49"/>
  <c r="H70" i="49"/>
  <c r="B70" i="49"/>
  <c r="J70" i="49"/>
  <c r="A71" i="49"/>
  <c r="B71" i="49" s="1"/>
  <c r="J71" i="49" l="1"/>
  <c r="A72" i="49"/>
  <c r="E72" i="49" s="1"/>
  <c r="E71" i="49"/>
  <c r="F71" i="49" s="1"/>
  <c r="G71" i="49" s="1"/>
  <c r="H71" i="49"/>
  <c r="C70" i="49"/>
  <c r="C71" i="49" s="1"/>
  <c r="I71" i="49"/>
  <c r="D70" i="49"/>
  <c r="D71" i="49" s="1"/>
  <c r="F72" i="49" l="1"/>
  <c r="G72" i="49" s="1"/>
  <c r="I72" i="49"/>
  <c r="H72" i="49"/>
  <c r="B72" i="49"/>
  <c r="C72" i="49" s="1"/>
  <c r="A73" i="49"/>
  <c r="I73" i="49" s="1"/>
  <c r="J72" i="49"/>
  <c r="E73" i="49" l="1"/>
  <c r="F73" i="49" s="1"/>
  <c r="G73" i="49" s="1"/>
  <c r="A74" i="49"/>
  <c r="B74" i="49" s="1"/>
  <c r="J73" i="49"/>
  <c r="D72" i="49"/>
  <c r="B73" i="49"/>
  <c r="H73" i="49"/>
  <c r="I74" i="49" l="1"/>
  <c r="E74" i="49"/>
  <c r="F74" i="49" s="1"/>
  <c r="G74" i="49" s="1"/>
  <c r="H74" i="49"/>
  <c r="J74" i="49"/>
  <c r="A75" i="49"/>
  <c r="E75" i="49" s="1"/>
  <c r="F75" i="49" s="1"/>
  <c r="G75" i="49" s="1"/>
  <c r="D73" i="49"/>
  <c r="D74" i="49" s="1"/>
  <c r="C73" i="49"/>
  <c r="C74" i="49" s="1"/>
  <c r="I75" i="49" l="1"/>
  <c r="B75" i="49"/>
  <c r="J75" i="49"/>
  <c r="A76" i="49"/>
  <c r="E76" i="49" s="1"/>
  <c r="F76" i="49" s="1"/>
  <c r="G76" i="49" s="1"/>
  <c r="H75" i="49"/>
  <c r="B76" i="49" l="1"/>
  <c r="I76" i="49"/>
  <c r="H76" i="49"/>
  <c r="J76" i="49"/>
  <c r="A77" i="49"/>
  <c r="H77" i="49" s="1"/>
  <c r="D75" i="49"/>
  <c r="D76" i="49" s="1"/>
  <c r="C75" i="49"/>
  <c r="C76" i="49" s="1"/>
  <c r="I77" i="49" l="1"/>
  <c r="E77" i="49"/>
  <c r="F77" i="49" s="1"/>
  <c r="G77" i="49" s="1"/>
  <c r="B77" i="49"/>
  <c r="C77" i="49" s="1"/>
  <c r="A78" i="49"/>
  <c r="H78" i="49" s="1"/>
  <c r="J77" i="49"/>
  <c r="D77" i="49" l="1"/>
  <c r="B78" i="49"/>
  <c r="D78" i="49" s="1"/>
  <c r="E78" i="49"/>
  <c r="F78" i="49" s="1"/>
  <c r="G78" i="49" s="1"/>
  <c r="I78" i="49"/>
  <c r="C78" i="49"/>
  <c r="A79" i="49"/>
  <c r="E79" i="49" s="1"/>
  <c r="F79" i="49" s="1"/>
  <c r="G79" i="49" s="1"/>
  <c r="J78" i="49"/>
  <c r="H79" i="49" l="1"/>
  <c r="I79" i="49"/>
  <c r="B79" i="49"/>
  <c r="D79" i="49" s="1"/>
  <c r="J79" i="49"/>
  <c r="A80" i="49"/>
  <c r="B80" i="49" s="1"/>
  <c r="C79" i="49" l="1"/>
  <c r="I80" i="49"/>
  <c r="E80" i="49"/>
  <c r="F80" i="49" s="1"/>
  <c r="G80" i="49" s="1"/>
  <c r="H80" i="49"/>
  <c r="D80" i="49"/>
  <c r="C80" i="49"/>
  <c r="A81" i="49"/>
  <c r="E81" i="49" s="1"/>
  <c r="F81" i="49" s="1"/>
  <c r="J80" i="49"/>
  <c r="H81" i="49" l="1"/>
  <c r="I81" i="49"/>
  <c r="G81" i="49"/>
  <c r="B81" i="49"/>
  <c r="C81" i="49" s="1"/>
  <c r="J81" i="49"/>
  <c r="A82" i="49"/>
  <c r="I82" i="49" s="1"/>
  <c r="B82" i="49" l="1"/>
  <c r="E82" i="49"/>
  <c r="F82" i="49" s="1"/>
  <c r="G82" i="49" s="1"/>
  <c r="A83" i="49"/>
  <c r="I83" i="49" s="1"/>
  <c r="J82" i="49"/>
  <c r="H82" i="49"/>
  <c r="D81" i="49"/>
  <c r="E83" i="49" l="1"/>
  <c r="F83" i="49" s="1"/>
  <c r="G83" i="49" s="1"/>
  <c r="H83" i="49"/>
  <c r="A84" i="49"/>
  <c r="B84" i="49" s="1"/>
  <c r="J83" i="49"/>
  <c r="C82" i="49"/>
  <c r="D82" i="49"/>
  <c r="B83" i="49"/>
  <c r="I84" i="49" l="1"/>
  <c r="H84" i="49"/>
  <c r="D83" i="49"/>
  <c r="C83" i="49"/>
  <c r="C84" i="49"/>
  <c r="D84" i="49"/>
  <c r="E84" i="49"/>
  <c r="F84" i="49" s="1"/>
  <c r="G84" i="49" s="1"/>
  <c r="A85" i="49"/>
  <c r="I85" i="49" s="1"/>
  <c r="J84" i="49"/>
  <c r="B85" i="49" l="1"/>
  <c r="D85" i="49" s="1"/>
  <c r="J85" i="49"/>
  <c r="A86" i="49"/>
  <c r="I86" i="49" s="1"/>
  <c r="C85" i="49"/>
  <c r="E85" i="49"/>
  <c r="F85" i="49" s="1"/>
  <c r="G85" i="49" s="1"/>
  <c r="H85" i="49"/>
  <c r="H86" i="49" l="1"/>
  <c r="B86" i="49"/>
  <c r="E86" i="49"/>
  <c r="F86" i="49" s="1"/>
  <c r="G86" i="49" s="1"/>
  <c r="A87" i="49"/>
  <c r="E87" i="49" s="1"/>
  <c r="F87" i="49" s="1"/>
  <c r="G87" i="49" s="1"/>
  <c r="J86" i="49"/>
  <c r="B87" i="49" l="1"/>
  <c r="I87" i="49"/>
  <c r="A88" i="49"/>
  <c r="H88" i="49" s="1"/>
  <c r="J87" i="49"/>
  <c r="C86" i="49"/>
  <c r="C87" i="49" s="1"/>
  <c r="D86" i="49"/>
  <c r="D87" i="49" s="1"/>
  <c r="H87" i="49"/>
  <c r="I88" i="49" l="1"/>
  <c r="E88" i="49"/>
  <c r="F88" i="49" s="1"/>
  <c r="G88" i="49" s="1"/>
  <c r="B88" i="49"/>
  <c r="D88" i="49" s="1"/>
  <c r="J88" i="49"/>
  <c r="A89" i="49"/>
  <c r="B89" i="49" s="1"/>
  <c r="D89" i="49" l="1"/>
  <c r="I89" i="49"/>
  <c r="J89" i="49"/>
  <c r="A90" i="49"/>
  <c r="E89" i="49"/>
  <c r="F89" i="49" s="1"/>
  <c r="G89" i="49" s="1"/>
  <c r="C88" i="49"/>
  <c r="C89" i="49" s="1"/>
  <c r="H89" i="49"/>
  <c r="J90" i="49" l="1"/>
  <c r="A91" i="49"/>
  <c r="B91" i="49" s="1"/>
  <c r="B90" i="49"/>
  <c r="I90" i="49"/>
  <c r="H90" i="49"/>
  <c r="E90" i="49"/>
  <c r="F90" i="49" s="1"/>
  <c r="I91" i="49" l="1"/>
  <c r="H91" i="49"/>
  <c r="E91" i="49"/>
  <c r="F91" i="49" s="1"/>
  <c r="G91" i="49" s="1"/>
  <c r="A92" i="49"/>
  <c r="B92" i="49" s="1"/>
  <c r="J91" i="49"/>
  <c r="G90" i="49"/>
  <c r="C90" i="49"/>
  <c r="C91" i="49" s="1"/>
  <c r="D90" i="49"/>
  <c r="D91" i="49"/>
  <c r="E92" i="49" l="1"/>
  <c r="F92" i="49" s="1"/>
  <c r="G92" i="49" s="1"/>
  <c r="H92" i="49"/>
  <c r="I92" i="49"/>
  <c r="D92" i="49"/>
  <c r="C92" i="49"/>
  <c r="J92" i="49"/>
  <c r="A93" i="49"/>
  <c r="E93" i="49" s="1"/>
  <c r="F93" i="49" s="1"/>
  <c r="I93" i="49" l="1"/>
  <c r="B93" i="49"/>
  <c r="C93" i="49" s="1"/>
  <c r="G93" i="49"/>
  <c r="H93" i="49"/>
  <c r="J93" i="49"/>
  <c r="A94" i="49"/>
  <c r="B94" i="49" s="1"/>
  <c r="D93" i="49" l="1"/>
  <c r="D94" i="49"/>
  <c r="C94" i="49"/>
  <c r="J94" i="49"/>
  <c r="A95" i="49"/>
  <c r="E95" i="49" s="1"/>
  <c r="I94" i="49"/>
  <c r="H94" i="49"/>
  <c r="E94" i="49"/>
  <c r="F94" i="49" s="1"/>
  <c r="G94" i="49" s="1"/>
  <c r="F95" i="49" l="1"/>
  <c r="G95" i="49" s="1"/>
  <c r="H95" i="49"/>
  <c r="B95" i="49"/>
  <c r="D95" i="49" s="1"/>
  <c r="I95" i="49"/>
  <c r="J95" i="49"/>
  <c r="A96" i="49"/>
  <c r="H96" i="49" s="1"/>
  <c r="C95" i="49" l="1"/>
  <c r="E96" i="49"/>
  <c r="F96" i="49" s="1"/>
  <c r="G96" i="49" s="1"/>
  <c r="B96" i="49"/>
  <c r="D96" i="49" s="1"/>
  <c r="A97" i="49"/>
  <c r="I97" i="49" s="1"/>
  <c r="J96" i="49"/>
  <c r="I96" i="49"/>
  <c r="C96" i="49" l="1"/>
  <c r="E97" i="49"/>
  <c r="F97" i="49" s="1"/>
  <c r="G97" i="49" s="1"/>
  <c r="B97" i="49"/>
  <c r="H97" i="49"/>
  <c r="D97" i="49"/>
  <c r="C97" i="49"/>
  <c r="A98" i="49"/>
  <c r="I98" i="49" s="1"/>
  <c r="J97" i="49"/>
  <c r="H98" i="49" l="1"/>
  <c r="B98" i="49"/>
  <c r="D98" i="49" s="1"/>
  <c r="E98" i="49"/>
  <c r="F98" i="49" s="1"/>
  <c r="G98" i="49" s="1"/>
  <c r="A99" i="49"/>
  <c r="B99" i="49" s="1"/>
  <c r="J98" i="49"/>
  <c r="C98" i="49" l="1"/>
  <c r="D99" i="49"/>
  <c r="C99" i="49"/>
  <c r="E99" i="49"/>
  <c r="F99" i="49" s="1"/>
  <c r="G99" i="49" s="1"/>
  <c r="I99" i="49"/>
  <c r="H99" i="49"/>
  <c r="A100" i="49"/>
  <c r="J99" i="49"/>
  <c r="J100" i="49" l="1"/>
  <c r="A101" i="49"/>
  <c r="I100" i="49"/>
  <c r="H100" i="49"/>
  <c r="E100" i="49"/>
  <c r="F100" i="49" s="1"/>
  <c r="G100" i="49" s="1"/>
  <c r="B100" i="49"/>
  <c r="A102" i="49" l="1"/>
  <c r="H102" i="49" s="1"/>
  <c r="J101" i="49"/>
  <c r="I101" i="49"/>
  <c r="E101" i="49"/>
  <c r="F101" i="49" s="1"/>
  <c r="G101" i="49" s="1"/>
  <c r="H101" i="49"/>
  <c r="B101" i="49"/>
  <c r="C100" i="49"/>
  <c r="D100" i="49"/>
  <c r="B102" i="49" l="1"/>
  <c r="I102" i="49"/>
  <c r="E102" i="49"/>
  <c r="F102" i="49" s="1"/>
  <c r="G102" i="49" s="1"/>
  <c r="D101" i="49"/>
  <c r="D102" i="49" s="1"/>
  <c r="C101" i="49"/>
  <c r="C102" i="49" s="1"/>
  <c r="A103" i="49"/>
  <c r="J102" i="49"/>
  <c r="J103" i="49" l="1"/>
  <c r="A104" i="49"/>
  <c r="E103" i="49"/>
  <c r="F103" i="49" s="1"/>
  <c r="B103" i="49"/>
  <c r="H103" i="49"/>
  <c r="I103" i="49"/>
  <c r="E104" i="49" l="1"/>
  <c r="J104" i="49"/>
  <c r="A105" i="49"/>
  <c r="B105" i="49" s="1"/>
  <c r="B104" i="49"/>
  <c r="C103" i="49"/>
  <c r="D103" i="49"/>
  <c r="I104" i="49"/>
  <c r="G103" i="49"/>
  <c r="F104" i="49"/>
  <c r="G104" i="49" s="1"/>
  <c r="H104" i="49"/>
  <c r="D104" i="49" l="1"/>
  <c r="D105" i="49" s="1"/>
  <c r="C104" i="49"/>
  <c r="C105" i="49" s="1"/>
  <c r="E105" i="49"/>
  <c r="F105" i="49" s="1"/>
  <c r="G105" i="49" s="1"/>
  <c r="I105" i="49"/>
  <c r="H105" i="49"/>
  <c r="A106" i="49"/>
  <c r="J105" i="49"/>
  <c r="J106" i="49" l="1"/>
  <c r="A107" i="49"/>
  <c r="I107" i="49" s="1"/>
  <c r="H106" i="49"/>
  <c r="I106" i="49"/>
  <c r="B106" i="49"/>
  <c r="E106" i="49"/>
  <c r="F106" i="49" s="1"/>
  <c r="G106" i="49" s="1"/>
  <c r="E107" i="49" l="1"/>
  <c r="F107" i="49" s="1"/>
  <c r="G107" i="49" s="1"/>
  <c r="B107" i="49"/>
  <c r="H107" i="49"/>
  <c r="A108" i="49"/>
  <c r="J107" i="49"/>
  <c r="C106" i="49"/>
  <c r="D106" i="49"/>
  <c r="A109" i="49" l="1"/>
  <c r="B109" i="49" s="1"/>
  <c r="J108" i="49"/>
  <c r="C107" i="49"/>
  <c r="D107" i="49"/>
  <c r="I108" i="49"/>
  <c r="H108" i="49"/>
  <c r="B108" i="49"/>
  <c r="E108" i="49"/>
  <c r="F108" i="49" s="1"/>
  <c r="G108" i="49" s="1"/>
  <c r="I109" i="49" l="1"/>
  <c r="E109" i="49"/>
  <c r="F109" i="49" s="1"/>
  <c r="G109" i="49" s="1"/>
  <c r="H109" i="49"/>
  <c r="C108" i="49"/>
  <c r="C109" i="49" s="1"/>
  <c r="D108" i="49"/>
  <c r="D109" i="49" s="1"/>
  <c r="A110" i="49"/>
  <c r="J109" i="49"/>
  <c r="A111" i="49" l="1"/>
  <c r="J110" i="49"/>
  <c r="I110" i="49"/>
  <c r="H110" i="49"/>
  <c r="E110" i="49"/>
  <c r="F110" i="49" s="1"/>
  <c r="G110" i="49" s="1"/>
  <c r="B110" i="49"/>
  <c r="J111" i="49" l="1"/>
  <c r="A112" i="49"/>
  <c r="H112" i="49" s="1"/>
  <c r="I111" i="49"/>
  <c r="B111" i="49"/>
  <c r="H111" i="49"/>
  <c r="E111" i="49"/>
  <c r="F111" i="49" s="1"/>
  <c r="G111" i="49" s="1"/>
  <c r="D110" i="49"/>
  <c r="C110" i="49"/>
  <c r="E112" i="49" l="1"/>
  <c r="F112" i="49" s="1"/>
  <c r="G112" i="49" s="1"/>
  <c r="I112" i="49"/>
  <c r="B112" i="49"/>
  <c r="D111" i="49"/>
  <c r="C111" i="49"/>
  <c r="J112" i="49"/>
  <c r="A113" i="49"/>
  <c r="A114" i="49" l="1"/>
  <c r="I114" i="49" s="1"/>
  <c r="J113" i="49"/>
  <c r="I113" i="49"/>
  <c r="C112" i="49"/>
  <c r="D112" i="49"/>
  <c r="B113" i="49"/>
  <c r="E113" i="49"/>
  <c r="F113" i="49" s="1"/>
  <c r="G113" i="49" s="1"/>
  <c r="H113" i="49"/>
  <c r="H114" i="49" l="1"/>
  <c r="B114" i="49"/>
  <c r="E114" i="49"/>
  <c r="F114" i="49" s="1"/>
  <c r="G114" i="49" s="1"/>
  <c r="D113" i="49"/>
  <c r="C113" i="49"/>
  <c r="A115" i="49"/>
  <c r="J114" i="49"/>
  <c r="A116" i="49" l="1"/>
  <c r="E116" i="49" s="1"/>
  <c r="J115" i="49"/>
  <c r="I115" i="49"/>
  <c r="H115" i="49"/>
  <c r="C114" i="49"/>
  <c r="D114" i="49"/>
  <c r="E115" i="49"/>
  <c r="F115" i="49" s="1"/>
  <c r="G115" i="49" s="1"/>
  <c r="B115" i="49"/>
  <c r="F116" i="49" l="1"/>
  <c r="G116" i="49" s="1"/>
  <c r="C115" i="49"/>
  <c r="I116" i="49"/>
  <c r="B116" i="49"/>
  <c r="H116" i="49"/>
  <c r="D115" i="49"/>
  <c r="A117" i="49"/>
  <c r="J116" i="49"/>
  <c r="A118" i="49" l="1"/>
  <c r="I118" i="49" s="1"/>
  <c r="J117" i="49"/>
  <c r="H117" i="49"/>
  <c r="C116" i="49"/>
  <c r="D116" i="49"/>
  <c r="E117" i="49"/>
  <c r="F117" i="49" s="1"/>
  <c r="G117" i="49" s="1"/>
  <c r="B117" i="49"/>
  <c r="I117" i="49"/>
  <c r="H118" i="49" l="1"/>
  <c r="E118" i="49"/>
  <c r="F118" i="49" s="1"/>
  <c r="G118" i="49" s="1"/>
  <c r="B118" i="49"/>
  <c r="C117" i="49"/>
  <c r="D117" i="49"/>
  <c r="A119" i="49"/>
  <c r="B119" i="49" s="1"/>
  <c r="J118" i="49"/>
  <c r="D118" i="49" l="1"/>
  <c r="C118" i="49"/>
  <c r="C119" i="49" s="1"/>
  <c r="D119" i="49"/>
  <c r="E119" i="49"/>
  <c r="F119" i="49" s="1"/>
  <c r="G119" i="49" s="1"/>
  <c r="J119" i="49"/>
  <c r="A120" i="49"/>
  <c r="I119" i="49"/>
  <c r="H119" i="49"/>
  <c r="J120" i="49" l="1"/>
  <c r="A121" i="49"/>
  <c r="E121" i="49" s="1"/>
  <c r="H120" i="49"/>
  <c r="E120" i="49"/>
  <c r="F120" i="49" s="1"/>
  <c r="G120" i="49" s="1"/>
  <c r="B120" i="49"/>
  <c r="I120" i="49"/>
  <c r="F121" i="49" l="1"/>
  <c r="G121" i="49" s="1"/>
  <c r="H121" i="49"/>
  <c r="I121" i="49"/>
  <c r="B121" i="49"/>
  <c r="J121" i="49"/>
  <c r="A122" i="49"/>
  <c r="C120" i="49"/>
  <c r="D120" i="49"/>
  <c r="J122" i="49" l="1"/>
  <c r="A123" i="49"/>
  <c r="B123" i="49" s="1"/>
  <c r="C121" i="49"/>
  <c r="D121" i="49"/>
  <c r="E122" i="49"/>
  <c r="F122" i="49" s="1"/>
  <c r="I122" i="49"/>
  <c r="B122" i="49"/>
  <c r="H122" i="49"/>
  <c r="H123" i="49" l="1"/>
  <c r="E123" i="49"/>
  <c r="I123" i="49"/>
  <c r="D122" i="49"/>
  <c r="D123" i="49" s="1"/>
  <c r="C122" i="49"/>
  <c r="C123" i="49" s="1"/>
  <c r="A124" i="49"/>
  <c r="J123" i="49"/>
  <c r="F123" i="49"/>
  <c r="G123" i="49" s="1"/>
  <c r="G122" i="49"/>
  <c r="J124" i="49" l="1"/>
  <c r="A125" i="49"/>
  <c r="I125" i="49" s="1"/>
  <c r="H124" i="49"/>
  <c r="I124" i="49"/>
  <c r="E124" i="49"/>
  <c r="F124" i="49" s="1"/>
  <c r="G124" i="49" s="1"/>
  <c r="B124" i="49"/>
  <c r="B125" i="49" l="1"/>
  <c r="H125" i="49"/>
  <c r="E125" i="49"/>
  <c r="F125" i="49" s="1"/>
  <c r="G125" i="49" s="1"/>
  <c r="C124" i="49"/>
  <c r="D124" i="49"/>
  <c r="J125" i="49"/>
  <c r="A126" i="49"/>
  <c r="J126" i="49" l="1"/>
  <c r="A127" i="49"/>
  <c r="H127" i="49" s="1"/>
  <c r="I126" i="49"/>
  <c r="H126" i="49"/>
  <c r="B126" i="49"/>
  <c r="D125" i="49"/>
  <c r="C125" i="49"/>
  <c r="E126" i="49"/>
  <c r="F126" i="49" s="1"/>
  <c r="G126" i="49" s="1"/>
  <c r="I127" i="49" l="1"/>
  <c r="E127" i="49"/>
  <c r="F127" i="49" s="1"/>
  <c r="G127" i="49" s="1"/>
  <c r="B127" i="49"/>
  <c r="J127" i="49"/>
  <c r="A128" i="49"/>
  <c r="C126" i="49"/>
  <c r="D126" i="49"/>
  <c r="J128" i="49" l="1"/>
  <c r="A129" i="49"/>
  <c r="H129" i="49" s="1"/>
  <c r="D127" i="49"/>
  <c r="C127" i="49"/>
  <c r="B128" i="49"/>
  <c r="I128" i="49"/>
  <c r="E128" i="49"/>
  <c r="F128" i="49" s="1"/>
  <c r="G128" i="49" s="1"/>
  <c r="H128" i="49"/>
  <c r="I129" i="49" l="1"/>
  <c r="E129" i="49"/>
  <c r="F129" i="49" s="1"/>
  <c r="G129" i="49" s="1"/>
  <c r="B129" i="49"/>
  <c r="J129" i="49"/>
  <c r="A130" i="49"/>
  <c r="C128" i="49"/>
  <c r="D128" i="49"/>
  <c r="A131" i="49" l="1"/>
  <c r="E131" i="49" s="1"/>
  <c r="J130" i="49"/>
  <c r="D129" i="49"/>
  <c r="C129" i="49"/>
  <c r="B130" i="49"/>
  <c r="E130" i="49"/>
  <c r="F130" i="49" s="1"/>
  <c r="G130" i="49" s="1"/>
  <c r="H130" i="49"/>
  <c r="I130" i="49"/>
  <c r="F131" i="49" l="1"/>
  <c r="G131" i="49" s="1"/>
  <c r="C130" i="49"/>
  <c r="D130" i="49"/>
  <c r="H131" i="49"/>
  <c r="B131" i="49"/>
  <c r="I131" i="49"/>
  <c r="J131" i="49"/>
  <c r="A132" i="49"/>
  <c r="A133" i="49" l="1"/>
  <c r="B133" i="49" s="1"/>
  <c r="J132" i="49"/>
  <c r="D131" i="49"/>
  <c r="C131" i="49"/>
  <c r="I132" i="49"/>
  <c r="E132" i="49"/>
  <c r="F132" i="49" s="1"/>
  <c r="G132" i="49" s="1"/>
  <c r="H132" i="49"/>
  <c r="B132" i="49"/>
  <c r="E133" i="49" l="1"/>
  <c r="F133" i="49" s="1"/>
  <c r="G133" i="49" s="1"/>
  <c r="H133" i="49"/>
  <c r="D132" i="49"/>
  <c r="D133" i="49" s="1"/>
  <c r="C132" i="49"/>
  <c r="C133" i="49" s="1"/>
  <c r="I133" i="49"/>
  <c r="J133" i="49"/>
  <c r="A134" i="49"/>
  <c r="J134" i="49" l="1"/>
  <c r="A135" i="49"/>
  <c r="I134" i="49"/>
  <c r="H134" i="49"/>
  <c r="E134" i="49"/>
  <c r="F134" i="49" s="1"/>
  <c r="G134" i="49" s="1"/>
  <c r="B134" i="49"/>
  <c r="J135" i="49" l="1"/>
  <c r="A136" i="49"/>
  <c r="I136" i="49" s="1"/>
  <c r="H135" i="49"/>
  <c r="I135" i="49"/>
  <c r="E135" i="49"/>
  <c r="F135" i="49" s="1"/>
  <c r="G135" i="49" s="1"/>
  <c r="B135" i="49"/>
  <c r="C134" i="49"/>
  <c r="D134" i="49"/>
  <c r="E136" i="49" l="1"/>
  <c r="F136" i="49" s="1"/>
  <c r="G136" i="49" s="1"/>
  <c r="H136" i="49"/>
  <c r="B136" i="49"/>
  <c r="D135" i="49"/>
  <c r="C135" i="49"/>
  <c r="J136" i="49"/>
  <c r="A137" i="49"/>
  <c r="A138" i="49" l="1"/>
  <c r="B138" i="49" s="1"/>
  <c r="J137" i="49"/>
  <c r="H137" i="49"/>
  <c r="C136" i="49"/>
  <c r="D136" i="49"/>
  <c r="B137" i="49"/>
  <c r="E137" i="49"/>
  <c r="F137" i="49" s="1"/>
  <c r="G137" i="49" s="1"/>
  <c r="I137" i="49"/>
  <c r="H138" i="49" l="1"/>
  <c r="I138" i="49"/>
  <c r="E138" i="49"/>
  <c r="F138" i="49" s="1"/>
  <c r="G138" i="49" s="1"/>
  <c r="C137" i="49"/>
  <c r="C138" i="49" s="1"/>
  <c r="D137" i="49"/>
  <c r="D138" i="49" s="1"/>
  <c r="A139" i="49"/>
  <c r="J138" i="49"/>
  <c r="E139" i="49" l="1"/>
  <c r="F139" i="49" s="1"/>
  <c r="G139" i="49" s="1"/>
  <c r="A140" i="49"/>
  <c r="J139" i="49"/>
  <c r="I139" i="49"/>
  <c r="B139" i="49"/>
  <c r="H139" i="49"/>
  <c r="A141" i="49" l="1"/>
  <c r="E141" i="49" s="1"/>
  <c r="J140" i="49"/>
  <c r="C139" i="49"/>
  <c r="D139" i="49"/>
  <c r="I140" i="49"/>
  <c r="H140" i="49"/>
  <c r="B140" i="49"/>
  <c r="E140" i="49"/>
  <c r="F140" i="49" s="1"/>
  <c r="G140" i="49" s="1"/>
  <c r="D140" i="49" l="1"/>
  <c r="F141" i="49"/>
  <c r="G141" i="49" s="1"/>
  <c r="H141" i="49"/>
  <c r="I141" i="49"/>
  <c r="C140" i="49"/>
  <c r="B141" i="49"/>
  <c r="A142" i="49"/>
  <c r="J141" i="49"/>
  <c r="J142" i="49" l="1"/>
  <c r="A143" i="49"/>
  <c r="H143" i="49" s="1"/>
  <c r="C141" i="49"/>
  <c r="D141" i="49"/>
  <c r="H142" i="49"/>
  <c r="E142" i="49"/>
  <c r="F142" i="49" s="1"/>
  <c r="G142" i="49" s="1"/>
  <c r="I142" i="49"/>
  <c r="B142" i="49"/>
  <c r="I143" i="49" l="1"/>
  <c r="B143" i="49"/>
  <c r="C142" i="49"/>
  <c r="D142" i="49"/>
  <c r="E143" i="49"/>
  <c r="F143" i="49" s="1"/>
  <c r="A144" i="49"/>
  <c r="J143" i="49"/>
  <c r="E144" i="49" l="1"/>
  <c r="A145" i="49"/>
  <c r="J144" i="49"/>
  <c r="G143" i="49"/>
  <c r="F144" i="49"/>
  <c r="G144" i="49" s="1"/>
  <c r="H144" i="49"/>
  <c r="D143" i="49"/>
  <c r="C143" i="49"/>
  <c r="B144" i="49"/>
  <c r="I144" i="49"/>
  <c r="J145" i="49" l="1"/>
  <c r="A146" i="49"/>
  <c r="H146" i="49" s="1"/>
  <c r="B145" i="49"/>
  <c r="E145" i="49"/>
  <c r="F145" i="49" s="1"/>
  <c r="G145" i="49" s="1"/>
  <c r="C144" i="49"/>
  <c r="D144" i="49"/>
  <c r="I145" i="49"/>
  <c r="H145" i="49"/>
  <c r="E146" i="49" l="1"/>
  <c r="F146" i="49" s="1"/>
  <c r="G146" i="49" s="1"/>
  <c r="C145" i="49"/>
  <c r="D145" i="49"/>
  <c r="B146" i="49"/>
  <c r="I146" i="49"/>
  <c r="A147" i="49"/>
  <c r="J146" i="49"/>
  <c r="A148" i="49" l="1"/>
  <c r="B148" i="49" s="1"/>
  <c r="J147" i="49"/>
  <c r="D146" i="49"/>
  <c r="C146" i="49"/>
  <c r="I147" i="49"/>
  <c r="B147" i="49"/>
  <c r="E147" i="49"/>
  <c r="F147" i="49" s="1"/>
  <c r="G147" i="49" s="1"/>
  <c r="H147" i="49"/>
  <c r="E148" i="49" l="1"/>
  <c r="H148" i="49"/>
  <c r="I148" i="49"/>
  <c r="F148" i="49"/>
  <c r="G148" i="49" s="1"/>
  <c r="C147" i="49"/>
  <c r="C148" i="49" s="1"/>
  <c r="D147" i="49"/>
  <c r="D148" i="49" s="1"/>
  <c r="J148" i="49"/>
  <c r="A149" i="49"/>
  <c r="H149" i="49" s="1"/>
  <c r="E149" i="49" l="1"/>
  <c r="F149" i="49" s="1"/>
  <c r="G149" i="49" s="1"/>
  <c r="J149" i="49"/>
  <c r="A150" i="49"/>
  <c r="E150" i="49" s="1"/>
  <c r="F150" i="49" s="1"/>
  <c r="G150" i="49" s="1"/>
  <c r="I149" i="49"/>
  <c r="B149" i="49"/>
  <c r="H150" i="49" l="1"/>
  <c r="B150" i="49"/>
  <c r="I150" i="49"/>
  <c r="A151" i="49"/>
  <c r="J150" i="49"/>
  <c r="D149" i="49"/>
  <c r="C149" i="49"/>
  <c r="A152" i="49" l="1"/>
  <c r="E152" i="49" s="1"/>
  <c r="J151" i="49"/>
  <c r="D150" i="49"/>
  <c r="C150" i="49"/>
  <c r="E151" i="49"/>
  <c r="F151" i="49" s="1"/>
  <c r="G151" i="49" s="1"/>
  <c r="B151" i="49"/>
  <c r="I151" i="49"/>
  <c r="H151" i="49"/>
  <c r="F152" i="49" l="1"/>
  <c r="G152" i="49" s="1"/>
  <c r="I152" i="49"/>
  <c r="B152" i="49"/>
  <c r="H152" i="49"/>
  <c r="C151" i="49"/>
  <c r="D151" i="49"/>
  <c r="J152" i="49"/>
  <c r="A153" i="49"/>
  <c r="J153" i="49" l="1"/>
  <c r="A154" i="49"/>
  <c r="B153" i="49"/>
  <c r="D152" i="49"/>
  <c r="C152" i="49"/>
  <c r="I153" i="49"/>
  <c r="E153" i="49"/>
  <c r="F153" i="49" s="1"/>
  <c r="G153" i="49" s="1"/>
  <c r="H153" i="49"/>
  <c r="J154" i="49" l="1"/>
  <c r="A155" i="49"/>
  <c r="I155" i="49" s="1"/>
  <c r="D153" i="49"/>
  <c r="C153" i="49"/>
  <c r="E154" i="49"/>
  <c r="F154" i="49" s="1"/>
  <c r="G154" i="49" s="1"/>
  <c r="I154" i="49"/>
  <c r="B154" i="49"/>
  <c r="H154" i="49"/>
  <c r="E155" i="49" l="1"/>
  <c r="F155" i="49" s="1"/>
  <c r="G155" i="49" s="1"/>
  <c r="H155" i="49"/>
  <c r="C154" i="49"/>
  <c r="D154" i="49"/>
  <c r="B155" i="49"/>
  <c r="A156" i="49"/>
  <c r="J155" i="49"/>
  <c r="A157" i="49" l="1"/>
  <c r="E157" i="49" s="1"/>
  <c r="J156" i="49"/>
  <c r="D155" i="49"/>
  <c r="H156" i="49"/>
  <c r="C155" i="49"/>
  <c r="E156" i="49"/>
  <c r="F156" i="49" s="1"/>
  <c r="B156" i="49"/>
  <c r="I156" i="49"/>
  <c r="H157" i="49" l="1"/>
  <c r="B157" i="49"/>
  <c r="I157" i="49"/>
  <c r="C156" i="49"/>
  <c r="D156" i="49"/>
  <c r="F157" i="49"/>
  <c r="G157" i="49" s="1"/>
  <c r="G156" i="49"/>
  <c r="A158" i="49"/>
  <c r="J157" i="49"/>
  <c r="A159" i="49" l="1"/>
  <c r="E159" i="49" s="1"/>
  <c r="J158" i="49"/>
  <c r="E158" i="49"/>
  <c r="F158" i="49" s="1"/>
  <c r="G158" i="49" s="1"/>
  <c r="I158" i="49"/>
  <c r="C157" i="49"/>
  <c r="D157" i="49"/>
  <c r="B158" i="49"/>
  <c r="H158" i="49"/>
  <c r="F159" i="49" l="1"/>
  <c r="G159" i="49" s="1"/>
  <c r="B159" i="49"/>
  <c r="H159" i="49"/>
  <c r="I159" i="49"/>
  <c r="C158" i="49"/>
  <c r="D158" i="49"/>
  <c r="D159" i="49" s="1"/>
  <c r="J159" i="49"/>
  <c r="A160" i="49"/>
  <c r="A161" i="49" l="1"/>
  <c r="H161" i="49" s="1"/>
  <c r="J160" i="49"/>
  <c r="B160" i="49"/>
  <c r="H160" i="49"/>
  <c r="E160" i="49"/>
  <c r="F160" i="49" s="1"/>
  <c r="G160" i="49" s="1"/>
  <c r="C159" i="49"/>
  <c r="I160" i="49"/>
  <c r="I161" i="49" l="1"/>
  <c r="B161" i="49"/>
  <c r="E161" i="49"/>
  <c r="F161" i="49" s="1"/>
  <c r="G161" i="49" s="1"/>
  <c r="C160" i="49"/>
  <c r="D160" i="49"/>
  <c r="J161" i="49"/>
  <c r="A162" i="49"/>
  <c r="A163" i="49" l="1"/>
  <c r="H163" i="49" s="1"/>
  <c r="J162" i="49"/>
  <c r="I162" i="49"/>
  <c r="H162" i="49"/>
  <c r="C161" i="49"/>
  <c r="D161" i="49"/>
  <c r="B162" i="49"/>
  <c r="E162" i="49"/>
  <c r="F162" i="49" s="1"/>
  <c r="G162" i="49" s="1"/>
  <c r="I163" i="49" l="1"/>
  <c r="E163" i="49"/>
  <c r="B163" i="49"/>
  <c r="C162" i="49"/>
  <c r="D162" i="49"/>
  <c r="F163" i="49"/>
  <c r="G163" i="49" s="1"/>
  <c r="J163" i="49"/>
  <c r="A164" i="49"/>
  <c r="I164" i="49" s="1"/>
  <c r="C163" i="49" l="1"/>
  <c r="D163" i="49"/>
  <c r="A165" i="49"/>
  <c r="J164" i="49"/>
  <c r="B164" i="49"/>
  <c r="H164" i="49"/>
  <c r="E164" i="49"/>
  <c r="F164" i="49" s="1"/>
  <c r="G164" i="49" s="1"/>
  <c r="J165" i="49" l="1"/>
  <c r="A166" i="49"/>
  <c r="H166" i="49" s="1"/>
  <c r="C164" i="49"/>
  <c r="D164" i="49"/>
  <c r="I165" i="49"/>
  <c r="B165" i="49"/>
  <c r="H165" i="49"/>
  <c r="E165" i="49"/>
  <c r="F165" i="49" s="1"/>
  <c r="G165" i="49" s="1"/>
  <c r="B166" i="49" l="1"/>
  <c r="E166" i="49"/>
  <c r="F166" i="49" s="1"/>
  <c r="G166" i="49" s="1"/>
  <c r="I166" i="49"/>
  <c r="D165" i="49"/>
  <c r="C165" i="49"/>
  <c r="J166" i="49"/>
  <c r="A167" i="49"/>
  <c r="J167" i="49" l="1"/>
  <c r="A168" i="49"/>
  <c r="B168" i="49" s="1"/>
  <c r="B167" i="49"/>
  <c r="I167" i="49"/>
  <c r="E167" i="49"/>
  <c r="F167" i="49" s="1"/>
  <c r="G167" i="49" s="1"/>
  <c r="D166" i="49"/>
  <c r="C166" i="49"/>
  <c r="H167" i="49"/>
  <c r="I168" i="49" l="1"/>
  <c r="E168" i="49"/>
  <c r="F168" i="49" s="1"/>
  <c r="G168" i="49" s="1"/>
  <c r="C167" i="49"/>
  <c r="C168" i="49" s="1"/>
  <c r="D167" i="49"/>
  <c r="D168" i="49" s="1"/>
  <c r="H168" i="49"/>
  <c r="A169" i="49"/>
  <c r="J168" i="49"/>
  <c r="J169" i="49" l="1"/>
  <c r="A170" i="49"/>
  <c r="E169" i="49"/>
  <c r="F169" i="49" s="1"/>
  <c r="G169" i="49" s="1"/>
  <c r="I169" i="49"/>
  <c r="B169" i="49"/>
  <c r="D169" i="49" s="1"/>
  <c r="H169" i="49"/>
  <c r="A171" i="49" l="1"/>
  <c r="J170" i="49"/>
  <c r="C169" i="49"/>
  <c r="H170" i="49"/>
  <c r="B170" i="49"/>
  <c r="I170" i="49"/>
  <c r="E170" i="49"/>
  <c r="F170" i="49" s="1"/>
  <c r="G170" i="49" s="1"/>
  <c r="I171" i="49" l="1"/>
  <c r="A172" i="49"/>
  <c r="I172" i="49" s="1"/>
  <c r="J171" i="49"/>
  <c r="C170" i="49"/>
  <c r="D170" i="49"/>
  <c r="E171" i="49"/>
  <c r="F171" i="49" s="1"/>
  <c r="H171" i="49"/>
  <c r="B171" i="49"/>
  <c r="E172" i="49" l="1"/>
  <c r="B172" i="49"/>
  <c r="H172" i="49"/>
  <c r="D171" i="49"/>
  <c r="C171" i="49"/>
  <c r="F172" i="49"/>
  <c r="G172" i="49" s="1"/>
  <c r="G171" i="49"/>
  <c r="A173" i="49"/>
  <c r="J172" i="49"/>
  <c r="J173" i="49" l="1"/>
  <c r="A174" i="49"/>
  <c r="I174" i="49" s="1"/>
  <c r="E173" i="49"/>
  <c r="F173" i="49" s="1"/>
  <c r="G173" i="49" s="1"/>
  <c r="I173" i="49"/>
  <c r="C172" i="49"/>
  <c r="D172" i="49"/>
  <c r="B173" i="49"/>
  <c r="H173" i="49"/>
  <c r="B174" i="49" l="1"/>
  <c r="H174" i="49"/>
  <c r="E174" i="49"/>
  <c r="F174" i="49" s="1"/>
  <c r="G174" i="49" s="1"/>
  <c r="C173" i="49"/>
  <c r="D173" i="49"/>
  <c r="A175" i="49"/>
  <c r="J174" i="49"/>
  <c r="I175" i="49" l="1"/>
  <c r="J175" i="49"/>
  <c r="A176" i="49"/>
  <c r="I176" i="49" s="1"/>
  <c r="H175" i="49"/>
  <c r="E175" i="49"/>
  <c r="F175" i="49" s="1"/>
  <c r="G175" i="49" s="1"/>
  <c r="C174" i="49"/>
  <c r="D174" i="49"/>
  <c r="B175" i="49"/>
  <c r="C175" i="49" l="1"/>
  <c r="D175" i="49"/>
  <c r="E176" i="49"/>
  <c r="F176" i="49" s="1"/>
  <c r="G176" i="49" s="1"/>
  <c r="B176" i="49"/>
  <c r="H176" i="49"/>
  <c r="A177" i="49"/>
  <c r="J176" i="49"/>
  <c r="J177" i="49" l="1"/>
  <c r="A178" i="49"/>
  <c r="B178" i="49" s="1"/>
  <c r="D176" i="49"/>
  <c r="C176" i="49"/>
  <c r="H177" i="49"/>
  <c r="I177" i="49"/>
  <c r="E177" i="49"/>
  <c r="F177" i="49" s="1"/>
  <c r="G177" i="49" s="1"/>
  <c r="B177" i="49"/>
  <c r="I178" i="49" l="1"/>
  <c r="H178" i="49"/>
  <c r="C177" i="49"/>
  <c r="C178" i="49" s="1"/>
  <c r="D177" i="49"/>
  <c r="D178" i="49" s="1"/>
  <c r="E178" i="49"/>
  <c r="F178" i="49" s="1"/>
  <c r="J178" i="49"/>
  <c r="A179" i="49"/>
  <c r="E179" i="49" l="1"/>
  <c r="J179" i="49"/>
  <c r="A180" i="49"/>
  <c r="B179" i="49"/>
  <c r="H179" i="49"/>
  <c r="G178" i="49"/>
  <c r="F179" i="49"/>
  <c r="G179" i="49" s="1"/>
  <c r="I179" i="49"/>
  <c r="J180" i="49" l="1"/>
  <c r="A181" i="49"/>
  <c r="H181" i="49" s="1"/>
  <c r="C179" i="49"/>
  <c r="D179" i="49"/>
  <c r="B180" i="49"/>
  <c r="E180" i="49"/>
  <c r="F180" i="49" s="1"/>
  <c r="G180" i="49" s="1"/>
  <c r="I180" i="49"/>
  <c r="H180" i="49"/>
  <c r="B181" i="49" l="1"/>
  <c r="I181" i="49"/>
  <c r="E181" i="49"/>
  <c r="F181" i="49" s="1"/>
  <c r="G181" i="49" s="1"/>
  <c r="J181" i="49"/>
  <c r="A182" i="49"/>
  <c r="D180" i="49"/>
  <c r="C180" i="49"/>
  <c r="J182" i="49" l="1"/>
  <c r="A183" i="49"/>
  <c r="B183" i="49" s="1"/>
  <c r="B182" i="49"/>
  <c r="C181" i="49"/>
  <c r="D181" i="49"/>
  <c r="I182" i="49"/>
  <c r="E182" i="49"/>
  <c r="F182" i="49" s="1"/>
  <c r="G182" i="49" s="1"/>
  <c r="H182" i="49"/>
  <c r="D182" i="49" l="1"/>
  <c r="D183" i="49" s="1"/>
  <c r="C182" i="49"/>
  <c r="C183" i="49" s="1"/>
  <c r="E183" i="49"/>
  <c r="F183" i="49" s="1"/>
  <c r="I183" i="49"/>
  <c r="H183" i="49"/>
  <c r="J183" i="49"/>
  <c r="A184" i="49"/>
  <c r="E184" i="49" l="1"/>
  <c r="J184" i="49"/>
  <c r="A185" i="49"/>
  <c r="I184" i="49"/>
  <c r="B184" i="49"/>
  <c r="G183" i="49"/>
  <c r="F184" i="49"/>
  <c r="G184" i="49" s="1"/>
  <c r="H184" i="49"/>
  <c r="A186" i="49" l="1"/>
  <c r="B186" i="49" s="1"/>
  <c r="J185" i="49"/>
  <c r="C184" i="49"/>
  <c r="D184" i="49"/>
  <c r="B185" i="49"/>
  <c r="E185" i="49"/>
  <c r="F185" i="49" s="1"/>
  <c r="G185" i="49" s="1"/>
  <c r="I185" i="49"/>
  <c r="H185" i="49"/>
  <c r="I186" i="49" l="1"/>
  <c r="C185" i="49"/>
  <c r="C186" i="49" s="1"/>
  <c r="D185" i="49"/>
  <c r="D186" i="49" s="1"/>
  <c r="H186" i="49"/>
  <c r="E186" i="49"/>
  <c r="F186" i="49" s="1"/>
  <c r="G186" i="49" s="1"/>
  <c r="A187" i="49"/>
  <c r="J186" i="49"/>
  <c r="A188" i="49" l="1"/>
  <c r="J187" i="49"/>
  <c r="H187" i="49"/>
  <c r="E187" i="49"/>
  <c r="F187" i="49" s="1"/>
  <c r="G187" i="49" s="1"/>
  <c r="I187" i="49"/>
  <c r="B187" i="49"/>
  <c r="A189" i="49" l="1"/>
  <c r="H189" i="49" s="1"/>
  <c r="J188" i="49"/>
  <c r="I188" i="49"/>
  <c r="B188" i="49"/>
  <c r="E188" i="49"/>
  <c r="F188" i="49" s="1"/>
  <c r="G188" i="49" s="1"/>
  <c r="H188" i="49"/>
  <c r="C187" i="49"/>
  <c r="D187" i="49"/>
  <c r="D188" i="49" l="1"/>
  <c r="C188" i="49"/>
  <c r="E189" i="49"/>
  <c r="F189" i="49" s="1"/>
  <c r="G189" i="49" s="1"/>
  <c r="B189" i="49"/>
  <c r="I189" i="49"/>
  <c r="A190" i="49"/>
  <c r="J189" i="49"/>
  <c r="J190" i="49" l="1"/>
  <c r="A191" i="49"/>
  <c r="H191" i="49" s="1"/>
  <c r="D189" i="49"/>
  <c r="C189" i="49"/>
  <c r="B190" i="49"/>
  <c r="I190" i="49"/>
  <c r="H190" i="49"/>
  <c r="E190" i="49"/>
  <c r="F190" i="49" s="1"/>
  <c r="G190" i="49" s="1"/>
  <c r="E191" i="49" l="1"/>
  <c r="I191" i="49"/>
  <c r="B191" i="49"/>
  <c r="F191" i="49"/>
  <c r="G191" i="49" s="1"/>
  <c r="A192" i="49"/>
  <c r="J191" i="49"/>
  <c r="D190" i="49"/>
  <c r="D191" i="49" s="1"/>
  <c r="C190" i="49"/>
  <c r="C191" i="49" s="1"/>
  <c r="J192" i="49" l="1"/>
  <c r="A193" i="49"/>
  <c r="H192" i="49"/>
  <c r="I192" i="49"/>
  <c r="B192" i="49"/>
  <c r="E192" i="49"/>
  <c r="F192" i="49" s="1"/>
  <c r="G192" i="49" s="1"/>
  <c r="J193" i="49" l="1"/>
  <c r="A194" i="49"/>
  <c r="H194" i="49" s="1"/>
  <c r="D192" i="49"/>
  <c r="C192" i="49"/>
  <c r="H193" i="49"/>
  <c r="I193" i="49"/>
  <c r="E193" i="49"/>
  <c r="F193" i="49" s="1"/>
  <c r="G193" i="49" s="1"/>
  <c r="B193" i="49"/>
  <c r="E194" i="49" l="1"/>
  <c r="F194" i="49" s="1"/>
  <c r="G194" i="49" s="1"/>
  <c r="I194" i="49"/>
  <c r="B194" i="49"/>
  <c r="C193" i="49"/>
  <c r="D193" i="49"/>
  <c r="J194" i="49"/>
  <c r="A195" i="49"/>
  <c r="E195" i="49" s="1"/>
  <c r="F195" i="49" s="1"/>
  <c r="G195" i="49" s="1"/>
  <c r="C194" i="49" l="1"/>
  <c r="D194" i="49"/>
  <c r="I195" i="49"/>
  <c r="A196" i="49"/>
  <c r="J195" i="49"/>
  <c r="B195" i="49"/>
  <c r="H195" i="49"/>
  <c r="J196" i="49" l="1"/>
  <c r="A197" i="49"/>
  <c r="B197" i="49" s="1"/>
  <c r="D195" i="49"/>
  <c r="C195" i="49"/>
  <c r="E196" i="49"/>
  <c r="F196" i="49" s="1"/>
  <c r="I196" i="49"/>
  <c r="B196" i="49"/>
  <c r="H196" i="49"/>
  <c r="H197" i="49" l="1"/>
  <c r="I197" i="49"/>
  <c r="G196" i="49"/>
  <c r="C196" i="49"/>
  <c r="C197" i="49" s="1"/>
  <c r="D196" i="49"/>
  <c r="D197" i="49" s="1"/>
  <c r="E197" i="49"/>
  <c r="F197" i="49" s="1"/>
  <c r="G197" i="49" s="1"/>
  <c r="J197" i="49"/>
  <c r="A198" i="49"/>
  <c r="A199" i="49" l="1"/>
  <c r="B199" i="49" s="1"/>
  <c r="J198" i="49"/>
  <c r="I198" i="49"/>
  <c r="B198" i="49"/>
  <c r="E198" i="49"/>
  <c r="F198" i="49" s="1"/>
  <c r="G198" i="49" s="1"/>
  <c r="H198" i="49"/>
  <c r="E199" i="49" l="1"/>
  <c r="F199" i="49" s="1"/>
  <c r="G199" i="49" s="1"/>
  <c r="D198" i="49"/>
  <c r="D199" i="49" s="1"/>
  <c r="C198" i="49"/>
  <c r="C199" i="49" s="1"/>
  <c r="I199" i="49"/>
  <c r="H199" i="49"/>
  <c r="J199" i="49"/>
  <c r="A200" i="49"/>
  <c r="J200" i="49" l="1"/>
  <c r="A201" i="49"/>
  <c r="I200" i="49"/>
  <c r="H200" i="49"/>
  <c r="B200" i="49"/>
  <c r="E200" i="49"/>
  <c r="F200" i="49" s="1"/>
  <c r="G200" i="49" s="1"/>
  <c r="J201" i="49" l="1"/>
  <c r="A202" i="49"/>
  <c r="E202" i="49" s="1"/>
  <c r="C200" i="49"/>
  <c r="D200" i="49"/>
  <c r="B201" i="49"/>
  <c r="H201" i="49"/>
  <c r="I201" i="49"/>
  <c r="E201" i="49"/>
  <c r="F201" i="49" s="1"/>
  <c r="G201" i="49" s="1"/>
  <c r="B202" i="49" l="1"/>
  <c r="H202" i="49"/>
  <c r="I202" i="49"/>
  <c r="F202" i="49"/>
  <c r="G202" i="49" s="1"/>
  <c r="A203" i="49"/>
  <c r="E203" i="49" s="1"/>
  <c r="F203" i="49" s="1"/>
  <c r="G203" i="49" s="1"/>
  <c r="J202" i="49"/>
  <c r="D201" i="49"/>
  <c r="D202" i="49" s="1"/>
  <c r="C201" i="49"/>
  <c r="C202" i="49" l="1"/>
  <c r="B203" i="49"/>
  <c r="H203" i="49"/>
  <c r="I203" i="49"/>
  <c r="A204" i="49"/>
  <c r="J203" i="49"/>
  <c r="A205" i="49" l="1"/>
  <c r="E205" i="49" s="1"/>
  <c r="J204" i="49"/>
  <c r="H204" i="49"/>
  <c r="C203" i="49"/>
  <c r="D203" i="49"/>
  <c r="I204" i="49"/>
  <c r="B204" i="49"/>
  <c r="E204" i="49"/>
  <c r="F204" i="49" s="1"/>
  <c r="G204" i="49" s="1"/>
  <c r="B205" i="49" l="1"/>
  <c r="H205" i="49"/>
  <c r="I205" i="49"/>
  <c r="F205" i="49"/>
  <c r="D204" i="49"/>
  <c r="C204" i="49"/>
  <c r="C205" i="49" s="1"/>
  <c r="J205" i="49"/>
  <c r="A206" i="49"/>
  <c r="I206" i="49" s="1"/>
  <c r="D205" i="49" l="1"/>
  <c r="A207" i="49"/>
  <c r="J206" i="49"/>
  <c r="H206" i="49"/>
  <c r="G205" i="49"/>
  <c r="B206" i="49"/>
  <c r="E206" i="49"/>
  <c r="F206" i="49" s="1"/>
  <c r="G206" i="49" s="1"/>
  <c r="J207" i="49" l="1"/>
  <c r="A208" i="49"/>
  <c r="B207" i="49"/>
  <c r="H207" i="49"/>
  <c r="I207" i="49"/>
  <c r="C206" i="49"/>
  <c r="D206" i="49"/>
  <c r="E207" i="49"/>
  <c r="F207" i="49" s="1"/>
  <c r="G207" i="49" s="1"/>
  <c r="A209" i="49" l="1"/>
  <c r="H209" i="49" s="1"/>
  <c r="J208" i="49"/>
  <c r="E208" i="49"/>
  <c r="F208" i="49" s="1"/>
  <c r="G208" i="49" s="1"/>
  <c r="B208" i="49"/>
  <c r="C207" i="49"/>
  <c r="D207" i="49"/>
  <c r="I208" i="49"/>
  <c r="H208" i="49"/>
  <c r="C208" i="49" l="1"/>
  <c r="D208" i="49"/>
  <c r="E209" i="49"/>
  <c r="F209" i="49" s="1"/>
  <c r="G209" i="49" s="1"/>
  <c r="B209" i="49"/>
  <c r="I209" i="49"/>
  <c r="A210" i="49"/>
  <c r="J209" i="49"/>
  <c r="A211" i="49" l="1"/>
  <c r="I211" i="49" s="1"/>
  <c r="J210" i="49"/>
  <c r="D209" i="49"/>
  <c r="C209" i="49"/>
  <c r="H210" i="49"/>
  <c r="B210" i="49"/>
  <c r="E210" i="49"/>
  <c r="F210" i="49" s="1"/>
  <c r="G210" i="49" s="1"/>
  <c r="I210" i="49"/>
  <c r="H211" i="49" l="1"/>
  <c r="E211" i="49"/>
  <c r="F211" i="49" s="1"/>
  <c r="G211" i="49" s="1"/>
  <c r="B211" i="49"/>
  <c r="D210" i="49"/>
  <c r="C210" i="49"/>
  <c r="A212" i="49"/>
  <c r="J211" i="49"/>
  <c r="A213" i="49" l="1"/>
  <c r="I213" i="49" s="1"/>
  <c r="J212" i="49"/>
  <c r="H212" i="49"/>
  <c r="C211" i="49"/>
  <c r="D211" i="49"/>
  <c r="I212" i="49"/>
  <c r="B212" i="49"/>
  <c r="E212" i="49"/>
  <c r="F212" i="49" s="1"/>
  <c r="G212" i="49" s="1"/>
  <c r="H213" i="49" l="1"/>
  <c r="E213" i="49"/>
  <c r="F213" i="49" s="1"/>
  <c r="G213" i="49" s="1"/>
  <c r="D212" i="49"/>
  <c r="C212" i="49"/>
  <c r="B213" i="49"/>
  <c r="J213" i="49"/>
  <c r="A214" i="49"/>
  <c r="A215" i="49" l="1"/>
  <c r="H215" i="49" s="1"/>
  <c r="J214" i="49"/>
  <c r="D213" i="49"/>
  <c r="C213" i="49"/>
  <c r="E214" i="49"/>
  <c r="F214" i="49" s="1"/>
  <c r="G214" i="49" s="1"/>
  <c r="B214" i="49"/>
  <c r="I214" i="49"/>
  <c r="H214" i="49"/>
  <c r="I215" i="49" l="1"/>
  <c r="B215" i="49"/>
  <c r="E215" i="49"/>
  <c r="F215" i="49" s="1"/>
  <c r="G215" i="49" s="1"/>
  <c r="D214" i="49"/>
  <c r="C214" i="49"/>
  <c r="A216" i="49"/>
  <c r="J215" i="49"/>
  <c r="J216" i="49" l="1"/>
  <c r="A217" i="49"/>
  <c r="H217" i="49" s="1"/>
  <c r="I216" i="49"/>
  <c r="H216" i="49"/>
  <c r="C215" i="49"/>
  <c r="D215" i="49"/>
  <c r="E216" i="49"/>
  <c r="F216" i="49" s="1"/>
  <c r="G216" i="49" s="1"/>
  <c r="B216" i="49"/>
  <c r="E217" i="49" l="1"/>
  <c r="F217" i="49" s="1"/>
  <c r="G217" i="49" s="1"/>
  <c r="I217" i="49"/>
  <c r="C216" i="49"/>
  <c r="D216" i="49"/>
  <c r="B217" i="49"/>
  <c r="J217" i="49"/>
  <c r="A218" i="49"/>
  <c r="A219" i="49" l="1"/>
  <c r="I219" i="49" s="1"/>
  <c r="J218" i="49"/>
  <c r="C217" i="49"/>
  <c r="D217" i="49"/>
  <c r="E218" i="49"/>
  <c r="F218" i="49" s="1"/>
  <c r="G218" i="49" s="1"/>
  <c r="H218" i="49"/>
  <c r="I218" i="49"/>
  <c r="B218" i="49"/>
  <c r="B219" i="49" l="1"/>
  <c r="E219" i="49"/>
  <c r="F219" i="49" s="1"/>
  <c r="G219" i="49" s="1"/>
  <c r="H219" i="49"/>
  <c r="D218" i="49"/>
  <c r="C218" i="49"/>
  <c r="A220" i="49"/>
  <c r="J219" i="49"/>
  <c r="A221" i="49" l="1"/>
  <c r="I221" i="49" s="1"/>
  <c r="J220" i="49"/>
  <c r="I220" i="49"/>
  <c r="E220" i="49"/>
  <c r="F220" i="49" s="1"/>
  <c r="G220" i="49" s="1"/>
  <c r="B220" i="49"/>
  <c r="D219" i="49"/>
  <c r="C219" i="49"/>
  <c r="H220" i="49"/>
  <c r="B221" i="49" l="1"/>
  <c r="H221" i="49"/>
  <c r="C220" i="49"/>
  <c r="D220" i="49"/>
  <c r="E221" i="49"/>
  <c r="F221" i="49" s="1"/>
  <c r="G221" i="49" s="1"/>
  <c r="A222" i="49"/>
  <c r="J221" i="49"/>
  <c r="J222" i="49" l="1"/>
  <c r="A223" i="49"/>
  <c r="I223" i="49" s="1"/>
  <c r="E222" i="49"/>
  <c r="F222" i="49" s="1"/>
  <c r="G222" i="49" s="1"/>
  <c r="B222" i="49"/>
  <c r="H222" i="49"/>
  <c r="D221" i="49"/>
  <c r="C221" i="49"/>
  <c r="I222" i="49"/>
  <c r="H223" i="49" l="1"/>
  <c r="B223" i="49"/>
  <c r="D222" i="49"/>
  <c r="C222" i="49"/>
  <c r="E223" i="49"/>
  <c r="F223" i="49" s="1"/>
  <c r="G223" i="49" s="1"/>
  <c r="J223" i="49"/>
  <c r="A224" i="49"/>
  <c r="J224" i="49" l="1"/>
  <c r="A225" i="49"/>
  <c r="H225" i="49" s="1"/>
  <c r="H224" i="49"/>
  <c r="E224" i="49"/>
  <c r="F224" i="49" s="1"/>
  <c r="G224" i="49" s="1"/>
  <c r="C223" i="49"/>
  <c r="D223" i="49"/>
  <c r="B224" i="49"/>
  <c r="I224" i="49"/>
  <c r="E225" i="49" l="1"/>
  <c r="F225" i="49" s="1"/>
  <c r="G225" i="49" s="1"/>
  <c r="I225" i="49"/>
  <c r="B225" i="49"/>
  <c r="D224" i="49"/>
  <c r="C224" i="49"/>
  <c r="J225" i="49"/>
  <c r="A226" i="49"/>
  <c r="A227" i="49" l="1"/>
  <c r="E227" i="49" s="1"/>
  <c r="J226" i="49"/>
  <c r="B226" i="49"/>
  <c r="D225" i="49"/>
  <c r="C225" i="49"/>
  <c r="E226" i="49"/>
  <c r="F226" i="49" s="1"/>
  <c r="G226" i="49" s="1"/>
  <c r="I226" i="49"/>
  <c r="H226" i="49"/>
  <c r="F227" i="49" l="1"/>
  <c r="G227" i="49" s="1"/>
  <c r="D226" i="49"/>
  <c r="C226" i="49"/>
  <c r="H227" i="49"/>
  <c r="I227" i="49"/>
  <c r="B227" i="49"/>
  <c r="A228" i="49"/>
  <c r="J227" i="49"/>
  <c r="J228" i="49" l="1"/>
  <c r="A229" i="49"/>
  <c r="I229" i="49" s="1"/>
  <c r="D227" i="49"/>
  <c r="C227" i="49"/>
  <c r="I228" i="49"/>
  <c r="B228" i="49"/>
  <c r="H228" i="49"/>
  <c r="E228" i="49"/>
  <c r="F228" i="49" s="1"/>
  <c r="G228" i="49" s="1"/>
  <c r="H229" i="49" l="1"/>
  <c r="B229" i="49"/>
  <c r="E229" i="49"/>
  <c r="F229" i="49" s="1"/>
  <c r="G229" i="49" s="1"/>
  <c r="D228" i="49"/>
  <c r="C228" i="49"/>
  <c r="J229" i="49"/>
  <c r="A230" i="49"/>
  <c r="A231" i="49" l="1"/>
  <c r="B231" i="49" s="1"/>
  <c r="J230" i="49"/>
  <c r="I230" i="49"/>
  <c r="B230" i="49"/>
  <c r="D229" i="49"/>
  <c r="C229" i="49"/>
  <c r="E230" i="49"/>
  <c r="F230" i="49" s="1"/>
  <c r="G230" i="49" s="1"/>
  <c r="H230" i="49"/>
  <c r="C230" i="49" l="1"/>
  <c r="C231" i="49" s="1"/>
  <c r="D230" i="49"/>
  <c r="D231" i="49" s="1"/>
  <c r="I231" i="49"/>
  <c r="E231" i="49"/>
  <c r="F231" i="49" s="1"/>
  <c r="H231" i="49"/>
  <c r="J231" i="49"/>
  <c r="A232" i="49"/>
  <c r="A233" i="49" l="1"/>
  <c r="J232" i="49"/>
  <c r="G231" i="49"/>
  <c r="E232" i="49"/>
  <c r="F232" i="49" s="1"/>
  <c r="G232" i="49" s="1"/>
  <c r="H232" i="49"/>
  <c r="B232" i="49"/>
  <c r="I232" i="49"/>
  <c r="A234" i="49" l="1"/>
  <c r="J233" i="49"/>
  <c r="B233" i="49"/>
  <c r="H233" i="49"/>
  <c r="I233" i="49"/>
  <c r="E233" i="49"/>
  <c r="F233" i="49" s="1"/>
  <c r="G233" i="49" s="1"/>
  <c r="D232" i="49"/>
  <c r="C232" i="49"/>
  <c r="A235" i="49" l="1"/>
  <c r="H235" i="49" s="1"/>
  <c r="J234" i="49"/>
  <c r="D233" i="49"/>
  <c r="C233" i="49"/>
  <c r="E234" i="49"/>
  <c r="F234" i="49" s="1"/>
  <c r="G234" i="49" s="1"/>
  <c r="B234" i="49"/>
  <c r="I234" i="49"/>
  <c r="H234" i="49"/>
  <c r="I235" i="49" l="1"/>
  <c r="E235" i="49"/>
  <c r="F235" i="49" s="1"/>
  <c r="G235" i="49" s="1"/>
  <c r="B235" i="49"/>
  <c r="C234" i="49"/>
  <c r="D234" i="49"/>
  <c r="J235" i="49"/>
  <c r="A236" i="49"/>
  <c r="J236" i="49" l="1"/>
  <c r="A237" i="49"/>
  <c r="I237" i="49" s="1"/>
  <c r="E236" i="49"/>
  <c r="F236" i="49" s="1"/>
  <c r="G236" i="49" s="1"/>
  <c r="C235" i="49"/>
  <c r="D235" i="49"/>
  <c r="I236" i="49"/>
  <c r="B236" i="49"/>
  <c r="H236" i="49"/>
  <c r="E237" i="49" l="1"/>
  <c r="F237" i="49" s="1"/>
  <c r="G237" i="49" s="1"/>
  <c r="B237" i="49"/>
  <c r="H237" i="49"/>
  <c r="D236" i="49"/>
  <c r="C236" i="49"/>
  <c r="J237" i="49"/>
  <c r="A238" i="49"/>
  <c r="J238" i="49" l="1"/>
  <c r="A239" i="49"/>
  <c r="B239" i="49" s="1"/>
  <c r="B238" i="49"/>
  <c r="I238" i="49"/>
  <c r="C237" i="49"/>
  <c r="D237" i="49"/>
  <c r="E238" i="49"/>
  <c r="F238" i="49" s="1"/>
  <c r="G238" i="49" s="1"/>
  <c r="H238" i="49"/>
  <c r="D238" i="49" l="1"/>
  <c r="D239" i="49" s="1"/>
  <c r="C238" i="49"/>
  <c r="C239" i="49" s="1"/>
  <c r="H239" i="49"/>
  <c r="E239" i="49"/>
  <c r="F239" i="49" s="1"/>
  <c r="G239" i="49" s="1"/>
  <c r="I239" i="49"/>
  <c r="A240" i="49"/>
  <c r="J239" i="49"/>
  <c r="J240" i="49" l="1"/>
  <c r="A241" i="49"/>
  <c r="I241" i="49" s="1"/>
  <c r="H240" i="49"/>
  <c r="I240" i="49"/>
  <c r="B240" i="49"/>
  <c r="E240" i="49"/>
  <c r="F240" i="49" s="1"/>
  <c r="G240" i="49" s="1"/>
  <c r="H241" i="49" l="1"/>
  <c r="E241" i="49"/>
  <c r="F241" i="49" s="1"/>
  <c r="B241" i="49"/>
  <c r="J241" i="49"/>
  <c r="A242" i="49"/>
  <c r="D240" i="49"/>
  <c r="C240" i="49"/>
  <c r="E242" i="49" l="1"/>
  <c r="J242" i="49"/>
  <c r="A243" i="49"/>
  <c r="I243" i="49" s="1"/>
  <c r="C241" i="49"/>
  <c r="D241" i="49"/>
  <c r="G241" i="49"/>
  <c r="F242" i="49"/>
  <c r="G242" i="49" s="1"/>
  <c r="B242" i="49"/>
  <c r="I242" i="49"/>
  <c r="H242" i="49"/>
  <c r="H243" i="49" l="1"/>
  <c r="D242" i="49"/>
  <c r="C242" i="49"/>
  <c r="B243" i="49"/>
  <c r="E243" i="49"/>
  <c r="F243" i="49" s="1"/>
  <c r="G243" i="49" s="1"/>
  <c r="J243" i="49"/>
  <c r="A244" i="49"/>
  <c r="J244" i="49" l="1"/>
  <c r="A245" i="49"/>
  <c r="D243" i="49"/>
  <c r="C243" i="49"/>
  <c r="E244" i="49"/>
  <c r="F244" i="49" s="1"/>
  <c r="G244" i="49" s="1"/>
  <c r="B244" i="49"/>
  <c r="I244" i="49"/>
  <c r="H244" i="49"/>
  <c r="J245" i="49" l="1"/>
  <c r="A246" i="49"/>
  <c r="H246" i="49" s="1"/>
  <c r="B245" i="49"/>
  <c r="E245" i="49"/>
  <c r="F245" i="49" s="1"/>
  <c r="H245" i="49"/>
  <c r="I245" i="49"/>
  <c r="D244" i="49"/>
  <c r="C244" i="49"/>
  <c r="G245" i="49" l="1"/>
  <c r="I246" i="49"/>
  <c r="C245" i="49"/>
  <c r="D245" i="49"/>
  <c r="B246" i="49"/>
  <c r="E246" i="49"/>
  <c r="F246" i="49" s="1"/>
  <c r="G246" i="49" s="1"/>
  <c r="J246" i="49"/>
  <c r="A247" i="49"/>
  <c r="J247" i="49" l="1"/>
  <c r="A248" i="49"/>
  <c r="H247" i="49"/>
  <c r="B247" i="49"/>
  <c r="C246" i="49"/>
  <c r="D246" i="49"/>
  <c r="E247" i="49"/>
  <c r="F247" i="49" s="1"/>
  <c r="G247" i="49" s="1"/>
  <c r="I247" i="49"/>
  <c r="J248" i="49" l="1"/>
  <c r="A249" i="49"/>
  <c r="D247" i="49"/>
  <c r="C247" i="49"/>
  <c r="E248" i="49"/>
  <c r="F248" i="49" s="1"/>
  <c r="G248" i="49" s="1"/>
  <c r="B248" i="49"/>
  <c r="I248" i="49"/>
  <c r="H248" i="49"/>
  <c r="J249" i="49" l="1"/>
  <c r="A250" i="49"/>
  <c r="B250" i="49" s="1"/>
  <c r="I249" i="49"/>
  <c r="B249" i="49"/>
  <c r="E249" i="49"/>
  <c r="F249" i="49" s="1"/>
  <c r="G249" i="49" s="1"/>
  <c r="H249" i="49"/>
  <c r="C248" i="49"/>
  <c r="D248" i="49"/>
  <c r="H250" i="49" l="1"/>
  <c r="I250" i="49"/>
  <c r="E250" i="49"/>
  <c r="F250" i="49" s="1"/>
  <c r="G250" i="49" s="1"/>
  <c r="C249" i="49"/>
  <c r="C250" i="49" s="1"/>
  <c r="D249" i="49"/>
  <c r="D250" i="49" s="1"/>
  <c r="A251" i="49"/>
  <c r="B251" i="49" s="1"/>
  <c r="J250" i="49"/>
  <c r="C251" i="49" l="1"/>
  <c r="D251" i="49"/>
  <c r="H251" i="49"/>
  <c r="A252" i="49"/>
  <c r="J251" i="49"/>
  <c r="I251" i="49"/>
  <c r="E251" i="49"/>
  <c r="F251" i="49" s="1"/>
  <c r="G251" i="49" s="1"/>
  <c r="J252" i="49" l="1"/>
  <c r="A253" i="49"/>
  <c r="B253" i="49" s="1"/>
  <c r="I252" i="49"/>
  <c r="B252" i="49"/>
  <c r="E252" i="49"/>
  <c r="F252" i="49" s="1"/>
  <c r="G252" i="49" s="1"/>
  <c r="H252" i="49"/>
  <c r="H253" i="49" l="1"/>
  <c r="C252" i="49"/>
  <c r="C253" i="49" s="1"/>
  <c r="D252" i="49"/>
  <c r="D253" i="49" s="1"/>
  <c r="E253" i="49"/>
  <c r="F253" i="49" s="1"/>
  <c r="G253" i="49" s="1"/>
  <c r="I253" i="49"/>
  <c r="A254" i="49"/>
  <c r="J253" i="49"/>
  <c r="A255" i="49" l="1"/>
  <c r="J254" i="49"/>
  <c r="E254" i="49"/>
  <c r="F254" i="49" s="1"/>
  <c r="G254" i="49" s="1"/>
  <c r="I254" i="49"/>
  <c r="H254" i="49"/>
  <c r="B254" i="49"/>
  <c r="A256" i="49" l="1"/>
  <c r="I256" i="49" s="1"/>
  <c r="J255" i="49"/>
  <c r="E255" i="49"/>
  <c r="F255" i="49" s="1"/>
  <c r="G255" i="49" s="1"/>
  <c r="I255" i="49"/>
  <c r="D254" i="49"/>
  <c r="C254" i="49"/>
  <c r="B255" i="49"/>
  <c r="H255" i="49"/>
  <c r="B256" i="49" l="1"/>
  <c r="E256" i="49"/>
  <c r="F256" i="49" s="1"/>
  <c r="G256" i="49" s="1"/>
  <c r="C255" i="49"/>
  <c r="D255" i="49"/>
  <c r="H256" i="49"/>
  <c r="A257" i="49"/>
  <c r="J256" i="49"/>
  <c r="A258" i="49" l="1"/>
  <c r="I258" i="49" s="1"/>
  <c r="J257" i="49"/>
  <c r="E257" i="49"/>
  <c r="F257" i="49" s="1"/>
  <c r="G257" i="49" s="1"/>
  <c r="I257" i="49"/>
  <c r="B257" i="49"/>
  <c r="D256" i="49"/>
  <c r="C256" i="49"/>
  <c r="H257" i="49"/>
  <c r="D257" i="49" l="1"/>
  <c r="C257" i="49"/>
  <c r="E258" i="49"/>
  <c r="F258" i="49" s="1"/>
  <c r="G258" i="49" s="1"/>
  <c r="B258" i="49"/>
  <c r="H258" i="49"/>
  <c r="A259" i="49"/>
  <c r="J258" i="49"/>
  <c r="J259" i="49" l="1"/>
  <c r="A260" i="49"/>
  <c r="B260" i="49" s="1"/>
  <c r="D258" i="49"/>
  <c r="C258" i="49"/>
  <c r="B259" i="49"/>
  <c r="E259" i="49"/>
  <c r="F259" i="49" s="1"/>
  <c r="G259" i="49" s="1"/>
  <c r="I259" i="49"/>
  <c r="H259" i="49"/>
  <c r="I260" i="49" l="1"/>
  <c r="H260" i="49"/>
  <c r="E260" i="49"/>
  <c r="F260" i="49" s="1"/>
  <c r="G260" i="49" s="1"/>
  <c r="A261" i="49"/>
  <c r="J260" i="49"/>
  <c r="D259" i="49"/>
  <c r="D260" i="49" s="1"/>
  <c r="C259" i="49"/>
  <c r="C260" i="49" s="1"/>
  <c r="A262" i="49" l="1"/>
  <c r="J261" i="49"/>
  <c r="I261" i="49"/>
  <c r="E261" i="49"/>
  <c r="F261" i="49" s="1"/>
  <c r="G261" i="49" s="1"/>
  <c r="B261" i="49"/>
  <c r="H261" i="49"/>
  <c r="J262" i="49" l="1"/>
  <c r="A263" i="49"/>
  <c r="B263" i="49" s="1"/>
  <c r="B262" i="49"/>
  <c r="E262" i="49"/>
  <c r="F262" i="49" s="1"/>
  <c r="G262" i="49" s="1"/>
  <c r="H262" i="49"/>
  <c r="I262" i="49"/>
  <c r="D261" i="49"/>
  <c r="C261" i="49"/>
  <c r="I263" i="49" l="1"/>
  <c r="H263" i="49"/>
  <c r="D262" i="49"/>
  <c r="D263" i="49" s="1"/>
  <c r="C262" i="49"/>
  <c r="C263" i="49" s="1"/>
  <c r="E263" i="49"/>
  <c r="F263" i="49" s="1"/>
  <c r="G263" i="49" s="1"/>
  <c r="J263" i="49"/>
  <c r="A264" i="49"/>
  <c r="H264" i="49" s="1"/>
  <c r="B264" i="49" l="1"/>
  <c r="E264" i="49"/>
  <c r="F264" i="49" s="1"/>
  <c r="G264" i="49" s="1"/>
  <c r="I264" i="49"/>
  <c r="A265" i="49"/>
  <c r="B265" i="49" s="1"/>
  <c r="J264" i="49"/>
  <c r="H265" i="49" l="1"/>
  <c r="E265" i="49"/>
  <c r="F265" i="49" s="1"/>
  <c r="G265" i="49" s="1"/>
  <c r="J265" i="49"/>
  <c r="A266" i="49"/>
  <c r="I265" i="49"/>
  <c r="C264" i="49"/>
  <c r="C265" i="49" s="1"/>
  <c r="D264" i="49"/>
  <c r="D265" i="49" s="1"/>
  <c r="J266" i="49" l="1"/>
  <c r="A267" i="49"/>
  <c r="I267" i="49" s="1"/>
  <c r="H266" i="49"/>
  <c r="B266" i="49"/>
  <c r="I266" i="49"/>
  <c r="E266" i="49"/>
  <c r="F266" i="49" s="1"/>
  <c r="G266" i="49" s="1"/>
  <c r="H267" i="49" l="1"/>
  <c r="D266" i="49"/>
  <c r="C266" i="49"/>
  <c r="B267" i="49"/>
  <c r="E267" i="49"/>
  <c r="F267" i="49" s="1"/>
  <c r="G267" i="49" s="1"/>
  <c r="A268" i="49"/>
  <c r="J267" i="49"/>
  <c r="J268" i="49" l="1"/>
  <c r="A269" i="49"/>
  <c r="H269" i="49" s="1"/>
  <c r="D267" i="49"/>
  <c r="C267" i="49"/>
  <c r="B268" i="49"/>
  <c r="I268" i="49"/>
  <c r="E268" i="49"/>
  <c r="F268" i="49" s="1"/>
  <c r="G268" i="49" s="1"/>
  <c r="H268" i="49"/>
  <c r="I269" i="49" l="1"/>
  <c r="B269" i="49"/>
  <c r="E269" i="49"/>
  <c r="F269" i="49" s="1"/>
  <c r="G269" i="49" s="1"/>
  <c r="J269" i="49"/>
  <c r="A270" i="49"/>
  <c r="D268" i="49"/>
  <c r="C268" i="49"/>
  <c r="C269" i="49" s="1"/>
  <c r="D269" i="49" l="1"/>
  <c r="J270" i="49"/>
  <c r="A271" i="49"/>
  <c r="E271" i="49" s="1"/>
  <c r="B270" i="49"/>
  <c r="I270" i="49"/>
  <c r="E270" i="49"/>
  <c r="F270" i="49" s="1"/>
  <c r="G270" i="49" s="1"/>
  <c r="H270" i="49"/>
  <c r="F271" i="49" l="1"/>
  <c r="G271" i="49" s="1"/>
  <c r="I271" i="49"/>
  <c r="H271" i="49"/>
  <c r="B271" i="49"/>
  <c r="C270" i="49"/>
  <c r="D270" i="49"/>
  <c r="A272" i="49"/>
  <c r="J271" i="49"/>
  <c r="J272" i="49" l="1"/>
  <c r="A273" i="49"/>
  <c r="E273" i="49" s="1"/>
  <c r="B272" i="49"/>
  <c r="D271" i="49"/>
  <c r="C271" i="49"/>
  <c r="H272" i="49"/>
  <c r="I272" i="49"/>
  <c r="E272" i="49"/>
  <c r="F272" i="49" s="1"/>
  <c r="G272" i="49" s="1"/>
  <c r="I273" i="49" l="1"/>
  <c r="B273" i="49"/>
  <c r="H273" i="49"/>
  <c r="D272" i="49"/>
  <c r="D273" i="49" s="1"/>
  <c r="C272" i="49"/>
  <c r="F273" i="49"/>
  <c r="G273" i="49" s="1"/>
  <c r="J273" i="49"/>
  <c r="A274" i="49"/>
  <c r="B274" i="49" s="1"/>
  <c r="C273" i="49" l="1"/>
  <c r="D274" i="49"/>
  <c r="C274" i="49"/>
  <c r="A275" i="49"/>
  <c r="J274" i="49"/>
  <c r="E274" i="49"/>
  <c r="F274" i="49" s="1"/>
  <c r="G274" i="49" s="1"/>
  <c r="I274" i="49"/>
  <c r="H274" i="49"/>
  <c r="A276" i="49" l="1"/>
  <c r="E276" i="49" s="1"/>
  <c r="J275" i="49"/>
  <c r="I275" i="49"/>
  <c r="E275" i="49"/>
  <c r="F275" i="49" s="1"/>
  <c r="G275" i="49" s="1"/>
  <c r="B275" i="49"/>
  <c r="H275" i="49"/>
  <c r="F276" i="49" l="1"/>
  <c r="G276" i="49" s="1"/>
  <c r="H276" i="49"/>
  <c r="B276" i="49"/>
  <c r="I276" i="49"/>
  <c r="C275" i="49"/>
  <c r="D275" i="49"/>
  <c r="J276" i="49"/>
  <c r="A277" i="49"/>
  <c r="A278" i="49" l="1"/>
  <c r="B278" i="49" s="1"/>
  <c r="J277" i="49"/>
  <c r="E277" i="49"/>
  <c r="F277" i="49" s="1"/>
  <c r="G277" i="49" s="1"/>
  <c r="B277" i="49"/>
  <c r="D276" i="49"/>
  <c r="C276" i="49"/>
  <c r="H277" i="49"/>
  <c r="I277" i="49"/>
  <c r="D277" i="49" l="1"/>
  <c r="D278" i="49" s="1"/>
  <c r="C277" i="49"/>
  <c r="C278" i="49" s="1"/>
  <c r="E278" i="49"/>
  <c r="F278" i="49" s="1"/>
  <c r="G278" i="49" s="1"/>
  <c r="H278" i="49"/>
  <c r="I278" i="49"/>
  <c r="A279" i="49"/>
  <c r="J278" i="49"/>
  <c r="A280" i="49" l="1"/>
  <c r="J279" i="49"/>
  <c r="B279" i="49"/>
  <c r="I279" i="49"/>
  <c r="H279" i="49"/>
  <c r="E279" i="49"/>
  <c r="F279" i="49" s="1"/>
  <c r="G279" i="49" s="1"/>
  <c r="A281" i="49" l="1"/>
  <c r="I281" i="49" s="1"/>
  <c r="J280" i="49"/>
  <c r="B280" i="49"/>
  <c r="E280" i="49"/>
  <c r="F280" i="49" s="1"/>
  <c r="G280" i="49" s="1"/>
  <c r="C279" i="49"/>
  <c r="D279" i="49"/>
  <c r="I280" i="49"/>
  <c r="H280" i="49"/>
  <c r="D280" i="49" l="1"/>
  <c r="C280" i="49"/>
  <c r="H281" i="49"/>
  <c r="E281" i="49"/>
  <c r="F281" i="49" s="1"/>
  <c r="G281" i="49" s="1"/>
  <c r="B281" i="49"/>
  <c r="J281" i="49"/>
  <c r="A282" i="49"/>
  <c r="J282" i="49" l="1"/>
  <c r="A283" i="49"/>
  <c r="E283" i="49" s="1"/>
  <c r="C281" i="49"/>
  <c r="D281" i="49"/>
  <c r="E282" i="49"/>
  <c r="F282" i="49" s="1"/>
  <c r="G282" i="49" s="1"/>
  <c r="I282" i="49"/>
  <c r="B282" i="49"/>
  <c r="H282" i="49"/>
  <c r="F283" i="49" l="1"/>
  <c r="G283" i="49" s="1"/>
  <c r="B283" i="49"/>
  <c r="H283" i="49"/>
  <c r="I283" i="49"/>
  <c r="D282" i="49"/>
  <c r="C282" i="49"/>
  <c r="J283" i="49"/>
  <c r="A284" i="49"/>
  <c r="A285" i="49" l="1"/>
  <c r="H285" i="49" s="1"/>
  <c r="J284" i="49"/>
  <c r="E284" i="49"/>
  <c r="F284" i="49" s="1"/>
  <c r="G284" i="49" s="1"/>
  <c r="H284" i="49"/>
  <c r="B284" i="49"/>
  <c r="C283" i="49"/>
  <c r="D283" i="49"/>
  <c r="I284" i="49"/>
  <c r="E285" i="49" l="1"/>
  <c r="F285" i="49" s="1"/>
  <c r="G285" i="49" s="1"/>
  <c r="B285" i="49"/>
  <c r="I285" i="49"/>
  <c r="D284" i="49"/>
  <c r="C284" i="49"/>
  <c r="J285" i="49"/>
  <c r="A286" i="49"/>
  <c r="A287" i="49" l="1"/>
  <c r="H287" i="49" s="1"/>
  <c r="J286" i="49"/>
  <c r="B286" i="49"/>
  <c r="E286" i="49"/>
  <c r="F286" i="49" s="1"/>
  <c r="G286" i="49" s="1"/>
  <c r="D285" i="49"/>
  <c r="C285" i="49"/>
  <c r="H286" i="49"/>
  <c r="I286" i="49"/>
  <c r="C286" i="49" l="1"/>
  <c r="D286" i="49"/>
  <c r="E287" i="49"/>
  <c r="F287" i="49" s="1"/>
  <c r="G287" i="49" s="1"/>
  <c r="I287" i="49"/>
  <c r="B287" i="49"/>
  <c r="J287" i="49"/>
  <c r="A288" i="49"/>
  <c r="A289" i="49" l="1"/>
  <c r="B289" i="49" s="1"/>
  <c r="J288" i="49"/>
  <c r="D287" i="49"/>
  <c r="C287" i="49"/>
  <c r="B288" i="49"/>
  <c r="I288" i="49"/>
  <c r="E288" i="49"/>
  <c r="F288" i="49" s="1"/>
  <c r="G288" i="49" s="1"/>
  <c r="H288" i="49"/>
  <c r="D288" i="49" l="1"/>
  <c r="D289" i="49" s="1"/>
  <c r="C288" i="49"/>
  <c r="C289" i="49" s="1"/>
  <c r="H289" i="49"/>
  <c r="E289" i="49"/>
  <c r="F289" i="49" s="1"/>
  <c r="G289" i="49" s="1"/>
  <c r="I289" i="49"/>
  <c r="A290" i="49"/>
  <c r="J289" i="49"/>
  <c r="J290" i="49" l="1"/>
  <c r="A291" i="49"/>
  <c r="B290" i="49"/>
  <c r="I290" i="49"/>
  <c r="E290" i="49"/>
  <c r="F290" i="49" s="1"/>
  <c r="G290" i="49" s="1"/>
  <c r="H290" i="49"/>
  <c r="J291" i="49" l="1"/>
  <c r="A292" i="49"/>
  <c r="E292" i="49" s="1"/>
  <c r="H291" i="49"/>
  <c r="E291" i="49"/>
  <c r="F291" i="49" s="1"/>
  <c r="G291" i="49" s="1"/>
  <c r="B291" i="49"/>
  <c r="C290" i="49"/>
  <c r="D290" i="49"/>
  <c r="I291" i="49"/>
  <c r="F292" i="49" l="1"/>
  <c r="G292" i="49" s="1"/>
  <c r="B292" i="49"/>
  <c r="H292" i="49"/>
  <c r="I292" i="49"/>
  <c r="A293" i="49"/>
  <c r="J292" i="49"/>
  <c r="C291" i="49"/>
  <c r="D291" i="49"/>
  <c r="A294" i="49" l="1"/>
  <c r="H294" i="49" s="1"/>
  <c r="J293" i="49"/>
  <c r="E293" i="49"/>
  <c r="F293" i="49" s="1"/>
  <c r="G293" i="49" s="1"/>
  <c r="D292" i="49"/>
  <c r="C292" i="49"/>
  <c r="H293" i="49"/>
  <c r="I293" i="49"/>
  <c r="B293" i="49"/>
  <c r="C293" i="49" l="1"/>
  <c r="D293" i="49"/>
  <c r="I294" i="49"/>
  <c r="E294" i="49"/>
  <c r="F294" i="49" s="1"/>
  <c r="G294" i="49" s="1"/>
  <c r="B294" i="49"/>
  <c r="J294" i="49"/>
  <c r="A295" i="49"/>
  <c r="J295" i="49" l="1"/>
  <c r="A296" i="49"/>
  <c r="H296" i="49" s="1"/>
  <c r="D294" i="49"/>
  <c r="C294" i="49"/>
  <c r="H295" i="49"/>
  <c r="B295" i="49"/>
  <c r="I295" i="49"/>
  <c r="E295" i="49"/>
  <c r="F295" i="49" s="1"/>
  <c r="G295" i="49" s="1"/>
  <c r="E296" i="49" l="1"/>
  <c r="F296" i="49" s="1"/>
  <c r="G296" i="49" s="1"/>
  <c r="I296" i="49"/>
  <c r="B296" i="49"/>
  <c r="C295" i="49"/>
  <c r="D295" i="49"/>
  <c r="J296" i="49"/>
  <c r="A297" i="49"/>
  <c r="A298" i="49" l="1"/>
  <c r="E298" i="49" s="1"/>
  <c r="J297" i="49"/>
  <c r="I297" i="49"/>
  <c r="C296" i="49"/>
  <c r="D296" i="49"/>
  <c r="E297" i="49"/>
  <c r="F297" i="49" s="1"/>
  <c r="G297" i="49" s="1"/>
  <c r="H297" i="49"/>
  <c r="B297" i="49"/>
  <c r="F298" i="49" l="1"/>
  <c r="G298" i="49" s="1"/>
  <c r="I298" i="49"/>
  <c r="B298" i="49"/>
  <c r="D297" i="49"/>
  <c r="C297" i="49"/>
  <c r="H298" i="49"/>
  <c r="A299" i="49"/>
  <c r="J298" i="49"/>
  <c r="A300" i="49" l="1"/>
  <c r="E300" i="49" s="1"/>
  <c r="J299" i="49"/>
  <c r="I299" i="49"/>
  <c r="B299" i="49"/>
  <c r="C298" i="49"/>
  <c r="D298" i="49"/>
  <c r="H299" i="49"/>
  <c r="E299" i="49"/>
  <c r="F299" i="49" s="1"/>
  <c r="G299" i="49" s="1"/>
  <c r="F300" i="49" l="1"/>
  <c r="G300" i="49" s="1"/>
  <c r="H300" i="49"/>
  <c r="I300" i="49"/>
  <c r="B300" i="49"/>
  <c r="C299" i="49"/>
  <c r="D299" i="49"/>
  <c r="J300" i="49"/>
  <c r="A301" i="49"/>
  <c r="J301" i="49" l="1"/>
  <c r="A302" i="49"/>
  <c r="I302" i="49" s="1"/>
  <c r="B301" i="49"/>
  <c r="D300" i="49"/>
  <c r="C300" i="49"/>
  <c r="E301" i="49"/>
  <c r="F301" i="49" s="1"/>
  <c r="I301" i="49"/>
  <c r="H301" i="49"/>
  <c r="B302" i="49" l="1"/>
  <c r="E302" i="49"/>
  <c r="F302" i="49" s="1"/>
  <c r="G302" i="49" s="1"/>
  <c r="H302" i="49"/>
  <c r="G301" i="49"/>
  <c r="C301" i="49"/>
  <c r="C302" i="49" s="1"/>
  <c r="D301" i="49"/>
  <c r="D302" i="49" s="1"/>
  <c r="J302" i="49"/>
  <c r="A303" i="49"/>
  <c r="A304" i="49" l="1"/>
  <c r="J303" i="49"/>
  <c r="B303" i="49"/>
  <c r="H303" i="49"/>
  <c r="E303" i="49"/>
  <c r="F303" i="49" s="1"/>
  <c r="G303" i="49" s="1"/>
  <c r="I303" i="49"/>
  <c r="A305" i="49" l="1"/>
  <c r="B305" i="49" s="1"/>
  <c r="J304" i="49"/>
  <c r="I304" i="49"/>
  <c r="H304" i="49"/>
  <c r="D303" i="49"/>
  <c r="C303" i="49"/>
  <c r="E304" i="49"/>
  <c r="F304" i="49" s="1"/>
  <c r="G304" i="49" s="1"/>
  <c r="B304" i="49"/>
  <c r="H305" i="49" l="1"/>
  <c r="E305" i="49"/>
  <c r="F305" i="49" s="1"/>
  <c r="G305" i="49" s="1"/>
  <c r="I305" i="49"/>
  <c r="C304" i="49"/>
  <c r="D304" i="49"/>
  <c r="D305" i="49" s="1"/>
  <c r="C305" i="49"/>
  <c r="A306" i="49"/>
  <c r="B306" i="49" s="1"/>
  <c r="J305" i="49"/>
  <c r="D306" i="49" l="1"/>
  <c r="C306" i="49"/>
  <c r="A307" i="49"/>
  <c r="J306" i="49"/>
  <c r="E306" i="49"/>
  <c r="F306" i="49" s="1"/>
  <c r="G306" i="49" s="1"/>
  <c r="I306" i="49"/>
  <c r="H306" i="49"/>
  <c r="A308" i="49" l="1"/>
  <c r="I308" i="49" s="1"/>
  <c r="J307" i="49"/>
  <c r="E307" i="49"/>
  <c r="F307" i="49" s="1"/>
  <c r="G307" i="49" s="1"/>
  <c r="H307" i="49"/>
  <c r="I307" i="49"/>
  <c r="B307" i="49"/>
  <c r="E308" i="49" l="1"/>
  <c r="F308" i="49" s="1"/>
  <c r="G308" i="49" s="1"/>
  <c r="H308" i="49"/>
  <c r="B308" i="49"/>
  <c r="C307" i="49"/>
  <c r="D307" i="49"/>
  <c r="J308" i="49"/>
  <c r="A309" i="49"/>
  <c r="A310" i="49" l="1"/>
  <c r="E310" i="49" s="1"/>
  <c r="J309" i="49"/>
  <c r="I309" i="49"/>
  <c r="D308" i="49"/>
  <c r="C308" i="49"/>
  <c r="H309" i="49"/>
  <c r="B309" i="49"/>
  <c r="E309" i="49"/>
  <c r="F309" i="49" s="1"/>
  <c r="G309" i="49" s="1"/>
  <c r="F310" i="49" l="1"/>
  <c r="G310" i="49" s="1"/>
  <c r="I310" i="49"/>
  <c r="H310" i="49"/>
  <c r="B310" i="49"/>
  <c r="C309" i="49"/>
  <c r="D309" i="49"/>
  <c r="A311" i="49"/>
  <c r="J310" i="49"/>
  <c r="J311" i="49" l="1"/>
  <c r="A312" i="49"/>
  <c r="E312" i="49" s="1"/>
  <c r="E311" i="49"/>
  <c r="F311" i="49" s="1"/>
  <c r="G311" i="49" s="1"/>
  <c r="C310" i="49"/>
  <c r="D310" i="49"/>
  <c r="H311" i="49"/>
  <c r="I311" i="49"/>
  <c r="B311" i="49"/>
  <c r="F312" i="49" l="1"/>
  <c r="G312" i="49" s="1"/>
  <c r="I312" i="49"/>
  <c r="H312" i="49"/>
  <c r="C311" i="49"/>
  <c r="D311" i="49"/>
  <c r="B312" i="49"/>
  <c r="A313" i="49"/>
  <c r="J312" i="49"/>
  <c r="A314" i="49" l="1"/>
  <c r="B314" i="49" s="1"/>
  <c r="J313" i="49"/>
  <c r="D312" i="49"/>
  <c r="I313" i="49"/>
  <c r="C312" i="49"/>
  <c r="E313" i="49"/>
  <c r="F313" i="49" s="1"/>
  <c r="G313" i="49" s="1"/>
  <c r="H313" i="49"/>
  <c r="B313" i="49"/>
  <c r="C313" i="49" l="1"/>
  <c r="C314" i="49" s="1"/>
  <c r="D313" i="49"/>
  <c r="D314" i="49" s="1"/>
  <c r="I314" i="49"/>
  <c r="H314" i="49"/>
  <c r="E314" i="49"/>
  <c r="F314" i="49" s="1"/>
  <c r="G314" i="49" s="1"/>
  <c r="J314" i="49"/>
  <c r="A315" i="49"/>
  <c r="A316" i="49" l="1"/>
  <c r="J315" i="49"/>
  <c r="B315" i="49"/>
  <c r="E315" i="49"/>
  <c r="F315" i="49" s="1"/>
  <c r="G315" i="49" s="1"/>
  <c r="H315" i="49"/>
  <c r="I315" i="49"/>
  <c r="J316" i="49" l="1"/>
  <c r="A317" i="49"/>
  <c r="B316" i="49"/>
  <c r="I316" i="49"/>
  <c r="D315" i="49"/>
  <c r="C315" i="49"/>
  <c r="H316" i="49"/>
  <c r="E316" i="49"/>
  <c r="F316" i="49" s="1"/>
  <c r="G316" i="49" s="1"/>
  <c r="A318" i="49" l="1"/>
  <c r="E318" i="49" s="1"/>
  <c r="J317" i="49"/>
  <c r="D316" i="49"/>
  <c r="C316" i="49"/>
  <c r="B317" i="49"/>
  <c r="E317" i="49"/>
  <c r="F317" i="49" s="1"/>
  <c r="G317" i="49" s="1"/>
  <c r="I317" i="49"/>
  <c r="H317" i="49"/>
  <c r="F318" i="49" l="1"/>
  <c r="G318" i="49" s="1"/>
  <c r="B318" i="49"/>
  <c r="I318" i="49"/>
  <c r="D317" i="49"/>
  <c r="C317" i="49"/>
  <c r="H318" i="49"/>
  <c r="A319" i="49"/>
  <c r="J318" i="49"/>
  <c r="J319" i="49" l="1"/>
  <c r="A320" i="49"/>
  <c r="E320" i="49" s="1"/>
  <c r="I319" i="49"/>
  <c r="H319" i="49"/>
  <c r="B319" i="49"/>
  <c r="D318" i="49"/>
  <c r="C318" i="49"/>
  <c r="E319" i="49"/>
  <c r="F319" i="49" s="1"/>
  <c r="G319" i="49" s="1"/>
  <c r="F320" i="49" l="1"/>
  <c r="G320" i="49" s="1"/>
  <c r="I320" i="49"/>
  <c r="B320" i="49"/>
  <c r="H320" i="49"/>
  <c r="J320" i="49"/>
  <c r="A321" i="49"/>
  <c r="C319" i="49"/>
  <c r="D319" i="49"/>
  <c r="J321" i="49" l="1"/>
  <c r="A322" i="49"/>
  <c r="I322" i="49" s="1"/>
  <c r="C320" i="49"/>
  <c r="D320" i="49"/>
  <c r="B321" i="49"/>
  <c r="E321" i="49"/>
  <c r="F321" i="49" s="1"/>
  <c r="G321" i="49" s="1"/>
  <c r="I321" i="49"/>
  <c r="H321" i="49"/>
  <c r="H322" i="49" l="1"/>
  <c r="B322" i="49"/>
  <c r="E322" i="49"/>
  <c r="F322" i="49" s="1"/>
  <c r="G322" i="49" s="1"/>
  <c r="J322" i="49"/>
  <c r="A323" i="49"/>
  <c r="D321" i="49"/>
  <c r="C321" i="49"/>
  <c r="J323" i="49" l="1"/>
  <c r="A324" i="49"/>
  <c r="B324" i="49" s="1"/>
  <c r="D322" i="49"/>
  <c r="C322" i="49"/>
  <c r="E323" i="49"/>
  <c r="F323" i="49" s="1"/>
  <c r="G323" i="49" s="1"/>
  <c r="I323" i="49"/>
  <c r="B323" i="49"/>
  <c r="H323" i="49"/>
  <c r="E324" i="49" l="1"/>
  <c r="F324" i="49" s="1"/>
  <c r="G324" i="49" s="1"/>
  <c r="H324" i="49"/>
  <c r="I324" i="49"/>
  <c r="D323" i="49"/>
  <c r="D324" i="49" s="1"/>
  <c r="C323" i="49"/>
  <c r="C324" i="49" s="1"/>
  <c r="J324" i="49"/>
  <c r="A325" i="49"/>
  <c r="J325" i="49" l="1"/>
  <c r="A326" i="49"/>
  <c r="B325" i="49"/>
  <c r="I325" i="49"/>
  <c r="H325" i="49"/>
  <c r="E325" i="49"/>
  <c r="F325" i="49" s="1"/>
  <c r="G325" i="49" s="1"/>
  <c r="A327" i="49" l="1"/>
  <c r="E327" i="49" s="1"/>
  <c r="J326" i="49"/>
  <c r="C325" i="49"/>
  <c r="D325" i="49"/>
  <c r="I326" i="49"/>
  <c r="B326" i="49"/>
  <c r="E326" i="49"/>
  <c r="F326" i="49" s="1"/>
  <c r="G326" i="49" s="1"/>
  <c r="H326" i="49"/>
  <c r="F327" i="49" l="1"/>
  <c r="G327" i="49" s="1"/>
  <c r="B327" i="49"/>
  <c r="I327" i="49"/>
  <c r="H327" i="49"/>
  <c r="D326" i="49"/>
  <c r="C326" i="49"/>
  <c r="A328" i="49"/>
  <c r="J328" i="49" s="1"/>
  <c r="J327" i="49"/>
  <c r="E328" i="49" l="1"/>
  <c r="F328" i="49" s="1"/>
  <c r="G328" i="49" s="1"/>
  <c r="I328" i="49"/>
  <c r="H328" i="49"/>
  <c r="C327" i="49"/>
  <c r="D327" i="49"/>
  <c r="B328" i="49"/>
  <c r="D328" i="49" l="1"/>
  <c r="C328" i="4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7B99CDCC-FDF2-4690-B4CF-7702380F5B1A}">
      <text>
        <r>
          <rPr>
            <sz val="9"/>
            <color indexed="81"/>
            <rFont val="Tahoma"/>
            <family val="2"/>
          </rPr>
          <t>History: Monthly graphs include all data in the stitching log.
Rolling: Monthly graphs include data for the last x months.</t>
        </r>
      </text>
    </comment>
    <comment ref="C4" authorId="0" shapeId="0" xr:uid="{44EC7039-D7F1-4A99-9970-D352EA33EB12}">
      <text>
        <r>
          <rPr>
            <sz val="9"/>
            <color indexed="81"/>
            <rFont val="Tahoma"/>
            <family val="2"/>
          </rPr>
          <t xml:space="preserve">Number of months for rolling trend graph.
</t>
        </r>
      </text>
    </comment>
    <comment ref="C6" authorId="0" shapeId="0" xr:uid="{A3EBF7E8-3B27-4754-B97A-403CC13A2ACC}">
      <text>
        <r>
          <rPr>
            <sz val="9"/>
            <color indexed="81"/>
            <rFont val="Tahoma"/>
            <family val="2"/>
          </rPr>
          <t>Last: The last project entered in the stitching log.
&lt;Name&gt;: The name of any project.</t>
        </r>
      </text>
    </comment>
    <comment ref="C7" authorId="0" shapeId="0" xr:uid="{D82E1A86-047D-4CC8-B142-BAB0580F120E}">
      <text>
        <r>
          <rPr>
            <sz val="9"/>
            <color indexed="81"/>
            <rFont val="Tahoma"/>
            <family val="2"/>
          </rPr>
          <t xml:space="preserve">Week: Weekly projectsummaries calculated every seven days from start date.
Number: Weekly project summaries calculated for week starting on a day:
1 = Sunday
2 = Monday
3 = Tuesday
4 = Wednesday
5 = Thursday
6 = Friday
7 = Saturday
</t>
        </r>
      </text>
    </comment>
    <comment ref="C8" authorId="0" shapeId="0" xr:uid="{E8C88EFD-E15E-4901-9EFC-DC3CBA2813CC}">
      <text>
        <r>
          <rPr>
            <sz val="9"/>
            <color indexed="81"/>
            <rFont val="Tahoma"/>
            <family val="2"/>
          </rPr>
          <t xml:space="preserve">First: Monthly project summaries calculated for entire month.
Thirty: Monthly project summaries calculated from start date.
</t>
        </r>
      </text>
    </comment>
    <comment ref="C11" authorId="0" shapeId="0" xr:uid="{9799383C-9172-4BA4-BB34-EB655E759F94}">
      <text>
        <r>
          <rPr>
            <sz val="9"/>
            <color indexed="81"/>
            <rFont val="Tahoma"/>
            <family val="2"/>
          </rPr>
          <t xml:space="preserve">1 -- Project percentage calculation does not include previously completed stitches
0 -- Project percentage calculation includes previously completed stitches
</t>
        </r>
      </text>
    </comment>
    <comment ref="C16" authorId="0" shapeId="0" xr:uid="{4C2610B5-371E-45AF-A0D3-FEB241035BFA}">
      <text>
        <r>
          <rPr>
            <sz val="9"/>
            <color indexed="81"/>
            <rFont val="Tahoma"/>
            <family val="2"/>
          </rPr>
          <t>All: Average computed on all days in log
&lt;Number&gt;: Average computed on last &lt;number&gt; days</t>
        </r>
      </text>
    </comment>
    <comment ref="C23" authorId="0" shapeId="0" xr:uid="{040CD2DE-6AB7-451C-A534-672F47F820BA}">
      <text>
        <r>
          <rPr>
            <sz val="9"/>
            <color indexed="81"/>
            <rFont val="Tahoma"/>
            <family val="2"/>
          </rPr>
          <t>The number of inches to add to each side of the design for fabric size calculations.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2" authorId="0" shapeId="0" xr:uid="{B22EE229-B69C-4842-A16F-BE7757A88755}">
      <text>
        <r>
          <rPr>
            <sz val="9"/>
            <color indexed="81"/>
            <rFont val="Tahoma"/>
            <family val="2"/>
          </rPr>
          <t>The number of stitches stitched this day.  You can also enter 'Backstitch' if you backstitches or 'Bead' if you attached beads.</t>
        </r>
      </text>
    </comment>
    <comment ref="D2" authorId="0" shapeId="0" xr:uid="{617A6569-F899-4EA6-87E1-97BDB711F928}">
      <text>
        <r>
          <rPr>
            <sz val="9"/>
            <color indexed="81"/>
            <rFont val="Tahoma"/>
            <family val="2"/>
          </rPr>
          <t>The time spent stitching, expressed in hours:minutes.   For example, one hour and 50 minutes would be entered as 1:50</t>
        </r>
      </text>
    </comment>
    <comment ref="E2" authorId="0" shapeId="0" xr:uid="{E37126E5-FF0B-4BF5-91CB-9D88A29057EF}">
      <text>
        <r>
          <rPr>
            <sz val="9"/>
            <color indexed="81"/>
            <rFont val="Tahoma"/>
            <family val="2"/>
          </rPr>
          <t xml:space="preserve">The project stitched.  If no stitching was done on this date, enter 0 for the number of stitches and 0 for the time and enter None for the project.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F1" authorId="0" shapeId="0" xr:uid="{EB073991-D776-455E-96D6-B259306A6EFB}">
      <text>
        <r>
          <rPr>
            <sz val="9"/>
            <color indexed="81"/>
            <rFont val="Tahoma"/>
            <family val="2"/>
          </rPr>
          <t xml:space="preserve">
C=Complete
W=WIP
A=Abandoned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<sst xmlns="http://schemas.openxmlformats.org/spreadsheetml/2006/main" count="679" uniqueCount="173">
  <si>
    <t>Start Date</t>
  </si>
  <si>
    <t>Trend Graph Type</t>
  </si>
  <si>
    <t>Rolling</t>
  </si>
  <si>
    <t>History</t>
  </si>
  <si>
    <t>Trand Graph Months</t>
  </si>
  <si>
    <t>Project Summary</t>
  </si>
  <si>
    <t>Last</t>
  </si>
  <si>
    <t>Weekly Summary Type</t>
  </si>
  <si>
    <t>First</t>
  </si>
  <si>
    <t>Monthly Summary Type</t>
  </si>
  <si>
    <t>Thirty</t>
  </si>
  <si>
    <t>Last Project</t>
  </si>
  <si>
    <t>Project Status</t>
  </si>
  <si>
    <t>Project No Completed Stitches</t>
  </si>
  <si>
    <t>Day of Month for Rollover</t>
  </si>
  <si>
    <t>In First Half of Month</t>
  </si>
  <si>
    <t>Rolling Average Num Days</t>
  </si>
  <si>
    <t>Latest Stitch Streak</t>
  </si>
  <si>
    <t>Max Stitch Streak</t>
  </si>
  <si>
    <t>Latest No Stitch Streak</t>
  </si>
  <si>
    <t>Max No Stitch Streak</t>
  </si>
  <si>
    <t>Design Margin</t>
  </si>
  <si>
    <t>Daily Days</t>
  </si>
  <si>
    <t>Number of Months</t>
  </si>
  <si>
    <t>Number of Projects for Monthly Trend</t>
  </si>
  <si>
    <t>Number of Projects for Monthly Summary</t>
  </si>
  <si>
    <t>Number of Projects for Annual Trend</t>
  </si>
  <si>
    <t>Number of Projects for Annual Summary</t>
  </si>
  <si>
    <t>Days Remaining Title</t>
  </si>
  <si>
    <t>Pace Title</t>
  </si>
  <si>
    <t>Prediction Title</t>
  </si>
  <si>
    <t>Block Lock Title</t>
  </si>
  <si>
    <t>Percent Title</t>
  </si>
  <si>
    <t>Days Title</t>
  </si>
  <si>
    <t>Page Log Title</t>
  </si>
  <si>
    <t>Stitches Per Minute Title</t>
  </si>
  <si>
    <t>Finished Projects</t>
  </si>
  <si>
    <t>WIP Projects</t>
  </si>
  <si>
    <t>WIP Status Key</t>
  </si>
  <si>
    <t>W</t>
  </si>
  <si>
    <t>Finish Status Key</t>
  </si>
  <si>
    <t>C</t>
  </si>
  <si>
    <t>Checked Key</t>
  </si>
  <si>
    <t>X</t>
  </si>
  <si>
    <t>Status</t>
  </si>
  <si>
    <t>Designer</t>
  </si>
  <si>
    <t>Source</t>
  </si>
  <si>
    <t>Count</t>
  </si>
  <si>
    <t>Over</t>
  </si>
  <si>
    <t>Fabric</t>
  </si>
  <si>
    <t>Width</t>
  </si>
  <si>
    <t>Height</t>
  </si>
  <si>
    <t>Stitches</t>
  </si>
  <si>
    <t>Blocks</t>
  </si>
  <si>
    <t>Days</t>
  </si>
  <si>
    <t>Completion Prediction</t>
  </si>
  <si>
    <t>Autumn Magic</t>
  </si>
  <si>
    <t>Stroke of Midnight</t>
  </si>
  <si>
    <t>Project</t>
  </si>
  <si>
    <t>Average</t>
  </si>
  <si>
    <t>Average for Year</t>
  </si>
  <si>
    <t>None</t>
  </si>
  <si>
    <t>Over-One</t>
  </si>
  <si>
    <t>Backstitch</t>
  </si>
  <si>
    <t>Beading</t>
  </si>
  <si>
    <t>A Perfect Setting</t>
  </si>
  <si>
    <t>Our Family Tree</t>
  </si>
  <si>
    <t>Isaiah 40:31</t>
  </si>
  <si>
    <t>Delicate Rose</t>
  </si>
  <si>
    <t>Santa's Magical Flight</t>
  </si>
  <si>
    <t>Twelve Days</t>
  </si>
  <si>
    <t>Design</t>
  </si>
  <si>
    <t>Pages</t>
  </si>
  <si>
    <t>Have Chart</t>
  </si>
  <si>
    <t>Suggested Count</t>
  </si>
  <si>
    <t>Suggested Over</t>
  </si>
  <si>
    <t>Suggested Fabric</t>
  </si>
  <si>
    <t>Suggested Floss</t>
  </si>
  <si>
    <t>Is Started</t>
  </si>
  <si>
    <t>Is Stopped</t>
  </si>
  <si>
    <t>Is Completed</t>
  </si>
  <si>
    <t>Empty</t>
  </si>
  <si>
    <t>Completed</t>
  </si>
  <si>
    <t>Completed Pages</t>
  </si>
  <si>
    <t>Floss</t>
  </si>
  <si>
    <t>Predicted Finish</t>
  </si>
  <si>
    <t>Number</t>
  </si>
  <si>
    <t>Date Started</t>
  </si>
  <si>
    <t>Remaining Days</t>
  </si>
  <si>
    <t>Real Days</t>
  </si>
  <si>
    <t>Backstitch Days</t>
  </si>
  <si>
    <t>Hours Stitched</t>
  </si>
  <si>
    <t>Percent Complete</t>
  </si>
  <si>
    <t>Last Day Stitched</t>
  </si>
  <si>
    <t>Days Since Last Stitched</t>
  </si>
  <si>
    <t>Date Completed</t>
  </si>
  <si>
    <t>Days from Start to Finish</t>
  </si>
  <si>
    <t>Actual Stitching Days</t>
  </si>
  <si>
    <t>Start</t>
  </si>
  <si>
    <t>Date</t>
  </si>
  <si>
    <t>Day</t>
  </si>
  <si>
    <t>Time</t>
  </si>
  <si>
    <t>Completed Page</t>
  </si>
  <si>
    <t>Stitching Streak</t>
  </si>
  <si>
    <t>No Stitch Streak</t>
  </si>
  <si>
    <t>Year</t>
  </si>
  <si>
    <t>Day of Year</t>
  </si>
  <si>
    <t>estimate</t>
  </si>
  <si>
    <t>Completed Stitches</t>
  </si>
  <si>
    <t>Remaining Stitches</t>
  </si>
  <si>
    <t>Hours</t>
  </si>
  <si>
    <t>Stitches per Minute</t>
  </si>
  <si>
    <t>Total Blocks</t>
  </si>
  <si>
    <t>Blocks Remaining</t>
  </si>
  <si>
    <t>Total Pages</t>
  </si>
  <si>
    <t>Pages Remaining</t>
  </si>
  <si>
    <t>Days Stitching</t>
  </si>
  <si>
    <t>Real Days Stitching</t>
  </si>
  <si>
    <t>Pace</t>
  </si>
  <si>
    <t>Days Remaining</t>
  </si>
  <si>
    <t>Stitch Streak</t>
  </si>
  <si>
    <t>Total Stitches</t>
  </si>
  <si>
    <t>Stitches Remaining</t>
  </si>
  <si>
    <t>Weeks Stitching</t>
  </si>
  <si>
    <t>Real Weeks Stitching</t>
  </si>
  <si>
    <t>Months Stitching</t>
  </si>
  <si>
    <t>Real Months Stitching</t>
  </si>
  <si>
    <t>Statistic</t>
  </si>
  <si>
    <t>Total Days</t>
  </si>
  <si>
    <t>No Stitch Days</t>
  </si>
  <si>
    <t>Total WIPs</t>
  </si>
  <si>
    <t>Active WIPs</t>
  </si>
  <si>
    <t>Inactive WIPs</t>
  </si>
  <si>
    <t>Starts</t>
  </si>
  <si>
    <t>Finishes</t>
  </si>
  <si>
    <t>GiveUps</t>
  </si>
  <si>
    <t>End Date</t>
  </si>
  <si>
    <t>Totals</t>
  </si>
  <si>
    <t>Give Ups</t>
  </si>
  <si>
    <t>Times</t>
  </si>
  <si>
    <t>Finished</t>
  </si>
  <si>
    <t>Stopped Status Key</t>
  </si>
  <si>
    <t>S</t>
  </si>
  <si>
    <t>Have Supplies</t>
  </si>
  <si>
    <t>project</t>
  </si>
  <si>
    <t>design</t>
  </si>
  <si>
    <t>designer</t>
  </si>
  <si>
    <t>source</t>
  </si>
  <si>
    <t>height</t>
  </si>
  <si>
    <t>pages</t>
  </si>
  <si>
    <t>suggestedCount</t>
  </si>
  <si>
    <t>suggestedOver</t>
  </si>
  <si>
    <t>suggestedFabric</t>
  </si>
  <si>
    <t>suggestedFloss</t>
  </si>
  <si>
    <t>haveChart</t>
  </si>
  <si>
    <t>haveSupplies</t>
  </si>
  <si>
    <t>isStarted</t>
  </si>
  <si>
    <t>isPaused</t>
  </si>
  <si>
    <t>isCompleted</t>
  </si>
  <si>
    <t>emptyStitches</t>
  </si>
  <si>
    <t>completedStitches</t>
  </si>
  <si>
    <t>completedPages</t>
  </si>
  <si>
    <t>over</t>
  </si>
  <si>
    <t>count</t>
  </si>
  <si>
    <t>fabric</t>
  </si>
  <si>
    <t>floss</t>
  </si>
  <si>
    <t>date</t>
  </si>
  <si>
    <t>day</t>
  </si>
  <si>
    <t>stitches</t>
  </si>
  <si>
    <t>time</t>
  </si>
  <si>
    <t>Strands</t>
  </si>
  <si>
    <t>strands</t>
  </si>
  <si>
    <t>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</si>
</sst>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"/>
    <numFmt numFmtId="166" formatCode="mmm\ yyyy"/>
    <numFmt numFmtId="167" formatCode="h:mm;@"/>
    <numFmt numFmtId="168" formatCode="0.0%"/>
    <numFmt numFmtId="169" formatCode="[h]:mm"/>
  </numFmts>
  <fonts count="16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u/>
      <sz val="11"/>
      <color theme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0"/>
      <color rgb="FF2F2F2F"/>
      <name val="Segoe U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3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/>
  </cellStyleXfs>
  <cellXfs count="80">
    <xf numFmtId="0" fontId="0" fillId="0" borderId="0" xfId="0">
      <alignment vertical="center"/>
    </xf>
    <xf numFmtId="0" fontId="4" fillId="0" borderId="0" xfId="0" applyFont="1" applyAlignment="1"/>
    <xf numFmtId="2" fontId="4" fillId="0" borderId="0" xfId="0" applyNumberFormat="1" applyFont="1" applyAlignment="1"/>
    <xf numFmtId="14" fontId="4" fillId="0" borderId="0" xfId="0" applyNumberFormat="1" applyFont="1" applyAlignment="1"/>
    <xf numFmtId="0" fontId="4" fillId="0" borderId="0" xfId="0" applyFont="1" applyAlignment="1">
      <alignment horizontal="center"/>
    </xf>
    <xf numFmtId="0" fontId="0" fillId="0" borderId="0" xfId="0" applyAlignment="1"/>
    <xf numFmtId="14" fontId="0" fillId="0" borderId="0" xfId="0" applyNumberFormat="1">
      <alignment vertical="center"/>
    </xf>
    <xf numFmtId="14" fontId="4" fillId="0" borderId="0" xfId="0" applyNumberFormat="1" applyFont="1" applyAlignment="1">
      <alignment horizontal="center"/>
    </xf>
    <xf numFmtId="16" fontId="0" fillId="0" borderId="0" xfId="0" applyNumberForma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/>
    <xf numFmtId="2" fontId="0" fillId="0" borderId="0" xfId="0" applyNumberFormat="1">
      <alignment vertical="center"/>
    </xf>
    <xf numFmtId="165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69" fontId="0" fillId="0" borderId="0" xfId="0" applyNumberFormat="1">
      <alignment vertical="center"/>
    </xf>
    <xf numFmtId="14" fontId="4" fillId="0" borderId="0" xfId="0" applyNumberFormat="1" applyFont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>
      <alignment horizontal="center" vertical="center" wrapText="1"/>
    </xf>
    <xf numFmtId="0" fontId="1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169" fontId="4" fillId="0" borderId="0" xfId="0" applyNumberFormat="1" applyFont="1" applyAlignment="1"/>
    <xf numFmtId="165" fontId="3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/>
    </xf>
    <xf numFmtId="167" fontId="0" fillId="0" borderId="0" xfId="0" applyNumberFormat="1">
      <alignment vertical="center"/>
    </xf>
    <xf numFmtId="164" fontId="0" fillId="0" borderId="0" xfId="0" applyNumberFormat="1" applyAlignment="1"/>
    <xf numFmtId="1" fontId="0" fillId="0" borderId="0" xfId="0" applyNumberFormat="1" applyAlignment="1"/>
    <xf numFmtId="14" fontId="0" fillId="0" borderId="0" xfId="0" applyNumberFormat="1" applyAlignment="1"/>
    <xf numFmtId="10" fontId="0" fillId="0" borderId="0" xfId="0" applyNumberFormat="1" applyAlignment="1"/>
    <xf numFmtId="1" fontId="0" fillId="0" borderId="0" xfId="0" applyNumberFormat="1">
      <alignment vertical="center"/>
    </xf>
    <xf numFmtId="166" fontId="5" fillId="2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/>
    <xf numFmtId="14" fontId="2" fillId="0" borderId="0" xfId="0" applyNumberFormat="1" applyFont="1" applyAlignment="1"/>
    <xf numFmtId="168" fontId="4" fillId="0" borderId="0" xfId="0" applyNumberFormat="1" applyFont="1" applyAlignment="1"/>
    <xf numFmtId="14" fontId="0" fillId="0" borderId="0" xfId="0" applyNumberFormat="1" applyAlignment="1">
      <alignment horizontal="left" vertical="center"/>
    </xf>
    <xf numFmtId="0" fontId="13" fillId="0" borderId="0" xfId="0" applyFont="1" applyAlignment="1"/>
    <xf numFmtId="0" fontId="14" fillId="0" borderId="0" xfId="0" applyFont="1">
      <alignment vertical="center"/>
    </xf>
    <xf numFmtId="14" fontId="0" fillId="3" borderId="0" xfId="0" applyNumberForma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 applyAlignment="1"/>
    <xf numFmtId="0" fontId="4" fillId="3" borderId="0" xfId="0" applyFont="1" applyFill="1" applyAlignment="1">
      <alignment horizontal="center" vertical="center"/>
    </xf>
    <xf numFmtId="0" fontId="0" fillId="3" borderId="0" xfId="0" applyFill="1">
      <alignment vertical="center"/>
    </xf>
    <xf numFmtId="167" fontId="4" fillId="3" borderId="0" xfId="0" applyNumberFormat="1" applyFont="1" applyFill="1" applyAlignment="1"/>
    <xf numFmtId="0" fontId="3" fillId="0" borderId="0" xfId="0" applyFont="1" applyAlignment="1">
      <alignment horizontal="center" vertical="center"/>
    </xf>
    <xf numFmtId="14" fontId="14" fillId="0" borderId="0" xfId="0" applyNumberFormat="1" applyFo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top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0" fontId="4" fillId="0" borderId="0" xfId="0" applyFont="1" applyFill="1" applyAlignment="1"/>
    <xf numFmtId="167" fontId="4" fillId="0" borderId="0" xfId="0" applyNumberFormat="1" applyFont="1" applyFill="1" applyAlignment="1"/>
    <xf numFmtId="0" fontId="0" fillId="0" borderId="0" xfId="0" applyFill="1">
      <alignment vertic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right"/>
    </xf>
    <xf numFmtId="0" fontId="0" fillId="0" borderId="0" xfId="0" applyFill="1" applyAlignment="1"/>
    <xf numFmtId="0" fontId="0" fillId="0" borderId="0" xfId="0" applyFill="1" applyAlignment="1">
      <alignment horizontal="right"/>
    </xf>
    <xf numFmtId="1" fontId="0" fillId="0" borderId="0" xfId="0" applyNumberFormat="1" applyFill="1">
      <alignment vertical="center"/>
    </xf>
    <xf numFmtId="0" fontId="0" fillId="0" borderId="0" xfId="0" applyFill="1" applyAlignment="1">
      <alignment horizontal="center" vertical="center"/>
    </xf>
  </cellXfs>
  <cellStyles count="36">
    <cellStyle name="Followed Hyperlink" xfId="21" builtinId="9" hidden="1"/>
    <cellStyle name="Followed Hyperlink" xfId="5" builtinId="9" hidden="1"/>
    <cellStyle name="Followed Hyperlink" xfId="7" builtinId="9" hidden="1"/>
    <cellStyle name="Followed Hyperlink" xfId="31" builtinId="9" hidden="1"/>
    <cellStyle name="Followed Hyperlink" xfId="33" builtinId="9" hidden="1"/>
    <cellStyle name="Followed Hyperlink" xfId="1" builtinId="9" hidden="1"/>
    <cellStyle name="Followed Hyperlink" xfId="9" builtinId="9" hidden="1"/>
    <cellStyle name="Followed Hyperlink" xfId="15" builtinId="9" hidden="1"/>
    <cellStyle name="Followed Hyperlink" xfId="13" builtinId="9" hidden="1"/>
    <cellStyle name="Followed Hyperlink" xfId="17" builtinId="9" hidden="1"/>
    <cellStyle name="Followed Hyperlink" xfId="19" builtinId="9" hidden="1"/>
    <cellStyle name="Followed Hyperlink" xfId="3" builtinId="9" hidden="1"/>
    <cellStyle name="Followed Hyperlink" xfId="11" builtinId="9" hidden="1"/>
    <cellStyle name="Followed Hyperlink" xfId="23" builtinId="9" hidden="1"/>
    <cellStyle name="Followed Hyperlink" xfId="25" builtinId="9" hidden="1"/>
    <cellStyle name="Followed Hyperlink" xfId="29" builtinId="9" hidden="1"/>
    <cellStyle name="Followed Hyperlink" xfId="27" builtinId="9" hidden="1"/>
    <cellStyle name="Hyperlink" xfId="22" builtinId="8" hidden="1"/>
    <cellStyle name="Hyperlink" xfId="10" builtinId="8" hidden="1"/>
    <cellStyle name="Hyperlink" xfId="18" builtinId="8" hidden="1"/>
    <cellStyle name="Hyperlink" xfId="34" builtinId="8" hidden="1"/>
    <cellStyle name="Hyperlink" xfId="2" builtinId="8" hidden="1"/>
    <cellStyle name="Hyperlink" xfId="28" builtinId="8" hidden="1"/>
    <cellStyle name="Hyperlink" xfId="4" builtinId="8" hidden="1"/>
    <cellStyle name="Hyperlink" xfId="20" builtinId="8" hidden="1"/>
    <cellStyle name="Hyperlink" xfId="12" builtinId="8" hidden="1"/>
    <cellStyle name="Hyperlink" xfId="14" builtinId="8" hidden="1"/>
    <cellStyle name="Hyperlink" xfId="24" builtinId="8" hidden="1"/>
    <cellStyle name="Hyperlink" xfId="6" builtinId="8" hidden="1"/>
    <cellStyle name="Hyperlink" xfId="30" builtinId="8" hidden="1"/>
    <cellStyle name="Hyperlink" xfId="8" builtinId="8" hidden="1"/>
    <cellStyle name="Hyperlink" xfId="16" builtinId="8" hidden="1"/>
    <cellStyle name="Hyperlink" xfId="32" builtinId="8" hidden="1"/>
    <cellStyle name="Hyperlink" xfId="26" builtinId="8" hidden="1"/>
    <cellStyle name="Normal" xfId="0" builtinId="0"/>
    <cellStyle name="Normal 2" xfId="35" xr:uid="{BB028322-AF32-4B1A-9845-886F84FD58FC}"/>
  </cellStyles>
  <dxfs count="100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2.xml"/><Relationship Id="rId39" Type="http://schemas.openxmlformats.org/officeDocument/2006/relationships/chartsheet" Target="chartsheets/sheet15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0.xml"/><Relationship Id="rId42" Type="http://schemas.openxmlformats.org/officeDocument/2006/relationships/chartsheet" Target="chartsheets/sheet18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hartsheet" Target="chartsheets/sheet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8.xml"/><Relationship Id="rId37" Type="http://schemas.openxmlformats.org/officeDocument/2006/relationships/chartsheet" Target="chartsheets/sheet13.xml"/><Relationship Id="rId40" Type="http://schemas.openxmlformats.org/officeDocument/2006/relationships/chartsheet" Target="chartsheets/sheet16.xml"/><Relationship Id="rId45" Type="http://schemas.openxmlformats.org/officeDocument/2006/relationships/worksheet" Target="worksheets/sheet2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hartsheet" Target="chartsheets/sheet4.xml"/><Relationship Id="rId36" Type="http://schemas.openxmlformats.org/officeDocument/2006/relationships/chartsheet" Target="chartsheets/sheet12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7.xml"/><Relationship Id="rId44" Type="http://schemas.openxmlformats.org/officeDocument/2006/relationships/worksheet" Target="worksheets/sheet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hartsheet" Target="chartsheets/sheet3.xml"/><Relationship Id="rId30" Type="http://schemas.openxmlformats.org/officeDocument/2006/relationships/chartsheet" Target="chartsheets/sheet6.xml"/><Relationship Id="rId35" Type="http://schemas.openxmlformats.org/officeDocument/2006/relationships/chartsheet" Target="chartsheets/sheet11.xml"/><Relationship Id="rId43" Type="http://schemas.openxmlformats.org/officeDocument/2006/relationships/chartsheet" Target="chartsheets/sheet19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1.xml"/><Relationship Id="rId33" Type="http://schemas.openxmlformats.org/officeDocument/2006/relationships/chartsheet" Target="chartsheets/sheet9.xml"/><Relationship Id="rId38" Type="http://schemas.openxmlformats.org/officeDocument/2006/relationships/chartsheet" Target="chartsheets/sheet14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chartsheet" Target="chart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WIP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WIPs!$V$1</c:f>
              <c:strCache>
                <c:ptCount val="1"/>
                <c:pt idx="0">
                  <c:v>Percent Complete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70000"/>
                    <a:lumMod val="110000"/>
                  </a:schemeClr>
                </a:gs>
                <a:gs pos="100000">
                  <a:schemeClr val="accent1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[0]!wip_projects</c:f>
            </c:multiLvlStrRef>
          </c:cat>
          <c:val>
            <c:numRef>
              <c:f>[0]!wip_percentage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0-462D-A23C-2D412E026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24471648"/>
        <c:axId val="114353280"/>
      </c:barChart>
      <c:lineChart>
        <c:grouping val="standard"/>
        <c:varyColors val="0"/>
        <c:ser>
          <c:idx val="1"/>
          <c:order val="1"/>
          <c:tx>
            <c:strRef>
              <c:f>WIPs!$Q$1</c:f>
              <c:strCache>
                <c:ptCount val="1"/>
                <c:pt idx="0">
                  <c:v>Remaining Days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[0]!wip_days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8-4D8F-B059-DC8F256488F3}"/>
            </c:ext>
          </c:extLst>
        </c:ser>
        <c:ser>
          <c:idx val="2"/>
          <c:order val="2"/>
          <c:tx>
            <c:strRef>
              <c:f>WIPs!$S$1</c:f>
              <c:strCache>
                <c:ptCount val="1"/>
                <c:pt idx="0">
                  <c:v>Real Days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[0]!wip_real_days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24-4C0A-8BBB-089A498E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280367"/>
        <c:axId val="1611199807"/>
      </c:lineChart>
      <c:catAx>
        <c:axId val="1244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53280"/>
        <c:crosses val="autoZero"/>
        <c:auto val="1"/>
        <c:lblAlgn val="ctr"/>
        <c:lblOffset val="100"/>
        <c:noMultiLvlLbl val="0"/>
      </c:catAx>
      <c:valAx>
        <c:axId val="114353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71648"/>
        <c:crosses val="autoZero"/>
        <c:crossBetween val="between"/>
      </c:valAx>
      <c:valAx>
        <c:axId val="1611199807"/>
        <c:scaling>
          <c:orientation val="minMax"/>
        </c:scaling>
        <c:delete val="0"/>
        <c:axPos val="r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280367"/>
        <c:crosses val="max"/>
        <c:crossBetween val="between"/>
      </c:valAx>
      <c:catAx>
        <c:axId val="1759280367"/>
        <c:scaling>
          <c:orientation val="minMax"/>
        </c:scaling>
        <c:delete val="1"/>
        <c:axPos val="b"/>
        <c:majorTickMark val="none"/>
        <c:minorTickMark val="none"/>
        <c:tickLblPos val="nextTo"/>
        <c:crossAx val="1611199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Trend Data'!$D$8</c:f>
              <c:strCache>
                <c:ptCount val="1"/>
                <c:pt idx="0">
                  <c:v>Finishes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[0]!years_1</c:f>
              <c:numCache>
                <c:formatCode>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[0]!annual_finishes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8-4014-BAD4-06A3D23D521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6576640"/>
        <c:axId val="116579328"/>
      </c:lineChart>
      <c:dateAx>
        <c:axId val="116576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79328"/>
        <c:crosses val="autoZero"/>
        <c:auto val="1"/>
        <c:lblOffset val="100"/>
        <c:baseTimeUnit val="years"/>
      </c:dateAx>
      <c:valAx>
        <c:axId val="11657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766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Trend Data'!$D$13</c:f>
              <c:strCache>
                <c:ptCount val="1"/>
                <c:pt idx="0">
                  <c:v>Total WIPs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Trend Data'!$I$1:$O$1</c:f>
              <c:strCache>
                <c:ptCount val="1"/>
                <c:pt idx="0">
                  <c:v>2016</c:v>
                </c:pt>
              </c:strCache>
            </c:strRef>
          </c:cat>
          <c:val>
            <c:numRef>
              <c:f>'Annual Trend Data'!$I$13:$O$13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3-4CED-B429-1048484050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08234480"/>
        <c:axId val="386726240"/>
      </c:lineChart>
      <c:dateAx>
        <c:axId val="808234480"/>
        <c:scaling>
          <c:orientation val="minMax"/>
        </c:scaling>
        <c:delete val="0"/>
        <c:axPos val="b"/>
        <c:numFmt formatCode="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726240"/>
        <c:crosses val="autoZero"/>
        <c:auto val="1"/>
        <c:lblOffset val="100"/>
        <c:baseTimeUnit val="years"/>
      </c:dateAx>
      <c:valAx>
        <c:axId val="38672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23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Stitches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Rolling Average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[0]!dates</c:f>
              <c:numCache>
                <c:formatCode>m/d/yyyy</c:formatCode>
                <c:ptCount val="2"/>
                <c:pt idx="0">
                  <c:v>42370</c:v>
                </c:pt>
                <c:pt idx="1">
                  <c:v>42371</c:v>
                </c:pt>
              </c:numCache>
            </c:numRef>
          </c:cat>
          <c:val>
            <c:numRef>
              <c:f>[0]!rolling_averages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7-4B29-9B70-65DE0A28A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0927"/>
        <c:axId val="76706095"/>
        <c:extLst/>
      </c:lineChart>
      <c:dateAx>
        <c:axId val="726909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06095"/>
        <c:crosses val="autoZero"/>
        <c:auto val="1"/>
        <c:lblOffset val="100"/>
        <c:baseTimeUnit val="days"/>
      </c:dateAx>
      <c:valAx>
        <c:axId val="7670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Stitches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09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Info'!$C$32</c:f>
          <c:strCache>
            <c:ptCount val="1"/>
            <c:pt idx="0">
              <c:v>0 Days Remaining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'Project Daily Log'!$Q$2</c:f>
              <c:strCache>
                <c:ptCount val="1"/>
                <c:pt idx="0">
                  <c:v>Days Remaining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  <c:extLst xmlns:c15="http://schemas.microsoft.com/office/drawing/2012/chart"/>
            </c:numRef>
          </c:cat>
          <c:val>
            <c:numRef>
              <c:f>[0]!project_daily_average_remaining</c:f>
              <c:numCache>
                <c:formatCode>General</c:formatCode>
                <c:ptCount val="1"/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6D-4B2D-9FA8-3C8CD70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9922864"/>
        <c:axId val="1298015008"/>
        <c:extLst/>
      </c:lineChart>
      <c:catAx>
        <c:axId val="7599228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015008"/>
        <c:crosses val="autoZero"/>
        <c:auto val="1"/>
        <c:lblAlgn val="ctr"/>
        <c:lblOffset val="100"/>
        <c:noMultiLvlLbl val="1"/>
      </c:catAx>
      <c:valAx>
        <c:axId val="12980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92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Info'!$C$33</c:f>
          <c:strCache>
            <c:ptCount val="1"/>
            <c:pt idx="0">
              <c:v>0 Pace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'Project Daily Log'!$P$2</c:f>
              <c:strCache>
                <c:ptCount val="1"/>
                <c:pt idx="0">
                  <c:v>Pace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  <c:extLst xmlns:c15="http://schemas.microsoft.com/office/drawing/2012/chart"/>
            </c:numRef>
          </c:cat>
          <c:val>
            <c:numRef>
              <c:f>[0]!project_daily_average_pace</c:f>
              <c:numCache>
                <c:formatCode>General</c:formatCode>
                <c:ptCount val="1"/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12A-4907-8208-BA691463B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5253168"/>
        <c:axId val="1297390880"/>
        <c:extLst/>
      </c:lineChart>
      <c:catAx>
        <c:axId val="15052531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7390880"/>
        <c:crosses val="autoZero"/>
        <c:auto val="1"/>
        <c:lblAlgn val="ctr"/>
        <c:lblOffset val="100"/>
        <c:noMultiLvlLbl val="1"/>
      </c:catAx>
      <c:valAx>
        <c:axId val="12973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525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Info'!$C$34</c:f>
          <c:strCache>
            <c:ptCount val="1"/>
            <c:pt idx="0">
              <c:v>0 Completion Prediction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'Project Daily Log'!$R$2</c:f>
              <c:strCache>
                <c:ptCount val="1"/>
                <c:pt idx="0">
                  <c:v>Completion Prediction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  <c:extLst xmlns:c15="http://schemas.microsoft.com/office/drawing/2012/chart"/>
            </c:numRef>
          </c:cat>
          <c:val>
            <c:numRef>
              <c:f>[0]!project_daily_average_prediction</c:f>
              <c:numCache>
                <c:formatCode>General</c:formatCode>
                <c:ptCount val="1"/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4B8-4691-822B-3C9DCBD5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608272"/>
        <c:axId val="1638742016"/>
        <c:extLst/>
      </c:lineChart>
      <c:catAx>
        <c:axId val="13246082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8742016"/>
        <c:crosses val="autoZero"/>
        <c:auto val="1"/>
        <c:lblAlgn val="ctr"/>
        <c:lblOffset val="100"/>
        <c:noMultiLvlLbl val="1"/>
      </c:catAx>
      <c:valAx>
        <c:axId val="163874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460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Info'!$C$36</c:f>
          <c:strCache>
            <c:ptCount val="1"/>
            <c:pt idx="0">
              <c:v>0 Percent Complete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'Project Daily Log'!$S$2</c:f>
              <c:strCache>
                <c:ptCount val="1"/>
                <c:pt idx="0">
                  <c:v>Percent Complete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[0]!project_daily_percentage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8-44D0-80D9-EADCD374D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67024"/>
        <c:axId val="1638781120"/>
      </c:lineChart>
      <c:catAx>
        <c:axId val="1400967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8781120"/>
        <c:crosses val="autoZero"/>
        <c:auto val="1"/>
        <c:lblAlgn val="ctr"/>
        <c:lblOffset val="100"/>
        <c:noMultiLvlLbl val="1"/>
      </c:catAx>
      <c:valAx>
        <c:axId val="1638781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096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Info'!$C$37</c:f>
          <c:strCache>
            <c:ptCount val="1"/>
            <c:pt idx="0">
              <c:v>0 Days Stitching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'Project Daily Log'!$O$2</c:f>
              <c:strCache>
                <c:ptCount val="1"/>
                <c:pt idx="0">
                  <c:v>Real Days Stitching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[0]!project_daily_days_stitching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8-4717-A4F4-B57EE5147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9958832"/>
        <c:axId val="1858514128"/>
      </c:lineChart>
      <c:catAx>
        <c:axId val="769958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514128"/>
        <c:crosses val="autoZero"/>
        <c:auto val="1"/>
        <c:lblAlgn val="ctr"/>
        <c:lblOffset val="100"/>
        <c:noMultiLvlLbl val="1"/>
      </c:catAx>
      <c:valAx>
        <c:axId val="185851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995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Info'!$C$38</c:f>
          <c:strCache>
            <c:ptCount val="1"/>
            <c:pt idx="0">
              <c:v>0 Page Log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'Project Monthly Log'!$F$2</c:f>
              <c:strCache>
                <c:ptCount val="1"/>
                <c:pt idx="0">
                  <c:v>Pages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[0]!project_monthly_dates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[0]!project_monthly_pages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1-46C3-BE12-DA553C711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409683568"/>
        <c:axId val="366009744"/>
      </c:barChart>
      <c:lineChart>
        <c:grouping val="standard"/>
        <c:varyColors val="0"/>
        <c:ser>
          <c:idx val="1"/>
          <c:order val="1"/>
          <c:tx>
            <c:strRef>
              <c:f>'Project Monthly Log'!$G$2</c:f>
              <c:strCache>
                <c:ptCount val="1"/>
                <c:pt idx="0">
                  <c:v>Total Pages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[0]!project_monthly_dates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[0]!project_monthly_total_pages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1-46C3-BE12-DA553C711EE5}"/>
            </c:ext>
          </c:extLst>
        </c:ser>
        <c:ser>
          <c:idx val="2"/>
          <c:order val="2"/>
          <c:tx>
            <c:strRef>
              <c:f>'Project Monthly Log'!$H$2</c:f>
              <c:strCache>
                <c:ptCount val="1"/>
                <c:pt idx="0">
                  <c:v>Pages Remaining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[0]!project_monthly_dates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[0]!project_monthly_pages_remaining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1-46C3-BE12-DA553C711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76768"/>
        <c:axId val="1868133040"/>
      </c:lineChart>
      <c:catAx>
        <c:axId val="409676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133040"/>
        <c:crosses val="autoZero"/>
        <c:auto val="1"/>
        <c:lblAlgn val="ctr"/>
        <c:lblOffset val="100"/>
        <c:noMultiLvlLbl val="1"/>
      </c:catAx>
      <c:valAx>
        <c:axId val="186813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76768"/>
        <c:crosses val="autoZero"/>
        <c:crossBetween val="between"/>
      </c:valAx>
      <c:valAx>
        <c:axId val="3660097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83568"/>
        <c:crosses val="max"/>
        <c:crossBetween val="between"/>
      </c:valAx>
      <c:catAx>
        <c:axId val="4096835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66009744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'Settings and Info'!$C$35</c:f>
          <c:strCache>
            <c:ptCount val="1"/>
            <c:pt idx="0">
              <c:v>0 Block Log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'Project Daily Log'!$I$2</c:f>
              <c:strCache>
                <c:ptCount val="1"/>
                <c:pt idx="0">
                  <c:v>Total Blocks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[0]!project_daily_blocks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5-41EF-8276-FB30E2D76ADE}"/>
            </c:ext>
          </c:extLst>
        </c:ser>
        <c:ser>
          <c:idx val="1"/>
          <c:order val="1"/>
          <c:tx>
            <c:strRef>
              <c:f>'Project Daily Log'!$J$2</c:f>
              <c:strCache>
                <c:ptCount val="1"/>
                <c:pt idx="0">
                  <c:v>Blocks Remaining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[0]!project_daily_days_graph</c:f>
              <c:numCache>
                <c:formatCode>m/d/yyyy</c:formatCode>
                <c:ptCount val="1"/>
                <c:pt idx="0">
                  <c:v>#N/A</c:v>
                </c:pt>
              </c:numCache>
            </c:numRef>
          </c:cat>
          <c:val>
            <c:numRef>
              <c:f>[0]!project_daily_blocks_remaining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5-41EF-8276-FB30E2D76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4501696"/>
        <c:axId val="1638752000"/>
      </c:lineChart>
      <c:catAx>
        <c:axId val="15045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8752000"/>
        <c:crosses val="autoZero"/>
        <c:auto val="1"/>
        <c:lblAlgn val="ctr"/>
        <c:lblOffset val="100"/>
        <c:noMultiLvlLbl val="1"/>
      </c:catAx>
      <c:valAx>
        <c:axId val="163875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Blocks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50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Days/Stitches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'Monthly Trend Data'!$C$4</c:f>
              <c:strCache>
                <c:ptCount val="1"/>
                <c:pt idx="0">
                  <c:v>Total Stitches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70000"/>
                    <a:lumMod val="110000"/>
                  </a:schemeClr>
                </a:gs>
                <a:gs pos="100000">
                  <a:schemeClr val="accent2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[0]!monthly_stitches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C-495B-9DE2-A57662EA3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02848384"/>
        <c:axId val="102846464"/>
      </c:barChart>
      <c:lineChart>
        <c:grouping val="standard"/>
        <c:varyColors val="0"/>
        <c:ser>
          <c:idx val="0"/>
          <c:order val="0"/>
          <c:tx>
            <c:strRef>
              <c:f>'Monthly Trend Data'!$C$2</c:f>
              <c:strCache>
                <c:ptCount val="1"/>
                <c:pt idx="0">
                  <c:v>Total Days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[0]!monthly_days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C-495B-9DE2-A57662EA3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45408"/>
        <c:axId val="114947968"/>
      </c:lineChart>
      <c:dateAx>
        <c:axId val="114945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7968"/>
        <c:crosses val="autoZero"/>
        <c:auto val="1"/>
        <c:lblOffset val="100"/>
        <c:baseTimeUnit val="months"/>
      </c:dateAx>
      <c:valAx>
        <c:axId val="11494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5408"/>
        <c:crosses val="autoZero"/>
        <c:crossBetween val="between"/>
      </c:valAx>
      <c:valAx>
        <c:axId val="1028464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Stitches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48384"/>
        <c:crosses val="max"/>
        <c:crossBetween val="between"/>
      </c:valAx>
      <c:dateAx>
        <c:axId val="102848384"/>
        <c:scaling>
          <c:orientation val="minMax"/>
        </c:scaling>
        <c:delete val="1"/>
        <c:axPos val="b"/>
        <c:numFmt formatCode="mmm\ yyyy" sourceLinked="1"/>
        <c:majorTickMark val="out"/>
        <c:minorTickMark val="none"/>
        <c:tickLblPos val="none"/>
        <c:crossAx val="1028464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 Stitch Days/Stitches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'Monthly Trend Data'!$C$4</c:f>
              <c:strCache>
                <c:ptCount val="1"/>
                <c:pt idx="0">
                  <c:v>Total Stitches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70000"/>
                    <a:lumMod val="110000"/>
                  </a:schemeClr>
                </a:gs>
                <a:gs pos="100000">
                  <a:schemeClr val="accent2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[0]!monthly_stitches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C-4AED-A1F1-5FD497827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02848384"/>
        <c:axId val="102846464"/>
      </c:barChart>
      <c:lineChart>
        <c:grouping val="standard"/>
        <c:varyColors val="0"/>
        <c:ser>
          <c:idx val="0"/>
          <c:order val="0"/>
          <c:tx>
            <c:strRef>
              <c:f>'Monthly Trend Data'!$C$3</c:f>
              <c:strCache>
                <c:ptCount val="1"/>
                <c:pt idx="0">
                  <c:v>No Stitch Days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[0]!monthly_no_stitch_days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C-4AED-A1F1-5FD497827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45408"/>
        <c:axId val="114947968"/>
      </c:lineChart>
      <c:dateAx>
        <c:axId val="114945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7968"/>
        <c:crosses val="autoZero"/>
        <c:auto val="1"/>
        <c:lblOffset val="100"/>
        <c:baseTimeUnit val="months"/>
      </c:dateAx>
      <c:valAx>
        <c:axId val="11494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45408"/>
        <c:crosses val="autoZero"/>
        <c:crossBetween val="between"/>
      </c:valAx>
      <c:valAx>
        <c:axId val="1028464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Stitches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848384"/>
        <c:crosses val="max"/>
        <c:crossBetween val="between"/>
      </c:valAx>
      <c:dateAx>
        <c:axId val="102848384"/>
        <c:scaling>
          <c:orientation val="minMax"/>
        </c:scaling>
        <c:delete val="1"/>
        <c:axPos val="b"/>
        <c:numFmt formatCode="mmm\ yyyy" sourceLinked="1"/>
        <c:majorTickMark val="out"/>
        <c:minorTickMark val="none"/>
        <c:tickLblPos val="none"/>
        <c:crossAx val="1028464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WIP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'Monthly Trend Data'!$C$9</c:f>
              <c:strCache>
                <c:ptCount val="1"/>
                <c:pt idx="0">
                  <c:v>Starts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70000"/>
                    <a:lumMod val="110000"/>
                  </a:schemeClr>
                </a:gs>
                <a:gs pos="100000">
                  <a:schemeClr val="accent3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[0]!monthly_starts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3-4F78-9C53-6E1FB4366845}"/>
            </c:ext>
          </c:extLst>
        </c:ser>
        <c:ser>
          <c:idx val="3"/>
          <c:order val="3"/>
          <c:tx>
            <c:strRef>
              <c:f>'Monthly Trend Data'!$C$10</c:f>
              <c:strCache>
                <c:ptCount val="1"/>
                <c:pt idx="0">
                  <c:v>Finishes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70000"/>
                    <a:lumMod val="110000"/>
                  </a:schemeClr>
                </a:gs>
                <a:gs pos="100000">
                  <a:schemeClr val="accent4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[0]!monthly_finishes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3-4F78-9C53-6E1FB436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91102607"/>
        <c:axId val="187438303"/>
      </c:barChart>
      <c:lineChart>
        <c:grouping val="standard"/>
        <c:varyColors val="0"/>
        <c:ser>
          <c:idx val="0"/>
          <c:order val="0"/>
          <c:tx>
            <c:strRef>
              <c:f>'Monthly Trend Data'!$C$6</c:f>
              <c:strCache>
                <c:ptCount val="1"/>
                <c:pt idx="0">
                  <c:v>Total WIPs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[0]!monthly_total_wips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3-4F78-9C53-6E1FB4366845}"/>
            </c:ext>
          </c:extLst>
        </c:ser>
        <c:ser>
          <c:idx val="1"/>
          <c:order val="1"/>
          <c:tx>
            <c:strRef>
              <c:f>'Monthly Trend Data'!$C$7</c:f>
              <c:strCache>
                <c:ptCount val="1"/>
                <c:pt idx="0">
                  <c:v>Active WIPs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[0]!months</c:f>
              <c:numCache>
                <c:formatCode>mmm\ yyyy</c:formatCode>
                <c:ptCount val="1"/>
                <c:pt idx="0">
                  <c:v>44378</c:v>
                </c:pt>
              </c:numCache>
            </c:numRef>
          </c:cat>
          <c:val>
            <c:numRef>
              <c:f>[0]!monthly_active_wips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3-4F78-9C53-6E1FB436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02607"/>
        <c:axId val="187438303"/>
      </c:lineChart>
      <c:dateAx>
        <c:axId val="191102607"/>
        <c:scaling>
          <c:orientation val="minMax"/>
        </c:scaling>
        <c:delete val="0"/>
        <c:axPos val="b"/>
        <c:numFmt formatCode="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438303"/>
        <c:crosses val="autoZero"/>
        <c:auto val="1"/>
        <c:lblOffset val="100"/>
        <c:baseTimeUnit val="months"/>
      </c:dateAx>
      <c:valAx>
        <c:axId val="18743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02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'Monthly Summary'!$C$16</c:f>
          <c:strCache>
            <c:ptCount val="1"/>
            <c:pt idx="0">
              <c:v>February 2022 Day Pareto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1"/>
        <c:ser>
          <c:idx val="0"/>
          <c:order val="0"/>
          <c:tx>
            <c:strRef>
              <c:f>'Monthly Summary'!$C$2</c:f>
              <c:strCache>
                <c:ptCount val="1"/>
                <c:pt idx="0">
                  <c:v>Days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C248-481B-BE34-AAC2A9C221C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C248-481B-BE34-AAC2A9C221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C248-481B-BE34-AAC2A9C221C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C248-481B-BE34-AAC2A9C221C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C248-481B-BE34-AAC2A9C221C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F70-471E-97AF-7BF3D41A48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[0]!monthly_pareto_days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[0]!monthly_pareto_projects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C248-481B-BE34-AAC2A9C22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9"/>
        <c:shape val="box"/>
        <c:axId val="115584000"/>
        <c:axId val="115713536"/>
        <c:axId val="0"/>
      </c:bar3DChart>
      <c:catAx>
        <c:axId val="11558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Project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3536"/>
        <c:crosses val="autoZero"/>
        <c:auto val="1"/>
        <c:lblAlgn val="ctr"/>
        <c:lblOffset val="100"/>
        <c:noMultiLvlLbl val="0"/>
      </c:catAx>
      <c:valAx>
        <c:axId val="1157135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crossAx val="11558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Stitches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'Annual Trend Data'!$D$5</c:f>
              <c:strCache>
                <c:ptCount val="1"/>
                <c:pt idx="0">
                  <c:v>Total Stitches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70000"/>
                    <a:lumMod val="110000"/>
                  </a:schemeClr>
                </a:gs>
                <a:gs pos="100000">
                  <a:schemeClr val="accent2">
                    <a:tint val="82000"/>
                    <a:alpha val="74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[0]!years</c:f>
              <c:numCache>
                <c:formatCode>yyyy</c:formatCode>
                <c:ptCount val="1"/>
                <c:pt idx="0">
                  <c:v>42370</c:v>
                </c:pt>
              </c:numCache>
            </c:numRef>
          </c:cat>
          <c:val>
            <c:numRef>
              <c:f>[0]!annual_stitches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9-4A4D-9D68-596DD69F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1652593568"/>
        <c:axId val="1652981152"/>
      </c:barChart>
      <c:lineChart>
        <c:grouping val="standard"/>
        <c:varyColors val="0"/>
        <c:ser>
          <c:idx val="0"/>
          <c:order val="0"/>
          <c:tx>
            <c:strRef>
              <c:f>'Annual Trend Data'!$D$3</c:f>
              <c:strCache>
                <c:ptCount val="1"/>
                <c:pt idx="0">
                  <c:v>Total Days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[0]!years</c:f>
              <c:numCache>
                <c:formatCode>yyyy</c:formatCode>
                <c:ptCount val="1"/>
                <c:pt idx="0">
                  <c:v>42370</c:v>
                </c:pt>
              </c:numCache>
            </c:numRef>
          </c:cat>
          <c:val>
            <c:numRef>
              <c:f>[0]!annual_days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9-4A4D-9D68-596DD69F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581360"/>
        <c:axId val="1208302096"/>
      </c:lineChart>
      <c:dateAx>
        <c:axId val="1203581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302096"/>
        <c:crosses val="autoZero"/>
        <c:auto val="1"/>
        <c:lblOffset val="100"/>
        <c:baseTimeUnit val="years"/>
      </c:dateAx>
      <c:valAx>
        <c:axId val="12083020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81360"/>
        <c:crosses val="autoZero"/>
        <c:crossBetween val="between"/>
      </c:valAx>
      <c:valAx>
        <c:axId val="16529811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Stitches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2593568"/>
        <c:crosses val="max"/>
        <c:crossBetween val="between"/>
      </c:valAx>
      <c:dateAx>
        <c:axId val="1652593568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1652981152"/>
        <c:crosses val="autoZero"/>
        <c:auto val="1"/>
        <c:lblOffset val="100"/>
        <c:baseTimeUnit val="years"/>
        <c:majorUnit val="1"/>
        <c:minorUnit val="1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'Annual Summary'!$C$31</c:f>
          <c:strCache>
            <c:ptCount val="1"/>
            <c:pt idx="0">
              <c:v>2022 Day Pareto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1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EEC-4940-B526-45C71B95BA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FEEC-4940-B526-45C71B95BA7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FEEC-4940-B526-45C71B95BA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FEEC-4940-B526-45C71B95BA7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FEEC-4940-B526-45C71B95BA7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EEC-4940-B526-45C71B95BA7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EEC-4940-B526-45C71B95BA7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FEEC-4940-B526-45C71B95BA7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FEEC-4940-B526-45C71B95BA7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FEEC-4940-B526-45C71B95BA7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FEEC-4940-B526-45C71B95BA7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FEEC-4940-B526-45C71B95BA7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FEEC-4940-B526-45C71B95BA7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CF5C-4AA9-A335-B02A80989A4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B2EA-4601-9CD0-3BD44025DA6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6F12-4C86-9B8C-3ED76F5A171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1-9B10-4490-8913-F8937738227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3-9B10-4490-8913-F8937738227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5-466C-4044-8CF8-DA0F70878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'Annual Summary'!$B$4:$B$8</c:f>
            </c:multiLvlStrRef>
          </c:cat>
          <c:val>
            <c:numRef>
              <c:f>'Annual Summary'!$C$4:$C$8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EC-4940-B526-45C71B95B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1"/>
          <c:separator>,</c:separator>
        </c:dLbls>
        <c:gapWidth val="79"/>
        <c:shape val="box"/>
        <c:axId val="114980736"/>
        <c:axId val="114982272"/>
        <c:axId val="0"/>
      </c:bar3DChart>
      <c:catAx>
        <c:axId val="11498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Project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82272"/>
        <c:crosses val="autoZero"/>
        <c:auto val="1"/>
        <c:lblAlgn val="ctr"/>
        <c:lblOffset val="100"/>
        <c:noMultiLvlLbl val="1"/>
      </c:catAx>
      <c:valAx>
        <c:axId val="11498227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one"/>
        <c:crossAx val="11498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Cumulative Stitch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Cumulative Stitch Data'!$B$2</c:f>
              <c:strCache>
                <c:ptCount val="1"/>
                <c:pt idx="0">
                  <c:v>2016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Data'!$B$3:$B$368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D-4486-BCE0-27602A859784}"/>
            </c:ext>
          </c:extLst>
        </c:ser>
        <c:ser>
          <c:idx val="1"/>
          <c:order val="1"/>
          <c:tx>
            <c:strRef>
              <c:f>'Annual Cumulative Stitch Data'!$C$2</c:f>
              <c:strCache>
                <c:ptCount val="1"/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Data'!$C$3:$C$368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D-4486-BCE0-27602A859784}"/>
            </c:ext>
          </c:extLst>
        </c:ser>
        <c:ser>
          <c:idx val="2"/>
          <c:order val="2"/>
          <c:tx>
            <c:strRef>
              <c:f>'Annual Cumulative Stitch Data'!$D$2</c:f>
              <c:strCache>
                <c:ptCount val="1"/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Data'!$D$3:$D$368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D-4486-BCE0-27602A859784}"/>
            </c:ext>
          </c:extLst>
        </c:ser>
        <c:ser>
          <c:idx val="3"/>
          <c:order val="3"/>
          <c:tx>
            <c:strRef>
              <c:f>'Annual Cumulative Stitch Data'!$E$2</c:f>
              <c:strCache>
                <c:ptCount val="1"/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Data'!$E$3:$E$368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3D-4486-BCE0-27602A859784}"/>
            </c:ext>
          </c:extLst>
        </c:ser>
        <c:ser>
          <c:idx val="4"/>
          <c:order val="4"/>
          <c:tx>
            <c:strRef>
              <c:f>'Annual Cumulative Stitch Data'!$F$2</c:f>
              <c:strCache>
                <c:ptCount val="1"/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Data'!$F$3:$F$368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E-426E-90C5-3B75D2B94F34}"/>
            </c:ext>
          </c:extLst>
        </c:ser>
        <c:ser>
          <c:idx val="5"/>
          <c:order val="5"/>
          <c:tx>
            <c:strRef>
              <c:f>'Annual Cumulative Stitch Data'!$G$2</c:f>
              <c:strCache>
                <c:ptCount val="1"/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Data'!$G$3:$G$368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2-4186-A292-F50565B9082F}"/>
            </c:ext>
          </c:extLst>
        </c:ser>
        <c:ser>
          <c:idx val="6"/>
          <c:order val="6"/>
          <c:tx>
            <c:strRef>
              <c:f>'Annual Cumulative Stitch Data'!$H$2</c:f>
              <c:strCache>
                <c:ptCount val="1"/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0800" dist="381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'Annual Cumulative Stitch Data'!$A$3:$A$368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'Annual Cumulative Stitch Data'!$H$3:$H$368</c:f>
              <c:numCache>
                <c:formatCode>General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4-47E2-904A-EF19F253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6941824"/>
        <c:axId val="1385515200"/>
      </c:lineChart>
      <c:catAx>
        <c:axId val="1006941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 of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515200"/>
        <c:crosses val="autoZero"/>
        <c:auto val="1"/>
        <c:lblAlgn val="ctr"/>
        <c:lblOffset val="100"/>
        <c:noMultiLvlLbl val="0"/>
      </c:catAx>
      <c:valAx>
        <c:axId val="138551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Stitches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694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'Annual Trend Data'!$D$7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[0]!years_1</c:f>
              <c:numCache>
                <c:formatCode>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[0]!annual_starts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9-4F6A-BC21-EC2C43EE56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41027119"/>
        <c:axId val="1729453647"/>
      </c:lineChart>
      <c:dateAx>
        <c:axId val="1541027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9453647"/>
        <c:crosses val="autoZero"/>
        <c:auto val="1"/>
        <c:lblOffset val="100"/>
        <c:baseTimeUnit val="years"/>
      </c:dateAx>
      <c:valAx>
        <c:axId val="1729453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027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6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7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8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9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2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E20D1A-9BF8-4274-9252-4EB04FB915E1}">
  <sheetPr>
    <tabColor theme="0" tint="-4.9989318521683403E-2"/>
  </sheetPr>
  <sheetViews>
    <sheetView zoomScale="142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 codeName="Chart34">
    <tabColor theme="3" tint="0.7999816888943144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412D122-7902-48DB-AD4F-1D1E978FA07D}">
  <sheetPr>
    <tabColor theme="3" tint="0.59999389629810485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57D09E-3B99-4A79-AD21-FE03E10969ED}">
  <sheetPr codeName="Chart39">
    <tabColor theme="3" tint="0.39997558519241921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026084D-0AA1-4C2D-8E7F-67619EB4481A}">
  <sheetPr codeName="Chart40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D769F9-71D0-48C8-9836-4FF5ACF850A2}">
  <sheetPr codeName="Chart41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8149607-B483-4967-855A-824995D19259}">
  <sheetPr codeName="Chart42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C8B5B6-25C6-4EFA-951E-7FF2DC266E86}">
  <sheetPr codeName="Chart44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7CB882F-C1F7-44FD-A8C5-7DB579123D85}">
  <sheetPr codeName="Chart45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D95DAE9-032D-46FF-A1D3-4C1CA1757695}">
  <sheetPr codeName="Chart46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356FC5-E74A-4AFE-8639-AEA0F357754E}">
  <sheetPr codeName="Chart43">
    <tabColor theme="3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25">
    <tabColor theme="2" tint="0.59999389629810485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6690CF6-8B85-4688-A5AF-08B970531E7C}">
  <sheetPr>
    <tabColor theme="2" tint="0.59999389629810485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50896B0-F7D8-404A-9488-1737DAD8F491}">
  <sheetPr codeName="Chart26">
    <tabColor theme="2" tint="0.39997558519241921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28">
    <tabColor theme="2" tint="-0.249977111117893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6F0ABED-717A-47BE-BCC1-D65C46796F72}">
  <sheetPr codeName="Chart30">
    <tabColor theme="2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31">
    <tabColor theme="2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ED759C9-C5F9-44A5-97BE-EC2E4394DE0D}">
  <sheetPr>
    <tabColor theme="2" tint="-0.49998474074526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 codeName="Chart33">
    <tabColor theme="3" tint="0.7999816888943144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88659" cy="6288049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2030616-BB10-4678-84E4-E3B5979F6CE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44C1C1-B41C-4D2C-B903-A99A3FD415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45C7D3-F9EB-45BD-87E3-D9942EA97EB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F18336-7D5A-415E-9253-164217914C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939772-E20D-4185-B452-B43DF666AB0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87118B-6D4D-485B-9308-4F2B8A7A32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04168-FEF0-4869-9F38-D9CD875089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629385-CB41-431F-82B8-8830724EE3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A4C1FF-87DB-45C6-B1E1-07690D84779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B4A849-2709-493B-87E4-CAB4D3DBA0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6BB5-B73D-4F0A-A916-398ACD8187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9FFFE4A-FD12-46C8-B922-E46004402F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1A2791-A0BA-454C-9E97-584CE2041EE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3D9B899-74B4-43A0-B6D9-25E1AEA9AC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5FE1D0-5BD5-4CE9-9F38-4F42753A54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elestial">
  <a:themeElements>
    <a:clrScheme name="Celestial">
      <a:dk1>
        <a:sysClr val="windowText" lastClr="000000"/>
      </a:dk1>
      <a:lt1>
        <a:sysClr val="window" lastClr="FFFFFF"/>
      </a:lt1>
      <a:dk2>
        <a:srgbClr val="18276C"/>
      </a:dk2>
      <a:lt2>
        <a:srgbClr val="EBEBEB"/>
      </a:lt2>
      <a:accent1>
        <a:srgbClr val="AC3EC1"/>
      </a:accent1>
      <a:accent2>
        <a:srgbClr val="477BD1"/>
      </a:accent2>
      <a:accent3>
        <a:srgbClr val="46B298"/>
      </a:accent3>
      <a:accent4>
        <a:srgbClr val="90BA4C"/>
      </a:accent4>
      <a:accent5>
        <a:srgbClr val="DD9D31"/>
      </a:accent5>
      <a:accent6>
        <a:srgbClr val="E25247"/>
      </a:accent6>
      <a:hlink>
        <a:srgbClr val="C573D2"/>
      </a:hlink>
      <a:folHlink>
        <a:srgbClr val="CCAEE8"/>
      </a:folHlink>
    </a:clrScheme>
    <a:fontScheme name="Celestial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elestial">
      <a:fillStyleLst>
        <a:solidFill>
          <a:schemeClr val="phClr"/>
        </a:solidFill>
        <a:gradFill rotWithShape="1">
          <a:gsLst>
            <a:gs pos="0">
              <a:schemeClr val="phClr">
                <a:tint val="70000"/>
                <a:lumMod val="110000"/>
              </a:schemeClr>
            </a:gs>
            <a:gs pos="100000">
              <a:schemeClr val="phClr">
                <a:tint val="82000"/>
                <a:alpha val="74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0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1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5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127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shade val="96000"/>
                <a:hueMod val="100000"/>
                <a:satMod val="180000"/>
                <a:lumMod val="110000"/>
              </a:schemeClr>
            </a:gs>
            <a:gs pos="100000">
              <a:schemeClr val="phClr">
                <a:shade val="96000"/>
                <a:satMod val="160000"/>
                <a:lumMod val="100000"/>
              </a:schemeClr>
            </a:gs>
          </a:gsLst>
          <a:lin ang="4740000" scaled="1"/>
        </a:gradFill>
        <a:blipFill>
          <a:blip xmlns:r="http://schemas.openxmlformats.org/officeDocument/2006/relationships" r:embed="rId1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elestial" id="{C4BB2A3D-0E93-4C5F-B0D2-9D3FCE089CC5}" vid="{42E5908D-19A2-46FD-89FA-638B126129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CC26-3275-43D2-8139-962F0B573E0F}">
  <sheetPr codeName="Sheet1">
    <tabColor theme="6" tint="-0.499984740745262"/>
  </sheetPr>
  <dimension ref="A1:E48"/>
  <sheetViews>
    <sheetView tabSelected="1" workbookViewId="0">
      <selection activeCell="C10" sqref="C10"/>
    </sheetView>
  </sheetViews>
  <sheetFormatPr defaultColWidth="8.85546875" defaultRowHeight="15"/>
  <cols>
    <col min="1" max="1" width="38.85546875" bestFit="1" customWidth="1"/>
    <col min="2" max="2" width="2.7109375" customWidth="1"/>
    <col min="3" max="3" width="29" style="14" customWidth="1"/>
    <col min="4" max="4" width="3.140625" customWidth="1"/>
    <col min="5" max="5" width="0" hidden="1" customWidth="1"/>
  </cols>
  <sheetData>
    <row r="1" spans="1:5">
      <c r="A1" s="25" t="s">
        <v>0</v>
      </c>
      <c r="B1" s="25"/>
      <c r="C1" s="54">
        <v>42370</v>
      </c>
    </row>
    <row r="3" spans="1:5">
      <c r="A3" s="25" t="s">
        <v>1</v>
      </c>
      <c r="B3" s="25"/>
      <c r="C3" s="55" t="s">
        <v>2</v>
      </c>
      <c r="E3" t="s">
        <v>3</v>
      </c>
    </row>
    <row r="4" spans="1:5">
      <c r="A4" s="25" t="s">
        <v>4</v>
      </c>
      <c r="B4" s="25"/>
      <c r="C4" s="56">
        <v>12</v>
      </c>
      <c r="E4" t="s">
        <v>2</v>
      </c>
    </row>
    <row r="6" spans="1:5">
      <c r="A6" s="25" t="s">
        <v>5</v>
      </c>
      <c r="B6" s="25"/>
      <c r="C6" s="55" t="s">
        <v>6</v>
      </c>
    </row>
    <row r="7" spans="1:5">
      <c r="A7" s="25" t="s">
        <v>7</v>
      </c>
      <c r="B7" s="25"/>
      <c r="C7" s="55">
        <v>1</v>
      </c>
      <c r="E7" t="s">
        <v>8</v>
      </c>
    </row>
    <row r="8" spans="1:5">
      <c r="A8" s="25" t="s">
        <v>9</v>
      </c>
      <c r="B8" s="25"/>
      <c r="C8" s="55" t="s">
        <v>8</v>
      </c>
      <c r="E8" t="s">
        <v>10</v>
      </c>
    </row>
    <row r="9" spans="1:5">
      <c r="A9" s="25" t="s">
        <v>11</v>
      </c>
      <c r="B9" s="25"/>
      <c r="C9" s="15">
        <f t="array" aca="1" ref="C9" ca="1">IF(project_summary="Last",INDIRECT("'Stitching Log'!E" &amp; MAX(IF(projects&lt;&gt;"None",ROW(projects)))),project_summary)</f>
        <v>0</v>
      </c>
    </row>
    <row r="10" spans="1:5" s="33" customFormat="1">
      <c r="A10" s="32" t="s">
        <v>12</v>
      </c>
      <c r="C10" s="13" t="e" cm="1">
        <f t="array" aca="1" ref="C10" ca="1">IF(INDEX(projects_is_finished,MATCH(last_project,projects_projects,0))=checked_key,finish_status_key,IF(INDEX(projects_is_stopped,MATCH(last_project,projects_projects,0))=checked_key,stopped_status_key,IF(INDEX(projects_is_started,MATCH(last_project,projects_projects,0))=checked_key,wip_status_key,"")))</f>
        <v>#REF!</v>
      </c>
    </row>
    <row r="11" spans="1:5" s="33" customFormat="1">
      <c r="A11" s="32" t="s">
        <v>13</v>
      </c>
      <c r="C11" s="58">
        <v>0</v>
      </c>
    </row>
    <row r="12" spans="1:5" s="33" customFormat="1">
      <c r="A12" s="32"/>
      <c r="C12" s="13"/>
    </row>
    <row r="13" spans="1:5">
      <c r="A13" s="25" t="s">
        <v>14</v>
      </c>
      <c r="C13" s="56">
        <v>1</v>
      </c>
    </row>
    <row r="14" spans="1:5">
      <c r="A14" s="25" t="s">
        <v>15</v>
      </c>
      <c r="C14" s="14">
        <f ca="1">IF(DAY(TODAY())&gt;=rollover_date,0,1)</f>
        <v>0</v>
      </c>
    </row>
    <row r="16" spans="1:5">
      <c r="A16" s="25" t="s">
        <v>16</v>
      </c>
      <c r="C16" s="55">
        <v>365</v>
      </c>
    </row>
    <row r="17" spans="1:3">
      <c r="A17" s="34" t="str">
        <f>_xlfn.CONCAT(rolling_average_days," Day Rolling Average")</f>
        <v>365 Day Rolling Average</v>
      </c>
      <c r="C17" s="47" t="e">
        <f ca="1">INDEX(rolling_averages,COUNT('Stitching Log'!$A:$A))</f>
        <v>#DIV/0!</v>
      </c>
    </row>
    <row r="18" spans="1:3">
      <c r="A18" s="25" t="s">
        <v>17</v>
      </c>
      <c r="C18" s="14">
        <f ca="1">INDEX(OFFSET('Stitching Log'!$H1,COUNT('Stitching Log'!$A:$A),0),0)</f>
        <v>2</v>
      </c>
    </row>
    <row r="19" spans="1:3">
      <c r="A19" s="25" t="s">
        <v>18</v>
      </c>
      <c r="C19" s="14">
        <f>MAX('Stitching Log'!$H:$H)</f>
        <v>2</v>
      </c>
    </row>
    <row r="20" spans="1:3">
      <c r="A20" s="25" t="s">
        <v>19</v>
      </c>
      <c r="C20" s="14">
        <f ca="1">INDEX(OFFSET('Stitching Log'!$I1,COUNT('Stitching Log'!$A:$A),0),0)</f>
        <v>0</v>
      </c>
    </row>
    <row r="21" spans="1:3">
      <c r="A21" s="25" t="s">
        <v>20</v>
      </c>
      <c r="C21" s="14">
        <f>MAX('Stitching Log'!$I:$I)</f>
        <v>0</v>
      </c>
    </row>
    <row r="23" spans="1:3">
      <c r="A23" s="25" t="s">
        <v>21</v>
      </c>
      <c r="C23" s="56">
        <v>3</v>
      </c>
    </row>
    <row r="25" spans="1:3">
      <c r="A25" s="25" t="s">
        <v>22</v>
      </c>
      <c r="C25" s="11">
        <f ca="1">IF(ISERROR(MATCH("Backstitch",'Project Daily Log'!$C:$C,0)),COUNT('Project Daily Log'!$A:$A),COUNT(OFFSET('Project Daily Log'!$A$3,0,0,MATCH("Backstitch",'Project Daily Log'!$C:$C,0)-4,1)))</f>
        <v>1</v>
      </c>
    </row>
    <row r="26" spans="1:3">
      <c r="A26" s="25" t="s">
        <v>23</v>
      </c>
      <c r="C26" s="11">
        <f ca="1">IF(ISERROR(MATCH("Backstitch",'Project Monthly Log'!$C:$C,0)),COUNT('Project Monthly Log'!$A:$A),COUNT(OFFSET('Project Monthly Log'!$A$3,0,0,MATCH("Backstitch",'Project Monthly Log'!$C:$C,0)-4,1)))</f>
        <v>0</v>
      </c>
    </row>
    <row r="27" spans="1:3">
      <c r="A27" s="25" t="s">
        <v>24</v>
      </c>
      <c r="C27">
        <f t="array" aca="1" ref="C27" ca="1">SUM(IF(FREQUENCY(IF(LEN(monthly_trend_data)&gt;0,MATCH(monthly_trend_data,monthly_trend_data,0),""), IF(LEN(monthly_trend_data)&gt;0,MATCH(monthly_trend_data,monthly_trend_data,0),""))&gt;0,1))+IF(ISERROR(MATCH("None",monthly_trend_data,0)),1,0)</f>
        <v>1</v>
      </c>
    </row>
    <row r="28" spans="1:3">
      <c r="A28" s="25" t="s">
        <v>25</v>
      </c>
      <c r="C28">
        <f t="array" aca="1" ref="C28" ca="1">SUM(IF(FREQUENCY(IF(LEN(monthly_summary_data)&gt;0,MATCH(monthly_summary_data,monthly_summary_data,0),""), IF(LEN(monthly_summary_data)&gt;0,MATCH(monthly_summary_data,monthly_summary_data,0),""))&gt;0,1))+IF(ISERROR(MATCH("None",monthly_summary_data,0)),1,0)</f>
        <v>1</v>
      </c>
    </row>
    <row r="29" spans="1:3">
      <c r="A29" s="25" t="s">
        <v>26</v>
      </c>
      <c r="C29">
        <f t="array" aca="1" ref="C29" ca="1">SUM(IF(FREQUENCY(IF(LEN(projects)&gt;0,MATCH(projects,projects,0),""), IF(LEN(projects)&gt;0,MATCH(projects,projects,0),""))&gt;0,1))+IF(ISERROR(MATCH("None",projects,0)),1,0)</f>
        <v>1</v>
      </c>
    </row>
    <row r="30" spans="1:3">
      <c r="A30" s="25" t="s">
        <v>27</v>
      </c>
      <c r="C30">
        <f t="array" aca="1" ref="C30" ca="1">SUM(IF(FREQUENCY(IF(LEN(yearly_summary_data)&gt;0,MATCH(yearly_summary_data,yearly_summary_data,0),""), IF(LEN(yearly_summary_data)&gt;0,MATCH(yearly_summary_data,yearly_summary_data,0),""))&gt;0,1))+IF(ISERROR(MATCH("None",yearly_summary_data,0)),1,0)</f>
        <v>1</v>
      </c>
    </row>
    <row r="32" spans="1:3">
      <c r="A32" s="25" t="s">
        <v>28</v>
      </c>
      <c r="C32" s="11" t="str">
        <f ca="1">_xlfn.CONCAT(last_project," Days Remaining")</f>
        <v>0 Days Remaining</v>
      </c>
    </row>
    <row r="33" spans="1:3">
      <c r="A33" s="25" t="s">
        <v>29</v>
      </c>
      <c r="C33" s="11" t="str">
        <f ca="1">_xlfn.CONCAT(last_project, " Pace")</f>
        <v>0 Pace</v>
      </c>
    </row>
    <row r="34" spans="1:3">
      <c r="A34" s="25" t="s">
        <v>30</v>
      </c>
      <c r="C34" s="11" t="str">
        <f ca="1">_xlfn.CONCAT(last_project, " Completion Prediction")</f>
        <v>0 Completion Prediction</v>
      </c>
    </row>
    <row r="35" spans="1:3">
      <c r="A35" s="25" t="s">
        <v>31</v>
      </c>
      <c r="C35" s="11" t="str">
        <f ca="1">_xlfn.CONCAT(last_project, " Block Log")</f>
        <v>0 Block Log</v>
      </c>
    </row>
    <row r="36" spans="1:3">
      <c r="A36" s="25" t="s">
        <v>32</v>
      </c>
      <c r="C36" s="11" t="str">
        <f ca="1">_xlfn.CONCAT(last_project," Percent Complete")</f>
        <v>0 Percent Complete</v>
      </c>
    </row>
    <row r="37" spans="1:3">
      <c r="A37" s="25" t="s">
        <v>33</v>
      </c>
      <c r="C37" s="11" t="str">
        <f ca="1">_xlfn.CONCAT(last_project," Days Stitching")</f>
        <v>0 Days Stitching</v>
      </c>
    </row>
    <row r="38" spans="1:3">
      <c r="A38" s="25" t="s">
        <v>34</v>
      </c>
      <c r="C38" s="11" t="str">
        <f ca="1">_xlfn.CONCAT(last_project," Page Log")</f>
        <v>0 Page Log</v>
      </c>
    </row>
    <row r="39" spans="1:3">
      <c r="A39" s="25" t="s">
        <v>35</v>
      </c>
      <c r="C39" s="11" t="str">
        <f ca="1">_xlfn.CONCAT(last_project," Stitches Per Minute")</f>
        <v>0 Stitches Per Minute</v>
      </c>
    </row>
    <row r="42" spans="1:3">
      <c r="A42" s="25" t="s">
        <v>36</v>
      </c>
      <c r="C42" s="14" t="e" cm="1">
        <f t="array" aca="1" ref="C42" ca="1">COUNTIF(projects_is_finished,checked_key)</f>
        <v>#REF!</v>
      </c>
    </row>
    <row r="43" spans="1:3">
      <c r="A43" s="25" t="s">
        <v>37</v>
      </c>
      <c r="C43" s="14" t="e" cm="1">
        <f t="array" aca="1" ref="C43" ca="1">COUNTIF(projects_is_started,checked_key)-COUNTIF(projects_is_stopped,checked_key)-COUNTIF(projects_is_finished,checked_key)</f>
        <v>#REF!</v>
      </c>
    </row>
    <row r="45" spans="1:3">
      <c r="A45" s="25" t="s">
        <v>38</v>
      </c>
      <c r="C45" s="14" t="s">
        <v>39</v>
      </c>
    </row>
    <row r="46" spans="1:3">
      <c r="A46" s="25" t="s">
        <v>40</v>
      </c>
      <c r="C46" s="14" t="s">
        <v>41</v>
      </c>
    </row>
    <row r="47" spans="1:3">
      <c r="A47" s="25" t="s">
        <v>141</v>
      </c>
      <c r="C47" s="14" t="s">
        <v>142</v>
      </c>
    </row>
    <row r="48" spans="1:3">
      <c r="A48" s="25" t="s">
        <v>42</v>
      </c>
      <c r="C48" s="15" t="s">
        <v>43</v>
      </c>
    </row>
  </sheetData>
  <conditionalFormatting sqref="C10:C12">
    <cfRule type="expression" dxfId="999" priority="1">
      <formula>ISNA(C10)</formula>
    </cfRule>
  </conditionalFormatting>
  <dataValidations count="8">
    <dataValidation type="list" allowBlank="1" showInputMessage="1" sqref="C6" xr:uid="{1AE8BD52-A8E1-4DB5-AFEC-76DF120C05DF}">
      <formula1>project_list</formula1>
    </dataValidation>
    <dataValidation type="list" allowBlank="1" showInputMessage="1" showErrorMessage="1" sqref="C3" xr:uid="{E6482A35-25A7-4B30-9987-916135A3EBB5}">
      <formula1>graph_types</formula1>
    </dataValidation>
    <dataValidation type="whole" allowBlank="1" showInputMessage="1" showErrorMessage="1" sqref="C7" xr:uid="{6D0FE05D-3F0F-4941-8131-EC73BF98E191}">
      <formula1>1</formula1>
      <formula2>7</formula2>
    </dataValidation>
    <dataValidation type="list" allowBlank="1" showInputMessage="1" showErrorMessage="1" sqref="C8" xr:uid="{42BD2158-178F-47EE-A494-38D8BE530B92}">
      <formula1>monthly_summary_types</formula1>
    </dataValidation>
    <dataValidation type="whole" operator="greaterThan" allowBlank="1" showInputMessage="1" showErrorMessage="1" sqref="C4 C16" xr:uid="{EE32DDC9-EC67-42F5-8806-9AA4943963AB}">
      <formula1>0</formula1>
    </dataValidation>
    <dataValidation type="decimal" operator="greaterThan" allowBlank="1" showInputMessage="1" showErrorMessage="1" sqref="C23" xr:uid="{9E239A10-D399-436F-A508-0C08634B2D99}">
      <formula1>0</formula1>
    </dataValidation>
    <dataValidation type="whole" allowBlank="1" showInputMessage="1" showErrorMessage="1" sqref="C13" xr:uid="{20FBF94C-AF29-46BE-ABFD-DFB8B0032167}">
      <formula1>1</formula1>
      <formula2>31</formula2>
    </dataValidation>
    <dataValidation type="date" operator="greaterThanOrEqual" allowBlank="1" showInputMessage="1" showErrorMessage="1" sqref="C1" xr:uid="{555F6F93-118E-4091-ADB1-2D71F18862BA}">
      <formula1>40179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5"/>
    <pageSetUpPr autoPageBreaks="0"/>
  </sheetPr>
  <dimension ref="A1:U2386"/>
  <sheetViews>
    <sheetView zoomScaleNormal="100" workbookViewId="0">
      <selection activeCell="C4" sqref="C4"/>
    </sheetView>
  </sheetViews>
  <sheetFormatPr defaultColWidth="9" defaultRowHeight="15" customHeight="1"/>
  <cols>
    <col min="1" max="1" width="10.85546875" bestFit="1" customWidth="1"/>
    <col min="2" max="2" width="5.140625" bestFit="1" customWidth="1"/>
    <col min="3" max="3" width="12" style="73" bestFit="1" customWidth="1"/>
    <col min="4" max="4" width="12" style="73" customWidth="1"/>
    <col min="5" max="5" width="24.42578125" style="73" customWidth="1"/>
    <col min="6" max="6" width="11" style="73" bestFit="1" customWidth="1"/>
    <col min="7" max="7" width="13.42578125" customWidth="1"/>
    <col min="8" max="8" width="9.7109375" customWidth="1"/>
    <col min="9" max="9" width="8.42578125" customWidth="1"/>
    <col min="10" max="10" width="5" customWidth="1"/>
    <col min="11" max="11" width="6.7109375" customWidth="1"/>
    <col min="12" max="13" width="8.42578125" bestFit="1" customWidth="1"/>
    <col min="14" max="14" width="21" bestFit="1" customWidth="1"/>
    <col min="15" max="15" width="8.42578125" bestFit="1" customWidth="1"/>
    <col min="16" max="18" width="9.7109375" bestFit="1" customWidth="1"/>
    <col min="19" max="27" width="8.42578125" bestFit="1" customWidth="1"/>
    <col min="28" max="30" width="9.7109375" bestFit="1" customWidth="1"/>
    <col min="31" max="39" width="8.42578125" bestFit="1" customWidth="1"/>
    <col min="40" max="42" width="9.7109375" bestFit="1" customWidth="1"/>
    <col min="43" max="43" width="8.42578125" bestFit="1" customWidth="1"/>
    <col min="44" max="243" width="14.7109375" customWidth="1"/>
  </cols>
  <sheetData>
    <row r="1" spans="1:18" ht="45">
      <c r="A1" s="61" t="s">
        <v>99</v>
      </c>
      <c r="B1" s="61" t="s">
        <v>100</v>
      </c>
      <c r="C1" s="61" t="s">
        <v>52</v>
      </c>
      <c r="D1" s="61" t="s">
        <v>101</v>
      </c>
      <c r="E1" s="61" t="s">
        <v>58</v>
      </c>
      <c r="F1" s="23" t="s">
        <v>102</v>
      </c>
      <c r="G1" s="23" t="str">
        <f>_xlfn.CONCAT(rolling_average_days," Day Rolling Average")</f>
        <v>365 Day Rolling Average</v>
      </c>
      <c r="H1" s="23" t="s">
        <v>103</v>
      </c>
      <c r="I1" s="23" t="s">
        <v>104</v>
      </c>
      <c r="J1" s="23" t="s">
        <v>105</v>
      </c>
      <c r="K1" s="23" t="s">
        <v>106</v>
      </c>
      <c r="L1" s="23" t="s">
        <v>59</v>
      </c>
    </row>
    <row r="2" spans="1:18" ht="15" customHeight="1">
      <c r="A2" s="3">
        <f>start_date</f>
        <v>42370</v>
      </c>
      <c r="B2" s="4" t="str">
        <f t="shared" ref="B2:B3" si="0">TEXT(A2,"ddd")</f>
        <v>Fri</v>
      </c>
      <c r="C2" s="57"/>
      <c r="D2" s="60"/>
      <c r="E2" s="57"/>
      <c r="F2" s="59"/>
      <c r="G2" s="2" t="e">
        <f ca="1">IF(rolling_average_days="All",AVERAGE($C$2:$C2),IF(rolling_average_days&gt;=($A2-$A$2),AVERAGE($C$2:$C2),AVERAGE($C2:OFFSET($C2,rolling_average_days*-1+1,0))))</f>
        <v>#DIV/0!</v>
      </c>
      <c r="H2" s="1">
        <f>IF(E2="None",0,1)</f>
        <v>1</v>
      </c>
      <c r="I2" s="11">
        <f t="shared" ref="I2:I3" si="1">IF(E2="None",I1+1,0)</f>
        <v>0</v>
      </c>
      <c r="J2">
        <f>YEAR($A2)</f>
        <v>2016</v>
      </c>
      <c r="K2">
        <f>$A2-DATE(YEAR($A2),1,0)</f>
        <v>1</v>
      </c>
      <c r="L2" t="e">
        <f>AVERAGEIF($E$2:$E2,$E2,$C$2:$C2)</f>
        <v>#DIV/0!</v>
      </c>
    </row>
    <row r="3" spans="1:18" ht="15" customHeight="1">
      <c r="A3" s="3">
        <f t="shared" ref="A3" si="2">A2+1</f>
        <v>42371</v>
      </c>
      <c r="B3" s="4" t="str">
        <f t="shared" si="0"/>
        <v>Sat</v>
      </c>
      <c r="C3" s="57"/>
      <c r="D3" s="60"/>
      <c r="E3" s="57"/>
      <c r="F3" s="59"/>
      <c r="G3" s="2" t="e">
        <f ca="1">IF(rolling_average_days="All",AVERAGE($C$2:$C3),IF(rolling_average_days&gt;=($A3-$A$2),AVERAGE($C$2:$C3),AVERAGE($C3:OFFSET($C3,rolling_average_days*-1+1,0))))</f>
        <v>#DIV/0!</v>
      </c>
      <c r="H3" s="1">
        <f t="shared" ref="H3" si="3">IF(E3="None",0,H2+1)</f>
        <v>2</v>
      </c>
      <c r="I3" s="11">
        <f t="shared" si="1"/>
        <v>0</v>
      </c>
      <c r="J3">
        <f t="shared" ref="J3" si="4">YEAR($A3)</f>
        <v>2016</v>
      </c>
      <c r="K3">
        <f t="shared" ref="K3" si="5">$A3-DATE(YEAR($A3),1,0)</f>
        <v>2</v>
      </c>
      <c r="L3" t="e">
        <f>AVERAGEIF($E$2:$E3,$E3,$C$2:$C3)</f>
        <v>#DIV/0!</v>
      </c>
    </row>
    <row r="4" spans="1:18" ht="15" customHeight="1">
      <c r="A4" s="3"/>
      <c r="B4" s="4"/>
      <c r="C4" s="71"/>
      <c r="D4" s="72"/>
      <c r="E4" s="71"/>
      <c r="G4" s="2"/>
      <c r="H4" s="1"/>
      <c r="I4" s="11"/>
    </row>
    <row r="5" spans="1:18" ht="15" customHeight="1">
      <c r="A5" s="3"/>
      <c r="B5" s="4"/>
      <c r="C5" s="71"/>
      <c r="D5" s="72"/>
      <c r="E5" s="71"/>
      <c r="G5" s="2"/>
      <c r="H5" s="1"/>
      <c r="I5" s="11"/>
    </row>
    <row r="6" spans="1:18" ht="15" customHeight="1">
      <c r="A6" s="3"/>
      <c r="B6" s="4"/>
      <c r="C6" s="71"/>
      <c r="D6" s="72"/>
      <c r="E6" s="71"/>
      <c r="G6" s="2"/>
      <c r="H6" s="1"/>
      <c r="I6" s="11"/>
    </row>
    <row r="7" spans="1:18" ht="15" customHeight="1">
      <c r="A7" s="3"/>
      <c r="B7" s="4"/>
      <c r="C7" s="71"/>
      <c r="D7" s="72"/>
      <c r="E7" s="71"/>
      <c r="G7" s="2"/>
      <c r="H7" s="1"/>
      <c r="I7" s="11"/>
    </row>
    <row r="8" spans="1:18" ht="15" customHeight="1">
      <c r="A8" s="3"/>
      <c r="B8" s="4"/>
      <c r="C8" s="71"/>
      <c r="D8" s="72"/>
      <c r="E8" s="71"/>
      <c r="G8" s="2"/>
      <c r="H8" s="1"/>
      <c r="I8" s="11"/>
      <c r="R8" s="11"/>
    </row>
    <row r="9" spans="1:18" ht="15" customHeight="1">
      <c r="A9" s="3"/>
      <c r="B9" s="4"/>
      <c r="C9" s="71"/>
      <c r="D9" s="72"/>
      <c r="E9" s="71"/>
      <c r="G9" s="2"/>
      <c r="H9" s="1"/>
      <c r="I9" s="11"/>
    </row>
    <row r="10" spans="1:18" ht="15" customHeight="1">
      <c r="A10" s="3"/>
      <c r="B10" s="4"/>
      <c r="C10" s="71"/>
      <c r="D10" s="72"/>
      <c r="E10" s="71"/>
      <c r="G10" s="2"/>
      <c r="H10" s="1"/>
      <c r="I10" s="11"/>
    </row>
    <row r="11" spans="1:18" ht="15" customHeight="1">
      <c r="A11" s="3"/>
      <c r="B11" s="4"/>
      <c r="C11" s="71"/>
      <c r="D11" s="72"/>
      <c r="E11" s="71"/>
      <c r="G11" s="2"/>
      <c r="H11" s="1"/>
      <c r="I11" s="11"/>
    </row>
    <row r="12" spans="1:18" ht="15" customHeight="1">
      <c r="A12" s="3"/>
      <c r="B12" s="4"/>
      <c r="C12" s="71"/>
      <c r="D12" s="72"/>
      <c r="E12" s="71"/>
      <c r="G12" s="2"/>
      <c r="H12" s="1"/>
      <c r="I12" s="11"/>
    </row>
    <row r="13" spans="1:18" ht="15" customHeight="1">
      <c r="A13" s="3"/>
      <c r="B13" s="4"/>
      <c r="C13" s="71"/>
      <c r="D13" s="72"/>
      <c r="E13" s="71"/>
      <c r="G13" s="2"/>
      <c r="H13" s="1"/>
      <c r="I13" s="11"/>
    </row>
    <row r="14" spans="1:18" ht="15" customHeight="1">
      <c r="A14" s="3"/>
      <c r="B14" s="4"/>
      <c r="C14" s="71"/>
      <c r="D14" s="72"/>
      <c r="E14" s="71"/>
      <c r="G14" s="2"/>
      <c r="H14" s="1"/>
      <c r="I14" s="11"/>
    </row>
    <row r="15" spans="1:18" ht="15" customHeight="1">
      <c r="A15" s="3"/>
      <c r="B15" s="4"/>
      <c r="C15" s="71"/>
      <c r="D15" s="72"/>
      <c r="E15" s="71"/>
      <c r="G15" s="2"/>
      <c r="H15" s="1"/>
      <c r="I15" s="11"/>
    </row>
    <row r="16" spans="1:18" ht="15" customHeight="1">
      <c r="A16" s="3"/>
      <c r="B16" s="4"/>
      <c r="C16" s="71"/>
      <c r="D16" s="72"/>
      <c r="E16" s="71"/>
      <c r="G16" s="2"/>
      <c r="H16" s="1"/>
      <c r="I16" s="11"/>
    </row>
    <row r="17" spans="1:9" ht="15" customHeight="1">
      <c r="A17" s="3"/>
      <c r="B17" s="4"/>
      <c r="C17" s="71"/>
      <c r="D17" s="72"/>
      <c r="E17" s="71"/>
      <c r="G17" s="2"/>
      <c r="H17" s="1"/>
      <c r="I17" s="11"/>
    </row>
    <row r="18" spans="1:9" ht="15" customHeight="1">
      <c r="A18" s="3"/>
      <c r="B18" s="4"/>
      <c r="C18" s="71"/>
      <c r="D18" s="72"/>
      <c r="E18" s="71"/>
      <c r="G18" s="2"/>
      <c r="H18" s="1"/>
      <c r="I18" s="11"/>
    </row>
    <row r="19" spans="1:9" ht="15" customHeight="1">
      <c r="A19" s="3"/>
      <c r="B19" s="4"/>
      <c r="C19" s="71"/>
      <c r="D19" s="72"/>
      <c r="E19" s="71"/>
      <c r="G19" s="2"/>
      <c r="H19" s="1"/>
      <c r="I19" s="11"/>
    </row>
    <row r="20" spans="1:9" ht="15" customHeight="1">
      <c r="A20" s="3"/>
      <c r="B20" s="4"/>
      <c r="C20" s="71"/>
      <c r="D20" s="72"/>
      <c r="E20" s="71"/>
      <c r="G20" s="2"/>
      <c r="H20" s="1"/>
      <c r="I20" s="11"/>
    </row>
    <row r="21" spans="1:9" ht="15" customHeight="1">
      <c r="A21" s="3"/>
      <c r="B21" s="4"/>
      <c r="C21" s="71"/>
      <c r="D21" s="72"/>
      <c r="E21" s="71"/>
      <c r="G21" s="2"/>
      <c r="H21" s="1"/>
      <c r="I21" s="11"/>
    </row>
    <row r="22" spans="1:9" ht="15" customHeight="1">
      <c r="A22" s="3"/>
      <c r="B22" s="4"/>
      <c r="C22" s="71"/>
      <c r="D22" s="72"/>
      <c r="E22" s="71"/>
      <c r="G22" s="2"/>
      <c r="H22" s="1"/>
      <c r="I22" s="11"/>
    </row>
    <row r="23" spans="1:9" ht="15" customHeight="1">
      <c r="A23" s="3"/>
      <c r="B23" s="4"/>
      <c r="C23" s="71"/>
      <c r="D23" s="72"/>
      <c r="E23" s="71"/>
      <c r="G23" s="2"/>
      <c r="H23" s="1"/>
      <c r="I23" s="11"/>
    </row>
    <row r="24" spans="1:9" ht="15" customHeight="1">
      <c r="A24" s="3"/>
      <c r="B24" s="4"/>
      <c r="C24" s="71"/>
      <c r="D24" s="72"/>
      <c r="E24" s="71"/>
      <c r="G24" s="2"/>
      <c r="H24" s="1"/>
      <c r="I24" s="11"/>
    </row>
    <row r="25" spans="1:9" ht="15" customHeight="1">
      <c r="A25" s="3"/>
      <c r="B25" s="4"/>
      <c r="C25" s="71"/>
      <c r="D25" s="72"/>
      <c r="E25" s="71"/>
      <c r="G25" s="2"/>
      <c r="H25" s="1"/>
      <c r="I25" s="11"/>
    </row>
    <row r="26" spans="1:9" ht="15" customHeight="1">
      <c r="A26" s="3"/>
      <c r="B26" s="4"/>
      <c r="C26" s="71"/>
      <c r="D26" s="72"/>
      <c r="E26" s="71"/>
      <c r="G26" s="2"/>
      <c r="H26" s="1"/>
      <c r="I26" s="11"/>
    </row>
    <row r="27" spans="1:9" ht="15" customHeight="1">
      <c r="A27" s="3"/>
      <c r="B27" s="4"/>
      <c r="C27" s="71"/>
      <c r="D27" s="72"/>
      <c r="E27" s="71"/>
      <c r="G27" s="2"/>
      <c r="H27" s="1"/>
      <c r="I27" s="11"/>
    </row>
    <row r="28" spans="1:9" ht="15" customHeight="1">
      <c r="A28" s="3"/>
      <c r="B28" s="4"/>
      <c r="C28" s="71"/>
      <c r="D28" s="72"/>
      <c r="E28" s="71"/>
      <c r="G28" s="2"/>
      <c r="H28" s="1"/>
      <c r="I28" s="11"/>
    </row>
    <row r="29" spans="1:9" ht="15" customHeight="1">
      <c r="A29" s="3"/>
      <c r="B29" s="4"/>
      <c r="C29" s="71"/>
      <c r="D29" s="72"/>
      <c r="E29" s="71"/>
      <c r="G29" s="2"/>
      <c r="H29" s="1"/>
      <c r="I29" s="11"/>
    </row>
    <row r="30" spans="1:9" ht="15" customHeight="1">
      <c r="A30" s="3"/>
      <c r="B30" s="4"/>
      <c r="C30" s="71"/>
      <c r="D30" s="72"/>
      <c r="E30" s="71"/>
      <c r="G30" s="2"/>
      <c r="H30" s="1"/>
      <c r="I30" s="11"/>
    </row>
    <row r="31" spans="1:9" ht="15" customHeight="1">
      <c r="A31" s="3"/>
      <c r="B31" s="4"/>
      <c r="C31" s="71"/>
      <c r="D31" s="72"/>
      <c r="E31" s="71"/>
      <c r="G31" s="2"/>
      <c r="H31" s="1"/>
      <c r="I31" s="11"/>
    </row>
    <row r="32" spans="1:9" ht="15" customHeight="1">
      <c r="A32" s="3"/>
      <c r="B32" s="4"/>
      <c r="C32" s="71"/>
      <c r="D32" s="72"/>
      <c r="E32" s="71"/>
      <c r="G32" s="2"/>
      <c r="H32" s="1"/>
      <c r="I32" s="11"/>
    </row>
    <row r="33" spans="1:9" ht="15" customHeight="1">
      <c r="A33" s="3"/>
      <c r="B33" s="4"/>
      <c r="C33" s="71"/>
      <c r="D33" s="72"/>
      <c r="E33" s="71"/>
      <c r="G33" s="2"/>
      <c r="H33" s="1"/>
      <c r="I33" s="11"/>
    </row>
    <row r="34" spans="1:9" ht="15" customHeight="1">
      <c r="A34" s="3"/>
      <c r="B34" s="4"/>
      <c r="C34" s="71"/>
      <c r="D34" s="72"/>
      <c r="E34" s="71"/>
      <c r="G34" s="2"/>
      <c r="H34" s="1"/>
      <c r="I34" s="11"/>
    </row>
    <row r="35" spans="1:9" ht="15" customHeight="1">
      <c r="A35" s="3"/>
      <c r="B35" s="4"/>
      <c r="C35" s="71"/>
      <c r="D35" s="72"/>
      <c r="E35" s="71"/>
      <c r="G35" s="2"/>
      <c r="H35" s="1"/>
      <c r="I35" s="11"/>
    </row>
    <row r="36" spans="1:9" ht="15" customHeight="1">
      <c r="A36" s="3"/>
      <c r="B36" s="4"/>
      <c r="C36" s="71"/>
      <c r="D36" s="72"/>
      <c r="E36" s="71"/>
      <c r="G36" s="2"/>
      <c r="H36" s="1"/>
      <c r="I36" s="11"/>
    </row>
    <row r="37" spans="1:9" ht="15" customHeight="1">
      <c r="A37" s="3"/>
      <c r="B37" s="4"/>
      <c r="C37" s="71"/>
      <c r="D37" s="72"/>
      <c r="E37" s="71"/>
      <c r="G37" s="2"/>
      <c r="H37" s="1"/>
      <c r="I37" s="11"/>
    </row>
    <row r="38" spans="1:9" ht="15" customHeight="1">
      <c r="A38" s="3"/>
      <c r="B38" s="4"/>
      <c r="C38" s="71"/>
      <c r="D38" s="72"/>
      <c r="E38" s="71"/>
      <c r="G38" s="2"/>
      <c r="H38" s="1"/>
      <c r="I38" s="11"/>
    </row>
    <row r="39" spans="1:9" ht="15" customHeight="1">
      <c r="A39" s="3"/>
      <c r="B39" s="4"/>
      <c r="C39" s="71"/>
      <c r="D39" s="72"/>
      <c r="E39" s="71"/>
      <c r="G39" s="2"/>
      <c r="H39" s="1"/>
      <c r="I39" s="11"/>
    </row>
    <row r="40" spans="1:9" ht="15" customHeight="1">
      <c r="A40" s="3"/>
      <c r="B40" s="4"/>
      <c r="C40" s="71"/>
      <c r="D40" s="72"/>
      <c r="E40" s="71"/>
      <c r="G40" s="2"/>
      <c r="H40" s="1"/>
      <c r="I40" s="11"/>
    </row>
    <row r="41" spans="1:9" ht="15" customHeight="1">
      <c r="A41" s="3"/>
      <c r="B41" s="4"/>
      <c r="C41" s="71"/>
      <c r="D41" s="72"/>
      <c r="E41" s="71"/>
      <c r="G41" s="2"/>
      <c r="H41" s="1"/>
      <c r="I41" s="11"/>
    </row>
    <row r="42" spans="1:9" ht="15" customHeight="1">
      <c r="A42" s="3"/>
      <c r="B42" s="4"/>
      <c r="C42" s="71"/>
      <c r="D42" s="72"/>
      <c r="E42" s="71"/>
      <c r="G42" s="2"/>
      <c r="H42" s="1"/>
      <c r="I42" s="11"/>
    </row>
    <row r="43" spans="1:9" ht="15" customHeight="1">
      <c r="A43" s="3"/>
      <c r="B43" s="4"/>
      <c r="C43" s="71"/>
      <c r="D43" s="72"/>
      <c r="E43" s="71"/>
      <c r="G43" s="2"/>
      <c r="H43" s="1"/>
      <c r="I43" s="11"/>
    </row>
    <row r="44" spans="1:9" ht="15" customHeight="1">
      <c r="A44" s="3"/>
      <c r="B44" s="4"/>
      <c r="C44" s="71"/>
      <c r="D44" s="72"/>
      <c r="E44" s="71"/>
      <c r="G44" s="2"/>
      <c r="H44" s="1"/>
      <c r="I44" s="11"/>
    </row>
    <row r="45" spans="1:9" ht="15" customHeight="1">
      <c r="A45" s="3"/>
      <c r="B45" s="4"/>
      <c r="C45" s="71"/>
      <c r="D45" s="72"/>
      <c r="E45" s="71"/>
      <c r="G45" s="2"/>
      <c r="H45" s="1"/>
      <c r="I45" s="11"/>
    </row>
    <row r="46" spans="1:9" ht="15" customHeight="1">
      <c r="A46" s="3"/>
      <c r="B46" s="4"/>
      <c r="C46" s="71"/>
      <c r="D46" s="72"/>
      <c r="E46" s="71"/>
      <c r="G46" s="2"/>
      <c r="H46" s="1"/>
      <c r="I46" s="11"/>
    </row>
    <row r="47" spans="1:9" ht="15" customHeight="1">
      <c r="A47" s="3"/>
      <c r="B47" s="4"/>
      <c r="C47" s="71"/>
      <c r="D47" s="72"/>
      <c r="E47" s="71"/>
      <c r="G47" s="2"/>
      <c r="H47" s="1"/>
      <c r="I47" s="11"/>
    </row>
    <row r="48" spans="1:9" ht="15" customHeight="1">
      <c r="A48" s="3"/>
      <c r="B48" s="4"/>
      <c r="C48" s="71"/>
      <c r="D48" s="72"/>
      <c r="E48" s="71"/>
      <c r="G48" s="2"/>
      <c r="H48" s="1"/>
      <c r="I48" s="11"/>
    </row>
    <row r="49" spans="1:19" ht="15" customHeight="1">
      <c r="A49" s="3"/>
      <c r="B49" s="4"/>
      <c r="C49" s="71"/>
      <c r="D49" s="72"/>
      <c r="E49" s="71"/>
      <c r="G49" s="2"/>
      <c r="H49" s="1"/>
      <c r="I49" s="11"/>
    </row>
    <row r="50" spans="1:19" ht="15" customHeight="1">
      <c r="A50" s="3"/>
      <c r="B50" s="4"/>
      <c r="C50" s="71"/>
      <c r="D50" s="72"/>
      <c r="E50" s="71"/>
      <c r="G50" s="2"/>
      <c r="H50" s="1"/>
      <c r="I50" s="11"/>
    </row>
    <row r="51" spans="1:19" ht="15" customHeight="1">
      <c r="A51" s="3"/>
      <c r="B51" s="4"/>
      <c r="C51" s="71"/>
      <c r="D51" s="72"/>
      <c r="E51" s="71"/>
      <c r="G51" s="2"/>
      <c r="H51" s="1"/>
      <c r="I51" s="11"/>
    </row>
    <row r="52" spans="1:19" ht="15" customHeight="1">
      <c r="A52" s="3"/>
      <c r="B52" s="4"/>
      <c r="C52" s="71"/>
      <c r="D52" s="72"/>
      <c r="E52" s="71"/>
      <c r="G52" s="2"/>
      <c r="H52" s="1"/>
      <c r="I52" s="11"/>
    </row>
    <row r="53" spans="1:19" ht="15" customHeight="1">
      <c r="A53" s="3"/>
      <c r="B53" s="4"/>
      <c r="C53" s="71"/>
      <c r="D53" s="72"/>
      <c r="E53" s="71"/>
      <c r="G53" s="2"/>
      <c r="H53" s="1"/>
      <c r="I53" s="11"/>
    </row>
    <row r="54" spans="1:19" ht="15" customHeight="1">
      <c r="A54" s="3"/>
      <c r="B54" s="4"/>
      <c r="C54" s="71"/>
      <c r="D54" s="72"/>
      <c r="E54" s="71"/>
      <c r="G54" s="2"/>
      <c r="H54" s="1"/>
      <c r="I54" s="11"/>
    </row>
    <row r="55" spans="1:19" ht="15" customHeight="1">
      <c r="A55" s="3"/>
      <c r="B55" s="4"/>
      <c r="C55" s="71"/>
      <c r="D55" s="72"/>
      <c r="E55" s="71"/>
      <c r="F55" s="71"/>
      <c r="G55" s="2"/>
      <c r="H55" s="1"/>
      <c r="I55" s="11"/>
      <c r="M55" s="1"/>
      <c r="N55" s="1"/>
      <c r="O55" s="1"/>
      <c r="P55" s="1"/>
      <c r="Q55" s="1"/>
      <c r="R55" s="1"/>
      <c r="S55" s="1"/>
    </row>
    <row r="56" spans="1:19" ht="15" customHeight="1">
      <c r="A56" s="3"/>
      <c r="B56" s="4"/>
      <c r="C56" s="71"/>
      <c r="D56" s="72"/>
      <c r="E56" s="71"/>
      <c r="F56" s="71"/>
      <c r="G56" s="2"/>
      <c r="H56" s="1"/>
      <c r="I56" s="11"/>
      <c r="M56" s="1"/>
      <c r="N56" s="1"/>
      <c r="O56" s="1"/>
      <c r="P56" s="1"/>
      <c r="Q56" s="1"/>
      <c r="R56" s="1"/>
      <c r="S56" s="1"/>
    </row>
    <row r="57" spans="1:19" ht="15" customHeight="1">
      <c r="A57" s="3"/>
      <c r="B57" s="4"/>
      <c r="C57" s="71"/>
      <c r="D57" s="72"/>
      <c r="E57" s="71"/>
      <c r="F57" s="71"/>
      <c r="G57" s="2"/>
      <c r="H57" s="1"/>
      <c r="I57" s="11"/>
      <c r="M57" s="1"/>
      <c r="N57" s="1"/>
      <c r="O57" s="1"/>
      <c r="P57" s="1"/>
      <c r="Q57" s="1"/>
      <c r="R57" s="1"/>
      <c r="S57" s="1"/>
    </row>
    <row r="58" spans="1:19" ht="15" customHeight="1">
      <c r="A58" s="3"/>
      <c r="B58" s="4"/>
      <c r="C58" s="71"/>
      <c r="D58" s="72"/>
      <c r="E58" s="71"/>
      <c r="F58" s="71"/>
      <c r="G58" s="2"/>
      <c r="H58" s="1"/>
      <c r="I58" s="11"/>
      <c r="M58" s="1"/>
      <c r="N58" s="1"/>
      <c r="O58" s="1"/>
      <c r="P58" s="1"/>
      <c r="Q58" s="1"/>
      <c r="R58" s="1"/>
      <c r="S58" s="1"/>
    </row>
    <row r="59" spans="1:19" ht="15" customHeight="1">
      <c r="A59" s="3"/>
      <c r="B59" s="4"/>
      <c r="C59" s="71"/>
      <c r="D59" s="72"/>
      <c r="E59" s="71"/>
      <c r="F59" s="71"/>
      <c r="G59" s="2"/>
      <c r="H59" s="1"/>
      <c r="I59" s="11"/>
      <c r="M59" s="1"/>
      <c r="N59" s="1"/>
      <c r="O59" s="1"/>
      <c r="P59" s="1"/>
      <c r="Q59" s="1"/>
      <c r="R59" s="1"/>
      <c r="S59" s="1"/>
    </row>
    <row r="60" spans="1:19" ht="15" customHeight="1">
      <c r="A60" s="3"/>
      <c r="B60" s="4"/>
      <c r="C60" s="71"/>
      <c r="D60" s="72"/>
      <c r="E60" s="71"/>
      <c r="F60" s="71"/>
      <c r="G60" s="2"/>
      <c r="H60" s="1"/>
      <c r="I60" s="11"/>
      <c r="M60" s="1"/>
      <c r="N60" s="1"/>
      <c r="O60" s="1"/>
      <c r="P60" s="1"/>
      <c r="Q60" s="1"/>
      <c r="R60" s="1"/>
      <c r="S60" s="1"/>
    </row>
    <row r="61" spans="1:19" ht="15" customHeight="1">
      <c r="A61" s="3"/>
      <c r="B61" s="4"/>
      <c r="C61" s="71"/>
      <c r="D61" s="72"/>
      <c r="E61" s="71"/>
      <c r="F61" s="71"/>
      <c r="G61" s="2"/>
      <c r="H61" s="1"/>
      <c r="I61" s="11"/>
      <c r="M61" s="1"/>
      <c r="N61" s="1"/>
      <c r="O61" s="1"/>
      <c r="P61" s="1"/>
      <c r="Q61" s="1"/>
      <c r="R61" s="1"/>
      <c r="S61" s="1"/>
    </row>
    <row r="62" spans="1:19" ht="15" customHeight="1">
      <c r="A62" s="3"/>
      <c r="B62" s="4"/>
      <c r="C62" s="71"/>
      <c r="D62" s="72"/>
      <c r="E62" s="71"/>
      <c r="F62" s="71"/>
      <c r="G62" s="2"/>
      <c r="H62" s="1"/>
      <c r="I62" s="11"/>
      <c r="M62" s="1"/>
      <c r="N62" s="1"/>
      <c r="O62" s="1"/>
      <c r="P62" s="1"/>
      <c r="Q62" s="1"/>
      <c r="R62" s="1"/>
      <c r="S62" s="1"/>
    </row>
    <row r="63" spans="1:19" ht="15" customHeight="1">
      <c r="A63" s="3"/>
      <c r="B63" s="4"/>
      <c r="C63" s="71"/>
      <c r="D63" s="72"/>
      <c r="E63" s="71"/>
      <c r="F63" s="71"/>
      <c r="G63" s="2"/>
      <c r="H63" s="1"/>
      <c r="I63" s="11"/>
      <c r="M63" s="1"/>
      <c r="N63" s="1"/>
      <c r="O63" s="1"/>
      <c r="P63" s="1"/>
      <c r="Q63" s="1"/>
      <c r="R63" s="1"/>
      <c r="S63" s="1"/>
    </row>
    <row r="64" spans="1:19" ht="15" customHeight="1">
      <c r="A64" s="3"/>
      <c r="B64" s="4"/>
      <c r="C64" s="71"/>
      <c r="D64" s="72"/>
      <c r="E64" s="71"/>
      <c r="F64" s="71"/>
      <c r="G64" s="2"/>
      <c r="H64" s="1"/>
      <c r="I64" s="11"/>
      <c r="M64" s="1"/>
      <c r="N64" s="1"/>
      <c r="O64" s="1"/>
      <c r="P64" s="1"/>
      <c r="Q64" s="1"/>
      <c r="R64" s="1"/>
      <c r="S64" s="1"/>
    </row>
    <row r="65" spans="1:19" ht="15" customHeight="1">
      <c r="A65" s="3"/>
      <c r="B65" s="4"/>
      <c r="C65" s="71"/>
      <c r="D65" s="72"/>
      <c r="E65" s="71"/>
      <c r="F65" s="71"/>
      <c r="G65" s="2"/>
      <c r="H65" s="1"/>
      <c r="I65" s="11"/>
      <c r="M65" s="1"/>
      <c r="N65" s="1"/>
      <c r="O65" s="1"/>
      <c r="P65" s="1"/>
      <c r="Q65" s="1"/>
      <c r="R65" s="1"/>
      <c r="S65" s="1"/>
    </row>
    <row r="66" spans="1:19" ht="15" customHeight="1">
      <c r="A66" s="3"/>
      <c r="B66" s="4"/>
      <c r="C66" s="71"/>
      <c r="D66" s="72"/>
      <c r="E66" s="71"/>
      <c r="F66" s="71"/>
      <c r="G66" s="2"/>
      <c r="H66" s="1"/>
      <c r="I66" s="11"/>
      <c r="M66" s="1"/>
      <c r="N66" s="1"/>
      <c r="O66" s="1"/>
      <c r="P66" s="1"/>
      <c r="Q66" s="1"/>
      <c r="R66" s="1"/>
      <c r="S66" s="1"/>
    </row>
    <row r="67" spans="1:19" ht="15" customHeight="1">
      <c r="A67" s="3"/>
      <c r="B67" s="4"/>
      <c r="C67" s="71"/>
      <c r="D67" s="72"/>
      <c r="E67" s="71"/>
      <c r="F67" s="71"/>
      <c r="G67" s="2"/>
      <c r="H67" s="1"/>
      <c r="I67" s="11"/>
      <c r="M67" s="1"/>
      <c r="N67" s="1"/>
      <c r="O67" s="1"/>
      <c r="P67" s="1"/>
      <c r="Q67" s="1"/>
      <c r="R67" s="1"/>
      <c r="S67" s="1"/>
    </row>
    <row r="68" spans="1:19" ht="15" customHeight="1">
      <c r="A68" s="3"/>
      <c r="B68" s="4"/>
      <c r="C68" s="71"/>
      <c r="D68" s="72"/>
      <c r="E68" s="71"/>
      <c r="F68" s="71"/>
      <c r="G68" s="2"/>
      <c r="H68" s="1"/>
      <c r="I68" s="11"/>
      <c r="M68" s="1"/>
      <c r="N68" s="1"/>
      <c r="O68" s="1"/>
      <c r="P68" s="1"/>
      <c r="Q68" s="1"/>
      <c r="R68" s="1"/>
      <c r="S68" s="1"/>
    </row>
    <row r="69" spans="1:19" ht="15" customHeight="1">
      <c r="A69" s="3"/>
      <c r="B69" s="4"/>
      <c r="C69" s="71"/>
      <c r="D69" s="72"/>
      <c r="E69" s="71"/>
      <c r="F69" s="71"/>
      <c r="G69" s="2"/>
      <c r="H69" s="1"/>
      <c r="I69" s="11"/>
      <c r="M69" s="1"/>
      <c r="N69" s="1"/>
      <c r="O69" s="1"/>
      <c r="P69" s="1"/>
      <c r="Q69" s="1"/>
      <c r="R69" s="1"/>
      <c r="S69" s="1"/>
    </row>
    <row r="70" spans="1:19" ht="15" customHeight="1">
      <c r="A70" s="3"/>
      <c r="B70" s="4"/>
      <c r="C70" s="71"/>
      <c r="D70" s="72"/>
      <c r="E70" s="71"/>
      <c r="F70" s="71"/>
      <c r="G70" s="2"/>
      <c r="H70" s="1"/>
      <c r="I70" s="11"/>
      <c r="M70" s="1"/>
      <c r="N70" s="1"/>
      <c r="O70" s="1"/>
      <c r="P70" s="1"/>
      <c r="Q70" s="1"/>
      <c r="R70" s="1"/>
      <c r="S70" s="1"/>
    </row>
    <row r="71" spans="1:19" ht="15" customHeight="1">
      <c r="A71" s="3"/>
      <c r="B71" s="4"/>
      <c r="C71" s="71"/>
      <c r="D71" s="72"/>
      <c r="E71" s="71"/>
      <c r="F71" s="71"/>
      <c r="G71" s="2"/>
      <c r="H71" s="1"/>
      <c r="I71" s="11"/>
      <c r="M71" s="1"/>
      <c r="N71" s="1"/>
      <c r="O71" s="1"/>
      <c r="P71" s="1"/>
      <c r="Q71" s="1"/>
      <c r="R71" s="1"/>
      <c r="S71" s="1"/>
    </row>
    <row r="72" spans="1:19" ht="15" customHeight="1">
      <c r="A72" s="3"/>
      <c r="B72" s="4"/>
      <c r="C72" s="71"/>
      <c r="D72" s="72"/>
      <c r="E72" s="71"/>
      <c r="F72" s="71"/>
      <c r="G72" s="2"/>
      <c r="H72" s="1"/>
      <c r="I72" s="11"/>
      <c r="M72" s="1"/>
      <c r="N72" s="1"/>
      <c r="O72" s="1"/>
      <c r="P72" s="1"/>
      <c r="Q72" s="1"/>
      <c r="R72" s="1"/>
      <c r="S72" s="1"/>
    </row>
    <row r="73" spans="1:19" ht="15" customHeight="1">
      <c r="A73" s="3"/>
      <c r="B73" s="4"/>
      <c r="C73" s="71"/>
      <c r="D73" s="72"/>
      <c r="E73" s="71"/>
      <c r="F73" s="71"/>
      <c r="G73" s="2"/>
      <c r="H73" s="1"/>
      <c r="I73" s="11"/>
      <c r="M73" s="1"/>
      <c r="N73" s="1"/>
      <c r="O73" s="1"/>
      <c r="P73" s="1"/>
      <c r="Q73" s="1"/>
      <c r="R73" s="1"/>
      <c r="S73" s="1"/>
    </row>
    <row r="74" spans="1:19" ht="15" customHeight="1">
      <c r="A74" s="3"/>
      <c r="B74" s="4"/>
      <c r="C74" s="71"/>
      <c r="D74" s="72"/>
      <c r="E74" s="71"/>
      <c r="F74" s="71"/>
      <c r="G74" s="2"/>
      <c r="H74" s="1"/>
      <c r="I74" s="11"/>
      <c r="M74" s="1"/>
      <c r="N74" s="1"/>
      <c r="O74" s="1"/>
      <c r="P74" s="1"/>
      <c r="Q74" s="1"/>
      <c r="R74" s="1"/>
      <c r="S74" s="1"/>
    </row>
    <row r="75" spans="1:19" ht="15" customHeight="1">
      <c r="A75" s="3"/>
      <c r="B75" s="4"/>
      <c r="C75" s="71"/>
      <c r="D75" s="72"/>
      <c r="E75" s="71"/>
      <c r="F75" s="71"/>
      <c r="G75" s="2"/>
      <c r="H75" s="1"/>
      <c r="I75" s="11"/>
      <c r="M75" s="1"/>
      <c r="N75" s="1"/>
      <c r="O75" s="1"/>
      <c r="P75" s="1"/>
      <c r="Q75" s="1"/>
      <c r="R75" s="1"/>
      <c r="S75" s="1"/>
    </row>
    <row r="76" spans="1:19" ht="15" customHeight="1">
      <c r="A76" s="3"/>
      <c r="B76" s="4"/>
      <c r="C76" s="71"/>
      <c r="D76" s="72"/>
      <c r="E76" s="71"/>
      <c r="F76" s="71"/>
      <c r="G76" s="2"/>
      <c r="H76" s="1"/>
      <c r="I76" s="11"/>
      <c r="M76" s="1"/>
      <c r="N76" s="1"/>
      <c r="O76" s="1"/>
      <c r="P76" s="1"/>
      <c r="Q76" s="1"/>
      <c r="R76" s="1"/>
      <c r="S76" s="1"/>
    </row>
    <row r="77" spans="1:19" ht="15" customHeight="1">
      <c r="A77" s="3"/>
      <c r="B77" s="4"/>
      <c r="C77" s="71"/>
      <c r="D77" s="72"/>
      <c r="E77" s="71"/>
      <c r="F77" s="71"/>
      <c r="G77" s="2"/>
      <c r="H77" s="1"/>
      <c r="I77" s="11"/>
      <c r="M77" s="1"/>
      <c r="N77" s="1"/>
      <c r="O77" s="1"/>
      <c r="P77" s="1"/>
      <c r="Q77" s="1"/>
      <c r="R77" s="1"/>
      <c r="S77" s="1"/>
    </row>
    <row r="78" spans="1:19" ht="15" customHeight="1">
      <c r="A78" s="3"/>
      <c r="B78" s="4"/>
      <c r="C78" s="71"/>
      <c r="D78" s="72"/>
      <c r="E78" s="71"/>
      <c r="F78" s="71"/>
      <c r="G78" s="2"/>
      <c r="H78" s="1"/>
      <c r="I78" s="11"/>
      <c r="M78" s="1"/>
      <c r="N78" s="1"/>
      <c r="O78" s="1"/>
      <c r="P78" s="1"/>
      <c r="Q78" s="1"/>
      <c r="R78" s="1"/>
      <c r="S78" s="1"/>
    </row>
    <row r="79" spans="1:19" ht="15" customHeight="1">
      <c r="A79" s="3"/>
      <c r="B79" s="4"/>
      <c r="C79" s="71"/>
      <c r="D79" s="72"/>
      <c r="E79" s="71"/>
      <c r="F79" s="71"/>
      <c r="G79" s="2"/>
      <c r="H79" s="1"/>
      <c r="I79" s="11"/>
      <c r="M79" s="1"/>
      <c r="N79" s="1"/>
      <c r="O79" s="1"/>
      <c r="P79" s="1"/>
      <c r="Q79" s="1"/>
      <c r="R79" s="1"/>
      <c r="S79" s="1"/>
    </row>
    <row r="80" spans="1:19" ht="15" customHeight="1">
      <c r="A80" s="3"/>
      <c r="B80" s="4"/>
      <c r="C80" s="71"/>
      <c r="D80" s="72"/>
      <c r="E80" s="71"/>
      <c r="F80" s="71"/>
      <c r="G80" s="2"/>
      <c r="H80" s="1"/>
      <c r="I80" s="11"/>
      <c r="M80" s="1"/>
      <c r="N80" s="1"/>
      <c r="O80" s="1"/>
      <c r="P80" s="1"/>
      <c r="Q80" s="1"/>
      <c r="R80" s="1"/>
      <c r="S80" s="1"/>
    </row>
    <row r="81" spans="1:19" ht="15" customHeight="1">
      <c r="A81" s="3"/>
      <c r="B81" s="4"/>
      <c r="C81" s="71"/>
      <c r="D81" s="72"/>
      <c r="E81" s="71"/>
      <c r="F81" s="71"/>
      <c r="G81" s="2"/>
      <c r="H81" s="1"/>
      <c r="I81" s="11"/>
      <c r="M81" s="1"/>
      <c r="N81" s="1"/>
      <c r="O81" s="1"/>
      <c r="P81" s="1"/>
      <c r="Q81" s="1"/>
      <c r="R81" s="1"/>
      <c r="S81" s="1"/>
    </row>
    <row r="82" spans="1:19" ht="15" customHeight="1">
      <c r="A82" s="3"/>
      <c r="B82" s="4"/>
      <c r="C82" s="71"/>
      <c r="D82" s="72"/>
      <c r="E82" s="71"/>
      <c r="F82" s="71"/>
      <c r="G82" s="2"/>
      <c r="H82" s="1"/>
      <c r="I82" s="11"/>
      <c r="M82" s="1"/>
      <c r="N82" s="1"/>
      <c r="O82" s="1"/>
      <c r="P82" s="1"/>
      <c r="Q82" s="1"/>
      <c r="R82" s="1"/>
      <c r="S82" s="1"/>
    </row>
    <row r="83" spans="1:19" ht="15" customHeight="1">
      <c r="A83" s="3"/>
      <c r="B83" s="4"/>
      <c r="C83" s="71"/>
      <c r="D83" s="72"/>
      <c r="E83" s="71"/>
      <c r="F83" s="71"/>
      <c r="G83" s="2"/>
      <c r="H83" s="1"/>
      <c r="I83" s="11"/>
      <c r="M83" s="1"/>
      <c r="N83" s="1"/>
      <c r="O83" s="1"/>
      <c r="P83" s="1"/>
      <c r="Q83" s="1"/>
      <c r="R83" s="1"/>
      <c r="S83" s="1"/>
    </row>
    <row r="84" spans="1:19" ht="15" customHeight="1">
      <c r="A84" s="3"/>
      <c r="B84" s="4"/>
      <c r="C84" s="71"/>
      <c r="D84" s="72"/>
      <c r="E84" s="71"/>
      <c r="F84" s="71"/>
      <c r="G84" s="2"/>
      <c r="H84" s="1"/>
      <c r="I84" s="11"/>
      <c r="M84" s="1"/>
      <c r="N84" s="1"/>
      <c r="O84" s="1"/>
      <c r="P84" s="1"/>
      <c r="Q84" s="1"/>
      <c r="R84" s="1"/>
      <c r="S84" s="1"/>
    </row>
    <row r="85" spans="1:19" ht="15" customHeight="1">
      <c r="A85" s="3"/>
      <c r="B85" s="4"/>
      <c r="C85" s="71"/>
      <c r="D85" s="72"/>
      <c r="E85" s="71"/>
      <c r="F85" s="71"/>
      <c r="G85" s="2"/>
      <c r="H85" s="1"/>
      <c r="I85" s="11"/>
      <c r="M85" s="1"/>
      <c r="N85" s="1"/>
      <c r="O85" s="1"/>
      <c r="P85" s="1"/>
      <c r="Q85" s="1"/>
      <c r="R85" s="1"/>
      <c r="S85" s="1"/>
    </row>
    <row r="86" spans="1:19" ht="15" customHeight="1">
      <c r="A86" s="3"/>
      <c r="B86" s="4"/>
      <c r="C86" s="71"/>
      <c r="D86" s="72"/>
      <c r="E86" s="71"/>
      <c r="F86" s="71"/>
      <c r="G86" s="2"/>
      <c r="H86" s="1"/>
      <c r="I86" s="11"/>
      <c r="M86" s="1"/>
      <c r="N86" s="1"/>
      <c r="O86" s="1"/>
      <c r="P86" s="1"/>
      <c r="Q86" s="1"/>
      <c r="R86" s="1"/>
      <c r="S86" s="1"/>
    </row>
    <row r="87" spans="1:19" ht="15" customHeight="1">
      <c r="A87" s="3"/>
      <c r="B87" s="4"/>
      <c r="C87" s="71"/>
      <c r="D87" s="72"/>
      <c r="E87" s="71"/>
      <c r="F87" s="71"/>
      <c r="G87" s="2"/>
      <c r="H87" s="1"/>
      <c r="I87" s="11"/>
      <c r="M87" s="1"/>
      <c r="N87" s="1"/>
      <c r="O87" s="1"/>
      <c r="P87" s="1"/>
      <c r="Q87" s="1"/>
      <c r="R87" s="1"/>
      <c r="S87" s="1"/>
    </row>
    <row r="88" spans="1:19" ht="15" customHeight="1">
      <c r="A88" s="3"/>
      <c r="B88" s="4"/>
      <c r="C88" s="71"/>
      <c r="D88" s="72"/>
      <c r="E88" s="71"/>
      <c r="F88" s="71"/>
      <c r="G88" s="2"/>
      <c r="H88" s="1"/>
      <c r="I88" s="11"/>
      <c r="M88" s="1"/>
      <c r="N88" s="1"/>
      <c r="O88" s="1"/>
      <c r="P88" s="1"/>
      <c r="Q88" s="1"/>
      <c r="R88" s="1"/>
      <c r="S88" s="1"/>
    </row>
    <row r="89" spans="1:19" ht="15" customHeight="1">
      <c r="A89" s="3"/>
      <c r="B89" s="4"/>
      <c r="C89" s="71"/>
      <c r="D89" s="72"/>
      <c r="E89" s="71"/>
      <c r="F89" s="71"/>
      <c r="G89" s="2"/>
      <c r="H89" s="1"/>
      <c r="I89" s="11"/>
      <c r="M89" s="1"/>
      <c r="N89" s="1"/>
      <c r="O89" s="1"/>
      <c r="P89" s="1"/>
      <c r="Q89" s="1"/>
      <c r="R89" s="1"/>
      <c r="S89" s="1"/>
    </row>
    <row r="90" spans="1:19" ht="15" customHeight="1">
      <c r="A90" s="3"/>
      <c r="B90" s="4"/>
      <c r="C90" s="71"/>
      <c r="D90" s="72"/>
      <c r="E90" s="71"/>
      <c r="F90" s="71"/>
      <c r="G90" s="2"/>
      <c r="H90" s="1"/>
      <c r="I90" s="11"/>
      <c r="M90" s="1"/>
      <c r="N90" s="1"/>
      <c r="O90" s="1"/>
      <c r="P90" s="1"/>
      <c r="Q90" s="1"/>
      <c r="R90" s="1"/>
      <c r="S90" s="1"/>
    </row>
    <row r="91" spans="1:19" ht="15" customHeight="1">
      <c r="A91" s="3"/>
      <c r="B91" s="4"/>
      <c r="C91" s="71"/>
      <c r="D91" s="72"/>
      <c r="E91" s="71"/>
      <c r="F91" s="71"/>
      <c r="G91" s="2"/>
      <c r="H91" s="1"/>
      <c r="I91" s="11"/>
      <c r="M91" s="1"/>
      <c r="N91" s="1"/>
      <c r="O91" s="1"/>
      <c r="P91" s="1"/>
      <c r="Q91" s="1"/>
      <c r="R91" s="1"/>
      <c r="S91" s="1"/>
    </row>
    <row r="92" spans="1:19" ht="15" customHeight="1">
      <c r="A92" s="3"/>
      <c r="B92" s="4"/>
      <c r="C92" s="71"/>
      <c r="D92" s="72"/>
      <c r="E92" s="71"/>
      <c r="F92" s="71"/>
      <c r="G92" s="2"/>
      <c r="H92" s="1"/>
      <c r="I92" s="11"/>
      <c r="M92" s="1"/>
      <c r="N92" s="1"/>
      <c r="O92" s="1"/>
      <c r="P92" s="1"/>
      <c r="Q92" s="1"/>
      <c r="R92" s="1"/>
      <c r="S92" s="1"/>
    </row>
    <row r="93" spans="1:19" ht="15" customHeight="1">
      <c r="A93" s="3"/>
      <c r="B93" s="4"/>
      <c r="C93" s="71"/>
      <c r="D93" s="72"/>
      <c r="E93" s="71"/>
      <c r="F93" s="71"/>
      <c r="G93" s="2"/>
      <c r="H93" s="1"/>
      <c r="I93" s="11"/>
      <c r="M93" s="1"/>
      <c r="N93" s="1"/>
      <c r="O93" s="1"/>
      <c r="P93" s="1"/>
      <c r="Q93" s="1"/>
      <c r="R93" s="1"/>
      <c r="S93" s="1"/>
    </row>
    <row r="94" spans="1:19" ht="15" customHeight="1">
      <c r="A94" s="3"/>
      <c r="B94" s="4"/>
      <c r="C94" s="71"/>
      <c r="D94" s="72"/>
      <c r="E94" s="71"/>
      <c r="F94" s="71"/>
      <c r="G94" s="2"/>
      <c r="H94" s="1"/>
      <c r="I94" s="11"/>
      <c r="M94" s="1"/>
      <c r="N94" s="1"/>
      <c r="O94" s="1"/>
      <c r="P94" s="1"/>
      <c r="Q94" s="1"/>
      <c r="R94" s="1"/>
      <c r="S94" s="1"/>
    </row>
    <row r="95" spans="1:19" ht="15" customHeight="1">
      <c r="A95" s="3"/>
      <c r="B95" s="4"/>
      <c r="C95" s="71"/>
      <c r="D95" s="72"/>
      <c r="E95" s="71"/>
      <c r="F95" s="71"/>
      <c r="G95" s="2"/>
      <c r="H95" s="1"/>
      <c r="I95" s="11"/>
      <c r="M95" s="1"/>
      <c r="N95" s="1"/>
      <c r="O95" s="1"/>
      <c r="P95" s="1"/>
      <c r="Q95" s="1"/>
      <c r="R95" s="1"/>
      <c r="S95" s="1"/>
    </row>
    <row r="96" spans="1:19" ht="15" customHeight="1">
      <c r="A96" s="3"/>
      <c r="B96" s="4"/>
      <c r="C96" s="71"/>
      <c r="D96" s="72"/>
      <c r="E96" s="71"/>
      <c r="F96" s="71"/>
      <c r="G96" s="2"/>
      <c r="H96" s="1"/>
      <c r="I96" s="11"/>
      <c r="M96" s="1"/>
      <c r="N96" s="1"/>
      <c r="O96" s="1"/>
      <c r="P96" s="1"/>
      <c r="Q96" s="1"/>
      <c r="R96" s="1"/>
      <c r="S96" s="1"/>
    </row>
    <row r="97" spans="1:19" ht="15" customHeight="1">
      <c r="A97" s="3"/>
      <c r="B97" s="4"/>
      <c r="C97" s="71"/>
      <c r="D97" s="72"/>
      <c r="E97" s="71"/>
      <c r="F97" s="71"/>
      <c r="G97" s="2"/>
      <c r="H97" s="1"/>
      <c r="I97" s="11"/>
      <c r="M97" s="1"/>
      <c r="N97" s="1"/>
      <c r="O97" s="1"/>
      <c r="P97" s="1"/>
      <c r="Q97" s="1"/>
      <c r="R97" s="1"/>
      <c r="S97" s="1"/>
    </row>
    <row r="98" spans="1:19" ht="15" customHeight="1">
      <c r="A98" s="3"/>
      <c r="B98" s="4"/>
      <c r="C98" s="71"/>
      <c r="D98" s="72"/>
      <c r="E98" s="71"/>
      <c r="F98" s="71"/>
      <c r="G98" s="2"/>
      <c r="H98" s="1"/>
      <c r="I98" s="11"/>
      <c r="M98" s="1"/>
      <c r="N98" s="1"/>
      <c r="O98" s="1"/>
      <c r="P98" s="1"/>
      <c r="Q98" s="1"/>
      <c r="R98" s="1"/>
      <c r="S98" s="1"/>
    </row>
    <row r="99" spans="1:19" ht="15" customHeight="1">
      <c r="A99" s="3"/>
      <c r="B99" s="4"/>
      <c r="C99" s="71"/>
      <c r="D99" s="72"/>
      <c r="E99" s="71"/>
      <c r="F99" s="71"/>
      <c r="G99" s="2"/>
      <c r="H99" s="1"/>
      <c r="I99" s="11"/>
      <c r="M99" s="1"/>
      <c r="N99" s="1"/>
      <c r="O99" s="1"/>
      <c r="P99" s="1"/>
      <c r="Q99" s="1"/>
      <c r="R99" s="1"/>
      <c r="S99" s="1"/>
    </row>
    <row r="100" spans="1:19" ht="15" customHeight="1">
      <c r="A100" s="3"/>
      <c r="B100" s="4"/>
      <c r="C100" s="71"/>
      <c r="D100" s="72"/>
      <c r="E100" s="71"/>
      <c r="F100" s="71"/>
      <c r="G100" s="2"/>
      <c r="H100" s="1"/>
      <c r="I100" s="11"/>
      <c r="M100" s="1"/>
      <c r="N100" s="1"/>
      <c r="O100" s="1"/>
      <c r="P100" s="1"/>
      <c r="Q100" s="1"/>
      <c r="R100" s="1"/>
      <c r="S100" s="1"/>
    </row>
    <row r="101" spans="1:19" ht="15" customHeight="1">
      <c r="A101" s="3"/>
      <c r="B101" s="4"/>
      <c r="C101" s="71"/>
      <c r="D101" s="72"/>
      <c r="E101" s="71"/>
      <c r="F101" s="71"/>
      <c r="G101" s="2"/>
      <c r="H101" s="1"/>
      <c r="I101" s="11"/>
      <c r="M101" s="1"/>
      <c r="N101" s="1"/>
      <c r="O101" s="1"/>
      <c r="P101" s="1"/>
      <c r="Q101" s="1"/>
      <c r="R101" s="1"/>
      <c r="S101" s="1"/>
    </row>
    <row r="102" spans="1:19" ht="15" customHeight="1">
      <c r="A102" s="3"/>
      <c r="B102" s="4"/>
      <c r="C102" s="71"/>
      <c r="D102" s="72"/>
      <c r="E102" s="71"/>
      <c r="F102" s="71"/>
      <c r="G102" s="2"/>
      <c r="H102" s="1"/>
      <c r="I102" s="11"/>
      <c r="M102" s="1"/>
      <c r="N102" s="1"/>
      <c r="O102" s="1"/>
      <c r="P102" s="1"/>
      <c r="Q102" s="1"/>
      <c r="R102" s="1"/>
      <c r="S102" s="1"/>
    </row>
    <row r="103" spans="1:19" ht="15" customHeight="1">
      <c r="A103" s="3"/>
      <c r="B103" s="4"/>
      <c r="C103" s="71"/>
      <c r="D103" s="72"/>
      <c r="E103" s="71"/>
      <c r="F103" s="71"/>
      <c r="G103" s="2"/>
      <c r="H103" s="1"/>
      <c r="I103" s="11"/>
      <c r="M103" s="1"/>
      <c r="N103" s="1"/>
      <c r="O103" s="1"/>
      <c r="P103" s="1"/>
      <c r="Q103" s="1"/>
      <c r="R103" s="1"/>
      <c r="S103" s="1"/>
    </row>
    <row r="104" spans="1:19" ht="15" customHeight="1">
      <c r="A104" s="3"/>
      <c r="B104" s="4"/>
      <c r="C104" s="71"/>
      <c r="D104" s="72"/>
      <c r="E104" s="71"/>
      <c r="F104" s="71"/>
      <c r="G104" s="2"/>
      <c r="H104" s="1"/>
      <c r="I104" s="11"/>
      <c r="M104" s="1"/>
      <c r="N104" s="1"/>
      <c r="O104" s="1"/>
      <c r="P104" s="1"/>
      <c r="Q104" s="1"/>
      <c r="R104" s="1"/>
      <c r="S104" s="1"/>
    </row>
    <row r="105" spans="1:19" ht="15" customHeight="1">
      <c r="A105" s="3"/>
      <c r="B105" s="4"/>
      <c r="C105" s="71"/>
      <c r="D105" s="72"/>
      <c r="E105" s="71"/>
      <c r="F105" s="71"/>
      <c r="G105" s="2"/>
      <c r="H105" s="1"/>
      <c r="I105" s="11"/>
      <c r="M105" s="1"/>
      <c r="N105" s="1"/>
      <c r="O105" s="1"/>
      <c r="P105" s="1"/>
      <c r="Q105" s="1"/>
      <c r="R105" s="1"/>
      <c r="S105" s="1"/>
    </row>
    <row r="106" spans="1:19" ht="15" customHeight="1">
      <c r="A106" s="3"/>
      <c r="B106" s="4"/>
      <c r="C106" s="71"/>
      <c r="D106" s="72"/>
      <c r="E106" s="71"/>
      <c r="F106" s="71"/>
      <c r="G106" s="2"/>
      <c r="H106" s="1"/>
      <c r="I106" s="11"/>
      <c r="M106" s="1"/>
      <c r="N106" s="1"/>
      <c r="O106" s="1"/>
      <c r="P106" s="1"/>
      <c r="Q106" s="1"/>
      <c r="R106" s="1"/>
      <c r="S106" s="1"/>
    </row>
    <row r="107" spans="1:19" ht="15" customHeight="1">
      <c r="A107" s="3"/>
      <c r="B107" s="4"/>
      <c r="C107" s="71"/>
      <c r="D107" s="72"/>
      <c r="E107" s="71"/>
      <c r="F107" s="71"/>
      <c r="G107" s="2"/>
      <c r="H107" s="1"/>
      <c r="I107" s="11"/>
      <c r="M107" s="1"/>
      <c r="N107" s="1"/>
      <c r="O107" s="1"/>
      <c r="P107" s="1"/>
      <c r="Q107" s="1"/>
      <c r="R107" s="1"/>
      <c r="S107" s="1"/>
    </row>
    <row r="108" spans="1:19" ht="15" customHeight="1">
      <c r="A108" s="3"/>
      <c r="B108" s="4"/>
      <c r="C108" s="71"/>
      <c r="D108" s="72"/>
      <c r="E108" s="71"/>
      <c r="F108" s="71"/>
      <c r="G108" s="2"/>
      <c r="H108" s="1"/>
      <c r="I108" s="11"/>
      <c r="M108" s="1"/>
      <c r="N108" s="1"/>
      <c r="O108" s="1"/>
      <c r="P108" s="1"/>
      <c r="Q108" s="1"/>
      <c r="R108" s="1"/>
      <c r="S108" s="1"/>
    </row>
    <row r="109" spans="1:19" ht="15" customHeight="1">
      <c r="A109" s="3"/>
      <c r="B109" s="4"/>
      <c r="C109" s="71"/>
      <c r="D109" s="72"/>
      <c r="E109" s="71"/>
      <c r="F109" s="71"/>
      <c r="G109" s="2"/>
      <c r="H109" s="1"/>
      <c r="I109" s="11"/>
      <c r="M109" s="1"/>
      <c r="N109" s="1"/>
      <c r="O109" s="1"/>
      <c r="P109" s="1"/>
      <c r="Q109" s="1"/>
      <c r="R109" s="1"/>
      <c r="S109" s="1"/>
    </row>
    <row r="110" spans="1:19" ht="15" customHeight="1">
      <c r="A110" s="3"/>
      <c r="B110" s="4"/>
      <c r="C110" s="71"/>
      <c r="D110" s="72"/>
      <c r="E110" s="71"/>
      <c r="F110" s="71"/>
      <c r="G110" s="2"/>
      <c r="H110" s="1"/>
      <c r="I110" s="11"/>
      <c r="M110" s="1"/>
      <c r="N110" s="1"/>
      <c r="O110" s="1"/>
      <c r="P110" s="1"/>
      <c r="Q110" s="1"/>
      <c r="R110" s="1"/>
      <c r="S110" s="1"/>
    </row>
    <row r="111" spans="1:19" ht="15" customHeight="1">
      <c r="A111" s="3"/>
      <c r="B111" s="4"/>
      <c r="C111" s="71"/>
      <c r="D111" s="72"/>
      <c r="E111" s="71"/>
      <c r="F111" s="71"/>
      <c r="G111" s="2"/>
      <c r="H111" s="1"/>
      <c r="I111" s="11"/>
      <c r="M111" s="1"/>
      <c r="N111" s="1"/>
      <c r="O111" s="1"/>
      <c r="P111" s="1"/>
      <c r="Q111" s="1"/>
      <c r="R111" s="1"/>
      <c r="S111" s="1"/>
    </row>
    <row r="112" spans="1:19" ht="15" customHeight="1">
      <c r="A112" s="3"/>
      <c r="B112" s="4"/>
      <c r="C112" s="71"/>
      <c r="D112" s="72"/>
      <c r="E112" s="71"/>
      <c r="F112" s="71"/>
      <c r="G112" s="2"/>
      <c r="H112" s="1"/>
      <c r="I112" s="11"/>
      <c r="M112" s="1"/>
      <c r="N112" s="1"/>
      <c r="O112" s="1"/>
      <c r="P112" s="1"/>
      <c r="Q112" s="1"/>
      <c r="R112" s="1"/>
      <c r="S112" s="1"/>
    </row>
    <row r="113" spans="1:19" ht="15" customHeight="1">
      <c r="A113" s="3"/>
      <c r="B113" s="4"/>
      <c r="C113" s="71"/>
      <c r="D113" s="72"/>
      <c r="E113" s="71"/>
      <c r="F113" s="71"/>
      <c r="G113" s="2"/>
      <c r="H113" s="1"/>
      <c r="I113" s="11"/>
      <c r="M113" s="1"/>
      <c r="N113" s="1"/>
      <c r="O113" s="1"/>
      <c r="P113" s="1"/>
      <c r="Q113" s="1"/>
      <c r="R113" s="1"/>
      <c r="S113" s="1"/>
    </row>
    <row r="114" spans="1:19" ht="15" customHeight="1">
      <c r="A114" s="3"/>
      <c r="B114" s="4"/>
      <c r="C114" s="71"/>
      <c r="D114" s="72"/>
      <c r="E114" s="71"/>
      <c r="F114" s="71"/>
      <c r="G114" s="2"/>
      <c r="H114" s="1"/>
      <c r="I114" s="11"/>
      <c r="M114" s="1"/>
      <c r="N114" s="1"/>
      <c r="O114" s="1"/>
      <c r="P114" s="1"/>
      <c r="Q114" s="1"/>
      <c r="R114" s="1"/>
      <c r="S114" s="1"/>
    </row>
    <row r="115" spans="1:19" ht="15" customHeight="1">
      <c r="A115" s="3"/>
      <c r="B115" s="4"/>
      <c r="C115" s="71"/>
      <c r="D115" s="72"/>
      <c r="E115" s="71"/>
      <c r="F115" s="71"/>
      <c r="G115" s="2"/>
      <c r="H115" s="1"/>
      <c r="I115" s="11"/>
      <c r="M115" s="1"/>
      <c r="N115" s="1"/>
      <c r="O115" s="1"/>
      <c r="P115" s="1"/>
      <c r="Q115" s="1"/>
      <c r="R115" s="1"/>
      <c r="S115" s="1"/>
    </row>
    <row r="116" spans="1:19" ht="15" customHeight="1">
      <c r="A116" s="3"/>
      <c r="B116" s="4"/>
      <c r="C116" s="71"/>
      <c r="D116" s="72"/>
      <c r="E116" s="71"/>
      <c r="F116" s="71"/>
      <c r="G116" s="2"/>
      <c r="H116" s="1"/>
      <c r="I116" s="11"/>
      <c r="M116" s="1"/>
      <c r="N116" s="1"/>
      <c r="O116" s="1"/>
      <c r="P116" s="1"/>
      <c r="Q116" s="1"/>
      <c r="R116" s="1"/>
      <c r="S116" s="1"/>
    </row>
    <row r="117" spans="1:19" ht="15" customHeight="1">
      <c r="A117" s="3"/>
      <c r="B117" s="4"/>
      <c r="C117" s="71"/>
      <c r="D117" s="72"/>
      <c r="E117" s="71"/>
      <c r="F117" s="71"/>
      <c r="G117" s="2"/>
      <c r="H117" s="1"/>
      <c r="I117" s="11"/>
      <c r="M117" s="1"/>
      <c r="N117" s="1"/>
      <c r="O117" s="1"/>
      <c r="P117" s="1"/>
      <c r="Q117" s="1"/>
      <c r="R117" s="1"/>
      <c r="S117" s="1"/>
    </row>
    <row r="118" spans="1:19" ht="15" customHeight="1">
      <c r="A118" s="3"/>
      <c r="B118" s="4"/>
      <c r="C118" s="71"/>
      <c r="D118" s="72"/>
      <c r="E118" s="71"/>
      <c r="F118" s="71"/>
      <c r="G118" s="2"/>
      <c r="H118" s="1"/>
      <c r="I118" s="11"/>
      <c r="M118" s="1"/>
      <c r="N118" s="1"/>
      <c r="O118" s="1"/>
      <c r="P118" s="1"/>
      <c r="Q118" s="1"/>
      <c r="R118" s="1"/>
      <c r="S118" s="1"/>
    </row>
    <row r="119" spans="1:19" ht="15" customHeight="1">
      <c r="A119" s="3"/>
      <c r="B119" s="4"/>
      <c r="C119" s="71"/>
      <c r="D119" s="72"/>
      <c r="E119" s="71"/>
      <c r="F119" s="71"/>
      <c r="G119" s="2"/>
      <c r="H119" s="1"/>
      <c r="I119" s="11"/>
      <c r="M119" s="1"/>
      <c r="N119" s="1"/>
      <c r="O119" s="1"/>
      <c r="P119" s="1"/>
      <c r="Q119" s="1"/>
      <c r="R119" s="1"/>
      <c r="S119" s="1"/>
    </row>
    <row r="120" spans="1:19" ht="15" customHeight="1">
      <c r="A120" s="3"/>
      <c r="B120" s="4"/>
      <c r="C120" s="71"/>
      <c r="D120" s="72"/>
      <c r="E120" s="71"/>
      <c r="F120" s="71"/>
      <c r="G120" s="2"/>
      <c r="H120" s="1"/>
      <c r="I120" s="11"/>
      <c r="M120" s="1"/>
      <c r="N120" s="1"/>
      <c r="O120" s="1"/>
      <c r="P120" s="1"/>
      <c r="Q120" s="1"/>
      <c r="R120" s="1"/>
      <c r="S120" s="1"/>
    </row>
    <row r="121" spans="1:19" ht="15" customHeight="1">
      <c r="A121" s="3"/>
      <c r="B121" s="4"/>
      <c r="C121" s="71"/>
      <c r="D121" s="72"/>
      <c r="E121" s="71"/>
      <c r="F121" s="71"/>
      <c r="G121" s="2"/>
      <c r="H121" s="1"/>
      <c r="I121" s="11"/>
      <c r="M121" s="1"/>
      <c r="N121" s="1"/>
      <c r="O121" s="1"/>
      <c r="P121" s="1"/>
      <c r="Q121" s="1"/>
      <c r="R121" s="1"/>
      <c r="S121" s="1"/>
    </row>
    <row r="122" spans="1:19" ht="15" customHeight="1">
      <c r="A122" s="3"/>
      <c r="B122" s="4"/>
      <c r="C122" s="71"/>
      <c r="D122" s="72"/>
      <c r="E122" s="71"/>
      <c r="F122" s="71"/>
      <c r="G122" s="2"/>
      <c r="H122" s="1"/>
      <c r="I122" s="11"/>
      <c r="M122" s="1"/>
      <c r="N122" s="1"/>
      <c r="O122" s="1"/>
      <c r="P122" s="1"/>
      <c r="Q122" s="1"/>
      <c r="R122" s="1"/>
      <c r="S122" s="1"/>
    </row>
    <row r="123" spans="1:19" ht="15" customHeight="1">
      <c r="A123" s="3"/>
      <c r="B123" s="4"/>
      <c r="C123" s="71"/>
      <c r="D123" s="72"/>
      <c r="E123" s="71"/>
      <c r="F123" s="71"/>
      <c r="G123" s="2"/>
      <c r="H123" s="1"/>
      <c r="I123" s="11"/>
      <c r="M123" s="1"/>
      <c r="N123" s="1"/>
      <c r="O123" s="1"/>
      <c r="P123" s="1"/>
      <c r="Q123" s="1"/>
      <c r="R123" s="1"/>
      <c r="S123" s="1"/>
    </row>
    <row r="124" spans="1:19" ht="15" customHeight="1">
      <c r="A124" s="3"/>
      <c r="B124" s="4"/>
      <c r="C124" s="71"/>
      <c r="D124" s="72"/>
      <c r="E124" s="71"/>
      <c r="F124" s="71"/>
      <c r="G124" s="2"/>
      <c r="H124" s="1"/>
      <c r="I124" s="11"/>
      <c r="M124" s="1"/>
      <c r="N124" s="1"/>
      <c r="O124" s="1"/>
      <c r="P124" s="1"/>
      <c r="Q124" s="1"/>
      <c r="R124" s="1"/>
      <c r="S124" s="1"/>
    </row>
    <row r="125" spans="1:19" ht="15" customHeight="1">
      <c r="A125" s="3"/>
      <c r="B125" s="4"/>
      <c r="C125" s="71"/>
      <c r="D125" s="72"/>
      <c r="E125" s="71"/>
      <c r="F125" s="71"/>
      <c r="G125" s="2"/>
      <c r="H125" s="1"/>
      <c r="I125" s="11"/>
      <c r="M125" s="1"/>
      <c r="N125" s="1"/>
      <c r="O125" s="1"/>
      <c r="P125" s="1"/>
      <c r="Q125" s="1"/>
      <c r="R125" s="1"/>
      <c r="S125" s="1"/>
    </row>
    <row r="126" spans="1:19" ht="15" customHeight="1">
      <c r="A126" s="3"/>
      <c r="B126" s="4"/>
      <c r="C126" s="71"/>
      <c r="D126" s="72"/>
      <c r="E126" s="71"/>
      <c r="F126" s="71"/>
      <c r="G126" s="2"/>
      <c r="H126" s="1"/>
      <c r="I126" s="11"/>
      <c r="M126" s="1"/>
      <c r="N126" s="1"/>
      <c r="O126" s="1"/>
      <c r="P126" s="1"/>
      <c r="Q126" s="1"/>
      <c r="R126" s="1"/>
      <c r="S126" s="1"/>
    </row>
    <row r="127" spans="1:19" ht="15" customHeight="1">
      <c r="A127" s="3"/>
      <c r="B127" s="4"/>
      <c r="C127" s="71"/>
      <c r="D127" s="72"/>
      <c r="E127" s="71"/>
      <c r="F127" s="71"/>
      <c r="G127" s="2"/>
      <c r="H127" s="1"/>
      <c r="I127" s="11"/>
      <c r="M127" s="1"/>
      <c r="N127" s="1"/>
      <c r="O127" s="1"/>
      <c r="P127" s="1"/>
      <c r="Q127" s="1"/>
      <c r="R127" s="1"/>
      <c r="S127" s="1"/>
    </row>
    <row r="128" spans="1:19" ht="15" customHeight="1">
      <c r="A128" s="3"/>
      <c r="B128" s="4"/>
      <c r="C128" s="71"/>
      <c r="D128" s="72"/>
      <c r="E128" s="71"/>
      <c r="F128" s="71"/>
      <c r="G128" s="2"/>
      <c r="H128" s="1"/>
      <c r="I128" s="11"/>
      <c r="M128" s="1"/>
      <c r="N128" s="1"/>
      <c r="O128" s="1"/>
      <c r="P128" s="1"/>
      <c r="Q128" s="1"/>
      <c r="R128" s="1"/>
      <c r="S128" s="1"/>
    </row>
    <row r="129" spans="1:19" ht="15" customHeight="1">
      <c r="A129" s="3"/>
      <c r="B129" s="4"/>
      <c r="C129" s="71"/>
      <c r="D129" s="72"/>
      <c r="E129" s="71"/>
      <c r="F129" s="71"/>
      <c r="G129" s="2"/>
      <c r="H129" s="1"/>
      <c r="I129" s="11"/>
      <c r="M129" s="1"/>
      <c r="N129" s="1"/>
      <c r="O129" s="1"/>
      <c r="P129" s="1"/>
      <c r="Q129" s="1"/>
      <c r="R129" s="1"/>
      <c r="S129" s="1"/>
    </row>
    <row r="130" spans="1:19" ht="15" customHeight="1">
      <c r="A130" s="3"/>
      <c r="B130" s="4"/>
      <c r="C130" s="71"/>
      <c r="D130" s="72"/>
      <c r="E130" s="71"/>
      <c r="F130" s="71"/>
      <c r="G130" s="2"/>
      <c r="H130" s="1"/>
      <c r="I130" s="11"/>
      <c r="M130" s="1"/>
      <c r="N130" s="1"/>
      <c r="O130" s="1"/>
      <c r="P130" s="1"/>
      <c r="Q130" s="1"/>
      <c r="R130" s="1"/>
      <c r="S130" s="1"/>
    </row>
    <row r="131" spans="1:19" ht="15" customHeight="1">
      <c r="A131" s="3"/>
      <c r="B131" s="4"/>
      <c r="C131" s="71"/>
      <c r="D131" s="72"/>
      <c r="E131" s="71"/>
      <c r="F131" s="71"/>
      <c r="G131" s="2"/>
      <c r="H131" s="1"/>
      <c r="I131" s="11"/>
      <c r="M131" s="1"/>
      <c r="N131" s="1"/>
      <c r="O131" s="1"/>
      <c r="P131" s="1"/>
      <c r="Q131" s="1"/>
      <c r="R131" s="1"/>
      <c r="S131" s="1"/>
    </row>
    <row r="132" spans="1:19" ht="15" customHeight="1">
      <c r="A132" s="3"/>
      <c r="B132" s="4"/>
      <c r="C132" s="71"/>
      <c r="D132" s="72"/>
      <c r="E132" s="71"/>
      <c r="F132" s="71"/>
      <c r="G132" s="2"/>
      <c r="H132" s="1"/>
      <c r="I132" s="11"/>
      <c r="M132" s="1"/>
      <c r="N132" s="1"/>
      <c r="O132" s="1"/>
      <c r="P132" s="1"/>
      <c r="Q132" s="1"/>
      <c r="R132" s="1"/>
      <c r="S132" s="1"/>
    </row>
    <row r="133" spans="1:19" ht="15" customHeight="1">
      <c r="A133" s="3"/>
      <c r="B133" s="4"/>
      <c r="C133" s="71"/>
      <c r="D133" s="72"/>
      <c r="E133" s="71"/>
      <c r="F133" s="71"/>
      <c r="G133" s="2"/>
      <c r="H133" s="1"/>
      <c r="I133" s="11"/>
      <c r="M133" s="1"/>
      <c r="N133" s="1"/>
      <c r="O133" s="1"/>
      <c r="P133" s="1"/>
      <c r="Q133" s="1"/>
      <c r="R133" s="1"/>
      <c r="S133" s="1"/>
    </row>
    <row r="134" spans="1:19" ht="15" customHeight="1">
      <c r="A134" s="3"/>
      <c r="B134" s="4"/>
      <c r="C134" s="71"/>
      <c r="D134" s="72"/>
      <c r="E134" s="71"/>
      <c r="F134" s="71"/>
      <c r="G134" s="2"/>
      <c r="H134" s="1"/>
      <c r="I134" s="11"/>
      <c r="M134" s="1"/>
      <c r="N134" s="1"/>
      <c r="O134" s="1"/>
      <c r="P134" s="1"/>
      <c r="Q134" s="1"/>
      <c r="R134" s="1"/>
      <c r="S134" s="1"/>
    </row>
    <row r="135" spans="1:19" ht="15" customHeight="1">
      <c r="A135" s="3"/>
      <c r="B135" s="4"/>
      <c r="C135" s="71"/>
      <c r="D135" s="72"/>
      <c r="E135" s="71"/>
      <c r="F135" s="71"/>
      <c r="G135" s="2"/>
      <c r="H135" s="1"/>
      <c r="I135" s="11"/>
      <c r="M135" s="1"/>
      <c r="N135" s="1"/>
      <c r="O135" s="1"/>
      <c r="P135" s="1"/>
      <c r="Q135" s="1"/>
      <c r="R135" s="1"/>
      <c r="S135" s="1"/>
    </row>
    <row r="136" spans="1:19" ht="15" customHeight="1">
      <c r="A136" s="3"/>
      <c r="B136" s="4"/>
      <c r="C136" s="74"/>
      <c r="D136" s="72"/>
      <c r="E136" s="71"/>
      <c r="F136" s="71"/>
      <c r="G136" s="2"/>
      <c r="H136" s="1"/>
      <c r="I136" s="11"/>
      <c r="M136" s="1"/>
      <c r="N136" s="1"/>
      <c r="O136" s="1"/>
      <c r="P136" s="1"/>
      <c r="Q136" s="1"/>
      <c r="R136" s="1"/>
      <c r="S136" s="1"/>
    </row>
    <row r="137" spans="1:19" ht="15" customHeight="1">
      <c r="A137" s="3"/>
      <c r="B137" s="4"/>
      <c r="C137" s="74"/>
      <c r="D137" s="72"/>
      <c r="E137" s="71"/>
      <c r="F137" s="71"/>
      <c r="G137" s="2"/>
      <c r="H137" s="1"/>
      <c r="I137" s="11"/>
      <c r="M137" s="1"/>
      <c r="N137" s="1"/>
      <c r="O137" s="1"/>
      <c r="P137" s="1"/>
      <c r="Q137" s="1"/>
      <c r="R137" s="1"/>
      <c r="S137" s="1"/>
    </row>
    <row r="138" spans="1:19" ht="15" customHeight="1">
      <c r="A138" s="3"/>
      <c r="B138" s="4"/>
      <c r="C138" s="74"/>
      <c r="D138" s="72"/>
      <c r="E138" s="71"/>
      <c r="F138" s="71"/>
      <c r="G138" s="2"/>
      <c r="H138" s="1"/>
      <c r="I138" s="11"/>
      <c r="M138" s="1"/>
      <c r="N138" s="1"/>
      <c r="O138" s="1"/>
      <c r="P138" s="1"/>
      <c r="Q138" s="1"/>
      <c r="R138" s="1"/>
      <c r="S138" s="1"/>
    </row>
    <row r="139" spans="1:19" ht="15" customHeight="1">
      <c r="A139" s="3"/>
      <c r="B139" s="4"/>
      <c r="C139" s="74"/>
      <c r="D139" s="72"/>
      <c r="E139" s="71"/>
      <c r="F139" s="71"/>
      <c r="G139" s="2"/>
      <c r="H139" s="1"/>
      <c r="I139" s="11"/>
      <c r="M139" s="1"/>
      <c r="N139" s="1"/>
      <c r="O139" s="1"/>
      <c r="P139" s="1"/>
      <c r="Q139" s="1"/>
      <c r="R139" s="1"/>
      <c r="S139" s="1"/>
    </row>
    <row r="140" spans="1:19" ht="15" customHeight="1">
      <c r="A140" s="3"/>
      <c r="B140" s="4"/>
      <c r="C140" s="74"/>
      <c r="D140" s="72"/>
      <c r="E140" s="71"/>
      <c r="F140" s="71"/>
      <c r="G140" s="2"/>
      <c r="H140" s="1"/>
      <c r="I140" s="11"/>
      <c r="M140" s="1"/>
      <c r="N140" s="1"/>
      <c r="O140" s="1"/>
      <c r="P140" s="1"/>
      <c r="Q140" s="1"/>
      <c r="R140" s="1"/>
      <c r="S140" s="1"/>
    </row>
    <row r="141" spans="1:19" ht="15" customHeight="1">
      <c r="A141" s="3"/>
      <c r="B141" s="4"/>
      <c r="C141" s="74"/>
      <c r="D141" s="72"/>
      <c r="E141" s="71"/>
      <c r="F141" s="71"/>
      <c r="G141" s="2"/>
      <c r="H141" s="1"/>
      <c r="I141" s="11"/>
      <c r="M141" s="1"/>
      <c r="N141" s="1"/>
      <c r="O141" s="1"/>
      <c r="P141" s="1"/>
      <c r="Q141" s="1"/>
      <c r="R141" s="1"/>
      <c r="S141" s="1"/>
    </row>
    <row r="142" spans="1:19" ht="15" customHeight="1">
      <c r="A142" s="3"/>
      <c r="B142" s="4"/>
      <c r="C142" s="74"/>
      <c r="D142" s="72"/>
      <c r="E142" s="71"/>
      <c r="F142" s="71"/>
      <c r="G142" s="2"/>
      <c r="H142" s="1"/>
      <c r="I142" s="11"/>
      <c r="M142" s="1"/>
      <c r="N142" s="1"/>
      <c r="O142" s="1"/>
      <c r="P142" s="1"/>
      <c r="Q142" s="1"/>
      <c r="R142" s="1"/>
      <c r="S142" s="1"/>
    </row>
    <row r="143" spans="1:19" ht="15" customHeight="1">
      <c r="A143" s="3"/>
      <c r="B143" s="4"/>
      <c r="C143" s="74"/>
      <c r="D143" s="72"/>
      <c r="E143" s="71"/>
      <c r="F143" s="71"/>
      <c r="G143" s="2"/>
      <c r="H143" s="1"/>
      <c r="I143" s="11"/>
      <c r="M143" s="1"/>
      <c r="N143" s="1"/>
      <c r="O143" s="1"/>
      <c r="P143" s="1"/>
      <c r="Q143" s="1"/>
      <c r="R143" s="1"/>
      <c r="S143" s="1"/>
    </row>
    <row r="144" spans="1:19" ht="15" customHeight="1">
      <c r="A144" s="3"/>
      <c r="B144" s="4"/>
      <c r="C144" s="74"/>
      <c r="D144" s="72"/>
      <c r="E144" s="71"/>
      <c r="F144" s="71"/>
      <c r="G144" s="2"/>
      <c r="H144" s="1"/>
      <c r="I144" s="11"/>
      <c r="M144" s="1"/>
      <c r="N144" s="1"/>
      <c r="O144" s="1"/>
      <c r="P144" s="1"/>
      <c r="Q144" s="1"/>
      <c r="R144" s="1"/>
      <c r="S144" s="1"/>
    </row>
    <row r="145" spans="1:19" ht="15" customHeight="1">
      <c r="A145" s="3"/>
      <c r="B145" s="4"/>
      <c r="C145" s="74"/>
      <c r="D145" s="72"/>
      <c r="E145" s="71"/>
      <c r="F145" s="71"/>
      <c r="G145" s="2"/>
      <c r="H145" s="1"/>
      <c r="I145" s="11"/>
      <c r="M145" s="1"/>
      <c r="N145" s="1"/>
      <c r="O145" s="1"/>
      <c r="P145" s="1"/>
      <c r="Q145" s="1"/>
      <c r="R145" s="1"/>
      <c r="S145" s="1"/>
    </row>
    <row r="146" spans="1:19" ht="15" customHeight="1">
      <c r="A146" s="3"/>
      <c r="B146" s="4"/>
      <c r="C146" s="74"/>
      <c r="D146" s="72"/>
      <c r="E146" s="71"/>
      <c r="F146" s="71"/>
      <c r="G146" s="2"/>
      <c r="H146" s="1"/>
      <c r="I146" s="11"/>
      <c r="M146" s="1"/>
      <c r="N146" s="1"/>
      <c r="O146" s="1"/>
      <c r="P146" s="1"/>
      <c r="Q146" s="1"/>
      <c r="R146" s="1"/>
      <c r="S146" s="1"/>
    </row>
    <row r="147" spans="1:19" ht="15" customHeight="1">
      <c r="A147" s="3"/>
      <c r="B147" s="4"/>
      <c r="C147" s="74"/>
      <c r="D147" s="72"/>
      <c r="E147" s="71"/>
      <c r="F147" s="71"/>
      <c r="G147" s="2"/>
      <c r="H147" s="1"/>
      <c r="I147" s="11"/>
      <c r="M147" s="1"/>
      <c r="N147" s="1"/>
      <c r="O147" s="1"/>
      <c r="P147" s="1"/>
      <c r="Q147" s="1"/>
      <c r="R147" s="1"/>
      <c r="S147" s="1"/>
    </row>
    <row r="148" spans="1:19" ht="15" customHeight="1">
      <c r="A148" s="3"/>
      <c r="B148" s="4"/>
      <c r="C148" s="74"/>
      <c r="D148" s="72"/>
      <c r="E148" s="71"/>
      <c r="F148" s="71"/>
      <c r="G148" s="2"/>
      <c r="H148" s="1"/>
      <c r="I148" s="11"/>
      <c r="M148" s="1"/>
      <c r="N148" s="1"/>
      <c r="O148" s="1"/>
      <c r="P148" s="1"/>
      <c r="Q148" s="1"/>
      <c r="R148" s="1"/>
      <c r="S148" s="1"/>
    </row>
    <row r="149" spans="1:19" ht="15" customHeight="1">
      <c r="A149" s="3"/>
      <c r="B149" s="4"/>
      <c r="C149" s="74"/>
      <c r="D149" s="72"/>
      <c r="E149" s="71"/>
      <c r="F149" s="71"/>
      <c r="G149" s="2"/>
      <c r="H149" s="1"/>
      <c r="I149" s="11"/>
      <c r="M149" s="1"/>
      <c r="N149" s="1"/>
      <c r="O149" s="1"/>
      <c r="P149" s="1"/>
      <c r="Q149" s="1"/>
      <c r="R149" s="1"/>
      <c r="S149" s="1"/>
    </row>
    <row r="150" spans="1:19" ht="15" customHeight="1">
      <c r="A150" s="3"/>
      <c r="B150" s="4"/>
      <c r="C150" s="74"/>
      <c r="D150" s="72"/>
      <c r="E150" s="71"/>
      <c r="F150" s="71"/>
      <c r="G150" s="2"/>
      <c r="H150" s="1"/>
      <c r="I150" s="11"/>
      <c r="M150" s="1"/>
      <c r="N150" s="1"/>
      <c r="O150" s="1"/>
      <c r="P150" s="1"/>
      <c r="Q150" s="1"/>
      <c r="R150" s="1"/>
      <c r="S150" s="1"/>
    </row>
    <row r="151" spans="1:19" ht="15" customHeight="1">
      <c r="A151" s="3"/>
      <c r="B151" s="4"/>
      <c r="C151" s="74"/>
      <c r="D151" s="72"/>
      <c r="E151" s="71"/>
      <c r="F151" s="71"/>
      <c r="G151" s="2"/>
      <c r="H151" s="1"/>
      <c r="I151" s="11"/>
      <c r="M151" s="1"/>
      <c r="N151" s="1"/>
      <c r="O151" s="1"/>
      <c r="P151" s="1"/>
      <c r="Q151" s="1"/>
      <c r="R151" s="1"/>
      <c r="S151" s="1"/>
    </row>
    <row r="152" spans="1:19" ht="15" customHeight="1">
      <c r="A152" s="3"/>
      <c r="B152" s="4"/>
      <c r="C152" s="74"/>
      <c r="D152" s="72"/>
      <c r="E152" s="71"/>
      <c r="F152" s="71"/>
      <c r="G152" s="2"/>
      <c r="H152" s="1"/>
      <c r="I152" s="11"/>
      <c r="M152" s="1"/>
      <c r="N152" s="1"/>
      <c r="O152" s="1"/>
      <c r="P152" s="1"/>
      <c r="Q152" s="1"/>
      <c r="R152" s="1"/>
      <c r="S152" s="1"/>
    </row>
    <row r="153" spans="1:19" ht="15" customHeight="1">
      <c r="A153" s="3"/>
      <c r="B153" s="4"/>
      <c r="C153" s="74"/>
      <c r="D153" s="72"/>
      <c r="E153" s="71"/>
      <c r="F153" s="71"/>
      <c r="G153" s="2"/>
      <c r="H153" s="1"/>
      <c r="I153" s="11"/>
      <c r="M153" s="1"/>
      <c r="N153" s="1"/>
      <c r="O153" s="1"/>
      <c r="P153" s="1"/>
      <c r="Q153" s="1"/>
      <c r="R153" s="1"/>
      <c r="S153" s="1"/>
    </row>
    <row r="154" spans="1:19" ht="15" customHeight="1">
      <c r="A154" s="3"/>
      <c r="B154" s="4"/>
      <c r="C154" s="74"/>
      <c r="D154" s="72"/>
      <c r="E154" s="71"/>
      <c r="F154" s="71"/>
      <c r="G154" s="2"/>
      <c r="H154" s="1"/>
      <c r="I154" s="11"/>
      <c r="M154" s="1"/>
      <c r="N154" s="1"/>
      <c r="O154" s="1"/>
      <c r="P154" s="1"/>
      <c r="Q154" s="1"/>
      <c r="R154" s="1"/>
      <c r="S154" s="1"/>
    </row>
    <row r="155" spans="1:19" ht="15" customHeight="1">
      <c r="A155" s="3"/>
      <c r="B155" s="4"/>
      <c r="C155" s="74"/>
      <c r="D155" s="72"/>
      <c r="E155" s="71"/>
      <c r="F155" s="71"/>
      <c r="G155" s="2"/>
      <c r="H155" s="1"/>
      <c r="I155" s="11"/>
      <c r="M155" s="1"/>
      <c r="N155" s="1"/>
      <c r="O155" s="1"/>
      <c r="P155" s="1"/>
      <c r="Q155" s="1"/>
      <c r="R155" s="1"/>
      <c r="S155" s="1"/>
    </row>
    <row r="156" spans="1:19" ht="15" customHeight="1">
      <c r="A156" s="3"/>
      <c r="B156" s="4"/>
      <c r="C156" s="74"/>
      <c r="D156" s="72"/>
      <c r="E156" s="71"/>
      <c r="F156" s="71"/>
      <c r="G156" s="2"/>
      <c r="H156" s="1"/>
      <c r="I156" s="11"/>
      <c r="M156" s="1"/>
      <c r="N156" s="1"/>
      <c r="O156" s="1"/>
      <c r="P156" s="1"/>
      <c r="Q156" s="1"/>
      <c r="R156" s="1"/>
      <c r="S156" s="1"/>
    </row>
    <row r="157" spans="1:19" ht="15" customHeight="1">
      <c r="A157" s="3"/>
      <c r="B157" s="4"/>
      <c r="C157" s="74"/>
      <c r="D157" s="72"/>
      <c r="E157" s="71"/>
      <c r="F157" s="71"/>
      <c r="G157" s="2"/>
      <c r="H157" s="1"/>
      <c r="I157" s="11"/>
      <c r="M157" s="1"/>
      <c r="N157" s="1"/>
      <c r="O157" s="1"/>
      <c r="P157" s="1"/>
      <c r="Q157" s="1"/>
      <c r="R157" s="1"/>
      <c r="S157" s="1"/>
    </row>
    <row r="158" spans="1:19" ht="15" customHeight="1">
      <c r="A158" s="3"/>
      <c r="B158" s="4"/>
      <c r="C158" s="74"/>
      <c r="D158" s="72"/>
      <c r="E158" s="71"/>
      <c r="F158" s="71"/>
      <c r="G158" s="2"/>
      <c r="H158" s="1"/>
      <c r="I158" s="11"/>
      <c r="M158" s="1"/>
      <c r="N158" s="1"/>
      <c r="O158" s="1"/>
      <c r="P158" s="1"/>
      <c r="Q158" s="1"/>
      <c r="R158" s="1"/>
      <c r="S158" s="1"/>
    </row>
    <row r="159" spans="1:19" ht="15" customHeight="1">
      <c r="A159" s="3"/>
      <c r="B159" s="4"/>
      <c r="C159" s="74"/>
      <c r="D159" s="72"/>
      <c r="E159" s="71"/>
      <c r="F159" s="71"/>
      <c r="G159" s="2"/>
      <c r="H159" s="1"/>
      <c r="I159" s="11"/>
      <c r="M159" s="1"/>
      <c r="N159" s="1"/>
      <c r="O159" s="1"/>
      <c r="P159" s="1"/>
      <c r="Q159" s="1"/>
      <c r="R159" s="1"/>
      <c r="S159" s="1"/>
    </row>
    <row r="160" spans="1:19" ht="15" customHeight="1">
      <c r="A160" s="3"/>
      <c r="B160" s="4"/>
      <c r="C160" s="74"/>
      <c r="D160" s="72"/>
      <c r="E160" s="71"/>
      <c r="F160" s="71"/>
      <c r="G160" s="2"/>
      <c r="H160" s="1"/>
      <c r="I160" s="11"/>
      <c r="M160" s="1"/>
      <c r="N160" s="1"/>
      <c r="O160" s="1"/>
      <c r="P160" s="1"/>
      <c r="Q160" s="1"/>
      <c r="R160" s="1"/>
      <c r="S160" s="1"/>
    </row>
    <row r="161" spans="1:19" ht="15" customHeight="1">
      <c r="A161" s="3"/>
      <c r="B161" s="4"/>
      <c r="C161" s="74"/>
      <c r="D161" s="72"/>
      <c r="E161" s="71"/>
      <c r="F161" s="71"/>
      <c r="G161" s="2"/>
      <c r="H161" s="1"/>
      <c r="I161" s="11"/>
      <c r="M161" s="1"/>
      <c r="N161" s="1"/>
      <c r="O161" s="1"/>
      <c r="P161" s="1"/>
      <c r="Q161" s="1"/>
      <c r="R161" s="1"/>
      <c r="S161" s="1"/>
    </row>
    <row r="162" spans="1:19" ht="15" customHeight="1">
      <c r="A162" s="3"/>
      <c r="B162" s="4"/>
      <c r="C162" s="74"/>
      <c r="D162" s="72"/>
      <c r="E162" s="71"/>
      <c r="F162" s="71"/>
      <c r="G162" s="2"/>
      <c r="H162" s="1"/>
      <c r="I162" s="11"/>
      <c r="M162" s="1"/>
      <c r="N162" s="1"/>
      <c r="O162" s="1"/>
      <c r="P162" s="1"/>
      <c r="Q162" s="1"/>
      <c r="R162" s="1"/>
      <c r="S162" s="1"/>
    </row>
    <row r="163" spans="1:19" ht="15" customHeight="1">
      <c r="A163" s="3"/>
      <c r="B163" s="4"/>
      <c r="C163" s="74"/>
      <c r="D163" s="72"/>
      <c r="E163" s="71"/>
      <c r="F163" s="71"/>
      <c r="G163" s="2"/>
      <c r="H163" s="1"/>
      <c r="I163" s="11"/>
      <c r="M163" s="1"/>
      <c r="N163" s="1"/>
      <c r="O163" s="1"/>
      <c r="P163" s="1"/>
      <c r="Q163" s="1"/>
      <c r="R163" s="1"/>
      <c r="S163" s="1"/>
    </row>
    <row r="164" spans="1:19" ht="15" customHeight="1">
      <c r="A164" s="3"/>
      <c r="B164" s="4"/>
      <c r="C164" s="74"/>
      <c r="D164" s="72"/>
      <c r="E164" s="71"/>
      <c r="F164" s="71"/>
      <c r="G164" s="2"/>
      <c r="H164" s="1"/>
      <c r="I164" s="11"/>
      <c r="M164" s="1"/>
      <c r="N164" s="1"/>
      <c r="O164" s="1"/>
      <c r="P164" s="1"/>
      <c r="Q164" s="1"/>
      <c r="R164" s="1"/>
      <c r="S164" s="1"/>
    </row>
    <row r="165" spans="1:19" ht="15" customHeight="1">
      <c r="A165" s="3"/>
      <c r="B165" s="4"/>
      <c r="C165" s="74"/>
      <c r="D165" s="72"/>
      <c r="E165" s="71"/>
      <c r="F165" s="71"/>
      <c r="G165" s="2"/>
      <c r="H165" s="1"/>
      <c r="I165" s="11"/>
      <c r="M165" s="1"/>
      <c r="N165" s="1"/>
      <c r="O165" s="1"/>
      <c r="P165" s="1"/>
      <c r="Q165" s="1"/>
      <c r="R165" s="1"/>
      <c r="S165" s="1"/>
    </row>
    <row r="166" spans="1:19" ht="15" customHeight="1">
      <c r="A166" s="3"/>
      <c r="B166" s="4"/>
      <c r="C166" s="74"/>
      <c r="D166" s="72"/>
      <c r="E166" s="71"/>
      <c r="F166" s="71"/>
      <c r="G166" s="2"/>
      <c r="H166" s="1"/>
      <c r="I166" s="11"/>
      <c r="M166" s="1"/>
      <c r="N166" s="1"/>
      <c r="O166" s="1"/>
      <c r="P166" s="1"/>
      <c r="Q166" s="1"/>
      <c r="R166" s="1"/>
      <c r="S166" s="1"/>
    </row>
    <row r="167" spans="1:19" ht="15" customHeight="1">
      <c r="A167" s="3"/>
      <c r="B167" s="4"/>
      <c r="C167" s="74"/>
      <c r="D167" s="72"/>
      <c r="E167" s="71"/>
      <c r="F167" s="71"/>
      <c r="G167" s="2"/>
      <c r="H167" s="1"/>
      <c r="I167" s="11"/>
      <c r="M167" s="1"/>
      <c r="N167" s="1"/>
      <c r="O167" s="1"/>
      <c r="P167" s="1"/>
      <c r="Q167" s="1"/>
      <c r="R167" s="1"/>
      <c r="S167" s="1"/>
    </row>
    <row r="168" spans="1:19" ht="15" customHeight="1">
      <c r="A168" s="3"/>
      <c r="B168" s="4"/>
      <c r="C168" s="74"/>
      <c r="D168" s="72"/>
      <c r="E168" s="71"/>
      <c r="F168" s="71"/>
      <c r="G168" s="2"/>
      <c r="H168" s="1"/>
      <c r="I168" s="11"/>
      <c r="M168" s="1"/>
      <c r="N168" s="1"/>
      <c r="O168" s="1"/>
      <c r="P168" s="1"/>
      <c r="Q168" s="1"/>
      <c r="R168" s="1"/>
      <c r="S168" s="1"/>
    </row>
    <row r="169" spans="1:19" ht="15" customHeight="1">
      <c r="A169" s="3"/>
      <c r="B169" s="4"/>
      <c r="C169" s="74"/>
      <c r="D169" s="72"/>
      <c r="E169" s="71"/>
      <c r="F169" s="71"/>
      <c r="G169" s="2"/>
      <c r="H169" s="1"/>
      <c r="I169" s="11"/>
      <c r="M169" s="1"/>
      <c r="N169" s="1"/>
      <c r="O169" s="1"/>
      <c r="P169" s="1"/>
      <c r="Q169" s="1"/>
      <c r="R169" s="1"/>
      <c r="S169" s="1"/>
    </row>
    <row r="170" spans="1:19" ht="15" customHeight="1">
      <c r="A170" s="3"/>
      <c r="B170" s="4"/>
      <c r="C170" s="74"/>
      <c r="D170" s="72"/>
      <c r="E170" s="71"/>
      <c r="F170" s="71"/>
      <c r="G170" s="2"/>
      <c r="H170" s="1"/>
      <c r="I170" s="11"/>
      <c r="M170" s="1"/>
      <c r="N170" s="1"/>
      <c r="O170" s="1"/>
      <c r="P170" s="1"/>
      <c r="Q170" s="1"/>
      <c r="R170" s="1"/>
      <c r="S170" s="1"/>
    </row>
    <row r="171" spans="1:19" ht="15" customHeight="1">
      <c r="A171" s="3"/>
      <c r="B171" s="4"/>
      <c r="C171" s="74"/>
      <c r="D171" s="72"/>
      <c r="E171" s="71"/>
      <c r="F171" s="71"/>
      <c r="G171" s="2"/>
      <c r="H171" s="1"/>
      <c r="I171" s="11"/>
      <c r="M171" s="1"/>
      <c r="N171" s="1"/>
      <c r="O171" s="1"/>
      <c r="P171" s="1"/>
      <c r="Q171" s="1"/>
      <c r="R171" s="1"/>
      <c r="S171" s="1"/>
    </row>
    <row r="172" spans="1:19" ht="15" customHeight="1">
      <c r="A172" s="3"/>
      <c r="B172" s="4"/>
      <c r="C172" s="74"/>
      <c r="D172" s="72"/>
      <c r="E172" s="71"/>
      <c r="F172" s="71"/>
      <c r="G172" s="2"/>
      <c r="H172" s="1"/>
      <c r="I172" s="11"/>
      <c r="M172" s="1"/>
      <c r="N172" s="1"/>
      <c r="O172" s="1"/>
      <c r="P172" s="1"/>
      <c r="Q172" s="1"/>
      <c r="R172" s="1"/>
      <c r="S172" s="1"/>
    </row>
    <row r="173" spans="1:19" ht="15" customHeight="1">
      <c r="A173" s="3"/>
      <c r="B173" s="4"/>
      <c r="C173" s="74"/>
      <c r="D173" s="72"/>
      <c r="E173" s="71"/>
      <c r="F173" s="71"/>
      <c r="G173" s="2"/>
      <c r="H173" s="1"/>
      <c r="I173" s="11"/>
      <c r="M173" s="1"/>
      <c r="N173" s="1"/>
      <c r="O173" s="1"/>
      <c r="P173" s="1"/>
      <c r="Q173" s="1"/>
      <c r="R173" s="1"/>
      <c r="S173" s="1"/>
    </row>
    <row r="174" spans="1:19" ht="15" customHeight="1">
      <c r="A174" s="3"/>
      <c r="B174" s="4"/>
      <c r="C174" s="75"/>
      <c r="D174" s="72"/>
      <c r="E174" s="71"/>
      <c r="F174" s="71"/>
      <c r="G174" s="2"/>
      <c r="H174" s="1"/>
      <c r="I174" s="11"/>
      <c r="M174" s="1"/>
      <c r="N174" s="1"/>
      <c r="O174" s="1"/>
      <c r="P174" s="1"/>
      <c r="Q174" s="1"/>
      <c r="R174" s="1"/>
      <c r="S174" s="1"/>
    </row>
    <row r="175" spans="1:19" ht="15" customHeight="1">
      <c r="A175" s="3"/>
      <c r="B175" s="4"/>
      <c r="C175" s="75"/>
      <c r="D175" s="72"/>
      <c r="E175" s="71"/>
      <c r="F175" s="71"/>
      <c r="G175" s="2"/>
      <c r="H175" s="1"/>
      <c r="I175" s="11"/>
      <c r="M175" s="1"/>
      <c r="N175" s="1"/>
      <c r="O175" s="1"/>
      <c r="P175" s="1"/>
      <c r="Q175" s="1"/>
      <c r="R175" s="1"/>
      <c r="S175" s="1"/>
    </row>
    <row r="176" spans="1:19" ht="15" customHeight="1">
      <c r="A176" s="3"/>
      <c r="B176" s="4"/>
      <c r="C176" s="75"/>
      <c r="D176" s="72"/>
      <c r="E176" s="71"/>
      <c r="F176" s="71"/>
      <c r="G176" s="2"/>
      <c r="H176" s="1"/>
      <c r="I176" s="11"/>
      <c r="M176" s="1"/>
      <c r="N176" s="1"/>
      <c r="O176" s="1"/>
      <c r="P176" s="1"/>
      <c r="Q176" s="1"/>
      <c r="R176" s="1"/>
      <c r="S176" s="1"/>
    </row>
    <row r="177" spans="1:19" ht="15" customHeight="1">
      <c r="A177" s="3"/>
      <c r="B177" s="4"/>
      <c r="C177" s="75"/>
      <c r="D177" s="72"/>
      <c r="E177" s="71"/>
      <c r="F177" s="71"/>
      <c r="G177" s="2"/>
      <c r="H177" s="1"/>
      <c r="I177" s="11"/>
      <c r="M177" s="1"/>
      <c r="N177" s="1"/>
      <c r="O177" s="1"/>
      <c r="P177" s="1"/>
      <c r="Q177" s="1"/>
      <c r="R177" s="1"/>
      <c r="S177" s="1"/>
    </row>
    <row r="178" spans="1:19" ht="15" customHeight="1">
      <c r="A178" s="3"/>
      <c r="B178" s="4"/>
      <c r="C178" s="75"/>
      <c r="D178" s="72"/>
      <c r="E178" s="71"/>
      <c r="F178" s="71"/>
      <c r="G178" s="2"/>
      <c r="H178" s="1"/>
      <c r="I178" s="11"/>
      <c r="M178" s="1"/>
      <c r="N178" s="1"/>
      <c r="O178" s="1"/>
      <c r="P178" s="1"/>
      <c r="Q178" s="1"/>
      <c r="R178" s="1"/>
      <c r="S178" s="1"/>
    </row>
    <row r="179" spans="1:19" ht="15" customHeight="1">
      <c r="A179" s="3"/>
      <c r="B179" s="4"/>
      <c r="C179" s="74"/>
      <c r="D179" s="72"/>
      <c r="E179" s="71"/>
      <c r="F179" s="71"/>
      <c r="G179" s="2"/>
      <c r="H179" s="1"/>
      <c r="I179" s="11"/>
      <c r="M179" s="1"/>
      <c r="N179" s="1"/>
      <c r="O179" s="1"/>
      <c r="P179" s="1"/>
      <c r="Q179" s="1"/>
      <c r="R179" s="1"/>
      <c r="S179" s="1"/>
    </row>
    <row r="180" spans="1:19" ht="15" customHeight="1">
      <c r="A180" s="3"/>
      <c r="B180" s="4"/>
      <c r="C180" s="74"/>
      <c r="D180" s="72"/>
      <c r="E180" s="71"/>
      <c r="F180" s="71"/>
      <c r="G180" s="2"/>
      <c r="H180" s="1"/>
      <c r="I180" s="11"/>
      <c r="M180" s="1"/>
      <c r="N180" s="1"/>
      <c r="O180" s="1"/>
      <c r="P180" s="1"/>
      <c r="Q180" s="1"/>
      <c r="R180" s="1"/>
      <c r="S180" s="1"/>
    </row>
    <row r="181" spans="1:19" ht="15" customHeight="1">
      <c r="A181" s="3"/>
      <c r="B181" s="4"/>
      <c r="C181" s="74"/>
      <c r="D181" s="72"/>
      <c r="E181" s="71"/>
      <c r="F181" s="71"/>
      <c r="G181" s="2"/>
      <c r="H181" s="1"/>
      <c r="I181" s="11"/>
      <c r="M181" s="1"/>
      <c r="N181" s="1"/>
      <c r="O181" s="1"/>
      <c r="P181" s="1"/>
      <c r="Q181" s="1"/>
      <c r="R181" s="1"/>
      <c r="S181" s="1"/>
    </row>
    <row r="182" spans="1:19" ht="15" customHeight="1">
      <c r="A182" s="3"/>
      <c r="B182" s="4"/>
      <c r="C182" s="74"/>
      <c r="D182" s="72"/>
      <c r="E182" s="71"/>
      <c r="F182" s="71"/>
      <c r="G182" s="2"/>
      <c r="H182" s="1"/>
      <c r="I182" s="11"/>
      <c r="M182" s="1"/>
      <c r="N182" s="1"/>
      <c r="O182" s="1"/>
      <c r="P182" s="1"/>
      <c r="Q182" s="1"/>
      <c r="R182" s="1"/>
      <c r="S182" s="1"/>
    </row>
    <row r="183" spans="1:19" ht="15" customHeight="1">
      <c r="A183" s="3"/>
      <c r="B183" s="4"/>
      <c r="C183" s="74"/>
      <c r="D183" s="72"/>
      <c r="E183" s="71"/>
      <c r="F183" s="71"/>
      <c r="G183" s="2"/>
      <c r="H183" s="1"/>
      <c r="I183" s="11"/>
      <c r="M183" s="1"/>
      <c r="N183" s="1"/>
      <c r="O183" s="1"/>
      <c r="P183" s="1"/>
      <c r="Q183" s="1"/>
      <c r="R183" s="1"/>
      <c r="S183" s="1"/>
    </row>
    <row r="184" spans="1:19" ht="15" customHeight="1">
      <c r="A184" s="3"/>
      <c r="B184" s="4"/>
      <c r="C184" s="74"/>
      <c r="D184" s="72"/>
      <c r="E184" s="71"/>
      <c r="F184" s="71"/>
      <c r="G184" s="2"/>
      <c r="H184" s="1"/>
      <c r="I184" s="11"/>
      <c r="M184" s="1"/>
      <c r="N184" s="1"/>
      <c r="O184" s="1"/>
      <c r="P184" s="1"/>
      <c r="Q184" s="1"/>
      <c r="R184" s="1"/>
      <c r="S184" s="1"/>
    </row>
    <row r="185" spans="1:19" ht="15" customHeight="1">
      <c r="A185" s="3"/>
      <c r="B185" s="4"/>
      <c r="C185" s="74"/>
      <c r="D185" s="72"/>
      <c r="E185" s="71"/>
      <c r="F185" s="71"/>
      <c r="G185" s="2"/>
      <c r="H185" s="1"/>
      <c r="I185" s="11"/>
      <c r="M185" s="1"/>
      <c r="N185" s="1"/>
      <c r="O185" s="1"/>
      <c r="P185" s="1"/>
      <c r="Q185" s="1"/>
      <c r="R185" s="1"/>
      <c r="S185" s="1"/>
    </row>
    <row r="186" spans="1:19" ht="15" customHeight="1">
      <c r="A186" s="3"/>
      <c r="B186" s="4"/>
      <c r="C186" s="74"/>
      <c r="D186" s="72"/>
      <c r="E186" s="71"/>
      <c r="F186" s="71"/>
      <c r="G186" s="2"/>
      <c r="H186" s="1"/>
      <c r="I186" s="11"/>
      <c r="M186" s="1"/>
      <c r="N186" s="1"/>
      <c r="O186" s="1"/>
      <c r="P186" s="1"/>
      <c r="Q186" s="1"/>
      <c r="R186" s="1"/>
      <c r="S186" s="1"/>
    </row>
    <row r="187" spans="1:19" ht="15" customHeight="1">
      <c r="A187" s="3"/>
      <c r="B187" s="4"/>
      <c r="C187" s="74"/>
      <c r="D187" s="72"/>
      <c r="E187" s="71"/>
      <c r="F187" s="71"/>
      <c r="G187" s="2"/>
      <c r="H187" s="1"/>
      <c r="I187" s="11"/>
      <c r="M187" s="1"/>
      <c r="N187" s="1"/>
      <c r="O187" s="1"/>
      <c r="P187" s="1"/>
      <c r="Q187" s="1"/>
      <c r="R187" s="1"/>
      <c r="S187" s="1"/>
    </row>
    <row r="188" spans="1:19" ht="15" customHeight="1">
      <c r="A188" s="3"/>
      <c r="B188" s="4"/>
      <c r="C188" s="74"/>
      <c r="D188" s="72"/>
      <c r="E188" s="71"/>
      <c r="F188" s="71"/>
      <c r="G188" s="2"/>
      <c r="H188" s="1"/>
      <c r="I188" s="11"/>
      <c r="M188" s="1"/>
      <c r="N188" s="1"/>
      <c r="O188" s="1"/>
      <c r="P188" s="1"/>
      <c r="Q188" s="1"/>
      <c r="R188" s="1"/>
      <c r="S188" s="1"/>
    </row>
    <row r="189" spans="1:19" ht="15" customHeight="1">
      <c r="A189" s="3"/>
      <c r="B189" s="4"/>
      <c r="C189" s="74"/>
      <c r="D189" s="72"/>
      <c r="E189" s="71"/>
      <c r="F189" s="71"/>
      <c r="G189" s="2"/>
      <c r="H189" s="1"/>
      <c r="I189" s="11"/>
      <c r="M189" s="1"/>
      <c r="N189" s="1"/>
      <c r="O189" s="1"/>
      <c r="P189" s="1"/>
      <c r="Q189" s="1"/>
      <c r="R189" s="1"/>
      <c r="S189" s="1"/>
    </row>
    <row r="190" spans="1:19" ht="15" customHeight="1">
      <c r="A190" s="3"/>
      <c r="B190" s="4"/>
      <c r="C190" s="74"/>
      <c r="D190" s="72"/>
      <c r="E190" s="71"/>
      <c r="F190" s="71"/>
      <c r="G190" s="2"/>
      <c r="H190" s="1"/>
      <c r="I190" s="11"/>
      <c r="M190" s="1"/>
      <c r="N190" s="1"/>
      <c r="O190" s="1"/>
      <c r="P190" s="1"/>
      <c r="Q190" s="1"/>
      <c r="R190" s="1"/>
      <c r="S190" s="1"/>
    </row>
    <row r="191" spans="1:19" ht="15" customHeight="1">
      <c r="A191" s="3"/>
      <c r="B191" s="4"/>
      <c r="C191" s="74"/>
      <c r="D191" s="72"/>
      <c r="E191" s="71"/>
      <c r="F191" s="71"/>
      <c r="G191" s="2"/>
      <c r="H191" s="1"/>
      <c r="I191" s="11"/>
      <c r="M191" s="1"/>
      <c r="N191" s="1"/>
      <c r="O191" s="1"/>
      <c r="P191" s="1"/>
      <c r="Q191" s="1"/>
      <c r="R191" s="1"/>
      <c r="S191" s="1"/>
    </row>
    <row r="192" spans="1:19" ht="15" customHeight="1">
      <c r="A192" s="3"/>
      <c r="B192" s="4"/>
      <c r="C192" s="74"/>
      <c r="D192" s="72"/>
      <c r="E192" s="71"/>
      <c r="F192" s="71"/>
      <c r="G192" s="2"/>
      <c r="H192" s="1"/>
      <c r="I192" s="11"/>
      <c r="M192" s="1"/>
      <c r="N192" s="1"/>
      <c r="O192" s="1"/>
      <c r="P192" s="1"/>
      <c r="Q192" s="1"/>
      <c r="R192" s="1"/>
      <c r="S192" s="1"/>
    </row>
    <row r="193" spans="1:19" ht="15" customHeight="1">
      <c r="A193" s="3"/>
      <c r="B193" s="4"/>
      <c r="C193" s="74"/>
      <c r="D193" s="72"/>
      <c r="E193" s="71"/>
      <c r="F193" s="71"/>
      <c r="G193" s="2"/>
      <c r="H193" s="1"/>
      <c r="I193" s="11"/>
      <c r="M193" s="1"/>
      <c r="N193" s="1"/>
      <c r="O193" s="1"/>
      <c r="P193" s="1"/>
      <c r="Q193" s="1"/>
      <c r="R193" s="1"/>
      <c r="S193" s="1"/>
    </row>
    <row r="194" spans="1:19" ht="15" customHeight="1">
      <c r="A194" s="3"/>
      <c r="B194" s="4"/>
      <c r="C194" s="74"/>
      <c r="D194" s="72"/>
      <c r="E194" s="71"/>
      <c r="F194" s="71"/>
      <c r="G194" s="2"/>
      <c r="H194" s="1"/>
      <c r="I194" s="11"/>
      <c r="M194" s="1"/>
      <c r="N194" s="1"/>
      <c r="O194" s="1"/>
      <c r="P194" s="1"/>
      <c r="Q194" s="1"/>
      <c r="R194" s="1"/>
      <c r="S194" s="1"/>
    </row>
    <row r="195" spans="1:19" ht="15" customHeight="1">
      <c r="A195" s="3"/>
      <c r="B195" s="4"/>
      <c r="C195" s="74"/>
      <c r="D195" s="72"/>
      <c r="E195" s="71"/>
      <c r="F195" s="71"/>
      <c r="G195" s="2"/>
      <c r="H195" s="1"/>
      <c r="I195" s="11"/>
      <c r="M195" s="1"/>
      <c r="N195" s="1"/>
      <c r="O195" s="1"/>
      <c r="P195" s="1"/>
      <c r="Q195" s="1"/>
      <c r="R195" s="1"/>
      <c r="S195" s="1"/>
    </row>
    <row r="196" spans="1:19" ht="15" customHeight="1">
      <c r="A196" s="3"/>
      <c r="B196" s="4"/>
      <c r="C196" s="74"/>
      <c r="D196" s="72"/>
      <c r="E196" s="71"/>
      <c r="F196" s="71"/>
      <c r="G196" s="2"/>
      <c r="H196" s="1"/>
      <c r="I196" s="11"/>
      <c r="M196" s="1"/>
      <c r="N196" s="1"/>
      <c r="O196" s="1"/>
      <c r="P196" s="1"/>
      <c r="Q196" s="1"/>
      <c r="R196" s="1"/>
      <c r="S196" s="1"/>
    </row>
    <row r="197" spans="1:19" ht="15" customHeight="1">
      <c r="A197" s="3"/>
      <c r="B197" s="4"/>
      <c r="C197" s="74"/>
      <c r="D197" s="72"/>
      <c r="E197" s="71"/>
      <c r="F197" s="71"/>
      <c r="G197" s="2"/>
      <c r="H197" s="1"/>
      <c r="I197" s="11"/>
      <c r="M197" s="1"/>
      <c r="N197" s="1"/>
      <c r="O197" s="1"/>
      <c r="P197" s="1"/>
      <c r="Q197" s="1"/>
      <c r="R197" s="1"/>
      <c r="S197" s="1"/>
    </row>
    <row r="198" spans="1:19" ht="15" customHeight="1">
      <c r="A198" s="3"/>
      <c r="B198" s="4"/>
      <c r="C198" s="74"/>
      <c r="D198" s="72"/>
      <c r="E198" s="71"/>
      <c r="F198" s="71"/>
      <c r="G198" s="2"/>
      <c r="H198" s="1"/>
      <c r="I198" s="11"/>
      <c r="M198" s="1"/>
      <c r="N198" s="1"/>
      <c r="O198" s="1"/>
      <c r="P198" s="1"/>
      <c r="Q198" s="1"/>
      <c r="R198" s="1"/>
      <c r="S198" s="1"/>
    </row>
    <row r="199" spans="1:19" ht="15" customHeight="1">
      <c r="A199" s="3"/>
      <c r="B199" s="4"/>
      <c r="C199" s="74"/>
      <c r="D199" s="72"/>
      <c r="E199" s="71"/>
      <c r="F199" s="71"/>
      <c r="G199" s="2"/>
      <c r="H199" s="1"/>
      <c r="I199" s="11"/>
      <c r="M199" s="1"/>
      <c r="N199" s="1"/>
      <c r="O199" s="1"/>
      <c r="P199" s="1"/>
      <c r="Q199" s="1"/>
      <c r="R199" s="1"/>
      <c r="S199" s="1"/>
    </row>
    <row r="200" spans="1:19" ht="15" customHeight="1">
      <c r="A200" s="3"/>
      <c r="B200" s="4"/>
      <c r="C200" s="74"/>
      <c r="D200" s="72"/>
      <c r="E200" s="71"/>
      <c r="F200" s="71"/>
      <c r="G200" s="2"/>
      <c r="H200" s="1"/>
      <c r="I200" s="11"/>
      <c r="M200" s="1"/>
      <c r="N200" s="1"/>
      <c r="O200" s="1"/>
      <c r="P200" s="1"/>
      <c r="Q200" s="1"/>
      <c r="R200" s="1"/>
      <c r="S200" s="1"/>
    </row>
    <row r="201" spans="1:19" ht="15" customHeight="1">
      <c r="A201" s="3"/>
      <c r="B201" s="4"/>
      <c r="C201" s="74"/>
      <c r="D201" s="72"/>
      <c r="E201" s="71"/>
      <c r="F201" s="71"/>
      <c r="G201" s="2"/>
      <c r="H201" s="1"/>
      <c r="I201" s="11"/>
      <c r="M201" s="1"/>
      <c r="N201" s="1"/>
      <c r="O201" s="1"/>
      <c r="P201" s="1"/>
      <c r="Q201" s="1"/>
      <c r="R201" s="1"/>
      <c r="S201" s="1"/>
    </row>
    <row r="202" spans="1:19" ht="15" customHeight="1">
      <c r="A202" s="3"/>
      <c r="B202" s="4"/>
      <c r="C202" s="74"/>
      <c r="D202" s="72"/>
      <c r="E202" s="71"/>
      <c r="F202" s="71"/>
      <c r="G202" s="2"/>
      <c r="H202" s="1"/>
      <c r="I202" s="11"/>
      <c r="M202" s="1"/>
      <c r="N202" s="1"/>
      <c r="O202" s="1"/>
      <c r="P202" s="1"/>
      <c r="Q202" s="1"/>
      <c r="R202" s="1"/>
      <c r="S202" s="1"/>
    </row>
    <row r="203" spans="1:19" ht="15" customHeight="1">
      <c r="A203" s="3"/>
      <c r="B203" s="4"/>
      <c r="C203" s="74"/>
      <c r="D203" s="72"/>
      <c r="E203" s="71"/>
      <c r="F203" s="71"/>
      <c r="G203" s="2"/>
      <c r="H203" s="1"/>
      <c r="I203" s="11"/>
      <c r="M203" s="1"/>
      <c r="N203" s="1"/>
      <c r="O203" s="1"/>
      <c r="P203" s="1"/>
      <c r="Q203" s="1"/>
      <c r="R203" s="1"/>
      <c r="S203" s="1"/>
    </row>
    <row r="204" spans="1:19" ht="15" customHeight="1">
      <c r="A204" s="3"/>
      <c r="B204" s="4"/>
      <c r="C204" s="74"/>
      <c r="D204" s="72"/>
      <c r="E204" s="71"/>
      <c r="F204" s="71"/>
      <c r="G204" s="2"/>
      <c r="H204" s="1"/>
      <c r="I204" s="11"/>
      <c r="M204" s="1"/>
      <c r="N204" s="1"/>
      <c r="O204" s="1"/>
      <c r="P204" s="1"/>
      <c r="Q204" s="1"/>
      <c r="R204" s="1"/>
      <c r="S204" s="1"/>
    </row>
    <row r="205" spans="1:19" ht="15" customHeight="1">
      <c r="A205" s="3"/>
      <c r="B205" s="4"/>
      <c r="C205" s="74"/>
      <c r="D205" s="72"/>
      <c r="E205" s="71"/>
      <c r="F205" s="71"/>
      <c r="G205" s="2"/>
      <c r="H205" s="1"/>
      <c r="I205" s="11"/>
      <c r="M205" s="1"/>
      <c r="N205" s="1"/>
      <c r="O205" s="1"/>
      <c r="P205" s="1"/>
      <c r="Q205" s="1"/>
      <c r="R205" s="1"/>
      <c r="S205" s="1"/>
    </row>
    <row r="206" spans="1:19" ht="15" customHeight="1">
      <c r="A206" s="3"/>
      <c r="B206" s="4"/>
      <c r="C206" s="74"/>
      <c r="D206" s="72"/>
      <c r="E206" s="71"/>
      <c r="F206" s="71"/>
      <c r="G206" s="2"/>
      <c r="H206" s="1"/>
      <c r="I206" s="11"/>
      <c r="M206" s="1"/>
      <c r="N206" s="1"/>
      <c r="O206" s="1"/>
      <c r="P206" s="1"/>
      <c r="Q206" s="1"/>
      <c r="R206" s="1"/>
      <c r="S206" s="1"/>
    </row>
    <row r="207" spans="1:19" ht="15" customHeight="1">
      <c r="A207" s="3"/>
      <c r="B207" s="4"/>
      <c r="C207" s="74"/>
      <c r="D207" s="72"/>
      <c r="E207" s="71"/>
      <c r="F207" s="71"/>
      <c r="G207" s="2"/>
      <c r="H207" s="1"/>
      <c r="I207" s="11"/>
      <c r="M207" s="1"/>
      <c r="N207" s="1"/>
      <c r="O207" s="1"/>
      <c r="P207" s="1"/>
      <c r="Q207" s="1"/>
      <c r="R207" s="1"/>
      <c r="S207" s="1"/>
    </row>
    <row r="208" spans="1:19" ht="15" customHeight="1">
      <c r="A208" s="3"/>
      <c r="B208" s="4"/>
      <c r="C208" s="74"/>
      <c r="D208" s="72"/>
      <c r="E208" s="71"/>
      <c r="F208" s="71"/>
      <c r="G208" s="2"/>
      <c r="H208" s="1"/>
      <c r="I208" s="11"/>
      <c r="M208" s="1"/>
      <c r="N208" s="1"/>
      <c r="O208" s="1"/>
      <c r="P208" s="1"/>
      <c r="Q208" s="1"/>
      <c r="R208" s="1"/>
      <c r="S208" s="1"/>
    </row>
    <row r="209" spans="1:19" ht="15" customHeight="1">
      <c r="A209" s="3"/>
      <c r="B209" s="4"/>
      <c r="C209" s="74"/>
      <c r="D209" s="72"/>
      <c r="E209" s="71"/>
      <c r="F209" s="71"/>
      <c r="G209" s="2"/>
      <c r="H209" s="1"/>
      <c r="I209" s="11"/>
      <c r="M209" s="1"/>
      <c r="N209" s="1"/>
      <c r="O209" s="1"/>
      <c r="P209" s="1"/>
      <c r="Q209" s="1"/>
      <c r="R209" s="1"/>
      <c r="S209" s="1"/>
    </row>
    <row r="210" spans="1:19" ht="15" customHeight="1">
      <c r="A210" s="3"/>
      <c r="B210" s="4"/>
      <c r="C210" s="74"/>
      <c r="D210" s="72"/>
      <c r="E210" s="71"/>
      <c r="F210" s="71"/>
      <c r="G210" s="2"/>
      <c r="H210" s="1"/>
      <c r="I210" s="11"/>
      <c r="M210" s="1"/>
      <c r="N210" s="1"/>
      <c r="O210" s="1"/>
      <c r="P210" s="1"/>
      <c r="Q210" s="1"/>
      <c r="R210" s="1"/>
      <c r="S210" s="1"/>
    </row>
    <row r="211" spans="1:19" ht="15" customHeight="1">
      <c r="A211" s="3"/>
      <c r="B211" s="4"/>
      <c r="C211" s="71"/>
      <c r="D211" s="72"/>
      <c r="E211" s="71"/>
      <c r="F211" s="71"/>
      <c r="G211" s="2"/>
      <c r="H211" s="1"/>
      <c r="I211" s="11"/>
      <c r="M211" s="1"/>
      <c r="N211" s="1"/>
      <c r="O211" s="1"/>
      <c r="P211" s="1"/>
      <c r="Q211" s="1"/>
      <c r="R211" s="1"/>
      <c r="S211" s="1"/>
    </row>
    <row r="212" spans="1:19" ht="15" customHeight="1">
      <c r="A212" s="3"/>
      <c r="B212" s="4"/>
      <c r="C212" s="74"/>
      <c r="D212" s="72"/>
      <c r="E212" s="71"/>
      <c r="F212" s="71"/>
      <c r="G212" s="2"/>
      <c r="H212" s="1"/>
      <c r="I212" s="11"/>
      <c r="M212" s="1"/>
      <c r="N212" s="1"/>
      <c r="O212" s="1"/>
      <c r="P212" s="1"/>
      <c r="Q212" s="1"/>
      <c r="R212" s="1"/>
      <c r="S212" s="1"/>
    </row>
    <row r="213" spans="1:19" ht="15" customHeight="1">
      <c r="A213" s="3"/>
      <c r="B213" s="4"/>
      <c r="C213" s="74"/>
      <c r="D213" s="72"/>
      <c r="E213" s="71"/>
      <c r="F213" s="71"/>
      <c r="G213" s="2"/>
      <c r="H213" s="1"/>
      <c r="I213" s="11"/>
      <c r="M213" s="1"/>
      <c r="N213" s="1"/>
      <c r="O213" s="1"/>
      <c r="P213" s="1"/>
      <c r="Q213" s="1"/>
      <c r="R213" s="1"/>
      <c r="S213" s="1"/>
    </row>
    <row r="214" spans="1:19" ht="15" customHeight="1">
      <c r="A214" s="3"/>
      <c r="B214" s="4"/>
      <c r="C214" s="71"/>
      <c r="D214" s="72"/>
      <c r="E214" s="71"/>
      <c r="F214" s="71"/>
      <c r="G214" s="2"/>
      <c r="H214" s="1"/>
      <c r="I214" s="11"/>
      <c r="M214" s="1"/>
      <c r="N214" s="1"/>
      <c r="O214" s="1"/>
      <c r="P214" s="1"/>
      <c r="Q214" s="1"/>
      <c r="R214" s="1"/>
      <c r="S214" s="1"/>
    </row>
    <row r="215" spans="1:19" ht="15" customHeight="1">
      <c r="A215" s="3"/>
      <c r="B215" s="4"/>
      <c r="C215" s="71"/>
      <c r="D215" s="72"/>
      <c r="E215" s="71"/>
      <c r="F215" s="71"/>
      <c r="G215" s="2"/>
      <c r="H215" s="1"/>
      <c r="I215" s="11"/>
      <c r="M215" s="1"/>
      <c r="N215" s="1"/>
      <c r="O215" s="1"/>
      <c r="P215" s="1"/>
      <c r="Q215" s="1"/>
      <c r="R215" s="1"/>
      <c r="S215" s="1"/>
    </row>
    <row r="216" spans="1:19" ht="15" customHeight="1">
      <c r="A216" s="3"/>
      <c r="B216" s="4"/>
      <c r="C216" s="71"/>
      <c r="D216" s="72"/>
      <c r="E216" s="71"/>
      <c r="F216" s="71"/>
      <c r="G216" s="2"/>
      <c r="H216" s="1"/>
      <c r="I216" s="11"/>
      <c r="M216" s="1"/>
      <c r="N216" s="1"/>
      <c r="O216" s="1"/>
      <c r="P216" s="1"/>
      <c r="Q216" s="1"/>
      <c r="R216" s="1"/>
      <c r="S216" s="1"/>
    </row>
    <row r="217" spans="1:19" ht="15" customHeight="1">
      <c r="A217" s="3"/>
      <c r="B217" s="4"/>
      <c r="C217" s="71"/>
      <c r="D217" s="72"/>
      <c r="E217" s="71"/>
      <c r="F217" s="71"/>
      <c r="G217" s="2"/>
      <c r="H217" s="1"/>
      <c r="I217" s="11"/>
      <c r="M217" s="1"/>
      <c r="N217" s="1"/>
      <c r="O217" s="1"/>
      <c r="P217" s="1"/>
      <c r="Q217" s="1"/>
      <c r="R217" s="1"/>
      <c r="S217" s="1"/>
    </row>
    <row r="218" spans="1:19" ht="15" customHeight="1">
      <c r="A218" s="3"/>
      <c r="B218" s="4"/>
      <c r="C218" s="71"/>
      <c r="D218" s="72"/>
      <c r="E218" s="71"/>
      <c r="F218" s="71"/>
      <c r="G218" s="2"/>
      <c r="H218" s="1"/>
      <c r="I218" s="11"/>
      <c r="M218" s="1"/>
      <c r="N218" s="1"/>
      <c r="O218" s="1"/>
      <c r="P218" s="1"/>
      <c r="Q218" s="1"/>
      <c r="R218" s="1"/>
      <c r="S218" s="1"/>
    </row>
    <row r="219" spans="1:19" ht="15" customHeight="1">
      <c r="A219" s="3"/>
      <c r="B219" s="4"/>
      <c r="C219" s="71"/>
      <c r="D219" s="72"/>
      <c r="E219" s="71"/>
      <c r="F219" s="71"/>
      <c r="G219" s="2"/>
      <c r="H219" s="1"/>
      <c r="I219" s="11"/>
      <c r="M219" s="1"/>
      <c r="N219" s="1"/>
      <c r="O219" s="1"/>
      <c r="P219" s="1"/>
      <c r="Q219" s="1"/>
      <c r="R219" s="1"/>
      <c r="S219" s="1"/>
    </row>
    <row r="220" spans="1:19" ht="15" customHeight="1">
      <c r="A220" s="3"/>
      <c r="B220" s="4"/>
      <c r="C220" s="71"/>
      <c r="D220" s="72"/>
      <c r="E220" s="71"/>
      <c r="F220" s="71"/>
      <c r="G220" s="2"/>
      <c r="H220" s="1"/>
      <c r="I220" s="11"/>
      <c r="M220" s="1"/>
      <c r="N220" s="1"/>
      <c r="O220" s="1"/>
      <c r="P220" s="1"/>
      <c r="Q220" s="1"/>
      <c r="R220" s="1"/>
      <c r="S220" s="1"/>
    </row>
    <row r="221" spans="1:19" ht="15" customHeight="1">
      <c r="A221" s="3"/>
      <c r="B221" s="4"/>
      <c r="C221" s="71"/>
      <c r="D221" s="72"/>
      <c r="E221" s="71"/>
      <c r="F221" s="71"/>
      <c r="G221" s="2"/>
      <c r="H221" s="1"/>
      <c r="I221" s="11"/>
      <c r="M221" s="1"/>
      <c r="N221" s="1"/>
      <c r="O221" s="1"/>
      <c r="P221" s="1"/>
      <c r="Q221" s="1"/>
      <c r="R221" s="1"/>
      <c r="S221" s="1"/>
    </row>
    <row r="222" spans="1:19" ht="15" customHeight="1">
      <c r="A222" s="3"/>
      <c r="B222" s="4"/>
      <c r="C222" s="71"/>
      <c r="D222" s="72"/>
      <c r="E222" s="71"/>
      <c r="F222" s="71"/>
      <c r="G222" s="2"/>
      <c r="H222" s="1"/>
      <c r="I222" s="11"/>
      <c r="M222" s="1"/>
      <c r="N222" s="1"/>
      <c r="O222" s="1"/>
      <c r="P222" s="1"/>
      <c r="Q222" s="1"/>
      <c r="R222" s="1"/>
      <c r="S222" s="1"/>
    </row>
    <row r="223" spans="1:19" ht="15" customHeight="1">
      <c r="A223" s="3"/>
      <c r="B223" s="4"/>
      <c r="C223" s="71"/>
      <c r="D223" s="72"/>
      <c r="E223" s="71"/>
      <c r="F223" s="71"/>
      <c r="G223" s="2"/>
      <c r="H223" s="1"/>
      <c r="I223" s="11"/>
      <c r="M223" s="1"/>
      <c r="N223" s="1"/>
      <c r="O223" s="1"/>
      <c r="P223" s="1"/>
      <c r="Q223" s="1"/>
      <c r="R223" s="1"/>
      <c r="S223" s="1"/>
    </row>
    <row r="224" spans="1:19" ht="15" customHeight="1">
      <c r="A224" s="3"/>
      <c r="B224" s="4"/>
      <c r="C224" s="71"/>
      <c r="D224" s="72"/>
      <c r="E224" s="71"/>
      <c r="F224" s="71"/>
      <c r="G224" s="2"/>
      <c r="H224" s="1"/>
      <c r="I224" s="11"/>
      <c r="M224" s="1"/>
      <c r="N224" s="1"/>
      <c r="O224" s="1"/>
      <c r="P224" s="1"/>
      <c r="Q224" s="1"/>
      <c r="R224" s="1"/>
      <c r="S224" s="1"/>
    </row>
    <row r="225" spans="1:21" ht="15" customHeight="1">
      <c r="A225" s="3"/>
      <c r="B225" s="4"/>
      <c r="C225" s="71"/>
      <c r="D225" s="72"/>
      <c r="E225" s="71"/>
      <c r="F225" s="71"/>
      <c r="G225" s="2"/>
      <c r="H225" s="1"/>
      <c r="I225" s="11"/>
      <c r="M225" s="1"/>
      <c r="N225" s="1"/>
      <c r="O225" s="1"/>
      <c r="P225" s="1"/>
      <c r="Q225" s="1"/>
      <c r="R225" s="1"/>
      <c r="S225" s="1"/>
      <c r="U225" s="1"/>
    </row>
    <row r="226" spans="1:21" ht="15" customHeight="1">
      <c r="A226" s="3"/>
      <c r="B226" s="4"/>
      <c r="C226" s="71"/>
      <c r="D226" s="72"/>
      <c r="E226" s="71"/>
      <c r="F226" s="71"/>
      <c r="G226" s="2"/>
      <c r="H226" s="1"/>
      <c r="I226" s="11"/>
      <c r="M226" s="1"/>
      <c r="N226" s="1"/>
      <c r="O226" s="1"/>
      <c r="P226" s="1"/>
      <c r="Q226" s="1"/>
      <c r="R226" s="1"/>
      <c r="S226" s="1"/>
      <c r="U226" s="1"/>
    </row>
    <row r="227" spans="1:21" ht="15" customHeight="1">
      <c r="A227" s="3"/>
      <c r="B227" s="4"/>
      <c r="C227" s="71"/>
      <c r="D227" s="72"/>
      <c r="E227" s="71"/>
      <c r="F227" s="71"/>
      <c r="G227" s="2"/>
      <c r="H227" s="1"/>
      <c r="I227" s="1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" customHeight="1">
      <c r="A228" s="3"/>
      <c r="B228" s="4"/>
      <c r="C228" s="71"/>
      <c r="D228" s="72"/>
      <c r="E228" s="71"/>
      <c r="F228" s="71"/>
      <c r="G228" s="2"/>
      <c r="H228" s="1"/>
      <c r="I228" s="1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" customHeight="1">
      <c r="A229" s="3"/>
      <c r="B229" s="4"/>
      <c r="C229" s="71"/>
      <c r="D229" s="72"/>
      <c r="E229" s="71"/>
      <c r="F229" s="71"/>
      <c r="G229" s="2"/>
      <c r="H229" s="1"/>
      <c r="I229" s="1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" customHeight="1">
      <c r="A230" s="3"/>
      <c r="B230" s="4"/>
      <c r="C230" s="71"/>
      <c r="D230" s="72"/>
      <c r="E230" s="71"/>
      <c r="F230" s="71"/>
      <c r="G230" s="2"/>
      <c r="H230" s="1"/>
      <c r="I230" s="1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" customHeight="1">
      <c r="A231" s="3"/>
      <c r="B231" s="4"/>
      <c r="C231" s="71"/>
      <c r="D231" s="72"/>
      <c r="E231" s="71"/>
      <c r="F231" s="71"/>
      <c r="G231" s="2"/>
      <c r="H231" s="1"/>
      <c r="I231" s="1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s="1" customFormat="1" ht="15" customHeight="1">
      <c r="A232" s="3"/>
      <c r="B232" s="4"/>
      <c r="C232" s="71"/>
      <c r="D232" s="72"/>
      <c r="E232" s="71"/>
      <c r="F232" s="71"/>
      <c r="G232" s="2"/>
      <c r="I232" s="11"/>
      <c r="J232"/>
      <c r="K232"/>
      <c r="L232"/>
    </row>
    <row r="233" spans="1:21" ht="15" customHeight="1">
      <c r="A233" s="3"/>
      <c r="B233" s="4"/>
      <c r="C233" s="71"/>
      <c r="D233" s="72"/>
      <c r="E233" s="71"/>
      <c r="F233" s="71"/>
      <c r="G233" s="2"/>
      <c r="H233" s="1"/>
      <c r="I233" s="1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" customHeight="1">
      <c r="A234" s="3"/>
      <c r="B234" s="4"/>
      <c r="C234" s="71"/>
      <c r="D234" s="72"/>
      <c r="E234" s="71"/>
      <c r="F234" s="71"/>
      <c r="G234" s="2"/>
      <c r="H234" s="1"/>
      <c r="I234" s="1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" customHeight="1">
      <c r="A235" s="3"/>
      <c r="B235" s="4"/>
      <c r="C235" s="71"/>
      <c r="D235" s="72"/>
      <c r="E235" s="71"/>
      <c r="F235" s="71"/>
      <c r="G235" s="2"/>
      <c r="H235" s="1"/>
      <c r="I235" s="1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" customHeight="1">
      <c r="A236" s="3"/>
      <c r="B236" s="4"/>
      <c r="C236" s="71"/>
      <c r="D236" s="72"/>
      <c r="E236" s="71"/>
      <c r="F236" s="71"/>
      <c r="G236" s="2"/>
      <c r="H236" s="1"/>
      <c r="I236" s="1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" customHeight="1">
      <c r="A237" s="3"/>
      <c r="B237" s="4"/>
      <c r="C237" s="71"/>
      <c r="D237" s="72"/>
      <c r="E237" s="71"/>
      <c r="F237" s="71"/>
      <c r="G237" s="2"/>
      <c r="H237" s="1"/>
      <c r="I237" s="1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" customHeight="1">
      <c r="A238" s="3"/>
      <c r="B238" s="4"/>
      <c r="C238" s="71"/>
      <c r="D238" s="72"/>
      <c r="E238" s="71"/>
      <c r="F238" s="71"/>
      <c r="G238" s="2"/>
      <c r="H238" s="1"/>
      <c r="I238" s="1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" customHeight="1">
      <c r="A239" s="3"/>
      <c r="B239" s="4"/>
      <c r="C239" s="71"/>
      <c r="D239" s="72"/>
      <c r="E239" s="71"/>
      <c r="F239" s="71"/>
      <c r="G239" s="2"/>
      <c r="H239" s="1"/>
      <c r="I239" s="1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" customHeight="1">
      <c r="A240" s="3"/>
      <c r="B240" s="4"/>
      <c r="C240" s="71"/>
      <c r="D240" s="72"/>
      <c r="E240" s="71"/>
      <c r="F240" s="71"/>
      <c r="G240" s="2"/>
      <c r="H240" s="1"/>
      <c r="I240" s="1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" customHeight="1">
      <c r="A241" s="3"/>
      <c r="B241" s="4"/>
      <c r="C241" s="71"/>
      <c r="D241" s="72"/>
      <c r="E241" s="71"/>
      <c r="F241" s="71"/>
      <c r="G241" s="2"/>
      <c r="H241" s="1"/>
      <c r="I241" s="1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" customHeight="1">
      <c r="A242" s="3"/>
      <c r="B242" s="4"/>
      <c r="C242" s="71"/>
      <c r="D242" s="72"/>
      <c r="E242" s="71"/>
      <c r="F242" s="71"/>
      <c r="G242" s="2"/>
      <c r="H242" s="1"/>
      <c r="I242" s="1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" customHeight="1">
      <c r="A243" s="3"/>
      <c r="B243" s="4"/>
      <c r="C243" s="71"/>
      <c r="D243" s="72"/>
      <c r="E243" s="71"/>
      <c r="F243" s="71"/>
      <c r="G243" s="2"/>
      <c r="H243" s="1"/>
      <c r="I243" s="1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" customHeight="1">
      <c r="A244" s="3"/>
      <c r="B244" s="4"/>
      <c r="C244" s="71"/>
      <c r="D244" s="72"/>
      <c r="E244" s="71"/>
      <c r="F244" s="71"/>
      <c r="G244" s="2"/>
      <c r="H244" s="1"/>
      <c r="I244" s="1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" customHeight="1">
      <c r="A245" s="3"/>
      <c r="B245" s="4"/>
      <c r="C245" s="71"/>
      <c r="D245" s="72"/>
      <c r="E245" s="71"/>
      <c r="F245" s="71"/>
      <c r="G245" s="2"/>
      <c r="H245" s="1"/>
      <c r="I245" s="1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" customHeight="1">
      <c r="A246" s="3"/>
      <c r="B246" s="4"/>
      <c r="C246" s="71"/>
      <c r="D246" s="72"/>
      <c r="E246" s="71"/>
      <c r="F246" s="71"/>
      <c r="G246" s="2"/>
      <c r="H246" s="1"/>
      <c r="I246" s="1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" customHeight="1">
      <c r="A247" s="3"/>
      <c r="B247" s="4"/>
      <c r="C247" s="71"/>
      <c r="D247" s="72"/>
      <c r="E247" s="71"/>
      <c r="F247" s="71"/>
      <c r="G247" s="2"/>
      <c r="H247" s="1"/>
      <c r="I247" s="1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" customHeight="1">
      <c r="A248" s="3"/>
      <c r="B248" s="4"/>
      <c r="C248" s="71"/>
      <c r="D248" s="72"/>
      <c r="E248" s="71"/>
      <c r="F248" s="71"/>
      <c r="G248" s="2"/>
      <c r="H248" s="1"/>
      <c r="I248" s="1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" customHeight="1">
      <c r="A249" s="3"/>
      <c r="B249" s="4"/>
      <c r="C249" s="71"/>
      <c r="D249" s="72"/>
      <c r="E249" s="71"/>
      <c r="F249" s="71"/>
      <c r="G249" s="2"/>
      <c r="H249" s="1"/>
      <c r="I249" s="1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" customHeight="1">
      <c r="A250" s="3"/>
      <c r="B250" s="4"/>
      <c r="C250" s="71"/>
      <c r="D250" s="72"/>
      <c r="E250" s="71"/>
      <c r="F250" s="71"/>
      <c r="G250" s="2"/>
      <c r="H250" s="1"/>
      <c r="I250" s="1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" customHeight="1">
      <c r="A251" s="3"/>
      <c r="B251" s="4"/>
      <c r="C251" s="71"/>
      <c r="D251" s="72"/>
      <c r="E251" s="71"/>
      <c r="F251" s="71"/>
      <c r="G251" s="2"/>
      <c r="H251" s="1"/>
      <c r="I251" s="1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" customHeight="1">
      <c r="A252" s="3"/>
      <c r="B252" s="4"/>
      <c r="C252" s="71"/>
      <c r="D252" s="72"/>
      <c r="E252" s="71"/>
      <c r="F252" s="71"/>
      <c r="G252" s="2"/>
      <c r="H252" s="1"/>
      <c r="I252" s="1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" customHeight="1">
      <c r="A253" s="3"/>
      <c r="B253" s="4"/>
      <c r="C253" s="71"/>
      <c r="D253" s="72"/>
      <c r="E253" s="71"/>
      <c r="F253" s="71"/>
      <c r="G253" s="2"/>
      <c r="H253" s="1"/>
      <c r="I253" s="1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" customHeight="1">
      <c r="A254" s="3"/>
      <c r="B254" s="4"/>
      <c r="C254" s="71"/>
      <c r="D254" s="72"/>
      <c r="E254" s="71"/>
      <c r="F254" s="71"/>
      <c r="G254" s="2"/>
      <c r="H254" s="1"/>
      <c r="I254" s="1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s="1" customFormat="1" ht="15" customHeight="1">
      <c r="A255" s="3"/>
      <c r="B255" s="4"/>
      <c r="C255" s="71"/>
      <c r="D255" s="72"/>
      <c r="E255" s="71"/>
      <c r="F255" s="71"/>
      <c r="G255" s="2"/>
      <c r="I255" s="11"/>
      <c r="J255"/>
      <c r="K255"/>
      <c r="L255"/>
    </row>
    <row r="256" spans="1:21" ht="15" customHeight="1">
      <c r="A256" s="3"/>
      <c r="B256" s="4"/>
      <c r="C256" s="71"/>
      <c r="D256" s="72"/>
      <c r="E256" s="71"/>
      <c r="F256" s="71"/>
      <c r="G256" s="2"/>
      <c r="H256" s="1"/>
      <c r="I256" s="1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" customHeight="1">
      <c r="A257" s="3"/>
      <c r="B257" s="4"/>
      <c r="C257" s="71"/>
      <c r="D257" s="72"/>
      <c r="E257" s="71"/>
      <c r="F257" s="71"/>
      <c r="G257" s="2"/>
      <c r="H257" s="1"/>
      <c r="I257" s="1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" customHeight="1">
      <c r="A258" s="3"/>
      <c r="B258" s="4"/>
      <c r="C258" s="71"/>
      <c r="D258" s="72"/>
      <c r="E258" s="71"/>
      <c r="F258" s="71"/>
      <c r="G258" s="2"/>
      <c r="H258" s="1"/>
      <c r="I258" s="1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" customHeight="1">
      <c r="A259" s="3"/>
      <c r="B259" s="4"/>
      <c r="C259" s="71"/>
      <c r="D259" s="72"/>
      <c r="E259" s="71"/>
      <c r="F259" s="71"/>
      <c r="G259" s="2"/>
      <c r="H259" s="1"/>
      <c r="I259" s="1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" customHeight="1">
      <c r="A260" s="3"/>
      <c r="B260" s="4"/>
      <c r="C260" s="71"/>
      <c r="D260" s="72"/>
      <c r="E260" s="71"/>
      <c r="F260" s="71"/>
      <c r="G260" s="2"/>
      <c r="H260" s="1"/>
      <c r="I260" s="1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" customHeight="1">
      <c r="A261" s="3"/>
      <c r="B261" s="4"/>
      <c r="C261" s="71"/>
      <c r="D261" s="72"/>
      <c r="E261" s="71"/>
      <c r="F261" s="71"/>
      <c r="G261" s="2"/>
      <c r="H261" s="1"/>
      <c r="I261" s="1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" customHeight="1">
      <c r="A262" s="3"/>
      <c r="B262" s="4"/>
      <c r="C262" s="71"/>
      <c r="D262" s="72"/>
      <c r="E262" s="71"/>
      <c r="F262" s="71"/>
      <c r="G262" s="2"/>
      <c r="H262" s="1"/>
      <c r="I262" s="1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" customHeight="1">
      <c r="A263" s="3"/>
      <c r="B263" s="4"/>
      <c r="C263" s="71"/>
      <c r="D263" s="72"/>
      <c r="E263" s="71"/>
      <c r="F263" s="71"/>
      <c r="G263" s="2"/>
      <c r="H263" s="1"/>
      <c r="I263" s="1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" customHeight="1">
      <c r="A264" s="3"/>
      <c r="B264" s="4"/>
      <c r="C264" s="71"/>
      <c r="D264" s="72"/>
      <c r="E264" s="71"/>
      <c r="F264" s="71"/>
      <c r="G264" s="2"/>
      <c r="H264" s="1"/>
      <c r="I264" s="1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" customHeight="1">
      <c r="A265" s="3"/>
      <c r="B265" s="4"/>
      <c r="C265" s="71"/>
      <c r="D265" s="72"/>
      <c r="E265" s="71"/>
      <c r="F265" s="71"/>
      <c r="G265" s="2"/>
      <c r="H265" s="1"/>
      <c r="I265" s="1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" customHeight="1">
      <c r="A266" s="3"/>
      <c r="B266" s="4"/>
      <c r="C266" s="71"/>
      <c r="D266" s="72"/>
      <c r="E266" s="71"/>
      <c r="F266" s="71"/>
      <c r="G266" s="2"/>
      <c r="H266" s="1"/>
      <c r="I266" s="1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" customHeight="1">
      <c r="A267" s="3"/>
      <c r="B267" s="4"/>
      <c r="C267" s="71"/>
      <c r="D267" s="72"/>
      <c r="E267" s="71"/>
      <c r="F267" s="71"/>
      <c r="G267" s="2"/>
      <c r="H267" s="1"/>
      <c r="I267" s="1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" customHeight="1">
      <c r="A268" s="3"/>
      <c r="B268" s="4"/>
      <c r="C268" s="71"/>
      <c r="D268" s="72"/>
      <c r="E268" s="71"/>
      <c r="F268" s="71"/>
      <c r="G268" s="2"/>
      <c r="H268" s="1"/>
      <c r="I268" s="1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" customHeight="1">
      <c r="A269" s="3"/>
      <c r="B269" s="4"/>
      <c r="C269" s="71"/>
      <c r="D269" s="72"/>
      <c r="E269" s="71"/>
      <c r="F269" s="71"/>
      <c r="G269" s="2"/>
      <c r="H269" s="1"/>
      <c r="I269" s="1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" customHeight="1">
      <c r="A270" s="3"/>
      <c r="B270" s="4"/>
      <c r="C270" s="71"/>
      <c r="D270" s="72"/>
      <c r="E270" s="71"/>
      <c r="F270" s="71"/>
      <c r="G270" s="2"/>
      <c r="H270" s="1"/>
      <c r="I270" s="1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3"/>
      <c r="B271" s="4"/>
      <c r="C271" s="71"/>
      <c r="D271" s="72"/>
      <c r="E271" s="71"/>
      <c r="F271" s="71"/>
      <c r="G271" s="2"/>
      <c r="H271" s="1"/>
      <c r="I271" s="1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3"/>
      <c r="B272" s="4"/>
      <c r="C272" s="71"/>
      <c r="D272" s="72"/>
      <c r="E272" s="71"/>
      <c r="F272" s="71"/>
      <c r="G272" s="2"/>
      <c r="H272" s="1"/>
      <c r="I272" s="1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3"/>
      <c r="B273" s="4"/>
      <c r="C273" s="71"/>
      <c r="D273" s="72"/>
      <c r="E273" s="71"/>
      <c r="F273" s="71"/>
      <c r="G273" s="2"/>
      <c r="H273" s="1"/>
      <c r="I273" s="1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3"/>
      <c r="B274" s="4"/>
      <c r="C274" s="71"/>
      <c r="D274" s="72"/>
      <c r="E274" s="71"/>
      <c r="F274" s="71"/>
      <c r="G274" s="2"/>
      <c r="H274" s="1"/>
      <c r="I274" s="1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3"/>
      <c r="B275" s="4"/>
      <c r="C275" s="71"/>
      <c r="D275" s="72"/>
      <c r="E275" s="71"/>
      <c r="F275" s="71"/>
      <c r="G275" s="2"/>
      <c r="H275" s="1"/>
      <c r="I275" s="11"/>
      <c r="M275" s="1"/>
      <c r="N275" s="1"/>
      <c r="O275" s="1"/>
      <c r="P275" s="1"/>
      <c r="Q275" s="1"/>
      <c r="R275" s="1"/>
      <c r="S275" s="1"/>
      <c r="T275" s="1"/>
      <c r="U275" s="1"/>
    </row>
    <row r="276" spans="1:21">
      <c r="A276" s="3"/>
      <c r="B276" s="4"/>
      <c r="C276" s="71"/>
      <c r="D276" s="72"/>
      <c r="E276" s="71"/>
      <c r="F276" s="71"/>
      <c r="G276" s="2"/>
      <c r="H276" s="1"/>
      <c r="I276" s="11"/>
      <c r="M276" s="1"/>
      <c r="N276" s="1"/>
      <c r="O276" s="1"/>
      <c r="P276" s="1"/>
      <c r="Q276" s="1"/>
      <c r="R276" s="1"/>
      <c r="S276" s="1"/>
      <c r="T276" s="1"/>
      <c r="U276" s="1"/>
    </row>
    <row r="277" spans="1:21">
      <c r="A277" s="3"/>
      <c r="B277" s="4"/>
      <c r="C277" s="71"/>
      <c r="D277" s="72"/>
      <c r="E277" s="71"/>
      <c r="F277" s="71"/>
      <c r="G277" s="2"/>
      <c r="H277" s="1"/>
      <c r="I277" s="11"/>
      <c r="M277" s="1"/>
      <c r="N277" s="1"/>
      <c r="O277" s="1"/>
      <c r="P277" s="1"/>
      <c r="Q277" s="1"/>
      <c r="R277" s="1"/>
      <c r="S277" s="1"/>
      <c r="T277" s="1"/>
      <c r="U277" s="1"/>
    </row>
    <row r="278" spans="1:21">
      <c r="A278" s="3"/>
      <c r="B278" s="4"/>
      <c r="C278" s="71"/>
      <c r="D278" s="72"/>
      <c r="E278" s="71"/>
      <c r="F278" s="71"/>
      <c r="G278" s="2"/>
      <c r="H278" s="1"/>
      <c r="I278" s="11"/>
      <c r="M278" s="1"/>
      <c r="N278" s="1"/>
      <c r="O278" s="1"/>
      <c r="P278" s="1"/>
      <c r="Q278" s="1"/>
      <c r="R278" s="1"/>
      <c r="S278" s="1"/>
      <c r="T278" s="1"/>
      <c r="U278" s="1"/>
    </row>
    <row r="279" spans="1:21">
      <c r="A279" s="3"/>
      <c r="B279" s="4"/>
      <c r="C279" s="71"/>
      <c r="D279" s="72"/>
      <c r="E279" s="71"/>
      <c r="F279" s="71"/>
      <c r="G279" s="2"/>
      <c r="H279" s="1"/>
      <c r="I279" s="11"/>
      <c r="M279" s="1"/>
      <c r="N279" s="1"/>
      <c r="O279" s="1"/>
      <c r="P279" s="1"/>
      <c r="Q279" s="1"/>
      <c r="R279" s="1"/>
      <c r="S279" s="1"/>
      <c r="T279" s="1"/>
      <c r="U279" s="1"/>
    </row>
    <row r="280" spans="1:21">
      <c r="A280" s="3"/>
      <c r="B280" s="4"/>
      <c r="C280" s="71"/>
      <c r="D280" s="72"/>
      <c r="E280" s="71"/>
      <c r="F280" s="71"/>
      <c r="G280" s="2"/>
      <c r="H280" s="1"/>
      <c r="I280" s="11"/>
      <c r="M280" s="1"/>
      <c r="N280" s="1"/>
      <c r="O280" s="1"/>
      <c r="P280" s="1"/>
      <c r="Q280" s="1"/>
      <c r="R280" s="1"/>
      <c r="S280" s="1"/>
      <c r="T280" s="1"/>
      <c r="U280" s="1"/>
    </row>
    <row r="281" spans="1:21">
      <c r="A281" s="3"/>
      <c r="B281" s="4"/>
      <c r="C281" s="71"/>
      <c r="D281" s="72"/>
      <c r="E281" s="71"/>
      <c r="F281" s="71"/>
      <c r="G281" s="2"/>
      <c r="H281" s="1"/>
      <c r="I281" s="11"/>
      <c r="M281" s="1"/>
      <c r="N281" s="1"/>
      <c r="O281" s="1"/>
      <c r="P281" s="1"/>
      <c r="Q281" s="1"/>
      <c r="R281" s="1"/>
      <c r="S281" s="1"/>
      <c r="T281" s="1"/>
      <c r="U281" s="1"/>
    </row>
    <row r="282" spans="1:21">
      <c r="A282" s="3"/>
      <c r="B282" s="4"/>
      <c r="C282" s="71"/>
      <c r="D282" s="72"/>
      <c r="E282" s="71"/>
      <c r="F282" s="71"/>
      <c r="G282" s="2"/>
      <c r="H282" s="1"/>
      <c r="I282" s="11"/>
      <c r="M282" s="1"/>
      <c r="N282" s="1"/>
      <c r="O282" s="1"/>
      <c r="P282" s="1"/>
      <c r="Q282" s="1"/>
      <c r="R282" s="1"/>
      <c r="S282" s="1"/>
      <c r="T282" s="1"/>
      <c r="U282" s="1"/>
    </row>
    <row r="283" spans="1:21">
      <c r="A283" s="3"/>
      <c r="B283" s="4"/>
      <c r="C283" s="71"/>
      <c r="D283" s="72"/>
      <c r="E283" s="71"/>
      <c r="F283" s="71"/>
      <c r="G283" s="2"/>
      <c r="H283" s="1"/>
      <c r="I283" s="11"/>
      <c r="M283" s="1"/>
      <c r="N283" s="1"/>
      <c r="O283" s="1"/>
      <c r="P283" s="1"/>
      <c r="Q283" s="1"/>
      <c r="R283" s="1"/>
      <c r="S283" s="1"/>
      <c r="T283" s="1"/>
      <c r="U283" s="1"/>
    </row>
    <row r="284" spans="1:21">
      <c r="A284" s="3"/>
      <c r="B284" s="4"/>
      <c r="C284" s="71"/>
      <c r="D284" s="72"/>
      <c r="E284" s="71"/>
      <c r="F284" s="71"/>
      <c r="G284" s="2"/>
      <c r="H284" s="1"/>
      <c r="I284" s="11"/>
      <c r="M284" s="1"/>
      <c r="N284" s="1"/>
      <c r="O284" s="1"/>
      <c r="P284" s="1"/>
      <c r="Q284" s="1"/>
      <c r="R284" s="1"/>
      <c r="S284" s="1"/>
      <c r="T284" s="1"/>
      <c r="U284" s="1"/>
    </row>
    <row r="285" spans="1:21">
      <c r="A285" s="3"/>
      <c r="B285" s="4"/>
      <c r="C285" s="71"/>
      <c r="D285" s="72"/>
      <c r="E285" s="71"/>
      <c r="F285" s="71"/>
      <c r="G285" s="2"/>
      <c r="H285" s="1"/>
      <c r="I285" s="11"/>
      <c r="M285" s="1"/>
      <c r="N285" s="1"/>
      <c r="O285" s="1"/>
      <c r="P285" s="1"/>
      <c r="Q285" s="1"/>
      <c r="R285" s="1"/>
      <c r="S285" s="1"/>
      <c r="T285" s="1"/>
      <c r="U285" s="1"/>
    </row>
    <row r="286" spans="1:21">
      <c r="A286" s="3"/>
      <c r="B286" s="4"/>
      <c r="C286" s="71"/>
      <c r="D286" s="72"/>
      <c r="E286" s="71"/>
      <c r="F286" s="71"/>
      <c r="G286" s="2"/>
      <c r="H286" s="1"/>
      <c r="I286" s="11"/>
      <c r="M286" s="1"/>
      <c r="N286" s="1"/>
      <c r="O286" s="1"/>
      <c r="P286" s="1"/>
      <c r="Q286" s="1"/>
      <c r="R286" s="1"/>
      <c r="S286" s="1"/>
      <c r="T286" s="1"/>
      <c r="U286" s="1"/>
    </row>
    <row r="287" spans="1:21">
      <c r="A287" s="3"/>
      <c r="B287" s="4"/>
      <c r="C287" s="71"/>
      <c r="D287" s="72"/>
      <c r="E287" s="71"/>
      <c r="F287" s="71"/>
      <c r="G287" s="2"/>
      <c r="H287" s="1"/>
      <c r="I287" s="11"/>
      <c r="M287" s="1"/>
      <c r="N287" s="1"/>
      <c r="O287" s="1"/>
      <c r="P287" s="1"/>
      <c r="Q287" s="1"/>
      <c r="R287" s="1"/>
      <c r="S287" s="1"/>
      <c r="T287" s="1"/>
      <c r="U287" s="1"/>
    </row>
    <row r="288" spans="1:21">
      <c r="A288" s="3"/>
      <c r="B288" s="4"/>
      <c r="C288" s="71"/>
      <c r="D288" s="72"/>
      <c r="E288" s="71"/>
      <c r="F288" s="71"/>
      <c r="G288" s="2"/>
      <c r="H288" s="1"/>
      <c r="I288" s="11"/>
      <c r="M288" s="1"/>
      <c r="N288" s="1"/>
      <c r="O288" s="1"/>
      <c r="P288" s="1"/>
      <c r="Q288" s="1"/>
      <c r="R288" s="1"/>
      <c r="S288" s="1"/>
      <c r="T288" s="1"/>
      <c r="U288" s="1"/>
    </row>
    <row r="289" spans="1:21">
      <c r="A289" s="3"/>
      <c r="B289" s="4"/>
      <c r="C289" s="71"/>
      <c r="D289" s="72"/>
      <c r="E289" s="71"/>
      <c r="F289" s="71"/>
      <c r="G289" s="2"/>
      <c r="H289" s="1"/>
      <c r="I289" s="11"/>
      <c r="M289" s="1"/>
      <c r="N289" s="1"/>
      <c r="O289" s="1"/>
      <c r="P289" s="1"/>
      <c r="Q289" s="1"/>
      <c r="R289" s="1"/>
      <c r="S289" s="1"/>
      <c r="T289" s="1"/>
      <c r="U289" s="1"/>
    </row>
    <row r="290" spans="1:21">
      <c r="A290" s="3"/>
      <c r="B290" s="4"/>
      <c r="C290" s="71"/>
      <c r="D290" s="72"/>
      <c r="E290" s="71"/>
      <c r="F290" s="71"/>
      <c r="G290" s="2"/>
      <c r="H290" s="1"/>
      <c r="I290" s="11"/>
      <c r="M290" s="1"/>
      <c r="N290" s="1"/>
      <c r="O290" s="1"/>
      <c r="P290" s="1"/>
      <c r="Q290" s="1"/>
      <c r="R290" s="1"/>
      <c r="S290" s="1"/>
      <c r="T290" s="1"/>
      <c r="U290" s="1"/>
    </row>
    <row r="291" spans="1:21">
      <c r="A291" s="3"/>
      <c r="B291" s="4"/>
      <c r="C291" s="71"/>
      <c r="D291" s="72"/>
      <c r="E291" s="71"/>
      <c r="F291" s="71"/>
      <c r="G291" s="2"/>
      <c r="H291" s="1"/>
      <c r="I291" s="11"/>
      <c r="M291" s="1"/>
      <c r="N291" s="1"/>
      <c r="O291" s="1"/>
      <c r="P291" s="1"/>
      <c r="Q291" s="1"/>
      <c r="R291" s="1"/>
      <c r="S291" s="1"/>
      <c r="T291" s="1"/>
      <c r="U291" s="1"/>
    </row>
    <row r="292" spans="1:21">
      <c r="A292" s="3"/>
      <c r="B292" s="4"/>
      <c r="C292" s="71"/>
      <c r="D292" s="72"/>
      <c r="E292" s="71"/>
      <c r="F292" s="71"/>
      <c r="G292" s="2"/>
      <c r="H292" s="1"/>
      <c r="I292" s="11"/>
      <c r="M292" s="1"/>
      <c r="N292" s="1"/>
      <c r="O292" s="1"/>
      <c r="P292" s="1"/>
      <c r="Q292" s="1"/>
      <c r="R292" s="1"/>
      <c r="S292" s="1"/>
      <c r="T292" s="1"/>
      <c r="U292" s="1"/>
    </row>
    <row r="293" spans="1:21">
      <c r="A293" s="3"/>
      <c r="B293" s="4"/>
      <c r="C293" s="71"/>
      <c r="D293" s="72"/>
      <c r="E293" s="71"/>
      <c r="F293" s="71"/>
      <c r="G293" s="2"/>
      <c r="H293" s="1"/>
      <c r="I293" s="11"/>
      <c r="M293" s="1"/>
      <c r="N293" s="1"/>
      <c r="O293" s="1"/>
      <c r="P293" s="1"/>
      <c r="Q293" s="1"/>
      <c r="R293" s="1"/>
      <c r="S293" s="1"/>
      <c r="T293" s="1"/>
      <c r="U293" s="1"/>
    </row>
    <row r="294" spans="1:21">
      <c r="A294" s="3"/>
      <c r="B294" s="4"/>
      <c r="C294" s="71"/>
      <c r="D294" s="72"/>
      <c r="E294" s="71"/>
      <c r="F294" s="71"/>
      <c r="G294" s="2"/>
      <c r="H294" s="1"/>
      <c r="I294" s="11"/>
      <c r="M294" s="1"/>
      <c r="N294" s="1"/>
      <c r="O294" s="1"/>
      <c r="P294" s="1"/>
      <c r="Q294" s="1"/>
      <c r="R294" s="1"/>
      <c r="S294" s="1"/>
      <c r="T294" s="1"/>
      <c r="U294" s="1"/>
    </row>
    <row r="295" spans="1:21">
      <c r="A295" s="3"/>
      <c r="B295" s="4"/>
      <c r="C295" s="71"/>
      <c r="D295" s="72"/>
      <c r="E295" s="71"/>
      <c r="F295" s="71"/>
      <c r="G295" s="2"/>
      <c r="H295" s="1"/>
      <c r="I295" s="11"/>
      <c r="M295" s="1"/>
      <c r="N295" s="1"/>
      <c r="O295" s="1"/>
      <c r="P295" s="1"/>
      <c r="Q295" s="1"/>
      <c r="R295" s="1"/>
      <c r="S295" s="1"/>
      <c r="T295" s="1"/>
      <c r="U295" s="1"/>
    </row>
    <row r="296" spans="1:21">
      <c r="A296" s="3"/>
      <c r="B296" s="4"/>
      <c r="C296" s="71"/>
      <c r="D296" s="72"/>
      <c r="E296" s="71"/>
      <c r="F296" s="71"/>
      <c r="G296" s="2"/>
      <c r="H296" s="1"/>
      <c r="I296" s="11"/>
      <c r="M296" s="1"/>
      <c r="N296" s="1"/>
      <c r="O296" s="1"/>
      <c r="P296" s="1"/>
      <c r="Q296" s="1"/>
      <c r="R296" s="1"/>
      <c r="S296" s="1"/>
      <c r="T296" s="1"/>
      <c r="U296" s="1"/>
    </row>
    <row r="297" spans="1:21">
      <c r="A297" s="3"/>
      <c r="B297" s="4"/>
      <c r="C297" s="71"/>
      <c r="D297" s="72"/>
      <c r="E297" s="71"/>
      <c r="F297" s="71"/>
      <c r="G297" s="2"/>
      <c r="H297" s="1"/>
      <c r="I297" s="11"/>
      <c r="M297" s="1"/>
      <c r="N297" s="1"/>
      <c r="O297" s="1"/>
      <c r="P297" s="1"/>
      <c r="Q297" s="1"/>
      <c r="R297" s="1"/>
      <c r="S297" s="1"/>
      <c r="T297" s="1"/>
      <c r="U297" s="1"/>
    </row>
    <row r="298" spans="1:21">
      <c r="A298" s="3"/>
      <c r="B298" s="4"/>
      <c r="C298" s="71"/>
      <c r="D298" s="72"/>
      <c r="E298" s="71"/>
      <c r="F298" s="71"/>
      <c r="G298" s="2"/>
      <c r="H298" s="1"/>
      <c r="I298" s="11"/>
      <c r="M298" s="1"/>
      <c r="N298" s="1"/>
      <c r="O298" s="1"/>
      <c r="P298" s="1"/>
      <c r="Q298" s="1"/>
      <c r="R298" s="1"/>
      <c r="S298" s="1"/>
      <c r="T298" s="1"/>
      <c r="U298" s="1"/>
    </row>
    <row r="299" spans="1:21">
      <c r="A299" s="3"/>
      <c r="B299" s="4"/>
      <c r="C299" s="71"/>
      <c r="D299" s="72"/>
      <c r="E299" s="71"/>
      <c r="F299" s="71"/>
      <c r="G299" s="2"/>
      <c r="H299" s="1"/>
      <c r="I299" s="11"/>
      <c r="M299" s="1"/>
      <c r="N299" s="1"/>
      <c r="O299" s="1"/>
      <c r="P299" s="1"/>
      <c r="Q299" s="1"/>
      <c r="R299" s="1"/>
      <c r="S299" s="1"/>
      <c r="T299" s="1"/>
      <c r="U299" s="1"/>
    </row>
    <row r="300" spans="1:21">
      <c r="A300" s="3"/>
      <c r="B300" s="4"/>
      <c r="C300" s="71"/>
      <c r="D300" s="72"/>
      <c r="E300" s="71"/>
      <c r="F300" s="71"/>
      <c r="G300" s="2"/>
      <c r="H300" s="1"/>
      <c r="I300" s="11"/>
      <c r="M300" s="1"/>
      <c r="N300" s="1"/>
      <c r="O300" s="1"/>
      <c r="P300" s="1"/>
      <c r="Q300" s="1"/>
      <c r="R300" s="1"/>
      <c r="S300" s="1"/>
      <c r="T300" s="1"/>
      <c r="U300" s="1"/>
    </row>
    <row r="301" spans="1:21">
      <c r="A301" s="3"/>
      <c r="B301" s="4"/>
      <c r="C301" s="71"/>
      <c r="D301" s="72"/>
      <c r="E301" s="71"/>
      <c r="F301" s="71"/>
      <c r="G301" s="2"/>
      <c r="H301" s="1"/>
      <c r="I301" s="11"/>
      <c r="M301" s="1"/>
      <c r="N301" s="1"/>
      <c r="O301" s="1"/>
      <c r="P301" s="1"/>
      <c r="Q301" s="1"/>
      <c r="R301" s="1"/>
      <c r="S301" s="1"/>
      <c r="T301" s="1"/>
      <c r="U301" s="1"/>
    </row>
    <row r="302" spans="1:21">
      <c r="A302" s="3"/>
      <c r="B302" s="4"/>
      <c r="C302" s="71"/>
      <c r="D302" s="72"/>
      <c r="E302" s="71"/>
      <c r="F302" s="71"/>
      <c r="G302" s="2"/>
      <c r="H302" s="1"/>
      <c r="I302" s="11"/>
      <c r="M302" s="1"/>
      <c r="N302" s="1"/>
      <c r="O302" s="1"/>
      <c r="P302" s="1"/>
      <c r="Q302" s="1"/>
      <c r="R302" s="1"/>
      <c r="S302" s="1"/>
      <c r="T302" s="1"/>
      <c r="U302" s="1"/>
    </row>
    <row r="303" spans="1:21">
      <c r="A303" s="3"/>
      <c r="B303" s="4"/>
      <c r="C303" s="71"/>
      <c r="D303" s="72"/>
      <c r="E303" s="71"/>
      <c r="F303" s="71"/>
      <c r="G303" s="2"/>
      <c r="H303" s="1"/>
      <c r="I303" s="11"/>
      <c r="M303" s="1"/>
      <c r="N303" s="1"/>
      <c r="O303" s="1"/>
      <c r="P303" s="1"/>
      <c r="Q303" s="1"/>
      <c r="R303" s="1"/>
      <c r="S303" s="1"/>
      <c r="T303" s="1"/>
      <c r="U303" s="1"/>
    </row>
    <row r="304" spans="1:21">
      <c r="A304" s="3"/>
      <c r="B304" s="4"/>
      <c r="C304" s="71"/>
      <c r="D304" s="72"/>
      <c r="E304" s="71"/>
      <c r="F304" s="71"/>
      <c r="G304" s="2"/>
      <c r="H304" s="1"/>
      <c r="I304" s="11"/>
      <c r="M304" s="1"/>
      <c r="N304" s="1"/>
      <c r="O304" s="1"/>
      <c r="P304" s="1"/>
      <c r="Q304" s="1"/>
      <c r="R304" s="1"/>
      <c r="S304" s="1"/>
      <c r="T304" s="1"/>
      <c r="U304" s="1"/>
    </row>
    <row r="305" spans="1:21">
      <c r="A305" s="3"/>
      <c r="B305" s="4"/>
      <c r="C305" s="71"/>
      <c r="D305" s="72"/>
      <c r="E305" s="71"/>
      <c r="F305" s="71"/>
      <c r="G305" s="2"/>
      <c r="H305" s="1"/>
      <c r="I305" s="11"/>
      <c r="M305" s="1"/>
      <c r="N305" s="1"/>
      <c r="O305" s="1"/>
      <c r="P305" s="1"/>
      <c r="Q305" s="1"/>
      <c r="R305" s="1"/>
      <c r="S305" s="1"/>
      <c r="T305" s="1"/>
      <c r="U305" s="1"/>
    </row>
    <row r="306" spans="1:21">
      <c r="A306" s="3"/>
      <c r="B306" s="4"/>
      <c r="C306" s="71"/>
      <c r="D306" s="72"/>
      <c r="E306" s="71"/>
      <c r="F306" s="71"/>
      <c r="G306" s="2"/>
      <c r="H306" s="1"/>
      <c r="I306" s="11"/>
      <c r="M306" s="1"/>
      <c r="N306" s="1"/>
      <c r="O306" s="1"/>
      <c r="P306" s="1"/>
      <c r="Q306" s="1"/>
      <c r="R306" s="1"/>
      <c r="S306" s="1"/>
      <c r="T306" s="1"/>
      <c r="U306" s="1"/>
    </row>
    <row r="307" spans="1:21">
      <c r="A307" s="3"/>
      <c r="B307" s="4"/>
      <c r="C307" s="71"/>
      <c r="D307" s="72"/>
      <c r="E307" s="71"/>
      <c r="F307" s="71"/>
      <c r="G307" s="2"/>
      <c r="H307" s="1"/>
      <c r="I307" s="11"/>
      <c r="M307" s="1"/>
      <c r="N307" s="1"/>
      <c r="O307" s="1"/>
      <c r="P307" s="1"/>
      <c r="Q307" s="1"/>
      <c r="R307" s="1"/>
      <c r="S307" s="1"/>
      <c r="T307" s="1"/>
      <c r="U307" s="1"/>
    </row>
    <row r="308" spans="1:21">
      <c r="A308" s="3"/>
      <c r="B308" s="4"/>
      <c r="C308" s="71"/>
      <c r="D308" s="72"/>
      <c r="E308" s="71"/>
      <c r="F308" s="71"/>
      <c r="G308" s="2"/>
      <c r="H308" s="1"/>
      <c r="I308" s="11"/>
      <c r="M308" s="1"/>
      <c r="N308" s="1"/>
      <c r="O308" s="1"/>
      <c r="P308" s="1"/>
      <c r="Q308" s="1"/>
      <c r="R308" s="1"/>
      <c r="S308" s="1"/>
      <c r="T308" s="1"/>
      <c r="U308" s="1"/>
    </row>
    <row r="309" spans="1:21">
      <c r="A309" s="3"/>
      <c r="B309" s="4"/>
      <c r="C309" s="71"/>
      <c r="D309" s="72"/>
      <c r="E309" s="71"/>
      <c r="F309" s="71"/>
      <c r="G309" s="2"/>
      <c r="H309" s="1"/>
      <c r="I309" s="11"/>
      <c r="M309" s="1"/>
      <c r="N309" s="1"/>
      <c r="O309" s="1"/>
      <c r="P309" s="1"/>
      <c r="Q309" s="1"/>
      <c r="R309" s="1"/>
      <c r="S309" s="1"/>
      <c r="T309" s="1"/>
      <c r="U309" s="1"/>
    </row>
    <row r="310" spans="1:21">
      <c r="A310" s="3"/>
      <c r="B310" s="4"/>
      <c r="C310" s="71"/>
      <c r="D310" s="72"/>
      <c r="E310" s="71"/>
      <c r="F310" s="71"/>
      <c r="G310" s="2"/>
      <c r="H310" s="1"/>
      <c r="I310" s="1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s="1" customFormat="1">
      <c r="A311" s="3"/>
      <c r="B311" s="4"/>
      <c r="C311" s="71"/>
      <c r="D311" s="72"/>
      <c r="E311" s="71"/>
      <c r="F311" s="71"/>
      <c r="G311" s="2"/>
      <c r="I311" s="11"/>
      <c r="J311"/>
      <c r="K311"/>
      <c r="L311"/>
    </row>
    <row r="312" spans="1:21">
      <c r="A312" s="3"/>
      <c r="B312" s="4"/>
      <c r="C312" s="71"/>
      <c r="D312" s="72"/>
      <c r="E312" s="71"/>
      <c r="F312" s="71"/>
      <c r="G312" s="2"/>
      <c r="H312" s="1"/>
      <c r="I312" s="11"/>
      <c r="M312" s="1"/>
      <c r="N312" s="1"/>
      <c r="O312" s="1"/>
      <c r="P312" s="1"/>
      <c r="Q312" s="1"/>
      <c r="R312" s="1"/>
      <c r="S312" s="1"/>
      <c r="T312" s="1"/>
      <c r="U312" s="1"/>
    </row>
    <row r="313" spans="1:21">
      <c r="A313" s="3"/>
      <c r="B313" s="4"/>
      <c r="C313" s="71"/>
      <c r="D313" s="72"/>
      <c r="E313" s="71"/>
      <c r="F313" s="71"/>
      <c r="G313" s="2"/>
      <c r="H313" s="1"/>
      <c r="I313" s="1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s="1" customFormat="1">
      <c r="A314" s="3"/>
      <c r="B314" s="4"/>
      <c r="C314" s="71"/>
      <c r="D314" s="72"/>
      <c r="E314" s="71"/>
      <c r="F314" s="71"/>
      <c r="G314" s="2"/>
      <c r="I314" s="11"/>
      <c r="J314"/>
      <c r="K314"/>
      <c r="L314"/>
    </row>
    <row r="315" spans="1:21">
      <c r="A315" s="3"/>
      <c r="B315" s="4"/>
      <c r="C315" s="71"/>
      <c r="D315" s="72"/>
      <c r="E315" s="71"/>
      <c r="F315" s="71"/>
      <c r="G315" s="2"/>
      <c r="H315" s="1"/>
      <c r="I315" s="11"/>
      <c r="M315" s="1"/>
      <c r="N315" s="1"/>
      <c r="O315" s="1"/>
      <c r="P315" s="1"/>
      <c r="Q315" s="1"/>
      <c r="R315" s="1"/>
      <c r="S315" s="1"/>
      <c r="T315" s="1"/>
      <c r="U315" s="1"/>
    </row>
    <row r="316" spans="1:21">
      <c r="A316" s="3"/>
      <c r="B316" s="4"/>
      <c r="C316" s="71"/>
      <c r="D316" s="72"/>
      <c r="E316" s="71"/>
      <c r="F316" s="71"/>
      <c r="G316" s="2"/>
      <c r="H316" s="1"/>
      <c r="I316" s="11"/>
      <c r="M316" s="1"/>
      <c r="N316" s="1"/>
      <c r="O316" s="1"/>
      <c r="P316" s="1"/>
      <c r="Q316" s="1"/>
      <c r="R316" s="1"/>
      <c r="S316" s="1"/>
      <c r="T316" s="1"/>
      <c r="U316" s="1"/>
    </row>
    <row r="317" spans="1:21">
      <c r="A317" s="3"/>
      <c r="B317" s="4"/>
      <c r="C317" s="71"/>
      <c r="D317" s="72"/>
      <c r="E317" s="71"/>
      <c r="F317" s="71"/>
      <c r="G317" s="2"/>
      <c r="H317" s="1"/>
      <c r="I317" s="11"/>
      <c r="M317" s="1"/>
      <c r="N317" s="1"/>
      <c r="O317" s="1"/>
      <c r="P317" s="1"/>
      <c r="Q317" s="1"/>
      <c r="R317" s="1"/>
      <c r="S317" s="1"/>
      <c r="T317" s="1"/>
      <c r="U317" s="1"/>
    </row>
    <row r="318" spans="1:21">
      <c r="A318" s="3"/>
      <c r="B318" s="4"/>
      <c r="C318" s="71"/>
      <c r="D318" s="72"/>
      <c r="E318" s="71"/>
      <c r="F318" s="71"/>
      <c r="G318" s="2"/>
      <c r="H318" s="1"/>
      <c r="I318" s="11"/>
      <c r="M318" s="1"/>
      <c r="N318" s="1"/>
      <c r="O318" s="1"/>
      <c r="P318" s="1"/>
      <c r="Q318" s="1"/>
      <c r="R318" s="1"/>
      <c r="S318" s="1"/>
      <c r="T318" s="1"/>
      <c r="U318" s="1"/>
    </row>
    <row r="319" spans="1:21">
      <c r="A319" s="3"/>
      <c r="B319" s="4"/>
      <c r="C319" s="71"/>
      <c r="D319" s="72"/>
      <c r="E319" s="71"/>
      <c r="F319" s="71"/>
      <c r="G319" s="2"/>
      <c r="H319" s="1"/>
      <c r="I319" s="11"/>
      <c r="M319" s="1"/>
      <c r="N319" s="1"/>
      <c r="O319" s="1"/>
      <c r="P319" s="1"/>
      <c r="Q319" s="1"/>
      <c r="R319" s="1"/>
      <c r="S319" s="1"/>
      <c r="T319" s="1"/>
      <c r="U319" s="1"/>
    </row>
    <row r="320" spans="1:21">
      <c r="A320" s="3"/>
      <c r="B320" s="4"/>
      <c r="C320" s="71"/>
      <c r="D320" s="72"/>
      <c r="E320" s="71"/>
      <c r="F320" s="71"/>
      <c r="G320" s="2"/>
      <c r="H320" s="1"/>
      <c r="I320" s="11"/>
      <c r="M320" s="1"/>
      <c r="N320" s="1"/>
      <c r="O320" s="1"/>
      <c r="P320" s="1"/>
      <c r="Q320" s="1"/>
      <c r="R320" s="1"/>
      <c r="S320" s="1"/>
      <c r="T320" s="1"/>
      <c r="U320" s="1"/>
    </row>
    <row r="321" spans="1:21">
      <c r="A321" s="3"/>
      <c r="B321" s="4"/>
      <c r="C321" s="71"/>
      <c r="D321" s="72"/>
      <c r="E321" s="71"/>
      <c r="F321" s="71"/>
      <c r="G321" s="2"/>
      <c r="H321" s="1"/>
      <c r="I321" s="11"/>
      <c r="M321" s="1"/>
      <c r="N321" s="1"/>
      <c r="O321" s="1"/>
      <c r="P321" s="1"/>
      <c r="Q321" s="1"/>
      <c r="R321" s="1"/>
      <c r="S321" s="1"/>
      <c r="T321" s="1"/>
      <c r="U321" s="1"/>
    </row>
    <row r="322" spans="1:21">
      <c r="A322" s="3"/>
      <c r="B322" s="4"/>
      <c r="C322" s="71"/>
      <c r="D322" s="72"/>
      <c r="E322" s="71"/>
      <c r="F322" s="71"/>
      <c r="G322" s="2"/>
      <c r="H322" s="1"/>
      <c r="I322" s="11"/>
      <c r="M322" s="1"/>
      <c r="N322" s="1"/>
      <c r="O322" s="1"/>
      <c r="P322" s="1"/>
      <c r="Q322" s="1"/>
      <c r="R322" s="1"/>
      <c r="S322" s="1"/>
      <c r="T322" s="1"/>
      <c r="U322" s="1"/>
    </row>
    <row r="323" spans="1:21">
      <c r="A323" s="3"/>
      <c r="B323" s="4"/>
      <c r="C323" s="71"/>
      <c r="D323" s="72"/>
      <c r="E323" s="71"/>
      <c r="F323" s="71"/>
      <c r="G323" s="2"/>
      <c r="H323" s="1"/>
      <c r="I323" s="11"/>
      <c r="M323" s="1"/>
      <c r="N323" s="1"/>
      <c r="O323" s="1"/>
      <c r="P323" s="1"/>
      <c r="Q323" s="1"/>
      <c r="R323" s="1"/>
      <c r="S323" s="1"/>
      <c r="T323" s="1"/>
      <c r="U323" s="1"/>
    </row>
    <row r="324" spans="1:21">
      <c r="A324" s="3"/>
      <c r="B324" s="4"/>
      <c r="C324" s="71"/>
      <c r="D324" s="72"/>
      <c r="E324" s="71"/>
      <c r="F324" s="71"/>
      <c r="G324" s="2"/>
      <c r="H324" s="1"/>
      <c r="I324" s="11"/>
      <c r="M324" s="1"/>
      <c r="N324" s="1"/>
      <c r="O324" s="1"/>
      <c r="P324" s="1"/>
      <c r="Q324" s="1"/>
      <c r="R324" s="1"/>
      <c r="S324" s="1"/>
      <c r="T324" s="1"/>
      <c r="U324" s="1"/>
    </row>
    <row r="325" spans="1:21">
      <c r="A325" s="3"/>
      <c r="B325" s="4"/>
      <c r="C325" s="71"/>
      <c r="D325" s="72"/>
      <c r="E325" s="71"/>
      <c r="F325" s="71"/>
      <c r="G325" s="2"/>
      <c r="H325" s="1"/>
      <c r="I325" s="11"/>
      <c r="M325" s="1"/>
      <c r="N325" s="1"/>
      <c r="O325" s="1"/>
      <c r="P325" s="1"/>
      <c r="Q325" s="1"/>
      <c r="R325" s="1"/>
      <c r="S325" s="1"/>
      <c r="T325" s="1"/>
      <c r="U325" s="1"/>
    </row>
    <row r="326" spans="1:21">
      <c r="A326" s="3"/>
      <c r="B326" s="4"/>
      <c r="C326" s="71"/>
      <c r="D326" s="72"/>
      <c r="E326" s="71"/>
      <c r="F326" s="71"/>
      <c r="G326" s="2"/>
      <c r="H326" s="1"/>
      <c r="I326" s="11"/>
      <c r="M326" s="1"/>
      <c r="N326" s="1"/>
      <c r="O326" s="1"/>
      <c r="P326" s="1"/>
      <c r="Q326" s="1"/>
      <c r="R326" s="1"/>
      <c r="S326" s="1"/>
      <c r="T326" s="1"/>
      <c r="U326" s="1"/>
    </row>
    <row r="327" spans="1:21">
      <c r="A327" s="3"/>
      <c r="B327" s="4"/>
      <c r="C327" s="71"/>
      <c r="D327" s="72"/>
      <c r="E327" s="71"/>
      <c r="F327" s="71"/>
      <c r="G327" s="2"/>
      <c r="H327" s="1"/>
      <c r="I327" s="11"/>
      <c r="M327" s="1"/>
      <c r="N327" s="1"/>
      <c r="O327" s="1"/>
      <c r="P327" s="1"/>
      <c r="Q327" s="1"/>
      <c r="R327" s="1"/>
      <c r="S327" s="1"/>
      <c r="T327" s="1"/>
      <c r="U327" s="1"/>
    </row>
    <row r="328" spans="1:21">
      <c r="A328" s="3"/>
      <c r="B328" s="4"/>
      <c r="C328" s="71"/>
      <c r="D328" s="72"/>
      <c r="E328" s="71"/>
      <c r="F328" s="71"/>
      <c r="G328" s="2"/>
      <c r="H328" s="1"/>
      <c r="I328" s="11"/>
      <c r="M328" s="1"/>
      <c r="N328" s="1"/>
      <c r="O328" s="1"/>
      <c r="P328" s="1"/>
      <c r="Q328" s="1"/>
      <c r="R328" s="1"/>
      <c r="S328" s="1"/>
      <c r="T328" s="1"/>
      <c r="U328" s="1"/>
    </row>
    <row r="329" spans="1:21">
      <c r="A329" s="3"/>
      <c r="B329" s="4"/>
      <c r="C329" s="71"/>
      <c r="D329" s="72"/>
      <c r="E329" s="71"/>
      <c r="F329" s="71"/>
      <c r="G329" s="2"/>
      <c r="H329" s="1"/>
      <c r="I329" s="11"/>
      <c r="M329" s="1"/>
      <c r="N329" s="1"/>
      <c r="O329" s="1"/>
      <c r="P329" s="1"/>
      <c r="Q329" s="1"/>
      <c r="R329" s="1"/>
      <c r="S329" s="1"/>
      <c r="T329" s="1"/>
      <c r="U329" s="1"/>
    </row>
    <row r="330" spans="1:21">
      <c r="A330" s="3"/>
      <c r="B330" s="4"/>
      <c r="C330" s="71"/>
      <c r="D330" s="72"/>
      <c r="E330" s="71"/>
      <c r="F330" s="71"/>
      <c r="G330" s="2"/>
      <c r="H330" s="1"/>
      <c r="I330" s="11"/>
      <c r="M330" s="1"/>
      <c r="N330" s="1"/>
      <c r="O330" s="1"/>
      <c r="P330" s="1"/>
      <c r="Q330" s="1"/>
      <c r="R330" s="1"/>
      <c r="S330" s="1"/>
      <c r="T330" s="1"/>
      <c r="U330" s="1"/>
    </row>
    <row r="331" spans="1:21">
      <c r="A331" s="3"/>
      <c r="B331" s="4"/>
      <c r="C331" s="71"/>
      <c r="D331" s="72"/>
      <c r="E331" s="71"/>
      <c r="F331" s="71"/>
      <c r="G331" s="2"/>
      <c r="H331" s="1"/>
      <c r="I331" s="11"/>
      <c r="M331" s="1"/>
      <c r="N331" s="1"/>
      <c r="O331" s="1"/>
      <c r="P331" s="1"/>
      <c r="Q331" s="1"/>
      <c r="R331" s="1"/>
      <c r="S331" s="1"/>
      <c r="T331" s="1"/>
      <c r="U331" s="1"/>
    </row>
    <row r="332" spans="1:21">
      <c r="A332" s="3"/>
      <c r="B332" s="4"/>
      <c r="C332" s="71"/>
      <c r="D332" s="72"/>
      <c r="E332" s="71"/>
      <c r="F332" s="71"/>
      <c r="G332" s="2"/>
      <c r="H332" s="1"/>
      <c r="I332" s="11"/>
      <c r="M332" s="1"/>
      <c r="N332" s="1"/>
      <c r="O332" s="1"/>
      <c r="P332" s="1"/>
      <c r="Q332" s="1"/>
      <c r="R332" s="1"/>
      <c r="S332" s="1"/>
      <c r="T332" s="1"/>
      <c r="U332" s="1"/>
    </row>
    <row r="333" spans="1:21">
      <c r="A333" s="3"/>
      <c r="B333" s="4"/>
      <c r="C333" s="71"/>
      <c r="D333" s="72"/>
      <c r="E333" s="71"/>
      <c r="F333" s="71"/>
      <c r="G333" s="2"/>
      <c r="H333" s="1"/>
      <c r="I333" s="11"/>
      <c r="M333" s="1"/>
      <c r="N333" s="1"/>
      <c r="O333" s="1"/>
      <c r="P333" s="1"/>
      <c r="Q333" s="1"/>
      <c r="R333" s="1"/>
      <c r="S333" s="1"/>
      <c r="T333" s="1"/>
      <c r="U333" s="1"/>
    </row>
    <row r="334" spans="1:21">
      <c r="A334" s="3"/>
      <c r="B334" s="4"/>
      <c r="C334" s="71"/>
      <c r="D334" s="72"/>
      <c r="E334" s="71"/>
      <c r="F334" s="71"/>
      <c r="G334" s="2"/>
      <c r="H334" s="1"/>
      <c r="I334" s="11"/>
      <c r="M334" s="1"/>
      <c r="N334" s="1"/>
      <c r="O334" s="1"/>
      <c r="P334" s="1"/>
      <c r="Q334" s="1"/>
      <c r="R334" s="1"/>
      <c r="S334" s="1"/>
      <c r="T334" s="1"/>
      <c r="U334" s="1"/>
    </row>
    <row r="335" spans="1:21">
      <c r="A335" s="3"/>
      <c r="B335" s="4"/>
      <c r="C335" s="71"/>
      <c r="D335" s="72"/>
      <c r="E335" s="71"/>
      <c r="F335" s="71"/>
      <c r="G335" s="2"/>
      <c r="H335" s="1"/>
      <c r="I335" s="11"/>
      <c r="M335" s="1"/>
      <c r="N335" s="1"/>
      <c r="O335" s="1"/>
      <c r="P335" s="1"/>
      <c r="Q335" s="1"/>
      <c r="R335" s="1"/>
      <c r="S335" s="1"/>
      <c r="T335" s="1"/>
      <c r="U335" s="1"/>
    </row>
    <row r="336" spans="1:21">
      <c r="A336" s="3"/>
      <c r="B336" s="4"/>
      <c r="C336" s="71"/>
      <c r="D336" s="72"/>
      <c r="E336" s="71"/>
      <c r="F336" s="71"/>
      <c r="G336" s="2"/>
      <c r="H336" s="1"/>
      <c r="I336" s="11"/>
      <c r="M336" s="1"/>
      <c r="N336" s="1"/>
      <c r="O336" s="1"/>
      <c r="P336" s="1"/>
      <c r="Q336" s="1"/>
      <c r="R336" s="1"/>
      <c r="S336" s="1"/>
      <c r="T336" s="1"/>
      <c r="U336" s="1"/>
    </row>
    <row r="337" spans="1:21">
      <c r="A337" s="3"/>
      <c r="B337" s="4"/>
      <c r="C337" s="71"/>
      <c r="D337" s="72"/>
      <c r="E337" s="71"/>
      <c r="F337" s="71"/>
      <c r="G337" s="2"/>
      <c r="H337" s="1"/>
      <c r="I337" s="11"/>
      <c r="M337" s="1"/>
      <c r="N337" s="1"/>
      <c r="O337" s="1"/>
      <c r="P337" s="1"/>
      <c r="Q337" s="1"/>
      <c r="R337" s="1"/>
      <c r="S337" s="1"/>
      <c r="T337" s="1"/>
      <c r="U337" s="1"/>
    </row>
    <row r="338" spans="1:21">
      <c r="A338" s="3"/>
      <c r="B338" s="4"/>
      <c r="C338" s="71"/>
      <c r="D338" s="72"/>
      <c r="E338" s="71"/>
      <c r="F338" s="71"/>
      <c r="G338" s="2"/>
      <c r="H338" s="1"/>
      <c r="I338" s="11"/>
      <c r="M338" s="1"/>
      <c r="N338" s="1"/>
      <c r="O338" s="1"/>
      <c r="P338" s="1"/>
      <c r="Q338" s="1"/>
      <c r="R338" s="1"/>
      <c r="S338" s="1"/>
      <c r="T338" s="1"/>
      <c r="U338" s="1"/>
    </row>
    <row r="339" spans="1:21">
      <c r="A339" s="3"/>
      <c r="B339" s="4"/>
      <c r="C339" s="71"/>
      <c r="D339" s="72"/>
      <c r="E339" s="71"/>
      <c r="F339" s="71"/>
      <c r="G339" s="2"/>
      <c r="H339" s="1"/>
      <c r="I339" s="11"/>
      <c r="M339" s="1"/>
      <c r="N339" s="1"/>
      <c r="O339" s="1"/>
      <c r="P339" s="1"/>
      <c r="Q339" s="1"/>
      <c r="R339" s="1"/>
      <c r="S339" s="1"/>
      <c r="T339" s="1"/>
      <c r="U339" s="1"/>
    </row>
    <row r="340" spans="1:21">
      <c r="A340" s="3"/>
      <c r="B340" s="4"/>
      <c r="C340" s="71"/>
      <c r="D340" s="72"/>
      <c r="E340" s="71"/>
      <c r="F340" s="71"/>
      <c r="G340" s="2"/>
      <c r="H340" s="1"/>
      <c r="I340" s="11"/>
      <c r="M340" s="1"/>
      <c r="N340" s="1"/>
      <c r="O340" s="1"/>
      <c r="P340" s="1"/>
      <c r="Q340" s="1"/>
      <c r="R340" s="1"/>
      <c r="S340" s="1"/>
      <c r="T340" s="1"/>
      <c r="U340" s="1"/>
    </row>
    <row r="341" spans="1:21">
      <c r="A341" s="3"/>
      <c r="B341" s="4"/>
      <c r="C341" s="71"/>
      <c r="D341" s="72"/>
      <c r="E341" s="71"/>
      <c r="F341" s="71"/>
      <c r="G341" s="2"/>
      <c r="H341" s="1"/>
      <c r="I341" s="11"/>
      <c r="M341" s="1"/>
      <c r="N341" s="1"/>
      <c r="O341" s="1"/>
      <c r="P341" s="1"/>
      <c r="Q341" s="1"/>
      <c r="R341" s="1"/>
      <c r="S341" s="1"/>
      <c r="T341" s="1"/>
      <c r="U341" s="1"/>
    </row>
    <row r="342" spans="1:21">
      <c r="A342" s="3"/>
      <c r="B342" s="4"/>
      <c r="C342" s="71"/>
      <c r="D342" s="72"/>
      <c r="E342" s="71"/>
      <c r="F342" s="71"/>
      <c r="G342" s="2"/>
      <c r="H342" s="1"/>
      <c r="I342" s="11"/>
      <c r="M342" s="1"/>
      <c r="N342" s="1"/>
      <c r="O342" s="1"/>
      <c r="P342" s="1"/>
      <c r="Q342" s="1"/>
      <c r="R342" s="1"/>
      <c r="S342" s="1"/>
      <c r="T342" s="1"/>
      <c r="U342" s="1"/>
    </row>
    <row r="343" spans="1:21">
      <c r="A343" s="3"/>
      <c r="B343" s="4"/>
      <c r="C343" s="71"/>
      <c r="D343" s="72"/>
      <c r="E343" s="71"/>
      <c r="F343" s="71"/>
      <c r="G343" s="2"/>
      <c r="H343" s="1"/>
      <c r="I343" s="11"/>
      <c r="M343" s="1"/>
      <c r="N343" s="1"/>
      <c r="O343" s="1"/>
      <c r="P343" s="1"/>
      <c r="Q343" s="1"/>
      <c r="R343" s="1"/>
      <c r="S343" s="1"/>
      <c r="T343" s="1"/>
      <c r="U343" s="1"/>
    </row>
    <row r="344" spans="1:21">
      <c r="A344" s="3"/>
      <c r="B344" s="4"/>
      <c r="C344" s="71"/>
      <c r="D344" s="72"/>
      <c r="E344" s="71"/>
      <c r="F344" s="71"/>
      <c r="G344" s="2"/>
      <c r="H344" s="1"/>
      <c r="I344" s="11"/>
      <c r="M344" s="1"/>
      <c r="N344" s="1"/>
      <c r="O344" s="1"/>
      <c r="P344" s="1"/>
      <c r="Q344" s="1"/>
      <c r="R344" s="1"/>
      <c r="S344" s="1"/>
      <c r="T344" s="1"/>
      <c r="U344" s="1"/>
    </row>
    <row r="345" spans="1:21">
      <c r="A345" s="3"/>
      <c r="B345" s="4"/>
      <c r="C345" s="71"/>
      <c r="D345" s="72"/>
      <c r="E345" s="71"/>
      <c r="F345" s="71"/>
      <c r="G345" s="2"/>
      <c r="H345" s="1"/>
      <c r="I345" s="11"/>
      <c r="M345" s="1"/>
      <c r="N345" s="1"/>
      <c r="O345" s="1"/>
      <c r="P345" s="1"/>
      <c r="Q345" s="1"/>
      <c r="R345" s="1"/>
      <c r="S345" s="1"/>
      <c r="T345" s="1"/>
      <c r="U345" s="1"/>
    </row>
    <row r="346" spans="1:21">
      <c r="A346" s="3"/>
      <c r="B346" s="4"/>
      <c r="C346" s="71"/>
      <c r="D346" s="72"/>
      <c r="E346" s="71"/>
      <c r="F346" s="71"/>
      <c r="G346" s="2"/>
      <c r="H346" s="1"/>
      <c r="I346" s="11"/>
      <c r="M346" s="1"/>
      <c r="N346" s="1"/>
      <c r="O346" s="1"/>
      <c r="P346" s="1"/>
      <c r="Q346" s="1"/>
      <c r="R346" s="1"/>
      <c r="S346" s="1"/>
      <c r="T346" s="1"/>
      <c r="U346" s="1"/>
    </row>
    <row r="347" spans="1:21">
      <c r="A347" s="3"/>
      <c r="B347" s="4"/>
      <c r="C347" s="71"/>
      <c r="D347" s="72"/>
      <c r="E347" s="71"/>
      <c r="F347" s="71"/>
      <c r="G347" s="2"/>
      <c r="H347" s="1"/>
      <c r="I347" s="11"/>
      <c r="M347" s="1"/>
      <c r="N347" s="1"/>
      <c r="O347" s="1"/>
      <c r="P347" s="1"/>
      <c r="Q347" s="1"/>
      <c r="R347" s="1"/>
      <c r="S347" s="1"/>
      <c r="T347" s="1"/>
      <c r="U347" s="1"/>
    </row>
    <row r="348" spans="1:21">
      <c r="A348" s="3"/>
      <c r="B348" s="4"/>
      <c r="C348" s="71"/>
      <c r="D348" s="72"/>
      <c r="E348" s="71"/>
      <c r="F348" s="71"/>
      <c r="G348" s="2"/>
      <c r="H348" s="1"/>
      <c r="I348" s="11"/>
      <c r="M348" s="1"/>
      <c r="N348" s="1"/>
      <c r="O348" s="1"/>
      <c r="P348" s="1"/>
      <c r="Q348" s="1"/>
      <c r="R348" s="1"/>
      <c r="S348" s="1"/>
      <c r="T348" s="1"/>
      <c r="U348" s="1"/>
    </row>
    <row r="349" spans="1:21">
      <c r="A349" s="3"/>
      <c r="B349" s="4"/>
      <c r="C349" s="71"/>
      <c r="D349" s="72"/>
      <c r="E349" s="71"/>
      <c r="F349" s="71"/>
      <c r="G349" s="2"/>
      <c r="H349" s="1"/>
      <c r="I349" s="11"/>
      <c r="M349" s="1"/>
      <c r="N349" s="1"/>
      <c r="O349" s="1"/>
      <c r="P349" s="1"/>
      <c r="Q349" s="1"/>
      <c r="R349" s="1"/>
      <c r="S349" s="1"/>
      <c r="T349" s="1"/>
      <c r="U349" s="1"/>
    </row>
    <row r="350" spans="1:21">
      <c r="A350" s="3"/>
      <c r="B350" s="4"/>
      <c r="C350" s="71"/>
      <c r="D350" s="72"/>
      <c r="E350" s="71"/>
      <c r="F350" s="71"/>
      <c r="G350" s="2"/>
      <c r="H350" s="1"/>
      <c r="I350" s="11"/>
      <c r="M350" s="1"/>
      <c r="N350" s="1"/>
      <c r="O350" s="1"/>
      <c r="P350" s="1"/>
      <c r="Q350" s="1"/>
      <c r="R350" s="1"/>
      <c r="S350" s="1"/>
      <c r="T350" s="1"/>
      <c r="U350" s="1"/>
    </row>
    <row r="351" spans="1:21">
      <c r="A351" s="3"/>
      <c r="B351" s="4"/>
      <c r="C351" s="71"/>
      <c r="D351" s="72"/>
      <c r="E351" s="71"/>
      <c r="F351" s="71"/>
      <c r="G351" s="2"/>
      <c r="H351" s="1"/>
      <c r="I351" s="11"/>
      <c r="M351" s="1"/>
      <c r="N351" s="1"/>
      <c r="O351" s="1"/>
      <c r="P351" s="1"/>
      <c r="Q351" s="1"/>
      <c r="R351" s="1"/>
      <c r="S351" s="1"/>
      <c r="T351" s="1"/>
      <c r="U351" s="1"/>
    </row>
    <row r="352" spans="1:21">
      <c r="A352" s="3"/>
      <c r="B352" s="4"/>
      <c r="C352" s="71"/>
      <c r="D352" s="72"/>
      <c r="E352" s="71"/>
      <c r="F352" s="71"/>
      <c r="G352" s="2"/>
      <c r="H352" s="1"/>
      <c r="I352" s="11"/>
      <c r="M352" s="1"/>
      <c r="N352" s="1"/>
      <c r="O352" s="1"/>
      <c r="P352" s="1"/>
      <c r="Q352" s="1"/>
      <c r="R352" s="1"/>
      <c r="S352" s="1"/>
      <c r="T352" s="1"/>
      <c r="U352" s="1"/>
    </row>
    <row r="353" spans="1:21">
      <c r="A353" s="3"/>
      <c r="B353" s="4"/>
      <c r="C353" s="71"/>
      <c r="D353" s="72"/>
      <c r="E353" s="71"/>
      <c r="F353" s="71"/>
      <c r="G353" s="2"/>
      <c r="H353" s="1"/>
      <c r="I353" s="11"/>
      <c r="M353" s="1"/>
      <c r="N353" s="1"/>
      <c r="O353" s="1"/>
      <c r="P353" s="1"/>
      <c r="Q353" s="1"/>
      <c r="R353" s="1"/>
      <c r="S353" s="1"/>
      <c r="T353" s="1"/>
      <c r="U353" s="1"/>
    </row>
    <row r="354" spans="1:21">
      <c r="A354" s="3"/>
      <c r="B354" s="4"/>
      <c r="C354" s="71"/>
      <c r="D354" s="72"/>
      <c r="E354" s="71"/>
      <c r="F354" s="71"/>
      <c r="G354" s="2"/>
      <c r="H354" s="1"/>
      <c r="I354" s="11"/>
      <c r="M354" s="1"/>
      <c r="N354" s="1"/>
      <c r="O354" s="1"/>
      <c r="P354" s="1"/>
      <c r="Q354" s="1"/>
      <c r="R354" s="1"/>
      <c r="S354" s="1"/>
      <c r="T354" s="1"/>
      <c r="U354" s="1"/>
    </row>
    <row r="355" spans="1:21">
      <c r="A355" s="3"/>
      <c r="B355" s="4"/>
      <c r="C355" s="71"/>
      <c r="D355" s="72"/>
      <c r="E355" s="71"/>
      <c r="F355" s="71"/>
      <c r="G355" s="2"/>
      <c r="H355" s="1"/>
      <c r="I355" s="11"/>
      <c r="M355" s="1"/>
      <c r="N355" s="1"/>
      <c r="O355" s="1"/>
      <c r="P355" s="1"/>
      <c r="Q355" s="1"/>
      <c r="R355" s="1"/>
      <c r="S355" s="1"/>
      <c r="T355" s="1"/>
      <c r="U355" s="1"/>
    </row>
    <row r="356" spans="1:21">
      <c r="A356" s="3"/>
      <c r="B356" s="4"/>
      <c r="C356" s="71"/>
      <c r="D356" s="72"/>
      <c r="E356" s="71"/>
      <c r="F356" s="71"/>
      <c r="G356" s="2"/>
      <c r="H356" s="1"/>
      <c r="I356" s="11"/>
      <c r="M356" s="1"/>
      <c r="N356" s="1"/>
      <c r="O356" s="1"/>
      <c r="P356" s="1"/>
      <c r="Q356" s="1"/>
      <c r="R356" s="1"/>
      <c r="S356" s="1"/>
      <c r="T356" s="1"/>
      <c r="U356" s="1"/>
    </row>
    <row r="357" spans="1:21">
      <c r="A357" s="3"/>
      <c r="B357" s="4"/>
      <c r="C357" s="71"/>
      <c r="D357" s="72"/>
      <c r="E357" s="71"/>
      <c r="F357" s="71"/>
      <c r="G357" s="2"/>
      <c r="H357" s="1"/>
      <c r="I357" s="11"/>
      <c r="M357" s="1"/>
      <c r="N357" s="1"/>
      <c r="O357" s="1"/>
      <c r="P357" s="1"/>
      <c r="Q357" s="1"/>
      <c r="R357" s="1"/>
      <c r="S357" s="1"/>
      <c r="T357" s="1"/>
      <c r="U357" s="1"/>
    </row>
    <row r="358" spans="1:21">
      <c r="A358" s="3"/>
      <c r="B358" s="4"/>
      <c r="C358" s="71"/>
      <c r="D358" s="72"/>
      <c r="E358" s="71"/>
      <c r="F358" s="71"/>
      <c r="G358" s="2"/>
      <c r="H358" s="1"/>
      <c r="I358" s="11"/>
      <c r="M358" s="1"/>
      <c r="N358" s="1"/>
      <c r="O358" s="1"/>
      <c r="P358" s="1"/>
      <c r="Q358" s="1"/>
      <c r="R358" s="1"/>
      <c r="S358" s="1"/>
      <c r="T358" s="1"/>
      <c r="U358" s="1"/>
    </row>
    <row r="359" spans="1:21">
      <c r="A359" s="3"/>
      <c r="B359" s="4"/>
      <c r="C359" s="71"/>
      <c r="D359" s="72"/>
      <c r="E359" s="71"/>
      <c r="F359" s="71"/>
      <c r="G359" s="2"/>
      <c r="H359" s="1"/>
      <c r="I359" s="11"/>
      <c r="M359" s="1"/>
      <c r="N359" s="1"/>
      <c r="O359" s="1"/>
      <c r="P359" s="1"/>
      <c r="Q359" s="1"/>
      <c r="R359" s="1"/>
      <c r="S359" s="1"/>
      <c r="T359" s="1"/>
      <c r="U359" s="1"/>
    </row>
    <row r="360" spans="1:21">
      <c r="A360" s="3"/>
      <c r="B360" s="4"/>
      <c r="C360" s="71"/>
      <c r="D360" s="72"/>
      <c r="E360" s="71"/>
      <c r="F360" s="71"/>
      <c r="G360" s="2"/>
      <c r="H360" s="1"/>
      <c r="I360" s="11"/>
      <c r="M360" s="1"/>
      <c r="N360" s="1"/>
      <c r="O360" s="1"/>
      <c r="P360" s="1"/>
      <c r="Q360" s="1"/>
      <c r="R360" s="1"/>
      <c r="S360" s="1"/>
      <c r="T360" s="1"/>
      <c r="U360" s="1"/>
    </row>
    <row r="361" spans="1:21">
      <c r="A361" s="3"/>
      <c r="B361" s="4"/>
      <c r="C361" s="71"/>
      <c r="D361" s="72"/>
      <c r="E361" s="71"/>
      <c r="F361" s="71"/>
      <c r="G361" s="2"/>
      <c r="H361" s="1"/>
      <c r="I361" s="11"/>
      <c r="M361" s="1"/>
      <c r="N361" s="1"/>
      <c r="O361" s="1"/>
      <c r="P361" s="1"/>
      <c r="Q361" s="1"/>
      <c r="R361" s="1"/>
      <c r="S361" s="1"/>
      <c r="T361" s="1"/>
      <c r="U361" s="1"/>
    </row>
    <row r="362" spans="1:21">
      <c r="A362" s="3"/>
      <c r="B362" s="4"/>
      <c r="C362" s="71"/>
      <c r="D362" s="72"/>
      <c r="E362" s="71"/>
      <c r="F362" s="71"/>
      <c r="G362" s="2"/>
      <c r="H362" s="1"/>
      <c r="I362" s="11"/>
      <c r="M362" s="1"/>
      <c r="N362" s="1"/>
      <c r="O362" s="1"/>
      <c r="P362" s="1"/>
      <c r="Q362" s="1"/>
      <c r="R362" s="1"/>
      <c r="S362" s="1"/>
      <c r="T362" s="1"/>
      <c r="U362" s="1"/>
    </row>
    <row r="363" spans="1:21">
      <c r="A363" s="3"/>
      <c r="B363" s="4"/>
      <c r="C363" s="71"/>
      <c r="D363" s="72"/>
      <c r="E363" s="71"/>
      <c r="F363" s="71"/>
      <c r="G363" s="2"/>
      <c r="H363" s="1"/>
      <c r="I363" s="11"/>
      <c r="M363" s="1"/>
      <c r="N363" s="1"/>
      <c r="O363" s="1"/>
      <c r="P363" s="1"/>
      <c r="Q363" s="1"/>
      <c r="R363" s="1"/>
      <c r="S363" s="1"/>
      <c r="T363" s="1"/>
      <c r="U363" s="1"/>
    </row>
    <row r="364" spans="1:21">
      <c r="A364" s="3"/>
      <c r="B364" s="4"/>
      <c r="C364" s="71"/>
      <c r="D364" s="72"/>
      <c r="E364" s="71"/>
      <c r="F364" s="71"/>
      <c r="G364" s="2"/>
      <c r="H364" s="1"/>
      <c r="I364" s="11"/>
      <c r="M364" s="1"/>
      <c r="N364" s="1"/>
      <c r="O364" s="1"/>
      <c r="P364" s="1"/>
      <c r="Q364" s="1"/>
      <c r="R364" s="1"/>
      <c r="S364" s="1"/>
      <c r="T364" s="1"/>
      <c r="U364" s="1"/>
    </row>
    <row r="365" spans="1:21">
      <c r="A365" s="3"/>
      <c r="B365" s="4"/>
      <c r="C365" s="71"/>
      <c r="D365" s="72"/>
      <c r="E365" s="71"/>
      <c r="F365" s="71"/>
      <c r="G365" s="2"/>
      <c r="H365" s="1"/>
      <c r="I365" s="11"/>
      <c r="M365" s="1"/>
      <c r="N365" s="1"/>
      <c r="O365" s="1"/>
      <c r="P365" s="1"/>
      <c r="Q365" s="1"/>
      <c r="R365" s="1"/>
      <c r="S365" s="1"/>
      <c r="T365" s="1"/>
      <c r="U365" s="1"/>
    </row>
    <row r="366" spans="1:21">
      <c r="A366" s="3"/>
      <c r="B366" s="4"/>
      <c r="C366" s="71"/>
      <c r="D366" s="72"/>
      <c r="E366" s="71"/>
      <c r="F366" s="71"/>
      <c r="G366" s="2"/>
      <c r="H366" s="1"/>
      <c r="I366" s="11"/>
      <c r="M366" s="1"/>
      <c r="N366" s="1"/>
      <c r="O366" s="1"/>
      <c r="P366" s="1"/>
      <c r="Q366" s="1"/>
      <c r="R366" s="1"/>
      <c r="S366" s="1"/>
      <c r="T366" s="1"/>
      <c r="U366" s="1"/>
    </row>
    <row r="367" spans="1:21">
      <c r="A367" s="3"/>
      <c r="B367" s="4"/>
      <c r="C367" s="71"/>
      <c r="D367" s="72"/>
      <c r="E367" s="71"/>
      <c r="F367" s="71"/>
      <c r="G367" s="2"/>
      <c r="H367" s="1"/>
      <c r="I367" s="11"/>
      <c r="M367" s="1"/>
      <c r="N367" s="1"/>
      <c r="O367" s="1"/>
      <c r="P367" s="1"/>
      <c r="Q367" s="1"/>
      <c r="R367" s="1"/>
      <c r="S367" s="1"/>
      <c r="T367" s="1"/>
      <c r="U367" s="1"/>
    </row>
    <row r="368" spans="1:21">
      <c r="A368" s="3"/>
      <c r="B368" s="4"/>
      <c r="C368" s="71"/>
      <c r="D368" s="72"/>
      <c r="E368" s="71"/>
      <c r="F368" s="71"/>
      <c r="G368" s="2"/>
      <c r="H368" s="1"/>
      <c r="I368" s="11"/>
      <c r="M368" s="1"/>
      <c r="N368" s="1"/>
      <c r="O368" s="1"/>
      <c r="P368" s="1"/>
      <c r="Q368" s="1"/>
      <c r="R368" s="1"/>
      <c r="S368" s="1"/>
      <c r="T368" s="1"/>
      <c r="U368" s="1"/>
    </row>
    <row r="369" spans="1:21">
      <c r="A369" s="3"/>
      <c r="B369" s="4"/>
      <c r="C369" s="71"/>
      <c r="D369" s="72"/>
      <c r="E369" s="71"/>
      <c r="F369" s="71"/>
      <c r="G369" s="2"/>
      <c r="H369" s="1"/>
      <c r="I369" s="11"/>
      <c r="M369" s="1"/>
      <c r="N369" s="1"/>
      <c r="O369" s="1"/>
      <c r="P369" s="1"/>
      <c r="Q369" s="1"/>
      <c r="R369" s="1"/>
      <c r="S369" s="1"/>
      <c r="T369" s="1"/>
      <c r="U369" s="1"/>
    </row>
    <row r="370" spans="1:21">
      <c r="A370" s="3"/>
      <c r="B370" s="4"/>
      <c r="C370" s="71"/>
      <c r="D370" s="72"/>
      <c r="E370" s="71"/>
      <c r="F370" s="71"/>
      <c r="G370" s="2"/>
      <c r="H370" s="1"/>
      <c r="I370" s="11"/>
      <c r="M370" s="1"/>
      <c r="N370" s="1"/>
      <c r="O370" s="1"/>
      <c r="P370" s="1"/>
      <c r="Q370" s="1"/>
      <c r="R370" s="1"/>
      <c r="S370" s="1"/>
      <c r="T370" s="1"/>
      <c r="U370" s="1"/>
    </row>
    <row r="371" spans="1:21">
      <c r="A371" s="3"/>
      <c r="B371" s="4"/>
      <c r="C371" s="71"/>
      <c r="D371" s="72"/>
      <c r="E371" s="71"/>
      <c r="F371" s="71"/>
      <c r="G371" s="2"/>
      <c r="H371" s="1"/>
      <c r="I371" s="11"/>
      <c r="M371" s="1"/>
      <c r="N371" s="1"/>
      <c r="O371" s="1"/>
      <c r="P371" s="1"/>
      <c r="Q371" s="1"/>
      <c r="R371" s="1"/>
      <c r="S371" s="1"/>
      <c r="T371" s="1"/>
      <c r="U371" s="1"/>
    </row>
    <row r="372" spans="1:21">
      <c r="A372" s="3"/>
      <c r="B372" s="4"/>
      <c r="C372" s="71"/>
      <c r="D372" s="72"/>
      <c r="E372" s="71"/>
      <c r="F372" s="71"/>
      <c r="G372" s="2"/>
      <c r="H372" s="1"/>
      <c r="I372" s="11"/>
      <c r="M372" s="1"/>
      <c r="N372" s="1"/>
      <c r="O372" s="1"/>
      <c r="P372" s="1"/>
      <c r="Q372" s="1"/>
      <c r="R372" s="1"/>
      <c r="S372" s="1"/>
      <c r="T372" s="1"/>
      <c r="U372" s="1"/>
    </row>
    <row r="373" spans="1:21">
      <c r="A373" s="3"/>
      <c r="B373" s="4"/>
      <c r="C373" s="71"/>
      <c r="D373" s="72"/>
      <c r="E373" s="71"/>
      <c r="F373" s="71"/>
      <c r="G373" s="2"/>
      <c r="H373" s="1"/>
      <c r="I373" s="11"/>
      <c r="M373" s="1"/>
      <c r="N373" s="1"/>
      <c r="O373" s="1"/>
      <c r="P373" s="1"/>
      <c r="Q373" s="1"/>
      <c r="R373" s="1"/>
      <c r="S373" s="1"/>
      <c r="T373" s="1"/>
      <c r="U373" s="1"/>
    </row>
    <row r="374" spans="1:21">
      <c r="A374" s="3"/>
      <c r="B374" s="4"/>
      <c r="C374" s="71"/>
      <c r="D374" s="72"/>
      <c r="E374" s="71"/>
      <c r="F374" s="71"/>
      <c r="G374" s="2"/>
      <c r="H374" s="1"/>
      <c r="I374" s="11"/>
      <c r="M374" s="1"/>
      <c r="N374" s="1"/>
      <c r="O374" s="1"/>
      <c r="P374" s="1"/>
      <c r="Q374" s="1"/>
      <c r="R374" s="1"/>
      <c r="S374" s="1"/>
      <c r="T374" s="1"/>
      <c r="U374" s="1"/>
    </row>
    <row r="375" spans="1:21">
      <c r="A375" s="3"/>
      <c r="B375" s="4"/>
      <c r="C375" s="71"/>
      <c r="D375" s="72"/>
      <c r="E375" s="71"/>
      <c r="F375" s="71"/>
      <c r="G375" s="2"/>
      <c r="H375" s="1"/>
      <c r="I375" s="11"/>
      <c r="M375" s="1"/>
      <c r="N375" s="1"/>
      <c r="O375" s="1"/>
      <c r="P375" s="1"/>
      <c r="Q375" s="1"/>
      <c r="R375" s="1"/>
      <c r="S375" s="1"/>
      <c r="T375" s="1"/>
      <c r="U375" s="1"/>
    </row>
    <row r="376" spans="1:21">
      <c r="A376" s="3"/>
      <c r="B376" s="4"/>
      <c r="C376" s="71"/>
      <c r="D376" s="72"/>
      <c r="E376" s="71"/>
      <c r="F376" s="71"/>
      <c r="G376" s="2"/>
      <c r="H376" s="1"/>
      <c r="I376" s="11"/>
      <c r="M376" s="1"/>
      <c r="N376" s="1"/>
      <c r="O376" s="1"/>
      <c r="P376" s="1"/>
      <c r="Q376" s="1"/>
      <c r="R376" s="1"/>
      <c r="S376" s="1"/>
      <c r="T376" s="1"/>
      <c r="U376" s="1"/>
    </row>
    <row r="377" spans="1:21">
      <c r="A377" s="3"/>
      <c r="B377" s="4"/>
      <c r="C377" s="71"/>
      <c r="D377" s="72"/>
      <c r="E377" s="71"/>
      <c r="F377" s="71"/>
      <c r="G377" s="2"/>
      <c r="H377" s="1"/>
      <c r="I377" s="11"/>
      <c r="M377" s="1"/>
      <c r="N377" s="1"/>
      <c r="O377" s="1"/>
      <c r="P377" s="1"/>
      <c r="Q377" s="1"/>
      <c r="R377" s="1"/>
      <c r="S377" s="1"/>
      <c r="T377" s="1"/>
      <c r="U377" s="1"/>
    </row>
    <row r="378" spans="1:21">
      <c r="A378" s="3"/>
      <c r="B378" s="4"/>
      <c r="C378" s="71"/>
      <c r="D378" s="72"/>
      <c r="E378" s="71"/>
      <c r="F378" s="71"/>
      <c r="G378" s="2"/>
      <c r="H378" s="1"/>
      <c r="I378" s="11"/>
      <c r="M378" s="1"/>
      <c r="N378" s="1"/>
      <c r="O378" s="1"/>
      <c r="P378" s="1"/>
      <c r="Q378" s="1"/>
      <c r="R378" s="1"/>
      <c r="S378" s="1"/>
      <c r="T378" s="1"/>
      <c r="U378" s="1"/>
    </row>
    <row r="379" spans="1:21">
      <c r="A379" s="3"/>
      <c r="B379" s="4"/>
      <c r="C379" s="71"/>
      <c r="D379" s="72"/>
      <c r="E379" s="71"/>
      <c r="F379" s="71"/>
      <c r="G379" s="2"/>
      <c r="H379" s="1"/>
      <c r="I379" s="11"/>
      <c r="M379" s="1"/>
      <c r="N379" s="1"/>
      <c r="O379" s="1"/>
      <c r="P379" s="1"/>
      <c r="Q379" s="1"/>
      <c r="R379" s="1"/>
      <c r="S379" s="1"/>
      <c r="T379" s="1"/>
      <c r="U379" s="1"/>
    </row>
    <row r="380" spans="1:21">
      <c r="A380" s="3"/>
      <c r="B380" s="4"/>
      <c r="C380" s="71"/>
      <c r="D380" s="72"/>
      <c r="E380" s="71"/>
      <c r="F380" s="71"/>
      <c r="G380" s="2"/>
      <c r="H380" s="1"/>
      <c r="I380" s="11"/>
      <c r="M380" s="1"/>
      <c r="N380" s="1"/>
      <c r="O380" s="1"/>
      <c r="P380" s="1"/>
      <c r="Q380" s="1"/>
      <c r="R380" s="1"/>
      <c r="S380" s="1"/>
      <c r="T380" s="1"/>
      <c r="U380" s="1"/>
    </row>
    <row r="381" spans="1:21">
      <c r="A381" s="3"/>
      <c r="B381" s="4"/>
      <c r="C381" s="71"/>
      <c r="D381" s="72"/>
      <c r="E381" s="71"/>
      <c r="F381" s="71"/>
      <c r="G381" s="2"/>
      <c r="H381" s="1"/>
      <c r="I381" s="11"/>
      <c r="M381" s="1"/>
      <c r="N381" s="1"/>
      <c r="O381" s="1"/>
      <c r="P381" s="1"/>
      <c r="Q381" s="1"/>
      <c r="R381" s="1"/>
      <c r="S381" s="1"/>
      <c r="T381" s="1"/>
      <c r="U381" s="1"/>
    </row>
    <row r="382" spans="1:21">
      <c r="A382" s="3"/>
      <c r="B382" s="4"/>
      <c r="C382" s="71"/>
      <c r="D382" s="72"/>
      <c r="E382" s="71"/>
      <c r="F382" s="71"/>
      <c r="G382" s="2"/>
      <c r="H382" s="1"/>
      <c r="I382" s="11"/>
      <c r="M382" s="1"/>
      <c r="N382" s="1"/>
      <c r="O382" s="1"/>
      <c r="P382" s="1"/>
      <c r="Q382" s="1"/>
      <c r="R382" s="1"/>
      <c r="S382" s="1"/>
      <c r="T382" s="1"/>
      <c r="U382" s="1"/>
    </row>
    <row r="383" spans="1:21">
      <c r="A383" s="3"/>
      <c r="B383" s="4"/>
      <c r="C383" s="71"/>
      <c r="D383" s="72"/>
      <c r="E383" s="71"/>
      <c r="F383" s="71"/>
      <c r="G383" s="2"/>
      <c r="H383" s="1"/>
      <c r="I383" s="11"/>
      <c r="M383" s="1"/>
      <c r="N383" s="1"/>
      <c r="O383" s="1"/>
      <c r="P383" s="1"/>
      <c r="Q383" s="1"/>
      <c r="R383" s="1"/>
      <c r="S383" s="1"/>
      <c r="T383" s="1"/>
      <c r="U383" s="1"/>
    </row>
    <row r="384" spans="1:21">
      <c r="A384" s="3"/>
      <c r="B384" s="4"/>
      <c r="C384" s="71"/>
      <c r="D384" s="72"/>
      <c r="E384" s="71"/>
      <c r="F384" s="71"/>
      <c r="G384" s="2"/>
      <c r="H384" s="1"/>
      <c r="I384" s="11"/>
      <c r="M384" s="1"/>
      <c r="N384" s="1"/>
      <c r="O384" s="1"/>
      <c r="P384" s="1"/>
      <c r="Q384" s="1"/>
      <c r="R384" s="1"/>
      <c r="S384" s="1"/>
      <c r="T384" s="1"/>
      <c r="U384" s="1"/>
    </row>
    <row r="385" spans="1:21">
      <c r="A385" s="3"/>
      <c r="B385" s="4"/>
      <c r="C385" s="71"/>
      <c r="D385" s="72"/>
      <c r="E385" s="71"/>
      <c r="F385" s="71"/>
      <c r="G385" s="2"/>
      <c r="H385" s="1"/>
      <c r="I385" s="11"/>
      <c r="M385" s="1"/>
      <c r="N385" s="1"/>
      <c r="O385" s="1"/>
      <c r="P385" s="1"/>
      <c r="Q385" s="1"/>
      <c r="R385" s="1"/>
      <c r="S385" s="1"/>
      <c r="T385" s="1"/>
      <c r="U385" s="1"/>
    </row>
    <row r="386" spans="1:21">
      <c r="A386" s="3"/>
      <c r="B386" s="4"/>
      <c r="C386" s="71"/>
      <c r="D386" s="72"/>
      <c r="E386" s="71"/>
      <c r="F386" s="71"/>
      <c r="G386" s="2"/>
      <c r="H386" s="1"/>
      <c r="I386" s="11"/>
      <c r="M386" s="1"/>
      <c r="N386" s="1"/>
      <c r="O386" s="1"/>
      <c r="P386" s="1"/>
      <c r="Q386" s="1"/>
      <c r="R386" s="1"/>
      <c r="S386" s="1"/>
      <c r="T386" s="1"/>
      <c r="U386" s="1"/>
    </row>
    <row r="387" spans="1:21">
      <c r="A387" s="3"/>
      <c r="B387" s="4"/>
      <c r="C387" s="71"/>
      <c r="D387" s="72"/>
      <c r="E387" s="71"/>
      <c r="F387" s="71"/>
      <c r="G387" s="2"/>
      <c r="H387" s="1"/>
      <c r="I387" s="11"/>
      <c r="M387" s="1"/>
      <c r="N387" s="1"/>
      <c r="O387" s="1"/>
      <c r="P387" s="1"/>
      <c r="Q387" s="1"/>
      <c r="R387" s="1"/>
      <c r="S387" s="1"/>
      <c r="T387" s="1"/>
      <c r="U387" s="1"/>
    </row>
    <row r="388" spans="1:21">
      <c r="A388" s="3"/>
      <c r="B388" s="4"/>
      <c r="C388" s="71"/>
      <c r="D388" s="72"/>
      <c r="E388" s="71"/>
      <c r="F388" s="71"/>
      <c r="G388" s="2"/>
      <c r="H388" s="1"/>
      <c r="I388" s="11"/>
      <c r="M388" s="1"/>
      <c r="N388" s="1"/>
      <c r="O388" s="1"/>
      <c r="P388" s="1"/>
      <c r="Q388" s="1"/>
      <c r="R388" s="1"/>
      <c r="S388" s="1"/>
      <c r="T388" s="1"/>
      <c r="U388" s="1"/>
    </row>
    <row r="389" spans="1:21">
      <c r="A389" s="3"/>
      <c r="B389" s="4"/>
      <c r="C389" s="71"/>
      <c r="D389" s="72"/>
      <c r="E389" s="71"/>
      <c r="F389" s="71"/>
      <c r="G389" s="2"/>
      <c r="H389" s="1"/>
      <c r="I389" s="11"/>
      <c r="M389" s="1"/>
      <c r="N389" s="1"/>
      <c r="O389" s="1"/>
      <c r="P389" s="1"/>
      <c r="Q389" s="1"/>
      <c r="R389" s="1"/>
      <c r="S389" s="1"/>
      <c r="T389" s="1"/>
      <c r="U389" s="1"/>
    </row>
    <row r="390" spans="1:21">
      <c r="A390" s="3"/>
      <c r="B390" s="4"/>
      <c r="C390" s="71"/>
      <c r="D390" s="72"/>
      <c r="E390" s="71"/>
      <c r="F390" s="71"/>
      <c r="G390" s="2"/>
      <c r="H390" s="1"/>
      <c r="I390" s="11"/>
      <c r="M390" s="1"/>
      <c r="N390" s="1"/>
      <c r="O390" s="1"/>
      <c r="P390" s="1"/>
      <c r="Q390" s="1"/>
      <c r="R390" s="1"/>
      <c r="S390" s="1"/>
      <c r="T390" s="1"/>
      <c r="U390" s="1"/>
    </row>
    <row r="391" spans="1:21">
      <c r="A391" s="3"/>
      <c r="B391" s="4"/>
      <c r="C391" s="71"/>
      <c r="D391" s="72"/>
      <c r="E391" s="71"/>
      <c r="F391" s="71"/>
      <c r="G391" s="2"/>
      <c r="H391" s="1"/>
      <c r="I391" s="11"/>
      <c r="M391" s="1"/>
      <c r="N391" s="1"/>
      <c r="O391" s="1"/>
      <c r="P391" s="1"/>
      <c r="Q391" s="1"/>
      <c r="R391" s="1"/>
      <c r="S391" s="1"/>
      <c r="T391" s="1"/>
      <c r="U391" s="1"/>
    </row>
    <row r="392" spans="1:21">
      <c r="A392" s="3"/>
      <c r="B392" s="4"/>
      <c r="C392" s="71"/>
      <c r="D392" s="72"/>
      <c r="E392" s="71"/>
      <c r="F392" s="71"/>
      <c r="G392" s="2"/>
      <c r="H392" s="1"/>
      <c r="I392" s="11"/>
      <c r="M392" s="1"/>
      <c r="N392" s="1"/>
      <c r="O392" s="1"/>
      <c r="P392" s="1"/>
      <c r="Q392" s="1"/>
      <c r="R392" s="1"/>
      <c r="S392" s="1"/>
      <c r="T392" s="1"/>
      <c r="U392" s="1"/>
    </row>
    <row r="393" spans="1:21">
      <c r="A393" s="3"/>
      <c r="B393" s="4"/>
      <c r="C393" s="71"/>
      <c r="D393" s="72"/>
      <c r="E393" s="71"/>
      <c r="F393" s="71"/>
      <c r="G393" s="2"/>
      <c r="H393" s="1"/>
      <c r="I393" s="11"/>
      <c r="M393" s="1"/>
      <c r="N393" s="1"/>
      <c r="O393" s="1"/>
      <c r="P393" s="1"/>
      <c r="Q393" s="1"/>
      <c r="R393" s="1"/>
      <c r="S393" s="1"/>
      <c r="T393" s="1"/>
      <c r="U393" s="1"/>
    </row>
    <row r="394" spans="1:21">
      <c r="A394" s="3"/>
      <c r="B394" s="4"/>
      <c r="C394" s="71"/>
      <c r="D394" s="72"/>
      <c r="E394" s="71"/>
      <c r="F394" s="71"/>
      <c r="G394" s="2"/>
      <c r="H394" s="1"/>
      <c r="I394" s="11"/>
      <c r="M394" s="1"/>
      <c r="N394" s="1"/>
      <c r="O394" s="1"/>
      <c r="P394" s="1"/>
      <c r="Q394" s="1"/>
      <c r="R394" s="1"/>
      <c r="S394" s="1"/>
      <c r="T394" s="1"/>
      <c r="U394" s="1"/>
    </row>
    <row r="395" spans="1:21">
      <c r="A395" s="3"/>
      <c r="B395" s="4"/>
      <c r="C395" s="71"/>
      <c r="D395" s="72"/>
      <c r="E395" s="71"/>
      <c r="F395" s="71"/>
      <c r="G395" s="2"/>
      <c r="H395" s="1"/>
      <c r="I395" s="11"/>
      <c r="M395" s="1"/>
      <c r="N395" s="1"/>
      <c r="O395" s="1"/>
      <c r="P395" s="1"/>
      <c r="Q395" s="1"/>
      <c r="R395" s="1"/>
      <c r="S395" s="1"/>
      <c r="T395" s="1"/>
      <c r="U395" s="1"/>
    </row>
    <row r="396" spans="1:21">
      <c r="A396" s="3"/>
      <c r="B396" s="4"/>
      <c r="C396" s="71"/>
      <c r="D396" s="72"/>
      <c r="E396" s="71"/>
      <c r="F396" s="71"/>
      <c r="G396" s="2"/>
      <c r="H396" s="1"/>
      <c r="I396" s="11"/>
      <c r="M396" s="1"/>
      <c r="N396" s="1"/>
      <c r="O396" s="1"/>
      <c r="P396" s="1"/>
      <c r="Q396" s="1"/>
      <c r="R396" s="1"/>
      <c r="S396" s="1"/>
      <c r="T396" s="1"/>
      <c r="U396" s="1"/>
    </row>
    <row r="397" spans="1:21">
      <c r="A397" s="3"/>
      <c r="B397" s="4"/>
      <c r="C397" s="71"/>
      <c r="D397" s="72"/>
      <c r="E397" s="71"/>
      <c r="F397" s="71"/>
      <c r="G397" s="2"/>
      <c r="H397" s="1"/>
      <c r="I397" s="11"/>
      <c r="M397" s="1"/>
      <c r="N397" s="1"/>
      <c r="O397" s="1"/>
      <c r="P397" s="1"/>
      <c r="Q397" s="1"/>
      <c r="R397" s="1"/>
      <c r="S397" s="1"/>
      <c r="T397" s="1"/>
      <c r="U397" s="1"/>
    </row>
    <row r="398" spans="1:21">
      <c r="A398" s="3"/>
      <c r="B398" s="4"/>
      <c r="C398" s="71"/>
      <c r="D398" s="72"/>
      <c r="E398" s="71"/>
      <c r="F398" s="71"/>
      <c r="G398" s="2"/>
      <c r="H398" s="1"/>
      <c r="I398" s="11"/>
      <c r="M398" s="1"/>
      <c r="N398" s="1"/>
      <c r="O398" s="1"/>
      <c r="P398" s="1"/>
      <c r="Q398" s="1"/>
      <c r="R398" s="1"/>
      <c r="S398" s="1"/>
      <c r="T398" s="1"/>
      <c r="U398" s="1"/>
    </row>
    <row r="399" spans="1:21">
      <c r="A399" s="3"/>
      <c r="B399" s="4"/>
      <c r="C399" s="71"/>
      <c r="D399" s="72"/>
      <c r="E399" s="71"/>
      <c r="F399" s="71"/>
      <c r="G399" s="2"/>
      <c r="H399" s="1"/>
      <c r="I399" s="11"/>
      <c r="M399" s="1"/>
      <c r="N399" s="1"/>
      <c r="O399" s="1"/>
      <c r="P399" s="1"/>
      <c r="Q399" s="1"/>
      <c r="R399" s="1"/>
      <c r="S399" s="1"/>
      <c r="T399" s="1"/>
      <c r="U399" s="1"/>
    </row>
    <row r="400" spans="1:21">
      <c r="A400" s="3"/>
      <c r="B400" s="4"/>
      <c r="C400" s="71"/>
      <c r="D400" s="72"/>
      <c r="E400" s="71"/>
      <c r="F400" s="71"/>
      <c r="G400" s="2"/>
      <c r="H400" s="1"/>
      <c r="I400" s="11"/>
      <c r="M400" s="1"/>
      <c r="N400" s="1"/>
      <c r="O400" s="1"/>
      <c r="P400" s="1"/>
      <c r="Q400" s="1"/>
      <c r="R400" s="1"/>
      <c r="S400" s="1"/>
      <c r="T400" s="1"/>
      <c r="U400" s="1"/>
    </row>
    <row r="401" spans="1:21">
      <c r="A401" s="3"/>
      <c r="B401" s="4"/>
      <c r="C401" s="71"/>
      <c r="D401" s="72"/>
      <c r="E401" s="71"/>
      <c r="F401" s="71"/>
      <c r="G401" s="2"/>
      <c r="H401" s="1"/>
      <c r="I401" s="11"/>
      <c r="M401" s="1"/>
      <c r="N401" s="1"/>
      <c r="O401" s="1"/>
      <c r="P401" s="1"/>
      <c r="Q401" s="1"/>
      <c r="R401" s="1"/>
      <c r="S401" s="1"/>
      <c r="T401" s="1"/>
      <c r="U401" s="1"/>
    </row>
    <row r="402" spans="1:21">
      <c r="A402" s="3"/>
      <c r="B402" s="4"/>
      <c r="C402" s="76"/>
      <c r="D402" s="72"/>
      <c r="E402" s="71"/>
      <c r="F402" s="71"/>
      <c r="G402" s="2"/>
      <c r="H402" s="1"/>
      <c r="I402" s="11"/>
      <c r="M402" s="1"/>
      <c r="N402" s="1"/>
      <c r="O402" s="1"/>
      <c r="P402" s="1"/>
      <c r="Q402" s="1"/>
      <c r="R402" s="1"/>
      <c r="S402" s="1"/>
      <c r="T402" s="1"/>
      <c r="U402" s="1"/>
    </row>
    <row r="403" spans="1:21">
      <c r="A403" s="3"/>
      <c r="B403" s="4"/>
      <c r="C403" s="76"/>
      <c r="D403" s="72"/>
      <c r="E403" s="71"/>
      <c r="F403" s="71"/>
      <c r="G403" s="2"/>
      <c r="H403" s="1"/>
      <c r="I403" s="11"/>
      <c r="M403" s="1"/>
      <c r="N403" s="1"/>
      <c r="O403" s="1"/>
      <c r="P403" s="1"/>
      <c r="Q403" s="1"/>
      <c r="R403" s="1"/>
      <c r="S403" s="1"/>
      <c r="T403" s="1"/>
      <c r="U403" s="1"/>
    </row>
    <row r="404" spans="1:21">
      <c r="A404" s="3"/>
      <c r="B404" s="4"/>
      <c r="C404" s="76"/>
      <c r="D404" s="72"/>
      <c r="E404" s="71"/>
      <c r="F404" s="71"/>
      <c r="G404" s="2"/>
      <c r="H404" s="1"/>
      <c r="I404" s="11"/>
      <c r="M404" s="1"/>
      <c r="N404" s="1"/>
      <c r="O404" s="1"/>
      <c r="P404" s="1"/>
      <c r="Q404" s="1"/>
      <c r="R404" s="1"/>
      <c r="S404" s="1"/>
      <c r="T404" s="1"/>
      <c r="U404" s="1"/>
    </row>
    <row r="405" spans="1:21">
      <c r="A405" s="3"/>
      <c r="B405" s="4"/>
      <c r="C405" s="76"/>
      <c r="D405" s="72"/>
      <c r="E405" s="71"/>
      <c r="F405" s="71"/>
      <c r="G405" s="2"/>
      <c r="H405" s="1"/>
      <c r="I405" s="11"/>
      <c r="M405" s="1"/>
      <c r="N405" s="1"/>
      <c r="O405" s="1"/>
      <c r="P405" s="1"/>
      <c r="Q405" s="1"/>
      <c r="R405" s="1"/>
      <c r="S405" s="1"/>
      <c r="T405" s="1"/>
      <c r="U405" s="1"/>
    </row>
    <row r="406" spans="1:21">
      <c r="A406" s="3"/>
      <c r="B406" s="4"/>
      <c r="C406" s="76"/>
      <c r="D406" s="72"/>
      <c r="E406" s="71"/>
      <c r="F406" s="71"/>
      <c r="G406" s="2"/>
      <c r="H406" s="1"/>
      <c r="I406" s="11"/>
      <c r="M406" s="1"/>
      <c r="N406" s="1"/>
      <c r="O406" s="1"/>
      <c r="P406" s="1"/>
      <c r="Q406" s="1"/>
      <c r="R406" s="1"/>
      <c r="S406" s="1"/>
      <c r="T406" s="1"/>
      <c r="U406" s="1"/>
    </row>
    <row r="407" spans="1:21">
      <c r="A407" s="3"/>
      <c r="B407" s="4"/>
      <c r="C407" s="76"/>
      <c r="D407" s="72"/>
      <c r="E407" s="71"/>
      <c r="F407" s="71"/>
      <c r="G407" s="2"/>
      <c r="H407" s="1"/>
      <c r="I407" s="11"/>
      <c r="M407" s="1"/>
      <c r="N407" s="1"/>
      <c r="O407" s="1"/>
      <c r="P407" s="1"/>
      <c r="Q407" s="1"/>
      <c r="R407" s="1"/>
      <c r="S407" s="1"/>
      <c r="T407" s="1"/>
      <c r="U407" s="1"/>
    </row>
    <row r="408" spans="1:21">
      <c r="A408" s="3"/>
      <c r="B408" s="4"/>
      <c r="C408" s="76"/>
      <c r="D408" s="72"/>
      <c r="E408" s="71"/>
      <c r="F408" s="71"/>
      <c r="G408" s="2"/>
      <c r="H408" s="1"/>
      <c r="I408" s="11"/>
      <c r="M408" s="1"/>
      <c r="N408" s="1"/>
      <c r="O408" s="1"/>
      <c r="P408" s="1"/>
      <c r="Q408" s="1"/>
      <c r="R408" s="1"/>
      <c r="S408" s="1"/>
      <c r="T408" s="1"/>
      <c r="U408" s="1"/>
    </row>
    <row r="409" spans="1:21">
      <c r="A409" s="3"/>
      <c r="B409" s="4"/>
      <c r="C409" s="76"/>
      <c r="D409" s="72"/>
      <c r="E409" s="71"/>
      <c r="F409" s="71"/>
      <c r="G409" s="2"/>
      <c r="H409" s="1"/>
      <c r="I409" s="11"/>
      <c r="M409" s="1"/>
      <c r="N409" s="1"/>
      <c r="O409" s="1"/>
      <c r="P409" s="1"/>
      <c r="Q409" s="1"/>
      <c r="R409" s="1"/>
      <c r="S409" s="1"/>
      <c r="T409" s="1"/>
      <c r="U409" s="1"/>
    </row>
    <row r="410" spans="1:21">
      <c r="A410" s="3"/>
      <c r="B410" s="4"/>
      <c r="C410" s="71"/>
      <c r="D410" s="72"/>
      <c r="E410" s="71"/>
      <c r="F410" s="71"/>
      <c r="G410" s="2"/>
      <c r="H410" s="1"/>
      <c r="I410" s="11"/>
      <c r="M410" s="1"/>
      <c r="N410" s="1"/>
      <c r="O410" s="1"/>
      <c r="P410" s="1"/>
      <c r="Q410" s="1"/>
      <c r="R410" s="1"/>
      <c r="S410" s="1"/>
      <c r="T410" s="1"/>
      <c r="U410" s="1"/>
    </row>
    <row r="411" spans="1:21">
      <c r="A411" s="3"/>
      <c r="B411" s="4"/>
      <c r="C411" s="71"/>
      <c r="D411" s="72"/>
      <c r="E411" s="71"/>
      <c r="F411" s="71"/>
      <c r="G411" s="2"/>
      <c r="H411" s="1"/>
      <c r="I411" s="11"/>
      <c r="M411" s="1"/>
      <c r="N411" s="1"/>
      <c r="O411" s="1"/>
      <c r="P411" s="1"/>
      <c r="Q411" s="1"/>
      <c r="R411" s="1"/>
      <c r="S411" s="1"/>
      <c r="T411" s="1"/>
      <c r="U411" s="1"/>
    </row>
    <row r="412" spans="1:21">
      <c r="A412" s="3"/>
      <c r="B412" s="4"/>
      <c r="C412" s="71"/>
      <c r="D412" s="72"/>
      <c r="E412" s="71"/>
      <c r="F412" s="71"/>
      <c r="G412" s="2"/>
      <c r="H412" s="1"/>
      <c r="I412" s="11"/>
      <c r="M412" s="1"/>
      <c r="N412" s="1"/>
      <c r="O412" s="1"/>
      <c r="P412" s="1"/>
      <c r="Q412" s="1"/>
      <c r="R412" s="1"/>
      <c r="S412" s="1"/>
      <c r="T412" s="1"/>
      <c r="U412" s="1"/>
    </row>
    <row r="413" spans="1:21">
      <c r="A413" s="3"/>
      <c r="B413" s="4"/>
      <c r="C413" s="71"/>
      <c r="D413" s="72"/>
      <c r="E413" s="71"/>
      <c r="F413" s="71"/>
      <c r="G413" s="2"/>
      <c r="H413" s="1"/>
      <c r="I413" s="11"/>
      <c r="M413" s="1"/>
      <c r="N413" s="1"/>
      <c r="O413" s="1"/>
      <c r="P413" s="1"/>
      <c r="Q413" s="1"/>
      <c r="R413" s="1"/>
      <c r="S413" s="1"/>
      <c r="T413" s="1"/>
      <c r="U413" s="1"/>
    </row>
    <row r="414" spans="1:21">
      <c r="A414" s="3"/>
      <c r="B414" s="4"/>
      <c r="C414" s="71"/>
      <c r="D414" s="72"/>
      <c r="E414" s="71"/>
      <c r="F414" s="71"/>
      <c r="G414" s="2"/>
      <c r="H414" s="1"/>
      <c r="I414" s="11"/>
      <c r="M414" s="1"/>
      <c r="N414" s="1"/>
      <c r="O414" s="1"/>
      <c r="P414" s="1"/>
      <c r="Q414" s="1"/>
      <c r="R414" s="1"/>
      <c r="S414" s="1"/>
      <c r="T414" s="1"/>
      <c r="U414" s="1"/>
    </row>
    <row r="415" spans="1:21">
      <c r="A415" s="3"/>
      <c r="B415" s="4"/>
      <c r="C415" s="71"/>
      <c r="D415" s="72"/>
      <c r="E415" s="71"/>
      <c r="F415" s="71"/>
      <c r="G415" s="2"/>
      <c r="H415" s="1"/>
      <c r="I415" s="11"/>
      <c r="M415" s="1"/>
      <c r="N415" s="1"/>
      <c r="O415" s="1"/>
      <c r="P415" s="1"/>
      <c r="Q415" s="1"/>
      <c r="R415" s="1"/>
      <c r="S415" s="1"/>
      <c r="T415" s="1"/>
      <c r="U415" s="1"/>
    </row>
    <row r="416" spans="1:21">
      <c r="A416" s="3"/>
      <c r="B416" s="4"/>
      <c r="C416" s="71"/>
      <c r="D416" s="72"/>
      <c r="E416" s="71"/>
      <c r="F416" s="71"/>
      <c r="G416" s="2"/>
      <c r="H416" s="1"/>
      <c r="I416" s="11"/>
      <c r="M416" s="1"/>
      <c r="N416" s="1"/>
      <c r="O416" s="1"/>
      <c r="P416" s="1"/>
      <c r="Q416" s="1"/>
      <c r="R416" s="1"/>
      <c r="S416" s="1"/>
      <c r="T416" s="1"/>
      <c r="U416" s="1"/>
    </row>
    <row r="417" spans="1:21">
      <c r="A417" s="3"/>
      <c r="B417" s="4"/>
      <c r="C417" s="71"/>
      <c r="D417" s="72"/>
      <c r="E417" s="71"/>
      <c r="F417" s="71"/>
      <c r="G417" s="2"/>
      <c r="H417" s="1"/>
      <c r="I417" s="11"/>
      <c r="M417" s="1"/>
      <c r="N417" s="1"/>
      <c r="O417" s="1"/>
      <c r="P417" s="1"/>
      <c r="Q417" s="1"/>
      <c r="R417" s="1"/>
      <c r="S417" s="1"/>
      <c r="T417" s="1"/>
      <c r="U417" s="1"/>
    </row>
    <row r="418" spans="1:21">
      <c r="A418" s="3"/>
      <c r="B418" s="4"/>
      <c r="C418" s="71"/>
      <c r="D418" s="72"/>
      <c r="E418" s="71"/>
      <c r="F418" s="71"/>
      <c r="G418" s="2"/>
      <c r="H418" s="1"/>
      <c r="I418" s="11"/>
      <c r="M418" s="1"/>
      <c r="N418" s="1"/>
      <c r="O418" s="1"/>
      <c r="P418" s="1"/>
      <c r="Q418" s="1"/>
      <c r="R418" s="1"/>
      <c r="S418" s="1"/>
      <c r="T418" s="1"/>
      <c r="U418" s="1"/>
    </row>
    <row r="419" spans="1:21">
      <c r="A419" s="3"/>
      <c r="B419" s="4"/>
      <c r="C419" s="71"/>
      <c r="D419" s="72"/>
      <c r="E419" s="71"/>
      <c r="F419" s="71"/>
      <c r="G419" s="2"/>
      <c r="H419" s="1"/>
      <c r="I419" s="11"/>
      <c r="M419" s="1"/>
      <c r="N419" s="1"/>
      <c r="O419" s="1"/>
      <c r="P419" s="1"/>
      <c r="Q419" s="1"/>
      <c r="R419" s="1"/>
      <c r="S419" s="1"/>
      <c r="T419" s="1"/>
      <c r="U419" s="1"/>
    </row>
    <row r="420" spans="1:21">
      <c r="A420" s="3"/>
      <c r="B420" s="4"/>
      <c r="C420" s="71"/>
      <c r="D420" s="72"/>
      <c r="E420" s="71"/>
      <c r="F420" s="71"/>
      <c r="G420" s="2"/>
      <c r="H420" s="1"/>
      <c r="I420" s="11"/>
      <c r="M420" s="1"/>
      <c r="N420" s="1"/>
      <c r="O420" s="1"/>
      <c r="P420" s="1"/>
      <c r="Q420" s="1"/>
      <c r="R420" s="1"/>
      <c r="S420" s="1"/>
      <c r="T420" s="1"/>
      <c r="U420" s="1"/>
    </row>
    <row r="421" spans="1:21">
      <c r="A421" s="3"/>
      <c r="B421" s="4"/>
      <c r="C421" s="71"/>
      <c r="D421" s="72"/>
      <c r="E421" s="71"/>
      <c r="F421" s="71"/>
      <c r="G421" s="2"/>
      <c r="H421" s="1"/>
      <c r="I421" s="11"/>
      <c r="M421" s="1"/>
      <c r="N421" s="1"/>
      <c r="O421" s="1"/>
      <c r="P421" s="1"/>
      <c r="Q421" s="1"/>
      <c r="R421" s="1"/>
      <c r="S421" s="1"/>
      <c r="T421" s="1"/>
      <c r="U421" s="1"/>
    </row>
    <row r="422" spans="1:21">
      <c r="A422" s="3"/>
      <c r="B422" s="4"/>
      <c r="C422" s="71"/>
      <c r="D422" s="72"/>
      <c r="E422" s="71"/>
      <c r="F422" s="71"/>
      <c r="G422" s="2"/>
      <c r="H422" s="1"/>
      <c r="I422" s="11"/>
      <c r="M422" s="1"/>
      <c r="N422" s="1"/>
      <c r="O422" s="1"/>
      <c r="P422" s="1"/>
      <c r="Q422" s="1"/>
      <c r="R422" s="1"/>
      <c r="S422" s="1"/>
      <c r="T422" s="1"/>
      <c r="U422" s="1"/>
    </row>
    <row r="423" spans="1:21">
      <c r="A423" s="3"/>
      <c r="B423" s="4"/>
      <c r="C423" s="71"/>
      <c r="D423" s="72"/>
      <c r="E423" s="71"/>
      <c r="F423" s="71"/>
      <c r="G423" s="2"/>
      <c r="H423" s="1"/>
      <c r="I423" s="11"/>
      <c r="M423" s="1"/>
      <c r="N423" s="1"/>
      <c r="O423" s="1"/>
      <c r="P423" s="1"/>
      <c r="Q423" s="1"/>
      <c r="R423" s="1"/>
      <c r="S423" s="1"/>
      <c r="T423" s="1"/>
      <c r="U423" s="1"/>
    </row>
    <row r="424" spans="1:21">
      <c r="A424" s="3"/>
      <c r="B424" s="4"/>
      <c r="C424" s="71"/>
      <c r="D424" s="72"/>
      <c r="E424" s="71"/>
      <c r="F424" s="71"/>
      <c r="G424" s="2"/>
      <c r="H424" s="1"/>
      <c r="I424" s="11"/>
      <c r="M424" s="1"/>
      <c r="N424" s="1"/>
      <c r="O424" s="1"/>
      <c r="P424" s="1"/>
      <c r="Q424" s="1"/>
      <c r="R424" s="1"/>
      <c r="S424" s="1"/>
      <c r="T424" s="1"/>
      <c r="U424" s="1"/>
    </row>
    <row r="425" spans="1:21">
      <c r="A425" s="3"/>
      <c r="B425" s="4"/>
      <c r="C425" s="71"/>
      <c r="D425" s="72"/>
      <c r="E425" s="71"/>
      <c r="F425" s="71"/>
      <c r="G425" s="2"/>
      <c r="H425" s="1"/>
      <c r="I425" s="11"/>
      <c r="M425" s="1"/>
      <c r="N425" s="1"/>
      <c r="O425" s="1"/>
      <c r="P425" s="1"/>
      <c r="Q425" s="1"/>
      <c r="R425" s="1"/>
      <c r="S425" s="1"/>
      <c r="T425" s="1"/>
      <c r="U425" s="1"/>
    </row>
    <row r="426" spans="1:21">
      <c r="A426" s="3"/>
      <c r="B426" s="4"/>
      <c r="C426" s="71"/>
      <c r="D426" s="72"/>
      <c r="E426" s="71"/>
      <c r="F426" s="71"/>
      <c r="G426" s="2"/>
      <c r="H426" s="1"/>
      <c r="I426" s="11"/>
      <c r="M426" s="1"/>
      <c r="N426" s="1"/>
      <c r="O426" s="1"/>
      <c r="P426" s="1"/>
      <c r="Q426" s="1"/>
      <c r="R426" s="1"/>
      <c r="S426" s="1"/>
      <c r="T426" s="1"/>
      <c r="U426" s="1"/>
    </row>
    <row r="427" spans="1:21">
      <c r="A427" s="3"/>
      <c r="B427" s="4"/>
      <c r="C427" s="71"/>
      <c r="D427" s="72"/>
      <c r="E427" s="71"/>
      <c r="F427" s="71"/>
      <c r="G427" s="2"/>
      <c r="H427" s="1"/>
      <c r="I427" s="11"/>
      <c r="M427" s="1"/>
      <c r="N427" s="1"/>
      <c r="O427" s="1"/>
      <c r="P427" s="1"/>
      <c r="Q427" s="1"/>
      <c r="R427" s="1"/>
      <c r="S427" s="1"/>
      <c r="T427" s="1"/>
      <c r="U427" s="1"/>
    </row>
    <row r="428" spans="1:21">
      <c r="A428" s="3"/>
      <c r="B428" s="4"/>
      <c r="C428" s="71"/>
      <c r="D428" s="72"/>
      <c r="E428" s="71"/>
      <c r="F428" s="71"/>
      <c r="G428" s="2"/>
      <c r="H428" s="1"/>
      <c r="I428" s="11"/>
      <c r="M428" s="1"/>
      <c r="N428" s="1"/>
      <c r="O428" s="1"/>
      <c r="P428" s="1"/>
      <c r="Q428" s="1"/>
      <c r="R428" s="1"/>
      <c r="S428" s="1"/>
      <c r="T428" s="1"/>
      <c r="U428" s="1"/>
    </row>
    <row r="429" spans="1:21">
      <c r="A429" s="3"/>
      <c r="B429" s="4"/>
      <c r="C429" s="71"/>
      <c r="D429" s="72"/>
      <c r="E429" s="71"/>
      <c r="F429" s="71"/>
      <c r="G429" s="2"/>
      <c r="H429" s="1"/>
      <c r="I429" s="11"/>
      <c r="M429" s="1"/>
      <c r="N429" s="1"/>
      <c r="O429" s="1"/>
      <c r="P429" s="1"/>
      <c r="Q429" s="1"/>
      <c r="R429" s="1"/>
      <c r="S429" s="1"/>
      <c r="T429" s="1"/>
      <c r="U429" s="1"/>
    </row>
    <row r="430" spans="1:21">
      <c r="A430" s="3"/>
      <c r="B430" s="4"/>
      <c r="C430" s="71"/>
      <c r="D430" s="72"/>
      <c r="E430" s="71"/>
      <c r="F430" s="71"/>
      <c r="G430" s="2"/>
      <c r="H430" s="1"/>
      <c r="I430" s="11"/>
      <c r="M430" s="1"/>
      <c r="N430" s="1"/>
      <c r="O430" s="1"/>
      <c r="P430" s="1"/>
      <c r="Q430" s="1"/>
      <c r="R430" s="1"/>
      <c r="S430" s="1"/>
      <c r="T430" s="1"/>
      <c r="U430" s="1"/>
    </row>
    <row r="431" spans="1:21">
      <c r="A431" s="3"/>
      <c r="B431" s="4"/>
      <c r="C431" s="71"/>
      <c r="D431" s="72"/>
      <c r="E431" s="71"/>
      <c r="F431" s="71"/>
      <c r="G431" s="2"/>
      <c r="H431" s="1"/>
      <c r="I431" s="11"/>
      <c r="M431" s="1"/>
      <c r="N431" s="1"/>
      <c r="O431" s="1"/>
      <c r="P431" s="1"/>
      <c r="Q431" s="1"/>
      <c r="R431" s="1"/>
      <c r="S431" s="1"/>
      <c r="T431" s="1"/>
      <c r="U431" s="1"/>
    </row>
    <row r="432" spans="1:21">
      <c r="A432" s="3"/>
      <c r="B432" s="4"/>
      <c r="C432" s="71"/>
      <c r="D432" s="72"/>
      <c r="E432" s="71"/>
      <c r="F432" s="71"/>
      <c r="G432" s="2"/>
      <c r="H432" s="1"/>
      <c r="I432" s="11"/>
      <c r="M432" s="1"/>
      <c r="N432" s="1"/>
      <c r="O432" s="1"/>
      <c r="P432" s="1"/>
      <c r="Q432" s="1"/>
      <c r="R432" s="1"/>
      <c r="S432" s="1"/>
      <c r="T432" s="1"/>
      <c r="U432" s="1"/>
    </row>
    <row r="433" spans="1:21">
      <c r="A433" s="3"/>
      <c r="B433" s="4"/>
      <c r="C433" s="71"/>
      <c r="D433" s="72"/>
      <c r="E433" s="71"/>
      <c r="F433" s="71"/>
      <c r="G433" s="2"/>
      <c r="H433" s="1"/>
      <c r="I433" s="11"/>
      <c r="M433" s="1"/>
      <c r="N433" s="1"/>
      <c r="O433" s="1"/>
      <c r="P433" s="1"/>
      <c r="Q433" s="1"/>
      <c r="R433" s="1"/>
      <c r="S433" s="1"/>
      <c r="T433" s="1"/>
      <c r="U433" s="1"/>
    </row>
    <row r="434" spans="1:21">
      <c r="A434" s="3"/>
      <c r="B434" s="4"/>
      <c r="C434" s="71"/>
      <c r="D434" s="72"/>
      <c r="E434" s="71"/>
      <c r="F434" s="71"/>
      <c r="G434" s="2"/>
      <c r="H434" s="1"/>
      <c r="I434" s="11"/>
      <c r="M434" s="1"/>
      <c r="N434" s="1"/>
      <c r="O434" s="1"/>
      <c r="P434" s="1"/>
      <c r="Q434" s="1"/>
      <c r="R434" s="1"/>
      <c r="S434" s="1"/>
      <c r="T434" s="1"/>
      <c r="U434" s="1"/>
    </row>
    <row r="435" spans="1:21">
      <c r="A435" s="3"/>
      <c r="B435" s="4"/>
      <c r="C435" s="71"/>
      <c r="D435" s="72"/>
      <c r="E435" s="71"/>
      <c r="F435" s="71"/>
      <c r="G435" s="2"/>
      <c r="H435" s="1"/>
      <c r="I435" s="11"/>
      <c r="M435" s="1"/>
      <c r="N435" s="1"/>
      <c r="O435" s="1"/>
      <c r="P435" s="1"/>
      <c r="Q435" s="1"/>
      <c r="R435" s="1"/>
      <c r="S435" s="1"/>
      <c r="T435" s="1"/>
      <c r="U435" s="1"/>
    </row>
    <row r="436" spans="1:21">
      <c r="A436" s="3"/>
      <c r="B436" s="4"/>
      <c r="C436" s="71"/>
      <c r="D436" s="72"/>
      <c r="E436" s="71"/>
      <c r="F436" s="71"/>
      <c r="G436" s="2"/>
      <c r="H436" s="1"/>
      <c r="I436" s="11"/>
      <c r="M436" s="1"/>
      <c r="N436" s="1"/>
      <c r="O436" s="1"/>
      <c r="P436" s="1"/>
      <c r="Q436" s="1"/>
      <c r="R436" s="1"/>
      <c r="S436" s="1"/>
      <c r="T436" s="1"/>
      <c r="U436" s="1"/>
    </row>
    <row r="437" spans="1:21">
      <c r="A437" s="3"/>
      <c r="B437" s="4"/>
      <c r="C437" s="71"/>
      <c r="D437" s="72"/>
      <c r="E437" s="71"/>
      <c r="F437" s="71"/>
      <c r="G437" s="2"/>
      <c r="H437" s="1"/>
      <c r="I437" s="11"/>
      <c r="M437" s="1"/>
      <c r="N437" s="1"/>
      <c r="O437" s="1"/>
      <c r="P437" s="1"/>
      <c r="Q437" s="1"/>
      <c r="R437" s="1"/>
      <c r="S437" s="1"/>
      <c r="T437" s="1"/>
      <c r="U437" s="1"/>
    </row>
    <row r="438" spans="1:21">
      <c r="A438" s="3"/>
      <c r="B438" s="4"/>
      <c r="C438" s="71"/>
      <c r="D438" s="72"/>
      <c r="E438" s="71"/>
      <c r="F438" s="71"/>
      <c r="G438" s="2"/>
      <c r="H438" s="1"/>
      <c r="I438" s="11"/>
      <c r="M438" s="1"/>
      <c r="N438" s="1"/>
      <c r="O438" s="1"/>
      <c r="P438" s="1"/>
      <c r="Q438" s="1"/>
      <c r="R438" s="1"/>
      <c r="S438" s="1"/>
      <c r="T438" s="1"/>
      <c r="U438" s="1"/>
    </row>
    <row r="439" spans="1:21">
      <c r="A439" s="3"/>
      <c r="B439" s="4"/>
      <c r="C439" s="71"/>
      <c r="D439" s="72"/>
      <c r="E439" s="71"/>
      <c r="F439" s="71"/>
      <c r="G439" s="2"/>
      <c r="H439" s="1"/>
      <c r="I439" s="11"/>
      <c r="M439" s="1"/>
      <c r="N439" s="1"/>
      <c r="O439" s="1"/>
      <c r="P439" s="1"/>
      <c r="Q439" s="1"/>
      <c r="R439" s="1"/>
      <c r="S439" s="1"/>
      <c r="T439" s="1"/>
      <c r="U439" s="1"/>
    </row>
    <row r="440" spans="1:21">
      <c r="A440" s="3"/>
      <c r="B440" s="4"/>
      <c r="C440" s="71"/>
      <c r="D440" s="72"/>
      <c r="E440" s="71"/>
      <c r="F440" s="71"/>
      <c r="G440" s="2"/>
      <c r="H440" s="1"/>
      <c r="I440" s="11"/>
      <c r="M440" s="1"/>
      <c r="N440" s="1"/>
      <c r="O440" s="1"/>
      <c r="P440" s="1"/>
      <c r="Q440" s="1"/>
      <c r="R440" s="1"/>
      <c r="S440" s="1"/>
      <c r="T440" s="1"/>
      <c r="U440" s="1"/>
    </row>
    <row r="441" spans="1:21">
      <c r="A441" s="3"/>
      <c r="B441" s="4"/>
      <c r="C441" s="71"/>
      <c r="D441" s="72"/>
      <c r="E441" s="71"/>
      <c r="F441" s="71"/>
      <c r="G441" s="2"/>
      <c r="H441" s="1"/>
      <c r="I441" s="11"/>
      <c r="M441" s="1"/>
      <c r="N441" s="1"/>
      <c r="O441" s="1"/>
      <c r="P441" s="1"/>
      <c r="Q441" s="1"/>
      <c r="R441" s="1"/>
      <c r="S441" s="1"/>
      <c r="T441" s="1"/>
      <c r="U441" s="1"/>
    </row>
    <row r="442" spans="1:21">
      <c r="A442" s="3"/>
      <c r="B442" s="4"/>
      <c r="C442" s="71"/>
      <c r="D442" s="72"/>
      <c r="E442" s="71"/>
      <c r="F442" s="71"/>
      <c r="G442" s="2"/>
      <c r="H442" s="1"/>
      <c r="I442" s="11"/>
      <c r="M442" s="1"/>
      <c r="N442" s="1"/>
      <c r="O442" s="1"/>
      <c r="P442" s="1"/>
      <c r="Q442" s="1"/>
      <c r="R442" s="1"/>
      <c r="S442" s="1"/>
      <c r="T442" s="1"/>
      <c r="U442" s="1"/>
    </row>
    <row r="443" spans="1:21">
      <c r="A443" s="3"/>
      <c r="B443" s="4"/>
      <c r="C443" s="71"/>
      <c r="D443" s="72"/>
      <c r="E443" s="71"/>
      <c r="F443" s="71"/>
      <c r="G443" s="2"/>
      <c r="H443" s="1"/>
      <c r="I443" s="11"/>
      <c r="M443" s="1"/>
      <c r="N443" s="1"/>
      <c r="O443" s="1"/>
      <c r="P443" s="1"/>
      <c r="Q443" s="1"/>
      <c r="R443" s="1"/>
      <c r="S443" s="1"/>
      <c r="T443" s="1"/>
      <c r="U443" s="1"/>
    </row>
    <row r="444" spans="1:21">
      <c r="A444" s="3"/>
      <c r="B444" s="4"/>
      <c r="C444" s="71"/>
      <c r="D444" s="72"/>
      <c r="E444" s="71"/>
      <c r="F444" s="71"/>
      <c r="G444" s="2"/>
      <c r="H444" s="1"/>
      <c r="I444" s="11"/>
      <c r="M444" s="1"/>
      <c r="N444" s="1"/>
      <c r="O444" s="1"/>
      <c r="P444" s="1"/>
      <c r="Q444" s="1"/>
      <c r="R444" s="1"/>
      <c r="S444" s="1"/>
      <c r="T444" s="1"/>
      <c r="U444" s="1"/>
    </row>
    <row r="445" spans="1:21">
      <c r="A445" s="3"/>
      <c r="B445" s="4"/>
      <c r="C445" s="71"/>
      <c r="D445" s="72"/>
      <c r="E445" s="71"/>
      <c r="F445" s="71"/>
      <c r="G445" s="2"/>
      <c r="H445" s="1"/>
      <c r="I445" s="11"/>
      <c r="M445" s="1"/>
      <c r="N445" s="1"/>
      <c r="O445" s="1"/>
      <c r="P445" s="1"/>
      <c r="Q445" s="1"/>
      <c r="R445" s="1"/>
      <c r="S445" s="1"/>
      <c r="T445" s="1"/>
      <c r="U445" s="1"/>
    </row>
    <row r="446" spans="1:21">
      <c r="A446" s="3"/>
      <c r="B446" s="4"/>
      <c r="C446" s="71"/>
      <c r="D446" s="72"/>
      <c r="E446" s="71"/>
      <c r="F446" s="71"/>
      <c r="G446" s="2"/>
      <c r="H446" s="1"/>
      <c r="I446" s="11"/>
      <c r="M446" s="1"/>
      <c r="N446" s="1"/>
      <c r="O446" s="1"/>
      <c r="P446" s="1"/>
      <c r="Q446" s="1"/>
      <c r="R446" s="1"/>
      <c r="S446" s="1"/>
      <c r="T446" s="1"/>
      <c r="U446" s="1"/>
    </row>
    <row r="447" spans="1:21">
      <c r="A447" s="3"/>
      <c r="B447" s="4"/>
      <c r="C447" s="71"/>
      <c r="D447" s="72"/>
      <c r="E447" s="71"/>
      <c r="F447" s="71"/>
      <c r="G447" s="2"/>
      <c r="H447" s="1"/>
      <c r="I447" s="11"/>
      <c r="M447" s="1"/>
      <c r="N447" s="1"/>
      <c r="O447" s="1"/>
      <c r="P447" s="1"/>
      <c r="Q447" s="1"/>
      <c r="R447" s="1"/>
      <c r="S447" s="1"/>
      <c r="T447" s="1"/>
      <c r="U447" s="1"/>
    </row>
    <row r="448" spans="1:21">
      <c r="A448" s="3"/>
      <c r="B448" s="4"/>
      <c r="C448" s="71"/>
      <c r="D448" s="72"/>
      <c r="E448" s="71"/>
      <c r="F448" s="71"/>
      <c r="G448" s="2"/>
      <c r="H448" s="1"/>
      <c r="I448" s="11"/>
      <c r="M448" s="1"/>
      <c r="N448" s="1"/>
      <c r="O448" s="1"/>
      <c r="P448" s="1"/>
      <c r="Q448" s="1"/>
      <c r="R448" s="1"/>
      <c r="S448" s="1"/>
      <c r="T448" s="1"/>
      <c r="U448" s="1"/>
    </row>
    <row r="449" spans="1:21">
      <c r="A449" s="3"/>
      <c r="B449" s="4"/>
      <c r="C449" s="71"/>
      <c r="D449" s="72"/>
      <c r="E449" s="71"/>
      <c r="F449" s="71"/>
      <c r="G449" s="2"/>
      <c r="H449" s="1"/>
      <c r="I449" s="11"/>
      <c r="M449" s="1"/>
      <c r="N449" s="1"/>
      <c r="O449" s="1"/>
      <c r="P449" s="1"/>
      <c r="Q449" s="1"/>
      <c r="R449" s="1"/>
      <c r="S449" s="1"/>
      <c r="T449" s="1"/>
      <c r="U449" s="1"/>
    </row>
    <row r="450" spans="1:21">
      <c r="A450" s="3"/>
      <c r="B450" s="4"/>
      <c r="C450" s="71"/>
      <c r="D450" s="72"/>
      <c r="E450" s="71"/>
      <c r="F450" s="71"/>
      <c r="G450" s="2"/>
      <c r="H450" s="1"/>
      <c r="I450" s="11"/>
      <c r="M450" s="1"/>
      <c r="N450" s="1"/>
      <c r="O450" s="1"/>
      <c r="P450" s="1"/>
      <c r="Q450" s="1"/>
      <c r="R450" s="1"/>
      <c r="S450" s="1"/>
      <c r="T450" s="1"/>
      <c r="U450" s="1"/>
    </row>
    <row r="451" spans="1:21">
      <c r="A451" s="3"/>
      <c r="B451" s="4"/>
      <c r="C451" s="71"/>
      <c r="D451" s="72"/>
      <c r="E451" s="71"/>
      <c r="F451" s="71"/>
      <c r="G451" s="2"/>
      <c r="H451" s="1"/>
      <c r="I451" s="11"/>
      <c r="M451" s="1"/>
      <c r="N451" s="1"/>
      <c r="O451" s="1"/>
      <c r="P451" s="1"/>
      <c r="Q451" s="1"/>
      <c r="R451" s="1"/>
      <c r="S451" s="1"/>
      <c r="T451" s="1"/>
      <c r="U451" s="1"/>
    </row>
    <row r="452" spans="1:21">
      <c r="A452" s="3"/>
      <c r="B452" s="4"/>
      <c r="C452" s="71"/>
      <c r="D452" s="72"/>
      <c r="E452" s="71"/>
      <c r="F452" s="71"/>
      <c r="G452" s="2"/>
      <c r="H452" s="1"/>
      <c r="I452" s="11"/>
      <c r="M452" s="1"/>
      <c r="N452" s="1"/>
      <c r="O452" s="1"/>
      <c r="P452" s="1"/>
      <c r="Q452" s="1"/>
      <c r="R452" s="1"/>
      <c r="S452" s="1"/>
      <c r="T452" s="1"/>
      <c r="U452" s="1"/>
    </row>
    <row r="453" spans="1:21">
      <c r="A453" s="3"/>
      <c r="B453" s="4"/>
      <c r="C453" s="71"/>
      <c r="D453" s="72"/>
      <c r="E453" s="71"/>
      <c r="F453" s="71"/>
      <c r="G453" s="2"/>
      <c r="H453" s="1"/>
      <c r="I453" s="11"/>
      <c r="M453" s="1"/>
      <c r="N453" s="1"/>
      <c r="O453" s="1"/>
      <c r="P453" s="1"/>
      <c r="Q453" s="1"/>
      <c r="R453" s="1"/>
      <c r="S453" s="1"/>
      <c r="T453" s="1"/>
      <c r="U453" s="1"/>
    </row>
    <row r="454" spans="1:21">
      <c r="A454" s="3"/>
      <c r="B454" s="4"/>
      <c r="C454" s="71"/>
      <c r="D454" s="72"/>
      <c r="E454" s="71"/>
      <c r="F454" s="71"/>
      <c r="G454" s="2"/>
      <c r="H454" s="1"/>
      <c r="I454" s="11"/>
      <c r="M454" s="1"/>
      <c r="N454" s="1"/>
      <c r="O454" s="1"/>
      <c r="P454" s="1"/>
      <c r="Q454" s="1"/>
      <c r="R454" s="1"/>
      <c r="S454" s="1"/>
      <c r="T454" s="1"/>
      <c r="U454" s="1"/>
    </row>
    <row r="455" spans="1:21">
      <c r="A455" s="3"/>
      <c r="B455" s="4"/>
      <c r="C455" s="71"/>
      <c r="D455" s="72"/>
      <c r="E455" s="71"/>
      <c r="F455" s="71"/>
      <c r="G455" s="2"/>
      <c r="H455" s="1"/>
      <c r="I455" s="11"/>
      <c r="M455" s="1"/>
      <c r="N455" s="1"/>
      <c r="O455" s="1"/>
      <c r="P455" s="1"/>
      <c r="Q455" s="1"/>
      <c r="R455" s="1"/>
      <c r="S455" s="1"/>
      <c r="T455" s="1"/>
      <c r="U455" s="1"/>
    </row>
    <row r="456" spans="1:21">
      <c r="A456" s="3"/>
      <c r="B456" s="4"/>
      <c r="C456" s="71"/>
      <c r="D456" s="72"/>
      <c r="E456" s="71"/>
      <c r="F456" s="71"/>
      <c r="G456" s="2"/>
      <c r="H456" s="1"/>
      <c r="I456" s="11"/>
      <c r="M456" s="1"/>
      <c r="N456" s="1"/>
      <c r="O456" s="1"/>
      <c r="P456" s="1"/>
      <c r="Q456" s="1"/>
      <c r="R456" s="1"/>
      <c r="S456" s="1"/>
      <c r="T456" s="1"/>
      <c r="U456" s="1"/>
    </row>
    <row r="457" spans="1:21">
      <c r="A457" s="3"/>
      <c r="B457" s="4"/>
      <c r="C457" s="71"/>
      <c r="D457" s="72"/>
      <c r="E457" s="71"/>
      <c r="F457" s="71"/>
      <c r="G457" s="2"/>
      <c r="H457" s="1"/>
      <c r="I457" s="11"/>
      <c r="M457" s="1"/>
      <c r="N457" s="1"/>
      <c r="O457" s="1"/>
      <c r="P457" s="1"/>
      <c r="Q457" s="1"/>
      <c r="R457" s="1"/>
      <c r="S457" s="1"/>
      <c r="T457" s="1"/>
      <c r="U457" s="1"/>
    </row>
    <row r="458" spans="1:21">
      <c r="A458" s="3"/>
      <c r="B458" s="4"/>
      <c r="C458" s="71"/>
      <c r="D458" s="72"/>
      <c r="E458" s="71"/>
      <c r="F458" s="71"/>
      <c r="G458" s="2"/>
      <c r="H458" s="1"/>
      <c r="I458" s="11"/>
      <c r="M458" s="1"/>
      <c r="N458" s="1"/>
      <c r="O458" s="1"/>
      <c r="P458" s="1"/>
      <c r="Q458" s="1"/>
      <c r="R458" s="1"/>
      <c r="S458" s="1"/>
      <c r="T458" s="1"/>
      <c r="U458" s="1"/>
    </row>
    <row r="459" spans="1:21">
      <c r="A459" s="3"/>
      <c r="B459" s="4"/>
      <c r="C459" s="71"/>
      <c r="D459" s="72"/>
      <c r="E459" s="71"/>
      <c r="F459" s="71"/>
      <c r="G459" s="2"/>
      <c r="H459" s="1"/>
      <c r="I459" s="11"/>
      <c r="M459" s="1"/>
      <c r="N459" s="1"/>
      <c r="O459" s="1"/>
      <c r="P459" s="1"/>
      <c r="Q459" s="1"/>
      <c r="R459" s="1"/>
      <c r="S459" s="1"/>
      <c r="T459" s="1"/>
      <c r="U459" s="1"/>
    </row>
    <row r="460" spans="1:21">
      <c r="A460" s="3"/>
      <c r="B460" s="4"/>
      <c r="C460" s="71"/>
      <c r="D460" s="72"/>
      <c r="E460" s="71"/>
      <c r="F460" s="71"/>
      <c r="G460" s="2"/>
      <c r="H460" s="1"/>
      <c r="I460" s="11"/>
      <c r="M460" s="1"/>
      <c r="N460" s="1"/>
      <c r="O460" s="1"/>
      <c r="P460" s="1"/>
      <c r="Q460" s="1"/>
      <c r="R460" s="1"/>
      <c r="S460" s="1"/>
      <c r="T460" s="1"/>
      <c r="U460" s="1"/>
    </row>
    <row r="461" spans="1:21">
      <c r="A461" s="3"/>
      <c r="B461" s="4"/>
      <c r="C461" s="71"/>
      <c r="D461" s="72"/>
      <c r="E461" s="71"/>
      <c r="F461" s="71"/>
      <c r="G461" s="2"/>
      <c r="H461" s="1"/>
      <c r="I461" s="11"/>
      <c r="M461" s="1"/>
      <c r="N461" s="1"/>
      <c r="O461" s="1"/>
      <c r="P461" s="1"/>
      <c r="Q461" s="1"/>
      <c r="R461" s="1"/>
      <c r="S461" s="1"/>
      <c r="T461" s="1"/>
      <c r="U461" s="1"/>
    </row>
    <row r="462" spans="1:21">
      <c r="A462" s="3"/>
      <c r="B462" s="4"/>
      <c r="C462" s="71"/>
      <c r="D462" s="72"/>
      <c r="E462" s="71"/>
      <c r="F462" s="71"/>
      <c r="G462" s="2"/>
      <c r="H462" s="1"/>
      <c r="I462" s="11"/>
      <c r="M462" s="1"/>
      <c r="N462" s="1"/>
      <c r="O462" s="1"/>
      <c r="P462" s="1"/>
      <c r="Q462" s="1"/>
      <c r="R462" s="1"/>
      <c r="S462" s="1"/>
      <c r="T462" s="1"/>
      <c r="U462" s="1"/>
    </row>
    <row r="463" spans="1:21">
      <c r="A463" s="3"/>
      <c r="B463" s="4"/>
      <c r="C463" s="71"/>
      <c r="D463" s="72"/>
      <c r="E463" s="71"/>
      <c r="F463" s="71"/>
      <c r="G463" s="2"/>
      <c r="H463" s="1"/>
      <c r="I463" s="11"/>
      <c r="M463" s="1"/>
      <c r="N463" s="1"/>
      <c r="O463" s="1"/>
      <c r="P463" s="1"/>
      <c r="Q463" s="1"/>
      <c r="R463" s="1"/>
      <c r="S463" s="1"/>
      <c r="T463" s="1"/>
      <c r="U463" s="1"/>
    </row>
    <row r="464" spans="1:21">
      <c r="A464" s="3"/>
      <c r="B464" s="4"/>
      <c r="C464" s="71"/>
      <c r="D464" s="72"/>
      <c r="E464" s="71"/>
      <c r="F464" s="71"/>
      <c r="G464" s="2"/>
      <c r="H464" s="1"/>
      <c r="I464" s="11"/>
      <c r="M464" s="1"/>
      <c r="N464" s="1"/>
      <c r="O464" s="1"/>
      <c r="P464" s="1"/>
      <c r="Q464" s="1"/>
      <c r="R464" s="1"/>
      <c r="S464" s="1"/>
      <c r="T464" s="1"/>
      <c r="U464" s="1"/>
    </row>
    <row r="465" spans="1:21">
      <c r="A465" s="3"/>
      <c r="B465" s="4"/>
      <c r="C465" s="71"/>
      <c r="D465" s="72"/>
      <c r="E465" s="71"/>
      <c r="F465" s="71"/>
      <c r="G465" s="2"/>
      <c r="H465" s="1"/>
      <c r="I465" s="11"/>
      <c r="M465" s="1"/>
      <c r="N465" s="1"/>
      <c r="O465" s="1"/>
      <c r="P465" s="1"/>
      <c r="Q465" s="1"/>
      <c r="R465" s="1"/>
      <c r="S465" s="1"/>
      <c r="T465" s="1"/>
      <c r="U465" s="1"/>
    </row>
    <row r="466" spans="1:21">
      <c r="A466" s="3"/>
      <c r="B466" s="4"/>
      <c r="C466" s="71"/>
      <c r="D466" s="72"/>
      <c r="E466" s="71"/>
      <c r="F466" s="71"/>
      <c r="G466" s="2"/>
      <c r="H466" s="1"/>
      <c r="I466" s="11"/>
      <c r="M466" s="1"/>
      <c r="N466" s="1"/>
      <c r="O466" s="1"/>
      <c r="P466" s="1"/>
      <c r="Q466" s="1"/>
      <c r="R466" s="1"/>
      <c r="S466" s="1"/>
      <c r="T466" s="1"/>
      <c r="U466" s="1"/>
    </row>
    <row r="467" spans="1:21">
      <c r="A467" s="3"/>
      <c r="B467" s="4"/>
      <c r="C467" s="71"/>
      <c r="D467" s="72"/>
      <c r="E467" s="71"/>
      <c r="F467" s="71"/>
      <c r="G467" s="2"/>
      <c r="H467" s="1"/>
      <c r="I467" s="11"/>
      <c r="M467" s="1"/>
      <c r="N467" s="1"/>
      <c r="O467" s="1"/>
      <c r="P467" s="1"/>
      <c r="Q467" s="1"/>
      <c r="R467" s="1"/>
      <c r="S467" s="1"/>
      <c r="T467" s="1"/>
      <c r="U467" s="1"/>
    </row>
    <row r="468" spans="1:21">
      <c r="A468" s="3"/>
      <c r="B468" s="4"/>
      <c r="C468" s="71"/>
      <c r="D468" s="72"/>
      <c r="E468" s="71"/>
      <c r="F468" s="71"/>
      <c r="G468" s="2"/>
      <c r="H468" s="1"/>
      <c r="I468" s="11"/>
      <c r="M468" s="1"/>
      <c r="N468" s="1"/>
      <c r="O468" s="1"/>
      <c r="P468" s="1"/>
      <c r="Q468" s="1"/>
      <c r="R468" s="1"/>
      <c r="S468" s="1"/>
      <c r="T468" s="1"/>
      <c r="U468" s="1"/>
    </row>
    <row r="469" spans="1:21">
      <c r="A469" s="3"/>
      <c r="B469" s="4"/>
      <c r="C469" s="71"/>
      <c r="D469" s="72"/>
      <c r="E469" s="71"/>
      <c r="F469" s="71"/>
      <c r="G469" s="2"/>
      <c r="H469" s="1"/>
      <c r="I469" s="11"/>
      <c r="M469" s="1"/>
      <c r="N469" s="1"/>
      <c r="O469" s="1"/>
      <c r="P469" s="1"/>
      <c r="Q469" s="1"/>
      <c r="R469" s="1"/>
      <c r="S469" s="1"/>
      <c r="T469" s="1"/>
      <c r="U469" s="1"/>
    </row>
    <row r="470" spans="1:21">
      <c r="A470" s="3"/>
      <c r="B470" s="4"/>
      <c r="C470" s="71"/>
      <c r="D470" s="72"/>
      <c r="E470" s="71"/>
      <c r="F470" s="71"/>
      <c r="G470" s="2"/>
      <c r="H470" s="1"/>
      <c r="I470" s="11"/>
      <c r="M470" s="1"/>
      <c r="N470" s="1"/>
      <c r="O470" s="1"/>
      <c r="P470" s="1"/>
      <c r="Q470" s="1"/>
      <c r="R470" s="1"/>
      <c r="S470" s="1"/>
      <c r="T470" s="1"/>
      <c r="U470" s="1"/>
    </row>
    <row r="471" spans="1:21">
      <c r="A471" s="3"/>
      <c r="B471" s="4"/>
      <c r="C471" s="71"/>
      <c r="D471" s="72"/>
      <c r="E471" s="71"/>
      <c r="F471" s="71"/>
      <c r="G471" s="2"/>
      <c r="H471" s="1"/>
      <c r="I471" s="11"/>
      <c r="M471" s="1"/>
      <c r="N471" s="1"/>
      <c r="O471" s="1"/>
      <c r="P471" s="1"/>
      <c r="Q471" s="1"/>
      <c r="R471" s="1"/>
      <c r="S471" s="1"/>
      <c r="T471" s="1"/>
      <c r="U471" s="1"/>
    </row>
    <row r="472" spans="1:21">
      <c r="A472" s="3"/>
      <c r="B472" s="4"/>
      <c r="C472" s="71"/>
      <c r="D472" s="72"/>
      <c r="E472" s="71"/>
      <c r="F472" s="71"/>
      <c r="G472" s="2"/>
      <c r="H472" s="1"/>
      <c r="I472" s="11"/>
      <c r="M472" s="1"/>
      <c r="N472" s="1"/>
      <c r="O472" s="1"/>
      <c r="P472" s="1"/>
      <c r="Q472" s="1"/>
      <c r="R472" s="1"/>
      <c r="S472" s="1"/>
      <c r="T472" s="1"/>
      <c r="U472" s="1"/>
    </row>
    <row r="473" spans="1:21">
      <c r="A473" s="3"/>
      <c r="B473" s="4"/>
      <c r="C473" s="71"/>
      <c r="D473" s="72"/>
      <c r="E473" s="71"/>
      <c r="F473" s="71"/>
      <c r="G473" s="2"/>
      <c r="H473" s="1"/>
      <c r="I473" s="11"/>
      <c r="M473" s="1"/>
      <c r="N473" s="1"/>
      <c r="O473" s="1"/>
      <c r="P473" s="1"/>
      <c r="Q473" s="1"/>
      <c r="R473" s="1"/>
      <c r="S473" s="1"/>
      <c r="T473" s="1"/>
      <c r="U473" s="1"/>
    </row>
    <row r="474" spans="1:21">
      <c r="A474" s="3"/>
      <c r="B474" s="4"/>
      <c r="C474" s="71"/>
      <c r="D474" s="72"/>
      <c r="E474" s="71"/>
      <c r="F474" s="71"/>
      <c r="G474" s="2"/>
      <c r="H474" s="1"/>
      <c r="I474" s="11"/>
      <c r="M474" s="1"/>
      <c r="N474" s="1"/>
      <c r="O474" s="1"/>
      <c r="P474" s="1"/>
      <c r="Q474" s="1"/>
      <c r="R474" s="1"/>
      <c r="S474" s="1"/>
      <c r="T474" s="1"/>
      <c r="U474" s="1"/>
    </row>
    <row r="475" spans="1:21">
      <c r="A475" s="3"/>
      <c r="B475" s="4"/>
      <c r="C475" s="71"/>
      <c r="D475" s="72"/>
      <c r="E475" s="71"/>
      <c r="F475" s="71"/>
      <c r="G475" s="2"/>
      <c r="H475" s="1"/>
      <c r="I475" s="11"/>
      <c r="M475" s="1"/>
      <c r="N475" s="1"/>
      <c r="O475" s="1"/>
      <c r="P475" s="1"/>
      <c r="Q475" s="1"/>
      <c r="R475" s="1"/>
      <c r="S475" s="1"/>
      <c r="T475" s="1"/>
      <c r="U475" s="1"/>
    </row>
    <row r="476" spans="1:21">
      <c r="A476" s="3"/>
      <c r="B476" s="4"/>
      <c r="C476" s="71"/>
      <c r="D476" s="72"/>
      <c r="E476" s="71"/>
      <c r="F476" s="71"/>
      <c r="G476" s="2"/>
      <c r="H476" s="1"/>
      <c r="I476" s="11"/>
      <c r="M476" s="1"/>
      <c r="N476" s="1"/>
      <c r="O476" s="1"/>
      <c r="P476" s="1"/>
      <c r="Q476" s="1"/>
      <c r="R476" s="1"/>
      <c r="S476" s="1"/>
      <c r="T476" s="1"/>
      <c r="U476" s="1"/>
    </row>
    <row r="477" spans="1:21">
      <c r="A477" s="3"/>
      <c r="B477" s="4"/>
      <c r="C477" s="71"/>
      <c r="D477" s="72"/>
      <c r="E477" s="71"/>
      <c r="F477" s="71"/>
      <c r="G477" s="2"/>
      <c r="H477" s="1"/>
      <c r="I477" s="11"/>
      <c r="M477" s="1"/>
      <c r="N477" s="1"/>
      <c r="O477" s="1"/>
      <c r="P477" s="1"/>
      <c r="Q477" s="1"/>
      <c r="R477" s="1"/>
      <c r="S477" s="1"/>
      <c r="T477" s="1"/>
      <c r="U477" s="1"/>
    </row>
    <row r="478" spans="1:21">
      <c r="A478" s="3"/>
      <c r="B478" s="4"/>
      <c r="C478" s="71"/>
      <c r="D478" s="72"/>
      <c r="E478" s="71"/>
      <c r="F478" s="71"/>
      <c r="G478" s="2"/>
      <c r="H478" s="1"/>
      <c r="I478" s="11"/>
      <c r="M478" s="1"/>
      <c r="N478" s="1"/>
      <c r="O478" s="1"/>
      <c r="P478" s="1"/>
      <c r="Q478" s="1"/>
      <c r="R478" s="1"/>
      <c r="S478" s="1"/>
      <c r="T478" s="1"/>
      <c r="U478" s="1"/>
    </row>
    <row r="479" spans="1:21">
      <c r="A479" s="3"/>
      <c r="B479" s="4"/>
      <c r="C479" s="71"/>
      <c r="D479" s="72"/>
      <c r="E479" s="71"/>
      <c r="F479" s="71"/>
      <c r="G479" s="2"/>
      <c r="H479" s="1"/>
      <c r="I479" s="11"/>
      <c r="M479" s="1"/>
      <c r="N479" s="1"/>
      <c r="O479" s="1"/>
      <c r="P479" s="1"/>
      <c r="Q479" s="1"/>
      <c r="R479" s="1"/>
      <c r="S479" s="1"/>
      <c r="T479" s="1"/>
      <c r="U479" s="1"/>
    </row>
    <row r="480" spans="1:21">
      <c r="A480" s="3"/>
      <c r="B480" s="4"/>
      <c r="C480" s="71"/>
      <c r="D480" s="72"/>
      <c r="E480" s="71"/>
      <c r="F480" s="71"/>
      <c r="G480" s="2"/>
      <c r="H480" s="1"/>
      <c r="I480" s="11"/>
      <c r="M480" s="1"/>
      <c r="N480" s="1"/>
      <c r="O480" s="1"/>
      <c r="P480" s="1"/>
      <c r="Q480" s="1"/>
      <c r="R480" s="1"/>
      <c r="S480" s="1"/>
      <c r="T480" s="1"/>
      <c r="U480" s="1"/>
    </row>
    <row r="481" spans="1:21">
      <c r="A481" s="3"/>
      <c r="B481" s="4"/>
      <c r="C481" s="71"/>
      <c r="D481" s="72"/>
      <c r="E481" s="71"/>
      <c r="F481" s="71"/>
      <c r="G481" s="2"/>
      <c r="H481" s="1"/>
      <c r="I481" s="11"/>
      <c r="M481" s="1"/>
      <c r="N481" s="1"/>
      <c r="O481" s="1"/>
      <c r="P481" s="1"/>
      <c r="Q481" s="1"/>
      <c r="R481" s="1"/>
      <c r="S481" s="1"/>
      <c r="T481" s="1"/>
      <c r="U481" s="1"/>
    </row>
    <row r="482" spans="1:21">
      <c r="A482" s="3"/>
      <c r="B482" s="4"/>
      <c r="C482" s="71"/>
      <c r="D482" s="72"/>
      <c r="E482" s="71"/>
      <c r="F482" s="71"/>
      <c r="G482" s="2"/>
      <c r="H482" s="1"/>
      <c r="I482" s="11"/>
      <c r="M482" s="1"/>
      <c r="N482" s="1"/>
      <c r="O482" s="1"/>
      <c r="P482" s="1"/>
      <c r="Q482" s="1"/>
      <c r="R482" s="1"/>
      <c r="S482" s="1"/>
      <c r="T482" s="1"/>
      <c r="U482" s="1"/>
    </row>
    <row r="483" spans="1:21">
      <c r="A483" s="3"/>
      <c r="B483" s="4"/>
      <c r="C483" s="71"/>
      <c r="D483" s="72"/>
      <c r="E483" s="71"/>
      <c r="F483" s="71"/>
      <c r="G483" s="2"/>
      <c r="H483" s="1"/>
      <c r="I483" s="11"/>
      <c r="M483" s="1"/>
      <c r="N483" s="1"/>
      <c r="O483" s="1"/>
      <c r="P483" s="1"/>
      <c r="Q483" s="1"/>
      <c r="R483" s="1"/>
      <c r="S483" s="1"/>
      <c r="T483" s="1"/>
      <c r="U483" s="1"/>
    </row>
    <row r="484" spans="1:21">
      <c r="A484" s="3"/>
      <c r="B484" s="4"/>
      <c r="C484" s="71"/>
      <c r="D484" s="72"/>
      <c r="E484" s="71"/>
      <c r="F484" s="71"/>
      <c r="G484" s="2"/>
      <c r="H484" s="1"/>
      <c r="I484" s="11"/>
      <c r="M484" s="1"/>
      <c r="N484" s="1"/>
      <c r="O484" s="1"/>
      <c r="P484" s="1"/>
      <c r="Q484" s="1"/>
      <c r="R484" s="1"/>
      <c r="S484" s="1"/>
      <c r="T484" s="1"/>
      <c r="U484" s="1"/>
    </row>
    <row r="485" spans="1:21">
      <c r="A485" s="3"/>
      <c r="B485" s="4"/>
      <c r="C485" s="71"/>
      <c r="D485" s="72"/>
      <c r="E485" s="71"/>
      <c r="F485" s="71"/>
      <c r="G485" s="2"/>
      <c r="H485" s="1"/>
      <c r="I485" s="11"/>
      <c r="M485" s="1"/>
      <c r="N485" s="1"/>
      <c r="O485" s="1"/>
      <c r="P485" s="1"/>
      <c r="Q485" s="1"/>
      <c r="R485" s="1"/>
      <c r="S485" s="1"/>
      <c r="T485" s="1"/>
      <c r="U485" s="1"/>
    </row>
    <row r="486" spans="1:21">
      <c r="A486" s="3"/>
      <c r="B486" s="4"/>
      <c r="C486" s="71"/>
      <c r="D486" s="72"/>
      <c r="E486" s="71"/>
      <c r="F486" s="71"/>
      <c r="G486" s="2"/>
      <c r="H486" s="1"/>
      <c r="I486" s="11"/>
      <c r="M486" s="1"/>
      <c r="N486" s="1"/>
      <c r="O486" s="1"/>
      <c r="P486" s="1"/>
      <c r="Q486" s="1"/>
      <c r="R486" s="1"/>
      <c r="S486" s="1"/>
      <c r="T486" s="1"/>
      <c r="U486" s="1"/>
    </row>
    <row r="487" spans="1:21">
      <c r="A487" s="3"/>
      <c r="B487" s="4"/>
      <c r="C487" s="71"/>
      <c r="D487" s="72"/>
      <c r="E487" s="71"/>
      <c r="F487" s="71"/>
      <c r="G487" s="2"/>
      <c r="H487" s="1"/>
      <c r="I487" s="11"/>
      <c r="M487" s="1"/>
      <c r="N487" s="1"/>
      <c r="O487" s="1"/>
      <c r="P487" s="1"/>
      <c r="Q487" s="1"/>
      <c r="R487" s="1"/>
      <c r="S487" s="1"/>
      <c r="T487" s="1"/>
      <c r="U487" s="1"/>
    </row>
    <row r="488" spans="1:21">
      <c r="A488" s="3"/>
      <c r="B488" s="4"/>
      <c r="C488" s="71"/>
      <c r="D488" s="72"/>
      <c r="E488" s="71"/>
      <c r="F488" s="71"/>
      <c r="G488" s="2"/>
      <c r="H488" s="1"/>
      <c r="I488" s="11"/>
      <c r="M488" s="1"/>
      <c r="N488" s="1"/>
      <c r="O488" s="1"/>
      <c r="P488" s="1"/>
      <c r="Q488" s="1"/>
      <c r="R488" s="1"/>
      <c r="S488" s="1"/>
      <c r="T488" s="1"/>
      <c r="U488" s="1"/>
    </row>
    <row r="489" spans="1:21">
      <c r="A489" s="3"/>
      <c r="B489" s="4"/>
      <c r="C489" s="71"/>
      <c r="D489" s="72"/>
      <c r="E489" s="71"/>
      <c r="F489" s="71"/>
      <c r="G489" s="2"/>
      <c r="H489" s="1"/>
      <c r="I489" s="11"/>
      <c r="M489" s="1"/>
      <c r="N489" s="1"/>
      <c r="O489" s="1"/>
      <c r="P489" s="1"/>
      <c r="Q489" s="1"/>
      <c r="R489" s="1"/>
      <c r="S489" s="1"/>
      <c r="T489" s="1"/>
      <c r="U489" s="1"/>
    </row>
    <row r="490" spans="1:21">
      <c r="A490" s="3"/>
      <c r="B490" s="4"/>
      <c r="C490" s="71"/>
      <c r="D490" s="72"/>
      <c r="E490" s="71"/>
      <c r="F490" s="71"/>
      <c r="G490" s="2"/>
      <c r="H490" s="1"/>
      <c r="I490" s="11"/>
      <c r="M490" s="1"/>
      <c r="N490" s="1"/>
      <c r="O490" s="1"/>
      <c r="P490" s="1"/>
      <c r="Q490" s="1"/>
      <c r="R490" s="1"/>
      <c r="S490" s="1"/>
      <c r="T490" s="1"/>
      <c r="U490" s="1"/>
    </row>
    <row r="491" spans="1:21">
      <c r="A491" s="3"/>
      <c r="B491" s="4"/>
      <c r="C491" s="71"/>
      <c r="D491" s="72"/>
      <c r="E491" s="71"/>
      <c r="F491" s="71"/>
      <c r="G491" s="2"/>
      <c r="H491" s="1"/>
      <c r="I491" s="11"/>
      <c r="M491" s="1"/>
      <c r="N491" s="1"/>
      <c r="O491" s="1"/>
      <c r="P491" s="1"/>
      <c r="Q491" s="1"/>
      <c r="R491" s="1"/>
      <c r="S491" s="1"/>
      <c r="T491" s="1"/>
      <c r="U491" s="1"/>
    </row>
    <row r="492" spans="1:21">
      <c r="A492" s="3"/>
      <c r="B492" s="4"/>
      <c r="C492" s="71"/>
      <c r="D492" s="72"/>
      <c r="E492" s="71"/>
      <c r="F492" s="71"/>
      <c r="G492" s="2"/>
      <c r="H492" s="1"/>
      <c r="I492" s="11"/>
      <c r="M492" s="1"/>
      <c r="N492" s="1"/>
      <c r="O492" s="1"/>
      <c r="P492" s="1"/>
      <c r="Q492" s="1"/>
      <c r="R492" s="1"/>
      <c r="S492" s="1"/>
      <c r="T492" s="1"/>
      <c r="U492" s="1"/>
    </row>
    <row r="493" spans="1:21">
      <c r="A493" s="3"/>
      <c r="B493" s="4"/>
      <c r="C493" s="71"/>
      <c r="D493" s="72"/>
      <c r="E493" s="71"/>
      <c r="F493" s="71"/>
      <c r="G493" s="2"/>
      <c r="H493" s="1"/>
      <c r="I493" s="11"/>
      <c r="M493" s="1"/>
      <c r="N493" s="1"/>
      <c r="O493" s="1"/>
      <c r="P493" s="1"/>
      <c r="Q493" s="1"/>
      <c r="R493" s="1"/>
      <c r="S493" s="1"/>
      <c r="T493" s="1"/>
      <c r="U493" s="1"/>
    </row>
    <row r="494" spans="1:21">
      <c r="A494" s="3"/>
      <c r="B494" s="4"/>
      <c r="C494" s="71"/>
      <c r="D494" s="72"/>
      <c r="E494" s="71"/>
      <c r="F494" s="71"/>
      <c r="G494" s="2"/>
      <c r="H494" s="1"/>
      <c r="I494" s="11"/>
      <c r="M494" s="1"/>
      <c r="N494" s="1"/>
      <c r="O494" s="1"/>
      <c r="P494" s="1"/>
      <c r="Q494" s="1"/>
      <c r="R494" s="1"/>
      <c r="S494" s="1"/>
      <c r="T494" s="1"/>
      <c r="U494" s="1"/>
    </row>
    <row r="495" spans="1:21">
      <c r="A495" s="3"/>
      <c r="B495" s="4"/>
      <c r="C495" s="71"/>
      <c r="D495" s="72"/>
      <c r="E495" s="71"/>
      <c r="F495" s="71"/>
      <c r="G495" s="2"/>
      <c r="H495" s="1"/>
      <c r="I495" s="11"/>
      <c r="M495" s="1"/>
      <c r="N495" s="1"/>
      <c r="O495" s="1"/>
      <c r="P495" s="1"/>
      <c r="Q495" s="1"/>
      <c r="R495" s="1"/>
      <c r="S495" s="1"/>
      <c r="T495" s="1"/>
      <c r="U495" s="1"/>
    </row>
    <row r="496" spans="1:21">
      <c r="A496" s="3"/>
      <c r="B496" s="4"/>
      <c r="C496" s="71"/>
      <c r="D496" s="72"/>
      <c r="E496" s="71"/>
      <c r="F496" s="71"/>
      <c r="G496" s="2"/>
      <c r="H496" s="1"/>
      <c r="I496" s="11"/>
      <c r="M496" s="1"/>
      <c r="N496" s="1"/>
      <c r="O496" s="1"/>
      <c r="P496" s="1"/>
      <c r="Q496" s="1"/>
      <c r="R496" s="1"/>
      <c r="S496" s="1"/>
      <c r="T496" s="1"/>
      <c r="U496" s="1"/>
    </row>
    <row r="497" spans="1:21">
      <c r="A497" s="3"/>
      <c r="B497" s="4"/>
      <c r="C497" s="71"/>
      <c r="D497" s="72"/>
      <c r="E497" s="71"/>
      <c r="F497" s="71"/>
      <c r="G497" s="2"/>
      <c r="H497" s="1"/>
      <c r="I497" s="11"/>
      <c r="M497" s="1"/>
      <c r="N497" s="1"/>
      <c r="O497" s="1"/>
      <c r="P497" s="1"/>
      <c r="Q497" s="1"/>
      <c r="R497" s="1"/>
      <c r="S497" s="1"/>
      <c r="T497" s="1"/>
      <c r="U497" s="1"/>
    </row>
    <row r="498" spans="1:21">
      <c r="A498" s="3"/>
      <c r="B498" s="4"/>
      <c r="C498" s="71"/>
      <c r="D498" s="72"/>
      <c r="E498" s="71"/>
      <c r="F498" s="71"/>
      <c r="G498" s="2"/>
      <c r="H498" s="1"/>
      <c r="I498" s="11"/>
      <c r="M498" s="1"/>
      <c r="N498" s="1"/>
      <c r="O498" s="1"/>
      <c r="P498" s="1"/>
      <c r="Q498" s="1"/>
      <c r="R498" s="1"/>
      <c r="S498" s="1"/>
      <c r="T498" s="1"/>
      <c r="U498" s="1"/>
    </row>
    <row r="499" spans="1:21">
      <c r="A499" s="3"/>
      <c r="B499" s="4"/>
      <c r="C499" s="71"/>
      <c r="D499" s="72"/>
      <c r="E499" s="71"/>
      <c r="F499" s="71"/>
      <c r="G499" s="2"/>
      <c r="H499" s="1"/>
      <c r="I499" s="11"/>
      <c r="M499" s="1"/>
      <c r="N499" s="1"/>
      <c r="O499" s="1"/>
      <c r="P499" s="1"/>
      <c r="Q499" s="1"/>
      <c r="R499" s="1"/>
      <c r="S499" s="1"/>
      <c r="T499" s="1"/>
      <c r="U499" s="1"/>
    </row>
    <row r="500" spans="1:21">
      <c r="A500" s="3"/>
      <c r="B500" s="4"/>
      <c r="C500" s="71"/>
      <c r="D500" s="72"/>
      <c r="E500" s="71"/>
      <c r="F500" s="71"/>
      <c r="G500" s="2"/>
      <c r="H500" s="1"/>
      <c r="I500" s="11"/>
      <c r="M500" s="1"/>
      <c r="N500" s="1"/>
      <c r="O500" s="1"/>
      <c r="P500" s="1"/>
      <c r="Q500" s="1"/>
      <c r="R500" s="1"/>
      <c r="S500" s="1"/>
      <c r="T500" s="1"/>
      <c r="U500" s="1"/>
    </row>
    <row r="501" spans="1:21">
      <c r="A501" s="3"/>
      <c r="B501" s="4"/>
      <c r="C501" s="71"/>
      <c r="D501" s="72"/>
      <c r="E501" s="71"/>
      <c r="F501" s="71"/>
      <c r="G501" s="2"/>
      <c r="H501" s="1"/>
      <c r="I501" s="11"/>
      <c r="M501" s="1"/>
      <c r="N501" s="1"/>
      <c r="O501" s="1"/>
      <c r="P501" s="1"/>
      <c r="Q501" s="1"/>
      <c r="R501" s="1"/>
      <c r="S501" s="1"/>
      <c r="T501" s="1"/>
      <c r="U501" s="1"/>
    </row>
    <row r="502" spans="1:21">
      <c r="A502" s="3"/>
      <c r="B502" s="4"/>
      <c r="C502" s="71"/>
      <c r="D502" s="72"/>
      <c r="E502" s="71"/>
      <c r="F502" s="71"/>
      <c r="G502" s="2"/>
      <c r="H502" s="1"/>
      <c r="I502" s="11"/>
      <c r="M502" s="1"/>
      <c r="N502" s="1"/>
      <c r="O502" s="1"/>
      <c r="P502" s="1"/>
      <c r="Q502" s="1"/>
      <c r="R502" s="1"/>
      <c r="S502" s="1"/>
      <c r="T502" s="1"/>
      <c r="U502" s="1"/>
    </row>
    <row r="503" spans="1:21">
      <c r="A503" s="3"/>
      <c r="B503" s="4"/>
      <c r="C503" s="71"/>
      <c r="D503" s="72"/>
      <c r="E503" s="71"/>
      <c r="F503" s="71"/>
      <c r="G503" s="2"/>
      <c r="H503" s="1"/>
      <c r="I503" s="11"/>
      <c r="M503" s="1"/>
      <c r="N503" s="1"/>
      <c r="O503" s="1"/>
      <c r="P503" s="1"/>
      <c r="Q503" s="1"/>
      <c r="R503" s="1"/>
      <c r="S503" s="1"/>
      <c r="T503" s="1"/>
      <c r="U503" s="1"/>
    </row>
    <row r="504" spans="1:21">
      <c r="A504" s="3"/>
      <c r="B504" s="4"/>
      <c r="C504" s="71"/>
      <c r="D504" s="72"/>
      <c r="E504" s="71"/>
      <c r="F504" s="71"/>
      <c r="G504" s="2"/>
      <c r="H504" s="1"/>
      <c r="I504" s="11"/>
      <c r="M504" s="1"/>
      <c r="N504" s="1"/>
      <c r="O504" s="1"/>
      <c r="P504" s="1"/>
      <c r="Q504" s="1"/>
      <c r="R504" s="1"/>
      <c r="S504" s="1"/>
      <c r="T504" s="1"/>
      <c r="U504" s="1"/>
    </row>
    <row r="505" spans="1:21">
      <c r="A505" s="3"/>
      <c r="B505" s="4"/>
      <c r="C505" s="71"/>
      <c r="D505" s="72"/>
      <c r="E505" s="71"/>
      <c r="F505" s="71"/>
      <c r="G505" s="2"/>
      <c r="H505" s="1"/>
      <c r="I505" s="11"/>
      <c r="M505" s="1"/>
      <c r="N505" s="1"/>
      <c r="O505" s="1"/>
      <c r="P505" s="1"/>
      <c r="Q505" s="1"/>
      <c r="R505" s="1"/>
      <c r="S505" s="1"/>
      <c r="T505" s="1"/>
      <c r="U505" s="1"/>
    </row>
    <row r="506" spans="1:21">
      <c r="A506" s="3"/>
      <c r="B506" s="4"/>
      <c r="C506" s="71"/>
      <c r="D506" s="72"/>
      <c r="E506" s="71"/>
      <c r="F506" s="71"/>
      <c r="G506" s="2"/>
      <c r="H506" s="1"/>
      <c r="I506" s="11"/>
      <c r="M506" s="1"/>
      <c r="N506" s="1"/>
      <c r="O506" s="1"/>
      <c r="P506" s="1"/>
      <c r="Q506" s="1"/>
      <c r="R506" s="1"/>
      <c r="S506" s="1"/>
      <c r="T506" s="1"/>
      <c r="U506" s="1"/>
    </row>
    <row r="507" spans="1:21">
      <c r="A507" s="3"/>
      <c r="B507" s="4"/>
      <c r="C507" s="71"/>
      <c r="D507" s="72"/>
      <c r="E507" s="71"/>
      <c r="F507" s="71"/>
      <c r="G507" s="2"/>
      <c r="H507" s="1"/>
      <c r="I507" s="11"/>
      <c r="M507" s="1"/>
      <c r="N507" s="1"/>
      <c r="O507" s="1"/>
      <c r="P507" s="1"/>
      <c r="Q507" s="1"/>
      <c r="R507" s="1"/>
      <c r="S507" s="1"/>
      <c r="T507" s="1"/>
      <c r="U507" s="1"/>
    </row>
    <row r="508" spans="1:21">
      <c r="A508" s="3"/>
      <c r="B508" s="4"/>
      <c r="C508" s="71"/>
      <c r="D508" s="72"/>
      <c r="E508" s="71"/>
      <c r="F508" s="71"/>
      <c r="G508" s="2"/>
      <c r="H508" s="1"/>
      <c r="I508" s="11"/>
      <c r="M508" s="1"/>
      <c r="N508" s="1"/>
      <c r="O508" s="1"/>
      <c r="P508" s="1"/>
      <c r="Q508" s="1"/>
      <c r="R508" s="1"/>
      <c r="S508" s="1"/>
      <c r="T508" s="1"/>
      <c r="U508" s="1"/>
    </row>
    <row r="509" spans="1:21">
      <c r="A509" s="3"/>
      <c r="B509" s="4"/>
      <c r="C509" s="74"/>
      <c r="D509" s="72"/>
      <c r="E509" s="71"/>
      <c r="F509" s="71"/>
      <c r="G509" s="2"/>
      <c r="H509" s="1"/>
      <c r="I509" s="11"/>
      <c r="M509" s="1"/>
      <c r="N509" s="1"/>
      <c r="O509" s="1"/>
      <c r="P509" s="1"/>
      <c r="Q509" s="1"/>
      <c r="R509" s="1"/>
      <c r="S509" s="1"/>
      <c r="T509" s="1"/>
      <c r="U509" s="1"/>
    </row>
    <row r="510" spans="1:21">
      <c r="A510" s="3"/>
      <c r="B510" s="4"/>
      <c r="C510" s="74"/>
      <c r="D510" s="72"/>
      <c r="E510" s="71"/>
      <c r="F510" s="71"/>
      <c r="G510" s="2"/>
      <c r="H510" s="1"/>
      <c r="I510" s="11"/>
      <c r="M510" s="1"/>
      <c r="N510" s="1"/>
      <c r="O510" s="1"/>
      <c r="P510" s="1"/>
      <c r="Q510" s="1"/>
      <c r="R510" s="1"/>
      <c r="S510" s="1"/>
      <c r="T510" s="1"/>
      <c r="U510" s="1"/>
    </row>
    <row r="511" spans="1:21">
      <c r="A511" s="3"/>
      <c r="B511" s="4"/>
      <c r="C511" s="71"/>
      <c r="D511" s="72"/>
      <c r="E511" s="71"/>
      <c r="F511" s="71"/>
      <c r="G511" s="2"/>
      <c r="H511" s="1"/>
      <c r="I511" s="11"/>
      <c r="M511" s="1"/>
      <c r="N511" s="1"/>
      <c r="O511" s="1"/>
      <c r="P511" s="1"/>
      <c r="Q511" s="1"/>
      <c r="R511" s="1"/>
      <c r="S511" s="1"/>
      <c r="T511" s="1"/>
      <c r="U511" s="1"/>
    </row>
    <row r="512" spans="1:21">
      <c r="A512" s="3"/>
      <c r="B512" s="4"/>
      <c r="C512" s="74"/>
      <c r="D512" s="72"/>
      <c r="E512" s="71"/>
      <c r="F512" s="71"/>
      <c r="G512" s="2"/>
      <c r="H512" s="1"/>
      <c r="I512" s="11"/>
      <c r="M512" s="1"/>
      <c r="N512" s="1"/>
      <c r="O512" s="1"/>
      <c r="P512" s="1"/>
      <c r="Q512" s="1"/>
      <c r="R512" s="1"/>
      <c r="S512" s="1"/>
      <c r="T512" s="1"/>
      <c r="U512" s="1"/>
    </row>
    <row r="513" spans="1:21">
      <c r="A513" s="3"/>
      <c r="B513" s="4"/>
      <c r="C513" s="74"/>
      <c r="D513" s="72"/>
      <c r="E513" s="71"/>
      <c r="F513" s="71"/>
      <c r="G513" s="2"/>
      <c r="H513" s="1"/>
      <c r="I513" s="11"/>
      <c r="M513" s="1"/>
      <c r="N513" s="1"/>
      <c r="O513" s="1"/>
      <c r="P513" s="1"/>
      <c r="Q513" s="1"/>
      <c r="R513" s="1"/>
      <c r="S513" s="1"/>
      <c r="T513" s="1"/>
      <c r="U513" s="1"/>
    </row>
    <row r="514" spans="1:21">
      <c r="A514" s="3"/>
      <c r="B514" s="4"/>
      <c r="C514" s="76"/>
      <c r="D514" s="72"/>
      <c r="E514" s="71"/>
      <c r="F514" s="71"/>
      <c r="G514" s="2"/>
      <c r="H514" s="1"/>
      <c r="I514" s="11"/>
      <c r="M514" s="1"/>
      <c r="N514" s="1"/>
      <c r="O514" s="1"/>
      <c r="P514" s="1"/>
      <c r="Q514" s="1"/>
      <c r="R514" s="1"/>
      <c r="S514" s="1"/>
      <c r="T514" s="1"/>
      <c r="U514" s="1"/>
    </row>
    <row r="515" spans="1:21">
      <c r="A515" s="3"/>
      <c r="B515" s="4"/>
      <c r="C515" s="74"/>
      <c r="D515" s="72"/>
      <c r="E515" s="71"/>
      <c r="F515" s="71"/>
      <c r="G515" s="2"/>
      <c r="H515" s="1"/>
      <c r="I515" s="11"/>
      <c r="M515" s="1"/>
      <c r="N515" s="1"/>
      <c r="O515" s="1"/>
      <c r="P515" s="1"/>
      <c r="Q515" s="1"/>
      <c r="R515" s="1"/>
      <c r="S515" s="1"/>
      <c r="T515" s="1"/>
      <c r="U515" s="1"/>
    </row>
    <row r="516" spans="1:21">
      <c r="A516" s="3"/>
      <c r="B516" s="4"/>
      <c r="C516" s="74"/>
      <c r="D516" s="72"/>
      <c r="E516" s="71"/>
      <c r="F516" s="71"/>
      <c r="G516" s="2"/>
      <c r="H516" s="1"/>
      <c r="I516" s="11"/>
      <c r="M516" s="1"/>
      <c r="N516" s="1"/>
      <c r="O516" s="1"/>
      <c r="P516" s="1"/>
      <c r="Q516" s="1"/>
      <c r="R516" s="1"/>
      <c r="S516" s="1"/>
      <c r="T516" s="1"/>
      <c r="U516" s="1"/>
    </row>
    <row r="517" spans="1:21">
      <c r="A517" s="3"/>
      <c r="B517" s="4"/>
      <c r="C517" s="76"/>
      <c r="D517" s="72"/>
      <c r="E517" s="71"/>
      <c r="F517" s="71"/>
      <c r="G517" s="2"/>
      <c r="H517" s="1"/>
      <c r="I517" s="11"/>
      <c r="M517" s="1"/>
      <c r="N517" s="1"/>
      <c r="O517" s="1"/>
      <c r="P517" s="1"/>
      <c r="Q517" s="1"/>
      <c r="R517" s="1"/>
      <c r="S517" s="1"/>
      <c r="T517" s="1"/>
      <c r="U517" s="1"/>
    </row>
    <row r="518" spans="1:21">
      <c r="A518" s="3"/>
      <c r="B518" s="4"/>
      <c r="C518" s="74"/>
      <c r="D518" s="72"/>
      <c r="E518" s="71"/>
      <c r="F518" s="71"/>
      <c r="G518" s="2"/>
      <c r="H518" s="1"/>
      <c r="I518" s="11"/>
      <c r="M518" s="1"/>
      <c r="N518" s="1"/>
      <c r="O518" s="1"/>
      <c r="P518" s="1"/>
      <c r="Q518" s="1"/>
      <c r="R518" s="1"/>
      <c r="S518" s="1"/>
      <c r="T518" s="1"/>
      <c r="U518" s="1"/>
    </row>
    <row r="519" spans="1:21">
      <c r="A519" s="3"/>
      <c r="B519" s="4"/>
      <c r="C519" s="74"/>
      <c r="D519" s="72"/>
      <c r="E519" s="71"/>
      <c r="F519" s="71"/>
      <c r="G519" s="2"/>
      <c r="H519" s="1"/>
      <c r="I519" s="11"/>
      <c r="M519" s="1"/>
      <c r="N519" s="1"/>
      <c r="O519" s="1"/>
      <c r="P519" s="1"/>
      <c r="Q519" s="1"/>
      <c r="R519" s="1"/>
      <c r="S519" s="1"/>
      <c r="T519" s="1"/>
      <c r="U519" s="1"/>
    </row>
    <row r="520" spans="1:21">
      <c r="A520" s="3"/>
      <c r="B520" s="4"/>
      <c r="C520" s="74"/>
      <c r="D520" s="72"/>
      <c r="E520" s="71"/>
      <c r="F520" s="71"/>
      <c r="G520" s="2"/>
      <c r="H520" s="1"/>
      <c r="I520" s="11"/>
      <c r="M520" s="1"/>
      <c r="N520" s="1"/>
      <c r="O520" s="1"/>
      <c r="P520" s="1"/>
      <c r="Q520" s="1"/>
      <c r="R520" s="1"/>
      <c r="S520" s="1"/>
      <c r="T520" s="1"/>
      <c r="U520" s="1"/>
    </row>
    <row r="521" spans="1:21">
      <c r="A521" s="3"/>
      <c r="B521" s="4"/>
      <c r="C521" s="74"/>
      <c r="D521" s="72"/>
      <c r="E521" s="71"/>
      <c r="F521" s="71"/>
      <c r="G521" s="2"/>
      <c r="H521" s="1"/>
      <c r="I521" s="11"/>
      <c r="M521" s="1"/>
      <c r="N521" s="1"/>
      <c r="O521" s="1"/>
      <c r="P521" s="1"/>
      <c r="Q521" s="1"/>
      <c r="R521" s="1"/>
      <c r="S521" s="1"/>
      <c r="T521" s="1"/>
      <c r="U521" s="1"/>
    </row>
    <row r="522" spans="1:21">
      <c r="A522" s="3"/>
      <c r="B522" s="4"/>
      <c r="C522" s="74"/>
      <c r="D522" s="72"/>
      <c r="E522" s="71"/>
      <c r="F522" s="71"/>
      <c r="G522" s="2"/>
      <c r="H522" s="1"/>
      <c r="I522" s="11"/>
      <c r="M522" s="1"/>
      <c r="N522" s="1"/>
      <c r="O522" s="1"/>
      <c r="P522" s="1"/>
      <c r="Q522" s="1"/>
      <c r="R522" s="1"/>
      <c r="S522" s="1"/>
      <c r="T522" s="1"/>
      <c r="U522" s="1"/>
    </row>
    <row r="523" spans="1:21">
      <c r="A523" s="3"/>
      <c r="B523" s="4"/>
      <c r="C523" s="74"/>
      <c r="D523" s="72"/>
      <c r="E523" s="71"/>
      <c r="F523" s="71"/>
      <c r="G523" s="2"/>
      <c r="H523" s="1"/>
      <c r="I523" s="11"/>
      <c r="M523" s="1"/>
      <c r="N523" s="1"/>
      <c r="O523" s="1"/>
      <c r="P523" s="1"/>
      <c r="Q523" s="1"/>
      <c r="R523" s="1"/>
      <c r="S523" s="1"/>
      <c r="T523" s="1"/>
      <c r="U523" s="1"/>
    </row>
    <row r="524" spans="1:21">
      <c r="A524" s="3"/>
      <c r="B524" s="4"/>
      <c r="C524" s="74"/>
      <c r="D524" s="72"/>
      <c r="E524" s="71"/>
      <c r="F524" s="71"/>
      <c r="G524" s="2"/>
      <c r="H524" s="1"/>
      <c r="I524" s="11"/>
      <c r="M524" s="1"/>
      <c r="N524" s="1"/>
      <c r="O524" s="1"/>
      <c r="P524" s="1"/>
      <c r="Q524" s="1"/>
      <c r="R524" s="1"/>
      <c r="S524" s="1"/>
      <c r="T524" s="1"/>
      <c r="U524" s="1"/>
    </row>
    <row r="525" spans="1:21">
      <c r="A525" s="3"/>
      <c r="B525" s="4"/>
      <c r="C525" s="74"/>
      <c r="D525" s="72"/>
      <c r="E525" s="71"/>
      <c r="F525" s="71"/>
      <c r="G525" s="2"/>
      <c r="H525" s="1"/>
      <c r="I525" s="11"/>
      <c r="M525" s="1"/>
      <c r="N525" s="1"/>
      <c r="O525" s="1"/>
      <c r="P525" s="1"/>
      <c r="Q525" s="1"/>
      <c r="R525" s="1"/>
      <c r="S525" s="1"/>
      <c r="T525" s="1"/>
      <c r="U525" s="1"/>
    </row>
    <row r="526" spans="1:21">
      <c r="A526" s="3"/>
      <c r="B526" s="4"/>
      <c r="C526" s="76"/>
      <c r="D526" s="72"/>
      <c r="E526" s="71"/>
      <c r="F526" s="71"/>
      <c r="G526" s="2"/>
      <c r="H526" s="1"/>
      <c r="I526" s="11"/>
      <c r="M526" s="1"/>
      <c r="N526" s="1"/>
      <c r="O526" s="1"/>
      <c r="P526" s="1"/>
      <c r="Q526" s="1"/>
      <c r="R526" s="1"/>
      <c r="S526" s="1"/>
      <c r="T526" s="1"/>
      <c r="U526" s="1"/>
    </row>
    <row r="527" spans="1:21">
      <c r="A527" s="3"/>
      <c r="B527" s="4"/>
      <c r="C527" s="74"/>
      <c r="D527" s="72"/>
      <c r="E527" s="71"/>
      <c r="F527" s="71"/>
      <c r="G527" s="2"/>
      <c r="H527" s="1"/>
      <c r="I527" s="11"/>
      <c r="M527" s="1"/>
      <c r="N527" s="1"/>
      <c r="O527" s="1"/>
      <c r="P527" s="1"/>
      <c r="Q527" s="1"/>
      <c r="R527" s="1"/>
      <c r="S527" s="1"/>
      <c r="T527" s="1"/>
      <c r="U527" s="1"/>
    </row>
    <row r="528" spans="1:21">
      <c r="A528" s="3"/>
      <c r="B528" s="4"/>
      <c r="C528" s="74"/>
      <c r="D528" s="72"/>
      <c r="E528" s="71"/>
      <c r="F528" s="71"/>
      <c r="G528" s="2"/>
      <c r="H528" s="1"/>
      <c r="I528" s="11"/>
      <c r="M528" s="1"/>
      <c r="N528" s="1"/>
      <c r="O528" s="1"/>
      <c r="P528" s="1"/>
      <c r="Q528" s="1"/>
      <c r="R528" s="1"/>
      <c r="S528" s="1"/>
      <c r="T528" s="1"/>
      <c r="U528" s="1"/>
    </row>
    <row r="529" spans="1:21">
      <c r="A529" s="3"/>
      <c r="B529" s="4"/>
      <c r="C529" s="74"/>
      <c r="D529" s="72"/>
      <c r="E529" s="71"/>
      <c r="F529" s="71"/>
      <c r="G529" s="2"/>
      <c r="H529" s="1"/>
      <c r="I529" s="11"/>
      <c r="M529" s="1"/>
      <c r="N529" s="1"/>
      <c r="O529" s="1"/>
      <c r="P529" s="1"/>
      <c r="Q529" s="1"/>
      <c r="R529" s="1"/>
      <c r="S529" s="1"/>
      <c r="T529" s="1"/>
      <c r="U529" s="1"/>
    </row>
    <row r="530" spans="1:21">
      <c r="A530" s="3"/>
      <c r="B530" s="4"/>
      <c r="C530" s="74"/>
      <c r="D530" s="72"/>
      <c r="E530" s="71"/>
      <c r="F530" s="71"/>
      <c r="G530" s="2"/>
      <c r="H530" s="1"/>
      <c r="I530" s="11"/>
      <c r="M530" s="1"/>
      <c r="N530" s="1"/>
      <c r="O530" s="1"/>
      <c r="P530" s="1"/>
      <c r="Q530" s="1"/>
      <c r="R530" s="1"/>
      <c r="S530" s="1"/>
      <c r="T530" s="1"/>
      <c r="U530" s="1"/>
    </row>
    <row r="531" spans="1:21">
      <c r="A531" s="3"/>
      <c r="B531" s="4"/>
      <c r="C531" s="74"/>
      <c r="D531" s="72"/>
      <c r="E531" s="71"/>
      <c r="F531" s="71"/>
      <c r="G531" s="2"/>
      <c r="H531" s="1"/>
      <c r="I531" s="11"/>
      <c r="M531" s="1"/>
      <c r="N531" s="1"/>
      <c r="O531" s="1"/>
      <c r="P531" s="1"/>
      <c r="Q531" s="1"/>
      <c r="R531" s="1"/>
      <c r="S531" s="1"/>
      <c r="T531" s="1"/>
      <c r="U531" s="1"/>
    </row>
    <row r="532" spans="1:21">
      <c r="A532" s="3"/>
      <c r="B532" s="4"/>
      <c r="C532" s="74"/>
      <c r="D532" s="72"/>
      <c r="E532" s="71"/>
      <c r="F532" s="71"/>
      <c r="G532" s="2"/>
      <c r="H532" s="1"/>
      <c r="I532" s="11"/>
      <c r="M532" s="1"/>
      <c r="N532" s="1"/>
      <c r="O532" s="1"/>
      <c r="P532" s="1"/>
      <c r="Q532" s="1"/>
      <c r="R532" s="1"/>
      <c r="S532" s="1"/>
      <c r="T532" s="1"/>
      <c r="U532" s="1"/>
    </row>
    <row r="533" spans="1:21">
      <c r="A533" s="3"/>
      <c r="B533" s="4"/>
      <c r="C533" s="74"/>
      <c r="D533" s="72"/>
      <c r="E533" s="71"/>
      <c r="F533" s="71"/>
      <c r="G533" s="2"/>
      <c r="H533" s="1"/>
      <c r="I533" s="11"/>
      <c r="M533" s="1"/>
      <c r="N533" s="1"/>
      <c r="O533" s="1"/>
      <c r="P533" s="1"/>
      <c r="Q533" s="1"/>
      <c r="R533" s="1"/>
      <c r="S533" s="1"/>
      <c r="T533" s="1"/>
      <c r="U533" s="1"/>
    </row>
    <row r="534" spans="1:21">
      <c r="A534" s="3"/>
      <c r="B534" s="4"/>
      <c r="C534" s="74"/>
      <c r="D534" s="72"/>
      <c r="E534" s="71"/>
      <c r="F534" s="71"/>
      <c r="G534" s="2"/>
      <c r="H534" s="1"/>
      <c r="I534" s="11"/>
      <c r="M534" s="1"/>
      <c r="N534" s="1"/>
      <c r="O534" s="1"/>
      <c r="P534" s="1"/>
      <c r="Q534" s="1"/>
      <c r="R534" s="1"/>
      <c r="S534" s="1"/>
      <c r="T534" s="1"/>
      <c r="U534" s="1"/>
    </row>
    <row r="535" spans="1:21">
      <c r="A535" s="3"/>
      <c r="B535" s="4"/>
      <c r="C535" s="74"/>
      <c r="D535" s="72"/>
      <c r="E535" s="71"/>
      <c r="F535" s="71"/>
      <c r="G535" s="2"/>
      <c r="H535" s="1"/>
      <c r="I535" s="11"/>
      <c r="M535" s="1"/>
      <c r="N535" s="1"/>
      <c r="O535" s="1"/>
      <c r="P535" s="1"/>
      <c r="Q535" s="1"/>
      <c r="R535" s="1"/>
      <c r="S535" s="1"/>
      <c r="T535" s="1"/>
      <c r="U535" s="1"/>
    </row>
    <row r="536" spans="1:21">
      <c r="A536" s="3"/>
      <c r="B536" s="4"/>
      <c r="C536" s="74"/>
      <c r="D536" s="72"/>
      <c r="E536" s="71"/>
      <c r="F536" s="71"/>
      <c r="G536" s="2"/>
      <c r="H536" s="1"/>
      <c r="I536" s="11"/>
      <c r="M536" s="1"/>
      <c r="N536" s="1"/>
      <c r="O536" s="1"/>
      <c r="P536" s="1"/>
      <c r="Q536" s="1"/>
      <c r="R536" s="1"/>
      <c r="S536" s="1"/>
      <c r="T536" s="1"/>
      <c r="U536" s="1"/>
    </row>
    <row r="537" spans="1:21">
      <c r="A537" s="3"/>
      <c r="B537" s="4"/>
      <c r="C537" s="74"/>
      <c r="D537" s="72"/>
      <c r="E537" s="71"/>
      <c r="F537" s="71"/>
      <c r="G537" s="2"/>
      <c r="H537" s="1"/>
      <c r="I537" s="11"/>
      <c r="M537" s="1"/>
      <c r="N537" s="1"/>
      <c r="O537" s="1"/>
      <c r="P537" s="1"/>
      <c r="Q537" s="1"/>
      <c r="R537" s="1"/>
      <c r="S537" s="1"/>
      <c r="T537" s="1"/>
      <c r="U537" s="1"/>
    </row>
    <row r="538" spans="1:21">
      <c r="A538" s="3"/>
      <c r="B538" s="4"/>
      <c r="C538" s="74"/>
      <c r="D538" s="72"/>
      <c r="E538" s="71"/>
      <c r="F538" s="71"/>
      <c r="G538" s="2"/>
      <c r="H538" s="1"/>
      <c r="I538" s="11"/>
      <c r="M538" s="1"/>
      <c r="N538" s="1"/>
      <c r="O538" s="1"/>
      <c r="P538" s="1"/>
      <c r="Q538" s="1"/>
      <c r="R538" s="1"/>
      <c r="S538" s="1"/>
      <c r="T538" s="1"/>
      <c r="U538" s="1"/>
    </row>
    <row r="539" spans="1:21">
      <c r="A539" s="3"/>
      <c r="B539" s="4"/>
      <c r="C539" s="74"/>
      <c r="D539" s="72"/>
      <c r="E539" s="71"/>
      <c r="F539" s="71"/>
      <c r="G539" s="2"/>
      <c r="H539" s="1"/>
      <c r="I539" s="11"/>
      <c r="M539" s="1"/>
      <c r="N539" s="1"/>
      <c r="O539" s="1"/>
      <c r="P539" s="1"/>
      <c r="Q539" s="1"/>
      <c r="R539" s="1"/>
      <c r="S539" s="1"/>
      <c r="T539" s="1"/>
      <c r="U539" s="1"/>
    </row>
    <row r="540" spans="1:21">
      <c r="A540" s="3"/>
      <c r="B540" s="4"/>
      <c r="C540" s="74"/>
      <c r="D540" s="72"/>
      <c r="E540" s="71"/>
      <c r="F540" s="71"/>
      <c r="G540" s="2"/>
      <c r="H540" s="1"/>
      <c r="I540" s="11"/>
      <c r="M540" s="1"/>
      <c r="N540" s="1"/>
      <c r="O540" s="1"/>
      <c r="P540" s="1"/>
      <c r="Q540" s="1"/>
      <c r="R540" s="1"/>
      <c r="S540" s="1"/>
      <c r="T540" s="1"/>
      <c r="U540" s="1"/>
    </row>
    <row r="541" spans="1:21">
      <c r="A541" s="3"/>
      <c r="B541" s="4"/>
      <c r="C541" s="74"/>
      <c r="D541" s="72"/>
      <c r="E541" s="71"/>
      <c r="F541" s="71"/>
      <c r="G541" s="2"/>
      <c r="H541" s="1"/>
      <c r="I541" s="11"/>
      <c r="M541" s="1"/>
      <c r="N541" s="1"/>
      <c r="O541" s="1"/>
      <c r="P541" s="1"/>
      <c r="Q541" s="1"/>
      <c r="R541" s="1"/>
      <c r="S541" s="1"/>
      <c r="T541" s="1"/>
      <c r="U541" s="1"/>
    </row>
    <row r="542" spans="1:21">
      <c r="A542" s="3"/>
      <c r="B542" s="4"/>
      <c r="C542" s="74"/>
      <c r="D542" s="72"/>
      <c r="E542" s="71"/>
      <c r="F542" s="71"/>
      <c r="G542" s="2"/>
      <c r="H542" s="1"/>
      <c r="I542" s="11"/>
      <c r="M542" s="1"/>
      <c r="N542" s="1"/>
      <c r="O542" s="1"/>
      <c r="P542" s="1"/>
      <c r="Q542" s="1"/>
      <c r="R542" s="1"/>
      <c r="S542" s="1"/>
      <c r="T542" s="1"/>
      <c r="U542" s="1"/>
    </row>
    <row r="543" spans="1:21">
      <c r="A543" s="3"/>
      <c r="B543" s="4"/>
      <c r="C543" s="74"/>
      <c r="D543" s="72"/>
      <c r="E543" s="71"/>
      <c r="F543" s="71"/>
      <c r="G543" s="2"/>
      <c r="H543" s="1"/>
      <c r="I543" s="11"/>
      <c r="M543" s="1"/>
      <c r="N543" s="1"/>
      <c r="O543" s="1"/>
      <c r="P543" s="1"/>
      <c r="Q543" s="1"/>
      <c r="R543" s="1"/>
      <c r="S543" s="1"/>
      <c r="T543" s="1"/>
      <c r="U543" s="1"/>
    </row>
    <row r="544" spans="1:21">
      <c r="A544" s="3"/>
      <c r="B544" s="4"/>
      <c r="C544" s="74"/>
      <c r="D544" s="72"/>
      <c r="E544" s="71"/>
      <c r="F544" s="71"/>
      <c r="G544" s="2"/>
      <c r="H544" s="1"/>
      <c r="I544" s="11"/>
      <c r="M544" s="1"/>
      <c r="N544" s="1"/>
      <c r="O544" s="1"/>
      <c r="P544" s="1"/>
      <c r="Q544" s="1"/>
      <c r="R544" s="1"/>
      <c r="S544" s="1"/>
      <c r="T544" s="1"/>
      <c r="U544" s="1"/>
    </row>
    <row r="545" spans="1:21">
      <c r="A545" s="3"/>
      <c r="B545" s="4"/>
      <c r="C545" s="74"/>
      <c r="D545" s="72"/>
      <c r="E545" s="71"/>
      <c r="F545" s="71"/>
      <c r="G545" s="2"/>
      <c r="H545" s="1"/>
      <c r="I545" s="11"/>
      <c r="M545" s="1"/>
      <c r="N545" s="1"/>
      <c r="O545" s="1"/>
      <c r="P545" s="1"/>
      <c r="Q545" s="1"/>
      <c r="R545" s="1"/>
      <c r="S545" s="1"/>
      <c r="T545" s="1"/>
      <c r="U545" s="1"/>
    </row>
    <row r="546" spans="1:21">
      <c r="A546" s="3"/>
      <c r="B546" s="4"/>
      <c r="C546" s="74"/>
      <c r="D546" s="72"/>
      <c r="E546" s="71"/>
      <c r="F546" s="71"/>
      <c r="G546" s="2"/>
      <c r="H546" s="1"/>
      <c r="I546" s="11"/>
      <c r="M546" s="1"/>
      <c r="N546" s="1"/>
      <c r="O546" s="1"/>
      <c r="P546" s="1"/>
      <c r="Q546" s="1"/>
      <c r="R546" s="1"/>
      <c r="S546" s="1"/>
      <c r="T546" s="1"/>
      <c r="U546" s="1"/>
    </row>
    <row r="547" spans="1:21">
      <c r="A547" s="3"/>
      <c r="B547" s="4"/>
      <c r="C547" s="75"/>
      <c r="D547" s="72"/>
      <c r="E547" s="71"/>
      <c r="F547" s="71"/>
      <c r="G547" s="2"/>
      <c r="H547" s="1"/>
      <c r="I547" s="11"/>
      <c r="M547" s="1"/>
      <c r="N547" s="1"/>
      <c r="O547" s="1"/>
      <c r="P547" s="1"/>
      <c r="Q547" s="1"/>
      <c r="R547" s="1"/>
      <c r="S547" s="1"/>
      <c r="T547" s="1"/>
      <c r="U547" s="1"/>
    </row>
    <row r="548" spans="1:21">
      <c r="A548" s="3"/>
      <c r="B548" s="4"/>
      <c r="C548" s="75"/>
      <c r="D548" s="72"/>
      <c r="E548" s="71"/>
      <c r="F548" s="71"/>
      <c r="G548" s="2"/>
      <c r="H548" s="1"/>
      <c r="I548" s="11"/>
      <c r="M548" s="1"/>
      <c r="N548" s="1"/>
      <c r="O548" s="1"/>
      <c r="P548" s="1"/>
      <c r="Q548" s="1"/>
      <c r="R548" s="1"/>
      <c r="S548" s="1"/>
      <c r="T548" s="1"/>
      <c r="U548" s="1"/>
    </row>
    <row r="549" spans="1:21">
      <c r="A549" s="3"/>
      <c r="B549" s="4"/>
      <c r="C549" s="75"/>
      <c r="D549" s="72"/>
      <c r="E549" s="71"/>
      <c r="F549" s="71"/>
      <c r="G549" s="2"/>
      <c r="H549" s="1"/>
      <c r="I549" s="11"/>
      <c r="M549" s="1"/>
      <c r="N549" s="1"/>
      <c r="O549" s="1"/>
      <c r="P549" s="1"/>
      <c r="Q549" s="1"/>
      <c r="R549" s="1"/>
      <c r="S549" s="1"/>
      <c r="T549" s="1"/>
      <c r="U549" s="1"/>
    </row>
    <row r="550" spans="1:21">
      <c r="A550" s="3"/>
      <c r="B550" s="4"/>
      <c r="C550" s="75"/>
      <c r="D550" s="72"/>
      <c r="E550" s="71"/>
      <c r="F550" s="71"/>
      <c r="G550" s="2"/>
      <c r="H550" s="1"/>
      <c r="I550" s="11"/>
      <c r="M550" s="1"/>
      <c r="N550" s="1"/>
      <c r="O550" s="1"/>
      <c r="P550" s="1"/>
      <c r="Q550" s="1"/>
      <c r="R550" s="1"/>
      <c r="S550" s="1"/>
      <c r="T550" s="1"/>
      <c r="U550" s="1"/>
    </row>
    <row r="551" spans="1:21">
      <c r="A551" s="3"/>
      <c r="B551" s="4"/>
      <c r="C551" s="75"/>
      <c r="D551" s="72"/>
      <c r="E551" s="71"/>
      <c r="F551" s="71"/>
      <c r="G551" s="2"/>
      <c r="H551" s="1"/>
      <c r="I551" s="11"/>
      <c r="M551" s="1"/>
      <c r="N551" s="1"/>
      <c r="O551" s="1"/>
      <c r="P551" s="1"/>
      <c r="Q551" s="1"/>
      <c r="R551" s="1"/>
      <c r="S551" s="1"/>
      <c r="T551" s="1"/>
      <c r="U551" s="1"/>
    </row>
    <row r="552" spans="1:21">
      <c r="A552" s="3"/>
      <c r="B552" s="4"/>
      <c r="C552" s="74"/>
      <c r="D552" s="72"/>
      <c r="E552" s="71"/>
      <c r="F552" s="71"/>
      <c r="G552" s="2"/>
      <c r="H552" s="1"/>
      <c r="I552" s="11"/>
      <c r="M552" s="1"/>
      <c r="N552" s="1"/>
      <c r="O552" s="1"/>
      <c r="P552" s="1"/>
      <c r="Q552" s="1"/>
      <c r="R552" s="1"/>
      <c r="S552" s="1"/>
      <c r="T552" s="1"/>
      <c r="U552" s="1"/>
    </row>
    <row r="553" spans="1:21">
      <c r="A553" s="3"/>
      <c r="B553" s="4"/>
      <c r="C553" s="77"/>
      <c r="D553" s="72"/>
      <c r="E553" s="71"/>
      <c r="F553" s="71"/>
      <c r="G553" s="2"/>
      <c r="H553" s="1"/>
      <c r="I553" s="11"/>
      <c r="M553" s="1"/>
      <c r="N553" s="1"/>
      <c r="O553" s="1"/>
      <c r="P553" s="1"/>
      <c r="Q553" s="1"/>
      <c r="R553" s="1"/>
      <c r="S553" s="1"/>
      <c r="T553" s="1"/>
      <c r="U553" s="1"/>
    </row>
    <row r="554" spans="1:21">
      <c r="A554" s="3"/>
      <c r="B554" s="4"/>
      <c r="C554" s="74"/>
      <c r="D554" s="72"/>
      <c r="E554" s="71"/>
      <c r="F554" s="71"/>
      <c r="G554" s="2"/>
      <c r="H554" s="1"/>
      <c r="I554" s="11"/>
      <c r="M554" s="1"/>
      <c r="N554" s="1"/>
      <c r="O554" s="1"/>
      <c r="P554" s="1"/>
      <c r="Q554" s="1"/>
      <c r="R554" s="1"/>
      <c r="S554" s="1"/>
      <c r="T554" s="1"/>
      <c r="U554" s="1"/>
    </row>
    <row r="555" spans="1:21">
      <c r="A555" s="3"/>
      <c r="B555" s="4"/>
      <c r="C555" s="77"/>
      <c r="D555" s="72"/>
      <c r="E555" s="71"/>
      <c r="F555" s="71"/>
      <c r="G555" s="2"/>
      <c r="H555" s="1"/>
      <c r="I555" s="11"/>
      <c r="M555" s="1"/>
      <c r="N555" s="1"/>
      <c r="O555" s="1"/>
      <c r="P555" s="1"/>
      <c r="Q555" s="1"/>
      <c r="R555" s="1"/>
      <c r="S555" s="1"/>
      <c r="T555" s="1"/>
      <c r="U555" s="1"/>
    </row>
    <row r="556" spans="1:21">
      <c r="A556" s="3"/>
      <c r="B556" s="4"/>
      <c r="C556" s="76"/>
      <c r="D556" s="72"/>
      <c r="E556" s="71"/>
      <c r="F556" s="71"/>
      <c r="G556" s="2"/>
      <c r="H556" s="1"/>
      <c r="I556" s="11"/>
      <c r="M556" s="1"/>
      <c r="N556" s="1"/>
      <c r="O556" s="1"/>
      <c r="P556" s="1"/>
      <c r="Q556" s="1"/>
      <c r="R556" s="1"/>
      <c r="S556" s="1"/>
      <c r="T556" s="1"/>
      <c r="U556" s="1"/>
    </row>
    <row r="557" spans="1:21">
      <c r="A557" s="3"/>
      <c r="B557" s="7"/>
      <c r="C557" s="77"/>
      <c r="D557" s="72"/>
      <c r="E557" s="71"/>
      <c r="F557" s="71"/>
      <c r="G557" s="2"/>
      <c r="H557" s="1"/>
      <c r="I557" s="11"/>
      <c r="M557" s="1"/>
      <c r="N557" s="1"/>
      <c r="O557" s="1"/>
      <c r="P557" s="1"/>
      <c r="Q557" s="1"/>
      <c r="R557" s="1"/>
      <c r="S557" s="1"/>
      <c r="T557" s="1"/>
      <c r="U557" s="1"/>
    </row>
    <row r="558" spans="1:21">
      <c r="A558" s="3"/>
      <c r="B558" s="4"/>
      <c r="C558" s="76"/>
      <c r="D558" s="72"/>
      <c r="E558" s="71"/>
      <c r="F558" s="71"/>
      <c r="G558" s="2"/>
      <c r="H558" s="1"/>
      <c r="I558" s="11"/>
      <c r="M558" s="1"/>
      <c r="N558" s="1"/>
      <c r="O558" s="1"/>
      <c r="P558" s="1"/>
      <c r="Q558" s="1"/>
      <c r="R558" s="1"/>
      <c r="S558" s="1"/>
      <c r="T558" s="1"/>
      <c r="U558" s="1"/>
    </row>
    <row r="559" spans="1:21">
      <c r="A559" s="3"/>
      <c r="B559" s="7"/>
      <c r="C559" s="77"/>
      <c r="D559" s="72"/>
      <c r="E559" s="71"/>
      <c r="F559" s="71"/>
      <c r="G559" s="2"/>
      <c r="H559" s="1"/>
      <c r="I559" s="11"/>
      <c r="M559" s="1"/>
      <c r="N559" s="1"/>
      <c r="O559" s="1"/>
      <c r="P559" s="1"/>
      <c r="Q559" s="1"/>
      <c r="R559" s="1"/>
      <c r="S559" s="1"/>
      <c r="T559" s="1"/>
      <c r="U559" s="1"/>
    </row>
    <row r="560" spans="1:21">
      <c r="A560" s="3"/>
      <c r="B560" s="4"/>
      <c r="C560" s="76"/>
      <c r="D560" s="72"/>
      <c r="E560" s="71"/>
      <c r="F560" s="71"/>
      <c r="G560" s="2"/>
      <c r="H560" s="1"/>
      <c r="I560" s="11"/>
      <c r="M560" s="1"/>
      <c r="N560" s="1"/>
      <c r="O560" s="1"/>
      <c r="P560" s="1"/>
      <c r="Q560" s="1"/>
      <c r="R560" s="1"/>
      <c r="S560" s="1"/>
      <c r="T560" s="1"/>
      <c r="U560" s="1"/>
    </row>
    <row r="561" spans="1:21">
      <c r="A561" s="3"/>
      <c r="B561" s="3"/>
      <c r="C561" s="77"/>
      <c r="D561" s="72"/>
      <c r="E561" s="71"/>
      <c r="F561" s="71"/>
      <c r="G561" s="2"/>
      <c r="H561" s="1"/>
      <c r="I561" s="11"/>
      <c r="M561" s="1"/>
      <c r="N561" s="1"/>
      <c r="O561" s="1"/>
      <c r="P561" s="1"/>
      <c r="Q561" s="1"/>
      <c r="R561" s="1"/>
      <c r="S561" s="1"/>
      <c r="T561" s="1"/>
      <c r="U561" s="1"/>
    </row>
    <row r="562" spans="1:21">
      <c r="A562" s="3"/>
      <c r="B562" s="4"/>
      <c r="C562" s="76"/>
      <c r="D562" s="72"/>
      <c r="E562" s="71"/>
      <c r="F562" s="71"/>
      <c r="G562" s="2"/>
      <c r="H562" s="1"/>
      <c r="I562" s="11"/>
      <c r="M562" s="1"/>
      <c r="N562" s="1"/>
      <c r="O562" s="1"/>
      <c r="P562" s="1"/>
      <c r="Q562" s="1"/>
      <c r="R562" s="1"/>
      <c r="S562" s="1"/>
      <c r="T562" s="1"/>
      <c r="U562" s="1"/>
    </row>
    <row r="563" spans="1:21">
      <c r="A563" s="3"/>
      <c r="B563" s="3"/>
      <c r="C563" s="77"/>
      <c r="D563" s="72"/>
      <c r="E563" s="71"/>
      <c r="F563" s="71"/>
      <c r="G563" s="2"/>
      <c r="H563" s="1"/>
      <c r="I563" s="11"/>
      <c r="M563" s="1"/>
      <c r="N563" s="1"/>
      <c r="O563" s="1"/>
      <c r="P563" s="1"/>
      <c r="Q563" s="1"/>
      <c r="R563" s="1"/>
      <c r="S563" s="1"/>
      <c r="T563" s="1"/>
      <c r="U563" s="1"/>
    </row>
    <row r="564" spans="1:21">
      <c r="A564" s="3"/>
      <c r="B564" s="4"/>
      <c r="C564" s="76"/>
      <c r="D564" s="72"/>
      <c r="E564" s="71"/>
      <c r="F564" s="71"/>
      <c r="G564" s="2"/>
      <c r="H564" s="1"/>
      <c r="I564" s="11"/>
      <c r="M564" s="1"/>
      <c r="N564" s="1"/>
      <c r="O564" s="1"/>
      <c r="P564" s="1"/>
      <c r="Q564" s="1"/>
      <c r="R564" s="1"/>
      <c r="S564" s="1"/>
      <c r="T564" s="1"/>
      <c r="U564" s="1"/>
    </row>
    <row r="565" spans="1:21">
      <c r="A565" s="3"/>
      <c r="B565" s="3"/>
      <c r="C565" s="74"/>
      <c r="D565" s="72"/>
      <c r="E565" s="71"/>
      <c r="F565" s="71"/>
      <c r="G565" s="2"/>
      <c r="H565" s="1"/>
      <c r="I565" s="11"/>
      <c r="M565" s="1"/>
      <c r="N565" s="1"/>
      <c r="O565" s="1"/>
      <c r="P565" s="1"/>
      <c r="Q565" s="1"/>
      <c r="R565" s="1"/>
      <c r="S565" s="1"/>
      <c r="T565" s="1"/>
      <c r="U565" s="1"/>
    </row>
    <row r="566" spans="1:21">
      <c r="A566" s="3"/>
      <c r="B566" s="4"/>
      <c r="C566" s="76"/>
      <c r="D566" s="72"/>
      <c r="E566" s="71"/>
      <c r="F566" s="71"/>
      <c r="G566" s="2"/>
      <c r="H566" s="1"/>
      <c r="I566" s="11"/>
      <c r="M566" s="1"/>
      <c r="N566" s="1"/>
      <c r="O566" s="1"/>
      <c r="P566" s="1"/>
      <c r="Q566" s="1"/>
      <c r="R566" s="1"/>
      <c r="S566" s="1"/>
      <c r="T566" s="1"/>
      <c r="U566" s="1"/>
    </row>
    <row r="567" spans="1:21">
      <c r="A567" s="3"/>
      <c r="B567" s="3"/>
      <c r="C567" s="76"/>
      <c r="D567" s="72"/>
      <c r="E567" s="71"/>
      <c r="F567" s="71"/>
      <c r="G567" s="2"/>
      <c r="H567" s="1"/>
      <c r="I567" s="11"/>
      <c r="M567" s="1"/>
      <c r="N567" s="1"/>
      <c r="O567" s="1"/>
      <c r="P567" s="1"/>
      <c r="Q567" s="1"/>
      <c r="R567" s="1"/>
      <c r="S567" s="1"/>
      <c r="T567" s="1"/>
      <c r="U567" s="1"/>
    </row>
    <row r="568" spans="1:21">
      <c r="A568" s="3"/>
      <c r="B568" s="4"/>
      <c r="C568" s="76"/>
      <c r="D568" s="72"/>
      <c r="E568" s="71"/>
      <c r="F568" s="71"/>
      <c r="G568" s="2"/>
      <c r="H568" s="1"/>
      <c r="I568" s="11"/>
      <c r="M568" s="1"/>
      <c r="N568" s="1"/>
      <c r="O568" s="1"/>
      <c r="P568" s="1"/>
      <c r="Q568" s="1"/>
      <c r="R568" s="1"/>
      <c r="S568" s="1"/>
      <c r="T568" s="1"/>
      <c r="U568" s="1"/>
    </row>
    <row r="569" spans="1:21">
      <c r="A569" s="3"/>
      <c r="B569" s="3"/>
      <c r="C569" s="76"/>
      <c r="D569" s="72"/>
      <c r="E569" s="71"/>
      <c r="F569" s="71"/>
      <c r="G569" s="2"/>
      <c r="H569" s="1"/>
      <c r="I569" s="11"/>
      <c r="M569" s="1"/>
      <c r="N569" s="1"/>
      <c r="O569" s="1"/>
      <c r="P569" s="1"/>
      <c r="Q569" s="1"/>
      <c r="R569" s="1"/>
      <c r="S569" s="1"/>
      <c r="T569" s="1"/>
      <c r="U569" s="1"/>
    </row>
    <row r="570" spans="1:21">
      <c r="A570" s="3"/>
      <c r="B570" s="4"/>
      <c r="C570" s="74"/>
      <c r="D570" s="72"/>
      <c r="E570" s="71"/>
      <c r="F570" s="71"/>
      <c r="G570" s="2"/>
      <c r="H570" s="1"/>
      <c r="I570" s="11"/>
      <c r="M570" s="1"/>
      <c r="N570" s="1"/>
      <c r="O570" s="1"/>
      <c r="P570" s="1"/>
      <c r="Q570" s="1"/>
      <c r="R570" s="1"/>
      <c r="S570" s="1"/>
      <c r="T570" s="1"/>
      <c r="U570" s="1"/>
    </row>
    <row r="571" spans="1:21">
      <c r="A571" s="3"/>
      <c r="B571" s="4"/>
      <c r="C571" s="74"/>
      <c r="D571" s="72"/>
      <c r="E571" s="71"/>
      <c r="F571" s="71"/>
      <c r="G571" s="2"/>
      <c r="H571" s="1"/>
      <c r="I571" s="11"/>
      <c r="M571" s="1"/>
      <c r="N571" s="1"/>
      <c r="O571" s="1"/>
      <c r="P571" s="1"/>
      <c r="Q571" s="1"/>
      <c r="R571" s="1"/>
      <c r="S571" s="1"/>
      <c r="T571" s="1"/>
      <c r="U571" s="1"/>
    </row>
    <row r="572" spans="1:21">
      <c r="A572" s="3"/>
      <c r="B572" s="4"/>
      <c r="C572" s="74"/>
      <c r="D572" s="72"/>
      <c r="E572" s="71"/>
      <c r="F572" s="71"/>
      <c r="G572" s="2"/>
      <c r="H572" s="1"/>
      <c r="I572" s="11"/>
      <c r="M572" s="1"/>
      <c r="N572" s="1"/>
      <c r="O572" s="1"/>
      <c r="P572" s="1"/>
      <c r="Q572" s="1"/>
      <c r="R572" s="1"/>
      <c r="S572" s="1"/>
      <c r="T572" s="1"/>
      <c r="U572" s="1"/>
    </row>
    <row r="573" spans="1:21">
      <c r="A573" s="3"/>
      <c r="B573" s="4"/>
      <c r="C573" s="76"/>
      <c r="D573" s="72"/>
      <c r="E573" s="71"/>
      <c r="F573" s="71"/>
      <c r="G573" s="2"/>
      <c r="H573" s="1"/>
      <c r="I573" s="11"/>
      <c r="M573" s="1"/>
      <c r="N573" s="1"/>
      <c r="O573" s="1"/>
      <c r="P573" s="1"/>
      <c r="Q573" s="1"/>
      <c r="R573" s="1"/>
      <c r="S573" s="1"/>
      <c r="T573" s="1"/>
      <c r="U573" s="1"/>
    </row>
    <row r="574" spans="1:21">
      <c r="A574" s="3"/>
      <c r="B574" s="3"/>
      <c r="C574" s="76"/>
      <c r="D574" s="72"/>
      <c r="E574" s="71"/>
      <c r="F574" s="71"/>
      <c r="G574" s="2"/>
      <c r="H574" s="1"/>
      <c r="I574" s="11"/>
      <c r="M574" s="1"/>
      <c r="N574" s="1"/>
      <c r="O574" s="1"/>
      <c r="P574" s="1"/>
      <c r="Q574" s="1"/>
      <c r="R574" s="1"/>
      <c r="S574" s="1"/>
      <c r="T574" s="1"/>
      <c r="U574" s="1"/>
    </row>
    <row r="575" spans="1:21">
      <c r="A575" s="3"/>
      <c r="B575" s="4"/>
      <c r="C575" s="76"/>
      <c r="D575" s="72"/>
      <c r="E575" s="71"/>
      <c r="F575" s="71"/>
      <c r="G575" s="2"/>
      <c r="H575" s="1"/>
      <c r="I575" s="11"/>
      <c r="M575" s="1"/>
      <c r="N575" s="1"/>
      <c r="O575" s="1"/>
      <c r="P575" s="1"/>
      <c r="Q575" s="1"/>
      <c r="R575" s="1"/>
      <c r="S575" s="1"/>
      <c r="T575" s="1"/>
      <c r="U575" s="1"/>
    </row>
    <row r="576" spans="1:21">
      <c r="A576" s="3"/>
      <c r="B576" s="3"/>
      <c r="C576" s="76"/>
      <c r="D576" s="72"/>
      <c r="E576" s="71"/>
      <c r="F576" s="71"/>
      <c r="G576" s="2"/>
      <c r="H576" s="1"/>
      <c r="I576" s="11"/>
      <c r="M576" s="1"/>
      <c r="N576" s="1"/>
      <c r="O576" s="1"/>
      <c r="P576" s="1"/>
      <c r="Q576" s="1"/>
      <c r="R576" s="1"/>
      <c r="S576" s="1"/>
      <c r="T576" s="1"/>
      <c r="U576" s="1"/>
    </row>
    <row r="577" spans="1:21">
      <c r="A577" s="3"/>
      <c r="B577" s="4"/>
      <c r="C577" s="74"/>
      <c r="D577" s="72"/>
      <c r="E577" s="71"/>
      <c r="F577" s="71"/>
      <c r="G577" s="2"/>
      <c r="H577" s="1"/>
      <c r="I577" s="11"/>
      <c r="M577" s="1"/>
      <c r="N577" s="1"/>
      <c r="O577" s="1"/>
      <c r="P577" s="1"/>
      <c r="Q577" s="1"/>
      <c r="R577" s="1"/>
      <c r="S577" s="1"/>
      <c r="T577" s="1"/>
      <c r="U577" s="1"/>
    </row>
    <row r="578" spans="1:21">
      <c r="A578" s="3"/>
      <c r="B578" s="4"/>
      <c r="C578" s="74"/>
      <c r="D578" s="72"/>
      <c r="E578" s="71"/>
      <c r="F578" s="71"/>
      <c r="G578" s="2"/>
      <c r="H578" s="1"/>
      <c r="I578" s="11"/>
      <c r="M578" s="1"/>
      <c r="N578" s="1"/>
      <c r="O578" s="1"/>
      <c r="P578" s="1"/>
      <c r="Q578" s="1"/>
      <c r="R578" s="1"/>
      <c r="S578" s="1"/>
      <c r="T578" s="1"/>
      <c r="U578" s="1"/>
    </row>
    <row r="579" spans="1:21">
      <c r="A579" s="3"/>
      <c r="B579" s="4"/>
      <c r="C579" s="74"/>
      <c r="D579" s="72"/>
      <c r="E579" s="71"/>
      <c r="F579" s="71"/>
      <c r="G579" s="2"/>
      <c r="H579" s="1"/>
      <c r="I579" s="11"/>
      <c r="M579" s="1"/>
      <c r="N579" s="1"/>
      <c r="O579" s="1"/>
      <c r="P579" s="1"/>
      <c r="Q579" s="1"/>
      <c r="R579" s="1"/>
      <c r="S579" s="1"/>
      <c r="T579" s="1"/>
      <c r="U579" s="1"/>
    </row>
    <row r="580" spans="1:21">
      <c r="A580" s="3"/>
      <c r="B580" s="3"/>
      <c r="C580" s="76"/>
      <c r="D580" s="72"/>
      <c r="E580" s="71"/>
      <c r="F580" s="71"/>
      <c r="G580" s="2"/>
      <c r="H580" s="1"/>
      <c r="I580" s="11"/>
      <c r="M580" s="1"/>
      <c r="N580" s="1"/>
      <c r="O580" s="1"/>
      <c r="P580" s="1"/>
      <c r="Q580" s="1"/>
      <c r="R580" s="1"/>
      <c r="S580" s="1"/>
      <c r="T580" s="1"/>
      <c r="U580" s="1"/>
    </row>
    <row r="581" spans="1:21">
      <c r="A581" s="3"/>
      <c r="B581" s="4"/>
      <c r="C581" s="76"/>
      <c r="D581" s="72"/>
      <c r="E581" s="71"/>
      <c r="F581" s="71"/>
      <c r="G581" s="2"/>
      <c r="H581" s="1"/>
      <c r="I581" s="11"/>
      <c r="M581" s="1"/>
      <c r="N581" s="1"/>
      <c r="O581" s="1"/>
      <c r="P581" s="1"/>
      <c r="Q581" s="1"/>
      <c r="R581" s="1"/>
      <c r="S581" s="1"/>
      <c r="T581" s="1"/>
      <c r="U581" s="1"/>
    </row>
    <row r="582" spans="1:21">
      <c r="A582" s="3"/>
      <c r="B582" s="3"/>
      <c r="C582" s="76"/>
      <c r="D582" s="72"/>
      <c r="E582" s="71"/>
      <c r="F582" s="71"/>
      <c r="G582" s="2"/>
      <c r="H582" s="1"/>
      <c r="I582" s="11"/>
      <c r="M582" s="1"/>
      <c r="N582" s="1"/>
      <c r="O582" s="1"/>
      <c r="P582" s="1"/>
      <c r="Q582" s="1"/>
      <c r="R582" s="1"/>
      <c r="S582" s="1"/>
      <c r="T582" s="1"/>
      <c r="U582" s="1"/>
    </row>
    <row r="583" spans="1:21">
      <c r="A583" s="3"/>
      <c r="B583" s="4"/>
      <c r="C583" s="76"/>
      <c r="D583" s="72"/>
      <c r="E583" s="71"/>
      <c r="F583" s="71"/>
      <c r="G583" s="2"/>
      <c r="H583" s="1"/>
      <c r="I583" s="11"/>
      <c r="M583" s="1"/>
      <c r="N583" s="1"/>
      <c r="O583" s="1"/>
      <c r="P583" s="1"/>
      <c r="Q583" s="1"/>
      <c r="R583" s="1"/>
      <c r="S583" s="1"/>
      <c r="T583" s="1"/>
      <c r="U583" s="1"/>
    </row>
    <row r="584" spans="1:21">
      <c r="A584" s="3"/>
      <c r="B584" s="4"/>
      <c r="C584" s="76"/>
      <c r="D584" s="72"/>
      <c r="E584" s="71"/>
      <c r="F584" s="71"/>
      <c r="G584" s="2"/>
      <c r="H584" s="1"/>
      <c r="I584" s="11"/>
      <c r="M584" s="1"/>
      <c r="N584" s="1"/>
      <c r="O584" s="1"/>
      <c r="P584" s="1"/>
      <c r="Q584" s="1"/>
      <c r="R584" s="1"/>
      <c r="S584" s="1"/>
      <c r="T584" s="1"/>
      <c r="U584" s="1"/>
    </row>
    <row r="585" spans="1:21">
      <c r="A585" s="3"/>
      <c r="B585" s="4"/>
      <c r="C585" s="74"/>
      <c r="D585" s="72"/>
      <c r="E585" s="71"/>
      <c r="F585" s="71"/>
      <c r="G585" s="2"/>
      <c r="H585" s="1"/>
      <c r="I585" s="11"/>
      <c r="M585" s="1"/>
      <c r="N585" s="1"/>
      <c r="O585" s="1"/>
      <c r="P585" s="1"/>
      <c r="Q585" s="1"/>
      <c r="R585" s="1"/>
      <c r="S585" s="1"/>
      <c r="T585" s="1"/>
      <c r="U585" s="1"/>
    </row>
    <row r="586" spans="1:21">
      <c r="A586" s="3"/>
      <c r="B586" s="4"/>
      <c r="C586" s="74"/>
      <c r="D586" s="72"/>
      <c r="E586" s="71"/>
      <c r="F586" s="71"/>
      <c r="G586" s="2"/>
      <c r="H586" s="1"/>
      <c r="I586" s="11"/>
      <c r="M586" s="1"/>
      <c r="N586" s="1"/>
      <c r="O586" s="1"/>
      <c r="P586" s="1"/>
      <c r="Q586" s="1"/>
      <c r="R586" s="1"/>
      <c r="S586" s="1"/>
      <c r="T586" s="1"/>
      <c r="U586" s="1"/>
    </row>
    <row r="587" spans="1:21">
      <c r="A587" s="3"/>
      <c r="B587" s="4"/>
      <c r="C587" s="74"/>
      <c r="D587" s="72"/>
      <c r="E587" s="71"/>
      <c r="F587" s="71"/>
      <c r="G587" s="2"/>
      <c r="H587" s="1"/>
      <c r="I587" s="11"/>
      <c r="M587" s="1"/>
      <c r="N587" s="1"/>
      <c r="O587" s="1"/>
      <c r="P587" s="1"/>
      <c r="Q587" s="1"/>
      <c r="R587" s="1"/>
      <c r="S587" s="1"/>
      <c r="T587" s="1"/>
      <c r="U587" s="1"/>
    </row>
    <row r="588" spans="1:21">
      <c r="A588" s="3"/>
      <c r="B588" s="4"/>
      <c r="C588" s="74"/>
      <c r="D588" s="72"/>
      <c r="E588" s="71"/>
      <c r="F588" s="71"/>
      <c r="G588" s="2"/>
      <c r="H588" s="1"/>
      <c r="I588" s="11"/>
      <c r="M588" s="1"/>
      <c r="N588" s="1"/>
      <c r="O588" s="1"/>
      <c r="P588" s="1"/>
      <c r="Q588" s="1"/>
      <c r="R588" s="1"/>
      <c r="S588" s="1"/>
      <c r="T588" s="1"/>
      <c r="U588" s="1"/>
    </row>
    <row r="589" spans="1:21">
      <c r="A589" s="3"/>
      <c r="B589" s="4"/>
      <c r="C589" s="74"/>
      <c r="D589" s="72"/>
      <c r="E589" s="71"/>
      <c r="F589" s="71"/>
      <c r="G589" s="2"/>
      <c r="H589" s="1"/>
      <c r="I589" s="11"/>
      <c r="M589" s="1"/>
      <c r="N589" s="1"/>
      <c r="O589" s="1"/>
      <c r="P589" s="1"/>
      <c r="Q589" s="1"/>
      <c r="R589" s="1"/>
      <c r="S589" s="1"/>
      <c r="T589" s="1"/>
      <c r="U589" s="1"/>
    </row>
    <row r="590" spans="1:21">
      <c r="A590" s="3"/>
      <c r="B590" s="4"/>
      <c r="C590" s="74"/>
      <c r="D590" s="72"/>
      <c r="E590" s="71"/>
      <c r="F590" s="71"/>
      <c r="G590" s="2"/>
      <c r="H590" s="1"/>
      <c r="I590" s="11"/>
      <c r="M590" s="1"/>
      <c r="N590" s="1"/>
      <c r="O590" s="1"/>
      <c r="P590" s="1"/>
      <c r="Q590" s="1"/>
      <c r="R590" s="1"/>
      <c r="S590" s="1"/>
      <c r="T590" s="1"/>
      <c r="U590" s="1"/>
    </row>
    <row r="591" spans="1:21">
      <c r="A591" s="3"/>
      <c r="B591" s="4"/>
      <c r="C591" s="74"/>
      <c r="D591" s="72"/>
      <c r="E591" s="71"/>
      <c r="F591" s="71"/>
      <c r="G591" s="2"/>
      <c r="H591" s="1"/>
      <c r="I591" s="11"/>
      <c r="M591" s="1"/>
      <c r="N591" s="1"/>
      <c r="O591" s="1"/>
      <c r="P591" s="1"/>
      <c r="Q591" s="1"/>
      <c r="R591" s="1"/>
      <c r="S591" s="1"/>
      <c r="T591" s="1"/>
      <c r="U591" s="1"/>
    </row>
    <row r="592" spans="1:21">
      <c r="A592" s="3"/>
      <c r="B592" s="4"/>
      <c r="C592" s="74"/>
      <c r="D592" s="72"/>
      <c r="E592" s="71"/>
      <c r="F592" s="71"/>
      <c r="G592" s="2"/>
      <c r="H592" s="1"/>
      <c r="I592" s="11"/>
      <c r="M592" s="1"/>
      <c r="N592" s="1"/>
      <c r="O592" s="1"/>
      <c r="P592" s="1"/>
      <c r="Q592" s="1"/>
      <c r="R592" s="1"/>
      <c r="S592" s="1"/>
      <c r="T592" s="1"/>
      <c r="U592" s="1"/>
    </row>
    <row r="593" spans="1:21">
      <c r="A593" s="3"/>
      <c r="B593" s="4"/>
      <c r="C593" s="74"/>
      <c r="D593" s="72"/>
      <c r="E593" s="71"/>
      <c r="F593" s="71"/>
      <c r="G593" s="2"/>
      <c r="H593" s="1"/>
      <c r="I593" s="11"/>
      <c r="M593" s="1"/>
      <c r="N593" s="1"/>
      <c r="O593" s="1"/>
      <c r="P593" s="1"/>
      <c r="Q593" s="1"/>
      <c r="R593" s="1"/>
      <c r="S593" s="1"/>
      <c r="T593" s="1"/>
      <c r="U593" s="1"/>
    </row>
    <row r="594" spans="1:21">
      <c r="A594" s="3"/>
      <c r="B594" s="4"/>
      <c r="C594" s="74"/>
      <c r="D594" s="72"/>
      <c r="E594" s="71"/>
      <c r="F594" s="71"/>
      <c r="G594" s="2"/>
      <c r="H594" s="1"/>
      <c r="I594" s="11"/>
      <c r="M594" s="1"/>
      <c r="N594" s="1"/>
      <c r="O594" s="1"/>
      <c r="P594" s="1"/>
      <c r="Q594" s="1"/>
      <c r="R594" s="1"/>
      <c r="S594" s="1"/>
      <c r="T594" s="1"/>
      <c r="U594" s="1"/>
    </row>
    <row r="595" spans="1:21">
      <c r="A595" s="3"/>
      <c r="B595" s="4"/>
      <c r="C595" s="74"/>
      <c r="D595" s="72"/>
      <c r="E595" s="71"/>
      <c r="F595" s="71"/>
      <c r="G595" s="2"/>
      <c r="H595" s="1"/>
      <c r="I595" s="11"/>
      <c r="M595" s="1"/>
      <c r="N595" s="1"/>
      <c r="O595" s="1"/>
      <c r="P595" s="1"/>
      <c r="Q595" s="1"/>
      <c r="R595" s="1"/>
      <c r="S595" s="1"/>
      <c r="T595" s="1"/>
      <c r="U595" s="1"/>
    </row>
    <row r="596" spans="1:21">
      <c r="A596" s="3"/>
      <c r="B596" s="4"/>
      <c r="C596" s="74"/>
      <c r="D596" s="72"/>
      <c r="E596" s="71"/>
      <c r="F596" s="71"/>
      <c r="G596" s="2"/>
      <c r="H596" s="1"/>
      <c r="I596" s="11"/>
      <c r="M596" s="1"/>
      <c r="N596" s="1"/>
      <c r="O596" s="1"/>
      <c r="P596" s="1"/>
      <c r="Q596" s="1"/>
      <c r="R596" s="1"/>
      <c r="S596" s="1"/>
      <c r="T596" s="1"/>
      <c r="U596" s="1"/>
    </row>
    <row r="597" spans="1:21">
      <c r="A597" s="3"/>
      <c r="B597" s="4"/>
      <c r="C597" s="74"/>
      <c r="D597" s="72"/>
      <c r="E597" s="71"/>
      <c r="F597" s="71"/>
      <c r="G597" s="2"/>
      <c r="H597" s="1"/>
      <c r="I597" s="11"/>
      <c r="M597" s="1"/>
      <c r="N597" s="1"/>
      <c r="O597" s="1"/>
      <c r="P597" s="1"/>
      <c r="Q597" s="1"/>
      <c r="R597" s="1"/>
      <c r="S597" s="1"/>
      <c r="T597" s="1"/>
      <c r="U597" s="1"/>
    </row>
    <row r="598" spans="1:21">
      <c r="A598" s="3"/>
      <c r="B598" s="4"/>
      <c r="C598" s="74"/>
      <c r="D598" s="72"/>
      <c r="E598" s="71"/>
      <c r="F598" s="71"/>
      <c r="G598" s="2"/>
      <c r="H598" s="1"/>
      <c r="I598" s="11"/>
      <c r="M598" s="1"/>
      <c r="N598" s="1"/>
      <c r="O598" s="1"/>
      <c r="P598" s="1"/>
      <c r="Q598" s="1"/>
      <c r="R598" s="1"/>
      <c r="S598" s="1"/>
      <c r="T598" s="1"/>
      <c r="U598" s="1"/>
    </row>
    <row r="599" spans="1:21">
      <c r="A599" s="3"/>
      <c r="B599" s="4"/>
      <c r="C599" s="71"/>
      <c r="D599" s="72"/>
      <c r="E599" s="71"/>
      <c r="F599" s="71"/>
      <c r="G599" s="2"/>
      <c r="H599" s="1"/>
      <c r="I599" s="11"/>
      <c r="M599" s="1"/>
      <c r="N599" s="1"/>
      <c r="O599" s="1"/>
      <c r="P599" s="1"/>
      <c r="Q599" s="1"/>
      <c r="R599" s="1"/>
      <c r="S599" s="1"/>
      <c r="T599" s="1"/>
      <c r="U599" s="1"/>
    </row>
    <row r="600" spans="1:21">
      <c r="A600" s="3"/>
      <c r="B600" s="4"/>
      <c r="C600" s="76"/>
      <c r="D600" s="72"/>
      <c r="E600" s="71"/>
      <c r="F600" s="71"/>
      <c r="G600" s="2"/>
      <c r="H600" s="1"/>
      <c r="I600" s="11"/>
      <c r="M600" s="1"/>
      <c r="N600" s="1"/>
      <c r="O600" s="1"/>
      <c r="P600" s="1"/>
      <c r="Q600" s="1"/>
      <c r="R600" s="1"/>
      <c r="S600" s="1"/>
      <c r="T600" s="1"/>
      <c r="U600" s="1"/>
    </row>
    <row r="601" spans="1:21">
      <c r="A601" s="3"/>
      <c r="B601" s="4"/>
      <c r="C601" s="76"/>
      <c r="D601" s="72"/>
      <c r="E601" s="71"/>
      <c r="F601" s="71"/>
      <c r="G601" s="2"/>
      <c r="H601" s="1"/>
      <c r="I601" s="11"/>
      <c r="M601" s="1"/>
      <c r="N601" s="1"/>
      <c r="O601" s="1"/>
      <c r="P601" s="1"/>
      <c r="Q601" s="1"/>
      <c r="R601" s="1"/>
      <c r="S601" s="1"/>
      <c r="T601" s="1"/>
      <c r="U601" s="1"/>
    </row>
    <row r="602" spans="1:21">
      <c r="A602" s="3"/>
      <c r="B602" s="4"/>
      <c r="C602" s="71"/>
      <c r="D602" s="72"/>
      <c r="E602" s="71"/>
      <c r="F602" s="71"/>
      <c r="G602" s="2"/>
      <c r="H602" s="1"/>
      <c r="I602" s="11"/>
      <c r="M602" s="1"/>
      <c r="N602" s="1"/>
      <c r="O602" s="1"/>
      <c r="P602" s="1"/>
      <c r="Q602" s="1"/>
      <c r="R602" s="1"/>
      <c r="S602" s="1"/>
      <c r="T602" s="1"/>
      <c r="U602" s="1"/>
    </row>
    <row r="603" spans="1:21">
      <c r="A603" s="3"/>
      <c r="B603" s="4"/>
      <c r="C603" s="71"/>
      <c r="D603" s="72"/>
      <c r="E603" s="71"/>
      <c r="F603" s="71"/>
      <c r="G603" s="2"/>
      <c r="H603" s="1"/>
      <c r="I603" s="11"/>
      <c r="M603" s="1"/>
      <c r="N603" s="1"/>
      <c r="O603" s="1"/>
      <c r="P603" s="1"/>
      <c r="Q603" s="1"/>
      <c r="R603" s="1"/>
      <c r="S603" s="1"/>
      <c r="T603" s="1"/>
      <c r="U603" s="1"/>
    </row>
    <row r="604" spans="1:21">
      <c r="A604" s="3"/>
      <c r="B604" s="4"/>
      <c r="C604" s="71"/>
      <c r="D604" s="72"/>
      <c r="E604" s="71"/>
      <c r="F604" s="71"/>
      <c r="G604" s="2"/>
      <c r="H604" s="1"/>
      <c r="I604" s="11"/>
      <c r="M604" s="1"/>
      <c r="N604" s="1"/>
      <c r="O604" s="1"/>
      <c r="P604" s="1"/>
      <c r="Q604" s="1"/>
      <c r="R604" s="1"/>
      <c r="S604" s="1"/>
      <c r="T604" s="1"/>
      <c r="U604" s="1"/>
    </row>
    <row r="605" spans="1:21">
      <c r="A605" s="3"/>
      <c r="B605" s="4"/>
      <c r="C605" s="71"/>
      <c r="D605" s="72"/>
      <c r="E605" s="71"/>
      <c r="F605" s="71"/>
      <c r="G605" s="2"/>
      <c r="H605" s="1"/>
      <c r="I605" s="11"/>
      <c r="M605" s="1"/>
      <c r="N605" s="1"/>
      <c r="O605" s="1"/>
      <c r="P605" s="1"/>
      <c r="Q605" s="1"/>
      <c r="R605" s="1"/>
      <c r="S605" s="1"/>
      <c r="T605" s="1"/>
      <c r="U605" s="1"/>
    </row>
    <row r="606" spans="1:21">
      <c r="A606" s="3"/>
      <c r="B606" s="4"/>
      <c r="C606" s="71"/>
      <c r="D606" s="72"/>
      <c r="E606" s="71"/>
      <c r="F606" s="71"/>
      <c r="G606" s="2"/>
      <c r="H606" s="1"/>
      <c r="I606" s="11"/>
      <c r="M606" s="1"/>
      <c r="N606" s="1"/>
      <c r="O606" s="1"/>
      <c r="P606" s="1"/>
      <c r="Q606" s="1"/>
      <c r="R606" s="1"/>
      <c r="S606" s="1"/>
      <c r="T606" s="1"/>
      <c r="U606" s="1"/>
    </row>
    <row r="607" spans="1:21">
      <c r="A607" s="3"/>
      <c r="B607" s="4"/>
      <c r="C607" s="71"/>
      <c r="D607" s="72"/>
      <c r="E607" s="71"/>
      <c r="F607" s="71"/>
      <c r="G607" s="2"/>
      <c r="H607" s="1"/>
      <c r="I607" s="11"/>
      <c r="M607" s="1"/>
      <c r="N607" s="1"/>
      <c r="O607" s="1"/>
      <c r="P607" s="1"/>
      <c r="Q607" s="1"/>
      <c r="R607" s="1"/>
      <c r="S607" s="1"/>
      <c r="T607" s="1"/>
      <c r="U607" s="1"/>
    </row>
    <row r="608" spans="1:21">
      <c r="A608" s="3"/>
      <c r="B608" s="4"/>
      <c r="C608" s="71"/>
      <c r="D608" s="72"/>
      <c r="E608" s="71"/>
      <c r="F608" s="71"/>
      <c r="G608" s="2"/>
      <c r="H608" s="1"/>
      <c r="I608" s="11"/>
      <c r="M608" s="1"/>
      <c r="N608" s="1"/>
      <c r="O608" s="1"/>
      <c r="P608" s="1"/>
      <c r="Q608" s="1"/>
      <c r="R608" s="1"/>
      <c r="S608" s="1"/>
      <c r="T608" s="1"/>
      <c r="U608" s="1"/>
    </row>
    <row r="609" spans="1:21">
      <c r="A609" s="3"/>
      <c r="B609" s="4"/>
      <c r="C609" s="71"/>
      <c r="D609" s="72"/>
      <c r="E609" s="71"/>
      <c r="F609" s="71"/>
      <c r="G609" s="2"/>
      <c r="H609" s="1"/>
      <c r="I609" s="11"/>
      <c r="M609" s="1"/>
      <c r="N609" s="1"/>
      <c r="O609" s="1"/>
      <c r="P609" s="1"/>
      <c r="Q609" s="1"/>
      <c r="R609" s="1"/>
      <c r="S609" s="1"/>
      <c r="T609" s="1"/>
      <c r="U609" s="1"/>
    </row>
    <row r="610" spans="1:21">
      <c r="A610" s="3"/>
      <c r="B610" s="4"/>
      <c r="C610" s="71"/>
      <c r="D610" s="72"/>
      <c r="E610" s="71"/>
      <c r="F610" s="71"/>
      <c r="G610" s="2"/>
      <c r="H610" s="1"/>
      <c r="I610" s="11"/>
      <c r="M610" s="1"/>
      <c r="N610" s="1"/>
      <c r="O610" s="1"/>
      <c r="P610" s="1"/>
      <c r="Q610" s="1"/>
      <c r="R610" s="1"/>
      <c r="S610" s="1"/>
      <c r="T610" s="1"/>
      <c r="U610" s="1"/>
    </row>
    <row r="611" spans="1:21">
      <c r="A611" s="3"/>
      <c r="B611" s="4"/>
      <c r="C611" s="71"/>
      <c r="D611" s="72"/>
      <c r="E611" s="71"/>
      <c r="F611" s="71"/>
      <c r="G611" s="2"/>
      <c r="H611" s="1"/>
      <c r="I611" s="11"/>
      <c r="M611" s="1"/>
      <c r="N611" s="1"/>
      <c r="O611" s="1"/>
      <c r="P611" s="1"/>
      <c r="Q611" s="1"/>
      <c r="R611" s="1"/>
      <c r="S611" s="1"/>
      <c r="T611" s="1"/>
      <c r="U611" s="1"/>
    </row>
    <row r="612" spans="1:21">
      <c r="A612" s="3"/>
      <c r="B612" s="4"/>
      <c r="C612" s="71"/>
      <c r="D612" s="72"/>
      <c r="E612" s="71"/>
      <c r="F612" s="71"/>
      <c r="G612" s="2"/>
      <c r="H612" s="1"/>
      <c r="I612" s="11"/>
      <c r="M612" s="1"/>
      <c r="N612" s="1"/>
      <c r="O612" s="1"/>
      <c r="P612" s="1"/>
      <c r="Q612" s="1"/>
      <c r="R612" s="1"/>
      <c r="S612" s="1"/>
      <c r="T612" s="1"/>
      <c r="U612" s="1"/>
    </row>
    <row r="613" spans="1:21">
      <c r="A613" s="3"/>
      <c r="B613" s="4"/>
      <c r="C613" s="71"/>
      <c r="D613" s="72"/>
      <c r="E613" s="71"/>
      <c r="F613" s="71"/>
      <c r="G613" s="2"/>
      <c r="H613" s="1"/>
      <c r="I613" s="11"/>
      <c r="M613" s="1"/>
      <c r="N613" s="1"/>
      <c r="O613" s="1"/>
      <c r="P613" s="1"/>
      <c r="Q613" s="1"/>
      <c r="R613" s="1"/>
      <c r="S613" s="1"/>
      <c r="T613" s="1"/>
      <c r="U613" s="1"/>
    </row>
    <row r="614" spans="1:21">
      <c r="A614" s="3"/>
      <c r="B614" s="4"/>
      <c r="C614" s="71"/>
      <c r="D614" s="72"/>
      <c r="E614" s="71"/>
      <c r="F614" s="71"/>
      <c r="G614" s="2"/>
      <c r="H614" s="1"/>
      <c r="I614" s="11"/>
      <c r="M614" s="1"/>
      <c r="N614" s="1"/>
      <c r="O614" s="1"/>
      <c r="P614" s="1"/>
      <c r="Q614" s="1"/>
      <c r="R614" s="1"/>
      <c r="S614" s="1"/>
      <c r="T614" s="1"/>
      <c r="U614" s="1"/>
    </row>
    <row r="615" spans="1:21">
      <c r="A615" s="3"/>
      <c r="B615" s="4"/>
      <c r="C615" s="71"/>
      <c r="D615" s="72"/>
      <c r="E615" s="71"/>
      <c r="F615" s="71"/>
      <c r="G615" s="2"/>
      <c r="H615" s="1"/>
      <c r="I615" s="11"/>
      <c r="M615" s="1"/>
      <c r="N615" s="1"/>
      <c r="O615" s="1"/>
      <c r="P615" s="1"/>
      <c r="Q615" s="1"/>
      <c r="R615" s="1"/>
      <c r="S615" s="1"/>
      <c r="T615" s="1"/>
      <c r="U615" s="1"/>
    </row>
    <row r="616" spans="1:21">
      <c r="A616" s="3"/>
      <c r="B616" s="4"/>
      <c r="C616" s="71"/>
      <c r="D616" s="72"/>
      <c r="E616" s="71"/>
      <c r="F616" s="71"/>
      <c r="G616" s="2"/>
      <c r="H616" s="1"/>
      <c r="I616" s="11"/>
      <c r="M616" s="1"/>
      <c r="N616" s="1"/>
      <c r="O616" s="1"/>
      <c r="P616" s="1"/>
      <c r="Q616" s="1"/>
      <c r="R616" s="1"/>
      <c r="S616" s="1"/>
      <c r="T616" s="1"/>
      <c r="U616" s="1"/>
    </row>
    <row r="617" spans="1:21">
      <c r="A617" s="3"/>
      <c r="B617" s="4"/>
      <c r="C617" s="71"/>
      <c r="D617" s="72"/>
      <c r="E617" s="71"/>
      <c r="F617" s="71"/>
      <c r="G617" s="2"/>
      <c r="H617" s="1"/>
      <c r="I617" s="11"/>
      <c r="M617" s="1"/>
      <c r="N617" s="1"/>
      <c r="O617" s="1"/>
      <c r="P617" s="1"/>
      <c r="Q617" s="1"/>
      <c r="R617" s="1"/>
      <c r="S617" s="1"/>
      <c r="T617" s="1"/>
      <c r="U617" s="1"/>
    </row>
    <row r="618" spans="1:21">
      <c r="A618" s="3"/>
      <c r="B618" s="4"/>
      <c r="C618" s="71"/>
      <c r="D618" s="72"/>
      <c r="E618" s="71"/>
      <c r="F618" s="71"/>
      <c r="G618" s="2"/>
      <c r="H618" s="1"/>
      <c r="I618" s="11"/>
      <c r="M618" s="1"/>
      <c r="N618" s="1"/>
      <c r="O618" s="1"/>
      <c r="P618" s="1"/>
      <c r="Q618" s="1"/>
      <c r="R618" s="1"/>
      <c r="S618" s="1"/>
      <c r="T618" s="1"/>
      <c r="U618" s="1"/>
    </row>
    <row r="619" spans="1:21">
      <c r="A619" s="3"/>
      <c r="B619" s="4"/>
      <c r="C619" s="71"/>
      <c r="D619" s="72"/>
      <c r="E619" s="71"/>
      <c r="F619" s="71"/>
      <c r="G619" s="2"/>
      <c r="H619" s="1"/>
      <c r="I619" s="11"/>
      <c r="M619" s="1"/>
      <c r="N619" s="1"/>
      <c r="O619" s="1"/>
      <c r="P619" s="1"/>
      <c r="Q619" s="1"/>
      <c r="R619" s="1"/>
      <c r="S619" s="1"/>
      <c r="T619" s="1"/>
      <c r="U619" s="1"/>
    </row>
    <row r="620" spans="1:21">
      <c r="A620" s="3"/>
      <c r="B620" s="4"/>
      <c r="C620" s="71"/>
      <c r="D620" s="72"/>
      <c r="E620" s="71"/>
      <c r="F620" s="71"/>
      <c r="G620" s="2"/>
      <c r="H620" s="1"/>
      <c r="I620" s="11"/>
      <c r="M620" s="1"/>
      <c r="N620" s="1"/>
      <c r="O620" s="1"/>
      <c r="P620" s="1"/>
      <c r="Q620" s="1"/>
      <c r="R620" s="1"/>
      <c r="S620" s="1"/>
      <c r="T620" s="1"/>
      <c r="U620" s="1"/>
    </row>
    <row r="621" spans="1:21">
      <c r="A621" s="3"/>
      <c r="B621" s="4"/>
      <c r="C621" s="71"/>
      <c r="D621" s="72"/>
      <c r="E621" s="71"/>
      <c r="F621" s="71"/>
      <c r="G621" s="2"/>
      <c r="H621" s="1"/>
      <c r="I621" s="11"/>
      <c r="M621" s="1"/>
      <c r="N621" s="1"/>
      <c r="O621" s="1"/>
      <c r="P621" s="1"/>
      <c r="Q621" s="1"/>
      <c r="R621" s="1"/>
      <c r="S621" s="1"/>
      <c r="T621" s="1"/>
      <c r="U621" s="1"/>
    </row>
    <row r="622" spans="1:21">
      <c r="A622" s="3"/>
      <c r="B622" s="4"/>
      <c r="C622" s="71"/>
      <c r="D622" s="72"/>
      <c r="E622" s="71"/>
      <c r="F622" s="71"/>
      <c r="G622" s="2"/>
      <c r="H622" s="1"/>
      <c r="I622" s="11"/>
      <c r="M622" s="1"/>
      <c r="N622" s="1"/>
      <c r="O622" s="1"/>
      <c r="P622" s="1"/>
      <c r="Q622" s="1"/>
      <c r="R622" s="1"/>
      <c r="S622" s="1"/>
      <c r="T622" s="1"/>
      <c r="U622" s="1"/>
    </row>
    <row r="623" spans="1:21">
      <c r="A623" s="3"/>
      <c r="B623" s="4"/>
      <c r="C623" s="71"/>
      <c r="D623" s="72"/>
      <c r="E623" s="71"/>
      <c r="F623" s="71"/>
      <c r="G623" s="2"/>
      <c r="H623" s="1"/>
      <c r="I623" s="11"/>
      <c r="M623" s="1"/>
      <c r="N623" s="1"/>
      <c r="O623" s="1"/>
      <c r="P623" s="1"/>
      <c r="Q623" s="1"/>
      <c r="R623" s="1"/>
      <c r="S623" s="1"/>
      <c r="T623" s="1"/>
      <c r="U623" s="1"/>
    </row>
    <row r="624" spans="1:21">
      <c r="A624" s="3"/>
      <c r="B624" s="4"/>
      <c r="C624" s="71"/>
      <c r="D624" s="72"/>
      <c r="E624" s="71"/>
      <c r="F624" s="71"/>
      <c r="G624" s="2"/>
      <c r="H624" s="1"/>
      <c r="I624" s="11"/>
      <c r="M624" s="1"/>
      <c r="N624" s="1"/>
      <c r="O624" s="1"/>
      <c r="P624" s="1"/>
      <c r="Q624" s="1"/>
      <c r="R624" s="1"/>
      <c r="S624" s="1"/>
      <c r="T624" s="1"/>
      <c r="U624" s="1"/>
    </row>
    <row r="625" spans="1:21">
      <c r="A625" s="3"/>
      <c r="B625" s="4"/>
      <c r="C625" s="71"/>
      <c r="D625" s="72"/>
      <c r="E625" s="71"/>
      <c r="F625" s="71"/>
      <c r="G625" s="2"/>
      <c r="H625" s="1"/>
      <c r="I625" s="11"/>
      <c r="M625" s="1"/>
      <c r="N625" s="1"/>
      <c r="O625" s="1"/>
      <c r="P625" s="1"/>
      <c r="Q625" s="1"/>
      <c r="R625" s="1"/>
      <c r="S625" s="1"/>
      <c r="T625" s="1"/>
      <c r="U625" s="1"/>
    </row>
    <row r="626" spans="1:21">
      <c r="A626" s="3"/>
      <c r="B626" s="4"/>
      <c r="C626" s="71"/>
      <c r="D626" s="72"/>
      <c r="E626" s="71"/>
      <c r="F626" s="71"/>
      <c r="G626" s="2"/>
      <c r="H626" s="1"/>
      <c r="I626" s="11"/>
      <c r="M626" s="1"/>
      <c r="N626" s="1"/>
      <c r="O626" s="1"/>
      <c r="P626" s="1"/>
      <c r="Q626" s="1"/>
      <c r="R626" s="1"/>
      <c r="S626" s="1"/>
      <c r="T626" s="1"/>
      <c r="U626" s="1"/>
    </row>
    <row r="627" spans="1:21">
      <c r="A627" s="3"/>
      <c r="B627" s="4"/>
      <c r="C627" s="71"/>
      <c r="D627" s="72"/>
      <c r="E627" s="71"/>
      <c r="F627" s="71"/>
      <c r="G627" s="2"/>
      <c r="H627" s="1"/>
      <c r="I627" s="11"/>
      <c r="M627" s="1"/>
      <c r="N627" s="1"/>
      <c r="O627" s="1"/>
      <c r="P627" s="1"/>
      <c r="Q627" s="1"/>
      <c r="R627" s="1"/>
      <c r="S627" s="1"/>
      <c r="T627" s="1"/>
      <c r="U627" s="1"/>
    </row>
    <row r="628" spans="1:21">
      <c r="A628" s="3"/>
      <c r="B628" s="4"/>
      <c r="C628" s="71"/>
      <c r="D628" s="72"/>
      <c r="E628" s="71"/>
      <c r="F628" s="71"/>
      <c r="G628" s="2"/>
      <c r="H628" s="1"/>
      <c r="I628" s="11"/>
      <c r="M628" s="1"/>
      <c r="N628" s="1"/>
      <c r="O628" s="1"/>
      <c r="P628" s="1"/>
      <c r="Q628" s="1"/>
      <c r="R628" s="1"/>
      <c r="S628" s="1"/>
      <c r="T628" s="1"/>
      <c r="U628" s="1"/>
    </row>
    <row r="629" spans="1:21">
      <c r="A629" s="3"/>
      <c r="B629" s="4"/>
      <c r="C629" s="71"/>
      <c r="D629" s="72"/>
      <c r="E629" s="71"/>
      <c r="F629" s="71"/>
      <c r="G629" s="2"/>
      <c r="H629" s="1"/>
      <c r="I629" s="11"/>
      <c r="M629" s="1"/>
      <c r="N629" s="1"/>
      <c r="O629" s="1"/>
      <c r="P629" s="1"/>
      <c r="Q629" s="1"/>
      <c r="R629" s="1"/>
      <c r="S629" s="1"/>
      <c r="T629" s="1"/>
      <c r="U629" s="1"/>
    </row>
    <row r="630" spans="1:21">
      <c r="A630" s="3"/>
      <c r="B630" s="4"/>
      <c r="C630" s="71"/>
      <c r="D630" s="72"/>
      <c r="E630" s="71"/>
      <c r="F630" s="71"/>
      <c r="G630" s="2"/>
      <c r="H630" s="1"/>
      <c r="I630" s="11"/>
      <c r="M630" s="1"/>
      <c r="N630" s="1"/>
      <c r="O630" s="1"/>
      <c r="P630" s="1"/>
      <c r="Q630" s="1"/>
      <c r="R630" s="1"/>
      <c r="S630" s="1"/>
      <c r="T630" s="1"/>
      <c r="U630" s="1"/>
    </row>
    <row r="631" spans="1:21">
      <c r="A631" s="3"/>
      <c r="B631" s="4"/>
      <c r="C631" s="71"/>
      <c r="D631" s="72"/>
      <c r="E631" s="71"/>
      <c r="F631" s="71"/>
      <c r="G631" s="2"/>
      <c r="H631" s="1"/>
      <c r="I631" s="11"/>
      <c r="M631" s="1"/>
      <c r="N631" s="1"/>
      <c r="O631" s="1"/>
      <c r="P631" s="1"/>
      <c r="Q631" s="1"/>
      <c r="R631" s="1"/>
      <c r="S631" s="1"/>
      <c r="T631" s="1"/>
      <c r="U631" s="1"/>
    </row>
    <row r="632" spans="1:21">
      <c r="A632" s="3"/>
      <c r="B632" s="4"/>
      <c r="C632" s="71"/>
      <c r="D632" s="72"/>
      <c r="E632" s="71"/>
      <c r="F632" s="71"/>
      <c r="G632" s="2"/>
      <c r="H632" s="1"/>
      <c r="I632" s="11"/>
      <c r="M632" s="1"/>
      <c r="N632" s="1"/>
      <c r="O632" s="1"/>
      <c r="P632" s="1"/>
      <c r="Q632" s="1"/>
      <c r="R632" s="1"/>
      <c r="S632" s="1"/>
      <c r="T632" s="1"/>
      <c r="U632" s="1"/>
    </row>
    <row r="633" spans="1:21">
      <c r="A633" s="3"/>
      <c r="B633" s="4"/>
      <c r="C633" s="71"/>
      <c r="D633" s="72"/>
      <c r="E633" s="71"/>
      <c r="F633" s="71"/>
      <c r="G633" s="2"/>
      <c r="H633" s="1"/>
      <c r="I633" s="11"/>
      <c r="M633" s="1"/>
      <c r="N633" s="1"/>
      <c r="O633" s="1"/>
      <c r="P633" s="1"/>
      <c r="Q633" s="1"/>
      <c r="R633" s="1"/>
      <c r="S633" s="1"/>
      <c r="T633" s="1"/>
      <c r="U633" s="1"/>
    </row>
    <row r="634" spans="1:21">
      <c r="A634" s="3"/>
      <c r="B634" s="4"/>
      <c r="C634" s="71"/>
      <c r="D634" s="72"/>
      <c r="E634" s="71"/>
      <c r="F634" s="71"/>
      <c r="G634" s="2"/>
      <c r="H634" s="1"/>
      <c r="I634" s="11"/>
      <c r="M634" s="1"/>
      <c r="N634" s="1"/>
      <c r="O634" s="1"/>
      <c r="P634" s="1"/>
      <c r="Q634" s="1"/>
      <c r="R634" s="1"/>
      <c r="S634" s="1"/>
      <c r="T634" s="1"/>
      <c r="U634" s="1"/>
    </row>
    <row r="635" spans="1:21">
      <c r="A635" s="3"/>
      <c r="B635" s="4"/>
      <c r="C635" s="71"/>
      <c r="D635" s="72"/>
      <c r="E635" s="71"/>
      <c r="F635" s="71"/>
      <c r="G635" s="2"/>
      <c r="H635" s="1"/>
      <c r="I635" s="11"/>
      <c r="M635" s="1"/>
      <c r="N635" s="1"/>
      <c r="O635" s="1"/>
      <c r="P635" s="1"/>
      <c r="Q635" s="1"/>
      <c r="R635" s="1"/>
      <c r="S635" s="1"/>
      <c r="T635" s="1"/>
      <c r="U635" s="1"/>
    </row>
    <row r="636" spans="1:21">
      <c r="A636" s="3"/>
      <c r="B636" s="4"/>
      <c r="C636" s="71"/>
      <c r="D636" s="72"/>
      <c r="E636" s="71"/>
      <c r="F636" s="71"/>
      <c r="G636" s="2"/>
      <c r="H636" s="1"/>
      <c r="I636" s="11"/>
      <c r="M636" s="1"/>
      <c r="N636" s="1"/>
      <c r="O636" s="1"/>
      <c r="P636" s="1"/>
      <c r="Q636" s="1"/>
      <c r="R636" s="1"/>
      <c r="S636" s="1"/>
      <c r="T636" s="1"/>
      <c r="U636" s="1"/>
    </row>
    <row r="637" spans="1:21">
      <c r="A637" s="3"/>
      <c r="B637" s="4"/>
      <c r="C637" s="71"/>
      <c r="D637" s="72"/>
      <c r="E637" s="71"/>
      <c r="F637" s="71"/>
      <c r="G637" s="2"/>
      <c r="H637" s="1"/>
      <c r="I637" s="11"/>
      <c r="M637" s="1"/>
      <c r="N637" s="1"/>
      <c r="O637" s="1"/>
      <c r="P637" s="1"/>
      <c r="Q637" s="1"/>
      <c r="R637" s="1"/>
      <c r="S637" s="1"/>
      <c r="T637" s="1"/>
      <c r="U637" s="1"/>
    </row>
    <row r="638" spans="1:21">
      <c r="A638" s="3"/>
      <c r="B638" s="4"/>
      <c r="C638" s="71"/>
      <c r="D638" s="72"/>
      <c r="E638" s="71"/>
      <c r="F638" s="71"/>
      <c r="G638" s="2"/>
      <c r="H638" s="1"/>
      <c r="I638" s="11"/>
      <c r="M638" s="1"/>
      <c r="N638" s="1"/>
      <c r="O638" s="1"/>
      <c r="P638" s="1"/>
      <c r="Q638" s="1"/>
      <c r="R638" s="1"/>
      <c r="S638" s="1"/>
      <c r="T638" s="1"/>
      <c r="U638" s="1"/>
    </row>
    <row r="639" spans="1:21">
      <c r="A639" s="3"/>
      <c r="B639" s="4"/>
      <c r="C639" s="71"/>
      <c r="D639" s="72"/>
      <c r="E639" s="71"/>
      <c r="F639" s="71"/>
      <c r="G639" s="2"/>
      <c r="H639" s="1"/>
      <c r="I639" s="11"/>
      <c r="M639" s="1"/>
      <c r="N639" s="1"/>
      <c r="O639" s="1"/>
      <c r="P639" s="1"/>
      <c r="Q639" s="1"/>
      <c r="R639" s="1"/>
      <c r="S639" s="1"/>
      <c r="T639" s="1"/>
      <c r="U639" s="1"/>
    </row>
    <row r="640" spans="1:21">
      <c r="A640" s="3"/>
      <c r="B640" s="4"/>
      <c r="C640" s="71"/>
      <c r="D640" s="72"/>
      <c r="E640" s="71"/>
      <c r="F640" s="71"/>
      <c r="G640" s="2"/>
      <c r="H640" s="1"/>
      <c r="I640" s="11"/>
      <c r="M640" s="1"/>
      <c r="N640" s="1"/>
      <c r="O640" s="1"/>
      <c r="P640" s="1"/>
      <c r="Q640" s="1"/>
      <c r="R640" s="1"/>
      <c r="S640" s="1"/>
      <c r="T640" s="1"/>
      <c r="U640" s="1"/>
    </row>
    <row r="641" spans="1:21">
      <c r="A641" s="3"/>
      <c r="B641" s="4"/>
      <c r="C641" s="71"/>
      <c r="D641" s="72"/>
      <c r="E641" s="71"/>
      <c r="F641" s="71"/>
      <c r="G641" s="2"/>
      <c r="H641" s="1"/>
      <c r="I641" s="11"/>
      <c r="M641" s="1"/>
      <c r="N641" s="1"/>
      <c r="O641" s="1"/>
      <c r="P641" s="1"/>
      <c r="Q641" s="1"/>
      <c r="R641" s="1"/>
      <c r="S641" s="1"/>
      <c r="T641" s="1"/>
      <c r="U641" s="1"/>
    </row>
    <row r="642" spans="1:21">
      <c r="A642" s="3"/>
      <c r="B642" s="4"/>
      <c r="C642" s="71"/>
      <c r="D642" s="72"/>
      <c r="E642" s="71"/>
      <c r="F642" s="71"/>
      <c r="G642" s="2"/>
      <c r="H642" s="1"/>
      <c r="I642" s="11"/>
      <c r="M642" s="1"/>
      <c r="N642" s="1"/>
      <c r="O642" s="1"/>
      <c r="P642" s="1"/>
      <c r="Q642" s="1"/>
      <c r="R642" s="1"/>
      <c r="S642" s="1"/>
      <c r="T642" s="1"/>
      <c r="U642" s="1"/>
    </row>
    <row r="643" spans="1:21">
      <c r="A643" s="3"/>
      <c r="B643" s="4"/>
      <c r="C643" s="71"/>
      <c r="D643" s="72"/>
      <c r="E643" s="71"/>
      <c r="F643" s="71"/>
      <c r="G643" s="2"/>
      <c r="H643" s="1"/>
      <c r="I643" s="11"/>
      <c r="M643" s="1"/>
      <c r="N643" s="1"/>
      <c r="O643" s="1"/>
      <c r="P643" s="1"/>
      <c r="Q643" s="1"/>
      <c r="R643" s="1"/>
      <c r="S643" s="1"/>
      <c r="T643" s="1"/>
      <c r="U643" s="1"/>
    </row>
    <row r="644" spans="1:21">
      <c r="A644" s="3"/>
      <c r="B644" s="4"/>
      <c r="C644" s="71"/>
      <c r="D644" s="72"/>
      <c r="E644" s="71"/>
      <c r="F644" s="71"/>
      <c r="G644" s="2"/>
      <c r="H644" s="1"/>
      <c r="I644" s="11"/>
      <c r="M644" s="1"/>
      <c r="N644" s="1"/>
      <c r="O644" s="1"/>
      <c r="P644" s="1"/>
      <c r="Q644" s="1"/>
      <c r="R644" s="1"/>
      <c r="S644" s="1"/>
      <c r="T644" s="1"/>
      <c r="U644" s="1"/>
    </row>
    <row r="645" spans="1:21">
      <c r="A645" s="3"/>
      <c r="B645" s="4"/>
      <c r="C645" s="71"/>
      <c r="D645" s="72"/>
      <c r="E645" s="71"/>
      <c r="F645" s="71"/>
      <c r="G645" s="2"/>
      <c r="H645" s="1"/>
      <c r="I645" s="11"/>
      <c r="M645" s="1"/>
      <c r="N645" s="1"/>
      <c r="O645" s="1"/>
      <c r="P645" s="1"/>
      <c r="Q645" s="1"/>
      <c r="R645" s="1"/>
      <c r="S645" s="1"/>
      <c r="T645" s="1"/>
      <c r="U645" s="1"/>
    </row>
    <row r="646" spans="1:21">
      <c r="A646" s="3"/>
      <c r="B646" s="4"/>
      <c r="C646" s="71"/>
      <c r="D646" s="72"/>
      <c r="E646" s="71"/>
      <c r="F646" s="71"/>
      <c r="G646" s="2"/>
      <c r="H646" s="1"/>
      <c r="I646" s="11"/>
      <c r="M646" s="1"/>
      <c r="N646" s="1"/>
      <c r="O646" s="1"/>
      <c r="P646" s="1"/>
      <c r="Q646" s="1"/>
      <c r="R646" s="1"/>
      <c r="S646" s="1"/>
      <c r="T646" s="1"/>
      <c r="U646" s="1"/>
    </row>
    <row r="647" spans="1:21">
      <c r="A647" s="3"/>
      <c r="B647" s="4"/>
      <c r="C647" s="71"/>
      <c r="D647" s="72"/>
      <c r="E647" s="71"/>
      <c r="F647" s="71"/>
      <c r="G647" s="2"/>
      <c r="H647" s="1"/>
      <c r="I647" s="11"/>
      <c r="M647" s="1"/>
      <c r="N647" s="1"/>
      <c r="O647" s="1"/>
      <c r="P647" s="1"/>
      <c r="Q647" s="1"/>
      <c r="R647" s="1"/>
      <c r="S647" s="1"/>
      <c r="T647" s="1"/>
      <c r="U647" s="1"/>
    </row>
    <row r="648" spans="1:21">
      <c r="A648" s="3"/>
      <c r="B648" s="4"/>
      <c r="C648" s="71"/>
      <c r="D648" s="72"/>
      <c r="E648" s="71"/>
      <c r="F648" s="71"/>
      <c r="G648" s="2"/>
      <c r="H648" s="1"/>
      <c r="I648" s="11"/>
      <c r="M648" s="1"/>
      <c r="N648" s="1"/>
      <c r="O648" s="1"/>
      <c r="P648" s="1"/>
      <c r="Q648" s="1"/>
      <c r="R648" s="1"/>
      <c r="S648" s="1"/>
      <c r="T648" s="1"/>
      <c r="U648" s="1"/>
    </row>
    <row r="649" spans="1:21">
      <c r="A649" s="3"/>
      <c r="B649" s="4"/>
      <c r="C649" s="71"/>
      <c r="D649" s="72"/>
      <c r="E649" s="71"/>
      <c r="F649" s="71"/>
      <c r="G649" s="2"/>
      <c r="H649" s="1"/>
      <c r="I649" s="11"/>
      <c r="M649" s="1"/>
      <c r="N649" s="1"/>
      <c r="O649" s="1"/>
      <c r="P649" s="1"/>
      <c r="Q649" s="1"/>
      <c r="R649" s="1"/>
      <c r="S649" s="1"/>
      <c r="T649" s="1"/>
      <c r="U649" s="1"/>
    </row>
    <row r="650" spans="1:21">
      <c r="A650" s="3"/>
      <c r="B650" s="4"/>
      <c r="C650" s="71"/>
      <c r="D650" s="72"/>
      <c r="E650" s="71"/>
      <c r="F650" s="71"/>
      <c r="G650" s="2"/>
      <c r="H650" s="1"/>
      <c r="I650" s="11"/>
      <c r="M650" s="1"/>
      <c r="N650" s="1"/>
      <c r="O650" s="1"/>
      <c r="P650" s="1"/>
      <c r="Q650" s="1"/>
      <c r="R650" s="1"/>
      <c r="S650" s="1"/>
      <c r="T650" s="1"/>
      <c r="U650" s="1"/>
    </row>
    <row r="651" spans="1:21">
      <c r="A651" s="3"/>
      <c r="B651" s="4"/>
      <c r="C651" s="71"/>
      <c r="D651" s="72"/>
      <c r="E651" s="71"/>
      <c r="F651" s="71"/>
      <c r="G651" s="2"/>
      <c r="H651" s="1"/>
      <c r="I651" s="11"/>
      <c r="M651" s="1"/>
      <c r="N651" s="1"/>
      <c r="O651" s="1"/>
      <c r="P651" s="1"/>
      <c r="Q651" s="1"/>
      <c r="R651" s="1"/>
      <c r="S651" s="1"/>
      <c r="T651" s="1"/>
      <c r="U651" s="1"/>
    </row>
    <row r="652" spans="1:21">
      <c r="A652" s="3"/>
      <c r="B652" s="4"/>
      <c r="C652" s="71"/>
      <c r="D652" s="72"/>
      <c r="E652" s="71"/>
      <c r="F652" s="71"/>
      <c r="G652" s="2"/>
      <c r="H652" s="1"/>
      <c r="I652" s="11"/>
      <c r="M652" s="1"/>
      <c r="N652" s="1"/>
      <c r="O652" s="1"/>
      <c r="P652" s="1"/>
      <c r="Q652" s="1"/>
      <c r="R652" s="1"/>
      <c r="S652" s="1"/>
      <c r="T652" s="1"/>
      <c r="U652" s="1"/>
    </row>
    <row r="653" spans="1:21">
      <c r="A653" s="3"/>
      <c r="B653" s="4"/>
      <c r="C653" s="71"/>
      <c r="D653" s="72"/>
      <c r="E653" s="71"/>
      <c r="F653" s="71"/>
      <c r="G653" s="2"/>
      <c r="H653" s="1"/>
      <c r="I653" s="11"/>
      <c r="M653" s="1"/>
      <c r="N653" s="1"/>
      <c r="O653" s="1"/>
      <c r="P653" s="1"/>
      <c r="Q653" s="1"/>
      <c r="R653" s="1"/>
      <c r="S653" s="1"/>
      <c r="T653" s="1"/>
      <c r="U653" s="1"/>
    </row>
    <row r="654" spans="1:21">
      <c r="A654" s="3"/>
      <c r="B654" s="4"/>
      <c r="C654" s="76"/>
      <c r="D654" s="72"/>
      <c r="E654" s="71"/>
      <c r="F654" s="71"/>
      <c r="G654" s="2"/>
      <c r="H654" s="1"/>
      <c r="I654" s="11"/>
      <c r="M654" s="1"/>
      <c r="N654" s="1"/>
      <c r="O654" s="1"/>
      <c r="P654" s="1"/>
      <c r="Q654" s="1"/>
      <c r="R654" s="1"/>
      <c r="S654" s="1"/>
      <c r="T654" s="1"/>
      <c r="U654" s="1"/>
    </row>
    <row r="655" spans="1:21">
      <c r="A655" s="3"/>
      <c r="B655" s="4"/>
      <c r="C655" s="76"/>
      <c r="D655" s="72"/>
      <c r="E655" s="71"/>
      <c r="F655" s="71"/>
      <c r="G655" s="2"/>
      <c r="H655" s="1"/>
      <c r="I655" s="11"/>
      <c r="M655" s="1"/>
      <c r="N655" s="1"/>
      <c r="O655" s="1"/>
      <c r="P655" s="1"/>
      <c r="Q655" s="1"/>
      <c r="R655" s="1"/>
      <c r="S655" s="1"/>
      <c r="T655" s="1"/>
      <c r="U655" s="1"/>
    </row>
    <row r="656" spans="1:21">
      <c r="A656" s="3"/>
      <c r="B656" s="4"/>
      <c r="C656" s="76"/>
      <c r="D656" s="72"/>
      <c r="E656" s="71"/>
      <c r="F656" s="71"/>
      <c r="G656" s="2"/>
      <c r="H656" s="1"/>
      <c r="I656" s="11"/>
      <c r="M656" s="1"/>
      <c r="N656" s="1"/>
      <c r="O656" s="1"/>
      <c r="P656" s="1"/>
      <c r="Q656" s="1"/>
      <c r="R656" s="1"/>
      <c r="S656" s="1"/>
      <c r="T656" s="1"/>
      <c r="U656" s="1"/>
    </row>
    <row r="657" spans="1:21">
      <c r="A657" s="3"/>
      <c r="B657" s="4"/>
      <c r="C657" s="76"/>
      <c r="D657" s="72"/>
      <c r="E657" s="71"/>
      <c r="F657" s="71"/>
      <c r="G657" s="2"/>
      <c r="H657" s="1"/>
      <c r="I657" s="11"/>
      <c r="M657" s="1"/>
      <c r="N657" s="1"/>
      <c r="O657" s="1"/>
      <c r="P657" s="1"/>
      <c r="Q657" s="1"/>
      <c r="R657" s="1"/>
      <c r="S657" s="1"/>
      <c r="T657" s="1"/>
      <c r="U657" s="1"/>
    </row>
    <row r="658" spans="1:21">
      <c r="A658" s="3"/>
      <c r="B658" s="4"/>
      <c r="C658" s="76"/>
      <c r="D658" s="72"/>
      <c r="E658" s="71"/>
      <c r="F658" s="71"/>
      <c r="G658" s="2"/>
      <c r="H658" s="1"/>
      <c r="I658" s="11"/>
      <c r="M658" s="1"/>
      <c r="N658" s="1"/>
      <c r="O658" s="1"/>
      <c r="P658" s="1"/>
      <c r="Q658" s="1"/>
      <c r="R658" s="1"/>
      <c r="S658" s="1"/>
      <c r="T658" s="1"/>
      <c r="U658" s="1"/>
    </row>
    <row r="659" spans="1:21">
      <c r="A659" s="3"/>
      <c r="B659" s="4"/>
      <c r="C659" s="71"/>
      <c r="D659" s="72"/>
      <c r="E659" s="71"/>
      <c r="F659" s="71"/>
      <c r="G659" s="2"/>
      <c r="H659" s="1"/>
      <c r="I659" s="11"/>
      <c r="M659" s="1"/>
      <c r="N659" s="1"/>
      <c r="O659" s="1"/>
      <c r="P659" s="1"/>
      <c r="Q659" s="1"/>
      <c r="R659" s="1"/>
      <c r="S659" s="1"/>
      <c r="T659" s="1"/>
      <c r="U659" s="1"/>
    </row>
    <row r="660" spans="1:21">
      <c r="A660" s="3"/>
      <c r="B660" s="4"/>
      <c r="C660" s="71"/>
      <c r="D660" s="72"/>
      <c r="E660" s="71"/>
      <c r="F660" s="71"/>
      <c r="G660" s="2"/>
      <c r="H660" s="1"/>
      <c r="I660" s="11"/>
      <c r="M660" s="1"/>
      <c r="N660" s="1"/>
      <c r="O660" s="1"/>
      <c r="P660" s="1"/>
      <c r="Q660" s="1"/>
      <c r="R660" s="1"/>
      <c r="S660" s="1"/>
      <c r="T660" s="1"/>
      <c r="U660" s="1"/>
    </row>
    <row r="661" spans="1:21">
      <c r="A661" s="3"/>
      <c r="B661" s="4"/>
      <c r="C661" s="71"/>
      <c r="D661" s="72"/>
      <c r="E661" s="71"/>
      <c r="F661" s="71"/>
      <c r="G661" s="2"/>
      <c r="H661" s="1"/>
      <c r="I661" s="11"/>
      <c r="M661" s="1"/>
      <c r="N661" s="1"/>
      <c r="O661" s="1"/>
      <c r="P661" s="1"/>
      <c r="Q661" s="1"/>
      <c r="R661" s="1"/>
      <c r="S661" s="1"/>
      <c r="T661" s="1"/>
      <c r="U661" s="1"/>
    </row>
    <row r="662" spans="1:21">
      <c r="A662" s="3"/>
      <c r="B662" s="4"/>
      <c r="C662" s="71"/>
      <c r="D662" s="72"/>
      <c r="E662" s="71"/>
      <c r="F662" s="71"/>
      <c r="G662" s="2"/>
      <c r="H662" s="1"/>
      <c r="I662" s="11"/>
      <c r="M662" s="1"/>
      <c r="N662" s="1"/>
      <c r="O662" s="1"/>
      <c r="P662" s="1"/>
      <c r="Q662" s="1"/>
      <c r="R662" s="1"/>
      <c r="S662" s="1"/>
      <c r="T662" s="1"/>
      <c r="U662" s="1"/>
    </row>
    <row r="663" spans="1:21">
      <c r="A663" s="3"/>
      <c r="B663" s="4"/>
      <c r="C663" s="71"/>
      <c r="D663" s="72"/>
      <c r="E663" s="71"/>
      <c r="F663" s="71"/>
      <c r="G663" s="2"/>
      <c r="H663" s="1"/>
      <c r="I663" s="11"/>
      <c r="M663" s="1"/>
      <c r="N663" s="1"/>
      <c r="O663" s="1"/>
      <c r="P663" s="1"/>
      <c r="Q663" s="1"/>
      <c r="R663" s="1"/>
      <c r="S663" s="1"/>
      <c r="T663" s="1"/>
      <c r="U663" s="1"/>
    </row>
    <row r="664" spans="1:21">
      <c r="A664" s="3"/>
      <c r="B664" s="4"/>
      <c r="C664" s="71"/>
      <c r="D664" s="72"/>
      <c r="E664" s="71"/>
      <c r="F664" s="71"/>
      <c r="G664" s="2"/>
      <c r="H664" s="1"/>
      <c r="I664" s="11"/>
      <c r="M664" s="1"/>
      <c r="N664" s="1"/>
      <c r="O664" s="1"/>
      <c r="P664" s="1"/>
      <c r="Q664" s="1"/>
      <c r="R664" s="1"/>
      <c r="S664" s="1"/>
      <c r="T664" s="1"/>
      <c r="U664" s="1"/>
    </row>
    <row r="665" spans="1:21">
      <c r="A665" s="3"/>
      <c r="B665" s="4"/>
      <c r="C665" s="71"/>
      <c r="D665" s="72"/>
      <c r="E665" s="71"/>
      <c r="F665" s="71"/>
      <c r="G665" s="2"/>
      <c r="H665" s="1"/>
      <c r="I665" s="11"/>
      <c r="M665" s="1"/>
      <c r="N665" s="1"/>
      <c r="O665" s="1"/>
      <c r="P665" s="1"/>
      <c r="Q665" s="1"/>
      <c r="R665" s="1"/>
      <c r="S665" s="1"/>
      <c r="T665" s="1"/>
      <c r="U665" s="1"/>
    </row>
    <row r="666" spans="1:21">
      <c r="A666" s="3"/>
      <c r="B666" s="4"/>
      <c r="C666" s="71"/>
      <c r="D666" s="72"/>
      <c r="E666" s="71"/>
      <c r="F666" s="71"/>
      <c r="G666" s="2"/>
      <c r="H666" s="1"/>
      <c r="I666" s="11"/>
      <c r="M666" s="1"/>
      <c r="N666" s="1"/>
      <c r="O666" s="1"/>
      <c r="P666" s="1"/>
      <c r="Q666" s="1"/>
      <c r="R666" s="1"/>
      <c r="S666" s="1"/>
      <c r="T666" s="1"/>
      <c r="U666" s="1"/>
    </row>
    <row r="667" spans="1:21">
      <c r="A667" s="3"/>
      <c r="B667" s="4"/>
      <c r="C667" s="71"/>
      <c r="D667" s="72"/>
      <c r="E667" s="71"/>
      <c r="F667" s="71"/>
      <c r="G667" s="2"/>
      <c r="H667" s="1"/>
      <c r="I667" s="11"/>
      <c r="M667" s="1"/>
      <c r="N667" s="1"/>
      <c r="O667" s="1"/>
      <c r="P667" s="1"/>
      <c r="Q667" s="1"/>
      <c r="R667" s="1"/>
      <c r="S667" s="1"/>
      <c r="T667" s="1"/>
      <c r="U667" s="1"/>
    </row>
    <row r="668" spans="1:21">
      <c r="A668" s="3"/>
      <c r="B668" s="4"/>
      <c r="C668" s="71"/>
      <c r="D668" s="72"/>
      <c r="E668" s="71"/>
      <c r="F668" s="71"/>
      <c r="G668" s="2"/>
      <c r="H668" s="1"/>
      <c r="I668" s="11"/>
      <c r="M668" s="1"/>
      <c r="N668" s="1"/>
      <c r="O668" s="1"/>
      <c r="P668" s="1"/>
      <c r="Q668" s="1"/>
      <c r="R668" s="1"/>
      <c r="S668" s="1"/>
      <c r="T668" s="1"/>
      <c r="U668" s="1"/>
    </row>
    <row r="669" spans="1:21">
      <c r="A669" s="3"/>
      <c r="B669" s="4"/>
      <c r="C669" s="71"/>
      <c r="D669" s="72"/>
      <c r="E669" s="71"/>
      <c r="F669" s="71"/>
      <c r="G669" s="2"/>
      <c r="H669" s="1"/>
      <c r="I669" s="11"/>
      <c r="M669" s="1"/>
      <c r="N669" s="1"/>
      <c r="O669" s="1"/>
      <c r="P669" s="1"/>
      <c r="Q669" s="1"/>
      <c r="R669" s="1"/>
      <c r="S669" s="1"/>
      <c r="T669" s="1"/>
      <c r="U669" s="1"/>
    </row>
    <row r="670" spans="1:21">
      <c r="A670" s="3"/>
      <c r="B670" s="4"/>
      <c r="C670" s="71"/>
      <c r="D670" s="72"/>
      <c r="E670" s="71"/>
      <c r="F670" s="71"/>
      <c r="G670" s="2"/>
      <c r="H670" s="1"/>
      <c r="I670" s="11"/>
      <c r="M670" s="1"/>
      <c r="N670" s="1"/>
      <c r="O670" s="1"/>
      <c r="P670" s="1"/>
      <c r="Q670" s="1"/>
      <c r="R670" s="1"/>
      <c r="S670" s="1"/>
      <c r="T670" s="1"/>
      <c r="U670" s="1"/>
    </row>
    <row r="671" spans="1:21">
      <c r="A671" s="3"/>
      <c r="B671" s="4"/>
      <c r="C671" s="71"/>
      <c r="D671" s="72"/>
      <c r="E671" s="71"/>
      <c r="F671" s="71"/>
      <c r="G671" s="2"/>
      <c r="H671" s="1"/>
      <c r="I671" s="11"/>
      <c r="M671" s="1"/>
      <c r="N671" s="1"/>
      <c r="O671" s="1"/>
      <c r="P671" s="1"/>
      <c r="Q671" s="1"/>
      <c r="R671" s="1"/>
      <c r="S671" s="1"/>
      <c r="T671" s="1"/>
      <c r="U671" s="1"/>
    </row>
    <row r="672" spans="1:21">
      <c r="A672" s="3"/>
      <c r="B672" s="4"/>
      <c r="C672" s="71"/>
      <c r="D672" s="72"/>
      <c r="E672" s="71"/>
      <c r="F672" s="71"/>
      <c r="G672" s="2"/>
      <c r="H672" s="1"/>
      <c r="I672" s="11"/>
      <c r="M672" s="1"/>
      <c r="N672" s="1"/>
      <c r="O672" s="1"/>
      <c r="P672" s="1"/>
      <c r="Q672" s="1"/>
      <c r="R672" s="1"/>
      <c r="S672" s="1"/>
      <c r="T672" s="1"/>
      <c r="U672" s="1"/>
    </row>
    <row r="673" spans="1:21">
      <c r="A673" s="3"/>
      <c r="B673" s="4"/>
      <c r="C673" s="71"/>
      <c r="D673" s="72"/>
      <c r="E673" s="71"/>
      <c r="F673" s="71"/>
      <c r="G673" s="2"/>
      <c r="H673" s="1"/>
      <c r="I673" s="11"/>
      <c r="M673" s="1"/>
      <c r="N673" s="1"/>
      <c r="O673" s="1"/>
      <c r="P673" s="1"/>
      <c r="Q673" s="1"/>
      <c r="R673" s="1"/>
      <c r="S673" s="1"/>
      <c r="T673" s="1"/>
      <c r="U673" s="1"/>
    </row>
    <row r="674" spans="1:21">
      <c r="A674" s="3"/>
      <c r="B674" s="4"/>
      <c r="C674" s="71"/>
      <c r="D674" s="72"/>
      <c r="E674" s="71"/>
      <c r="F674" s="71"/>
      <c r="G674" s="2"/>
      <c r="H674" s="1"/>
      <c r="I674" s="11"/>
      <c r="M674" s="1"/>
      <c r="N674" s="1"/>
      <c r="O674" s="1"/>
      <c r="P674" s="1"/>
      <c r="Q674" s="1"/>
      <c r="R674" s="1"/>
      <c r="S674" s="1"/>
      <c r="T674" s="1"/>
      <c r="U674" s="1"/>
    </row>
    <row r="675" spans="1:21">
      <c r="A675" s="3"/>
      <c r="B675" s="4"/>
      <c r="C675" s="71"/>
      <c r="D675" s="72"/>
      <c r="E675" s="71"/>
      <c r="F675" s="71"/>
      <c r="G675" s="2"/>
      <c r="H675" s="1"/>
      <c r="I675" s="11"/>
      <c r="M675" s="1"/>
      <c r="N675" s="1"/>
      <c r="O675" s="1"/>
      <c r="P675" s="1"/>
      <c r="Q675" s="1"/>
      <c r="R675" s="1"/>
      <c r="S675" s="1"/>
      <c r="T675" s="1"/>
      <c r="U675" s="1"/>
    </row>
    <row r="676" spans="1:21">
      <c r="A676" s="3"/>
      <c r="B676" s="4"/>
      <c r="C676" s="71"/>
      <c r="D676" s="72"/>
      <c r="E676" s="71"/>
      <c r="F676" s="71"/>
      <c r="G676" s="2"/>
      <c r="H676" s="1"/>
      <c r="I676" s="11"/>
      <c r="M676" s="1"/>
      <c r="N676" s="1"/>
      <c r="O676" s="1"/>
      <c r="P676" s="1"/>
      <c r="Q676" s="1"/>
      <c r="R676" s="1"/>
      <c r="S676" s="1"/>
      <c r="T676" s="1"/>
      <c r="U676" s="1"/>
    </row>
    <row r="677" spans="1:21">
      <c r="A677" s="3"/>
      <c r="B677" s="4"/>
      <c r="C677" s="71"/>
      <c r="D677" s="72"/>
      <c r="E677" s="71"/>
      <c r="F677" s="71"/>
      <c r="G677" s="2"/>
      <c r="H677" s="1"/>
      <c r="I677" s="11"/>
      <c r="M677" s="1"/>
      <c r="N677" s="1"/>
      <c r="O677" s="1"/>
      <c r="P677" s="1"/>
      <c r="Q677" s="1"/>
      <c r="R677" s="1"/>
      <c r="S677" s="1"/>
      <c r="T677" s="1"/>
      <c r="U677" s="1"/>
    </row>
    <row r="678" spans="1:21">
      <c r="A678" s="3"/>
      <c r="B678" s="4"/>
      <c r="C678" s="71"/>
      <c r="D678" s="72"/>
      <c r="E678" s="71"/>
      <c r="F678" s="71"/>
      <c r="G678" s="2"/>
      <c r="H678" s="1"/>
      <c r="I678" s="11"/>
      <c r="M678" s="1"/>
      <c r="N678" s="1"/>
      <c r="O678" s="1"/>
      <c r="P678" s="1"/>
      <c r="Q678" s="1"/>
      <c r="R678" s="1"/>
      <c r="S678" s="1"/>
      <c r="T678" s="1"/>
      <c r="U678" s="1"/>
    </row>
    <row r="679" spans="1:21">
      <c r="A679" s="3"/>
      <c r="B679" s="4"/>
      <c r="C679" s="71"/>
      <c r="D679" s="72"/>
      <c r="E679" s="71"/>
      <c r="F679" s="71"/>
      <c r="G679" s="2"/>
      <c r="H679" s="1"/>
      <c r="I679" s="11"/>
      <c r="M679" s="1"/>
      <c r="N679" s="1"/>
      <c r="O679" s="1"/>
      <c r="P679" s="1"/>
      <c r="Q679" s="1"/>
      <c r="R679" s="1"/>
      <c r="S679" s="1"/>
      <c r="T679" s="1"/>
      <c r="U679" s="1"/>
    </row>
    <row r="680" spans="1:21">
      <c r="A680" s="3"/>
      <c r="B680" s="4"/>
      <c r="C680" s="71"/>
      <c r="D680" s="72"/>
      <c r="E680" s="71"/>
      <c r="F680" s="71"/>
      <c r="G680" s="2"/>
      <c r="H680" s="1"/>
      <c r="I680" s="11"/>
      <c r="M680" s="1"/>
      <c r="N680" s="1"/>
      <c r="O680" s="1"/>
      <c r="P680" s="1"/>
      <c r="Q680" s="1"/>
      <c r="R680" s="1"/>
      <c r="S680" s="1"/>
      <c r="T680" s="1"/>
      <c r="U680" s="1"/>
    </row>
    <row r="681" spans="1:21">
      <c r="A681" s="3"/>
      <c r="B681" s="4"/>
      <c r="C681" s="71"/>
      <c r="D681" s="72"/>
      <c r="E681" s="71"/>
      <c r="F681" s="71"/>
      <c r="G681" s="2"/>
      <c r="H681" s="1"/>
      <c r="I681" s="11"/>
      <c r="M681" s="1"/>
      <c r="N681" s="1"/>
      <c r="O681" s="1"/>
      <c r="P681" s="1"/>
      <c r="Q681" s="1"/>
      <c r="R681" s="1"/>
      <c r="S681" s="1"/>
      <c r="T681" s="1"/>
      <c r="U681" s="1"/>
    </row>
    <row r="682" spans="1:21">
      <c r="A682" s="3"/>
      <c r="B682" s="4"/>
      <c r="C682" s="71"/>
      <c r="D682" s="72"/>
      <c r="E682" s="71"/>
      <c r="F682" s="71"/>
      <c r="G682" s="2"/>
      <c r="H682" s="1"/>
      <c r="I682" s="11"/>
      <c r="M682" s="1"/>
      <c r="N682" s="1"/>
      <c r="O682" s="1"/>
      <c r="P682" s="1"/>
      <c r="Q682" s="1"/>
      <c r="R682" s="1"/>
      <c r="S682" s="1"/>
      <c r="T682" s="1"/>
      <c r="U682" s="1"/>
    </row>
    <row r="683" spans="1:21">
      <c r="A683" s="3"/>
      <c r="B683" s="4"/>
      <c r="C683" s="71"/>
      <c r="D683" s="72"/>
      <c r="E683" s="71"/>
      <c r="F683" s="71"/>
      <c r="G683" s="2"/>
      <c r="H683" s="1"/>
      <c r="I683" s="11"/>
      <c r="M683" s="1"/>
      <c r="N683" s="1"/>
      <c r="O683" s="1"/>
      <c r="P683" s="1"/>
      <c r="Q683" s="1"/>
      <c r="R683" s="1"/>
      <c r="S683" s="1"/>
      <c r="T683" s="1"/>
      <c r="U683" s="1"/>
    </row>
    <row r="684" spans="1:21">
      <c r="A684" s="3"/>
      <c r="B684" s="4"/>
      <c r="C684" s="71"/>
      <c r="D684" s="72"/>
      <c r="E684" s="71"/>
      <c r="F684" s="71"/>
      <c r="G684" s="2"/>
      <c r="H684" s="1"/>
      <c r="I684" s="11"/>
      <c r="M684" s="1"/>
      <c r="N684" s="1"/>
      <c r="O684" s="1"/>
      <c r="P684" s="1"/>
      <c r="Q684" s="1"/>
      <c r="R684" s="1"/>
      <c r="S684" s="1"/>
      <c r="T684" s="1"/>
      <c r="U684" s="1"/>
    </row>
    <row r="685" spans="1:21">
      <c r="A685" s="3"/>
      <c r="B685" s="4"/>
      <c r="C685" s="71"/>
      <c r="D685" s="72"/>
      <c r="E685" s="71"/>
      <c r="F685" s="71"/>
      <c r="G685" s="2"/>
      <c r="H685" s="1"/>
      <c r="I685" s="11"/>
      <c r="M685" s="1"/>
      <c r="N685" s="1"/>
      <c r="O685" s="1"/>
      <c r="P685" s="1"/>
      <c r="Q685" s="1"/>
      <c r="R685" s="1"/>
      <c r="S685" s="1"/>
      <c r="T685" s="1"/>
      <c r="U685" s="1"/>
    </row>
    <row r="686" spans="1:21">
      <c r="A686" s="3"/>
      <c r="B686" s="4"/>
      <c r="C686" s="71"/>
      <c r="D686" s="72"/>
      <c r="E686" s="71"/>
      <c r="F686" s="71"/>
      <c r="G686" s="2"/>
      <c r="H686" s="1"/>
      <c r="I686" s="11"/>
      <c r="M686" s="1"/>
      <c r="N686" s="1"/>
      <c r="O686" s="1"/>
      <c r="P686" s="1"/>
      <c r="Q686" s="1"/>
      <c r="R686" s="1"/>
      <c r="S686" s="1"/>
      <c r="T686" s="1"/>
      <c r="U686" s="1"/>
    </row>
    <row r="687" spans="1:21">
      <c r="A687" s="3"/>
      <c r="B687" s="4"/>
      <c r="C687" s="71"/>
      <c r="D687" s="72"/>
      <c r="E687" s="71"/>
      <c r="F687" s="71"/>
      <c r="G687" s="2"/>
      <c r="H687" s="1"/>
      <c r="I687" s="11"/>
      <c r="M687" s="1"/>
      <c r="N687" s="1"/>
      <c r="O687" s="1"/>
      <c r="P687" s="1"/>
      <c r="Q687" s="1"/>
      <c r="R687" s="1"/>
      <c r="S687" s="1"/>
      <c r="T687" s="1"/>
      <c r="U687" s="1"/>
    </row>
    <row r="688" spans="1:21">
      <c r="A688" s="3"/>
      <c r="B688" s="4"/>
      <c r="C688" s="71"/>
      <c r="D688" s="72"/>
      <c r="E688" s="71"/>
      <c r="F688" s="71"/>
      <c r="G688" s="2"/>
      <c r="H688" s="1"/>
      <c r="I688" s="11"/>
      <c r="M688" s="1"/>
      <c r="N688" s="1"/>
      <c r="O688" s="1"/>
      <c r="P688" s="1"/>
      <c r="Q688" s="1"/>
      <c r="R688" s="1"/>
      <c r="S688" s="1"/>
      <c r="T688" s="1"/>
      <c r="U688" s="1"/>
    </row>
    <row r="689" spans="1:21">
      <c r="A689" s="3"/>
      <c r="B689" s="4"/>
      <c r="C689" s="71"/>
      <c r="D689" s="72"/>
      <c r="E689" s="71"/>
      <c r="F689" s="71"/>
      <c r="G689" s="2"/>
      <c r="H689" s="1"/>
      <c r="I689" s="11"/>
      <c r="M689" s="1"/>
      <c r="N689" s="1"/>
      <c r="O689" s="1"/>
      <c r="P689" s="1"/>
      <c r="Q689" s="1"/>
      <c r="R689" s="1"/>
      <c r="S689" s="1"/>
      <c r="T689" s="1"/>
      <c r="U689" s="1"/>
    </row>
    <row r="690" spans="1:21">
      <c r="A690" s="3"/>
      <c r="B690" s="4"/>
      <c r="C690" s="71"/>
      <c r="D690" s="72"/>
      <c r="E690" s="71"/>
      <c r="F690" s="71"/>
      <c r="G690" s="2"/>
      <c r="H690" s="1"/>
      <c r="I690" s="11"/>
      <c r="M690" s="1"/>
      <c r="N690" s="1"/>
      <c r="O690" s="1"/>
      <c r="P690" s="1"/>
      <c r="Q690" s="1"/>
      <c r="R690" s="1"/>
      <c r="S690" s="1"/>
      <c r="T690" s="1"/>
      <c r="U690" s="1"/>
    </row>
    <row r="691" spans="1:21">
      <c r="A691" s="3"/>
      <c r="B691" s="4"/>
      <c r="C691" s="71"/>
      <c r="D691" s="72"/>
      <c r="E691" s="71"/>
      <c r="F691" s="71"/>
      <c r="G691" s="2"/>
      <c r="H691" s="1"/>
      <c r="I691" s="11"/>
      <c r="M691" s="1"/>
      <c r="N691" s="1"/>
      <c r="O691" s="1"/>
      <c r="P691" s="1"/>
      <c r="Q691" s="1"/>
      <c r="R691" s="1"/>
      <c r="S691" s="1"/>
      <c r="T691" s="1"/>
      <c r="U691" s="1"/>
    </row>
    <row r="692" spans="1:21">
      <c r="A692" s="3"/>
      <c r="B692" s="4"/>
      <c r="C692" s="71"/>
      <c r="D692" s="72"/>
      <c r="E692" s="71"/>
      <c r="F692" s="71"/>
      <c r="G692" s="2"/>
      <c r="H692" s="1"/>
      <c r="I692" s="11"/>
      <c r="M692" s="1"/>
      <c r="N692" s="1"/>
      <c r="O692" s="1"/>
      <c r="P692" s="1"/>
      <c r="Q692" s="1"/>
      <c r="R692" s="1"/>
      <c r="S692" s="1"/>
      <c r="T692" s="1"/>
      <c r="U692" s="1"/>
    </row>
    <row r="693" spans="1:21">
      <c r="A693" s="3"/>
      <c r="B693" s="4"/>
      <c r="C693" s="71"/>
      <c r="D693" s="72"/>
      <c r="E693" s="71"/>
      <c r="F693" s="71"/>
      <c r="G693" s="2"/>
      <c r="H693" s="1"/>
      <c r="I693" s="11"/>
      <c r="M693" s="1"/>
      <c r="N693" s="1"/>
      <c r="O693" s="1"/>
      <c r="P693" s="1"/>
      <c r="Q693" s="1"/>
      <c r="R693" s="1"/>
      <c r="S693" s="1"/>
      <c r="T693" s="1"/>
      <c r="U693" s="1"/>
    </row>
    <row r="694" spans="1:21">
      <c r="A694" s="3"/>
      <c r="B694" s="4"/>
      <c r="C694" s="71"/>
      <c r="D694" s="72"/>
      <c r="E694" s="71"/>
      <c r="F694" s="71"/>
      <c r="G694" s="2"/>
      <c r="H694" s="1"/>
      <c r="I694" s="11"/>
      <c r="M694" s="1"/>
      <c r="N694" s="1"/>
      <c r="O694" s="1"/>
      <c r="P694" s="1"/>
      <c r="Q694" s="1"/>
      <c r="R694" s="1"/>
      <c r="S694" s="1"/>
      <c r="T694" s="1"/>
      <c r="U694" s="1"/>
    </row>
    <row r="695" spans="1:21">
      <c r="A695" s="3"/>
      <c r="B695" s="4"/>
      <c r="C695" s="71"/>
      <c r="D695" s="72"/>
      <c r="E695" s="71"/>
      <c r="F695" s="71"/>
      <c r="G695" s="2"/>
      <c r="H695" s="1"/>
      <c r="I695" s="11"/>
      <c r="M695" s="1"/>
      <c r="N695" s="1"/>
      <c r="O695" s="1"/>
      <c r="P695" s="1"/>
      <c r="Q695" s="1"/>
      <c r="R695" s="1"/>
      <c r="S695" s="1"/>
      <c r="T695" s="1"/>
      <c r="U695" s="1"/>
    </row>
    <row r="696" spans="1:21">
      <c r="A696" s="3"/>
      <c r="B696" s="4"/>
      <c r="C696" s="71"/>
      <c r="D696" s="72"/>
      <c r="E696" s="71"/>
      <c r="F696" s="71"/>
      <c r="G696" s="2"/>
      <c r="H696" s="1"/>
      <c r="I696" s="11"/>
      <c r="M696" s="1"/>
      <c r="N696" s="1"/>
      <c r="O696" s="1"/>
      <c r="P696" s="1"/>
      <c r="Q696" s="1"/>
      <c r="R696" s="1"/>
      <c r="S696" s="1"/>
      <c r="T696" s="1"/>
      <c r="U696" s="1"/>
    </row>
    <row r="697" spans="1:21">
      <c r="A697" s="3"/>
      <c r="B697" s="4"/>
      <c r="C697" s="71"/>
      <c r="D697" s="72"/>
      <c r="E697" s="71"/>
      <c r="F697" s="71"/>
      <c r="G697" s="2"/>
      <c r="H697" s="1"/>
      <c r="I697" s="11"/>
      <c r="M697" s="1"/>
      <c r="N697" s="1"/>
      <c r="O697" s="1"/>
      <c r="P697" s="1"/>
      <c r="Q697" s="1"/>
      <c r="R697" s="1"/>
      <c r="S697" s="1"/>
      <c r="T697" s="1"/>
      <c r="U697" s="1"/>
    </row>
    <row r="698" spans="1:21">
      <c r="A698" s="3"/>
      <c r="B698" s="4"/>
      <c r="C698" s="71"/>
      <c r="D698" s="72"/>
      <c r="E698" s="71"/>
      <c r="F698" s="71"/>
      <c r="G698" s="2"/>
      <c r="H698" s="1"/>
      <c r="I698" s="11"/>
      <c r="M698" s="1"/>
      <c r="N698" s="1"/>
      <c r="O698" s="1"/>
      <c r="P698" s="1"/>
      <c r="Q698" s="1"/>
      <c r="R698" s="1"/>
      <c r="S698" s="1"/>
      <c r="T698" s="1"/>
      <c r="U698" s="1"/>
    </row>
    <row r="699" spans="1:21">
      <c r="A699" s="3"/>
      <c r="B699" s="4"/>
      <c r="C699" s="71"/>
      <c r="D699" s="72"/>
      <c r="E699" s="71"/>
      <c r="F699" s="71"/>
      <c r="G699" s="2"/>
      <c r="H699" s="1"/>
      <c r="I699" s="11"/>
      <c r="M699" s="1"/>
      <c r="N699" s="1"/>
      <c r="O699" s="1"/>
      <c r="P699" s="1"/>
      <c r="Q699" s="1"/>
      <c r="R699" s="1"/>
      <c r="S699" s="1"/>
      <c r="T699" s="1"/>
      <c r="U699" s="1"/>
    </row>
    <row r="700" spans="1:21">
      <c r="A700" s="3"/>
      <c r="B700" s="4"/>
      <c r="C700" s="71"/>
      <c r="D700" s="72"/>
      <c r="E700" s="71"/>
      <c r="F700" s="71"/>
      <c r="G700" s="2"/>
      <c r="H700" s="1"/>
      <c r="I700" s="11"/>
      <c r="M700" s="1"/>
      <c r="N700" s="1"/>
      <c r="O700" s="1"/>
      <c r="P700" s="1"/>
      <c r="Q700" s="1"/>
      <c r="R700" s="1"/>
      <c r="S700" s="1"/>
      <c r="T700" s="1"/>
      <c r="U700" s="1"/>
    </row>
    <row r="701" spans="1:21">
      <c r="A701" s="3"/>
      <c r="B701" s="4"/>
      <c r="C701" s="71"/>
      <c r="D701" s="72"/>
      <c r="E701" s="71"/>
      <c r="F701" s="71"/>
      <c r="G701" s="2"/>
      <c r="H701" s="1"/>
      <c r="I701" s="11"/>
      <c r="M701" s="1"/>
      <c r="N701" s="1"/>
      <c r="O701" s="1"/>
      <c r="P701" s="1"/>
      <c r="Q701" s="1"/>
      <c r="R701" s="1"/>
      <c r="S701" s="1"/>
      <c r="T701" s="1"/>
      <c r="U701" s="1"/>
    </row>
    <row r="702" spans="1:21">
      <c r="A702" s="3"/>
      <c r="B702" s="4"/>
      <c r="C702" s="71"/>
      <c r="D702" s="72"/>
      <c r="E702" s="71"/>
      <c r="F702" s="71"/>
      <c r="G702" s="2"/>
      <c r="H702" s="1"/>
      <c r="I702" s="11"/>
      <c r="M702" s="1"/>
      <c r="N702" s="1"/>
      <c r="O702" s="1"/>
      <c r="P702" s="1"/>
      <c r="Q702" s="1"/>
      <c r="R702" s="1"/>
      <c r="S702" s="1"/>
      <c r="T702" s="1"/>
      <c r="U702" s="1"/>
    </row>
    <row r="703" spans="1:21">
      <c r="A703" s="3"/>
      <c r="B703" s="4"/>
      <c r="C703" s="71"/>
      <c r="D703" s="72"/>
      <c r="E703" s="71"/>
      <c r="F703" s="71"/>
      <c r="G703" s="2"/>
      <c r="H703" s="1"/>
      <c r="I703" s="11"/>
      <c r="M703" s="1"/>
      <c r="N703" s="1"/>
      <c r="O703" s="1"/>
      <c r="P703" s="1"/>
      <c r="Q703" s="1"/>
      <c r="R703" s="1"/>
      <c r="S703" s="1"/>
      <c r="T703" s="1"/>
      <c r="U703" s="1"/>
    </row>
    <row r="704" spans="1:21">
      <c r="A704" s="3"/>
      <c r="B704" s="4"/>
      <c r="C704" s="71"/>
      <c r="D704" s="72"/>
      <c r="E704" s="71"/>
      <c r="F704" s="71"/>
      <c r="G704" s="2"/>
      <c r="H704" s="1"/>
      <c r="I704" s="11"/>
      <c r="M704" s="1"/>
      <c r="N704" s="1"/>
      <c r="O704" s="1"/>
      <c r="P704" s="1"/>
      <c r="Q704" s="1"/>
      <c r="R704" s="1"/>
      <c r="S704" s="1"/>
      <c r="T704" s="1"/>
      <c r="U704" s="1"/>
    </row>
    <row r="705" spans="1:21">
      <c r="A705" s="3"/>
      <c r="B705" s="4"/>
      <c r="C705" s="71"/>
      <c r="D705" s="72"/>
      <c r="E705" s="71"/>
      <c r="F705" s="71"/>
      <c r="G705" s="2"/>
      <c r="H705" s="1"/>
      <c r="I705" s="11"/>
      <c r="M705" s="1"/>
      <c r="N705" s="1"/>
      <c r="O705" s="1"/>
      <c r="P705" s="1"/>
      <c r="Q705" s="1"/>
      <c r="R705" s="1"/>
      <c r="S705" s="1"/>
      <c r="T705" s="1"/>
      <c r="U705" s="1"/>
    </row>
    <row r="706" spans="1:21">
      <c r="A706" s="3"/>
      <c r="B706" s="4"/>
      <c r="C706" s="71"/>
      <c r="D706" s="72"/>
      <c r="E706" s="71"/>
      <c r="F706" s="71"/>
      <c r="G706" s="2"/>
      <c r="H706" s="1"/>
      <c r="I706" s="11"/>
      <c r="M706" s="1"/>
      <c r="N706" s="1"/>
      <c r="O706" s="1"/>
      <c r="P706" s="1"/>
      <c r="Q706" s="1"/>
      <c r="R706" s="1"/>
      <c r="S706" s="1"/>
      <c r="T706" s="1"/>
      <c r="U706" s="1"/>
    </row>
    <row r="707" spans="1:21">
      <c r="A707" s="3"/>
      <c r="B707" s="4"/>
      <c r="C707" s="71"/>
      <c r="D707" s="72"/>
      <c r="E707" s="71"/>
      <c r="F707" s="71"/>
      <c r="G707" s="2"/>
      <c r="H707" s="1"/>
      <c r="I707" s="11"/>
      <c r="M707" s="1"/>
      <c r="N707" s="1"/>
      <c r="O707" s="1"/>
      <c r="P707" s="1"/>
      <c r="Q707" s="1"/>
      <c r="R707" s="1"/>
      <c r="S707" s="1"/>
      <c r="T707" s="1"/>
      <c r="U707" s="1"/>
    </row>
    <row r="708" spans="1:21">
      <c r="A708" s="3"/>
      <c r="B708" s="4"/>
      <c r="C708" s="71"/>
      <c r="D708" s="72"/>
      <c r="E708" s="71"/>
      <c r="F708" s="71"/>
      <c r="G708" s="2"/>
      <c r="H708" s="1"/>
      <c r="I708" s="11"/>
      <c r="M708" s="1"/>
      <c r="N708" s="1"/>
      <c r="O708" s="1"/>
      <c r="P708" s="1"/>
      <c r="Q708" s="1"/>
      <c r="R708" s="1"/>
      <c r="S708" s="1"/>
      <c r="T708" s="1"/>
      <c r="U708" s="1"/>
    </row>
    <row r="709" spans="1:21">
      <c r="A709" s="3"/>
      <c r="B709" s="4"/>
      <c r="C709" s="71"/>
      <c r="D709" s="72"/>
      <c r="E709" s="71"/>
      <c r="F709" s="71"/>
      <c r="G709" s="2"/>
      <c r="H709" s="1"/>
      <c r="I709" s="11"/>
      <c r="M709" s="1"/>
      <c r="N709" s="1"/>
      <c r="O709" s="1"/>
      <c r="P709" s="1"/>
      <c r="Q709" s="1"/>
      <c r="R709" s="1"/>
      <c r="S709" s="1"/>
      <c r="T709" s="1"/>
      <c r="U709" s="1"/>
    </row>
    <row r="710" spans="1:21">
      <c r="A710" s="3"/>
      <c r="B710" s="4"/>
      <c r="C710" s="71"/>
      <c r="D710" s="72"/>
      <c r="E710" s="71"/>
      <c r="F710" s="71"/>
      <c r="G710" s="2"/>
      <c r="H710" s="1"/>
      <c r="I710" s="11"/>
      <c r="M710" s="1"/>
      <c r="N710" s="1"/>
      <c r="O710" s="1"/>
      <c r="P710" s="1"/>
      <c r="Q710" s="1"/>
      <c r="R710" s="1"/>
      <c r="S710" s="1"/>
      <c r="T710" s="1"/>
      <c r="U710" s="1"/>
    </row>
    <row r="711" spans="1:21">
      <c r="A711" s="3"/>
      <c r="B711" s="4"/>
      <c r="C711" s="71"/>
      <c r="D711" s="72"/>
      <c r="E711" s="71"/>
      <c r="F711" s="71"/>
      <c r="G711" s="2"/>
      <c r="H711" s="1"/>
      <c r="I711" s="11"/>
      <c r="M711" s="1"/>
      <c r="N711" s="1"/>
      <c r="O711" s="1"/>
      <c r="P711" s="1"/>
      <c r="Q711" s="1"/>
      <c r="R711" s="1"/>
      <c r="S711" s="1"/>
      <c r="T711" s="1"/>
      <c r="U711" s="1"/>
    </row>
    <row r="712" spans="1:21">
      <c r="A712" s="3"/>
      <c r="B712" s="4"/>
      <c r="C712" s="71"/>
      <c r="D712" s="72"/>
      <c r="E712" s="71"/>
      <c r="F712" s="71"/>
      <c r="G712" s="2"/>
      <c r="H712" s="1"/>
      <c r="I712" s="11"/>
      <c r="M712" s="1"/>
      <c r="N712" s="1"/>
      <c r="O712" s="1"/>
      <c r="P712" s="1"/>
      <c r="Q712" s="1"/>
      <c r="R712" s="1"/>
      <c r="S712" s="1"/>
      <c r="T712" s="1"/>
      <c r="U712" s="1"/>
    </row>
    <row r="713" spans="1:21">
      <c r="A713" s="3"/>
      <c r="B713" s="4"/>
      <c r="C713" s="71"/>
      <c r="D713" s="72"/>
      <c r="E713" s="71"/>
      <c r="F713" s="71"/>
      <c r="G713" s="2"/>
      <c r="H713" s="1"/>
      <c r="I713" s="11"/>
      <c r="M713" s="1"/>
      <c r="N713" s="1"/>
      <c r="O713" s="1"/>
      <c r="P713" s="1"/>
      <c r="Q713" s="1"/>
      <c r="R713" s="1"/>
      <c r="S713" s="1"/>
      <c r="T713" s="1"/>
      <c r="U713" s="1"/>
    </row>
    <row r="714" spans="1:21">
      <c r="A714" s="3"/>
      <c r="B714" s="4"/>
      <c r="C714" s="71"/>
      <c r="D714" s="72"/>
      <c r="E714" s="71"/>
      <c r="F714" s="71"/>
      <c r="G714" s="2"/>
      <c r="H714" s="1"/>
      <c r="I714" s="11"/>
      <c r="M714" s="1"/>
      <c r="N714" s="1"/>
      <c r="O714" s="1"/>
      <c r="P714" s="1"/>
      <c r="Q714" s="1"/>
      <c r="R714" s="1"/>
      <c r="S714" s="1"/>
      <c r="T714" s="1"/>
      <c r="U714" s="1"/>
    </row>
    <row r="715" spans="1:21">
      <c r="A715" s="3"/>
      <c r="B715" s="4"/>
      <c r="C715" s="71"/>
      <c r="D715" s="72"/>
      <c r="E715" s="71"/>
      <c r="F715" s="71"/>
      <c r="G715" s="2"/>
      <c r="H715" s="1"/>
      <c r="I715" s="11"/>
      <c r="M715" s="1"/>
      <c r="N715" s="1"/>
      <c r="O715" s="1"/>
      <c r="P715" s="1"/>
      <c r="Q715" s="1"/>
      <c r="R715" s="1"/>
      <c r="S715" s="1"/>
      <c r="T715" s="1"/>
      <c r="U715" s="1"/>
    </row>
    <row r="716" spans="1:21">
      <c r="A716" s="3"/>
      <c r="B716" s="4"/>
      <c r="C716" s="71"/>
      <c r="D716" s="72"/>
      <c r="E716" s="71"/>
      <c r="F716" s="71"/>
      <c r="G716" s="2"/>
      <c r="H716" s="1"/>
      <c r="I716" s="11"/>
      <c r="M716" s="1"/>
      <c r="N716" s="1"/>
      <c r="O716" s="1"/>
      <c r="P716" s="1"/>
      <c r="Q716" s="1"/>
      <c r="R716" s="1"/>
      <c r="S716" s="1"/>
      <c r="T716" s="1"/>
      <c r="U716" s="1"/>
    </row>
    <row r="717" spans="1:21">
      <c r="A717" s="3"/>
      <c r="B717" s="4"/>
      <c r="C717" s="71"/>
      <c r="D717" s="72"/>
      <c r="E717" s="71"/>
      <c r="F717" s="71"/>
      <c r="G717" s="2"/>
      <c r="H717" s="1"/>
      <c r="I717" s="11"/>
      <c r="M717" s="1"/>
      <c r="N717" s="1"/>
      <c r="O717" s="1"/>
      <c r="P717" s="1"/>
      <c r="Q717" s="1"/>
      <c r="R717" s="1"/>
      <c r="S717" s="1"/>
      <c r="T717" s="1"/>
      <c r="U717" s="1"/>
    </row>
    <row r="718" spans="1:21">
      <c r="A718" s="3"/>
      <c r="B718" s="4"/>
      <c r="C718" s="71"/>
      <c r="D718" s="72"/>
      <c r="E718" s="71"/>
      <c r="F718" s="71"/>
      <c r="G718" s="2"/>
      <c r="H718" s="1"/>
      <c r="I718" s="11"/>
      <c r="M718" s="1"/>
      <c r="N718" s="1"/>
      <c r="O718" s="1"/>
      <c r="P718" s="1"/>
      <c r="Q718" s="1"/>
      <c r="R718" s="1"/>
      <c r="S718" s="1"/>
      <c r="T718" s="1"/>
      <c r="U718" s="1"/>
    </row>
    <row r="719" spans="1:21">
      <c r="A719" s="3"/>
      <c r="B719" s="4"/>
      <c r="C719" s="71"/>
      <c r="D719" s="72"/>
      <c r="E719" s="71"/>
      <c r="F719" s="71"/>
      <c r="G719" s="2"/>
      <c r="H719" s="1"/>
      <c r="I719" s="11"/>
      <c r="M719" s="1"/>
      <c r="N719" s="1"/>
      <c r="O719" s="1"/>
      <c r="P719" s="1"/>
      <c r="Q719" s="1"/>
      <c r="R719" s="1"/>
      <c r="S719" s="1"/>
      <c r="T719" s="1"/>
      <c r="U719" s="1"/>
    </row>
    <row r="720" spans="1:21">
      <c r="A720" s="3"/>
      <c r="B720" s="4"/>
      <c r="C720" s="71"/>
      <c r="D720" s="72"/>
      <c r="E720" s="71"/>
      <c r="F720" s="71"/>
      <c r="G720" s="2"/>
      <c r="H720" s="1"/>
      <c r="I720" s="11"/>
      <c r="M720" s="1"/>
      <c r="N720" s="1"/>
      <c r="O720" s="1"/>
      <c r="P720" s="1"/>
      <c r="Q720" s="1"/>
      <c r="R720" s="1"/>
      <c r="S720" s="1"/>
      <c r="T720" s="1"/>
      <c r="U720" s="1"/>
    </row>
    <row r="721" spans="1:21">
      <c r="A721" s="3"/>
      <c r="B721" s="4"/>
      <c r="C721" s="71"/>
      <c r="D721" s="72"/>
      <c r="E721" s="71"/>
      <c r="F721" s="71"/>
      <c r="G721" s="2"/>
      <c r="H721" s="1"/>
      <c r="I721" s="11"/>
      <c r="M721" s="1"/>
      <c r="N721" s="1"/>
      <c r="O721" s="1"/>
      <c r="P721" s="1"/>
      <c r="Q721" s="1"/>
      <c r="R721" s="1"/>
      <c r="S721" s="1"/>
      <c r="T721" s="1"/>
      <c r="U721" s="1"/>
    </row>
    <row r="722" spans="1:21">
      <c r="A722" s="3"/>
      <c r="B722" s="4"/>
      <c r="C722" s="71"/>
      <c r="D722" s="72"/>
      <c r="E722" s="71"/>
      <c r="F722" s="71"/>
      <c r="G722" s="2"/>
      <c r="H722" s="1"/>
      <c r="I722" s="11"/>
      <c r="M722" s="1"/>
      <c r="N722" s="1"/>
      <c r="O722" s="1"/>
      <c r="P722" s="1"/>
      <c r="Q722" s="1"/>
      <c r="R722" s="1"/>
      <c r="S722" s="1"/>
      <c r="T722" s="1"/>
      <c r="U722" s="1"/>
    </row>
    <row r="723" spans="1:21">
      <c r="A723" s="3"/>
      <c r="B723" s="4"/>
      <c r="C723" s="71"/>
      <c r="D723" s="72"/>
      <c r="E723" s="71"/>
      <c r="F723" s="71"/>
      <c r="G723" s="2"/>
      <c r="H723" s="1"/>
      <c r="I723" s="11"/>
      <c r="M723" s="1"/>
      <c r="N723" s="1"/>
      <c r="O723" s="1"/>
      <c r="P723" s="1"/>
      <c r="Q723" s="1"/>
      <c r="R723" s="1"/>
      <c r="S723" s="1"/>
      <c r="T723" s="1"/>
      <c r="U723" s="1"/>
    </row>
    <row r="724" spans="1:21">
      <c r="A724" s="3"/>
      <c r="B724" s="4"/>
      <c r="C724" s="71"/>
      <c r="D724" s="72"/>
      <c r="E724" s="71"/>
      <c r="F724" s="71"/>
      <c r="G724" s="2"/>
      <c r="H724" s="1"/>
      <c r="I724" s="11"/>
      <c r="M724" s="1"/>
      <c r="N724" s="1"/>
      <c r="O724" s="1"/>
      <c r="P724" s="1"/>
      <c r="Q724" s="1"/>
      <c r="R724" s="1"/>
      <c r="S724" s="1"/>
      <c r="T724" s="1"/>
      <c r="U724" s="1"/>
    </row>
    <row r="725" spans="1:21">
      <c r="A725" s="3"/>
      <c r="B725" s="4"/>
      <c r="C725" s="71"/>
      <c r="D725" s="72"/>
      <c r="E725" s="71"/>
      <c r="F725" s="71"/>
      <c r="G725" s="2"/>
      <c r="H725" s="1"/>
      <c r="I725" s="11"/>
      <c r="M725" s="1"/>
      <c r="N725" s="1"/>
      <c r="O725" s="1"/>
      <c r="P725" s="1"/>
      <c r="Q725" s="1"/>
      <c r="R725" s="1"/>
      <c r="S725" s="1"/>
      <c r="T725" s="1"/>
      <c r="U725" s="1"/>
    </row>
    <row r="726" spans="1:21">
      <c r="A726" s="3"/>
      <c r="B726" s="4"/>
      <c r="C726" s="71"/>
      <c r="D726" s="72"/>
      <c r="E726" s="71"/>
      <c r="F726" s="71"/>
      <c r="G726" s="2"/>
      <c r="H726" s="1"/>
      <c r="I726" s="11"/>
      <c r="M726" s="1"/>
      <c r="N726" s="1"/>
      <c r="O726" s="1"/>
      <c r="P726" s="1"/>
      <c r="Q726" s="1"/>
      <c r="R726" s="1"/>
      <c r="S726" s="1"/>
      <c r="T726" s="1"/>
      <c r="U726" s="1"/>
    </row>
    <row r="727" spans="1:21">
      <c r="A727" s="3"/>
      <c r="B727" s="4"/>
      <c r="C727" s="71"/>
      <c r="D727" s="72"/>
      <c r="E727" s="71"/>
      <c r="F727" s="71"/>
      <c r="G727" s="2"/>
      <c r="H727" s="1"/>
      <c r="I727" s="11"/>
      <c r="M727" s="1"/>
      <c r="N727" s="1"/>
      <c r="O727" s="1"/>
      <c r="P727" s="1"/>
      <c r="Q727" s="1"/>
      <c r="R727" s="1"/>
      <c r="S727" s="1"/>
      <c r="T727" s="1"/>
      <c r="U727" s="1"/>
    </row>
    <row r="728" spans="1:21">
      <c r="A728" s="3"/>
      <c r="B728" s="4"/>
      <c r="C728" s="71"/>
      <c r="D728" s="72"/>
      <c r="E728" s="71"/>
      <c r="F728" s="71"/>
      <c r="G728" s="2"/>
      <c r="H728" s="1"/>
      <c r="I728" s="11"/>
      <c r="M728" s="1"/>
      <c r="N728" s="1"/>
      <c r="O728" s="1"/>
      <c r="P728" s="1"/>
      <c r="Q728" s="1"/>
      <c r="R728" s="1"/>
      <c r="S728" s="1"/>
      <c r="T728" s="1"/>
      <c r="U728" s="1"/>
    </row>
    <row r="729" spans="1:21">
      <c r="A729" s="3"/>
      <c r="B729" s="4"/>
      <c r="C729" s="71"/>
      <c r="D729" s="72"/>
      <c r="E729" s="71"/>
      <c r="F729" s="71"/>
      <c r="G729" s="2"/>
      <c r="H729" s="1"/>
      <c r="I729" s="11"/>
      <c r="M729" s="1"/>
      <c r="N729" s="1"/>
      <c r="O729" s="1"/>
      <c r="P729" s="1"/>
      <c r="Q729" s="1"/>
      <c r="R729" s="1"/>
      <c r="S729" s="1"/>
      <c r="T729" s="1"/>
      <c r="U729" s="1"/>
    </row>
    <row r="730" spans="1:21">
      <c r="A730" s="3"/>
      <c r="B730" s="4"/>
      <c r="C730" s="71"/>
      <c r="D730" s="72"/>
      <c r="E730" s="71"/>
      <c r="F730" s="71"/>
      <c r="G730" s="2"/>
      <c r="H730" s="1"/>
      <c r="I730" s="11"/>
      <c r="M730" s="1"/>
      <c r="N730" s="1"/>
      <c r="O730" s="1"/>
      <c r="P730" s="1"/>
      <c r="Q730" s="1"/>
      <c r="R730" s="1"/>
      <c r="S730" s="1"/>
      <c r="T730" s="1"/>
      <c r="U730" s="1"/>
    </row>
    <row r="731" spans="1:21">
      <c r="A731" s="3"/>
      <c r="B731" s="4"/>
      <c r="C731" s="71"/>
      <c r="D731" s="72"/>
      <c r="E731" s="71"/>
      <c r="F731" s="71"/>
      <c r="G731" s="2"/>
      <c r="H731" s="1"/>
      <c r="I731" s="11"/>
      <c r="M731" s="1"/>
      <c r="N731" s="1"/>
      <c r="O731" s="1"/>
      <c r="P731" s="1"/>
      <c r="Q731" s="1"/>
      <c r="R731" s="1"/>
      <c r="S731" s="1"/>
      <c r="T731" s="1"/>
      <c r="U731" s="1"/>
    </row>
    <row r="732" spans="1:21">
      <c r="A732" s="3"/>
      <c r="B732" s="4"/>
      <c r="C732" s="71"/>
      <c r="D732" s="72"/>
      <c r="E732" s="71"/>
      <c r="F732" s="71"/>
      <c r="G732" s="2"/>
      <c r="H732" s="1"/>
      <c r="I732" s="11"/>
      <c r="M732" s="1"/>
      <c r="N732" s="1"/>
      <c r="O732" s="1"/>
      <c r="P732" s="1"/>
      <c r="Q732" s="1"/>
      <c r="R732" s="1"/>
      <c r="S732" s="1"/>
      <c r="T732" s="1"/>
      <c r="U732" s="1"/>
    </row>
    <row r="733" spans="1:21">
      <c r="A733" s="3"/>
      <c r="B733" s="4"/>
      <c r="C733" s="71"/>
      <c r="D733" s="72"/>
      <c r="E733" s="71"/>
      <c r="F733" s="71"/>
      <c r="G733" s="2"/>
      <c r="H733" s="1"/>
      <c r="I733" s="11"/>
      <c r="M733" s="1"/>
      <c r="N733" s="1"/>
      <c r="O733" s="1"/>
      <c r="P733" s="1"/>
      <c r="Q733" s="1"/>
      <c r="R733" s="1"/>
      <c r="S733" s="1"/>
      <c r="T733" s="1"/>
      <c r="U733" s="1"/>
    </row>
    <row r="734" spans="1:21">
      <c r="A734" s="3"/>
      <c r="B734" s="4"/>
      <c r="C734" s="71"/>
      <c r="D734" s="72"/>
      <c r="E734" s="71"/>
      <c r="F734" s="71"/>
      <c r="G734" s="2"/>
      <c r="H734" s="1"/>
      <c r="I734" s="11"/>
      <c r="M734" s="1"/>
      <c r="N734" s="1"/>
      <c r="O734" s="1"/>
      <c r="P734" s="1"/>
      <c r="Q734" s="1"/>
      <c r="R734" s="1"/>
      <c r="S734" s="1"/>
      <c r="T734" s="1"/>
      <c r="U734" s="1"/>
    </row>
    <row r="735" spans="1:21">
      <c r="A735" s="3"/>
      <c r="B735" s="4"/>
      <c r="C735" s="71"/>
      <c r="D735" s="72"/>
      <c r="E735" s="71"/>
      <c r="F735" s="71"/>
      <c r="G735" s="2"/>
      <c r="H735" s="1"/>
      <c r="I735" s="11"/>
      <c r="M735" s="1"/>
      <c r="N735" s="1"/>
      <c r="O735" s="1"/>
      <c r="P735" s="1"/>
      <c r="Q735" s="1"/>
      <c r="R735" s="1"/>
      <c r="S735" s="1"/>
      <c r="T735" s="1"/>
      <c r="U735" s="1"/>
    </row>
    <row r="736" spans="1:21">
      <c r="A736" s="3"/>
      <c r="B736" s="4"/>
      <c r="C736" s="71"/>
      <c r="D736" s="72"/>
      <c r="E736" s="71"/>
      <c r="F736" s="71"/>
      <c r="G736" s="2"/>
      <c r="H736" s="1"/>
      <c r="I736" s="11"/>
      <c r="M736" s="1"/>
      <c r="N736" s="1"/>
      <c r="O736" s="1"/>
      <c r="P736" s="1"/>
      <c r="Q736" s="1"/>
      <c r="R736" s="1"/>
      <c r="S736" s="1"/>
      <c r="T736" s="1"/>
      <c r="U736" s="1"/>
    </row>
    <row r="737" spans="1:21">
      <c r="A737" s="3"/>
      <c r="B737" s="4"/>
      <c r="C737" s="71"/>
      <c r="D737" s="72"/>
      <c r="E737" s="71"/>
      <c r="F737" s="71"/>
      <c r="G737" s="2"/>
      <c r="H737" s="1"/>
      <c r="I737" s="11"/>
      <c r="M737" s="1"/>
      <c r="N737" s="1"/>
      <c r="O737" s="1"/>
      <c r="P737" s="1"/>
      <c r="Q737" s="1"/>
      <c r="R737" s="1"/>
      <c r="S737" s="1"/>
      <c r="T737" s="1"/>
      <c r="U737" s="1"/>
    </row>
    <row r="738" spans="1:21">
      <c r="A738" s="3"/>
      <c r="B738" s="4"/>
      <c r="C738" s="71"/>
      <c r="D738" s="72"/>
      <c r="E738" s="71"/>
      <c r="F738" s="71"/>
      <c r="G738" s="2"/>
      <c r="H738" s="1"/>
      <c r="I738" s="11"/>
      <c r="M738" s="1"/>
      <c r="N738" s="1"/>
      <c r="O738" s="1"/>
      <c r="P738" s="1"/>
      <c r="Q738" s="1"/>
      <c r="R738" s="1"/>
      <c r="S738" s="1"/>
      <c r="T738" s="1"/>
      <c r="U738" s="1"/>
    </row>
    <row r="739" spans="1:21">
      <c r="A739" s="3"/>
      <c r="B739" s="4"/>
      <c r="C739" s="71"/>
      <c r="D739" s="72"/>
      <c r="E739" s="71"/>
      <c r="F739" s="71"/>
      <c r="G739" s="2"/>
      <c r="H739" s="1"/>
      <c r="I739" s="11"/>
      <c r="M739" s="1"/>
      <c r="N739" s="1"/>
      <c r="O739" s="1"/>
      <c r="P739" s="1"/>
      <c r="Q739" s="1"/>
      <c r="R739" s="1"/>
      <c r="S739" s="1"/>
      <c r="T739" s="1"/>
      <c r="U739" s="1"/>
    </row>
    <row r="740" spans="1:21">
      <c r="A740" s="3"/>
      <c r="B740" s="4"/>
      <c r="C740" s="71"/>
      <c r="D740" s="72"/>
      <c r="E740" s="71"/>
      <c r="F740" s="71"/>
      <c r="G740" s="2"/>
      <c r="H740" s="1"/>
      <c r="I740" s="11"/>
      <c r="M740" s="1"/>
      <c r="N740" s="1"/>
      <c r="O740" s="1"/>
      <c r="P740" s="1"/>
      <c r="Q740" s="1"/>
      <c r="R740" s="1"/>
      <c r="S740" s="1"/>
      <c r="T740" s="1"/>
      <c r="U740" s="1"/>
    </row>
    <row r="741" spans="1:21">
      <c r="A741" s="3"/>
      <c r="B741" s="4"/>
      <c r="C741" s="71"/>
      <c r="D741" s="72"/>
      <c r="E741" s="71"/>
      <c r="F741" s="71"/>
      <c r="G741" s="2"/>
      <c r="H741" s="1"/>
      <c r="I741" s="11"/>
      <c r="M741" s="1"/>
      <c r="N741" s="1"/>
      <c r="O741" s="1"/>
      <c r="P741" s="1"/>
      <c r="Q741" s="1"/>
      <c r="R741" s="1"/>
      <c r="S741" s="1"/>
      <c r="T741" s="1"/>
      <c r="U741" s="1"/>
    </row>
    <row r="742" spans="1:21">
      <c r="A742" s="3"/>
      <c r="B742" s="4"/>
      <c r="C742" s="71"/>
      <c r="D742" s="72"/>
      <c r="E742" s="71"/>
      <c r="F742" s="71"/>
      <c r="G742" s="2"/>
      <c r="H742" s="1"/>
      <c r="I742" s="11"/>
      <c r="M742" s="1"/>
      <c r="N742" s="1"/>
      <c r="O742" s="1"/>
      <c r="P742" s="1"/>
      <c r="Q742" s="1"/>
      <c r="R742" s="1"/>
      <c r="S742" s="1"/>
      <c r="T742" s="1"/>
      <c r="U742" s="1"/>
    </row>
    <row r="743" spans="1:21">
      <c r="A743" s="3"/>
      <c r="B743" s="4"/>
      <c r="C743" s="71"/>
      <c r="D743" s="72"/>
      <c r="E743" s="71"/>
      <c r="F743" s="71"/>
      <c r="G743" s="2"/>
      <c r="H743" s="1"/>
      <c r="I743" s="11"/>
      <c r="M743" s="1"/>
      <c r="N743" s="1"/>
      <c r="O743" s="1"/>
      <c r="P743" s="1"/>
      <c r="Q743" s="1"/>
      <c r="R743" s="1"/>
      <c r="S743" s="1"/>
      <c r="T743" s="1"/>
      <c r="U743" s="1"/>
    </row>
    <row r="744" spans="1:21">
      <c r="A744" s="3"/>
      <c r="B744" s="4"/>
      <c r="C744" s="71"/>
      <c r="D744" s="72"/>
      <c r="E744" s="71"/>
      <c r="F744" s="71"/>
      <c r="G744" s="2"/>
      <c r="H744" s="1"/>
      <c r="I744" s="11"/>
      <c r="M744" s="1"/>
      <c r="N744" s="1"/>
      <c r="O744" s="1"/>
      <c r="P744" s="1"/>
      <c r="Q744" s="1"/>
      <c r="R744" s="1"/>
      <c r="S744" s="1"/>
      <c r="T744" s="1"/>
      <c r="U744" s="1"/>
    </row>
    <row r="745" spans="1:21">
      <c r="A745" s="3"/>
      <c r="B745" s="4"/>
      <c r="D745" s="72"/>
      <c r="F745" s="71"/>
      <c r="G745" s="2"/>
      <c r="H745" s="1"/>
      <c r="I745" s="11"/>
      <c r="M745" s="1"/>
      <c r="N745" s="1"/>
      <c r="O745" s="1"/>
      <c r="P745" s="1"/>
      <c r="Q745" s="1"/>
      <c r="R745" s="1"/>
      <c r="S745" s="1"/>
      <c r="T745" s="1"/>
      <c r="U745" s="1"/>
    </row>
    <row r="746" spans="1:21">
      <c r="A746" s="3"/>
      <c r="B746" s="4"/>
      <c r="C746" s="71"/>
      <c r="D746" s="72"/>
      <c r="E746" s="71"/>
      <c r="F746" s="71"/>
      <c r="G746" s="2"/>
      <c r="H746" s="1"/>
      <c r="I746" s="11"/>
      <c r="M746" s="1"/>
      <c r="N746" s="1"/>
      <c r="O746" s="1"/>
      <c r="P746" s="1"/>
      <c r="Q746" s="1"/>
      <c r="R746" s="1"/>
      <c r="S746" s="1"/>
      <c r="T746" s="1"/>
      <c r="U746" s="1"/>
    </row>
    <row r="747" spans="1:21">
      <c r="A747" s="3"/>
      <c r="B747" s="4"/>
      <c r="C747" s="71"/>
      <c r="D747" s="72"/>
      <c r="E747" s="71"/>
      <c r="F747" s="71"/>
      <c r="G747" s="2"/>
      <c r="H747" s="1"/>
      <c r="I747" s="11"/>
      <c r="M747" s="1"/>
      <c r="N747" s="1"/>
      <c r="O747" s="1"/>
      <c r="P747" s="1"/>
      <c r="Q747" s="1"/>
      <c r="R747" s="1"/>
      <c r="S747" s="1"/>
      <c r="T747" s="1"/>
      <c r="U747" s="1"/>
    </row>
    <row r="748" spans="1:21">
      <c r="A748" s="3"/>
      <c r="B748" s="4"/>
      <c r="C748" s="71"/>
      <c r="D748" s="72"/>
      <c r="E748" s="71"/>
      <c r="F748" s="71"/>
      <c r="G748" s="2"/>
      <c r="H748" s="1"/>
      <c r="I748" s="11"/>
      <c r="M748" s="1"/>
      <c r="N748" s="1"/>
      <c r="O748" s="1"/>
      <c r="P748" s="1"/>
      <c r="Q748" s="1"/>
      <c r="R748" s="1"/>
      <c r="S748" s="1"/>
      <c r="T748" s="1"/>
      <c r="U748" s="1"/>
    </row>
    <row r="749" spans="1:21">
      <c r="A749" s="3"/>
      <c r="B749" s="4"/>
      <c r="C749" s="71"/>
      <c r="D749" s="72"/>
      <c r="E749" s="71"/>
      <c r="F749" s="71"/>
      <c r="G749" s="2"/>
      <c r="H749" s="1"/>
      <c r="I749" s="11"/>
      <c r="M749" s="1"/>
      <c r="N749" s="1"/>
      <c r="O749" s="1"/>
      <c r="P749" s="1"/>
      <c r="Q749" s="1"/>
      <c r="R749" s="1"/>
      <c r="S749" s="1"/>
      <c r="T749" s="1"/>
      <c r="U749" s="1"/>
    </row>
    <row r="750" spans="1:21">
      <c r="A750" s="3"/>
      <c r="B750" s="4"/>
      <c r="C750" s="71"/>
      <c r="D750" s="72"/>
      <c r="E750" s="71"/>
      <c r="F750" s="71"/>
      <c r="G750" s="2"/>
      <c r="H750" s="1"/>
      <c r="I750" s="11"/>
      <c r="M750" s="1"/>
      <c r="N750" s="1"/>
      <c r="O750" s="1"/>
      <c r="P750" s="1"/>
      <c r="Q750" s="1"/>
      <c r="R750" s="1"/>
      <c r="S750" s="1"/>
      <c r="T750" s="1"/>
      <c r="U750" s="1"/>
    </row>
    <row r="751" spans="1:21">
      <c r="A751" s="3"/>
      <c r="B751" s="4"/>
      <c r="C751" s="71"/>
      <c r="D751" s="72"/>
      <c r="E751" s="71"/>
      <c r="F751" s="71"/>
      <c r="G751" s="2"/>
      <c r="H751" s="1"/>
      <c r="I751" s="11"/>
      <c r="M751" s="1"/>
      <c r="N751" s="1"/>
      <c r="O751" s="1"/>
      <c r="P751" s="1"/>
      <c r="Q751" s="1"/>
      <c r="R751" s="1"/>
      <c r="S751" s="1"/>
      <c r="T751" s="1"/>
      <c r="U751" s="1"/>
    </row>
    <row r="752" spans="1:21">
      <c r="A752" s="3"/>
      <c r="B752" s="4"/>
      <c r="C752" s="71"/>
      <c r="D752" s="72"/>
      <c r="E752" s="71"/>
      <c r="F752" s="71"/>
      <c r="G752" s="2"/>
      <c r="H752" s="1"/>
      <c r="I752" s="11"/>
      <c r="M752" s="1"/>
      <c r="N752" s="1"/>
      <c r="O752" s="1"/>
      <c r="P752" s="1"/>
      <c r="Q752" s="1"/>
      <c r="R752" s="1"/>
      <c r="S752" s="1"/>
      <c r="T752" s="1"/>
      <c r="U752" s="1"/>
    </row>
    <row r="753" spans="1:21">
      <c r="A753" s="3"/>
      <c r="B753" s="4"/>
      <c r="C753" s="71"/>
      <c r="D753" s="72"/>
      <c r="E753" s="71"/>
      <c r="F753" s="71"/>
      <c r="G753" s="2"/>
      <c r="H753" s="1"/>
      <c r="I753" s="11"/>
      <c r="M753" s="1"/>
      <c r="N753" s="1"/>
      <c r="O753" s="1"/>
      <c r="P753" s="1"/>
      <c r="Q753" s="1"/>
      <c r="R753" s="1"/>
      <c r="S753" s="1"/>
      <c r="T753" s="1"/>
      <c r="U753" s="1"/>
    </row>
    <row r="754" spans="1:21">
      <c r="A754" s="3"/>
      <c r="B754" s="4"/>
      <c r="C754" s="71"/>
      <c r="D754" s="72"/>
      <c r="E754" s="71"/>
      <c r="F754" s="71"/>
      <c r="G754" s="2"/>
      <c r="H754" s="1"/>
      <c r="I754" s="11"/>
      <c r="M754" s="1"/>
      <c r="N754" s="1"/>
      <c r="O754" s="1"/>
      <c r="P754" s="1"/>
      <c r="Q754" s="1"/>
      <c r="R754" s="1"/>
      <c r="S754" s="1"/>
      <c r="T754" s="1"/>
      <c r="U754" s="1"/>
    </row>
    <row r="755" spans="1:21">
      <c r="A755" s="3"/>
      <c r="B755" s="4"/>
      <c r="C755" s="71"/>
      <c r="D755" s="72"/>
      <c r="E755" s="71"/>
      <c r="F755" s="71"/>
      <c r="G755" s="2"/>
      <c r="H755" s="1"/>
      <c r="I755" s="11"/>
      <c r="M755" s="1"/>
      <c r="N755" s="1"/>
      <c r="O755" s="1"/>
      <c r="P755" s="1"/>
      <c r="Q755" s="1"/>
      <c r="R755" s="1"/>
      <c r="S755" s="1"/>
      <c r="T755" s="1"/>
      <c r="U755" s="1"/>
    </row>
    <row r="756" spans="1:21">
      <c r="A756" s="3"/>
      <c r="B756" s="4"/>
      <c r="C756" s="71"/>
      <c r="D756" s="72"/>
      <c r="E756" s="71"/>
      <c r="F756" s="71"/>
      <c r="G756" s="2"/>
      <c r="H756" s="1"/>
      <c r="I756" s="11"/>
      <c r="M756" s="1"/>
      <c r="N756" s="1"/>
      <c r="O756" s="1"/>
      <c r="P756" s="1"/>
      <c r="Q756" s="1"/>
      <c r="R756" s="1"/>
      <c r="S756" s="1"/>
      <c r="T756" s="1"/>
      <c r="U756" s="1"/>
    </row>
    <row r="757" spans="1:21">
      <c r="A757" s="3"/>
      <c r="B757" s="4"/>
      <c r="C757" s="71"/>
      <c r="D757" s="72"/>
      <c r="E757" s="71"/>
      <c r="F757" s="71"/>
      <c r="G757" s="2"/>
      <c r="H757" s="1"/>
      <c r="I757" s="11"/>
      <c r="M757" s="1"/>
      <c r="N757" s="1"/>
      <c r="O757" s="1"/>
      <c r="P757" s="1"/>
      <c r="Q757" s="1"/>
      <c r="R757" s="1"/>
      <c r="S757" s="1"/>
      <c r="T757" s="1"/>
      <c r="U757" s="1"/>
    </row>
    <row r="758" spans="1:21">
      <c r="A758" s="3"/>
      <c r="B758" s="4"/>
      <c r="C758" s="71"/>
      <c r="D758" s="72"/>
      <c r="E758" s="71"/>
      <c r="F758" s="71"/>
      <c r="G758" s="2"/>
      <c r="H758" s="1"/>
      <c r="I758" s="11"/>
      <c r="M758" s="1"/>
      <c r="N758" s="1"/>
      <c r="O758" s="1"/>
      <c r="P758" s="1"/>
      <c r="Q758" s="1"/>
      <c r="R758" s="1"/>
      <c r="S758" s="1"/>
      <c r="T758" s="1"/>
      <c r="U758" s="1"/>
    </row>
    <row r="759" spans="1:21">
      <c r="A759" s="3"/>
      <c r="B759" s="4"/>
      <c r="C759" s="71"/>
      <c r="D759" s="72"/>
      <c r="E759" s="71"/>
      <c r="F759" s="71"/>
      <c r="G759" s="2"/>
      <c r="H759" s="1"/>
      <c r="I759" s="11"/>
      <c r="M759" s="1"/>
      <c r="N759" s="1"/>
      <c r="O759" s="1"/>
      <c r="P759" s="1"/>
      <c r="Q759" s="1"/>
      <c r="R759" s="1"/>
      <c r="S759" s="1"/>
      <c r="T759" s="1"/>
      <c r="U759" s="1"/>
    </row>
    <row r="760" spans="1:21">
      <c r="A760" s="3"/>
      <c r="B760" s="4"/>
      <c r="C760" s="71"/>
      <c r="D760" s="72"/>
      <c r="E760" s="71"/>
      <c r="F760" s="71"/>
      <c r="G760" s="2"/>
      <c r="H760" s="1"/>
      <c r="I760" s="11"/>
      <c r="M760" s="1"/>
      <c r="N760" s="1"/>
      <c r="O760" s="1"/>
      <c r="P760" s="1"/>
      <c r="Q760" s="1"/>
      <c r="R760" s="1"/>
      <c r="S760" s="1"/>
      <c r="T760" s="1"/>
      <c r="U760" s="1"/>
    </row>
    <row r="761" spans="1:21">
      <c r="A761" s="3"/>
      <c r="B761" s="4"/>
      <c r="C761" s="71"/>
      <c r="D761" s="72"/>
      <c r="E761" s="71"/>
      <c r="F761" s="71"/>
      <c r="G761" s="2"/>
      <c r="H761" s="1"/>
      <c r="I761" s="11"/>
      <c r="M761" s="1"/>
      <c r="N761" s="1"/>
      <c r="O761" s="1"/>
      <c r="P761" s="1"/>
      <c r="Q761" s="1"/>
      <c r="R761" s="1"/>
      <c r="S761" s="1"/>
      <c r="T761" s="1"/>
      <c r="U761" s="1"/>
    </row>
    <row r="762" spans="1:21">
      <c r="A762" s="3"/>
      <c r="B762" s="4"/>
      <c r="C762" s="71"/>
      <c r="D762" s="72"/>
      <c r="E762" s="71"/>
      <c r="F762" s="71"/>
      <c r="G762" s="2"/>
      <c r="H762" s="1"/>
      <c r="I762" s="11"/>
      <c r="M762" s="1"/>
      <c r="N762" s="1"/>
      <c r="O762" s="1"/>
      <c r="P762" s="1"/>
      <c r="Q762" s="1"/>
      <c r="R762" s="1"/>
      <c r="S762" s="1"/>
      <c r="T762" s="1"/>
      <c r="U762" s="1"/>
    </row>
    <row r="763" spans="1:21">
      <c r="A763" s="3"/>
      <c r="B763" s="4"/>
      <c r="C763" s="71"/>
      <c r="D763" s="72"/>
      <c r="E763" s="71"/>
      <c r="F763" s="71"/>
      <c r="G763" s="2"/>
      <c r="H763" s="1"/>
      <c r="I763" s="11"/>
      <c r="M763" s="1"/>
      <c r="N763" s="1"/>
      <c r="O763" s="1"/>
      <c r="P763" s="1"/>
      <c r="Q763" s="1"/>
      <c r="R763" s="1"/>
      <c r="S763" s="1"/>
      <c r="T763" s="1"/>
      <c r="U763" s="1"/>
    </row>
    <row r="764" spans="1:21">
      <c r="A764" s="3"/>
      <c r="B764" s="4"/>
      <c r="C764" s="71"/>
      <c r="D764" s="72"/>
      <c r="E764" s="71"/>
      <c r="F764" s="71"/>
      <c r="G764" s="2"/>
      <c r="H764" s="1"/>
      <c r="I764" s="11"/>
      <c r="M764" s="1"/>
      <c r="N764" s="1"/>
      <c r="O764" s="1"/>
      <c r="P764" s="1"/>
      <c r="Q764" s="1"/>
      <c r="R764" s="1"/>
      <c r="S764" s="1"/>
      <c r="T764" s="1"/>
      <c r="U764" s="1"/>
    </row>
    <row r="765" spans="1:21">
      <c r="A765" s="3"/>
      <c r="B765" s="4"/>
      <c r="C765" s="71"/>
      <c r="D765" s="72"/>
      <c r="E765" s="71"/>
      <c r="F765" s="71"/>
      <c r="G765" s="2"/>
      <c r="H765" s="1"/>
      <c r="I765" s="11"/>
      <c r="M765" s="1"/>
      <c r="N765" s="1"/>
      <c r="O765" s="1"/>
      <c r="P765" s="1"/>
      <c r="Q765" s="1"/>
      <c r="R765" s="1"/>
      <c r="S765" s="1"/>
      <c r="T765" s="1"/>
      <c r="U765" s="1"/>
    </row>
    <row r="766" spans="1:21">
      <c r="A766" s="3"/>
      <c r="B766" s="4"/>
      <c r="C766" s="71"/>
      <c r="D766" s="72"/>
      <c r="E766" s="71"/>
      <c r="F766" s="71"/>
      <c r="G766" s="2"/>
      <c r="H766" s="1"/>
      <c r="I766" s="11"/>
      <c r="M766" s="1"/>
      <c r="N766" s="1"/>
      <c r="O766" s="1"/>
      <c r="P766" s="1"/>
      <c r="Q766" s="1"/>
      <c r="R766" s="1"/>
      <c r="S766" s="1"/>
      <c r="T766" s="1"/>
      <c r="U766" s="1"/>
    </row>
    <row r="767" spans="1:21">
      <c r="A767" s="3"/>
      <c r="B767" s="4"/>
      <c r="C767" s="71"/>
      <c r="D767" s="72"/>
      <c r="E767" s="71"/>
      <c r="F767" s="71"/>
      <c r="G767" s="2"/>
      <c r="H767" s="1"/>
      <c r="I767" s="11"/>
      <c r="M767" s="1"/>
      <c r="N767" s="1"/>
      <c r="O767" s="1"/>
      <c r="P767" s="1"/>
      <c r="Q767" s="1"/>
      <c r="R767" s="1"/>
      <c r="S767" s="1"/>
      <c r="T767" s="1"/>
      <c r="U767" s="1"/>
    </row>
    <row r="768" spans="1:21">
      <c r="A768" s="3"/>
      <c r="B768" s="4"/>
      <c r="C768" s="71"/>
      <c r="D768" s="72"/>
      <c r="E768" s="71"/>
      <c r="F768" s="71"/>
      <c r="G768" s="2"/>
      <c r="H768" s="1"/>
      <c r="I768" s="11"/>
      <c r="M768" s="1"/>
      <c r="N768" s="1"/>
      <c r="O768" s="1"/>
      <c r="P768" s="1"/>
      <c r="Q768" s="1"/>
      <c r="R768" s="1"/>
      <c r="S768" s="1"/>
      <c r="T768" s="1"/>
      <c r="U768" s="1"/>
    </row>
    <row r="769" spans="1:21">
      <c r="A769" s="3"/>
      <c r="B769" s="4"/>
      <c r="C769" s="71"/>
      <c r="D769" s="72"/>
      <c r="E769" s="71"/>
      <c r="F769" s="71"/>
      <c r="G769" s="2"/>
      <c r="H769" s="1"/>
      <c r="I769" s="11"/>
      <c r="M769" s="1"/>
      <c r="N769" s="1"/>
      <c r="O769" s="1"/>
      <c r="P769" s="1"/>
      <c r="Q769" s="1"/>
      <c r="R769" s="1"/>
      <c r="S769" s="1"/>
      <c r="T769" s="1"/>
      <c r="U769" s="1"/>
    </row>
    <row r="770" spans="1:21">
      <c r="A770" s="3"/>
      <c r="B770" s="4"/>
      <c r="C770" s="71"/>
      <c r="D770" s="72"/>
      <c r="E770" s="71"/>
      <c r="F770" s="71"/>
      <c r="G770" s="2"/>
      <c r="H770" s="1"/>
      <c r="I770" s="11"/>
      <c r="M770" s="1"/>
      <c r="N770" s="1"/>
      <c r="O770" s="1"/>
      <c r="P770" s="1"/>
      <c r="Q770" s="1"/>
      <c r="R770" s="1"/>
      <c r="S770" s="1"/>
      <c r="T770" s="1"/>
      <c r="U770" s="1"/>
    </row>
    <row r="771" spans="1:21">
      <c r="A771" s="3"/>
      <c r="B771" s="4"/>
      <c r="C771" s="71"/>
      <c r="D771" s="72"/>
      <c r="E771" s="71"/>
      <c r="F771" s="71"/>
      <c r="G771" s="2"/>
      <c r="H771" s="1"/>
      <c r="I771" s="11"/>
      <c r="M771" s="1"/>
      <c r="N771" s="1"/>
      <c r="O771" s="1"/>
      <c r="P771" s="1"/>
      <c r="Q771" s="1"/>
      <c r="R771" s="1"/>
      <c r="S771" s="1"/>
      <c r="T771" s="1"/>
      <c r="U771" s="1"/>
    </row>
    <row r="772" spans="1:21">
      <c r="A772" s="3"/>
      <c r="B772" s="4"/>
      <c r="C772" s="71"/>
      <c r="D772" s="72"/>
      <c r="E772" s="71"/>
      <c r="F772" s="71"/>
      <c r="G772" s="2"/>
      <c r="H772" s="1"/>
      <c r="I772" s="11"/>
      <c r="M772" s="1"/>
      <c r="N772" s="1"/>
      <c r="O772" s="1"/>
      <c r="P772" s="1"/>
      <c r="Q772" s="1"/>
      <c r="R772" s="1"/>
      <c r="S772" s="1"/>
      <c r="T772" s="1"/>
      <c r="U772" s="1"/>
    </row>
    <row r="773" spans="1:21">
      <c r="A773" s="3"/>
      <c r="B773" s="4"/>
      <c r="C773" s="71"/>
      <c r="D773" s="72"/>
      <c r="E773" s="71"/>
      <c r="F773" s="71"/>
      <c r="G773" s="2"/>
      <c r="H773" s="1"/>
      <c r="I773" s="11"/>
      <c r="M773" s="1"/>
      <c r="N773" s="1"/>
      <c r="O773" s="1"/>
      <c r="P773" s="1"/>
      <c r="Q773" s="1"/>
      <c r="R773" s="1"/>
      <c r="S773" s="1"/>
      <c r="T773" s="1"/>
      <c r="U773" s="1"/>
    </row>
    <row r="774" spans="1:21">
      <c r="A774" s="3"/>
      <c r="B774" s="4"/>
      <c r="C774" s="71"/>
      <c r="D774" s="72"/>
      <c r="E774" s="71"/>
      <c r="F774" s="71"/>
      <c r="G774" s="2"/>
      <c r="H774" s="1"/>
      <c r="I774" s="11"/>
      <c r="M774" s="1"/>
      <c r="N774" s="1"/>
      <c r="O774" s="1"/>
      <c r="P774" s="1"/>
      <c r="Q774" s="1"/>
      <c r="R774" s="1"/>
      <c r="S774" s="1"/>
      <c r="T774" s="1"/>
      <c r="U774" s="1"/>
    </row>
    <row r="775" spans="1:21">
      <c r="A775" s="3"/>
      <c r="B775" s="4"/>
      <c r="C775" s="71"/>
      <c r="D775" s="72"/>
      <c r="E775" s="71"/>
      <c r="F775" s="71"/>
      <c r="G775" s="2"/>
      <c r="H775" s="1"/>
      <c r="I775" s="11"/>
      <c r="M775" s="1"/>
      <c r="N775" s="1"/>
      <c r="O775" s="1"/>
      <c r="P775" s="1"/>
      <c r="Q775" s="1"/>
      <c r="R775" s="1"/>
      <c r="S775" s="1"/>
      <c r="T775" s="1"/>
      <c r="U775" s="1"/>
    </row>
    <row r="776" spans="1:21">
      <c r="A776" s="3"/>
      <c r="B776" s="4"/>
      <c r="C776" s="71"/>
      <c r="D776" s="72"/>
      <c r="E776" s="71"/>
      <c r="F776" s="71"/>
      <c r="G776" s="2"/>
      <c r="H776" s="1"/>
      <c r="I776" s="11"/>
      <c r="M776" s="1"/>
      <c r="N776" s="1"/>
      <c r="O776" s="1"/>
      <c r="P776" s="1"/>
      <c r="Q776" s="1"/>
      <c r="R776" s="1"/>
      <c r="S776" s="1"/>
      <c r="T776" s="1"/>
      <c r="U776" s="1"/>
    </row>
    <row r="777" spans="1:21">
      <c r="A777" s="3"/>
      <c r="B777" s="4"/>
      <c r="C777" s="71"/>
      <c r="D777" s="72"/>
      <c r="E777" s="71"/>
      <c r="F777" s="71"/>
      <c r="G777" s="2"/>
      <c r="H777" s="1"/>
      <c r="I777" s="11"/>
      <c r="M777" s="1"/>
      <c r="N777" s="1"/>
      <c r="O777" s="1"/>
      <c r="P777" s="1"/>
      <c r="Q777" s="1"/>
      <c r="R777" s="1"/>
      <c r="S777" s="1"/>
      <c r="T777" s="1"/>
      <c r="U777" s="1"/>
    </row>
    <row r="778" spans="1:21">
      <c r="A778" s="3"/>
      <c r="B778" s="4"/>
      <c r="C778" s="71"/>
      <c r="D778" s="72"/>
      <c r="E778" s="71"/>
      <c r="F778" s="71"/>
      <c r="G778" s="2"/>
      <c r="H778" s="1"/>
      <c r="I778" s="11"/>
      <c r="M778" s="1"/>
      <c r="N778" s="1"/>
      <c r="O778" s="1"/>
      <c r="P778" s="1"/>
      <c r="Q778" s="1"/>
      <c r="R778" s="1"/>
      <c r="S778" s="1"/>
      <c r="T778" s="1"/>
      <c r="U778" s="1"/>
    </row>
    <row r="779" spans="1:21">
      <c r="A779" s="3"/>
      <c r="B779" s="4"/>
      <c r="C779" s="71"/>
      <c r="D779" s="72"/>
      <c r="E779" s="71"/>
      <c r="F779" s="71"/>
      <c r="G779" s="2"/>
      <c r="H779" s="1"/>
      <c r="I779" s="11"/>
      <c r="M779" s="1"/>
      <c r="N779" s="1"/>
      <c r="O779" s="1"/>
      <c r="P779" s="1"/>
      <c r="Q779" s="1"/>
      <c r="R779" s="1"/>
      <c r="S779" s="1"/>
      <c r="T779" s="1"/>
      <c r="U779" s="1"/>
    </row>
    <row r="780" spans="1:21">
      <c r="A780" s="3"/>
      <c r="B780" s="4"/>
      <c r="C780" s="71"/>
      <c r="D780" s="72"/>
      <c r="E780" s="71"/>
      <c r="F780" s="71"/>
      <c r="G780" s="2"/>
      <c r="H780" s="1"/>
      <c r="I780" s="11"/>
      <c r="M780" s="1"/>
      <c r="N780" s="1"/>
      <c r="O780" s="1"/>
      <c r="P780" s="1"/>
      <c r="Q780" s="1"/>
      <c r="R780" s="1"/>
      <c r="S780" s="1"/>
      <c r="T780" s="1"/>
      <c r="U780" s="1"/>
    </row>
    <row r="781" spans="1:21">
      <c r="A781" s="3"/>
      <c r="B781" s="4"/>
      <c r="C781" s="71"/>
      <c r="D781" s="72"/>
      <c r="E781" s="71"/>
      <c r="F781" s="71"/>
      <c r="G781" s="2"/>
      <c r="H781" s="1"/>
      <c r="I781" s="11"/>
      <c r="M781" s="1"/>
      <c r="N781" s="1"/>
      <c r="O781" s="1"/>
      <c r="P781" s="1"/>
      <c r="Q781" s="1"/>
      <c r="R781" s="1"/>
      <c r="S781" s="1"/>
      <c r="T781" s="1"/>
      <c r="U781" s="1"/>
    </row>
    <row r="782" spans="1:21">
      <c r="A782" s="3"/>
      <c r="B782" s="4"/>
      <c r="C782" s="71"/>
      <c r="D782" s="72"/>
      <c r="E782" s="71"/>
      <c r="F782" s="71"/>
      <c r="G782" s="2"/>
      <c r="H782" s="1"/>
      <c r="I782" s="11"/>
      <c r="M782" s="1"/>
      <c r="N782" s="1"/>
      <c r="O782" s="1"/>
      <c r="P782" s="1"/>
      <c r="Q782" s="1"/>
      <c r="R782" s="1"/>
      <c r="S782" s="1"/>
      <c r="T782" s="1"/>
      <c r="U782" s="1"/>
    </row>
    <row r="783" spans="1:21">
      <c r="A783" s="3"/>
      <c r="B783" s="4"/>
      <c r="C783" s="71"/>
      <c r="D783" s="72"/>
      <c r="E783" s="71"/>
      <c r="F783" s="71"/>
      <c r="G783" s="2"/>
      <c r="H783" s="1"/>
      <c r="I783" s="11"/>
      <c r="M783" s="1"/>
      <c r="N783" s="1"/>
      <c r="O783" s="1"/>
      <c r="P783" s="1"/>
      <c r="Q783" s="1"/>
      <c r="R783" s="1"/>
      <c r="S783" s="1"/>
      <c r="T783" s="1"/>
      <c r="U783" s="1"/>
    </row>
    <row r="784" spans="1:21">
      <c r="A784" s="3"/>
      <c r="B784" s="4"/>
      <c r="C784" s="71"/>
      <c r="D784" s="72"/>
      <c r="E784" s="71"/>
      <c r="F784" s="71"/>
      <c r="G784" s="2"/>
      <c r="H784" s="1"/>
      <c r="I784" s="11"/>
      <c r="M784" s="1"/>
      <c r="N784" s="1"/>
      <c r="O784" s="1"/>
      <c r="P784" s="1"/>
      <c r="Q784" s="1"/>
      <c r="R784" s="1"/>
      <c r="S784" s="1"/>
      <c r="T784" s="1"/>
      <c r="U784" s="1"/>
    </row>
    <row r="785" spans="1:21">
      <c r="A785" s="3"/>
      <c r="B785" s="4"/>
      <c r="C785" s="71"/>
      <c r="D785" s="72"/>
      <c r="E785" s="71"/>
      <c r="F785" s="71"/>
      <c r="G785" s="2"/>
      <c r="H785" s="1"/>
      <c r="I785" s="11"/>
      <c r="M785" s="1"/>
      <c r="N785" s="1"/>
      <c r="O785" s="1"/>
      <c r="P785" s="1"/>
      <c r="Q785" s="1"/>
      <c r="R785" s="1"/>
      <c r="S785" s="1"/>
      <c r="T785" s="1"/>
      <c r="U785" s="1"/>
    </row>
    <row r="786" spans="1:21">
      <c r="A786" s="3"/>
      <c r="B786" s="4"/>
      <c r="C786" s="71"/>
      <c r="D786" s="72"/>
      <c r="E786" s="71"/>
      <c r="F786" s="71"/>
      <c r="G786" s="2"/>
      <c r="H786" s="1"/>
      <c r="I786" s="11"/>
      <c r="M786" s="1"/>
      <c r="N786" s="1"/>
      <c r="O786" s="1"/>
      <c r="P786" s="1"/>
      <c r="Q786" s="1"/>
      <c r="R786" s="1"/>
      <c r="S786" s="1"/>
      <c r="T786" s="1"/>
      <c r="U786" s="1"/>
    </row>
    <row r="787" spans="1:21">
      <c r="A787" s="3"/>
      <c r="B787" s="4"/>
      <c r="C787" s="71"/>
      <c r="D787" s="72"/>
      <c r="E787" s="71"/>
      <c r="F787" s="71"/>
      <c r="G787" s="2"/>
      <c r="H787" s="1"/>
      <c r="I787" s="11"/>
      <c r="M787" s="1"/>
      <c r="N787" s="1"/>
      <c r="O787" s="1"/>
      <c r="P787" s="1"/>
      <c r="Q787" s="1"/>
      <c r="R787" s="1"/>
      <c r="S787" s="1"/>
      <c r="T787" s="1"/>
      <c r="U787" s="1"/>
    </row>
    <row r="788" spans="1:21">
      <c r="A788" s="3"/>
      <c r="B788" s="4"/>
      <c r="C788" s="71"/>
      <c r="D788" s="72"/>
      <c r="E788" s="71"/>
      <c r="F788" s="71"/>
      <c r="G788" s="2"/>
      <c r="H788" s="1"/>
      <c r="I788" s="11"/>
      <c r="M788" s="1"/>
      <c r="N788" s="1"/>
      <c r="O788" s="1"/>
      <c r="P788" s="1"/>
      <c r="Q788" s="1"/>
      <c r="R788" s="1"/>
      <c r="S788" s="1"/>
      <c r="T788" s="1"/>
      <c r="U788" s="1"/>
    </row>
    <row r="789" spans="1:21">
      <c r="A789" s="3"/>
      <c r="B789" s="4"/>
      <c r="C789" s="71"/>
      <c r="D789" s="72"/>
      <c r="E789" s="71"/>
      <c r="F789" s="71"/>
      <c r="G789" s="2"/>
      <c r="H789" s="1"/>
      <c r="I789" s="11"/>
      <c r="M789" s="1"/>
      <c r="N789" s="1"/>
      <c r="O789" s="1"/>
      <c r="P789" s="1"/>
      <c r="Q789" s="1"/>
      <c r="R789" s="1"/>
      <c r="S789" s="1"/>
      <c r="T789" s="1"/>
      <c r="U789" s="1"/>
    </row>
    <row r="790" spans="1:21">
      <c r="A790" s="3"/>
      <c r="B790" s="4"/>
      <c r="C790" s="71"/>
      <c r="D790" s="72"/>
      <c r="E790" s="71"/>
      <c r="F790" s="71"/>
      <c r="G790" s="2"/>
      <c r="H790" s="1"/>
      <c r="I790" s="11"/>
      <c r="M790" s="1"/>
      <c r="N790" s="1"/>
      <c r="O790" s="1"/>
      <c r="P790" s="1"/>
      <c r="Q790" s="1"/>
      <c r="R790" s="1"/>
      <c r="S790" s="1"/>
      <c r="T790" s="1"/>
      <c r="U790" s="1"/>
    </row>
    <row r="791" spans="1:21">
      <c r="A791" s="3"/>
      <c r="B791" s="4"/>
      <c r="C791" s="71"/>
      <c r="D791" s="72"/>
      <c r="E791" s="71"/>
      <c r="F791" s="71"/>
      <c r="G791" s="2"/>
      <c r="H791" s="1"/>
      <c r="I791" s="11"/>
      <c r="M791" s="1"/>
      <c r="N791" s="1"/>
      <c r="O791" s="1"/>
      <c r="P791" s="1"/>
      <c r="Q791" s="1"/>
      <c r="R791" s="1"/>
      <c r="S791" s="1"/>
      <c r="T791" s="1"/>
      <c r="U791" s="1"/>
    </row>
    <row r="792" spans="1:21">
      <c r="A792" s="3"/>
      <c r="B792" s="4"/>
      <c r="C792" s="71"/>
      <c r="D792" s="72"/>
      <c r="E792" s="71"/>
      <c r="F792" s="71"/>
      <c r="G792" s="2"/>
      <c r="H792" s="1"/>
      <c r="I792" s="11"/>
      <c r="M792" s="1"/>
      <c r="N792" s="1"/>
      <c r="O792" s="1"/>
      <c r="P792" s="1"/>
      <c r="Q792" s="1"/>
      <c r="R792" s="1"/>
      <c r="S792" s="1"/>
      <c r="T792" s="1"/>
      <c r="U792" s="1"/>
    </row>
    <row r="793" spans="1:21">
      <c r="A793" s="3"/>
      <c r="B793" s="4"/>
      <c r="C793" s="71"/>
      <c r="D793" s="72"/>
      <c r="E793" s="71"/>
      <c r="F793" s="71"/>
      <c r="G793" s="2"/>
      <c r="H793" s="1"/>
      <c r="I793" s="11"/>
      <c r="M793" s="1"/>
      <c r="N793" s="1"/>
      <c r="O793" s="1"/>
      <c r="P793" s="1"/>
      <c r="Q793" s="1"/>
      <c r="R793" s="1"/>
      <c r="S793" s="1"/>
      <c r="T793" s="1"/>
      <c r="U793" s="1"/>
    </row>
    <row r="794" spans="1:21">
      <c r="A794" s="3"/>
      <c r="B794" s="4"/>
      <c r="C794" s="71"/>
      <c r="D794" s="72"/>
      <c r="E794" s="71"/>
      <c r="F794" s="71"/>
      <c r="G794" s="2"/>
      <c r="H794" s="1"/>
      <c r="I794" s="11"/>
      <c r="M794" s="1"/>
      <c r="N794" s="1"/>
      <c r="O794" s="1"/>
      <c r="P794" s="1"/>
      <c r="Q794" s="1"/>
      <c r="R794" s="1"/>
      <c r="S794" s="1"/>
      <c r="T794" s="1"/>
      <c r="U794" s="1"/>
    </row>
    <row r="795" spans="1:21">
      <c r="A795" s="3"/>
      <c r="B795" s="4"/>
      <c r="C795" s="71"/>
      <c r="D795" s="72"/>
      <c r="E795" s="71"/>
      <c r="F795" s="71"/>
      <c r="G795" s="2"/>
      <c r="H795" s="1"/>
      <c r="I795" s="11"/>
      <c r="M795" s="1"/>
      <c r="N795" s="1"/>
      <c r="O795" s="1"/>
      <c r="P795" s="1"/>
      <c r="Q795" s="1"/>
      <c r="R795" s="1"/>
      <c r="S795" s="1"/>
      <c r="T795" s="1"/>
      <c r="U795" s="1"/>
    </row>
    <row r="796" spans="1:21">
      <c r="A796" s="3"/>
      <c r="B796" s="4"/>
      <c r="C796" s="71"/>
      <c r="D796" s="72"/>
      <c r="E796" s="71"/>
      <c r="F796" s="71"/>
      <c r="G796" s="2"/>
      <c r="H796" s="1"/>
      <c r="I796" s="11"/>
      <c r="M796" s="1"/>
      <c r="N796" s="1"/>
      <c r="O796" s="1"/>
      <c r="P796" s="1"/>
      <c r="Q796" s="1"/>
      <c r="R796" s="1"/>
      <c r="S796" s="1"/>
      <c r="T796" s="1"/>
      <c r="U796" s="1"/>
    </row>
    <row r="797" spans="1:21">
      <c r="A797" s="3"/>
      <c r="B797" s="4"/>
      <c r="C797" s="71"/>
      <c r="D797" s="72"/>
      <c r="E797" s="71"/>
      <c r="F797" s="71"/>
      <c r="G797" s="2"/>
      <c r="H797" s="1"/>
      <c r="I797" s="11"/>
      <c r="M797" s="1"/>
      <c r="N797" s="1"/>
      <c r="O797" s="1"/>
      <c r="P797" s="1"/>
      <c r="Q797" s="1"/>
      <c r="R797" s="1"/>
      <c r="S797" s="1"/>
      <c r="T797" s="1"/>
      <c r="U797" s="1"/>
    </row>
    <row r="798" spans="1:21">
      <c r="A798" s="3"/>
      <c r="B798" s="4"/>
      <c r="C798" s="71"/>
      <c r="D798" s="72"/>
      <c r="E798" s="71"/>
      <c r="F798" s="71"/>
      <c r="G798" s="2"/>
      <c r="H798" s="1"/>
      <c r="I798" s="11"/>
      <c r="M798" s="1"/>
      <c r="N798" s="1"/>
      <c r="O798" s="1"/>
      <c r="P798" s="1"/>
      <c r="Q798" s="1"/>
      <c r="R798" s="1"/>
      <c r="S798" s="1"/>
      <c r="T798" s="1"/>
      <c r="U798" s="1"/>
    </row>
    <row r="799" spans="1:21">
      <c r="A799" s="3"/>
      <c r="B799" s="4"/>
      <c r="C799" s="71"/>
      <c r="D799" s="72"/>
      <c r="E799" s="71"/>
      <c r="F799" s="71"/>
      <c r="G799" s="2"/>
      <c r="H799" s="1"/>
      <c r="I799" s="11"/>
      <c r="M799" s="1"/>
      <c r="N799" s="1"/>
      <c r="O799" s="1"/>
      <c r="P799" s="1"/>
      <c r="Q799" s="1"/>
      <c r="R799" s="1"/>
      <c r="S799" s="1"/>
      <c r="T799" s="1"/>
      <c r="U799" s="1"/>
    </row>
    <row r="800" spans="1:21">
      <c r="A800" s="3"/>
      <c r="B800" s="4"/>
      <c r="C800" s="71"/>
      <c r="D800" s="72"/>
      <c r="E800" s="71"/>
      <c r="F800" s="71"/>
      <c r="G800" s="2"/>
      <c r="H800" s="1"/>
      <c r="I800" s="11"/>
      <c r="M800" s="1"/>
      <c r="N800" s="1"/>
      <c r="O800" s="1"/>
      <c r="P800" s="1"/>
      <c r="Q800" s="1"/>
      <c r="R800" s="1"/>
      <c r="S800" s="1"/>
      <c r="T800" s="1"/>
      <c r="U800" s="1"/>
    </row>
    <row r="801" spans="1:21">
      <c r="A801" s="3"/>
      <c r="B801" s="4"/>
      <c r="C801" s="71"/>
      <c r="D801" s="72"/>
      <c r="E801" s="71"/>
      <c r="F801" s="71"/>
      <c r="G801" s="2"/>
      <c r="H801" s="1"/>
      <c r="I801" s="11"/>
      <c r="M801" s="1"/>
      <c r="N801" s="1"/>
      <c r="O801" s="1"/>
      <c r="P801" s="1"/>
      <c r="Q801" s="1"/>
      <c r="R801" s="1"/>
      <c r="S801" s="1"/>
      <c r="T801" s="1"/>
      <c r="U801" s="1"/>
    </row>
    <row r="802" spans="1:21">
      <c r="A802" s="3"/>
      <c r="B802" s="4"/>
      <c r="C802" s="71"/>
      <c r="D802" s="72"/>
      <c r="E802" s="71"/>
      <c r="F802" s="71"/>
      <c r="G802" s="2"/>
      <c r="H802" s="1"/>
      <c r="I802" s="11"/>
      <c r="M802" s="1"/>
      <c r="N802" s="1"/>
      <c r="O802" s="1"/>
      <c r="P802" s="1"/>
      <c r="Q802" s="1"/>
      <c r="R802" s="1"/>
      <c r="S802" s="1"/>
      <c r="T802" s="1"/>
      <c r="U802" s="1"/>
    </row>
    <row r="803" spans="1:21">
      <c r="A803" s="3"/>
      <c r="B803" s="4"/>
      <c r="C803" s="71"/>
      <c r="D803" s="72"/>
      <c r="E803" s="71"/>
      <c r="F803" s="71"/>
      <c r="G803" s="2"/>
      <c r="H803" s="1"/>
      <c r="I803" s="11"/>
      <c r="M803" s="1"/>
      <c r="N803" s="1"/>
      <c r="O803" s="1"/>
      <c r="P803" s="1"/>
      <c r="Q803" s="1"/>
      <c r="R803" s="1"/>
      <c r="S803" s="1"/>
      <c r="T803" s="1"/>
      <c r="U803" s="1"/>
    </row>
    <row r="804" spans="1:21">
      <c r="A804" s="3"/>
      <c r="B804" s="4"/>
      <c r="C804" s="71"/>
      <c r="D804" s="72"/>
      <c r="E804" s="71"/>
      <c r="F804" s="71"/>
      <c r="G804" s="2"/>
      <c r="H804" s="1"/>
      <c r="I804" s="11"/>
      <c r="M804" s="1"/>
      <c r="N804" s="1"/>
      <c r="O804" s="1"/>
      <c r="P804" s="1"/>
      <c r="Q804" s="1"/>
      <c r="R804" s="1"/>
      <c r="S804" s="1"/>
      <c r="T804" s="1"/>
      <c r="U804" s="1"/>
    </row>
    <row r="805" spans="1:21">
      <c r="A805" s="3"/>
      <c r="B805" s="4"/>
      <c r="C805" s="71"/>
      <c r="D805" s="72"/>
      <c r="E805" s="71"/>
      <c r="F805" s="71"/>
      <c r="G805" s="2"/>
      <c r="H805" s="1"/>
      <c r="I805" s="11"/>
      <c r="M805" s="1"/>
      <c r="N805" s="1"/>
      <c r="O805" s="1"/>
      <c r="P805" s="1"/>
      <c r="Q805" s="1"/>
      <c r="R805" s="1"/>
      <c r="S805" s="1"/>
      <c r="T805" s="1"/>
      <c r="U805" s="1"/>
    </row>
    <row r="806" spans="1:21">
      <c r="A806" s="3"/>
      <c r="B806" s="4"/>
      <c r="C806" s="71"/>
      <c r="D806" s="72"/>
      <c r="E806" s="71"/>
      <c r="F806" s="71"/>
      <c r="G806" s="2"/>
      <c r="H806" s="1"/>
      <c r="I806" s="11"/>
      <c r="M806" s="1"/>
      <c r="N806" s="1"/>
      <c r="O806" s="1"/>
      <c r="P806" s="1"/>
      <c r="Q806" s="1"/>
      <c r="R806" s="1"/>
      <c r="S806" s="1"/>
      <c r="T806" s="1"/>
      <c r="U806" s="1"/>
    </row>
    <row r="807" spans="1:21">
      <c r="A807" s="3"/>
      <c r="B807" s="4"/>
      <c r="C807" s="71"/>
      <c r="D807" s="72"/>
      <c r="E807" s="71"/>
      <c r="F807" s="71"/>
      <c r="G807" s="2"/>
      <c r="H807" s="1"/>
      <c r="I807" s="11"/>
      <c r="M807" s="1"/>
      <c r="N807" s="1"/>
      <c r="O807" s="1"/>
      <c r="P807" s="1"/>
      <c r="Q807" s="1"/>
      <c r="R807" s="1"/>
      <c r="S807" s="1"/>
      <c r="T807" s="1"/>
      <c r="U807" s="1"/>
    </row>
    <row r="808" spans="1:21">
      <c r="A808" s="3"/>
      <c r="B808" s="4"/>
      <c r="C808" s="71"/>
      <c r="D808" s="72"/>
      <c r="E808" s="71"/>
      <c r="F808" s="71"/>
      <c r="G808" s="2"/>
      <c r="H808" s="1"/>
      <c r="I808" s="11"/>
      <c r="M808" s="1"/>
      <c r="N808" s="1"/>
      <c r="O808" s="1"/>
      <c r="P808" s="1"/>
      <c r="Q808" s="1"/>
      <c r="R808" s="1"/>
      <c r="S808" s="1"/>
      <c r="T808" s="1"/>
      <c r="U808" s="1"/>
    </row>
    <row r="809" spans="1:21">
      <c r="A809" s="3"/>
      <c r="B809" s="4"/>
      <c r="C809" s="71"/>
      <c r="D809" s="72"/>
      <c r="E809" s="71"/>
      <c r="F809" s="71"/>
      <c r="G809" s="2"/>
      <c r="H809" s="1"/>
      <c r="I809" s="11"/>
      <c r="M809" s="1"/>
      <c r="N809" s="1"/>
      <c r="O809" s="1"/>
      <c r="P809" s="1"/>
      <c r="Q809" s="1"/>
      <c r="R809" s="1"/>
      <c r="S809" s="1"/>
      <c r="T809" s="1"/>
      <c r="U809" s="1"/>
    </row>
    <row r="810" spans="1:21">
      <c r="A810" s="3"/>
      <c r="B810" s="4"/>
      <c r="C810" s="71"/>
      <c r="D810" s="72"/>
      <c r="E810" s="71"/>
      <c r="F810" s="71"/>
      <c r="G810" s="2"/>
      <c r="H810" s="1"/>
      <c r="I810" s="11"/>
      <c r="M810" s="1"/>
      <c r="N810" s="1"/>
      <c r="O810" s="1"/>
      <c r="P810" s="1"/>
      <c r="Q810" s="1"/>
      <c r="R810" s="1"/>
      <c r="S810" s="1"/>
      <c r="T810" s="1"/>
      <c r="U810" s="1"/>
    </row>
    <row r="811" spans="1:21">
      <c r="A811" s="3"/>
      <c r="B811" s="4"/>
      <c r="C811" s="71"/>
      <c r="D811" s="72"/>
      <c r="E811" s="71"/>
      <c r="F811" s="71"/>
      <c r="G811" s="2"/>
      <c r="H811" s="1"/>
      <c r="I811" s="11"/>
      <c r="M811" s="1"/>
      <c r="N811" s="1"/>
      <c r="O811" s="1"/>
      <c r="P811" s="1"/>
      <c r="Q811" s="1"/>
      <c r="R811" s="1"/>
      <c r="S811" s="1"/>
      <c r="T811" s="1"/>
      <c r="U811" s="1"/>
    </row>
    <row r="812" spans="1:21">
      <c r="A812" s="3"/>
      <c r="B812" s="4"/>
      <c r="C812" s="71"/>
      <c r="D812" s="72"/>
      <c r="E812" s="71"/>
      <c r="F812" s="71"/>
      <c r="G812" s="2"/>
      <c r="H812" s="1"/>
      <c r="I812" s="11"/>
      <c r="M812" s="1"/>
      <c r="N812" s="1"/>
      <c r="O812" s="1"/>
      <c r="P812" s="1"/>
      <c r="Q812" s="1"/>
      <c r="R812" s="1"/>
      <c r="S812" s="1"/>
      <c r="T812" s="1"/>
      <c r="U812" s="1"/>
    </row>
    <row r="813" spans="1:21">
      <c r="A813" s="3"/>
      <c r="B813" s="4"/>
      <c r="C813" s="71"/>
      <c r="D813" s="72"/>
      <c r="E813" s="71"/>
      <c r="F813" s="71"/>
      <c r="G813" s="2"/>
      <c r="H813" s="1"/>
      <c r="I813" s="11"/>
      <c r="M813" s="1"/>
      <c r="N813" s="1"/>
      <c r="O813" s="1"/>
      <c r="P813" s="1"/>
      <c r="Q813" s="1"/>
      <c r="R813" s="1"/>
      <c r="S813" s="1"/>
      <c r="T813" s="1"/>
      <c r="U813" s="1"/>
    </row>
    <row r="814" spans="1:21">
      <c r="A814" s="3"/>
      <c r="B814" s="4"/>
      <c r="C814" s="71"/>
      <c r="D814" s="72"/>
      <c r="E814" s="71"/>
      <c r="F814" s="71"/>
      <c r="G814" s="2"/>
      <c r="H814" s="1"/>
      <c r="I814" s="11"/>
      <c r="M814" s="1"/>
      <c r="N814" s="1"/>
      <c r="O814" s="1"/>
      <c r="P814" s="1"/>
      <c r="Q814" s="1"/>
      <c r="R814" s="1"/>
      <c r="S814" s="1"/>
      <c r="T814" s="1"/>
      <c r="U814" s="1"/>
    </row>
    <row r="815" spans="1:21">
      <c r="A815" s="3"/>
      <c r="B815" s="4"/>
      <c r="C815" s="71"/>
      <c r="D815" s="72"/>
      <c r="E815" s="71"/>
      <c r="F815" s="71"/>
      <c r="G815" s="2"/>
      <c r="H815" s="1"/>
      <c r="I815" s="11"/>
      <c r="M815" s="1"/>
      <c r="N815" s="1"/>
      <c r="O815" s="1"/>
      <c r="P815" s="1"/>
      <c r="Q815" s="1"/>
      <c r="R815" s="1"/>
      <c r="S815" s="1"/>
      <c r="T815" s="1"/>
      <c r="U815" s="1"/>
    </row>
    <row r="816" spans="1:21">
      <c r="A816" s="3"/>
      <c r="B816" s="4"/>
      <c r="C816" s="71"/>
      <c r="D816" s="72"/>
      <c r="E816" s="71"/>
      <c r="F816" s="71"/>
      <c r="G816" s="2"/>
      <c r="H816" s="1"/>
      <c r="I816" s="11"/>
      <c r="M816" s="1"/>
      <c r="N816" s="1"/>
      <c r="O816" s="1"/>
      <c r="P816" s="1"/>
      <c r="Q816" s="1"/>
      <c r="R816" s="1"/>
      <c r="S816" s="1"/>
      <c r="T816" s="1"/>
      <c r="U816" s="1"/>
    </row>
    <row r="817" spans="1:21">
      <c r="A817" s="3"/>
      <c r="B817" s="4"/>
      <c r="C817" s="71"/>
      <c r="D817" s="72"/>
      <c r="E817" s="71"/>
      <c r="F817" s="71"/>
      <c r="G817" s="2"/>
      <c r="H817" s="1"/>
      <c r="I817" s="11"/>
      <c r="M817" s="1"/>
      <c r="N817" s="1"/>
      <c r="O817" s="1"/>
      <c r="P817" s="1"/>
      <c r="Q817" s="1"/>
      <c r="R817" s="1"/>
      <c r="S817" s="1"/>
      <c r="T817" s="1"/>
      <c r="U817" s="1"/>
    </row>
    <row r="818" spans="1:21">
      <c r="A818" s="3"/>
      <c r="B818" s="4"/>
      <c r="C818" s="71"/>
      <c r="D818" s="72"/>
      <c r="E818" s="71"/>
      <c r="F818" s="71"/>
      <c r="G818" s="2"/>
      <c r="H818" s="1"/>
      <c r="I818" s="11"/>
      <c r="M818" s="1"/>
      <c r="N818" s="1"/>
      <c r="O818" s="1"/>
      <c r="P818" s="1"/>
      <c r="Q818" s="1"/>
      <c r="R818" s="1"/>
      <c r="S818" s="1"/>
      <c r="T818" s="1"/>
      <c r="U818" s="1"/>
    </row>
    <row r="819" spans="1:21">
      <c r="A819" s="3"/>
      <c r="B819" s="4"/>
      <c r="C819" s="71"/>
      <c r="D819" s="72"/>
      <c r="E819" s="71"/>
      <c r="F819" s="71"/>
      <c r="G819" s="2"/>
      <c r="H819" s="1"/>
      <c r="I819" s="11"/>
      <c r="M819" s="1"/>
      <c r="N819" s="1"/>
      <c r="O819" s="1"/>
      <c r="P819" s="1"/>
      <c r="Q819" s="1"/>
      <c r="R819" s="1"/>
      <c r="S819" s="1"/>
      <c r="T819" s="1"/>
      <c r="U819" s="1"/>
    </row>
    <row r="820" spans="1:21">
      <c r="A820" s="3"/>
      <c r="B820" s="4"/>
      <c r="C820" s="71"/>
      <c r="D820" s="72"/>
      <c r="E820" s="71"/>
      <c r="F820" s="71"/>
      <c r="G820" s="2"/>
      <c r="H820" s="1"/>
      <c r="I820" s="11"/>
      <c r="M820" s="1"/>
      <c r="N820" s="1"/>
      <c r="O820" s="1"/>
      <c r="P820" s="1"/>
      <c r="Q820" s="1"/>
      <c r="R820" s="1"/>
      <c r="S820" s="1"/>
      <c r="T820" s="1"/>
      <c r="U820" s="1"/>
    </row>
    <row r="821" spans="1:21">
      <c r="A821" s="3"/>
      <c r="B821" s="4"/>
      <c r="C821" s="71"/>
      <c r="D821" s="72"/>
      <c r="E821" s="71"/>
      <c r="F821" s="71"/>
      <c r="G821" s="2"/>
      <c r="H821" s="1"/>
      <c r="I821" s="11"/>
      <c r="M821" s="1"/>
      <c r="N821" s="1"/>
      <c r="O821" s="1"/>
      <c r="P821" s="1"/>
      <c r="Q821" s="1"/>
      <c r="R821" s="1"/>
      <c r="S821" s="1"/>
      <c r="T821" s="1"/>
      <c r="U821" s="1"/>
    </row>
    <row r="822" spans="1:21">
      <c r="A822" s="3"/>
      <c r="B822" s="4"/>
      <c r="C822" s="71"/>
      <c r="D822" s="72"/>
      <c r="E822" s="71"/>
      <c r="F822" s="71"/>
      <c r="G822" s="2"/>
      <c r="H822" s="1"/>
      <c r="I822" s="11"/>
      <c r="M822" s="1"/>
      <c r="N822" s="1"/>
      <c r="O822" s="1"/>
      <c r="P822" s="1"/>
      <c r="Q822" s="1"/>
      <c r="R822" s="1"/>
      <c r="S822" s="1"/>
      <c r="T822" s="1"/>
      <c r="U822" s="1"/>
    </row>
    <row r="823" spans="1:21">
      <c r="A823" s="3"/>
      <c r="B823" s="4"/>
      <c r="C823" s="71"/>
      <c r="D823" s="72"/>
      <c r="E823" s="71"/>
      <c r="F823" s="71"/>
      <c r="G823" s="2"/>
      <c r="H823" s="1"/>
      <c r="I823" s="11"/>
      <c r="M823" s="1"/>
      <c r="N823" s="1"/>
      <c r="O823" s="1"/>
      <c r="P823" s="1"/>
      <c r="Q823" s="1"/>
      <c r="R823" s="1"/>
      <c r="S823" s="1"/>
      <c r="T823" s="1"/>
      <c r="U823" s="1"/>
    </row>
    <row r="824" spans="1:21">
      <c r="A824" s="3"/>
      <c r="B824" s="4"/>
      <c r="C824" s="71"/>
      <c r="D824" s="72"/>
      <c r="E824" s="71"/>
      <c r="F824" s="71"/>
      <c r="G824" s="2"/>
      <c r="H824" s="1"/>
      <c r="I824" s="11"/>
      <c r="M824" s="1"/>
      <c r="N824" s="1"/>
      <c r="O824" s="1"/>
      <c r="P824" s="1"/>
      <c r="Q824" s="1"/>
      <c r="R824" s="1"/>
      <c r="S824" s="1"/>
      <c r="T824" s="1"/>
      <c r="U824" s="1"/>
    </row>
    <row r="825" spans="1:21">
      <c r="A825" s="3"/>
      <c r="B825" s="4"/>
      <c r="C825" s="71"/>
      <c r="D825" s="72"/>
      <c r="E825" s="71"/>
      <c r="F825" s="71"/>
      <c r="G825" s="2"/>
      <c r="H825" s="1"/>
      <c r="I825" s="11"/>
      <c r="M825" s="1"/>
      <c r="N825" s="1"/>
      <c r="O825" s="1"/>
      <c r="P825" s="1"/>
      <c r="Q825" s="1"/>
      <c r="R825" s="1"/>
      <c r="S825" s="1"/>
      <c r="T825" s="1"/>
      <c r="U825" s="1"/>
    </row>
    <row r="826" spans="1:21">
      <c r="A826" s="3"/>
      <c r="B826" s="4"/>
      <c r="C826" s="71"/>
      <c r="D826" s="72"/>
      <c r="E826" s="71"/>
      <c r="F826" s="71"/>
      <c r="G826" s="2"/>
      <c r="H826" s="1"/>
      <c r="I826" s="11"/>
      <c r="M826" s="1"/>
      <c r="N826" s="1"/>
      <c r="O826" s="1"/>
      <c r="P826" s="1"/>
      <c r="Q826" s="1"/>
      <c r="R826" s="1"/>
      <c r="S826" s="1"/>
      <c r="T826" s="1"/>
      <c r="U826" s="1"/>
    </row>
    <row r="827" spans="1:21">
      <c r="A827" s="3"/>
      <c r="B827" s="4"/>
      <c r="C827" s="71"/>
      <c r="D827" s="72"/>
      <c r="E827" s="71"/>
      <c r="F827" s="71"/>
      <c r="G827" s="2"/>
      <c r="H827" s="1"/>
      <c r="I827" s="11"/>
      <c r="M827" s="1"/>
      <c r="N827" s="1"/>
      <c r="O827" s="1"/>
      <c r="P827" s="1"/>
      <c r="Q827" s="1"/>
      <c r="R827" s="1"/>
      <c r="S827" s="1"/>
      <c r="T827" s="1"/>
      <c r="U827" s="1"/>
    </row>
    <row r="828" spans="1:21">
      <c r="A828" s="3"/>
      <c r="B828" s="4"/>
      <c r="C828" s="71"/>
      <c r="D828" s="72"/>
      <c r="E828" s="71"/>
      <c r="F828" s="71"/>
      <c r="G828" s="2"/>
      <c r="H828" s="1"/>
      <c r="I828" s="11"/>
      <c r="M828" s="1"/>
      <c r="N828" s="1"/>
      <c r="O828" s="1"/>
      <c r="P828" s="1"/>
      <c r="Q828" s="1"/>
      <c r="R828" s="1"/>
      <c r="S828" s="1"/>
      <c r="T828" s="1"/>
      <c r="U828" s="1"/>
    </row>
    <row r="829" spans="1:21">
      <c r="A829" s="3"/>
      <c r="B829" s="4"/>
      <c r="C829" s="71"/>
      <c r="D829" s="72"/>
      <c r="E829" s="71"/>
      <c r="F829" s="71"/>
      <c r="G829" s="2"/>
      <c r="H829" s="1"/>
      <c r="I829" s="11"/>
      <c r="M829" s="1"/>
      <c r="N829" s="1"/>
      <c r="O829" s="1"/>
      <c r="P829" s="1"/>
      <c r="Q829" s="1"/>
      <c r="R829" s="1"/>
      <c r="S829" s="1"/>
      <c r="T829" s="1"/>
      <c r="U829" s="1"/>
    </row>
    <row r="830" spans="1:21">
      <c r="A830" s="3"/>
      <c r="B830" s="4"/>
      <c r="C830" s="71"/>
      <c r="D830" s="72"/>
      <c r="E830" s="71"/>
      <c r="F830" s="71"/>
      <c r="G830" s="2"/>
      <c r="H830" s="1"/>
      <c r="I830" s="11"/>
      <c r="M830" s="1"/>
      <c r="N830" s="1"/>
      <c r="O830" s="1"/>
      <c r="P830" s="1"/>
      <c r="Q830" s="1"/>
      <c r="R830" s="1"/>
      <c r="S830" s="1"/>
      <c r="T830" s="1"/>
      <c r="U830" s="1"/>
    </row>
    <row r="831" spans="1:21">
      <c r="A831" s="3"/>
      <c r="B831" s="4"/>
      <c r="C831" s="71"/>
      <c r="D831" s="72"/>
      <c r="E831" s="71"/>
      <c r="F831" s="71"/>
      <c r="G831" s="2"/>
      <c r="H831" s="1"/>
      <c r="I831" s="11"/>
      <c r="M831" s="1"/>
      <c r="N831" s="1"/>
      <c r="O831" s="1"/>
      <c r="P831" s="1"/>
      <c r="Q831" s="1"/>
      <c r="R831" s="1"/>
      <c r="S831" s="1"/>
      <c r="T831" s="1"/>
      <c r="U831" s="1"/>
    </row>
    <row r="832" spans="1:21">
      <c r="A832" s="3"/>
      <c r="B832" s="4"/>
      <c r="C832" s="71"/>
      <c r="D832" s="72"/>
      <c r="E832" s="71"/>
      <c r="F832" s="71"/>
      <c r="G832" s="2"/>
      <c r="H832" s="1"/>
      <c r="I832" s="11"/>
      <c r="M832" s="1"/>
      <c r="N832" s="1"/>
      <c r="O832" s="1"/>
      <c r="P832" s="1"/>
      <c r="Q832" s="1"/>
      <c r="R832" s="1"/>
      <c r="S832" s="1"/>
      <c r="T832" s="1"/>
      <c r="U832" s="1"/>
    </row>
    <row r="833" spans="1:21">
      <c r="A833" s="3"/>
      <c r="B833" s="4"/>
      <c r="C833" s="71"/>
      <c r="D833" s="72"/>
      <c r="E833" s="71"/>
      <c r="F833" s="71"/>
      <c r="G833" s="2"/>
      <c r="H833" s="1"/>
      <c r="I833" s="11"/>
      <c r="M833" s="1"/>
      <c r="N833" s="1"/>
      <c r="O833" s="1"/>
      <c r="P833" s="1"/>
      <c r="Q833" s="1"/>
      <c r="R833" s="1"/>
      <c r="S833" s="1"/>
      <c r="T833" s="1"/>
      <c r="U833" s="1"/>
    </row>
    <row r="834" spans="1:21">
      <c r="A834" s="3"/>
      <c r="B834" s="4"/>
      <c r="C834" s="71"/>
      <c r="D834" s="72"/>
      <c r="E834" s="71"/>
      <c r="F834" s="71"/>
      <c r="G834" s="2"/>
      <c r="H834" s="1"/>
      <c r="I834" s="11"/>
      <c r="M834" s="1"/>
      <c r="N834" s="1"/>
      <c r="O834" s="1"/>
      <c r="P834" s="1"/>
      <c r="Q834" s="1"/>
      <c r="R834" s="1"/>
      <c r="S834" s="1"/>
      <c r="T834" s="1"/>
      <c r="U834" s="1"/>
    </row>
    <row r="835" spans="1:21">
      <c r="A835" s="3"/>
      <c r="B835" s="4"/>
      <c r="C835" s="71"/>
      <c r="D835" s="72"/>
      <c r="E835" s="71"/>
      <c r="F835" s="71"/>
      <c r="G835" s="2"/>
      <c r="H835" s="1"/>
      <c r="I835" s="11"/>
      <c r="M835" s="1"/>
      <c r="N835" s="1"/>
      <c r="O835" s="1"/>
      <c r="P835" s="1"/>
      <c r="Q835" s="1"/>
      <c r="R835" s="1"/>
      <c r="S835" s="1"/>
      <c r="T835" s="1"/>
      <c r="U835" s="1"/>
    </row>
    <row r="836" spans="1:21">
      <c r="A836" s="3"/>
      <c r="B836" s="4"/>
      <c r="C836" s="71"/>
      <c r="D836" s="72"/>
      <c r="E836" s="71"/>
      <c r="F836" s="71"/>
      <c r="G836" s="2"/>
      <c r="H836" s="1"/>
      <c r="I836" s="11"/>
      <c r="M836" s="1"/>
      <c r="N836" s="1"/>
      <c r="O836" s="1"/>
      <c r="P836" s="1"/>
      <c r="Q836" s="1"/>
      <c r="R836" s="1"/>
      <c r="S836" s="1"/>
      <c r="T836" s="1"/>
      <c r="U836" s="1"/>
    </row>
    <row r="837" spans="1:21">
      <c r="A837" s="3"/>
      <c r="B837" s="4"/>
      <c r="C837" s="71"/>
      <c r="D837" s="72"/>
      <c r="E837" s="71"/>
      <c r="F837" s="71"/>
      <c r="G837" s="2"/>
      <c r="H837" s="1"/>
      <c r="I837" s="11"/>
      <c r="M837" s="1"/>
      <c r="N837" s="1"/>
      <c r="O837" s="1"/>
      <c r="P837" s="1"/>
      <c r="Q837" s="1"/>
      <c r="R837" s="1"/>
      <c r="S837" s="1"/>
      <c r="T837" s="1"/>
      <c r="U837" s="1"/>
    </row>
    <row r="838" spans="1:21">
      <c r="A838" s="3"/>
      <c r="B838" s="4"/>
      <c r="C838" s="71"/>
      <c r="D838" s="72"/>
      <c r="E838" s="71"/>
      <c r="F838" s="71"/>
      <c r="G838" s="2"/>
      <c r="H838" s="1"/>
      <c r="I838" s="11"/>
      <c r="M838" s="1"/>
      <c r="N838" s="1"/>
      <c r="O838" s="1"/>
      <c r="P838" s="1"/>
      <c r="Q838" s="1"/>
      <c r="R838" s="1"/>
      <c r="S838" s="1"/>
      <c r="T838" s="1"/>
      <c r="U838" s="1"/>
    </row>
    <row r="839" spans="1:21">
      <c r="A839" s="3"/>
      <c r="B839" s="4"/>
      <c r="C839" s="71"/>
      <c r="D839" s="72"/>
      <c r="E839" s="71"/>
      <c r="F839" s="71"/>
      <c r="G839" s="2"/>
      <c r="H839" s="1"/>
      <c r="I839" s="11"/>
      <c r="M839" s="1"/>
      <c r="N839" s="1"/>
      <c r="O839" s="1"/>
      <c r="P839" s="1"/>
      <c r="Q839" s="1"/>
      <c r="R839" s="1"/>
      <c r="S839" s="1"/>
      <c r="T839" s="1"/>
      <c r="U839" s="1"/>
    </row>
    <row r="840" spans="1:21">
      <c r="A840" s="3"/>
      <c r="B840" s="4"/>
      <c r="C840" s="71"/>
      <c r="D840" s="72"/>
      <c r="E840" s="71"/>
      <c r="F840" s="71"/>
      <c r="G840" s="2"/>
      <c r="H840" s="1"/>
      <c r="I840" s="11"/>
      <c r="M840" s="1"/>
      <c r="N840" s="1"/>
      <c r="O840" s="1"/>
      <c r="P840" s="1"/>
      <c r="Q840" s="1"/>
      <c r="R840" s="1"/>
      <c r="S840" s="1"/>
      <c r="T840" s="1"/>
      <c r="U840" s="1"/>
    </row>
    <row r="841" spans="1:21">
      <c r="A841" s="3"/>
      <c r="B841" s="4"/>
      <c r="C841" s="71"/>
      <c r="D841" s="72"/>
      <c r="E841" s="71"/>
      <c r="F841" s="71"/>
      <c r="G841" s="2"/>
      <c r="H841" s="1"/>
      <c r="I841" s="11"/>
      <c r="M841" s="1"/>
      <c r="N841" s="1"/>
      <c r="O841" s="1"/>
      <c r="P841" s="1"/>
      <c r="Q841" s="1"/>
      <c r="R841" s="1"/>
      <c r="S841" s="1"/>
      <c r="T841" s="1"/>
      <c r="U841" s="1"/>
    </row>
    <row r="842" spans="1:21">
      <c r="A842" s="3"/>
      <c r="B842" s="4"/>
      <c r="C842" s="71"/>
      <c r="D842" s="72"/>
      <c r="E842" s="71"/>
      <c r="F842" s="71"/>
      <c r="G842" s="2"/>
      <c r="H842" s="1"/>
      <c r="I842" s="11"/>
      <c r="M842" s="1"/>
      <c r="N842" s="1"/>
      <c r="O842" s="1"/>
      <c r="P842" s="1"/>
      <c r="Q842" s="1"/>
      <c r="R842" s="1"/>
      <c r="S842" s="1"/>
      <c r="T842" s="1"/>
      <c r="U842" s="1"/>
    </row>
    <row r="843" spans="1:21">
      <c r="A843" s="3"/>
      <c r="B843" s="4"/>
      <c r="C843" s="71"/>
      <c r="D843" s="72"/>
      <c r="E843" s="71"/>
      <c r="F843" s="71"/>
      <c r="G843" s="2"/>
      <c r="H843" s="1"/>
      <c r="I843" s="11"/>
      <c r="M843" s="1"/>
      <c r="N843" s="1"/>
      <c r="O843" s="1"/>
      <c r="P843" s="1"/>
      <c r="Q843" s="1"/>
      <c r="R843" s="1"/>
      <c r="S843" s="1"/>
      <c r="T843" s="1"/>
      <c r="U843" s="1"/>
    </row>
    <row r="844" spans="1:21">
      <c r="A844" s="3"/>
      <c r="B844" s="4"/>
      <c r="C844" s="71"/>
      <c r="D844" s="72"/>
      <c r="E844" s="71"/>
      <c r="F844" s="71"/>
      <c r="G844" s="2"/>
      <c r="H844" s="1"/>
      <c r="I844" s="11"/>
      <c r="M844" s="1"/>
      <c r="N844" s="1"/>
      <c r="O844" s="1"/>
      <c r="P844" s="1"/>
      <c r="Q844" s="1"/>
      <c r="R844" s="1"/>
      <c r="S844" s="1"/>
      <c r="T844" s="1"/>
      <c r="U844" s="1"/>
    </row>
    <row r="845" spans="1:21">
      <c r="A845" s="3"/>
      <c r="B845" s="4"/>
      <c r="C845" s="71"/>
      <c r="D845" s="72"/>
      <c r="E845" s="71"/>
      <c r="F845" s="71"/>
      <c r="G845" s="2"/>
      <c r="H845" s="1"/>
      <c r="I845" s="11"/>
      <c r="M845" s="1"/>
      <c r="N845" s="1"/>
      <c r="O845" s="1"/>
      <c r="P845" s="1"/>
      <c r="Q845" s="1"/>
      <c r="R845" s="1"/>
      <c r="S845" s="1"/>
      <c r="T845" s="1"/>
      <c r="U845" s="1"/>
    </row>
    <row r="846" spans="1:21">
      <c r="A846" s="3"/>
      <c r="B846" s="4"/>
      <c r="C846" s="71"/>
      <c r="D846" s="72"/>
      <c r="E846" s="71"/>
      <c r="F846" s="71"/>
      <c r="G846" s="2"/>
      <c r="H846" s="1"/>
      <c r="I846" s="11"/>
      <c r="M846" s="1"/>
      <c r="N846" s="1"/>
      <c r="O846" s="1"/>
      <c r="P846" s="1"/>
      <c r="Q846" s="1"/>
      <c r="R846" s="1"/>
      <c r="S846" s="1"/>
      <c r="T846" s="1"/>
      <c r="U846" s="1"/>
    </row>
    <row r="847" spans="1:21">
      <c r="A847" s="3"/>
      <c r="B847" s="4"/>
      <c r="C847" s="71"/>
      <c r="D847" s="72"/>
      <c r="E847" s="71"/>
      <c r="F847" s="71"/>
      <c r="G847" s="2"/>
      <c r="H847" s="1"/>
      <c r="I847" s="11"/>
      <c r="M847" s="1"/>
      <c r="N847" s="1"/>
      <c r="O847" s="1"/>
      <c r="P847" s="1"/>
      <c r="Q847" s="1"/>
      <c r="R847" s="1"/>
      <c r="S847" s="1"/>
      <c r="T847" s="1"/>
      <c r="U847" s="1"/>
    </row>
    <row r="848" spans="1:21">
      <c r="A848" s="3"/>
      <c r="B848" s="4"/>
      <c r="C848" s="71"/>
      <c r="D848" s="72"/>
      <c r="E848" s="71"/>
      <c r="F848" s="71"/>
      <c r="G848" s="2"/>
      <c r="H848" s="1"/>
      <c r="I848" s="11"/>
      <c r="M848" s="1"/>
      <c r="N848" s="1"/>
      <c r="O848" s="1"/>
      <c r="P848" s="1"/>
      <c r="Q848" s="1"/>
      <c r="R848" s="1"/>
      <c r="S848" s="1"/>
      <c r="T848" s="1"/>
      <c r="U848" s="1"/>
    </row>
    <row r="849" spans="1:21">
      <c r="A849" s="3"/>
      <c r="B849" s="4"/>
      <c r="C849" s="71"/>
      <c r="D849" s="72"/>
      <c r="E849" s="71"/>
      <c r="F849" s="71"/>
      <c r="G849" s="2"/>
      <c r="H849" s="1"/>
      <c r="I849" s="11"/>
      <c r="M849" s="1"/>
      <c r="N849" s="1"/>
      <c r="O849" s="1"/>
      <c r="P849" s="1"/>
      <c r="Q849" s="1"/>
      <c r="R849" s="1"/>
      <c r="S849" s="1"/>
      <c r="T849" s="1"/>
      <c r="U849" s="1"/>
    </row>
    <row r="850" spans="1:21">
      <c r="A850" s="3"/>
      <c r="B850" s="4"/>
      <c r="C850" s="71"/>
      <c r="D850" s="72"/>
      <c r="E850" s="71"/>
      <c r="F850" s="71"/>
      <c r="G850" s="2"/>
      <c r="H850" s="1"/>
      <c r="I850" s="11"/>
      <c r="M850" s="1"/>
      <c r="N850" s="1"/>
      <c r="O850" s="1"/>
      <c r="P850" s="1"/>
      <c r="Q850" s="1"/>
      <c r="R850" s="1"/>
      <c r="S850" s="1"/>
      <c r="T850" s="1"/>
      <c r="U850" s="1"/>
    </row>
    <row r="851" spans="1:21">
      <c r="A851" s="3"/>
      <c r="B851" s="4"/>
      <c r="C851" s="71"/>
      <c r="D851" s="72"/>
      <c r="E851" s="71"/>
      <c r="F851" s="71"/>
      <c r="G851" s="2"/>
      <c r="H851" s="1"/>
      <c r="I851" s="11"/>
      <c r="M851" s="1"/>
      <c r="N851" s="1"/>
      <c r="O851" s="1"/>
      <c r="P851" s="1"/>
      <c r="Q851" s="1"/>
      <c r="R851" s="1"/>
      <c r="S851" s="1"/>
      <c r="T851" s="1"/>
      <c r="U851" s="1"/>
    </row>
    <row r="852" spans="1:21">
      <c r="A852" s="3"/>
      <c r="B852" s="4"/>
      <c r="C852" s="71"/>
      <c r="D852" s="72"/>
      <c r="E852" s="71"/>
      <c r="F852" s="71"/>
      <c r="G852" s="2"/>
      <c r="H852" s="1"/>
      <c r="I852" s="11"/>
      <c r="M852" s="1"/>
      <c r="N852" s="1"/>
      <c r="O852" s="1"/>
      <c r="P852" s="1"/>
      <c r="Q852" s="1"/>
      <c r="R852" s="1"/>
      <c r="S852" s="1"/>
      <c r="T852" s="1"/>
      <c r="U852" s="1"/>
    </row>
    <row r="853" spans="1:21">
      <c r="A853" s="3"/>
      <c r="B853" s="4"/>
      <c r="C853" s="71"/>
      <c r="D853" s="72"/>
      <c r="E853" s="71"/>
      <c r="F853" s="71"/>
      <c r="G853" s="2"/>
      <c r="H853" s="1"/>
      <c r="I853" s="11"/>
      <c r="M853" s="1"/>
      <c r="N853" s="1"/>
      <c r="O853" s="1"/>
      <c r="P853" s="1"/>
      <c r="Q853" s="1"/>
      <c r="R853" s="1"/>
      <c r="S853" s="1"/>
      <c r="T853" s="1"/>
      <c r="U853" s="1"/>
    </row>
    <row r="854" spans="1:21">
      <c r="A854" s="3"/>
      <c r="B854" s="4"/>
      <c r="C854" s="71"/>
      <c r="D854" s="72"/>
      <c r="E854" s="71"/>
      <c r="F854" s="71"/>
      <c r="G854" s="2"/>
      <c r="H854" s="1"/>
      <c r="I854" s="11"/>
      <c r="M854" s="1"/>
      <c r="N854" s="1"/>
      <c r="O854" s="1"/>
      <c r="P854" s="1"/>
      <c r="Q854" s="1"/>
      <c r="R854" s="1"/>
      <c r="S854" s="1"/>
      <c r="T854" s="1"/>
      <c r="U854" s="1"/>
    </row>
    <row r="855" spans="1:21">
      <c r="A855" s="3"/>
      <c r="B855" s="4"/>
      <c r="C855" s="71"/>
      <c r="D855" s="72"/>
      <c r="E855" s="71"/>
      <c r="F855" s="71"/>
      <c r="G855" s="2"/>
      <c r="H855" s="1"/>
      <c r="I855" s="11"/>
      <c r="M855" s="1"/>
      <c r="N855" s="1"/>
      <c r="O855" s="1"/>
      <c r="P855" s="1"/>
      <c r="Q855" s="1"/>
      <c r="R855" s="1"/>
      <c r="S855" s="1"/>
      <c r="T855" s="1"/>
      <c r="U855" s="1"/>
    </row>
    <row r="856" spans="1:21">
      <c r="A856" s="3"/>
      <c r="B856" s="4"/>
      <c r="C856" s="71"/>
      <c r="D856" s="72"/>
      <c r="E856" s="71"/>
      <c r="F856" s="71"/>
      <c r="G856" s="2"/>
      <c r="H856" s="1"/>
      <c r="I856" s="11"/>
      <c r="M856" s="1"/>
      <c r="N856" s="1"/>
      <c r="O856" s="1"/>
      <c r="P856" s="1"/>
      <c r="Q856" s="1"/>
      <c r="R856" s="1"/>
      <c r="S856" s="1"/>
      <c r="T856" s="1"/>
      <c r="U856" s="1"/>
    </row>
    <row r="857" spans="1:21">
      <c r="A857" s="3"/>
      <c r="B857" s="4"/>
      <c r="C857" s="71"/>
      <c r="D857" s="72"/>
      <c r="E857" s="71"/>
      <c r="F857" s="71"/>
      <c r="G857" s="2"/>
      <c r="H857" s="1"/>
      <c r="I857" s="11"/>
      <c r="M857" s="1"/>
      <c r="N857" s="1"/>
      <c r="O857" s="1"/>
      <c r="P857" s="1"/>
      <c r="Q857" s="1"/>
      <c r="R857" s="1"/>
      <c r="S857" s="1"/>
      <c r="T857" s="1"/>
      <c r="U857" s="1"/>
    </row>
    <row r="858" spans="1:21">
      <c r="A858" s="3"/>
      <c r="B858" s="4"/>
      <c r="C858" s="71"/>
      <c r="D858" s="72"/>
      <c r="E858" s="71"/>
      <c r="F858" s="71"/>
      <c r="G858" s="2"/>
      <c r="H858" s="1"/>
      <c r="I858" s="11"/>
      <c r="M858" s="1"/>
      <c r="N858" s="1"/>
      <c r="O858" s="1"/>
      <c r="P858" s="1"/>
      <c r="Q858" s="1"/>
      <c r="R858" s="1"/>
      <c r="S858" s="1"/>
      <c r="T858" s="1"/>
      <c r="U858" s="1"/>
    </row>
    <row r="859" spans="1:21">
      <c r="A859" s="3"/>
      <c r="B859" s="4"/>
      <c r="C859" s="71"/>
      <c r="D859" s="72"/>
      <c r="E859" s="71"/>
      <c r="F859" s="71"/>
      <c r="G859" s="2"/>
      <c r="H859" s="1"/>
      <c r="I859" s="11"/>
      <c r="M859" s="1"/>
      <c r="N859" s="1"/>
      <c r="O859" s="1"/>
      <c r="P859" s="1"/>
      <c r="Q859" s="1"/>
      <c r="R859" s="1"/>
      <c r="S859" s="1"/>
      <c r="T859" s="1"/>
      <c r="U859" s="1"/>
    </row>
    <row r="860" spans="1:21">
      <c r="A860" s="3"/>
      <c r="B860" s="4"/>
      <c r="C860" s="71"/>
      <c r="D860" s="72"/>
      <c r="E860" s="71"/>
      <c r="F860" s="71"/>
      <c r="G860" s="2"/>
      <c r="H860" s="1"/>
      <c r="I860" s="11"/>
      <c r="M860" s="1"/>
      <c r="N860" s="1"/>
      <c r="O860" s="1"/>
      <c r="P860" s="1"/>
      <c r="Q860" s="1"/>
      <c r="R860" s="1"/>
      <c r="S860" s="1"/>
      <c r="T860" s="1"/>
      <c r="U860" s="1"/>
    </row>
    <row r="861" spans="1:21">
      <c r="A861" s="3"/>
      <c r="B861" s="4"/>
      <c r="C861" s="71"/>
      <c r="D861" s="72"/>
      <c r="E861" s="71"/>
      <c r="F861" s="71"/>
      <c r="G861" s="2"/>
      <c r="H861" s="1"/>
      <c r="I861" s="11"/>
      <c r="M861" s="1"/>
      <c r="N861" s="1"/>
      <c r="O861" s="1"/>
      <c r="P861" s="1"/>
      <c r="Q861" s="1"/>
      <c r="R861" s="1"/>
      <c r="S861" s="1"/>
      <c r="T861" s="1"/>
      <c r="U861" s="1"/>
    </row>
    <row r="862" spans="1:21">
      <c r="A862" s="3"/>
      <c r="B862" s="4"/>
      <c r="C862" s="71"/>
      <c r="D862" s="72"/>
      <c r="E862" s="71"/>
      <c r="F862" s="71"/>
      <c r="G862" s="2"/>
      <c r="H862" s="1"/>
      <c r="I862" s="11"/>
      <c r="M862" s="1"/>
      <c r="N862" s="1"/>
      <c r="O862" s="1"/>
      <c r="P862" s="1"/>
      <c r="Q862" s="1"/>
      <c r="R862" s="1"/>
      <c r="S862" s="1"/>
      <c r="T862" s="1"/>
      <c r="U862" s="1"/>
    </row>
    <row r="863" spans="1:21">
      <c r="A863" s="3"/>
      <c r="B863" s="4"/>
      <c r="C863" s="71"/>
      <c r="D863" s="72"/>
      <c r="E863" s="71"/>
      <c r="F863" s="71"/>
      <c r="G863" s="2"/>
      <c r="H863" s="1"/>
      <c r="I863" s="11"/>
      <c r="M863" s="1"/>
      <c r="N863" s="1"/>
      <c r="O863" s="1"/>
      <c r="P863" s="1"/>
      <c r="Q863" s="1"/>
      <c r="R863" s="1"/>
      <c r="S863" s="1"/>
      <c r="T863" s="1"/>
      <c r="U863" s="1"/>
    </row>
    <row r="864" spans="1:21">
      <c r="A864" s="3"/>
      <c r="B864" s="4"/>
      <c r="C864" s="71"/>
      <c r="D864" s="72"/>
      <c r="E864" s="71"/>
      <c r="F864" s="71"/>
      <c r="G864" s="2"/>
      <c r="H864" s="1"/>
      <c r="I864" s="11"/>
      <c r="M864" s="1"/>
      <c r="N864" s="1"/>
      <c r="O864" s="1"/>
      <c r="P864" s="1"/>
      <c r="Q864" s="1"/>
      <c r="R864" s="1"/>
      <c r="S864" s="1"/>
      <c r="T864" s="1"/>
      <c r="U864" s="1"/>
    </row>
    <row r="865" spans="1:21">
      <c r="A865" s="3"/>
      <c r="B865" s="4"/>
      <c r="C865" s="71"/>
      <c r="D865" s="72"/>
      <c r="E865" s="71"/>
      <c r="F865" s="71"/>
      <c r="G865" s="2"/>
      <c r="H865" s="1"/>
      <c r="I865" s="11"/>
      <c r="M865" s="1"/>
      <c r="N865" s="1"/>
      <c r="O865" s="1"/>
      <c r="P865" s="1"/>
      <c r="Q865" s="1"/>
      <c r="R865" s="1"/>
      <c r="S865" s="1"/>
      <c r="T865" s="1"/>
      <c r="U865" s="1"/>
    </row>
    <row r="866" spans="1:21">
      <c r="A866" s="3"/>
      <c r="B866" s="4"/>
      <c r="C866" s="71"/>
      <c r="D866" s="72"/>
      <c r="E866" s="71"/>
      <c r="F866" s="71"/>
      <c r="G866" s="2"/>
      <c r="H866" s="1"/>
      <c r="I866" s="11"/>
      <c r="M866" s="1"/>
      <c r="N866" s="1"/>
      <c r="O866" s="1"/>
      <c r="P866" s="1"/>
      <c r="Q866" s="1"/>
      <c r="R866" s="1"/>
      <c r="S866" s="1"/>
      <c r="T866" s="1"/>
      <c r="U866" s="1"/>
    </row>
    <row r="867" spans="1:21">
      <c r="A867" s="3"/>
      <c r="B867" s="4"/>
      <c r="C867" s="71"/>
      <c r="D867" s="72"/>
      <c r="E867" s="71"/>
      <c r="F867" s="71"/>
      <c r="G867" s="2"/>
      <c r="H867" s="1"/>
      <c r="I867" s="11"/>
      <c r="M867" s="1"/>
      <c r="N867" s="1"/>
      <c r="O867" s="1"/>
      <c r="P867" s="1"/>
      <c r="Q867" s="1"/>
      <c r="R867" s="1"/>
      <c r="S867" s="1"/>
      <c r="T867" s="1"/>
      <c r="U867" s="1"/>
    </row>
    <row r="868" spans="1:21">
      <c r="A868" s="3"/>
      <c r="B868" s="4"/>
      <c r="C868" s="71"/>
      <c r="D868" s="72"/>
      <c r="E868" s="71"/>
      <c r="F868" s="71"/>
      <c r="G868" s="2"/>
      <c r="H868" s="1"/>
      <c r="I868" s="11"/>
      <c r="M868" s="1"/>
      <c r="N868" s="1"/>
      <c r="O868" s="1"/>
      <c r="P868" s="1"/>
      <c r="Q868" s="1"/>
      <c r="R868" s="1"/>
      <c r="S868" s="1"/>
      <c r="T868" s="1"/>
      <c r="U868" s="1"/>
    </row>
    <row r="869" spans="1:21">
      <c r="A869" s="3"/>
      <c r="B869" s="4"/>
      <c r="C869" s="71"/>
      <c r="D869" s="72"/>
      <c r="E869" s="71"/>
      <c r="F869" s="71"/>
      <c r="G869" s="2"/>
      <c r="H869" s="1"/>
      <c r="I869" s="11"/>
      <c r="M869" s="1"/>
      <c r="N869" s="1"/>
      <c r="O869" s="1"/>
      <c r="P869" s="1"/>
      <c r="Q869" s="1"/>
      <c r="R869" s="1"/>
      <c r="S869" s="1"/>
      <c r="T869" s="1"/>
      <c r="U869" s="1"/>
    </row>
    <row r="870" spans="1:21">
      <c r="A870" s="3"/>
      <c r="B870" s="4"/>
      <c r="C870" s="71"/>
      <c r="D870" s="72"/>
      <c r="E870" s="71"/>
      <c r="F870" s="71"/>
      <c r="G870" s="2"/>
      <c r="H870" s="1"/>
      <c r="I870" s="11"/>
      <c r="M870" s="1"/>
      <c r="N870" s="1"/>
      <c r="O870" s="1"/>
      <c r="P870" s="1"/>
      <c r="Q870" s="1"/>
      <c r="R870" s="1"/>
      <c r="S870" s="1"/>
      <c r="T870" s="1"/>
      <c r="U870" s="1"/>
    </row>
    <row r="871" spans="1:21">
      <c r="A871" s="3"/>
      <c r="B871" s="4"/>
      <c r="C871" s="71"/>
      <c r="D871" s="72"/>
      <c r="E871" s="71"/>
      <c r="F871" s="71"/>
      <c r="G871" s="2"/>
      <c r="H871" s="1"/>
      <c r="I871" s="11"/>
      <c r="M871" s="1"/>
      <c r="N871" s="1"/>
      <c r="O871" s="1"/>
      <c r="P871" s="1"/>
      <c r="Q871" s="1"/>
      <c r="R871" s="1"/>
      <c r="S871" s="1"/>
      <c r="T871" s="1"/>
      <c r="U871" s="1"/>
    </row>
    <row r="872" spans="1:21">
      <c r="A872" s="3"/>
      <c r="B872" s="4"/>
      <c r="C872" s="71"/>
      <c r="D872" s="72"/>
      <c r="E872" s="71"/>
      <c r="F872" s="71"/>
      <c r="G872" s="2"/>
      <c r="H872" s="1"/>
      <c r="I872" s="11"/>
      <c r="M872" s="1"/>
      <c r="N872" s="1"/>
      <c r="O872" s="1"/>
      <c r="P872" s="1"/>
      <c r="Q872" s="1"/>
      <c r="R872" s="1"/>
      <c r="S872" s="1"/>
      <c r="T872" s="1"/>
      <c r="U872" s="1"/>
    </row>
    <row r="873" spans="1:21">
      <c r="A873" s="3"/>
      <c r="B873" s="4"/>
      <c r="C873" s="71"/>
      <c r="D873" s="72"/>
      <c r="E873" s="71"/>
      <c r="F873" s="71"/>
      <c r="G873" s="2"/>
      <c r="H873" s="1"/>
      <c r="I873" s="11"/>
      <c r="M873" s="1"/>
      <c r="N873" s="1"/>
      <c r="O873" s="1"/>
      <c r="P873" s="1"/>
      <c r="Q873" s="1"/>
      <c r="R873" s="1"/>
      <c r="S873" s="1"/>
      <c r="T873" s="1"/>
      <c r="U873" s="1"/>
    </row>
    <row r="874" spans="1:21">
      <c r="A874" s="3"/>
      <c r="B874" s="4"/>
      <c r="C874" s="71"/>
      <c r="D874" s="72"/>
      <c r="E874" s="71"/>
      <c r="F874" s="71"/>
      <c r="G874" s="2"/>
      <c r="H874" s="1"/>
      <c r="I874" s="11"/>
      <c r="M874" s="1"/>
      <c r="N874" s="1"/>
      <c r="O874" s="1"/>
      <c r="P874" s="1"/>
      <c r="Q874" s="1"/>
      <c r="R874" s="1"/>
      <c r="S874" s="1"/>
      <c r="T874" s="1"/>
      <c r="U874" s="1"/>
    </row>
    <row r="875" spans="1:21">
      <c r="A875" s="3"/>
      <c r="B875" s="4"/>
      <c r="C875" s="71"/>
      <c r="D875" s="72"/>
      <c r="E875" s="71"/>
      <c r="F875" s="71"/>
      <c r="G875" s="2"/>
      <c r="H875" s="1"/>
      <c r="I875" s="11"/>
      <c r="M875" s="1"/>
      <c r="N875" s="1"/>
      <c r="O875" s="1"/>
      <c r="P875" s="1"/>
      <c r="Q875" s="1"/>
      <c r="R875" s="1"/>
      <c r="S875" s="1"/>
      <c r="T875" s="1"/>
      <c r="U875" s="1"/>
    </row>
    <row r="876" spans="1:21">
      <c r="A876" s="3"/>
      <c r="B876" s="4"/>
      <c r="C876" s="71"/>
      <c r="D876" s="72"/>
      <c r="E876" s="71"/>
      <c r="F876" s="71"/>
      <c r="G876" s="2"/>
      <c r="H876" s="1"/>
      <c r="I876" s="11"/>
      <c r="M876" s="1"/>
      <c r="N876" s="1"/>
      <c r="O876" s="1"/>
      <c r="P876" s="1"/>
      <c r="Q876" s="1"/>
      <c r="R876" s="1"/>
      <c r="S876" s="1"/>
      <c r="T876" s="1"/>
      <c r="U876" s="1"/>
    </row>
    <row r="877" spans="1:21">
      <c r="A877" s="3"/>
      <c r="B877" s="4"/>
      <c r="C877" s="71"/>
      <c r="D877" s="72"/>
      <c r="E877" s="71"/>
      <c r="F877" s="71"/>
      <c r="G877" s="2"/>
      <c r="H877" s="1"/>
      <c r="I877" s="11"/>
      <c r="M877" s="1"/>
      <c r="N877" s="1"/>
      <c r="O877" s="1"/>
      <c r="P877" s="1"/>
      <c r="Q877" s="1"/>
      <c r="R877" s="1"/>
      <c r="S877" s="1"/>
      <c r="T877" s="1"/>
      <c r="U877" s="1"/>
    </row>
    <row r="878" spans="1:21">
      <c r="A878" s="3"/>
      <c r="B878" s="4"/>
      <c r="C878" s="71"/>
      <c r="D878" s="72"/>
      <c r="E878" s="71"/>
      <c r="F878" s="71"/>
      <c r="G878" s="2"/>
      <c r="H878" s="1"/>
      <c r="I878" s="11"/>
      <c r="M878" s="1"/>
      <c r="N878" s="1"/>
      <c r="O878" s="1"/>
      <c r="P878" s="1"/>
      <c r="Q878" s="1"/>
      <c r="R878" s="1"/>
      <c r="S878" s="1"/>
      <c r="T878" s="1"/>
      <c r="U878" s="1"/>
    </row>
    <row r="879" spans="1:21">
      <c r="A879" s="3"/>
      <c r="B879" s="4"/>
      <c r="C879" s="71"/>
      <c r="D879" s="72"/>
      <c r="E879" s="71"/>
      <c r="F879" s="71"/>
      <c r="G879" s="2"/>
      <c r="H879" s="1"/>
      <c r="I879" s="11"/>
      <c r="M879" s="1"/>
      <c r="N879" s="1"/>
      <c r="O879" s="1"/>
      <c r="P879" s="1"/>
      <c r="Q879" s="1"/>
      <c r="R879" s="1"/>
      <c r="S879" s="1"/>
      <c r="T879" s="1"/>
      <c r="U879" s="1"/>
    </row>
    <row r="880" spans="1:21">
      <c r="A880" s="3"/>
      <c r="B880" s="4"/>
      <c r="C880" s="71"/>
      <c r="D880" s="72"/>
      <c r="E880" s="71"/>
      <c r="F880" s="71"/>
      <c r="G880" s="2"/>
      <c r="H880" s="1"/>
      <c r="I880" s="11"/>
      <c r="M880" s="1"/>
      <c r="N880" s="1"/>
      <c r="O880" s="1"/>
      <c r="P880" s="1"/>
      <c r="Q880" s="1"/>
      <c r="R880" s="1"/>
      <c r="S880" s="1"/>
      <c r="T880" s="1"/>
      <c r="U880" s="1"/>
    </row>
    <row r="881" spans="1:21">
      <c r="A881" s="3"/>
      <c r="B881" s="4"/>
      <c r="C881" s="71"/>
      <c r="D881" s="72"/>
      <c r="E881" s="71"/>
      <c r="F881" s="71"/>
      <c r="G881" s="2"/>
      <c r="H881" s="1"/>
      <c r="I881" s="11"/>
      <c r="M881" s="1"/>
      <c r="N881" s="1"/>
      <c r="O881" s="1"/>
      <c r="P881" s="1"/>
      <c r="Q881" s="1"/>
      <c r="R881" s="1"/>
      <c r="S881" s="1"/>
      <c r="T881" s="1"/>
      <c r="U881" s="1"/>
    </row>
    <row r="882" spans="1:21">
      <c r="A882" s="3"/>
      <c r="B882" s="4"/>
      <c r="C882" s="71"/>
      <c r="D882" s="72"/>
      <c r="E882" s="71"/>
      <c r="F882" s="71"/>
      <c r="G882" s="2"/>
      <c r="H882" s="1"/>
      <c r="I882" s="11"/>
      <c r="M882" s="1"/>
      <c r="N882" s="1"/>
      <c r="O882" s="1"/>
      <c r="P882" s="1"/>
      <c r="Q882" s="1"/>
      <c r="R882" s="1"/>
      <c r="S882" s="1"/>
      <c r="T882" s="1"/>
      <c r="U882" s="1"/>
    </row>
    <row r="883" spans="1:21">
      <c r="A883" s="3"/>
      <c r="B883" s="4"/>
      <c r="C883" s="71"/>
      <c r="D883" s="72"/>
      <c r="E883" s="71"/>
      <c r="F883" s="71"/>
      <c r="G883" s="2"/>
      <c r="H883" s="1"/>
      <c r="I883" s="11"/>
      <c r="M883" s="1"/>
      <c r="N883" s="1"/>
      <c r="O883" s="1"/>
      <c r="P883" s="1"/>
      <c r="Q883" s="1"/>
      <c r="R883" s="1"/>
      <c r="S883" s="1"/>
      <c r="T883" s="1"/>
      <c r="U883" s="1"/>
    </row>
    <row r="884" spans="1:21">
      <c r="A884" s="3"/>
      <c r="B884" s="4"/>
      <c r="C884" s="71"/>
      <c r="D884" s="72"/>
      <c r="E884" s="71"/>
      <c r="F884" s="71"/>
      <c r="G884" s="2"/>
      <c r="H884" s="1"/>
      <c r="I884" s="11"/>
      <c r="M884" s="1"/>
      <c r="N884" s="1"/>
      <c r="O884" s="1"/>
      <c r="P884" s="1"/>
      <c r="Q884" s="1"/>
      <c r="R884" s="1"/>
      <c r="S884" s="1"/>
      <c r="T884" s="1"/>
      <c r="U884" s="1"/>
    </row>
    <row r="885" spans="1:21">
      <c r="A885" s="3"/>
      <c r="B885" s="4"/>
      <c r="C885" s="71"/>
      <c r="D885" s="72"/>
      <c r="E885" s="71"/>
      <c r="F885" s="71"/>
      <c r="G885" s="2"/>
      <c r="H885" s="1"/>
      <c r="I885" s="11"/>
      <c r="M885" s="1"/>
      <c r="N885" s="1"/>
      <c r="O885" s="1"/>
      <c r="P885" s="1"/>
      <c r="Q885" s="1"/>
      <c r="R885" s="1"/>
      <c r="S885" s="1"/>
      <c r="T885" s="1"/>
      <c r="U885" s="1"/>
    </row>
    <row r="886" spans="1:21">
      <c r="A886" s="3"/>
      <c r="B886" s="4"/>
      <c r="C886" s="71"/>
      <c r="D886" s="72"/>
      <c r="E886" s="71"/>
      <c r="F886" s="71"/>
      <c r="G886" s="2"/>
      <c r="H886" s="1"/>
      <c r="I886" s="11"/>
      <c r="M886" s="1"/>
      <c r="N886" s="1"/>
      <c r="O886" s="1"/>
      <c r="P886" s="1"/>
      <c r="Q886" s="1"/>
      <c r="R886" s="1"/>
      <c r="S886" s="1"/>
      <c r="T886" s="1"/>
      <c r="U886" s="1"/>
    </row>
    <row r="887" spans="1:21">
      <c r="A887" s="3"/>
      <c r="B887" s="4"/>
      <c r="C887" s="71"/>
      <c r="D887" s="72"/>
      <c r="E887" s="71"/>
      <c r="F887" s="71"/>
      <c r="G887" s="2"/>
      <c r="H887" s="1"/>
      <c r="I887" s="11"/>
      <c r="M887" s="1"/>
      <c r="N887" s="1"/>
      <c r="O887" s="1"/>
      <c r="P887" s="1"/>
      <c r="Q887" s="1"/>
      <c r="R887" s="1"/>
      <c r="S887" s="1"/>
      <c r="T887" s="1"/>
      <c r="U887" s="1"/>
    </row>
    <row r="888" spans="1:21">
      <c r="A888" s="3"/>
      <c r="B888" s="4"/>
      <c r="C888" s="71"/>
      <c r="D888" s="72"/>
      <c r="E888" s="71"/>
      <c r="F888" s="71"/>
      <c r="G888" s="2"/>
      <c r="H888" s="1"/>
      <c r="I888" s="11"/>
      <c r="M888" s="1"/>
      <c r="N888" s="1"/>
      <c r="O888" s="1"/>
      <c r="P888" s="1"/>
      <c r="Q888" s="1"/>
      <c r="R888" s="1"/>
      <c r="S888" s="1"/>
      <c r="T888" s="1"/>
      <c r="U888" s="1"/>
    </row>
    <row r="889" spans="1:21">
      <c r="A889" s="3"/>
      <c r="B889" s="4"/>
      <c r="C889" s="71"/>
      <c r="D889" s="72"/>
      <c r="E889" s="71"/>
      <c r="F889" s="71"/>
      <c r="G889" s="2"/>
      <c r="H889" s="1"/>
      <c r="I889" s="11"/>
      <c r="M889" s="1"/>
      <c r="N889" s="1"/>
      <c r="O889" s="1"/>
      <c r="P889" s="1"/>
      <c r="Q889" s="1"/>
      <c r="R889" s="1"/>
      <c r="S889" s="1"/>
      <c r="T889" s="1"/>
      <c r="U889" s="1"/>
    </row>
    <row r="890" spans="1:21">
      <c r="A890" s="3"/>
      <c r="B890" s="4"/>
      <c r="C890" s="71"/>
      <c r="D890" s="72"/>
      <c r="E890" s="71"/>
      <c r="F890" s="71"/>
      <c r="G890" s="2"/>
      <c r="H890" s="1"/>
      <c r="I890" s="11"/>
      <c r="M890" s="1"/>
      <c r="N890" s="1"/>
      <c r="O890" s="1"/>
      <c r="P890" s="1"/>
      <c r="Q890" s="1"/>
      <c r="R890" s="1"/>
      <c r="S890" s="1"/>
      <c r="T890" s="1"/>
      <c r="U890" s="1"/>
    </row>
    <row r="891" spans="1:21">
      <c r="A891" s="3"/>
      <c r="B891" s="4"/>
      <c r="C891" s="71"/>
      <c r="D891" s="72"/>
      <c r="E891" s="71"/>
      <c r="F891" s="71"/>
      <c r="G891" s="2"/>
      <c r="H891" s="1"/>
      <c r="I891" s="11"/>
      <c r="M891" s="1"/>
      <c r="N891" s="1"/>
      <c r="O891" s="1"/>
      <c r="P891" s="1"/>
      <c r="Q891" s="1"/>
      <c r="R891" s="1"/>
      <c r="S891" s="1"/>
      <c r="T891" s="1"/>
      <c r="U891" s="1"/>
    </row>
    <row r="892" spans="1:21">
      <c r="A892" s="3"/>
      <c r="B892" s="4"/>
      <c r="C892" s="71"/>
      <c r="D892" s="72"/>
      <c r="E892" s="71"/>
      <c r="F892" s="71"/>
      <c r="G892" s="2"/>
      <c r="H892" s="1"/>
      <c r="I892" s="11"/>
      <c r="M892" s="1"/>
      <c r="N892" s="1"/>
      <c r="O892" s="1"/>
      <c r="P892" s="1"/>
      <c r="Q892" s="1"/>
      <c r="R892" s="1"/>
      <c r="S892" s="1"/>
      <c r="T892" s="1"/>
      <c r="U892" s="1"/>
    </row>
    <row r="893" spans="1:21">
      <c r="A893" s="3"/>
      <c r="B893" s="4"/>
      <c r="C893" s="71"/>
      <c r="D893" s="72"/>
      <c r="E893" s="71"/>
      <c r="F893" s="71"/>
      <c r="G893" s="2"/>
      <c r="H893" s="1"/>
      <c r="I893" s="11"/>
      <c r="M893" s="1"/>
      <c r="N893" s="1"/>
      <c r="O893" s="1"/>
      <c r="P893" s="1"/>
      <c r="Q893" s="1"/>
      <c r="R893" s="1"/>
      <c r="S893" s="1"/>
      <c r="T893" s="1"/>
      <c r="U893" s="1"/>
    </row>
    <row r="894" spans="1:21">
      <c r="A894" s="3"/>
      <c r="B894" s="4"/>
      <c r="C894" s="71"/>
      <c r="D894" s="72"/>
      <c r="E894" s="71"/>
      <c r="F894" s="71"/>
      <c r="G894" s="2"/>
      <c r="H894" s="1"/>
      <c r="I894" s="11"/>
      <c r="M894" s="1"/>
      <c r="N894" s="1"/>
      <c r="O894" s="1"/>
      <c r="P894" s="1"/>
      <c r="Q894" s="1"/>
      <c r="R894" s="1"/>
      <c r="S894" s="1"/>
      <c r="T894" s="1"/>
      <c r="U894" s="1"/>
    </row>
    <row r="895" spans="1:21">
      <c r="A895" s="3"/>
      <c r="B895" s="4"/>
      <c r="C895" s="71"/>
      <c r="D895" s="72"/>
      <c r="E895" s="71"/>
      <c r="F895" s="71"/>
      <c r="G895" s="2"/>
      <c r="H895" s="1"/>
      <c r="I895" s="11"/>
      <c r="M895" s="1"/>
      <c r="N895" s="1"/>
      <c r="O895" s="1"/>
      <c r="P895" s="1"/>
      <c r="Q895" s="1"/>
      <c r="R895" s="1"/>
      <c r="S895" s="1"/>
      <c r="T895" s="1"/>
      <c r="U895" s="1"/>
    </row>
    <row r="896" spans="1:21">
      <c r="A896" s="3"/>
      <c r="B896" s="4"/>
      <c r="C896" s="71"/>
      <c r="D896" s="72"/>
      <c r="E896" s="71"/>
      <c r="F896" s="71"/>
      <c r="G896" s="2"/>
      <c r="H896" s="1"/>
      <c r="I896" s="11"/>
      <c r="M896" s="1"/>
      <c r="N896" s="1"/>
      <c r="O896" s="1"/>
      <c r="P896" s="1"/>
      <c r="Q896" s="1"/>
      <c r="R896" s="1"/>
      <c r="S896" s="1"/>
      <c r="T896" s="1"/>
      <c r="U896" s="1"/>
    </row>
    <row r="897" spans="1:21">
      <c r="A897" s="3"/>
      <c r="B897" s="4"/>
      <c r="C897" s="71"/>
      <c r="D897" s="72"/>
      <c r="E897" s="71"/>
      <c r="F897" s="71"/>
      <c r="G897" s="2"/>
      <c r="H897" s="1"/>
      <c r="I897" s="11"/>
      <c r="M897" s="1"/>
      <c r="N897" s="1"/>
      <c r="O897" s="1"/>
      <c r="P897" s="1"/>
      <c r="Q897" s="1"/>
      <c r="R897" s="1"/>
      <c r="S897" s="1"/>
      <c r="T897" s="1"/>
      <c r="U897" s="1"/>
    </row>
    <row r="898" spans="1:21">
      <c r="A898" s="3"/>
      <c r="B898" s="4"/>
      <c r="C898" s="71"/>
      <c r="D898" s="72"/>
      <c r="E898" s="71"/>
      <c r="F898" s="71"/>
      <c r="G898" s="2"/>
      <c r="H898" s="1"/>
      <c r="I898" s="11"/>
      <c r="M898" s="1"/>
      <c r="N898" s="1"/>
      <c r="O898" s="1"/>
      <c r="P898" s="1"/>
      <c r="Q898" s="1"/>
      <c r="R898" s="1"/>
      <c r="S898" s="1"/>
      <c r="T898" s="1"/>
      <c r="U898" s="1"/>
    </row>
    <row r="899" spans="1:21">
      <c r="A899" s="3"/>
      <c r="B899" s="4"/>
      <c r="C899" s="71"/>
      <c r="D899" s="72"/>
      <c r="E899" s="71"/>
      <c r="F899" s="71"/>
      <c r="G899" s="2"/>
      <c r="H899" s="1"/>
      <c r="I899" s="11"/>
      <c r="M899" s="1"/>
      <c r="N899" s="1"/>
      <c r="O899" s="1"/>
      <c r="P899" s="1"/>
      <c r="Q899" s="1"/>
      <c r="R899" s="1"/>
      <c r="S899" s="1"/>
      <c r="T899" s="1"/>
      <c r="U899" s="1"/>
    </row>
    <row r="900" spans="1:21">
      <c r="A900" s="3"/>
      <c r="B900" s="4"/>
      <c r="C900" s="71"/>
      <c r="D900" s="72"/>
      <c r="E900" s="71"/>
      <c r="F900" s="71"/>
      <c r="G900" s="2"/>
      <c r="H900" s="1"/>
      <c r="I900" s="11"/>
      <c r="M900" s="1"/>
      <c r="N900" s="1"/>
      <c r="O900" s="1"/>
      <c r="P900" s="1"/>
      <c r="Q900" s="1"/>
      <c r="R900" s="1"/>
      <c r="S900" s="1"/>
      <c r="T900" s="1"/>
      <c r="U900" s="1"/>
    </row>
    <row r="901" spans="1:21">
      <c r="A901" s="3"/>
      <c r="B901" s="4"/>
      <c r="C901" s="71"/>
      <c r="D901" s="72"/>
      <c r="E901" s="71"/>
      <c r="F901" s="71"/>
      <c r="G901" s="2"/>
      <c r="H901" s="1"/>
      <c r="I901" s="11"/>
      <c r="M901" s="1"/>
      <c r="N901" s="1"/>
      <c r="O901" s="1"/>
      <c r="P901" s="1"/>
      <c r="Q901" s="1"/>
      <c r="R901" s="1"/>
      <c r="S901" s="1"/>
      <c r="T901" s="1"/>
      <c r="U901" s="1"/>
    </row>
    <row r="902" spans="1:21">
      <c r="A902" s="3"/>
      <c r="B902" s="4"/>
      <c r="C902" s="71"/>
      <c r="D902" s="72"/>
      <c r="E902" s="71"/>
      <c r="F902" s="71"/>
      <c r="G902" s="2"/>
      <c r="H902" s="1"/>
      <c r="I902" s="11"/>
      <c r="M902" s="1"/>
      <c r="N902" s="1"/>
      <c r="O902" s="1"/>
      <c r="P902" s="1"/>
      <c r="Q902" s="1"/>
      <c r="R902" s="1"/>
      <c r="S902" s="1"/>
      <c r="T902" s="1"/>
      <c r="U902" s="1"/>
    </row>
    <row r="903" spans="1:21">
      <c r="A903" s="3"/>
      <c r="B903" s="4"/>
      <c r="C903" s="71"/>
      <c r="D903" s="72"/>
      <c r="E903" s="71"/>
      <c r="F903" s="71"/>
      <c r="G903" s="2"/>
      <c r="H903" s="1"/>
      <c r="I903" s="11"/>
      <c r="M903" s="1"/>
      <c r="N903" s="1"/>
      <c r="O903" s="1"/>
      <c r="P903" s="1"/>
      <c r="Q903" s="1"/>
      <c r="R903" s="1"/>
      <c r="S903" s="1"/>
      <c r="T903" s="1"/>
      <c r="U903" s="1"/>
    </row>
    <row r="904" spans="1:21">
      <c r="A904" s="3"/>
      <c r="B904" s="4"/>
      <c r="C904" s="71"/>
      <c r="D904" s="72"/>
      <c r="E904" s="71"/>
      <c r="F904" s="71"/>
      <c r="G904" s="2"/>
      <c r="H904" s="1"/>
      <c r="I904" s="11"/>
      <c r="M904" s="1"/>
      <c r="N904" s="1"/>
      <c r="O904" s="1"/>
      <c r="P904" s="1"/>
      <c r="Q904" s="1"/>
      <c r="R904" s="1"/>
      <c r="S904" s="1"/>
      <c r="T904" s="1"/>
      <c r="U904" s="1"/>
    </row>
    <row r="905" spans="1:21">
      <c r="A905" s="3"/>
      <c r="B905" s="4"/>
      <c r="C905" s="71"/>
      <c r="D905" s="72"/>
      <c r="E905" s="71"/>
      <c r="F905" s="71"/>
      <c r="G905" s="2"/>
      <c r="H905" s="1"/>
      <c r="I905" s="11"/>
      <c r="M905" s="1"/>
      <c r="N905" s="1"/>
      <c r="O905" s="1"/>
      <c r="P905" s="1"/>
      <c r="Q905" s="1"/>
      <c r="R905" s="1"/>
      <c r="S905" s="1"/>
      <c r="T905" s="1"/>
      <c r="U905" s="1"/>
    </row>
    <row r="906" spans="1:21">
      <c r="A906" s="3"/>
      <c r="B906" s="4"/>
      <c r="C906" s="71"/>
      <c r="D906" s="72"/>
      <c r="E906" s="71"/>
      <c r="F906" s="71"/>
      <c r="G906" s="2"/>
      <c r="H906" s="1"/>
      <c r="I906" s="11"/>
      <c r="M906" s="1"/>
      <c r="N906" s="1"/>
      <c r="O906" s="1"/>
      <c r="P906" s="1"/>
      <c r="Q906" s="1"/>
      <c r="R906" s="1"/>
      <c r="S906" s="1"/>
      <c r="T906" s="1"/>
      <c r="U906" s="1"/>
    </row>
    <row r="907" spans="1:21">
      <c r="A907" s="3"/>
      <c r="B907" s="4"/>
      <c r="C907" s="71"/>
      <c r="D907" s="72"/>
      <c r="E907" s="71"/>
      <c r="F907" s="71"/>
      <c r="G907" s="2"/>
      <c r="H907" s="1"/>
      <c r="I907" s="11"/>
      <c r="M907" s="1"/>
      <c r="N907" s="1"/>
      <c r="O907" s="1"/>
      <c r="P907" s="1"/>
      <c r="Q907" s="1"/>
      <c r="R907" s="1"/>
      <c r="S907" s="1"/>
      <c r="T907" s="1"/>
      <c r="U907" s="1"/>
    </row>
    <row r="908" spans="1:21">
      <c r="A908" s="3"/>
      <c r="B908" s="4"/>
      <c r="C908" s="71"/>
      <c r="D908" s="72"/>
      <c r="E908" s="71"/>
      <c r="F908" s="71"/>
      <c r="G908" s="2"/>
      <c r="H908" s="1"/>
      <c r="I908" s="11"/>
      <c r="M908" s="1"/>
      <c r="N908" s="1"/>
      <c r="O908" s="1"/>
      <c r="P908" s="1"/>
      <c r="Q908" s="1"/>
      <c r="R908" s="1"/>
      <c r="S908" s="1"/>
      <c r="T908" s="1"/>
      <c r="U908" s="1"/>
    </row>
    <row r="909" spans="1:21">
      <c r="A909" s="3"/>
      <c r="B909" s="4"/>
      <c r="C909" s="71"/>
      <c r="D909" s="72"/>
      <c r="E909" s="71"/>
      <c r="F909" s="71"/>
      <c r="G909" s="2"/>
      <c r="H909" s="1"/>
      <c r="I909" s="11"/>
      <c r="M909" s="1"/>
      <c r="N909" s="1"/>
      <c r="O909" s="1"/>
      <c r="P909" s="1"/>
      <c r="Q909" s="1"/>
      <c r="R909" s="1"/>
      <c r="S909" s="1"/>
      <c r="T909" s="1"/>
      <c r="U909" s="1"/>
    </row>
    <row r="910" spans="1:21">
      <c r="A910" s="3"/>
      <c r="B910" s="4"/>
      <c r="C910" s="71"/>
      <c r="D910" s="72"/>
      <c r="E910" s="71"/>
      <c r="F910" s="71"/>
      <c r="G910" s="2"/>
      <c r="H910" s="1"/>
      <c r="I910" s="11"/>
      <c r="M910" s="1"/>
      <c r="N910" s="1"/>
      <c r="O910" s="1"/>
      <c r="P910" s="1"/>
      <c r="Q910" s="1"/>
      <c r="R910" s="1"/>
      <c r="S910" s="1"/>
      <c r="T910" s="1"/>
      <c r="U910" s="1"/>
    </row>
    <row r="911" spans="1:21">
      <c r="A911" s="3"/>
      <c r="B911" s="4"/>
      <c r="C911" s="71"/>
      <c r="D911" s="72"/>
      <c r="E911" s="71"/>
      <c r="F911" s="71"/>
      <c r="G911" s="2"/>
      <c r="H911" s="1"/>
      <c r="I911" s="11"/>
      <c r="M911" s="1"/>
      <c r="N911" s="1"/>
      <c r="O911" s="1"/>
      <c r="P911" s="1"/>
      <c r="Q911" s="1"/>
      <c r="R911" s="1"/>
      <c r="S911" s="1"/>
      <c r="T911" s="1"/>
      <c r="U911" s="1"/>
    </row>
    <row r="912" spans="1:21">
      <c r="A912" s="3"/>
      <c r="B912" s="4"/>
      <c r="C912" s="71"/>
      <c r="D912" s="72"/>
      <c r="E912" s="71"/>
      <c r="F912" s="71"/>
      <c r="G912" s="2"/>
      <c r="H912" s="1"/>
      <c r="I912" s="11"/>
      <c r="M912" s="1"/>
      <c r="N912" s="1"/>
      <c r="O912" s="1"/>
      <c r="P912" s="1"/>
      <c r="Q912" s="1"/>
      <c r="R912" s="1"/>
      <c r="S912" s="1"/>
      <c r="T912" s="1"/>
      <c r="U912" s="1"/>
    </row>
    <row r="913" spans="1:21">
      <c r="A913" s="3"/>
      <c r="B913" s="4"/>
      <c r="C913" s="71"/>
      <c r="D913" s="72"/>
      <c r="E913" s="71"/>
      <c r="F913" s="71"/>
      <c r="G913" s="2"/>
      <c r="H913" s="1"/>
      <c r="I913" s="11"/>
      <c r="M913" s="1"/>
      <c r="N913" s="1"/>
      <c r="O913" s="1"/>
      <c r="P913" s="1"/>
      <c r="Q913" s="1"/>
      <c r="R913" s="1"/>
      <c r="S913" s="1"/>
      <c r="T913" s="1"/>
      <c r="U913" s="1"/>
    </row>
    <row r="914" spans="1:21">
      <c r="A914" s="3"/>
      <c r="B914" s="4"/>
      <c r="C914" s="71"/>
      <c r="D914" s="72"/>
      <c r="E914" s="71"/>
      <c r="F914" s="71"/>
      <c r="G914" s="2"/>
      <c r="H914" s="1"/>
      <c r="I914" s="11"/>
      <c r="M914" s="1"/>
      <c r="N914" s="1"/>
      <c r="O914" s="1"/>
      <c r="P914" s="1"/>
      <c r="Q914" s="1"/>
      <c r="R914" s="1"/>
      <c r="S914" s="1"/>
      <c r="T914" s="1"/>
      <c r="U914" s="1"/>
    </row>
    <row r="915" spans="1:21">
      <c r="A915" s="3"/>
      <c r="B915" s="4"/>
      <c r="C915" s="74"/>
      <c r="D915" s="72"/>
      <c r="E915" s="71"/>
      <c r="F915" s="71"/>
      <c r="G915" s="2"/>
      <c r="H915" s="1"/>
      <c r="I915" s="11"/>
      <c r="M915" s="1"/>
      <c r="N915" s="1"/>
      <c r="O915" s="1"/>
      <c r="P915" s="1"/>
      <c r="Q915" s="1"/>
      <c r="R915" s="1"/>
      <c r="S915" s="1"/>
      <c r="T915" s="1"/>
      <c r="U915" s="1"/>
    </row>
    <row r="916" spans="1:21">
      <c r="A916" s="3"/>
      <c r="B916" s="4"/>
      <c r="C916" s="74"/>
      <c r="D916" s="72"/>
      <c r="E916" s="71"/>
      <c r="F916" s="71"/>
      <c r="G916" s="2"/>
      <c r="H916" s="1"/>
      <c r="I916" s="11"/>
      <c r="M916" s="1"/>
      <c r="N916" s="1"/>
      <c r="O916" s="1"/>
      <c r="P916" s="1"/>
      <c r="Q916" s="1"/>
      <c r="R916" s="1"/>
      <c r="S916" s="1"/>
      <c r="T916" s="1"/>
      <c r="U916" s="1"/>
    </row>
    <row r="917" spans="1:21">
      <c r="A917" s="3"/>
      <c r="B917" s="4"/>
      <c r="C917" s="74"/>
      <c r="D917" s="72"/>
      <c r="E917" s="71"/>
      <c r="F917" s="71"/>
      <c r="G917" s="2"/>
      <c r="H917" s="1"/>
      <c r="I917" s="11"/>
      <c r="M917" s="1"/>
      <c r="N917" s="1"/>
      <c r="O917" s="1"/>
      <c r="P917" s="1"/>
      <c r="Q917" s="1"/>
      <c r="R917" s="1"/>
      <c r="S917" s="1"/>
      <c r="T917" s="1"/>
      <c r="U917" s="1"/>
    </row>
    <row r="918" spans="1:21">
      <c r="A918" s="3"/>
      <c r="B918" s="4"/>
      <c r="C918" s="74"/>
      <c r="D918" s="72"/>
      <c r="E918" s="71"/>
      <c r="F918" s="71"/>
      <c r="G918" s="2"/>
      <c r="H918" s="1"/>
      <c r="I918" s="11"/>
      <c r="M918" s="1"/>
      <c r="N918" s="1"/>
      <c r="O918" s="1"/>
      <c r="P918" s="1"/>
      <c r="Q918" s="1"/>
      <c r="R918" s="1"/>
      <c r="S918" s="1"/>
      <c r="T918" s="1"/>
      <c r="U918" s="1"/>
    </row>
    <row r="919" spans="1:21">
      <c r="A919" s="3"/>
      <c r="B919" s="4"/>
      <c r="C919" s="76"/>
      <c r="D919" s="72"/>
      <c r="E919" s="71"/>
      <c r="F919" s="71"/>
      <c r="G919" s="2"/>
      <c r="H919" s="1"/>
      <c r="I919" s="11"/>
      <c r="M919" s="1"/>
      <c r="N919" s="1"/>
      <c r="O919" s="1"/>
      <c r="P919" s="1"/>
      <c r="Q919" s="1"/>
      <c r="R919" s="1"/>
      <c r="S919" s="1"/>
      <c r="T919" s="1"/>
      <c r="U919" s="1"/>
    </row>
    <row r="920" spans="1:21">
      <c r="A920" s="3"/>
      <c r="B920" s="4"/>
      <c r="C920" s="76"/>
      <c r="D920" s="72"/>
      <c r="E920" s="71"/>
      <c r="F920" s="71"/>
      <c r="G920" s="2"/>
      <c r="H920" s="1"/>
      <c r="I920" s="11"/>
      <c r="M920" s="1"/>
      <c r="N920" s="1"/>
      <c r="O920" s="1"/>
      <c r="P920" s="1"/>
      <c r="Q920" s="1"/>
      <c r="R920" s="1"/>
      <c r="S920" s="1"/>
      <c r="T920" s="1"/>
      <c r="U920" s="1"/>
    </row>
    <row r="921" spans="1:21">
      <c r="A921" s="3"/>
      <c r="B921" s="4"/>
      <c r="C921" s="76"/>
      <c r="D921" s="72"/>
      <c r="E921" s="71"/>
      <c r="F921" s="71"/>
      <c r="G921" s="2"/>
      <c r="H921" s="1"/>
      <c r="I921" s="11"/>
      <c r="M921" s="1"/>
      <c r="N921" s="1"/>
      <c r="O921" s="1"/>
      <c r="P921" s="1"/>
      <c r="Q921" s="1"/>
      <c r="R921" s="1"/>
      <c r="S921" s="1"/>
      <c r="T921" s="1"/>
      <c r="U921" s="1"/>
    </row>
    <row r="922" spans="1:21">
      <c r="A922" s="3"/>
      <c r="B922" s="4"/>
      <c r="C922" s="76"/>
      <c r="D922" s="72"/>
      <c r="E922" s="71"/>
      <c r="F922" s="71"/>
      <c r="G922" s="2"/>
      <c r="H922" s="1"/>
      <c r="I922" s="11"/>
      <c r="M922" s="1"/>
      <c r="N922" s="1"/>
      <c r="O922" s="1"/>
      <c r="P922" s="1"/>
      <c r="Q922" s="1"/>
      <c r="R922" s="1"/>
      <c r="S922" s="1"/>
      <c r="T922" s="1"/>
      <c r="U922" s="1"/>
    </row>
    <row r="923" spans="1:21">
      <c r="A923" s="3"/>
      <c r="B923" s="4"/>
      <c r="C923" s="76"/>
      <c r="D923" s="72"/>
      <c r="E923" s="71"/>
      <c r="F923" s="71"/>
      <c r="G923" s="2"/>
      <c r="H923" s="1"/>
      <c r="I923" s="11"/>
      <c r="M923" s="1"/>
      <c r="N923" s="1"/>
      <c r="O923" s="1"/>
      <c r="P923" s="1"/>
      <c r="Q923" s="1"/>
      <c r="R923" s="1"/>
      <c r="S923" s="1"/>
      <c r="T923" s="1"/>
      <c r="U923" s="1"/>
    </row>
    <row r="924" spans="1:21">
      <c r="A924" s="3"/>
      <c r="B924" s="4"/>
      <c r="C924" s="76"/>
      <c r="D924" s="72"/>
      <c r="E924" s="71"/>
      <c r="F924" s="71"/>
      <c r="G924" s="2"/>
      <c r="H924" s="1"/>
      <c r="I924" s="11"/>
      <c r="M924" s="1"/>
      <c r="N924" s="1"/>
      <c r="O924" s="1"/>
      <c r="P924" s="1"/>
      <c r="Q924" s="1"/>
      <c r="R924" s="1"/>
      <c r="S924" s="1"/>
      <c r="T924" s="1"/>
      <c r="U924" s="1"/>
    </row>
    <row r="925" spans="1:21">
      <c r="A925" s="3"/>
      <c r="B925" s="4"/>
      <c r="C925" s="76"/>
      <c r="D925" s="72"/>
      <c r="E925" s="71"/>
      <c r="F925" s="71"/>
      <c r="G925" s="2"/>
      <c r="H925" s="1"/>
      <c r="I925" s="11"/>
      <c r="M925" s="1"/>
      <c r="N925" s="1"/>
      <c r="O925" s="1"/>
      <c r="P925" s="1"/>
      <c r="Q925" s="1"/>
      <c r="R925" s="1"/>
      <c r="S925" s="1"/>
      <c r="T925" s="1"/>
      <c r="U925" s="1"/>
    </row>
    <row r="926" spans="1:21">
      <c r="A926" s="3"/>
      <c r="B926" s="4"/>
      <c r="C926" s="75"/>
      <c r="D926" s="72"/>
      <c r="E926" s="71"/>
      <c r="F926" s="71"/>
      <c r="G926" s="2"/>
      <c r="H926" s="1"/>
      <c r="I926" s="11"/>
      <c r="M926" s="1"/>
      <c r="N926" s="1"/>
      <c r="O926" s="1"/>
      <c r="P926" s="1"/>
      <c r="Q926" s="1"/>
      <c r="R926" s="1"/>
      <c r="S926" s="1"/>
      <c r="T926" s="1"/>
      <c r="U926" s="1"/>
    </row>
    <row r="927" spans="1:21">
      <c r="A927" s="3"/>
      <c r="B927" s="4"/>
      <c r="C927" s="75"/>
      <c r="D927" s="72"/>
      <c r="E927" s="71"/>
      <c r="F927" s="71"/>
      <c r="G927" s="2"/>
      <c r="H927" s="1"/>
      <c r="I927" s="11"/>
      <c r="M927" s="1"/>
      <c r="N927" s="1"/>
      <c r="O927" s="1"/>
      <c r="P927" s="1"/>
      <c r="Q927" s="1"/>
      <c r="R927" s="1"/>
      <c r="S927" s="1"/>
      <c r="T927" s="1"/>
      <c r="U927" s="1"/>
    </row>
    <row r="928" spans="1:21">
      <c r="A928" s="3"/>
      <c r="B928" s="4"/>
      <c r="C928" s="75"/>
      <c r="D928" s="72"/>
      <c r="E928" s="71"/>
      <c r="F928" s="71"/>
      <c r="G928" s="2"/>
      <c r="H928" s="1"/>
      <c r="I928" s="11"/>
      <c r="M928" s="1"/>
      <c r="N928" s="1"/>
      <c r="O928" s="1"/>
      <c r="P928" s="1"/>
      <c r="Q928" s="1"/>
      <c r="R928" s="1"/>
      <c r="S928" s="1"/>
      <c r="T928" s="1"/>
      <c r="U928" s="1"/>
    </row>
    <row r="929" spans="1:21">
      <c r="A929" s="3"/>
      <c r="B929" s="4"/>
      <c r="C929" s="75"/>
      <c r="D929" s="72"/>
      <c r="E929" s="71"/>
      <c r="F929" s="71"/>
      <c r="G929" s="2"/>
      <c r="H929" s="1"/>
      <c r="I929" s="11"/>
      <c r="M929" s="1"/>
      <c r="N929" s="1"/>
      <c r="O929" s="1"/>
      <c r="P929" s="1"/>
      <c r="Q929" s="1"/>
      <c r="R929" s="1"/>
      <c r="S929" s="1"/>
      <c r="T929" s="1"/>
      <c r="U929" s="1"/>
    </row>
    <row r="930" spans="1:21">
      <c r="A930" s="3"/>
      <c r="B930" s="4"/>
      <c r="C930" s="75"/>
      <c r="D930" s="72"/>
      <c r="E930" s="71"/>
      <c r="F930" s="71"/>
      <c r="G930" s="2"/>
      <c r="H930" s="1"/>
      <c r="I930" s="11"/>
      <c r="M930" s="1"/>
      <c r="N930" s="1"/>
      <c r="O930" s="1"/>
      <c r="P930" s="1"/>
      <c r="Q930" s="1"/>
      <c r="R930" s="1"/>
      <c r="S930" s="1"/>
      <c r="T930" s="1"/>
      <c r="U930" s="1"/>
    </row>
    <row r="931" spans="1:21">
      <c r="A931" s="3"/>
      <c r="B931" s="4"/>
      <c r="C931" s="77"/>
      <c r="D931" s="72"/>
      <c r="E931" s="71"/>
      <c r="F931" s="71"/>
      <c r="G931" s="2"/>
      <c r="H931" s="1"/>
      <c r="I931" s="11"/>
      <c r="M931" s="1"/>
      <c r="N931" s="1"/>
      <c r="O931" s="1"/>
      <c r="P931" s="1"/>
      <c r="Q931" s="1"/>
      <c r="R931" s="1"/>
      <c r="S931" s="1"/>
      <c r="T931" s="1"/>
      <c r="U931" s="1"/>
    </row>
    <row r="932" spans="1:21">
      <c r="A932" s="3"/>
      <c r="B932" s="4"/>
      <c r="C932" s="77"/>
      <c r="D932" s="72"/>
      <c r="E932" s="71"/>
      <c r="F932" s="71"/>
      <c r="G932" s="2"/>
      <c r="H932" s="1"/>
      <c r="I932" s="11"/>
      <c r="M932" s="1"/>
      <c r="N932" s="1"/>
      <c r="O932" s="1"/>
      <c r="P932" s="1"/>
      <c r="Q932" s="1"/>
      <c r="R932" s="1"/>
      <c r="S932" s="1"/>
      <c r="T932" s="1"/>
      <c r="U932" s="1"/>
    </row>
    <row r="933" spans="1:21">
      <c r="A933" s="3"/>
      <c r="B933" s="4"/>
      <c r="C933" s="74"/>
      <c r="D933" s="72"/>
      <c r="E933" s="71"/>
      <c r="F933" s="71"/>
      <c r="G933" s="2"/>
      <c r="H933" s="1"/>
      <c r="I933" s="11"/>
      <c r="M933" s="1"/>
      <c r="N933" s="1"/>
      <c r="O933" s="1"/>
      <c r="P933" s="1"/>
      <c r="Q933" s="1"/>
      <c r="R933" s="1"/>
      <c r="S933" s="1"/>
      <c r="T933" s="1"/>
      <c r="U933" s="1"/>
    </row>
    <row r="934" spans="1:21">
      <c r="A934" s="3"/>
      <c r="B934" s="4"/>
      <c r="C934" s="77"/>
      <c r="D934" s="72"/>
      <c r="E934" s="71"/>
      <c r="F934" s="71"/>
      <c r="G934" s="2"/>
      <c r="H934" s="1"/>
      <c r="I934" s="11"/>
      <c r="M934" s="1"/>
      <c r="N934" s="1"/>
      <c r="O934" s="1"/>
      <c r="P934" s="1"/>
      <c r="Q934" s="1"/>
      <c r="R934" s="1"/>
      <c r="S934" s="1"/>
      <c r="T934" s="1"/>
      <c r="U934" s="1"/>
    </row>
    <row r="935" spans="1:21">
      <c r="A935" s="3"/>
      <c r="B935" s="4"/>
      <c r="C935" s="77"/>
      <c r="D935" s="72"/>
      <c r="E935" s="71"/>
      <c r="F935" s="71"/>
      <c r="G935" s="2"/>
      <c r="H935" s="1"/>
      <c r="I935" s="11"/>
      <c r="M935" s="1"/>
      <c r="N935" s="1"/>
      <c r="O935" s="1"/>
      <c r="P935" s="1"/>
      <c r="Q935" s="1"/>
      <c r="R935" s="1"/>
      <c r="S935" s="1"/>
      <c r="T935" s="1"/>
      <c r="U935" s="1"/>
    </row>
    <row r="936" spans="1:21">
      <c r="A936" s="3"/>
      <c r="B936" s="4"/>
      <c r="C936" s="77"/>
      <c r="D936" s="72"/>
      <c r="E936" s="71"/>
      <c r="F936" s="71"/>
      <c r="G936" s="2"/>
      <c r="H936" s="1"/>
      <c r="I936" s="11"/>
      <c r="M936" s="1"/>
      <c r="N936" s="1"/>
      <c r="O936" s="1"/>
      <c r="P936" s="1"/>
      <c r="Q936" s="1"/>
      <c r="R936" s="1"/>
      <c r="S936" s="1"/>
      <c r="T936" s="1"/>
      <c r="U936" s="1"/>
    </row>
    <row r="937" spans="1:21">
      <c r="A937" s="3"/>
      <c r="B937" s="4"/>
      <c r="C937" s="77"/>
      <c r="D937" s="72"/>
      <c r="E937" s="71"/>
      <c r="F937" s="71"/>
      <c r="G937" s="2"/>
      <c r="H937" s="1"/>
      <c r="I937" s="11"/>
      <c r="M937" s="1"/>
      <c r="N937" s="1"/>
      <c r="O937" s="1"/>
      <c r="P937" s="1"/>
      <c r="Q937" s="1"/>
      <c r="R937" s="1"/>
      <c r="S937" s="1"/>
      <c r="T937" s="1"/>
      <c r="U937" s="1"/>
    </row>
    <row r="938" spans="1:21">
      <c r="A938" s="3"/>
      <c r="B938" s="4"/>
      <c r="C938" s="77"/>
      <c r="D938" s="72"/>
      <c r="E938" s="71"/>
      <c r="F938" s="71"/>
      <c r="G938" s="2"/>
      <c r="H938" s="1"/>
      <c r="I938" s="11"/>
      <c r="M938" s="1"/>
      <c r="N938" s="1"/>
      <c r="O938" s="1"/>
      <c r="P938" s="1"/>
      <c r="Q938" s="1"/>
      <c r="R938" s="1"/>
      <c r="S938" s="1"/>
      <c r="T938" s="1"/>
      <c r="U938" s="1"/>
    </row>
    <row r="939" spans="1:21">
      <c r="A939" s="3"/>
      <c r="B939" s="4"/>
      <c r="C939" s="77"/>
      <c r="D939" s="72"/>
      <c r="E939" s="71"/>
      <c r="F939" s="71"/>
      <c r="G939" s="2"/>
      <c r="H939" s="1"/>
      <c r="I939" s="11"/>
      <c r="M939" s="1"/>
      <c r="N939" s="1"/>
      <c r="O939" s="1"/>
      <c r="P939" s="1"/>
      <c r="Q939" s="1"/>
      <c r="R939" s="1"/>
      <c r="S939" s="1"/>
      <c r="T939" s="1"/>
      <c r="U939" s="1"/>
    </row>
    <row r="940" spans="1:21">
      <c r="A940" s="3"/>
      <c r="B940" s="4"/>
      <c r="C940" s="77"/>
      <c r="D940" s="72"/>
      <c r="E940" s="71"/>
      <c r="F940" s="71"/>
      <c r="G940" s="2"/>
      <c r="H940" s="1"/>
      <c r="I940" s="11"/>
      <c r="M940" s="1"/>
      <c r="N940" s="1"/>
      <c r="O940" s="1"/>
      <c r="P940" s="1"/>
      <c r="Q940" s="1"/>
      <c r="R940" s="1"/>
      <c r="S940" s="1"/>
      <c r="T940" s="1"/>
      <c r="U940" s="1"/>
    </row>
    <row r="941" spans="1:21">
      <c r="A941" s="3"/>
      <c r="B941" s="4"/>
      <c r="C941" s="77"/>
      <c r="D941" s="72"/>
      <c r="E941" s="71"/>
      <c r="F941" s="71"/>
      <c r="G941" s="2"/>
      <c r="H941" s="1"/>
      <c r="I941" s="11"/>
      <c r="M941" s="1"/>
      <c r="N941" s="1"/>
      <c r="O941" s="1"/>
      <c r="P941" s="1"/>
      <c r="Q941" s="1"/>
      <c r="R941" s="1"/>
      <c r="S941" s="1"/>
      <c r="T941" s="1"/>
      <c r="U941" s="1"/>
    </row>
    <row r="942" spans="1:21">
      <c r="A942" s="3"/>
      <c r="B942" s="4"/>
      <c r="C942" s="77"/>
      <c r="D942" s="72"/>
      <c r="E942" s="71"/>
      <c r="F942" s="71"/>
      <c r="G942" s="2"/>
      <c r="H942" s="1"/>
      <c r="I942" s="11"/>
      <c r="M942" s="1"/>
      <c r="N942" s="1"/>
      <c r="O942" s="1"/>
      <c r="P942" s="1"/>
      <c r="Q942" s="1"/>
      <c r="R942" s="1"/>
      <c r="S942" s="1"/>
      <c r="T942" s="1"/>
      <c r="U942" s="1"/>
    </row>
    <row r="943" spans="1:21">
      <c r="A943" s="3"/>
      <c r="B943" s="4"/>
      <c r="C943" s="77"/>
      <c r="D943" s="72"/>
      <c r="E943" s="71"/>
      <c r="F943" s="71"/>
      <c r="G943" s="2"/>
      <c r="H943" s="1"/>
      <c r="I943" s="11"/>
      <c r="M943" s="1"/>
      <c r="N943" s="1"/>
      <c r="O943" s="1"/>
      <c r="P943" s="1"/>
      <c r="Q943" s="1"/>
      <c r="R943" s="1"/>
      <c r="S943" s="1"/>
      <c r="T943" s="1"/>
      <c r="U943" s="1"/>
    </row>
    <row r="944" spans="1:21">
      <c r="A944" s="3"/>
      <c r="B944" s="4"/>
      <c r="C944" s="77"/>
      <c r="D944" s="72"/>
      <c r="E944" s="71"/>
      <c r="F944" s="71"/>
      <c r="G944" s="2"/>
      <c r="H944" s="1"/>
      <c r="I944" s="11"/>
      <c r="M944" s="1"/>
      <c r="N944" s="1"/>
      <c r="O944" s="1"/>
      <c r="P944" s="1"/>
      <c r="Q944" s="1"/>
      <c r="R944" s="1"/>
      <c r="S944" s="1"/>
      <c r="T944" s="1"/>
      <c r="U944" s="1"/>
    </row>
    <row r="945" spans="1:21">
      <c r="A945" s="3"/>
      <c r="B945" s="4"/>
      <c r="C945" s="76"/>
      <c r="D945" s="72"/>
      <c r="E945" s="71"/>
      <c r="F945" s="71"/>
      <c r="G945" s="2"/>
      <c r="H945" s="1"/>
      <c r="I945" s="11"/>
      <c r="M945" s="1"/>
      <c r="N945" s="1"/>
      <c r="O945" s="1"/>
      <c r="P945" s="1"/>
      <c r="Q945" s="1"/>
      <c r="R945" s="1"/>
      <c r="S945" s="1"/>
      <c r="T945" s="1"/>
      <c r="U945" s="1"/>
    </row>
    <row r="946" spans="1:21">
      <c r="A946" s="3"/>
      <c r="B946" s="4"/>
      <c r="C946" s="76"/>
      <c r="D946" s="72"/>
      <c r="E946" s="71"/>
      <c r="F946" s="71"/>
      <c r="G946" s="2"/>
      <c r="H946" s="1"/>
      <c r="I946" s="11"/>
      <c r="M946" s="1"/>
      <c r="N946" s="1"/>
      <c r="O946" s="1"/>
      <c r="P946" s="1"/>
      <c r="Q946" s="1"/>
      <c r="R946" s="1"/>
      <c r="S946" s="1"/>
      <c r="T946" s="1"/>
      <c r="U946" s="1"/>
    </row>
    <row r="947" spans="1:21">
      <c r="A947" s="3"/>
      <c r="B947" s="4"/>
      <c r="C947" s="76"/>
      <c r="D947" s="72"/>
      <c r="E947" s="71"/>
      <c r="F947" s="71"/>
      <c r="G947" s="2"/>
      <c r="H947" s="1"/>
      <c r="I947" s="11"/>
      <c r="M947" s="1"/>
      <c r="N947" s="1"/>
      <c r="O947" s="1"/>
      <c r="P947" s="1"/>
      <c r="Q947" s="1"/>
      <c r="R947" s="1"/>
      <c r="S947" s="1"/>
      <c r="T947" s="1"/>
      <c r="U947" s="1"/>
    </row>
    <row r="948" spans="1:21">
      <c r="A948" s="3"/>
      <c r="B948" s="4"/>
      <c r="C948" s="76"/>
      <c r="D948" s="72"/>
      <c r="E948" s="71"/>
      <c r="F948" s="71"/>
      <c r="G948" s="2"/>
      <c r="H948" s="1"/>
      <c r="I948" s="11"/>
      <c r="M948" s="1"/>
      <c r="N948" s="1"/>
      <c r="O948" s="1"/>
      <c r="P948" s="1"/>
      <c r="Q948" s="1"/>
      <c r="R948" s="1"/>
      <c r="S948" s="1"/>
      <c r="T948" s="1"/>
      <c r="U948" s="1"/>
    </row>
    <row r="949" spans="1:21">
      <c r="A949" s="3"/>
      <c r="B949" s="4"/>
      <c r="C949" s="76"/>
      <c r="D949" s="72"/>
      <c r="E949" s="71"/>
      <c r="F949" s="71"/>
      <c r="G949" s="2"/>
      <c r="H949" s="1"/>
      <c r="I949" s="11"/>
      <c r="M949" s="1"/>
      <c r="N949" s="1"/>
      <c r="O949" s="1"/>
      <c r="P949" s="1"/>
      <c r="Q949" s="1"/>
      <c r="R949" s="1"/>
      <c r="S949" s="1"/>
      <c r="T949" s="1"/>
      <c r="U949" s="1"/>
    </row>
    <row r="950" spans="1:21">
      <c r="A950" s="3"/>
      <c r="B950" s="4"/>
      <c r="C950" s="76"/>
      <c r="D950" s="72"/>
      <c r="E950" s="71"/>
      <c r="F950" s="71"/>
      <c r="G950" s="2"/>
      <c r="H950" s="1"/>
      <c r="I950" s="11"/>
      <c r="M950" s="1"/>
      <c r="N950" s="1"/>
      <c r="O950" s="1"/>
      <c r="P950" s="1"/>
      <c r="Q950" s="1"/>
      <c r="R950" s="1"/>
      <c r="S950" s="1"/>
      <c r="T950" s="1"/>
      <c r="U950" s="1"/>
    </row>
    <row r="951" spans="1:21">
      <c r="A951" s="3"/>
      <c r="B951" s="4"/>
      <c r="C951" s="76"/>
      <c r="D951" s="72"/>
      <c r="E951" s="71"/>
      <c r="F951" s="71"/>
      <c r="G951" s="2"/>
      <c r="H951" s="1"/>
      <c r="I951" s="11"/>
      <c r="M951" s="1"/>
      <c r="N951" s="1"/>
      <c r="O951" s="1"/>
      <c r="P951" s="1"/>
      <c r="Q951" s="1"/>
      <c r="R951" s="1"/>
      <c r="S951" s="1"/>
      <c r="T951" s="1"/>
      <c r="U951" s="1"/>
    </row>
    <row r="952" spans="1:21">
      <c r="A952" s="3"/>
      <c r="B952" s="4"/>
      <c r="C952" s="76"/>
      <c r="D952" s="72"/>
      <c r="E952" s="71"/>
      <c r="F952" s="71"/>
      <c r="G952" s="2"/>
      <c r="H952" s="1"/>
      <c r="I952" s="11"/>
      <c r="M952" s="1"/>
      <c r="N952" s="1"/>
      <c r="O952" s="1"/>
      <c r="P952" s="1"/>
      <c r="Q952" s="1"/>
      <c r="R952" s="1"/>
      <c r="S952" s="1"/>
      <c r="T952" s="1"/>
      <c r="U952" s="1"/>
    </row>
    <row r="953" spans="1:21">
      <c r="A953" s="3"/>
      <c r="B953" s="4"/>
      <c r="C953" s="76"/>
      <c r="D953" s="72"/>
      <c r="E953" s="71"/>
      <c r="F953" s="71"/>
      <c r="G953" s="2"/>
      <c r="H953" s="1"/>
      <c r="I953" s="11"/>
      <c r="M953" s="1"/>
      <c r="N953" s="1"/>
      <c r="O953" s="1"/>
      <c r="P953" s="1"/>
      <c r="Q953" s="1"/>
      <c r="R953" s="1"/>
      <c r="S953" s="1"/>
      <c r="T953" s="1"/>
      <c r="U953" s="1"/>
    </row>
    <row r="954" spans="1:21">
      <c r="A954" s="3"/>
      <c r="B954" s="4"/>
      <c r="C954" s="76"/>
      <c r="D954" s="72"/>
      <c r="E954" s="71"/>
      <c r="F954" s="71"/>
      <c r="G954" s="2"/>
      <c r="H954" s="1"/>
      <c r="I954" s="11"/>
      <c r="M954" s="1"/>
      <c r="N954" s="1"/>
      <c r="O954" s="1"/>
      <c r="P954" s="1"/>
      <c r="Q954" s="1"/>
      <c r="R954" s="1"/>
      <c r="S954" s="1"/>
      <c r="T954" s="1"/>
      <c r="U954" s="1"/>
    </row>
    <row r="955" spans="1:21">
      <c r="A955" s="3"/>
      <c r="B955" s="4"/>
      <c r="C955" s="76"/>
      <c r="D955" s="72"/>
      <c r="E955" s="71"/>
      <c r="F955" s="71"/>
      <c r="G955" s="2"/>
      <c r="H955" s="1"/>
      <c r="I955" s="11"/>
      <c r="M955" s="1"/>
      <c r="N955" s="1"/>
      <c r="O955" s="1"/>
      <c r="P955" s="1"/>
      <c r="Q955" s="1"/>
      <c r="R955" s="1"/>
      <c r="S955" s="1"/>
      <c r="T955" s="1"/>
      <c r="U955" s="1"/>
    </row>
    <row r="956" spans="1:21">
      <c r="A956" s="3"/>
      <c r="B956" s="4"/>
      <c r="C956" s="76"/>
      <c r="D956" s="72"/>
      <c r="E956" s="71"/>
      <c r="F956" s="71"/>
      <c r="G956" s="2"/>
      <c r="H956" s="1"/>
      <c r="I956" s="11"/>
      <c r="M956" s="1"/>
      <c r="N956" s="1"/>
      <c r="O956" s="1"/>
      <c r="P956" s="1"/>
      <c r="Q956" s="1"/>
      <c r="R956" s="1"/>
      <c r="S956" s="1"/>
      <c r="T956" s="1"/>
      <c r="U956" s="1"/>
    </row>
    <row r="957" spans="1:21">
      <c r="A957" s="3"/>
      <c r="B957" s="4"/>
      <c r="C957" s="74"/>
      <c r="D957" s="72"/>
      <c r="E957" s="71"/>
      <c r="F957" s="71"/>
      <c r="G957" s="2"/>
      <c r="H957" s="1"/>
      <c r="I957" s="11"/>
      <c r="M957" s="1"/>
      <c r="N957" s="1"/>
      <c r="O957" s="1"/>
      <c r="P957" s="1"/>
      <c r="Q957" s="1"/>
      <c r="R957" s="1"/>
      <c r="S957" s="1"/>
      <c r="T957" s="1"/>
      <c r="U957" s="1"/>
    </row>
    <row r="958" spans="1:21">
      <c r="A958" s="3"/>
      <c r="B958" s="4"/>
      <c r="C958" s="76"/>
      <c r="D958" s="72"/>
      <c r="E958" s="71"/>
      <c r="F958" s="71"/>
      <c r="G958" s="2"/>
      <c r="H958" s="1"/>
      <c r="I958" s="11"/>
      <c r="M958" s="1"/>
      <c r="N958" s="1"/>
      <c r="O958" s="1"/>
      <c r="P958" s="1"/>
      <c r="Q958" s="1"/>
      <c r="R958" s="1"/>
      <c r="S958" s="1"/>
      <c r="T958" s="1"/>
      <c r="U958" s="1"/>
    </row>
    <row r="959" spans="1:21">
      <c r="A959" s="3"/>
      <c r="B959" s="4"/>
      <c r="C959" s="76"/>
      <c r="D959" s="72"/>
      <c r="E959" s="71"/>
      <c r="F959" s="71"/>
      <c r="G959" s="2"/>
      <c r="H959" s="1"/>
      <c r="I959" s="11"/>
      <c r="M959" s="1"/>
      <c r="N959" s="1"/>
      <c r="O959" s="1"/>
      <c r="P959" s="1"/>
      <c r="Q959" s="1"/>
      <c r="R959" s="1"/>
      <c r="S959" s="1"/>
      <c r="T959" s="1"/>
      <c r="U959" s="1"/>
    </row>
    <row r="960" spans="1:21">
      <c r="A960" s="3"/>
      <c r="B960" s="4"/>
      <c r="C960" s="76"/>
      <c r="D960" s="72"/>
      <c r="E960" s="71"/>
      <c r="F960" s="71"/>
      <c r="G960" s="2"/>
      <c r="H960" s="1"/>
      <c r="I960" s="11"/>
      <c r="M960" s="1"/>
      <c r="N960" s="1"/>
      <c r="O960" s="1"/>
      <c r="P960" s="1"/>
      <c r="Q960" s="1"/>
      <c r="R960" s="1"/>
      <c r="S960" s="1"/>
      <c r="T960" s="1"/>
      <c r="U960" s="1"/>
    </row>
    <row r="961" spans="1:21">
      <c r="A961" s="3"/>
      <c r="B961" s="4"/>
      <c r="C961" s="76"/>
      <c r="D961" s="72"/>
      <c r="E961" s="71"/>
      <c r="F961" s="71"/>
      <c r="G961" s="2"/>
      <c r="H961" s="1"/>
      <c r="I961" s="11"/>
      <c r="M961" s="1"/>
      <c r="N961" s="1"/>
      <c r="O961" s="1"/>
      <c r="P961" s="1"/>
      <c r="Q961" s="1"/>
      <c r="R961" s="1"/>
      <c r="S961" s="1"/>
      <c r="T961" s="1"/>
      <c r="U961" s="1"/>
    </row>
    <row r="962" spans="1:21">
      <c r="A962" s="3"/>
      <c r="B962" s="4"/>
      <c r="C962" s="76"/>
      <c r="D962" s="72"/>
      <c r="E962" s="71"/>
      <c r="F962" s="71"/>
      <c r="G962" s="2"/>
      <c r="H962" s="1"/>
      <c r="I962" s="11"/>
      <c r="M962" s="1"/>
      <c r="N962" s="1"/>
      <c r="O962" s="1"/>
      <c r="P962" s="1"/>
      <c r="Q962" s="1"/>
      <c r="R962" s="1"/>
      <c r="S962" s="1"/>
      <c r="T962" s="1"/>
      <c r="U962" s="1"/>
    </row>
    <row r="963" spans="1:21">
      <c r="A963" s="3"/>
      <c r="B963" s="4"/>
      <c r="C963" s="76"/>
      <c r="D963" s="72"/>
      <c r="E963" s="71"/>
      <c r="F963" s="71"/>
      <c r="G963" s="2"/>
      <c r="H963" s="1"/>
      <c r="I963" s="11"/>
      <c r="M963" s="1"/>
      <c r="N963" s="1"/>
      <c r="O963" s="1"/>
      <c r="P963" s="1"/>
      <c r="Q963" s="1"/>
      <c r="R963" s="1"/>
      <c r="S963" s="1"/>
      <c r="T963" s="1"/>
      <c r="U963" s="1"/>
    </row>
    <row r="964" spans="1:21">
      <c r="A964" s="3"/>
      <c r="B964" s="4"/>
      <c r="C964" s="76"/>
      <c r="D964" s="72"/>
      <c r="E964" s="71"/>
      <c r="F964" s="71"/>
      <c r="G964" s="2"/>
      <c r="H964" s="1"/>
      <c r="I964" s="11"/>
      <c r="M964" s="1"/>
      <c r="N964" s="1"/>
      <c r="O964" s="1"/>
      <c r="P964" s="1"/>
      <c r="Q964" s="1"/>
      <c r="R964" s="1"/>
      <c r="S964" s="1"/>
      <c r="T964" s="1"/>
      <c r="U964" s="1"/>
    </row>
    <row r="965" spans="1:21">
      <c r="A965" s="3"/>
      <c r="B965" s="4"/>
      <c r="C965" s="76"/>
      <c r="D965" s="72"/>
      <c r="E965" s="71"/>
      <c r="F965" s="71"/>
      <c r="G965" s="2"/>
      <c r="H965" s="1"/>
      <c r="I965" s="11"/>
      <c r="M965" s="1"/>
      <c r="N965" s="1"/>
      <c r="O965" s="1"/>
      <c r="P965" s="1"/>
      <c r="Q965" s="1"/>
      <c r="R965" s="1"/>
      <c r="S965" s="1"/>
      <c r="T965" s="1"/>
      <c r="U965" s="1"/>
    </row>
    <row r="966" spans="1:21">
      <c r="A966" s="3"/>
      <c r="B966" s="4"/>
      <c r="C966" s="76"/>
      <c r="D966" s="72"/>
      <c r="E966" s="71"/>
      <c r="F966" s="71"/>
      <c r="G966" s="2"/>
      <c r="H966" s="1"/>
      <c r="I966" s="11"/>
      <c r="M966" s="1"/>
      <c r="N966" s="1"/>
      <c r="O966" s="1"/>
      <c r="P966" s="1"/>
      <c r="Q966" s="1"/>
      <c r="R966" s="1"/>
      <c r="S966" s="1"/>
      <c r="T966" s="1"/>
      <c r="U966" s="1"/>
    </row>
    <row r="967" spans="1:21">
      <c r="A967" s="3"/>
      <c r="B967" s="4"/>
      <c r="C967" s="76"/>
      <c r="D967" s="72"/>
      <c r="E967" s="71"/>
      <c r="F967" s="71"/>
      <c r="G967" s="2"/>
      <c r="H967" s="1"/>
      <c r="I967" s="11"/>
      <c r="M967" s="1"/>
      <c r="N967" s="1"/>
      <c r="O967" s="1"/>
      <c r="P967" s="1"/>
      <c r="Q967" s="1"/>
      <c r="R967" s="1"/>
      <c r="S967" s="1"/>
      <c r="T967" s="1"/>
      <c r="U967" s="1"/>
    </row>
    <row r="968" spans="1:21">
      <c r="A968" s="3"/>
      <c r="B968" s="4"/>
      <c r="C968" s="76"/>
      <c r="D968" s="72"/>
      <c r="E968" s="71"/>
      <c r="F968" s="71"/>
      <c r="G968" s="2"/>
      <c r="H968" s="1"/>
      <c r="I968" s="11"/>
      <c r="M968" s="1"/>
      <c r="N968" s="1"/>
      <c r="O968" s="1"/>
      <c r="P968" s="1"/>
      <c r="Q968" s="1"/>
      <c r="R968" s="1"/>
      <c r="S968" s="1"/>
      <c r="T968" s="1"/>
      <c r="U968" s="1"/>
    </row>
    <row r="969" spans="1:21">
      <c r="A969" s="3"/>
      <c r="B969" s="4"/>
      <c r="C969" s="76"/>
      <c r="D969" s="72"/>
      <c r="E969" s="71"/>
      <c r="F969" s="71"/>
      <c r="G969" s="2"/>
      <c r="H969" s="1"/>
      <c r="I969" s="11"/>
      <c r="M969" s="1"/>
      <c r="N969" s="1"/>
      <c r="O969" s="1"/>
      <c r="P969" s="1"/>
      <c r="Q969" s="1"/>
      <c r="R969" s="1"/>
      <c r="S969" s="1"/>
      <c r="T969" s="1"/>
      <c r="U969" s="1"/>
    </row>
    <row r="970" spans="1:21">
      <c r="A970" s="3"/>
      <c r="B970" s="4"/>
      <c r="C970" s="74"/>
      <c r="D970" s="72"/>
      <c r="E970" s="71"/>
      <c r="F970" s="71"/>
      <c r="G970" s="2"/>
      <c r="H970" s="1"/>
      <c r="I970" s="11"/>
      <c r="M970" s="1"/>
      <c r="N970" s="1"/>
      <c r="O970" s="1"/>
      <c r="P970" s="1"/>
      <c r="Q970" s="1"/>
      <c r="R970" s="1"/>
      <c r="S970" s="1"/>
      <c r="T970" s="1"/>
      <c r="U970" s="1"/>
    </row>
    <row r="971" spans="1:21">
      <c r="A971" s="3"/>
      <c r="B971" s="4"/>
      <c r="C971" s="74"/>
      <c r="D971" s="72"/>
      <c r="E971" s="71"/>
      <c r="F971" s="71"/>
      <c r="G971" s="2"/>
      <c r="H971" s="1"/>
      <c r="I971" s="11"/>
      <c r="M971" s="1"/>
      <c r="N971" s="1"/>
      <c r="O971" s="1"/>
      <c r="P971" s="1"/>
      <c r="Q971" s="1"/>
      <c r="R971" s="1"/>
      <c r="S971" s="1"/>
      <c r="T971" s="1"/>
      <c r="U971" s="1"/>
    </row>
    <row r="972" spans="1:21">
      <c r="A972" s="3"/>
      <c r="B972" s="4"/>
      <c r="C972" s="76"/>
      <c r="D972" s="72"/>
      <c r="E972" s="71"/>
      <c r="F972" s="71"/>
      <c r="G972" s="2"/>
      <c r="H972" s="1"/>
      <c r="I972" s="11"/>
      <c r="M972" s="1"/>
      <c r="N972" s="1"/>
      <c r="O972" s="1"/>
      <c r="P972" s="1"/>
      <c r="Q972" s="1"/>
      <c r="R972" s="1"/>
      <c r="S972" s="1"/>
      <c r="T972" s="1"/>
      <c r="U972" s="1"/>
    </row>
    <row r="973" spans="1:21">
      <c r="A973" s="3"/>
      <c r="B973" s="4"/>
      <c r="C973" s="76"/>
      <c r="D973" s="72"/>
      <c r="E973" s="71"/>
      <c r="F973" s="71"/>
      <c r="G973" s="2"/>
      <c r="H973" s="1"/>
      <c r="I973" s="11"/>
      <c r="M973" s="1"/>
      <c r="N973" s="1"/>
      <c r="O973" s="1"/>
      <c r="P973" s="1"/>
      <c r="Q973" s="1"/>
      <c r="R973" s="1"/>
      <c r="S973" s="1"/>
      <c r="T973" s="1"/>
      <c r="U973" s="1"/>
    </row>
    <row r="974" spans="1:21">
      <c r="A974" s="3"/>
      <c r="B974" s="4"/>
      <c r="C974" s="76"/>
      <c r="D974" s="72"/>
      <c r="E974" s="71"/>
      <c r="F974" s="71"/>
      <c r="G974" s="2"/>
      <c r="H974" s="1"/>
      <c r="I974" s="11"/>
      <c r="M974" s="1"/>
      <c r="N974" s="1"/>
      <c r="O974" s="1"/>
      <c r="P974" s="1"/>
      <c r="Q974" s="1"/>
      <c r="R974" s="1"/>
      <c r="S974" s="1"/>
      <c r="T974" s="1"/>
      <c r="U974" s="1"/>
    </row>
    <row r="975" spans="1:21">
      <c r="A975" s="3"/>
      <c r="B975" s="4"/>
      <c r="C975" s="74"/>
      <c r="D975" s="72"/>
      <c r="E975" s="71"/>
      <c r="F975" s="71"/>
      <c r="G975" s="2"/>
      <c r="H975" s="1"/>
      <c r="I975" s="11"/>
      <c r="M975" s="1"/>
      <c r="N975" s="1"/>
      <c r="O975" s="1"/>
      <c r="P975" s="1"/>
      <c r="Q975" s="1"/>
      <c r="R975" s="1"/>
      <c r="S975" s="1"/>
      <c r="T975" s="1"/>
      <c r="U975" s="1"/>
    </row>
    <row r="976" spans="1:21">
      <c r="A976" s="3"/>
      <c r="B976" s="4"/>
      <c r="C976" s="76"/>
      <c r="D976" s="72"/>
      <c r="E976" s="71"/>
      <c r="F976" s="71"/>
      <c r="G976" s="2"/>
      <c r="H976" s="1"/>
      <c r="I976" s="11"/>
      <c r="M976" s="1"/>
      <c r="N976" s="1"/>
      <c r="O976" s="1"/>
      <c r="P976" s="1"/>
      <c r="Q976" s="1"/>
      <c r="R976" s="1"/>
      <c r="S976" s="1"/>
      <c r="T976" s="1"/>
      <c r="U976" s="1"/>
    </row>
    <row r="977" spans="1:21">
      <c r="A977" s="3"/>
      <c r="B977" s="4"/>
      <c r="C977" s="76"/>
      <c r="D977" s="72"/>
      <c r="E977" s="71"/>
      <c r="F977" s="71"/>
      <c r="G977" s="2"/>
      <c r="H977" s="1"/>
      <c r="I977" s="11"/>
      <c r="M977" s="1"/>
      <c r="N977" s="1"/>
      <c r="O977" s="1"/>
      <c r="P977" s="1"/>
      <c r="Q977" s="1"/>
      <c r="R977" s="1"/>
      <c r="S977" s="1"/>
      <c r="T977" s="1"/>
      <c r="U977" s="1"/>
    </row>
    <row r="978" spans="1:21">
      <c r="A978" s="3"/>
      <c r="B978" s="4"/>
      <c r="C978" s="71"/>
      <c r="D978" s="72"/>
      <c r="E978" s="71"/>
      <c r="F978" s="71"/>
      <c r="G978" s="2"/>
      <c r="H978" s="1"/>
      <c r="I978" s="11"/>
      <c r="M978" s="1"/>
      <c r="N978" s="1"/>
      <c r="O978" s="1"/>
      <c r="P978" s="1"/>
      <c r="Q978" s="1"/>
      <c r="R978" s="1"/>
      <c r="S978" s="1"/>
      <c r="T978" s="1"/>
      <c r="U978" s="1"/>
    </row>
    <row r="979" spans="1:21">
      <c r="A979" s="3"/>
      <c r="B979" s="4"/>
      <c r="C979" s="76"/>
      <c r="D979" s="72"/>
      <c r="E979" s="71"/>
      <c r="F979" s="71"/>
      <c r="G979" s="2"/>
      <c r="H979" s="1"/>
      <c r="I979" s="11"/>
      <c r="M979" s="1"/>
      <c r="N979" s="1"/>
      <c r="O979" s="1"/>
      <c r="P979" s="1"/>
      <c r="Q979" s="1"/>
      <c r="R979" s="1"/>
      <c r="S979" s="1"/>
      <c r="T979" s="1"/>
      <c r="U979" s="1"/>
    </row>
    <row r="980" spans="1:21">
      <c r="A980" s="3"/>
      <c r="B980" s="4"/>
      <c r="C980" s="76"/>
      <c r="D980" s="72"/>
      <c r="E980" s="71"/>
      <c r="F980" s="71"/>
      <c r="G980" s="2"/>
      <c r="H980" s="1"/>
      <c r="I980" s="11"/>
      <c r="M980" s="1"/>
      <c r="N980" s="1"/>
      <c r="O980" s="1"/>
      <c r="P980" s="1"/>
      <c r="Q980" s="1"/>
      <c r="R980" s="1"/>
      <c r="S980" s="1"/>
      <c r="T980" s="1"/>
      <c r="U980" s="1"/>
    </row>
    <row r="981" spans="1:21">
      <c r="A981" s="3"/>
      <c r="B981" s="4"/>
      <c r="C981" s="71"/>
      <c r="D981" s="72"/>
      <c r="E981" s="71"/>
      <c r="F981" s="71"/>
      <c r="G981" s="2"/>
      <c r="H981" s="1"/>
      <c r="I981" s="11"/>
      <c r="M981" s="1"/>
      <c r="N981" s="1"/>
      <c r="O981" s="1"/>
      <c r="P981" s="1"/>
      <c r="Q981" s="1"/>
      <c r="R981" s="1"/>
      <c r="S981" s="1"/>
      <c r="T981" s="1"/>
      <c r="U981" s="1"/>
    </row>
    <row r="982" spans="1:21">
      <c r="A982" s="3"/>
      <c r="B982" s="4"/>
      <c r="C982" s="71"/>
      <c r="D982" s="72"/>
      <c r="E982" s="71"/>
      <c r="F982" s="71"/>
      <c r="G982" s="2"/>
      <c r="H982" s="1"/>
      <c r="I982" s="11"/>
      <c r="M982" s="1"/>
      <c r="N982" s="1"/>
      <c r="O982" s="1"/>
      <c r="P982" s="1"/>
      <c r="Q982" s="1"/>
      <c r="R982" s="1"/>
      <c r="S982" s="1"/>
      <c r="T982" s="1"/>
      <c r="U982" s="1"/>
    </row>
    <row r="983" spans="1:21">
      <c r="A983" s="3"/>
      <c r="B983" s="4"/>
      <c r="C983" s="71"/>
      <c r="D983" s="72"/>
      <c r="E983" s="71"/>
      <c r="F983" s="71"/>
      <c r="G983" s="2"/>
      <c r="H983" s="1"/>
      <c r="I983" s="11"/>
      <c r="M983" s="1"/>
      <c r="N983" s="1"/>
      <c r="O983" s="1"/>
      <c r="P983" s="1"/>
      <c r="Q983" s="1"/>
      <c r="R983" s="1"/>
      <c r="S983" s="1"/>
      <c r="T983" s="1"/>
      <c r="U983" s="1"/>
    </row>
    <row r="984" spans="1:21">
      <c r="A984" s="3"/>
      <c r="B984" s="4"/>
      <c r="C984" s="71"/>
      <c r="D984" s="72"/>
      <c r="E984" s="71"/>
      <c r="F984" s="71"/>
      <c r="G984" s="2"/>
      <c r="H984" s="1"/>
      <c r="I984" s="11"/>
      <c r="M984" s="1"/>
      <c r="N984" s="1"/>
      <c r="O984" s="1"/>
      <c r="P984" s="1"/>
      <c r="Q984" s="1"/>
      <c r="R984" s="1"/>
      <c r="S984" s="1"/>
      <c r="T984" s="1"/>
      <c r="U984" s="1"/>
    </row>
    <row r="985" spans="1:21">
      <c r="A985" s="3"/>
      <c r="B985" s="4"/>
      <c r="C985" s="71"/>
      <c r="D985" s="72"/>
      <c r="E985" s="71"/>
      <c r="F985" s="71"/>
      <c r="G985" s="2"/>
      <c r="H985" s="1"/>
      <c r="I985" s="11"/>
      <c r="M985" s="1"/>
      <c r="N985" s="1"/>
      <c r="O985" s="1"/>
      <c r="P985" s="1"/>
      <c r="Q985" s="1"/>
      <c r="R985" s="1"/>
      <c r="S985" s="1"/>
      <c r="T985" s="1"/>
      <c r="U985" s="1"/>
    </row>
    <row r="986" spans="1:21">
      <c r="A986" s="3"/>
      <c r="B986" s="4"/>
      <c r="C986" s="71"/>
      <c r="D986" s="72"/>
      <c r="E986" s="71"/>
      <c r="F986" s="71"/>
      <c r="G986" s="2"/>
      <c r="H986" s="1"/>
      <c r="I986" s="11"/>
      <c r="M986" s="1"/>
      <c r="N986" s="1"/>
      <c r="O986" s="1"/>
      <c r="P986" s="1"/>
      <c r="Q986" s="1"/>
      <c r="R986" s="1"/>
      <c r="S986" s="1"/>
      <c r="T986" s="1"/>
      <c r="U986" s="1"/>
    </row>
    <row r="987" spans="1:21">
      <c r="A987" s="3"/>
      <c r="B987" s="4"/>
      <c r="C987" s="71"/>
      <c r="D987" s="72"/>
      <c r="E987" s="71"/>
      <c r="F987" s="71"/>
      <c r="G987" s="2"/>
      <c r="H987" s="1"/>
      <c r="I987" s="11"/>
      <c r="M987" s="1"/>
      <c r="N987" s="1"/>
      <c r="O987" s="1"/>
      <c r="P987" s="1"/>
      <c r="Q987" s="1"/>
      <c r="R987" s="1"/>
      <c r="S987" s="1"/>
      <c r="T987" s="1"/>
      <c r="U987" s="1"/>
    </row>
    <row r="988" spans="1:21">
      <c r="A988" s="3"/>
      <c r="B988" s="4"/>
      <c r="C988" s="71"/>
      <c r="D988" s="72"/>
      <c r="E988" s="71"/>
      <c r="F988" s="71"/>
      <c r="G988" s="2"/>
      <c r="H988" s="1"/>
      <c r="I988" s="11"/>
      <c r="M988" s="1"/>
      <c r="N988" s="1"/>
      <c r="O988" s="1"/>
      <c r="P988" s="1"/>
      <c r="Q988" s="1"/>
      <c r="R988" s="1"/>
      <c r="S988" s="1"/>
      <c r="T988" s="1"/>
      <c r="U988" s="1"/>
    </row>
    <row r="989" spans="1:21">
      <c r="A989" s="3"/>
      <c r="B989" s="4"/>
      <c r="C989" s="71"/>
      <c r="D989" s="72"/>
      <c r="E989" s="71"/>
      <c r="F989" s="71"/>
      <c r="G989" s="2"/>
      <c r="H989" s="1"/>
      <c r="I989" s="11"/>
      <c r="M989" s="1"/>
      <c r="N989" s="1"/>
      <c r="O989" s="1"/>
      <c r="P989" s="1"/>
      <c r="Q989" s="1"/>
      <c r="R989" s="1"/>
      <c r="S989" s="1"/>
      <c r="T989" s="1"/>
      <c r="U989" s="1"/>
    </row>
    <row r="990" spans="1:21">
      <c r="A990" s="3"/>
      <c r="B990" s="4"/>
      <c r="C990" s="71"/>
      <c r="D990" s="72"/>
      <c r="E990" s="71"/>
      <c r="F990" s="71"/>
      <c r="G990" s="2"/>
      <c r="H990" s="1"/>
      <c r="I990" s="11"/>
      <c r="M990" s="1"/>
      <c r="N990" s="1"/>
      <c r="O990" s="1"/>
      <c r="P990" s="1"/>
      <c r="Q990" s="1"/>
      <c r="R990" s="1"/>
      <c r="S990" s="1"/>
      <c r="T990" s="1"/>
      <c r="U990" s="1"/>
    </row>
    <row r="991" spans="1:21">
      <c r="A991" s="3"/>
      <c r="B991" s="4"/>
      <c r="C991" s="71"/>
      <c r="D991" s="72"/>
      <c r="E991" s="71"/>
      <c r="F991" s="71"/>
      <c r="G991" s="2"/>
      <c r="H991" s="1"/>
      <c r="I991" s="11"/>
      <c r="M991" s="1"/>
      <c r="N991" s="1"/>
      <c r="O991" s="1"/>
      <c r="P991" s="1"/>
      <c r="Q991" s="1"/>
      <c r="R991" s="1"/>
      <c r="S991" s="1"/>
      <c r="T991" s="1"/>
      <c r="U991" s="1"/>
    </row>
    <row r="992" spans="1:21">
      <c r="A992" s="3"/>
      <c r="B992" s="4"/>
      <c r="C992" s="71"/>
      <c r="D992" s="72"/>
      <c r="E992" s="71"/>
      <c r="F992" s="71"/>
      <c r="G992" s="2"/>
      <c r="H992" s="1"/>
      <c r="I992" s="11"/>
      <c r="M992" s="1"/>
      <c r="N992" s="1"/>
      <c r="O992" s="1"/>
      <c r="P992" s="1"/>
      <c r="Q992" s="1"/>
      <c r="R992" s="1"/>
      <c r="S992" s="1"/>
      <c r="T992" s="1"/>
      <c r="U992" s="1"/>
    </row>
    <row r="993" spans="1:21">
      <c r="A993" s="3"/>
      <c r="B993" s="4"/>
      <c r="C993" s="71"/>
      <c r="D993" s="72"/>
      <c r="E993" s="71"/>
      <c r="F993" s="71"/>
      <c r="G993" s="2"/>
      <c r="H993" s="1"/>
      <c r="I993" s="11"/>
      <c r="M993" s="1"/>
      <c r="N993" s="1"/>
      <c r="O993" s="1"/>
      <c r="P993" s="1"/>
      <c r="Q993" s="1"/>
      <c r="R993" s="1"/>
      <c r="S993" s="1"/>
      <c r="T993" s="1"/>
      <c r="U993" s="1"/>
    </row>
    <row r="994" spans="1:21">
      <c r="A994" s="3"/>
      <c r="B994" s="4"/>
      <c r="C994" s="71"/>
      <c r="D994" s="72"/>
      <c r="E994" s="71"/>
      <c r="F994" s="71"/>
      <c r="G994" s="2"/>
      <c r="H994" s="1"/>
      <c r="I994" s="11"/>
      <c r="M994" s="1"/>
      <c r="N994" s="1"/>
      <c r="O994" s="1"/>
      <c r="P994" s="1"/>
      <c r="Q994" s="1"/>
      <c r="R994" s="1"/>
      <c r="S994" s="1"/>
      <c r="T994" s="1"/>
      <c r="U994" s="1"/>
    </row>
    <row r="995" spans="1:21">
      <c r="A995" s="3"/>
      <c r="B995" s="4"/>
      <c r="C995" s="71"/>
      <c r="D995" s="72"/>
      <c r="E995" s="71"/>
      <c r="F995" s="71"/>
      <c r="G995" s="2"/>
      <c r="H995" s="1"/>
      <c r="I995" s="11"/>
      <c r="M995" s="1"/>
      <c r="N995" s="1"/>
      <c r="O995" s="1"/>
      <c r="P995" s="1"/>
      <c r="Q995" s="1"/>
      <c r="R995" s="1"/>
      <c r="S995" s="1"/>
      <c r="T995" s="1"/>
      <c r="U995" s="1"/>
    </row>
    <row r="996" spans="1:21">
      <c r="A996" s="3"/>
      <c r="B996" s="4"/>
      <c r="C996" s="71"/>
      <c r="D996" s="72"/>
      <c r="E996" s="71"/>
      <c r="F996" s="71"/>
      <c r="G996" s="2"/>
      <c r="H996" s="1"/>
      <c r="I996" s="11"/>
      <c r="M996" s="1"/>
      <c r="N996" s="1"/>
      <c r="O996" s="1"/>
      <c r="P996" s="1"/>
      <c r="Q996" s="1"/>
      <c r="R996" s="1"/>
      <c r="S996" s="1"/>
      <c r="T996" s="1"/>
      <c r="U996" s="1"/>
    </row>
    <row r="997" spans="1:21">
      <c r="A997" s="3"/>
      <c r="B997" s="4"/>
      <c r="C997" s="71"/>
      <c r="D997" s="72"/>
      <c r="E997" s="71"/>
      <c r="F997" s="71"/>
      <c r="G997" s="2"/>
      <c r="H997" s="1"/>
      <c r="I997" s="11"/>
      <c r="M997" s="1"/>
      <c r="N997" s="1"/>
      <c r="O997" s="1"/>
      <c r="P997" s="1"/>
      <c r="Q997" s="1"/>
      <c r="R997" s="1"/>
      <c r="S997" s="1"/>
      <c r="T997" s="1"/>
      <c r="U997" s="1"/>
    </row>
    <row r="998" spans="1:21">
      <c r="A998" s="3"/>
      <c r="B998" s="4"/>
      <c r="C998" s="71"/>
      <c r="D998" s="72"/>
      <c r="E998" s="71"/>
      <c r="F998" s="71"/>
      <c r="G998" s="2"/>
      <c r="H998" s="1"/>
      <c r="I998" s="11"/>
      <c r="M998" s="1"/>
      <c r="N998" s="1"/>
      <c r="O998" s="1"/>
      <c r="P998" s="1"/>
      <c r="Q998" s="1"/>
      <c r="R998" s="1"/>
      <c r="S998" s="1"/>
      <c r="T998" s="1"/>
      <c r="U998" s="1"/>
    </row>
    <row r="999" spans="1:21">
      <c r="A999" s="3"/>
      <c r="B999" s="4"/>
      <c r="C999" s="71"/>
      <c r="D999" s="72"/>
      <c r="E999" s="71"/>
      <c r="F999" s="71"/>
      <c r="G999" s="2"/>
      <c r="H999" s="1"/>
      <c r="I999" s="1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>
      <c r="A1000" s="3"/>
      <c r="B1000" s="4"/>
      <c r="C1000" s="71"/>
      <c r="D1000" s="72"/>
      <c r="E1000" s="71"/>
      <c r="F1000" s="71"/>
      <c r="G1000" s="2"/>
      <c r="H1000" s="1"/>
      <c r="I1000" s="1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>
      <c r="A1001" s="3"/>
      <c r="B1001" s="4"/>
      <c r="C1001" s="71"/>
      <c r="D1001" s="72"/>
      <c r="E1001" s="71"/>
      <c r="F1001" s="71"/>
      <c r="G1001" s="2"/>
      <c r="H1001" s="1"/>
      <c r="I1001" s="1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>
      <c r="A1002" s="3"/>
      <c r="B1002" s="4"/>
      <c r="C1002" s="71"/>
      <c r="D1002" s="72"/>
      <c r="E1002" s="71"/>
      <c r="F1002" s="71"/>
      <c r="G1002" s="2"/>
      <c r="H1002" s="1"/>
      <c r="I1002" s="1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>
      <c r="A1003" s="3"/>
      <c r="B1003" s="4"/>
      <c r="C1003" s="71"/>
      <c r="D1003" s="72"/>
      <c r="E1003" s="71"/>
      <c r="F1003" s="71"/>
      <c r="G1003" s="2"/>
      <c r="H1003" s="1"/>
      <c r="I1003" s="1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>
      <c r="A1004" s="3"/>
      <c r="B1004" s="4"/>
      <c r="C1004" s="71"/>
      <c r="D1004" s="72"/>
      <c r="E1004" s="71"/>
      <c r="F1004" s="71"/>
      <c r="G1004" s="2"/>
      <c r="H1004" s="1"/>
      <c r="I1004" s="11"/>
      <c r="M1004" s="1"/>
      <c r="N1004" s="1"/>
      <c r="O1004" s="1"/>
      <c r="P1004" s="1"/>
      <c r="Q1004" s="1"/>
      <c r="R1004" s="1"/>
      <c r="S1004" s="1"/>
      <c r="T1004" s="1"/>
      <c r="U1004" s="1"/>
    </row>
    <row r="1005" spans="1:21">
      <c r="A1005" s="3"/>
      <c r="B1005" s="4"/>
      <c r="C1005" s="71"/>
      <c r="D1005" s="72"/>
      <c r="E1005" s="71"/>
      <c r="F1005" s="71"/>
      <c r="G1005" s="2"/>
      <c r="H1005" s="1"/>
      <c r="I1005" s="11"/>
      <c r="M1005" s="1"/>
      <c r="N1005" s="1"/>
      <c r="O1005" s="1"/>
      <c r="P1005" s="1"/>
      <c r="Q1005" s="1"/>
      <c r="R1005" s="1"/>
      <c r="S1005" s="1"/>
      <c r="T1005" s="1"/>
      <c r="U1005" s="1"/>
    </row>
    <row r="1006" spans="1:21">
      <c r="A1006" s="3"/>
      <c r="B1006" s="4"/>
      <c r="C1006" s="71"/>
      <c r="D1006" s="72"/>
      <c r="E1006" s="71"/>
      <c r="F1006" s="71"/>
      <c r="G1006" s="2"/>
      <c r="H1006" s="1"/>
      <c r="I1006" s="11"/>
      <c r="M1006" s="1"/>
      <c r="N1006" s="1"/>
      <c r="O1006" s="1"/>
      <c r="P1006" s="1"/>
      <c r="Q1006" s="1"/>
      <c r="R1006" s="1"/>
      <c r="S1006" s="1"/>
      <c r="T1006" s="1"/>
      <c r="U1006" s="1"/>
    </row>
    <row r="1007" spans="1:21">
      <c r="A1007" s="3"/>
      <c r="B1007" s="4"/>
      <c r="C1007" s="71"/>
      <c r="D1007" s="72"/>
      <c r="E1007" s="71"/>
      <c r="F1007" s="71"/>
      <c r="G1007" s="2"/>
      <c r="H1007" s="1"/>
      <c r="I1007" s="11"/>
      <c r="M1007" s="1"/>
      <c r="N1007" s="1"/>
      <c r="O1007" s="1"/>
      <c r="P1007" s="1"/>
      <c r="Q1007" s="1"/>
      <c r="R1007" s="1"/>
      <c r="S1007" s="1"/>
      <c r="T1007" s="1"/>
    </row>
    <row r="1008" spans="1:21">
      <c r="A1008" s="3"/>
      <c r="B1008" s="4"/>
      <c r="C1008" s="71"/>
      <c r="D1008" s="72"/>
      <c r="E1008" s="71"/>
      <c r="F1008" s="71"/>
      <c r="G1008" s="2"/>
      <c r="H1008" s="1"/>
      <c r="I1008" s="11"/>
      <c r="M1008" s="1"/>
      <c r="N1008" s="1"/>
      <c r="O1008" s="1"/>
      <c r="P1008" s="1"/>
      <c r="Q1008" s="1"/>
      <c r="R1008" s="1"/>
      <c r="S1008" s="1"/>
      <c r="T1008" s="1"/>
    </row>
    <row r="1009" spans="1:19" ht="15" customHeight="1">
      <c r="A1009" s="3"/>
      <c r="B1009" s="4"/>
      <c r="C1009" s="71"/>
      <c r="D1009" s="72"/>
      <c r="E1009" s="71"/>
      <c r="F1009" s="71"/>
      <c r="G1009" s="2"/>
      <c r="H1009" s="1"/>
      <c r="I1009" s="11"/>
      <c r="M1009" s="1"/>
      <c r="N1009" s="1"/>
      <c r="O1009" s="1"/>
      <c r="P1009" s="1"/>
      <c r="Q1009" s="1"/>
      <c r="R1009" s="1"/>
      <c r="S1009" s="1"/>
    </row>
    <row r="1010" spans="1:19" ht="15" customHeight="1">
      <c r="A1010" s="3"/>
      <c r="B1010" s="4"/>
      <c r="C1010" s="71"/>
      <c r="D1010" s="72"/>
      <c r="E1010" s="71"/>
      <c r="F1010" s="71"/>
      <c r="G1010" s="2"/>
      <c r="H1010" s="1"/>
      <c r="I1010" s="11"/>
      <c r="M1010" s="1"/>
      <c r="N1010" s="1"/>
      <c r="O1010" s="1"/>
      <c r="P1010" s="1"/>
      <c r="Q1010" s="1"/>
      <c r="R1010" s="1"/>
      <c r="S1010" s="1"/>
    </row>
    <row r="1011" spans="1:19" ht="15" customHeight="1">
      <c r="A1011" s="3"/>
      <c r="B1011" s="4"/>
      <c r="C1011" s="71"/>
      <c r="D1011" s="72"/>
      <c r="E1011" s="71"/>
      <c r="F1011" s="71"/>
      <c r="G1011" s="2"/>
      <c r="H1011" s="1"/>
      <c r="I1011" s="11"/>
      <c r="M1011" s="1"/>
      <c r="N1011" s="1"/>
      <c r="O1011" s="1"/>
      <c r="P1011" s="1"/>
      <c r="Q1011" s="1"/>
      <c r="R1011" s="1"/>
      <c r="S1011" s="1"/>
    </row>
    <row r="1012" spans="1:19" ht="15" customHeight="1">
      <c r="A1012" s="3"/>
      <c r="B1012" s="4"/>
      <c r="C1012" s="71"/>
      <c r="D1012" s="72"/>
      <c r="E1012" s="71"/>
      <c r="F1012" s="71"/>
      <c r="G1012" s="2"/>
      <c r="H1012" s="1"/>
      <c r="I1012" s="11"/>
      <c r="M1012" s="1"/>
      <c r="N1012" s="1"/>
      <c r="O1012" s="1"/>
      <c r="P1012" s="1"/>
      <c r="Q1012" s="1"/>
      <c r="R1012" s="1"/>
      <c r="S1012" s="1"/>
    </row>
    <row r="1013" spans="1:19" ht="15" customHeight="1">
      <c r="A1013" s="3"/>
      <c r="B1013" s="4"/>
      <c r="C1013" s="71"/>
      <c r="D1013" s="72"/>
      <c r="E1013" s="71"/>
      <c r="F1013" s="71"/>
      <c r="G1013" s="2"/>
      <c r="H1013" s="1"/>
      <c r="I1013" s="11"/>
      <c r="M1013" s="1"/>
      <c r="N1013" s="1"/>
      <c r="O1013" s="1"/>
      <c r="P1013" s="1"/>
      <c r="Q1013" s="1"/>
      <c r="R1013" s="1"/>
      <c r="S1013" s="1"/>
    </row>
    <row r="1014" spans="1:19" ht="15" customHeight="1">
      <c r="A1014" s="3"/>
      <c r="B1014" s="4"/>
      <c r="C1014" s="71"/>
      <c r="D1014" s="72"/>
      <c r="E1014" s="71"/>
      <c r="F1014" s="71"/>
      <c r="G1014" s="2"/>
      <c r="H1014" s="1"/>
      <c r="I1014" s="11"/>
      <c r="M1014" s="1"/>
      <c r="N1014" s="1"/>
      <c r="O1014" s="1"/>
      <c r="P1014" s="1"/>
      <c r="Q1014" s="1"/>
      <c r="R1014" s="1"/>
      <c r="S1014" s="1"/>
    </row>
    <row r="1015" spans="1:19" ht="15" customHeight="1">
      <c r="A1015" s="3"/>
      <c r="B1015" s="4"/>
      <c r="C1015" s="71"/>
      <c r="D1015" s="72"/>
      <c r="E1015" s="71"/>
      <c r="F1015" s="71"/>
      <c r="G1015" s="2"/>
      <c r="H1015" s="1"/>
      <c r="I1015" s="11"/>
      <c r="M1015" s="1"/>
      <c r="N1015" s="1"/>
      <c r="O1015" s="1"/>
      <c r="P1015" s="1"/>
      <c r="Q1015" s="1"/>
      <c r="R1015" s="1"/>
      <c r="S1015" s="1"/>
    </row>
    <row r="1016" spans="1:19" ht="15" customHeight="1">
      <c r="A1016" s="3"/>
      <c r="B1016" s="4"/>
      <c r="C1016" s="71"/>
      <c r="D1016" s="72"/>
      <c r="E1016" s="71"/>
      <c r="F1016" s="71"/>
      <c r="G1016" s="2"/>
      <c r="H1016" s="1"/>
      <c r="I1016" s="11"/>
      <c r="M1016" s="1"/>
      <c r="N1016" s="1"/>
      <c r="O1016" s="1"/>
      <c r="P1016" s="1"/>
      <c r="Q1016" s="1"/>
      <c r="R1016" s="1"/>
      <c r="S1016" s="1"/>
    </row>
    <row r="1017" spans="1:19" ht="15" customHeight="1">
      <c r="A1017" s="3"/>
      <c r="B1017" s="4"/>
      <c r="C1017" s="71"/>
      <c r="D1017" s="72"/>
      <c r="E1017" s="71"/>
      <c r="F1017" s="71"/>
      <c r="G1017" s="2"/>
      <c r="H1017" s="1"/>
      <c r="I1017" s="11"/>
      <c r="M1017" s="1"/>
      <c r="N1017" s="1"/>
      <c r="O1017" s="1"/>
      <c r="P1017" s="1"/>
      <c r="Q1017" s="1"/>
      <c r="R1017" s="1"/>
      <c r="S1017" s="1"/>
    </row>
    <row r="1018" spans="1:19" ht="15" customHeight="1">
      <c r="A1018" s="3"/>
      <c r="B1018" s="4"/>
      <c r="C1018" s="71"/>
      <c r="D1018" s="72"/>
      <c r="E1018" s="71"/>
      <c r="F1018" s="71"/>
      <c r="G1018" s="2"/>
      <c r="H1018" s="1"/>
      <c r="I1018" s="11"/>
      <c r="M1018" s="1"/>
      <c r="N1018" s="1"/>
      <c r="O1018" s="1"/>
      <c r="P1018" s="1"/>
      <c r="Q1018" s="1"/>
      <c r="R1018" s="1"/>
      <c r="S1018" s="1"/>
    </row>
    <row r="1019" spans="1:19" ht="15" customHeight="1">
      <c r="A1019" s="3"/>
      <c r="B1019" s="4"/>
      <c r="C1019" s="71"/>
      <c r="D1019" s="72"/>
      <c r="E1019" s="71"/>
      <c r="G1019" s="2"/>
      <c r="H1019" s="1"/>
      <c r="I1019" s="11"/>
    </row>
    <row r="1020" spans="1:19" ht="15" customHeight="1">
      <c r="A1020" s="3"/>
      <c r="B1020" s="4"/>
      <c r="C1020" s="71"/>
      <c r="D1020" s="72"/>
      <c r="E1020" s="71"/>
      <c r="G1020" s="2"/>
      <c r="H1020" s="1"/>
      <c r="I1020" s="11"/>
    </row>
    <row r="1021" spans="1:19" ht="15" customHeight="1">
      <c r="A1021" s="3"/>
      <c r="B1021" s="4"/>
      <c r="C1021" s="71"/>
      <c r="D1021" s="72"/>
      <c r="E1021" s="71"/>
      <c r="G1021" s="2"/>
      <c r="H1021" s="1"/>
      <c r="I1021" s="11"/>
    </row>
    <row r="1022" spans="1:19" ht="15" customHeight="1">
      <c r="A1022" s="3"/>
      <c r="B1022" s="4"/>
      <c r="C1022" s="71"/>
      <c r="D1022" s="72"/>
      <c r="E1022" s="71"/>
      <c r="G1022" s="2"/>
      <c r="H1022" s="1"/>
      <c r="I1022" s="11"/>
    </row>
    <row r="1023" spans="1:19" ht="15" customHeight="1">
      <c r="A1023" s="3"/>
      <c r="B1023" s="4"/>
      <c r="C1023" s="71"/>
      <c r="D1023" s="72"/>
      <c r="E1023" s="71"/>
      <c r="G1023" s="2"/>
      <c r="H1023" s="1"/>
      <c r="I1023" s="11"/>
    </row>
    <row r="1024" spans="1:19" ht="15" customHeight="1">
      <c r="A1024" s="3"/>
      <c r="B1024" s="4"/>
      <c r="C1024" s="71"/>
      <c r="D1024" s="72"/>
      <c r="E1024" s="71"/>
      <c r="G1024" s="2"/>
      <c r="H1024" s="1"/>
      <c r="I1024" s="11"/>
    </row>
    <row r="1025" spans="1:9" ht="15" customHeight="1">
      <c r="A1025" s="3"/>
      <c r="B1025" s="4"/>
      <c r="C1025" s="71"/>
      <c r="D1025" s="72"/>
      <c r="E1025" s="71"/>
      <c r="G1025" s="2"/>
      <c r="H1025" s="1"/>
      <c r="I1025" s="11"/>
    </row>
    <row r="1026" spans="1:9" ht="15" customHeight="1">
      <c r="A1026" s="3"/>
      <c r="B1026" s="4"/>
      <c r="C1026" s="71"/>
      <c r="D1026" s="72"/>
      <c r="E1026" s="71"/>
      <c r="G1026" s="2"/>
      <c r="H1026" s="1"/>
      <c r="I1026" s="11"/>
    </row>
    <row r="1027" spans="1:9" ht="15" customHeight="1">
      <c r="A1027" s="3"/>
      <c r="B1027" s="4"/>
      <c r="C1027" s="71"/>
      <c r="D1027" s="72"/>
      <c r="E1027" s="71"/>
      <c r="G1027" s="2"/>
      <c r="H1027" s="1"/>
      <c r="I1027" s="11"/>
    </row>
    <row r="1028" spans="1:9" ht="15" customHeight="1">
      <c r="A1028" s="3"/>
      <c r="B1028" s="4"/>
      <c r="C1028" s="71"/>
      <c r="D1028" s="72"/>
      <c r="E1028" s="71"/>
      <c r="G1028" s="2"/>
      <c r="H1028" s="1"/>
      <c r="I1028" s="11"/>
    </row>
    <row r="1029" spans="1:9" ht="15" customHeight="1">
      <c r="A1029" s="3"/>
      <c r="B1029" s="4"/>
      <c r="C1029" s="71"/>
      <c r="D1029" s="72"/>
      <c r="E1029" s="71"/>
      <c r="G1029" s="2"/>
      <c r="H1029" s="1"/>
      <c r="I1029" s="11"/>
    </row>
    <row r="1030" spans="1:9" ht="15" customHeight="1">
      <c r="A1030" s="3"/>
      <c r="B1030" s="4"/>
      <c r="C1030" s="71"/>
      <c r="D1030" s="72"/>
      <c r="E1030" s="71"/>
      <c r="G1030" s="2"/>
      <c r="H1030" s="1"/>
      <c r="I1030" s="11"/>
    </row>
    <row r="1031" spans="1:9" ht="15" customHeight="1">
      <c r="A1031" s="3"/>
      <c r="B1031" s="4"/>
      <c r="C1031" s="71"/>
      <c r="D1031" s="72"/>
      <c r="E1031" s="71"/>
      <c r="G1031" s="2"/>
      <c r="H1031" s="1"/>
      <c r="I1031" s="11"/>
    </row>
    <row r="1032" spans="1:9" ht="15" customHeight="1">
      <c r="A1032" s="3"/>
      <c r="B1032" s="4"/>
      <c r="C1032" s="71"/>
      <c r="D1032" s="72"/>
      <c r="E1032" s="71"/>
      <c r="G1032" s="2"/>
      <c r="H1032" s="1"/>
      <c r="I1032" s="11"/>
    </row>
    <row r="1033" spans="1:9" ht="15" customHeight="1">
      <c r="A1033" s="3"/>
      <c r="B1033" s="4"/>
      <c r="C1033" s="76"/>
      <c r="D1033" s="72"/>
      <c r="E1033" s="71"/>
      <c r="G1033" s="2"/>
      <c r="H1033" s="1"/>
      <c r="I1033" s="11"/>
    </row>
    <row r="1034" spans="1:9" ht="15" customHeight="1">
      <c r="A1034" s="3"/>
      <c r="B1034" s="4"/>
      <c r="C1034" s="76"/>
      <c r="D1034" s="72"/>
      <c r="E1034" s="71"/>
      <c r="G1034" s="2"/>
      <c r="H1034" s="1"/>
      <c r="I1034" s="11"/>
    </row>
    <row r="1035" spans="1:9" ht="15" customHeight="1">
      <c r="A1035" s="3"/>
      <c r="B1035" s="4"/>
      <c r="C1035" s="76"/>
      <c r="D1035" s="72"/>
      <c r="E1035" s="71"/>
      <c r="G1035" s="2"/>
      <c r="H1035" s="1"/>
      <c r="I1035" s="11"/>
    </row>
    <row r="1036" spans="1:9" ht="15" customHeight="1">
      <c r="A1036" s="3"/>
      <c r="B1036" s="4"/>
      <c r="C1036" s="76"/>
      <c r="D1036" s="72"/>
      <c r="E1036" s="71"/>
      <c r="G1036" s="2"/>
      <c r="H1036" s="1"/>
      <c r="I1036" s="11"/>
    </row>
    <row r="1037" spans="1:9" ht="15" customHeight="1">
      <c r="A1037" s="3"/>
      <c r="B1037" s="4"/>
      <c r="C1037" s="76"/>
      <c r="D1037" s="72"/>
      <c r="E1037" s="71"/>
      <c r="G1037" s="2"/>
      <c r="H1037" s="1"/>
      <c r="I1037" s="11"/>
    </row>
    <row r="1038" spans="1:9" ht="15" customHeight="1">
      <c r="A1038" s="3"/>
      <c r="B1038" s="4"/>
      <c r="C1038" s="71"/>
      <c r="D1038" s="72"/>
      <c r="E1038" s="71"/>
      <c r="G1038" s="2"/>
      <c r="H1038" s="1"/>
      <c r="I1038" s="11"/>
    </row>
    <row r="1039" spans="1:9" ht="15" customHeight="1">
      <c r="A1039" s="3"/>
      <c r="B1039" s="4"/>
      <c r="C1039" s="71"/>
      <c r="D1039" s="72"/>
      <c r="E1039" s="71"/>
      <c r="G1039" s="2"/>
      <c r="H1039" s="1"/>
      <c r="I1039" s="11"/>
    </row>
    <row r="1040" spans="1:9" ht="15" customHeight="1">
      <c r="A1040" s="3"/>
      <c r="B1040" s="4"/>
      <c r="C1040" s="71"/>
      <c r="D1040" s="72"/>
      <c r="E1040" s="71"/>
      <c r="G1040" s="2"/>
      <c r="H1040" s="1"/>
      <c r="I1040" s="11"/>
    </row>
    <row r="1041" spans="1:9" ht="15" customHeight="1">
      <c r="A1041" s="3"/>
      <c r="B1041" s="4"/>
      <c r="C1041" s="71"/>
      <c r="D1041" s="72"/>
      <c r="E1041" s="71"/>
      <c r="G1041" s="2"/>
      <c r="H1041" s="1"/>
      <c r="I1041" s="11"/>
    </row>
    <row r="1042" spans="1:9" ht="15" customHeight="1">
      <c r="A1042" s="3"/>
      <c r="B1042" s="4"/>
      <c r="C1042" s="71"/>
      <c r="D1042" s="72"/>
      <c r="E1042" s="71"/>
      <c r="G1042" s="2"/>
      <c r="H1042" s="1"/>
      <c r="I1042" s="11"/>
    </row>
    <row r="1043" spans="1:9" ht="15" customHeight="1">
      <c r="A1043" s="3"/>
      <c r="B1043" s="4"/>
      <c r="C1043" s="71"/>
      <c r="D1043" s="72"/>
      <c r="E1043" s="71"/>
      <c r="G1043" s="2"/>
      <c r="H1043" s="1"/>
      <c r="I1043" s="11"/>
    </row>
    <row r="1044" spans="1:9" ht="15" customHeight="1">
      <c r="A1044" s="3"/>
      <c r="B1044" s="4"/>
      <c r="C1044" s="71"/>
      <c r="D1044" s="72"/>
      <c r="E1044" s="71"/>
      <c r="G1044" s="2"/>
      <c r="H1044" s="1"/>
      <c r="I1044" s="11"/>
    </row>
    <row r="1045" spans="1:9" ht="15" customHeight="1">
      <c r="A1045" s="3"/>
      <c r="B1045" s="4"/>
      <c r="C1045" s="71"/>
      <c r="D1045" s="72"/>
      <c r="E1045" s="71"/>
      <c r="G1045" s="2"/>
      <c r="H1045" s="1"/>
      <c r="I1045" s="11"/>
    </row>
    <row r="1046" spans="1:9" ht="15" customHeight="1">
      <c r="A1046" s="3"/>
      <c r="B1046" s="4"/>
      <c r="C1046" s="71"/>
      <c r="D1046" s="72"/>
      <c r="E1046" s="71"/>
      <c r="G1046" s="2"/>
      <c r="H1046" s="1"/>
      <c r="I1046" s="11"/>
    </row>
    <row r="1047" spans="1:9" ht="15" customHeight="1">
      <c r="A1047" s="3"/>
      <c r="B1047" s="4"/>
      <c r="C1047" s="71"/>
      <c r="D1047" s="72"/>
      <c r="E1047" s="71"/>
      <c r="G1047" s="2"/>
      <c r="H1047" s="1"/>
      <c r="I1047" s="11"/>
    </row>
    <row r="1048" spans="1:9" ht="15" customHeight="1">
      <c r="A1048" s="3"/>
      <c r="B1048" s="4"/>
      <c r="C1048" s="71"/>
      <c r="D1048" s="72"/>
      <c r="E1048" s="71"/>
      <c r="G1048" s="2"/>
      <c r="H1048" s="1"/>
      <c r="I1048" s="11"/>
    </row>
    <row r="1049" spans="1:9" ht="15" customHeight="1">
      <c r="A1049" s="3"/>
      <c r="B1049" s="4"/>
      <c r="C1049" s="71"/>
      <c r="D1049" s="72"/>
      <c r="E1049" s="71"/>
      <c r="G1049" s="2"/>
      <c r="H1049" s="1"/>
      <c r="I1049" s="11"/>
    </row>
    <row r="1050" spans="1:9" ht="15" customHeight="1">
      <c r="A1050" s="3"/>
      <c r="B1050" s="4"/>
      <c r="C1050" s="71"/>
      <c r="D1050" s="72"/>
      <c r="E1050" s="71"/>
      <c r="G1050" s="2"/>
      <c r="H1050" s="1"/>
      <c r="I1050" s="11"/>
    </row>
    <row r="1051" spans="1:9" ht="15" customHeight="1">
      <c r="A1051" s="3"/>
      <c r="B1051" s="4"/>
      <c r="C1051" s="71"/>
      <c r="D1051" s="72"/>
      <c r="E1051" s="71"/>
      <c r="G1051" s="2"/>
      <c r="H1051" s="1"/>
      <c r="I1051" s="11"/>
    </row>
    <row r="1052" spans="1:9" ht="15" customHeight="1">
      <c r="A1052" s="3"/>
      <c r="B1052" s="4"/>
      <c r="C1052" s="71"/>
      <c r="D1052" s="72"/>
      <c r="E1052" s="71"/>
      <c r="G1052" s="2"/>
      <c r="H1052" s="1"/>
      <c r="I1052" s="11"/>
    </row>
    <row r="1053" spans="1:9" ht="15" customHeight="1">
      <c r="A1053" s="3"/>
      <c r="B1053" s="4"/>
      <c r="C1053" s="71"/>
      <c r="D1053" s="72"/>
      <c r="E1053" s="71"/>
      <c r="G1053" s="2"/>
      <c r="H1053" s="1"/>
      <c r="I1053" s="11"/>
    </row>
    <row r="1054" spans="1:9" ht="15" customHeight="1">
      <c r="A1054" s="3"/>
      <c r="B1054" s="4"/>
      <c r="C1054" s="71"/>
      <c r="D1054" s="72"/>
      <c r="E1054" s="71"/>
      <c r="G1054" s="2"/>
      <c r="H1054" s="1"/>
      <c r="I1054" s="11"/>
    </row>
    <row r="1055" spans="1:9" ht="15" customHeight="1">
      <c r="A1055" s="3"/>
      <c r="B1055" s="4"/>
      <c r="C1055" s="71"/>
      <c r="D1055" s="72"/>
      <c r="E1055" s="71"/>
      <c r="G1055" s="2"/>
      <c r="H1055" s="1"/>
      <c r="I1055" s="11"/>
    </row>
    <row r="1056" spans="1:9" ht="15" customHeight="1">
      <c r="A1056" s="3"/>
      <c r="B1056" s="4"/>
      <c r="C1056" s="71"/>
      <c r="D1056" s="72"/>
      <c r="E1056" s="71"/>
      <c r="G1056" s="2"/>
      <c r="H1056" s="1"/>
      <c r="I1056" s="11"/>
    </row>
    <row r="1057" spans="1:9" ht="15" customHeight="1">
      <c r="A1057" s="3"/>
      <c r="B1057" s="4"/>
      <c r="C1057" s="71"/>
      <c r="D1057" s="72"/>
      <c r="E1057" s="71"/>
      <c r="G1057" s="2"/>
      <c r="H1057" s="1"/>
      <c r="I1057" s="11"/>
    </row>
    <row r="1058" spans="1:9" ht="15" customHeight="1">
      <c r="A1058" s="3"/>
      <c r="B1058" s="4"/>
      <c r="C1058" s="71"/>
      <c r="D1058" s="72"/>
      <c r="E1058" s="71"/>
      <c r="G1058" s="2"/>
      <c r="H1058" s="1"/>
      <c r="I1058" s="11"/>
    </row>
    <row r="1059" spans="1:9" ht="15" customHeight="1">
      <c r="A1059" s="3"/>
      <c r="B1059" s="4"/>
      <c r="C1059" s="71"/>
      <c r="D1059" s="72"/>
      <c r="E1059" s="71"/>
      <c r="G1059" s="2"/>
      <c r="H1059" s="1"/>
      <c r="I1059" s="11"/>
    </row>
    <row r="1060" spans="1:9" ht="15" customHeight="1">
      <c r="A1060" s="3"/>
      <c r="B1060" s="4"/>
      <c r="C1060" s="71"/>
      <c r="D1060" s="72"/>
      <c r="E1060" s="71"/>
      <c r="G1060" s="2"/>
      <c r="H1060" s="1"/>
      <c r="I1060" s="11"/>
    </row>
    <row r="1061" spans="1:9" ht="15" customHeight="1">
      <c r="A1061" s="3"/>
      <c r="B1061" s="4"/>
      <c r="C1061" s="71"/>
      <c r="D1061" s="72"/>
      <c r="E1061" s="71"/>
      <c r="G1061" s="2"/>
      <c r="H1061" s="1"/>
      <c r="I1061" s="11"/>
    </row>
    <row r="1062" spans="1:9" ht="15" customHeight="1">
      <c r="A1062" s="3"/>
      <c r="B1062" s="4"/>
      <c r="C1062" s="71"/>
      <c r="D1062" s="72"/>
      <c r="E1062" s="71"/>
      <c r="G1062" s="2"/>
      <c r="H1062" s="1"/>
      <c r="I1062" s="11"/>
    </row>
    <row r="1063" spans="1:9" ht="15" customHeight="1">
      <c r="A1063" s="3"/>
      <c r="B1063" s="4"/>
      <c r="C1063" s="71"/>
      <c r="D1063" s="72"/>
      <c r="E1063" s="71"/>
      <c r="G1063" s="2"/>
      <c r="H1063" s="1"/>
      <c r="I1063" s="11"/>
    </row>
    <row r="1064" spans="1:9" ht="15" customHeight="1">
      <c r="A1064" s="3"/>
      <c r="B1064" s="4"/>
      <c r="C1064" s="71"/>
      <c r="D1064" s="72"/>
      <c r="E1064" s="71"/>
      <c r="G1064" s="2"/>
      <c r="H1064" s="1"/>
      <c r="I1064" s="11"/>
    </row>
    <row r="1065" spans="1:9" ht="15" customHeight="1">
      <c r="A1065" s="3"/>
      <c r="B1065" s="4"/>
      <c r="C1065" s="71"/>
      <c r="D1065" s="72"/>
      <c r="E1065" s="71"/>
      <c r="G1065" s="2"/>
      <c r="H1065" s="1"/>
      <c r="I1065" s="11"/>
    </row>
    <row r="1066" spans="1:9" ht="15" customHeight="1">
      <c r="A1066" s="3"/>
      <c r="B1066" s="4"/>
      <c r="C1066" s="71"/>
      <c r="D1066" s="72"/>
      <c r="E1066" s="71"/>
      <c r="G1066" s="2"/>
      <c r="H1066" s="1"/>
      <c r="I1066" s="11"/>
    </row>
    <row r="1067" spans="1:9" ht="15" customHeight="1">
      <c r="A1067" s="3"/>
      <c r="B1067" s="4"/>
      <c r="C1067" s="71"/>
      <c r="D1067" s="72"/>
      <c r="E1067" s="71"/>
      <c r="G1067" s="2"/>
      <c r="H1067" s="1"/>
      <c r="I1067" s="11"/>
    </row>
    <row r="1068" spans="1:9" ht="15" customHeight="1">
      <c r="A1068" s="3"/>
      <c r="B1068" s="4"/>
      <c r="C1068" s="71"/>
      <c r="D1068" s="72"/>
      <c r="E1068" s="71"/>
      <c r="G1068" s="2"/>
      <c r="H1068" s="1"/>
      <c r="I1068" s="11"/>
    </row>
    <row r="1069" spans="1:9" ht="15" customHeight="1">
      <c r="A1069" s="3"/>
      <c r="B1069" s="4"/>
      <c r="C1069" s="71"/>
      <c r="D1069" s="72"/>
      <c r="E1069" s="71"/>
      <c r="G1069" s="2"/>
      <c r="H1069" s="1"/>
      <c r="I1069" s="11"/>
    </row>
    <row r="1070" spans="1:9" ht="15" customHeight="1">
      <c r="A1070" s="3"/>
      <c r="B1070" s="4"/>
      <c r="C1070" s="71"/>
      <c r="D1070" s="72"/>
      <c r="E1070" s="71"/>
      <c r="G1070" s="2"/>
      <c r="H1070" s="1"/>
      <c r="I1070" s="11"/>
    </row>
    <row r="1071" spans="1:9" ht="15" customHeight="1">
      <c r="A1071" s="3"/>
      <c r="B1071" s="4"/>
      <c r="C1071" s="71"/>
      <c r="D1071" s="72"/>
      <c r="E1071" s="71"/>
      <c r="G1071" s="2"/>
      <c r="H1071" s="1"/>
      <c r="I1071" s="11"/>
    </row>
    <row r="1072" spans="1:9" ht="15" customHeight="1">
      <c r="A1072" s="3"/>
      <c r="B1072" s="4"/>
      <c r="C1072" s="71"/>
      <c r="D1072" s="72"/>
      <c r="E1072" s="71"/>
      <c r="G1072" s="2"/>
      <c r="H1072" s="1"/>
      <c r="I1072" s="11"/>
    </row>
    <row r="1073" spans="1:9" ht="15" customHeight="1">
      <c r="A1073" s="3"/>
      <c r="B1073" s="4"/>
      <c r="C1073" s="71"/>
      <c r="D1073" s="72"/>
      <c r="E1073" s="71"/>
      <c r="G1073" s="2"/>
      <c r="H1073" s="1"/>
      <c r="I1073" s="11"/>
    </row>
    <row r="1074" spans="1:9" ht="15" customHeight="1">
      <c r="A1074" s="3"/>
      <c r="B1074" s="4"/>
      <c r="C1074" s="71"/>
      <c r="D1074" s="72"/>
      <c r="E1074" s="71"/>
      <c r="G1074" s="2"/>
      <c r="H1074" s="1"/>
      <c r="I1074" s="11"/>
    </row>
    <row r="1075" spans="1:9" ht="15" customHeight="1">
      <c r="A1075" s="3"/>
      <c r="B1075" s="4"/>
      <c r="C1075" s="71"/>
      <c r="D1075" s="72"/>
      <c r="E1075" s="71"/>
      <c r="G1075" s="2"/>
      <c r="H1075" s="1"/>
      <c r="I1075" s="11"/>
    </row>
    <row r="1076" spans="1:9" ht="15" customHeight="1">
      <c r="A1076" s="3"/>
      <c r="B1076" s="4"/>
      <c r="C1076" s="71"/>
      <c r="D1076" s="72"/>
      <c r="E1076" s="71"/>
      <c r="G1076" s="2"/>
      <c r="H1076" s="1"/>
      <c r="I1076" s="11"/>
    </row>
    <row r="1077" spans="1:9" ht="15" customHeight="1">
      <c r="A1077" s="3"/>
      <c r="B1077" s="4"/>
      <c r="C1077" s="71"/>
      <c r="D1077" s="72"/>
      <c r="E1077" s="71"/>
      <c r="G1077" s="2"/>
      <c r="H1077" s="1"/>
      <c r="I1077" s="11"/>
    </row>
    <row r="1078" spans="1:9" ht="15" customHeight="1">
      <c r="A1078" s="3"/>
      <c r="B1078" s="4"/>
      <c r="C1078" s="71"/>
      <c r="D1078" s="72"/>
      <c r="E1078" s="71"/>
      <c r="G1078" s="2"/>
      <c r="H1078" s="1"/>
      <c r="I1078" s="11"/>
    </row>
    <row r="1079" spans="1:9" ht="15" customHeight="1">
      <c r="A1079" s="3"/>
      <c r="B1079" s="4"/>
      <c r="C1079" s="71"/>
      <c r="D1079" s="72"/>
      <c r="E1079" s="71"/>
      <c r="G1079" s="2"/>
      <c r="H1079" s="1"/>
      <c r="I1079" s="11"/>
    </row>
    <row r="1080" spans="1:9" ht="15" customHeight="1">
      <c r="A1080" s="3"/>
      <c r="B1080" s="4"/>
      <c r="C1080" s="71"/>
      <c r="D1080" s="72"/>
      <c r="E1080" s="71"/>
      <c r="G1080" s="2"/>
      <c r="H1080" s="1"/>
      <c r="I1080" s="11"/>
    </row>
    <row r="1081" spans="1:9" ht="15" customHeight="1">
      <c r="A1081" s="3"/>
      <c r="B1081" s="4"/>
      <c r="C1081" s="71"/>
      <c r="D1081" s="72"/>
      <c r="E1081" s="71"/>
      <c r="G1081" s="2"/>
      <c r="H1081" s="1"/>
      <c r="I1081" s="11"/>
    </row>
    <row r="1082" spans="1:9" ht="15" customHeight="1">
      <c r="A1082" s="3"/>
      <c r="B1082" s="4"/>
      <c r="C1082" s="71"/>
      <c r="D1082" s="72"/>
      <c r="E1082" s="71"/>
      <c r="G1082" s="2"/>
      <c r="H1082" s="1"/>
      <c r="I1082" s="11"/>
    </row>
    <row r="1083" spans="1:9" ht="15" customHeight="1">
      <c r="A1083" s="3"/>
      <c r="B1083" s="4"/>
      <c r="C1083" s="71"/>
      <c r="D1083" s="72"/>
      <c r="E1083" s="71"/>
      <c r="G1083" s="2"/>
      <c r="H1083" s="1"/>
      <c r="I1083" s="11"/>
    </row>
    <row r="1084" spans="1:9" ht="15" customHeight="1">
      <c r="A1084" s="3"/>
      <c r="B1084" s="4"/>
      <c r="C1084" s="71"/>
      <c r="D1084" s="72"/>
      <c r="E1084" s="71"/>
      <c r="G1084" s="2"/>
      <c r="H1084" s="1"/>
      <c r="I1084" s="11"/>
    </row>
    <row r="1085" spans="1:9" ht="15" customHeight="1">
      <c r="A1085" s="3"/>
      <c r="B1085" s="4"/>
      <c r="C1085" s="71"/>
      <c r="D1085" s="72"/>
      <c r="E1085" s="71"/>
      <c r="G1085" s="2"/>
      <c r="H1085" s="1"/>
      <c r="I1085" s="11"/>
    </row>
    <row r="1086" spans="1:9" ht="15" customHeight="1">
      <c r="A1086" s="3"/>
      <c r="B1086" s="4"/>
      <c r="C1086" s="71"/>
      <c r="D1086" s="72"/>
      <c r="E1086" s="71"/>
      <c r="G1086" s="2"/>
      <c r="H1086" s="1"/>
      <c r="I1086" s="11"/>
    </row>
    <row r="1087" spans="1:9" ht="15" customHeight="1">
      <c r="A1087" s="3"/>
      <c r="B1087" s="4"/>
      <c r="C1087" s="71"/>
      <c r="D1087" s="72"/>
      <c r="E1087" s="71"/>
      <c r="G1087" s="2"/>
      <c r="H1087" s="1"/>
      <c r="I1087" s="11"/>
    </row>
    <row r="1088" spans="1:9" ht="15" customHeight="1">
      <c r="A1088" s="3"/>
      <c r="B1088" s="4"/>
      <c r="C1088" s="71"/>
      <c r="D1088" s="72"/>
      <c r="E1088" s="71"/>
      <c r="G1088" s="2"/>
      <c r="H1088" s="1"/>
      <c r="I1088" s="11"/>
    </row>
    <row r="1089" spans="1:9" ht="15" customHeight="1">
      <c r="A1089" s="3"/>
      <c r="B1089" s="4"/>
      <c r="C1089" s="71"/>
      <c r="D1089" s="72"/>
      <c r="E1089" s="71"/>
      <c r="G1089" s="2"/>
      <c r="H1089" s="1"/>
      <c r="I1089" s="11"/>
    </row>
    <row r="1090" spans="1:9" ht="15" customHeight="1">
      <c r="A1090" s="3"/>
      <c r="B1090" s="4"/>
      <c r="C1090" s="71"/>
      <c r="D1090" s="72"/>
      <c r="E1090" s="71"/>
      <c r="G1090" s="2"/>
      <c r="H1090" s="1"/>
      <c r="I1090" s="11"/>
    </row>
    <row r="1091" spans="1:9" ht="15" customHeight="1">
      <c r="A1091" s="3"/>
      <c r="B1091" s="4"/>
      <c r="C1091" s="71"/>
      <c r="D1091" s="72"/>
      <c r="E1091" s="71"/>
      <c r="G1091" s="2"/>
      <c r="H1091" s="1"/>
      <c r="I1091" s="11"/>
    </row>
    <row r="1092" spans="1:9" ht="15" customHeight="1">
      <c r="A1092" s="3"/>
      <c r="B1092" s="4"/>
      <c r="C1092" s="71"/>
      <c r="D1092" s="72"/>
      <c r="E1092" s="71"/>
      <c r="G1092" s="2"/>
      <c r="H1092" s="1"/>
    </row>
    <row r="1093" spans="1:9" ht="15" customHeight="1">
      <c r="A1093" s="3"/>
      <c r="B1093" s="4"/>
      <c r="C1093" s="71"/>
      <c r="D1093" s="72"/>
      <c r="E1093" s="71"/>
      <c r="G1093" s="2"/>
      <c r="H1093" s="1"/>
    </row>
    <row r="1094" spans="1:9" ht="15" customHeight="1">
      <c r="A1094" s="3"/>
      <c r="B1094" s="4"/>
      <c r="C1094" s="71"/>
      <c r="D1094" s="72"/>
      <c r="E1094" s="71"/>
      <c r="G1094" s="2"/>
      <c r="H1094" s="1"/>
    </row>
    <row r="1095" spans="1:9" ht="15" customHeight="1">
      <c r="A1095" s="3"/>
      <c r="B1095" s="4"/>
      <c r="C1095" s="71"/>
      <c r="D1095" s="72"/>
      <c r="E1095" s="71"/>
      <c r="G1095" s="2"/>
      <c r="H1095" s="1"/>
    </row>
    <row r="1096" spans="1:9" ht="15" customHeight="1">
      <c r="A1096" s="3"/>
      <c r="B1096" s="4"/>
      <c r="C1096" s="71"/>
      <c r="D1096" s="72"/>
      <c r="E1096" s="71"/>
      <c r="G1096" s="2"/>
      <c r="H1096" s="1"/>
    </row>
    <row r="1097" spans="1:9" ht="15" customHeight="1">
      <c r="A1097" s="3"/>
      <c r="B1097" s="4"/>
      <c r="C1097" s="71"/>
      <c r="D1097" s="72"/>
      <c r="E1097" s="71"/>
      <c r="G1097" s="2"/>
      <c r="H1097" s="1"/>
    </row>
    <row r="1098" spans="1:9" ht="15" customHeight="1">
      <c r="A1098" s="3"/>
      <c r="B1098" s="4"/>
      <c r="C1098" s="71"/>
      <c r="D1098" s="72"/>
      <c r="E1098" s="71"/>
      <c r="G1098" s="2"/>
      <c r="H1098" s="1"/>
    </row>
    <row r="1099" spans="1:9" ht="15" customHeight="1">
      <c r="A1099" s="3"/>
      <c r="B1099" s="4"/>
      <c r="C1099" s="71"/>
      <c r="D1099" s="72"/>
      <c r="E1099" s="71"/>
      <c r="G1099" s="2"/>
      <c r="H1099" s="1"/>
    </row>
    <row r="1100" spans="1:9" ht="15" customHeight="1">
      <c r="A1100" s="3"/>
      <c r="B1100" s="4"/>
      <c r="C1100" s="71"/>
      <c r="D1100" s="72"/>
      <c r="E1100" s="71"/>
      <c r="G1100" s="2"/>
      <c r="H1100" s="1"/>
    </row>
    <row r="1101" spans="1:9" ht="15" customHeight="1">
      <c r="A1101" s="3"/>
      <c r="B1101" s="4"/>
      <c r="C1101" s="71"/>
      <c r="D1101" s="72"/>
      <c r="E1101" s="71"/>
      <c r="G1101" s="2"/>
      <c r="H1101" s="1"/>
    </row>
    <row r="1102" spans="1:9" ht="15" customHeight="1">
      <c r="A1102" s="3"/>
      <c r="B1102" s="4"/>
      <c r="C1102" s="71"/>
      <c r="D1102" s="72"/>
      <c r="E1102" s="71"/>
      <c r="G1102" s="2"/>
      <c r="H1102" s="1"/>
    </row>
    <row r="1103" spans="1:9" ht="15" customHeight="1">
      <c r="A1103" s="3"/>
      <c r="B1103" s="4"/>
      <c r="C1103" s="71"/>
      <c r="D1103" s="72"/>
      <c r="E1103" s="71"/>
      <c r="G1103" s="2"/>
      <c r="H1103" s="1"/>
    </row>
    <row r="1104" spans="1:9" ht="15" customHeight="1">
      <c r="A1104" s="3"/>
      <c r="B1104" s="4"/>
      <c r="C1104" s="71"/>
      <c r="D1104" s="72"/>
      <c r="E1104" s="71"/>
      <c r="G1104" s="2"/>
      <c r="H1104" s="1"/>
    </row>
    <row r="1105" spans="1:8" ht="15" customHeight="1">
      <c r="A1105" s="3"/>
      <c r="B1105" s="4"/>
      <c r="C1105" s="71"/>
      <c r="D1105" s="72"/>
      <c r="E1105" s="71"/>
      <c r="G1105" s="2"/>
      <c r="H1105" s="1"/>
    </row>
    <row r="1106" spans="1:8" ht="15" customHeight="1">
      <c r="A1106" s="3"/>
      <c r="B1106" s="4"/>
      <c r="C1106" s="71"/>
      <c r="D1106" s="72"/>
      <c r="E1106" s="71"/>
      <c r="G1106" s="2"/>
      <c r="H1106" s="1"/>
    </row>
    <row r="1107" spans="1:8" ht="15" customHeight="1">
      <c r="A1107" s="3"/>
      <c r="B1107" s="4"/>
      <c r="C1107" s="71"/>
      <c r="D1107" s="72"/>
      <c r="E1107" s="71"/>
      <c r="G1107" s="2"/>
      <c r="H1107" s="1"/>
    </row>
    <row r="1108" spans="1:8" ht="15" customHeight="1">
      <c r="A1108" s="3"/>
      <c r="B1108" s="4"/>
      <c r="C1108" s="71"/>
      <c r="D1108" s="72"/>
      <c r="E1108" s="71"/>
      <c r="G1108" s="2"/>
      <c r="H1108" s="1"/>
    </row>
    <row r="1109" spans="1:8" ht="15" customHeight="1">
      <c r="A1109" s="3"/>
      <c r="B1109" s="4"/>
      <c r="C1109" s="71"/>
      <c r="D1109" s="72"/>
      <c r="E1109" s="71"/>
      <c r="G1109" s="2"/>
      <c r="H1109" s="1"/>
    </row>
    <row r="1110" spans="1:8" ht="15" customHeight="1">
      <c r="A1110" s="3"/>
      <c r="B1110" s="4"/>
      <c r="C1110" s="71"/>
      <c r="D1110" s="72"/>
      <c r="E1110" s="71"/>
      <c r="G1110" s="2"/>
      <c r="H1110" s="1"/>
    </row>
    <row r="1111" spans="1:8" ht="15" customHeight="1">
      <c r="A1111" s="3"/>
      <c r="B1111" s="4"/>
      <c r="C1111" s="71"/>
      <c r="D1111" s="72"/>
      <c r="E1111" s="71"/>
      <c r="G1111" s="2"/>
      <c r="H1111" s="1"/>
    </row>
    <row r="1112" spans="1:8" ht="15" customHeight="1">
      <c r="A1112" s="3"/>
      <c r="B1112" s="4"/>
      <c r="C1112" s="71"/>
      <c r="D1112" s="72"/>
      <c r="E1112" s="71"/>
      <c r="G1112" s="2"/>
      <c r="H1112" s="1"/>
    </row>
    <row r="1113" spans="1:8" ht="15" customHeight="1">
      <c r="A1113" s="3"/>
      <c r="B1113" s="4"/>
      <c r="C1113" s="71"/>
      <c r="D1113" s="72"/>
      <c r="E1113" s="71"/>
      <c r="G1113" s="2"/>
      <c r="H1113" s="1"/>
    </row>
    <row r="1114" spans="1:8" ht="15" customHeight="1">
      <c r="A1114" s="3"/>
      <c r="B1114" s="4"/>
      <c r="C1114" s="71"/>
      <c r="D1114" s="72"/>
      <c r="E1114" s="71"/>
      <c r="G1114" s="2"/>
      <c r="H1114" s="1"/>
    </row>
    <row r="1115" spans="1:8" ht="15" customHeight="1">
      <c r="A1115" s="3"/>
      <c r="B1115" s="4"/>
      <c r="C1115" s="71"/>
      <c r="D1115" s="72"/>
      <c r="E1115" s="71"/>
      <c r="G1115" s="2"/>
      <c r="H1115" s="1"/>
    </row>
    <row r="1116" spans="1:8" ht="15" customHeight="1">
      <c r="A1116" s="3"/>
      <c r="B1116" s="4"/>
      <c r="C1116" s="71"/>
      <c r="D1116" s="72"/>
      <c r="E1116" s="71"/>
      <c r="F1116" s="78"/>
      <c r="G1116" s="2"/>
      <c r="H1116" s="1"/>
    </row>
    <row r="1117" spans="1:8" ht="15" customHeight="1">
      <c r="A1117" s="3"/>
      <c r="B1117" s="4"/>
      <c r="C1117" s="71"/>
      <c r="D1117" s="72"/>
      <c r="E1117" s="71"/>
      <c r="F1117" s="78"/>
      <c r="G1117" s="2"/>
      <c r="H1117" s="1"/>
    </row>
    <row r="1118" spans="1:8" ht="15" customHeight="1">
      <c r="A1118" s="3"/>
      <c r="B1118" s="4"/>
      <c r="C1118" s="71"/>
      <c r="D1118" s="72"/>
      <c r="E1118" s="71"/>
      <c r="F1118" s="78"/>
      <c r="G1118" s="2"/>
      <c r="H1118" s="1"/>
    </row>
    <row r="1119" spans="1:8" ht="15" customHeight="1">
      <c r="A1119" s="3"/>
      <c r="B1119" s="4"/>
      <c r="C1119" s="71"/>
      <c r="D1119" s="72"/>
      <c r="E1119" s="71"/>
      <c r="F1119" s="78"/>
      <c r="G1119" s="2"/>
      <c r="H1119" s="1"/>
    </row>
    <row r="1120" spans="1:8" ht="15" customHeight="1">
      <c r="A1120" s="3"/>
      <c r="B1120" s="4"/>
      <c r="C1120" s="71"/>
      <c r="D1120" s="72"/>
      <c r="E1120" s="71"/>
      <c r="F1120" s="78"/>
      <c r="G1120" s="2"/>
      <c r="H1120" s="1"/>
    </row>
    <row r="1121" spans="1:8" ht="15" customHeight="1">
      <c r="A1121" s="3"/>
      <c r="B1121" s="4"/>
      <c r="C1121" s="71"/>
      <c r="D1121" s="72"/>
      <c r="E1121" s="71"/>
      <c r="F1121" s="78"/>
      <c r="G1121" s="2"/>
      <c r="H1121" s="1"/>
    </row>
    <row r="1122" spans="1:8" ht="15" customHeight="1">
      <c r="A1122" s="3"/>
      <c r="B1122" s="4"/>
      <c r="C1122" s="71"/>
      <c r="D1122" s="72"/>
      <c r="E1122" s="71"/>
      <c r="F1122" s="78"/>
      <c r="G1122" s="2"/>
      <c r="H1122" s="1"/>
    </row>
    <row r="1123" spans="1:8" ht="15" customHeight="1">
      <c r="A1123" s="3"/>
      <c r="B1123" s="4"/>
      <c r="C1123" s="71"/>
      <c r="D1123" s="72"/>
      <c r="E1123" s="71"/>
      <c r="F1123" s="78"/>
      <c r="G1123" s="2"/>
      <c r="H1123" s="1"/>
    </row>
    <row r="1124" spans="1:8" ht="15" customHeight="1">
      <c r="A1124" s="3"/>
      <c r="B1124" s="4"/>
      <c r="C1124" s="71"/>
      <c r="D1124" s="72"/>
      <c r="E1124" s="71"/>
      <c r="F1124" s="78"/>
      <c r="G1124" s="2"/>
      <c r="H1124" s="1"/>
    </row>
    <row r="1125" spans="1:8" ht="15" customHeight="1">
      <c r="A1125" s="3"/>
      <c r="B1125" s="4"/>
      <c r="C1125" s="71"/>
      <c r="D1125" s="72"/>
      <c r="E1125" s="71"/>
      <c r="F1125" s="78"/>
      <c r="G1125" s="2"/>
      <c r="H1125" s="1"/>
    </row>
    <row r="1126" spans="1:8" ht="15" customHeight="1">
      <c r="A1126" s="3"/>
      <c r="B1126" s="4"/>
      <c r="C1126" s="71"/>
      <c r="D1126" s="72"/>
      <c r="E1126" s="71"/>
      <c r="F1126" s="78"/>
      <c r="G1126" s="2"/>
      <c r="H1126" s="1"/>
    </row>
    <row r="1127" spans="1:8" ht="15" customHeight="1">
      <c r="A1127" s="3"/>
      <c r="B1127" s="4"/>
      <c r="C1127" s="71"/>
      <c r="D1127" s="72"/>
      <c r="E1127" s="71"/>
      <c r="F1127" s="78"/>
      <c r="G1127" s="2"/>
      <c r="H1127" s="1"/>
    </row>
    <row r="1128" spans="1:8" ht="15" customHeight="1">
      <c r="A1128" s="3"/>
      <c r="B1128" s="4"/>
      <c r="C1128" s="71"/>
      <c r="D1128" s="72"/>
      <c r="E1128" s="71"/>
      <c r="F1128" s="78"/>
      <c r="G1128" s="2"/>
      <c r="H1128" s="1"/>
    </row>
    <row r="1129" spans="1:8" ht="15" customHeight="1">
      <c r="A1129" s="3"/>
      <c r="B1129" s="4"/>
      <c r="C1129" s="71"/>
      <c r="D1129" s="72"/>
      <c r="E1129" s="71"/>
      <c r="F1129" s="78"/>
      <c r="G1129" s="2"/>
      <c r="H1129" s="1"/>
    </row>
    <row r="1130" spans="1:8" ht="15" customHeight="1">
      <c r="A1130" s="3"/>
      <c r="B1130" s="4"/>
      <c r="C1130" s="71"/>
      <c r="D1130" s="72"/>
      <c r="E1130" s="71"/>
      <c r="F1130" s="78"/>
      <c r="G1130" s="2"/>
      <c r="H1130" s="1"/>
    </row>
    <row r="1131" spans="1:8" ht="15" customHeight="1">
      <c r="A1131" s="3"/>
      <c r="B1131" s="4"/>
      <c r="C1131" s="71"/>
      <c r="D1131" s="72"/>
      <c r="E1131" s="71"/>
      <c r="F1131" s="78"/>
      <c r="G1131" s="2"/>
      <c r="H1131" s="1"/>
    </row>
    <row r="1132" spans="1:8" ht="15" customHeight="1">
      <c r="A1132" s="3"/>
      <c r="B1132" s="4"/>
      <c r="C1132" s="71"/>
      <c r="D1132" s="72"/>
      <c r="E1132" s="71"/>
      <c r="F1132" s="78"/>
      <c r="G1132" s="2"/>
      <c r="H1132" s="1"/>
    </row>
    <row r="1133" spans="1:8" ht="15" customHeight="1">
      <c r="A1133" s="3"/>
      <c r="B1133" s="4"/>
      <c r="C1133" s="71"/>
      <c r="D1133" s="72"/>
      <c r="E1133" s="71"/>
      <c r="F1133" s="78"/>
      <c r="G1133" s="2"/>
      <c r="H1133" s="1"/>
    </row>
    <row r="1134" spans="1:8" ht="15" customHeight="1">
      <c r="A1134" s="3"/>
      <c r="B1134" s="4"/>
      <c r="C1134" s="71"/>
      <c r="D1134" s="72"/>
      <c r="E1134" s="71"/>
      <c r="F1134" s="78"/>
      <c r="G1134" s="2"/>
      <c r="H1134" s="1"/>
    </row>
    <row r="1135" spans="1:8" ht="15" customHeight="1">
      <c r="A1135" s="3"/>
      <c r="B1135" s="4"/>
      <c r="C1135" s="71"/>
      <c r="D1135" s="72"/>
      <c r="E1135" s="71"/>
      <c r="F1135" s="78"/>
      <c r="G1135" s="2"/>
      <c r="H1135" s="1"/>
    </row>
    <row r="1136" spans="1:8" ht="15" customHeight="1">
      <c r="A1136" s="3"/>
      <c r="B1136" s="4"/>
      <c r="C1136" s="71"/>
      <c r="D1136" s="72"/>
      <c r="E1136" s="71"/>
      <c r="F1136" s="78"/>
      <c r="G1136" s="2"/>
      <c r="H1136" s="1"/>
    </row>
    <row r="1137" spans="1:8" ht="15" customHeight="1">
      <c r="A1137" s="3"/>
      <c r="B1137" s="4"/>
      <c r="C1137" s="71"/>
      <c r="D1137" s="72"/>
      <c r="E1137" s="71"/>
      <c r="F1137" s="78"/>
      <c r="G1137" s="2"/>
      <c r="H1137" s="1"/>
    </row>
    <row r="1138" spans="1:8" ht="15" customHeight="1">
      <c r="A1138" s="3"/>
      <c r="B1138" s="4"/>
      <c r="C1138" s="71"/>
      <c r="D1138" s="72"/>
      <c r="E1138" s="71"/>
      <c r="F1138" s="78"/>
      <c r="G1138" s="2"/>
      <c r="H1138" s="1"/>
    </row>
    <row r="1139" spans="1:8" ht="15" customHeight="1">
      <c r="A1139" s="3"/>
      <c r="B1139" s="4"/>
      <c r="C1139" s="71"/>
      <c r="D1139" s="72"/>
      <c r="E1139" s="71"/>
      <c r="F1139" s="78"/>
      <c r="G1139" s="2"/>
      <c r="H1139" s="1"/>
    </row>
    <row r="1140" spans="1:8" ht="15" customHeight="1">
      <c r="A1140" s="3"/>
      <c r="B1140" s="4"/>
      <c r="C1140" s="71"/>
      <c r="D1140" s="72"/>
      <c r="E1140" s="71"/>
      <c r="F1140" s="78"/>
      <c r="G1140" s="2"/>
      <c r="H1140" s="1"/>
    </row>
    <row r="1141" spans="1:8" ht="15" customHeight="1">
      <c r="A1141" s="3"/>
      <c r="B1141" s="4"/>
      <c r="C1141" s="71"/>
      <c r="D1141" s="72"/>
      <c r="E1141" s="71"/>
      <c r="G1141" s="2"/>
      <c r="H1141" s="1"/>
    </row>
    <row r="1142" spans="1:8" ht="15" customHeight="1">
      <c r="A1142" s="3"/>
      <c r="B1142" s="4"/>
      <c r="C1142" s="71"/>
      <c r="D1142" s="72"/>
      <c r="E1142" s="71"/>
      <c r="G1142" s="2"/>
      <c r="H1142" s="1"/>
    </row>
    <row r="1143" spans="1:8" ht="15" customHeight="1">
      <c r="A1143" s="3"/>
      <c r="B1143" s="4"/>
      <c r="C1143" s="71"/>
      <c r="D1143" s="72"/>
      <c r="E1143" s="71"/>
      <c r="G1143" s="2"/>
      <c r="H1143" s="1"/>
    </row>
    <row r="1144" spans="1:8" ht="15" customHeight="1">
      <c r="A1144" s="3"/>
      <c r="B1144" s="4"/>
      <c r="C1144" s="71"/>
      <c r="D1144" s="72"/>
      <c r="E1144" s="71"/>
      <c r="G1144" s="2"/>
      <c r="H1144" s="1"/>
    </row>
    <row r="1145" spans="1:8" ht="15" customHeight="1">
      <c r="A1145" s="3"/>
      <c r="B1145" s="4"/>
      <c r="C1145" s="71"/>
      <c r="D1145" s="72"/>
      <c r="E1145" s="71"/>
      <c r="G1145" s="2"/>
      <c r="H1145" s="1"/>
    </row>
    <row r="1146" spans="1:8" ht="15" customHeight="1">
      <c r="A1146" s="3"/>
      <c r="B1146" s="4"/>
      <c r="C1146" s="71"/>
      <c r="D1146" s="72"/>
      <c r="E1146" s="71"/>
      <c r="G1146" s="2"/>
      <c r="H1146" s="1"/>
    </row>
    <row r="1147" spans="1:8" ht="15" customHeight="1">
      <c r="A1147" s="3"/>
      <c r="B1147" s="4"/>
      <c r="C1147" s="71"/>
      <c r="D1147" s="72"/>
      <c r="E1147" s="71"/>
      <c r="G1147" s="2"/>
      <c r="H1147" s="1"/>
    </row>
    <row r="1148" spans="1:8" ht="15" customHeight="1">
      <c r="A1148" s="3"/>
      <c r="B1148" s="4"/>
      <c r="C1148" s="71"/>
      <c r="D1148" s="72"/>
      <c r="E1148" s="71"/>
      <c r="G1148" s="2"/>
      <c r="H1148" s="1"/>
    </row>
    <row r="1149" spans="1:8" ht="15" customHeight="1">
      <c r="A1149" s="3"/>
      <c r="B1149" s="4"/>
      <c r="C1149" s="71"/>
      <c r="D1149" s="72"/>
      <c r="E1149" s="71"/>
      <c r="G1149" s="2"/>
      <c r="H1149" s="1"/>
    </row>
    <row r="1150" spans="1:8" ht="15" customHeight="1">
      <c r="A1150" s="3"/>
      <c r="B1150" s="4"/>
      <c r="C1150" s="71"/>
      <c r="D1150" s="72"/>
      <c r="E1150" s="71"/>
      <c r="G1150" s="2"/>
      <c r="H1150" s="1"/>
    </row>
    <row r="1151" spans="1:8" ht="15" customHeight="1">
      <c r="A1151" s="3"/>
      <c r="B1151" s="4"/>
      <c r="C1151" s="71"/>
      <c r="D1151" s="72"/>
      <c r="E1151" s="71"/>
      <c r="G1151" s="2"/>
      <c r="H1151" s="1"/>
    </row>
    <row r="1152" spans="1:8" ht="15" customHeight="1">
      <c r="A1152" s="3"/>
      <c r="B1152" s="4"/>
      <c r="C1152" s="71"/>
      <c r="D1152" s="72"/>
      <c r="E1152" s="71"/>
      <c r="G1152" s="2"/>
      <c r="H1152" s="1"/>
    </row>
    <row r="1153" spans="1:8" ht="15" customHeight="1">
      <c r="A1153" s="3"/>
      <c r="B1153" s="4"/>
      <c r="C1153" s="71"/>
      <c r="D1153" s="72"/>
      <c r="E1153" s="71"/>
      <c r="G1153" s="2"/>
      <c r="H1153" s="1"/>
    </row>
    <row r="1154" spans="1:8" ht="15" customHeight="1">
      <c r="A1154" s="3"/>
      <c r="B1154" s="4"/>
      <c r="C1154" s="71"/>
      <c r="D1154" s="72"/>
      <c r="E1154" s="71"/>
      <c r="G1154" s="2"/>
      <c r="H1154" s="1"/>
    </row>
    <row r="1155" spans="1:8" ht="15" customHeight="1">
      <c r="A1155" s="3"/>
      <c r="B1155" s="4"/>
      <c r="C1155" s="71"/>
      <c r="D1155" s="72"/>
      <c r="E1155" s="71"/>
      <c r="G1155" s="2"/>
      <c r="H1155" s="1"/>
    </row>
    <row r="1156" spans="1:8" ht="15" customHeight="1">
      <c r="A1156" s="3"/>
      <c r="B1156" s="4"/>
      <c r="C1156" s="71"/>
      <c r="D1156" s="72"/>
      <c r="E1156" s="71"/>
      <c r="G1156" s="2"/>
      <c r="H1156" s="1"/>
    </row>
    <row r="1157" spans="1:8" ht="15" customHeight="1">
      <c r="A1157" s="3"/>
      <c r="B1157" s="4"/>
      <c r="C1157" s="71"/>
      <c r="D1157" s="72"/>
      <c r="E1157" s="71"/>
      <c r="G1157" s="2"/>
      <c r="H1157" s="1"/>
    </row>
    <row r="1158" spans="1:8" ht="15" customHeight="1">
      <c r="A1158" s="3"/>
      <c r="B1158" s="4"/>
      <c r="C1158" s="71"/>
      <c r="D1158" s="72"/>
      <c r="E1158" s="71"/>
      <c r="G1158" s="2"/>
      <c r="H1158" s="1"/>
    </row>
    <row r="1159" spans="1:8" ht="15" customHeight="1">
      <c r="A1159" s="3"/>
      <c r="B1159" s="4"/>
      <c r="C1159" s="71"/>
      <c r="D1159" s="72"/>
      <c r="E1159" s="71"/>
      <c r="G1159" s="2"/>
      <c r="H1159" s="1"/>
    </row>
    <row r="1160" spans="1:8" ht="15" customHeight="1">
      <c r="A1160" s="3"/>
      <c r="B1160" s="4"/>
      <c r="C1160" s="71"/>
      <c r="D1160" s="72"/>
      <c r="E1160" s="71"/>
      <c r="G1160" s="2"/>
      <c r="H1160" s="1"/>
    </row>
    <row r="1161" spans="1:8" ht="15" customHeight="1">
      <c r="A1161" s="3"/>
      <c r="B1161" s="4"/>
      <c r="C1161" s="71"/>
      <c r="D1161" s="72"/>
      <c r="E1161" s="71"/>
      <c r="G1161" s="2"/>
      <c r="H1161" s="1"/>
    </row>
    <row r="1162" spans="1:8" ht="15" customHeight="1">
      <c r="A1162" s="3"/>
      <c r="B1162" s="4"/>
      <c r="C1162" s="71"/>
      <c r="D1162" s="72"/>
      <c r="E1162" s="71"/>
      <c r="G1162" s="2"/>
      <c r="H1162" s="1"/>
    </row>
    <row r="1163" spans="1:8" ht="15" customHeight="1">
      <c r="A1163" s="3"/>
      <c r="B1163" s="4"/>
      <c r="C1163" s="71"/>
      <c r="D1163" s="72"/>
      <c r="E1163" s="71"/>
      <c r="G1163" s="2"/>
      <c r="H1163" s="1"/>
    </row>
    <row r="1164" spans="1:8" ht="15" customHeight="1">
      <c r="A1164" s="3"/>
      <c r="B1164" s="4"/>
      <c r="C1164" s="71"/>
      <c r="D1164" s="72"/>
      <c r="E1164" s="71"/>
      <c r="G1164" s="2"/>
      <c r="H1164" s="1"/>
    </row>
    <row r="1165" spans="1:8" ht="15" customHeight="1">
      <c r="A1165" s="3"/>
      <c r="B1165" s="4"/>
      <c r="C1165" s="71"/>
      <c r="D1165" s="72"/>
      <c r="E1165" s="71"/>
      <c r="G1165" s="2"/>
      <c r="H1165" s="1"/>
    </row>
    <row r="1166" spans="1:8" ht="15" customHeight="1">
      <c r="A1166" s="3"/>
      <c r="B1166" s="4"/>
      <c r="C1166" s="71"/>
      <c r="D1166" s="72"/>
      <c r="E1166" s="71"/>
      <c r="G1166" s="2"/>
      <c r="H1166" s="1"/>
    </row>
    <row r="1167" spans="1:8" ht="15" customHeight="1">
      <c r="A1167" s="3"/>
      <c r="B1167" s="4"/>
      <c r="C1167" s="71"/>
      <c r="D1167" s="72"/>
      <c r="E1167" s="71"/>
      <c r="G1167" s="2"/>
      <c r="H1167" s="1"/>
    </row>
    <row r="1168" spans="1:8" ht="15" customHeight="1">
      <c r="A1168" s="3"/>
      <c r="B1168" s="4"/>
      <c r="C1168" s="71"/>
      <c r="D1168" s="72"/>
      <c r="E1168" s="71"/>
      <c r="G1168" s="2"/>
      <c r="H1168" s="1"/>
    </row>
    <row r="1169" spans="1:8" ht="15" customHeight="1">
      <c r="A1169" s="3"/>
      <c r="B1169" s="4"/>
      <c r="C1169" s="71"/>
      <c r="D1169" s="72"/>
      <c r="E1169" s="71"/>
      <c r="G1169" s="2"/>
      <c r="H1169" s="1"/>
    </row>
    <row r="1170" spans="1:8" ht="15" customHeight="1">
      <c r="A1170" s="3"/>
      <c r="B1170" s="4"/>
      <c r="C1170" s="71"/>
      <c r="D1170" s="72"/>
      <c r="E1170" s="71"/>
      <c r="G1170" s="2"/>
      <c r="H1170" s="1"/>
    </row>
    <row r="1171" spans="1:8" ht="15" customHeight="1">
      <c r="A1171" s="3"/>
      <c r="B1171" s="4"/>
      <c r="C1171" s="71"/>
      <c r="D1171" s="72"/>
      <c r="E1171" s="71"/>
      <c r="G1171" s="2"/>
      <c r="H1171" s="1"/>
    </row>
    <row r="1172" spans="1:8" ht="15" customHeight="1">
      <c r="A1172" s="3"/>
      <c r="B1172" s="4"/>
      <c r="C1172" s="71"/>
      <c r="D1172" s="72"/>
      <c r="E1172" s="71"/>
      <c r="G1172" s="2"/>
      <c r="H1172" s="1"/>
    </row>
    <row r="1173" spans="1:8" ht="15" customHeight="1">
      <c r="A1173" s="3"/>
      <c r="B1173" s="4"/>
      <c r="C1173" s="71"/>
      <c r="D1173" s="72"/>
      <c r="E1173" s="71"/>
      <c r="G1173" s="2"/>
      <c r="H1173" s="1"/>
    </row>
    <row r="1174" spans="1:8" ht="15" customHeight="1">
      <c r="A1174" s="3"/>
      <c r="B1174" s="4"/>
      <c r="C1174" s="71"/>
      <c r="D1174" s="72"/>
      <c r="E1174" s="71"/>
      <c r="G1174" s="2"/>
      <c r="H1174" s="1"/>
    </row>
    <row r="1175" spans="1:8" ht="15" customHeight="1">
      <c r="A1175" s="3"/>
      <c r="B1175" s="4"/>
      <c r="C1175" s="71"/>
      <c r="D1175" s="72"/>
      <c r="E1175" s="71"/>
      <c r="G1175" s="2"/>
      <c r="H1175" s="1"/>
    </row>
    <row r="1176" spans="1:8" ht="15" customHeight="1">
      <c r="A1176" s="3"/>
      <c r="B1176" s="4"/>
      <c r="C1176" s="71"/>
      <c r="D1176" s="72"/>
      <c r="E1176" s="71"/>
      <c r="G1176" s="2"/>
      <c r="H1176" s="1"/>
    </row>
    <row r="1177" spans="1:8" ht="15" customHeight="1">
      <c r="A1177" s="3"/>
      <c r="B1177" s="4"/>
      <c r="C1177" s="71"/>
      <c r="D1177" s="72"/>
      <c r="E1177" s="71"/>
      <c r="G1177" s="2"/>
      <c r="H1177" s="1"/>
    </row>
    <row r="1178" spans="1:8" ht="15" customHeight="1">
      <c r="A1178" s="3"/>
      <c r="B1178" s="4"/>
      <c r="C1178" s="71"/>
      <c r="D1178" s="72"/>
      <c r="E1178" s="71"/>
      <c r="G1178" s="2"/>
      <c r="H1178" s="1"/>
    </row>
    <row r="1179" spans="1:8" ht="15" customHeight="1">
      <c r="A1179" s="3"/>
      <c r="B1179" s="4"/>
      <c r="C1179" s="71"/>
      <c r="D1179" s="72"/>
      <c r="E1179" s="71"/>
      <c r="G1179" s="2"/>
      <c r="H1179" s="1"/>
    </row>
    <row r="1180" spans="1:8" ht="15" customHeight="1">
      <c r="A1180" s="3"/>
      <c r="B1180" s="4"/>
      <c r="C1180" s="71"/>
      <c r="D1180" s="72"/>
      <c r="E1180" s="71"/>
      <c r="G1180" s="2"/>
      <c r="H1180" s="1"/>
    </row>
    <row r="1181" spans="1:8" ht="15" customHeight="1">
      <c r="A1181" s="3"/>
      <c r="B1181" s="4"/>
      <c r="C1181" s="71"/>
      <c r="D1181" s="72"/>
      <c r="E1181" s="71"/>
      <c r="G1181" s="2"/>
      <c r="H1181" s="1"/>
    </row>
    <row r="1182" spans="1:8" ht="15" customHeight="1">
      <c r="A1182" s="3"/>
      <c r="B1182" s="4"/>
      <c r="C1182" s="71"/>
      <c r="D1182" s="72"/>
      <c r="E1182" s="71"/>
      <c r="G1182" s="2"/>
      <c r="H1182" s="1"/>
    </row>
    <row r="1183" spans="1:8" ht="15" customHeight="1">
      <c r="A1183" s="3"/>
      <c r="B1183" s="4"/>
      <c r="C1183" s="71"/>
      <c r="D1183" s="72"/>
      <c r="E1183" s="71"/>
      <c r="G1183" s="2"/>
      <c r="H1183" s="1"/>
    </row>
    <row r="1184" spans="1:8" ht="15" customHeight="1">
      <c r="A1184" s="3"/>
      <c r="B1184" s="4"/>
      <c r="C1184" s="71"/>
      <c r="D1184" s="72"/>
      <c r="E1184" s="71"/>
      <c r="G1184" s="2"/>
      <c r="H1184" s="1"/>
    </row>
    <row r="1185" spans="1:8" ht="15" customHeight="1">
      <c r="A1185" s="3"/>
      <c r="B1185" s="4"/>
      <c r="C1185" s="71"/>
      <c r="D1185" s="72"/>
      <c r="E1185" s="71"/>
      <c r="G1185" s="2"/>
      <c r="H1185" s="1"/>
    </row>
    <row r="1186" spans="1:8" ht="15" customHeight="1">
      <c r="A1186" s="3"/>
      <c r="B1186" s="4"/>
      <c r="C1186" s="71"/>
      <c r="D1186" s="72"/>
      <c r="E1186" s="71"/>
      <c r="G1186" s="2"/>
      <c r="H1186" s="1"/>
    </row>
    <row r="1187" spans="1:8" ht="15" customHeight="1">
      <c r="A1187" s="3"/>
      <c r="B1187" s="4"/>
      <c r="C1187" s="71"/>
      <c r="D1187" s="72"/>
      <c r="E1187" s="71"/>
      <c r="G1187" s="2"/>
      <c r="H1187" s="1"/>
    </row>
    <row r="1188" spans="1:8" ht="15" customHeight="1">
      <c r="A1188" s="3"/>
      <c r="B1188" s="4"/>
      <c r="C1188" s="71"/>
      <c r="D1188" s="72"/>
      <c r="E1188" s="71"/>
      <c r="G1188" s="2"/>
      <c r="H1188" s="1"/>
    </row>
    <row r="1189" spans="1:8" ht="15" customHeight="1">
      <c r="A1189" s="3"/>
      <c r="B1189" s="4"/>
      <c r="C1189" s="71"/>
      <c r="D1189" s="72"/>
      <c r="E1189" s="71"/>
      <c r="G1189" s="2"/>
      <c r="H1189" s="1"/>
    </row>
    <row r="1190" spans="1:8" ht="15" customHeight="1">
      <c r="A1190" s="3"/>
      <c r="B1190" s="4"/>
      <c r="C1190" s="71"/>
      <c r="D1190" s="72"/>
      <c r="E1190" s="71"/>
      <c r="G1190" s="2"/>
      <c r="H1190" s="1"/>
    </row>
    <row r="1191" spans="1:8" ht="15" customHeight="1">
      <c r="A1191" s="3"/>
      <c r="B1191" s="4"/>
      <c r="C1191" s="71"/>
      <c r="D1191" s="72"/>
      <c r="E1191" s="71"/>
      <c r="G1191" s="2"/>
      <c r="H1191" s="1"/>
    </row>
    <row r="1192" spans="1:8" ht="15" customHeight="1">
      <c r="A1192" s="3"/>
      <c r="B1192" s="4"/>
      <c r="C1192" s="71"/>
      <c r="D1192" s="72"/>
      <c r="E1192" s="71"/>
      <c r="G1192" s="2"/>
      <c r="H1192" s="1"/>
    </row>
    <row r="1193" spans="1:8" ht="15" customHeight="1">
      <c r="A1193" s="3"/>
      <c r="B1193" s="4"/>
      <c r="C1193" s="71"/>
      <c r="D1193" s="72"/>
      <c r="E1193" s="71"/>
      <c r="G1193" s="2"/>
      <c r="H1193" s="1"/>
    </row>
    <row r="1194" spans="1:8" ht="15" customHeight="1">
      <c r="A1194" s="3"/>
      <c r="B1194" s="4"/>
      <c r="C1194" s="71"/>
      <c r="D1194" s="72"/>
      <c r="E1194" s="71"/>
      <c r="G1194" s="2"/>
      <c r="H1194" s="1"/>
    </row>
    <row r="1195" spans="1:8" ht="15" customHeight="1">
      <c r="A1195" s="3"/>
      <c r="B1195" s="4"/>
      <c r="C1195" s="71"/>
      <c r="D1195" s="72"/>
      <c r="E1195" s="71"/>
      <c r="G1195" s="2"/>
      <c r="H1195" s="1"/>
    </row>
    <row r="1196" spans="1:8" ht="15" customHeight="1">
      <c r="A1196" s="3"/>
      <c r="B1196" s="4"/>
      <c r="C1196" s="71"/>
      <c r="D1196" s="72"/>
      <c r="E1196" s="71"/>
      <c r="G1196" s="2"/>
      <c r="H1196" s="1"/>
    </row>
    <row r="1197" spans="1:8" ht="15" customHeight="1">
      <c r="A1197" s="3"/>
      <c r="B1197" s="4"/>
      <c r="C1197" s="71"/>
      <c r="D1197" s="72"/>
      <c r="E1197" s="71"/>
      <c r="G1197" s="2"/>
      <c r="H1197" s="1"/>
    </row>
    <row r="1198" spans="1:8" ht="15" customHeight="1">
      <c r="A1198" s="3"/>
      <c r="B1198" s="4"/>
      <c r="C1198" s="71"/>
      <c r="D1198" s="72"/>
      <c r="E1198" s="71"/>
      <c r="G1198" s="2"/>
      <c r="H1198" s="1"/>
    </row>
    <row r="1199" spans="1:8" ht="15" customHeight="1">
      <c r="A1199" s="3"/>
      <c r="B1199" s="4"/>
      <c r="C1199" s="71"/>
      <c r="D1199" s="72"/>
      <c r="E1199" s="71"/>
      <c r="G1199" s="2"/>
      <c r="H1199" s="1"/>
    </row>
    <row r="1200" spans="1:8" ht="15" customHeight="1">
      <c r="A1200" s="3"/>
      <c r="B1200" s="4"/>
      <c r="C1200" s="71"/>
      <c r="D1200" s="72"/>
      <c r="E1200" s="71"/>
      <c r="G1200" s="2"/>
      <c r="H1200" s="1"/>
    </row>
    <row r="1201" spans="1:8" ht="15" customHeight="1">
      <c r="A1201" s="3"/>
      <c r="B1201" s="4"/>
      <c r="C1201" s="71"/>
      <c r="D1201" s="72"/>
      <c r="E1201" s="71"/>
      <c r="G1201" s="2"/>
      <c r="H1201" s="1"/>
    </row>
    <row r="1202" spans="1:8" ht="15" customHeight="1">
      <c r="A1202" s="3"/>
      <c r="B1202" s="4"/>
      <c r="C1202" s="71"/>
      <c r="D1202" s="72"/>
      <c r="E1202" s="71"/>
      <c r="G1202" s="2"/>
      <c r="H1202" s="1"/>
    </row>
    <row r="1203" spans="1:8" ht="15" customHeight="1">
      <c r="A1203" s="3"/>
      <c r="B1203" s="4"/>
      <c r="C1203" s="71"/>
      <c r="D1203" s="72"/>
      <c r="E1203" s="71"/>
      <c r="G1203" s="2"/>
      <c r="H1203" s="1"/>
    </row>
    <row r="1204" spans="1:8" ht="15" customHeight="1">
      <c r="A1204" s="3"/>
      <c r="B1204" s="4"/>
      <c r="C1204" s="71"/>
      <c r="D1204" s="72"/>
      <c r="E1204" s="71"/>
      <c r="G1204" s="2"/>
      <c r="H1204" s="1"/>
    </row>
    <row r="1205" spans="1:8" ht="15" customHeight="1">
      <c r="A1205" s="3"/>
      <c r="B1205" s="4"/>
      <c r="C1205" s="71"/>
      <c r="D1205" s="72"/>
      <c r="E1205" s="71"/>
      <c r="G1205" s="2"/>
      <c r="H1205" s="1"/>
    </row>
    <row r="1206" spans="1:8" ht="15" customHeight="1">
      <c r="A1206" s="3"/>
      <c r="B1206" s="4"/>
      <c r="C1206" s="71"/>
      <c r="D1206" s="72"/>
      <c r="E1206" s="71"/>
      <c r="G1206" s="2"/>
      <c r="H1206" s="1"/>
    </row>
    <row r="1207" spans="1:8" ht="15" customHeight="1">
      <c r="A1207" s="3"/>
      <c r="B1207" s="4"/>
      <c r="C1207" s="71"/>
      <c r="D1207" s="72"/>
      <c r="E1207" s="71"/>
      <c r="G1207" s="2"/>
      <c r="H1207" s="1"/>
    </row>
    <row r="1208" spans="1:8" ht="15" customHeight="1">
      <c r="A1208" s="3"/>
      <c r="B1208" s="4"/>
      <c r="C1208" s="71"/>
      <c r="D1208" s="72"/>
      <c r="E1208" s="71"/>
      <c r="G1208" s="2"/>
      <c r="H1208" s="1"/>
    </row>
    <row r="1209" spans="1:8" ht="15" customHeight="1">
      <c r="A1209" s="3"/>
      <c r="B1209" s="4"/>
      <c r="C1209" s="71"/>
      <c r="D1209" s="72"/>
      <c r="E1209" s="71"/>
      <c r="G1209" s="2"/>
      <c r="H1209" s="1"/>
    </row>
    <row r="1210" spans="1:8" ht="15" customHeight="1">
      <c r="A1210" s="3"/>
      <c r="B1210" s="4"/>
      <c r="C1210" s="71"/>
      <c r="D1210" s="72"/>
      <c r="E1210" s="71"/>
      <c r="G1210" s="2"/>
      <c r="H1210" s="1"/>
    </row>
    <row r="1211" spans="1:8" ht="15" customHeight="1">
      <c r="A1211" s="3"/>
      <c r="B1211" s="4"/>
      <c r="C1211" s="71"/>
      <c r="D1211" s="72"/>
      <c r="E1211" s="71"/>
      <c r="G1211" s="2"/>
      <c r="H1211" s="1"/>
    </row>
    <row r="1212" spans="1:8" ht="15" customHeight="1">
      <c r="A1212" s="3"/>
      <c r="B1212" s="4"/>
      <c r="C1212" s="71"/>
      <c r="D1212" s="72"/>
      <c r="E1212" s="71"/>
      <c r="G1212" s="2"/>
      <c r="H1212" s="1"/>
    </row>
    <row r="1213" spans="1:8" ht="15" customHeight="1">
      <c r="A1213" s="3"/>
      <c r="B1213" s="4"/>
      <c r="C1213" s="71"/>
      <c r="D1213" s="72"/>
      <c r="E1213" s="71"/>
      <c r="G1213" s="2"/>
      <c r="H1213" s="1"/>
    </row>
    <row r="1214" spans="1:8" ht="15" customHeight="1">
      <c r="A1214" s="3"/>
      <c r="B1214" s="4"/>
      <c r="C1214" s="71"/>
      <c r="D1214" s="72"/>
      <c r="E1214" s="71"/>
      <c r="G1214" s="2"/>
      <c r="H1214" s="1"/>
    </row>
    <row r="1215" spans="1:8" ht="15" customHeight="1">
      <c r="A1215" s="3"/>
      <c r="B1215" s="4"/>
      <c r="C1215" s="71"/>
      <c r="D1215" s="72"/>
      <c r="E1215" s="71"/>
      <c r="G1215" s="2"/>
      <c r="H1215" s="1"/>
    </row>
    <row r="1216" spans="1:8" ht="15" customHeight="1">
      <c r="A1216" s="3"/>
      <c r="B1216" s="4"/>
      <c r="C1216" s="71"/>
      <c r="D1216" s="72"/>
      <c r="E1216" s="71"/>
      <c r="G1216" s="2"/>
      <c r="H1216" s="1"/>
    </row>
    <row r="1217" spans="1:8" ht="15" customHeight="1">
      <c r="A1217" s="3"/>
      <c r="B1217" s="4"/>
      <c r="C1217" s="71"/>
      <c r="D1217" s="72"/>
      <c r="E1217" s="71"/>
      <c r="G1217" s="2"/>
      <c r="H1217" s="1"/>
    </row>
    <row r="1218" spans="1:8" ht="15" customHeight="1">
      <c r="A1218" s="3"/>
      <c r="B1218" s="4"/>
      <c r="C1218" s="71"/>
      <c r="D1218" s="72"/>
      <c r="E1218" s="71"/>
      <c r="G1218" s="2"/>
      <c r="H1218" s="1"/>
    </row>
    <row r="1219" spans="1:8" ht="15" customHeight="1">
      <c r="A1219" s="3"/>
      <c r="B1219" s="4"/>
      <c r="C1219" s="71"/>
      <c r="D1219" s="72"/>
      <c r="E1219" s="71"/>
      <c r="G1219" s="2"/>
      <c r="H1219" s="1"/>
    </row>
    <row r="1220" spans="1:8" ht="15" customHeight="1">
      <c r="A1220" s="3"/>
      <c r="B1220" s="4"/>
      <c r="C1220" s="71"/>
      <c r="D1220" s="72"/>
      <c r="E1220" s="71"/>
      <c r="G1220" s="2"/>
      <c r="H1220" s="1"/>
    </row>
    <row r="1221" spans="1:8" ht="15" customHeight="1">
      <c r="A1221" s="3"/>
      <c r="B1221" s="4"/>
      <c r="C1221" s="71"/>
      <c r="D1221" s="72"/>
      <c r="E1221" s="71"/>
      <c r="G1221" s="2"/>
      <c r="H1221" s="1"/>
    </row>
    <row r="1222" spans="1:8" ht="15" customHeight="1">
      <c r="A1222" s="3"/>
      <c r="B1222" s="4"/>
      <c r="C1222" s="71"/>
      <c r="D1222" s="72"/>
      <c r="E1222" s="71"/>
      <c r="G1222" s="2"/>
      <c r="H1222" s="1"/>
    </row>
    <row r="1223" spans="1:8" ht="15" customHeight="1">
      <c r="A1223" s="3"/>
      <c r="B1223" s="4"/>
      <c r="C1223" s="71"/>
      <c r="D1223" s="72"/>
      <c r="E1223" s="71"/>
      <c r="G1223" s="2"/>
      <c r="H1223" s="1"/>
    </row>
    <row r="1224" spans="1:8" ht="15" customHeight="1">
      <c r="A1224" s="3"/>
      <c r="B1224" s="4"/>
      <c r="C1224" s="71"/>
      <c r="D1224" s="72"/>
      <c r="E1224" s="71"/>
      <c r="G1224" s="2"/>
      <c r="H1224" s="1"/>
    </row>
    <row r="1225" spans="1:8" ht="15" customHeight="1">
      <c r="A1225" s="3"/>
      <c r="B1225" s="4"/>
      <c r="C1225" s="71"/>
      <c r="D1225" s="72"/>
      <c r="E1225" s="71"/>
      <c r="G1225" s="2"/>
      <c r="H1225" s="1"/>
    </row>
    <row r="1226" spans="1:8" ht="15" customHeight="1">
      <c r="A1226" s="3"/>
      <c r="B1226" s="4"/>
      <c r="C1226" s="71"/>
      <c r="D1226" s="72"/>
      <c r="E1226" s="71"/>
      <c r="G1226" s="2"/>
      <c r="H1226" s="1"/>
    </row>
    <row r="1227" spans="1:8" ht="15" customHeight="1">
      <c r="A1227" s="3"/>
      <c r="B1227" s="4"/>
      <c r="C1227" s="71"/>
      <c r="D1227" s="72"/>
      <c r="E1227" s="71"/>
      <c r="G1227" s="2"/>
      <c r="H1227" s="1"/>
    </row>
    <row r="1228" spans="1:8" ht="15" customHeight="1">
      <c r="A1228" s="3"/>
      <c r="B1228" s="4"/>
      <c r="C1228" s="71"/>
      <c r="D1228" s="72"/>
      <c r="E1228" s="71"/>
      <c r="G1228" s="2"/>
      <c r="H1228" s="1"/>
    </row>
    <row r="1229" spans="1:8" ht="15" customHeight="1">
      <c r="A1229" s="3"/>
      <c r="B1229" s="4"/>
      <c r="C1229" s="71"/>
      <c r="D1229" s="72"/>
      <c r="E1229" s="71"/>
      <c r="G1229" s="2"/>
      <c r="H1229" s="1"/>
    </row>
    <row r="1230" spans="1:8" ht="15" customHeight="1">
      <c r="A1230" s="3"/>
      <c r="B1230" s="4"/>
      <c r="C1230" s="71"/>
      <c r="D1230" s="72"/>
      <c r="E1230" s="71"/>
      <c r="G1230" s="2"/>
      <c r="H1230" s="1"/>
    </row>
    <row r="1231" spans="1:8" ht="15" customHeight="1">
      <c r="A1231" s="3"/>
      <c r="B1231" s="4"/>
      <c r="C1231" s="71"/>
      <c r="D1231" s="72"/>
      <c r="E1231" s="71"/>
      <c r="G1231" s="2"/>
      <c r="H1231" s="1"/>
    </row>
    <row r="1232" spans="1:8" ht="15" customHeight="1">
      <c r="A1232" s="3"/>
      <c r="B1232" s="4"/>
      <c r="C1232" s="71"/>
      <c r="D1232" s="72"/>
      <c r="E1232" s="71"/>
      <c r="G1232" s="2"/>
      <c r="H1232" s="1"/>
    </row>
    <row r="1233" spans="1:8" ht="15" customHeight="1">
      <c r="A1233" s="3"/>
      <c r="B1233" s="4"/>
      <c r="C1233" s="71"/>
      <c r="D1233" s="72"/>
      <c r="E1233" s="71"/>
      <c r="G1233" s="2"/>
      <c r="H1233" s="1"/>
    </row>
    <row r="1234" spans="1:8" ht="15" customHeight="1">
      <c r="A1234" s="3"/>
      <c r="B1234" s="4"/>
      <c r="C1234" s="71"/>
      <c r="D1234" s="72"/>
      <c r="E1234" s="71"/>
      <c r="G1234" s="2"/>
      <c r="H1234" s="1"/>
    </row>
    <row r="1235" spans="1:8" ht="15" customHeight="1">
      <c r="A1235" s="3"/>
      <c r="B1235" s="4"/>
      <c r="C1235" s="71"/>
      <c r="D1235" s="72"/>
      <c r="E1235" s="71"/>
      <c r="G1235" s="2"/>
      <c r="H1235" s="1"/>
    </row>
    <row r="1236" spans="1:8" ht="15" customHeight="1">
      <c r="A1236" s="3"/>
      <c r="B1236" s="4"/>
      <c r="C1236" s="71"/>
      <c r="D1236" s="72"/>
      <c r="E1236" s="71"/>
      <c r="G1236" s="2"/>
      <c r="H1236" s="1"/>
    </row>
    <row r="1237" spans="1:8" ht="15" customHeight="1">
      <c r="A1237" s="3"/>
      <c r="B1237" s="4"/>
      <c r="C1237" s="71"/>
      <c r="D1237" s="72"/>
      <c r="E1237" s="71"/>
      <c r="G1237" s="2"/>
      <c r="H1237" s="1"/>
    </row>
    <row r="1238" spans="1:8" ht="15" customHeight="1">
      <c r="A1238" s="3"/>
      <c r="B1238" s="4"/>
      <c r="C1238" s="71"/>
      <c r="D1238" s="72"/>
      <c r="E1238" s="71"/>
      <c r="G1238" s="2"/>
      <c r="H1238" s="1"/>
    </row>
    <row r="1239" spans="1:8" ht="15" customHeight="1">
      <c r="A1239" s="3"/>
      <c r="B1239" s="4"/>
      <c r="C1239" s="71"/>
      <c r="D1239" s="72"/>
      <c r="E1239" s="71"/>
      <c r="G1239" s="2"/>
      <c r="H1239" s="1"/>
    </row>
    <row r="1240" spans="1:8" ht="15" customHeight="1">
      <c r="A1240" s="3"/>
      <c r="B1240" s="4"/>
      <c r="C1240" s="71"/>
      <c r="D1240" s="72"/>
      <c r="E1240" s="71"/>
      <c r="G1240" s="2"/>
      <c r="H1240" s="1"/>
    </row>
    <row r="1241" spans="1:8" ht="15" customHeight="1">
      <c r="A1241" s="3"/>
      <c r="B1241" s="4"/>
      <c r="C1241" s="71"/>
      <c r="D1241" s="72"/>
      <c r="E1241" s="71"/>
      <c r="G1241" s="2"/>
      <c r="H1241" s="1"/>
    </row>
    <row r="1242" spans="1:8" ht="15" customHeight="1">
      <c r="A1242" s="3"/>
      <c r="B1242" s="4"/>
      <c r="C1242" s="71"/>
      <c r="D1242" s="72"/>
      <c r="E1242" s="71"/>
      <c r="G1242" s="2"/>
      <c r="H1242" s="1"/>
    </row>
    <row r="1243" spans="1:8" ht="15" customHeight="1">
      <c r="A1243" s="3"/>
      <c r="B1243" s="4"/>
      <c r="C1243" s="71"/>
      <c r="D1243" s="72"/>
      <c r="E1243" s="71"/>
      <c r="G1243" s="2"/>
      <c r="H1243" s="1"/>
    </row>
    <row r="1244" spans="1:8" ht="15" customHeight="1">
      <c r="A1244" s="3"/>
      <c r="B1244" s="4"/>
      <c r="C1244" s="71"/>
      <c r="D1244" s="72"/>
      <c r="E1244" s="71"/>
      <c r="G1244" s="2"/>
      <c r="H1244" s="1"/>
    </row>
    <row r="1245" spans="1:8" ht="15" customHeight="1">
      <c r="A1245" s="3"/>
      <c r="B1245" s="4"/>
      <c r="C1245" s="71"/>
      <c r="D1245" s="72"/>
      <c r="E1245" s="71"/>
      <c r="G1245" s="2"/>
      <c r="H1245" s="1"/>
    </row>
    <row r="1246" spans="1:8" ht="15" customHeight="1">
      <c r="A1246" s="3"/>
      <c r="B1246" s="4"/>
      <c r="C1246" s="71"/>
      <c r="D1246" s="72"/>
      <c r="E1246" s="71"/>
      <c r="G1246" s="2"/>
      <c r="H1246" s="1"/>
    </row>
    <row r="1247" spans="1:8" ht="15" customHeight="1">
      <c r="A1247" s="3"/>
      <c r="B1247" s="4"/>
      <c r="C1247" s="71"/>
      <c r="D1247" s="72"/>
      <c r="E1247" s="71"/>
      <c r="G1247" s="2"/>
      <c r="H1247" s="1"/>
    </row>
    <row r="1248" spans="1:8" ht="15" customHeight="1">
      <c r="A1248" s="3"/>
      <c r="B1248" s="4"/>
      <c r="C1248" s="71"/>
      <c r="D1248" s="72"/>
      <c r="E1248" s="71"/>
      <c r="G1248" s="2"/>
      <c r="H1248" s="1"/>
    </row>
    <row r="1249" spans="1:8" ht="15" customHeight="1">
      <c r="A1249" s="3"/>
      <c r="B1249" s="4"/>
      <c r="C1249" s="71"/>
      <c r="D1249" s="72"/>
      <c r="E1249" s="71"/>
      <c r="G1249" s="2"/>
      <c r="H1249" s="1"/>
    </row>
    <row r="1250" spans="1:8" ht="15" customHeight="1">
      <c r="A1250" s="3"/>
      <c r="B1250" s="4"/>
      <c r="C1250" s="71"/>
      <c r="D1250" s="72"/>
      <c r="E1250" s="71"/>
      <c r="G1250" s="2"/>
      <c r="H1250" s="1"/>
    </row>
    <row r="1251" spans="1:8" ht="15" customHeight="1">
      <c r="A1251" s="3"/>
      <c r="B1251" s="4"/>
      <c r="C1251" s="71"/>
      <c r="D1251" s="72"/>
      <c r="E1251" s="71"/>
      <c r="G1251" s="2"/>
      <c r="H1251" s="1"/>
    </row>
    <row r="1252" spans="1:8" ht="15" customHeight="1">
      <c r="A1252" s="3"/>
      <c r="B1252" s="4"/>
      <c r="C1252" s="71"/>
      <c r="D1252" s="72"/>
      <c r="E1252" s="71"/>
      <c r="G1252" s="2"/>
      <c r="H1252" s="1"/>
    </row>
    <row r="1253" spans="1:8" ht="15" customHeight="1">
      <c r="A1253" s="3"/>
      <c r="B1253" s="4"/>
      <c r="C1253" s="71"/>
      <c r="D1253" s="72"/>
      <c r="E1253" s="71"/>
      <c r="G1253" s="2"/>
      <c r="H1253" s="1"/>
    </row>
    <row r="1254" spans="1:8" ht="15" customHeight="1">
      <c r="A1254" s="3"/>
      <c r="B1254" s="4"/>
      <c r="C1254" s="71"/>
      <c r="D1254" s="72"/>
      <c r="E1254" s="71"/>
      <c r="G1254" s="2"/>
      <c r="H1254" s="1"/>
    </row>
    <row r="1255" spans="1:8" ht="15" customHeight="1">
      <c r="A1255" s="3"/>
      <c r="B1255" s="4"/>
      <c r="C1255" s="71"/>
      <c r="D1255" s="72"/>
      <c r="E1255" s="71"/>
      <c r="G1255" s="2"/>
      <c r="H1255" s="1"/>
    </row>
    <row r="1256" spans="1:8" ht="15" customHeight="1">
      <c r="A1256" s="3"/>
      <c r="B1256" s="4"/>
      <c r="C1256" s="71"/>
      <c r="D1256" s="72"/>
      <c r="E1256" s="71"/>
      <c r="G1256" s="2"/>
      <c r="H1256" s="1"/>
    </row>
    <row r="1257" spans="1:8" ht="15" customHeight="1">
      <c r="A1257" s="3"/>
      <c r="B1257" s="4"/>
      <c r="C1257" s="71"/>
      <c r="D1257" s="72"/>
      <c r="E1257" s="71"/>
      <c r="G1257" s="2"/>
      <c r="H1257" s="1"/>
    </row>
    <row r="1258" spans="1:8" ht="15" customHeight="1">
      <c r="A1258" s="3"/>
      <c r="B1258" s="4"/>
      <c r="C1258" s="71"/>
      <c r="D1258" s="72"/>
      <c r="E1258" s="71"/>
      <c r="G1258" s="2"/>
      <c r="H1258" s="1"/>
    </row>
    <row r="1259" spans="1:8" ht="15" customHeight="1">
      <c r="A1259" s="3"/>
      <c r="B1259" s="4"/>
      <c r="C1259" s="71"/>
      <c r="D1259" s="72"/>
      <c r="E1259" s="71"/>
      <c r="G1259" s="2"/>
      <c r="H1259" s="1"/>
    </row>
    <row r="1260" spans="1:8" ht="15" customHeight="1">
      <c r="A1260" s="3"/>
      <c r="B1260" s="4"/>
      <c r="C1260" s="71"/>
      <c r="D1260" s="72"/>
      <c r="E1260" s="71"/>
      <c r="G1260" s="2"/>
      <c r="H1260" s="1"/>
    </row>
    <row r="1261" spans="1:8" ht="15" customHeight="1">
      <c r="A1261" s="3"/>
      <c r="B1261" s="4"/>
      <c r="C1261" s="71"/>
      <c r="D1261" s="72"/>
      <c r="E1261" s="71"/>
      <c r="G1261" s="2"/>
      <c r="H1261" s="1"/>
    </row>
    <row r="1262" spans="1:8" ht="15" customHeight="1">
      <c r="A1262" s="3"/>
      <c r="B1262" s="4"/>
      <c r="C1262" s="71"/>
      <c r="D1262" s="72"/>
      <c r="E1262" s="71"/>
      <c r="G1262" s="2"/>
      <c r="H1262" s="1"/>
    </row>
    <row r="1263" spans="1:8" ht="15" customHeight="1">
      <c r="A1263" s="3"/>
      <c r="B1263" s="4"/>
      <c r="C1263" s="71"/>
      <c r="D1263" s="72"/>
      <c r="E1263" s="71"/>
      <c r="G1263" s="2"/>
      <c r="H1263" s="1"/>
    </row>
    <row r="1264" spans="1:8" ht="15" customHeight="1">
      <c r="A1264" s="3"/>
      <c r="B1264" s="4"/>
      <c r="C1264" s="71"/>
      <c r="D1264" s="72"/>
      <c r="E1264" s="71"/>
      <c r="G1264" s="2"/>
      <c r="H1264" s="1"/>
    </row>
    <row r="1265" spans="1:8" ht="15" customHeight="1">
      <c r="A1265" s="3"/>
      <c r="B1265" s="4"/>
      <c r="C1265" s="71"/>
      <c r="D1265" s="72"/>
      <c r="E1265" s="71"/>
      <c r="G1265" s="2"/>
      <c r="H1265" s="1"/>
    </row>
    <row r="1266" spans="1:8" ht="15" customHeight="1">
      <c r="A1266" s="3"/>
      <c r="B1266" s="4"/>
      <c r="C1266" s="71"/>
      <c r="D1266" s="72"/>
      <c r="E1266" s="71"/>
      <c r="G1266" s="2"/>
      <c r="H1266" s="1"/>
    </row>
    <row r="1267" spans="1:8" ht="15" customHeight="1">
      <c r="A1267" s="3"/>
      <c r="B1267" s="4"/>
      <c r="C1267" s="71"/>
      <c r="D1267" s="72"/>
      <c r="E1267" s="71"/>
      <c r="G1267" s="2"/>
      <c r="H1267" s="1"/>
    </row>
    <row r="1268" spans="1:8" ht="15" customHeight="1">
      <c r="A1268" s="3"/>
      <c r="B1268" s="4"/>
      <c r="C1268" s="71"/>
      <c r="D1268" s="72"/>
      <c r="E1268" s="71"/>
      <c r="G1268" s="2"/>
      <c r="H1268" s="1"/>
    </row>
    <row r="1269" spans="1:8" ht="15" customHeight="1">
      <c r="A1269" s="3"/>
      <c r="B1269" s="4"/>
      <c r="C1269" s="71"/>
      <c r="D1269" s="72"/>
      <c r="E1269" s="71"/>
      <c r="G1269" s="2"/>
      <c r="H1269" s="1"/>
    </row>
    <row r="1270" spans="1:8" ht="15" customHeight="1">
      <c r="A1270" s="3"/>
      <c r="B1270" s="4"/>
      <c r="C1270" s="71"/>
      <c r="D1270" s="72"/>
      <c r="E1270" s="71"/>
      <c r="G1270" s="2"/>
      <c r="H1270" s="1"/>
    </row>
    <row r="1271" spans="1:8" ht="15" customHeight="1">
      <c r="A1271" s="3"/>
      <c r="B1271" s="4"/>
      <c r="C1271" s="71"/>
      <c r="D1271" s="72"/>
      <c r="E1271" s="71"/>
      <c r="G1271" s="2"/>
      <c r="H1271" s="1"/>
    </row>
    <row r="1272" spans="1:8" ht="15" customHeight="1">
      <c r="A1272" s="3"/>
      <c r="B1272" s="4"/>
      <c r="C1272" s="71"/>
      <c r="D1272" s="72"/>
      <c r="E1272" s="71"/>
      <c r="G1272" s="2"/>
      <c r="H1272" s="1"/>
    </row>
    <row r="1273" spans="1:8" ht="15" customHeight="1">
      <c r="A1273" s="3"/>
      <c r="B1273" s="4"/>
      <c r="C1273" s="71"/>
      <c r="D1273" s="72"/>
      <c r="E1273" s="71"/>
      <c r="G1273" s="2"/>
      <c r="H1273" s="1"/>
    </row>
    <row r="1274" spans="1:8" ht="15" customHeight="1">
      <c r="A1274" s="3"/>
      <c r="B1274" s="4"/>
      <c r="C1274" s="71"/>
      <c r="D1274" s="72"/>
      <c r="E1274" s="71"/>
      <c r="G1274" s="2"/>
      <c r="H1274" s="1"/>
    </row>
    <row r="1275" spans="1:8" ht="15" customHeight="1">
      <c r="A1275" s="3"/>
      <c r="B1275" s="4"/>
      <c r="C1275" s="71"/>
      <c r="D1275" s="72"/>
      <c r="E1275" s="71"/>
      <c r="G1275" s="2"/>
      <c r="H1275" s="1"/>
    </row>
    <row r="1276" spans="1:8" ht="15" customHeight="1">
      <c r="A1276" s="3"/>
      <c r="B1276" s="4"/>
      <c r="C1276" s="71"/>
      <c r="D1276" s="72"/>
      <c r="E1276" s="71"/>
      <c r="G1276" s="2"/>
      <c r="H1276" s="1"/>
    </row>
    <row r="1277" spans="1:8" ht="15" customHeight="1">
      <c r="A1277" s="3"/>
      <c r="B1277" s="4"/>
      <c r="C1277" s="71"/>
      <c r="D1277" s="72"/>
      <c r="E1277" s="71"/>
      <c r="G1277" s="2"/>
      <c r="H1277" s="1"/>
    </row>
    <row r="1278" spans="1:8" ht="15" customHeight="1">
      <c r="A1278" s="3"/>
      <c r="B1278" s="4"/>
      <c r="C1278" s="71"/>
      <c r="D1278" s="72"/>
      <c r="E1278" s="71"/>
      <c r="G1278" s="2"/>
      <c r="H1278" s="1"/>
    </row>
    <row r="1279" spans="1:8" ht="15" customHeight="1">
      <c r="A1279" s="3"/>
      <c r="B1279" s="4"/>
      <c r="C1279" s="71"/>
      <c r="D1279" s="72"/>
      <c r="E1279" s="71"/>
      <c r="G1279" s="2"/>
      <c r="H1279" s="1"/>
    </row>
    <row r="1280" spans="1:8" ht="15" customHeight="1">
      <c r="A1280" s="3"/>
      <c r="B1280" s="4"/>
      <c r="C1280" s="71"/>
      <c r="D1280" s="72"/>
      <c r="E1280" s="71"/>
      <c r="G1280" s="2"/>
      <c r="H1280" s="1"/>
    </row>
    <row r="1281" spans="1:8" ht="15" customHeight="1">
      <c r="A1281" s="3"/>
      <c r="B1281" s="4"/>
      <c r="C1281" s="71"/>
      <c r="D1281" s="72"/>
      <c r="E1281" s="71"/>
      <c r="G1281" s="2"/>
      <c r="H1281" s="1"/>
    </row>
    <row r="1282" spans="1:8" ht="15" customHeight="1">
      <c r="A1282" s="3"/>
      <c r="B1282" s="4"/>
      <c r="C1282" s="71"/>
      <c r="D1282" s="72"/>
      <c r="E1282" s="71"/>
      <c r="G1282" s="2"/>
      <c r="H1282" s="1"/>
    </row>
    <row r="1283" spans="1:8" ht="15" customHeight="1">
      <c r="A1283" s="3"/>
      <c r="B1283" s="4"/>
      <c r="C1283" s="71"/>
      <c r="D1283" s="72"/>
      <c r="E1283" s="71"/>
      <c r="G1283" s="2"/>
      <c r="H1283" s="1"/>
    </row>
    <row r="1284" spans="1:8" ht="15" customHeight="1">
      <c r="A1284" s="3"/>
      <c r="B1284" s="4"/>
      <c r="C1284" s="71"/>
      <c r="D1284" s="72"/>
      <c r="E1284" s="71"/>
      <c r="G1284" s="2"/>
      <c r="H1284" s="1"/>
    </row>
    <row r="1285" spans="1:8" ht="15" customHeight="1">
      <c r="A1285" s="3"/>
      <c r="B1285" s="4"/>
      <c r="C1285" s="71"/>
      <c r="D1285" s="72"/>
      <c r="E1285" s="71"/>
      <c r="G1285" s="2"/>
      <c r="H1285" s="1"/>
    </row>
    <row r="1286" spans="1:8" ht="15" customHeight="1">
      <c r="A1286" s="3"/>
      <c r="B1286" s="4"/>
      <c r="C1286" s="71"/>
      <c r="D1286" s="72"/>
      <c r="E1286" s="71"/>
      <c r="G1286" s="2"/>
      <c r="H1286" s="1"/>
    </row>
    <row r="1287" spans="1:8" ht="15" customHeight="1">
      <c r="A1287" s="3"/>
      <c r="B1287" s="4"/>
      <c r="C1287" s="71"/>
      <c r="D1287" s="72"/>
      <c r="E1287" s="71"/>
      <c r="G1287" s="2"/>
      <c r="H1287" s="1"/>
    </row>
    <row r="1288" spans="1:8" ht="15" customHeight="1">
      <c r="A1288" s="3"/>
      <c r="B1288" s="4"/>
      <c r="C1288" s="71"/>
      <c r="D1288" s="72"/>
      <c r="E1288" s="71"/>
      <c r="G1288" s="2"/>
      <c r="H1288" s="1"/>
    </row>
    <row r="1289" spans="1:8" ht="15" customHeight="1">
      <c r="A1289" s="3"/>
      <c r="B1289" s="4"/>
      <c r="C1289" s="71"/>
      <c r="D1289" s="72"/>
      <c r="E1289" s="71"/>
      <c r="G1289" s="2"/>
      <c r="H1289" s="1"/>
    </row>
    <row r="1290" spans="1:8" ht="15" customHeight="1">
      <c r="A1290" s="3"/>
      <c r="B1290" s="4"/>
      <c r="C1290" s="71"/>
      <c r="D1290" s="72"/>
      <c r="E1290" s="71"/>
      <c r="G1290" s="2"/>
      <c r="H1290" s="1"/>
    </row>
    <row r="1291" spans="1:8" ht="15" customHeight="1">
      <c r="A1291" s="3"/>
      <c r="B1291" s="4"/>
      <c r="C1291" s="71"/>
      <c r="D1291" s="72"/>
      <c r="E1291" s="71"/>
      <c r="G1291" s="2"/>
      <c r="H1291" s="1"/>
    </row>
    <row r="1292" spans="1:8" ht="15" customHeight="1">
      <c r="A1292" s="3"/>
      <c r="B1292" s="4"/>
      <c r="C1292" s="71"/>
      <c r="D1292" s="72"/>
      <c r="E1292" s="71"/>
      <c r="G1292" s="2"/>
      <c r="H1292" s="1"/>
    </row>
    <row r="1293" spans="1:8" ht="15" customHeight="1">
      <c r="A1293" s="3"/>
      <c r="B1293" s="4"/>
      <c r="C1293" s="71"/>
      <c r="D1293" s="72"/>
      <c r="E1293" s="71"/>
      <c r="G1293" s="2"/>
      <c r="H1293" s="1"/>
    </row>
    <row r="1294" spans="1:8" ht="15" customHeight="1">
      <c r="A1294" s="3"/>
      <c r="B1294" s="4"/>
      <c r="C1294" s="71"/>
      <c r="D1294" s="72"/>
      <c r="E1294" s="71"/>
      <c r="G1294" s="2"/>
      <c r="H1294" s="1"/>
    </row>
    <row r="1295" spans="1:8" ht="15" customHeight="1">
      <c r="A1295" s="3"/>
      <c r="B1295" s="4"/>
      <c r="C1295" s="71"/>
      <c r="D1295" s="72"/>
      <c r="E1295" s="71"/>
      <c r="G1295" s="2"/>
      <c r="H1295" s="1"/>
    </row>
    <row r="1296" spans="1:8" ht="15" customHeight="1">
      <c r="A1296" s="3"/>
      <c r="B1296" s="4"/>
      <c r="C1296" s="71"/>
      <c r="D1296" s="72"/>
      <c r="E1296" s="71"/>
      <c r="G1296" s="2"/>
      <c r="H1296" s="1"/>
    </row>
    <row r="1297" spans="1:8" ht="15" customHeight="1">
      <c r="A1297" s="3"/>
      <c r="B1297" s="4"/>
      <c r="C1297" s="71"/>
      <c r="D1297" s="72"/>
      <c r="E1297" s="71"/>
      <c r="G1297" s="2"/>
      <c r="H1297" s="1"/>
    </row>
    <row r="1298" spans="1:8" ht="15" customHeight="1">
      <c r="A1298" s="3"/>
      <c r="B1298" s="4"/>
      <c r="C1298" s="71"/>
      <c r="D1298" s="72"/>
      <c r="E1298" s="71"/>
      <c r="G1298" s="2"/>
      <c r="H1298" s="1"/>
    </row>
    <row r="1299" spans="1:8" ht="15" customHeight="1">
      <c r="A1299" s="3"/>
      <c r="B1299" s="4"/>
      <c r="C1299" s="71"/>
      <c r="D1299" s="72"/>
      <c r="E1299" s="71"/>
      <c r="G1299" s="2"/>
      <c r="H1299" s="1"/>
    </row>
    <row r="1300" spans="1:8" ht="15" customHeight="1">
      <c r="A1300" s="3"/>
      <c r="B1300" s="4"/>
      <c r="C1300" s="71"/>
      <c r="D1300" s="72"/>
      <c r="E1300" s="71"/>
      <c r="G1300" s="2"/>
      <c r="H1300" s="1"/>
    </row>
    <row r="1301" spans="1:8" ht="15" customHeight="1">
      <c r="A1301" s="3"/>
      <c r="B1301" s="4"/>
      <c r="C1301" s="71"/>
      <c r="D1301" s="72"/>
      <c r="E1301" s="71"/>
      <c r="G1301" s="2"/>
      <c r="H1301" s="1"/>
    </row>
    <row r="1302" spans="1:8" ht="15" customHeight="1">
      <c r="A1302" s="3"/>
      <c r="B1302" s="4"/>
      <c r="C1302" s="71"/>
      <c r="D1302" s="72"/>
      <c r="E1302" s="71"/>
      <c r="G1302" s="2"/>
      <c r="H1302" s="1"/>
    </row>
    <row r="1303" spans="1:8" ht="15" customHeight="1">
      <c r="A1303" s="3"/>
      <c r="B1303" s="4"/>
      <c r="C1303" s="71"/>
      <c r="D1303" s="72"/>
      <c r="E1303" s="71"/>
      <c r="G1303" s="2"/>
      <c r="H1303" s="1"/>
    </row>
    <row r="1304" spans="1:8" ht="15" customHeight="1">
      <c r="A1304" s="3"/>
      <c r="B1304" s="4"/>
      <c r="C1304" s="71"/>
      <c r="D1304" s="72"/>
      <c r="E1304" s="71"/>
      <c r="G1304" s="2"/>
      <c r="H1304" s="1"/>
    </row>
    <row r="1305" spans="1:8" ht="15" customHeight="1">
      <c r="A1305" s="3"/>
      <c r="B1305" s="4"/>
      <c r="C1305" s="71"/>
      <c r="D1305" s="72"/>
      <c r="E1305" s="71"/>
      <c r="G1305" s="2"/>
      <c r="H1305" s="1"/>
    </row>
    <row r="1306" spans="1:8" ht="15" customHeight="1">
      <c r="A1306" s="3"/>
      <c r="B1306" s="4"/>
      <c r="C1306" s="71"/>
      <c r="D1306" s="72"/>
      <c r="E1306" s="71"/>
      <c r="G1306" s="2"/>
      <c r="H1306" s="1"/>
    </row>
    <row r="1307" spans="1:8" ht="15" customHeight="1">
      <c r="A1307" s="3"/>
      <c r="B1307" s="4"/>
      <c r="C1307" s="71"/>
      <c r="D1307" s="72"/>
      <c r="E1307" s="71"/>
      <c r="G1307" s="2"/>
      <c r="H1307" s="1"/>
    </row>
    <row r="1308" spans="1:8" ht="15" customHeight="1">
      <c r="A1308" s="3"/>
      <c r="B1308" s="4"/>
      <c r="C1308" s="71"/>
      <c r="D1308" s="72"/>
      <c r="E1308" s="71"/>
      <c r="G1308" s="2"/>
      <c r="H1308" s="1"/>
    </row>
    <row r="1309" spans="1:8" ht="15" customHeight="1">
      <c r="A1309" s="3"/>
      <c r="B1309" s="4"/>
      <c r="C1309" s="71"/>
      <c r="D1309" s="72"/>
      <c r="E1309" s="71"/>
      <c r="G1309" s="2"/>
      <c r="H1309" s="1"/>
    </row>
    <row r="1310" spans="1:8" ht="15" customHeight="1">
      <c r="A1310" s="3"/>
      <c r="B1310" s="4"/>
      <c r="C1310" s="71"/>
      <c r="D1310" s="72"/>
      <c r="E1310" s="71"/>
      <c r="G1310" s="2"/>
      <c r="H1310" s="1"/>
    </row>
    <row r="1311" spans="1:8" ht="15" customHeight="1">
      <c r="A1311" s="3"/>
      <c r="B1311" s="4"/>
      <c r="C1311" s="71"/>
      <c r="D1311" s="72"/>
      <c r="E1311" s="71"/>
      <c r="G1311" s="2"/>
      <c r="H1311" s="1"/>
    </row>
    <row r="1312" spans="1:8" ht="15" customHeight="1">
      <c r="A1312" s="3"/>
      <c r="B1312" s="4"/>
      <c r="C1312" s="71"/>
      <c r="D1312" s="72"/>
      <c r="E1312" s="71"/>
      <c r="G1312" s="2"/>
      <c r="H1312" s="1"/>
    </row>
    <row r="1313" spans="1:8" ht="15" customHeight="1">
      <c r="A1313" s="3"/>
      <c r="B1313" s="4"/>
      <c r="C1313" s="71"/>
      <c r="D1313" s="72"/>
      <c r="E1313" s="71"/>
      <c r="G1313" s="2"/>
      <c r="H1313" s="1"/>
    </row>
    <row r="1314" spans="1:8" ht="15" customHeight="1">
      <c r="A1314" s="3"/>
      <c r="B1314" s="4"/>
      <c r="C1314" s="71"/>
      <c r="D1314" s="72"/>
      <c r="E1314" s="71"/>
      <c r="G1314" s="2"/>
      <c r="H1314" s="1"/>
    </row>
    <row r="1315" spans="1:8" ht="15" customHeight="1">
      <c r="A1315" s="3"/>
      <c r="B1315" s="4"/>
      <c r="C1315" s="71"/>
      <c r="D1315" s="72"/>
      <c r="E1315" s="71"/>
      <c r="G1315" s="2"/>
      <c r="H1315" s="1"/>
    </row>
    <row r="1316" spans="1:8" ht="15" customHeight="1">
      <c r="A1316" s="3"/>
      <c r="B1316" s="4"/>
      <c r="C1316" s="71"/>
      <c r="D1316" s="72"/>
      <c r="E1316" s="71"/>
      <c r="G1316" s="2"/>
      <c r="H1316" s="1"/>
    </row>
    <row r="1317" spans="1:8" ht="15" customHeight="1">
      <c r="A1317" s="3"/>
      <c r="B1317" s="4"/>
      <c r="C1317" s="71"/>
      <c r="D1317" s="72"/>
      <c r="E1317" s="71"/>
      <c r="G1317" s="2"/>
      <c r="H1317" s="1"/>
    </row>
    <row r="1318" spans="1:8" ht="15" customHeight="1">
      <c r="A1318" s="3"/>
      <c r="B1318" s="4"/>
      <c r="C1318" s="71"/>
      <c r="D1318" s="72"/>
      <c r="E1318" s="71"/>
      <c r="G1318" s="2"/>
      <c r="H1318" s="1"/>
    </row>
    <row r="1319" spans="1:8" ht="15" customHeight="1">
      <c r="A1319" s="3"/>
      <c r="B1319" s="4"/>
      <c r="C1319" s="71"/>
      <c r="D1319" s="72"/>
      <c r="E1319" s="71"/>
      <c r="G1319" s="2"/>
      <c r="H1319" s="1"/>
    </row>
    <row r="1320" spans="1:8" ht="15" customHeight="1">
      <c r="A1320" s="3"/>
      <c r="B1320" s="4"/>
      <c r="C1320" s="71"/>
      <c r="D1320" s="72"/>
      <c r="E1320" s="71"/>
      <c r="G1320" s="2"/>
      <c r="H1320" s="1"/>
    </row>
    <row r="1321" spans="1:8" ht="15" customHeight="1">
      <c r="A1321" s="3"/>
      <c r="B1321" s="4"/>
      <c r="C1321" s="71"/>
      <c r="D1321" s="72"/>
      <c r="E1321" s="71"/>
      <c r="G1321" s="2"/>
      <c r="H1321" s="1"/>
    </row>
    <row r="1322" spans="1:8" ht="15" customHeight="1">
      <c r="A1322" s="3"/>
      <c r="B1322" s="4"/>
      <c r="C1322" s="71"/>
      <c r="D1322" s="72"/>
      <c r="E1322" s="71"/>
      <c r="G1322" s="2"/>
      <c r="H1322" s="1"/>
    </row>
    <row r="1323" spans="1:8" ht="15" customHeight="1">
      <c r="A1323" s="3"/>
      <c r="B1323" s="4"/>
      <c r="C1323" s="71"/>
      <c r="D1323" s="72"/>
      <c r="E1323" s="71"/>
      <c r="G1323" s="2"/>
      <c r="H1323" s="1"/>
    </row>
    <row r="1324" spans="1:8" ht="15" customHeight="1">
      <c r="A1324" s="3"/>
      <c r="B1324" s="4"/>
      <c r="C1324" s="71"/>
      <c r="D1324" s="72"/>
      <c r="E1324" s="71"/>
      <c r="G1324" s="2"/>
      <c r="H1324" s="1"/>
    </row>
    <row r="1325" spans="1:8" ht="15" customHeight="1">
      <c r="A1325" s="3"/>
      <c r="B1325" s="4"/>
      <c r="C1325" s="71"/>
      <c r="D1325" s="72"/>
      <c r="E1325" s="71"/>
      <c r="G1325" s="2"/>
      <c r="H1325" s="1"/>
    </row>
    <row r="1326" spans="1:8" ht="15" customHeight="1">
      <c r="A1326" s="3"/>
      <c r="B1326" s="4"/>
      <c r="C1326" s="71"/>
      <c r="D1326" s="72"/>
      <c r="E1326" s="71"/>
      <c r="G1326" s="2"/>
      <c r="H1326" s="1"/>
    </row>
    <row r="1327" spans="1:8" ht="15" customHeight="1">
      <c r="A1327" s="3"/>
      <c r="B1327" s="4"/>
      <c r="C1327" s="71"/>
      <c r="D1327" s="72"/>
      <c r="E1327" s="71"/>
      <c r="G1327" s="2"/>
      <c r="H1327" s="1"/>
    </row>
    <row r="1328" spans="1:8" ht="15" customHeight="1">
      <c r="A1328" s="3"/>
      <c r="B1328" s="4"/>
      <c r="C1328" s="71"/>
      <c r="D1328" s="72"/>
      <c r="E1328" s="71"/>
      <c r="G1328" s="2"/>
      <c r="H1328" s="1"/>
    </row>
    <row r="1329" spans="1:8" ht="15" customHeight="1">
      <c r="A1329" s="3"/>
      <c r="B1329" s="4"/>
      <c r="C1329" s="71"/>
      <c r="D1329" s="72"/>
      <c r="E1329" s="71"/>
      <c r="G1329" s="2"/>
      <c r="H1329" s="1"/>
    </row>
    <row r="1330" spans="1:8" ht="15" customHeight="1">
      <c r="A1330" s="3"/>
      <c r="B1330" s="4"/>
      <c r="C1330" s="71"/>
      <c r="D1330" s="72"/>
      <c r="E1330" s="71"/>
      <c r="G1330" s="2"/>
      <c r="H1330" s="1"/>
    </row>
    <row r="1331" spans="1:8" ht="15" customHeight="1">
      <c r="A1331" s="3"/>
      <c r="B1331" s="4"/>
      <c r="C1331" s="71"/>
      <c r="D1331" s="72"/>
      <c r="E1331" s="71"/>
      <c r="G1331" s="2"/>
      <c r="H1331" s="1"/>
    </row>
    <row r="1332" spans="1:8" ht="15" customHeight="1">
      <c r="A1332" s="3"/>
      <c r="B1332" s="4"/>
      <c r="C1332" s="71"/>
      <c r="D1332" s="72"/>
      <c r="E1332" s="71"/>
      <c r="G1332" s="2"/>
      <c r="H1332" s="1"/>
    </row>
    <row r="1333" spans="1:8" ht="15" customHeight="1">
      <c r="A1333" s="3"/>
      <c r="B1333" s="4"/>
      <c r="C1333" s="71"/>
      <c r="D1333" s="72"/>
      <c r="E1333" s="71"/>
      <c r="G1333" s="2"/>
      <c r="H1333" s="1"/>
    </row>
    <row r="1334" spans="1:8" ht="15" customHeight="1">
      <c r="A1334" s="3"/>
      <c r="B1334" s="4"/>
      <c r="C1334" s="71"/>
      <c r="D1334" s="72"/>
      <c r="E1334" s="71"/>
      <c r="G1334" s="2"/>
      <c r="H1334" s="1"/>
    </row>
    <row r="1335" spans="1:8" ht="15" customHeight="1">
      <c r="A1335" s="3"/>
      <c r="B1335" s="4"/>
      <c r="C1335" s="71"/>
      <c r="D1335" s="72"/>
      <c r="E1335" s="71"/>
      <c r="G1335" s="2"/>
      <c r="H1335" s="1"/>
    </row>
    <row r="1336" spans="1:8" ht="15" customHeight="1">
      <c r="A1336" s="3"/>
      <c r="B1336" s="4"/>
      <c r="C1336" s="71"/>
      <c r="D1336" s="72"/>
      <c r="E1336" s="71"/>
      <c r="G1336" s="2"/>
      <c r="H1336" s="1"/>
    </row>
    <row r="1337" spans="1:8" ht="15" customHeight="1">
      <c r="A1337" s="3"/>
      <c r="B1337" s="4"/>
      <c r="C1337" s="71"/>
      <c r="D1337" s="72"/>
      <c r="E1337" s="71"/>
      <c r="G1337" s="2"/>
      <c r="H1337" s="1"/>
    </row>
    <row r="1338" spans="1:8" ht="15" customHeight="1">
      <c r="A1338" s="3"/>
      <c r="B1338" s="4"/>
      <c r="C1338" s="71"/>
      <c r="D1338" s="72"/>
      <c r="E1338" s="71"/>
      <c r="G1338" s="2"/>
      <c r="H1338" s="1"/>
    </row>
    <row r="1339" spans="1:8" ht="15" customHeight="1">
      <c r="A1339" s="3"/>
      <c r="B1339" s="4"/>
      <c r="C1339" s="71"/>
      <c r="D1339" s="72"/>
      <c r="E1339" s="71"/>
      <c r="G1339" s="2"/>
      <c r="H1339" s="1"/>
    </row>
    <row r="1340" spans="1:8" ht="15" customHeight="1">
      <c r="A1340" s="3"/>
      <c r="B1340" s="4"/>
      <c r="C1340" s="71"/>
      <c r="D1340" s="72"/>
      <c r="E1340" s="71"/>
      <c r="G1340" s="2"/>
      <c r="H1340" s="1"/>
    </row>
    <row r="1341" spans="1:8" ht="15" customHeight="1">
      <c r="A1341" s="3"/>
      <c r="B1341" s="4"/>
      <c r="C1341" s="71"/>
      <c r="D1341" s="72"/>
      <c r="E1341" s="71"/>
      <c r="G1341" s="2"/>
      <c r="H1341" s="1"/>
    </row>
    <row r="1342" spans="1:8" ht="15" customHeight="1">
      <c r="A1342" s="3"/>
      <c r="B1342" s="4"/>
      <c r="C1342" s="71"/>
      <c r="D1342" s="72"/>
      <c r="E1342" s="71"/>
      <c r="G1342" s="2"/>
      <c r="H1342" s="1"/>
    </row>
    <row r="1343" spans="1:8" ht="15" customHeight="1">
      <c r="A1343" s="3"/>
      <c r="B1343" s="4"/>
      <c r="C1343" s="71"/>
      <c r="D1343" s="72"/>
      <c r="E1343" s="71"/>
      <c r="G1343" s="2"/>
      <c r="H1343" s="1"/>
    </row>
    <row r="1344" spans="1:8" ht="15" customHeight="1">
      <c r="A1344" s="3"/>
      <c r="B1344" s="4"/>
      <c r="C1344" s="71"/>
      <c r="D1344" s="72"/>
      <c r="E1344" s="71"/>
      <c r="G1344" s="2"/>
      <c r="H1344" s="1"/>
    </row>
    <row r="1345" spans="1:8" ht="15" customHeight="1">
      <c r="A1345" s="3"/>
      <c r="B1345" s="4"/>
      <c r="C1345" s="71"/>
      <c r="D1345" s="72"/>
      <c r="E1345" s="71"/>
      <c r="G1345" s="2"/>
      <c r="H1345" s="1"/>
    </row>
    <row r="1346" spans="1:8" ht="15" customHeight="1">
      <c r="A1346" s="3"/>
      <c r="B1346" s="4"/>
      <c r="C1346" s="71"/>
      <c r="D1346" s="72"/>
      <c r="E1346" s="71"/>
      <c r="G1346" s="2"/>
      <c r="H1346" s="1"/>
    </row>
    <row r="1347" spans="1:8" ht="15" customHeight="1">
      <c r="A1347" s="3"/>
      <c r="B1347" s="4"/>
      <c r="C1347" s="71"/>
      <c r="D1347" s="72"/>
      <c r="E1347" s="71"/>
      <c r="G1347" s="2"/>
      <c r="H1347" s="1"/>
    </row>
    <row r="1348" spans="1:8" ht="15" customHeight="1">
      <c r="A1348" s="3"/>
      <c r="B1348" s="4"/>
      <c r="C1348" s="71"/>
      <c r="D1348" s="72"/>
      <c r="E1348" s="71"/>
      <c r="G1348" s="2"/>
      <c r="H1348" s="1"/>
    </row>
    <row r="1349" spans="1:8" ht="15" customHeight="1">
      <c r="A1349" s="3"/>
      <c r="B1349" s="4"/>
      <c r="C1349" s="71"/>
      <c r="D1349" s="72"/>
      <c r="E1349" s="71"/>
      <c r="G1349" s="2"/>
      <c r="H1349" s="1"/>
    </row>
    <row r="1350" spans="1:8" ht="15" customHeight="1">
      <c r="A1350" s="3"/>
      <c r="B1350" s="4"/>
      <c r="C1350" s="71"/>
      <c r="D1350" s="72"/>
      <c r="E1350" s="71"/>
      <c r="G1350" s="2"/>
      <c r="H1350" s="1"/>
    </row>
    <row r="1351" spans="1:8" ht="15" customHeight="1">
      <c r="A1351" s="3"/>
      <c r="B1351" s="4"/>
      <c r="C1351" s="71"/>
      <c r="D1351" s="72"/>
      <c r="E1351" s="71"/>
      <c r="G1351" s="2"/>
      <c r="H1351" s="1"/>
    </row>
    <row r="1352" spans="1:8" ht="15" customHeight="1">
      <c r="A1352" s="3"/>
      <c r="B1352" s="4"/>
      <c r="C1352" s="71"/>
      <c r="D1352" s="72"/>
      <c r="E1352" s="71"/>
      <c r="G1352" s="2"/>
      <c r="H1352" s="1"/>
    </row>
    <row r="1353" spans="1:8" ht="15" customHeight="1">
      <c r="A1353" s="3"/>
      <c r="B1353" s="4"/>
      <c r="C1353" s="71"/>
      <c r="D1353" s="72"/>
      <c r="E1353" s="71"/>
      <c r="G1353" s="2"/>
      <c r="H1353" s="1"/>
    </row>
    <row r="1354" spans="1:8" ht="15" customHeight="1">
      <c r="A1354" s="3"/>
      <c r="B1354" s="4"/>
      <c r="C1354" s="71"/>
      <c r="D1354" s="72"/>
      <c r="E1354" s="71"/>
      <c r="G1354" s="2"/>
      <c r="H1354" s="1"/>
    </row>
    <row r="1355" spans="1:8" ht="15" customHeight="1">
      <c r="A1355" s="3"/>
      <c r="B1355" s="4"/>
      <c r="C1355" s="71"/>
      <c r="D1355" s="72"/>
      <c r="E1355" s="71"/>
      <c r="G1355" s="2"/>
      <c r="H1355" s="1"/>
    </row>
    <row r="1356" spans="1:8" ht="15" customHeight="1">
      <c r="A1356" s="3"/>
      <c r="B1356" s="4"/>
      <c r="C1356" s="71"/>
      <c r="D1356" s="72"/>
      <c r="E1356" s="71"/>
      <c r="G1356" s="2"/>
      <c r="H1356" s="1"/>
    </row>
    <row r="1357" spans="1:8" ht="15" customHeight="1">
      <c r="A1357" s="3"/>
      <c r="B1357" s="4"/>
      <c r="C1357" s="71"/>
      <c r="D1357" s="72"/>
      <c r="E1357" s="71"/>
      <c r="G1357" s="2"/>
      <c r="H1357" s="1"/>
    </row>
    <row r="1358" spans="1:8" ht="15" customHeight="1">
      <c r="A1358" s="3"/>
      <c r="B1358" s="4"/>
      <c r="C1358" s="71"/>
      <c r="D1358" s="72"/>
      <c r="E1358" s="71"/>
      <c r="G1358" s="2"/>
      <c r="H1358" s="1"/>
    </row>
    <row r="1359" spans="1:8" ht="15" customHeight="1">
      <c r="A1359" s="3"/>
      <c r="B1359" s="4"/>
      <c r="C1359" s="71"/>
      <c r="D1359" s="72"/>
      <c r="E1359" s="71"/>
      <c r="G1359" s="2"/>
      <c r="H1359" s="1"/>
    </row>
    <row r="1360" spans="1:8" ht="15" customHeight="1">
      <c r="A1360" s="3"/>
      <c r="B1360" s="4"/>
      <c r="C1360" s="71"/>
      <c r="D1360" s="72"/>
      <c r="E1360" s="71"/>
      <c r="G1360" s="2"/>
      <c r="H1360" s="1"/>
    </row>
    <row r="1361" spans="1:8" ht="15" customHeight="1">
      <c r="A1361" s="3"/>
      <c r="B1361" s="4"/>
      <c r="C1361" s="71"/>
      <c r="D1361" s="72"/>
      <c r="E1361" s="71"/>
      <c r="G1361" s="2"/>
      <c r="H1361" s="1"/>
    </row>
    <row r="1362" spans="1:8" ht="15" customHeight="1">
      <c r="A1362" s="3"/>
      <c r="B1362" s="4"/>
      <c r="C1362" s="71"/>
      <c r="D1362" s="72"/>
      <c r="E1362" s="71"/>
      <c r="G1362" s="2"/>
      <c r="H1362" s="1"/>
    </row>
    <row r="1363" spans="1:8" ht="15" customHeight="1">
      <c r="A1363" s="3"/>
      <c r="B1363" s="4"/>
      <c r="C1363" s="71"/>
      <c r="D1363" s="72"/>
      <c r="E1363" s="71"/>
      <c r="G1363" s="2"/>
      <c r="H1363" s="1"/>
    </row>
    <row r="1364" spans="1:8" ht="15" customHeight="1">
      <c r="A1364" s="3"/>
      <c r="B1364" s="4"/>
      <c r="C1364" s="71"/>
      <c r="D1364" s="72"/>
      <c r="E1364" s="71"/>
      <c r="G1364" s="2"/>
      <c r="H1364" s="1"/>
    </row>
    <row r="1365" spans="1:8" ht="15" customHeight="1">
      <c r="A1365" s="3"/>
      <c r="B1365" s="4"/>
      <c r="C1365" s="71"/>
      <c r="D1365" s="72"/>
      <c r="E1365" s="71"/>
      <c r="G1365" s="2"/>
      <c r="H1365" s="1"/>
    </row>
    <row r="1366" spans="1:8" ht="15" customHeight="1">
      <c r="A1366" s="3"/>
      <c r="B1366" s="4"/>
      <c r="C1366" s="71"/>
      <c r="D1366" s="72"/>
      <c r="E1366" s="71"/>
      <c r="G1366" s="2"/>
      <c r="H1366" s="1"/>
    </row>
    <row r="1367" spans="1:8" ht="15" customHeight="1">
      <c r="A1367" s="3"/>
      <c r="B1367" s="4"/>
      <c r="C1367" s="71"/>
      <c r="D1367" s="72"/>
      <c r="E1367" s="71"/>
      <c r="G1367" s="2"/>
      <c r="H1367" s="1"/>
    </row>
    <row r="1368" spans="1:8" ht="15" customHeight="1">
      <c r="A1368" s="3"/>
      <c r="B1368" s="4"/>
      <c r="C1368" s="71"/>
      <c r="D1368" s="72"/>
      <c r="E1368" s="71"/>
      <c r="G1368" s="2"/>
      <c r="H1368" s="1"/>
    </row>
    <row r="1369" spans="1:8" ht="15" customHeight="1">
      <c r="A1369" s="3"/>
      <c r="B1369" s="4"/>
      <c r="C1369" s="71"/>
      <c r="D1369" s="72"/>
      <c r="E1369" s="71"/>
      <c r="G1369" s="2"/>
      <c r="H1369" s="1"/>
    </row>
    <row r="1370" spans="1:8" ht="15" customHeight="1">
      <c r="A1370" s="3"/>
      <c r="B1370" s="4"/>
      <c r="C1370" s="71"/>
      <c r="D1370" s="72"/>
      <c r="E1370" s="71"/>
      <c r="G1370" s="2"/>
      <c r="H1370" s="1"/>
    </row>
    <row r="1371" spans="1:8" ht="15" customHeight="1">
      <c r="A1371" s="3"/>
      <c r="B1371" s="4"/>
      <c r="C1371" s="71"/>
      <c r="D1371" s="72"/>
      <c r="E1371" s="71"/>
      <c r="G1371" s="2"/>
      <c r="H1371" s="1"/>
    </row>
    <row r="1372" spans="1:8" ht="15" customHeight="1">
      <c r="A1372" s="3"/>
      <c r="B1372" s="4"/>
      <c r="C1372" s="71"/>
      <c r="D1372" s="72"/>
      <c r="E1372" s="71"/>
      <c r="G1372" s="2"/>
      <c r="H1372" s="1"/>
    </row>
    <row r="1373" spans="1:8" ht="15" customHeight="1">
      <c r="A1373" s="3"/>
      <c r="B1373" s="4"/>
      <c r="C1373" s="71"/>
      <c r="D1373" s="72"/>
      <c r="E1373" s="71"/>
      <c r="G1373" s="2"/>
      <c r="H1373" s="1"/>
    </row>
    <row r="1374" spans="1:8" ht="15" customHeight="1">
      <c r="A1374" s="3"/>
      <c r="B1374" s="4"/>
      <c r="C1374" s="71"/>
      <c r="D1374" s="72"/>
      <c r="E1374" s="71"/>
      <c r="G1374" s="2"/>
      <c r="H1374" s="1"/>
    </row>
    <row r="1375" spans="1:8" ht="15" customHeight="1">
      <c r="A1375" s="3"/>
      <c r="B1375" s="4"/>
      <c r="C1375" s="71"/>
      <c r="D1375" s="72"/>
      <c r="E1375" s="71"/>
      <c r="G1375" s="2"/>
      <c r="H1375" s="1"/>
    </row>
    <row r="1376" spans="1:8" ht="15" customHeight="1">
      <c r="A1376" s="3"/>
      <c r="B1376" s="4"/>
      <c r="C1376" s="71"/>
      <c r="D1376" s="72"/>
      <c r="E1376" s="71"/>
      <c r="G1376" s="2"/>
      <c r="H1376" s="1"/>
    </row>
    <row r="1377" spans="1:8" ht="15" customHeight="1">
      <c r="A1377" s="3"/>
      <c r="B1377" s="4"/>
      <c r="C1377" s="71"/>
      <c r="D1377" s="72"/>
      <c r="E1377" s="71"/>
      <c r="G1377" s="2"/>
      <c r="H1377" s="1"/>
    </row>
    <row r="1378" spans="1:8" ht="15" customHeight="1">
      <c r="A1378" s="3"/>
      <c r="B1378" s="4"/>
      <c r="C1378" s="71"/>
      <c r="D1378" s="72"/>
      <c r="E1378" s="71"/>
      <c r="G1378" s="2"/>
      <c r="H1378" s="1"/>
    </row>
    <row r="1379" spans="1:8" ht="15" customHeight="1">
      <c r="A1379" s="3"/>
      <c r="B1379" s="4"/>
      <c r="C1379" s="71"/>
      <c r="D1379" s="72"/>
      <c r="E1379" s="71"/>
      <c r="G1379" s="2"/>
      <c r="H1379" s="1"/>
    </row>
    <row r="1380" spans="1:8" ht="15" customHeight="1">
      <c r="A1380" s="3"/>
      <c r="B1380" s="4"/>
      <c r="C1380" s="71"/>
      <c r="D1380" s="72"/>
      <c r="E1380" s="71"/>
      <c r="G1380" s="2"/>
      <c r="H1380" s="1"/>
    </row>
    <row r="1381" spans="1:8" ht="15" customHeight="1">
      <c r="A1381" s="3"/>
      <c r="B1381" s="4"/>
      <c r="C1381" s="71"/>
      <c r="D1381" s="72"/>
      <c r="E1381" s="71"/>
      <c r="G1381" s="2"/>
      <c r="H1381" s="1"/>
    </row>
    <row r="1382" spans="1:8" ht="15" customHeight="1">
      <c r="A1382" s="3"/>
      <c r="B1382" s="4"/>
      <c r="C1382" s="71"/>
      <c r="D1382" s="72"/>
      <c r="E1382" s="71"/>
      <c r="G1382" s="2"/>
      <c r="H1382" s="1"/>
    </row>
    <row r="1383" spans="1:8" ht="15" customHeight="1">
      <c r="A1383" s="3"/>
      <c r="B1383" s="4"/>
      <c r="C1383" s="71"/>
      <c r="D1383" s="72"/>
      <c r="E1383" s="71"/>
      <c r="G1383" s="2"/>
      <c r="H1383" s="1"/>
    </row>
    <row r="1384" spans="1:8" ht="15" customHeight="1">
      <c r="A1384" s="3"/>
      <c r="B1384" s="4"/>
      <c r="C1384" s="71"/>
      <c r="D1384" s="72"/>
      <c r="E1384" s="71"/>
      <c r="G1384" s="2"/>
      <c r="H1384" s="1"/>
    </row>
    <row r="1385" spans="1:8" ht="15" customHeight="1">
      <c r="A1385" s="3"/>
      <c r="B1385" s="4"/>
      <c r="C1385" s="71"/>
      <c r="D1385" s="72"/>
      <c r="E1385" s="71"/>
      <c r="G1385" s="2"/>
      <c r="H1385" s="1"/>
    </row>
    <row r="1386" spans="1:8" ht="15" customHeight="1">
      <c r="A1386" s="3"/>
      <c r="B1386" s="4"/>
      <c r="C1386" s="71"/>
      <c r="D1386" s="72"/>
      <c r="E1386" s="71"/>
      <c r="G1386" s="2"/>
      <c r="H1386" s="1"/>
    </row>
    <row r="1387" spans="1:8" ht="15" customHeight="1">
      <c r="A1387" s="3"/>
      <c r="B1387" s="4"/>
      <c r="C1387" s="71"/>
      <c r="D1387" s="72"/>
      <c r="E1387" s="71"/>
      <c r="G1387" s="2"/>
      <c r="H1387" s="1"/>
    </row>
    <row r="1388" spans="1:8" ht="15" customHeight="1">
      <c r="A1388" s="3"/>
      <c r="B1388" s="4"/>
      <c r="C1388" s="71"/>
      <c r="D1388" s="72"/>
      <c r="E1388" s="71"/>
      <c r="G1388" s="2"/>
      <c r="H1388" s="1"/>
    </row>
    <row r="1389" spans="1:8" ht="15" customHeight="1">
      <c r="A1389" s="3"/>
      <c r="B1389" s="4"/>
      <c r="C1389" s="71"/>
      <c r="D1389" s="72"/>
      <c r="E1389" s="71"/>
      <c r="G1389" s="2"/>
      <c r="H1389" s="1"/>
    </row>
    <row r="1390" spans="1:8" ht="15" customHeight="1">
      <c r="A1390" s="3"/>
      <c r="B1390" s="4"/>
      <c r="C1390" s="71"/>
      <c r="D1390" s="72"/>
      <c r="E1390" s="71"/>
      <c r="G1390" s="2"/>
      <c r="H1390" s="1"/>
    </row>
    <row r="1391" spans="1:8" ht="15" customHeight="1">
      <c r="A1391" s="3"/>
      <c r="B1391" s="4"/>
      <c r="C1391" s="71"/>
      <c r="D1391" s="72"/>
      <c r="E1391" s="71"/>
      <c r="G1391" s="2"/>
      <c r="H1391" s="1"/>
    </row>
    <row r="1392" spans="1:8" ht="15" customHeight="1">
      <c r="A1392" s="3"/>
      <c r="B1392" s="4"/>
      <c r="C1392" s="71"/>
      <c r="D1392" s="72"/>
      <c r="E1392" s="71"/>
      <c r="G1392" s="2"/>
      <c r="H1392" s="1"/>
    </row>
    <row r="1393" spans="1:8" ht="15" customHeight="1">
      <c r="A1393" s="3"/>
      <c r="B1393" s="4"/>
      <c r="C1393" s="71"/>
      <c r="D1393" s="72"/>
      <c r="E1393" s="71"/>
      <c r="G1393" s="2"/>
      <c r="H1393" s="1"/>
    </row>
    <row r="1394" spans="1:8" ht="15" customHeight="1">
      <c r="A1394" s="3"/>
      <c r="B1394" s="4"/>
      <c r="C1394" s="71"/>
      <c r="D1394" s="72"/>
      <c r="E1394" s="71"/>
      <c r="G1394" s="2"/>
      <c r="H1394" s="1"/>
    </row>
    <row r="1395" spans="1:8" ht="15" customHeight="1">
      <c r="A1395" s="3"/>
      <c r="B1395" s="4"/>
      <c r="C1395" s="71"/>
      <c r="D1395" s="72"/>
      <c r="E1395" s="71"/>
      <c r="G1395" s="2"/>
      <c r="H1395" s="1"/>
    </row>
    <row r="1396" spans="1:8" ht="15" customHeight="1">
      <c r="A1396" s="3"/>
      <c r="B1396" s="4"/>
      <c r="C1396" s="71"/>
      <c r="D1396" s="72"/>
      <c r="E1396" s="71"/>
      <c r="G1396" s="2"/>
      <c r="H1396" s="1"/>
    </row>
    <row r="1397" spans="1:8" ht="15" customHeight="1">
      <c r="A1397" s="3"/>
      <c r="B1397" s="4"/>
      <c r="C1397" s="71"/>
      <c r="D1397" s="72"/>
      <c r="E1397" s="71"/>
      <c r="G1397" s="2"/>
      <c r="H1397" s="1"/>
    </row>
    <row r="1398" spans="1:8" ht="15" customHeight="1">
      <c r="A1398" s="3"/>
      <c r="B1398" s="4"/>
      <c r="C1398" s="71"/>
      <c r="D1398" s="72"/>
      <c r="E1398" s="71"/>
      <c r="G1398" s="2"/>
      <c r="H1398" s="1"/>
    </row>
    <row r="1399" spans="1:8" ht="15" customHeight="1">
      <c r="A1399" s="3"/>
      <c r="B1399" s="4"/>
      <c r="C1399" s="71"/>
      <c r="D1399" s="72"/>
      <c r="E1399" s="71"/>
      <c r="G1399" s="2"/>
      <c r="H1399" s="1"/>
    </row>
    <row r="1400" spans="1:8" ht="15" customHeight="1">
      <c r="A1400" s="3"/>
      <c r="B1400" s="4"/>
      <c r="C1400" s="71"/>
      <c r="D1400" s="72"/>
      <c r="E1400" s="71"/>
      <c r="G1400" s="2"/>
      <c r="H1400" s="1"/>
    </row>
    <row r="1401" spans="1:8" ht="15" customHeight="1">
      <c r="A1401" s="3"/>
      <c r="B1401" s="4"/>
      <c r="C1401" s="71"/>
      <c r="D1401" s="72"/>
      <c r="E1401" s="71"/>
      <c r="G1401" s="2"/>
      <c r="H1401" s="1"/>
    </row>
    <row r="1402" spans="1:8" ht="15" customHeight="1">
      <c r="A1402" s="3"/>
      <c r="B1402" s="4"/>
      <c r="C1402" s="71"/>
      <c r="D1402" s="72"/>
      <c r="E1402" s="71"/>
      <c r="G1402" s="2"/>
      <c r="H1402" s="1"/>
    </row>
    <row r="1403" spans="1:8" ht="15" customHeight="1">
      <c r="A1403" s="3"/>
      <c r="B1403" s="4"/>
      <c r="C1403" s="71"/>
      <c r="D1403" s="72"/>
      <c r="E1403" s="71"/>
      <c r="G1403" s="2"/>
      <c r="H1403" s="1"/>
    </row>
    <row r="1404" spans="1:8" ht="15" customHeight="1">
      <c r="A1404" s="3"/>
      <c r="B1404" s="4"/>
      <c r="C1404" s="71"/>
      <c r="D1404" s="72"/>
      <c r="E1404" s="71"/>
      <c r="G1404" s="2"/>
      <c r="H1404" s="1"/>
    </row>
    <row r="1405" spans="1:8" ht="15" customHeight="1">
      <c r="A1405" s="3"/>
      <c r="B1405" s="4"/>
      <c r="C1405" s="71"/>
      <c r="D1405" s="72"/>
      <c r="E1405" s="71"/>
      <c r="G1405" s="2"/>
      <c r="H1405" s="1"/>
    </row>
    <row r="1406" spans="1:8" ht="15" customHeight="1">
      <c r="A1406" s="3"/>
      <c r="B1406" s="4"/>
      <c r="C1406" s="71"/>
      <c r="D1406" s="72"/>
      <c r="E1406" s="71"/>
      <c r="G1406" s="2"/>
      <c r="H1406" s="1"/>
    </row>
    <row r="1407" spans="1:8" ht="15" customHeight="1">
      <c r="A1407" s="3"/>
      <c r="B1407" s="4"/>
      <c r="C1407" s="71"/>
      <c r="D1407" s="72"/>
      <c r="E1407" s="71"/>
      <c r="G1407" s="2"/>
      <c r="H1407" s="1"/>
    </row>
    <row r="1408" spans="1:8" ht="15" customHeight="1">
      <c r="A1408" s="3"/>
      <c r="B1408" s="4"/>
      <c r="C1408" s="71"/>
      <c r="D1408" s="72"/>
      <c r="E1408" s="71"/>
      <c r="G1408" s="2"/>
      <c r="H1408" s="1"/>
    </row>
    <row r="1409" spans="1:8" ht="15" customHeight="1">
      <c r="A1409" s="3"/>
      <c r="B1409" s="4"/>
      <c r="C1409" s="71"/>
      <c r="D1409" s="72"/>
      <c r="E1409" s="71"/>
      <c r="G1409" s="2"/>
      <c r="H1409" s="1"/>
    </row>
    <row r="1410" spans="1:8" ht="15" customHeight="1">
      <c r="A1410" s="3"/>
      <c r="B1410" s="4"/>
      <c r="C1410" s="71"/>
      <c r="D1410" s="72"/>
      <c r="E1410" s="71"/>
      <c r="G1410" s="2"/>
      <c r="H1410" s="1"/>
    </row>
    <row r="1411" spans="1:8" ht="15" customHeight="1">
      <c r="A1411" s="3"/>
      <c r="B1411" s="4"/>
      <c r="C1411" s="71"/>
      <c r="D1411" s="72"/>
      <c r="E1411" s="71"/>
      <c r="G1411" s="2"/>
      <c r="H1411" s="1"/>
    </row>
    <row r="1412" spans="1:8" ht="15" customHeight="1">
      <c r="A1412" s="3"/>
      <c r="B1412" s="4"/>
      <c r="C1412" s="71"/>
      <c r="D1412" s="72"/>
      <c r="E1412" s="71"/>
      <c r="G1412" s="2"/>
      <c r="H1412" s="1"/>
    </row>
    <row r="1413" spans="1:8" ht="15" customHeight="1">
      <c r="A1413" s="3"/>
      <c r="B1413" s="4"/>
      <c r="C1413" s="71"/>
      <c r="D1413" s="72"/>
      <c r="E1413" s="71"/>
      <c r="G1413" s="2"/>
      <c r="H1413" s="1"/>
    </row>
    <row r="1414" spans="1:8" ht="15" customHeight="1">
      <c r="A1414" s="3"/>
      <c r="B1414" s="4"/>
      <c r="C1414" s="71"/>
      <c r="D1414" s="72"/>
      <c r="E1414" s="71"/>
      <c r="G1414" s="2"/>
      <c r="H1414" s="1"/>
    </row>
    <row r="1415" spans="1:8" ht="15" customHeight="1">
      <c r="A1415" s="3"/>
      <c r="B1415" s="4"/>
      <c r="C1415" s="71"/>
      <c r="D1415" s="72"/>
      <c r="E1415" s="71"/>
      <c r="G1415" s="2"/>
      <c r="H1415" s="1"/>
    </row>
    <row r="1416" spans="1:8" ht="15" customHeight="1">
      <c r="A1416" s="3"/>
      <c r="B1416" s="4"/>
      <c r="C1416" s="71"/>
      <c r="D1416" s="72"/>
      <c r="E1416" s="71"/>
      <c r="G1416" s="2"/>
      <c r="H1416" s="1"/>
    </row>
    <row r="1417" spans="1:8" ht="15" customHeight="1">
      <c r="A1417" s="3"/>
      <c r="B1417" s="4"/>
      <c r="C1417" s="71"/>
      <c r="D1417" s="72"/>
      <c r="E1417" s="71"/>
      <c r="G1417" s="2"/>
      <c r="H1417" s="1"/>
    </row>
    <row r="1418" spans="1:8" ht="15" customHeight="1">
      <c r="A1418" s="3"/>
      <c r="B1418" s="4"/>
      <c r="C1418" s="71"/>
      <c r="D1418" s="72"/>
      <c r="E1418" s="71"/>
      <c r="G1418" s="2"/>
      <c r="H1418" s="1"/>
    </row>
    <row r="1419" spans="1:8" ht="15" customHeight="1">
      <c r="A1419" s="3"/>
      <c r="B1419" s="4"/>
      <c r="C1419" s="71"/>
      <c r="D1419" s="72"/>
      <c r="E1419" s="71"/>
      <c r="G1419" s="2"/>
      <c r="H1419" s="1"/>
    </row>
    <row r="1420" spans="1:8" ht="15" customHeight="1">
      <c r="A1420" s="3"/>
      <c r="B1420" s="4"/>
      <c r="C1420" s="71"/>
      <c r="D1420" s="72"/>
      <c r="E1420" s="71"/>
      <c r="G1420" s="2"/>
      <c r="H1420" s="1"/>
    </row>
    <row r="1421" spans="1:8" ht="15" customHeight="1">
      <c r="A1421" s="3"/>
      <c r="B1421" s="4"/>
      <c r="C1421" s="71"/>
      <c r="D1421" s="72"/>
      <c r="E1421" s="71"/>
      <c r="G1421" s="2"/>
      <c r="H1421" s="1"/>
    </row>
    <row r="1422" spans="1:8" ht="15" customHeight="1">
      <c r="A1422" s="3"/>
      <c r="B1422" s="4"/>
      <c r="C1422" s="71"/>
      <c r="D1422" s="72"/>
      <c r="E1422" s="71"/>
      <c r="G1422" s="2"/>
      <c r="H1422" s="1"/>
    </row>
    <row r="1423" spans="1:8" ht="15" customHeight="1">
      <c r="A1423" s="3"/>
      <c r="B1423" s="4"/>
      <c r="C1423" s="71"/>
      <c r="D1423" s="72"/>
      <c r="E1423" s="71"/>
      <c r="G1423" s="2"/>
      <c r="H1423" s="1"/>
    </row>
    <row r="1424" spans="1:8" ht="15" customHeight="1">
      <c r="A1424" s="3"/>
      <c r="B1424" s="4"/>
      <c r="C1424" s="71"/>
      <c r="D1424" s="72"/>
      <c r="E1424" s="71"/>
      <c r="G1424" s="2"/>
      <c r="H1424" s="1"/>
    </row>
    <row r="1425" spans="1:8" ht="15" customHeight="1">
      <c r="A1425" s="3"/>
      <c r="B1425" s="4"/>
      <c r="C1425" s="71"/>
      <c r="D1425" s="72"/>
      <c r="E1425" s="71"/>
      <c r="G1425" s="2"/>
      <c r="H1425" s="1"/>
    </row>
    <row r="1426" spans="1:8" ht="15" customHeight="1">
      <c r="A1426" s="3"/>
      <c r="B1426" s="4"/>
      <c r="C1426" s="71"/>
      <c r="D1426" s="72"/>
      <c r="E1426" s="71"/>
      <c r="G1426" s="2"/>
      <c r="H1426" s="1"/>
    </row>
    <row r="1427" spans="1:8" ht="15" customHeight="1">
      <c r="A1427" s="3"/>
      <c r="B1427" s="4"/>
      <c r="C1427" s="71"/>
      <c r="D1427" s="72"/>
      <c r="E1427" s="71"/>
      <c r="G1427" s="2"/>
      <c r="H1427" s="1"/>
    </row>
    <row r="1428" spans="1:8" ht="15" customHeight="1">
      <c r="A1428" s="3"/>
      <c r="B1428" s="4"/>
      <c r="C1428" s="71"/>
      <c r="D1428" s="72"/>
      <c r="E1428" s="71"/>
      <c r="G1428" s="2"/>
      <c r="H1428" s="1"/>
    </row>
    <row r="1429" spans="1:8" ht="15" customHeight="1">
      <c r="A1429" s="3"/>
      <c r="B1429" s="4"/>
      <c r="C1429" s="71"/>
      <c r="D1429" s="72"/>
      <c r="E1429" s="71"/>
      <c r="G1429" s="2"/>
      <c r="H1429" s="1"/>
    </row>
    <row r="1430" spans="1:8" ht="15" customHeight="1">
      <c r="A1430" s="3"/>
      <c r="B1430" s="4"/>
      <c r="C1430" s="71"/>
      <c r="D1430" s="72"/>
      <c r="E1430" s="71"/>
      <c r="G1430" s="2"/>
      <c r="H1430" s="1"/>
    </row>
    <row r="1431" spans="1:8" ht="15" customHeight="1">
      <c r="A1431" s="3"/>
      <c r="B1431" s="4"/>
      <c r="C1431" s="71"/>
      <c r="D1431" s="72"/>
      <c r="E1431" s="71"/>
      <c r="G1431" s="2"/>
      <c r="H1431" s="1"/>
    </row>
    <row r="1432" spans="1:8" ht="15" customHeight="1">
      <c r="A1432" s="3"/>
      <c r="B1432" s="4"/>
      <c r="C1432" s="71"/>
      <c r="D1432" s="72"/>
      <c r="E1432" s="71"/>
      <c r="G1432" s="2"/>
      <c r="H1432" s="1"/>
    </row>
    <row r="1433" spans="1:8" ht="15" customHeight="1">
      <c r="A1433" s="3"/>
      <c r="B1433" s="4"/>
      <c r="C1433" s="71"/>
      <c r="D1433" s="72"/>
      <c r="E1433" s="71"/>
      <c r="G1433" s="2"/>
      <c r="H1433" s="1"/>
    </row>
    <row r="1434" spans="1:8" ht="15" customHeight="1">
      <c r="A1434" s="3"/>
      <c r="B1434" s="4"/>
      <c r="C1434" s="71"/>
      <c r="D1434" s="72"/>
      <c r="E1434" s="71"/>
      <c r="G1434" s="2"/>
      <c r="H1434" s="1"/>
    </row>
    <row r="1435" spans="1:8" ht="15" customHeight="1">
      <c r="A1435" s="3"/>
      <c r="B1435" s="4"/>
      <c r="C1435" s="71"/>
      <c r="D1435" s="72"/>
      <c r="E1435" s="71"/>
      <c r="G1435" s="2"/>
      <c r="H1435" s="1"/>
    </row>
    <row r="1436" spans="1:8" ht="15" customHeight="1">
      <c r="A1436" s="3"/>
      <c r="B1436" s="4"/>
      <c r="C1436" s="71"/>
      <c r="D1436" s="72"/>
      <c r="E1436" s="71"/>
      <c r="G1436" s="2"/>
      <c r="H1436" s="1"/>
    </row>
    <row r="1437" spans="1:8" ht="15" customHeight="1">
      <c r="A1437" s="3"/>
      <c r="B1437" s="4"/>
      <c r="C1437" s="71"/>
      <c r="D1437" s="72"/>
      <c r="E1437" s="71"/>
      <c r="G1437" s="2"/>
      <c r="H1437" s="1"/>
    </row>
    <row r="1438" spans="1:8" ht="15" customHeight="1">
      <c r="A1438" s="3"/>
      <c r="B1438" s="4"/>
      <c r="C1438" s="71"/>
      <c r="D1438" s="72"/>
      <c r="E1438" s="71"/>
      <c r="G1438" s="2"/>
      <c r="H1438" s="1"/>
    </row>
    <row r="1439" spans="1:8" ht="15" customHeight="1">
      <c r="A1439" s="3"/>
      <c r="B1439" s="4"/>
      <c r="C1439" s="71"/>
      <c r="D1439" s="72"/>
      <c r="E1439" s="71"/>
      <c r="G1439" s="2"/>
      <c r="H1439" s="1"/>
    </row>
    <row r="1440" spans="1:8" ht="15" customHeight="1">
      <c r="A1440" s="3"/>
      <c r="B1440" s="4"/>
      <c r="C1440" s="71"/>
      <c r="D1440" s="72"/>
      <c r="E1440" s="71"/>
      <c r="G1440" s="2"/>
      <c r="H1440" s="1"/>
    </row>
    <row r="1441" spans="1:8" ht="15" customHeight="1">
      <c r="A1441" s="3"/>
      <c r="B1441" s="4"/>
      <c r="C1441" s="71"/>
      <c r="D1441" s="72"/>
      <c r="E1441" s="71"/>
      <c r="G1441" s="2"/>
      <c r="H1441" s="1"/>
    </row>
    <row r="1442" spans="1:8" ht="15" customHeight="1">
      <c r="A1442" s="3"/>
      <c r="B1442" s="4"/>
      <c r="C1442" s="71"/>
      <c r="D1442" s="72"/>
      <c r="E1442" s="71"/>
      <c r="G1442" s="2"/>
      <c r="H1442" s="1"/>
    </row>
    <row r="1443" spans="1:8" ht="15" customHeight="1">
      <c r="A1443" s="3"/>
      <c r="B1443" s="4"/>
      <c r="C1443" s="71"/>
      <c r="D1443" s="72"/>
      <c r="E1443" s="71"/>
      <c r="G1443" s="2"/>
      <c r="H1443" s="1"/>
    </row>
    <row r="1444" spans="1:8" ht="15" customHeight="1">
      <c r="A1444" s="3"/>
      <c r="B1444" s="4"/>
      <c r="C1444" s="71"/>
      <c r="D1444" s="72"/>
      <c r="E1444" s="71"/>
      <c r="G1444" s="2"/>
      <c r="H1444" s="1"/>
    </row>
    <row r="1445" spans="1:8" ht="15" customHeight="1">
      <c r="A1445" s="3"/>
      <c r="B1445" s="4"/>
      <c r="C1445" s="71"/>
      <c r="D1445" s="72"/>
      <c r="E1445" s="71"/>
      <c r="G1445" s="2"/>
      <c r="H1445" s="1"/>
    </row>
    <row r="1446" spans="1:8" ht="15" customHeight="1">
      <c r="A1446" s="3"/>
      <c r="B1446" s="4"/>
      <c r="C1446" s="71"/>
      <c r="D1446" s="72"/>
      <c r="E1446" s="71"/>
      <c r="G1446" s="2"/>
      <c r="H1446" s="1"/>
    </row>
    <row r="1447" spans="1:8" ht="15" customHeight="1">
      <c r="A1447" s="3"/>
      <c r="B1447" s="4"/>
      <c r="C1447" s="71"/>
      <c r="D1447" s="72"/>
      <c r="E1447" s="71"/>
      <c r="G1447" s="2"/>
      <c r="H1447" s="1"/>
    </row>
    <row r="1448" spans="1:8" ht="15" customHeight="1">
      <c r="A1448" s="3"/>
      <c r="B1448" s="4"/>
      <c r="C1448" s="71"/>
      <c r="D1448" s="72"/>
      <c r="E1448" s="71"/>
      <c r="G1448" s="2"/>
      <c r="H1448" s="1"/>
    </row>
    <row r="1449" spans="1:8" ht="15" customHeight="1">
      <c r="A1449" s="3"/>
      <c r="B1449" s="4"/>
      <c r="C1449" s="71"/>
      <c r="D1449" s="72"/>
      <c r="E1449" s="71"/>
      <c r="G1449" s="2"/>
      <c r="H1449" s="1"/>
    </row>
    <row r="1450" spans="1:8" ht="15" customHeight="1">
      <c r="A1450" s="3"/>
      <c r="B1450" s="4"/>
      <c r="C1450" s="71"/>
      <c r="D1450" s="72"/>
      <c r="E1450" s="71"/>
      <c r="G1450" s="2"/>
      <c r="H1450" s="1"/>
    </row>
    <row r="1451" spans="1:8" ht="15" customHeight="1">
      <c r="A1451" s="3"/>
      <c r="B1451" s="4"/>
      <c r="C1451" s="71"/>
      <c r="D1451" s="72"/>
      <c r="E1451" s="71"/>
      <c r="G1451" s="2"/>
      <c r="H1451" s="1"/>
    </row>
    <row r="1452" spans="1:8" ht="15" customHeight="1">
      <c r="A1452" s="3"/>
      <c r="B1452" s="4"/>
      <c r="C1452" s="71"/>
      <c r="D1452" s="72"/>
      <c r="E1452" s="71"/>
      <c r="G1452" s="2"/>
      <c r="H1452" s="1"/>
    </row>
    <row r="1453" spans="1:8" ht="15" customHeight="1">
      <c r="A1453" s="3"/>
      <c r="B1453" s="4"/>
      <c r="C1453" s="71"/>
      <c r="D1453" s="72"/>
      <c r="E1453" s="71"/>
      <c r="G1453" s="2"/>
      <c r="H1453" s="1"/>
    </row>
    <row r="1454" spans="1:8" ht="15" customHeight="1">
      <c r="A1454" s="3"/>
      <c r="B1454" s="4"/>
      <c r="C1454" s="71"/>
      <c r="D1454" s="72"/>
      <c r="E1454" s="71"/>
      <c r="G1454" s="2"/>
      <c r="H1454" s="1"/>
    </row>
    <row r="1455" spans="1:8" ht="15" customHeight="1">
      <c r="A1455" s="3"/>
      <c r="B1455" s="4"/>
      <c r="C1455" s="71"/>
      <c r="D1455" s="72"/>
      <c r="E1455" s="71"/>
      <c r="G1455" s="2"/>
      <c r="H1455" s="1"/>
    </row>
    <row r="1456" spans="1:8" ht="15" customHeight="1">
      <c r="A1456" s="3"/>
      <c r="B1456" s="4"/>
      <c r="C1456" s="71"/>
      <c r="D1456" s="72"/>
      <c r="E1456" s="71"/>
      <c r="G1456" s="2"/>
      <c r="H1456" s="1"/>
    </row>
    <row r="1457" spans="1:8" ht="15" customHeight="1">
      <c r="A1457" s="3"/>
      <c r="B1457" s="4"/>
      <c r="C1457" s="71"/>
      <c r="D1457" s="72"/>
      <c r="E1457" s="71"/>
      <c r="G1457" s="2"/>
      <c r="H1457" s="1"/>
    </row>
    <row r="1458" spans="1:8" ht="15" customHeight="1">
      <c r="A1458" s="3"/>
      <c r="B1458" s="4"/>
      <c r="C1458" s="71"/>
      <c r="D1458" s="72"/>
      <c r="E1458" s="71"/>
      <c r="G1458" s="2"/>
      <c r="H1458" s="1"/>
    </row>
    <row r="1459" spans="1:8" ht="15" customHeight="1">
      <c r="A1459" s="3"/>
      <c r="B1459" s="4"/>
      <c r="C1459" s="71"/>
      <c r="D1459" s="72"/>
      <c r="E1459" s="71"/>
      <c r="G1459" s="2"/>
      <c r="H1459" s="1"/>
    </row>
    <row r="1460" spans="1:8" ht="15" customHeight="1">
      <c r="A1460" s="3"/>
      <c r="B1460" s="4"/>
      <c r="C1460" s="71"/>
      <c r="D1460" s="72"/>
      <c r="E1460" s="71"/>
      <c r="G1460" s="2"/>
      <c r="H1460" s="1"/>
    </row>
    <row r="1461" spans="1:8" ht="15" customHeight="1">
      <c r="A1461" s="3"/>
      <c r="B1461" s="4"/>
      <c r="C1461" s="71"/>
      <c r="D1461" s="72"/>
      <c r="E1461" s="71"/>
      <c r="G1461" s="2"/>
      <c r="H1461" s="1"/>
    </row>
    <row r="1462" spans="1:8" ht="15" customHeight="1">
      <c r="A1462" s="3"/>
      <c r="B1462" s="4"/>
      <c r="C1462" s="71"/>
      <c r="D1462" s="72"/>
      <c r="E1462" s="71"/>
      <c r="G1462" s="2"/>
      <c r="H1462" s="1"/>
    </row>
    <row r="1463" spans="1:8" ht="15" customHeight="1">
      <c r="A1463" s="3"/>
      <c r="B1463" s="4"/>
      <c r="C1463" s="71"/>
      <c r="D1463" s="72"/>
      <c r="E1463" s="71"/>
      <c r="G1463" s="2"/>
      <c r="H1463" s="1"/>
    </row>
    <row r="1464" spans="1:8" ht="15" customHeight="1">
      <c r="A1464" s="3"/>
      <c r="B1464" s="4"/>
      <c r="C1464" s="71"/>
      <c r="D1464" s="72"/>
      <c r="E1464" s="71"/>
      <c r="G1464" s="2"/>
      <c r="H1464" s="1"/>
    </row>
    <row r="1465" spans="1:8" ht="15" customHeight="1">
      <c r="A1465" s="3"/>
      <c r="B1465" s="4"/>
      <c r="C1465" s="71"/>
      <c r="D1465" s="72"/>
      <c r="E1465" s="71"/>
      <c r="G1465" s="2"/>
      <c r="H1465" s="1"/>
    </row>
    <row r="1466" spans="1:8" ht="15" customHeight="1">
      <c r="A1466" s="3"/>
      <c r="B1466" s="4"/>
      <c r="C1466" s="71"/>
      <c r="D1466" s="72"/>
      <c r="E1466" s="71"/>
      <c r="G1466" s="2"/>
      <c r="H1466" s="1"/>
    </row>
    <row r="1467" spans="1:8" ht="15" customHeight="1">
      <c r="A1467" s="3"/>
      <c r="B1467" s="4"/>
      <c r="C1467" s="71"/>
      <c r="D1467" s="72"/>
      <c r="E1467" s="71"/>
      <c r="G1467" s="2"/>
      <c r="H1467" s="1"/>
    </row>
    <row r="1468" spans="1:8" ht="15" customHeight="1">
      <c r="A1468" s="3"/>
      <c r="B1468" s="4"/>
      <c r="C1468" s="71"/>
      <c r="D1468" s="72"/>
      <c r="E1468" s="71"/>
      <c r="G1468" s="2"/>
      <c r="H1468" s="1"/>
    </row>
    <row r="1469" spans="1:8" ht="15" customHeight="1">
      <c r="A1469" s="3"/>
      <c r="B1469" s="4"/>
      <c r="C1469" s="71"/>
      <c r="D1469" s="72"/>
      <c r="E1469" s="71"/>
      <c r="G1469" s="2"/>
      <c r="H1469" s="1"/>
    </row>
    <row r="1470" spans="1:8" ht="15" customHeight="1">
      <c r="A1470" s="3"/>
      <c r="B1470" s="4"/>
      <c r="C1470" s="71"/>
      <c r="D1470" s="72"/>
      <c r="E1470" s="71"/>
      <c r="G1470" s="2"/>
      <c r="H1470" s="1"/>
    </row>
    <row r="1471" spans="1:8" ht="15" customHeight="1">
      <c r="A1471" s="3"/>
      <c r="B1471" s="4"/>
      <c r="C1471" s="71"/>
      <c r="D1471" s="72"/>
      <c r="E1471" s="71"/>
      <c r="G1471" s="2"/>
      <c r="H1471" s="1"/>
    </row>
    <row r="1472" spans="1:8" ht="15" customHeight="1">
      <c r="A1472" s="3"/>
      <c r="B1472" s="4"/>
      <c r="C1472" s="71"/>
      <c r="D1472" s="72"/>
      <c r="E1472" s="71"/>
      <c r="G1472" s="2"/>
      <c r="H1472" s="1"/>
    </row>
    <row r="1473" spans="1:8" ht="15" customHeight="1">
      <c r="A1473" s="3"/>
      <c r="B1473" s="4"/>
      <c r="C1473" s="71"/>
      <c r="D1473" s="72"/>
      <c r="E1473" s="71"/>
      <c r="G1473" s="2"/>
      <c r="H1473" s="1"/>
    </row>
    <row r="1474" spans="1:8" ht="15" customHeight="1">
      <c r="A1474" s="3"/>
      <c r="B1474" s="4"/>
      <c r="C1474" s="71"/>
      <c r="D1474" s="72"/>
      <c r="E1474" s="71"/>
      <c r="G1474" s="2"/>
      <c r="H1474" s="1"/>
    </row>
    <row r="1475" spans="1:8" ht="15" customHeight="1">
      <c r="A1475" s="3"/>
      <c r="B1475" s="4"/>
      <c r="C1475" s="71"/>
      <c r="D1475" s="72"/>
      <c r="E1475" s="71"/>
      <c r="G1475" s="2"/>
      <c r="H1475" s="1"/>
    </row>
    <row r="1476" spans="1:8" ht="15" customHeight="1">
      <c r="A1476" s="3"/>
      <c r="B1476" s="4"/>
      <c r="C1476" s="71"/>
      <c r="D1476" s="72"/>
      <c r="E1476" s="71"/>
      <c r="G1476" s="2"/>
      <c r="H1476" s="1"/>
    </row>
    <row r="1477" spans="1:8" ht="15" customHeight="1">
      <c r="A1477" s="3"/>
      <c r="B1477" s="4"/>
      <c r="C1477" s="71"/>
      <c r="D1477" s="72"/>
      <c r="E1477" s="71"/>
      <c r="G1477" s="2"/>
      <c r="H1477" s="1"/>
    </row>
    <row r="1478" spans="1:8" ht="15" customHeight="1">
      <c r="A1478" s="3"/>
      <c r="B1478" s="4"/>
      <c r="C1478" s="71"/>
      <c r="D1478" s="72"/>
      <c r="E1478" s="71"/>
      <c r="G1478" s="2"/>
      <c r="H1478" s="1"/>
    </row>
    <row r="1479" spans="1:8" ht="15" customHeight="1">
      <c r="A1479" s="3"/>
      <c r="B1479" s="4"/>
      <c r="C1479" s="71"/>
      <c r="D1479" s="72"/>
      <c r="E1479" s="71"/>
      <c r="G1479" s="2"/>
      <c r="H1479" s="1"/>
    </row>
    <row r="1480" spans="1:8" ht="15" customHeight="1">
      <c r="A1480" s="3"/>
      <c r="B1480" s="4"/>
      <c r="C1480" s="71"/>
      <c r="D1480" s="72"/>
      <c r="E1480" s="71"/>
      <c r="G1480" s="2"/>
      <c r="H1480" s="1"/>
    </row>
    <row r="1481" spans="1:8" ht="15" customHeight="1">
      <c r="A1481" s="3"/>
      <c r="B1481" s="4"/>
      <c r="C1481" s="71"/>
      <c r="D1481" s="72"/>
      <c r="E1481" s="71"/>
      <c r="G1481" s="2"/>
      <c r="H1481" s="1"/>
    </row>
    <row r="1482" spans="1:8" ht="15" customHeight="1">
      <c r="A1482" s="3"/>
      <c r="B1482" s="4"/>
      <c r="C1482" s="71"/>
      <c r="D1482" s="72"/>
      <c r="E1482" s="71"/>
      <c r="G1482" s="2"/>
      <c r="H1482" s="1"/>
    </row>
    <row r="1483" spans="1:8" ht="15" customHeight="1">
      <c r="A1483" s="3"/>
      <c r="B1483" s="4"/>
      <c r="C1483" s="71"/>
      <c r="D1483" s="72"/>
      <c r="E1483" s="71"/>
      <c r="G1483" s="2"/>
      <c r="H1483" s="1"/>
    </row>
    <row r="1484" spans="1:8" ht="15" customHeight="1">
      <c r="A1484" s="3"/>
      <c r="B1484" s="4"/>
      <c r="C1484" s="71"/>
      <c r="D1484" s="72"/>
      <c r="E1484" s="71"/>
      <c r="G1484" s="2"/>
      <c r="H1484" s="1"/>
    </row>
    <row r="1485" spans="1:8" ht="15" customHeight="1">
      <c r="A1485" s="3"/>
      <c r="B1485" s="4"/>
      <c r="C1485" s="71"/>
      <c r="D1485" s="72"/>
      <c r="E1485" s="71"/>
      <c r="G1485" s="2"/>
      <c r="H1485" s="1"/>
    </row>
    <row r="1486" spans="1:8" ht="15" customHeight="1">
      <c r="A1486" s="3"/>
      <c r="B1486" s="4"/>
      <c r="C1486" s="71"/>
      <c r="D1486" s="72"/>
      <c r="E1486" s="71"/>
      <c r="G1486" s="2"/>
      <c r="H1486" s="1"/>
    </row>
    <row r="1487" spans="1:8" ht="15" customHeight="1">
      <c r="A1487" s="3"/>
      <c r="B1487" s="4"/>
      <c r="C1487" s="71"/>
      <c r="D1487" s="72"/>
      <c r="E1487" s="71"/>
      <c r="G1487" s="2"/>
      <c r="H1487" s="1"/>
    </row>
    <row r="1488" spans="1:8" ht="15" customHeight="1">
      <c r="A1488" s="3"/>
      <c r="B1488" s="4"/>
      <c r="C1488" s="71"/>
      <c r="D1488" s="72"/>
      <c r="E1488" s="71"/>
      <c r="G1488" s="2"/>
      <c r="H1488" s="1"/>
    </row>
    <row r="1489" spans="1:8" ht="15" customHeight="1">
      <c r="A1489" s="3"/>
      <c r="B1489" s="4"/>
      <c r="C1489" s="71"/>
      <c r="D1489" s="72"/>
      <c r="E1489" s="71"/>
      <c r="G1489" s="2"/>
      <c r="H1489" s="1"/>
    </row>
    <row r="1490" spans="1:8" ht="15" customHeight="1">
      <c r="A1490" s="3"/>
      <c r="B1490" s="4"/>
      <c r="C1490" s="71"/>
      <c r="D1490" s="72"/>
      <c r="E1490" s="71"/>
      <c r="G1490" s="2"/>
      <c r="H1490" s="1"/>
    </row>
    <row r="1491" spans="1:8" ht="15" customHeight="1">
      <c r="A1491" s="3"/>
      <c r="B1491" s="4"/>
      <c r="C1491" s="71"/>
      <c r="D1491" s="72"/>
      <c r="E1491" s="71"/>
      <c r="G1491" s="2"/>
      <c r="H1491" s="1"/>
    </row>
    <row r="1492" spans="1:8" ht="15" customHeight="1">
      <c r="A1492" s="3"/>
      <c r="B1492" s="4"/>
      <c r="C1492" s="71"/>
      <c r="D1492" s="72"/>
      <c r="E1492" s="71"/>
      <c r="G1492" s="2"/>
      <c r="H1492" s="1"/>
    </row>
    <row r="1493" spans="1:8" ht="15" customHeight="1">
      <c r="A1493" s="3"/>
      <c r="B1493" s="4"/>
      <c r="C1493" s="71"/>
      <c r="D1493" s="72"/>
      <c r="E1493" s="71"/>
      <c r="G1493" s="2"/>
      <c r="H1493" s="1"/>
    </row>
    <row r="1494" spans="1:8" ht="15" customHeight="1">
      <c r="A1494" s="3"/>
      <c r="B1494" s="4"/>
      <c r="C1494" s="71"/>
      <c r="D1494" s="72"/>
      <c r="E1494" s="71"/>
      <c r="G1494" s="2"/>
      <c r="H1494" s="1"/>
    </row>
    <row r="1495" spans="1:8" ht="15" customHeight="1">
      <c r="A1495" s="3"/>
      <c r="B1495" s="4"/>
      <c r="C1495" s="71"/>
      <c r="D1495" s="72"/>
      <c r="E1495" s="71"/>
      <c r="G1495" s="2"/>
      <c r="H1495" s="1"/>
    </row>
    <row r="1496" spans="1:8" ht="15" customHeight="1">
      <c r="A1496" s="3"/>
      <c r="B1496" s="4"/>
      <c r="C1496" s="71"/>
      <c r="D1496" s="72"/>
      <c r="E1496" s="71"/>
      <c r="G1496" s="2"/>
      <c r="H1496" s="1"/>
    </row>
    <row r="1497" spans="1:8" ht="15" customHeight="1">
      <c r="A1497" s="3"/>
      <c r="B1497" s="4"/>
      <c r="C1497" s="71"/>
      <c r="D1497" s="72"/>
      <c r="E1497" s="71"/>
      <c r="G1497" s="2"/>
      <c r="H1497" s="1"/>
    </row>
    <row r="1498" spans="1:8" ht="15" customHeight="1">
      <c r="A1498" s="3"/>
      <c r="B1498" s="4"/>
      <c r="C1498" s="71"/>
      <c r="D1498" s="72"/>
      <c r="E1498" s="71"/>
      <c r="G1498" s="2"/>
      <c r="H1498" s="1"/>
    </row>
    <row r="1499" spans="1:8" ht="15" customHeight="1">
      <c r="A1499" s="3"/>
      <c r="B1499" s="4"/>
      <c r="C1499" s="71"/>
      <c r="D1499" s="72"/>
      <c r="E1499" s="71"/>
      <c r="G1499" s="2"/>
      <c r="H1499" s="1"/>
    </row>
    <row r="1500" spans="1:8" ht="15" customHeight="1">
      <c r="A1500" s="3"/>
      <c r="B1500" s="4"/>
      <c r="C1500" s="71"/>
      <c r="D1500" s="72"/>
      <c r="E1500" s="71"/>
      <c r="G1500" s="2"/>
      <c r="H1500" s="1"/>
    </row>
    <row r="1501" spans="1:8" ht="15" customHeight="1">
      <c r="A1501" s="3"/>
      <c r="B1501" s="4"/>
      <c r="C1501" s="71"/>
      <c r="D1501" s="72"/>
      <c r="E1501" s="71"/>
      <c r="G1501" s="2"/>
      <c r="H1501" s="1"/>
    </row>
    <row r="1502" spans="1:8" ht="15" customHeight="1">
      <c r="A1502" s="3"/>
      <c r="B1502" s="4"/>
      <c r="C1502" s="71"/>
      <c r="D1502" s="72"/>
      <c r="E1502" s="71"/>
      <c r="G1502" s="2"/>
      <c r="H1502" s="1"/>
    </row>
    <row r="1503" spans="1:8" ht="15" customHeight="1">
      <c r="A1503" s="3"/>
      <c r="B1503" s="4"/>
      <c r="C1503" s="71"/>
      <c r="D1503" s="72"/>
      <c r="E1503" s="71"/>
      <c r="G1503" s="2"/>
      <c r="H1503" s="1"/>
    </row>
    <row r="1504" spans="1:8" ht="15" customHeight="1">
      <c r="A1504" s="3"/>
      <c r="B1504" s="4"/>
      <c r="C1504" s="71"/>
      <c r="D1504" s="72"/>
      <c r="E1504" s="71"/>
      <c r="G1504" s="2"/>
      <c r="H1504" s="1"/>
    </row>
    <row r="1505" spans="1:8" ht="15" customHeight="1">
      <c r="A1505" s="3"/>
      <c r="B1505" s="4"/>
      <c r="C1505" s="71"/>
      <c r="D1505" s="72"/>
      <c r="E1505" s="71"/>
      <c r="G1505" s="2"/>
      <c r="H1505" s="1"/>
    </row>
    <row r="1506" spans="1:8" ht="15" customHeight="1">
      <c r="A1506" s="3"/>
      <c r="B1506" s="4"/>
      <c r="C1506" s="71"/>
      <c r="D1506" s="72"/>
      <c r="E1506" s="71"/>
      <c r="G1506" s="2"/>
      <c r="H1506" s="1"/>
    </row>
    <row r="1507" spans="1:8" ht="15" customHeight="1">
      <c r="A1507" s="3"/>
      <c r="B1507" s="4"/>
      <c r="C1507" s="71"/>
      <c r="D1507" s="72"/>
      <c r="E1507" s="71"/>
      <c r="G1507" s="2"/>
      <c r="H1507" s="1"/>
    </row>
    <row r="1508" spans="1:8" ht="15" customHeight="1">
      <c r="A1508" s="3"/>
      <c r="B1508" s="4"/>
      <c r="C1508" s="71"/>
      <c r="D1508" s="72"/>
      <c r="E1508" s="71"/>
      <c r="G1508" s="2"/>
      <c r="H1508" s="1"/>
    </row>
    <row r="1509" spans="1:8" ht="15" customHeight="1">
      <c r="A1509" s="3"/>
      <c r="B1509" s="4"/>
      <c r="C1509" s="71"/>
      <c r="D1509" s="72"/>
      <c r="E1509" s="71"/>
      <c r="G1509" s="2"/>
      <c r="H1509" s="1"/>
    </row>
    <row r="1510" spans="1:8" ht="15" customHeight="1">
      <c r="A1510" s="3"/>
      <c r="B1510" s="4"/>
      <c r="C1510" s="71"/>
      <c r="D1510" s="72"/>
      <c r="E1510" s="71"/>
      <c r="G1510" s="2"/>
      <c r="H1510" s="1"/>
    </row>
    <row r="1511" spans="1:8" ht="15" customHeight="1">
      <c r="A1511" s="3"/>
      <c r="B1511" s="4"/>
      <c r="C1511" s="71"/>
      <c r="D1511" s="72"/>
      <c r="E1511" s="71"/>
      <c r="G1511" s="2"/>
      <c r="H1511" s="1"/>
    </row>
    <row r="1512" spans="1:8" ht="15" customHeight="1">
      <c r="A1512" s="3"/>
      <c r="B1512" s="4"/>
      <c r="C1512" s="71"/>
      <c r="D1512" s="72"/>
      <c r="E1512" s="71"/>
      <c r="G1512" s="2"/>
      <c r="H1512" s="1"/>
    </row>
    <row r="1513" spans="1:8" ht="15" customHeight="1">
      <c r="A1513" s="3"/>
      <c r="B1513" s="4"/>
      <c r="C1513" s="71"/>
      <c r="D1513" s="72"/>
      <c r="E1513" s="71"/>
      <c r="G1513" s="2"/>
      <c r="H1513" s="1"/>
    </row>
    <row r="1514" spans="1:8" ht="15" customHeight="1">
      <c r="A1514" s="3"/>
      <c r="B1514" s="4"/>
      <c r="C1514" s="71"/>
      <c r="D1514" s="72"/>
      <c r="E1514" s="71"/>
      <c r="G1514" s="2"/>
      <c r="H1514" s="1"/>
    </row>
    <row r="1515" spans="1:8" ht="15" customHeight="1">
      <c r="A1515" s="3"/>
      <c r="B1515" s="4"/>
      <c r="C1515" s="71"/>
      <c r="D1515" s="72"/>
      <c r="E1515" s="71"/>
      <c r="G1515" s="2"/>
      <c r="H1515" s="1"/>
    </row>
    <row r="1516" spans="1:8" ht="15" customHeight="1">
      <c r="A1516" s="3"/>
      <c r="B1516" s="4"/>
      <c r="C1516" s="71"/>
      <c r="D1516" s="72"/>
      <c r="E1516" s="71"/>
      <c r="G1516" s="2"/>
      <c r="H1516" s="1"/>
    </row>
    <row r="1517" spans="1:8" ht="15" customHeight="1">
      <c r="A1517" s="3"/>
      <c r="B1517" s="4"/>
      <c r="C1517" s="71"/>
      <c r="D1517" s="72"/>
      <c r="E1517" s="71"/>
      <c r="G1517" s="2"/>
      <c r="H1517" s="1"/>
    </row>
    <row r="1518" spans="1:8" ht="15" customHeight="1">
      <c r="A1518" s="3"/>
      <c r="B1518" s="4"/>
      <c r="C1518" s="71"/>
      <c r="D1518" s="72"/>
      <c r="E1518" s="71"/>
      <c r="G1518" s="2"/>
      <c r="H1518" s="1"/>
    </row>
    <row r="1519" spans="1:8" ht="15" customHeight="1">
      <c r="A1519" s="3"/>
      <c r="B1519" s="4"/>
      <c r="C1519" s="71"/>
      <c r="D1519" s="72"/>
      <c r="E1519" s="71"/>
      <c r="G1519" s="2"/>
      <c r="H1519" s="1"/>
    </row>
    <row r="1520" spans="1:8" ht="15" customHeight="1">
      <c r="A1520" s="3"/>
      <c r="B1520" s="4"/>
      <c r="C1520" s="71"/>
      <c r="D1520" s="72"/>
      <c r="E1520" s="71"/>
      <c r="G1520" s="2"/>
      <c r="H1520" s="1"/>
    </row>
    <row r="1521" spans="1:8" ht="15" customHeight="1">
      <c r="A1521" s="3"/>
      <c r="B1521" s="4"/>
      <c r="C1521" s="71"/>
      <c r="D1521" s="72"/>
      <c r="E1521" s="71"/>
      <c r="G1521" s="2"/>
      <c r="H1521" s="1"/>
    </row>
    <row r="1522" spans="1:8" ht="15" customHeight="1">
      <c r="A1522" s="3"/>
      <c r="B1522" s="4"/>
      <c r="C1522" s="71"/>
      <c r="D1522" s="72"/>
      <c r="E1522" s="71"/>
      <c r="G1522" s="2"/>
      <c r="H1522" s="1"/>
    </row>
    <row r="1523" spans="1:8" ht="15" customHeight="1">
      <c r="A1523" s="3"/>
      <c r="B1523" s="4"/>
      <c r="C1523" s="71"/>
      <c r="D1523" s="72"/>
      <c r="E1523" s="71"/>
      <c r="G1523" s="2"/>
      <c r="H1523" s="1"/>
    </row>
    <row r="1524" spans="1:8" ht="15" customHeight="1">
      <c r="A1524" s="3"/>
      <c r="B1524" s="4"/>
      <c r="C1524" s="71"/>
      <c r="D1524" s="72"/>
      <c r="E1524" s="71"/>
      <c r="G1524" s="2"/>
      <c r="H1524" s="1"/>
    </row>
    <row r="1525" spans="1:8" ht="15" customHeight="1">
      <c r="A1525" s="3"/>
      <c r="B1525" s="4"/>
      <c r="C1525" s="71"/>
      <c r="D1525" s="72"/>
      <c r="E1525" s="71"/>
      <c r="G1525" s="2"/>
      <c r="H1525" s="1"/>
    </row>
    <row r="1526" spans="1:8" ht="15" customHeight="1">
      <c r="A1526" s="3"/>
      <c r="B1526" s="4"/>
      <c r="C1526" s="71"/>
      <c r="D1526" s="72"/>
      <c r="E1526" s="71"/>
      <c r="G1526" s="2"/>
      <c r="H1526" s="1"/>
    </row>
    <row r="1527" spans="1:8" ht="15" customHeight="1">
      <c r="A1527" s="3"/>
      <c r="B1527" s="4"/>
      <c r="C1527" s="71"/>
      <c r="D1527" s="72"/>
      <c r="E1527" s="71"/>
      <c r="G1527" s="2"/>
      <c r="H1527" s="1"/>
    </row>
    <row r="1528" spans="1:8" ht="15" customHeight="1">
      <c r="A1528" s="3"/>
      <c r="B1528" s="4"/>
      <c r="C1528" s="71"/>
      <c r="D1528" s="72"/>
      <c r="E1528" s="71"/>
      <c r="G1528" s="2"/>
      <c r="H1528" s="1"/>
    </row>
    <row r="1529" spans="1:8" ht="15" customHeight="1">
      <c r="A1529" s="3"/>
      <c r="B1529" s="4"/>
      <c r="C1529" s="71"/>
      <c r="D1529" s="72"/>
      <c r="E1529" s="71"/>
      <c r="G1529" s="2"/>
      <c r="H1529" s="1"/>
    </row>
    <row r="1530" spans="1:8" ht="15" customHeight="1">
      <c r="A1530" s="3"/>
      <c r="B1530" s="4"/>
      <c r="C1530" s="71"/>
      <c r="D1530" s="72"/>
      <c r="E1530" s="71"/>
      <c r="G1530" s="2"/>
      <c r="H1530" s="1"/>
    </row>
    <row r="1531" spans="1:8" ht="15" customHeight="1">
      <c r="A1531" s="3"/>
      <c r="B1531" s="4"/>
      <c r="C1531" s="71"/>
      <c r="D1531" s="72"/>
      <c r="E1531" s="71"/>
      <c r="G1531" s="2"/>
      <c r="H1531" s="1"/>
    </row>
    <row r="1532" spans="1:8" ht="15" customHeight="1">
      <c r="A1532" s="3"/>
      <c r="B1532" s="4"/>
      <c r="C1532" s="71"/>
      <c r="D1532" s="72"/>
      <c r="E1532" s="71"/>
      <c r="G1532" s="2"/>
      <c r="H1532" s="1"/>
    </row>
    <row r="1533" spans="1:8" ht="15" customHeight="1">
      <c r="A1533" s="3"/>
      <c r="B1533" s="4"/>
      <c r="C1533" s="71"/>
      <c r="D1533" s="72"/>
      <c r="E1533" s="71"/>
      <c r="G1533" s="2"/>
      <c r="H1533" s="1"/>
    </row>
    <row r="1534" spans="1:8" ht="15" customHeight="1">
      <c r="A1534" s="3"/>
      <c r="B1534" s="4"/>
      <c r="C1534" s="71"/>
      <c r="D1534" s="72"/>
      <c r="E1534" s="71"/>
      <c r="G1534" s="2"/>
      <c r="H1534" s="1"/>
    </row>
    <row r="1535" spans="1:8" ht="15" customHeight="1">
      <c r="A1535" s="3"/>
      <c r="B1535" s="4"/>
      <c r="C1535" s="71"/>
      <c r="D1535" s="72"/>
      <c r="E1535" s="71"/>
      <c r="G1535" s="2"/>
      <c r="H1535" s="1"/>
    </row>
    <row r="1536" spans="1:8" ht="15" customHeight="1">
      <c r="A1536" s="3"/>
      <c r="B1536" s="4"/>
      <c r="C1536" s="71"/>
      <c r="D1536" s="72"/>
      <c r="E1536" s="71"/>
      <c r="G1536" s="2"/>
      <c r="H1536" s="1"/>
    </row>
    <row r="1537" spans="1:8" ht="15" customHeight="1">
      <c r="A1537" s="3"/>
      <c r="B1537" s="4"/>
      <c r="C1537" s="71"/>
      <c r="D1537" s="72"/>
      <c r="E1537" s="71"/>
      <c r="G1537" s="2"/>
      <c r="H1537" s="1"/>
    </row>
    <row r="1538" spans="1:8" ht="15" customHeight="1">
      <c r="A1538" s="3"/>
      <c r="B1538" s="4"/>
      <c r="C1538" s="71"/>
      <c r="D1538" s="72"/>
      <c r="E1538" s="71"/>
      <c r="G1538" s="2"/>
      <c r="H1538" s="1"/>
    </row>
    <row r="1539" spans="1:8" ht="15" customHeight="1">
      <c r="A1539" s="3"/>
      <c r="B1539" s="4"/>
      <c r="C1539" s="71"/>
      <c r="D1539" s="72"/>
      <c r="E1539" s="71"/>
      <c r="G1539" s="2"/>
      <c r="H1539" s="1"/>
    </row>
    <row r="1540" spans="1:8" ht="15" customHeight="1">
      <c r="A1540" s="3"/>
      <c r="B1540" s="4"/>
      <c r="C1540" s="71"/>
      <c r="D1540" s="72"/>
      <c r="E1540" s="71"/>
      <c r="G1540" s="2"/>
      <c r="H1540" s="1"/>
    </row>
    <row r="1541" spans="1:8" ht="15" customHeight="1">
      <c r="A1541" s="3"/>
      <c r="B1541" s="4"/>
      <c r="C1541" s="71"/>
      <c r="D1541" s="72"/>
      <c r="E1541" s="71"/>
      <c r="G1541" s="2"/>
      <c r="H1541" s="1"/>
    </row>
    <row r="1542" spans="1:8" ht="15" customHeight="1">
      <c r="A1542" s="3"/>
      <c r="B1542" s="4"/>
      <c r="C1542" s="71"/>
      <c r="D1542" s="72"/>
      <c r="E1542" s="71"/>
      <c r="G1542" s="2"/>
      <c r="H1542" s="1"/>
    </row>
    <row r="1543" spans="1:8" ht="15" customHeight="1">
      <c r="A1543" s="3"/>
      <c r="B1543" s="4"/>
      <c r="C1543" s="71"/>
      <c r="D1543" s="72"/>
      <c r="E1543" s="71"/>
      <c r="G1543" s="2"/>
      <c r="H1543" s="1"/>
    </row>
    <row r="1544" spans="1:8" ht="15" customHeight="1">
      <c r="A1544" s="3"/>
      <c r="B1544" s="4"/>
      <c r="C1544" s="71"/>
      <c r="D1544" s="72"/>
      <c r="E1544" s="71"/>
      <c r="G1544" s="2"/>
      <c r="H1544" s="1"/>
    </row>
    <row r="1545" spans="1:8" ht="15" customHeight="1">
      <c r="A1545" s="3"/>
      <c r="B1545" s="4"/>
      <c r="C1545" s="71"/>
      <c r="D1545" s="72"/>
      <c r="E1545" s="71"/>
      <c r="G1545" s="2"/>
      <c r="H1545" s="1"/>
    </row>
    <row r="1546" spans="1:8" ht="15" customHeight="1">
      <c r="A1546" s="3"/>
      <c r="B1546" s="4"/>
      <c r="C1546" s="71"/>
      <c r="D1546" s="72"/>
      <c r="E1546" s="71"/>
      <c r="G1546" s="2"/>
      <c r="H1546" s="1"/>
    </row>
    <row r="1547" spans="1:8" ht="15" customHeight="1">
      <c r="A1547" s="3"/>
      <c r="B1547" s="4"/>
      <c r="C1547" s="71"/>
      <c r="D1547" s="72"/>
      <c r="E1547" s="71"/>
      <c r="G1547" s="2"/>
      <c r="H1547" s="1"/>
    </row>
    <row r="1548" spans="1:8" ht="15" customHeight="1">
      <c r="A1548" s="3"/>
      <c r="B1548" s="4"/>
      <c r="C1548" s="71"/>
      <c r="D1548" s="72"/>
      <c r="E1548" s="71"/>
      <c r="G1548" s="2"/>
      <c r="H1548" s="1"/>
    </row>
    <row r="1549" spans="1:8" ht="15" customHeight="1">
      <c r="A1549" s="3"/>
      <c r="B1549" s="4"/>
      <c r="C1549" s="71"/>
      <c r="D1549" s="72"/>
      <c r="E1549" s="71"/>
      <c r="G1549" s="2"/>
      <c r="H1549" s="1"/>
    </row>
    <row r="1550" spans="1:8" ht="15" customHeight="1">
      <c r="A1550" s="3"/>
      <c r="B1550" s="4"/>
      <c r="C1550" s="71"/>
      <c r="D1550" s="72"/>
      <c r="E1550" s="71"/>
      <c r="G1550" s="2"/>
      <c r="H1550" s="1"/>
    </row>
    <row r="1551" spans="1:8" ht="15" customHeight="1">
      <c r="A1551" s="3"/>
      <c r="B1551" s="4"/>
      <c r="C1551" s="71"/>
      <c r="D1551" s="72"/>
      <c r="E1551" s="71"/>
      <c r="G1551" s="2"/>
      <c r="H1551" s="1"/>
    </row>
    <row r="1552" spans="1:8" ht="15" customHeight="1">
      <c r="A1552" s="3"/>
      <c r="B1552" s="4"/>
      <c r="C1552" s="71"/>
      <c r="D1552" s="72"/>
      <c r="E1552" s="71"/>
      <c r="G1552" s="2"/>
      <c r="H1552" s="1"/>
    </row>
    <row r="1553" spans="1:8" ht="15" customHeight="1">
      <c r="A1553" s="3"/>
      <c r="B1553" s="4"/>
      <c r="C1553" s="71"/>
      <c r="D1553" s="72"/>
      <c r="E1553" s="71"/>
      <c r="G1553" s="2"/>
      <c r="H1553" s="1"/>
    </row>
    <row r="1554" spans="1:8" ht="15" customHeight="1">
      <c r="A1554" s="3"/>
      <c r="B1554" s="4"/>
      <c r="C1554" s="71"/>
      <c r="D1554" s="72"/>
      <c r="E1554" s="71"/>
      <c r="G1554" s="2"/>
      <c r="H1554" s="1"/>
    </row>
    <row r="1555" spans="1:8" ht="15" customHeight="1">
      <c r="A1555" s="3"/>
      <c r="B1555" s="4"/>
      <c r="C1555" s="71"/>
      <c r="D1555" s="72"/>
      <c r="E1555" s="71"/>
      <c r="G1555" s="2"/>
      <c r="H1555" s="1"/>
    </row>
    <row r="1556" spans="1:8" ht="15" customHeight="1">
      <c r="A1556" s="3"/>
      <c r="B1556" s="4"/>
      <c r="C1556" s="71"/>
      <c r="D1556" s="72"/>
      <c r="E1556" s="71"/>
      <c r="G1556" s="2"/>
      <c r="H1556" s="1"/>
    </row>
    <row r="1557" spans="1:8" ht="15" customHeight="1">
      <c r="A1557" s="3"/>
      <c r="B1557" s="4"/>
      <c r="C1557" s="71"/>
      <c r="D1557" s="72"/>
      <c r="E1557" s="71"/>
      <c r="G1557" s="2"/>
      <c r="H1557" s="1"/>
    </row>
    <row r="1558" spans="1:8" ht="15" customHeight="1">
      <c r="A1558" s="3"/>
      <c r="B1558" s="4"/>
      <c r="C1558" s="71"/>
      <c r="D1558" s="72"/>
      <c r="E1558" s="71"/>
      <c r="G1558" s="2"/>
      <c r="H1558" s="1"/>
    </row>
    <row r="1559" spans="1:8" ht="15" customHeight="1">
      <c r="A1559" s="3"/>
      <c r="B1559" s="4"/>
      <c r="C1559" s="71"/>
      <c r="D1559" s="72"/>
      <c r="E1559" s="71"/>
      <c r="G1559" s="2"/>
      <c r="H1559" s="1"/>
    </row>
    <row r="1560" spans="1:8" ht="15" customHeight="1">
      <c r="A1560" s="3"/>
      <c r="B1560" s="4"/>
      <c r="C1560" s="71"/>
      <c r="D1560" s="72"/>
      <c r="E1560" s="71"/>
      <c r="G1560" s="2"/>
      <c r="H1560" s="1"/>
    </row>
    <row r="1561" spans="1:8" ht="15" customHeight="1">
      <c r="A1561" s="3"/>
      <c r="B1561" s="4"/>
      <c r="C1561" s="71"/>
      <c r="D1561" s="72"/>
      <c r="E1561" s="71"/>
      <c r="G1561" s="2"/>
      <c r="H1561" s="1"/>
    </row>
    <row r="1562" spans="1:8" ht="15" customHeight="1">
      <c r="A1562" s="3"/>
      <c r="B1562" s="4"/>
      <c r="C1562" s="71"/>
      <c r="D1562" s="72"/>
      <c r="E1562" s="71"/>
      <c r="G1562" s="2"/>
      <c r="H1562" s="1"/>
    </row>
    <row r="1563" spans="1:8" ht="15" customHeight="1">
      <c r="A1563" s="3"/>
      <c r="B1563" s="4"/>
      <c r="C1563" s="71"/>
      <c r="D1563" s="72"/>
      <c r="E1563" s="71"/>
      <c r="G1563" s="2"/>
      <c r="H1563" s="1"/>
    </row>
    <row r="1564" spans="1:8" ht="15" customHeight="1">
      <c r="A1564" s="3"/>
      <c r="B1564" s="4"/>
      <c r="C1564" s="71"/>
      <c r="D1564" s="72"/>
      <c r="E1564" s="71"/>
      <c r="G1564" s="2"/>
      <c r="H1564" s="1"/>
    </row>
    <row r="1565" spans="1:8" ht="15" customHeight="1">
      <c r="A1565" s="3"/>
      <c r="B1565" s="4"/>
      <c r="C1565" s="71"/>
      <c r="D1565" s="72"/>
      <c r="E1565" s="71"/>
      <c r="G1565" s="2"/>
      <c r="H1565" s="1"/>
    </row>
    <row r="1566" spans="1:8" ht="15" customHeight="1">
      <c r="A1566" s="3"/>
      <c r="B1566" s="4"/>
      <c r="C1566" s="71"/>
      <c r="D1566" s="72"/>
      <c r="E1566" s="71"/>
      <c r="G1566" s="2"/>
      <c r="H1566" s="1"/>
    </row>
    <row r="1567" spans="1:8" ht="15" customHeight="1">
      <c r="A1567" s="3"/>
      <c r="B1567" s="4"/>
      <c r="C1567" s="71"/>
      <c r="D1567" s="72"/>
      <c r="E1567" s="71"/>
      <c r="G1567" s="2"/>
      <c r="H1567" s="1"/>
    </row>
    <row r="1568" spans="1:8" ht="15" customHeight="1">
      <c r="A1568" s="3"/>
      <c r="B1568" s="4"/>
      <c r="C1568" s="71"/>
      <c r="D1568" s="72"/>
      <c r="E1568" s="71"/>
      <c r="G1568" s="2"/>
      <c r="H1568" s="1"/>
    </row>
    <row r="1569" spans="1:8" ht="15" customHeight="1">
      <c r="A1569" s="3"/>
      <c r="B1569" s="4"/>
      <c r="C1569" s="71"/>
      <c r="D1569" s="72"/>
      <c r="E1569" s="71"/>
      <c r="G1569" s="2"/>
      <c r="H1569" s="1"/>
    </row>
    <row r="1570" spans="1:8" ht="15" customHeight="1">
      <c r="A1570" s="3"/>
      <c r="B1570" s="4"/>
      <c r="C1570" s="71"/>
      <c r="D1570" s="72"/>
      <c r="E1570" s="71"/>
      <c r="G1570" s="2"/>
      <c r="H1570" s="1"/>
    </row>
    <row r="1571" spans="1:8" ht="15" customHeight="1">
      <c r="A1571" s="3"/>
      <c r="B1571" s="4"/>
      <c r="C1571" s="71"/>
      <c r="D1571" s="72"/>
      <c r="E1571" s="71"/>
      <c r="G1571" s="2"/>
      <c r="H1571" s="1"/>
    </row>
    <row r="1572" spans="1:8" ht="15" customHeight="1">
      <c r="A1572" s="3"/>
      <c r="B1572" s="4"/>
      <c r="C1572" s="71"/>
      <c r="D1572" s="72"/>
      <c r="E1572" s="71"/>
      <c r="G1572" s="2"/>
      <c r="H1572" s="1"/>
    </row>
    <row r="1573" spans="1:8" ht="15" customHeight="1">
      <c r="A1573" s="3"/>
      <c r="B1573" s="4"/>
      <c r="C1573" s="71"/>
      <c r="D1573" s="72"/>
      <c r="E1573" s="71"/>
      <c r="G1573" s="2"/>
      <c r="H1573" s="1"/>
    </row>
    <row r="1574" spans="1:8" ht="15" customHeight="1">
      <c r="A1574" s="3"/>
      <c r="B1574" s="4"/>
      <c r="C1574" s="71"/>
      <c r="D1574" s="72"/>
      <c r="E1574" s="71"/>
      <c r="G1574" s="2"/>
      <c r="H1574" s="1"/>
    </row>
    <row r="1575" spans="1:8" ht="15" customHeight="1">
      <c r="A1575" s="3"/>
      <c r="B1575" s="4"/>
      <c r="C1575" s="71"/>
      <c r="D1575" s="72"/>
      <c r="E1575" s="71"/>
      <c r="G1575" s="2"/>
      <c r="H1575" s="1"/>
    </row>
    <row r="1576" spans="1:8" ht="15" customHeight="1">
      <c r="A1576" s="3"/>
      <c r="B1576" s="4"/>
      <c r="C1576" s="71"/>
      <c r="D1576" s="72"/>
      <c r="E1576" s="71"/>
      <c r="G1576" s="2"/>
      <c r="H1576" s="1"/>
    </row>
    <row r="1577" spans="1:8" ht="15" customHeight="1">
      <c r="A1577" s="3"/>
      <c r="B1577" s="4"/>
      <c r="C1577" s="71"/>
      <c r="D1577" s="72"/>
      <c r="E1577" s="71"/>
      <c r="G1577" s="2"/>
      <c r="H1577" s="1"/>
    </row>
    <row r="1578" spans="1:8" ht="15" customHeight="1">
      <c r="A1578" s="3"/>
      <c r="B1578" s="4"/>
      <c r="C1578" s="71"/>
      <c r="D1578" s="72"/>
      <c r="E1578" s="71"/>
      <c r="G1578" s="2"/>
      <c r="H1578" s="1"/>
    </row>
    <row r="1579" spans="1:8" ht="15" customHeight="1">
      <c r="A1579" s="3"/>
      <c r="B1579" s="4"/>
      <c r="C1579" s="71"/>
      <c r="D1579" s="72"/>
      <c r="E1579" s="71"/>
      <c r="G1579" s="2"/>
      <c r="H1579" s="1"/>
    </row>
    <row r="1580" spans="1:8" ht="15" customHeight="1">
      <c r="A1580" s="3"/>
      <c r="B1580" s="4"/>
      <c r="C1580" s="71"/>
      <c r="D1580" s="72"/>
      <c r="E1580" s="71"/>
      <c r="G1580" s="2"/>
      <c r="H1580" s="1"/>
    </row>
    <row r="1581" spans="1:8" ht="15" customHeight="1">
      <c r="A1581" s="3"/>
      <c r="B1581" s="4"/>
      <c r="C1581" s="71"/>
      <c r="D1581" s="72"/>
      <c r="E1581" s="71"/>
      <c r="G1581" s="2"/>
      <c r="H1581" s="1"/>
    </row>
    <row r="1582" spans="1:8" ht="15" customHeight="1">
      <c r="A1582" s="3"/>
      <c r="B1582" s="4"/>
      <c r="C1582" s="71"/>
      <c r="D1582" s="72"/>
      <c r="E1582" s="71"/>
      <c r="G1582" s="2"/>
      <c r="H1582" s="1"/>
    </row>
    <row r="1583" spans="1:8" ht="15" customHeight="1">
      <c r="A1583" s="3"/>
      <c r="B1583" s="4"/>
      <c r="C1583" s="71"/>
      <c r="D1583" s="72"/>
      <c r="E1583" s="71"/>
      <c r="G1583" s="2"/>
      <c r="H1583" s="1"/>
    </row>
    <row r="1584" spans="1:8" ht="15" customHeight="1">
      <c r="A1584" s="3"/>
      <c r="B1584" s="4"/>
      <c r="C1584" s="71"/>
      <c r="D1584" s="72"/>
      <c r="E1584" s="71"/>
      <c r="G1584" s="2"/>
      <c r="H1584" s="1"/>
    </row>
    <row r="1585" spans="1:8" ht="15" customHeight="1">
      <c r="A1585" s="3"/>
      <c r="B1585" s="4"/>
      <c r="C1585" s="71"/>
      <c r="D1585" s="72"/>
      <c r="E1585" s="71"/>
      <c r="G1585" s="2"/>
      <c r="H1585" s="1"/>
    </row>
    <row r="1586" spans="1:8" ht="15" customHeight="1">
      <c r="A1586" s="3"/>
      <c r="B1586" s="4"/>
      <c r="C1586" s="71"/>
      <c r="D1586" s="72"/>
      <c r="E1586" s="71"/>
      <c r="G1586" s="2"/>
      <c r="H1586" s="1"/>
    </row>
    <row r="1587" spans="1:8" ht="15" customHeight="1">
      <c r="A1587" s="3"/>
      <c r="B1587" s="4"/>
      <c r="C1587" s="71"/>
      <c r="D1587" s="72"/>
      <c r="E1587" s="71"/>
      <c r="G1587" s="2"/>
      <c r="H1587" s="1"/>
    </row>
    <row r="1588" spans="1:8" ht="15" customHeight="1">
      <c r="A1588" s="3"/>
      <c r="B1588" s="4"/>
      <c r="C1588" s="71"/>
      <c r="D1588" s="72"/>
      <c r="E1588" s="71"/>
      <c r="G1588" s="2"/>
      <c r="H1588" s="1"/>
    </row>
    <row r="1589" spans="1:8" ht="15" customHeight="1">
      <c r="A1589" s="3"/>
      <c r="B1589" s="4"/>
      <c r="C1589" s="71"/>
      <c r="D1589" s="72"/>
      <c r="E1589" s="71"/>
      <c r="G1589" s="2"/>
      <c r="H1589" s="1"/>
    </row>
    <row r="1590" spans="1:8" ht="15" customHeight="1">
      <c r="A1590" s="3"/>
      <c r="B1590" s="4"/>
      <c r="C1590" s="71"/>
      <c r="D1590" s="72"/>
      <c r="E1590" s="71"/>
      <c r="G1590" s="2"/>
      <c r="H1590" s="1"/>
    </row>
    <row r="1591" spans="1:8" ht="15" customHeight="1">
      <c r="A1591" s="3"/>
      <c r="B1591" s="4"/>
      <c r="C1591" s="71"/>
      <c r="D1591" s="72"/>
      <c r="E1591" s="71"/>
      <c r="G1591" s="2"/>
      <c r="H1591" s="1"/>
    </row>
    <row r="1592" spans="1:8" ht="15" customHeight="1">
      <c r="A1592" s="3"/>
      <c r="B1592" s="4"/>
      <c r="C1592" s="71"/>
      <c r="D1592" s="72"/>
      <c r="E1592" s="71"/>
      <c r="G1592" s="2"/>
      <c r="H1592" s="1"/>
    </row>
    <row r="1593" spans="1:8" ht="15" customHeight="1">
      <c r="A1593" s="3"/>
      <c r="B1593" s="4"/>
      <c r="C1593" s="71"/>
      <c r="D1593" s="72"/>
      <c r="E1593" s="71"/>
      <c r="G1593" s="2"/>
      <c r="H1593" s="1"/>
    </row>
    <row r="1594" spans="1:8" ht="15" customHeight="1">
      <c r="A1594" s="3"/>
      <c r="B1594" s="4"/>
      <c r="C1594" s="71"/>
      <c r="D1594" s="72"/>
      <c r="E1594" s="71"/>
      <c r="G1594" s="2"/>
      <c r="H1594" s="1"/>
    </row>
    <row r="1595" spans="1:8" ht="15" customHeight="1">
      <c r="A1595" s="3"/>
      <c r="B1595" s="4"/>
      <c r="C1595" s="71"/>
      <c r="D1595" s="72"/>
      <c r="E1595" s="71"/>
      <c r="G1595" s="2"/>
      <c r="H1595" s="1"/>
    </row>
    <row r="1596" spans="1:8" ht="15" customHeight="1">
      <c r="A1596" s="3"/>
      <c r="B1596" s="4"/>
      <c r="C1596" s="71"/>
      <c r="D1596" s="72"/>
      <c r="E1596" s="71"/>
      <c r="G1596" s="2"/>
      <c r="H1596" s="1"/>
    </row>
    <row r="1597" spans="1:8" ht="15" customHeight="1">
      <c r="A1597" s="3"/>
      <c r="B1597" s="4"/>
      <c r="C1597" s="71"/>
      <c r="D1597" s="72"/>
      <c r="E1597" s="71"/>
      <c r="G1597" s="2"/>
      <c r="H1597" s="1"/>
    </row>
    <row r="1598" spans="1:8" ht="15" customHeight="1">
      <c r="A1598" s="3"/>
      <c r="B1598" s="4"/>
      <c r="C1598" s="71"/>
      <c r="D1598" s="72"/>
      <c r="E1598" s="71"/>
      <c r="G1598" s="2"/>
      <c r="H1598" s="1"/>
    </row>
    <row r="1599" spans="1:8" ht="15" customHeight="1">
      <c r="A1599" s="3"/>
      <c r="B1599" s="4"/>
      <c r="C1599" s="71"/>
      <c r="D1599" s="72"/>
      <c r="E1599" s="71"/>
      <c r="G1599" s="2"/>
      <c r="H1599" s="1"/>
    </row>
    <row r="1600" spans="1:8" ht="15" customHeight="1">
      <c r="A1600" s="3"/>
      <c r="B1600" s="4"/>
      <c r="C1600" s="71"/>
      <c r="D1600" s="72"/>
      <c r="E1600" s="71"/>
      <c r="G1600" s="2"/>
      <c r="H1600" s="1"/>
    </row>
    <row r="1601" spans="1:8" ht="15" customHeight="1">
      <c r="A1601" s="3"/>
      <c r="B1601" s="4"/>
      <c r="C1601" s="71"/>
      <c r="D1601" s="72"/>
      <c r="E1601" s="71"/>
      <c r="G1601" s="2"/>
      <c r="H1601" s="1"/>
    </row>
    <row r="1602" spans="1:8" ht="15" customHeight="1">
      <c r="A1602" s="3"/>
      <c r="B1602" s="4"/>
      <c r="C1602" s="71"/>
      <c r="D1602" s="72"/>
      <c r="E1602" s="71"/>
      <c r="G1602" s="2"/>
      <c r="H1602" s="1"/>
    </row>
    <row r="1603" spans="1:8" ht="15" customHeight="1">
      <c r="A1603" s="3"/>
      <c r="B1603" s="4"/>
      <c r="C1603" s="71"/>
      <c r="D1603" s="72"/>
      <c r="E1603" s="71"/>
      <c r="G1603" s="2"/>
      <c r="H1603" s="1"/>
    </row>
    <row r="1604" spans="1:8" ht="15" customHeight="1">
      <c r="A1604" s="3"/>
      <c r="B1604" s="4"/>
      <c r="C1604" s="71"/>
      <c r="D1604" s="72"/>
      <c r="E1604" s="71"/>
      <c r="G1604" s="2"/>
      <c r="H1604" s="1"/>
    </row>
    <row r="1605" spans="1:8" ht="15" customHeight="1">
      <c r="A1605" s="3"/>
      <c r="B1605" s="4"/>
      <c r="C1605" s="71"/>
      <c r="D1605" s="72"/>
      <c r="E1605" s="71"/>
      <c r="G1605" s="2"/>
      <c r="H1605" s="1"/>
    </row>
    <row r="1606" spans="1:8" ht="15" customHeight="1">
      <c r="A1606" s="3"/>
      <c r="B1606" s="4"/>
      <c r="C1606" s="71"/>
      <c r="D1606" s="72"/>
      <c r="E1606" s="71"/>
      <c r="G1606" s="2"/>
      <c r="H1606" s="1"/>
    </row>
    <row r="1607" spans="1:8" ht="15" customHeight="1">
      <c r="A1607" s="3"/>
      <c r="B1607" s="4"/>
      <c r="C1607" s="71"/>
      <c r="D1607" s="72"/>
      <c r="E1607" s="71"/>
      <c r="G1607" s="2"/>
      <c r="H1607" s="1"/>
    </row>
    <row r="1608" spans="1:8" ht="15" customHeight="1">
      <c r="A1608" s="3"/>
      <c r="B1608" s="4"/>
      <c r="C1608" s="71"/>
      <c r="D1608" s="72"/>
      <c r="E1608" s="71"/>
      <c r="G1608" s="2"/>
      <c r="H1608" s="1"/>
    </row>
    <row r="1609" spans="1:8" ht="15" customHeight="1">
      <c r="A1609" s="3"/>
      <c r="B1609" s="4"/>
      <c r="C1609" s="71"/>
      <c r="D1609" s="72"/>
      <c r="E1609" s="71"/>
      <c r="G1609" s="2"/>
      <c r="H1609" s="1"/>
    </row>
    <row r="1610" spans="1:8" ht="15" customHeight="1">
      <c r="A1610" s="3"/>
      <c r="B1610" s="4"/>
      <c r="C1610" s="71"/>
      <c r="D1610" s="72"/>
      <c r="E1610" s="71"/>
      <c r="G1610" s="2"/>
      <c r="H1610" s="1"/>
    </row>
    <row r="1611" spans="1:8" ht="15" customHeight="1">
      <c r="A1611" s="3"/>
      <c r="B1611" s="4"/>
      <c r="C1611" s="71"/>
      <c r="D1611" s="72"/>
      <c r="E1611" s="71"/>
      <c r="G1611" s="2"/>
      <c r="H1611" s="1"/>
    </row>
    <row r="1612" spans="1:8" ht="15" customHeight="1">
      <c r="A1612" s="3"/>
      <c r="B1612" s="4"/>
      <c r="C1612" s="71"/>
      <c r="D1612" s="72"/>
      <c r="E1612" s="71"/>
      <c r="G1612" s="2"/>
      <c r="H1612" s="1"/>
    </row>
    <row r="1613" spans="1:8" ht="15" customHeight="1">
      <c r="A1613" s="3"/>
      <c r="B1613" s="4"/>
      <c r="C1613" s="71"/>
      <c r="D1613" s="72"/>
      <c r="E1613" s="71"/>
      <c r="G1613" s="2"/>
      <c r="H1613" s="1"/>
    </row>
    <row r="1614" spans="1:8" ht="15" customHeight="1">
      <c r="A1614" s="3"/>
      <c r="B1614" s="4"/>
      <c r="C1614" s="71"/>
      <c r="D1614" s="72"/>
      <c r="E1614" s="71"/>
      <c r="G1614" s="2"/>
      <c r="H1614" s="1"/>
    </row>
    <row r="1615" spans="1:8" ht="15" customHeight="1">
      <c r="A1615" s="3"/>
      <c r="B1615" s="4"/>
      <c r="C1615" s="71"/>
      <c r="D1615" s="72"/>
      <c r="E1615" s="71"/>
      <c r="G1615" s="2"/>
      <c r="H1615" s="1"/>
    </row>
    <row r="1616" spans="1:8" ht="15" customHeight="1">
      <c r="A1616" s="3"/>
      <c r="B1616" s="4"/>
      <c r="C1616" s="71"/>
      <c r="D1616" s="72"/>
      <c r="E1616" s="71"/>
      <c r="G1616" s="2"/>
      <c r="H1616" s="1"/>
    </row>
    <row r="1617" spans="1:8" ht="15" customHeight="1">
      <c r="A1617" s="3"/>
      <c r="B1617" s="4"/>
      <c r="C1617" s="71"/>
      <c r="D1617" s="72"/>
      <c r="E1617" s="71"/>
      <c r="G1617" s="2"/>
      <c r="H1617" s="1"/>
    </row>
    <row r="1618" spans="1:8" ht="15" customHeight="1">
      <c r="A1618" s="3"/>
      <c r="B1618" s="4"/>
      <c r="C1618" s="71"/>
      <c r="D1618" s="72"/>
      <c r="E1618" s="71"/>
      <c r="G1618" s="2"/>
      <c r="H1618" s="1"/>
    </row>
    <row r="1619" spans="1:8" ht="15" customHeight="1">
      <c r="A1619" s="3"/>
      <c r="B1619" s="4"/>
      <c r="C1619" s="71"/>
      <c r="D1619" s="72"/>
      <c r="E1619" s="71"/>
      <c r="G1619" s="2"/>
      <c r="H1619" s="1"/>
    </row>
    <row r="1620" spans="1:8" ht="15" customHeight="1">
      <c r="A1620" s="3"/>
      <c r="B1620" s="4"/>
      <c r="C1620" s="71"/>
      <c r="D1620" s="72"/>
      <c r="E1620" s="71"/>
      <c r="G1620" s="2"/>
      <c r="H1620" s="1"/>
    </row>
    <row r="1621" spans="1:8" ht="15" customHeight="1">
      <c r="A1621" s="3"/>
      <c r="B1621" s="4"/>
      <c r="C1621" s="71"/>
      <c r="D1621" s="72"/>
      <c r="E1621" s="71"/>
      <c r="G1621" s="2"/>
      <c r="H1621" s="1"/>
    </row>
    <row r="1622" spans="1:8" ht="15" customHeight="1">
      <c r="A1622" s="3"/>
      <c r="B1622" s="4"/>
      <c r="C1622" s="71"/>
      <c r="D1622" s="72"/>
      <c r="E1622" s="71"/>
      <c r="G1622" s="2"/>
      <c r="H1622" s="1"/>
    </row>
    <row r="1623" spans="1:8" ht="15" customHeight="1">
      <c r="A1623" s="3"/>
      <c r="B1623" s="4"/>
      <c r="C1623" s="71"/>
      <c r="D1623" s="72"/>
      <c r="E1623" s="71"/>
      <c r="G1623" s="2"/>
      <c r="H1623" s="1"/>
    </row>
    <row r="1624" spans="1:8" ht="15" customHeight="1">
      <c r="A1624" s="3"/>
      <c r="B1624" s="4"/>
      <c r="C1624" s="71"/>
      <c r="D1624" s="72"/>
      <c r="E1624" s="71"/>
      <c r="G1624" s="2"/>
      <c r="H1624" s="1"/>
    </row>
    <row r="1625" spans="1:8" ht="15" customHeight="1">
      <c r="A1625" s="3"/>
      <c r="B1625" s="4"/>
      <c r="C1625" s="71"/>
      <c r="D1625" s="72"/>
      <c r="E1625" s="71"/>
      <c r="G1625" s="2"/>
      <c r="H1625" s="1"/>
    </row>
    <row r="1626" spans="1:8" ht="15" customHeight="1">
      <c r="A1626" s="3"/>
      <c r="B1626" s="4"/>
      <c r="C1626" s="71"/>
      <c r="D1626" s="72"/>
      <c r="E1626" s="71"/>
      <c r="G1626" s="2"/>
      <c r="H1626" s="1"/>
    </row>
    <row r="1627" spans="1:8" ht="15" customHeight="1">
      <c r="A1627" s="3"/>
      <c r="B1627" s="4"/>
      <c r="C1627" s="71"/>
      <c r="D1627" s="72"/>
      <c r="E1627" s="71"/>
      <c r="G1627" s="2"/>
      <c r="H1627" s="1"/>
    </row>
    <row r="1628" spans="1:8" ht="15" customHeight="1">
      <c r="A1628" s="3"/>
      <c r="B1628" s="4"/>
      <c r="C1628" s="71"/>
      <c r="D1628" s="72"/>
      <c r="E1628" s="71"/>
      <c r="G1628" s="2"/>
      <c r="H1628" s="1"/>
    </row>
    <row r="1629" spans="1:8" ht="15" customHeight="1">
      <c r="A1629" s="3"/>
      <c r="B1629" s="4"/>
      <c r="C1629" s="71"/>
      <c r="D1629" s="72"/>
      <c r="E1629" s="71"/>
      <c r="G1629" s="2"/>
      <c r="H1629" s="1"/>
    </row>
    <row r="1630" spans="1:8" ht="15" customHeight="1">
      <c r="A1630" s="3"/>
      <c r="B1630" s="4"/>
      <c r="C1630" s="71"/>
      <c r="D1630" s="72"/>
      <c r="E1630" s="71"/>
      <c r="G1630" s="2"/>
      <c r="H1630" s="1"/>
    </row>
    <row r="1631" spans="1:8" ht="15" customHeight="1">
      <c r="A1631" s="3"/>
      <c r="B1631" s="4"/>
      <c r="C1631" s="71"/>
      <c r="D1631" s="72"/>
      <c r="E1631" s="71"/>
      <c r="G1631" s="2"/>
      <c r="H1631" s="1"/>
    </row>
    <row r="1632" spans="1:8" ht="15" customHeight="1">
      <c r="A1632" s="3"/>
      <c r="B1632" s="4"/>
      <c r="C1632" s="71"/>
      <c r="D1632" s="72"/>
      <c r="E1632" s="71"/>
      <c r="G1632" s="2"/>
      <c r="H1632" s="1"/>
    </row>
    <row r="1633" spans="1:8" ht="15" customHeight="1">
      <c r="A1633" s="3"/>
      <c r="B1633" s="4"/>
      <c r="C1633" s="71"/>
      <c r="D1633" s="72"/>
      <c r="E1633" s="71"/>
      <c r="G1633" s="2"/>
      <c r="H1633" s="1"/>
    </row>
    <row r="1634" spans="1:8" ht="15" customHeight="1">
      <c r="A1634" s="3"/>
      <c r="B1634" s="4"/>
      <c r="C1634" s="71"/>
      <c r="D1634" s="72"/>
      <c r="E1634" s="71"/>
      <c r="G1634" s="2"/>
      <c r="H1634" s="1"/>
    </row>
    <row r="1635" spans="1:8" ht="15" customHeight="1">
      <c r="A1635" s="3"/>
      <c r="B1635" s="4"/>
      <c r="C1635" s="71"/>
      <c r="D1635" s="72"/>
      <c r="E1635" s="71"/>
      <c r="G1635" s="2"/>
      <c r="H1635" s="1"/>
    </row>
    <row r="1636" spans="1:8" ht="15" customHeight="1">
      <c r="A1636" s="3"/>
      <c r="B1636" s="4"/>
      <c r="C1636" s="71"/>
      <c r="D1636" s="72"/>
      <c r="E1636" s="71"/>
      <c r="G1636" s="2"/>
      <c r="H1636" s="1"/>
    </row>
    <row r="1637" spans="1:8" ht="15" customHeight="1">
      <c r="A1637" s="3"/>
      <c r="B1637" s="4"/>
      <c r="C1637" s="71"/>
      <c r="D1637" s="72"/>
      <c r="E1637" s="71"/>
      <c r="G1637" s="2"/>
      <c r="H1637" s="1"/>
    </row>
    <row r="1638" spans="1:8" ht="15" customHeight="1">
      <c r="A1638" s="3"/>
      <c r="B1638" s="4"/>
      <c r="C1638" s="71"/>
      <c r="D1638" s="72"/>
      <c r="E1638" s="71"/>
      <c r="G1638" s="2"/>
      <c r="H1638" s="1"/>
    </row>
    <row r="1639" spans="1:8" ht="15" customHeight="1">
      <c r="A1639" s="3"/>
      <c r="B1639" s="4"/>
      <c r="C1639" s="71"/>
      <c r="D1639" s="72"/>
      <c r="E1639" s="71"/>
      <c r="G1639" s="2"/>
      <c r="H1639" s="1"/>
    </row>
    <row r="1640" spans="1:8" ht="15" customHeight="1">
      <c r="A1640" s="3"/>
      <c r="B1640" s="4"/>
      <c r="C1640" s="71"/>
      <c r="D1640" s="72"/>
      <c r="E1640" s="71"/>
      <c r="G1640" s="2"/>
      <c r="H1640" s="1"/>
    </row>
    <row r="1641" spans="1:8" ht="15" customHeight="1">
      <c r="A1641" s="3"/>
      <c r="B1641" s="4"/>
      <c r="C1641" s="71"/>
      <c r="D1641" s="72"/>
      <c r="E1641" s="71"/>
      <c r="G1641" s="2"/>
      <c r="H1641" s="1"/>
    </row>
    <row r="1642" spans="1:8" ht="15" customHeight="1">
      <c r="A1642" s="3"/>
      <c r="B1642" s="4"/>
      <c r="C1642" s="71"/>
      <c r="D1642" s="72"/>
      <c r="E1642" s="71"/>
      <c r="G1642" s="2"/>
      <c r="H1642" s="1"/>
    </row>
    <row r="1643" spans="1:8" ht="15" customHeight="1">
      <c r="A1643" s="3"/>
      <c r="B1643" s="4"/>
      <c r="C1643" s="71"/>
      <c r="D1643" s="72"/>
      <c r="E1643" s="71"/>
      <c r="G1643" s="2"/>
      <c r="H1643" s="1"/>
    </row>
    <row r="1644" spans="1:8" ht="15" customHeight="1">
      <c r="A1644" s="3"/>
      <c r="B1644" s="4"/>
      <c r="C1644" s="71"/>
      <c r="D1644" s="72"/>
      <c r="E1644" s="71"/>
      <c r="G1644" s="2"/>
      <c r="H1644" s="1"/>
    </row>
    <row r="1645" spans="1:8" ht="15" customHeight="1">
      <c r="A1645" s="3"/>
      <c r="B1645" s="4"/>
      <c r="C1645" s="71"/>
      <c r="D1645" s="72"/>
      <c r="E1645" s="71"/>
      <c r="G1645" s="2"/>
      <c r="H1645" s="1"/>
    </row>
    <row r="1646" spans="1:8" ht="15" customHeight="1">
      <c r="A1646" s="3"/>
      <c r="B1646" s="4"/>
      <c r="C1646" s="71"/>
      <c r="D1646" s="72"/>
      <c r="E1646" s="71"/>
      <c r="G1646" s="2"/>
      <c r="H1646" s="1"/>
    </row>
    <row r="1647" spans="1:8" ht="15" customHeight="1">
      <c r="A1647" s="3"/>
      <c r="B1647" s="4"/>
      <c r="C1647" s="71"/>
      <c r="D1647" s="72"/>
      <c r="E1647" s="71"/>
      <c r="G1647" s="2"/>
      <c r="H1647" s="1"/>
    </row>
    <row r="1648" spans="1:8" ht="15" customHeight="1">
      <c r="A1648" s="3"/>
      <c r="B1648" s="4"/>
      <c r="C1648" s="71"/>
      <c r="D1648" s="72"/>
      <c r="E1648" s="71"/>
      <c r="G1648" s="2"/>
      <c r="H1648" s="1"/>
    </row>
    <row r="1649" spans="1:8" ht="15" customHeight="1">
      <c r="A1649" s="3"/>
      <c r="B1649" s="4"/>
      <c r="C1649" s="71"/>
      <c r="D1649" s="72"/>
      <c r="E1649" s="71"/>
      <c r="G1649" s="2"/>
      <c r="H1649" s="1"/>
    </row>
    <row r="1650" spans="1:8" ht="15" customHeight="1">
      <c r="A1650" s="3"/>
      <c r="B1650" s="4"/>
      <c r="C1650" s="71"/>
      <c r="D1650" s="72"/>
      <c r="E1650" s="71"/>
      <c r="G1650" s="2"/>
      <c r="H1650" s="1"/>
    </row>
    <row r="1651" spans="1:8" ht="15" customHeight="1">
      <c r="A1651" s="3"/>
      <c r="B1651" s="4"/>
      <c r="C1651" s="71"/>
      <c r="D1651" s="72"/>
      <c r="E1651" s="71"/>
      <c r="G1651" s="2"/>
      <c r="H1651" s="1"/>
    </row>
    <row r="1652" spans="1:8" ht="15" customHeight="1">
      <c r="A1652" s="3"/>
      <c r="B1652" s="4"/>
      <c r="C1652" s="71"/>
      <c r="D1652" s="72"/>
      <c r="E1652" s="71"/>
      <c r="G1652" s="2"/>
      <c r="H1652" s="1"/>
    </row>
    <row r="1653" spans="1:8" ht="15" customHeight="1">
      <c r="A1653" s="3"/>
      <c r="B1653" s="4"/>
      <c r="C1653" s="71"/>
      <c r="D1653" s="72"/>
      <c r="E1653" s="71"/>
      <c r="G1653" s="2"/>
      <c r="H1653" s="1"/>
    </row>
    <row r="1654" spans="1:8" ht="15" customHeight="1">
      <c r="A1654" s="3"/>
      <c r="B1654" s="4"/>
      <c r="C1654" s="71"/>
      <c r="D1654" s="72"/>
      <c r="E1654" s="71"/>
      <c r="G1654" s="2"/>
      <c r="H1654" s="1"/>
    </row>
    <row r="1655" spans="1:8" ht="15" customHeight="1">
      <c r="A1655" s="3"/>
      <c r="B1655" s="4"/>
      <c r="C1655" s="71"/>
      <c r="D1655" s="72"/>
      <c r="E1655" s="71"/>
      <c r="G1655" s="2"/>
      <c r="H1655" s="1"/>
    </row>
    <row r="1656" spans="1:8" ht="15" customHeight="1">
      <c r="A1656" s="3"/>
      <c r="B1656" s="4"/>
      <c r="C1656" s="71"/>
      <c r="D1656" s="72"/>
      <c r="E1656" s="71"/>
      <c r="G1656" s="2"/>
      <c r="H1656" s="1"/>
    </row>
    <row r="1657" spans="1:8" ht="15" customHeight="1">
      <c r="A1657" s="3"/>
      <c r="B1657" s="4"/>
      <c r="C1657" s="71"/>
      <c r="D1657" s="72"/>
      <c r="E1657" s="71"/>
      <c r="G1657" s="2"/>
      <c r="H1657" s="1"/>
    </row>
    <row r="1658" spans="1:8" ht="15" customHeight="1">
      <c r="A1658" s="3"/>
      <c r="B1658" s="4"/>
      <c r="C1658" s="71"/>
      <c r="D1658" s="72"/>
      <c r="E1658" s="71"/>
      <c r="G1658" s="2"/>
      <c r="H1658" s="1"/>
    </row>
    <row r="1659" spans="1:8" ht="15" customHeight="1">
      <c r="A1659" s="3"/>
      <c r="B1659" s="4"/>
      <c r="C1659" s="71"/>
      <c r="D1659" s="72"/>
      <c r="E1659" s="71"/>
      <c r="G1659" s="2"/>
      <c r="H1659" s="1"/>
    </row>
    <row r="1660" spans="1:8" ht="15" customHeight="1">
      <c r="A1660" s="3"/>
      <c r="B1660" s="4"/>
      <c r="C1660" s="71"/>
      <c r="D1660" s="72"/>
      <c r="E1660" s="71"/>
      <c r="G1660" s="2"/>
      <c r="H1660" s="1"/>
    </row>
    <row r="1661" spans="1:8" ht="15" customHeight="1">
      <c r="A1661" s="3"/>
      <c r="B1661" s="4"/>
      <c r="C1661" s="71"/>
      <c r="D1661" s="72"/>
      <c r="E1661" s="71"/>
      <c r="G1661" s="2"/>
      <c r="H1661" s="1"/>
    </row>
    <row r="1662" spans="1:8" ht="15" customHeight="1">
      <c r="A1662" s="3"/>
      <c r="B1662" s="4"/>
      <c r="C1662" s="71"/>
      <c r="D1662" s="72"/>
      <c r="E1662" s="71"/>
      <c r="G1662" s="2"/>
      <c r="H1662" s="1"/>
    </row>
    <row r="1663" spans="1:8" ht="15" customHeight="1">
      <c r="A1663" s="3"/>
      <c r="B1663" s="4"/>
      <c r="C1663" s="71"/>
      <c r="D1663" s="72"/>
      <c r="E1663" s="71"/>
      <c r="G1663" s="2"/>
      <c r="H1663" s="1"/>
    </row>
    <row r="1664" spans="1:8" ht="15" customHeight="1">
      <c r="A1664" s="3"/>
      <c r="B1664" s="4"/>
      <c r="C1664" s="71"/>
      <c r="D1664" s="72"/>
      <c r="E1664" s="71"/>
      <c r="G1664" s="2"/>
      <c r="H1664" s="1"/>
    </row>
    <row r="1665" spans="1:8" ht="15" customHeight="1">
      <c r="A1665" s="3"/>
      <c r="B1665" s="4"/>
      <c r="C1665" s="71"/>
      <c r="D1665" s="72"/>
      <c r="E1665" s="71"/>
      <c r="G1665" s="2"/>
      <c r="H1665" s="1"/>
    </row>
    <row r="1666" spans="1:8" ht="15" customHeight="1">
      <c r="A1666" s="3"/>
      <c r="B1666" s="4"/>
      <c r="C1666" s="71"/>
      <c r="D1666" s="72"/>
      <c r="E1666" s="71"/>
      <c r="G1666" s="2"/>
      <c r="H1666" s="1"/>
    </row>
    <row r="1667" spans="1:8" ht="15" customHeight="1">
      <c r="A1667" s="3"/>
      <c r="B1667" s="4"/>
      <c r="C1667" s="71"/>
      <c r="D1667" s="72"/>
      <c r="E1667" s="71"/>
      <c r="G1667" s="2"/>
      <c r="H1667" s="1"/>
    </row>
    <row r="1668" spans="1:8" ht="15" customHeight="1">
      <c r="A1668" s="3"/>
      <c r="B1668" s="4"/>
      <c r="C1668" s="71"/>
      <c r="D1668" s="72"/>
      <c r="E1668" s="71"/>
      <c r="G1668" s="2"/>
      <c r="H1668" s="1"/>
    </row>
    <row r="1669" spans="1:8" ht="15" customHeight="1">
      <c r="A1669" s="3"/>
      <c r="B1669" s="4"/>
      <c r="C1669" s="71"/>
      <c r="D1669" s="72"/>
      <c r="E1669" s="71"/>
      <c r="G1669" s="2"/>
      <c r="H1669" s="1"/>
    </row>
    <row r="1670" spans="1:8" ht="15" customHeight="1">
      <c r="A1670" s="3"/>
      <c r="B1670" s="4"/>
      <c r="C1670" s="71"/>
      <c r="D1670" s="72"/>
      <c r="E1670" s="71"/>
      <c r="G1670" s="2"/>
      <c r="H1670" s="1"/>
    </row>
    <row r="1671" spans="1:8" ht="15" customHeight="1">
      <c r="A1671" s="3"/>
      <c r="B1671" s="4"/>
      <c r="C1671" s="71"/>
      <c r="D1671" s="72"/>
      <c r="E1671" s="71"/>
      <c r="G1671" s="2"/>
      <c r="H1671" s="1"/>
    </row>
    <row r="1672" spans="1:8" ht="15" customHeight="1">
      <c r="A1672" s="3"/>
      <c r="B1672" s="4"/>
      <c r="C1672" s="71"/>
      <c r="D1672" s="72"/>
      <c r="E1672" s="71"/>
      <c r="G1672" s="2"/>
      <c r="H1672" s="1"/>
    </row>
    <row r="1673" spans="1:8" ht="15" customHeight="1">
      <c r="A1673" s="3"/>
      <c r="B1673" s="4"/>
      <c r="C1673" s="71"/>
      <c r="D1673" s="72"/>
      <c r="E1673" s="71"/>
      <c r="G1673" s="2"/>
      <c r="H1673" s="1"/>
    </row>
    <row r="1674" spans="1:8" ht="15" customHeight="1">
      <c r="A1674" s="3"/>
      <c r="B1674" s="4"/>
      <c r="C1674" s="71"/>
      <c r="D1674" s="72"/>
      <c r="E1674" s="71"/>
      <c r="G1674" s="2"/>
      <c r="H1674" s="1"/>
    </row>
    <row r="1675" spans="1:8" ht="15" customHeight="1">
      <c r="A1675" s="3"/>
      <c r="B1675" s="4"/>
      <c r="C1675" s="71"/>
      <c r="D1675" s="72"/>
      <c r="E1675" s="71"/>
      <c r="G1675" s="2"/>
      <c r="H1675" s="1"/>
    </row>
    <row r="1676" spans="1:8" ht="15" customHeight="1">
      <c r="A1676" s="3"/>
      <c r="B1676" s="4"/>
      <c r="C1676" s="71"/>
      <c r="D1676" s="72"/>
      <c r="E1676" s="71"/>
      <c r="G1676" s="2"/>
      <c r="H1676" s="1"/>
    </row>
    <row r="1677" spans="1:8" ht="15" customHeight="1">
      <c r="A1677" s="3"/>
      <c r="B1677" s="4"/>
      <c r="C1677" s="71"/>
      <c r="D1677" s="72"/>
      <c r="E1677" s="71"/>
      <c r="G1677" s="2"/>
      <c r="H1677" s="1"/>
    </row>
    <row r="1678" spans="1:8" ht="15" customHeight="1">
      <c r="A1678" s="3"/>
      <c r="B1678" s="4"/>
      <c r="C1678" s="71"/>
      <c r="D1678" s="72"/>
      <c r="E1678" s="71"/>
      <c r="G1678" s="2"/>
      <c r="H1678" s="1"/>
    </row>
    <row r="1679" spans="1:8" ht="15" customHeight="1">
      <c r="A1679" s="3"/>
      <c r="B1679" s="4"/>
      <c r="C1679" s="71"/>
      <c r="D1679" s="72"/>
      <c r="E1679" s="71"/>
      <c r="G1679" s="2"/>
      <c r="H1679" s="1"/>
    </row>
    <row r="1680" spans="1:8" ht="15" customHeight="1">
      <c r="A1680" s="3"/>
      <c r="B1680" s="4"/>
      <c r="C1680" s="71"/>
      <c r="D1680" s="72"/>
      <c r="E1680" s="71"/>
      <c r="G1680" s="2"/>
      <c r="H1680" s="1"/>
    </row>
    <row r="1681" spans="1:8" ht="15" customHeight="1">
      <c r="A1681" s="3"/>
      <c r="B1681" s="4"/>
      <c r="C1681" s="71"/>
      <c r="D1681" s="72"/>
      <c r="E1681" s="71"/>
      <c r="G1681" s="2"/>
      <c r="H1681" s="1"/>
    </row>
    <row r="1682" spans="1:8" ht="15" customHeight="1">
      <c r="A1682" s="3"/>
      <c r="B1682" s="4"/>
      <c r="C1682" s="71"/>
      <c r="D1682" s="72"/>
      <c r="E1682" s="71"/>
      <c r="G1682" s="2"/>
      <c r="H1682" s="1"/>
    </row>
    <row r="1683" spans="1:8" ht="15" customHeight="1">
      <c r="A1683" s="3"/>
      <c r="B1683" s="4"/>
      <c r="C1683" s="71"/>
      <c r="D1683" s="72"/>
      <c r="E1683" s="71"/>
      <c r="G1683" s="2"/>
      <c r="H1683" s="1"/>
    </row>
    <row r="1684" spans="1:8" ht="15" customHeight="1">
      <c r="A1684" s="3"/>
      <c r="B1684" s="4"/>
      <c r="C1684" s="71"/>
      <c r="D1684" s="72"/>
      <c r="E1684" s="71"/>
      <c r="G1684" s="2"/>
      <c r="H1684" s="1"/>
    </row>
    <row r="1685" spans="1:8" ht="15" customHeight="1">
      <c r="A1685" s="3"/>
      <c r="B1685" s="4"/>
      <c r="C1685" s="71"/>
      <c r="D1685" s="72"/>
      <c r="E1685" s="71"/>
      <c r="G1685" s="2"/>
      <c r="H1685" s="1"/>
    </row>
    <row r="1686" spans="1:8" ht="15" customHeight="1">
      <c r="A1686" s="3"/>
      <c r="B1686" s="4"/>
      <c r="C1686" s="71"/>
      <c r="D1686" s="72"/>
      <c r="E1686" s="71"/>
      <c r="G1686" s="2"/>
      <c r="H1686" s="1"/>
    </row>
    <row r="1687" spans="1:8" ht="15" customHeight="1">
      <c r="A1687" s="3"/>
      <c r="B1687" s="4"/>
      <c r="C1687" s="71"/>
      <c r="D1687" s="72"/>
      <c r="E1687" s="71"/>
      <c r="G1687" s="2"/>
      <c r="H1687" s="1"/>
    </row>
    <row r="1688" spans="1:8" ht="15" customHeight="1">
      <c r="A1688" s="3"/>
      <c r="B1688" s="4"/>
      <c r="C1688" s="71"/>
      <c r="D1688" s="72"/>
      <c r="E1688" s="71"/>
      <c r="G1688" s="2"/>
      <c r="H1688" s="1"/>
    </row>
    <row r="1689" spans="1:8" ht="15" customHeight="1">
      <c r="A1689" s="3"/>
      <c r="B1689" s="4"/>
      <c r="C1689" s="71"/>
      <c r="D1689" s="72"/>
      <c r="E1689" s="71"/>
      <c r="G1689" s="2"/>
      <c r="H1689" s="1"/>
    </row>
    <row r="1690" spans="1:8" ht="15" customHeight="1">
      <c r="A1690" s="3"/>
      <c r="B1690" s="4"/>
      <c r="C1690" s="71"/>
      <c r="D1690" s="72"/>
      <c r="E1690" s="71"/>
      <c r="G1690" s="2"/>
      <c r="H1690" s="1"/>
    </row>
    <row r="1691" spans="1:8" ht="15" customHeight="1">
      <c r="A1691" s="3"/>
      <c r="B1691" s="4"/>
      <c r="C1691" s="71"/>
      <c r="D1691" s="72"/>
      <c r="E1691" s="71"/>
      <c r="G1691" s="2"/>
      <c r="H1691" s="1"/>
    </row>
    <row r="1692" spans="1:8" ht="15" customHeight="1">
      <c r="A1692" s="3"/>
      <c r="B1692" s="4"/>
      <c r="C1692" s="71"/>
      <c r="D1692" s="72"/>
      <c r="E1692" s="71"/>
      <c r="G1692" s="2"/>
      <c r="H1692" s="1"/>
    </row>
    <row r="1693" spans="1:8" ht="15" customHeight="1">
      <c r="A1693" s="3"/>
      <c r="B1693" s="4"/>
      <c r="C1693" s="71"/>
      <c r="D1693" s="72"/>
      <c r="E1693" s="71"/>
      <c r="G1693" s="2"/>
      <c r="H1693" s="1"/>
    </row>
    <row r="1694" spans="1:8" ht="15" customHeight="1">
      <c r="A1694" s="3"/>
      <c r="B1694" s="4"/>
      <c r="C1694" s="71"/>
      <c r="D1694" s="72"/>
      <c r="E1694" s="71"/>
      <c r="G1694" s="2"/>
      <c r="H1694" s="1"/>
    </row>
    <row r="1695" spans="1:8" ht="15" customHeight="1">
      <c r="A1695" s="3"/>
      <c r="B1695" s="4"/>
      <c r="C1695" s="71"/>
      <c r="D1695" s="72"/>
      <c r="E1695" s="71"/>
      <c r="G1695" s="2"/>
      <c r="H1695" s="1"/>
    </row>
    <row r="1696" spans="1:8" ht="15" customHeight="1">
      <c r="A1696" s="3"/>
      <c r="B1696" s="4"/>
      <c r="C1696" s="71"/>
      <c r="D1696" s="72"/>
      <c r="E1696" s="71"/>
      <c r="G1696" s="2"/>
      <c r="H1696" s="1"/>
    </row>
    <row r="1697" spans="1:8" ht="15" customHeight="1">
      <c r="A1697" s="3"/>
      <c r="B1697" s="4"/>
      <c r="C1697" s="71"/>
      <c r="D1697" s="72"/>
      <c r="E1697" s="71"/>
      <c r="G1697" s="2"/>
      <c r="H1697" s="1"/>
    </row>
    <row r="1698" spans="1:8" ht="15" customHeight="1">
      <c r="A1698" s="3"/>
      <c r="B1698" s="4"/>
      <c r="C1698" s="71"/>
      <c r="D1698" s="72"/>
      <c r="E1698" s="71"/>
      <c r="G1698" s="2"/>
      <c r="H1698" s="1"/>
    </row>
    <row r="1699" spans="1:8" ht="15" customHeight="1">
      <c r="A1699" s="3"/>
      <c r="B1699" s="4"/>
      <c r="C1699" s="71"/>
      <c r="D1699" s="72"/>
      <c r="E1699" s="71"/>
      <c r="G1699" s="2"/>
      <c r="H1699" s="1"/>
    </row>
    <row r="1700" spans="1:8" ht="15" customHeight="1">
      <c r="A1700" s="3"/>
      <c r="B1700" s="4"/>
      <c r="C1700" s="71"/>
      <c r="D1700" s="72"/>
      <c r="E1700" s="71"/>
      <c r="G1700" s="2"/>
      <c r="H1700" s="1"/>
    </row>
    <row r="1701" spans="1:8" ht="15" customHeight="1">
      <c r="A1701" s="3"/>
      <c r="B1701" s="4"/>
      <c r="C1701" s="71"/>
      <c r="D1701" s="72"/>
      <c r="E1701" s="71"/>
      <c r="G1701" s="2"/>
      <c r="H1701" s="1"/>
    </row>
    <row r="1702" spans="1:8" ht="15" customHeight="1">
      <c r="A1702" s="3"/>
      <c r="B1702" s="4"/>
      <c r="C1702" s="71"/>
      <c r="D1702" s="72"/>
      <c r="E1702" s="71"/>
      <c r="G1702" s="2"/>
      <c r="H1702" s="1"/>
    </row>
    <row r="1703" spans="1:8" ht="15" customHeight="1">
      <c r="A1703" s="3"/>
      <c r="B1703" s="4"/>
      <c r="C1703" s="71"/>
      <c r="D1703" s="72"/>
      <c r="E1703" s="71"/>
      <c r="G1703" s="2"/>
      <c r="H1703" s="1"/>
    </row>
    <row r="1704" spans="1:8" ht="15" customHeight="1">
      <c r="A1704" s="3"/>
      <c r="B1704" s="4"/>
      <c r="C1704" s="71"/>
      <c r="D1704" s="72"/>
      <c r="E1704" s="71"/>
      <c r="G1704" s="2"/>
      <c r="H1704" s="1"/>
    </row>
    <row r="1705" spans="1:8" ht="15" customHeight="1">
      <c r="A1705" s="3"/>
      <c r="B1705" s="4"/>
      <c r="C1705" s="71"/>
      <c r="D1705" s="72"/>
      <c r="E1705" s="71"/>
      <c r="G1705" s="2"/>
      <c r="H1705" s="1"/>
    </row>
    <row r="1706" spans="1:8" ht="15" customHeight="1">
      <c r="A1706" s="3"/>
      <c r="B1706" s="4"/>
      <c r="C1706" s="71"/>
      <c r="D1706" s="72"/>
      <c r="E1706" s="71"/>
      <c r="G1706" s="2"/>
      <c r="H1706" s="1"/>
    </row>
    <row r="1707" spans="1:8" ht="15" customHeight="1">
      <c r="A1707" s="3"/>
      <c r="B1707" s="4"/>
      <c r="C1707" s="71"/>
      <c r="D1707" s="72"/>
      <c r="E1707" s="71"/>
      <c r="G1707" s="2"/>
      <c r="H1707" s="1"/>
    </row>
    <row r="1708" spans="1:8" ht="15" customHeight="1">
      <c r="A1708" s="3"/>
      <c r="B1708" s="4"/>
      <c r="C1708" s="71"/>
      <c r="D1708" s="72"/>
      <c r="E1708" s="71"/>
      <c r="G1708" s="2"/>
      <c r="H1708" s="1"/>
    </row>
    <row r="1709" spans="1:8" ht="15" customHeight="1">
      <c r="A1709" s="3"/>
      <c r="B1709" s="4"/>
      <c r="C1709" s="71"/>
      <c r="D1709" s="72"/>
      <c r="E1709" s="71"/>
      <c r="G1709" s="2"/>
      <c r="H1709" s="1"/>
    </row>
    <row r="1710" spans="1:8" ht="15" customHeight="1">
      <c r="A1710" s="3"/>
      <c r="B1710" s="4"/>
      <c r="C1710" s="71"/>
      <c r="D1710" s="72"/>
      <c r="E1710" s="71"/>
      <c r="G1710" s="2"/>
      <c r="H1710" s="1"/>
    </row>
    <row r="1711" spans="1:8" ht="15" customHeight="1">
      <c r="A1711" s="3"/>
      <c r="B1711" s="4"/>
      <c r="C1711" s="71"/>
      <c r="D1711" s="72"/>
      <c r="E1711" s="71"/>
      <c r="G1711" s="2"/>
      <c r="H1711" s="1"/>
    </row>
    <row r="1712" spans="1:8" ht="15" customHeight="1">
      <c r="A1712" s="3"/>
      <c r="B1712" s="4"/>
      <c r="C1712" s="71"/>
      <c r="D1712" s="72"/>
      <c r="E1712" s="71"/>
      <c r="G1712" s="2"/>
      <c r="H1712" s="1"/>
    </row>
    <row r="1713" spans="1:8" ht="15" customHeight="1">
      <c r="A1713" s="3"/>
      <c r="B1713" s="4"/>
      <c r="C1713" s="71"/>
      <c r="D1713" s="72"/>
      <c r="E1713" s="71"/>
      <c r="G1713" s="2"/>
      <c r="H1713" s="1"/>
    </row>
    <row r="1714" spans="1:8" ht="15" customHeight="1">
      <c r="A1714" s="3"/>
      <c r="B1714" s="4"/>
      <c r="C1714" s="71"/>
      <c r="D1714" s="72"/>
      <c r="E1714" s="71"/>
      <c r="G1714" s="2"/>
      <c r="H1714" s="1"/>
    </row>
    <row r="1715" spans="1:8" ht="15" customHeight="1">
      <c r="A1715" s="3"/>
      <c r="B1715" s="4"/>
      <c r="C1715" s="71"/>
      <c r="D1715" s="72"/>
      <c r="E1715" s="71"/>
      <c r="G1715" s="2"/>
      <c r="H1715" s="1"/>
    </row>
    <row r="1716" spans="1:8" ht="15" customHeight="1">
      <c r="A1716" s="3"/>
      <c r="B1716" s="4"/>
      <c r="C1716" s="71"/>
      <c r="D1716" s="72"/>
      <c r="E1716" s="71"/>
      <c r="G1716" s="2"/>
      <c r="H1716" s="1"/>
    </row>
    <row r="1717" spans="1:8" ht="15" customHeight="1">
      <c r="A1717" s="3"/>
      <c r="B1717" s="4"/>
      <c r="C1717" s="71"/>
      <c r="D1717" s="72"/>
      <c r="E1717" s="71"/>
      <c r="G1717" s="2"/>
      <c r="H1717" s="1"/>
    </row>
    <row r="1718" spans="1:8" ht="15" customHeight="1">
      <c r="A1718" s="3"/>
      <c r="B1718" s="4"/>
      <c r="C1718" s="71"/>
      <c r="D1718" s="72"/>
      <c r="E1718" s="71"/>
      <c r="G1718" s="2"/>
      <c r="H1718" s="1"/>
    </row>
    <row r="1719" spans="1:8" ht="15" customHeight="1">
      <c r="A1719" s="3"/>
      <c r="B1719" s="4"/>
      <c r="C1719" s="71"/>
      <c r="D1719" s="72"/>
      <c r="E1719" s="71"/>
      <c r="G1719" s="2"/>
      <c r="H1719" s="1"/>
    </row>
    <row r="1720" spans="1:8" ht="15" customHeight="1">
      <c r="A1720" s="3"/>
      <c r="B1720" s="4"/>
      <c r="C1720" s="71"/>
      <c r="D1720" s="72"/>
      <c r="E1720" s="71"/>
      <c r="G1720" s="2"/>
      <c r="H1720" s="1"/>
    </row>
    <row r="1721" spans="1:8" ht="15" customHeight="1">
      <c r="A1721" s="3"/>
      <c r="B1721" s="4"/>
      <c r="C1721" s="71"/>
      <c r="D1721" s="72"/>
      <c r="E1721" s="71"/>
      <c r="G1721" s="2"/>
      <c r="H1721" s="1"/>
    </row>
    <row r="1722" spans="1:8" ht="15" customHeight="1">
      <c r="A1722" s="3"/>
      <c r="B1722" s="4"/>
      <c r="C1722" s="71"/>
      <c r="D1722" s="72"/>
      <c r="E1722" s="71"/>
      <c r="G1722" s="2"/>
      <c r="H1722" s="1"/>
    </row>
    <row r="1723" spans="1:8" ht="15" customHeight="1">
      <c r="A1723" s="3"/>
      <c r="B1723" s="4"/>
      <c r="C1723" s="71"/>
      <c r="D1723" s="72"/>
      <c r="E1723" s="71"/>
      <c r="G1723" s="2"/>
      <c r="H1723" s="1"/>
    </row>
    <row r="1724" spans="1:8" ht="15" customHeight="1">
      <c r="A1724" s="3"/>
      <c r="B1724" s="4"/>
      <c r="C1724" s="71"/>
      <c r="D1724" s="72"/>
      <c r="E1724" s="71"/>
      <c r="G1724" s="2"/>
      <c r="H1724" s="1"/>
    </row>
    <row r="1725" spans="1:8" ht="15" customHeight="1">
      <c r="A1725" s="3"/>
      <c r="B1725" s="4"/>
      <c r="C1725" s="71"/>
      <c r="D1725" s="72"/>
      <c r="E1725" s="71"/>
      <c r="G1725" s="2"/>
      <c r="H1725" s="1"/>
    </row>
    <row r="1726" spans="1:8" ht="15" customHeight="1">
      <c r="A1726" s="3"/>
      <c r="B1726" s="4"/>
      <c r="C1726" s="71"/>
      <c r="D1726" s="72"/>
      <c r="E1726" s="71"/>
      <c r="G1726" s="2"/>
      <c r="H1726" s="1"/>
    </row>
    <row r="1727" spans="1:8" ht="15" customHeight="1">
      <c r="A1727" s="3"/>
      <c r="B1727" s="4"/>
      <c r="C1727" s="71"/>
      <c r="D1727" s="72"/>
      <c r="E1727" s="71"/>
      <c r="G1727" s="2"/>
      <c r="H1727" s="1"/>
    </row>
    <row r="1728" spans="1:8" ht="15" customHeight="1">
      <c r="A1728" s="3"/>
      <c r="B1728" s="4"/>
      <c r="C1728" s="71"/>
      <c r="D1728" s="72"/>
      <c r="E1728" s="71"/>
      <c r="G1728" s="2"/>
      <c r="H1728" s="1"/>
    </row>
    <row r="1729" spans="1:8" ht="15" customHeight="1">
      <c r="A1729" s="3"/>
      <c r="B1729" s="4"/>
      <c r="C1729" s="71"/>
      <c r="D1729" s="72"/>
      <c r="E1729" s="71"/>
      <c r="G1729" s="2"/>
      <c r="H1729" s="1"/>
    </row>
    <row r="1730" spans="1:8" ht="15" customHeight="1">
      <c r="A1730" s="3"/>
      <c r="B1730" s="4"/>
      <c r="C1730" s="71"/>
      <c r="D1730" s="72"/>
      <c r="E1730" s="71"/>
      <c r="G1730" s="2"/>
      <c r="H1730" s="1"/>
    </row>
    <row r="1731" spans="1:8" ht="15" customHeight="1">
      <c r="A1731" s="3"/>
      <c r="B1731" s="4"/>
      <c r="C1731" s="71"/>
      <c r="D1731" s="72"/>
      <c r="E1731" s="71"/>
      <c r="G1731" s="2"/>
      <c r="H1731" s="1"/>
    </row>
    <row r="1732" spans="1:8" ht="15" customHeight="1">
      <c r="A1732" s="3"/>
      <c r="B1732" s="4"/>
      <c r="C1732" s="71"/>
      <c r="D1732" s="72"/>
      <c r="E1732" s="71"/>
      <c r="G1732" s="2"/>
      <c r="H1732" s="1"/>
    </row>
    <row r="1733" spans="1:8" ht="15" customHeight="1">
      <c r="A1733" s="3"/>
      <c r="B1733" s="4"/>
      <c r="C1733" s="71"/>
      <c r="D1733" s="72"/>
      <c r="E1733" s="71"/>
      <c r="G1733" s="2"/>
      <c r="H1733" s="1"/>
    </row>
    <row r="1734" spans="1:8" ht="15" customHeight="1">
      <c r="A1734" s="3"/>
      <c r="B1734" s="4"/>
      <c r="C1734" s="71"/>
      <c r="D1734" s="72"/>
      <c r="E1734" s="71"/>
      <c r="G1734" s="2"/>
      <c r="H1734" s="1"/>
    </row>
    <row r="1735" spans="1:8" ht="15" customHeight="1">
      <c r="A1735" s="3"/>
      <c r="B1735" s="4"/>
      <c r="C1735" s="71"/>
      <c r="D1735" s="72"/>
      <c r="E1735" s="71"/>
      <c r="G1735" s="2"/>
      <c r="H1735" s="1"/>
    </row>
    <row r="1736" spans="1:8" ht="15" customHeight="1">
      <c r="A1736" s="3"/>
      <c r="B1736" s="4"/>
      <c r="C1736" s="71"/>
      <c r="D1736" s="72"/>
      <c r="E1736" s="71"/>
      <c r="G1736" s="2"/>
      <c r="H1736" s="1"/>
    </row>
    <row r="1737" spans="1:8" ht="15" customHeight="1">
      <c r="A1737" s="3"/>
      <c r="B1737" s="4"/>
      <c r="C1737" s="71"/>
      <c r="D1737" s="72"/>
      <c r="E1737" s="71"/>
      <c r="G1737" s="2"/>
      <c r="H1737" s="1"/>
    </row>
    <row r="1738" spans="1:8" ht="15" customHeight="1">
      <c r="A1738" s="3"/>
      <c r="B1738" s="4"/>
      <c r="C1738" s="71"/>
      <c r="D1738" s="72"/>
      <c r="E1738" s="71"/>
      <c r="G1738" s="2"/>
      <c r="H1738" s="1"/>
    </row>
    <row r="1739" spans="1:8" ht="15" customHeight="1">
      <c r="A1739" s="3"/>
      <c r="B1739" s="4"/>
      <c r="C1739" s="71"/>
      <c r="D1739" s="72"/>
      <c r="E1739" s="71"/>
      <c r="G1739" s="2"/>
      <c r="H1739" s="1"/>
    </row>
    <row r="1740" spans="1:8" ht="15" customHeight="1">
      <c r="A1740" s="3"/>
      <c r="B1740" s="4"/>
      <c r="C1740" s="71"/>
      <c r="D1740" s="72"/>
      <c r="E1740" s="71"/>
      <c r="G1740" s="2"/>
      <c r="H1740" s="1"/>
    </row>
    <row r="1741" spans="1:8" ht="15" customHeight="1">
      <c r="A1741" s="3"/>
      <c r="B1741" s="4"/>
      <c r="C1741" s="71"/>
      <c r="D1741" s="72"/>
      <c r="E1741" s="71"/>
      <c r="G1741" s="2"/>
      <c r="H1741" s="1"/>
    </row>
    <row r="1742" spans="1:8" ht="15" customHeight="1">
      <c r="A1742" s="3"/>
      <c r="B1742" s="4"/>
      <c r="C1742" s="71"/>
      <c r="D1742" s="72"/>
      <c r="E1742" s="71"/>
      <c r="G1742" s="2"/>
      <c r="H1742" s="1"/>
    </row>
    <row r="1743" spans="1:8" ht="15" customHeight="1">
      <c r="A1743" s="3"/>
      <c r="B1743" s="4"/>
      <c r="C1743" s="71"/>
      <c r="D1743" s="72"/>
      <c r="E1743" s="71"/>
      <c r="G1743" s="2"/>
      <c r="H1743" s="1"/>
    </row>
    <row r="1744" spans="1:8" ht="15" customHeight="1">
      <c r="A1744" s="3"/>
      <c r="B1744" s="4"/>
      <c r="C1744" s="71"/>
      <c r="D1744" s="72"/>
      <c r="E1744" s="71"/>
      <c r="G1744" s="2"/>
      <c r="H1744" s="1"/>
    </row>
    <row r="1745" spans="1:8" ht="15" customHeight="1">
      <c r="A1745" s="3"/>
      <c r="B1745" s="4"/>
      <c r="C1745" s="71"/>
      <c r="D1745" s="72"/>
      <c r="E1745" s="71"/>
      <c r="G1745" s="2"/>
      <c r="H1745" s="1"/>
    </row>
    <row r="1746" spans="1:8" ht="15" customHeight="1">
      <c r="A1746" s="3"/>
      <c r="B1746" s="4"/>
      <c r="C1746" s="71"/>
      <c r="D1746" s="72"/>
      <c r="E1746" s="71"/>
      <c r="G1746" s="2"/>
      <c r="H1746" s="1"/>
    </row>
    <row r="1747" spans="1:8" ht="15" customHeight="1">
      <c r="A1747" s="3"/>
      <c r="B1747" s="4"/>
      <c r="C1747" s="71"/>
      <c r="D1747" s="72"/>
      <c r="E1747" s="71"/>
      <c r="G1747" s="2"/>
      <c r="H1747" s="1"/>
    </row>
    <row r="1748" spans="1:8" ht="15" customHeight="1">
      <c r="A1748" s="3"/>
      <c r="B1748" s="4"/>
      <c r="C1748" s="71"/>
      <c r="D1748" s="72"/>
      <c r="E1748" s="71"/>
      <c r="G1748" s="2"/>
      <c r="H1748" s="1"/>
    </row>
    <row r="1749" spans="1:8" ht="15" customHeight="1">
      <c r="A1749" s="3"/>
      <c r="B1749" s="4"/>
      <c r="C1749" s="71"/>
      <c r="D1749" s="72"/>
      <c r="E1749" s="71"/>
      <c r="G1749" s="2"/>
      <c r="H1749" s="1"/>
    </row>
    <row r="1750" spans="1:8" ht="15" customHeight="1">
      <c r="A1750" s="3"/>
      <c r="B1750" s="4"/>
      <c r="C1750" s="71"/>
      <c r="D1750" s="72"/>
      <c r="E1750" s="71"/>
      <c r="G1750" s="2"/>
      <c r="H1750" s="1"/>
    </row>
    <row r="1751" spans="1:8" ht="15" customHeight="1">
      <c r="A1751" s="3"/>
      <c r="B1751" s="4"/>
      <c r="C1751" s="71"/>
      <c r="D1751" s="72"/>
      <c r="E1751" s="71"/>
      <c r="G1751" s="2"/>
      <c r="H1751" s="1"/>
    </row>
    <row r="1752" spans="1:8" ht="15" customHeight="1">
      <c r="A1752" s="3"/>
      <c r="B1752" s="4"/>
      <c r="C1752" s="71"/>
      <c r="D1752" s="72"/>
      <c r="E1752" s="71"/>
      <c r="G1752" s="2"/>
      <c r="H1752" s="1"/>
    </row>
    <row r="1753" spans="1:8" ht="15" customHeight="1">
      <c r="A1753" s="3"/>
      <c r="B1753" s="4"/>
      <c r="C1753" s="71"/>
      <c r="D1753" s="72"/>
      <c r="E1753" s="71"/>
      <c r="G1753" s="2"/>
      <c r="H1753" s="1"/>
    </row>
    <row r="1754" spans="1:8" ht="15" customHeight="1">
      <c r="A1754" s="3"/>
      <c r="B1754" s="4"/>
      <c r="C1754" s="71"/>
      <c r="D1754" s="72"/>
      <c r="E1754" s="71"/>
      <c r="G1754" s="2"/>
      <c r="H1754" s="1"/>
    </row>
    <row r="1755" spans="1:8" ht="15" customHeight="1">
      <c r="A1755" s="3"/>
      <c r="B1755" s="4"/>
      <c r="C1755" s="71"/>
      <c r="D1755" s="72"/>
      <c r="E1755" s="71"/>
      <c r="G1755" s="2"/>
      <c r="H1755" s="1"/>
    </row>
    <row r="1756" spans="1:8" ht="15" customHeight="1">
      <c r="A1756" s="3"/>
      <c r="B1756" s="4"/>
      <c r="C1756" s="71"/>
      <c r="D1756" s="72"/>
      <c r="E1756" s="71"/>
      <c r="G1756" s="2"/>
      <c r="H1756" s="1"/>
    </row>
    <row r="1757" spans="1:8" ht="15" customHeight="1">
      <c r="A1757" s="3"/>
      <c r="B1757" s="4"/>
      <c r="C1757" s="71"/>
      <c r="D1757" s="72"/>
      <c r="E1757" s="71"/>
      <c r="G1757" s="2"/>
      <c r="H1757" s="1"/>
    </row>
    <row r="1758" spans="1:8" ht="15" customHeight="1">
      <c r="A1758" s="3"/>
      <c r="B1758" s="4"/>
      <c r="C1758" s="71"/>
      <c r="D1758" s="72"/>
      <c r="E1758" s="71"/>
      <c r="G1758" s="2"/>
      <c r="H1758" s="1"/>
    </row>
    <row r="1759" spans="1:8" ht="15" customHeight="1">
      <c r="A1759" s="3"/>
      <c r="B1759" s="4"/>
      <c r="C1759" s="71"/>
      <c r="D1759" s="72"/>
      <c r="E1759" s="71"/>
      <c r="G1759" s="2"/>
      <c r="H1759" s="1"/>
    </row>
    <row r="1760" spans="1:8" ht="15" customHeight="1">
      <c r="A1760" s="3"/>
      <c r="B1760" s="4"/>
      <c r="C1760" s="71"/>
      <c r="D1760" s="72"/>
      <c r="E1760" s="71"/>
      <c r="G1760" s="2"/>
      <c r="H1760" s="1"/>
    </row>
    <row r="1761" spans="1:8" ht="15" customHeight="1">
      <c r="A1761" s="3"/>
      <c r="B1761" s="4"/>
      <c r="C1761" s="71"/>
      <c r="D1761" s="72"/>
      <c r="E1761" s="71"/>
      <c r="G1761" s="2"/>
      <c r="H1761" s="1"/>
    </row>
    <row r="1762" spans="1:8" ht="15" customHeight="1">
      <c r="A1762" s="3"/>
      <c r="B1762" s="4"/>
      <c r="C1762" s="71"/>
      <c r="D1762" s="72"/>
      <c r="E1762" s="71"/>
      <c r="G1762" s="2"/>
      <c r="H1762" s="1"/>
    </row>
    <row r="1763" spans="1:8" ht="15" customHeight="1">
      <c r="A1763" s="3"/>
      <c r="B1763" s="4"/>
      <c r="C1763" s="71"/>
      <c r="D1763" s="72"/>
      <c r="E1763" s="71"/>
      <c r="G1763" s="2"/>
      <c r="H1763" s="1"/>
    </row>
    <row r="1764" spans="1:8" ht="15" customHeight="1">
      <c r="A1764" s="3"/>
      <c r="B1764" s="4"/>
      <c r="C1764" s="71"/>
      <c r="D1764" s="72"/>
      <c r="E1764" s="71"/>
      <c r="G1764" s="2"/>
      <c r="H1764" s="1"/>
    </row>
    <row r="1765" spans="1:8" ht="15" customHeight="1">
      <c r="A1765" s="3"/>
      <c r="B1765" s="4"/>
      <c r="C1765" s="71"/>
      <c r="D1765" s="72"/>
      <c r="E1765" s="71"/>
      <c r="G1765" s="2"/>
      <c r="H1765" s="1"/>
    </row>
    <row r="1766" spans="1:8" ht="15" customHeight="1">
      <c r="A1766" s="3"/>
      <c r="B1766" s="4"/>
      <c r="C1766" s="71"/>
      <c r="D1766" s="72"/>
      <c r="E1766" s="71"/>
      <c r="G1766" s="2"/>
      <c r="H1766" s="1"/>
    </row>
    <row r="1767" spans="1:8" ht="15" customHeight="1">
      <c r="A1767" s="3"/>
      <c r="B1767" s="4"/>
      <c r="C1767" s="71"/>
      <c r="D1767" s="72"/>
      <c r="E1767" s="71"/>
      <c r="G1767" s="2"/>
      <c r="H1767" s="1"/>
    </row>
    <row r="1768" spans="1:8" ht="15" customHeight="1">
      <c r="A1768" s="3"/>
      <c r="B1768" s="4"/>
      <c r="C1768" s="71"/>
      <c r="D1768" s="72"/>
      <c r="E1768" s="71"/>
      <c r="G1768" s="2"/>
      <c r="H1768" s="1"/>
    </row>
    <row r="1769" spans="1:8" ht="15" customHeight="1">
      <c r="A1769" s="3"/>
      <c r="B1769" s="4"/>
      <c r="C1769" s="71"/>
      <c r="D1769" s="72"/>
      <c r="E1769" s="71"/>
      <c r="G1769" s="2"/>
      <c r="H1769" s="1"/>
    </row>
    <row r="1770" spans="1:8" ht="15" customHeight="1">
      <c r="A1770" s="3"/>
      <c r="B1770" s="4"/>
      <c r="C1770" s="71"/>
      <c r="D1770" s="72"/>
      <c r="E1770" s="71"/>
      <c r="G1770" s="2"/>
      <c r="H1770" s="1"/>
    </row>
    <row r="1771" spans="1:8" ht="15" customHeight="1">
      <c r="A1771" s="3"/>
      <c r="B1771" s="4"/>
      <c r="C1771" s="71"/>
      <c r="D1771" s="72"/>
      <c r="E1771" s="71"/>
      <c r="G1771" s="2"/>
      <c r="H1771" s="1"/>
    </row>
    <row r="1772" spans="1:8" ht="15" customHeight="1">
      <c r="A1772" s="3"/>
      <c r="B1772" s="4"/>
      <c r="C1772" s="71"/>
      <c r="D1772" s="72"/>
      <c r="E1772" s="71"/>
      <c r="G1772" s="2"/>
      <c r="H1772" s="1"/>
    </row>
    <row r="1773" spans="1:8" ht="15" customHeight="1">
      <c r="A1773" s="3"/>
      <c r="B1773" s="4"/>
      <c r="C1773" s="71"/>
      <c r="D1773" s="72"/>
      <c r="E1773" s="71"/>
      <c r="G1773" s="2"/>
      <c r="H1773" s="1"/>
    </row>
    <row r="1774" spans="1:8" ht="15" customHeight="1">
      <c r="A1774" s="3"/>
      <c r="B1774" s="4"/>
      <c r="C1774" s="71"/>
      <c r="D1774" s="72"/>
      <c r="E1774" s="71"/>
      <c r="G1774" s="2"/>
      <c r="H1774" s="1"/>
    </row>
    <row r="1775" spans="1:8" ht="15" customHeight="1">
      <c r="A1775" s="3"/>
      <c r="B1775" s="4"/>
      <c r="C1775" s="71"/>
      <c r="D1775" s="72"/>
      <c r="E1775" s="71"/>
      <c r="G1775" s="2"/>
      <c r="H1775" s="1"/>
    </row>
    <row r="1776" spans="1:8" ht="15" customHeight="1">
      <c r="A1776" s="3"/>
      <c r="B1776" s="4"/>
      <c r="C1776" s="71"/>
      <c r="D1776" s="72"/>
      <c r="E1776" s="71"/>
      <c r="G1776" s="2"/>
      <c r="H1776" s="1"/>
    </row>
    <row r="1777" spans="1:8" ht="15" customHeight="1">
      <c r="A1777" s="3"/>
      <c r="B1777" s="4"/>
      <c r="C1777" s="71"/>
      <c r="D1777" s="72"/>
      <c r="E1777" s="71"/>
      <c r="G1777" s="2"/>
      <c r="H1777" s="1"/>
    </row>
    <row r="1778" spans="1:8" ht="15" customHeight="1">
      <c r="A1778" s="3"/>
      <c r="B1778" s="4"/>
      <c r="C1778" s="71"/>
      <c r="D1778" s="72"/>
      <c r="E1778" s="71"/>
      <c r="G1778" s="2"/>
      <c r="H1778" s="1"/>
    </row>
    <row r="1779" spans="1:8" ht="15" customHeight="1">
      <c r="A1779" s="3"/>
      <c r="B1779" s="4"/>
      <c r="C1779" s="71"/>
      <c r="D1779" s="72"/>
      <c r="E1779" s="71"/>
      <c r="G1779" s="2"/>
      <c r="H1779" s="1"/>
    </row>
    <row r="1780" spans="1:8" ht="15" customHeight="1">
      <c r="A1780" s="3"/>
      <c r="B1780" s="4"/>
      <c r="C1780" s="71"/>
      <c r="D1780" s="72"/>
      <c r="E1780" s="71"/>
      <c r="G1780" s="2"/>
      <c r="H1780" s="1"/>
    </row>
    <row r="1781" spans="1:8" ht="15" customHeight="1">
      <c r="A1781" s="3"/>
      <c r="B1781" s="4"/>
      <c r="C1781" s="71"/>
      <c r="D1781" s="72"/>
      <c r="E1781" s="71"/>
      <c r="G1781" s="2"/>
      <c r="H1781" s="1"/>
    </row>
    <row r="1782" spans="1:8" ht="15" customHeight="1">
      <c r="A1782" s="3"/>
      <c r="B1782" s="4"/>
      <c r="C1782" s="71"/>
      <c r="D1782" s="72"/>
      <c r="E1782" s="71"/>
      <c r="G1782" s="2"/>
      <c r="H1782" s="1"/>
    </row>
    <row r="1783" spans="1:8" ht="15" customHeight="1">
      <c r="A1783" s="3"/>
      <c r="B1783" s="4"/>
      <c r="C1783" s="71"/>
      <c r="D1783" s="72"/>
      <c r="E1783" s="71"/>
      <c r="G1783" s="2"/>
      <c r="H1783" s="1"/>
    </row>
    <row r="1784" spans="1:8" ht="15" customHeight="1">
      <c r="A1784" s="3"/>
      <c r="B1784" s="4"/>
      <c r="C1784" s="71"/>
      <c r="D1784" s="72"/>
      <c r="E1784" s="71"/>
      <c r="G1784" s="2"/>
      <c r="H1784" s="1"/>
    </row>
    <row r="1785" spans="1:8" ht="15" customHeight="1">
      <c r="A1785" s="3"/>
      <c r="B1785" s="4"/>
      <c r="C1785" s="71"/>
      <c r="D1785" s="72"/>
      <c r="E1785" s="71"/>
      <c r="G1785" s="2"/>
      <c r="H1785" s="1"/>
    </row>
    <row r="1786" spans="1:8" ht="15" customHeight="1">
      <c r="A1786" s="3"/>
      <c r="B1786" s="4"/>
      <c r="C1786" s="71"/>
      <c r="D1786" s="72"/>
      <c r="E1786" s="71"/>
      <c r="G1786" s="2"/>
      <c r="H1786" s="1"/>
    </row>
    <row r="1787" spans="1:8" ht="15" customHeight="1">
      <c r="A1787" s="3"/>
      <c r="B1787" s="4"/>
      <c r="C1787" s="71"/>
      <c r="D1787" s="72"/>
      <c r="E1787" s="71"/>
      <c r="G1787" s="2"/>
      <c r="H1787" s="1"/>
    </row>
    <row r="1788" spans="1:8" ht="15" customHeight="1">
      <c r="A1788" s="3"/>
      <c r="B1788" s="4"/>
      <c r="C1788" s="71"/>
      <c r="D1788" s="72"/>
      <c r="E1788" s="71"/>
      <c r="G1788" s="2"/>
      <c r="H1788" s="1"/>
    </row>
    <row r="1789" spans="1:8" ht="15" customHeight="1">
      <c r="A1789" s="3"/>
      <c r="B1789" s="4"/>
      <c r="C1789" s="71"/>
      <c r="D1789" s="72"/>
      <c r="E1789" s="71"/>
      <c r="G1789" s="2"/>
      <c r="H1789" s="1"/>
    </row>
    <row r="1790" spans="1:8" ht="15" customHeight="1">
      <c r="A1790" s="3"/>
      <c r="B1790" s="4"/>
      <c r="C1790" s="71"/>
      <c r="D1790" s="72"/>
      <c r="E1790" s="71"/>
      <c r="G1790" s="2"/>
      <c r="H1790" s="1"/>
    </row>
    <row r="1791" spans="1:8" ht="15" customHeight="1">
      <c r="A1791" s="3"/>
      <c r="B1791" s="4"/>
      <c r="C1791" s="71"/>
      <c r="D1791" s="72"/>
      <c r="E1791" s="71"/>
      <c r="G1791" s="2"/>
      <c r="H1791" s="1"/>
    </row>
    <row r="1792" spans="1:8" ht="15" customHeight="1">
      <c r="A1792" s="3"/>
      <c r="B1792" s="4"/>
      <c r="C1792" s="71"/>
      <c r="D1792" s="72"/>
      <c r="E1792" s="71"/>
      <c r="G1792" s="2"/>
      <c r="H1792" s="1"/>
    </row>
    <row r="1793" spans="1:8" ht="15" customHeight="1">
      <c r="A1793" s="3"/>
      <c r="B1793" s="4"/>
      <c r="C1793" s="71"/>
      <c r="D1793" s="72"/>
      <c r="E1793" s="71"/>
      <c r="G1793" s="2"/>
      <c r="H1793" s="1"/>
    </row>
    <row r="1794" spans="1:8" ht="15" customHeight="1">
      <c r="A1794" s="3"/>
      <c r="B1794" s="4"/>
      <c r="C1794" s="71"/>
      <c r="D1794" s="72"/>
      <c r="E1794" s="71"/>
      <c r="G1794" s="2"/>
      <c r="H1794" s="1"/>
    </row>
    <row r="1795" spans="1:8" ht="15" customHeight="1">
      <c r="A1795" s="3"/>
      <c r="B1795" s="4"/>
      <c r="C1795" s="71"/>
      <c r="D1795" s="72"/>
      <c r="E1795" s="71"/>
      <c r="G1795" s="2"/>
      <c r="H1795" s="1"/>
    </row>
    <row r="1796" spans="1:8" ht="15" customHeight="1">
      <c r="A1796" s="3"/>
      <c r="B1796" s="4"/>
      <c r="C1796" s="71"/>
      <c r="D1796" s="72"/>
      <c r="E1796" s="71"/>
      <c r="G1796" s="2"/>
      <c r="H1796" s="1"/>
    </row>
    <row r="1797" spans="1:8" ht="15" customHeight="1">
      <c r="A1797" s="3"/>
      <c r="B1797" s="4"/>
      <c r="C1797" s="71"/>
      <c r="D1797" s="72"/>
      <c r="E1797" s="71"/>
      <c r="G1797" s="2"/>
      <c r="H1797" s="1"/>
    </row>
    <row r="1798" spans="1:8" ht="15" customHeight="1">
      <c r="A1798" s="3"/>
      <c r="B1798" s="4"/>
      <c r="C1798" s="71"/>
      <c r="D1798" s="72"/>
      <c r="E1798" s="71"/>
      <c r="G1798" s="2"/>
      <c r="H1798" s="1"/>
    </row>
    <row r="1799" spans="1:8" ht="15" customHeight="1">
      <c r="A1799" s="3"/>
      <c r="B1799" s="4"/>
      <c r="C1799" s="71"/>
      <c r="D1799" s="72"/>
      <c r="E1799" s="71"/>
      <c r="G1799" s="2"/>
      <c r="H1799" s="1"/>
    </row>
    <row r="1800" spans="1:8" ht="15" customHeight="1">
      <c r="A1800" s="3"/>
      <c r="B1800" s="4"/>
      <c r="C1800" s="71"/>
      <c r="D1800" s="72"/>
      <c r="E1800" s="71"/>
      <c r="G1800" s="2"/>
      <c r="H1800" s="1"/>
    </row>
    <row r="1801" spans="1:8" ht="15" customHeight="1">
      <c r="A1801" s="3"/>
      <c r="B1801" s="4"/>
      <c r="C1801" s="71"/>
      <c r="D1801" s="72"/>
      <c r="E1801" s="71"/>
      <c r="G1801" s="2"/>
      <c r="H1801" s="1"/>
    </row>
    <row r="1802" spans="1:8" ht="15" customHeight="1">
      <c r="A1802" s="3"/>
      <c r="B1802" s="4"/>
      <c r="C1802" s="71"/>
      <c r="D1802" s="72"/>
      <c r="E1802" s="71"/>
      <c r="G1802" s="2"/>
      <c r="H1802" s="1"/>
    </row>
    <row r="1803" spans="1:8" ht="15" customHeight="1">
      <c r="A1803" s="3"/>
      <c r="B1803" s="4"/>
      <c r="C1803" s="71"/>
      <c r="D1803" s="72"/>
      <c r="E1803" s="71"/>
      <c r="G1803" s="2"/>
      <c r="H1803" s="1"/>
    </row>
    <row r="1804" spans="1:8" ht="15" customHeight="1">
      <c r="A1804" s="3"/>
      <c r="B1804" s="4"/>
      <c r="C1804" s="71"/>
      <c r="D1804" s="72"/>
      <c r="E1804" s="71"/>
      <c r="G1804" s="2"/>
      <c r="H1804" s="1"/>
    </row>
    <row r="1805" spans="1:8" ht="15" customHeight="1">
      <c r="A1805" s="3"/>
      <c r="B1805" s="4"/>
      <c r="C1805" s="71"/>
      <c r="D1805" s="72"/>
      <c r="E1805" s="71"/>
      <c r="G1805" s="2"/>
      <c r="H1805" s="1"/>
    </row>
    <row r="1806" spans="1:8" ht="15" customHeight="1">
      <c r="A1806" s="3"/>
      <c r="B1806" s="4"/>
      <c r="C1806" s="71"/>
      <c r="D1806" s="72"/>
      <c r="E1806" s="71"/>
      <c r="G1806" s="2"/>
      <c r="H1806" s="1"/>
    </row>
    <row r="1807" spans="1:8" ht="15" customHeight="1">
      <c r="A1807" s="3"/>
      <c r="B1807" s="4"/>
      <c r="C1807" s="71"/>
      <c r="D1807" s="72"/>
      <c r="E1807" s="71"/>
      <c r="G1807" s="2"/>
      <c r="H1807" s="1"/>
    </row>
    <row r="1808" spans="1:8" ht="15" customHeight="1">
      <c r="A1808" s="3"/>
      <c r="B1808" s="4"/>
      <c r="C1808" s="71"/>
      <c r="D1808" s="72"/>
      <c r="E1808" s="71"/>
      <c r="G1808" s="2"/>
      <c r="H1808" s="1"/>
    </row>
    <row r="1809" spans="1:8" ht="15" customHeight="1">
      <c r="A1809" s="3"/>
      <c r="B1809" s="4"/>
      <c r="C1809" s="71"/>
      <c r="D1809" s="72"/>
      <c r="E1809" s="71"/>
      <c r="G1809" s="2"/>
      <c r="H1809" s="1"/>
    </row>
    <row r="1810" spans="1:8" ht="15" customHeight="1">
      <c r="A1810" s="3"/>
      <c r="B1810" s="4"/>
      <c r="C1810" s="71"/>
      <c r="D1810" s="72"/>
      <c r="E1810" s="71"/>
      <c r="G1810" s="2"/>
      <c r="H1810" s="1"/>
    </row>
    <row r="1811" spans="1:8" ht="15" customHeight="1">
      <c r="A1811" s="3"/>
      <c r="B1811" s="4"/>
      <c r="C1811" s="71"/>
      <c r="D1811" s="72"/>
      <c r="E1811" s="71"/>
      <c r="G1811" s="2"/>
      <c r="H1811" s="1"/>
    </row>
    <row r="1812" spans="1:8" ht="15" customHeight="1">
      <c r="A1812" s="3"/>
      <c r="B1812" s="4"/>
      <c r="C1812" s="71"/>
      <c r="D1812" s="72"/>
      <c r="E1812" s="71"/>
      <c r="G1812" s="2"/>
      <c r="H1812" s="1"/>
    </row>
    <row r="1813" spans="1:8" ht="15" customHeight="1">
      <c r="A1813" s="3"/>
      <c r="B1813" s="4"/>
      <c r="C1813" s="71"/>
      <c r="D1813" s="72"/>
      <c r="E1813" s="71"/>
      <c r="G1813" s="2"/>
      <c r="H1813" s="1"/>
    </row>
    <row r="1814" spans="1:8" ht="15" customHeight="1">
      <c r="A1814" s="3"/>
      <c r="B1814" s="4"/>
      <c r="C1814" s="71"/>
      <c r="D1814" s="72"/>
      <c r="E1814" s="71"/>
      <c r="G1814" s="2"/>
      <c r="H1814" s="1"/>
    </row>
    <row r="1815" spans="1:8" ht="15" customHeight="1">
      <c r="A1815" s="3"/>
      <c r="B1815" s="4"/>
      <c r="C1815" s="71"/>
      <c r="D1815" s="72"/>
      <c r="E1815" s="71"/>
      <c r="G1815" s="2"/>
      <c r="H1815" s="1"/>
    </row>
    <row r="1816" spans="1:8" ht="15" customHeight="1">
      <c r="A1816" s="3"/>
      <c r="B1816" s="4"/>
      <c r="C1816" s="71"/>
      <c r="D1816" s="72"/>
      <c r="E1816" s="71"/>
      <c r="G1816" s="2"/>
      <c r="H1816" s="1"/>
    </row>
    <row r="1817" spans="1:8" ht="15" customHeight="1">
      <c r="A1817" s="3"/>
      <c r="B1817" s="4"/>
      <c r="C1817" s="71"/>
      <c r="D1817" s="72"/>
      <c r="E1817" s="71"/>
      <c r="G1817" s="2"/>
      <c r="H1817" s="1"/>
    </row>
    <row r="1818" spans="1:8" ht="15" customHeight="1">
      <c r="A1818" s="3"/>
      <c r="B1818" s="4"/>
      <c r="C1818" s="71"/>
      <c r="D1818" s="72"/>
      <c r="E1818" s="71"/>
      <c r="G1818" s="2"/>
      <c r="H1818" s="1"/>
    </row>
    <row r="1819" spans="1:8" ht="15" customHeight="1">
      <c r="A1819" s="3"/>
      <c r="B1819" s="4"/>
      <c r="C1819" s="71"/>
      <c r="D1819" s="72"/>
      <c r="E1819" s="71"/>
      <c r="G1819" s="2"/>
      <c r="H1819" s="1"/>
    </row>
    <row r="1820" spans="1:8" ht="15" customHeight="1">
      <c r="A1820" s="3"/>
      <c r="B1820" s="4"/>
      <c r="C1820" s="71"/>
      <c r="D1820" s="72"/>
      <c r="E1820" s="71"/>
      <c r="G1820" s="2"/>
      <c r="H1820" s="1"/>
    </row>
    <row r="1821" spans="1:8" ht="15" customHeight="1">
      <c r="A1821" s="3"/>
      <c r="B1821" s="4"/>
      <c r="C1821" s="71"/>
      <c r="D1821" s="72"/>
      <c r="E1821" s="71"/>
      <c r="G1821" s="2"/>
      <c r="H1821" s="1"/>
    </row>
    <row r="1822" spans="1:8" ht="15" customHeight="1">
      <c r="A1822" s="3"/>
      <c r="B1822" s="4"/>
      <c r="C1822" s="71"/>
      <c r="D1822" s="72"/>
      <c r="E1822" s="71"/>
      <c r="G1822" s="2"/>
      <c r="H1822" s="1"/>
    </row>
    <row r="1823" spans="1:8" ht="15" customHeight="1">
      <c r="A1823" s="3"/>
      <c r="B1823" s="4"/>
      <c r="C1823" s="71"/>
      <c r="D1823" s="72"/>
      <c r="E1823" s="71"/>
      <c r="G1823" s="2"/>
      <c r="H1823" s="1"/>
    </row>
    <row r="1824" spans="1:8" ht="15" customHeight="1">
      <c r="A1824" s="3"/>
      <c r="B1824" s="4"/>
      <c r="C1824" s="71"/>
      <c r="D1824" s="72"/>
      <c r="E1824" s="71"/>
      <c r="G1824" s="2"/>
      <c r="H1824" s="1"/>
    </row>
    <row r="1825" spans="1:8" ht="15" customHeight="1">
      <c r="A1825" s="3"/>
      <c r="B1825" s="4"/>
      <c r="C1825" s="71"/>
      <c r="D1825" s="72"/>
      <c r="E1825" s="71"/>
      <c r="G1825" s="2"/>
      <c r="H1825" s="1"/>
    </row>
    <row r="1826" spans="1:8" ht="15" customHeight="1">
      <c r="A1826" s="3"/>
      <c r="B1826" s="4"/>
      <c r="C1826" s="71"/>
      <c r="D1826" s="72"/>
      <c r="E1826" s="71"/>
      <c r="G1826" s="2"/>
      <c r="H1826" s="1"/>
    </row>
    <row r="1827" spans="1:8" ht="15" customHeight="1">
      <c r="A1827" s="3"/>
      <c r="B1827" s="4"/>
      <c r="C1827" s="71"/>
      <c r="D1827" s="72"/>
      <c r="E1827" s="71"/>
      <c r="G1827" s="2"/>
      <c r="H1827" s="1"/>
    </row>
    <row r="1828" spans="1:8" ht="15" customHeight="1">
      <c r="A1828" s="3"/>
      <c r="B1828" s="4"/>
      <c r="C1828" s="71"/>
      <c r="D1828" s="72"/>
      <c r="E1828" s="71"/>
      <c r="G1828" s="2"/>
      <c r="H1828" s="1"/>
    </row>
    <row r="1829" spans="1:8" ht="15" customHeight="1">
      <c r="A1829" s="3"/>
      <c r="B1829" s="4"/>
      <c r="C1829" s="71"/>
      <c r="D1829" s="72"/>
      <c r="E1829" s="71"/>
      <c r="G1829" s="2"/>
      <c r="H1829" s="1"/>
    </row>
    <row r="1830" spans="1:8" ht="15" customHeight="1">
      <c r="A1830" s="3"/>
      <c r="B1830" s="4"/>
      <c r="C1830" s="71"/>
      <c r="D1830" s="72"/>
      <c r="E1830" s="71"/>
      <c r="G1830" s="2"/>
      <c r="H1830" s="1"/>
    </row>
    <row r="1831" spans="1:8" ht="15" customHeight="1">
      <c r="A1831" s="3"/>
      <c r="B1831" s="4"/>
      <c r="C1831" s="71"/>
      <c r="D1831" s="72"/>
      <c r="E1831" s="71"/>
      <c r="G1831" s="2"/>
      <c r="H1831" s="1"/>
    </row>
    <row r="1832" spans="1:8" ht="15" customHeight="1">
      <c r="A1832" s="3"/>
      <c r="B1832" s="4"/>
      <c r="C1832" s="71"/>
      <c r="D1832" s="72"/>
      <c r="E1832" s="71"/>
      <c r="G1832" s="2"/>
      <c r="H1832" s="1"/>
    </row>
    <row r="1833" spans="1:8" ht="15" customHeight="1">
      <c r="A1833" s="3"/>
      <c r="B1833" s="4"/>
      <c r="C1833" s="71"/>
      <c r="D1833" s="72"/>
      <c r="E1833" s="71"/>
      <c r="G1833" s="2"/>
      <c r="H1833" s="1"/>
    </row>
    <row r="1834" spans="1:8" ht="15" customHeight="1">
      <c r="A1834" s="3"/>
      <c r="B1834" s="4"/>
      <c r="C1834" s="71"/>
      <c r="D1834" s="72"/>
      <c r="E1834" s="71"/>
      <c r="G1834" s="2"/>
      <c r="H1834" s="1"/>
    </row>
    <row r="1835" spans="1:8" ht="15" customHeight="1">
      <c r="A1835" s="3"/>
      <c r="B1835" s="4"/>
      <c r="C1835" s="71"/>
      <c r="D1835" s="72"/>
      <c r="E1835" s="71"/>
      <c r="G1835" s="2"/>
      <c r="H1835" s="1"/>
    </row>
    <row r="1836" spans="1:8" ht="15" customHeight="1">
      <c r="A1836" s="3"/>
      <c r="B1836" s="4"/>
      <c r="C1836" s="71"/>
      <c r="D1836" s="72"/>
      <c r="E1836" s="71"/>
      <c r="G1836" s="2"/>
      <c r="H1836" s="1"/>
    </row>
    <row r="1837" spans="1:8" ht="15" customHeight="1">
      <c r="A1837" s="3"/>
      <c r="B1837" s="4"/>
      <c r="C1837" s="71"/>
      <c r="D1837" s="72"/>
      <c r="E1837" s="71"/>
      <c r="G1837" s="2"/>
      <c r="H1837" s="1"/>
    </row>
    <row r="1838" spans="1:8" ht="15" customHeight="1">
      <c r="A1838" s="3"/>
      <c r="B1838" s="4"/>
      <c r="C1838" s="71"/>
      <c r="D1838" s="72"/>
      <c r="E1838" s="71"/>
      <c r="G1838" s="2"/>
      <c r="H1838" s="1"/>
    </row>
    <row r="1839" spans="1:8" ht="15" customHeight="1">
      <c r="A1839" s="3"/>
      <c r="B1839" s="4"/>
      <c r="C1839" s="71"/>
      <c r="D1839" s="72"/>
      <c r="E1839" s="71"/>
      <c r="G1839" s="2"/>
      <c r="H1839" s="1"/>
    </row>
    <row r="1840" spans="1:8" ht="15" customHeight="1">
      <c r="A1840" s="3"/>
      <c r="B1840" s="4"/>
      <c r="C1840" s="71"/>
      <c r="D1840" s="72"/>
      <c r="E1840" s="71"/>
      <c r="G1840" s="2"/>
      <c r="H1840" s="1"/>
    </row>
    <row r="1841" spans="1:8" ht="15" customHeight="1">
      <c r="A1841" s="3"/>
      <c r="B1841" s="4"/>
      <c r="C1841" s="71"/>
      <c r="D1841" s="72"/>
      <c r="E1841" s="71"/>
      <c r="G1841" s="2"/>
      <c r="H1841" s="1"/>
    </row>
    <row r="1842" spans="1:8" ht="15" customHeight="1">
      <c r="A1842" s="3"/>
      <c r="B1842" s="4"/>
      <c r="C1842" s="71"/>
      <c r="D1842" s="72"/>
      <c r="E1842" s="71"/>
      <c r="G1842" s="2"/>
      <c r="H1842" s="1"/>
    </row>
    <row r="1843" spans="1:8" ht="15" customHeight="1">
      <c r="A1843" s="3"/>
      <c r="B1843" s="4"/>
      <c r="C1843" s="71"/>
      <c r="D1843" s="72"/>
      <c r="E1843" s="71"/>
      <c r="G1843" s="2"/>
      <c r="H1843" s="1"/>
    </row>
    <row r="1844" spans="1:8" ht="15" customHeight="1">
      <c r="A1844" s="3"/>
      <c r="B1844" s="4"/>
      <c r="C1844" s="71"/>
      <c r="D1844" s="72"/>
      <c r="E1844" s="71"/>
      <c r="G1844" s="2"/>
      <c r="H1844" s="1"/>
    </row>
    <row r="1845" spans="1:8" ht="15" customHeight="1">
      <c r="A1845" s="3"/>
      <c r="B1845" s="4"/>
      <c r="C1845" s="71"/>
      <c r="D1845" s="72"/>
      <c r="E1845" s="71"/>
      <c r="G1845" s="2"/>
      <c r="H1845" s="1"/>
    </row>
    <row r="1846" spans="1:8" ht="15" customHeight="1">
      <c r="A1846" s="3"/>
      <c r="B1846" s="4"/>
      <c r="C1846" s="71"/>
      <c r="D1846" s="72"/>
      <c r="E1846" s="71"/>
      <c r="G1846" s="2"/>
      <c r="H1846" s="1"/>
    </row>
    <row r="1847" spans="1:8" ht="15" customHeight="1">
      <c r="A1847" s="3"/>
      <c r="B1847" s="4"/>
      <c r="C1847" s="71"/>
      <c r="D1847" s="72"/>
      <c r="E1847" s="71"/>
      <c r="G1847" s="2"/>
      <c r="H1847" s="1"/>
    </row>
    <row r="1848" spans="1:8" ht="15" customHeight="1">
      <c r="A1848" s="3"/>
      <c r="B1848" s="4"/>
      <c r="C1848" s="71"/>
      <c r="D1848" s="72"/>
      <c r="E1848" s="71"/>
      <c r="G1848" s="2"/>
      <c r="H1848" s="1"/>
    </row>
    <row r="1849" spans="1:8" ht="15" customHeight="1">
      <c r="A1849" s="3"/>
      <c r="B1849" s="4"/>
      <c r="C1849" s="71"/>
      <c r="D1849" s="72"/>
      <c r="E1849" s="71"/>
      <c r="G1849" s="2"/>
      <c r="H1849" s="1"/>
    </row>
    <row r="1850" spans="1:8" ht="15" customHeight="1">
      <c r="A1850" s="3"/>
      <c r="B1850" s="4"/>
      <c r="C1850" s="71"/>
      <c r="D1850" s="72"/>
      <c r="E1850" s="71"/>
      <c r="G1850" s="2"/>
      <c r="H1850" s="1"/>
    </row>
    <row r="1851" spans="1:8" ht="15" customHeight="1">
      <c r="A1851" s="3"/>
      <c r="B1851" s="4"/>
      <c r="C1851" s="71"/>
      <c r="D1851" s="72"/>
      <c r="E1851" s="71"/>
      <c r="G1851" s="2"/>
      <c r="H1851" s="1"/>
    </row>
    <row r="1852" spans="1:8" ht="15" customHeight="1">
      <c r="A1852" s="3"/>
      <c r="B1852" s="4"/>
      <c r="C1852" s="71"/>
      <c r="D1852" s="72"/>
      <c r="E1852" s="71"/>
      <c r="G1852" s="2"/>
      <c r="H1852" s="1"/>
    </row>
    <row r="1853" spans="1:8" ht="15" customHeight="1">
      <c r="A1853" s="3"/>
      <c r="B1853" s="4"/>
      <c r="C1853" s="71"/>
      <c r="D1853" s="72"/>
      <c r="E1853" s="71"/>
      <c r="G1853" s="2"/>
      <c r="H1853" s="1"/>
    </row>
    <row r="1854" spans="1:8" ht="15" customHeight="1">
      <c r="A1854" s="3"/>
      <c r="B1854" s="4"/>
      <c r="C1854" s="71"/>
      <c r="D1854" s="72"/>
      <c r="E1854" s="71"/>
      <c r="G1854" s="2"/>
      <c r="H1854" s="1"/>
    </row>
    <row r="1855" spans="1:8" ht="15" customHeight="1">
      <c r="A1855" s="3"/>
      <c r="B1855" s="4"/>
      <c r="C1855" s="71"/>
      <c r="D1855" s="72"/>
      <c r="E1855" s="71"/>
      <c r="G1855" s="2"/>
      <c r="H1855" s="1"/>
    </row>
    <row r="1856" spans="1:8" ht="15" customHeight="1">
      <c r="A1856" s="3"/>
      <c r="B1856" s="4"/>
      <c r="C1856" s="71"/>
      <c r="D1856" s="72"/>
      <c r="E1856" s="71"/>
      <c r="G1856" s="2"/>
      <c r="H1856" s="1"/>
    </row>
    <row r="1857" spans="1:8" ht="15" customHeight="1">
      <c r="A1857" s="3"/>
      <c r="B1857" s="4"/>
      <c r="C1857" s="71"/>
      <c r="D1857" s="72"/>
      <c r="E1857" s="71"/>
      <c r="G1857" s="2"/>
      <c r="H1857" s="1"/>
    </row>
    <row r="1858" spans="1:8" ht="15" customHeight="1">
      <c r="A1858" s="3"/>
      <c r="B1858" s="4"/>
      <c r="C1858" s="71"/>
      <c r="D1858" s="72"/>
      <c r="E1858" s="71"/>
      <c r="G1858" s="2"/>
      <c r="H1858" s="1"/>
    </row>
    <row r="1859" spans="1:8" ht="15" customHeight="1">
      <c r="A1859" s="3"/>
      <c r="B1859" s="4"/>
      <c r="C1859" s="71"/>
      <c r="D1859" s="72"/>
      <c r="E1859" s="71"/>
      <c r="G1859" s="2"/>
      <c r="H1859" s="1"/>
    </row>
    <row r="1860" spans="1:8" ht="15" customHeight="1">
      <c r="A1860" s="3"/>
      <c r="B1860" s="4"/>
      <c r="C1860" s="71"/>
      <c r="D1860" s="72"/>
      <c r="E1860" s="71"/>
      <c r="G1860" s="2"/>
      <c r="H1860" s="1"/>
    </row>
    <row r="1861" spans="1:8" ht="15" customHeight="1">
      <c r="A1861" s="3"/>
      <c r="B1861" s="4"/>
      <c r="C1861" s="71"/>
      <c r="D1861" s="72"/>
      <c r="E1861" s="71"/>
      <c r="G1861" s="2"/>
      <c r="H1861" s="1"/>
    </row>
    <row r="1862" spans="1:8" ht="15" customHeight="1">
      <c r="A1862" s="3"/>
      <c r="B1862" s="4"/>
      <c r="C1862" s="71"/>
      <c r="D1862" s="72"/>
      <c r="E1862" s="71"/>
      <c r="G1862" s="2"/>
      <c r="H1862" s="1"/>
    </row>
    <row r="1863" spans="1:8" ht="15" customHeight="1">
      <c r="A1863" s="3"/>
      <c r="B1863" s="4"/>
      <c r="C1863" s="71"/>
      <c r="D1863" s="72"/>
      <c r="E1863" s="71"/>
      <c r="G1863" s="2"/>
      <c r="H1863" s="1"/>
    </row>
    <row r="1864" spans="1:8" ht="15" customHeight="1">
      <c r="A1864" s="3"/>
      <c r="B1864" s="4"/>
      <c r="C1864" s="71"/>
      <c r="D1864" s="72"/>
      <c r="E1864" s="71"/>
      <c r="G1864" s="2"/>
      <c r="H1864" s="1"/>
    </row>
    <row r="1865" spans="1:8" ht="15" customHeight="1">
      <c r="A1865" s="3"/>
      <c r="B1865" s="4"/>
      <c r="C1865" s="71"/>
      <c r="D1865" s="72"/>
      <c r="E1865" s="71"/>
      <c r="G1865" s="2"/>
      <c r="H1865" s="1"/>
    </row>
    <row r="1866" spans="1:8" ht="15" customHeight="1">
      <c r="A1866" s="3"/>
      <c r="B1866" s="4"/>
      <c r="C1866" s="71"/>
      <c r="D1866" s="72"/>
      <c r="E1866" s="71"/>
      <c r="G1866" s="2"/>
      <c r="H1866" s="1"/>
    </row>
    <row r="1867" spans="1:8" ht="15" customHeight="1">
      <c r="A1867" s="3"/>
      <c r="B1867" s="4"/>
      <c r="C1867" s="71"/>
      <c r="D1867" s="72"/>
      <c r="E1867" s="71"/>
      <c r="G1867" s="2"/>
      <c r="H1867" s="1"/>
    </row>
    <row r="1868" spans="1:8" ht="15" customHeight="1">
      <c r="A1868" s="3"/>
      <c r="B1868" s="4"/>
      <c r="C1868" s="71"/>
      <c r="D1868" s="72"/>
      <c r="E1868" s="71"/>
      <c r="G1868" s="2"/>
      <c r="H1868" s="1"/>
    </row>
    <row r="1869" spans="1:8" ht="15" customHeight="1">
      <c r="A1869" s="3"/>
      <c r="B1869" s="4"/>
      <c r="C1869" s="71"/>
      <c r="D1869" s="72"/>
      <c r="E1869" s="71"/>
      <c r="G1869" s="2"/>
      <c r="H1869" s="1"/>
    </row>
    <row r="1870" spans="1:8" ht="15" customHeight="1">
      <c r="A1870" s="3"/>
      <c r="B1870" s="4"/>
      <c r="C1870" s="71"/>
      <c r="D1870" s="72"/>
      <c r="E1870" s="71"/>
      <c r="G1870" s="2"/>
      <c r="H1870" s="1"/>
    </row>
    <row r="1871" spans="1:8" ht="15" customHeight="1">
      <c r="A1871" s="3"/>
      <c r="B1871" s="4"/>
      <c r="C1871" s="71"/>
      <c r="D1871" s="72"/>
      <c r="E1871" s="71"/>
      <c r="G1871" s="2"/>
      <c r="H1871" s="1"/>
    </row>
    <row r="1872" spans="1:8" ht="15" customHeight="1">
      <c r="A1872" s="3"/>
      <c r="B1872" s="4"/>
      <c r="C1872" s="71"/>
      <c r="D1872" s="72"/>
      <c r="E1872" s="71"/>
      <c r="G1872" s="2"/>
      <c r="H1872" s="1"/>
    </row>
    <row r="1873" spans="1:8" ht="15" customHeight="1">
      <c r="A1873" s="3"/>
      <c r="B1873" s="4"/>
      <c r="C1873" s="71"/>
      <c r="D1873" s="72"/>
      <c r="E1873" s="71"/>
      <c r="G1873" s="2"/>
      <c r="H1873" s="1"/>
    </row>
    <row r="1874" spans="1:8" ht="15" customHeight="1">
      <c r="A1874" s="3"/>
      <c r="B1874" s="4"/>
      <c r="C1874" s="71"/>
      <c r="D1874" s="72"/>
      <c r="E1874" s="71"/>
      <c r="G1874" s="2"/>
      <c r="H1874" s="1"/>
    </row>
    <row r="1875" spans="1:8" ht="15" customHeight="1">
      <c r="A1875" s="3"/>
      <c r="B1875" s="4"/>
      <c r="C1875" s="71"/>
      <c r="D1875" s="72"/>
      <c r="E1875" s="71"/>
      <c r="G1875" s="2"/>
      <c r="H1875" s="1"/>
    </row>
    <row r="1876" spans="1:8" ht="15" customHeight="1">
      <c r="A1876" s="3"/>
      <c r="B1876" s="4"/>
      <c r="C1876" s="71"/>
      <c r="D1876" s="72"/>
      <c r="E1876" s="71"/>
      <c r="G1876" s="2"/>
      <c r="H1876" s="1"/>
    </row>
    <row r="1877" spans="1:8" ht="15" customHeight="1">
      <c r="A1877" s="3"/>
      <c r="B1877" s="4"/>
      <c r="C1877" s="71"/>
      <c r="D1877" s="72"/>
      <c r="E1877" s="71"/>
      <c r="G1877" s="2"/>
      <c r="H1877" s="1"/>
    </row>
    <row r="1878" spans="1:8" ht="15" customHeight="1">
      <c r="A1878" s="3"/>
      <c r="B1878" s="4"/>
      <c r="C1878" s="71"/>
      <c r="D1878" s="72"/>
      <c r="E1878" s="71"/>
      <c r="G1878" s="2"/>
      <c r="H1878" s="1"/>
    </row>
    <row r="1879" spans="1:8" ht="15" customHeight="1">
      <c r="A1879" s="3"/>
      <c r="B1879" s="4"/>
      <c r="C1879" s="71"/>
      <c r="D1879" s="72"/>
      <c r="E1879" s="71"/>
      <c r="G1879" s="2"/>
      <c r="H1879" s="1"/>
    </row>
    <row r="1880" spans="1:8" ht="15" customHeight="1">
      <c r="A1880" s="3"/>
      <c r="B1880" s="4"/>
      <c r="C1880" s="71"/>
      <c r="D1880" s="72"/>
      <c r="E1880" s="71"/>
      <c r="G1880" s="2"/>
      <c r="H1880" s="1"/>
    </row>
    <row r="1881" spans="1:8" ht="15" customHeight="1">
      <c r="A1881" s="3"/>
      <c r="B1881" s="4"/>
      <c r="C1881" s="71"/>
      <c r="D1881" s="72"/>
      <c r="E1881" s="71"/>
      <c r="G1881" s="2"/>
      <c r="H1881" s="1"/>
    </row>
    <row r="1882" spans="1:8" ht="15" customHeight="1">
      <c r="A1882" s="3"/>
      <c r="B1882" s="4"/>
      <c r="C1882" s="71"/>
      <c r="D1882" s="72"/>
      <c r="E1882" s="71"/>
      <c r="G1882" s="2"/>
      <c r="H1882" s="1"/>
    </row>
    <row r="1883" spans="1:8" ht="15" customHeight="1">
      <c r="A1883" s="3"/>
      <c r="B1883" s="4"/>
      <c r="C1883" s="71"/>
      <c r="D1883" s="72"/>
      <c r="E1883" s="71"/>
      <c r="G1883" s="2"/>
      <c r="H1883" s="1"/>
    </row>
    <row r="1884" spans="1:8" ht="15" customHeight="1">
      <c r="A1884" s="3"/>
      <c r="B1884" s="4"/>
      <c r="C1884" s="71"/>
      <c r="D1884" s="72"/>
      <c r="E1884" s="71"/>
      <c r="G1884" s="2"/>
      <c r="H1884" s="1"/>
    </row>
    <row r="1885" spans="1:8" ht="15" customHeight="1">
      <c r="A1885" s="3"/>
      <c r="B1885" s="4"/>
      <c r="C1885" s="71"/>
      <c r="D1885" s="72"/>
      <c r="E1885" s="71"/>
      <c r="G1885" s="2"/>
      <c r="H1885" s="1"/>
    </row>
    <row r="1886" spans="1:8" ht="15" customHeight="1">
      <c r="A1886" s="3"/>
      <c r="B1886" s="4"/>
      <c r="C1886" s="71"/>
      <c r="D1886" s="72"/>
      <c r="E1886" s="71"/>
      <c r="G1886" s="2"/>
      <c r="H1886" s="1"/>
    </row>
    <row r="1887" spans="1:8" ht="15" customHeight="1">
      <c r="A1887" s="3"/>
      <c r="B1887" s="4"/>
      <c r="C1887" s="71"/>
      <c r="D1887" s="72"/>
      <c r="E1887" s="71"/>
      <c r="G1887" s="2"/>
      <c r="H1887" s="1"/>
    </row>
    <row r="1888" spans="1:8" ht="15" customHeight="1">
      <c r="A1888" s="3"/>
      <c r="B1888" s="4"/>
      <c r="C1888" s="71"/>
      <c r="D1888" s="72"/>
      <c r="E1888" s="71"/>
      <c r="G1888" s="2"/>
      <c r="H1888" s="1"/>
    </row>
    <row r="1889" spans="1:8" ht="15" customHeight="1">
      <c r="A1889" s="3"/>
      <c r="B1889" s="4"/>
      <c r="C1889" s="71"/>
      <c r="D1889" s="72"/>
      <c r="E1889" s="71"/>
      <c r="G1889" s="2"/>
      <c r="H1889" s="1"/>
    </row>
    <row r="1890" spans="1:8" ht="15" customHeight="1">
      <c r="A1890" s="3"/>
      <c r="B1890" s="4"/>
      <c r="C1890" s="71"/>
      <c r="D1890" s="72"/>
      <c r="E1890" s="71"/>
      <c r="G1890" s="2"/>
      <c r="H1890" s="1"/>
    </row>
    <row r="1891" spans="1:8" ht="15" customHeight="1">
      <c r="A1891" s="3"/>
      <c r="B1891" s="4"/>
      <c r="C1891" s="71"/>
      <c r="D1891" s="72"/>
      <c r="E1891" s="71"/>
      <c r="G1891" s="2"/>
      <c r="H1891" s="1"/>
    </row>
    <row r="1892" spans="1:8" ht="15" customHeight="1">
      <c r="A1892" s="3"/>
      <c r="B1892" s="4"/>
      <c r="C1892" s="71"/>
      <c r="D1892" s="72"/>
      <c r="E1892" s="71"/>
      <c r="G1892" s="2"/>
      <c r="H1892" s="1"/>
    </row>
    <row r="1893" spans="1:8" ht="15" customHeight="1">
      <c r="A1893" s="3"/>
      <c r="B1893" s="4"/>
      <c r="C1893" s="71"/>
      <c r="D1893" s="72"/>
      <c r="E1893" s="71"/>
      <c r="G1893" s="2"/>
      <c r="H1893" s="1"/>
    </row>
    <row r="1894" spans="1:8" ht="15" customHeight="1">
      <c r="A1894" s="3"/>
      <c r="B1894" s="4"/>
      <c r="C1894" s="71"/>
      <c r="D1894" s="72"/>
      <c r="E1894" s="71"/>
      <c r="G1894" s="2"/>
      <c r="H1894" s="1"/>
    </row>
    <row r="1895" spans="1:8" ht="15" customHeight="1">
      <c r="A1895" s="3"/>
      <c r="B1895" s="4"/>
      <c r="C1895" s="71"/>
      <c r="D1895" s="72"/>
      <c r="E1895" s="71"/>
      <c r="G1895" s="2"/>
      <c r="H1895" s="1"/>
    </row>
    <row r="1896" spans="1:8" ht="15" customHeight="1">
      <c r="A1896" s="3"/>
      <c r="B1896" s="4"/>
      <c r="C1896" s="71"/>
      <c r="D1896" s="72"/>
      <c r="E1896" s="71"/>
      <c r="G1896" s="2"/>
      <c r="H1896" s="1"/>
    </row>
    <row r="1897" spans="1:8" ht="15" customHeight="1">
      <c r="A1897" s="3"/>
      <c r="B1897" s="4"/>
      <c r="C1897" s="71"/>
      <c r="D1897" s="72"/>
      <c r="E1897" s="71"/>
      <c r="G1897" s="2"/>
      <c r="H1897" s="1"/>
    </row>
    <row r="1898" spans="1:8" ht="15" customHeight="1">
      <c r="A1898" s="3"/>
      <c r="B1898" s="4"/>
      <c r="C1898" s="71"/>
      <c r="D1898" s="72"/>
      <c r="E1898" s="71"/>
      <c r="G1898" s="2"/>
      <c r="H1898" s="1"/>
    </row>
    <row r="1899" spans="1:8" ht="15" customHeight="1">
      <c r="A1899" s="3"/>
      <c r="B1899" s="4"/>
      <c r="C1899" s="71"/>
      <c r="D1899" s="72"/>
      <c r="E1899" s="71"/>
      <c r="G1899" s="2"/>
      <c r="H1899" s="1"/>
    </row>
    <row r="1900" spans="1:8" ht="15" customHeight="1">
      <c r="A1900" s="3"/>
      <c r="B1900" s="4"/>
      <c r="C1900" s="71"/>
      <c r="D1900" s="72"/>
      <c r="E1900" s="71"/>
      <c r="G1900" s="2"/>
      <c r="H1900" s="1"/>
    </row>
    <row r="1901" spans="1:8" ht="15" customHeight="1">
      <c r="A1901" s="3"/>
      <c r="B1901" s="4"/>
      <c r="C1901" s="71"/>
      <c r="D1901" s="72"/>
      <c r="E1901" s="71"/>
      <c r="G1901" s="2"/>
      <c r="H1901" s="1"/>
    </row>
    <row r="1902" spans="1:8" ht="15" customHeight="1">
      <c r="A1902" s="3"/>
      <c r="B1902" s="4"/>
      <c r="C1902" s="71"/>
      <c r="D1902" s="72"/>
      <c r="E1902" s="71"/>
      <c r="G1902" s="2"/>
      <c r="H1902" s="1"/>
    </row>
    <row r="1903" spans="1:8" ht="15" customHeight="1">
      <c r="A1903" s="3"/>
      <c r="B1903" s="4"/>
      <c r="C1903" s="71"/>
      <c r="D1903" s="72"/>
      <c r="E1903" s="71"/>
      <c r="G1903" s="2"/>
      <c r="H1903" s="1"/>
    </row>
    <row r="1904" spans="1:8" ht="15" customHeight="1">
      <c r="A1904" s="3"/>
      <c r="B1904" s="4"/>
      <c r="C1904" s="71"/>
      <c r="D1904" s="72"/>
      <c r="E1904" s="71"/>
      <c r="G1904" s="2"/>
      <c r="H1904" s="1"/>
    </row>
    <row r="1905" spans="1:8" ht="15" customHeight="1">
      <c r="A1905" s="3"/>
      <c r="B1905" s="4"/>
      <c r="C1905" s="71"/>
      <c r="D1905" s="72"/>
      <c r="E1905" s="71"/>
      <c r="G1905" s="2"/>
      <c r="H1905" s="1"/>
    </row>
    <row r="1906" spans="1:8" ht="15" customHeight="1">
      <c r="A1906" s="3"/>
      <c r="B1906" s="4"/>
      <c r="C1906" s="71"/>
      <c r="D1906" s="72"/>
      <c r="E1906" s="71"/>
      <c r="G1906" s="2"/>
      <c r="H1906" s="1"/>
    </row>
    <row r="1907" spans="1:8" ht="15" customHeight="1">
      <c r="A1907" s="3"/>
      <c r="B1907" s="4"/>
      <c r="C1907" s="71"/>
      <c r="D1907" s="72"/>
      <c r="E1907" s="71"/>
      <c r="G1907" s="2"/>
      <c r="H1907" s="1"/>
    </row>
    <row r="1908" spans="1:8" ht="15" customHeight="1">
      <c r="A1908" s="3"/>
      <c r="B1908" s="4"/>
      <c r="C1908" s="71"/>
      <c r="D1908" s="72"/>
      <c r="E1908" s="71"/>
      <c r="G1908" s="2"/>
      <c r="H1908" s="1"/>
    </row>
    <row r="1909" spans="1:8" ht="15" customHeight="1">
      <c r="A1909" s="3"/>
      <c r="B1909" s="4"/>
      <c r="C1909" s="71"/>
      <c r="D1909" s="72"/>
      <c r="E1909" s="71"/>
      <c r="G1909" s="2"/>
      <c r="H1909" s="1"/>
    </row>
    <row r="1910" spans="1:8" ht="15" customHeight="1">
      <c r="A1910" s="3"/>
      <c r="B1910" s="4"/>
      <c r="C1910" s="71"/>
      <c r="D1910" s="72"/>
      <c r="E1910" s="71"/>
      <c r="G1910" s="2"/>
      <c r="H1910" s="1"/>
    </row>
    <row r="1911" spans="1:8" ht="15" customHeight="1">
      <c r="A1911" s="3"/>
      <c r="B1911" s="4"/>
      <c r="C1911" s="71"/>
      <c r="D1911" s="72"/>
      <c r="E1911" s="71"/>
      <c r="G1911" s="2"/>
      <c r="H1911" s="1"/>
    </row>
    <row r="1912" spans="1:8" ht="15" customHeight="1">
      <c r="A1912" s="3"/>
      <c r="B1912" s="4"/>
      <c r="C1912" s="71"/>
      <c r="D1912" s="72"/>
      <c r="E1912" s="71"/>
      <c r="G1912" s="2"/>
      <c r="H1912" s="1"/>
    </row>
    <row r="1913" spans="1:8" ht="15" customHeight="1">
      <c r="A1913" s="3"/>
      <c r="B1913" s="4"/>
      <c r="C1913" s="71"/>
      <c r="D1913" s="72"/>
      <c r="E1913" s="71"/>
      <c r="G1913" s="2"/>
      <c r="H1913" s="1"/>
    </row>
    <row r="1914" spans="1:8" ht="15" customHeight="1">
      <c r="A1914" s="3"/>
      <c r="B1914" s="4"/>
      <c r="C1914" s="71"/>
      <c r="D1914" s="72"/>
      <c r="E1914" s="71"/>
      <c r="G1914" s="2"/>
      <c r="H1914" s="1"/>
    </row>
    <row r="1915" spans="1:8" ht="15" customHeight="1">
      <c r="A1915" s="3"/>
      <c r="B1915" s="4"/>
      <c r="C1915" s="71"/>
      <c r="D1915" s="72"/>
      <c r="E1915" s="71"/>
      <c r="G1915" s="2"/>
      <c r="H1915" s="1"/>
    </row>
    <row r="1916" spans="1:8" ht="15" customHeight="1">
      <c r="A1916" s="3"/>
      <c r="B1916" s="4"/>
      <c r="C1916" s="71"/>
      <c r="D1916" s="72"/>
      <c r="E1916" s="71"/>
      <c r="G1916" s="2"/>
      <c r="H1916" s="1"/>
    </row>
    <row r="1917" spans="1:8" ht="15" customHeight="1">
      <c r="A1917" s="3"/>
      <c r="B1917" s="4"/>
      <c r="C1917" s="71"/>
      <c r="D1917" s="72"/>
      <c r="E1917" s="71"/>
      <c r="G1917" s="2"/>
      <c r="H1917" s="1"/>
    </row>
    <row r="1918" spans="1:8" ht="15" customHeight="1">
      <c r="A1918" s="3"/>
      <c r="B1918" s="4"/>
      <c r="C1918" s="71"/>
      <c r="D1918" s="72"/>
      <c r="E1918" s="71"/>
      <c r="G1918" s="2"/>
      <c r="H1918" s="1"/>
    </row>
    <row r="1919" spans="1:8" ht="15" customHeight="1">
      <c r="A1919" s="3"/>
      <c r="B1919" s="4"/>
      <c r="C1919" s="71"/>
      <c r="D1919" s="72"/>
      <c r="E1919" s="71"/>
      <c r="G1919" s="2"/>
      <c r="H1919" s="1"/>
    </row>
    <row r="1920" spans="1:8" ht="15" customHeight="1">
      <c r="A1920" s="3"/>
      <c r="B1920" s="4"/>
      <c r="C1920" s="71"/>
      <c r="D1920" s="72"/>
      <c r="E1920" s="71"/>
      <c r="G1920" s="2"/>
      <c r="H1920" s="1"/>
    </row>
    <row r="1921" spans="1:8" ht="15" customHeight="1">
      <c r="A1921" s="3"/>
      <c r="B1921" s="4"/>
      <c r="C1921" s="71"/>
      <c r="D1921" s="72"/>
      <c r="E1921" s="71"/>
      <c r="G1921" s="2"/>
      <c r="H1921" s="1"/>
    </row>
    <row r="1922" spans="1:8" ht="15" customHeight="1">
      <c r="A1922" s="3"/>
      <c r="B1922" s="4"/>
      <c r="C1922" s="71"/>
      <c r="D1922" s="72"/>
      <c r="E1922" s="71"/>
      <c r="G1922" s="2"/>
      <c r="H1922" s="1"/>
    </row>
    <row r="1923" spans="1:8" ht="15" customHeight="1">
      <c r="A1923" s="3"/>
      <c r="B1923" s="4"/>
      <c r="C1923" s="71"/>
      <c r="D1923" s="72"/>
      <c r="E1923" s="71"/>
      <c r="G1923" s="2"/>
      <c r="H1923" s="1"/>
    </row>
    <row r="1924" spans="1:8" ht="15" customHeight="1">
      <c r="A1924" s="3"/>
      <c r="B1924" s="4"/>
      <c r="C1924" s="71"/>
      <c r="D1924" s="72"/>
      <c r="E1924" s="71"/>
      <c r="G1924" s="2"/>
      <c r="H1924" s="1"/>
    </row>
    <row r="1925" spans="1:8" ht="15" customHeight="1">
      <c r="A1925" s="3"/>
      <c r="B1925" s="4"/>
      <c r="C1925" s="71"/>
      <c r="D1925" s="72"/>
      <c r="E1925" s="71"/>
      <c r="G1925" s="2"/>
      <c r="H1925" s="1"/>
    </row>
    <row r="1926" spans="1:8" ht="15" customHeight="1">
      <c r="A1926" s="3"/>
      <c r="B1926" s="4"/>
      <c r="C1926" s="71"/>
      <c r="D1926" s="72"/>
      <c r="E1926" s="71"/>
      <c r="G1926" s="2"/>
      <c r="H1926" s="1"/>
    </row>
    <row r="1927" spans="1:8" ht="15" customHeight="1">
      <c r="A1927" s="3"/>
      <c r="B1927" s="4"/>
      <c r="C1927" s="71"/>
      <c r="D1927" s="72"/>
      <c r="E1927" s="71"/>
      <c r="G1927" s="2"/>
      <c r="H1927" s="1"/>
    </row>
    <row r="1928" spans="1:8" ht="15" customHeight="1">
      <c r="A1928" s="3"/>
      <c r="B1928" s="4"/>
      <c r="C1928" s="71"/>
      <c r="D1928" s="72"/>
      <c r="E1928" s="71"/>
      <c r="G1928" s="2"/>
      <c r="H1928" s="1"/>
    </row>
    <row r="1929" spans="1:8" ht="15" customHeight="1">
      <c r="A1929" s="3"/>
      <c r="B1929" s="4"/>
      <c r="C1929" s="71"/>
      <c r="D1929" s="72"/>
      <c r="E1929" s="71"/>
      <c r="G1929" s="2"/>
      <c r="H1929" s="1"/>
    </row>
    <row r="1930" spans="1:8" ht="15" customHeight="1">
      <c r="A1930" s="3"/>
      <c r="B1930" s="4"/>
      <c r="C1930" s="71"/>
      <c r="D1930" s="72"/>
      <c r="E1930" s="71"/>
      <c r="G1930" s="2"/>
      <c r="H1930" s="1"/>
    </row>
    <row r="1931" spans="1:8" ht="15" customHeight="1">
      <c r="A1931" s="3"/>
      <c r="B1931" s="4"/>
      <c r="C1931" s="71"/>
      <c r="D1931" s="72"/>
      <c r="E1931" s="71"/>
      <c r="G1931" s="2"/>
      <c r="H1931" s="1"/>
    </row>
    <row r="1932" spans="1:8" ht="15" customHeight="1">
      <c r="A1932" s="3"/>
      <c r="B1932" s="4"/>
      <c r="C1932" s="71"/>
      <c r="D1932" s="72"/>
      <c r="E1932" s="71"/>
      <c r="G1932" s="2"/>
      <c r="H1932" s="1"/>
    </row>
    <row r="1933" spans="1:8" ht="15" customHeight="1">
      <c r="A1933" s="3"/>
      <c r="B1933" s="4"/>
      <c r="C1933" s="71"/>
      <c r="D1933" s="72"/>
      <c r="E1933" s="71"/>
      <c r="G1933" s="2"/>
      <c r="H1933" s="1"/>
    </row>
    <row r="1934" spans="1:8" ht="15" customHeight="1">
      <c r="A1934" s="3"/>
      <c r="B1934" s="4"/>
      <c r="C1934" s="71"/>
      <c r="D1934" s="72"/>
      <c r="E1934" s="71"/>
      <c r="G1934" s="2"/>
      <c r="H1934" s="1"/>
    </row>
    <row r="1935" spans="1:8" ht="15" customHeight="1">
      <c r="A1935" s="3"/>
      <c r="B1935" s="4"/>
      <c r="C1935" s="71"/>
      <c r="D1935" s="72"/>
      <c r="E1935" s="71"/>
      <c r="G1935" s="2"/>
      <c r="H1935" s="1"/>
    </row>
    <row r="1936" spans="1:8" ht="15" customHeight="1">
      <c r="A1936" s="3"/>
      <c r="B1936" s="4"/>
      <c r="C1936" s="71"/>
      <c r="D1936" s="72"/>
      <c r="E1936" s="71"/>
      <c r="G1936" s="2"/>
      <c r="H1936" s="1"/>
    </row>
    <row r="1937" spans="1:8" ht="15" customHeight="1">
      <c r="A1937" s="3"/>
      <c r="B1937" s="4"/>
      <c r="C1937" s="71"/>
      <c r="D1937" s="72"/>
      <c r="E1937" s="71"/>
      <c r="G1937" s="2"/>
      <c r="H1937" s="1"/>
    </row>
    <row r="1938" spans="1:8" ht="15" customHeight="1">
      <c r="A1938" s="3"/>
      <c r="B1938" s="4"/>
      <c r="C1938" s="71"/>
      <c r="D1938" s="72"/>
      <c r="E1938" s="71"/>
      <c r="G1938" s="2"/>
      <c r="H1938" s="1"/>
    </row>
    <row r="1939" spans="1:8" ht="15" customHeight="1">
      <c r="A1939" s="3"/>
      <c r="B1939" s="4"/>
      <c r="C1939" s="71"/>
      <c r="D1939" s="72"/>
      <c r="E1939" s="71"/>
      <c r="G1939" s="2"/>
      <c r="H1939" s="1"/>
    </row>
    <row r="1940" spans="1:8" ht="15" customHeight="1">
      <c r="A1940" s="3"/>
      <c r="B1940" s="4"/>
      <c r="C1940" s="71"/>
      <c r="D1940" s="72"/>
      <c r="E1940" s="71"/>
      <c r="G1940" s="2"/>
      <c r="H1940" s="1"/>
    </row>
    <row r="1941" spans="1:8" ht="15" customHeight="1">
      <c r="A1941" s="3"/>
      <c r="B1941" s="4"/>
      <c r="C1941" s="71"/>
      <c r="D1941" s="72"/>
      <c r="E1941" s="71"/>
      <c r="G1941" s="2"/>
      <c r="H1941" s="1"/>
    </row>
    <row r="1942" spans="1:8" ht="15" customHeight="1">
      <c r="A1942" s="3"/>
      <c r="B1942" s="4"/>
      <c r="C1942" s="71"/>
      <c r="D1942" s="72"/>
      <c r="E1942" s="71"/>
      <c r="G1942" s="2"/>
      <c r="H1942" s="1"/>
    </row>
    <row r="1943" spans="1:8" ht="15" customHeight="1">
      <c r="A1943" s="3"/>
      <c r="B1943" s="4"/>
      <c r="C1943" s="71"/>
      <c r="D1943" s="72"/>
      <c r="E1943" s="71"/>
      <c r="G1943" s="2"/>
      <c r="H1943" s="1"/>
    </row>
    <row r="1944" spans="1:8" ht="15" customHeight="1">
      <c r="A1944" s="3"/>
      <c r="B1944" s="4"/>
      <c r="C1944" s="71"/>
      <c r="D1944" s="72"/>
      <c r="E1944" s="71"/>
      <c r="G1944" s="2"/>
      <c r="H1944" s="1"/>
    </row>
    <row r="1945" spans="1:8" ht="15" customHeight="1">
      <c r="A1945" s="3"/>
      <c r="B1945" s="4"/>
      <c r="C1945" s="71"/>
      <c r="D1945" s="72"/>
      <c r="E1945" s="71"/>
      <c r="G1945" s="2"/>
      <c r="H1945" s="1"/>
    </row>
    <row r="1946" spans="1:8" ht="15" customHeight="1">
      <c r="A1946" s="3"/>
      <c r="B1946" s="4"/>
      <c r="C1946" s="71"/>
      <c r="D1946" s="72"/>
      <c r="E1946" s="71"/>
      <c r="G1946" s="2"/>
      <c r="H1946" s="1"/>
    </row>
    <row r="1947" spans="1:8" ht="15" customHeight="1">
      <c r="A1947" s="3"/>
      <c r="B1947" s="4"/>
      <c r="C1947" s="71"/>
      <c r="D1947" s="72"/>
      <c r="E1947" s="71"/>
      <c r="G1947" s="2"/>
      <c r="H1947" s="1"/>
    </row>
    <row r="1948" spans="1:8" ht="15" customHeight="1">
      <c r="A1948" s="3"/>
      <c r="B1948" s="4"/>
      <c r="C1948" s="71"/>
      <c r="D1948" s="72"/>
      <c r="E1948" s="71"/>
      <c r="G1948" s="2"/>
      <c r="H1948" s="1"/>
    </row>
    <row r="1949" spans="1:8" ht="15" customHeight="1">
      <c r="A1949" s="3"/>
      <c r="B1949" s="4"/>
      <c r="C1949" s="71"/>
      <c r="D1949" s="72"/>
      <c r="E1949" s="71"/>
      <c r="G1949" s="2"/>
      <c r="H1949" s="1"/>
    </row>
    <row r="1950" spans="1:8" ht="15" customHeight="1">
      <c r="A1950" s="3"/>
      <c r="B1950" s="4"/>
      <c r="C1950" s="71"/>
      <c r="D1950" s="72"/>
      <c r="E1950" s="71"/>
      <c r="G1950" s="2"/>
      <c r="H1950" s="1"/>
    </row>
    <row r="1951" spans="1:8" ht="15" customHeight="1">
      <c r="A1951" s="3"/>
      <c r="B1951" s="4"/>
      <c r="C1951" s="71"/>
      <c r="D1951" s="72"/>
      <c r="E1951" s="71"/>
      <c r="G1951" s="2"/>
      <c r="H1951" s="1"/>
    </row>
    <row r="1952" spans="1:8" ht="15" customHeight="1">
      <c r="A1952" s="3"/>
      <c r="B1952" s="4"/>
      <c r="C1952" s="71"/>
      <c r="D1952" s="72"/>
      <c r="E1952" s="71"/>
      <c r="G1952" s="2"/>
      <c r="H1952" s="1"/>
    </row>
    <row r="1953" spans="1:8" ht="15" customHeight="1">
      <c r="A1953" s="3"/>
      <c r="B1953" s="4"/>
      <c r="C1953" s="71"/>
      <c r="D1953" s="72"/>
      <c r="E1953" s="71"/>
      <c r="G1953" s="2"/>
      <c r="H1953" s="1"/>
    </row>
    <row r="1954" spans="1:8" ht="15" customHeight="1">
      <c r="A1954" s="3"/>
      <c r="B1954" s="4"/>
      <c r="C1954" s="71"/>
      <c r="D1954" s="72"/>
      <c r="E1954" s="71"/>
      <c r="G1954" s="2"/>
      <c r="H1954" s="1"/>
    </row>
    <row r="1955" spans="1:8" ht="15" customHeight="1">
      <c r="A1955" s="3"/>
      <c r="B1955" s="4"/>
      <c r="C1955" s="71"/>
      <c r="D1955" s="72"/>
      <c r="E1955" s="71"/>
      <c r="G1955" s="2"/>
      <c r="H1955" s="1"/>
    </row>
    <row r="1956" spans="1:8" ht="15" customHeight="1">
      <c r="A1956" s="3"/>
      <c r="B1956" s="4"/>
      <c r="C1956" s="71"/>
      <c r="D1956" s="72"/>
      <c r="E1956" s="71"/>
      <c r="G1956" s="2"/>
      <c r="H1956" s="1"/>
    </row>
    <row r="1957" spans="1:8" ht="15" customHeight="1">
      <c r="A1957" s="3"/>
      <c r="B1957" s="4"/>
      <c r="C1957" s="71"/>
      <c r="D1957" s="72"/>
      <c r="E1957" s="71"/>
      <c r="G1957" s="2"/>
      <c r="H1957" s="1"/>
    </row>
    <row r="1958" spans="1:8" ht="15" customHeight="1">
      <c r="A1958" s="3"/>
      <c r="B1958" s="4"/>
      <c r="C1958" s="71"/>
      <c r="D1958" s="72"/>
      <c r="E1958" s="71"/>
      <c r="G1958" s="2"/>
      <c r="H1958" s="1"/>
    </row>
    <row r="1959" spans="1:8" ht="15" customHeight="1">
      <c r="A1959" s="3"/>
      <c r="B1959" s="4"/>
      <c r="C1959" s="71"/>
      <c r="D1959" s="72"/>
      <c r="E1959" s="71"/>
      <c r="G1959" s="2"/>
      <c r="H1959" s="1"/>
    </row>
    <row r="1960" spans="1:8" ht="15" customHeight="1">
      <c r="A1960" s="3"/>
      <c r="B1960" s="4"/>
      <c r="C1960" s="71"/>
      <c r="D1960" s="72"/>
      <c r="E1960" s="71"/>
      <c r="G1960" s="2"/>
      <c r="H1960" s="1"/>
    </row>
    <row r="1961" spans="1:8" ht="15" customHeight="1">
      <c r="A1961" s="3"/>
      <c r="B1961" s="4"/>
      <c r="C1961" s="71"/>
      <c r="D1961" s="72"/>
      <c r="E1961" s="71"/>
      <c r="G1961" s="2"/>
      <c r="H1961" s="1"/>
    </row>
    <row r="1962" spans="1:8" ht="15" customHeight="1">
      <c r="A1962" s="3"/>
      <c r="B1962" s="4"/>
      <c r="C1962" s="71"/>
      <c r="D1962" s="72"/>
      <c r="E1962" s="71"/>
      <c r="G1962" s="2"/>
      <c r="H1962" s="1"/>
    </row>
    <row r="1963" spans="1:8" ht="15" customHeight="1">
      <c r="A1963" s="3"/>
      <c r="B1963" s="4"/>
      <c r="C1963" s="71"/>
      <c r="D1963" s="72"/>
      <c r="E1963" s="71"/>
      <c r="G1963" s="2"/>
      <c r="H1963" s="1"/>
    </row>
    <row r="1964" spans="1:8" ht="15" customHeight="1">
      <c r="A1964" s="3"/>
      <c r="B1964" s="4"/>
      <c r="C1964" s="71"/>
      <c r="D1964" s="72"/>
      <c r="E1964" s="71"/>
      <c r="G1964" s="2"/>
      <c r="H1964" s="1"/>
    </row>
    <row r="1965" spans="1:8" ht="15" customHeight="1">
      <c r="A1965" s="3"/>
      <c r="B1965" s="4"/>
      <c r="C1965" s="71"/>
      <c r="D1965" s="72"/>
      <c r="E1965" s="71"/>
      <c r="G1965" s="2"/>
      <c r="H1965" s="1"/>
    </row>
    <row r="1966" spans="1:8" ht="15" customHeight="1">
      <c r="A1966" s="3"/>
      <c r="B1966" s="4"/>
      <c r="C1966" s="71"/>
      <c r="D1966" s="72"/>
      <c r="E1966" s="71"/>
      <c r="G1966" s="2"/>
      <c r="H1966" s="1"/>
    </row>
    <row r="1967" spans="1:8" ht="15" customHeight="1">
      <c r="A1967" s="3"/>
      <c r="B1967" s="4"/>
      <c r="C1967" s="71"/>
      <c r="D1967" s="72"/>
      <c r="E1967" s="71"/>
      <c r="G1967" s="2"/>
      <c r="H1967" s="1"/>
    </row>
    <row r="1968" spans="1:8" ht="15" customHeight="1">
      <c r="A1968" s="3"/>
      <c r="B1968" s="4"/>
      <c r="C1968" s="71"/>
      <c r="D1968" s="72"/>
      <c r="E1968" s="71"/>
      <c r="G1968" s="2"/>
      <c r="H1968" s="1"/>
    </row>
    <row r="1969" spans="1:8" ht="15" customHeight="1">
      <c r="A1969" s="3"/>
      <c r="B1969" s="4"/>
      <c r="C1969" s="71"/>
      <c r="D1969" s="72"/>
      <c r="E1969" s="71"/>
      <c r="G1969" s="2"/>
      <c r="H1969" s="1"/>
    </row>
    <row r="1970" spans="1:8" ht="15" customHeight="1">
      <c r="A1970" s="3"/>
      <c r="B1970" s="4"/>
      <c r="C1970" s="71"/>
      <c r="D1970" s="72"/>
      <c r="E1970" s="71"/>
      <c r="G1970" s="2"/>
      <c r="H1970" s="1"/>
    </row>
    <row r="1971" spans="1:8" ht="15" customHeight="1">
      <c r="A1971" s="3"/>
      <c r="B1971" s="4"/>
      <c r="C1971" s="71"/>
      <c r="D1971" s="72"/>
      <c r="E1971" s="71"/>
      <c r="G1971" s="2"/>
      <c r="H1971" s="1"/>
    </row>
    <row r="1972" spans="1:8" ht="15" customHeight="1">
      <c r="A1972" s="3"/>
      <c r="B1972" s="4"/>
      <c r="C1972" s="71"/>
      <c r="D1972" s="72"/>
      <c r="E1972" s="71"/>
      <c r="G1972" s="2"/>
      <c r="H1972" s="1"/>
    </row>
    <row r="1973" spans="1:8" ht="15" customHeight="1">
      <c r="A1973" s="3"/>
      <c r="B1973" s="4"/>
      <c r="C1973" s="71"/>
      <c r="D1973" s="72"/>
      <c r="E1973" s="71"/>
      <c r="G1973" s="2"/>
      <c r="H1973" s="1"/>
    </row>
    <row r="1974" spans="1:8" ht="15" customHeight="1">
      <c r="A1974" s="3"/>
      <c r="B1974" s="4"/>
      <c r="C1974" s="71"/>
      <c r="D1974" s="72"/>
      <c r="E1974" s="71"/>
      <c r="G1974" s="2"/>
      <c r="H1974" s="1"/>
    </row>
    <row r="1975" spans="1:8" ht="15" customHeight="1">
      <c r="A1975" s="3"/>
      <c r="B1975" s="4"/>
      <c r="C1975" s="71"/>
      <c r="D1975" s="72"/>
      <c r="E1975" s="71"/>
      <c r="G1975" s="2"/>
      <c r="H1975" s="1"/>
    </row>
    <row r="1976" spans="1:8" ht="15" customHeight="1">
      <c r="A1976" s="3"/>
      <c r="B1976" s="4"/>
      <c r="C1976" s="71"/>
      <c r="D1976" s="72"/>
      <c r="E1976" s="71"/>
      <c r="G1976" s="2"/>
      <c r="H1976" s="1"/>
    </row>
    <row r="1977" spans="1:8" ht="15" customHeight="1">
      <c r="A1977" s="3"/>
      <c r="B1977" s="4"/>
      <c r="C1977" s="71"/>
      <c r="D1977" s="72"/>
      <c r="E1977" s="71"/>
      <c r="G1977" s="2"/>
      <c r="H1977" s="1"/>
    </row>
    <row r="1978" spans="1:8" ht="15" customHeight="1">
      <c r="A1978" s="3"/>
      <c r="B1978" s="4"/>
      <c r="C1978" s="71"/>
      <c r="D1978" s="72"/>
      <c r="E1978" s="71"/>
      <c r="G1978" s="2"/>
      <c r="H1978" s="1"/>
    </row>
    <row r="1979" spans="1:8" ht="15" customHeight="1">
      <c r="A1979" s="3"/>
      <c r="B1979" s="4"/>
      <c r="C1979" s="71"/>
      <c r="D1979" s="72"/>
      <c r="E1979" s="71"/>
      <c r="G1979" s="2"/>
      <c r="H1979" s="1"/>
    </row>
    <row r="1980" spans="1:8" ht="15" customHeight="1">
      <c r="A1980" s="3"/>
      <c r="B1980" s="4"/>
      <c r="C1980" s="71"/>
      <c r="D1980" s="72"/>
      <c r="E1980" s="71"/>
      <c r="G1980" s="2"/>
      <c r="H1980" s="1"/>
    </row>
    <row r="1981" spans="1:8" ht="15" customHeight="1">
      <c r="A1981" s="3"/>
      <c r="B1981" s="4"/>
      <c r="C1981" s="71"/>
      <c r="D1981" s="72"/>
      <c r="E1981" s="71"/>
      <c r="G1981" s="2"/>
      <c r="H1981" s="1"/>
    </row>
    <row r="1982" spans="1:8" ht="15" customHeight="1">
      <c r="A1982" s="3"/>
      <c r="B1982" s="4"/>
      <c r="C1982" s="71"/>
      <c r="D1982" s="72"/>
      <c r="E1982" s="71"/>
      <c r="G1982" s="2"/>
      <c r="H1982" s="1"/>
    </row>
    <row r="1983" spans="1:8" ht="15" customHeight="1">
      <c r="A1983" s="3"/>
      <c r="B1983" s="4"/>
      <c r="C1983" s="71"/>
      <c r="D1983" s="72"/>
      <c r="E1983" s="71"/>
      <c r="G1983" s="2"/>
      <c r="H1983" s="1"/>
    </row>
    <row r="1984" spans="1:8" ht="15" customHeight="1">
      <c r="A1984" s="3"/>
      <c r="B1984" s="4"/>
      <c r="C1984" s="71"/>
      <c r="D1984" s="72"/>
      <c r="E1984" s="71"/>
      <c r="G1984" s="2"/>
      <c r="H1984" s="1"/>
    </row>
    <row r="1985" spans="1:8" ht="15" customHeight="1">
      <c r="A1985" s="3"/>
      <c r="B1985" s="4"/>
      <c r="C1985" s="71"/>
      <c r="D1985" s="72"/>
      <c r="E1985" s="71"/>
      <c r="G1985" s="2"/>
      <c r="H1985" s="1"/>
    </row>
    <row r="1986" spans="1:8" ht="15" customHeight="1">
      <c r="A1986" s="3"/>
      <c r="B1986" s="4"/>
      <c r="C1986" s="71"/>
      <c r="D1986" s="72"/>
      <c r="E1986" s="71"/>
      <c r="G1986" s="2"/>
      <c r="H1986" s="1"/>
    </row>
    <row r="1987" spans="1:8" ht="15" customHeight="1">
      <c r="A1987" s="3"/>
      <c r="B1987" s="4"/>
      <c r="C1987" s="71"/>
      <c r="D1987" s="72"/>
      <c r="E1987" s="71"/>
      <c r="G1987" s="2"/>
      <c r="H1987" s="1"/>
    </row>
    <row r="1988" spans="1:8" ht="15" customHeight="1">
      <c r="A1988" s="3"/>
      <c r="B1988" s="4"/>
      <c r="C1988" s="71"/>
      <c r="D1988" s="72"/>
      <c r="E1988" s="71"/>
      <c r="G1988" s="2"/>
      <c r="H1988" s="1"/>
    </row>
    <row r="1989" spans="1:8" ht="15" customHeight="1">
      <c r="A1989" s="3"/>
      <c r="B1989" s="4"/>
      <c r="C1989" s="71"/>
      <c r="D1989" s="72"/>
      <c r="E1989" s="71"/>
      <c r="G1989" s="2"/>
      <c r="H1989" s="1"/>
    </row>
    <row r="1990" spans="1:8" ht="15" customHeight="1">
      <c r="A1990" s="3"/>
      <c r="B1990" s="4"/>
      <c r="C1990" s="71"/>
      <c r="D1990" s="72"/>
      <c r="E1990" s="71"/>
      <c r="G1990" s="2"/>
      <c r="H1990" s="1"/>
    </row>
    <row r="1991" spans="1:8" ht="15" customHeight="1">
      <c r="A1991" s="3"/>
      <c r="B1991" s="4"/>
      <c r="C1991" s="71"/>
      <c r="D1991" s="72"/>
      <c r="E1991" s="71"/>
      <c r="G1991" s="2"/>
      <c r="H1991" s="1"/>
    </row>
    <row r="1992" spans="1:8" ht="15" customHeight="1">
      <c r="A1992" s="3"/>
      <c r="B1992" s="4"/>
      <c r="C1992" s="71"/>
      <c r="D1992" s="72"/>
      <c r="E1992" s="71"/>
      <c r="G1992" s="2"/>
      <c r="H1992" s="1"/>
    </row>
    <row r="1993" spans="1:8" ht="15" customHeight="1">
      <c r="A1993" s="3"/>
      <c r="B1993" s="4"/>
      <c r="C1993" s="71"/>
      <c r="D1993" s="72"/>
      <c r="E1993" s="71"/>
      <c r="G1993" s="2"/>
      <c r="H1993" s="1"/>
    </row>
    <row r="1994" spans="1:8" ht="15" customHeight="1">
      <c r="A1994" s="3"/>
      <c r="B1994" s="4"/>
      <c r="C1994" s="71"/>
      <c r="D1994" s="72"/>
      <c r="E1994" s="71"/>
      <c r="G1994" s="2"/>
      <c r="H1994" s="1"/>
    </row>
    <row r="1995" spans="1:8" ht="15" customHeight="1">
      <c r="A1995" s="3"/>
      <c r="B1995" s="4"/>
      <c r="C1995" s="71"/>
      <c r="D1995" s="72"/>
      <c r="E1995" s="71"/>
      <c r="G1995" s="2"/>
      <c r="H1995" s="1"/>
    </row>
    <row r="1996" spans="1:8" ht="15" customHeight="1">
      <c r="A1996" s="3"/>
      <c r="B1996" s="4"/>
      <c r="C1996" s="71"/>
      <c r="D1996" s="72"/>
      <c r="E1996" s="71"/>
      <c r="G1996" s="2"/>
      <c r="H1996" s="1"/>
    </row>
    <row r="1997" spans="1:8" ht="15" customHeight="1">
      <c r="A1997" s="3"/>
      <c r="B1997" s="4"/>
      <c r="C1997" s="71"/>
      <c r="D1997" s="72"/>
      <c r="E1997" s="71"/>
      <c r="G1997" s="2"/>
      <c r="H1997" s="1"/>
    </row>
    <row r="1998" spans="1:8" ht="15" customHeight="1">
      <c r="A1998" s="3"/>
      <c r="B1998" s="4"/>
      <c r="C1998" s="71"/>
      <c r="D1998" s="72"/>
      <c r="E1998" s="71"/>
      <c r="G1998" s="2"/>
      <c r="H1998" s="1"/>
    </row>
    <row r="1999" spans="1:8" ht="15" customHeight="1">
      <c r="A1999" s="3"/>
      <c r="B1999" s="4"/>
      <c r="C1999" s="71"/>
      <c r="D1999" s="72"/>
      <c r="E1999" s="71"/>
      <c r="G1999" s="2"/>
      <c r="H1999" s="1"/>
    </row>
    <row r="2000" spans="1:8" ht="15" customHeight="1">
      <c r="A2000" s="3"/>
      <c r="B2000" s="4"/>
      <c r="C2000" s="71"/>
      <c r="D2000" s="72"/>
      <c r="E2000" s="71"/>
      <c r="G2000" s="2"/>
      <c r="H2000" s="1"/>
    </row>
    <row r="2001" spans="1:8" ht="15" customHeight="1">
      <c r="A2001" s="3"/>
      <c r="B2001" s="4"/>
      <c r="C2001" s="71"/>
      <c r="D2001" s="72"/>
      <c r="E2001" s="71"/>
      <c r="G2001" s="2"/>
      <c r="H2001" s="1"/>
    </row>
    <row r="2002" spans="1:8" ht="15" customHeight="1">
      <c r="A2002" s="3"/>
      <c r="B2002" s="4"/>
      <c r="C2002" s="71"/>
      <c r="D2002" s="72"/>
      <c r="E2002" s="71"/>
      <c r="G2002" s="2"/>
      <c r="H2002" s="1"/>
    </row>
    <row r="2003" spans="1:8" ht="15" customHeight="1">
      <c r="A2003" s="3"/>
      <c r="B2003" s="4"/>
      <c r="C2003" s="71"/>
      <c r="D2003" s="72"/>
      <c r="E2003" s="71"/>
      <c r="G2003" s="2"/>
      <c r="H2003" s="1"/>
    </row>
    <row r="2004" spans="1:8" ht="15" customHeight="1">
      <c r="A2004" s="3"/>
      <c r="B2004" s="4"/>
      <c r="C2004" s="71"/>
      <c r="D2004" s="72"/>
      <c r="E2004" s="71"/>
      <c r="G2004" s="2"/>
      <c r="H2004" s="1"/>
    </row>
    <row r="2005" spans="1:8" ht="15" customHeight="1">
      <c r="A2005" s="3"/>
      <c r="B2005" s="4"/>
      <c r="C2005" s="71"/>
      <c r="D2005" s="72"/>
      <c r="E2005" s="71"/>
      <c r="G2005" s="2"/>
      <c r="H2005" s="1"/>
    </row>
    <row r="2006" spans="1:8" ht="15" customHeight="1">
      <c r="A2006" s="3"/>
      <c r="B2006" s="4"/>
      <c r="C2006" s="71"/>
      <c r="D2006" s="72"/>
      <c r="E2006" s="71"/>
      <c r="G2006" s="2"/>
      <c r="H2006" s="1"/>
    </row>
    <row r="2007" spans="1:8" ht="15" customHeight="1">
      <c r="A2007" s="3"/>
      <c r="B2007" s="4"/>
      <c r="C2007" s="71"/>
      <c r="D2007" s="72"/>
      <c r="E2007" s="71"/>
      <c r="G2007" s="2"/>
      <c r="H2007" s="1"/>
    </row>
    <row r="2008" spans="1:8" ht="15" customHeight="1">
      <c r="A2008" s="3"/>
      <c r="B2008" s="4"/>
      <c r="C2008" s="71"/>
      <c r="D2008" s="72"/>
      <c r="E2008" s="71"/>
      <c r="G2008" s="2"/>
      <c r="H2008" s="1"/>
    </row>
    <row r="2009" spans="1:8" ht="15" customHeight="1">
      <c r="A2009" s="3"/>
      <c r="B2009" s="4"/>
      <c r="C2009" s="71"/>
      <c r="D2009" s="72"/>
      <c r="E2009" s="71"/>
      <c r="G2009" s="2"/>
      <c r="H2009" s="1"/>
    </row>
    <row r="2010" spans="1:8" ht="15" customHeight="1">
      <c r="A2010" s="3"/>
      <c r="B2010" s="4"/>
      <c r="C2010" s="71"/>
      <c r="D2010" s="72"/>
      <c r="E2010" s="71"/>
      <c r="G2010" s="2"/>
      <c r="H2010" s="1"/>
    </row>
    <row r="2011" spans="1:8" ht="15" customHeight="1">
      <c r="A2011" s="3"/>
      <c r="B2011" s="4"/>
      <c r="C2011" s="71"/>
      <c r="D2011" s="72"/>
      <c r="E2011" s="71"/>
      <c r="G2011" s="2"/>
      <c r="H2011" s="1"/>
    </row>
    <row r="2012" spans="1:8" ht="15" customHeight="1">
      <c r="A2012" s="3"/>
      <c r="B2012" s="4"/>
      <c r="C2012" s="71"/>
      <c r="D2012" s="72"/>
      <c r="E2012" s="71"/>
      <c r="G2012" s="2"/>
      <c r="H2012" s="1"/>
    </row>
    <row r="2013" spans="1:8" ht="15" customHeight="1">
      <c r="A2013" s="3"/>
      <c r="B2013" s="4"/>
      <c r="C2013" s="71"/>
      <c r="D2013" s="72"/>
      <c r="E2013" s="71"/>
      <c r="G2013" s="2"/>
      <c r="H2013" s="1"/>
    </row>
    <row r="2014" spans="1:8" ht="15" customHeight="1">
      <c r="A2014" s="3"/>
      <c r="B2014" s="4"/>
      <c r="C2014" s="71"/>
      <c r="D2014" s="72"/>
      <c r="E2014" s="71"/>
      <c r="G2014" s="2"/>
      <c r="H2014" s="1"/>
    </row>
    <row r="2015" spans="1:8" ht="15" customHeight="1">
      <c r="A2015" s="3"/>
      <c r="B2015" s="4"/>
      <c r="C2015" s="71"/>
      <c r="D2015" s="72"/>
      <c r="E2015" s="71"/>
      <c r="G2015" s="2"/>
      <c r="H2015" s="1"/>
    </row>
    <row r="2016" spans="1:8" ht="15" customHeight="1">
      <c r="A2016" s="3"/>
      <c r="B2016" s="4"/>
      <c r="C2016" s="71"/>
      <c r="D2016" s="72"/>
      <c r="E2016" s="71"/>
      <c r="G2016" s="2"/>
      <c r="H2016" s="1"/>
    </row>
    <row r="2017" spans="1:8" ht="15" customHeight="1">
      <c r="A2017" s="3"/>
      <c r="B2017" s="4"/>
      <c r="C2017" s="71"/>
      <c r="D2017" s="72"/>
      <c r="E2017" s="71"/>
      <c r="G2017" s="2"/>
      <c r="H2017" s="1"/>
    </row>
    <row r="2018" spans="1:8" ht="15" customHeight="1">
      <c r="A2018" s="3"/>
      <c r="B2018" s="4"/>
      <c r="C2018" s="71"/>
      <c r="D2018" s="72"/>
      <c r="E2018" s="71"/>
      <c r="G2018" s="2"/>
      <c r="H2018" s="1"/>
    </row>
    <row r="2019" spans="1:8" ht="15" customHeight="1">
      <c r="A2019" s="3"/>
      <c r="B2019" s="4"/>
      <c r="C2019" s="71"/>
      <c r="D2019" s="72"/>
      <c r="E2019" s="71"/>
      <c r="G2019" s="2"/>
      <c r="H2019" s="1"/>
    </row>
    <row r="2020" spans="1:8" ht="15" customHeight="1">
      <c r="A2020" s="3"/>
      <c r="B2020" s="4"/>
      <c r="C2020" s="71"/>
      <c r="D2020" s="72"/>
      <c r="E2020" s="71"/>
      <c r="G2020" s="2"/>
      <c r="H2020" s="1"/>
    </row>
    <row r="2021" spans="1:8" ht="15" customHeight="1">
      <c r="A2021" s="3"/>
      <c r="B2021" s="4"/>
      <c r="C2021" s="71"/>
      <c r="D2021" s="72"/>
      <c r="E2021" s="71"/>
      <c r="G2021" s="2"/>
      <c r="H2021" s="1"/>
    </row>
    <row r="2022" spans="1:8" ht="15" customHeight="1">
      <c r="A2022" s="3"/>
      <c r="B2022" s="4"/>
      <c r="C2022" s="71"/>
      <c r="D2022" s="72"/>
      <c r="E2022" s="71"/>
      <c r="G2022" s="2"/>
      <c r="H2022" s="1"/>
    </row>
    <row r="2023" spans="1:8" ht="15" customHeight="1">
      <c r="A2023" s="3"/>
      <c r="B2023" s="4"/>
      <c r="C2023" s="71"/>
      <c r="D2023" s="72"/>
      <c r="E2023" s="71"/>
      <c r="G2023" s="2"/>
      <c r="H2023" s="1"/>
    </row>
    <row r="2024" spans="1:8" ht="15" customHeight="1">
      <c r="A2024" s="3"/>
      <c r="B2024" s="4"/>
      <c r="C2024" s="71"/>
      <c r="D2024" s="72"/>
      <c r="E2024" s="71"/>
      <c r="G2024" s="2"/>
      <c r="H2024" s="1"/>
    </row>
    <row r="2025" spans="1:8" ht="15" customHeight="1">
      <c r="A2025" s="3"/>
      <c r="B2025" s="4"/>
      <c r="C2025" s="71"/>
      <c r="D2025" s="72"/>
      <c r="E2025" s="71"/>
      <c r="G2025" s="2"/>
      <c r="H2025" s="1"/>
    </row>
    <row r="2026" spans="1:8" ht="15" customHeight="1">
      <c r="A2026" s="3"/>
      <c r="B2026" s="4"/>
      <c r="C2026" s="71"/>
      <c r="D2026" s="72"/>
      <c r="E2026" s="71"/>
      <c r="G2026" s="2"/>
      <c r="H2026" s="1"/>
    </row>
    <row r="2027" spans="1:8" ht="15" customHeight="1">
      <c r="A2027" s="3"/>
      <c r="B2027" s="4"/>
      <c r="C2027" s="71"/>
      <c r="D2027" s="72"/>
      <c r="E2027" s="71"/>
      <c r="G2027" s="2"/>
      <c r="H2027" s="1"/>
    </row>
    <row r="2028" spans="1:8" ht="15" customHeight="1">
      <c r="A2028" s="3"/>
      <c r="B2028" s="4"/>
      <c r="C2028" s="71"/>
      <c r="D2028" s="72"/>
      <c r="E2028" s="71"/>
      <c r="G2028" s="2"/>
      <c r="H2028" s="1"/>
    </row>
    <row r="2029" spans="1:8" ht="15" customHeight="1">
      <c r="A2029" s="3"/>
      <c r="B2029" s="4"/>
      <c r="C2029" s="71"/>
      <c r="D2029" s="72"/>
      <c r="E2029" s="71"/>
      <c r="G2029" s="2"/>
      <c r="H2029" s="1"/>
    </row>
    <row r="2030" spans="1:8" ht="15" customHeight="1">
      <c r="A2030" s="3"/>
      <c r="B2030" s="4"/>
      <c r="C2030" s="71"/>
      <c r="D2030" s="72"/>
      <c r="E2030" s="71"/>
      <c r="G2030" s="2"/>
      <c r="H2030" s="1"/>
    </row>
    <row r="2031" spans="1:8" ht="15" customHeight="1">
      <c r="A2031" s="3"/>
      <c r="B2031" s="4"/>
      <c r="C2031" s="71"/>
      <c r="D2031" s="72"/>
      <c r="E2031" s="71"/>
      <c r="G2031" s="2"/>
      <c r="H2031" s="1"/>
    </row>
    <row r="2032" spans="1:8" ht="15" customHeight="1">
      <c r="A2032" s="3"/>
      <c r="B2032" s="4"/>
      <c r="C2032" s="71"/>
      <c r="D2032" s="72"/>
      <c r="E2032" s="71"/>
      <c r="G2032" s="2"/>
      <c r="H2032" s="1"/>
    </row>
    <row r="2033" spans="1:8" ht="15" customHeight="1">
      <c r="A2033" s="3"/>
      <c r="B2033" s="4"/>
      <c r="C2033" s="71"/>
      <c r="D2033" s="72"/>
      <c r="E2033" s="71"/>
      <c r="G2033" s="2"/>
      <c r="H2033" s="1"/>
    </row>
    <row r="2034" spans="1:8" ht="15" customHeight="1">
      <c r="A2034" s="3"/>
      <c r="B2034" s="4"/>
      <c r="C2034" s="71"/>
      <c r="D2034" s="72"/>
      <c r="E2034" s="71"/>
      <c r="G2034" s="2"/>
      <c r="H2034" s="1"/>
    </row>
    <row r="2035" spans="1:8" ht="15" customHeight="1">
      <c r="A2035" s="3"/>
      <c r="B2035" s="4"/>
      <c r="C2035" s="71"/>
      <c r="D2035" s="72"/>
      <c r="E2035" s="71"/>
      <c r="G2035" s="2"/>
      <c r="H2035" s="1"/>
    </row>
    <row r="2036" spans="1:8" ht="15" customHeight="1">
      <c r="A2036" s="3"/>
      <c r="B2036" s="4"/>
      <c r="C2036" s="71"/>
      <c r="D2036" s="72"/>
      <c r="E2036" s="71"/>
      <c r="G2036" s="2"/>
      <c r="H2036" s="1"/>
    </row>
    <row r="2037" spans="1:8" ht="15" customHeight="1">
      <c r="A2037" s="3"/>
      <c r="B2037" s="4"/>
      <c r="C2037" s="71"/>
      <c r="D2037" s="72"/>
      <c r="E2037" s="71"/>
      <c r="G2037" s="2"/>
      <c r="H2037" s="1"/>
    </row>
    <row r="2038" spans="1:8" ht="15" customHeight="1">
      <c r="A2038" s="3"/>
      <c r="B2038" s="4"/>
      <c r="C2038" s="71"/>
      <c r="D2038" s="72"/>
      <c r="E2038" s="71"/>
      <c r="G2038" s="2"/>
      <c r="H2038" s="1"/>
    </row>
    <row r="2039" spans="1:8" ht="15" customHeight="1">
      <c r="A2039" s="3"/>
      <c r="B2039" s="4"/>
      <c r="C2039" s="71"/>
      <c r="D2039" s="72"/>
      <c r="E2039" s="71"/>
      <c r="G2039" s="2"/>
      <c r="H2039" s="1"/>
    </row>
    <row r="2040" spans="1:8" ht="15" customHeight="1">
      <c r="A2040" s="3"/>
      <c r="B2040" s="4"/>
      <c r="C2040" s="71"/>
      <c r="D2040" s="72"/>
      <c r="E2040" s="71"/>
      <c r="G2040" s="2"/>
      <c r="H2040" s="1"/>
    </row>
    <row r="2041" spans="1:8" ht="15" customHeight="1">
      <c r="A2041" s="3"/>
      <c r="B2041" s="4"/>
      <c r="C2041" s="71"/>
      <c r="D2041" s="72"/>
      <c r="E2041" s="71"/>
      <c r="G2041" s="2"/>
      <c r="H2041" s="1"/>
    </row>
    <row r="2042" spans="1:8" ht="15" customHeight="1">
      <c r="A2042" s="3"/>
      <c r="B2042" s="4"/>
      <c r="C2042" s="71"/>
      <c r="D2042" s="72"/>
      <c r="E2042" s="71"/>
      <c r="G2042" s="2"/>
      <c r="H2042" s="1"/>
    </row>
    <row r="2043" spans="1:8" ht="15" customHeight="1">
      <c r="A2043" s="3"/>
      <c r="B2043" s="4"/>
      <c r="C2043" s="71"/>
      <c r="D2043" s="72"/>
      <c r="E2043" s="71"/>
      <c r="G2043" s="2"/>
      <c r="H2043" s="1"/>
    </row>
    <row r="2044" spans="1:8" ht="15" customHeight="1">
      <c r="A2044" s="3"/>
      <c r="B2044" s="4"/>
      <c r="C2044" s="71"/>
      <c r="D2044" s="72"/>
      <c r="E2044" s="71"/>
      <c r="G2044" s="2"/>
      <c r="H2044" s="1"/>
    </row>
    <row r="2045" spans="1:8" ht="15" customHeight="1">
      <c r="A2045" s="3"/>
      <c r="B2045" s="4"/>
      <c r="C2045" s="71"/>
      <c r="D2045" s="72"/>
      <c r="E2045" s="71"/>
      <c r="G2045" s="2"/>
      <c r="H2045" s="1"/>
    </row>
    <row r="2046" spans="1:8" ht="15" customHeight="1">
      <c r="A2046" s="3"/>
      <c r="B2046" s="4"/>
      <c r="C2046" s="71"/>
      <c r="D2046" s="72"/>
      <c r="E2046" s="71"/>
      <c r="G2046" s="2"/>
      <c r="H2046" s="1"/>
    </row>
    <row r="2047" spans="1:8" ht="15" customHeight="1">
      <c r="A2047" s="3"/>
      <c r="B2047" s="4"/>
      <c r="C2047" s="71"/>
      <c r="D2047" s="72"/>
      <c r="E2047" s="71"/>
      <c r="G2047" s="2"/>
      <c r="H2047" s="1"/>
    </row>
    <row r="2048" spans="1:8" ht="15" customHeight="1">
      <c r="A2048" s="3"/>
      <c r="B2048" s="4"/>
      <c r="C2048" s="71"/>
      <c r="D2048" s="72"/>
      <c r="E2048" s="71"/>
      <c r="G2048" s="2"/>
      <c r="H2048" s="1"/>
    </row>
    <row r="2049" spans="1:8" ht="15" customHeight="1">
      <c r="A2049" s="3"/>
      <c r="B2049" s="4"/>
      <c r="C2049" s="71"/>
      <c r="D2049" s="72"/>
      <c r="E2049" s="71"/>
      <c r="G2049" s="2"/>
      <c r="H2049" s="1"/>
    </row>
    <row r="2050" spans="1:8" ht="15" customHeight="1">
      <c r="A2050" s="3"/>
      <c r="B2050" s="4"/>
      <c r="C2050" s="71"/>
      <c r="D2050" s="72"/>
      <c r="E2050" s="71"/>
      <c r="G2050" s="2"/>
      <c r="H2050" s="1"/>
    </row>
    <row r="2051" spans="1:8" ht="15" customHeight="1">
      <c r="A2051" s="3"/>
      <c r="B2051" s="4"/>
      <c r="C2051" s="71"/>
      <c r="D2051" s="72"/>
      <c r="E2051" s="71"/>
      <c r="G2051" s="2"/>
      <c r="H2051" s="1"/>
    </row>
    <row r="2052" spans="1:8" ht="15" customHeight="1">
      <c r="A2052" s="3"/>
      <c r="B2052" s="4"/>
      <c r="C2052" s="71"/>
      <c r="D2052" s="72"/>
      <c r="E2052" s="71"/>
      <c r="G2052" s="2"/>
      <c r="H2052" s="1"/>
    </row>
    <row r="2053" spans="1:8" ht="15" customHeight="1">
      <c r="A2053" s="3"/>
      <c r="B2053" s="4"/>
      <c r="C2053" s="71"/>
      <c r="D2053" s="72"/>
      <c r="E2053" s="71"/>
      <c r="G2053" s="2"/>
      <c r="H2053" s="1"/>
    </row>
    <row r="2054" spans="1:8" ht="15" customHeight="1">
      <c r="A2054" s="3"/>
      <c r="B2054" s="4"/>
      <c r="C2054" s="71"/>
      <c r="D2054" s="72"/>
      <c r="E2054" s="71"/>
      <c r="G2054" s="2"/>
      <c r="H2054" s="1"/>
    </row>
    <row r="2055" spans="1:8" ht="15" customHeight="1">
      <c r="A2055" s="3"/>
      <c r="B2055" s="4"/>
      <c r="C2055" s="71"/>
      <c r="D2055" s="72"/>
      <c r="E2055" s="71"/>
      <c r="G2055" s="2"/>
      <c r="H2055" s="1"/>
    </row>
    <row r="2056" spans="1:8" ht="15" customHeight="1">
      <c r="A2056" s="3"/>
      <c r="B2056" s="4"/>
      <c r="C2056" s="71"/>
      <c r="D2056" s="72"/>
      <c r="E2056" s="71"/>
      <c r="G2056" s="2"/>
      <c r="H2056" s="1"/>
    </row>
    <row r="2057" spans="1:8" ht="15" customHeight="1">
      <c r="A2057" s="3"/>
      <c r="B2057" s="4"/>
      <c r="C2057" s="71"/>
      <c r="D2057" s="72"/>
      <c r="E2057" s="71"/>
      <c r="G2057" s="2"/>
      <c r="H2057" s="1"/>
    </row>
    <row r="2058" spans="1:8" ht="15" customHeight="1">
      <c r="A2058" s="3"/>
      <c r="B2058" s="4"/>
      <c r="C2058" s="71"/>
      <c r="D2058" s="72"/>
      <c r="E2058" s="71"/>
      <c r="G2058" s="2"/>
      <c r="H2058" s="1"/>
    </row>
    <row r="2059" spans="1:8" ht="15" customHeight="1">
      <c r="A2059" s="3"/>
      <c r="B2059" s="4"/>
      <c r="C2059" s="71"/>
      <c r="D2059" s="72"/>
      <c r="E2059" s="71"/>
      <c r="G2059" s="2"/>
      <c r="H2059" s="1"/>
    </row>
    <row r="2060" spans="1:8" ht="15" customHeight="1">
      <c r="A2060" s="3"/>
      <c r="B2060" s="4"/>
      <c r="C2060" s="71"/>
      <c r="D2060" s="72"/>
      <c r="E2060" s="71"/>
      <c r="G2060" s="2"/>
      <c r="H2060" s="1"/>
    </row>
    <row r="2061" spans="1:8" ht="15" customHeight="1">
      <c r="A2061" s="3"/>
      <c r="B2061" s="4"/>
      <c r="C2061" s="71"/>
      <c r="D2061" s="72"/>
      <c r="E2061" s="71"/>
      <c r="G2061" s="2"/>
      <c r="H2061" s="1"/>
    </row>
    <row r="2062" spans="1:8" ht="15" customHeight="1">
      <c r="A2062" s="3"/>
      <c r="B2062" s="4"/>
      <c r="C2062" s="71"/>
      <c r="D2062" s="72"/>
      <c r="E2062" s="71"/>
      <c r="G2062" s="2"/>
      <c r="H2062" s="1"/>
    </row>
    <row r="2063" spans="1:8" ht="15" customHeight="1">
      <c r="A2063" s="3"/>
      <c r="B2063" s="4"/>
      <c r="C2063" s="71"/>
      <c r="D2063" s="72"/>
      <c r="E2063" s="71"/>
      <c r="G2063" s="2"/>
      <c r="H2063" s="1"/>
    </row>
    <row r="2064" spans="1:8" ht="15" customHeight="1">
      <c r="A2064" s="3"/>
      <c r="B2064" s="4"/>
      <c r="C2064" s="71"/>
      <c r="D2064" s="72"/>
      <c r="E2064" s="71"/>
      <c r="G2064" s="2"/>
      <c r="H2064" s="1"/>
    </row>
    <row r="2065" spans="1:8" ht="15" customHeight="1">
      <c r="A2065" s="3"/>
      <c r="B2065" s="4"/>
      <c r="C2065" s="71"/>
      <c r="D2065" s="72"/>
      <c r="E2065" s="71"/>
      <c r="G2065" s="2"/>
      <c r="H2065" s="1"/>
    </row>
    <row r="2066" spans="1:8" ht="15" customHeight="1">
      <c r="A2066" s="3"/>
      <c r="B2066" s="4"/>
      <c r="C2066" s="71"/>
      <c r="D2066" s="72"/>
      <c r="E2066" s="71"/>
      <c r="G2066" s="2"/>
      <c r="H2066" s="1"/>
    </row>
    <row r="2067" spans="1:8" ht="15" customHeight="1">
      <c r="A2067" s="3"/>
      <c r="B2067" s="4"/>
      <c r="C2067" s="71"/>
      <c r="D2067" s="72"/>
      <c r="E2067" s="71"/>
      <c r="G2067" s="2"/>
      <c r="H2067" s="1"/>
    </row>
    <row r="2068" spans="1:8" ht="15" customHeight="1">
      <c r="A2068" s="3"/>
      <c r="B2068" s="4"/>
      <c r="C2068" s="71"/>
      <c r="D2068" s="72"/>
      <c r="E2068" s="71"/>
      <c r="G2068" s="2"/>
      <c r="H2068" s="1"/>
    </row>
    <row r="2069" spans="1:8" ht="15" customHeight="1">
      <c r="A2069" s="3"/>
      <c r="B2069" s="4"/>
      <c r="C2069" s="71"/>
      <c r="D2069" s="72"/>
      <c r="E2069" s="71"/>
      <c r="G2069" s="2"/>
      <c r="H2069" s="1"/>
    </row>
    <row r="2070" spans="1:8" ht="15" customHeight="1">
      <c r="A2070" s="3"/>
      <c r="B2070" s="4"/>
      <c r="C2070" s="71"/>
      <c r="D2070" s="72"/>
      <c r="E2070" s="71"/>
      <c r="G2070" s="2"/>
      <c r="H2070" s="1"/>
    </row>
    <row r="2071" spans="1:8" ht="15" customHeight="1">
      <c r="A2071" s="3"/>
      <c r="B2071" s="4"/>
      <c r="C2071" s="71"/>
      <c r="D2071" s="72"/>
      <c r="E2071" s="71"/>
      <c r="G2071" s="2"/>
      <c r="H2071" s="1"/>
    </row>
    <row r="2072" spans="1:8" ht="15" customHeight="1">
      <c r="A2072" s="3"/>
      <c r="B2072" s="4"/>
      <c r="C2072" s="71"/>
      <c r="D2072" s="72"/>
      <c r="E2072" s="71"/>
      <c r="G2072" s="2"/>
      <c r="H2072" s="1"/>
    </row>
    <row r="2073" spans="1:8" ht="15" customHeight="1">
      <c r="A2073" s="3"/>
      <c r="B2073" s="4"/>
      <c r="C2073" s="71"/>
      <c r="D2073" s="72"/>
      <c r="E2073" s="71"/>
      <c r="G2073" s="2"/>
      <c r="H2073" s="1"/>
    </row>
    <row r="2074" spans="1:8" ht="15" customHeight="1">
      <c r="A2074" s="3"/>
      <c r="B2074" s="4"/>
      <c r="C2074" s="71"/>
      <c r="D2074" s="72"/>
      <c r="E2074" s="71"/>
      <c r="G2074" s="2"/>
      <c r="H2074" s="1"/>
    </row>
    <row r="2075" spans="1:8" ht="15" customHeight="1">
      <c r="A2075" s="3"/>
      <c r="B2075" s="4"/>
      <c r="C2075" s="71"/>
      <c r="D2075" s="72"/>
      <c r="E2075" s="71"/>
      <c r="G2075" s="2"/>
      <c r="H2075" s="1"/>
    </row>
    <row r="2076" spans="1:8" ht="15" customHeight="1">
      <c r="A2076" s="3"/>
      <c r="B2076" s="4"/>
      <c r="C2076" s="71"/>
      <c r="D2076" s="72"/>
      <c r="E2076" s="71"/>
      <c r="G2076" s="2"/>
      <c r="H2076" s="1"/>
    </row>
    <row r="2077" spans="1:8" ht="15" customHeight="1">
      <c r="A2077" s="3"/>
      <c r="B2077" s="4"/>
      <c r="C2077" s="71"/>
      <c r="D2077" s="72"/>
      <c r="E2077" s="71"/>
      <c r="G2077" s="2"/>
      <c r="H2077" s="1"/>
    </row>
    <row r="2078" spans="1:8" ht="15" customHeight="1">
      <c r="A2078" s="3"/>
      <c r="B2078" s="4"/>
      <c r="C2078" s="71"/>
      <c r="D2078" s="72"/>
      <c r="E2078" s="71"/>
      <c r="G2078" s="2"/>
      <c r="H2078" s="1"/>
    </row>
    <row r="2079" spans="1:8" ht="15" customHeight="1">
      <c r="A2079" s="3"/>
      <c r="B2079" s="4"/>
      <c r="C2079" s="71"/>
      <c r="D2079" s="72"/>
      <c r="E2079" s="71"/>
      <c r="G2079" s="2"/>
      <c r="H2079" s="1"/>
    </row>
    <row r="2080" spans="1:8" ht="15" customHeight="1">
      <c r="A2080" s="3"/>
      <c r="B2080" s="4"/>
      <c r="C2080" s="71"/>
      <c r="D2080" s="72"/>
      <c r="E2080" s="71"/>
      <c r="G2080" s="2"/>
      <c r="H2080" s="1"/>
    </row>
    <row r="2081" spans="1:8" ht="15" customHeight="1">
      <c r="A2081" s="3"/>
      <c r="B2081" s="4"/>
      <c r="C2081" s="71"/>
      <c r="D2081" s="72"/>
      <c r="E2081" s="71"/>
      <c r="G2081" s="2"/>
      <c r="H2081" s="1"/>
    </row>
    <row r="2082" spans="1:8" ht="15" customHeight="1">
      <c r="A2082" s="3"/>
      <c r="B2082" s="4"/>
      <c r="C2082" s="71"/>
      <c r="D2082" s="72"/>
      <c r="E2082" s="71"/>
      <c r="G2082" s="2"/>
      <c r="H2082" s="1"/>
    </row>
    <row r="2083" spans="1:8" ht="15" customHeight="1">
      <c r="A2083" s="3"/>
      <c r="B2083" s="4"/>
      <c r="C2083" s="71"/>
      <c r="D2083" s="72"/>
      <c r="E2083" s="71"/>
      <c r="G2083" s="2"/>
      <c r="H2083" s="1"/>
    </row>
    <row r="2084" spans="1:8" ht="15" customHeight="1">
      <c r="A2084" s="3"/>
      <c r="B2084" s="4"/>
      <c r="C2084" s="71"/>
      <c r="D2084" s="72"/>
      <c r="E2084" s="71"/>
      <c r="G2084" s="2"/>
      <c r="H2084" s="1"/>
    </row>
    <row r="2085" spans="1:8" ht="15" customHeight="1">
      <c r="A2085" s="3"/>
      <c r="B2085" s="4"/>
      <c r="C2085" s="71"/>
      <c r="D2085" s="72"/>
      <c r="E2085" s="71"/>
      <c r="G2085" s="2"/>
      <c r="H2085" s="1"/>
    </row>
    <row r="2086" spans="1:8" ht="15" customHeight="1">
      <c r="A2086" s="3"/>
      <c r="B2086" s="4"/>
      <c r="C2086" s="71"/>
      <c r="D2086" s="72"/>
      <c r="E2086" s="71"/>
      <c r="G2086" s="2"/>
      <c r="H2086" s="1"/>
    </row>
    <row r="2087" spans="1:8" ht="15" customHeight="1">
      <c r="A2087" s="3"/>
      <c r="B2087" s="4"/>
      <c r="C2087" s="71"/>
      <c r="D2087" s="72"/>
      <c r="E2087" s="71"/>
      <c r="G2087" s="2"/>
      <c r="H2087" s="1"/>
    </row>
    <row r="2088" spans="1:8" ht="15" customHeight="1">
      <c r="A2088" s="3"/>
      <c r="B2088" s="4"/>
      <c r="C2088" s="71"/>
      <c r="D2088" s="72"/>
      <c r="E2088" s="71"/>
      <c r="G2088" s="2"/>
      <c r="H2088" s="1"/>
    </row>
    <row r="2089" spans="1:8" ht="15" customHeight="1">
      <c r="A2089" s="3"/>
      <c r="B2089" s="4"/>
      <c r="C2089" s="71"/>
      <c r="D2089" s="72"/>
      <c r="E2089" s="71"/>
      <c r="G2089" s="2"/>
      <c r="H2089" s="1"/>
    </row>
    <row r="2090" spans="1:8" ht="15" customHeight="1">
      <c r="A2090" s="3"/>
      <c r="B2090" s="4"/>
      <c r="C2090" s="71"/>
      <c r="D2090" s="72"/>
      <c r="E2090" s="71"/>
      <c r="G2090" s="2"/>
      <c r="H2090" s="1"/>
    </row>
    <row r="2091" spans="1:8" ht="15" customHeight="1">
      <c r="A2091" s="3"/>
      <c r="B2091" s="4"/>
      <c r="C2091" s="71"/>
      <c r="D2091" s="72"/>
      <c r="E2091" s="71"/>
      <c r="G2091" s="2"/>
      <c r="H2091" s="1"/>
    </row>
    <row r="2092" spans="1:8" ht="15" customHeight="1">
      <c r="A2092" s="3"/>
      <c r="B2092" s="4"/>
      <c r="C2092" s="71"/>
      <c r="D2092" s="72"/>
      <c r="E2092" s="71"/>
      <c r="G2092" s="2"/>
      <c r="H2092" s="1"/>
    </row>
    <row r="2093" spans="1:8" ht="15" customHeight="1">
      <c r="A2093" s="3"/>
      <c r="B2093" s="4"/>
      <c r="C2093" s="71"/>
      <c r="D2093" s="72"/>
      <c r="E2093" s="71"/>
      <c r="G2093" s="2"/>
      <c r="H2093" s="1"/>
    </row>
    <row r="2094" spans="1:8" ht="15" customHeight="1">
      <c r="A2094" s="3"/>
      <c r="B2094" s="4"/>
      <c r="C2094" s="71"/>
      <c r="D2094" s="72"/>
      <c r="E2094" s="71"/>
      <c r="G2094" s="2"/>
      <c r="H2094" s="1"/>
    </row>
    <row r="2095" spans="1:8" ht="15" customHeight="1">
      <c r="A2095" s="3"/>
      <c r="B2095" s="4"/>
      <c r="C2095" s="71"/>
      <c r="D2095" s="72"/>
      <c r="E2095" s="71"/>
      <c r="G2095" s="2"/>
      <c r="H2095" s="1"/>
    </row>
    <row r="2096" spans="1:8" ht="15" customHeight="1">
      <c r="A2096" s="3"/>
      <c r="B2096" s="4"/>
      <c r="C2096" s="71"/>
      <c r="D2096" s="72"/>
      <c r="E2096" s="71"/>
      <c r="G2096" s="2"/>
      <c r="H2096" s="1"/>
    </row>
    <row r="2097" spans="1:8" ht="15" customHeight="1">
      <c r="A2097" s="3"/>
      <c r="B2097" s="4"/>
      <c r="C2097" s="71"/>
      <c r="D2097" s="72"/>
      <c r="E2097" s="71"/>
      <c r="G2097" s="2"/>
      <c r="H2097" s="1"/>
    </row>
    <row r="2098" spans="1:8" ht="15" customHeight="1">
      <c r="A2098" s="3"/>
      <c r="B2098" s="4"/>
      <c r="C2098" s="71"/>
      <c r="D2098" s="72"/>
      <c r="E2098" s="71"/>
      <c r="G2098" s="2"/>
      <c r="H2098" s="1"/>
    </row>
    <row r="2099" spans="1:8" ht="15" customHeight="1">
      <c r="A2099" s="3"/>
      <c r="B2099" s="4"/>
      <c r="C2099" s="71"/>
      <c r="D2099" s="72"/>
      <c r="E2099" s="71"/>
      <c r="G2099" s="2"/>
      <c r="H2099" s="1"/>
    </row>
    <row r="2100" spans="1:8" ht="15" customHeight="1">
      <c r="A2100" s="3"/>
      <c r="B2100" s="4"/>
      <c r="C2100" s="71"/>
      <c r="D2100" s="72"/>
      <c r="E2100" s="71"/>
      <c r="G2100" s="2"/>
      <c r="H2100" s="1"/>
    </row>
    <row r="2101" spans="1:8" ht="15" customHeight="1">
      <c r="A2101" s="3"/>
      <c r="B2101" s="4"/>
      <c r="C2101" s="71"/>
      <c r="D2101" s="72"/>
      <c r="E2101" s="71"/>
      <c r="G2101" s="2"/>
      <c r="H2101" s="1"/>
    </row>
    <row r="2102" spans="1:8" ht="15" customHeight="1">
      <c r="A2102" s="3"/>
      <c r="B2102" s="4"/>
      <c r="C2102" s="71"/>
      <c r="D2102" s="72"/>
      <c r="E2102" s="71"/>
      <c r="G2102" s="2"/>
      <c r="H2102" s="1"/>
    </row>
    <row r="2103" spans="1:8" ht="15" customHeight="1">
      <c r="A2103" s="3"/>
      <c r="B2103" s="4"/>
      <c r="C2103" s="71"/>
      <c r="D2103" s="72"/>
      <c r="E2103" s="71"/>
      <c r="G2103" s="2"/>
      <c r="H2103" s="1"/>
    </row>
    <row r="2104" spans="1:8" ht="15" customHeight="1">
      <c r="A2104" s="3"/>
      <c r="B2104" s="4"/>
      <c r="C2104" s="71"/>
      <c r="D2104" s="72"/>
      <c r="E2104" s="71"/>
      <c r="G2104" s="2"/>
      <c r="H2104" s="1"/>
    </row>
    <row r="2105" spans="1:8" ht="15" customHeight="1">
      <c r="A2105" s="3"/>
      <c r="B2105" s="4"/>
      <c r="C2105" s="71"/>
      <c r="D2105" s="72"/>
      <c r="E2105" s="71"/>
      <c r="G2105" s="2"/>
      <c r="H2105" s="1"/>
    </row>
    <row r="2106" spans="1:8" ht="15" customHeight="1">
      <c r="A2106" s="3"/>
      <c r="B2106" s="4"/>
      <c r="C2106" s="71"/>
      <c r="D2106" s="72"/>
      <c r="E2106" s="71"/>
      <c r="G2106" s="2"/>
      <c r="H2106" s="1"/>
    </row>
    <row r="2107" spans="1:8" ht="15" customHeight="1">
      <c r="A2107" s="3"/>
      <c r="B2107" s="4"/>
      <c r="C2107" s="71"/>
      <c r="D2107" s="72"/>
      <c r="E2107" s="71"/>
      <c r="G2107" s="2"/>
      <c r="H2107" s="1"/>
    </row>
    <row r="2108" spans="1:8" ht="15" customHeight="1">
      <c r="A2108" s="3"/>
      <c r="B2108" s="4"/>
      <c r="C2108" s="71"/>
      <c r="D2108" s="72"/>
      <c r="E2108" s="71"/>
      <c r="G2108" s="2"/>
      <c r="H2108" s="1"/>
    </row>
    <row r="2109" spans="1:8" ht="15" customHeight="1">
      <c r="A2109" s="3"/>
      <c r="B2109" s="4"/>
      <c r="C2109" s="71"/>
      <c r="D2109" s="72"/>
      <c r="E2109" s="71"/>
      <c r="G2109" s="2"/>
      <c r="H2109" s="1"/>
    </row>
    <row r="2110" spans="1:8" ht="15" customHeight="1">
      <c r="A2110" s="3"/>
      <c r="B2110" s="4"/>
      <c r="C2110" s="71"/>
      <c r="D2110" s="72"/>
      <c r="E2110" s="71"/>
      <c r="G2110" s="2"/>
      <c r="H2110" s="1"/>
    </row>
    <row r="2111" spans="1:8" ht="15" customHeight="1">
      <c r="A2111" s="3"/>
      <c r="B2111" s="4"/>
      <c r="C2111" s="71"/>
      <c r="D2111" s="72"/>
      <c r="E2111" s="71"/>
      <c r="G2111" s="2"/>
      <c r="H2111" s="1"/>
    </row>
    <row r="2112" spans="1:8" ht="15" customHeight="1">
      <c r="A2112" s="3"/>
      <c r="B2112" s="4"/>
      <c r="C2112" s="71"/>
      <c r="D2112" s="72"/>
      <c r="E2112" s="71"/>
      <c r="G2112" s="2"/>
      <c r="H2112" s="1"/>
    </row>
    <row r="2113" spans="1:8" ht="15" customHeight="1">
      <c r="A2113" s="3"/>
      <c r="B2113" s="4"/>
      <c r="C2113" s="71"/>
      <c r="D2113" s="72"/>
      <c r="E2113" s="71"/>
      <c r="G2113" s="2"/>
      <c r="H2113" s="1"/>
    </row>
    <row r="2114" spans="1:8" ht="15" customHeight="1">
      <c r="A2114" s="3"/>
      <c r="B2114" s="4"/>
      <c r="C2114" s="71"/>
      <c r="D2114" s="72"/>
      <c r="E2114" s="71"/>
      <c r="G2114" s="2"/>
      <c r="H2114" s="1"/>
    </row>
    <row r="2115" spans="1:8" ht="15" customHeight="1">
      <c r="A2115" s="3"/>
      <c r="B2115" s="4"/>
      <c r="C2115" s="71"/>
      <c r="D2115" s="72"/>
      <c r="E2115" s="71"/>
      <c r="G2115" s="2"/>
      <c r="H2115" s="1"/>
    </row>
    <row r="2116" spans="1:8" ht="15" customHeight="1">
      <c r="A2116" s="3"/>
      <c r="B2116" s="4"/>
      <c r="C2116" s="71"/>
      <c r="D2116" s="72"/>
      <c r="E2116" s="71"/>
      <c r="G2116" s="2"/>
      <c r="H2116" s="1"/>
    </row>
    <row r="2117" spans="1:8" ht="15" customHeight="1">
      <c r="A2117" s="3"/>
      <c r="B2117" s="4"/>
      <c r="C2117" s="71"/>
      <c r="D2117" s="72"/>
      <c r="E2117" s="71"/>
      <c r="G2117" s="2"/>
      <c r="H2117" s="1"/>
    </row>
    <row r="2118" spans="1:8" ht="15" customHeight="1">
      <c r="A2118" s="3"/>
      <c r="B2118" s="4"/>
      <c r="C2118" s="71"/>
      <c r="D2118" s="72"/>
      <c r="E2118" s="71"/>
      <c r="G2118" s="2"/>
      <c r="H2118" s="1"/>
    </row>
    <row r="2119" spans="1:8" ht="15" customHeight="1">
      <c r="A2119" s="3"/>
      <c r="B2119" s="4"/>
      <c r="C2119" s="71"/>
      <c r="D2119" s="72"/>
      <c r="E2119" s="71"/>
      <c r="G2119" s="2"/>
      <c r="H2119" s="1"/>
    </row>
    <row r="2120" spans="1:8" ht="15" customHeight="1">
      <c r="A2120" s="3"/>
      <c r="B2120" s="4"/>
      <c r="C2120" s="71"/>
      <c r="D2120" s="72"/>
      <c r="E2120" s="71"/>
      <c r="G2120" s="2"/>
      <c r="H2120" s="1"/>
    </row>
    <row r="2121" spans="1:8" ht="15" customHeight="1">
      <c r="A2121" s="3"/>
      <c r="B2121" s="4"/>
      <c r="C2121" s="71"/>
      <c r="D2121" s="72"/>
      <c r="E2121" s="71"/>
      <c r="G2121" s="2"/>
      <c r="H2121" s="1"/>
    </row>
    <row r="2122" spans="1:8" ht="15" customHeight="1">
      <c r="A2122" s="3"/>
      <c r="B2122" s="4"/>
      <c r="C2122" s="71"/>
      <c r="D2122" s="72"/>
      <c r="E2122" s="71"/>
      <c r="G2122" s="2"/>
      <c r="H2122" s="1"/>
    </row>
    <row r="2123" spans="1:8" ht="15" customHeight="1">
      <c r="A2123" s="3"/>
      <c r="B2123" s="4"/>
      <c r="C2123" s="71"/>
      <c r="D2123" s="72"/>
      <c r="E2123" s="71"/>
      <c r="G2123" s="2"/>
      <c r="H2123" s="1"/>
    </row>
    <row r="2124" spans="1:8" ht="15" customHeight="1">
      <c r="A2124" s="3"/>
      <c r="B2124" s="4"/>
      <c r="C2124" s="71"/>
      <c r="D2124" s="72"/>
      <c r="E2124" s="71"/>
      <c r="G2124" s="2"/>
      <c r="H2124" s="1"/>
    </row>
    <row r="2125" spans="1:8" ht="15" customHeight="1">
      <c r="A2125" s="3"/>
      <c r="B2125" s="4"/>
      <c r="C2125" s="71"/>
      <c r="D2125" s="72"/>
      <c r="E2125" s="71"/>
      <c r="G2125" s="2"/>
      <c r="H2125" s="1"/>
    </row>
    <row r="2126" spans="1:8" ht="15" customHeight="1">
      <c r="A2126" s="3"/>
      <c r="B2126" s="4"/>
      <c r="C2126" s="71"/>
      <c r="D2126" s="72"/>
      <c r="E2126" s="71"/>
      <c r="G2126" s="2"/>
      <c r="H2126" s="1"/>
    </row>
    <row r="2127" spans="1:8" ht="15" customHeight="1">
      <c r="A2127" s="3"/>
      <c r="B2127" s="4"/>
      <c r="C2127" s="71"/>
      <c r="D2127" s="72"/>
      <c r="E2127" s="71"/>
      <c r="G2127" s="2"/>
      <c r="H2127" s="1"/>
    </row>
    <row r="2128" spans="1:8" ht="15" customHeight="1">
      <c r="A2128" s="3"/>
      <c r="B2128" s="4"/>
      <c r="C2128" s="71"/>
      <c r="D2128" s="72"/>
      <c r="E2128" s="71"/>
      <c r="G2128" s="2"/>
      <c r="H2128" s="1"/>
    </row>
    <row r="2129" spans="1:13" ht="15" customHeight="1">
      <c r="A2129" s="3"/>
      <c r="B2129" s="4"/>
      <c r="C2129" s="71"/>
      <c r="D2129" s="72"/>
      <c r="E2129" s="71"/>
      <c r="G2129" s="2"/>
      <c r="H2129" s="1"/>
    </row>
    <row r="2130" spans="1:13" ht="15" customHeight="1">
      <c r="A2130" s="3"/>
      <c r="B2130" s="4"/>
      <c r="C2130" s="71"/>
      <c r="D2130" s="72"/>
      <c r="E2130" s="71"/>
      <c r="G2130" s="2"/>
      <c r="H2130" s="1"/>
    </row>
    <row r="2131" spans="1:13" ht="15" customHeight="1">
      <c r="A2131" s="3"/>
      <c r="B2131" s="4"/>
      <c r="C2131" s="71"/>
      <c r="D2131" s="72"/>
      <c r="E2131" s="71"/>
      <c r="G2131" s="2"/>
      <c r="H2131" s="1"/>
    </row>
    <row r="2132" spans="1:13" ht="15" customHeight="1">
      <c r="A2132" s="3"/>
      <c r="B2132" s="4"/>
      <c r="C2132" s="71"/>
      <c r="D2132" s="72"/>
      <c r="E2132" s="71"/>
      <c r="G2132" s="2"/>
      <c r="H2132" s="1"/>
    </row>
    <row r="2133" spans="1:13" ht="15" customHeight="1">
      <c r="A2133" s="3"/>
      <c r="B2133" s="4"/>
      <c r="C2133" s="71"/>
      <c r="D2133" s="72"/>
      <c r="E2133" s="71"/>
      <c r="G2133" s="2"/>
      <c r="H2133" s="1"/>
    </row>
    <row r="2134" spans="1:13" ht="15" customHeight="1">
      <c r="A2134" s="3"/>
      <c r="B2134" s="4"/>
      <c r="C2134" s="71"/>
      <c r="D2134" s="72"/>
      <c r="E2134" s="71"/>
      <c r="G2134" s="2"/>
      <c r="H2134" s="1"/>
    </row>
    <row r="2135" spans="1:13" ht="15" customHeight="1">
      <c r="A2135" s="3"/>
      <c r="B2135" s="4"/>
      <c r="C2135" s="71"/>
      <c r="D2135" s="72"/>
      <c r="E2135" s="71"/>
      <c r="G2135" s="2"/>
      <c r="H2135" s="1"/>
    </row>
    <row r="2136" spans="1:13" ht="15" customHeight="1">
      <c r="A2136" s="3"/>
      <c r="B2136" s="4"/>
      <c r="C2136" s="71"/>
      <c r="D2136" s="72"/>
      <c r="E2136" s="71"/>
      <c r="G2136" s="2"/>
      <c r="H2136" s="1"/>
    </row>
    <row r="2137" spans="1:13" ht="15" customHeight="1">
      <c r="A2137" s="3"/>
      <c r="B2137" s="4"/>
      <c r="C2137" s="71"/>
      <c r="D2137" s="72"/>
      <c r="E2137" s="71"/>
      <c r="G2137" s="2"/>
      <c r="H2137" s="1"/>
    </row>
    <row r="2138" spans="1:13" ht="15" customHeight="1">
      <c r="A2138" s="3"/>
      <c r="B2138" s="4"/>
      <c r="C2138" s="71"/>
      <c r="D2138" s="72"/>
      <c r="E2138" s="71"/>
      <c r="G2138" s="2"/>
      <c r="H2138" s="1"/>
    </row>
    <row r="2139" spans="1:13" ht="15" customHeight="1">
      <c r="A2139" s="3"/>
      <c r="B2139" s="4"/>
      <c r="C2139" s="71"/>
      <c r="D2139" s="72"/>
      <c r="E2139" s="71"/>
      <c r="G2139" s="2"/>
      <c r="H2139" s="1"/>
    </row>
    <row r="2140" spans="1:13" ht="15" customHeight="1">
      <c r="A2140" s="3"/>
      <c r="B2140" s="4"/>
      <c r="C2140" s="71"/>
      <c r="D2140" s="72"/>
      <c r="E2140" s="71"/>
      <c r="G2140" s="2"/>
      <c r="H2140" s="1"/>
    </row>
    <row r="2141" spans="1:13" ht="15" customHeight="1">
      <c r="A2141" s="3"/>
      <c r="B2141" s="4"/>
      <c r="C2141" s="71"/>
      <c r="D2141" s="72"/>
      <c r="E2141" s="71"/>
      <c r="G2141" s="2"/>
      <c r="H2141" s="1"/>
    </row>
    <row r="2142" spans="1:13" ht="15" customHeight="1">
      <c r="A2142" s="3"/>
      <c r="B2142" s="4"/>
      <c r="C2142" s="71"/>
      <c r="D2142" s="72"/>
      <c r="E2142" s="71"/>
      <c r="G2142" s="2"/>
      <c r="H2142" s="1"/>
    </row>
    <row r="2143" spans="1:13" ht="15" customHeight="1">
      <c r="A2143" s="3"/>
      <c r="B2143" s="4"/>
      <c r="C2143" s="71"/>
      <c r="D2143" s="72"/>
      <c r="E2143" s="71"/>
      <c r="G2143" s="2"/>
      <c r="H2143" s="1"/>
      <c r="M2143" t="s">
        <v>107</v>
      </c>
    </row>
    <row r="2144" spans="1:13" ht="15" customHeight="1">
      <c r="A2144" s="3"/>
      <c r="B2144" s="4"/>
      <c r="C2144" s="71"/>
      <c r="D2144" s="72"/>
      <c r="E2144" s="71"/>
      <c r="G2144" s="2"/>
      <c r="H2144" s="1"/>
    </row>
    <row r="2145" spans="1:8" ht="15" customHeight="1">
      <c r="A2145" s="3"/>
      <c r="B2145" s="4"/>
      <c r="C2145" s="71"/>
      <c r="D2145" s="72"/>
      <c r="E2145" s="71"/>
      <c r="G2145" s="2"/>
      <c r="H2145" s="1"/>
    </row>
    <row r="2146" spans="1:8" ht="15" customHeight="1">
      <c r="A2146" s="3"/>
      <c r="B2146" s="4"/>
      <c r="C2146" s="71"/>
      <c r="D2146" s="72"/>
      <c r="E2146" s="71"/>
      <c r="G2146" s="2"/>
      <c r="H2146" s="1"/>
    </row>
    <row r="2147" spans="1:8" ht="15" customHeight="1">
      <c r="A2147" s="3"/>
      <c r="B2147" s="4"/>
      <c r="C2147" s="71"/>
      <c r="D2147" s="72"/>
      <c r="E2147" s="71"/>
      <c r="G2147" s="2"/>
      <c r="H2147" s="1"/>
    </row>
    <row r="2148" spans="1:8" ht="15" customHeight="1">
      <c r="A2148" s="3"/>
      <c r="B2148" s="4"/>
      <c r="C2148" s="71"/>
      <c r="D2148" s="72"/>
      <c r="E2148" s="71"/>
      <c r="G2148" s="2"/>
      <c r="H2148" s="1"/>
    </row>
    <row r="2149" spans="1:8" ht="15" customHeight="1">
      <c r="A2149" s="3"/>
      <c r="B2149" s="4"/>
      <c r="C2149" s="71"/>
      <c r="D2149" s="72"/>
      <c r="E2149" s="71"/>
      <c r="G2149" s="2"/>
      <c r="H2149" s="1"/>
    </row>
    <row r="2150" spans="1:8" ht="15" customHeight="1">
      <c r="A2150" s="3"/>
      <c r="B2150" s="4"/>
      <c r="C2150" s="71"/>
      <c r="D2150" s="72"/>
      <c r="E2150" s="71"/>
      <c r="G2150" s="2"/>
      <c r="H2150" s="1"/>
    </row>
    <row r="2151" spans="1:8" ht="15" customHeight="1">
      <c r="A2151" s="3"/>
      <c r="B2151" s="4"/>
      <c r="C2151" s="71"/>
      <c r="D2151" s="72"/>
      <c r="E2151" s="71"/>
      <c r="G2151" s="2"/>
      <c r="H2151" s="1"/>
    </row>
    <row r="2152" spans="1:8" ht="15" customHeight="1">
      <c r="A2152" s="3"/>
      <c r="B2152" s="4"/>
      <c r="C2152" s="71"/>
      <c r="D2152" s="72"/>
      <c r="E2152" s="71"/>
      <c r="G2152" s="2"/>
      <c r="H2152" s="1"/>
    </row>
    <row r="2153" spans="1:8" ht="15" customHeight="1">
      <c r="A2153" s="3"/>
      <c r="B2153" s="4"/>
      <c r="C2153" s="71"/>
      <c r="D2153" s="72"/>
      <c r="E2153" s="71"/>
      <c r="G2153" s="2"/>
      <c r="H2153" s="1"/>
    </row>
    <row r="2154" spans="1:8" ht="15" customHeight="1">
      <c r="A2154" s="3"/>
      <c r="B2154" s="4"/>
      <c r="C2154" s="71"/>
      <c r="D2154" s="72"/>
      <c r="E2154" s="71"/>
      <c r="G2154" s="2"/>
      <c r="H2154" s="1"/>
    </row>
    <row r="2155" spans="1:8" ht="15" customHeight="1">
      <c r="A2155" s="3"/>
      <c r="B2155" s="4"/>
      <c r="C2155" s="71"/>
      <c r="D2155" s="72"/>
      <c r="E2155" s="71"/>
      <c r="G2155" s="2"/>
      <c r="H2155" s="1"/>
    </row>
    <row r="2156" spans="1:8" ht="15" customHeight="1">
      <c r="A2156" s="3"/>
      <c r="B2156" s="4"/>
      <c r="C2156" s="71"/>
      <c r="D2156" s="72"/>
      <c r="E2156" s="71"/>
      <c r="G2156" s="2"/>
      <c r="H2156" s="1"/>
    </row>
    <row r="2157" spans="1:8" ht="15" customHeight="1">
      <c r="A2157" s="3"/>
      <c r="B2157" s="4"/>
      <c r="C2157" s="71"/>
      <c r="D2157" s="72"/>
      <c r="E2157" s="71"/>
      <c r="G2157" s="2"/>
      <c r="H2157" s="1"/>
    </row>
    <row r="2158" spans="1:8" ht="15" customHeight="1">
      <c r="A2158" s="3"/>
      <c r="B2158" s="4"/>
      <c r="C2158" s="71"/>
      <c r="D2158" s="72"/>
      <c r="E2158" s="71"/>
      <c r="G2158" s="2"/>
      <c r="H2158" s="1"/>
    </row>
    <row r="2159" spans="1:8" ht="15" customHeight="1">
      <c r="A2159" s="3"/>
      <c r="B2159" s="4"/>
      <c r="C2159" s="71"/>
      <c r="D2159" s="72"/>
      <c r="E2159" s="71"/>
      <c r="G2159" s="2"/>
      <c r="H2159" s="1"/>
    </row>
    <row r="2160" spans="1:8" ht="15" customHeight="1">
      <c r="A2160" s="3"/>
      <c r="B2160" s="4"/>
      <c r="C2160" s="71"/>
      <c r="D2160" s="72"/>
      <c r="E2160" s="71"/>
      <c r="G2160" s="2"/>
      <c r="H2160" s="1"/>
    </row>
    <row r="2161" spans="1:8" ht="15" customHeight="1">
      <c r="A2161" s="3"/>
      <c r="B2161" s="4"/>
      <c r="C2161" s="71"/>
      <c r="D2161" s="72"/>
      <c r="E2161" s="71"/>
      <c r="G2161" s="2"/>
      <c r="H2161" s="1"/>
    </row>
    <row r="2162" spans="1:8" ht="15" customHeight="1">
      <c r="A2162" s="3"/>
      <c r="B2162" s="4"/>
      <c r="C2162" s="71"/>
      <c r="D2162" s="72"/>
      <c r="E2162" s="71"/>
      <c r="G2162" s="2"/>
      <c r="H2162" s="1"/>
    </row>
    <row r="2163" spans="1:8" ht="15" customHeight="1">
      <c r="A2163" s="3"/>
      <c r="B2163" s="4"/>
      <c r="C2163" s="71"/>
      <c r="D2163" s="72"/>
      <c r="E2163" s="71"/>
      <c r="G2163" s="2"/>
      <c r="H2163" s="1"/>
    </row>
    <row r="2164" spans="1:8" ht="15" customHeight="1">
      <c r="A2164" s="3"/>
      <c r="B2164" s="4"/>
      <c r="C2164" s="71"/>
      <c r="D2164" s="72"/>
      <c r="E2164" s="71"/>
      <c r="G2164" s="2"/>
      <c r="H2164" s="1"/>
    </row>
    <row r="2165" spans="1:8" ht="15" customHeight="1">
      <c r="A2165" s="3"/>
      <c r="B2165" s="4"/>
      <c r="C2165" s="71"/>
      <c r="D2165" s="72"/>
      <c r="E2165" s="71"/>
      <c r="G2165" s="2"/>
      <c r="H2165" s="1"/>
    </row>
    <row r="2166" spans="1:8" ht="15" customHeight="1">
      <c r="A2166" s="3"/>
      <c r="B2166" s="4"/>
      <c r="C2166" s="71"/>
      <c r="D2166" s="72"/>
      <c r="E2166" s="71"/>
      <c r="G2166" s="2"/>
      <c r="H2166" s="1"/>
    </row>
    <row r="2167" spans="1:8" ht="15" customHeight="1">
      <c r="A2167" s="3"/>
      <c r="B2167" s="4"/>
      <c r="C2167" s="71"/>
      <c r="D2167" s="72"/>
      <c r="E2167" s="71"/>
      <c r="G2167" s="2"/>
      <c r="H2167" s="1"/>
    </row>
    <row r="2168" spans="1:8" ht="15" customHeight="1">
      <c r="A2168" s="3"/>
      <c r="B2168" s="4"/>
      <c r="C2168" s="71"/>
      <c r="D2168" s="72"/>
      <c r="E2168" s="71"/>
      <c r="G2168" s="2"/>
      <c r="H2168" s="1"/>
    </row>
    <row r="2169" spans="1:8" ht="15" customHeight="1">
      <c r="A2169" s="3"/>
      <c r="B2169" s="4"/>
      <c r="C2169" s="71"/>
      <c r="D2169" s="72"/>
      <c r="E2169" s="71"/>
      <c r="G2169" s="2"/>
      <c r="H2169" s="1"/>
    </row>
    <row r="2170" spans="1:8" ht="15" customHeight="1">
      <c r="A2170" s="3"/>
      <c r="B2170" s="4"/>
      <c r="C2170" s="71"/>
      <c r="D2170" s="72"/>
      <c r="E2170" s="71"/>
      <c r="G2170" s="2"/>
      <c r="H2170" s="1"/>
    </row>
    <row r="2171" spans="1:8" ht="15" customHeight="1">
      <c r="A2171" s="3"/>
      <c r="B2171" s="4"/>
      <c r="C2171" s="71"/>
      <c r="D2171" s="72"/>
      <c r="E2171" s="71"/>
      <c r="G2171" s="2"/>
      <c r="H2171" s="1"/>
    </row>
    <row r="2172" spans="1:8" ht="15" customHeight="1">
      <c r="A2172" s="3"/>
      <c r="B2172" s="4"/>
      <c r="C2172" s="71"/>
      <c r="D2172" s="72"/>
      <c r="E2172" s="71"/>
      <c r="G2172" s="2"/>
      <c r="H2172" s="1"/>
    </row>
    <row r="2173" spans="1:8" ht="15" customHeight="1">
      <c r="A2173" s="3"/>
      <c r="B2173" s="4"/>
      <c r="C2173" s="71"/>
      <c r="D2173" s="72"/>
      <c r="E2173" s="71"/>
      <c r="G2173" s="2"/>
      <c r="H2173" s="1"/>
    </row>
    <row r="2174" spans="1:8" ht="15" customHeight="1">
      <c r="A2174" s="3"/>
      <c r="B2174" s="4"/>
      <c r="C2174" s="71"/>
      <c r="D2174" s="72"/>
      <c r="E2174" s="71"/>
      <c r="G2174" s="2"/>
      <c r="H2174" s="1"/>
    </row>
    <row r="2175" spans="1:8" ht="15" customHeight="1">
      <c r="A2175" s="3"/>
      <c r="B2175" s="4"/>
      <c r="C2175" s="71"/>
      <c r="D2175" s="72"/>
      <c r="E2175" s="71"/>
      <c r="G2175" s="2"/>
      <c r="H2175" s="1"/>
    </row>
    <row r="2176" spans="1:8" ht="15" customHeight="1">
      <c r="A2176" s="3"/>
      <c r="B2176" s="4"/>
      <c r="C2176" s="71"/>
      <c r="D2176" s="72"/>
      <c r="E2176" s="71"/>
      <c r="G2176" s="2"/>
      <c r="H2176" s="1"/>
    </row>
    <row r="2177" spans="1:8" ht="15" customHeight="1">
      <c r="A2177" s="3"/>
      <c r="B2177" s="4"/>
      <c r="C2177" s="71"/>
      <c r="D2177" s="72"/>
      <c r="E2177" s="71"/>
      <c r="G2177" s="2"/>
      <c r="H2177" s="1"/>
    </row>
    <row r="2178" spans="1:8" ht="15" customHeight="1">
      <c r="A2178" s="3"/>
      <c r="B2178" s="4"/>
      <c r="C2178" s="71"/>
      <c r="D2178" s="72"/>
      <c r="E2178" s="71"/>
      <c r="G2178" s="2"/>
      <c r="H2178" s="1"/>
    </row>
    <row r="2179" spans="1:8" ht="15" customHeight="1">
      <c r="A2179" s="3"/>
      <c r="B2179" s="4"/>
      <c r="C2179" s="71"/>
      <c r="D2179" s="72"/>
      <c r="E2179" s="71"/>
      <c r="G2179" s="2"/>
      <c r="H2179" s="1"/>
    </row>
    <row r="2180" spans="1:8" ht="15" customHeight="1">
      <c r="A2180" s="3"/>
      <c r="B2180" s="4"/>
      <c r="C2180" s="71"/>
      <c r="D2180" s="72"/>
      <c r="E2180" s="71"/>
      <c r="G2180" s="2"/>
      <c r="H2180" s="1"/>
    </row>
    <row r="2181" spans="1:8" ht="15" customHeight="1">
      <c r="A2181" s="3"/>
      <c r="B2181" s="4"/>
      <c r="C2181" s="71"/>
      <c r="D2181" s="72"/>
      <c r="E2181" s="71"/>
      <c r="G2181" s="2"/>
      <c r="H2181" s="1"/>
    </row>
    <row r="2182" spans="1:8" ht="15" customHeight="1">
      <c r="A2182" s="3"/>
      <c r="B2182" s="4"/>
      <c r="C2182" s="71"/>
      <c r="D2182" s="72"/>
      <c r="E2182" s="71"/>
      <c r="G2182" s="2"/>
      <c r="H2182" s="1"/>
    </row>
    <row r="2183" spans="1:8" ht="15" customHeight="1">
      <c r="A2183" s="3"/>
      <c r="B2183" s="4"/>
      <c r="C2183" s="71"/>
      <c r="D2183" s="72"/>
      <c r="E2183" s="71"/>
      <c r="G2183" s="2"/>
      <c r="H2183" s="1"/>
    </row>
    <row r="2184" spans="1:8" ht="15" customHeight="1">
      <c r="A2184" s="3"/>
      <c r="B2184" s="4"/>
      <c r="C2184" s="71"/>
      <c r="D2184" s="72"/>
      <c r="E2184" s="71"/>
      <c r="G2184" s="2"/>
      <c r="H2184" s="1"/>
    </row>
    <row r="2185" spans="1:8" ht="15" customHeight="1">
      <c r="A2185" s="3"/>
      <c r="B2185" s="4"/>
      <c r="C2185" s="71"/>
      <c r="D2185" s="72"/>
      <c r="E2185" s="71"/>
      <c r="G2185" s="2"/>
      <c r="H2185" s="1"/>
    </row>
    <row r="2186" spans="1:8" ht="15" customHeight="1">
      <c r="A2186" s="3"/>
      <c r="B2186" s="4"/>
      <c r="C2186" s="71"/>
      <c r="D2186" s="72"/>
      <c r="E2186" s="71"/>
      <c r="G2186" s="2"/>
      <c r="H2186" s="1"/>
    </row>
    <row r="2187" spans="1:8" ht="15" customHeight="1">
      <c r="A2187" s="3"/>
      <c r="B2187" s="4"/>
      <c r="C2187" s="71"/>
      <c r="D2187" s="72"/>
      <c r="E2187" s="71"/>
      <c r="G2187" s="2"/>
      <c r="H2187" s="1"/>
    </row>
    <row r="2188" spans="1:8" ht="15" customHeight="1">
      <c r="A2188" s="3"/>
      <c r="B2188" s="4"/>
      <c r="C2188" s="71"/>
      <c r="D2188" s="72"/>
      <c r="E2188" s="71"/>
      <c r="G2188" s="2"/>
      <c r="H2188" s="1"/>
    </row>
    <row r="2189" spans="1:8" ht="15" customHeight="1">
      <c r="A2189" s="3"/>
      <c r="B2189" s="4"/>
      <c r="C2189" s="71"/>
      <c r="D2189" s="72"/>
      <c r="E2189" s="71"/>
      <c r="G2189" s="2"/>
      <c r="H2189" s="1"/>
    </row>
    <row r="2190" spans="1:8" ht="15" customHeight="1">
      <c r="A2190" s="3"/>
      <c r="B2190" s="4"/>
      <c r="C2190" s="71"/>
      <c r="D2190" s="72"/>
      <c r="E2190" s="71"/>
      <c r="G2190" s="2"/>
      <c r="H2190" s="1"/>
    </row>
    <row r="2191" spans="1:8" ht="15" customHeight="1">
      <c r="A2191" s="3"/>
      <c r="B2191" s="4"/>
      <c r="C2191" s="71"/>
      <c r="D2191" s="72"/>
      <c r="E2191" s="71"/>
      <c r="G2191" s="2"/>
      <c r="H2191" s="1"/>
    </row>
    <row r="2192" spans="1:8" ht="15" customHeight="1">
      <c r="A2192" s="3"/>
      <c r="B2192" s="4"/>
      <c r="C2192" s="71"/>
      <c r="D2192" s="72"/>
      <c r="E2192" s="71"/>
      <c r="G2192" s="2"/>
      <c r="H2192" s="1"/>
    </row>
    <row r="2193" spans="1:8" ht="15" customHeight="1">
      <c r="A2193" s="3"/>
      <c r="B2193" s="4"/>
      <c r="C2193" s="71"/>
      <c r="D2193" s="72"/>
      <c r="E2193" s="71"/>
      <c r="G2193" s="2"/>
      <c r="H2193" s="1"/>
    </row>
    <row r="2194" spans="1:8" ht="15" customHeight="1">
      <c r="A2194" s="3"/>
      <c r="B2194" s="4"/>
      <c r="C2194" s="71"/>
      <c r="D2194" s="72"/>
      <c r="E2194" s="71"/>
      <c r="G2194" s="2"/>
      <c r="H2194" s="1"/>
    </row>
    <row r="2195" spans="1:8" ht="15" customHeight="1">
      <c r="A2195" s="3"/>
      <c r="B2195" s="4"/>
      <c r="C2195" s="71"/>
      <c r="D2195" s="72"/>
      <c r="E2195" s="71"/>
      <c r="G2195" s="2"/>
      <c r="H2195" s="1"/>
    </row>
    <row r="2196" spans="1:8" ht="15" customHeight="1">
      <c r="A2196" s="3"/>
      <c r="B2196" s="4"/>
      <c r="C2196" s="71"/>
      <c r="D2196" s="72"/>
      <c r="E2196" s="71"/>
      <c r="G2196" s="2"/>
      <c r="H2196" s="1"/>
    </row>
    <row r="2197" spans="1:8" ht="15" customHeight="1">
      <c r="A2197" s="3"/>
      <c r="B2197" s="4"/>
      <c r="C2197" s="71"/>
      <c r="D2197" s="72"/>
      <c r="E2197" s="71"/>
      <c r="G2197" s="2"/>
      <c r="H2197" s="1"/>
    </row>
    <row r="2198" spans="1:8" ht="15" customHeight="1">
      <c r="A2198" s="3"/>
      <c r="B2198" s="4"/>
      <c r="C2198" s="71"/>
      <c r="D2198" s="72"/>
      <c r="E2198" s="71"/>
      <c r="G2198" s="2"/>
      <c r="H2198" s="1"/>
    </row>
    <row r="2199" spans="1:8" ht="15" customHeight="1">
      <c r="A2199" s="3"/>
      <c r="B2199" s="4"/>
      <c r="C2199" s="71"/>
      <c r="D2199" s="72"/>
      <c r="E2199" s="71"/>
      <c r="G2199" s="2"/>
      <c r="H2199" s="1"/>
    </row>
    <row r="2200" spans="1:8" ht="15" customHeight="1">
      <c r="A2200" s="3"/>
      <c r="B2200" s="4"/>
      <c r="C2200" s="71"/>
      <c r="D2200" s="72"/>
      <c r="E2200" s="71"/>
      <c r="G2200" s="2"/>
      <c r="H2200" s="1"/>
    </row>
    <row r="2201" spans="1:8" ht="15" customHeight="1">
      <c r="A2201" s="3"/>
      <c r="B2201" s="4"/>
      <c r="C2201" s="71"/>
      <c r="D2201" s="72"/>
      <c r="E2201" s="71"/>
      <c r="G2201" s="2"/>
      <c r="H2201" s="1"/>
    </row>
    <row r="2202" spans="1:8" ht="15" customHeight="1">
      <c r="A2202" s="3"/>
      <c r="B2202" s="4"/>
      <c r="C2202" s="71"/>
      <c r="D2202" s="72"/>
      <c r="E2202" s="71"/>
      <c r="G2202" s="2"/>
      <c r="H2202" s="1"/>
    </row>
    <row r="2203" spans="1:8" ht="15" customHeight="1">
      <c r="A2203" s="3"/>
      <c r="B2203" s="4"/>
      <c r="C2203" s="71"/>
      <c r="D2203" s="72"/>
      <c r="E2203" s="71"/>
      <c r="G2203" s="2"/>
      <c r="H2203" s="1"/>
    </row>
    <row r="2204" spans="1:8" ht="15" customHeight="1">
      <c r="A2204" s="3"/>
      <c r="B2204" s="4"/>
      <c r="C2204" s="71"/>
      <c r="D2204" s="72"/>
      <c r="E2204" s="71"/>
      <c r="G2204" s="2"/>
      <c r="H2204" s="1"/>
    </row>
    <row r="2205" spans="1:8" ht="15" customHeight="1">
      <c r="A2205" s="3"/>
      <c r="B2205" s="4"/>
      <c r="C2205" s="71"/>
      <c r="D2205" s="72"/>
      <c r="E2205" s="71"/>
      <c r="G2205" s="2"/>
      <c r="H2205" s="1"/>
    </row>
    <row r="2206" spans="1:8" ht="15" customHeight="1">
      <c r="A2206" s="3"/>
      <c r="B2206" s="4"/>
      <c r="C2206" s="71"/>
      <c r="D2206" s="72"/>
      <c r="E2206" s="71"/>
      <c r="G2206" s="2"/>
      <c r="H2206" s="1"/>
    </row>
    <row r="2207" spans="1:8" ht="15" customHeight="1">
      <c r="A2207" s="3"/>
      <c r="B2207" s="4"/>
      <c r="C2207" s="71"/>
      <c r="D2207" s="72"/>
      <c r="E2207" s="71"/>
      <c r="G2207" s="2"/>
      <c r="H2207" s="1"/>
    </row>
    <row r="2208" spans="1:8" ht="15" customHeight="1">
      <c r="A2208" s="3"/>
      <c r="B2208" s="4"/>
      <c r="C2208" s="71"/>
      <c r="D2208" s="72"/>
      <c r="E2208" s="71"/>
      <c r="G2208" s="2"/>
      <c r="H2208" s="1"/>
    </row>
    <row r="2209" spans="1:8" ht="15" customHeight="1">
      <c r="A2209" s="3"/>
      <c r="B2209" s="4"/>
      <c r="C2209" s="71"/>
      <c r="D2209" s="72"/>
      <c r="E2209" s="71"/>
      <c r="G2209" s="2"/>
      <c r="H2209" s="1"/>
    </row>
    <row r="2210" spans="1:8" ht="15" customHeight="1">
      <c r="A2210" s="3"/>
      <c r="B2210" s="4"/>
      <c r="C2210" s="71"/>
      <c r="D2210" s="72"/>
      <c r="E2210" s="71"/>
      <c r="G2210" s="2"/>
      <c r="H2210" s="1"/>
    </row>
    <row r="2211" spans="1:8" ht="15" customHeight="1">
      <c r="A2211" s="3"/>
      <c r="B2211" s="4"/>
      <c r="C2211" s="71"/>
      <c r="D2211" s="72"/>
      <c r="E2211" s="71"/>
      <c r="G2211" s="2"/>
      <c r="H2211" s="1"/>
    </row>
    <row r="2212" spans="1:8" ht="15" customHeight="1">
      <c r="A2212" s="3"/>
      <c r="B2212" s="4"/>
      <c r="C2212" s="71"/>
      <c r="D2212" s="72"/>
      <c r="E2212" s="71"/>
      <c r="G2212" s="2"/>
      <c r="H2212" s="1"/>
    </row>
    <row r="2213" spans="1:8" ht="15" customHeight="1">
      <c r="A2213" s="3"/>
      <c r="B2213" s="4"/>
      <c r="C2213" s="71"/>
      <c r="D2213" s="72"/>
      <c r="E2213" s="71"/>
      <c r="G2213" s="2"/>
      <c r="H2213" s="1"/>
    </row>
    <row r="2214" spans="1:8" ht="15" customHeight="1">
      <c r="A2214" s="3"/>
      <c r="B2214" s="4"/>
      <c r="C2214" s="71"/>
      <c r="D2214" s="72"/>
      <c r="E2214" s="71"/>
      <c r="G2214" s="2"/>
      <c r="H2214" s="1"/>
    </row>
    <row r="2215" spans="1:8" ht="15" customHeight="1">
      <c r="A2215" s="3"/>
      <c r="B2215" s="4"/>
      <c r="C2215" s="71"/>
      <c r="D2215" s="72"/>
      <c r="E2215" s="71"/>
      <c r="G2215" s="2"/>
      <c r="H2215" s="1"/>
    </row>
    <row r="2216" spans="1:8" ht="15" customHeight="1">
      <c r="A2216" s="3"/>
      <c r="B2216" s="4"/>
      <c r="C2216" s="71"/>
      <c r="D2216" s="72"/>
      <c r="E2216" s="71"/>
      <c r="G2216" s="2"/>
      <c r="H2216" s="1"/>
    </row>
    <row r="2217" spans="1:8" ht="15" customHeight="1">
      <c r="A2217" s="3"/>
      <c r="B2217" s="4"/>
      <c r="C2217" s="71"/>
      <c r="D2217" s="72"/>
      <c r="E2217" s="71"/>
      <c r="G2217" s="2"/>
      <c r="H2217" s="1"/>
    </row>
    <row r="2218" spans="1:8" ht="15" customHeight="1">
      <c r="A2218" s="3"/>
      <c r="B2218" s="4"/>
      <c r="C2218" s="71"/>
      <c r="D2218" s="72"/>
      <c r="E2218" s="71"/>
      <c r="G2218" s="2"/>
      <c r="H2218" s="1"/>
    </row>
    <row r="2219" spans="1:8" ht="15" customHeight="1">
      <c r="A2219" s="3"/>
      <c r="B2219" s="4"/>
      <c r="C2219" s="71"/>
      <c r="D2219" s="72"/>
      <c r="E2219" s="71"/>
      <c r="G2219" s="2"/>
      <c r="H2219" s="1"/>
    </row>
    <row r="2220" spans="1:8" ht="15" customHeight="1">
      <c r="A2220" s="3"/>
      <c r="B2220" s="4"/>
      <c r="C2220" s="71"/>
      <c r="D2220" s="72"/>
      <c r="E2220" s="71"/>
      <c r="G2220" s="2"/>
      <c r="H2220" s="1"/>
    </row>
    <row r="2221" spans="1:8" ht="15" customHeight="1">
      <c r="A2221" s="3"/>
      <c r="B2221" s="4"/>
      <c r="C2221" s="71"/>
      <c r="D2221" s="72"/>
      <c r="E2221" s="71"/>
      <c r="G2221" s="2"/>
      <c r="H2221" s="1"/>
    </row>
    <row r="2222" spans="1:8" ht="15" customHeight="1">
      <c r="A2222" s="3"/>
      <c r="B2222" s="4"/>
      <c r="C2222" s="71"/>
      <c r="D2222" s="72"/>
      <c r="E2222" s="71"/>
      <c r="G2222" s="2"/>
      <c r="H2222" s="1"/>
    </row>
    <row r="2223" spans="1:8" ht="15" customHeight="1">
      <c r="A2223" s="3"/>
      <c r="B2223" s="4"/>
      <c r="C2223" s="71"/>
      <c r="D2223" s="72"/>
      <c r="E2223" s="71"/>
      <c r="G2223" s="2"/>
      <c r="H2223" s="1"/>
    </row>
    <row r="2224" spans="1:8" ht="15" customHeight="1">
      <c r="A2224" s="3"/>
      <c r="B2224" s="4"/>
      <c r="C2224" s="71"/>
      <c r="D2224" s="72"/>
      <c r="E2224" s="71"/>
      <c r="G2224" s="2"/>
      <c r="H2224" s="1"/>
    </row>
    <row r="2225" spans="1:8" ht="15" customHeight="1">
      <c r="A2225" s="3"/>
      <c r="B2225" s="4"/>
      <c r="C2225" s="71"/>
      <c r="D2225" s="72"/>
      <c r="E2225" s="71"/>
      <c r="G2225" s="2"/>
      <c r="H2225" s="1"/>
    </row>
    <row r="2226" spans="1:8" ht="15" customHeight="1">
      <c r="A2226" s="3"/>
      <c r="B2226" s="4"/>
      <c r="C2226" s="71"/>
      <c r="D2226" s="72"/>
      <c r="E2226" s="71"/>
      <c r="G2226" s="2"/>
      <c r="H2226" s="1"/>
    </row>
    <row r="2227" spans="1:8" ht="15" customHeight="1">
      <c r="A2227" s="3"/>
      <c r="B2227" s="4"/>
      <c r="C2227" s="71"/>
      <c r="D2227" s="72"/>
      <c r="E2227" s="71"/>
      <c r="G2227" s="2"/>
      <c r="H2227" s="1"/>
    </row>
    <row r="2228" spans="1:8" ht="15" customHeight="1">
      <c r="A2228" s="3"/>
      <c r="B2228" s="4"/>
      <c r="C2228" s="71"/>
      <c r="D2228" s="72"/>
      <c r="E2228" s="71"/>
      <c r="G2228" s="2"/>
      <c r="H2228" s="1"/>
    </row>
    <row r="2229" spans="1:8" ht="15" customHeight="1">
      <c r="A2229" s="3"/>
      <c r="B2229" s="4"/>
      <c r="C2229" s="71"/>
      <c r="D2229" s="72"/>
      <c r="E2229" s="71"/>
      <c r="G2229" s="2"/>
      <c r="H2229" s="1"/>
    </row>
    <row r="2230" spans="1:8" ht="15" customHeight="1">
      <c r="A2230" s="3"/>
      <c r="B2230" s="4"/>
      <c r="C2230" s="71"/>
      <c r="D2230" s="72"/>
      <c r="E2230" s="71"/>
      <c r="G2230" s="2"/>
      <c r="H2230" s="1"/>
    </row>
    <row r="2231" spans="1:8" ht="15" customHeight="1">
      <c r="A2231" s="3"/>
      <c r="B2231" s="4"/>
      <c r="C2231" s="71"/>
      <c r="D2231" s="72"/>
      <c r="E2231" s="71"/>
      <c r="G2231" s="2"/>
      <c r="H2231" s="1"/>
    </row>
    <row r="2232" spans="1:8" ht="15" customHeight="1">
      <c r="A2232" s="3"/>
      <c r="B2232" s="4"/>
      <c r="C2232" s="71"/>
      <c r="D2232" s="72"/>
      <c r="E2232" s="71"/>
      <c r="G2232" s="2"/>
      <c r="H2232" s="1"/>
    </row>
    <row r="2233" spans="1:8" ht="15" customHeight="1">
      <c r="A2233" s="3"/>
      <c r="B2233" s="4"/>
      <c r="C2233" s="71"/>
      <c r="D2233" s="72"/>
      <c r="E2233" s="71"/>
      <c r="G2233" s="2"/>
      <c r="H2233" s="1"/>
    </row>
    <row r="2234" spans="1:8" ht="15" customHeight="1">
      <c r="A2234" s="3"/>
      <c r="B2234" s="4"/>
      <c r="C2234" s="71"/>
      <c r="D2234" s="72"/>
      <c r="E2234" s="71"/>
      <c r="G2234" s="2"/>
      <c r="H2234" s="1"/>
    </row>
    <row r="2235" spans="1:8" ht="15" customHeight="1">
      <c r="A2235" s="3"/>
      <c r="B2235" s="4"/>
      <c r="C2235" s="71"/>
      <c r="D2235" s="72"/>
      <c r="E2235" s="71"/>
      <c r="G2235" s="2"/>
      <c r="H2235" s="1"/>
    </row>
    <row r="2236" spans="1:8" ht="15" customHeight="1">
      <c r="A2236" s="3"/>
      <c r="B2236" s="4"/>
      <c r="C2236" s="71"/>
      <c r="D2236" s="72"/>
      <c r="E2236" s="71"/>
      <c r="G2236" s="2"/>
      <c r="H2236" s="1"/>
    </row>
    <row r="2237" spans="1:8" ht="15" customHeight="1">
      <c r="A2237" s="3"/>
      <c r="B2237" s="4"/>
      <c r="C2237" s="71"/>
      <c r="D2237" s="72"/>
      <c r="E2237" s="71"/>
      <c r="G2237" s="2"/>
      <c r="H2237" s="1"/>
    </row>
    <row r="2238" spans="1:8" ht="15" customHeight="1">
      <c r="A2238" s="3"/>
      <c r="B2238" s="4"/>
      <c r="C2238" s="71"/>
      <c r="D2238" s="72"/>
      <c r="E2238" s="71"/>
      <c r="G2238" s="2"/>
      <c r="H2238" s="1"/>
    </row>
    <row r="2239" spans="1:8" ht="15" customHeight="1">
      <c r="A2239" s="3"/>
      <c r="B2239" s="4"/>
      <c r="C2239" s="71"/>
      <c r="D2239" s="72"/>
      <c r="E2239" s="71"/>
      <c r="G2239" s="2"/>
      <c r="H2239" s="1"/>
    </row>
    <row r="2240" spans="1:8" ht="15" customHeight="1">
      <c r="A2240" s="3"/>
      <c r="B2240" s="4"/>
      <c r="C2240" s="71"/>
      <c r="D2240" s="72"/>
      <c r="E2240" s="71"/>
      <c r="G2240" s="2"/>
      <c r="H2240" s="1"/>
    </row>
    <row r="2241" spans="1:8" ht="15" customHeight="1">
      <c r="A2241" s="3"/>
      <c r="B2241" s="4"/>
      <c r="C2241" s="71"/>
      <c r="D2241" s="72"/>
      <c r="E2241" s="71"/>
      <c r="G2241" s="2"/>
      <c r="H2241" s="1"/>
    </row>
    <row r="2242" spans="1:8" ht="15" customHeight="1">
      <c r="A2242" s="3"/>
      <c r="B2242" s="4"/>
      <c r="C2242" s="71"/>
      <c r="D2242" s="72"/>
      <c r="E2242" s="71"/>
      <c r="G2242" s="2"/>
      <c r="H2242" s="1"/>
    </row>
    <row r="2243" spans="1:8" ht="15" customHeight="1">
      <c r="A2243" s="3"/>
      <c r="B2243" s="4"/>
      <c r="C2243" s="71"/>
      <c r="D2243" s="72"/>
      <c r="E2243" s="71"/>
      <c r="G2243" s="2"/>
      <c r="H2243" s="1"/>
    </row>
    <row r="2244" spans="1:8" ht="15" customHeight="1">
      <c r="A2244" s="3"/>
      <c r="B2244" s="4"/>
      <c r="C2244" s="71"/>
      <c r="D2244" s="72"/>
      <c r="E2244" s="71"/>
      <c r="G2244" s="2"/>
      <c r="H2244" s="1"/>
    </row>
    <row r="2245" spans="1:8" ht="15" customHeight="1">
      <c r="A2245" s="3"/>
      <c r="B2245" s="4"/>
      <c r="C2245" s="71"/>
      <c r="D2245" s="72"/>
      <c r="E2245" s="71"/>
      <c r="G2245" s="2"/>
      <c r="H2245" s="1"/>
    </row>
    <row r="2246" spans="1:8" ht="15" customHeight="1">
      <c r="A2246" s="3"/>
      <c r="B2246" s="4"/>
      <c r="C2246" s="71"/>
      <c r="D2246" s="72"/>
      <c r="E2246" s="71"/>
      <c r="G2246" s="2"/>
      <c r="H2246" s="1"/>
    </row>
    <row r="2247" spans="1:8" ht="15" customHeight="1">
      <c r="A2247" s="3"/>
      <c r="B2247" s="4"/>
      <c r="C2247" s="71"/>
      <c r="D2247" s="72"/>
      <c r="E2247" s="71"/>
      <c r="G2247" s="2"/>
      <c r="H2247" s="1"/>
    </row>
    <row r="2248" spans="1:8" ht="15" customHeight="1">
      <c r="A2248" s="3"/>
      <c r="B2248" s="4"/>
      <c r="C2248" s="71"/>
      <c r="D2248" s="72"/>
      <c r="E2248" s="71"/>
      <c r="G2248" s="2"/>
      <c r="H2248" s="1"/>
    </row>
    <row r="2249" spans="1:8" ht="15" customHeight="1">
      <c r="A2249" s="3"/>
      <c r="B2249" s="4"/>
      <c r="C2249" s="71"/>
      <c r="D2249" s="72"/>
      <c r="E2249" s="71"/>
      <c r="G2249" s="2"/>
      <c r="H2249" s="1"/>
    </row>
    <row r="2250" spans="1:8" ht="15" customHeight="1">
      <c r="A2250" s="3"/>
      <c r="B2250" s="4"/>
      <c r="C2250" s="71"/>
      <c r="D2250" s="72"/>
      <c r="E2250" s="71"/>
      <c r="G2250" s="2"/>
      <c r="H2250" s="1"/>
    </row>
    <row r="2251" spans="1:8" ht="15" customHeight="1">
      <c r="A2251" s="3"/>
      <c r="B2251" s="4"/>
      <c r="C2251" s="71"/>
      <c r="D2251" s="72"/>
      <c r="E2251" s="71"/>
      <c r="G2251" s="2"/>
      <c r="H2251" s="1"/>
    </row>
    <row r="2252" spans="1:8" ht="15" customHeight="1">
      <c r="A2252" s="3"/>
      <c r="B2252" s="4"/>
      <c r="C2252" s="71"/>
      <c r="D2252" s="72"/>
      <c r="E2252" s="71"/>
      <c r="G2252" s="2"/>
      <c r="H2252" s="1"/>
    </row>
    <row r="2253" spans="1:8" ht="15" customHeight="1">
      <c r="A2253" s="3"/>
      <c r="B2253" s="4"/>
      <c r="C2253" s="71"/>
      <c r="D2253" s="72"/>
      <c r="E2253" s="71"/>
      <c r="G2253" s="2"/>
      <c r="H2253" s="1"/>
    </row>
    <row r="2254" spans="1:8" ht="15" customHeight="1">
      <c r="A2254" s="3"/>
      <c r="B2254" s="4"/>
      <c r="C2254" s="71"/>
      <c r="D2254" s="72"/>
      <c r="E2254" s="71"/>
      <c r="G2254" s="2"/>
      <c r="H2254" s="1"/>
    </row>
    <row r="2255" spans="1:8" ht="15" customHeight="1">
      <c r="A2255" s="3"/>
      <c r="B2255" s="4"/>
      <c r="C2255" s="71"/>
      <c r="D2255" s="72"/>
      <c r="E2255" s="71"/>
      <c r="G2255" s="2"/>
      <c r="H2255" s="1"/>
    </row>
    <row r="2256" spans="1:8" ht="15" customHeight="1">
      <c r="A2256" s="3"/>
      <c r="B2256" s="4"/>
      <c r="C2256" s="71"/>
      <c r="D2256" s="72"/>
      <c r="E2256" s="71"/>
      <c r="G2256" s="2"/>
      <c r="H2256" s="1"/>
    </row>
    <row r="2257" spans="1:8" ht="15" customHeight="1">
      <c r="A2257" s="3"/>
      <c r="B2257" s="4"/>
      <c r="C2257" s="71"/>
      <c r="D2257" s="72"/>
      <c r="E2257" s="71"/>
      <c r="G2257" s="2"/>
      <c r="H2257" s="1"/>
    </row>
    <row r="2258" spans="1:8" ht="15" customHeight="1">
      <c r="A2258" s="3"/>
      <c r="B2258" s="4"/>
      <c r="C2258" s="71"/>
      <c r="D2258" s="72"/>
      <c r="E2258" s="71"/>
      <c r="G2258" s="2"/>
      <c r="H2258" s="1"/>
    </row>
    <row r="2259" spans="1:8" ht="15" customHeight="1">
      <c r="A2259" s="3"/>
      <c r="B2259" s="4"/>
      <c r="C2259" s="71"/>
      <c r="D2259" s="72"/>
      <c r="E2259" s="71"/>
      <c r="G2259" s="2"/>
      <c r="H2259" s="1"/>
    </row>
    <row r="2260" spans="1:8" ht="15" customHeight="1">
      <c r="A2260" s="3"/>
      <c r="B2260" s="4"/>
      <c r="C2260" s="71"/>
      <c r="D2260" s="72"/>
      <c r="E2260" s="71"/>
      <c r="G2260" s="2"/>
      <c r="H2260" s="1"/>
    </row>
    <row r="2261" spans="1:8" ht="15" customHeight="1">
      <c r="A2261" s="3"/>
      <c r="B2261" s="4"/>
      <c r="C2261" s="71"/>
      <c r="D2261" s="72"/>
      <c r="E2261" s="71"/>
      <c r="G2261" s="2"/>
      <c r="H2261" s="1"/>
    </row>
    <row r="2262" spans="1:8" ht="15" customHeight="1">
      <c r="A2262" s="3"/>
      <c r="B2262" s="4"/>
      <c r="C2262" s="71"/>
      <c r="D2262" s="72"/>
      <c r="E2262" s="71"/>
      <c r="G2262" s="2"/>
      <c r="H2262" s="1"/>
    </row>
    <row r="2263" spans="1:8" ht="15" customHeight="1">
      <c r="A2263" s="3"/>
      <c r="B2263" s="4"/>
      <c r="C2263" s="71"/>
      <c r="D2263" s="72"/>
      <c r="E2263" s="71"/>
      <c r="F2263" s="79"/>
      <c r="G2263" s="2"/>
      <c r="H2263" s="1"/>
    </row>
    <row r="2264" spans="1:8" ht="15" customHeight="1">
      <c r="A2264" s="3"/>
      <c r="B2264" s="4"/>
      <c r="C2264" s="71"/>
      <c r="D2264" s="72"/>
      <c r="E2264" s="71"/>
      <c r="G2264" s="2"/>
      <c r="H2264" s="1"/>
    </row>
    <row r="2265" spans="1:8" ht="15" customHeight="1">
      <c r="A2265" s="3"/>
      <c r="B2265" s="4"/>
      <c r="C2265" s="71"/>
      <c r="D2265" s="72"/>
      <c r="E2265" s="71"/>
      <c r="F2265" s="79"/>
      <c r="G2265" s="2"/>
      <c r="H2265" s="1"/>
    </row>
    <row r="2266" spans="1:8" ht="15" customHeight="1">
      <c r="A2266" s="3"/>
      <c r="B2266" s="4"/>
      <c r="C2266" s="71"/>
      <c r="D2266" s="72"/>
      <c r="E2266" s="71"/>
      <c r="F2266" s="79"/>
      <c r="G2266" s="2"/>
      <c r="H2266" s="1"/>
    </row>
    <row r="2267" spans="1:8" ht="15" customHeight="1">
      <c r="A2267" s="3"/>
      <c r="B2267" s="4"/>
      <c r="C2267" s="71"/>
      <c r="D2267" s="72"/>
      <c r="E2267" s="71"/>
      <c r="F2267" s="79"/>
      <c r="G2267" s="2"/>
      <c r="H2267" s="1"/>
    </row>
    <row r="2268" spans="1:8" ht="15" customHeight="1">
      <c r="A2268" s="3"/>
      <c r="B2268" s="4"/>
      <c r="C2268" s="71"/>
      <c r="D2268" s="72"/>
      <c r="E2268" s="71"/>
      <c r="F2268" s="79"/>
      <c r="G2268" s="2"/>
      <c r="H2268" s="1"/>
    </row>
    <row r="2269" spans="1:8" ht="15" customHeight="1">
      <c r="A2269" s="3"/>
      <c r="B2269" s="4"/>
      <c r="C2269" s="71"/>
      <c r="D2269" s="72"/>
      <c r="E2269" s="71"/>
      <c r="F2269" s="79"/>
      <c r="G2269" s="2"/>
      <c r="H2269" s="1"/>
    </row>
    <row r="2270" spans="1:8" ht="15" customHeight="1">
      <c r="A2270" s="3"/>
      <c r="B2270" s="4"/>
      <c r="C2270" s="71"/>
      <c r="D2270" s="72"/>
      <c r="E2270" s="71"/>
      <c r="F2270" s="79"/>
      <c r="G2270" s="2"/>
      <c r="H2270" s="1"/>
    </row>
    <row r="2271" spans="1:8" ht="15" customHeight="1">
      <c r="A2271" s="3"/>
      <c r="B2271" s="4"/>
      <c r="C2271" s="71"/>
      <c r="D2271" s="72"/>
      <c r="E2271" s="71"/>
      <c r="G2271" s="2"/>
      <c r="H2271" s="1"/>
    </row>
    <row r="2272" spans="1:8" ht="15" customHeight="1">
      <c r="A2272" s="3"/>
      <c r="B2272" s="4"/>
      <c r="C2272" s="71"/>
      <c r="D2272" s="72"/>
      <c r="E2272" s="71"/>
      <c r="G2272" s="2"/>
      <c r="H2272" s="1"/>
    </row>
    <row r="2273" spans="1:8" ht="15" customHeight="1">
      <c r="A2273" s="3"/>
      <c r="B2273" s="4"/>
      <c r="C2273" s="71"/>
      <c r="D2273" s="72"/>
      <c r="E2273" s="71"/>
      <c r="G2273" s="2"/>
      <c r="H2273" s="1"/>
    </row>
    <row r="2274" spans="1:8" ht="15" customHeight="1">
      <c r="A2274" s="3"/>
      <c r="B2274" s="4"/>
      <c r="C2274" s="71"/>
      <c r="D2274" s="72"/>
      <c r="E2274" s="71"/>
      <c r="G2274" s="2"/>
      <c r="H2274" s="1"/>
    </row>
    <row r="2275" spans="1:8" ht="15" customHeight="1">
      <c r="A2275" s="3"/>
      <c r="B2275" s="4"/>
      <c r="C2275" s="71"/>
      <c r="D2275" s="72"/>
      <c r="E2275" s="71"/>
      <c r="G2275" s="2"/>
      <c r="H2275" s="1"/>
    </row>
    <row r="2276" spans="1:8" ht="15" customHeight="1">
      <c r="A2276" s="3"/>
      <c r="B2276" s="4"/>
      <c r="C2276" s="71"/>
      <c r="D2276" s="72"/>
      <c r="E2276" s="71"/>
      <c r="G2276" s="2"/>
      <c r="H2276" s="1"/>
    </row>
    <row r="2277" spans="1:8" ht="15" customHeight="1">
      <c r="A2277" s="3"/>
      <c r="B2277" s="4"/>
      <c r="C2277" s="71"/>
      <c r="D2277" s="72"/>
      <c r="E2277" s="71"/>
      <c r="G2277" s="2"/>
      <c r="H2277" s="1"/>
    </row>
    <row r="2278" spans="1:8" ht="15" customHeight="1">
      <c r="A2278" s="3"/>
      <c r="B2278" s="4"/>
      <c r="C2278" s="71"/>
      <c r="D2278" s="72"/>
      <c r="E2278" s="71"/>
      <c r="G2278" s="2"/>
      <c r="H2278" s="1"/>
    </row>
    <row r="2279" spans="1:8" ht="15" customHeight="1">
      <c r="A2279" s="3"/>
      <c r="B2279" s="4"/>
      <c r="C2279" s="71"/>
      <c r="D2279" s="72"/>
      <c r="E2279" s="71"/>
      <c r="G2279" s="2"/>
      <c r="H2279" s="1"/>
    </row>
    <row r="2280" spans="1:8" ht="15" customHeight="1">
      <c r="A2280" s="3"/>
      <c r="B2280" s="4"/>
      <c r="C2280" s="71"/>
      <c r="D2280" s="72"/>
      <c r="E2280" s="71"/>
      <c r="G2280" s="2"/>
      <c r="H2280" s="1"/>
    </row>
    <row r="2281" spans="1:8" ht="15" customHeight="1">
      <c r="A2281" s="3"/>
      <c r="B2281" s="4"/>
      <c r="C2281" s="71"/>
      <c r="D2281" s="72"/>
      <c r="E2281" s="71"/>
      <c r="G2281" s="2"/>
      <c r="H2281" s="1"/>
    </row>
    <row r="2282" spans="1:8" ht="15" customHeight="1">
      <c r="A2282" s="3"/>
      <c r="B2282" s="4"/>
      <c r="C2282" s="71"/>
      <c r="D2282" s="72"/>
      <c r="E2282" s="71"/>
      <c r="G2282" s="2"/>
      <c r="H2282" s="1"/>
    </row>
    <row r="2283" spans="1:8" ht="15" customHeight="1">
      <c r="A2283" s="3"/>
      <c r="B2283" s="4"/>
      <c r="C2283" s="71"/>
      <c r="D2283" s="72"/>
      <c r="E2283" s="71"/>
      <c r="G2283" s="2"/>
      <c r="H2283" s="1"/>
    </row>
    <row r="2284" spans="1:8" ht="15" customHeight="1">
      <c r="A2284" s="3"/>
      <c r="B2284" s="4"/>
      <c r="C2284" s="71"/>
      <c r="D2284" s="72"/>
      <c r="E2284" s="71"/>
      <c r="G2284" s="2"/>
      <c r="H2284" s="1"/>
    </row>
    <row r="2285" spans="1:8" ht="15" customHeight="1">
      <c r="A2285" s="3"/>
      <c r="B2285" s="4"/>
      <c r="C2285" s="71"/>
      <c r="D2285" s="72"/>
      <c r="E2285" s="71"/>
      <c r="G2285" s="2"/>
      <c r="H2285" s="1"/>
    </row>
    <row r="2286" spans="1:8" ht="15" customHeight="1">
      <c r="A2286" s="3"/>
      <c r="B2286" s="4"/>
      <c r="C2286" s="71"/>
      <c r="D2286" s="72"/>
      <c r="E2286" s="71"/>
      <c r="G2286" s="2"/>
      <c r="H2286" s="1"/>
    </row>
    <row r="2287" spans="1:8" ht="15" customHeight="1">
      <c r="A2287" s="3"/>
      <c r="B2287" s="4"/>
      <c r="C2287" s="71"/>
      <c r="D2287" s="72"/>
      <c r="E2287" s="71"/>
      <c r="G2287" s="2"/>
      <c r="H2287" s="1"/>
    </row>
    <row r="2288" spans="1:8" ht="15" customHeight="1">
      <c r="A2288" s="3"/>
      <c r="B2288" s="4"/>
      <c r="C2288" s="71"/>
      <c r="D2288" s="72"/>
      <c r="E2288" s="71"/>
      <c r="G2288" s="2"/>
      <c r="H2288" s="1"/>
    </row>
    <row r="2289" spans="1:8" ht="15" customHeight="1">
      <c r="A2289" s="3"/>
      <c r="B2289" s="4"/>
      <c r="C2289" s="71"/>
      <c r="D2289" s="72"/>
      <c r="E2289" s="71"/>
      <c r="G2289" s="2"/>
      <c r="H2289" s="1"/>
    </row>
    <row r="2290" spans="1:8" ht="15" customHeight="1">
      <c r="A2290" s="3"/>
      <c r="B2290" s="4"/>
      <c r="C2290" s="71"/>
      <c r="D2290" s="72"/>
      <c r="E2290" s="71"/>
      <c r="G2290" s="2"/>
      <c r="H2290" s="1"/>
    </row>
    <row r="2291" spans="1:8" ht="15" customHeight="1">
      <c r="A2291" s="3"/>
      <c r="B2291" s="4"/>
      <c r="C2291" s="71"/>
      <c r="D2291" s="72"/>
      <c r="E2291" s="71"/>
      <c r="G2291" s="2"/>
      <c r="H2291" s="1"/>
    </row>
    <row r="2292" spans="1:8" ht="15" customHeight="1">
      <c r="A2292" s="3"/>
      <c r="B2292" s="4"/>
      <c r="C2292" s="71"/>
      <c r="D2292" s="72"/>
      <c r="E2292" s="71"/>
      <c r="G2292" s="2"/>
      <c r="H2292" s="1"/>
    </row>
    <row r="2293" spans="1:8" ht="15" customHeight="1">
      <c r="A2293" s="3"/>
      <c r="B2293" s="4"/>
      <c r="C2293" s="71"/>
      <c r="D2293" s="72"/>
      <c r="E2293" s="71"/>
      <c r="G2293" s="2"/>
      <c r="H2293" s="1"/>
    </row>
    <row r="2294" spans="1:8" ht="15" customHeight="1">
      <c r="A2294" s="3"/>
      <c r="B2294" s="4"/>
      <c r="C2294" s="71"/>
      <c r="D2294" s="72"/>
      <c r="E2294" s="71"/>
      <c r="G2294" s="2"/>
      <c r="H2294" s="1"/>
    </row>
    <row r="2295" spans="1:8" ht="15" customHeight="1">
      <c r="A2295" s="3"/>
      <c r="B2295" s="4"/>
      <c r="C2295" s="71"/>
      <c r="D2295" s="72"/>
      <c r="E2295" s="71"/>
      <c r="G2295" s="2"/>
      <c r="H2295" s="1"/>
    </row>
    <row r="2296" spans="1:8" ht="15" customHeight="1">
      <c r="A2296" s="3"/>
      <c r="B2296" s="4"/>
      <c r="C2296" s="71"/>
      <c r="D2296" s="72"/>
      <c r="E2296" s="71"/>
      <c r="G2296" s="2"/>
      <c r="H2296" s="1"/>
    </row>
    <row r="2297" spans="1:8" ht="15" customHeight="1">
      <c r="A2297" s="3"/>
      <c r="B2297" s="4"/>
      <c r="C2297" s="71"/>
      <c r="D2297" s="72"/>
      <c r="E2297" s="71"/>
      <c r="G2297" s="2"/>
      <c r="H2297" s="1"/>
    </row>
    <row r="2298" spans="1:8" ht="15" customHeight="1">
      <c r="A2298" s="3"/>
      <c r="B2298" s="4"/>
      <c r="C2298" s="71"/>
      <c r="D2298" s="72"/>
      <c r="E2298" s="71"/>
      <c r="G2298" s="2"/>
      <c r="H2298" s="1"/>
    </row>
    <row r="2299" spans="1:8" ht="15" customHeight="1">
      <c r="A2299" s="3"/>
      <c r="B2299" s="4"/>
      <c r="C2299" s="71"/>
      <c r="D2299" s="72"/>
      <c r="E2299" s="71"/>
      <c r="G2299" s="2"/>
      <c r="H2299" s="1"/>
    </row>
    <row r="2300" spans="1:8" ht="15" customHeight="1">
      <c r="A2300" s="3"/>
      <c r="B2300" s="4"/>
      <c r="C2300" s="71"/>
      <c r="D2300" s="72"/>
      <c r="E2300" s="71"/>
      <c r="G2300" s="2"/>
      <c r="H2300" s="1"/>
    </row>
    <row r="2301" spans="1:8" ht="15" customHeight="1">
      <c r="A2301" s="3"/>
      <c r="B2301" s="4"/>
      <c r="C2301" s="71"/>
      <c r="D2301" s="72"/>
      <c r="E2301" s="71"/>
      <c r="G2301" s="2"/>
      <c r="H2301" s="1"/>
    </row>
    <row r="2302" spans="1:8" ht="15" customHeight="1">
      <c r="A2302" s="3"/>
      <c r="B2302" s="4"/>
      <c r="C2302" s="71"/>
      <c r="D2302" s="72"/>
      <c r="E2302" s="71"/>
      <c r="G2302" s="2"/>
      <c r="H2302" s="1"/>
    </row>
    <row r="2303" spans="1:8" ht="15" customHeight="1">
      <c r="A2303" s="3"/>
      <c r="B2303" s="4"/>
      <c r="C2303" s="71"/>
      <c r="D2303" s="72"/>
      <c r="E2303" s="71"/>
      <c r="G2303" s="2"/>
      <c r="H2303" s="1"/>
    </row>
    <row r="2304" spans="1:8" ht="15" customHeight="1">
      <c r="A2304" s="3"/>
      <c r="B2304" s="4"/>
      <c r="C2304" s="71"/>
      <c r="D2304" s="72"/>
      <c r="E2304" s="71"/>
      <c r="G2304" s="2"/>
      <c r="H2304" s="1"/>
    </row>
    <row r="2305" spans="1:8" ht="15" customHeight="1">
      <c r="A2305" s="3"/>
      <c r="B2305" s="4"/>
      <c r="C2305" s="71"/>
      <c r="D2305" s="72"/>
      <c r="E2305" s="71"/>
      <c r="G2305" s="2"/>
      <c r="H2305" s="1"/>
    </row>
    <row r="2306" spans="1:8" ht="15" customHeight="1">
      <c r="A2306" s="3"/>
      <c r="B2306" s="4"/>
      <c r="C2306" s="71"/>
      <c r="D2306" s="72"/>
      <c r="E2306" s="71"/>
      <c r="G2306" s="2"/>
      <c r="H2306" s="1"/>
    </row>
    <row r="2307" spans="1:8" ht="15" customHeight="1">
      <c r="A2307" s="3"/>
      <c r="B2307" s="4"/>
      <c r="C2307" s="71"/>
      <c r="D2307" s="72"/>
      <c r="E2307" s="71"/>
      <c r="G2307" s="2"/>
      <c r="H2307" s="1"/>
    </row>
    <row r="2308" spans="1:8" ht="15" customHeight="1">
      <c r="A2308" s="3"/>
      <c r="B2308" s="4"/>
      <c r="C2308" s="71"/>
      <c r="D2308" s="72"/>
      <c r="E2308" s="71"/>
      <c r="G2308" s="2"/>
      <c r="H2308" s="1"/>
    </row>
    <row r="2309" spans="1:8" ht="15" customHeight="1">
      <c r="A2309" s="3"/>
      <c r="B2309" s="4"/>
      <c r="C2309" s="71"/>
      <c r="D2309" s="72"/>
      <c r="E2309" s="71"/>
      <c r="G2309" s="2"/>
      <c r="H2309" s="1"/>
    </row>
    <row r="2310" spans="1:8" ht="15" customHeight="1">
      <c r="A2310" s="3"/>
      <c r="B2310" s="4"/>
      <c r="C2310" s="71"/>
      <c r="D2310" s="72"/>
      <c r="E2310" s="71"/>
      <c r="G2310" s="2"/>
      <c r="H2310" s="1"/>
    </row>
    <row r="2311" spans="1:8" ht="15" customHeight="1">
      <c r="A2311" s="3"/>
      <c r="B2311" s="4"/>
      <c r="C2311" s="71"/>
      <c r="D2311" s="72"/>
      <c r="E2311" s="71"/>
      <c r="G2311" s="2"/>
      <c r="H2311" s="1"/>
    </row>
    <row r="2312" spans="1:8" ht="15" customHeight="1">
      <c r="A2312" s="3"/>
      <c r="B2312" s="4"/>
      <c r="C2312" s="71"/>
      <c r="D2312" s="72"/>
      <c r="E2312" s="71"/>
      <c r="G2312" s="2"/>
      <c r="H2312" s="1"/>
    </row>
    <row r="2313" spans="1:8" ht="15" customHeight="1">
      <c r="A2313" s="3"/>
      <c r="B2313" s="4"/>
      <c r="C2313" s="71"/>
      <c r="D2313" s="72"/>
      <c r="E2313" s="71"/>
      <c r="G2313" s="2"/>
      <c r="H2313" s="1"/>
    </row>
    <row r="2314" spans="1:8" ht="15" customHeight="1">
      <c r="A2314" s="3"/>
      <c r="B2314" s="4"/>
      <c r="C2314" s="71"/>
      <c r="D2314" s="72"/>
      <c r="E2314" s="71"/>
      <c r="G2314" s="2"/>
      <c r="H2314" s="1"/>
    </row>
    <row r="2315" spans="1:8" ht="15" customHeight="1">
      <c r="A2315" s="3"/>
      <c r="B2315" s="4"/>
      <c r="C2315" s="71"/>
      <c r="D2315" s="72"/>
      <c r="E2315" s="71"/>
      <c r="G2315" s="2"/>
      <c r="H2315" s="1"/>
    </row>
    <row r="2316" spans="1:8" ht="15" customHeight="1">
      <c r="A2316" s="3"/>
      <c r="B2316" s="4"/>
      <c r="C2316" s="71"/>
      <c r="D2316" s="72"/>
      <c r="E2316" s="71"/>
      <c r="G2316" s="2"/>
      <c r="H2316" s="1"/>
    </row>
    <row r="2317" spans="1:8" ht="15" customHeight="1">
      <c r="A2317" s="3"/>
      <c r="B2317" s="4"/>
      <c r="C2317" s="71"/>
      <c r="D2317" s="72"/>
      <c r="E2317" s="71"/>
      <c r="G2317" s="2"/>
      <c r="H2317" s="1"/>
    </row>
    <row r="2318" spans="1:8" ht="15" customHeight="1">
      <c r="A2318" s="3"/>
      <c r="B2318" s="4"/>
      <c r="C2318" s="71"/>
      <c r="D2318" s="72"/>
      <c r="E2318" s="71"/>
      <c r="G2318" s="2"/>
      <c r="H2318" s="1"/>
    </row>
    <row r="2319" spans="1:8" ht="15" customHeight="1">
      <c r="A2319" s="3"/>
      <c r="B2319" s="4"/>
      <c r="C2319" s="71"/>
      <c r="D2319" s="72"/>
      <c r="E2319" s="71"/>
      <c r="G2319" s="2"/>
      <c r="H2319" s="1"/>
    </row>
    <row r="2320" spans="1:8" ht="15" customHeight="1">
      <c r="A2320" s="3"/>
      <c r="B2320" s="4"/>
      <c r="C2320" s="71"/>
      <c r="D2320" s="72"/>
      <c r="E2320" s="71"/>
      <c r="G2320" s="2"/>
      <c r="H2320" s="1"/>
    </row>
    <row r="2321" spans="1:8" ht="15" customHeight="1">
      <c r="A2321" s="3"/>
      <c r="B2321" s="4"/>
      <c r="C2321" s="71"/>
      <c r="D2321" s="72"/>
      <c r="E2321" s="71"/>
      <c r="G2321" s="2"/>
      <c r="H2321" s="1"/>
    </row>
    <row r="2322" spans="1:8" ht="15" customHeight="1">
      <c r="A2322" s="3"/>
      <c r="B2322" s="4"/>
      <c r="C2322" s="71"/>
      <c r="D2322" s="72"/>
      <c r="E2322" s="71"/>
      <c r="G2322" s="2"/>
      <c r="H2322" s="1"/>
    </row>
    <row r="2323" spans="1:8" ht="15" customHeight="1">
      <c r="A2323" s="3"/>
      <c r="B2323" s="4"/>
      <c r="C2323" s="71"/>
      <c r="D2323" s="72"/>
      <c r="E2323" s="71"/>
      <c r="G2323" s="2"/>
      <c r="H2323" s="1"/>
    </row>
    <row r="2324" spans="1:8" ht="15" customHeight="1">
      <c r="A2324" s="3"/>
      <c r="B2324" s="4"/>
      <c r="C2324" s="71"/>
      <c r="D2324" s="72"/>
      <c r="E2324" s="71"/>
      <c r="G2324" s="2"/>
      <c r="H2324" s="1"/>
    </row>
    <row r="2325" spans="1:8" ht="15" customHeight="1">
      <c r="A2325" s="3"/>
      <c r="B2325" s="4"/>
      <c r="C2325" s="71"/>
      <c r="D2325" s="72"/>
      <c r="E2325" s="71"/>
      <c r="G2325" s="2"/>
      <c r="H2325" s="1"/>
    </row>
    <row r="2326" spans="1:8" ht="15" customHeight="1">
      <c r="A2326" s="3"/>
      <c r="B2326" s="4"/>
      <c r="C2326" s="71"/>
      <c r="D2326" s="72"/>
      <c r="E2326" s="71"/>
      <c r="G2326" s="2"/>
      <c r="H2326" s="1"/>
    </row>
    <row r="2327" spans="1:8" ht="15" customHeight="1">
      <c r="A2327" s="3"/>
      <c r="B2327" s="4"/>
      <c r="C2327" s="71"/>
      <c r="D2327" s="72"/>
      <c r="E2327" s="71"/>
      <c r="G2327" s="2"/>
      <c r="H2327" s="1"/>
    </row>
    <row r="2328" spans="1:8" ht="15" customHeight="1">
      <c r="A2328" s="3"/>
      <c r="B2328" s="4"/>
      <c r="C2328" s="71"/>
      <c r="D2328" s="72"/>
      <c r="E2328" s="71"/>
      <c r="G2328" s="2"/>
      <c r="H2328" s="1"/>
    </row>
    <row r="2329" spans="1:8" ht="15" customHeight="1">
      <c r="A2329" s="3"/>
      <c r="B2329" s="4"/>
      <c r="C2329" s="71"/>
      <c r="D2329" s="72"/>
      <c r="E2329" s="71"/>
      <c r="G2329" s="2"/>
      <c r="H2329" s="1"/>
    </row>
    <row r="2330" spans="1:8" ht="15" customHeight="1">
      <c r="A2330" s="3"/>
      <c r="B2330" s="4"/>
      <c r="C2330" s="71"/>
      <c r="D2330" s="72"/>
      <c r="E2330" s="71"/>
      <c r="G2330" s="2"/>
      <c r="H2330" s="1"/>
    </row>
    <row r="2331" spans="1:8" ht="15" customHeight="1">
      <c r="A2331" s="3"/>
      <c r="B2331" s="4"/>
      <c r="C2331" s="71"/>
      <c r="D2331" s="72"/>
      <c r="E2331" s="71"/>
      <c r="G2331" s="2"/>
      <c r="H2331" s="1"/>
    </row>
    <row r="2332" spans="1:8" ht="15" customHeight="1">
      <c r="A2332" s="3"/>
      <c r="B2332" s="4"/>
      <c r="C2332" s="71"/>
      <c r="D2332" s="72"/>
      <c r="E2332" s="71"/>
      <c r="G2332" s="2"/>
      <c r="H2332" s="1"/>
    </row>
    <row r="2333" spans="1:8" ht="15" customHeight="1">
      <c r="A2333" s="3"/>
      <c r="B2333" s="4"/>
      <c r="C2333" s="71"/>
      <c r="D2333" s="72"/>
      <c r="E2333" s="71"/>
      <c r="G2333" s="2"/>
      <c r="H2333" s="1"/>
    </row>
    <row r="2334" spans="1:8" ht="15" customHeight="1">
      <c r="A2334" s="3"/>
      <c r="B2334" s="4"/>
      <c r="C2334" s="71"/>
      <c r="D2334" s="72"/>
      <c r="E2334" s="71"/>
      <c r="G2334" s="2"/>
      <c r="H2334" s="1"/>
    </row>
    <row r="2335" spans="1:8" ht="15" customHeight="1">
      <c r="A2335" s="3"/>
      <c r="B2335" s="4"/>
      <c r="C2335" s="71"/>
      <c r="D2335" s="72"/>
      <c r="E2335" s="71"/>
      <c r="G2335" s="2"/>
      <c r="H2335" s="1"/>
    </row>
    <row r="2336" spans="1:8" ht="15" customHeight="1">
      <c r="A2336" s="3"/>
      <c r="B2336" s="4"/>
      <c r="C2336" s="71"/>
      <c r="D2336" s="72"/>
      <c r="E2336" s="71"/>
      <c r="G2336" s="2"/>
      <c r="H2336" s="1"/>
    </row>
    <row r="2337" spans="1:8" ht="15" customHeight="1">
      <c r="A2337" s="3"/>
      <c r="B2337" s="4"/>
      <c r="C2337" s="71"/>
      <c r="D2337" s="72"/>
      <c r="E2337" s="71"/>
      <c r="G2337" s="2"/>
      <c r="H2337" s="1"/>
    </row>
    <row r="2338" spans="1:8" ht="15" customHeight="1">
      <c r="A2338" s="3"/>
      <c r="B2338" s="4"/>
      <c r="C2338" s="71"/>
      <c r="D2338" s="72"/>
      <c r="E2338" s="71"/>
      <c r="G2338" s="2"/>
      <c r="H2338" s="1"/>
    </row>
    <row r="2339" spans="1:8" ht="15" customHeight="1">
      <c r="A2339" s="3"/>
      <c r="B2339" s="4"/>
      <c r="C2339" s="71"/>
      <c r="D2339" s="72"/>
      <c r="E2339" s="71"/>
      <c r="G2339" s="2"/>
      <c r="H2339" s="1"/>
    </row>
    <row r="2340" spans="1:8" ht="15" customHeight="1">
      <c r="A2340" s="3"/>
      <c r="B2340" s="4"/>
      <c r="C2340" s="71"/>
      <c r="D2340" s="72"/>
      <c r="E2340" s="71"/>
      <c r="G2340" s="2"/>
      <c r="H2340" s="1"/>
    </row>
    <row r="2341" spans="1:8" ht="15" customHeight="1">
      <c r="A2341" s="3"/>
      <c r="B2341" s="4"/>
      <c r="C2341" s="71"/>
      <c r="D2341" s="72"/>
      <c r="E2341" s="71"/>
      <c r="G2341" s="2"/>
      <c r="H2341" s="1"/>
    </row>
    <row r="2342" spans="1:8" ht="15" customHeight="1">
      <c r="A2342" s="3"/>
      <c r="B2342" s="4"/>
      <c r="C2342" s="71"/>
      <c r="D2342" s="72"/>
      <c r="E2342" s="71"/>
      <c r="G2342" s="2"/>
      <c r="H2342" s="1"/>
    </row>
    <row r="2343" spans="1:8" ht="15" customHeight="1">
      <c r="A2343" s="3"/>
      <c r="B2343" s="4"/>
      <c r="C2343" s="71"/>
      <c r="D2343" s="72"/>
      <c r="E2343" s="71"/>
      <c r="G2343" s="2"/>
      <c r="H2343" s="1"/>
    </row>
    <row r="2344" spans="1:8" ht="15" customHeight="1">
      <c r="A2344" s="3"/>
      <c r="B2344" s="4"/>
      <c r="C2344" s="71"/>
      <c r="D2344" s="72"/>
      <c r="E2344" s="71"/>
      <c r="G2344" s="2"/>
      <c r="H2344" s="1"/>
    </row>
    <row r="2345" spans="1:8" ht="15" customHeight="1">
      <c r="A2345" s="3"/>
      <c r="B2345" s="4"/>
      <c r="C2345" s="71"/>
      <c r="D2345" s="72"/>
      <c r="E2345" s="71"/>
      <c r="G2345" s="2"/>
      <c r="H2345" s="1"/>
    </row>
    <row r="2346" spans="1:8" ht="15" customHeight="1">
      <c r="A2346" s="3"/>
      <c r="B2346" s="4"/>
      <c r="C2346" s="71"/>
      <c r="D2346" s="72"/>
      <c r="E2346" s="71"/>
      <c r="G2346" s="2"/>
      <c r="H2346" s="1"/>
    </row>
    <row r="2347" spans="1:8" ht="15" customHeight="1">
      <c r="A2347" s="3"/>
      <c r="B2347" s="4"/>
      <c r="C2347" s="71"/>
      <c r="D2347" s="72"/>
      <c r="E2347" s="71"/>
      <c r="G2347" s="2"/>
      <c r="H2347" s="1"/>
    </row>
    <row r="2348" spans="1:8" ht="15" customHeight="1">
      <c r="A2348" s="3"/>
      <c r="B2348" s="4"/>
      <c r="C2348" s="71"/>
      <c r="D2348" s="72"/>
      <c r="E2348" s="71"/>
      <c r="G2348" s="2"/>
      <c r="H2348" s="1"/>
    </row>
    <row r="2349" spans="1:8" ht="15" customHeight="1">
      <c r="A2349" s="3"/>
      <c r="B2349" s="4"/>
      <c r="C2349" s="71"/>
      <c r="D2349" s="72"/>
      <c r="E2349" s="71"/>
      <c r="G2349" s="2"/>
      <c r="H2349" s="1"/>
    </row>
    <row r="2350" spans="1:8" ht="15" customHeight="1">
      <c r="A2350" s="3"/>
      <c r="B2350" s="4"/>
      <c r="C2350" s="71"/>
      <c r="D2350" s="72"/>
      <c r="E2350" s="71"/>
      <c r="G2350" s="2"/>
      <c r="H2350" s="1"/>
    </row>
    <row r="2351" spans="1:8" ht="15" customHeight="1">
      <c r="A2351" s="3"/>
      <c r="B2351" s="4"/>
      <c r="C2351" s="71"/>
      <c r="D2351" s="72"/>
      <c r="E2351" s="71"/>
      <c r="G2351" s="2"/>
      <c r="H2351" s="1"/>
    </row>
    <row r="2352" spans="1:8" ht="15" customHeight="1">
      <c r="A2352" s="3"/>
      <c r="B2352" s="4"/>
      <c r="C2352" s="71"/>
      <c r="D2352" s="72"/>
      <c r="E2352" s="71"/>
      <c r="G2352" s="2"/>
      <c r="H2352" s="1"/>
    </row>
    <row r="2353" spans="1:8" ht="15" customHeight="1">
      <c r="A2353" s="3"/>
      <c r="B2353" s="4"/>
      <c r="C2353" s="71"/>
      <c r="D2353" s="72"/>
      <c r="E2353" s="71"/>
      <c r="G2353" s="2"/>
      <c r="H2353" s="1"/>
    </row>
    <row r="2354" spans="1:8" ht="15" customHeight="1">
      <c r="A2354" s="3"/>
      <c r="B2354" s="4"/>
      <c r="C2354" s="71"/>
      <c r="D2354" s="72"/>
      <c r="E2354" s="71"/>
      <c r="G2354" s="2"/>
      <c r="H2354" s="1"/>
    </row>
    <row r="2355" spans="1:8" ht="15" customHeight="1">
      <c r="A2355" s="3"/>
      <c r="B2355" s="4"/>
      <c r="C2355" s="71"/>
      <c r="D2355" s="72"/>
      <c r="E2355" s="71"/>
      <c r="G2355" s="2"/>
      <c r="H2355" s="1"/>
    </row>
    <row r="2356" spans="1:8" ht="15" customHeight="1">
      <c r="A2356" s="3"/>
      <c r="B2356" s="4"/>
      <c r="C2356" s="71"/>
      <c r="D2356" s="72"/>
      <c r="E2356" s="71"/>
      <c r="G2356" s="2"/>
      <c r="H2356" s="1"/>
    </row>
    <row r="2357" spans="1:8" ht="15" customHeight="1">
      <c r="A2357" s="3"/>
      <c r="B2357" s="4"/>
      <c r="C2357" s="71"/>
      <c r="D2357" s="72"/>
      <c r="E2357" s="71"/>
      <c r="G2357" s="2"/>
      <c r="H2357" s="1"/>
    </row>
    <row r="2358" spans="1:8" ht="15" customHeight="1">
      <c r="A2358" s="3"/>
      <c r="B2358" s="4"/>
      <c r="C2358" s="71"/>
      <c r="D2358" s="72"/>
      <c r="E2358" s="71"/>
      <c r="G2358" s="2"/>
      <c r="H2358" s="1"/>
    </row>
    <row r="2359" spans="1:8" ht="15" customHeight="1">
      <c r="A2359" s="3"/>
      <c r="B2359" s="4"/>
      <c r="C2359" s="71"/>
      <c r="D2359" s="72"/>
      <c r="E2359" s="71"/>
      <c r="G2359" s="2"/>
      <c r="H2359" s="1"/>
    </row>
    <row r="2360" spans="1:8" ht="15" customHeight="1">
      <c r="A2360" s="3"/>
      <c r="B2360" s="4"/>
      <c r="C2360" s="71"/>
      <c r="D2360" s="72"/>
      <c r="E2360" s="71"/>
      <c r="G2360" s="2"/>
      <c r="H2360" s="1"/>
    </row>
    <row r="2361" spans="1:8" ht="15" customHeight="1">
      <c r="A2361" s="3"/>
      <c r="B2361" s="4"/>
      <c r="C2361" s="71"/>
      <c r="D2361" s="72"/>
      <c r="E2361" s="71"/>
      <c r="G2361" s="2"/>
      <c r="H2361" s="1"/>
    </row>
    <row r="2362" spans="1:8" ht="15" customHeight="1">
      <c r="A2362" s="3"/>
      <c r="B2362" s="4"/>
      <c r="C2362" s="71"/>
      <c r="D2362" s="72"/>
      <c r="E2362" s="71"/>
      <c r="G2362" s="2"/>
      <c r="H2362" s="1"/>
    </row>
    <row r="2363" spans="1:8" ht="15" customHeight="1">
      <c r="A2363" s="3"/>
      <c r="B2363" s="4"/>
      <c r="C2363" s="71"/>
      <c r="D2363" s="72"/>
      <c r="E2363" s="71"/>
      <c r="G2363" s="2"/>
      <c r="H2363" s="1"/>
    </row>
    <row r="2364" spans="1:8" ht="15" customHeight="1">
      <c r="A2364" s="3"/>
      <c r="B2364" s="4"/>
      <c r="C2364" s="71"/>
      <c r="D2364" s="72"/>
      <c r="E2364" s="71"/>
      <c r="G2364" s="2"/>
      <c r="H2364" s="1"/>
    </row>
    <row r="2365" spans="1:8" ht="15" customHeight="1">
      <c r="A2365" s="3"/>
      <c r="B2365" s="4"/>
      <c r="C2365" s="71"/>
      <c r="D2365" s="72"/>
      <c r="E2365" s="71"/>
      <c r="G2365" s="2"/>
      <c r="H2365" s="1"/>
    </row>
    <row r="2366" spans="1:8" ht="15" customHeight="1">
      <c r="A2366" s="3"/>
      <c r="B2366" s="4"/>
      <c r="C2366" s="71"/>
      <c r="D2366" s="72"/>
      <c r="E2366" s="71"/>
      <c r="G2366" s="2"/>
      <c r="H2366" s="1"/>
    </row>
    <row r="2367" spans="1:8" ht="15" customHeight="1">
      <c r="A2367" s="3"/>
      <c r="B2367" s="4"/>
      <c r="C2367" s="71"/>
      <c r="D2367" s="72"/>
      <c r="E2367" s="71"/>
      <c r="G2367" s="2"/>
      <c r="H2367" s="1"/>
    </row>
    <row r="2368" spans="1:8" ht="15" customHeight="1">
      <c r="A2368" s="3"/>
      <c r="B2368" s="4"/>
      <c r="C2368" s="71"/>
      <c r="D2368" s="72"/>
      <c r="E2368" s="71"/>
      <c r="G2368" s="2"/>
      <c r="H2368" s="1"/>
    </row>
    <row r="2369" spans="1:8" ht="15" customHeight="1">
      <c r="A2369" s="3"/>
      <c r="B2369" s="4"/>
      <c r="C2369" s="71"/>
      <c r="D2369" s="72"/>
      <c r="E2369" s="71"/>
      <c r="G2369" s="2"/>
      <c r="H2369" s="1"/>
    </row>
    <row r="2370" spans="1:8" ht="15" customHeight="1">
      <c r="A2370" s="3"/>
      <c r="B2370" s="4"/>
      <c r="C2370" s="71"/>
      <c r="D2370" s="72"/>
      <c r="E2370" s="71"/>
      <c r="G2370" s="2"/>
      <c r="H2370" s="1"/>
    </row>
    <row r="2371" spans="1:8" ht="15" customHeight="1">
      <c r="A2371" s="3"/>
      <c r="B2371" s="4"/>
      <c r="C2371" s="71"/>
      <c r="D2371" s="72"/>
      <c r="E2371" s="71"/>
      <c r="G2371" s="2"/>
      <c r="H2371" s="1"/>
    </row>
    <row r="2372" spans="1:8" ht="15" customHeight="1">
      <c r="A2372" s="3"/>
      <c r="B2372" s="4"/>
      <c r="C2372" s="71"/>
      <c r="D2372" s="72"/>
      <c r="E2372" s="71"/>
      <c r="G2372" s="2"/>
      <c r="H2372" s="1"/>
    </row>
    <row r="2373" spans="1:8" ht="15" customHeight="1">
      <c r="A2373" s="3"/>
      <c r="B2373" s="4"/>
      <c r="C2373" s="71"/>
      <c r="D2373" s="72"/>
      <c r="E2373" s="71"/>
      <c r="G2373" s="2"/>
      <c r="H2373" s="1"/>
    </row>
    <row r="2374" spans="1:8" ht="15" customHeight="1">
      <c r="A2374" s="3"/>
      <c r="B2374" s="4"/>
      <c r="C2374" s="71"/>
      <c r="D2374" s="72"/>
      <c r="E2374" s="71"/>
      <c r="G2374" s="2"/>
      <c r="H2374" s="1"/>
    </row>
    <row r="2375" spans="1:8" ht="15" customHeight="1">
      <c r="A2375" s="3"/>
      <c r="B2375" s="4"/>
      <c r="C2375" s="71"/>
      <c r="D2375" s="72"/>
      <c r="E2375" s="71"/>
      <c r="G2375" s="2"/>
      <c r="H2375" s="1"/>
    </row>
    <row r="2376" spans="1:8" ht="15" customHeight="1">
      <c r="A2376" s="3"/>
      <c r="B2376" s="4"/>
      <c r="C2376" s="71"/>
      <c r="D2376" s="72"/>
      <c r="E2376" s="71"/>
      <c r="G2376" s="2"/>
      <c r="H2376" s="1"/>
    </row>
    <row r="2377" spans="1:8" ht="15" customHeight="1">
      <c r="A2377" s="3"/>
      <c r="B2377" s="4"/>
      <c r="C2377" s="71"/>
      <c r="D2377" s="72"/>
      <c r="E2377" s="71"/>
      <c r="G2377" s="2"/>
      <c r="H2377" s="1"/>
    </row>
    <row r="2378" spans="1:8" ht="15" customHeight="1">
      <c r="A2378" s="3"/>
      <c r="B2378" s="4"/>
      <c r="C2378" s="71"/>
      <c r="D2378" s="72"/>
      <c r="E2378" s="71"/>
      <c r="G2378" s="2"/>
      <c r="H2378" s="1"/>
    </row>
    <row r="2379" spans="1:8" ht="15" customHeight="1">
      <c r="A2379" s="3"/>
      <c r="B2379" s="4"/>
      <c r="C2379" s="71"/>
      <c r="D2379" s="72"/>
      <c r="E2379" s="71"/>
      <c r="G2379" s="2"/>
      <c r="H2379" s="1"/>
    </row>
    <row r="2380" spans="1:8" ht="15" customHeight="1">
      <c r="A2380" s="3"/>
      <c r="B2380" s="4"/>
      <c r="C2380" s="71"/>
      <c r="D2380" s="72"/>
      <c r="E2380" s="71"/>
      <c r="G2380" s="2"/>
      <c r="H2380" s="1"/>
    </row>
    <row r="2381" spans="1:8" ht="15" customHeight="1">
      <c r="A2381" s="3"/>
      <c r="B2381" s="4"/>
      <c r="C2381" s="71"/>
      <c r="D2381" s="72"/>
      <c r="E2381" s="71"/>
      <c r="G2381" s="2"/>
      <c r="H2381" s="1"/>
    </row>
    <row r="2382" spans="1:8" ht="15" customHeight="1">
      <c r="A2382" s="3"/>
      <c r="B2382" s="4"/>
      <c r="C2382" s="71"/>
      <c r="D2382" s="72"/>
      <c r="E2382" s="71"/>
      <c r="G2382" s="2"/>
      <c r="H2382" s="1"/>
    </row>
    <row r="2383" spans="1:8" ht="15" customHeight="1">
      <c r="A2383" s="3"/>
      <c r="B2383" s="4"/>
      <c r="C2383" s="71"/>
      <c r="D2383" s="72"/>
      <c r="E2383" s="71"/>
      <c r="G2383" s="2"/>
      <c r="H2383" s="1"/>
    </row>
    <row r="2384" spans="1:8" ht="15" customHeight="1">
      <c r="A2384" s="3"/>
      <c r="B2384" s="4"/>
      <c r="C2384" s="71"/>
      <c r="D2384" s="72"/>
      <c r="E2384" s="71"/>
      <c r="G2384" s="2"/>
      <c r="H2384" s="1"/>
    </row>
    <row r="2385" spans="1:8" ht="15" customHeight="1">
      <c r="A2385" s="3"/>
      <c r="B2385" s="4"/>
      <c r="C2385" s="71"/>
      <c r="D2385" s="72"/>
      <c r="E2385" s="71"/>
      <c r="G2385" s="2"/>
      <c r="H2385" s="1"/>
    </row>
    <row r="2386" spans="1:8" ht="15" customHeight="1">
      <c r="A2386" s="3"/>
      <c r="B2386" s="4"/>
      <c r="C2386" s="71"/>
      <c r="D2386" s="72"/>
      <c r="E2386" s="71"/>
      <c r="G2386" s="2"/>
      <c r="H2386" s="1"/>
    </row>
  </sheetData>
  <phoneticPr fontId="15" type="noConversion"/>
  <conditionalFormatting sqref="C2:D1691">
    <cfRule type="cellIs" dxfId="982" priority="895" operator="equal">
      <formula>0</formula>
    </cfRule>
  </conditionalFormatting>
  <conditionalFormatting sqref="H2:I1245">
    <cfRule type="cellIs" dxfId="981" priority="893" operator="equal">
      <formula>0</formula>
    </cfRule>
  </conditionalFormatting>
  <conditionalFormatting sqref="H1246:I1249">
    <cfRule type="cellIs" dxfId="980" priority="888" operator="equal">
      <formula>0</formula>
    </cfRule>
  </conditionalFormatting>
  <conditionalFormatting sqref="H1250:I1250">
    <cfRule type="cellIs" dxfId="979" priority="884" operator="equal">
      <formula>0</formula>
    </cfRule>
  </conditionalFormatting>
  <conditionalFormatting sqref="H1251:I1252">
    <cfRule type="cellIs" dxfId="978" priority="882" operator="equal">
      <formula>0</formula>
    </cfRule>
  </conditionalFormatting>
  <conditionalFormatting sqref="H1253:I1253">
    <cfRule type="cellIs" dxfId="977" priority="880" operator="equal">
      <formula>0</formula>
    </cfRule>
  </conditionalFormatting>
  <conditionalFormatting sqref="H1254:I1254">
    <cfRule type="cellIs" dxfId="976" priority="878" operator="equal">
      <formula>0</formula>
    </cfRule>
  </conditionalFormatting>
  <conditionalFormatting sqref="H1255:I1256">
    <cfRule type="cellIs" dxfId="975" priority="876" operator="equal">
      <formula>0</formula>
    </cfRule>
  </conditionalFormatting>
  <conditionalFormatting sqref="H1257:I1257">
    <cfRule type="cellIs" dxfId="974" priority="874" operator="equal">
      <formula>0</formula>
    </cfRule>
  </conditionalFormatting>
  <conditionalFormatting sqref="H1258:I1258">
    <cfRule type="cellIs" dxfId="973" priority="872" operator="equal">
      <formula>0</formula>
    </cfRule>
  </conditionalFormatting>
  <conditionalFormatting sqref="H1259:I1260">
    <cfRule type="cellIs" dxfId="972" priority="870" operator="equal">
      <formula>0</formula>
    </cfRule>
  </conditionalFormatting>
  <conditionalFormatting sqref="H1261:I1263">
    <cfRule type="cellIs" dxfId="971" priority="868" operator="equal">
      <formula>0</formula>
    </cfRule>
  </conditionalFormatting>
  <conditionalFormatting sqref="H1264:I1264">
    <cfRule type="cellIs" dxfId="970" priority="866" operator="equal">
      <formula>0</formula>
    </cfRule>
  </conditionalFormatting>
  <conditionalFormatting sqref="H1265:I1265">
    <cfRule type="cellIs" dxfId="969" priority="864" operator="equal">
      <formula>0</formula>
    </cfRule>
  </conditionalFormatting>
  <conditionalFormatting sqref="H1266:I1266">
    <cfRule type="cellIs" dxfId="968" priority="862" operator="equal">
      <formula>0</formula>
    </cfRule>
  </conditionalFormatting>
  <conditionalFormatting sqref="H1267:I1267">
    <cfRule type="cellIs" dxfId="967" priority="860" operator="equal">
      <formula>0</formula>
    </cfRule>
  </conditionalFormatting>
  <conditionalFormatting sqref="H1268:I1268">
    <cfRule type="cellIs" dxfId="966" priority="858" operator="equal">
      <formula>0</formula>
    </cfRule>
  </conditionalFormatting>
  <conditionalFormatting sqref="H1269:I1270">
    <cfRule type="cellIs" dxfId="965" priority="856" operator="equal">
      <formula>0</formula>
    </cfRule>
  </conditionalFormatting>
  <conditionalFormatting sqref="H1271:I1271">
    <cfRule type="cellIs" dxfId="964" priority="854" operator="equal">
      <formula>0</formula>
    </cfRule>
  </conditionalFormatting>
  <conditionalFormatting sqref="H1272:I1272">
    <cfRule type="cellIs" dxfId="963" priority="852" operator="equal">
      <formula>0</formula>
    </cfRule>
  </conditionalFormatting>
  <conditionalFormatting sqref="H1273:I1273">
    <cfRule type="cellIs" dxfId="962" priority="848" operator="equal">
      <formula>0</formula>
    </cfRule>
  </conditionalFormatting>
  <conditionalFormatting sqref="H1274:I1274">
    <cfRule type="cellIs" dxfId="961" priority="846" operator="equal">
      <formula>0</formula>
    </cfRule>
  </conditionalFormatting>
  <conditionalFormatting sqref="H1275:I1276">
    <cfRule type="cellIs" dxfId="960" priority="844" operator="equal">
      <formula>0</formula>
    </cfRule>
  </conditionalFormatting>
  <conditionalFormatting sqref="H1277:I1277">
    <cfRule type="cellIs" dxfId="959" priority="842" operator="equal">
      <formula>0</formula>
    </cfRule>
  </conditionalFormatting>
  <conditionalFormatting sqref="H1278:I1278">
    <cfRule type="cellIs" dxfId="958" priority="840" operator="equal">
      <formula>0</formula>
    </cfRule>
  </conditionalFormatting>
  <conditionalFormatting sqref="H1279:I1279">
    <cfRule type="cellIs" dxfId="957" priority="838" operator="equal">
      <formula>0</formula>
    </cfRule>
  </conditionalFormatting>
  <conditionalFormatting sqref="H1280:I1280">
    <cfRule type="cellIs" dxfId="956" priority="836" operator="equal">
      <formula>0</formula>
    </cfRule>
  </conditionalFormatting>
  <conditionalFormatting sqref="H1281:I1281">
    <cfRule type="cellIs" dxfId="955" priority="834" operator="equal">
      <formula>0</formula>
    </cfRule>
  </conditionalFormatting>
  <conditionalFormatting sqref="H1282:I1282">
    <cfRule type="cellIs" dxfId="954" priority="832" operator="equal">
      <formula>0</formula>
    </cfRule>
  </conditionalFormatting>
  <conditionalFormatting sqref="H1283:I1283">
    <cfRule type="cellIs" dxfId="953" priority="830" operator="equal">
      <formula>0</formula>
    </cfRule>
  </conditionalFormatting>
  <conditionalFormatting sqref="H1284:I1284">
    <cfRule type="cellIs" dxfId="952" priority="828" operator="equal">
      <formula>0</formula>
    </cfRule>
  </conditionalFormatting>
  <conditionalFormatting sqref="H1285:I1285">
    <cfRule type="cellIs" dxfId="951" priority="826" operator="equal">
      <formula>0</formula>
    </cfRule>
  </conditionalFormatting>
  <conditionalFormatting sqref="H1286:I1286">
    <cfRule type="cellIs" dxfId="950" priority="824" operator="equal">
      <formula>0</formula>
    </cfRule>
  </conditionalFormatting>
  <conditionalFormatting sqref="H1287:I1287">
    <cfRule type="cellIs" dxfId="949" priority="822" operator="equal">
      <formula>0</formula>
    </cfRule>
  </conditionalFormatting>
  <conditionalFormatting sqref="H1288:I1288">
    <cfRule type="cellIs" dxfId="948" priority="820" operator="equal">
      <formula>0</formula>
    </cfRule>
  </conditionalFormatting>
  <conditionalFormatting sqref="H1289:I1289">
    <cfRule type="cellIs" dxfId="947" priority="818" operator="equal">
      <formula>0</formula>
    </cfRule>
  </conditionalFormatting>
  <conditionalFormatting sqref="H1290:I1290">
    <cfRule type="cellIs" dxfId="946" priority="816" operator="equal">
      <formula>0</formula>
    </cfRule>
  </conditionalFormatting>
  <conditionalFormatting sqref="H1291:I1291">
    <cfRule type="cellIs" dxfId="945" priority="814" operator="equal">
      <formula>0</formula>
    </cfRule>
  </conditionalFormatting>
  <conditionalFormatting sqref="H1292:I1292">
    <cfRule type="cellIs" dxfId="944" priority="812" operator="equal">
      <formula>0</formula>
    </cfRule>
  </conditionalFormatting>
  <conditionalFormatting sqref="H1293:I1293">
    <cfRule type="cellIs" dxfId="943" priority="810" operator="equal">
      <formula>0</formula>
    </cfRule>
  </conditionalFormatting>
  <conditionalFormatting sqref="H1294:I1297">
    <cfRule type="cellIs" dxfId="942" priority="808" operator="equal">
      <formula>0</formula>
    </cfRule>
  </conditionalFormatting>
  <conditionalFormatting sqref="H1298:I1691">
    <cfRule type="cellIs" dxfId="941" priority="804" operator="equal">
      <formula>0</formula>
    </cfRule>
  </conditionalFormatting>
  <conditionalFormatting sqref="C1692:D1702">
    <cfRule type="cellIs" dxfId="940" priority="803" operator="equal">
      <formula>0</formula>
    </cfRule>
  </conditionalFormatting>
  <conditionalFormatting sqref="H1692:I1702">
    <cfRule type="cellIs" dxfId="939" priority="802" operator="equal">
      <formula>0</formula>
    </cfRule>
  </conditionalFormatting>
  <conditionalFormatting sqref="C1703:D1846">
    <cfRule type="cellIs" dxfId="938" priority="801" operator="equal">
      <formula>0</formula>
    </cfRule>
  </conditionalFormatting>
  <conditionalFormatting sqref="H1703:I1846">
    <cfRule type="cellIs" dxfId="937" priority="800" operator="equal">
      <formula>0</formula>
    </cfRule>
  </conditionalFormatting>
  <conditionalFormatting sqref="C1847:D1853">
    <cfRule type="cellIs" dxfId="936" priority="799" operator="equal">
      <formula>0</formula>
    </cfRule>
  </conditionalFormatting>
  <conditionalFormatting sqref="H1847:I1853">
    <cfRule type="cellIs" dxfId="935" priority="798" operator="equal">
      <formula>0</formula>
    </cfRule>
  </conditionalFormatting>
  <conditionalFormatting sqref="C1854:D1854">
    <cfRule type="cellIs" dxfId="934" priority="797" operator="equal">
      <formula>0</formula>
    </cfRule>
  </conditionalFormatting>
  <conditionalFormatting sqref="H1854:I1854">
    <cfRule type="cellIs" dxfId="933" priority="796" operator="equal">
      <formula>0</formula>
    </cfRule>
  </conditionalFormatting>
  <conditionalFormatting sqref="C1855:D1855">
    <cfRule type="cellIs" dxfId="932" priority="795" operator="equal">
      <formula>0</formula>
    </cfRule>
  </conditionalFormatting>
  <conditionalFormatting sqref="H1855:I1855">
    <cfRule type="cellIs" dxfId="931" priority="794" operator="equal">
      <formula>0</formula>
    </cfRule>
  </conditionalFormatting>
  <conditionalFormatting sqref="C1856:D1856">
    <cfRule type="cellIs" dxfId="930" priority="793" operator="equal">
      <formula>0</formula>
    </cfRule>
  </conditionalFormatting>
  <conditionalFormatting sqref="H1856:I1856">
    <cfRule type="cellIs" dxfId="929" priority="792" operator="equal">
      <formula>0</formula>
    </cfRule>
  </conditionalFormatting>
  <conditionalFormatting sqref="C1857:D1858">
    <cfRule type="cellIs" dxfId="928" priority="791" operator="equal">
      <formula>0</formula>
    </cfRule>
  </conditionalFormatting>
  <conditionalFormatting sqref="H1857:I1858">
    <cfRule type="cellIs" dxfId="927" priority="790" operator="equal">
      <formula>0</formula>
    </cfRule>
  </conditionalFormatting>
  <conditionalFormatting sqref="C1859:D1859">
    <cfRule type="cellIs" dxfId="926" priority="789" operator="equal">
      <formula>0</formula>
    </cfRule>
  </conditionalFormatting>
  <conditionalFormatting sqref="H1859:I1859">
    <cfRule type="cellIs" dxfId="925" priority="788" operator="equal">
      <formula>0</formula>
    </cfRule>
  </conditionalFormatting>
  <conditionalFormatting sqref="C1860:D1860">
    <cfRule type="cellIs" dxfId="924" priority="787" operator="equal">
      <formula>0</formula>
    </cfRule>
  </conditionalFormatting>
  <conditionalFormatting sqref="H1860:I1860">
    <cfRule type="cellIs" dxfId="923" priority="786" operator="equal">
      <formula>0</formula>
    </cfRule>
  </conditionalFormatting>
  <conditionalFormatting sqref="C1861:D1861">
    <cfRule type="cellIs" dxfId="922" priority="785" operator="equal">
      <formula>0</formula>
    </cfRule>
  </conditionalFormatting>
  <conditionalFormatting sqref="H1861:I1861">
    <cfRule type="cellIs" dxfId="921" priority="784" operator="equal">
      <formula>0</formula>
    </cfRule>
  </conditionalFormatting>
  <conditionalFormatting sqref="C1862:D1862">
    <cfRule type="cellIs" dxfId="920" priority="783" operator="equal">
      <formula>0</formula>
    </cfRule>
  </conditionalFormatting>
  <conditionalFormatting sqref="H1862:I1862">
    <cfRule type="cellIs" dxfId="919" priority="782" operator="equal">
      <formula>0</formula>
    </cfRule>
  </conditionalFormatting>
  <conditionalFormatting sqref="C1863:D1863">
    <cfRule type="cellIs" dxfId="918" priority="781" operator="equal">
      <formula>0</formula>
    </cfRule>
  </conditionalFormatting>
  <conditionalFormatting sqref="H1863:I1863">
    <cfRule type="cellIs" dxfId="917" priority="780" operator="equal">
      <formula>0</formula>
    </cfRule>
  </conditionalFormatting>
  <conditionalFormatting sqref="C1864:D1864">
    <cfRule type="cellIs" dxfId="916" priority="779" operator="equal">
      <formula>0</formula>
    </cfRule>
  </conditionalFormatting>
  <conditionalFormatting sqref="H1864:I1864">
    <cfRule type="cellIs" dxfId="915" priority="778" operator="equal">
      <formula>0</formula>
    </cfRule>
  </conditionalFormatting>
  <conditionalFormatting sqref="C1865:D1866">
    <cfRule type="cellIs" dxfId="914" priority="777" operator="equal">
      <formula>0</formula>
    </cfRule>
  </conditionalFormatting>
  <conditionalFormatting sqref="H1865:I1866">
    <cfRule type="cellIs" dxfId="913" priority="776" operator="equal">
      <formula>0</formula>
    </cfRule>
  </conditionalFormatting>
  <conditionalFormatting sqref="C1867:D1867">
    <cfRule type="cellIs" dxfId="912" priority="775" operator="equal">
      <formula>0</formula>
    </cfRule>
  </conditionalFormatting>
  <conditionalFormatting sqref="H1867:I1867">
    <cfRule type="cellIs" dxfId="911" priority="774" operator="equal">
      <formula>0</formula>
    </cfRule>
  </conditionalFormatting>
  <conditionalFormatting sqref="C1868:D1868">
    <cfRule type="cellIs" dxfId="910" priority="773" operator="equal">
      <formula>0</formula>
    </cfRule>
  </conditionalFormatting>
  <conditionalFormatting sqref="H1868:I1868">
    <cfRule type="cellIs" dxfId="909" priority="772" operator="equal">
      <formula>0</formula>
    </cfRule>
  </conditionalFormatting>
  <conditionalFormatting sqref="C1869:D1869">
    <cfRule type="cellIs" dxfId="908" priority="771" operator="equal">
      <formula>0</formula>
    </cfRule>
  </conditionalFormatting>
  <conditionalFormatting sqref="H1869:I1869">
    <cfRule type="cellIs" dxfId="907" priority="770" operator="equal">
      <formula>0</formula>
    </cfRule>
  </conditionalFormatting>
  <conditionalFormatting sqref="C1870:D1870">
    <cfRule type="cellIs" dxfId="906" priority="769" operator="equal">
      <formula>0</formula>
    </cfRule>
  </conditionalFormatting>
  <conditionalFormatting sqref="H1870:I1870">
    <cfRule type="cellIs" dxfId="905" priority="768" operator="equal">
      <formula>0</formula>
    </cfRule>
  </conditionalFormatting>
  <conditionalFormatting sqref="C1871:D1871">
    <cfRule type="cellIs" dxfId="904" priority="767" operator="equal">
      <formula>0</formula>
    </cfRule>
  </conditionalFormatting>
  <conditionalFormatting sqref="H1871:I1871">
    <cfRule type="cellIs" dxfId="903" priority="766" operator="equal">
      <formula>0</formula>
    </cfRule>
  </conditionalFormatting>
  <conditionalFormatting sqref="C1872:D1872">
    <cfRule type="cellIs" dxfId="902" priority="765" operator="equal">
      <formula>0</formula>
    </cfRule>
  </conditionalFormatting>
  <conditionalFormatting sqref="H1872:I1872">
    <cfRule type="cellIs" dxfId="901" priority="764" operator="equal">
      <formula>0</formula>
    </cfRule>
  </conditionalFormatting>
  <conditionalFormatting sqref="C1873:D1873">
    <cfRule type="cellIs" dxfId="900" priority="763" operator="equal">
      <formula>0</formula>
    </cfRule>
  </conditionalFormatting>
  <conditionalFormatting sqref="H1873:I1873">
    <cfRule type="cellIs" dxfId="899" priority="762" operator="equal">
      <formula>0</formula>
    </cfRule>
  </conditionalFormatting>
  <conditionalFormatting sqref="C1874:D1874">
    <cfRule type="cellIs" dxfId="898" priority="761" operator="equal">
      <formula>0</formula>
    </cfRule>
  </conditionalFormatting>
  <conditionalFormatting sqref="H1874:I1874">
    <cfRule type="cellIs" dxfId="897" priority="760" operator="equal">
      <formula>0</formula>
    </cfRule>
  </conditionalFormatting>
  <conditionalFormatting sqref="C1875:D1875">
    <cfRule type="cellIs" dxfId="896" priority="759" operator="equal">
      <formula>0</formula>
    </cfRule>
  </conditionalFormatting>
  <conditionalFormatting sqref="H1875:I1875">
    <cfRule type="cellIs" dxfId="895" priority="758" operator="equal">
      <formula>0</formula>
    </cfRule>
  </conditionalFormatting>
  <conditionalFormatting sqref="C1876:D1876">
    <cfRule type="cellIs" dxfId="894" priority="757" operator="equal">
      <formula>0</formula>
    </cfRule>
  </conditionalFormatting>
  <conditionalFormatting sqref="H1876:I1876">
    <cfRule type="cellIs" dxfId="893" priority="756" operator="equal">
      <formula>0</formula>
    </cfRule>
  </conditionalFormatting>
  <conditionalFormatting sqref="C1877:D1877">
    <cfRule type="cellIs" dxfId="892" priority="755" operator="equal">
      <formula>0</formula>
    </cfRule>
  </conditionalFormatting>
  <conditionalFormatting sqref="H1877:I1877">
    <cfRule type="cellIs" dxfId="891" priority="754" operator="equal">
      <formula>0</formula>
    </cfRule>
  </conditionalFormatting>
  <conditionalFormatting sqref="C1878:D1879">
    <cfRule type="cellIs" dxfId="890" priority="753" operator="equal">
      <formula>0</formula>
    </cfRule>
  </conditionalFormatting>
  <conditionalFormatting sqref="H1878:I1879">
    <cfRule type="cellIs" dxfId="889" priority="752" operator="equal">
      <formula>0</formula>
    </cfRule>
  </conditionalFormatting>
  <conditionalFormatting sqref="C1880:D1880">
    <cfRule type="cellIs" dxfId="888" priority="751" operator="equal">
      <formula>0</formula>
    </cfRule>
  </conditionalFormatting>
  <conditionalFormatting sqref="H1880:I1880">
    <cfRule type="cellIs" dxfId="887" priority="750" operator="equal">
      <formula>0</formula>
    </cfRule>
  </conditionalFormatting>
  <conditionalFormatting sqref="C1881:D1881">
    <cfRule type="cellIs" dxfId="886" priority="749" operator="equal">
      <formula>0</formula>
    </cfRule>
  </conditionalFormatting>
  <conditionalFormatting sqref="H1881:I1881">
    <cfRule type="cellIs" dxfId="885" priority="748" operator="equal">
      <formula>0</formula>
    </cfRule>
  </conditionalFormatting>
  <conditionalFormatting sqref="C1882:D1882">
    <cfRule type="cellIs" dxfId="884" priority="747" operator="equal">
      <formula>0</formula>
    </cfRule>
  </conditionalFormatting>
  <conditionalFormatting sqref="H1882:I1882">
    <cfRule type="cellIs" dxfId="883" priority="746" operator="equal">
      <formula>0</formula>
    </cfRule>
  </conditionalFormatting>
  <conditionalFormatting sqref="C1883:D1883">
    <cfRule type="cellIs" dxfId="882" priority="745" operator="equal">
      <formula>0</formula>
    </cfRule>
  </conditionalFormatting>
  <conditionalFormatting sqref="H1883:I1883">
    <cfRule type="cellIs" dxfId="881" priority="744" operator="equal">
      <formula>0</formula>
    </cfRule>
  </conditionalFormatting>
  <conditionalFormatting sqref="C1884:D1885">
    <cfRule type="cellIs" dxfId="880" priority="743" operator="equal">
      <formula>0</formula>
    </cfRule>
  </conditionalFormatting>
  <conditionalFormatting sqref="H1884:I1885">
    <cfRule type="cellIs" dxfId="879" priority="742" operator="equal">
      <formula>0</formula>
    </cfRule>
  </conditionalFormatting>
  <conditionalFormatting sqref="C1886:D1886">
    <cfRule type="cellIs" dxfId="878" priority="741" operator="equal">
      <formula>0</formula>
    </cfRule>
  </conditionalFormatting>
  <conditionalFormatting sqref="H1886:I1886">
    <cfRule type="cellIs" dxfId="877" priority="740" operator="equal">
      <formula>0</formula>
    </cfRule>
  </conditionalFormatting>
  <conditionalFormatting sqref="C1887:D1887">
    <cfRule type="cellIs" dxfId="876" priority="739" operator="equal">
      <formula>0</formula>
    </cfRule>
  </conditionalFormatting>
  <conditionalFormatting sqref="H1887:I1887">
    <cfRule type="cellIs" dxfId="875" priority="738" operator="equal">
      <formula>0</formula>
    </cfRule>
  </conditionalFormatting>
  <conditionalFormatting sqref="C1888:D1888">
    <cfRule type="cellIs" dxfId="874" priority="737" operator="equal">
      <formula>0</formula>
    </cfRule>
  </conditionalFormatting>
  <conditionalFormatting sqref="H1888:I1888">
    <cfRule type="cellIs" dxfId="873" priority="736" operator="equal">
      <formula>0</formula>
    </cfRule>
  </conditionalFormatting>
  <conditionalFormatting sqref="C1889:D1889">
    <cfRule type="cellIs" dxfId="872" priority="735" operator="equal">
      <formula>0</formula>
    </cfRule>
  </conditionalFormatting>
  <conditionalFormatting sqref="H1889:I1889">
    <cfRule type="cellIs" dxfId="871" priority="734" operator="equal">
      <formula>0</formula>
    </cfRule>
  </conditionalFormatting>
  <conditionalFormatting sqref="C1890:D1890">
    <cfRule type="cellIs" dxfId="870" priority="733" operator="equal">
      <formula>0</formula>
    </cfRule>
  </conditionalFormatting>
  <conditionalFormatting sqref="H1890:I1890">
    <cfRule type="cellIs" dxfId="869" priority="732" operator="equal">
      <formula>0</formula>
    </cfRule>
  </conditionalFormatting>
  <conditionalFormatting sqref="C1891:D1891">
    <cfRule type="cellIs" dxfId="868" priority="731" operator="equal">
      <formula>0</formula>
    </cfRule>
  </conditionalFormatting>
  <conditionalFormatting sqref="H1891:I1891">
    <cfRule type="cellIs" dxfId="867" priority="730" operator="equal">
      <formula>0</formula>
    </cfRule>
  </conditionalFormatting>
  <conditionalFormatting sqref="C1892:D1892">
    <cfRule type="cellIs" dxfId="866" priority="729" operator="equal">
      <formula>0</formula>
    </cfRule>
  </conditionalFormatting>
  <conditionalFormatting sqref="H1892:I1892">
    <cfRule type="cellIs" dxfId="865" priority="728" operator="equal">
      <formula>0</formula>
    </cfRule>
  </conditionalFormatting>
  <conditionalFormatting sqref="C1893:D1893">
    <cfRule type="cellIs" dxfId="864" priority="727" operator="equal">
      <formula>0</formula>
    </cfRule>
  </conditionalFormatting>
  <conditionalFormatting sqref="H1893:I1893">
    <cfRule type="cellIs" dxfId="863" priority="726" operator="equal">
      <formula>0</formula>
    </cfRule>
  </conditionalFormatting>
  <conditionalFormatting sqref="C1894:D1894">
    <cfRule type="cellIs" dxfId="862" priority="725" operator="equal">
      <formula>0</formula>
    </cfRule>
  </conditionalFormatting>
  <conditionalFormatting sqref="H1894:I1894">
    <cfRule type="cellIs" dxfId="861" priority="724" operator="equal">
      <formula>0</formula>
    </cfRule>
  </conditionalFormatting>
  <conditionalFormatting sqref="C1895:D1895">
    <cfRule type="cellIs" dxfId="860" priority="723" operator="equal">
      <formula>0</formula>
    </cfRule>
  </conditionalFormatting>
  <conditionalFormatting sqref="H1895:I1895">
    <cfRule type="cellIs" dxfId="859" priority="722" operator="equal">
      <formula>0</formula>
    </cfRule>
  </conditionalFormatting>
  <conditionalFormatting sqref="C1896:D1896">
    <cfRule type="cellIs" dxfId="858" priority="721" operator="equal">
      <formula>0</formula>
    </cfRule>
  </conditionalFormatting>
  <conditionalFormatting sqref="H1896:I1896">
    <cfRule type="cellIs" dxfId="857" priority="720" operator="equal">
      <formula>0</formula>
    </cfRule>
  </conditionalFormatting>
  <conditionalFormatting sqref="C1897:D1897">
    <cfRule type="cellIs" dxfId="856" priority="719" operator="equal">
      <formula>0</formula>
    </cfRule>
  </conditionalFormatting>
  <conditionalFormatting sqref="H1897:I1897">
    <cfRule type="cellIs" dxfId="855" priority="718" operator="equal">
      <formula>0</formula>
    </cfRule>
  </conditionalFormatting>
  <conditionalFormatting sqref="C1898:D1898">
    <cfRule type="cellIs" dxfId="854" priority="717" operator="equal">
      <formula>0</formula>
    </cfRule>
  </conditionalFormatting>
  <conditionalFormatting sqref="H1898:I1898">
    <cfRule type="cellIs" dxfId="853" priority="716" operator="equal">
      <formula>0</formula>
    </cfRule>
  </conditionalFormatting>
  <conditionalFormatting sqref="C1899:D1899">
    <cfRule type="cellIs" dxfId="852" priority="715" operator="equal">
      <formula>0</formula>
    </cfRule>
  </conditionalFormatting>
  <conditionalFormatting sqref="H1899:I1899">
    <cfRule type="cellIs" dxfId="851" priority="714" operator="equal">
      <formula>0</formula>
    </cfRule>
  </conditionalFormatting>
  <conditionalFormatting sqref="C1900:D1900">
    <cfRule type="cellIs" dxfId="850" priority="713" operator="equal">
      <formula>0</formula>
    </cfRule>
  </conditionalFormatting>
  <conditionalFormatting sqref="H1900:I1900">
    <cfRule type="cellIs" dxfId="849" priority="712" operator="equal">
      <formula>0</formula>
    </cfRule>
  </conditionalFormatting>
  <conditionalFormatting sqref="C1901:D1901">
    <cfRule type="cellIs" dxfId="848" priority="711" operator="equal">
      <formula>0</formula>
    </cfRule>
  </conditionalFormatting>
  <conditionalFormatting sqref="H1901:I1901">
    <cfRule type="cellIs" dxfId="847" priority="710" operator="equal">
      <formula>0</formula>
    </cfRule>
  </conditionalFormatting>
  <conditionalFormatting sqref="C1902:D1902">
    <cfRule type="cellIs" dxfId="846" priority="709" operator="equal">
      <formula>0</formula>
    </cfRule>
  </conditionalFormatting>
  <conditionalFormatting sqref="H1902:I1902">
    <cfRule type="cellIs" dxfId="845" priority="708" operator="equal">
      <formula>0</formula>
    </cfRule>
  </conditionalFormatting>
  <conditionalFormatting sqref="C1903:D1903">
    <cfRule type="cellIs" dxfId="844" priority="707" operator="equal">
      <formula>0</formula>
    </cfRule>
  </conditionalFormatting>
  <conditionalFormatting sqref="H1903:I1903">
    <cfRule type="cellIs" dxfId="843" priority="706" operator="equal">
      <formula>0</formula>
    </cfRule>
  </conditionalFormatting>
  <conditionalFormatting sqref="C1904:D1904">
    <cfRule type="cellIs" dxfId="842" priority="705" operator="equal">
      <formula>0</formula>
    </cfRule>
  </conditionalFormatting>
  <conditionalFormatting sqref="H1904:I1904">
    <cfRule type="cellIs" dxfId="841" priority="704" operator="equal">
      <formula>0</formula>
    </cfRule>
  </conditionalFormatting>
  <conditionalFormatting sqref="C1905:D1905">
    <cfRule type="cellIs" dxfId="840" priority="703" operator="equal">
      <formula>0</formula>
    </cfRule>
  </conditionalFormatting>
  <conditionalFormatting sqref="H1905:I1905">
    <cfRule type="cellIs" dxfId="839" priority="702" operator="equal">
      <formula>0</formula>
    </cfRule>
  </conditionalFormatting>
  <conditionalFormatting sqref="C1906:D1906">
    <cfRule type="cellIs" dxfId="838" priority="701" operator="equal">
      <formula>0</formula>
    </cfRule>
  </conditionalFormatting>
  <conditionalFormatting sqref="H1906:I1906">
    <cfRule type="cellIs" dxfId="837" priority="700" operator="equal">
      <formula>0</formula>
    </cfRule>
  </conditionalFormatting>
  <conditionalFormatting sqref="C1907:D1907">
    <cfRule type="cellIs" dxfId="836" priority="699" operator="equal">
      <formula>0</formula>
    </cfRule>
  </conditionalFormatting>
  <conditionalFormatting sqref="H1907:I1907">
    <cfRule type="cellIs" dxfId="835" priority="698" operator="equal">
      <formula>0</formula>
    </cfRule>
  </conditionalFormatting>
  <conditionalFormatting sqref="C1907:D1907">
    <cfRule type="cellIs" dxfId="834" priority="697" operator="equal">
      <formula>0</formula>
    </cfRule>
  </conditionalFormatting>
  <conditionalFormatting sqref="H1907:I1907">
    <cfRule type="cellIs" dxfId="833" priority="696" operator="equal">
      <formula>0</formula>
    </cfRule>
  </conditionalFormatting>
  <conditionalFormatting sqref="C1908:D1908">
    <cfRule type="cellIs" dxfId="832" priority="695" operator="equal">
      <formula>0</formula>
    </cfRule>
  </conditionalFormatting>
  <conditionalFormatting sqref="H1908:I1908">
    <cfRule type="cellIs" dxfId="831" priority="694" operator="equal">
      <formula>0</formula>
    </cfRule>
  </conditionalFormatting>
  <conditionalFormatting sqref="C1909:D1909">
    <cfRule type="cellIs" dxfId="830" priority="693" operator="equal">
      <formula>0</formula>
    </cfRule>
  </conditionalFormatting>
  <conditionalFormatting sqref="H1909:I1909">
    <cfRule type="cellIs" dxfId="829" priority="692" operator="equal">
      <formula>0</formula>
    </cfRule>
  </conditionalFormatting>
  <conditionalFormatting sqref="C1910:D1910">
    <cfRule type="cellIs" dxfId="828" priority="691" operator="equal">
      <formula>0</formula>
    </cfRule>
  </conditionalFormatting>
  <conditionalFormatting sqref="H1910:I1910">
    <cfRule type="cellIs" dxfId="827" priority="690" operator="equal">
      <formula>0</formula>
    </cfRule>
  </conditionalFormatting>
  <conditionalFormatting sqref="C1911:D1911">
    <cfRule type="cellIs" dxfId="826" priority="689" operator="equal">
      <formula>0</formula>
    </cfRule>
  </conditionalFormatting>
  <conditionalFormatting sqref="H1911:I1911">
    <cfRule type="cellIs" dxfId="825" priority="688" operator="equal">
      <formula>0</formula>
    </cfRule>
  </conditionalFormatting>
  <conditionalFormatting sqref="C1912:D1912">
    <cfRule type="cellIs" dxfId="824" priority="687" operator="equal">
      <formula>0</formula>
    </cfRule>
  </conditionalFormatting>
  <conditionalFormatting sqref="H1912:I1912">
    <cfRule type="cellIs" dxfId="823" priority="686" operator="equal">
      <formula>0</formula>
    </cfRule>
  </conditionalFormatting>
  <conditionalFormatting sqref="C1913:D1913">
    <cfRule type="cellIs" dxfId="822" priority="685" operator="equal">
      <formula>0</formula>
    </cfRule>
  </conditionalFormatting>
  <conditionalFormatting sqref="H1913:I1913">
    <cfRule type="cellIs" dxfId="821" priority="684" operator="equal">
      <formula>0</formula>
    </cfRule>
  </conditionalFormatting>
  <conditionalFormatting sqref="C1914:D1914">
    <cfRule type="cellIs" dxfId="820" priority="683" operator="equal">
      <formula>0</formula>
    </cfRule>
  </conditionalFormatting>
  <conditionalFormatting sqref="H1914:I1914">
    <cfRule type="cellIs" dxfId="819" priority="682" operator="equal">
      <formula>0</formula>
    </cfRule>
  </conditionalFormatting>
  <conditionalFormatting sqref="C1915:D1915">
    <cfRule type="cellIs" dxfId="818" priority="681" operator="equal">
      <formula>0</formula>
    </cfRule>
  </conditionalFormatting>
  <conditionalFormatting sqref="H1915:I1915">
    <cfRule type="cellIs" dxfId="817" priority="680" operator="equal">
      <formula>0</formula>
    </cfRule>
  </conditionalFormatting>
  <conditionalFormatting sqref="C1916:D1916">
    <cfRule type="cellIs" dxfId="816" priority="679" operator="equal">
      <formula>0</formula>
    </cfRule>
  </conditionalFormatting>
  <conditionalFormatting sqref="H1916:I1916">
    <cfRule type="cellIs" dxfId="815" priority="678" operator="equal">
      <formula>0</formula>
    </cfRule>
  </conditionalFormatting>
  <conditionalFormatting sqref="C1917:D1917">
    <cfRule type="cellIs" dxfId="814" priority="677" operator="equal">
      <formula>0</formula>
    </cfRule>
  </conditionalFormatting>
  <conditionalFormatting sqref="H1917:I1917">
    <cfRule type="cellIs" dxfId="813" priority="676" operator="equal">
      <formula>0</formula>
    </cfRule>
  </conditionalFormatting>
  <conditionalFormatting sqref="C1918:D1918">
    <cfRule type="cellIs" dxfId="812" priority="675" operator="equal">
      <formula>0</formula>
    </cfRule>
  </conditionalFormatting>
  <conditionalFormatting sqref="H1918:I1918">
    <cfRule type="cellIs" dxfId="811" priority="674" operator="equal">
      <formula>0</formula>
    </cfRule>
  </conditionalFormatting>
  <conditionalFormatting sqref="C1919:D1921">
    <cfRule type="cellIs" dxfId="810" priority="673" operator="equal">
      <formula>0</formula>
    </cfRule>
  </conditionalFormatting>
  <conditionalFormatting sqref="H1919:I1921">
    <cfRule type="cellIs" dxfId="809" priority="672" operator="equal">
      <formula>0</formula>
    </cfRule>
  </conditionalFormatting>
  <conditionalFormatting sqref="C1922:D1922">
    <cfRule type="cellIs" dxfId="808" priority="671" operator="equal">
      <formula>0</formula>
    </cfRule>
  </conditionalFormatting>
  <conditionalFormatting sqref="H1922:I1922">
    <cfRule type="cellIs" dxfId="807" priority="670" operator="equal">
      <formula>0</formula>
    </cfRule>
  </conditionalFormatting>
  <conditionalFormatting sqref="C1923:D1923">
    <cfRule type="cellIs" dxfId="806" priority="669" operator="equal">
      <formula>0</formula>
    </cfRule>
  </conditionalFormatting>
  <conditionalFormatting sqref="H1923:I1923">
    <cfRule type="cellIs" dxfId="805" priority="668" operator="equal">
      <formula>0</formula>
    </cfRule>
  </conditionalFormatting>
  <conditionalFormatting sqref="C1924:D1924">
    <cfRule type="cellIs" dxfId="804" priority="667" operator="equal">
      <formula>0</formula>
    </cfRule>
  </conditionalFormatting>
  <conditionalFormatting sqref="H1924:I1924">
    <cfRule type="cellIs" dxfId="803" priority="666" operator="equal">
      <formula>0</formula>
    </cfRule>
  </conditionalFormatting>
  <conditionalFormatting sqref="C1925:D1925">
    <cfRule type="cellIs" dxfId="802" priority="665" operator="equal">
      <formula>0</formula>
    </cfRule>
  </conditionalFormatting>
  <conditionalFormatting sqref="H1925:I1925">
    <cfRule type="cellIs" dxfId="801" priority="664" operator="equal">
      <formula>0</formula>
    </cfRule>
  </conditionalFormatting>
  <conditionalFormatting sqref="C1926:D1927">
    <cfRule type="cellIs" dxfId="800" priority="663" operator="equal">
      <formula>0</formula>
    </cfRule>
  </conditionalFormatting>
  <conditionalFormatting sqref="H1926:I1927">
    <cfRule type="cellIs" dxfId="799" priority="662" operator="equal">
      <formula>0</formula>
    </cfRule>
  </conditionalFormatting>
  <conditionalFormatting sqref="C1928:D1928">
    <cfRule type="cellIs" dxfId="798" priority="661" operator="equal">
      <formula>0</formula>
    </cfRule>
  </conditionalFormatting>
  <conditionalFormatting sqref="H1928:I1928">
    <cfRule type="cellIs" dxfId="797" priority="660" operator="equal">
      <formula>0</formula>
    </cfRule>
  </conditionalFormatting>
  <conditionalFormatting sqref="C1929:D1929">
    <cfRule type="cellIs" dxfId="796" priority="659" operator="equal">
      <formula>0</formula>
    </cfRule>
  </conditionalFormatting>
  <conditionalFormatting sqref="H1929:I1929">
    <cfRule type="cellIs" dxfId="795" priority="658" operator="equal">
      <formula>0</formula>
    </cfRule>
  </conditionalFormatting>
  <conditionalFormatting sqref="C1930:D1930">
    <cfRule type="cellIs" dxfId="794" priority="657" operator="equal">
      <formula>0</formula>
    </cfRule>
  </conditionalFormatting>
  <conditionalFormatting sqref="H1930:I1930">
    <cfRule type="cellIs" dxfId="793" priority="656" operator="equal">
      <formula>0</formula>
    </cfRule>
  </conditionalFormatting>
  <conditionalFormatting sqref="C1931:D1931">
    <cfRule type="cellIs" dxfId="792" priority="655" operator="equal">
      <formula>0</formula>
    </cfRule>
  </conditionalFormatting>
  <conditionalFormatting sqref="H1931:I1931">
    <cfRule type="cellIs" dxfId="791" priority="654" operator="equal">
      <formula>0</formula>
    </cfRule>
  </conditionalFormatting>
  <conditionalFormatting sqref="C1932:D1932">
    <cfRule type="cellIs" dxfId="790" priority="653" operator="equal">
      <formula>0</formula>
    </cfRule>
  </conditionalFormatting>
  <conditionalFormatting sqref="H1932:I1932">
    <cfRule type="cellIs" dxfId="789" priority="652" operator="equal">
      <formula>0</formula>
    </cfRule>
  </conditionalFormatting>
  <conditionalFormatting sqref="C1933:D1934">
    <cfRule type="cellIs" dxfId="788" priority="651" operator="equal">
      <formula>0</formula>
    </cfRule>
  </conditionalFormatting>
  <conditionalFormatting sqref="H1933:I1934">
    <cfRule type="cellIs" dxfId="787" priority="650" operator="equal">
      <formula>0</formula>
    </cfRule>
  </conditionalFormatting>
  <conditionalFormatting sqref="C1935:D1935">
    <cfRule type="cellIs" dxfId="786" priority="649" operator="equal">
      <formula>0</formula>
    </cfRule>
  </conditionalFormatting>
  <conditionalFormatting sqref="H1935:I1935">
    <cfRule type="cellIs" dxfId="785" priority="648" operator="equal">
      <formula>0</formula>
    </cfRule>
  </conditionalFormatting>
  <conditionalFormatting sqref="C1936:D1936">
    <cfRule type="cellIs" dxfId="784" priority="647" operator="equal">
      <formula>0</formula>
    </cfRule>
  </conditionalFormatting>
  <conditionalFormatting sqref="H1936:I1936">
    <cfRule type="cellIs" dxfId="783" priority="646" operator="equal">
      <formula>0</formula>
    </cfRule>
  </conditionalFormatting>
  <conditionalFormatting sqref="C1937:D1937">
    <cfRule type="cellIs" dxfId="782" priority="645" operator="equal">
      <formula>0</formula>
    </cfRule>
  </conditionalFormatting>
  <conditionalFormatting sqref="H1937:I1937">
    <cfRule type="cellIs" dxfId="781" priority="644" operator="equal">
      <formula>0</formula>
    </cfRule>
  </conditionalFormatting>
  <conditionalFormatting sqref="C1938:D1938">
    <cfRule type="cellIs" dxfId="780" priority="643" operator="equal">
      <formula>0</formula>
    </cfRule>
  </conditionalFormatting>
  <conditionalFormatting sqref="H1938:I1938">
    <cfRule type="cellIs" dxfId="779" priority="642" operator="equal">
      <formula>0</formula>
    </cfRule>
  </conditionalFormatting>
  <conditionalFormatting sqref="C1939:D1940">
    <cfRule type="cellIs" dxfId="778" priority="641" operator="equal">
      <formula>0</formula>
    </cfRule>
  </conditionalFormatting>
  <conditionalFormatting sqref="H1939:I1940">
    <cfRule type="cellIs" dxfId="777" priority="640" operator="equal">
      <formula>0</formula>
    </cfRule>
  </conditionalFormatting>
  <conditionalFormatting sqref="C1941:D1942">
    <cfRule type="cellIs" dxfId="776" priority="639" operator="equal">
      <formula>0</formula>
    </cfRule>
  </conditionalFormatting>
  <conditionalFormatting sqref="H1941:I1942">
    <cfRule type="cellIs" dxfId="775" priority="638" operator="equal">
      <formula>0</formula>
    </cfRule>
  </conditionalFormatting>
  <conditionalFormatting sqref="C1943:D1943">
    <cfRule type="cellIs" dxfId="774" priority="637" operator="equal">
      <formula>0</formula>
    </cfRule>
  </conditionalFormatting>
  <conditionalFormatting sqref="H1943:I1943">
    <cfRule type="cellIs" dxfId="773" priority="636" operator="equal">
      <formula>0</formula>
    </cfRule>
  </conditionalFormatting>
  <conditionalFormatting sqref="C1944:D1946">
    <cfRule type="cellIs" dxfId="772" priority="635" operator="equal">
      <formula>0</formula>
    </cfRule>
  </conditionalFormatting>
  <conditionalFormatting sqref="H1944:I1946">
    <cfRule type="cellIs" dxfId="771" priority="634" operator="equal">
      <formula>0</formula>
    </cfRule>
  </conditionalFormatting>
  <conditionalFormatting sqref="C1947:D1947">
    <cfRule type="cellIs" dxfId="770" priority="633" operator="equal">
      <formula>0</formula>
    </cfRule>
  </conditionalFormatting>
  <conditionalFormatting sqref="H1947:I1947">
    <cfRule type="cellIs" dxfId="769" priority="632" operator="equal">
      <formula>0</formula>
    </cfRule>
  </conditionalFormatting>
  <conditionalFormatting sqref="C1948:D1948">
    <cfRule type="cellIs" dxfId="768" priority="631" operator="equal">
      <formula>0</formula>
    </cfRule>
  </conditionalFormatting>
  <conditionalFormatting sqref="H1948:I1948">
    <cfRule type="cellIs" dxfId="767" priority="630" operator="equal">
      <formula>0</formula>
    </cfRule>
  </conditionalFormatting>
  <conditionalFormatting sqref="C1949:D1950">
    <cfRule type="cellIs" dxfId="766" priority="629" operator="equal">
      <formula>0</formula>
    </cfRule>
  </conditionalFormatting>
  <conditionalFormatting sqref="H1949:I1950">
    <cfRule type="cellIs" dxfId="765" priority="628" operator="equal">
      <formula>0</formula>
    </cfRule>
  </conditionalFormatting>
  <conditionalFormatting sqref="C1951:D1952">
    <cfRule type="cellIs" dxfId="764" priority="627" operator="equal">
      <formula>0</formula>
    </cfRule>
  </conditionalFormatting>
  <conditionalFormatting sqref="H1951:I1952">
    <cfRule type="cellIs" dxfId="763" priority="626" operator="equal">
      <formula>0</formula>
    </cfRule>
  </conditionalFormatting>
  <conditionalFormatting sqref="C1953:D1953">
    <cfRule type="cellIs" dxfId="762" priority="625" operator="equal">
      <formula>0</formula>
    </cfRule>
  </conditionalFormatting>
  <conditionalFormatting sqref="H1953:I1953">
    <cfRule type="cellIs" dxfId="761" priority="624" operator="equal">
      <formula>0</formula>
    </cfRule>
  </conditionalFormatting>
  <conditionalFormatting sqref="C1954:D1954">
    <cfRule type="cellIs" dxfId="760" priority="623" operator="equal">
      <formula>0</formula>
    </cfRule>
  </conditionalFormatting>
  <conditionalFormatting sqref="H1954:I1954">
    <cfRule type="cellIs" dxfId="759" priority="622" operator="equal">
      <formula>0</formula>
    </cfRule>
  </conditionalFormatting>
  <conditionalFormatting sqref="C1955:D1955">
    <cfRule type="cellIs" dxfId="758" priority="621" operator="equal">
      <formula>0</formula>
    </cfRule>
  </conditionalFormatting>
  <conditionalFormatting sqref="H1955:I1955">
    <cfRule type="cellIs" dxfId="757" priority="620" operator="equal">
      <formula>0</formula>
    </cfRule>
  </conditionalFormatting>
  <conditionalFormatting sqref="C1956:D1956">
    <cfRule type="cellIs" dxfId="756" priority="619" operator="equal">
      <formula>0</formula>
    </cfRule>
  </conditionalFormatting>
  <conditionalFormatting sqref="H1956:I1956">
    <cfRule type="cellIs" dxfId="755" priority="618" operator="equal">
      <formula>0</formula>
    </cfRule>
  </conditionalFormatting>
  <conditionalFormatting sqref="C1957:D1958">
    <cfRule type="cellIs" dxfId="754" priority="617" operator="equal">
      <formula>0</formula>
    </cfRule>
  </conditionalFormatting>
  <conditionalFormatting sqref="H1957:I1958">
    <cfRule type="cellIs" dxfId="753" priority="616" operator="equal">
      <formula>0</formula>
    </cfRule>
  </conditionalFormatting>
  <conditionalFormatting sqref="C1959:D1959">
    <cfRule type="cellIs" dxfId="752" priority="615" operator="equal">
      <formula>0</formula>
    </cfRule>
  </conditionalFormatting>
  <conditionalFormatting sqref="H1959:I1959">
    <cfRule type="cellIs" dxfId="751" priority="614" operator="equal">
      <formula>0</formula>
    </cfRule>
  </conditionalFormatting>
  <conditionalFormatting sqref="C1960:D1960">
    <cfRule type="cellIs" dxfId="750" priority="611" operator="equal">
      <formula>0</formula>
    </cfRule>
  </conditionalFormatting>
  <conditionalFormatting sqref="H1960:I1960">
    <cfRule type="cellIs" dxfId="749" priority="610" operator="equal">
      <formula>0</formula>
    </cfRule>
  </conditionalFormatting>
  <conditionalFormatting sqref="C1961:D1961">
    <cfRule type="cellIs" dxfId="748" priority="609" operator="equal">
      <formula>0</formula>
    </cfRule>
  </conditionalFormatting>
  <conditionalFormatting sqref="H1961:I1961">
    <cfRule type="cellIs" dxfId="747" priority="608" operator="equal">
      <formula>0</formula>
    </cfRule>
  </conditionalFormatting>
  <conditionalFormatting sqref="C1962:D1962">
    <cfRule type="cellIs" dxfId="746" priority="607" operator="equal">
      <formula>0</formula>
    </cfRule>
  </conditionalFormatting>
  <conditionalFormatting sqref="H1962:I1962">
    <cfRule type="cellIs" dxfId="745" priority="606" operator="equal">
      <formula>0</formula>
    </cfRule>
  </conditionalFormatting>
  <conditionalFormatting sqref="C1963:D1965">
    <cfRule type="cellIs" dxfId="744" priority="605" operator="equal">
      <formula>0</formula>
    </cfRule>
  </conditionalFormatting>
  <conditionalFormatting sqref="H1963:I1965">
    <cfRule type="cellIs" dxfId="743" priority="604" operator="equal">
      <formula>0</formula>
    </cfRule>
  </conditionalFormatting>
  <conditionalFormatting sqref="C1966:D1966">
    <cfRule type="cellIs" dxfId="742" priority="603" operator="equal">
      <formula>0</formula>
    </cfRule>
  </conditionalFormatting>
  <conditionalFormatting sqref="H1966:I1966">
    <cfRule type="cellIs" dxfId="741" priority="602" operator="equal">
      <formula>0</formula>
    </cfRule>
  </conditionalFormatting>
  <conditionalFormatting sqref="C1967:D1967">
    <cfRule type="cellIs" dxfId="740" priority="601" operator="equal">
      <formula>0</formula>
    </cfRule>
  </conditionalFormatting>
  <conditionalFormatting sqref="H1967:I1967">
    <cfRule type="cellIs" dxfId="739" priority="600" operator="equal">
      <formula>0</formula>
    </cfRule>
  </conditionalFormatting>
  <conditionalFormatting sqref="C1968:D1968">
    <cfRule type="cellIs" dxfId="738" priority="599" operator="equal">
      <formula>0</formula>
    </cfRule>
  </conditionalFormatting>
  <conditionalFormatting sqref="H1968:I1968">
    <cfRule type="cellIs" dxfId="737" priority="598" operator="equal">
      <formula>0</formula>
    </cfRule>
  </conditionalFormatting>
  <conditionalFormatting sqref="C1969:D1969">
    <cfRule type="cellIs" dxfId="736" priority="597" operator="equal">
      <formula>0</formula>
    </cfRule>
  </conditionalFormatting>
  <conditionalFormatting sqref="H1969:I1969">
    <cfRule type="cellIs" dxfId="735" priority="596" operator="equal">
      <formula>0</formula>
    </cfRule>
  </conditionalFormatting>
  <conditionalFormatting sqref="C1970:D1970">
    <cfRule type="cellIs" dxfId="734" priority="595" operator="equal">
      <formula>0</formula>
    </cfRule>
  </conditionalFormatting>
  <conditionalFormatting sqref="H1970:I1970">
    <cfRule type="cellIs" dxfId="733" priority="594" operator="equal">
      <formula>0</formula>
    </cfRule>
  </conditionalFormatting>
  <conditionalFormatting sqref="C1971:D1971">
    <cfRule type="cellIs" dxfId="732" priority="593" operator="equal">
      <formula>0</formula>
    </cfRule>
  </conditionalFormatting>
  <conditionalFormatting sqref="H1971:I1971">
    <cfRule type="cellIs" dxfId="731" priority="592" operator="equal">
      <formula>0</formula>
    </cfRule>
  </conditionalFormatting>
  <conditionalFormatting sqref="C1972:D1972">
    <cfRule type="cellIs" dxfId="730" priority="591" operator="equal">
      <formula>0</formula>
    </cfRule>
  </conditionalFormatting>
  <conditionalFormatting sqref="H1972:I1972">
    <cfRule type="cellIs" dxfId="729" priority="590" operator="equal">
      <formula>0</formula>
    </cfRule>
  </conditionalFormatting>
  <conditionalFormatting sqref="C1973:D1973">
    <cfRule type="cellIs" dxfId="728" priority="589" operator="equal">
      <formula>0</formula>
    </cfRule>
  </conditionalFormatting>
  <conditionalFormatting sqref="H1973:I1973">
    <cfRule type="cellIs" dxfId="727" priority="588" operator="equal">
      <formula>0</formula>
    </cfRule>
  </conditionalFormatting>
  <conditionalFormatting sqref="C1974:D1974">
    <cfRule type="cellIs" dxfId="726" priority="587" operator="equal">
      <formula>0</formula>
    </cfRule>
  </conditionalFormatting>
  <conditionalFormatting sqref="H1974:I1974">
    <cfRule type="cellIs" dxfId="725" priority="586" operator="equal">
      <formula>0</formula>
    </cfRule>
  </conditionalFormatting>
  <conditionalFormatting sqref="C1975:D1975">
    <cfRule type="cellIs" dxfId="724" priority="585" operator="equal">
      <formula>0</formula>
    </cfRule>
  </conditionalFormatting>
  <conditionalFormatting sqref="H1975:I1975">
    <cfRule type="cellIs" dxfId="723" priority="584" operator="equal">
      <formula>0</formula>
    </cfRule>
  </conditionalFormatting>
  <conditionalFormatting sqref="C1976:D1977">
    <cfRule type="cellIs" dxfId="722" priority="583" operator="equal">
      <formula>0</formula>
    </cfRule>
  </conditionalFormatting>
  <conditionalFormatting sqref="H1976:I1977">
    <cfRule type="cellIs" dxfId="721" priority="582" operator="equal">
      <formula>0</formula>
    </cfRule>
  </conditionalFormatting>
  <conditionalFormatting sqref="C1978:D1978">
    <cfRule type="cellIs" dxfId="720" priority="581" operator="equal">
      <formula>0</formula>
    </cfRule>
  </conditionalFormatting>
  <conditionalFormatting sqref="H1978:I1978">
    <cfRule type="cellIs" dxfId="719" priority="580" operator="equal">
      <formula>0</formula>
    </cfRule>
  </conditionalFormatting>
  <conditionalFormatting sqref="C1979:D1979">
    <cfRule type="cellIs" dxfId="718" priority="579" operator="equal">
      <formula>0</formula>
    </cfRule>
  </conditionalFormatting>
  <conditionalFormatting sqref="H1979:I1979">
    <cfRule type="cellIs" dxfId="717" priority="578" operator="equal">
      <formula>0</formula>
    </cfRule>
  </conditionalFormatting>
  <conditionalFormatting sqref="C1980:D1980">
    <cfRule type="cellIs" dxfId="716" priority="577" operator="equal">
      <formula>0</formula>
    </cfRule>
  </conditionalFormatting>
  <conditionalFormatting sqref="H1980:I1980">
    <cfRule type="cellIs" dxfId="715" priority="576" operator="equal">
      <formula>0</formula>
    </cfRule>
  </conditionalFormatting>
  <conditionalFormatting sqref="C1981:D1981">
    <cfRule type="cellIs" dxfId="714" priority="575" operator="equal">
      <formula>0</formula>
    </cfRule>
  </conditionalFormatting>
  <conditionalFormatting sqref="H1981:I1981">
    <cfRule type="cellIs" dxfId="713" priority="574" operator="equal">
      <formula>0</formula>
    </cfRule>
  </conditionalFormatting>
  <conditionalFormatting sqref="C1982:D1982">
    <cfRule type="cellIs" dxfId="712" priority="573" operator="equal">
      <formula>0</formula>
    </cfRule>
  </conditionalFormatting>
  <conditionalFormatting sqref="H1982:I1982">
    <cfRule type="cellIs" dxfId="711" priority="572" operator="equal">
      <formula>0</formula>
    </cfRule>
  </conditionalFormatting>
  <conditionalFormatting sqref="C1983:D1983">
    <cfRule type="cellIs" dxfId="710" priority="571" operator="equal">
      <formula>0</formula>
    </cfRule>
  </conditionalFormatting>
  <conditionalFormatting sqref="H1983:I1983">
    <cfRule type="cellIs" dxfId="709" priority="570" operator="equal">
      <formula>0</formula>
    </cfRule>
  </conditionalFormatting>
  <conditionalFormatting sqref="C1984:D1984">
    <cfRule type="cellIs" dxfId="708" priority="569" operator="equal">
      <formula>0</formula>
    </cfRule>
  </conditionalFormatting>
  <conditionalFormatting sqref="H1984:I1984">
    <cfRule type="cellIs" dxfId="707" priority="568" operator="equal">
      <formula>0</formula>
    </cfRule>
  </conditionalFormatting>
  <conditionalFormatting sqref="C1985:D1985">
    <cfRule type="cellIs" dxfId="706" priority="567" operator="equal">
      <formula>0</formula>
    </cfRule>
  </conditionalFormatting>
  <conditionalFormatting sqref="H1985:I1985">
    <cfRule type="cellIs" dxfId="705" priority="566" operator="equal">
      <formula>0</formula>
    </cfRule>
  </conditionalFormatting>
  <conditionalFormatting sqref="C1986:D1986">
    <cfRule type="cellIs" dxfId="704" priority="565" operator="equal">
      <formula>0</formula>
    </cfRule>
  </conditionalFormatting>
  <conditionalFormatting sqref="H1986:I1986">
    <cfRule type="cellIs" dxfId="703" priority="564" operator="equal">
      <formula>0</formula>
    </cfRule>
  </conditionalFormatting>
  <conditionalFormatting sqref="C1987:D1989">
    <cfRule type="cellIs" dxfId="702" priority="563" operator="equal">
      <formula>0</formula>
    </cfRule>
  </conditionalFormatting>
  <conditionalFormatting sqref="H1987:I1989">
    <cfRule type="cellIs" dxfId="701" priority="562" operator="equal">
      <formula>0</formula>
    </cfRule>
  </conditionalFormatting>
  <conditionalFormatting sqref="C1990:D1990">
    <cfRule type="cellIs" dxfId="700" priority="561" operator="equal">
      <formula>0</formula>
    </cfRule>
  </conditionalFormatting>
  <conditionalFormatting sqref="H1990:I1990">
    <cfRule type="cellIs" dxfId="699" priority="560" operator="equal">
      <formula>0</formula>
    </cfRule>
  </conditionalFormatting>
  <conditionalFormatting sqref="C1991:D1991">
    <cfRule type="cellIs" dxfId="698" priority="559" operator="equal">
      <formula>0</formula>
    </cfRule>
  </conditionalFormatting>
  <conditionalFormatting sqref="H1991:I1991">
    <cfRule type="cellIs" dxfId="697" priority="558" operator="equal">
      <formula>0</formula>
    </cfRule>
  </conditionalFormatting>
  <conditionalFormatting sqref="C1992:D1993">
    <cfRule type="cellIs" dxfId="696" priority="557" operator="equal">
      <formula>0</formula>
    </cfRule>
  </conditionalFormatting>
  <conditionalFormatting sqref="H1992:I1993">
    <cfRule type="cellIs" dxfId="695" priority="556" operator="equal">
      <formula>0</formula>
    </cfRule>
  </conditionalFormatting>
  <conditionalFormatting sqref="C1994:D1994">
    <cfRule type="cellIs" dxfId="694" priority="555" operator="equal">
      <formula>0</formula>
    </cfRule>
  </conditionalFormatting>
  <conditionalFormatting sqref="H1994:I1994">
    <cfRule type="cellIs" dxfId="693" priority="554" operator="equal">
      <formula>0</formula>
    </cfRule>
  </conditionalFormatting>
  <conditionalFormatting sqref="C1995:D1995">
    <cfRule type="cellIs" dxfId="692" priority="553" operator="equal">
      <formula>0</formula>
    </cfRule>
  </conditionalFormatting>
  <conditionalFormatting sqref="H1995:I1995">
    <cfRule type="cellIs" dxfId="691" priority="552" operator="equal">
      <formula>0</formula>
    </cfRule>
  </conditionalFormatting>
  <conditionalFormatting sqref="C1996:D1996">
    <cfRule type="cellIs" dxfId="690" priority="551" operator="equal">
      <formula>0</formula>
    </cfRule>
  </conditionalFormatting>
  <conditionalFormatting sqref="H1996:I1996">
    <cfRule type="cellIs" dxfId="689" priority="550" operator="equal">
      <formula>0</formula>
    </cfRule>
  </conditionalFormatting>
  <conditionalFormatting sqref="C1997:D1997">
    <cfRule type="cellIs" dxfId="688" priority="549" operator="equal">
      <formula>0</formula>
    </cfRule>
  </conditionalFormatting>
  <conditionalFormatting sqref="H1997:I1997">
    <cfRule type="cellIs" dxfId="687" priority="548" operator="equal">
      <formula>0</formula>
    </cfRule>
  </conditionalFormatting>
  <conditionalFormatting sqref="C1998:D1998">
    <cfRule type="cellIs" dxfId="686" priority="547" operator="equal">
      <formula>0</formula>
    </cfRule>
  </conditionalFormatting>
  <conditionalFormatting sqref="H1998:I1998">
    <cfRule type="cellIs" dxfId="685" priority="546" operator="equal">
      <formula>0</formula>
    </cfRule>
  </conditionalFormatting>
  <conditionalFormatting sqref="C1999:D1999">
    <cfRule type="cellIs" dxfId="684" priority="545" operator="equal">
      <formula>0</formula>
    </cfRule>
  </conditionalFormatting>
  <conditionalFormatting sqref="H1999:I1999">
    <cfRule type="cellIs" dxfId="683" priority="544" operator="equal">
      <formula>0</formula>
    </cfRule>
  </conditionalFormatting>
  <conditionalFormatting sqref="C2000:D2000">
    <cfRule type="cellIs" dxfId="682" priority="543" operator="equal">
      <formula>0</formula>
    </cfRule>
  </conditionalFormatting>
  <conditionalFormatting sqref="H2000:I2000">
    <cfRule type="cellIs" dxfId="681" priority="542" operator="equal">
      <formula>0</formula>
    </cfRule>
  </conditionalFormatting>
  <conditionalFormatting sqref="C2001:D2001">
    <cfRule type="cellIs" dxfId="680" priority="541" operator="equal">
      <formula>0</formula>
    </cfRule>
  </conditionalFormatting>
  <conditionalFormatting sqref="H2001:I2001">
    <cfRule type="cellIs" dxfId="679" priority="540" operator="equal">
      <formula>0</formula>
    </cfRule>
  </conditionalFormatting>
  <conditionalFormatting sqref="C2002:D2002">
    <cfRule type="cellIs" dxfId="678" priority="539" operator="equal">
      <formula>0</formula>
    </cfRule>
  </conditionalFormatting>
  <conditionalFormatting sqref="H2002:I2002">
    <cfRule type="cellIs" dxfId="677" priority="538" operator="equal">
      <formula>0</formula>
    </cfRule>
  </conditionalFormatting>
  <conditionalFormatting sqref="C2003:D2003">
    <cfRule type="cellIs" dxfId="676" priority="537" operator="equal">
      <formula>0</formula>
    </cfRule>
  </conditionalFormatting>
  <conditionalFormatting sqref="H2003:I2003">
    <cfRule type="cellIs" dxfId="675" priority="536" operator="equal">
      <formula>0</formula>
    </cfRule>
  </conditionalFormatting>
  <conditionalFormatting sqref="C2004:D2004">
    <cfRule type="cellIs" dxfId="674" priority="535" operator="equal">
      <formula>0</formula>
    </cfRule>
  </conditionalFormatting>
  <conditionalFormatting sqref="H2004:I2004">
    <cfRule type="cellIs" dxfId="673" priority="534" operator="equal">
      <formula>0</formula>
    </cfRule>
  </conditionalFormatting>
  <conditionalFormatting sqref="C2005:D2005">
    <cfRule type="cellIs" dxfId="672" priority="533" operator="equal">
      <formula>0</formula>
    </cfRule>
  </conditionalFormatting>
  <conditionalFormatting sqref="H2005:I2005">
    <cfRule type="cellIs" dxfId="671" priority="532" operator="equal">
      <formula>0</formula>
    </cfRule>
  </conditionalFormatting>
  <conditionalFormatting sqref="C2006:D2006">
    <cfRule type="cellIs" dxfId="670" priority="531" operator="equal">
      <formula>0</formula>
    </cfRule>
  </conditionalFormatting>
  <conditionalFormatting sqref="H2006:I2006">
    <cfRule type="cellIs" dxfId="669" priority="530" operator="equal">
      <formula>0</formula>
    </cfRule>
  </conditionalFormatting>
  <conditionalFormatting sqref="C2007:D2007">
    <cfRule type="cellIs" dxfId="668" priority="529" operator="equal">
      <formula>0</formula>
    </cfRule>
  </conditionalFormatting>
  <conditionalFormatting sqref="H2007:I2007">
    <cfRule type="cellIs" dxfId="667" priority="528" operator="equal">
      <formula>0</formula>
    </cfRule>
  </conditionalFormatting>
  <conditionalFormatting sqref="C2008:D2008">
    <cfRule type="cellIs" dxfId="666" priority="527" operator="equal">
      <formula>0</formula>
    </cfRule>
  </conditionalFormatting>
  <conditionalFormatting sqref="H2008:I2008">
    <cfRule type="cellIs" dxfId="665" priority="526" operator="equal">
      <formula>0</formula>
    </cfRule>
  </conditionalFormatting>
  <conditionalFormatting sqref="C2009:D2009">
    <cfRule type="cellIs" dxfId="664" priority="525" operator="equal">
      <formula>0</formula>
    </cfRule>
  </conditionalFormatting>
  <conditionalFormatting sqref="H2009:I2009">
    <cfRule type="cellIs" dxfId="663" priority="524" operator="equal">
      <formula>0</formula>
    </cfRule>
  </conditionalFormatting>
  <conditionalFormatting sqref="C2010:D2010">
    <cfRule type="cellIs" dxfId="662" priority="523" operator="equal">
      <formula>0</formula>
    </cfRule>
  </conditionalFormatting>
  <conditionalFormatting sqref="H2010:I2010">
    <cfRule type="cellIs" dxfId="661" priority="522" operator="equal">
      <formula>0</formula>
    </cfRule>
  </conditionalFormatting>
  <conditionalFormatting sqref="C2011:D2011">
    <cfRule type="cellIs" dxfId="660" priority="521" operator="equal">
      <formula>0</formula>
    </cfRule>
  </conditionalFormatting>
  <conditionalFormatting sqref="H2011:I2011">
    <cfRule type="cellIs" dxfId="659" priority="520" operator="equal">
      <formula>0</formula>
    </cfRule>
  </conditionalFormatting>
  <conditionalFormatting sqref="C2012:D2012">
    <cfRule type="cellIs" dxfId="658" priority="519" operator="equal">
      <formula>0</formula>
    </cfRule>
  </conditionalFormatting>
  <conditionalFormatting sqref="H2012:I2012">
    <cfRule type="cellIs" dxfId="657" priority="518" operator="equal">
      <formula>0</formula>
    </cfRule>
  </conditionalFormatting>
  <conditionalFormatting sqref="C2013:D2013">
    <cfRule type="cellIs" dxfId="656" priority="517" operator="equal">
      <formula>0</formula>
    </cfRule>
  </conditionalFormatting>
  <conditionalFormatting sqref="H2013:I2013">
    <cfRule type="cellIs" dxfId="655" priority="516" operator="equal">
      <formula>0</formula>
    </cfRule>
  </conditionalFormatting>
  <conditionalFormatting sqref="C2014:D2014">
    <cfRule type="cellIs" dxfId="654" priority="515" operator="equal">
      <formula>0</formula>
    </cfRule>
  </conditionalFormatting>
  <conditionalFormatting sqref="H2014:I2014">
    <cfRule type="cellIs" dxfId="653" priority="514" operator="equal">
      <formula>0</formula>
    </cfRule>
  </conditionalFormatting>
  <conditionalFormatting sqref="C2015:D2015">
    <cfRule type="cellIs" dxfId="652" priority="513" operator="equal">
      <formula>0</formula>
    </cfRule>
  </conditionalFormatting>
  <conditionalFormatting sqref="H2015:I2015">
    <cfRule type="cellIs" dxfId="651" priority="512" operator="equal">
      <formula>0</formula>
    </cfRule>
  </conditionalFormatting>
  <conditionalFormatting sqref="C2016:D2016">
    <cfRule type="cellIs" dxfId="650" priority="511" operator="equal">
      <formula>0</formula>
    </cfRule>
  </conditionalFormatting>
  <conditionalFormatting sqref="H2016:I2016">
    <cfRule type="cellIs" dxfId="649" priority="510" operator="equal">
      <formula>0</formula>
    </cfRule>
  </conditionalFormatting>
  <conditionalFormatting sqref="C2017:D2017">
    <cfRule type="cellIs" dxfId="648" priority="509" operator="equal">
      <formula>0</formula>
    </cfRule>
  </conditionalFormatting>
  <conditionalFormatting sqref="H2017:I2017">
    <cfRule type="cellIs" dxfId="647" priority="508" operator="equal">
      <formula>0</formula>
    </cfRule>
  </conditionalFormatting>
  <conditionalFormatting sqref="C2018:D2018">
    <cfRule type="cellIs" dxfId="646" priority="507" operator="equal">
      <formula>0</formula>
    </cfRule>
  </conditionalFormatting>
  <conditionalFormatting sqref="H2018:I2018">
    <cfRule type="cellIs" dxfId="645" priority="506" operator="equal">
      <formula>0</formula>
    </cfRule>
  </conditionalFormatting>
  <conditionalFormatting sqref="C2019:D2019">
    <cfRule type="cellIs" dxfId="644" priority="505" operator="equal">
      <formula>0</formula>
    </cfRule>
  </conditionalFormatting>
  <conditionalFormatting sqref="H2019:I2019">
    <cfRule type="cellIs" dxfId="643" priority="504" operator="equal">
      <formula>0</formula>
    </cfRule>
  </conditionalFormatting>
  <conditionalFormatting sqref="C2020:D2020">
    <cfRule type="cellIs" dxfId="642" priority="503" operator="equal">
      <formula>0</formula>
    </cfRule>
  </conditionalFormatting>
  <conditionalFormatting sqref="H2020:I2020">
    <cfRule type="cellIs" dxfId="641" priority="502" operator="equal">
      <formula>0</formula>
    </cfRule>
  </conditionalFormatting>
  <conditionalFormatting sqref="C2021:D2021">
    <cfRule type="cellIs" dxfId="640" priority="501" operator="equal">
      <formula>0</formula>
    </cfRule>
  </conditionalFormatting>
  <conditionalFormatting sqref="H2021:I2021">
    <cfRule type="cellIs" dxfId="639" priority="500" operator="equal">
      <formula>0</formula>
    </cfRule>
  </conditionalFormatting>
  <conditionalFormatting sqref="C2022:D2022">
    <cfRule type="cellIs" dxfId="638" priority="499" operator="equal">
      <formula>0</formula>
    </cfRule>
  </conditionalFormatting>
  <conditionalFormatting sqref="H2022:I2022">
    <cfRule type="cellIs" dxfId="637" priority="498" operator="equal">
      <formula>0</formula>
    </cfRule>
  </conditionalFormatting>
  <conditionalFormatting sqref="C2023:D2023">
    <cfRule type="cellIs" dxfId="636" priority="497" operator="equal">
      <formula>0</formula>
    </cfRule>
  </conditionalFormatting>
  <conditionalFormatting sqref="H2023:I2023">
    <cfRule type="cellIs" dxfId="635" priority="496" operator="equal">
      <formula>0</formula>
    </cfRule>
  </conditionalFormatting>
  <conditionalFormatting sqref="C2024:D2024">
    <cfRule type="cellIs" dxfId="634" priority="495" operator="equal">
      <formula>0</formula>
    </cfRule>
  </conditionalFormatting>
  <conditionalFormatting sqref="H2024:I2024">
    <cfRule type="cellIs" dxfId="633" priority="494" operator="equal">
      <formula>0</formula>
    </cfRule>
  </conditionalFormatting>
  <conditionalFormatting sqref="C2025:D2025">
    <cfRule type="cellIs" dxfId="632" priority="493" operator="equal">
      <formula>0</formula>
    </cfRule>
  </conditionalFormatting>
  <conditionalFormatting sqref="H2025:I2025">
    <cfRule type="cellIs" dxfId="631" priority="492" operator="equal">
      <formula>0</formula>
    </cfRule>
  </conditionalFormatting>
  <conditionalFormatting sqref="C2026:D2034">
    <cfRule type="cellIs" dxfId="630" priority="491" operator="equal">
      <formula>0</formula>
    </cfRule>
  </conditionalFormatting>
  <conditionalFormatting sqref="H2026:I2034">
    <cfRule type="cellIs" dxfId="629" priority="490" operator="equal">
      <formula>0</formula>
    </cfRule>
  </conditionalFormatting>
  <conditionalFormatting sqref="C2035:D2035">
    <cfRule type="cellIs" dxfId="628" priority="489" operator="equal">
      <formula>0</formula>
    </cfRule>
  </conditionalFormatting>
  <conditionalFormatting sqref="H2035:I2035">
    <cfRule type="cellIs" dxfId="627" priority="488" operator="equal">
      <formula>0</formula>
    </cfRule>
  </conditionalFormatting>
  <conditionalFormatting sqref="C2036:D2036">
    <cfRule type="cellIs" dxfId="626" priority="487" operator="equal">
      <formula>0</formula>
    </cfRule>
  </conditionalFormatting>
  <conditionalFormatting sqref="H2036:I2036">
    <cfRule type="cellIs" dxfId="625" priority="486" operator="equal">
      <formula>0</formula>
    </cfRule>
  </conditionalFormatting>
  <conditionalFormatting sqref="C2037:D2037">
    <cfRule type="cellIs" dxfId="624" priority="485" operator="equal">
      <formula>0</formula>
    </cfRule>
  </conditionalFormatting>
  <conditionalFormatting sqref="H2037:I2037">
    <cfRule type="cellIs" dxfId="623" priority="484" operator="equal">
      <formula>0</formula>
    </cfRule>
  </conditionalFormatting>
  <conditionalFormatting sqref="C2038:D2038">
    <cfRule type="cellIs" dxfId="622" priority="483" operator="equal">
      <formula>0</formula>
    </cfRule>
  </conditionalFormatting>
  <conditionalFormatting sqref="H2038:I2038">
    <cfRule type="cellIs" dxfId="621" priority="482" operator="equal">
      <formula>0</formula>
    </cfRule>
  </conditionalFormatting>
  <conditionalFormatting sqref="C2039:D2043">
    <cfRule type="cellIs" dxfId="620" priority="481" operator="equal">
      <formula>0</formula>
    </cfRule>
  </conditionalFormatting>
  <conditionalFormatting sqref="H2039:I2043">
    <cfRule type="cellIs" dxfId="619" priority="480" operator="equal">
      <formula>0</formula>
    </cfRule>
  </conditionalFormatting>
  <conditionalFormatting sqref="C2044:D2044">
    <cfRule type="cellIs" dxfId="618" priority="479" operator="equal">
      <formula>0</formula>
    </cfRule>
  </conditionalFormatting>
  <conditionalFormatting sqref="H2044:I2044">
    <cfRule type="cellIs" dxfId="617" priority="478" operator="equal">
      <formula>0</formula>
    </cfRule>
  </conditionalFormatting>
  <conditionalFormatting sqref="C2045:D2045">
    <cfRule type="cellIs" dxfId="616" priority="477" operator="equal">
      <formula>0</formula>
    </cfRule>
  </conditionalFormatting>
  <conditionalFormatting sqref="H2045:I2045">
    <cfRule type="cellIs" dxfId="615" priority="476" operator="equal">
      <formula>0</formula>
    </cfRule>
  </conditionalFormatting>
  <conditionalFormatting sqref="C2046:D2046">
    <cfRule type="cellIs" dxfId="614" priority="475" operator="equal">
      <formula>0</formula>
    </cfRule>
  </conditionalFormatting>
  <conditionalFormatting sqref="H2046:I2046">
    <cfRule type="cellIs" dxfId="613" priority="474" operator="equal">
      <formula>0</formula>
    </cfRule>
  </conditionalFormatting>
  <conditionalFormatting sqref="C2047:D2048">
    <cfRule type="cellIs" dxfId="612" priority="473" operator="equal">
      <formula>0</formula>
    </cfRule>
  </conditionalFormatting>
  <conditionalFormatting sqref="H2047:I2048">
    <cfRule type="cellIs" dxfId="611" priority="472" operator="equal">
      <formula>0</formula>
    </cfRule>
  </conditionalFormatting>
  <conditionalFormatting sqref="C2049:D2049">
    <cfRule type="cellIs" dxfId="610" priority="471" operator="equal">
      <formula>0</formula>
    </cfRule>
  </conditionalFormatting>
  <conditionalFormatting sqref="H2049:I2049">
    <cfRule type="cellIs" dxfId="609" priority="470" operator="equal">
      <formula>0</formula>
    </cfRule>
  </conditionalFormatting>
  <conditionalFormatting sqref="C2050:D2050">
    <cfRule type="cellIs" dxfId="608" priority="469" operator="equal">
      <formula>0</formula>
    </cfRule>
  </conditionalFormatting>
  <conditionalFormatting sqref="H2050:I2050">
    <cfRule type="cellIs" dxfId="607" priority="468" operator="equal">
      <formula>0</formula>
    </cfRule>
  </conditionalFormatting>
  <conditionalFormatting sqref="C2051:D2051">
    <cfRule type="cellIs" dxfId="606" priority="467" operator="equal">
      <formula>0</formula>
    </cfRule>
  </conditionalFormatting>
  <conditionalFormatting sqref="H2051:I2051">
    <cfRule type="cellIs" dxfId="605" priority="466" operator="equal">
      <formula>0</formula>
    </cfRule>
  </conditionalFormatting>
  <conditionalFormatting sqref="C2052:D2053">
    <cfRule type="cellIs" dxfId="604" priority="465" operator="equal">
      <formula>0</formula>
    </cfRule>
  </conditionalFormatting>
  <conditionalFormatting sqref="H2052:I2053">
    <cfRule type="cellIs" dxfId="603" priority="464" operator="equal">
      <formula>0</formula>
    </cfRule>
  </conditionalFormatting>
  <conditionalFormatting sqref="C2054:D2055">
    <cfRule type="cellIs" dxfId="602" priority="463" operator="equal">
      <formula>0</formula>
    </cfRule>
  </conditionalFormatting>
  <conditionalFormatting sqref="H2054:I2055">
    <cfRule type="cellIs" dxfId="601" priority="462" operator="equal">
      <formula>0</formula>
    </cfRule>
  </conditionalFormatting>
  <conditionalFormatting sqref="C2056:D2062">
    <cfRule type="cellIs" dxfId="600" priority="461" operator="equal">
      <formula>0</formula>
    </cfRule>
  </conditionalFormatting>
  <conditionalFormatting sqref="H2056:I2062">
    <cfRule type="cellIs" dxfId="599" priority="460" operator="equal">
      <formula>0</formula>
    </cfRule>
  </conditionalFormatting>
  <conditionalFormatting sqref="C2063:D2063">
    <cfRule type="cellIs" dxfId="598" priority="459" operator="equal">
      <formula>0</formula>
    </cfRule>
  </conditionalFormatting>
  <conditionalFormatting sqref="H2063:I2063">
    <cfRule type="cellIs" dxfId="597" priority="458" operator="equal">
      <formula>0</formula>
    </cfRule>
  </conditionalFormatting>
  <conditionalFormatting sqref="C2064:D2064">
    <cfRule type="cellIs" dxfId="596" priority="457" operator="equal">
      <formula>0</formula>
    </cfRule>
  </conditionalFormatting>
  <conditionalFormatting sqref="H2064:I2064">
    <cfRule type="cellIs" dxfId="595" priority="456" operator="equal">
      <formula>0</formula>
    </cfRule>
  </conditionalFormatting>
  <conditionalFormatting sqref="C2065:D2065">
    <cfRule type="cellIs" dxfId="594" priority="455" operator="equal">
      <formula>0</formula>
    </cfRule>
  </conditionalFormatting>
  <conditionalFormatting sqref="H2065:I2065">
    <cfRule type="cellIs" dxfId="593" priority="454" operator="equal">
      <formula>0</formula>
    </cfRule>
  </conditionalFormatting>
  <conditionalFormatting sqref="C2066:D2066">
    <cfRule type="cellIs" dxfId="592" priority="453" operator="equal">
      <formula>0</formula>
    </cfRule>
  </conditionalFormatting>
  <conditionalFormatting sqref="H2066:I2066">
    <cfRule type="cellIs" dxfId="591" priority="452" operator="equal">
      <formula>0</formula>
    </cfRule>
  </conditionalFormatting>
  <conditionalFormatting sqref="C2067:D2073">
    <cfRule type="cellIs" dxfId="590" priority="451" operator="equal">
      <formula>0</formula>
    </cfRule>
  </conditionalFormatting>
  <conditionalFormatting sqref="H2067:I2073">
    <cfRule type="cellIs" dxfId="589" priority="450" operator="equal">
      <formula>0</formula>
    </cfRule>
  </conditionalFormatting>
  <conditionalFormatting sqref="C2074:D2074">
    <cfRule type="cellIs" dxfId="588" priority="449" operator="equal">
      <formula>0</formula>
    </cfRule>
  </conditionalFormatting>
  <conditionalFormatting sqref="H2074:I2074">
    <cfRule type="cellIs" dxfId="587" priority="448" operator="equal">
      <formula>0</formula>
    </cfRule>
  </conditionalFormatting>
  <conditionalFormatting sqref="C2082:D2082">
    <cfRule type="cellIs" dxfId="586" priority="443" operator="equal">
      <formula>0</formula>
    </cfRule>
  </conditionalFormatting>
  <conditionalFormatting sqref="H2082:I2082">
    <cfRule type="cellIs" dxfId="585" priority="442" operator="equal">
      <formula>0</formula>
    </cfRule>
  </conditionalFormatting>
  <conditionalFormatting sqref="C2083:D2083">
    <cfRule type="cellIs" dxfId="584" priority="441" operator="equal">
      <formula>0</formula>
    </cfRule>
  </conditionalFormatting>
  <conditionalFormatting sqref="H2083:I2083">
    <cfRule type="cellIs" dxfId="583" priority="440" operator="equal">
      <formula>0</formula>
    </cfRule>
  </conditionalFormatting>
  <conditionalFormatting sqref="C2077:D2081">
    <cfRule type="cellIs" dxfId="582" priority="439" operator="equal">
      <formula>0</formula>
    </cfRule>
  </conditionalFormatting>
  <conditionalFormatting sqref="H2077:I2081">
    <cfRule type="cellIs" dxfId="581" priority="438" operator="equal">
      <formula>0</formula>
    </cfRule>
  </conditionalFormatting>
  <conditionalFormatting sqref="C2075:D2076">
    <cfRule type="cellIs" dxfId="580" priority="437" operator="equal">
      <formula>0</formula>
    </cfRule>
  </conditionalFormatting>
  <conditionalFormatting sqref="H2075:I2076">
    <cfRule type="cellIs" dxfId="579" priority="436" operator="equal">
      <formula>0</formula>
    </cfRule>
  </conditionalFormatting>
  <conditionalFormatting sqref="C2084:D2085">
    <cfRule type="cellIs" dxfId="578" priority="435" operator="equal">
      <formula>0</formula>
    </cfRule>
  </conditionalFormatting>
  <conditionalFormatting sqref="H2084:I2085">
    <cfRule type="cellIs" dxfId="577" priority="434" operator="equal">
      <formula>0</formula>
    </cfRule>
  </conditionalFormatting>
  <conditionalFormatting sqref="C2086:D2094">
    <cfRule type="cellIs" dxfId="576" priority="433" operator="equal">
      <formula>0</formula>
    </cfRule>
  </conditionalFormatting>
  <conditionalFormatting sqref="H2086:I2094">
    <cfRule type="cellIs" dxfId="575" priority="432" operator="equal">
      <formula>0</formula>
    </cfRule>
  </conditionalFormatting>
  <conditionalFormatting sqref="C2095:D2095">
    <cfRule type="cellIs" dxfId="574" priority="431" operator="equal">
      <formula>0</formula>
    </cfRule>
  </conditionalFormatting>
  <conditionalFormatting sqref="H2095:I2095">
    <cfRule type="cellIs" dxfId="573" priority="430" operator="equal">
      <formula>0</formula>
    </cfRule>
  </conditionalFormatting>
  <conditionalFormatting sqref="C2096:D2096">
    <cfRule type="cellIs" dxfId="572" priority="429" operator="equal">
      <formula>0</formula>
    </cfRule>
  </conditionalFormatting>
  <conditionalFormatting sqref="H2096:I2096">
    <cfRule type="cellIs" dxfId="571" priority="428" operator="equal">
      <formula>0</formula>
    </cfRule>
  </conditionalFormatting>
  <conditionalFormatting sqref="C2097:D2097">
    <cfRule type="cellIs" dxfId="570" priority="427" operator="equal">
      <formula>0</formula>
    </cfRule>
  </conditionalFormatting>
  <conditionalFormatting sqref="H2097:I2097">
    <cfRule type="cellIs" dxfId="569" priority="426" operator="equal">
      <formula>0</formula>
    </cfRule>
  </conditionalFormatting>
  <conditionalFormatting sqref="C2098:D2099">
    <cfRule type="cellIs" dxfId="568" priority="425" operator="equal">
      <formula>0</formula>
    </cfRule>
  </conditionalFormatting>
  <conditionalFormatting sqref="H2098:I2099">
    <cfRule type="cellIs" dxfId="567" priority="424" operator="equal">
      <formula>0</formula>
    </cfRule>
  </conditionalFormatting>
  <conditionalFormatting sqref="C2100:D2101">
    <cfRule type="cellIs" dxfId="566" priority="423" operator="equal">
      <formula>0</formula>
    </cfRule>
  </conditionalFormatting>
  <conditionalFormatting sqref="H2100:I2101">
    <cfRule type="cellIs" dxfId="565" priority="422" operator="equal">
      <formula>0</formula>
    </cfRule>
  </conditionalFormatting>
  <conditionalFormatting sqref="C2102:D2102">
    <cfRule type="cellIs" dxfId="564" priority="421" operator="equal">
      <formula>0</formula>
    </cfRule>
  </conditionalFormatting>
  <conditionalFormatting sqref="H2102:I2102">
    <cfRule type="cellIs" dxfId="563" priority="420" operator="equal">
      <formula>0</formula>
    </cfRule>
  </conditionalFormatting>
  <conditionalFormatting sqref="C2103:D2103">
    <cfRule type="cellIs" dxfId="562" priority="419" operator="equal">
      <formula>0</formula>
    </cfRule>
  </conditionalFormatting>
  <conditionalFormatting sqref="H2103:I2103">
    <cfRule type="cellIs" dxfId="561" priority="418" operator="equal">
      <formula>0</formula>
    </cfRule>
  </conditionalFormatting>
  <conditionalFormatting sqref="C2104:D2104">
    <cfRule type="cellIs" dxfId="560" priority="417" operator="equal">
      <formula>0</formula>
    </cfRule>
  </conditionalFormatting>
  <conditionalFormatting sqref="H2104:I2104">
    <cfRule type="cellIs" dxfId="559" priority="416" operator="equal">
      <formula>0</formula>
    </cfRule>
  </conditionalFormatting>
  <conditionalFormatting sqref="C2105:D2107">
    <cfRule type="cellIs" dxfId="558" priority="415" operator="equal">
      <formula>0</formula>
    </cfRule>
  </conditionalFormatting>
  <conditionalFormatting sqref="H2105:I2107">
    <cfRule type="cellIs" dxfId="557" priority="414" operator="equal">
      <formula>0</formula>
    </cfRule>
  </conditionalFormatting>
  <conditionalFormatting sqref="C2108:D2108">
    <cfRule type="cellIs" dxfId="556" priority="413" operator="equal">
      <formula>0</formula>
    </cfRule>
  </conditionalFormatting>
  <conditionalFormatting sqref="H2108:I2108">
    <cfRule type="cellIs" dxfId="555" priority="412" operator="equal">
      <formula>0</formula>
    </cfRule>
  </conditionalFormatting>
  <conditionalFormatting sqref="C2109:D2109">
    <cfRule type="cellIs" dxfId="554" priority="411" operator="equal">
      <formula>0</formula>
    </cfRule>
  </conditionalFormatting>
  <conditionalFormatting sqref="H2109:I2109">
    <cfRule type="cellIs" dxfId="553" priority="410" operator="equal">
      <formula>0</formula>
    </cfRule>
  </conditionalFormatting>
  <conditionalFormatting sqref="C2110:D2116">
    <cfRule type="cellIs" dxfId="552" priority="409" operator="equal">
      <formula>0</formula>
    </cfRule>
  </conditionalFormatting>
  <conditionalFormatting sqref="H2110:I2116">
    <cfRule type="cellIs" dxfId="551" priority="408" operator="equal">
      <formula>0</formula>
    </cfRule>
  </conditionalFormatting>
  <conditionalFormatting sqref="C2117:D2117">
    <cfRule type="cellIs" dxfId="550" priority="407" operator="equal">
      <formula>0</formula>
    </cfRule>
  </conditionalFormatting>
  <conditionalFormatting sqref="H2117:I2117">
    <cfRule type="cellIs" dxfId="549" priority="406" operator="equal">
      <formula>0</formula>
    </cfRule>
  </conditionalFormatting>
  <conditionalFormatting sqref="C2118:D2118">
    <cfRule type="cellIs" dxfId="548" priority="405" operator="equal">
      <formula>0</formula>
    </cfRule>
  </conditionalFormatting>
  <conditionalFormatting sqref="H2118:I2118">
    <cfRule type="cellIs" dxfId="547" priority="404" operator="equal">
      <formula>0</formula>
    </cfRule>
  </conditionalFormatting>
  <conditionalFormatting sqref="C2119:D2119">
    <cfRule type="cellIs" dxfId="546" priority="403" operator="equal">
      <formula>0</formula>
    </cfRule>
  </conditionalFormatting>
  <conditionalFormatting sqref="H2119:I2119">
    <cfRule type="cellIs" dxfId="545" priority="402" operator="equal">
      <formula>0</formula>
    </cfRule>
  </conditionalFormatting>
  <conditionalFormatting sqref="C2120:D2120">
    <cfRule type="cellIs" dxfId="544" priority="401" operator="equal">
      <formula>0</formula>
    </cfRule>
  </conditionalFormatting>
  <conditionalFormatting sqref="H2120:I2120">
    <cfRule type="cellIs" dxfId="543" priority="400" operator="equal">
      <formula>0</formula>
    </cfRule>
  </conditionalFormatting>
  <conditionalFormatting sqref="C2121:D2121">
    <cfRule type="cellIs" dxfId="542" priority="399" operator="equal">
      <formula>0</formula>
    </cfRule>
  </conditionalFormatting>
  <conditionalFormatting sqref="H2121:I2121">
    <cfRule type="cellIs" dxfId="541" priority="398" operator="equal">
      <formula>0</formula>
    </cfRule>
  </conditionalFormatting>
  <conditionalFormatting sqref="C2122:D2123">
    <cfRule type="cellIs" dxfId="540" priority="397" operator="equal">
      <formula>0</formula>
    </cfRule>
  </conditionalFormatting>
  <conditionalFormatting sqref="H2122:I2123">
    <cfRule type="cellIs" dxfId="539" priority="396" operator="equal">
      <formula>0</formula>
    </cfRule>
  </conditionalFormatting>
  <conditionalFormatting sqref="C2124:D2124">
    <cfRule type="cellIs" dxfId="538" priority="395" operator="equal">
      <formula>0</formula>
    </cfRule>
  </conditionalFormatting>
  <conditionalFormatting sqref="H2124:I2124">
    <cfRule type="cellIs" dxfId="537" priority="394" operator="equal">
      <formula>0</formula>
    </cfRule>
  </conditionalFormatting>
  <conditionalFormatting sqref="C2125:D2125">
    <cfRule type="cellIs" dxfId="536" priority="393" operator="equal">
      <formula>0</formula>
    </cfRule>
  </conditionalFormatting>
  <conditionalFormatting sqref="H2125:I2125">
    <cfRule type="cellIs" dxfId="535" priority="392" operator="equal">
      <formula>0</formula>
    </cfRule>
  </conditionalFormatting>
  <conditionalFormatting sqref="C2126:D2126">
    <cfRule type="cellIs" dxfId="534" priority="391" operator="equal">
      <formula>0</formula>
    </cfRule>
  </conditionalFormatting>
  <conditionalFormatting sqref="H2126:I2126">
    <cfRule type="cellIs" dxfId="533" priority="390" operator="equal">
      <formula>0</formula>
    </cfRule>
  </conditionalFormatting>
  <conditionalFormatting sqref="C2127:D2127">
    <cfRule type="cellIs" dxfId="532" priority="389" operator="equal">
      <formula>0</formula>
    </cfRule>
  </conditionalFormatting>
  <conditionalFormatting sqref="H2127:I2127">
    <cfRule type="cellIs" dxfId="531" priority="388" operator="equal">
      <formula>0</formula>
    </cfRule>
  </conditionalFormatting>
  <conditionalFormatting sqref="C2128:D2128">
    <cfRule type="cellIs" dxfId="530" priority="387" operator="equal">
      <formula>0</formula>
    </cfRule>
  </conditionalFormatting>
  <conditionalFormatting sqref="H2128:I2128">
    <cfRule type="cellIs" dxfId="529" priority="386" operator="equal">
      <formula>0</formula>
    </cfRule>
  </conditionalFormatting>
  <conditionalFormatting sqref="C2129:D2130">
    <cfRule type="cellIs" dxfId="528" priority="385" operator="equal">
      <formula>0</formula>
    </cfRule>
  </conditionalFormatting>
  <conditionalFormatting sqref="H2129:I2130">
    <cfRule type="cellIs" dxfId="527" priority="384" operator="equal">
      <formula>0</formula>
    </cfRule>
  </conditionalFormatting>
  <conditionalFormatting sqref="C2131:D2131">
    <cfRule type="cellIs" dxfId="526" priority="383" operator="equal">
      <formula>0</formula>
    </cfRule>
  </conditionalFormatting>
  <conditionalFormatting sqref="H2131:I2131">
    <cfRule type="cellIs" dxfId="525" priority="382" operator="equal">
      <formula>0</formula>
    </cfRule>
  </conditionalFormatting>
  <conditionalFormatting sqref="C2132:D2132">
    <cfRule type="cellIs" dxfId="524" priority="381" operator="equal">
      <formula>0</formula>
    </cfRule>
  </conditionalFormatting>
  <conditionalFormatting sqref="H2132:I2132">
    <cfRule type="cellIs" dxfId="523" priority="380" operator="equal">
      <formula>0</formula>
    </cfRule>
  </conditionalFormatting>
  <conditionalFormatting sqref="C2133:D2133">
    <cfRule type="cellIs" dxfId="522" priority="379" operator="equal">
      <formula>0</formula>
    </cfRule>
  </conditionalFormatting>
  <conditionalFormatting sqref="H2133:I2133">
    <cfRule type="cellIs" dxfId="521" priority="378" operator="equal">
      <formula>0</formula>
    </cfRule>
  </conditionalFormatting>
  <conditionalFormatting sqref="C2134:D2134">
    <cfRule type="cellIs" dxfId="520" priority="377" operator="equal">
      <formula>0</formula>
    </cfRule>
  </conditionalFormatting>
  <conditionalFormatting sqref="H2134:I2134">
    <cfRule type="cellIs" dxfId="519" priority="376" operator="equal">
      <formula>0</formula>
    </cfRule>
  </conditionalFormatting>
  <conditionalFormatting sqref="C2135:D2135">
    <cfRule type="cellIs" dxfId="518" priority="375" operator="equal">
      <formula>0</formula>
    </cfRule>
  </conditionalFormatting>
  <conditionalFormatting sqref="H2135:I2135">
    <cfRule type="cellIs" dxfId="517" priority="374" operator="equal">
      <formula>0</formula>
    </cfRule>
  </conditionalFormatting>
  <conditionalFormatting sqref="C2136:D2136">
    <cfRule type="cellIs" dxfId="516" priority="373" operator="equal">
      <formula>0</formula>
    </cfRule>
  </conditionalFormatting>
  <conditionalFormatting sqref="H2136:I2136">
    <cfRule type="cellIs" dxfId="515" priority="372" operator="equal">
      <formula>0</formula>
    </cfRule>
  </conditionalFormatting>
  <conditionalFormatting sqref="C2137:D2137">
    <cfRule type="cellIs" dxfId="514" priority="371" operator="equal">
      <formula>0</formula>
    </cfRule>
  </conditionalFormatting>
  <conditionalFormatting sqref="H2137:I2137">
    <cfRule type="cellIs" dxfId="513" priority="370" operator="equal">
      <formula>0</formula>
    </cfRule>
  </conditionalFormatting>
  <conditionalFormatting sqref="C2138:D2138">
    <cfRule type="cellIs" dxfId="512" priority="369" operator="equal">
      <formula>0</formula>
    </cfRule>
  </conditionalFormatting>
  <conditionalFormatting sqref="H2138:I2138">
    <cfRule type="cellIs" dxfId="511" priority="368" operator="equal">
      <formula>0</formula>
    </cfRule>
  </conditionalFormatting>
  <conditionalFormatting sqref="C2139:D2139">
    <cfRule type="cellIs" dxfId="510" priority="367" operator="equal">
      <formula>0</formula>
    </cfRule>
  </conditionalFormatting>
  <conditionalFormatting sqref="H2139:I2139">
    <cfRule type="cellIs" dxfId="509" priority="366" operator="equal">
      <formula>0</formula>
    </cfRule>
  </conditionalFormatting>
  <conditionalFormatting sqref="C2140:D2140">
    <cfRule type="cellIs" dxfId="508" priority="365" operator="equal">
      <formula>0</formula>
    </cfRule>
  </conditionalFormatting>
  <conditionalFormatting sqref="H2140:I2140">
    <cfRule type="cellIs" dxfId="507" priority="364" operator="equal">
      <formula>0</formula>
    </cfRule>
  </conditionalFormatting>
  <conditionalFormatting sqref="C2141:D2141">
    <cfRule type="cellIs" dxfId="506" priority="363" operator="equal">
      <formula>0</formula>
    </cfRule>
  </conditionalFormatting>
  <conditionalFormatting sqref="H2141:I2141">
    <cfRule type="cellIs" dxfId="505" priority="362" operator="equal">
      <formula>0</formula>
    </cfRule>
  </conditionalFormatting>
  <conditionalFormatting sqref="C2142:D2142">
    <cfRule type="cellIs" dxfId="504" priority="361" operator="equal">
      <formula>0</formula>
    </cfRule>
  </conditionalFormatting>
  <conditionalFormatting sqref="H2142:I2142">
    <cfRule type="cellIs" dxfId="503" priority="360" operator="equal">
      <formula>0</formula>
    </cfRule>
  </conditionalFormatting>
  <conditionalFormatting sqref="C2143:D2143">
    <cfRule type="cellIs" dxfId="502" priority="359" operator="equal">
      <formula>0</formula>
    </cfRule>
  </conditionalFormatting>
  <conditionalFormatting sqref="H2143:I2143">
    <cfRule type="cellIs" dxfId="501" priority="358" operator="equal">
      <formula>0</formula>
    </cfRule>
  </conditionalFormatting>
  <conditionalFormatting sqref="C2144:D2144">
    <cfRule type="cellIs" dxfId="500" priority="357" operator="equal">
      <formula>0</formula>
    </cfRule>
  </conditionalFormatting>
  <conditionalFormatting sqref="H2144:I2144">
    <cfRule type="cellIs" dxfId="499" priority="356" operator="equal">
      <formula>0</formula>
    </cfRule>
  </conditionalFormatting>
  <conditionalFormatting sqref="C2145:D2145">
    <cfRule type="cellIs" dxfId="498" priority="355" operator="equal">
      <formula>0</formula>
    </cfRule>
  </conditionalFormatting>
  <conditionalFormatting sqref="H2145:I2145">
    <cfRule type="cellIs" dxfId="497" priority="354" operator="equal">
      <formula>0</formula>
    </cfRule>
  </conditionalFormatting>
  <conditionalFormatting sqref="C2146:D2146">
    <cfRule type="cellIs" dxfId="496" priority="353" operator="equal">
      <formula>0</formula>
    </cfRule>
  </conditionalFormatting>
  <conditionalFormatting sqref="H2146:I2146">
    <cfRule type="cellIs" dxfId="495" priority="352" operator="equal">
      <formula>0</formula>
    </cfRule>
  </conditionalFormatting>
  <conditionalFormatting sqref="C2147:D2147">
    <cfRule type="cellIs" dxfId="494" priority="351" operator="equal">
      <formula>0</formula>
    </cfRule>
  </conditionalFormatting>
  <conditionalFormatting sqref="H2147:I2147">
    <cfRule type="cellIs" dxfId="493" priority="350" operator="equal">
      <formula>0</formula>
    </cfRule>
  </conditionalFormatting>
  <conditionalFormatting sqref="C2148:D2148">
    <cfRule type="cellIs" dxfId="492" priority="349" operator="equal">
      <formula>0</formula>
    </cfRule>
  </conditionalFormatting>
  <conditionalFormatting sqref="H2148:I2148">
    <cfRule type="cellIs" dxfId="491" priority="348" operator="equal">
      <formula>0</formula>
    </cfRule>
  </conditionalFormatting>
  <conditionalFormatting sqref="C2149:D2149">
    <cfRule type="cellIs" dxfId="490" priority="347" operator="equal">
      <formula>0</formula>
    </cfRule>
  </conditionalFormatting>
  <conditionalFormatting sqref="H2149:I2149">
    <cfRule type="cellIs" dxfId="489" priority="346" operator="equal">
      <formula>0</formula>
    </cfRule>
  </conditionalFormatting>
  <conditionalFormatting sqref="C2150:D2150">
    <cfRule type="cellIs" dxfId="488" priority="345" operator="equal">
      <formula>0</formula>
    </cfRule>
  </conditionalFormatting>
  <conditionalFormatting sqref="H2150:I2150">
    <cfRule type="cellIs" dxfId="487" priority="344" operator="equal">
      <formula>0</formula>
    </cfRule>
  </conditionalFormatting>
  <conditionalFormatting sqref="C2151:D2152">
    <cfRule type="cellIs" dxfId="486" priority="343" operator="equal">
      <formula>0</formula>
    </cfRule>
  </conditionalFormatting>
  <conditionalFormatting sqref="H2151:I2152">
    <cfRule type="cellIs" dxfId="485" priority="342" operator="equal">
      <formula>0</formula>
    </cfRule>
  </conditionalFormatting>
  <conditionalFormatting sqref="C2153:D2153">
    <cfRule type="cellIs" dxfId="484" priority="341" operator="equal">
      <formula>0</formula>
    </cfRule>
  </conditionalFormatting>
  <conditionalFormatting sqref="H2153:I2153">
    <cfRule type="cellIs" dxfId="483" priority="340" operator="equal">
      <formula>0</formula>
    </cfRule>
  </conditionalFormatting>
  <conditionalFormatting sqref="C2154:D2154">
    <cfRule type="cellIs" dxfId="482" priority="339" operator="equal">
      <formula>0</formula>
    </cfRule>
  </conditionalFormatting>
  <conditionalFormatting sqref="H2154:I2154">
    <cfRule type="cellIs" dxfId="481" priority="338" operator="equal">
      <formula>0</formula>
    </cfRule>
  </conditionalFormatting>
  <conditionalFormatting sqref="C2155:D2155">
    <cfRule type="cellIs" dxfId="480" priority="337" operator="equal">
      <formula>0</formula>
    </cfRule>
  </conditionalFormatting>
  <conditionalFormatting sqref="H2155:I2155">
    <cfRule type="cellIs" dxfId="479" priority="336" operator="equal">
      <formula>0</formula>
    </cfRule>
  </conditionalFormatting>
  <conditionalFormatting sqref="C2156:D2156">
    <cfRule type="cellIs" dxfId="478" priority="335" operator="equal">
      <formula>0</formula>
    </cfRule>
  </conditionalFormatting>
  <conditionalFormatting sqref="H2156:I2156">
    <cfRule type="cellIs" dxfId="477" priority="334" operator="equal">
      <formula>0</formula>
    </cfRule>
  </conditionalFormatting>
  <conditionalFormatting sqref="C2157:D2157">
    <cfRule type="cellIs" dxfId="476" priority="333" operator="equal">
      <formula>0</formula>
    </cfRule>
  </conditionalFormatting>
  <conditionalFormatting sqref="H2157:I2157">
    <cfRule type="cellIs" dxfId="475" priority="332" operator="equal">
      <formula>0</formula>
    </cfRule>
  </conditionalFormatting>
  <conditionalFormatting sqref="C2158:D2158">
    <cfRule type="cellIs" dxfId="474" priority="331" operator="equal">
      <formula>0</formula>
    </cfRule>
  </conditionalFormatting>
  <conditionalFormatting sqref="H2158:I2158">
    <cfRule type="cellIs" dxfId="473" priority="330" operator="equal">
      <formula>0</formula>
    </cfRule>
  </conditionalFormatting>
  <conditionalFormatting sqref="C2159:D2159">
    <cfRule type="cellIs" dxfId="472" priority="329" operator="equal">
      <formula>0</formula>
    </cfRule>
  </conditionalFormatting>
  <conditionalFormatting sqref="H2159:I2159">
    <cfRule type="cellIs" dxfId="471" priority="328" operator="equal">
      <formula>0</formula>
    </cfRule>
  </conditionalFormatting>
  <conditionalFormatting sqref="C2160:D2160">
    <cfRule type="cellIs" dxfId="470" priority="327" operator="equal">
      <formula>0</formula>
    </cfRule>
  </conditionalFormatting>
  <conditionalFormatting sqref="H2160:I2160">
    <cfRule type="cellIs" dxfId="469" priority="326" operator="equal">
      <formula>0</formula>
    </cfRule>
  </conditionalFormatting>
  <conditionalFormatting sqref="C2161:D2162">
    <cfRule type="cellIs" dxfId="468" priority="325" operator="equal">
      <formula>0</formula>
    </cfRule>
  </conditionalFormatting>
  <conditionalFormatting sqref="H2161:I2162">
    <cfRule type="cellIs" dxfId="467" priority="324" operator="equal">
      <formula>0</formula>
    </cfRule>
  </conditionalFormatting>
  <conditionalFormatting sqref="C2163:D2163">
    <cfRule type="cellIs" dxfId="466" priority="323" operator="equal">
      <formula>0</formula>
    </cfRule>
  </conditionalFormatting>
  <conditionalFormatting sqref="H2163:I2163">
    <cfRule type="cellIs" dxfId="465" priority="322" operator="equal">
      <formula>0</formula>
    </cfRule>
  </conditionalFormatting>
  <conditionalFormatting sqref="C2164:D2164">
    <cfRule type="cellIs" dxfId="464" priority="321" operator="equal">
      <formula>0</formula>
    </cfRule>
  </conditionalFormatting>
  <conditionalFormatting sqref="H2164:I2164">
    <cfRule type="cellIs" dxfId="463" priority="320" operator="equal">
      <formula>0</formula>
    </cfRule>
  </conditionalFormatting>
  <conditionalFormatting sqref="C2165:D2165">
    <cfRule type="cellIs" dxfId="462" priority="319" operator="equal">
      <formula>0</formula>
    </cfRule>
  </conditionalFormatting>
  <conditionalFormatting sqref="H2165:I2165">
    <cfRule type="cellIs" dxfId="461" priority="318" operator="equal">
      <formula>0</formula>
    </cfRule>
  </conditionalFormatting>
  <conditionalFormatting sqref="C2166:D2166">
    <cfRule type="cellIs" dxfId="460" priority="317" operator="equal">
      <formula>0</formula>
    </cfRule>
  </conditionalFormatting>
  <conditionalFormatting sqref="H2166:I2166">
    <cfRule type="cellIs" dxfId="459" priority="316" operator="equal">
      <formula>0</formula>
    </cfRule>
  </conditionalFormatting>
  <conditionalFormatting sqref="C2167:D2167">
    <cfRule type="cellIs" dxfId="458" priority="315" operator="equal">
      <formula>0</formula>
    </cfRule>
  </conditionalFormatting>
  <conditionalFormatting sqref="H2167:I2167">
    <cfRule type="cellIs" dxfId="457" priority="314" operator="equal">
      <formula>0</formula>
    </cfRule>
  </conditionalFormatting>
  <conditionalFormatting sqref="C2168:D2168">
    <cfRule type="cellIs" dxfId="456" priority="313" operator="equal">
      <formula>0</formula>
    </cfRule>
  </conditionalFormatting>
  <conditionalFormatting sqref="H2168:I2168">
    <cfRule type="cellIs" dxfId="455" priority="312" operator="equal">
      <formula>0</formula>
    </cfRule>
  </conditionalFormatting>
  <conditionalFormatting sqref="C2169:D2169">
    <cfRule type="cellIs" dxfId="454" priority="311" operator="equal">
      <formula>0</formula>
    </cfRule>
  </conditionalFormatting>
  <conditionalFormatting sqref="H2169:I2169">
    <cfRule type="cellIs" dxfId="453" priority="310" operator="equal">
      <formula>0</formula>
    </cfRule>
  </conditionalFormatting>
  <conditionalFormatting sqref="C2170:D2170">
    <cfRule type="cellIs" dxfId="452" priority="309" operator="equal">
      <formula>0</formula>
    </cfRule>
  </conditionalFormatting>
  <conditionalFormatting sqref="H2170:I2170">
    <cfRule type="cellIs" dxfId="451" priority="308" operator="equal">
      <formula>0</formula>
    </cfRule>
  </conditionalFormatting>
  <conditionalFormatting sqref="C2171:D2171">
    <cfRule type="cellIs" dxfId="450" priority="307" operator="equal">
      <formula>0</formula>
    </cfRule>
  </conditionalFormatting>
  <conditionalFormatting sqref="H2171:I2171">
    <cfRule type="cellIs" dxfId="449" priority="306" operator="equal">
      <formula>0</formula>
    </cfRule>
  </conditionalFormatting>
  <conditionalFormatting sqref="C2172:D2181">
    <cfRule type="cellIs" dxfId="448" priority="305" operator="equal">
      <formula>0</formula>
    </cfRule>
  </conditionalFormatting>
  <conditionalFormatting sqref="H2172:I2181">
    <cfRule type="cellIs" dxfId="447" priority="304" operator="equal">
      <formula>0</formula>
    </cfRule>
  </conditionalFormatting>
  <conditionalFormatting sqref="C2182:D2182">
    <cfRule type="cellIs" dxfId="446" priority="303" operator="equal">
      <formula>0</formula>
    </cfRule>
  </conditionalFormatting>
  <conditionalFormatting sqref="H2182:I2182">
    <cfRule type="cellIs" dxfId="445" priority="302" operator="equal">
      <formula>0</formula>
    </cfRule>
  </conditionalFormatting>
  <conditionalFormatting sqref="C2183:D2183">
    <cfRule type="cellIs" dxfId="444" priority="301" operator="equal">
      <formula>0</formula>
    </cfRule>
  </conditionalFormatting>
  <conditionalFormatting sqref="H2183:I2183">
    <cfRule type="cellIs" dxfId="443" priority="300" operator="equal">
      <formula>0</formula>
    </cfRule>
  </conditionalFormatting>
  <conditionalFormatting sqref="C2184:D2184">
    <cfRule type="cellIs" dxfId="442" priority="299" operator="equal">
      <formula>0</formula>
    </cfRule>
  </conditionalFormatting>
  <conditionalFormatting sqref="H2184:I2184">
    <cfRule type="cellIs" dxfId="441" priority="298" operator="equal">
      <formula>0</formula>
    </cfRule>
  </conditionalFormatting>
  <conditionalFormatting sqref="C2185:D2185">
    <cfRule type="cellIs" dxfId="440" priority="297" operator="equal">
      <formula>0</formula>
    </cfRule>
  </conditionalFormatting>
  <conditionalFormatting sqref="H2185:I2185">
    <cfRule type="cellIs" dxfId="439" priority="296" operator="equal">
      <formula>0</formula>
    </cfRule>
  </conditionalFormatting>
  <conditionalFormatting sqref="C2186:D2193">
    <cfRule type="cellIs" dxfId="438" priority="295" operator="equal">
      <formula>0</formula>
    </cfRule>
  </conditionalFormatting>
  <conditionalFormatting sqref="H2186:I2193">
    <cfRule type="cellIs" dxfId="437" priority="294" operator="equal">
      <formula>0</formula>
    </cfRule>
  </conditionalFormatting>
  <conditionalFormatting sqref="C2194:D2194">
    <cfRule type="cellIs" dxfId="436" priority="293" operator="equal">
      <formula>0</formula>
    </cfRule>
  </conditionalFormatting>
  <conditionalFormatting sqref="H2194:I2194">
    <cfRule type="cellIs" dxfId="435" priority="292" operator="equal">
      <formula>0</formula>
    </cfRule>
  </conditionalFormatting>
  <conditionalFormatting sqref="C2195:D2195">
    <cfRule type="cellIs" dxfId="434" priority="291" operator="equal">
      <formula>0</formula>
    </cfRule>
  </conditionalFormatting>
  <conditionalFormatting sqref="H2195:I2195">
    <cfRule type="cellIs" dxfId="433" priority="290" operator="equal">
      <formula>0</formula>
    </cfRule>
  </conditionalFormatting>
  <conditionalFormatting sqref="C2196:D2196">
    <cfRule type="cellIs" dxfId="432" priority="289" operator="equal">
      <formula>0</formula>
    </cfRule>
  </conditionalFormatting>
  <conditionalFormatting sqref="H2196:I2196">
    <cfRule type="cellIs" dxfId="431" priority="288" operator="equal">
      <formula>0</formula>
    </cfRule>
  </conditionalFormatting>
  <conditionalFormatting sqref="C2197:D2197">
    <cfRule type="cellIs" dxfId="430" priority="287" operator="equal">
      <formula>0</formula>
    </cfRule>
  </conditionalFormatting>
  <conditionalFormatting sqref="H2197:I2197">
    <cfRule type="cellIs" dxfId="429" priority="286" operator="equal">
      <formula>0</formula>
    </cfRule>
  </conditionalFormatting>
  <conditionalFormatting sqref="C2198:D2198">
    <cfRule type="cellIs" dxfId="428" priority="285" operator="equal">
      <formula>0</formula>
    </cfRule>
  </conditionalFormatting>
  <conditionalFormatting sqref="H2198:I2198">
    <cfRule type="cellIs" dxfId="427" priority="284" operator="equal">
      <formula>0</formula>
    </cfRule>
  </conditionalFormatting>
  <conditionalFormatting sqref="C2199:D2199">
    <cfRule type="cellIs" dxfId="426" priority="283" operator="equal">
      <formula>0</formula>
    </cfRule>
  </conditionalFormatting>
  <conditionalFormatting sqref="H2199:I2199">
    <cfRule type="cellIs" dxfId="425" priority="282" operator="equal">
      <formula>0</formula>
    </cfRule>
  </conditionalFormatting>
  <conditionalFormatting sqref="C2200:D2200">
    <cfRule type="cellIs" dxfId="424" priority="281" operator="equal">
      <formula>0</formula>
    </cfRule>
  </conditionalFormatting>
  <conditionalFormatting sqref="H2200:I2200">
    <cfRule type="cellIs" dxfId="423" priority="280" operator="equal">
      <formula>0</formula>
    </cfRule>
  </conditionalFormatting>
  <conditionalFormatting sqref="C2201:D2201">
    <cfRule type="cellIs" dxfId="422" priority="279" operator="equal">
      <formula>0</formula>
    </cfRule>
  </conditionalFormatting>
  <conditionalFormatting sqref="H2201:I2201">
    <cfRule type="cellIs" dxfId="421" priority="278" operator="equal">
      <formula>0</formula>
    </cfRule>
  </conditionalFormatting>
  <conditionalFormatting sqref="C2202:D2204">
    <cfRule type="cellIs" dxfId="420" priority="277" operator="equal">
      <formula>0</formula>
    </cfRule>
  </conditionalFormatting>
  <conditionalFormatting sqref="H2202:I2204">
    <cfRule type="cellIs" dxfId="419" priority="276" operator="equal">
      <formula>0</formula>
    </cfRule>
  </conditionalFormatting>
  <conditionalFormatting sqref="C2205:D2205">
    <cfRule type="cellIs" dxfId="418" priority="275" operator="equal">
      <formula>0</formula>
    </cfRule>
  </conditionalFormatting>
  <conditionalFormatting sqref="H2205:I2205">
    <cfRule type="cellIs" dxfId="417" priority="274" operator="equal">
      <formula>0</formula>
    </cfRule>
  </conditionalFormatting>
  <conditionalFormatting sqref="C2206:D2206">
    <cfRule type="cellIs" dxfId="416" priority="273" operator="equal">
      <formula>0</formula>
    </cfRule>
  </conditionalFormatting>
  <conditionalFormatting sqref="H2206:I2206">
    <cfRule type="cellIs" dxfId="415" priority="272" operator="equal">
      <formula>0</formula>
    </cfRule>
  </conditionalFormatting>
  <conditionalFormatting sqref="C2207:D2207">
    <cfRule type="cellIs" dxfId="414" priority="271" operator="equal">
      <formula>0</formula>
    </cfRule>
  </conditionalFormatting>
  <conditionalFormatting sqref="H2207:I2207">
    <cfRule type="cellIs" dxfId="413" priority="270" operator="equal">
      <formula>0</formula>
    </cfRule>
  </conditionalFormatting>
  <conditionalFormatting sqref="C2208:D2208">
    <cfRule type="cellIs" dxfId="412" priority="269" operator="equal">
      <formula>0</formula>
    </cfRule>
  </conditionalFormatting>
  <conditionalFormatting sqref="H2208:I2208">
    <cfRule type="cellIs" dxfId="411" priority="268" operator="equal">
      <formula>0</formula>
    </cfRule>
  </conditionalFormatting>
  <conditionalFormatting sqref="C2209:D2209">
    <cfRule type="cellIs" dxfId="410" priority="267" operator="equal">
      <formula>0</formula>
    </cfRule>
  </conditionalFormatting>
  <conditionalFormatting sqref="H2209:I2209">
    <cfRule type="cellIs" dxfId="409" priority="266" operator="equal">
      <formula>0</formula>
    </cfRule>
  </conditionalFormatting>
  <conditionalFormatting sqref="C2210:D2210">
    <cfRule type="cellIs" dxfId="408" priority="265" operator="equal">
      <formula>0</formula>
    </cfRule>
  </conditionalFormatting>
  <conditionalFormatting sqref="H2210:I2210">
    <cfRule type="cellIs" dxfId="407" priority="264" operator="equal">
      <formula>0</formula>
    </cfRule>
  </conditionalFormatting>
  <conditionalFormatting sqref="C2211:D2217">
    <cfRule type="cellIs" dxfId="406" priority="263" operator="equal">
      <formula>0</formula>
    </cfRule>
  </conditionalFormatting>
  <conditionalFormatting sqref="H2211:I2217">
    <cfRule type="cellIs" dxfId="405" priority="262" operator="equal">
      <formula>0</formula>
    </cfRule>
  </conditionalFormatting>
  <conditionalFormatting sqref="C2218:D2220">
    <cfRule type="cellIs" dxfId="404" priority="261" operator="equal">
      <formula>0</formula>
    </cfRule>
  </conditionalFormatting>
  <conditionalFormatting sqref="H2218:I2220">
    <cfRule type="cellIs" dxfId="403" priority="260" operator="equal">
      <formula>0</formula>
    </cfRule>
  </conditionalFormatting>
  <conditionalFormatting sqref="C2221:D2222">
    <cfRule type="cellIs" dxfId="402" priority="259" operator="equal">
      <formula>0</formula>
    </cfRule>
  </conditionalFormatting>
  <conditionalFormatting sqref="H2221:I2222">
    <cfRule type="cellIs" dxfId="401" priority="258" operator="equal">
      <formula>0</formula>
    </cfRule>
  </conditionalFormatting>
  <conditionalFormatting sqref="C2223:D2223">
    <cfRule type="cellIs" dxfId="400" priority="257" operator="equal">
      <formula>0</formula>
    </cfRule>
  </conditionalFormatting>
  <conditionalFormatting sqref="H2223:I2223">
    <cfRule type="cellIs" dxfId="399" priority="256" operator="equal">
      <formula>0</formula>
    </cfRule>
  </conditionalFormatting>
  <conditionalFormatting sqref="C2224:D2224">
    <cfRule type="cellIs" dxfId="398" priority="255" operator="equal">
      <formula>0</formula>
    </cfRule>
  </conditionalFormatting>
  <conditionalFormatting sqref="H2224:I2224">
    <cfRule type="cellIs" dxfId="397" priority="254" operator="equal">
      <formula>0</formula>
    </cfRule>
  </conditionalFormatting>
  <conditionalFormatting sqref="C2225:D2225">
    <cfRule type="cellIs" dxfId="396" priority="253" operator="equal">
      <formula>0</formula>
    </cfRule>
  </conditionalFormatting>
  <conditionalFormatting sqref="H2225:I2225">
    <cfRule type="cellIs" dxfId="395" priority="252" operator="equal">
      <formula>0</formula>
    </cfRule>
  </conditionalFormatting>
  <conditionalFormatting sqref="C2226:D2226">
    <cfRule type="cellIs" dxfId="394" priority="251" operator="equal">
      <formula>0</formula>
    </cfRule>
  </conditionalFormatting>
  <conditionalFormatting sqref="H2226:I2226">
    <cfRule type="cellIs" dxfId="393" priority="250" operator="equal">
      <formula>0</formula>
    </cfRule>
  </conditionalFormatting>
  <conditionalFormatting sqref="C2227:D2227">
    <cfRule type="cellIs" dxfId="392" priority="249" operator="equal">
      <formula>0</formula>
    </cfRule>
  </conditionalFormatting>
  <conditionalFormatting sqref="H2227:I2227">
    <cfRule type="cellIs" dxfId="391" priority="248" operator="equal">
      <formula>0</formula>
    </cfRule>
  </conditionalFormatting>
  <conditionalFormatting sqref="C2228:D2228">
    <cfRule type="cellIs" dxfId="390" priority="247" operator="equal">
      <formula>0</formula>
    </cfRule>
  </conditionalFormatting>
  <conditionalFormatting sqref="H2228:I2228">
    <cfRule type="cellIs" dxfId="389" priority="246" operator="equal">
      <formula>0</formula>
    </cfRule>
  </conditionalFormatting>
  <conditionalFormatting sqref="C2229:D2229">
    <cfRule type="cellIs" dxfId="388" priority="245" operator="equal">
      <formula>0</formula>
    </cfRule>
  </conditionalFormatting>
  <conditionalFormatting sqref="H2229:I2229">
    <cfRule type="cellIs" dxfId="387" priority="244" operator="equal">
      <formula>0</formula>
    </cfRule>
  </conditionalFormatting>
  <conditionalFormatting sqref="C2230:D2230">
    <cfRule type="cellIs" dxfId="386" priority="243" operator="equal">
      <formula>0</formula>
    </cfRule>
  </conditionalFormatting>
  <conditionalFormatting sqref="H2230:I2230">
    <cfRule type="cellIs" dxfId="385" priority="242" operator="equal">
      <formula>0</formula>
    </cfRule>
  </conditionalFormatting>
  <conditionalFormatting sqref="C2231:D2231">
    <cfRule type="cellIs" dxfId="384" priority="241" operator="equal">
      <formula>0</formula>
    </cfRule>
  </conditionalFormatting>
  <conditionalFormatting sqref="H2231:I2231">
    <cfRule type="cellIs" dxfId="383" priority="240" operator="equal">
      <formula>0</formula>
    </cfRule>
  </conditionalFormatting>
  <conditionalFormatting sqref="C2232:D2232">
    <cfRule type="cellIs" dxfId="382" priority="239" operator="equal">
      <formula>0</formula>
    </cfRule>
  </conditionalFormatting>
  <conditionalFormatting sqref="H2232:I2232">
    <cfRule type="cellIs" dxfId="381" priority="238" operator="equal">
      <formula>0</formula>
    </cfRule>
  </conditionalFormatting>
  <conditionalFormatting sqref="C2233:D2233">
    <cfRule type="cellIs" dxfId="380" priority="237" operator="equal">
      <formula>0</formula>
    </cfRule>
  </conditionalFormatting>
  <conditionalFormatting sqref="H2233:I2233">
    <cfRule type="cellIs" dxfId="379" priority="236" operator="equal">
      <formula>0</formula>
    </cfRule>
  </conditionalFormatting>
  <conditionalFormatting sqref="C2234:D2234">
    <cfRule type="cellIs" dxfId="378" priority="235" operator="equal">
      <formula>0</formula>
    </cfRule>
  </conditionalFormatting>
  <conditionalFormatting sqref="H2234:I2234">
    <cfRule type="cellIs" dxfId="377" priority="234" operator="equal">
      <formula>0</formula>
    </cfRule>
  </conditionalFormatting>
  <conditionalFormatting sqref="C2235:D2235">
    <cfRule type="cellIs" dxfId="376" priority="233" operator="equal">
      <formula>0</formula>
    </cfRule>
  </conditionalFormatting>
  <conditionalFormatting sqref="H2235:I2235">
    <cfRule type="cellIs" dxfId="375" priority="232" operator="equal">
      <formula>0</formula>
    </cfRule>
  </conditionalFormatting>
  <conditionalFormatting sqref="C2236:D2236">
    <cfRule type="cellIs" dxfId="374" priority="231" operator="equal">
      <formula>0</formula>
    </cfRule>
  </conditionalFormatting>
  <conditionalFormatting sqref="H2236:I2236">
    <cfRule type="cellIs" dxfId="373" priority="230" operator="equal">
      <formula>0</formula>
    </cfRule>
  </conditionalFormatting>
  <conditionalFormatting sqref="C2237:D2237">
    <cfRule type="cellIs" dxfId="372" priority="229" operator="equal">
      <formula>0</formula>
    </cfRule>
  </conditionalFormatting>
  <conditionalFormatting sqref="H2237:I2237">
    <cfRule type="cellIs" dxfId="371" priority="228" operator="equal">
      <formula>0</formula>
    </cfRule>
  </conditionalFormatting>
  <conditionalFormatting sqref="C2238:D2238">
    <cfRule type="cellIs" dxfId="370" priority="227" operator="equal">
      <formula>0</formula>
    </cfRule>
  </conditionalFormatting>
  <conditionalFormatting sqref="H2238:I2238">
    <cfRule type="cellIs" dxfId="369" priority="226" operator="equal">
      <formula>0</formula>
    </cfRule>
  </conditionalFormatting>
  <conditionalFormatting sqref="C2239:D2242">
    <cfRule type="cellIs" dxfId="368" priority="225" operator="equal">
      <formula>0</formula>
    </cfRule>
  </conditionalFormatting>
  <conditionalFormatting sqref="H2239:I2242">
    <cfRule type="cellIs" dxfId="367" priority="224" operator="equal">
      <formula>0</formula>
    </cfRule>
  </conditionalFormatting>
  <conditionalFormatting sqref="C2243:D2243">
    <cfRule type="cellIs" dxfId="366" priority="223" operator="equal">
      <formula>0</formula>
    </cfRule>
  </conditionalFormatting>
  <conditionalFormatting sqref="H2243:I2243">
    <cfRule type="cellIs" dxfId="365" priority="222" operator="equal">
      <formula>0</formula>
    </cfRule>
  </conditionalFormatting>
  <conditionalFormatting sqref="C2244:D2244">
    <cfRule type="cellIs" dxfId="364" priority="221" operator="equal">
      <formula>0</formula>
    </cfRule>
  </conditionalFormatting>
  <conditionalFormatting sqref="H2244:I2244">
    <cfRule type="cellIs" dxfId="363" priority="220" operator="equal">
      <formula>0</formula>
    </cfRule>
  </conditionalFormatting>
  <conditionalFormatting sqref="C2245:D2248">
    <cfRule type="cellIs" dxfId="362" priority="219" operator="equal">
      <formula>0</formula>
    </cfRule>
  </conditionalFormatting>
  <conditionalFormatting sqref="H2245:I2248">
    <cfRule type="cellIs" dxfId="361" priority="218" operator="equal">
      <formula>0</formula>
    </cfRule>
  </conditionalFormatting>
  <conditionalFormatting sqref="C2249:D2249">
    <cfRule type="cellIs" dxfId="360" priority="217" operator="equal">
      <formula>0</formula>
    </cfRule>
  </conditionalFormatting>
  <conditionalFormatting sqref="H2249:I2249">
    <cfRule type="cellIs" dxfId="359" priority="216" operator="equal">
      <formula>0</formula>
    </cfRule>
  </conditionalFormatting>
  <conditionalFormatting sqref="C2250:D2250">
    <cfRule type="cellIs" dxfId="358" priority="215" operator="equal">
      <formula>0</formula>
    </cfRule>
  </conditionalFormatting>
  <conditionalFormatting sqref="H2250:I2250">
    <cfRule type="cellIs" dxfId="357" priority="214" operator="equal">
      <formula>0</formula>
    </cfRule>
  </conditionalFormatting>
  <conditionalFormatting sqref="C2251:D2251">
    <cfRule type="cellIs" dxfId="356" priority="213" operator="equal">
      <formula>0</formula>
    </cfRule>
  </conditionalFormatting>
  <conditionalFormatting sqref="H2251:I2251">
    <cfRule type="cellIs" dxfId="355" priority="212" operator="equal">
      <formula>0</formula>
    </cfRule>
  </conditionalFormatting>
  <conditionalFormatting sqref="C2252:D2252">
    <cfRule type="cellIs" dxfId="354" priority="211" operator="equal">
      <formula>0</formula>
    </cfRule>
  </conditionalFormatting>
  <conditionalFormatting sqref="H2252:I2252">
    <cfRule type="cellIs" dxfId="353" priority="210" operator="equal">
      <formula>0</formula>
    </cfRule>
  </conditionalFormatting>
  <conditionalFormatting sqref="C2253:D2253">
    <cfRule type="cellIs" dxfId="352" priority="209" operator="equal">
      <formula>0</formula>
    </cfRule>
  </conditionalFormatting>
  <conditionalFormatting sqref="H2253:I2253">
    <cfRule type="cellIs" dxfId="351" priority="208" operator="equal">
      <formula>0</formula>
    </cfRule>
  </conditionalFormatting>
  <conditionalFormatting sqref="C2254:D2254">
    <cfRule type="cellIs" dxfId="350" priority="207" operator="equal">
      <formula>0</formula>
    </cfRule>
  </conditionalFormatting>
  <conditionalFormatting sqref="H2254:I2254">
    <cfRule type="cellIs" dxfId="349" priority="206" operator="equal">
      <formula>0</formula>
    </cfRule>
  </conditionalFormatting>
  <conditionalFormatting sqref="C2255:D2255">
    <cfRule type="cellIs" dxfId="348" priority="205" operator="equal">
      <formula>0</formula>
    </cfRule>
  </conditionalFormatting>
  <conditionalFormatting sqref="H2255:I2255">
    <cfRule type="cellIs" dxfId="347" priority="204" operator="equal">
      <formula>0</formula>
    </cfRule>
  </conditionalFormatting>
  <conditionalFormatting sqref="C2256:D2256">
    <cfRule type="cellIs" dxfId="346" priority="203" operator="equal">
      <formula>0</formula>
    </cfRule>
  </conditionalFormatting>
  <conditionalFormatting sqref="H2256:I2256">
    <cfRule type="cellIs" dxfId="345" priority="202" operator="equal">
      <formula>0</formula>
    </cfRule>
  </conditionalFormatting>
  <conditionalFormatting sqref="C2257:D2258 C2260:D2261">
    <cfRule type="cellIs" dxfId="344" priority="201" operator="equal">
      <formula>0</formula>
    </cfRule>
  </conditionalFormatting>
  <conditionalFormatting sqref="H2257:I2261">
    <cfRule type="cellIs" dxfId="343" priority="200" operator="equal">
      <formula>0</formula>
    </cfRule>
  </conditionalFormatting>
  <conditionalFormatting sqref="C2259:D2259">
    <cfRule type="cellIs" dxfId="342" priority="199" operator="equal">
      <formula>0</formula>
    </cfRule>
  </conditionalFormatting>
  <conditionalFormatting sqref="C2262:D2262">
    <cfRule type="cellIs" dxfId="341" priority="198" operator="equal">
      <formula>0</formula>
    </cfRule>
  </conditionalFormatting>
  <conditionalFormatting sqref="H2262:I2262">
    <cfRule type="cellIs" dxfId="340" priority="197" operator="equal">
      <formula>0</formula>
    </cfRule>
  </conditionalFormatting>
  <conditionalFormatting sqref="C2263:D2263">
    <cfRule type="cellIs" dxfId="339" priority="196" operator="equal">
      <formula>0</formula>
    </cfRule>
  </conditionalFormatting>
  <conditionalFormatting sqref="H2263:I2263">
    <cfRule type="cellIs" dxfId="338" priority="195" operator="equal">
      <formula>0</formula>
    </cfRule>
  </conditionalFormatting>
  <conditionalFormatting sqref="H2264:I2264">
    <cfRule type="cellIs" dxfId="337" priority="194" operator="equal">
      <formula>0</formula>
    </cfRule>
  </conditionalFormatting>
  <conditionalFormatting sqref="C2264:D2264">
    <cfRule type="cellIs" dxfId="336" priority="193" operator="equal">
      <formula>0</formula>
    </cfRule>
  </conditionalFormatting>
  <conditionalFormatting sqref="C2265:D2265">
    <cfRule type="cellIs" dxfId="335" priority="192" operator="equal">
      <formula>0</formula>
    </cfRule>
  </conditionalFormatting>
  <conditionalFormatting sqref="H2265:I2265">
    <cfRule type="cellIs" dxfId="334" priority="191" operator="equal">
      <formula>0</formula>
    </cfRule>
  </conditionalFormatting>
  <conditionalFormatting sqref="C2266:D2266">
    <cfRule type="cellIs" dxfId="333" priority="190" operator="equal">
      <formula>0</formula>
    </cfRule>
  </conditionalFormatting>
  <conditionalFormatting sqref="H2266:I2266">
    <cfRule type="cellIs" dxfId="332" priority="189" operator="equal">
      <formula>0</formula>
    </cfRule>
  </conditionalFormatting>
  <conditionalFormatting sqref="C2267:D2267">
    <cfRule type="cellIs" dxfId="331" priority="188" operator="equal">
      <formula>0</formula>
    </cfRule>
  </conditionalFormatting>
  <conditionalFormatting sqref="H2267:I2267">
    <cfRule type="cellIs" dxfId="330" priority="187" operator="equal">
      <formula>0</formula>
    </cfRule>
  </conditionalFormatting>
  <conditionalFormatting sqref="C2268:D2269">
    <cfRule type="cellIs" dxfId="329" priority="186" operator="equal">
      <formula>0</formula>
    </cfRule>
  </conditionalFormatting>
  <conditionalFormatting sqref="H2268:I2269">
    <cfRule type="cellIs" dxfId="328" priority="185" operator="equal">
      <formula>0</formula>
    </cfRule>
  </conditionalFormatting>
  <conditionalFormatting sqref="C2270:D2270">
    <cfRule type="cellIs" dxfId="327" priority="184" operator="equal">
      <formula>0</formula>
    </cfRule>
  </conditionalFormatting>
  <conditionalFormatting sqref="H2270:I2270">
    <cfRule type="cellIs" dxfId="326" priority="183" operator="equal">
      <formula>0</formula>
    </cfRule>
  </conditionalFormatting>
  <conditionalFormatting sqref="H2271:I2271">
    <cfRule type="cellIs" dxfId="325" priority="182" operator="equal">
      <formula>0</formula>
    </cfRule>
  </conditionalFormatting>
  <conditionalFormatting sqref="C2271:D2271">
    <cfRule type="cellIs" dxfId="324" priority="181" operator="equal">
      <formula>0</formula>
    </cfRule>
  </conditionalFormatting>
  <conditionalFormatting sqref="C2272:D2273">
    <cfRule type="cellIs" dxfId="323" priority="180" operator="equal">
      <formula>0</formula>
    </cfRule>
  </conditionalFormatting>
  <conditionalFormatting sqref="H2272:I2273">
    <cfRule type="cellIs" dxfId="322" priority="179" operator="equal">
      <formula>0</formula>
    </cfRule>
  </conditionalFormatting>
  <conditionalFormatting sqref="C2274:D2274">
    <cfRule type="cellIs" dxfId="321" priority="178" operator="equal">
      <formula>0</formula>
    </cfRule>
  </conditionalFormatting>
  <conditionalFormatting sqref="H2274:I2274">
    <cfRule type="cellIs" dxfId="320" priority="177" operator="equal">
      <formula>0</formula>
    </cfRule>
  </conditionalFormatting>
  <conditionalFormatting sqref="C2275:D2275">
    <cfRule type="cellIs" dxfId="319" priority="176" operator="equal">
      <formula>0</formula>
    </cfRule>
  </conditionalFormatting>
  <conditionalFormatting sqref="H2275:I2275">
    <cfRule type="cellIs" dxfId="318" priority="175" operator="equal">
      <formula>0</formula>
    </cfRule>
  </conditionalFormatting>
  <conditionalFormatting sqref="C2276:D2276">
    <cfRule type="cellIs" dxfId="317" priority="174" operator="equal">
      <formula>0</formula>
    </cfRule>
  </conditionalFormatting>
  <conditionalFormatting sqref="H2276:I2276">
    <cfRule type="cellIs" dxfId="316" priority="173" operator="equal">
      <formula>0</formula>
    </cfRule>
  </conditionalFormatting>
  <conditionalFormatting sqref="C2277:D2277">
    <cfRule type="cellIs" dxfId="315" priority="172" operator="equal">
      <formula>0</formula>
    </cfRule>
  </conditionalFormatting>
  <conditionalFormatting sqref="H2277:I2277">
    <cfRule type="cellIs" dxfId="314" priority="171" operator="equal">
      <formula>0</formula>
    </cfRule>
  </conditionalFormatting>
  <conditionalFormatting sqref="H2278:I2278">
    <cfRule type="cellIs" dxfId="313" priority="170" operator="equal">
      <formula>0</formula>
    </cfRule>
  </conditionalFormatting>
  <conditionalFormatting sqref="C2278:D2278">
    <cfRule type="cellIs" dxfId="312" priority="169" operator="equal">
      <formula>0</formula>
    </cfRule>
  </conditionalFormatting>
  <conditionalFormatting sqref="C2279:D2279">
    <cfRule type="cellIs" dxfId="311" priority="168" operator="equal">
      <formula>0</formula>
    </cfRule>
  </conditionalFormatting>
  <conditionalFormatting sqref="H2279:I2279">
    <cfRule type="cellIs" dxfId="310" priority="167" operator="equal">
      <formula>0</formula>
    </cfRule>
  </conditionalFormatting>
  <conditionalFormatting sqref="C2280:D2280">
    <cfRule type="cellIs" dxfId="309" priority="166" operator="equal">
      <formula>0</formula>
    </cfRule>
  </conditionalFormatting>
  <conditionalFormatting sqref="H2280:I2280">
    <cfRule type="cellIs" dxfId="308" priority="165" operator="equal">
      <formula>0</formula>
    </cfRule>
  </conditionalFormatting>
  <conditionalFormatting sqref="C2281:D2281">
    <cfRule type="cellIs" dxfId="307" priority="164" operator="equal">
      <formula>0</formula>
    </cfRule>
  </conditionalFormatting>
  <conditionalFormatting sqref="H2281:I2281">
    <cfRule type="cellIs" dxfId="306" priority="163" operator="equal">
      <formula>0</formula>
    </cfRule>
  </conditionalFormatting>
  <conditionalFormatting sqref="C2282:D2282">
    <cfRule type="cellIs" dxfId="305" priority="162" operator="equal">
      <formula>0</formula>
    </cfRule>
  </conditionalFormatting>
  <conditionalFormatting sqref="H2282:I2282">
    <cfRule type="cellIs" dxfId="304" priority="161" operator="equal">
      <formula>0</formula>
    </cfRule>
  </conditionalFormatting>
  <conditionalFormatting sqref="C2283:D2283">
    <cfRule type="cellIs" dxfId="303" priority="160" operator="equal">
      <formula>0</formula>
    </cfRule>
  </conditionalFormatting>
  <conditionalFormatting sqref="H2283:I2283">
    <cfRule type="cellIs" dxfId="302" priority="159" operator="equal">
      <formula>0</formula>
    </cfRule>
  </conditionalFormatting>
  <conditionalFormatting sqref="C2284:D2284">
    <cfRule type="cellIs" dxfId="301" priority="158" operator="equal">
      <formula>0</formula>
    </cfRule>
  </conditionalFormatting>
  <conditionalFormatting sqref="H2284:I2284">
    <cfRule type="cellIs" dxfId="300" priority="157" operator="equal">
      <formula>0</formula>
    </cfRule>
  </conditionalFormatting>
  <conditionalFormatting sqref="H2285:I2285">
    <cfRule type="cellIs" dxfId="299" priority="156" operator="equal">
      <formula>0</formula>
    </cfRule>
  </conditionalFormatting>
  <conditionalFormatting sqref="C2285:D2285">
    <cfRule type="cellIs" dxfId="298" priority="155" operator="equal">
      <formula>0</formula>
    </cfRule>
  </conditionalFormatting>
  <conditionalFormatting sqref="C2286:D2286">
    <cfRule type="cellIs" dxfId="297" priority="154" operator="equal">
      <formula>0</formula>
    </cfRule>
  </conditionalFormatting>
  <conditionalFormatting sqref="H2286:I2286">
    <cfRule type="cellIs" dxfId="296" priority="153" operator="equal">
      <formula>0</formula>
    </cfRule>
  </conditionalFormatting>
  <conditionalFormatting sqref="C2287:D2287">
    <cfRule type="cellIs" dxfId="295" priority="152" operator="equal">
      <formula>0</formula>
    </cfRule>
  </conditionalFormatting>
  <conditionalFormatting sqref="H2287:I2287">
    <cfRule type="cellIs" dxfId="294" priority="151" operator="equal">
      <formula>0</formula>
    </cfRule>
  </conditionalFormatting>
  <conditionalFormatting sqref="C2288:D2288">
    <cfRule type="cellIs" dxfId="293" priority="150" operator="equal">
      <formula>0</formula>
    </cfRule>
  </conditionalFormatting>
  <conditionalFormatting sqref="H2288:I2288">
    <cfRule type="cellIs" dxfId="292" priority="149" operator="equal">
      <formula>0</formula>
    </cfRule>
  </conditionalFormatting>
  <conditionalFormatting sqref="C2289:D2289">
    <cfRule type="cellIs" dxfId="291" priority="148" operator="equal">
      <formula>0</formula>
    </cfRule>
  </conditionalFormatting>
  <conditionalFormatting sqref="H2289:I2289">
    <cfRule type="cellIs" dxfId="290" priority="147" operator="equal">
      <formula>0</formula>
    </cfRule>
  </conditionalFormatting>
  <conditionalFormatting sqref="C2290:D2290">
    <cfRule type="cellIs" dxfId="289" priority="146" operator="equal">
      <formula>0</formula>
    </cfRule>
  </conditionalFormatting>
  <conditionalFormatting sqref="H2290:I2290">
    <cfRule type="cellIs" dxfId="288" priority="145" operator="equal">
      <formula>0</formula>
    </cfRule>
  </conditionalFormatting>
  <conditionalFormatting sqref="C2291:D2291">
    <cfRule type="cellIs" dxfId="287" priority="144" operator="equal">
      <formula>0</formula>
    </cfRule>
  </conditionalFormatting>
  <conditionalFormatting sqref="H2291:I2291">
    <cfRule type="cellIs" dxfId="286" priority="143" operator="equal">
      <formula>0</formula>
    </cfRule>
  </conditionalFormatting>
  <conditionalFormatting sqref="H2292:I2292">
    <cfRule type="cellIs" dxfId="285" priority="142" operator="equal">
      <formula>0</formula>
    </cfRule>
  </conditionalFormatting>
  <conditionalFormatting sqref="C2292:D2292">
    <cfRule type="cellIs" dxfId="284" priority="141" operator="equal">
      <formula>0</formula>
    </cfRule>
  </conditionalFormatting>
  <conditionalFormatting sqref="C2293:D2293">
    <cfRule type="cellIs" dxfId="283" priority="140" operator="equal">
      <formula>0</formula>
    </cfRule>
  </conditionalFormatting>
  <conditionalFormatting sqref="H2293:I2293">
    <cfRule type="cellIs" dxfId="282" priority="139" operator="equal">
      <formula>0</formula>
    </cfRule>
  </conditionalFormatting>
  <conditionalFormatting sqref="C2294:D2295">
    <cfRule type="cellIs" dxfId="281" priority="138" operator="equal">
      <formula>0</formula>
    </cfRule>
  </conditionalFormatting>
  <conditionalFormatting sqref="H2294:I2295">
    <cfRule type="cellIs" dxfId="280" priority="137" operator="equal">
      <formula>0</formula>
    </cfRule>
  </conditionalFormatting>
  <conditionalFormatting sqref="C2296:D2296">
    <cfRule type="cellIs" dxfId="279" priority="136" operator="equal">
      <formula>0</formula>
    </cfRule>
  </conditionalFormatting>
  <conditionalFormatting sqref="H2296:I2296">
    <cfRule type="cellIs" dxfId="278" priority="135" operator="equal">
      <formula>0</formula>
    </cfRule>
  </conditionalFormatting>
  <conditionalFormatting sqref="C2297:D2297">
    <cfRule type="cellIs" dxfId="277" priority="134" operator="equal">
      <formula>0</formula>
    </cfRule>
  </conditionalFormatting>
  <conditionalFormatting sqref="H2297:I2297">
    <cfRule type="cellIs" dxfId="276" priority="133" operator="equal">
      <formula>0</formula>
    </cfRule>
  </conditionalFormatting>
  <conditionalFormatting sqref="C2298:D2298">
    <cfRule type="cellIs" dxfId="275" priority="132" operator="equal">
      <formula>0</formula>
    </cfRule>
  </conditionalFormatting>
  <conditionalFormatting sqref="H2298:I2298">
    <cfRule type="cellIs" dxfId="274" priority="131" operator="equal">
      <formula>0</formula>
    </cfRule>
  </conditionalFormatting>
  <conditionalFormatting sqref="C2299:D2299">
    <cfRule type="cellIs" dxfId="273" priority="130" operator="equal">
      <formula>0</formula>
    </cfRule>
  </conditionalFormatting>
  <conditionalFormatting sqref="H2299:I2299">
    <cfRule type="cellIs" dxfId="272" priority="129" operator="equal">
      <formula>0</formula>
    </cfRule>
  </conditionalFormatting>
  <conditionalFormatting sqref="C2300:D2300">
    <cfRule type="cellIs" dxfId="271" priority="128" operator="equal">
      <formula>0</formula>
    </cfRule>
  </conditionalFormatting>
  <conditionalFormatting sqref="H2300:I2300">
    <cfRule type="cellIs" dxfId="270" priority="127" operator="equal">
      <formula>0</formula>
    </cfRule>
  </conditionalFormatting>
  <conditionalFormatting sqref="C2301:D2301">
    <cfRule type="cellIs" dxfId="269" priority="126" operator="equal">
      <formula>0</formula>
    </cfRule>
  </conditionalFormatting>
  <conditionalFormatting sqref="H2301:I2301">
    <cfRule type="cellIs" dxfId="268" priority="125" operator="equal">
      <formula>0</formula>
    </cfRule>
  </conditionalFormatting>
  <conditionalFormatting sqref="C2302:D2302">
    <cfRule type="cellIs" dxfId="267" priority="122" operator="equal">
      <formula>0</formula>
    </cfRule>
  </conditionalFormatting>
  <conditionalFormatting sqref="H2302:I2302">
    <cfRule type="cellIs" dxfId="266" priority="121" operator="equal">
      <formula>0</formula>
    </cfRule>
  </conditionalFormatting>
  <conditionalFormatting sqref="H2303:I2303">
    <cfRule type="cellIs" dxfId="265" priority="120" operator="equal">
      <formula>0</formula>
    </cfRule>
  </conditionalFormatting>
  <conditionalFormatting sqref="C2303:D2303">
    <cfRule type="cellIs" dxfId="264" priority="119" operator="equal">
      <formula>0</formula>
    </cfRule>
  </conditionalFormatting>
  <conditionalFormatting sqref="C2304:D2304">
    <cfRule type="cellIs" dxfId="263" priority="118" operator="equal">
      <formula>0</formula>
    </cfRule>
  </conditionalFormatting>
  <conditionalFormatting sqref="H2304:I2304">
    <cfRule type="cellIs" dxfId="262" priority="117" operator="equal">
      <formula>0</formula>
    </cfRule>
  </conditionalFormatting>
  <conditionalFormatting sqref="C2305:D2305">
    <cfRule type="cellIs" dxfId="261" priority="116" operator="equal">
      <formula>0</formula>
    </cfRule>
  </conditionalFormatting>
  <conditionalFormatting sqref="H2305:I2305">
    <cfRule type="cellIs" dxfId="260" priority="115" operator="equal">
      <formula>0</formula>
    </cfRule>
  </conditionalFormatting>
  <conditionalFormatting sqref="C2306:D2306">
    <cfRule type="cellIs" dxfId="259" priority="114" operator="equal">
      <formula>0</formula>
    </cfRule>
  </conditionalFormatting>
  <conditionalFormatting sqref="H2306:I2306">
    <cfRule type="cellIs" dxfId="258" priority="113" operator="equal">
      <formula>0</formula>
    </cfRule>
  </conditionalFormatting>
  <conditionalFormatting sqref="H2307:I2309">
    <cfRule type="cellIs" dxfId="257" priority="112" operator="equal">
      <formula>0</formula>
    </cfRule>
  </conditionalFormatting>
  <conditionalFormatting sqref="C2307:D2309">
    <cfRule type="cellIs" dxfId="256" priority="111" operator="equal">
      <formula>0</formula>
    </cfRule>
  </conditionalFormatting>
  <conditionalFormatting sqref="C2310:D2310">
    <cfRule type="cellIs" dxfId="255" priority="110" operator="equal">
      <formula>0</formula>
    </cfRule>
  </conditionalFormatting>
  <conditionalFormatting sqref="H2310:I2310">
    <cfRule type="cellIs" dxfId="254" priority="109" operator="equal">
      <formula>0</formula>
    </cfRule>
  </conditionalFormatting>
  <conditionalFormatting sqref="H2311:I2311">
    <cfRule type="cellIs" dxfId="253" priority="108" operator="equal">
      <formula>0</formula>
    </cfRule>
  </conditionalFormatting>
  <conditionalFormatting sqref="C2311:D2311">
    <cfRule type="cellIs" dxfId="252" priority="107" operator="equal">
      <formula>0</formula>
    </cfRule>
  </conditionalFormatting>
  <conditionalFormatting sqref="C2312:D2312">
    <cfRule type="cellIs" dxfId="251" priority="106" operator="equal">
      <formula>0</formula>
    </cfRule>
  </conditionalFormatting>
  <conditionalFormatting sqref="H2312:I2312">
    <cfRule type="cellIs" dxfId="250" priority="105" operator="equal">
      <formula>0</formula>
    </cfRule>
  </conditionalFormatting>
  <conditionalFormatting sqref="H2313:I2314">
    <cfRule type="cellIs" dxfId="249" priority="104" operator="equal">
      <formula>0</formula>
    </cfRule>
  </conditionalFormatting>
  <conditionalFormatting sqref="C2313:D2314">
    <cfRule type="cellIs" dxfId="248" priority="103" operator="equal">
      <formula>0</formula>
    </cfRule>
  </conditionalFormatting>
  <conditionalFormatting sqref="C2315:D2315">
    <cfRule type="cellIs" dxfId="247" priority="102" operator="equal">
      <formula>0</formula>
    </cfRule>
  </conditionalFormatting>
  <conditionalFormatting sqref="H2315:I2315">
    <cfRule type="cellIs" dxfId="246" priority="101" operator="equal">
      <formula>0</formula>
    </cfRule>
  </conditionalFormatting>
  <conditionalFormatting sqref="H2316:I2316">
    <cfRule type="cellIs" dxfId="245" priority="100" operator="equal">
      <formula>0</formula>
    </cfRule>
  </conditionalFormatting>
  <conditionalFormatting sqref="C2316:D2316">
    <cfRule type="cellIs" dxfId="244" priority="99" operator="equal">
      <formula>0</formula>
    </cfRule>
  </conditionalFormatting>
  <conditionalFormatting sqref="C2317:D2317">
    <cfRule type="cellIs" dxfId="243" priority="98" operator="equal">
      <formula>0</formula>
    </cfRule>
  </conditionalFormatting>
  <conditionalFormatting sqref="H2317:I2317">
    <cfRule type="cellIs" dxfId="242" priority="97" operator="equal">
      <formula>0</formula>
    </cfRule>
  </conditionalFormatting>
  <conditionalFormatting sqref="H2318:I2318">
    <cfRule type="cellIs" dxfId="241" priority="96" operator="equal">
      <formula>0</formula>
    </cfRule>
  </conditionalFormatting>
  <conditionalFormatting sqref="C2318:D2318">
    <cfRule type="cellIs" dxfId="240" priority="95" operator="equal">
      <formula>0</formula>
    </cfRule>
  </conditionalFormatting>
  <conditionalFormatting sqref="C2319:D2319">
    <cfRule type="cellIs" dxfId="239" priority="94" operator="equal">
      <formula>0</formula>
    </cfRule>
  </conditionalFormatting>
  <conditionalFormatting sqref="H2319:I2319">
    <cfRule type="cellIs" dxfId="238" priority="93" operator="equal">
      <formula>0</formula>
    </cfRule>
  </conditionalFormatting>
  <conditionalFormatting sqref="H2320:I2321">
    <cfRule type="cellIs" dxfId="237" priority="92" operator="equal">
      <formula>0</formula>
    </cfRule>
  </conditionalFormatting>
  <conditionalFormatting sqref="C2320:D2321">
    <cfRule type="cellIs" dxfId="236" priority="91" operator="equal">
      <formula>0</formula>
    </cfRule>
  </conditionalFormatting>
  <conditionalFormatting sqref="C2322:D2322">
    <cfRule type="cellIs" dxfId="235" priority="90" operator="equal">
      <formula>0</formula>
    </cfRule>
  </conditionalFormatting>
  <conditionalFormatting sqref="H2322:I2322">
    <cfRule type="cellIs" dxfId="234" priority="89" operator="equal">
      <formula>0</formula>
    </cfRule>
  </conditionalFormatting>
  <conditionalFormatting sqref="H2323:I2328">
    <cfRule type="cellIs" dxfId="233" priority="88" operator="equal">
      <formula>0</formula>
    </cfRule>
  </conditionalFormatting>
  <conditionalFormatting sqref="C2323:D2328">
    <cfRule type="cellIs" dxfId="232" priority="87" operator="equal">
      <formula>0</formula>
    </cfRule>
  </conditionalFormatting>
  <conditionalFormatting sqref="C2329:D2329">
    <cfRule type="cellIs" dxfId="231" priority="86" operator="equal">
      <formula>0</formula>
    </cfRule>
  </conditionalFormatting>
  <conditionalFormatting sqref="H2329:I2329">
    <cfRule type="cellIs" dxfId="230" priority="85" operator="equal">
      <formula>0</formula>
    </cfRule>
  </conditionalFormatting>
  <conditionalFormatting sqref="C2330:D2330">
    <cfRule type="cellIs" dxfId="229" priority="84" operator="equal">
      <formula>0</formula>
    </cfRule>
  </conditionalFormatting>
  <conditionalFormatting sqref="H2330:I2330">
    <cfRule type="cellIs" dxfId="228" priority="83" operator="equal">
      <formula>0</formula>
    </cfRule>
  </conditionalFormatting>
  <conditionalFormatting sqref="H2331:I2336">
    <cfRule type="cellIs" dxfId="227" priority="82" operator="equal">
      <formula>0</formula>
    </cfRule>
  </conditionalFormatting>
  <conditionalFormatting sqref="C2331:D2336">
    <cfRule type="cellIs" dxfId="226" priority="81" operator="equal">
      <formula>0</formula>
    </cfRule>
  </conditionalFormatting>
  <conditionalFormatting sqref="C2337:D2337">
    <cfRule type="cellIs" dxfId="225" priority="80" operator="equal">
      <formula>0</formula>
    </cfRule>
  </conditionalFormatting>
  <conditionalFormatting sqref="H2337:I2337">
    <cfRule type="cellIs" dxfId="224" priority="79" operator="equal">
      <formula>0</formula>
    </cfRule>
  </conditionalFormatting>
  <conditionalFormatting sqref="C2338:D2338">
    <cfRule type="cellIs" dxfId="223" priority="78" operator="equal">
      <formula>0</formula>
    </cfRule>
  </conditionalFormatting>
  <conditionalFormatting sqref="H2338:I2338">
    <cfRule type="cellIs" dxfId="222" priority="77" operator="equal">
      <formula>0</formula>
    </cfRule>
  </conditionalFormatting>
  <conditionalFormatting sqref="C2339:D2339">
    <cfRule type="cellIs" dxfId="221" priority="76" operator="equal">
      <formula>0</formula>
    </cfRule>
  </conditionalFormatting>
  <conditionalFormatting sqref="H2339:I2339">
    <cfRule type="cellIs" dxfId="220" priority="75" operator="equal">
      <formula>0</formula>
    </cfRule>
  </conditionalFormatting>
  <conditionalFormatting sqref="H2340:I2340">
    <cfRule type="cellIs" dxfId="219" priority="74" operator="equal">
      <formula>0</formula>
    </cfRule>
  </conditionalFormatting>
  <conditionalFormatting sqref="C2340:D2340">
    <cfRule type="cellIs" dxfId="218" priority="73" operator="equal">
      <formula>0</formula>
    </cfRule>
  </conditionalFormatting>
  <conditionalFormatting sqref="H2341:I2341">
    <cfRule type="cellIs" dxfId="217" priority="72" operator="equal">
      <formula>0</formula>
    </cfRule>
  </conditionalFormatting>
  <conditionalFormatting sqref="C2341:D2341">
    <cfRule type="cellIs" dxfId="216" priority="71" operator="equal">
      <formula>0</formula>
    </cfRule>
  </conditionalFormatting>
  <conditionalFormatting sqref="C2342:D2342">
    <cfRule type="cellIs" dxfId="215" priority="70" operator="equal">
      <formula>0</formula>
    </cfRule>
  </conditionalFormatting>
  <conditionalFormatting sqref="H2342:I2342">
    <cfRule type="cellIs" dxfId="214" priority="69" operator="equal">
      <formula>0</formula>
    </cfRule>
  </conditionalFormatting>
  <conditionalFormatting sqref="C2343:D2343">
    <cfRule type="cellIs" dxfId="213" priority="68" operator="equal">
      <formula>0</formula>
    </cfRule>
  </conditionalFormatting>
  <conditionalFormatting sqref="H2343:I2343">
    <cfRule type="cellIs" dxfId="212" priority="67" operator="equal">
      <formula>0</formula>
    </cfRule>
  </conditionalFormatting>
  <conditionalFormatting sqref="C2344:D2344">
    <cfRule type="cellIs" dxfId="211" priority="66" operator="equal">
      <formula>0</formula>
    </cfRule>
  </conditionalFormatting>
  <conditionalFormatting sqref="H2344:I2344">
    <cfRule type="cellIs" dxfId="210" priority="65" operator="equal">
      <formula>0</formula>
    </cfRule>
  </conditionalFormatting>
  <conditionalFormatting sqref="C2345:D2345">
    <cfRule type="cellIs" dxfId="209" priority="64" operator="equal">
      <formula>0</formula>
    </cfRule>
  </conditionalFormatting>
  <conditionalFormatting sqref="H2345:I2345">
    <cfRule type="cellIs" dxfId="208" priority="63" operator="equal">
      <formula>0</formula>
    </cfRule>
  </conditionalFormatting>
  <conditionalFormatting sqref="H2346:I2346">
    <cfRule type="cellIs" dxfId="207" priority="62" operator="equal">
      <formula>0</formula>
    </cfRule>
  </conditionalFormatting>
  <conditionalFormatting sqref="C2346:D2346">
    <cfRule type="cellIs" dxfId="206" priority="61" operator="equal">
      <formula>0</formula>
    </cfRule>
  </conditionalFormatting>
  <conditionalFormatting sqref="H2347:I2348">
    <cfRule type="cellIs" dxfId="205" priority="60" operator="equal">
      <formula>0</formula>
    </cfRule>
  </conditionalFormatting>
  <conditionalFormatting sqref="C2347:D2348">
    <cfRule type="cellIs" dxfId="204" priority="59" operator="equal">
      <formula>0</formula>
    </cfRule>
  </conditionalFormatting>
  <conditionalFormatting sqref="C2349:D2349">
    <cfRule type="cellIs" dxfId="203" priority="58" operator="equal">
      <formula>0</formula>
    </cfRule>
  </conditionalFormatting>
  <conditionalFormatting sqref="H2349:I2349">
    <cfRule type="cellIs" dxfId="202" priority="57" operator="equal">
      <formula>0</formula>
    </cfRule>
  </conditionalFormatting>
  <conditionalFormatting sqref="C2350:D2350">
    <cfRule type="cellIs" dxfId="201" priority="56" operator="equal">
      <formula>0</formula>
    </cfRule>
  </conditionalFormatting>
  <conditionalFormatting sqref="H2350:I2350">
    <cfRule type="cellIs" dxfId="200" priority="55" operator="equal">
      <formula>0</formula>
    </cfRule>
  </conditionalFormatting>
  <conditionalFormatting sqref="C2351:D2352">
    <cfRule type="cellIs" dxfId="199" priority="54" operator="equal">
      <formula>0</formula>
    </cfRule>
  </conditionalFormatting>
  <conditionalFormatting sqref="H2351:I2352">
    <cfRule type="cellIs" dxfId="198" priority="53" operator="equal">
      <formula>0</formula>
    </cfRule>
  </conditionalFormatting>
  <conditionalFormatting sqref="C2353:D2354">
    <cfRule type="cellIs" dxfId="197" priority="52" operator="equal">
      <formula>0</formula>
    </cfRule>
  </conditionalFormatting>
  <conditionalFormatting sqref="H2353:I2354">
    <cfRule type="cellIs" dxfId="196" priority="51" operator="equal">
      <formula>0</formula>
    </cfRule>
  </conditionalFormatting>
  <conditionalFormatting sqref="C2355:D2355">
    <cfRule type="cellIs" dxfId="195" priority="50" operator="equal">
      <formula>0</formula>
    </cfRule>
  </conditionalFormatting>
  <conditionalFormatting sqref="H2355:I2355">
    <cfRule type="cellIs" dxfId="194" priority="49" operator="equal">
      <formula>0</formula>
    </cfRule>
  </conditionalFormatting>
  <conditionalFormatting sqref="C2356:D2356">
    <cfRule type="cellIs" dxfId="193" priority="48" operator="equal">
      <formula>0</formula>
    </cfRule>
  </conditionalFormatting>
  <conditionalFormatting sqref="H2356:I2356">
    <cfRule type="cellIs" dxfId="192" priority="47" operator="equal">
      <formula>0</formula>
    </cfRule>
  </conditionalFormatting>
  <conditionalFormatting sqref="C2357:D2357">
    <cfRule type="cellIs" dxfId="191" priority="46" operator="equal">
      <formula>0</formula>
    </cfRule>
  </conditionalFormatting>
  <conditionalFormatting sqref="H2357:I2357">
    <cfRule type="cellIs" dxfId="190" priority="45" operator="equal">
      <formula>0</formula>
    </cfRule>
  </conditionalFormatting>
  <conditionalFormatting sqref="C2358:D2358">
    <cfRule type="cellIs" dxfId="189" priority="44" operator="equal">
      <formula>0</formula>
    </cfRule>
  </conditionalFormatting>
  <conditionalFormatting sqref="H2358:I2358">
    <cfRule type="cellIs" dxfId="188" priority="43" operator="equal">
      <formula>0</formula>
    </cfRule>
  </conditionalFormatting>
  <conditionalFormatting sqref="C2359:D2359">
    <cfRule type="cellIs" dxfId="187" priority="42" operator="equal">
      <formula>0</formula>
    </cfRule>
  </conditionalFormatting>
  <conditionalFormatting sqref="H2359:I2359">
    <cfRule type="cellIs" dxfId="186" priority="41" operator="equal">
      <formula>0</formula>
    </cfRule>
  </conditionalFormatting>
  <conditionalFormatting sqref="C2360:D2360">
    <cfRule type="cellIs" dxfId="185" priority="40" operator="equal">
      <formula>0</formula>
    </cfRule>
  </conditionalFormatting>
  <conditionalFormatting sqref="H2360:I2360">
    <cfRule type="cellIs" dxfId="184" priority="39" operator="equal">
      <formula>0</formula>
    </cfRule>
  </conditionalFormatting>
  <conditionalFormatting sqref="C2361:D2361">
    <cfRule type="cellIs" dxfId="183" priority="38" operator="equal">
      <formula>0</formula>
    </cfRule>
  </conditionalFormatting>
  <conditionalFormatting sqref="H2361:I2361">
    <cfRule type="cellIs" dxfId="182" priority="37" operator="equal">
      <formula>0</formula>
    </cfRule>
  </conditionalFormatting>
  <conditionalFormatting sqref="C2362:D2363">
    <cfRule type="cellIs" dxfId="181" priority="36" operator="equal">
      <formula>0</formula>
    </cfRule>
  </conditionalFormatting>
  <conditionalFormatting sqref="H2362:I2363">
    <cfRule type="cellIs" dxfId="180" priority="35" operator="equal">
      <formula>0</formula>
    </cfRule>
  </conditionalFormatting>
  <conditionalFormatting sqref="C2364:D2364">
    <cfRule type="cellIs" dxfId="179" priority="34" operator="equal">
      <formula>0</formula>
    </cfRule>
  </conditionalFormatting>
  <conditionalFormatting sqref="H2364:I2364">
    <cfRule type="cellIs" dxfId="178" priority="33" operator="equal">
      <formula>0</formula>
    </cfRule>
  </conditionalFormatting>
  <conditionalFormatting sqref="H2365:I2365">
    <cfRule type="cellIs" dxfId="177" priority="32" operator="equal">
      <formula>0</formula>
    </cfRule>
  </conditionalFormatting>
  <conditionalFormatting sqref="C2365:D2365">
    <cfRule type="cellIs" dxfId="176" priority="31" operator="equal">
      <formula>0</formula>
    </cfRule>
  </conditionalFormatting>
  <conditionalFormatting sqref="C2366:D2366">
    <cfRule type="cellIs" dxfId="175" priority="30" operator="equal">
      <formula>0</formula>
    </cfRule>
  </conditionalFormatting>
  <conditionalFormatting sqref="H2366:I2366">
    <cfRule type="cellIs" dxfId="174" priority="29" operator="equal">
      <formula>0</formula>
    </cfRule>
  </conditionalFormatting>
  <conditionalFormatting sqref="C2367:D2367">
    <cfRule type="cellIs" dxfId="173" priority="28" operator="equal">
      <formula>0</formula>
    </cfRule>
  </conditionalFormatting>
  <conditionalFormatting sqref="H2367:I2367">
    <cfRule type="cellIs" dxfId="172" priority="27" operator="equal">
      <formula>0</formula>
    </cfRule>
  </conditionalFormatting>
  <conditionalFormatting sqref="H2368:I2368">
    <cfRule type="cellIs" dxfId="171" priority="26" operator="equal">
      <formula>0</formula>
    </cfRule>
  </conditionalFormatting>
  <conditionalFormatting sqref="C2368:D2368">
    <cfRule type="cellIs" dxfId="170" priority="25" operator="equal">
      <formula>0</formula>
    </cfRule>
  </conditionalFormatting>
  <conditionalFormatting sqref="C2369:D2369">
    <cfRule type="cellIs" dxfId="169" priority="24" operator="equal">
      <formula>0</formula>
    </cfRule>
  </conditionalFormatting>
  <conditionalFormatting sqref="H2369:I2369">
    <cfRule type="cellIs" dxfId="168" priority="23" operator="equal">
      <formula>0</formula>
    </cfRule>
  </conditionalFormatting>
  <conditionalFormatting sqref="C2370:D2370">
    <cfRule type="cellIs" dxfId="167" priority="22" operator="equal">
      <formula>0</formula>
    </cfRule>
  </conditionalFormatting>
  <conditionalFormatting sqref="H2370:I2370">
    <cfRule type="cellIs" dxfId="166" priority="21" operator="equal">
      <formula>0</formula>
    </cfRule>
  </conditionalFormatting>
  <conditionalFormatting sqref="C2371:D2372">
    <cfRule type="cellIs" dxfId="165" priority="20" operator="equal">
      <formula>0</formula>
    </cfRule>
  </conditionalFormatting>
  <conditionalFormatting sqref="H2371:I2372">
    <cfRule type="cellIs" dxfId="164" priority="19" operator="equal">
      <formula>0</formula>
    </cfRule>
  </conditionalFormatting>
  <conditionalFormatting sqref="C2373:D2373">
    <cfRule type="cellIs" dxfId="163" priority="18" operator="equal">
      <formula>0</formula>
    </cfRule>
  </conditionalFormatting>
  <conditionalFormatting sqref="H2373:I2373">
    <cfRule type="cellIs" dxfId="162" priority="17" operator="equal">
      <formula>0</formula>
    </cfRule>
  </conditionalFormatting>
  <conditionalFormatting sqref="H2374:I2377">
    <cfRule type="cellIs" dxfId="161" priority="16" operator="equal">
      <formula>0</formula>
    </cfRule>
  </conditionalFormatting>
  <conditionalFormatting sqref="C2374:D2377">
    <cfRule type="cellIs" dxfId="160" priority="15" operator="equal">
      <formula>0</formula>
    </cfRule>
  </conditionalFormatting>
  <conditionalFormatting sqref="C2378:D2378">
    <cfRule type="cellIs" dxfId="159" priority="14" operator="equal">
      <formula>0</formula>
    </cfRule>
  </conditionalFormatting>
  <conditionalFormatting sqref="H2378:I2378">
    <cfRule type="cellIs" dxfId="158" priority="13" operator="equal">
      <formula>0</formula>
    </cfRule>
  </conditionalFormatting>
  <conditionalFormatting sqref="C2379:D2379 C2381:D2382">
    <cfRule type="cellIs" dxfId="157" priority="12" operator="equal">
      <formula>0</formula>
    </cfRule>
  </conditionalFormatting>
  <conditionalFormatting sqref="H2379:I2379 H2381:I2382">
    <cfRule type="cellIs" dxfId="156" priority="11" operator="equal">
      <formula>0</formula>
    </cfRule>
  </conditionalFormatting>
  <conditionalFormatting sqref="H2380:I2380">
    <cfRule type="cellIs" dxfId="155" priority="10" operator="equal">
      <formula>0</formula>
    </cfRule>
  </conditionalFormatting>
  <conditionalFormatting sqref="C2380:D2380">
    <cfRule type="cellIs" dxfId="154" priority="9" operator="equal">
      <formula>0</formula>
    </cfRule>
  </conditionalFormatting>
  <conditionalFormatting sqref="H2383:I2383">
    <cfRule type="cellIs" dxfId="153" priority="8" operator="equal">
      <formula>0</formula>
    </cfRule>
  </conditionalFormatting>
  <conditionalFormatting sqref="C2383:D2383">
    <cfRule type="cellIs" dxfId="152" priority="7" operator="equal">
      <formula>0</formula>
    </cfRule>
  </conditionalFormatting>
  <conditionalFormatting sqref="C2384:D2384">
    <cfRule type="cellIs" dxfId="151" priority="6" operator="equal">
      <formula>0</formula>
    </cfRule>
  </conditionalFormatting>
  <conditionalFormatting sqref="H2384:I2384">
    <cfRule type="cellIs" dxfId="150" priority="5" operator="equal">
      <formula>0</formula>
    </cfRule>
  </conditionalFormatting>
  <conditionalFormatting sqref="C2385:D2385">
    <cfRule type="cellIs" dxfId="149" priority="4" operator="equal">
      <formula>0</formula>
    </cfRule>
  </conditionalFormatting>
  <conditionalFormatting sqref="H2385:I2385">
    <cfRule type="cellIs" dxfId="148" priority="3" operator="equal">
      <formula>0</formula>
    </cfRule>
  </conditionalFormatting>
  <conditionalFormatting sqref="C2386:D2386">
    <cfRule type="cellIs" dxfId="147" priority="2" operator="equal">
      <formula>0</formula>
    </cfRule>
  </conditionalFormatting>
  <conditionalFormatting sqref="H2386:I2386">
    <cfRule type="cellIs" dxfId="146" priority="1" operator="equal">
      <formula>0</formula>
    </cfRule>
  </conditionalFormatting>
  <dataValidations count="1">
    <dataValidation type="list" allowBlank="1" showInputMessage="1" sqref="E2:E2386" xr:uid="{3BFC38DE-3351-49B5-AB41-0C759699B9CD}">
      <formula1>project_list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B9FAA-5326-49B7-9D70-65AC77F55131}">
  <sheetPr codeName="Sheet10">
    <tabColor theme="5"/>
  </sheetPr>
  <dimension ref="A1:U1699"/>
  <sheetViews>
    <sheetView zoomScaleNormal="100" workbookViewId="0">
      <pane xSplit="2" ySplit="2" topLeftCell="C590" activePane="bottomRight" state="frozen"/>
      <selection pane="topRight" activeCell="C1" sqref="C1"/>
      <selection pane="bottomLeft" activeCell="A3" sqref="A3"/>
      <selection pane="bottomRight" activeCell="H878" sqref="H878"/>
    </sheetView>
  </sheetViews>
  <sheetFormatPr defaultColWidth="8.85546875" defaultRowHeight="15"/>
  <cols>
    <col min="1" max="1" width="10.85546875" bestFit="1" customWidth="1"/>
    <col min="2" max="3" width="9.28515625" customWidth="1"/>
    <col min="4" max="4" width="13.28515625" customWidth="1"/>
    <col min="5" max="5" width="12.140625" customWidth="1"/>
    <col min="6" max="9" width="9.28515625" customWidth="1"/>
    <col min="10" max="13" width="12.140625" customWidth="1"/>
    <col min="14" max="14" width="11.140625" customWidth="1"/>
    <col min="15" max="17" width="10.140625" customWidth="1"/>
    <col min="18" max="18" width="11.140625" customWidth="1"/>
    <col min="19" max="19" width="12" customWidth="1"/>
    <col min="20" max="21" width="9.28515625" customWidth="1"/>
  </cols>
  <sheetData>
    <row r="1" spans="1:21" s="11" customFormat="1">
      <c r="A1" s="62" cm="1">
        <f t="array" aca="1" ref="A1" ca="1">INDIRECT("'Stitching Log'!A" &amp; MAX(IF(projects=last_project,ROW(projects))))</f>
        <v>42371</v>
      </c>
      <c r="E1" s="53" t="e" cm="1">
        <f t="array" aca="1" ref="E1" ca="1">INDEX(projects_width,MATCH(INDEX(projects_designs,MATCH(last_project,projects_projects,0)),projects_designs,0))*INDEX(projects_height,MATCH(INDEX(projects_designs,MATCH(last_project,projects_projects,0)),projects_designs,0))</f>
        <v>#REF!</v>
      </c>
      <c r="P1" s="68"/>
      <c r="Q1" s="68"/>
      <c r="R1" s="67"/>
    </row>
    <row r="2" spans="1:21" s="11" customFormat="1" ht="45">
      <c r="A2" s="30" t="s">
        <v>99</v>
      </c>
      <c r="B2" s="30" t="s">
        <v>100</v>
      </c>
      <c r="C2" s="30" t="s">
        <v>52</v>
      </c>
      <c r="D2" s="30" t="s">
        <v>108</v>
      </c>
      <c r="E2" s="30" t="s">
        <v>109</v>
      </c>
      <c r="F2" s="30" t="s">
        <v>110</v>
      </c>
      <c r="G2" s="30" t="s">
        <v>111</v>
      </c>
      <c r="H2" s="30" t="s">
        <v>53</v>
      </c>
      <c r="I2" s="30" t="s">
        <v>112</v>
      </c>
      <c r="J2" s="30" t="s">
        <v>113</v>
      </c>
      <c r="K2" s="30" t="s">
        <v>72</v>
      </c>
      <c r="L2" s="30" t="s">
        <v>114</v>
      </c>
      <c r="M2" s="30" t="s">
        <v>115</v>
      </c>
      <c r="N2" s="30" t="s">
        <v>116</v>
      </c>
      <c r="O2" s="30" t="s">
        <v>117</v>
      </c>
      <c r="P2" s="30" t="s">
        <v>118</v>
      </c>
      <c r="Q2" s="30" t="s">
        <v>119</v>
      </c>
      <c r="R2" s="30" t="s">
        <v>55</v>
      </c>
      <c r="S2" s="30" t="s">
        <v>92</v>
      </c>
      <c r="T2" s="30" t="s">
        <v>120</v>
      </c>
      <c r="U2" s="30" t="s">
        <v>104</v>
      </c>
    </row>
    <row r="3" spans="1:21">
      <c r="A3" s="6" t="e">
        <f ca="1">INDEX(dates,MATCH(last_project,projects,0))-1</f>
        <v>#N/A</v>
      </c>
      <c r="B3" s="39" t="e">
        <f t="shared" ref="B3:B66" ca="1" si="0">TEXT(A3,"ddd")</f>
        <v>#N/A</v>
      </c>
      <c r="D3" t="e">
        <f ca="1">INDEX(projects_stitched,MATCH(last_project,projects_projects,0))</f>
        <v>#REF!</v>
      </c>
      <c r="E3" t="e">
        <f ca="1">INDEX(projects_width,MATCH(INDEX(projects_designs,MATCH(last_project,projects_projects,0)),projects_designs,0))*INDEX(projects_height,MATCH(INDEX(projects_designs,MATCH(last_project,projects_projects,0)),projects_designs,0))-INDEX(projects_stitched,MATCH(last_project,projects_projects,0))-INDEX(projects_empty,MATCH(last_project,projects_projects,0))</f>
        <v>#REF!</v>
      </c>
      <c r="I3" t="e">
        <f ca="1">project_completed_stitches/100</f>
        <v>#REF!</v>
      </c>
      <c r="J3" t="e">
        <f ca="1">E3/100</f>
        <v>#REF!</v>
      </c>
      <c r="M3" t="e">
        <f ca="1">INDEX(projects_pages,MATCH(INDEX(projects_designs,MATCH(last_project,projects_projects,0)),projects_designs,0))-INDEX(projects_completed_pages,MATCH(last_project,projects_projects,0))</f>
        <v>#REF!</v>
      </c>
    </row>
    <row r="4" spans="1:21">
      <c r="A4" s="6" t="e">
        <f t="shared" ref="A4:A67" ca="1" si="1">IF(A3+1&lt;=last_stitching_log_date,A3+1,NA())</f>
        <v>#N/A</v>
      </c>
      <c r="B4" s="39" t="e">
        <f t="shared" ca="1" si="0"/>
        <v>#N/A</v>
      </c>
      <c r="C4">
        <f t="array" aca="1" ref="C4" ca="1">IFERROR(INDEX(stitches, MATCH( 1, ($A4=dates)*(last_project=projects),0)),0)</f>
        <v>0</v>
      </c>
      <c r="D4" s="5" t="e">
        <f ca="1">IF(OR(ISNA(A4),C4="Backstitch",D3=$E$3),NA(),D3+C4)</f>
        <v>#REF!</v>
      </c>
      <c r="E4" s="5" t="e">
        <f t="shared" ref="E4:E67" ca="1" si="2">IF(C4="Backstitch",E3,IF(ISNA(D4),NA(),E3-C4))</f>
        <v>#REF!</v>
      </c>
      <c r="F4" s="40" t="e">
        <f t="array" aca="1" ref="F4" ca="1">INDEX(hours,MATCH(1,($A4=dates)*(last_project=projects),0),0)</f>
        <v>#N/A</v>
      </c>
      <c r="G4" s="21" t="e">
        <f t="shared" ref="G4:G67" ca="1" si="3">IF(AND(C4&lt;&gt;0,F4&lt;&gt;0),C4/(F4*1440),NA())</f>
        <v>#N/A</v>
      </c>
      <c r="H4" s="41" t="e">
        <f ca="1">IF(OR(ISNA(A4),C4="Backstitch",C4="Bead"),NA(),C4/100)</f>
        <v>#N/A</v>
      </c>
      <c r="I4" s="41" t="e">
        <f ca="1">IF(OR(ISNA(A4),C4="Backstitch"),NA(),I3+H4)</f>
        <v>#N/A</v>
      </c>
      <c r="J4" s="41" t="e">
        <f ca="1">IF(OR(ISNA(A4),C4="Backstitch"),NA(),J3-H4)</f>
        <v>#N/A</v>
      </c>
      <c r="K4" t="e">
        <f ca="1">IF(INDEX(projects,MATCH($A4,dates,0))=last_project,IF(ISNUMBER(INDEX(pages,MATCH($A4,dates,0))),INDEX(pages,MATCH($A4,dates,0)),0),0)</f>
        <v>#N/A</v>
      </c>
      <c r="L4" t="e">
        <f t="shared" ref="L4:L67" ca="1" si="4">L3+K4</f>
        <v>#N/A</v>
      </c>
      <c r="M4" s="42" t="e">
        <f t="shared" ref="M4:M67" ca="1" si="5">$M$3-L4</f>
        <v>#REF!</v>
      </c>
      <c r="N4" s="5" t="e">
        <f ca="1">IF(ISNA(A4),NA(),N3+1)</f>
        <v>#N/A</v>
      </c>
      <c r="O4" s="5" t="e">
        <f ca="1">IF(ISNA(A4),NA(),IF(OR(C4&gt;0,C4="Backstitch"),O3+1,O3))</f>
        <v>#N/A</v>
      </c>
      <c r="P4" s="41" t="e">
        <f ca="1">IF(OR(ISNA(A4),C4="Backstitch"),NA(),AVERAGEIF($C$4:$C4,"&gt;0")/100)</f>
        <v>#N/A</v>
      </c>
      <c r="Q4" s="41" t="e">
        <f t="shared" ref="Q4:Q67" ca="1" si="6">IF(OR(ISNA(A4),C4="Backstitch"),NA(),$J4/P4)</f>
        <v>#N/A</v>
      </c>
      <c r="R4" s="43" t="e">
        <f t="shared" ref="R4:R67" ca="1" si="7">IF(OR(ISNA(A4),C4="Backstitch"),NA(),$A4+Q4)</f>
        <v>#N/A</v>
      </c>
      <c r="S4" s="44" t="e">
        <f t="shared" ref="S4:S67" ca="1" si="8">IF(OR(ISNA(A4),C4="Backstitch",S3=1),NA(),D4/project_total_stitches)</f>
        <v>#N/A</v>
      </c>
      <c r="T4" s="5" t="e">
        <f t="shared" ref="T4:T67" ca="1" si="9">IF(ISNA(A4),NA(),IF(OR(C4&gt;0,C4="Backstitch"),T3+1,0))</f>
        <v>#N/A</v>
      </c>
      <c r="U4" s="5" t="e">
        <f t="shared" ref="U4:U67" ca="1" si="10">IF(ISNA(A4),NA(),IF(C4=0,U3+1,0))</f>
        <v>#N/A</v>
      </c>
    </row>
    <row r="5" spans="1:21">
      <c r="A5" s="6" t="e">
        <f t="shared" ca="1" si="1"/>
        <v>#N/A</v>
      </c>
      <c r="B5" s="39" t="e">
        <f t="shared" ca="1" si="0"/>
        <v>#N/A</v>
      </c>
      <c r="C5">
        <f t="array" aca="1" ref="C5" ca="1">IFERROR(INDEX(stitches, MATCH( 1, ($A5=dates)*(last_project=projects),0)),0)</f>
        <v>0</v>
      </c>
      <c r="D5" s="5" t="e">
        <f t="shared" ref="D5:D68" ca="1" si="11">IF(OR(ISNA(A5),C5="Backstitch",D4=$E$3),NA(),D4+C5)</f>
        <v>#REF!</v>
      </c>
      <c r="E5" s="5" t="e">
        <f t="shared" ca="1" si="2"/>
        <v>#REF!</v>
      </c>
      <c r="F5" s="40" t="e">
        <f t="array" aca="1" ref="F5" ca="1">INDEX(hours,MATCH(1,($A5=dates)*(last_project=projects),0),0)</f>
        <v>#N/A</v>
      </c>
      <c r="G5" s="21" t="e">
        <f t="shared" ca="1" si="3"/>
        <v>#N/A</v>
      </c>
      <c r="H5" s="41" t="e">
        <f t="shared" ref="H5:H68" ca="1" si="12">IF(OR(ISNA(A5),C5="Backstitch",C5="Bead"),NA(),C5/100)</f>
        <v>#N/A</v>
      </c>
      <c r="I5" s="41" t="e">
        <f t="shared" ref="I5:I68" ca="1" si="13">IF(OR(ISNA(A5),C5="Backstitch"),NA(),I4+H5)</f>
        <v>#N/A</v>
      </c>
      <c r="J5" s="41" t="e">
        <f t="shared" ref="J5:J68" ca="1" si="14">IF(OR(ISNA(A5),C5="Backstitch"),NA(),J4-H5)</f>
        <v>#N/A</v>
      </c>
      <c r="K5" t="e">
        <f t="shared" ref="K5:K67" ca="1" si="15">IF(INDEX(projects,MATCH($A5,dates,0))=last_project,IF(ISNUMBER(INDEX(pages,MATCH($A5,dates,0))),INDEX(pages,MATCH($A5,dates,0)),0),0)</f>
        <v>#N/A</v>
      </c>
      <c r="L5" t="e">
        <f t="shared" ca="1" si="4"/>
        <v>#N/A</v>
      </c>
      <c r="M5" s="42" t="e">
        <f t="shared" ca="1" si="5"/>
        <v>#REF!</v>
      </c>
      <c r="N5" s="5" t="e">
        <f t="shared" ref="N5:N68" ca="1" si="16">IF(ISNA(A5),NA(),N4+1)</f>
        <v>#N/A</v>
      </c>
      <c r="O5" s="5" t="e">
        <f t="shared" ref="O5:O68" ca="1" si="17">IF(ISNA(A5),NA(),IF(OR(C5&gt;0,C5="Backstitch"),O4+1,O4))</f>
        <v>#N/A</v>
      </c>
      <c r="P5" s="41" t="e">
        <f ca="1">IF(OR(ISNA(A5),C5="Backstitch"),NA(),AVERAGEIF($C$4:$C5,"&gt;0")/100)</f>
        <v>#N/A</v>
      </c>
      <c r="Q5" s="41" t="e">
        <f t="shared" ca="1" si="6"/>
        <v>#N/A</v>
      </c>
      <c r="R5" s="43" t="e">
        <f t="shared" ca="1" si="7"/>
        <v>#N/A</v>
      </c>
      <c r="S5" s="44" t="e">
        <f t="shared" ca="1" si="8"/>
        <v>#N/A</v>
      </c>
      <c r="T5" s="5" t="e">
        <f t="shared" ca="1" si="9"/>
        <v>#N/A</v>
      </c>
      <c r="U5" s="5" t="e">
        <f t="shared" ca="1" si="10"/>
        <v>#N/A</v>
      </c>
    </row>
    <row r="6" spans="1:21">
      <c r="A6" s="6" t="e">
        <f t="shared" ca="1" si="1"/>
        <v>#N/A</v>
      </c>
      <c r="B6" s="39" t="e">
        <f t="shared" ca="1" si="0"/>
        <v>#N/A</v>
      </c>
      <c r="C6">
        <f t="array" aca="1" ref="C6" ca="1">IFERROR(INDEX(stitches, MATCH( 1, ($A6=dates)*(last_project=projects),0)),0)</f>
        <v>0</v>
      </c>
      <c r="D6" s="5" t="e">
        <f t="shared" ca="1" si="11"/>
        <v>#REF!</v>
      </c>
      <c r="E6" s="5" t="e">
        <f t="shared" ca="1" si="2"/>
        <v>#REF!</v>
      </c>
      <c r="F6" s="40" t="e">
        <f t="array" aca="1" ref="F6" ca="1">INDEX(hours,MATCH(1,($A6=dates)*(last_project=projects),0),0)</f>
        <v>#N/A</v>
      </c>
      <c r="G6" s="21" t="e">
        <f t="shared" ca="1" si="3"/>
        <v>#N/A</v>
      </c>
      <c r="H6" s="41" t="e">
        <f t="shared" ca="1" si="12"/>
        <v>#N/A</v>
      </c>
      <c r="I6" s="41" t="e">
        <f t="shared" ca="1" si="13"/>
        <v>#N/A</v>
      </c>
      <c r="J6" s="41" t="e">
        <f t="shared" ca="1" si="14"/>
        <v>#N/A</v>
      </c>
      <c r="K6" t="e">
        <f t="shared" ca="1" si="15"/>
        <v>#N/A</v>
      </c>
      <c r="L6" t="e">
        <f t="shared" ca="1" si="4"/>
        <v>#N/A</v>
      </c>
      <c r="M6" s="42" t="e">
        <f t="shared" ca="1" si="5"/>
        <v>#REF!</v>
      </c>
      <c r="N6" s="5" t="e">
        <f t="shared" ca="1" si="16"/>
        <v>#N/A</v>
      </c>
      <c r="O6" s="5" t="e">
        <f t="shared" ca="1" si="17"/>
        <v>#N/A</v>
      </c>
      <c r="P6" s="41" t="e">
        <f ca="1">IF(OR(ISNA(A6),C6="Backstitch"),NA(),AVERAGEIF($C$4:$C6,"&gt;0")/100)</f>
        <v>#N/A</v>
      </c>
      <c r="Q6" s="41" t="e">
        <f t="shared" ca="1" si="6"/>
        <v>#N/A</v>
      </c>
      <c r="R6" s="43" t="e">
        <f t="shared" ca="1" si="7"/>
        <v>#N/A</v>
      </c>
      <c r="S6" s="44" t="e">
        <f t="shared" ca="1" si="8"/>
        <v>#N/A</v>
      </c>
      <c r="T6" s="5" t="e">
        <f t="shared" ca="1" si="9"/>
        <v>#N/A</v>
      </c>
      <c r="U6" s="5" t="e">
        <f t="shared" ca="1" si="10"/>
        <v>#N/A</v>
      </c>
    </row>
    <row r="7" spans="1:21">
      <c r="A7" s="6" t="e">
        <f t="shared" ca="1" si="1"/>
        <v>#N/A</v>
      </c>
      <c r="B7" s="39" t="e">
        <f t="shared" ca="1" si="0"/>
        <v>#N/A</v>
      </c>
      <c r="C7">
        <f t="array" aca="1" ref="C7" ca="1">IFERROR(INDEX(stitches, MATCH( 1, ($A7=dates)*(last_project=projects),0)),0)</f>
        <v>0</v>
      </c>
      <c r="D7" s="5" t="e">
        <f t="shared" ca="1" si="11"/>
        <v>#REF!</v>
      </c>
      <c r="E7" s="5" t="e">
        <f t="shared" ca="1" si="2"/>
        <v>#REF!</v>
      </c>
      <c r="F7" s="40" t="e">
        <f t="array" aca="1" ref="F7" ca="1">INDEX(hours,MATCH(1,($A7=dates)*(last_project=projects),0),0)</f>
        <v>#N/A</v>
      </c>
      <c r="G7" s="21" t="e">
        <f t="shared" ca="1" si="3"/>
        <v>#N/A</v>
      </c>
      <c r="H7" s="41" t="e">
        <f t="shared" ca="1" si="12"/>
        <v>#N/A</v>
      </c>
      <c r="I7" s="41" t="e">
        <f t="shared" ca="1" si="13"/>
        <v>#N/A</v>
      </c>
      <c r="J7" s="41" t="e">
        <f t="shared" ca="1" si="14"/>
        <v>#N/A</v>
      </c>
      <c r="K7" t="e">
        <f t="shared" ca="1" si="15"/>
        <v>#N/A</v>
      </c>
      <c r="L7" t="e">
        <f t="shared" ca="1" si="4"/>
        <v>#N/A</v>
      </c>
      <c r="M7" s="42" t="e">
        <f t="shared" ca="1" si="5"/>
        <v>#REF!</v>
      </c>
      <c r="N7" s="5" t="e">
        <f t="shared" ca="1" si="16"/>
        <v>#N/A</v>
      </c>
      <c r="O7" s="5" t="e">
        <f t="shared" ca="1" si="17"/>
        <v>#N/A</v>
      </c>
      <c r="P7" s="41" t="e">
        <f ca="1">IF(OR(ISNA(A7),C7="Backstitch"),NA(),AVERAGEIF($C$4:$C7,"&gt;0")/100)</f>
        <v>#N/A</v>
      </c>
      <c r="Q7" s="41" t="e">
        <f t="shared" ca="1" si="6"/>
        <v>#N/A</v>
      </c>
      <c r="R7" s="43" t="e">
        <f t="shared" ca="1" si="7"/>
        <v>#N/A</v>
      </c>
      <c r="S7" s="44" t="e">
        <f t="shared" ca="1" si="8"/>
        <v>#N/A</v>
      </c>
      <c r="T7" s="5" t="e">
        <f t="shared" ca="1" si="9"/>
        <v>#N/A</v>
      </c>
      <c r="U7" s="5" t="e">
        <f t="shared" ca="1" si="10"/>
        <v>#N/A</v>
      </c>
    </row>
    <row r="8" spans="1:21">
      <c r="A8" s="6" t="e">
        <f t="shared" ca="1" si="1"/>
        <v>#N/A</v>
      </c>
      <c r="B8" s="39" t="e">
        <f t="shared" ca="1" si="0"/>
        <v>#N/A</v>
      </c>
      <c r="C8">
        <f t="array" aca="1" ref="C8" ca="1">IFERROR(INDEX(stitches, MATCH( 1, ($A8=dates)*(last_project=projects),0)),0)</f>
        <v>0</v>
      </c>
      <c r="D8" s="5" t="e">
        <f t="shared" ca="1" si="11"/>
        <v>#REF!</v>
      </c>
      <c r="E8" s="5" t="e">
        <f t="shared" ca="1" si="2"/>
        <v>#REF!</v>
      </c>
      <c r="F8" s="40" t="e">
        <f t="array" aca="1" ref="F8" ca="1">INDEX(hours,MATCH(1,($A8=dates)*(last_project=projects),0),0)</f>
        <v>#N/A</v>
      </c>
      <c r="G8" s="21" t="e">
        <f t="shared" ca="1" si="3"/>
        <v>#N/A</v>
      </c>
      <c r="H8" s="41" t="e">
        <f t="shared" ca="1" si="12"/>
        <v>#N/A</v>
      </c>
      <c r="I8" s="41" t="e">
        <f t="shared" ca="1" si="13"/>
        <v>#N/A</v>
      </c>
      <c r="J8" s="41" t="e">
        <f t="shared" ca="1" si="14"/>
        <v>#N/A</v>
      </c>
      <c r="K8" t="e">
        <f t="shared" ca="1" si="15"/>
        <v>#N/A</v>
      </c>
      <c r="L8" t="e">
        <f t="shared" ca="1" si="4"/>
        <v>#N/A</v>
      </c>
      <c r="M8" s="42" t="e">
        <f t="shared" ca="1" si="5"/>
        <v>#REF!</v>
      </c>
      <c r="N8" s="5" t="e">
        <f t="shared" ca="1" si="16"/>
        <v>#N/A</v>
      </c>
      <c r="O8" s="5" t="e">
        <f t="shared" ca="1" si="17"/>
        <v>#N/A</v>
      </c>
      <c r="P8" s="41" t="e">
        <f ca="1">IF(OR(ISNA(A8),C8="Backstitch"),NA(),AVERAGEIF($C$4:$C8,"&gt;0")/100)</f>
        <v>#N/A</v>
      </c>
      <c r="Q8" s="41" t="e">
        <f t="shared" ca="1" si="6"/>
        <v>#N/A</v>
      </c>
      <c r="R8" s="43" t="e">
        <f t="shared" ca="1" si="7"/>
        <v>#N/A</v>
      </c>
      <c r="S8" s="44" t="e">
        <f t="shared" ca="1" si="8"/>
        <v>#N/A</v>
      </c>
      <c r="T8" s="5" t="e">
        <f t="shared" ca="1" si="9"/>
        <v>#N/A</v>
      </c>
      <c r="U8" s="5" t="e">
        <f t="shared" ca="1" si="10"/>
        <v>#N/A</v>
      </c>
    </row>
    <row r="9" spans="1:21">
      <c r="A9" s="6" t="e">
        <f t="shared" ca="1" si="1"/>
        <v>#N/A</v>
      </c>
      <c r="B9" s="39" t="e">
        <f t="shared" ca="1" si="0"/>
        <v>#N/A</v>
      </c>
      <c r="C9">
        <f t="array" aca="1" ref="C9" ca="1">IFERROR(INDEX(stitches, MATCH( 1, ($A9=dates)*(last_project=projects),0)),0)</f>
        <v>0</v>
      </c>
      <c r="D9" s="5" t="e">
        <f t="shared" ca="1" si="11"/>
        <v>#REF!</v>
      </c>
      <c r="E9" s="5" t="e">
        <f t="shared" ca="1" si="2"/>
        <v>#REF!</v>
      </c>
      <c r="F9" s="40" t="e">
        <f t="array" aca="1" ref="F9" ca="1">INDEX(hours,MATCH(1,($A9=dates)*(last_project=projects),0),0)</f>
        <v>#N/A</v>
      </c>
      <c r="G9" s="21" t="e">
        <f t="shared" ca="1" si="3"/>
        <v>#N/A</v>
      </c>
      <c r="H9" s="41" t="e">
        <f t="shared" ca="1" si="12"/>
        <v>#N/A</v>
      </c>
      <c r="I9" s="41" t="e">
        <f t="shared" ca="1" si="13"/>
        <v>#N/A</v>
      </c>
      <c r="J9" s="41" t="e">
        <f t="shared" ca="1" si="14"/>
        <v>#N/A</v>
      </c>
      <c r="K9" t="e">
        <f t="shared" ca="1" si="15"/>
        <v>#N/A</v>
      </c>
      <c r="L9" t="e">
        <f t="shared" ca="1" si="4"/>
        <v>#N/A</v>
      </c>
      <c r="M9" s="42" t="e">
        <f t="shared" ca="1" si="5"/>
        <v>#REF!</v>
      </c>
      <c r="N9" s="5" t="e">
        <f t="shared" ca="1" si="16"/>
        <v>#N/A</v>
      </c>
      <c r="O9" s="5" t="e">
        <f t="shared" ca="1" si="17"/>
        <v>#N/A</v>
      </c>
      <c r="P9" s="41" t="e">
        <f ca="1">IF(OR(ISNA(A9),C9="Backstitch"),NA(),AVERAGEIF($C$4:$C9,"&gt;0")/100)</f>
        <v>#N/A</v>
      </c>
      <c r="Q9" s="41" t="e">
        <f t="shared" ca="1" si="6"/>
        <v>#N/A</v>
      </c>
      <c r="R9" s="43" t="e">
        <f t="shared" ca="1" si="7"/>
        <v>#N/A</v>
      </c>
      <c r="S9" s="44" t="e">
        <f t="shared" ca="1" si="8"/>
        <v>#N/A</v>
      </c>
      <c r="T9" s="5" t="e">
        <f t="shared" ca="1" si="9"/>
        <v>#N/A</v>
      </c>
      <c r="U9" s="5" t="e">
        <f t="shared" ca="1" si="10"/>
        <v>#N/A</v>
      </c>
    </row>
    <row r="10" spans="1:21">
      <c r="A10" s="6" t="e">
        <f t="shared" ca="1" si="1"/>
        <v>#N/A</v>
      </c>
      <c r="B10" s="39" t="e">
        <f t="shared" ca="1" si="0"/>
        <v>#N/A</v>
      </c>
      <c r="C10">
        <f t="array" aca="1" ref="C10" ca="1">IFERROR(INDEX(stitches, MATCH( 1, ($A10=dates)*(last_project=projects),0)),0)</f>
        <v>0</v>
      </c>
      <c r="D10" s="5" t="e">
        <f t="shared" ca="1" si="11"/>
        <v>#REF!</v>
      </c>
      <c r="E10" s="5" t="e">
        <f t="shared" ca="1" si="2"/>
        <v>#REF!</v>
      </c>
      <c r="F10" s="40" t="e">
        <f t="array" aca="1" ref="F10" ca="1">INDEX(hours,MATCH(1,($A10=dates)*(last_project=projects),0),0)</f>
        <v>#N/A</v>
      </c>
      <c r="G10" s="21" t="e">
        <f t="shared" ca="1" si="3"/>
        <v>#N/A</v>
      </c>
      <c r="H10" s="41" t="e">
        <f t="shared" ca="1" si="12"/>
        <v>#N/A</v>
      </c>
      <c r="I10" s="41" t="e">
        <f t="shared" ca="1" si="13"/>
        <v>#N/A</v>
      </c>
      <c r="J10" s="41" t="e">
        <f t="shared" ca="1" si="14"/>
        <v>#N/A</v>
      </c>
      <c r="K10" t="e">
        <f t="shared" ca="1" si="15"/>
        <v>#N/A</v>
      </c>
      <c r="L10" t="e">
        <f t="shared" ca="1" si="4"/>
        <v>#N/A</v>
      </c>
      <c r="M10" s="42" t="e">
        <f t="shared" ca="1" si="5"/>
        <v>#REF!</v>
      </c>
      <c r="N10" s="5" t="e">
        <f t="shared" ca="1" si="16"/>
        <v>#N/A</v>
      </c>
      <c r="O10" s="5" t="e">
        <f t="shared" ca="1" si="17"/>
        <v>#N/A</v>
      </c>
      <c r="P10" s="41" t="e">
        <f ca="1">IF(OR(ISNA(A10),C10="Backstitch"),NA(),AVERAGEIF($C$4:$C10,"&gt;0")/100)</f>
        <v>#N/A</v>
      </c>
      <c r="Q10" s="41" t="e">
        <f t="shared" ca="1" si="6"/>
        <v>#N/A</v>
      </c>
      <c r="R10" s="43" t="e">
        <f t="shared" ca="1" si="7"/>
        <v>#N/A</v>
      </c>
      <c r="S10" s="44" t="e">
        <f t="shared" ca="1" si="8"/>
        <v>#N/A</v>
      </c>
      <c r="T10" s="5" t="e">
        <f t="shared" ca="1" si="9"/>
        <v>#N/A</v>
      </c>
      <c r="U10" s="5" t="e">
        <f t="shared" ca="1" si="10"/>
        <v>#N/A</v>
      </c>
    </row>
    <row r="11" spans="1:21">
      <c r="A11" s="6" t="e">
        <f t="shared" ca="1" si="1"/>
        <v>#N/A</v>
      </c>
      <c r="B11" s="39" t="e">
        <f t="shared" ca="1" si="0"/>
        <v>#N/A</v>
      </c>
      <c r="C11">
        <f t="array" aca="1" ref="C11" ca="1">IFERROR(INDEX(stitches, MATCH( 1, ($A11=dates)*(last_project=projects),0)),0)</f>
        <v>0</v>
      </c>
      <c r="D11" s="5" t="e">
        <f t="shared" ca="1" si="11"/>
        <v>#REF!</v>
      </c>
      <c r="E11" s="5" t="e">
        <f t="shared" ca="1" si="2"/>
        <v>#REF!</v>
      </c>
      <c r="F11" s="40" t="e">
        <f t="array" aca="1" ref="F11" ca="1">INDEX(hours,MATCH(1,($A11=dates)*(last_project=projects),0),0)</f>
        <v>#N/A</v>
      </c>
      <c r="G11" s="21" t="e">
        <f t="shared" ca="1" si="3"/>
        <v>#N/A</v>
      </c>
      <c r="H11" s="41" t="e">
        <f t="shared" ca="1" si="12"/>
        <v>#N/A</v>
      </c>
      <c r="I11" s="41" t="e">
        <f t="shared" ca="1" si="13"/>
        <v>#N/A</v>
      </c>
      <c r="J11" s="41" t="e">
        <f t="shared" ca="1" si="14"/>
        <v>#N/A</v>
      </c>
      <c r="K11" t="e">
        <f t="shared" ca="1" si="15"/>
        <v>#N/A</v>
      </c>
      <c r="L11" t="e">
        <f t="shared" ca="1" si="4"/>
        <v>#N/A</v>
      </c>
      <c r="M11" s="42" t="e">
        <f t="shared" ca="1" si="5"/>
        <v>#REF!</v>
      </c>
      <c r="N11" s="5" t="e">
        <f t="shared" ca="1" si="16"/>
        <v>#N/A</v>
      </c>
      <c r="O11" s="5" t="e">
        <f t="shared" ca="1" si="17"/>
        <v>#N/A</v>
      </c>
      <c r="P11" s="41" t="e">
        <f ca="1">IF(OR(ISNA(A11),C11="Backstitch"),NA(),AVERAGEIF($C$4:$C11,"&gt;0")/100)</f>
        <v>#N/A</v>
      </c>
      <c r="Q11" s="41" t="e">
        <f t="shared" ca="1" si="6"/>
        <v>#N/A</v>
      </c>
      <c r="R11" s="43" t="e">
        <f t="shared" ca="1" si="7"/>
        <v>#N/A</v>
      </c>
      <c r="S11" s="44" t="e">
        <f t="shared" ca="1" si="8"/>
        <v>#N/A</v>
      </c>
      <c r="T11" s="5" t="e">
        <f t="shared" ca="1" si="9"/>
        <v>#N/A</v>
      </c>
      <c r="U11" s="5" t="e">
        <f t="shared" ca="1" si="10"/>
        <v>#N/A</v>
      </c>
    </row>
    <row r="12" spans="1:21">
      <c r="A12" s="6" t="e">
        <f t="shared" ca="1" si="1"/>
        <v>#N/A</v>
      </c>
      <c r="B12" s="39" t="e">
        <f t="shared" ca="1" si="0"/>
        <v>#N/A</v>
      </c>
      <c r="C12">
        <f t="array" aca="1" ref="C12" ca="1">IFERROR(INDEX(stitches, MATCH( 1, ($A12=dates)*(last_project=projects),0)),0)</f>
        <v>0</v>
      </c>
      <c r="D12" s="5" t="e">
        <f t="shared" ca="1" si="11"/>
        <v>#REF!</v>
      </c>
      <c r="E12" s="5" t="e">
        <f t="shared" ca="1" si="2"/>
        <v>#REF!</v>
      </c>
      <c r="F12" s="40" t="e">
        <f t="array" aca="1" ref="F12" ca="1">INDEX(hours,MATCH(1,($A12=dates)*(last_project=projects),0),0)</f>
        <v>#N/A</v>
      </c>
      <c r="G12" s="21" t="e">
        <f t="shared" ca="1" si="3"/>
        <v>#N/A</v>
      </c>
      <c r="H12" s="41" t="e">
        <f t="shared" ca="1" si="12"/>
        <v>#N/A</v>
      </c>
      <c r="I12" s="41" t="e">
        <f t="shared" ca="1" si="13"/>
        <v>#N/A</v>
      </c>
      <c r="J12" s="41" t="e">
        <f t="shared" ca="1" si="14"/>
        <v>#N/A</v>
      </c>
      <c r="K12" t="e">
        <f t="shared" ca="1" si="15"/>
        <v>#N/A</v>
      </c>
      <c r="L12" t="e">
        <f t="shared" ca="1" si="4"/>
        <v>#N/A</v>
      </c>
      <c r="M12" s="42" t="e">
        <f t="shared" ca="1" si="5"/>
        <v>#REF!</v>
      </c>
      <c r="N12" s="5" t="e">
        <f t="shared" ca="1" si="16"/>
        <v>#N/A</v>
      </c>
      <c r="O12" s="5" t="e">
        <f t="shared" ca="1" si="17"/>
        <v>#N/A</v>
      </c>
      <c r="P12" s="41" t="e">
        <f ca="1">IF(OR(ISNA(A12),C12="Backstitch"),NA(),AVERAGEIF($C$4:$C12,"&gt;0")/100)</f>
        <v>#N/A</v>
      </c>
      <c r="Q12" s="41" t="e">
        <f t="shared" ca="1" si="6"/>
        <v>#N/A</v>
      </c>
      <c r="R12" s="43" t="e">
        <f t="shared" ca="1" si="7"/>
        <v>#N/A</v>
      </c>
      <c r="S12" s="44" t="e">
        <f t="shared" ca="1" si="8"/>
        <v>#N/A</v>
      </c>
      <c r="T12" s="5" t="e">
        <f t="shared" ca="1" si="9"/>
        <v>#N/A</v>
      </c>
      <c r="U12" s="5" t="e">
        <f t="shared" ca="1" si="10"/>
        <v>#N/A</v>
      </c>
    </row>
    <row r="13" spans="1:21">
      <c r="A13" s="6" t="e">
        <f t="shared" ca="1" si="1"/>
        <v>#N/A</v>
      </c>
      <c r="B13" s="39" t="e">
        <f t="shared" ca="1" si="0"/>
        <v>#N/A</v>
      </c>
      <c r="C13">
        <f t="array" aca="1" ref="C13" ca="1">IFERROR(INDEX(stitches, MATCH( 1, ($A13=dates)*(last_project=projects),0)),0)</f>
        <v>0</v>
      </c>
      <c r="D13" s="5" t="e">
        <f t="shared" ca="1" si="11"/>
        <v>#REF!</v>
      </c>
      <c r="E13" s="5" t="e">
        <f t="shared" ca="1" si="2"/>
        <v>#REF!</v>
      </c>
      <c r="F13" s="40" t="e">
        <f t="array" aca="1" ref="F13" ca="1">INDEX(hours,MATCH(1,($A13=dates)*(last_project=projects),0),0)</f>
        <v>#N/A</v>
      </c>
      <c r="G13" s="21" t="e">
        <f t="shared" ca="1" si="3"/>
        <v>#N/A</v>
      </c>
      <c r="H13" s="41" t="e">
        <f t="shared" ca="1" si="12"/>
        <v>#N/A</v>
      </c>
      <c r="I13" s="41" t="e">
        <f t="shared" ca="1" si="13"/>
        <v>#N/A</v>
      </c>
      <c r="J13" s="41" t="e">
        <f t="shared" ca="1" si="14"/>
        <v>#N/A</v>
      </c>
      <c r="K13" t="e">
        <f t="shared" ca="1" si="15"/>
        <v>#N/A</v>
      </c>
      <c r="L13" t="e">
        <f t="shared" ca="1" si="4"/>
        <v>#N/A</v>
      </c>
      <c r="M13" s="42" t="e">
        <f t="shared" ca="1" si="5"/>
        <v>#REF!</v>
      </c>
      <c r="N13" s="5" t="e">
        <f t="shared" ca="1" si="16"/>
        <v>#N/A</v>
      </c>
      <c r="O13" s="5" t="e">
        <f t="shared" ca="1" si="17"/>
        <v>#N/A</v>
      </c>
      <c r="P13" s="41" t="e">
        <f ca="1">IF(OR(ISNA(A13),C13="Backstitch"),NA(),AVERAGEIF($C$4:$C13,"&gt;0")/100)</f>
        <v>#N/A</v>
      </c>
      <c r="Q13" s="41" t="e">
        <f t="shared" ca="1" si="6"/>
        <v>#N/A</v>
      </c>
      <c r="R13" s="43" t="e">
        <f t="shared" ca="1" si="7"/>
        <v>#N/A</v>
      </c>
      <c r="S13" s="44" t="e">
        <f t="shared" ca="1" si="8"/>
        <v>#N/A</v>
      </c>
      <c r="T13" s="5" t="e">
        <f t="shared" ca="1" si="9"/>
        <v>#N/A</v>
      </c>
      <c r="U13" s="5" t="e">
        <f t="shared" ca="1" si="10"/>
        <v>#N/A</v>
      </c>
    </row>
    <row r="14" spans="1:21">
      <c r="A14" s="6" t="e">
        <f t="shared" ca="1" si="1"/>
        <v>#N/A</v>
      </c>
      <c r="B14" s="39" t="e">
        <f t="shared" ca="1" si="0"/>
        <v>#N/A</v>
      </c>
      <c r="C14">
        <f t="array" aca="1" ref="C14" ca="1">IFERROR(INDEX(stitches, MATCH( 1, ($A14=dates)*(last_project=projects),0)),0)</f>
        <v>0</v>
      </c>
      <c r="D14" s="5" t="e">
        <f t="shared" ca="1" si="11"/>
        <v>#REF!</v>
      </c>
      <c r="E14" s="5" t="e">
        <f t="shared" ca="1" si="2"/>
        <v>#REF!</v>
      </c>
      <c r="F14" s="40" t="e">
        <f t="array" aca="1" ref="F14" ca="1">INDEX(hours,MATCH(1,($A14=dates)*(last_project=projects),0),0)</f>
        <v>#N/A</v>
      </c>
      <c r="G14" s="21" t="e">
        <f t="shared" ca="1" si="3"/>
        <v>#N/A</v>
      </c>
      <c r="H14" s="41" t="e">
        <f t="shared" ca="1" si="12"/>
        <v>#N/A</v>
      </c>
      <c r="I14" s="41" t="e">
        <f t="shared" ca="1" si="13"/>
        <v>#N/A</v>
      </c>
      <c r="J14" s="41" t="e">
        <f t="shared" ca="1" si="14"/>
        <v>#N/A</v>
      </c>
      <c r="K14" t="e">
        <f t="shared" ca="1" si="15"/>
        <v>#N/A</v>
      </c>
      <c r="L14" t="e">
        <f t="shared" ca="1" si="4"/>
        <v>#N/A</v>
      </c>
      <c r="M14" s="42" t="e">
        <f t="shared" ca="1" si="5"/>
        <v>#REF!</v>
      </c>
      <c r="N14" s="5" t="e">
        <f t="shared" ca="1" si="16"/>
        <v>#N/A</v>
      </c>
      <c r="O14" s="5" t="e">
        <f t="shared" ca="1" si="17"/>
        <v>#N/A</v>
      </c>
      <c r="P14" s="41" t="e">
        <f ca="1">IF(OR(ISNA(A14),C14="Backstitch"),NA(),AVERAGEIF($C$4:$C14,"&gt;0")/100)</f>
        <v>#N/A</v>
      </c>
      <c r="Q14" s="41" t="e">
        <f t="shared" ca="1" si="6"/>
        <v>#N/A</v>
      </c>
      <c r="R14" s="43" t="e">
        <f t="shared" ca="1" si="7"/>
        <v>#N/A</v>
      </c>
      <c r="S14" s="44" t="e">
        <f t="shared" ca="1" si="8"/>
        <v>#N/A</v>
      </c>
      <c r="T14" s="5" t="e">
        <f t="shared" ca="1" si="9"/>
        <v>#N/A</v>
      </c>
      <c r="U14" s="5" t="e">
        <f t="shared" ca="1" si="10"/>
        <v>#N/A</v>
      </c>
    </row>
    <row r="15" spans="1:21">
      <c r="A15" s="6" t="e">
        <f t="shared" ca="1" si="1"/>
        <v>#N/A</v>
      </c>
      <c r="B15" s="39" t="e">
        <f t="shared" ca="1" si="0"/>
        <v>#N/A</v>
      </c>
      <c r="C15">
        <f t="array" aca="1" ref="C15" ca="1">IFERROR(INDEX(stitches, MATCH( 1, ($A15=dates)*(last_project=projects),0)),0)</f>
        <v>0</v>
      </c>
      <c r="D15" s="5" t="e">
        <f t="shared" ca="1" si="11"/>
        <v>#REF!</v>
      </c>
      <c r="E15" s="5" t="e">
        <f t="shared" ca="1" si="2"/>
        <v>#REF!</v>
      </c>
      <c r="F15" s="40" t="e">
        <f t="array" aca="1" ref="F15" ca="1">INDEX(hours,MATCH(1,($A15=dates)*(last_project=projects),0),0)</f>
        <v>#N/A</v>
      </c>
      <c r="G15" s="21" t="e">
        <f t="shared" ca="1" si="3"/>
        <v>#N/A</v>
      </c>
      <c r="H15" s="41" t="e">
        <f t="shared" ca="1" si="12"/>
        <v>#N/A</v>
      </c>
      <c r="I15" s="41" t="e">
        <f t="shared" ca="1" si="13"/>
        <v>#N/A</v>
      </c>
      <c r="J15" s="41" t="e">
        <f t="shared" ca="1" si="14"/>
        <v>#N/A</v>
      </c>
      <c r="K15" t="e">
        <f t="shared" ca="1" si="15"/>
        <v>#N/A</v>
      </c>
      <c r="L15" t="e">
        <f t="shared" ca="1" si="4"/>
        <v>#N/A</v>
      </c>
      <c r="M15" s="42" t="e">
        <f t="shared" ca="1" si="5"/>
        <v>#REF!</v>
      </c>
      <c r="N15" s="5" t="e">
        <f t="shared" ca="1" si="16"/>
        <v>#N/A</v>
      </c>
      <c r="O15" s="5" t="e">
        <f t="shared" ca="1" si="17"/>
        <v>#N/A</v>
      </c>
      <c r="P15" s="41" t="e">
        <f ca="1">IF(OR(ISNA(A15),C15="Backstitch"),NA(),AVERAGEIF($C$4:$C15,"&gt;0")/100)</f>
        <v>#N/A</v>
      </c>
      <c r="Q15" s="41" t="e">
        <f t="shared" ca="1" si="6"/>
        <v>#N/A</v>
      </c>
      <c r="R15" s="43" t="e">
        <f t="shared" ca="1" si="7"/>
        <v>#N/A</v>
      </c>
      <c r="S15" s="44" t="e">
        <f t="shared" ca="1" si="8"/>
        <v>#N/A</v>
      </c>
      <c r="T15" s="5" t="e">
        <f t="shared" ca="1" si="9"/>
        <v>#N/A</v>
      </c>
      <c r="U15" s="5" t="e">
        <f t="shared" ca="1" si="10"/>
        <v>#N/A</v>
      </c>
    </row>
    <row r="16" spans="1:21">
      <c r="A16" s="6" t="e">
        <f t="shared" ca="1" si="1"/>
        <v>#N/A</v>
      </c>
      <c r="B16" s="39" t="e">
        <f t="shared" ca="1" si="0"/>
        <v>#N/A</v>
      </c>
      <c r="C16">
        <f t="array" aca="1" ref="C16" ca="1">IFERROR(INDEX(stitches, MATCH( 1, ($A16=dates)*(last_project=projects),0)),0)</f>
        <v>0</v>
      </c>
      <c r="D16" s="5" t="e">
        <f t="shared" ca="1" si="11"/>
        <v>#REF!</v>
      </c>
      <c r="E16" s="5" t="e">
        <f t="shared" ca="1" si="2"/>
        <v>#REF!</v>
      </c>
      <c r="F16" s="40" t="e">
        <f t="array" aca="1" ref="F16" ca="1">INDEX(hours,MATCH(1,($A16=dates)*(last_project=projects),0),0)</f>
        <v>#N/A</v>
      </c>
      <c r="G16" s="21" t="e">
        <f t="shared" ca="1" si="3"/>
        <v>#N/A</v>
      </c>
      <c r="H16" s="41" t="e">
        <f t="shared" ca="1" si="12"/>
        <v>#N/A</v>
      </c>
      <c r="I16" s="41" t="e">
        <f t="shared" ca="1" si="13"/>
        <v>#N/A</v>
      </c>
      <c r="J16" s="41" t="e">
        <f t="shared" ca="1" si="14"/>
        <v>#N/A</v>
      </c>
      <c r="K16" t="e">
        <f t="shared" ca="1" si="15"/>
        <v>#N/A</v>
      </c>
      <c r="L16" t="e">
        <f t="shared" ca="1" si="4"/>
        <v>#N/A</v>
      </c>
      <c r="M16" s="42" t="e">
        <f t="shared" ca="1" si="5"/>
        <v>#REF!</v>
      </c>
      <c r="N16" s="5" t="e">
        <f t="shared" ca="1" si="16"/>
        <v>#N/A</v>
      </c>
      <c r="O16" s="5" t="e">
        <f t="shared" ca="1" si="17"/>
        <v>#N/A</v>
      </c>
      <c r="P16" s="41" t="e">
        <f ca="1">IF(OR(ISNA(A16),C16="Backstitch"),NA(),AVERAGEIF($C$4:$C16,"&gt;0")/100)</f>
        <v>#N/A</v>
      </c>
      <c r="Q16" s="41" t="e">
        <f t="shared" ca="1" si="6"/>
        <v>#N/A</v>
      </c>
      <c r="R16" s="43" t="e">
        <f t="shared" ca="1" si="7"/>
        <v>#N/A</v>
      </c>
      <c r="S16" s="44" t="e">
        <f t="shared" ca="1" si="8"/>
        <v>#N/A</v>
      </c>
      <c r="T16" s="5" t="e">
        <f t="shared" ca="1" si="9"/>
        <v>#N/A</v>
      </c>
      <c r="U16" s="5" t="e">
        <f t="shared" ca="1" si="10"/>
        <v>#N/A</v>
      </c>
    </row>
    <row r="17" spans="1:21">
      <c r="A17" s="6" t="e">
        <f t="shared" ca="1" si="1"/>
        <v>#N/A</v>
      </c>
      <c r="B17" s="39" t="e">
        <f t="shared" ca="1" si="0"/>
        <v>#N/A</v>
      </c>
      <c r="C17">
        <f t="array" aca="1" ref="C17" ca="1">IFERROR(INDEX(stitches, MATCH( 1, ($A17=dates)*(last_project=projects),0)),0)</f>
        <v>0</v>
      </c>
      <c r="D17" s="5" t="e">
        <f t="shared" ca="1" si="11"/>
        <v>#REF!</v>
      </c>
      <c r="E17" s="5" t="e">
        <f t="shared" ca="1" si="2"/>
        <v>#REF!</v>
      </c>
      <c r="F17" s="40" t="e">
        <f t="array" aca="1" ref="F17" ca="1">INDEX(hours,MATCH(1,($A17=dates)*(last_project=projects),0),0)</f>
        <v>#N/A</v>
      </c>
      <c r="G17" s="21" t="e">
        <f t="shared" ca="1" si="3"/>
        <v>#N/A</v>
      </c>
      <c r="H17" s="41" t="e">
        <f t="shared" ca="1" si="12"/>
        <v>#N/A</v>
      </c>
      <c r="I17" s="41" t="e">
        <f t="shared" ca="1" si="13"/>
        <v>#N/A</v>
      </c>
      <c r="J17" s="41" t="e">
        <f t="shared" ca="1" si="14"/>
        <v>#N/A</v>
      </c>
      <c r="K17" t="e">
        <f t="shared" ca="1" si="15"/>
        <v>#N/A</v>
      </c>
      <c r="L17" t="e">
        <f t="shared" ca="1" si="4"/>
        <v>#N/A</v>
      </c>
      <c r="M17" s="42" t="e">
        <f t="shared" ca="1" si="5"/>
        <v>#REF!</v>
      </c>
      <c r="N17" s="5" t="e">
        <f t="shared" ca="1" si="16"/>
        <v>#N/A</v>
      </c>
      <c r="O17" s="5" t="e">
        <f t="shared" ca="1" si="17"/>
        <v>#N/A</v>
      </c>
      <c r="P17" s="41" t="e">
        <f ca="1">IF(OR(ISNA(A17),C17="Backstitch"),NA(),AVERAGEIF($C$4:$C17,"&gt;0")/100)</f>
        <v>#N/A</v>
      </c>
      <c r="Q17" s="41" t="e">
        <f t="shared" ca="1" si="6"/>
        <v>#N/A</v>
      </c>
      <c r="R17" s="43" t="e">
        <f t="shared" ca="1" si="7"/>
        <v>#N/A</v>
      </c>
      <c r="S17" s="44" t="e">
        <f t="shared" ca="1" si="8"/>
        <v>#N/A</v>
      </c>
      <c r="T17" s="5" t="e">
        <f t="shared" ca="1" si="9"/>
        <v>#N/A</v>
      </c>
      <c r="U17" s="5" t="e">
        <f t="shared" ca="1" si="10"/>
        <v>#N/A</v>
      </c>
    </row>
    <row r="18" spans="1:21">
      <c r="A18" s="6" t="e">
        <f t="shared" ca="1" si="1"/>
        <v>#N/A</v>
      </c>
      <c r="B18" s="39" t="e">
        <f t="shared" ca="1" si="0"/>
        <v>#N/A</v>
      </c>
      <c r="C18">
        <f t="array" aca="1" ref="C18" ca="1">IFERROR(INDEX(stitches, MATCH( 1, ($A18=dates)*(last_project=projects),0)),0)</f>
        <v>0</v>
      </c>
      <c r="D18" s="5" t="e">
        <f t="shared" ca="1" si="11"/>
        <v>#REF!</v>
      </c>
      <c r="E18" s="5" t="e">
        <f t="shared" ca="1" si="2"/>
        <v>#REF!</v>
      </c>
      <c r="F18" s="40" t="e">
        <f t="array" aca="1" ref="F18" ca="1">INDEX(hours,MATCH(1,($A18=dates)*(last_project=projects),0),0)</f>
        <v>#N/A</v>
      </c>
      <c r="G18" s="21" t="e">
        <f t="shared" ca="1" si="3"/>
        <v>#N/A</v>
      </c>
      <c r="H18" s="41" t="e">
        <f t="shared" ca="1" si="12"/>
        <v>#N/A</v>
      </c>
      <c r="I18" s="41" t="e">
        <f t="shared" ca="1" si="13"/>
        <v>#N/A</v>
      </c>
      <c r="J18" s="41" t="e">
        <f t="shared" ca="1" si="14"/>
        <v>#N/A</v>
      </c>
      <c r="K18" t="e">
        <f t="shared" ca="1" si="15"/>
        <v>#N/A</v>
      </c>
      <c r="L18" t="e">
        <f t="shared" ca="1" si="4"/>
        <v>#N/A</v>
      </c>
      <c r="M18" s="42" t="e">
        <f t="shared" ca="1" si="5"/>
        <v>#REF!</v>
      </c>
      <c r="N18" s="5" t="e">
        <f t="shared" ca="1" si="16"/>
        <v>#N/A</v>
      </c>
      <c r="O18" s="5" t="e">
        <f t="shared" ca="1" si="17"/>
        <v>#N/A</v>
      </c>
      <c r="P18" s="41" t="e">
        <f ca="1">IF(OR(ISNA(A18),C18="Backstitch"),NA(),AVERAGEIF($C$4:$C18,"&gt;0")/100)</f>
        <v>#N/A</v>
      </c>
      <c r="Q18" s="41" t="e">
        <f t="shared" ca="1" si="6"/>
        <v>#N/A</v>
      </c>
      <c r="R18" s="43" t="e">
        <f t="shared" ca="1" si="7"/>
        <v>#N/A</v>
      </c>
      <c r="S18" s="44" t="e">
        <f t="shared" ca="1" si="8"/>
        <v>#N/A</v>
      </c>
      <c r="T18" s="5" t="e">
        <f t="shared" ca="1" si="9"/>
        <v>#N/A</v>
      </c>
      <c r="U18" s="5" t="e">
        <f t="shared" ca="1" si="10"/>
        <v>#N/A</v>
      </c>
    </row>
    <row r="19" spans="1:21">
      <c r="A19" s="6" t="e">
        <f t="shared" ca="1" si="1"/>
        <v>#N/A</v>
      </c>
      <c r="B19" s="39" t="e">
        <f t="shared" ca="1" si="0"/>
        <v>#N/A</v>
      </c>
      <c r="C19">
        <f t="array" aca="1" ref="C19" ca="1">IFERROR(INDEX(stitches, MATCH( 1, ($A19=dates)*(last_project=projects),0)),0)</f>
        <v>0</v>
      </c>
      <c r="D19" s="5" t="e">
        <f t="shared" ca="1" si="11"/>
        <v>#REF!</v>
      </c>
      <c r="E19" s="5" t="e">
        <f t="shared" ca="1" si="2"/>
        <v>#REF!</v>
      </c>
      <c r="F19" s="40" t="e">
        <f t="array" aca="1" ref="F19" ca="1">INDEX(hours,MATCH(1,($A19=dates)*(last_project=projects),0),0)</f>
        <v>#N/A</v>
      </c>
      <c r="G19" s="21" t="e">
        <f t="shared" ca="1" si="3"/>
        <v>#N/A</v>
      </c>
      <c r="H19" s="41" t="e">
        <f t="shared" ca="1" si="12"/>
        <v>#N/A</v>
      </c>
      <c r="I19" s="41" t="e">
        <f t="shared" ca="1" si="13"/>
        <v>#N/A</v>
      </c>
      <c r="J19" s="41" t="e">
        <f t="shared" ca="1" si="14"/>
        <v>#N/A</v>
      </c>
      <c r="K19" t="e">
        <f t="shared" ca="1" si="15"/>
        <v>#N/A</v>
      </c>
      <c r="L19" t="e">
        <f t="shared" ca="1" si="4"/>
        <v>#N/A</v>
      </c>
      <c r="M19" s="42" t="e">
        <f t="shared" ca="1" si="5"/>
        <v>#REF!</v>
      </c>
      <c r="N19" s="5" t="e">
        <f t="shared" ca="1" si="16"/>
        <v>#N/A</v>
      </c>
      <c r="O19" s="5" t="e">
        <f t="shared" ca="1" si="17"/>
        <v>#N/A</v>
      </c>
      <c r="P19" s="41" t="e">
        <f ca="1">IF(OR(ISNA(A19),C19="Backstitch"),NA(),AVERAGEIF($C$4:$C19,"&gt;0")/100)</f>
        <v>#N/A</v>
      </c>
      <c r="Q19" s="41" t="e">
        <f t="shared" ca="1" si="6"/>
        <v>#N/A</v>
      </c>
      <c r="R19" s="43" t="e">
        <f t="shared" ca="1" si="7"/>
        <v>#N/A</v>
      </c>
      <c r="S19" s="44" t="e">
        <f t="shared" ca="1" si="8"/>
        <v>#N/A</v>
      </c>
      <c r="T19" s="5" t="e">
        <f t="shared" ca="1" si="9"/>
        <v>#N/A</v>
      </c>
      <c r="U19" s="5" t="e">
        <f t="shared" ca="1" si="10"/>
        <v>#N/A</v>
      </c>
    </row>
    <row r="20" spans="1:21">
      <c r="A20" s="6" t="e">
        <f t="shared" ca="1" si="1"/>
        <v>#N/A</v>
      </c>
      <c r="B20" s="39" t="e">
        <f t="shared" ca="1" si="0"/>
        <v>#N/A</v>
      </c>
      <c r="C20">
        <f t="array" aca="1" ref="C20" ca="1">IFERROR(INDEX(stitches, MATCH( 1, ($A20=dates)*(last_project=projects),0)),0)</f>
        <v>0</v>
      </c>
      <c r="D20" s="5" t="e">
        <f t="shared" ca="1" si="11"/>
        <v>#REF!</v>
      </c>
      <c r="E20" s="5" t="e">
        <f t="shared" ca="1" si="2"/>
        <v>#REF!</v>
      </c>
      <c r="F20" s="40" t="e">
        <f t="array" aca="1" ref="F20" ca="1">INDEX(hours,MATCH(1,($A20=dates)*(last_project=projects),0),0)</f>
        <v>#N/A</v>
      </c>
      <c r="G20" s="21" t="e">
        <f t="shared" ca="1" si="3"/>
        <v>#N/A</v>
      </c>
      <c r="H20" s="41" t="e">
        <f t="shared" ca="1" si="12"/>
        <v>#N/A</v>
      </c>
      <c r="I20" s="41" t="e">
        <f t="shared" ca="1" si="13"/>
        <v>#N/A</v>
      </c>
      <c r="J20" s="41" t="e">
        <f t="shared" ca="1" si="14"/>
        <v>#N/A</v>
      </c>
      <c r="K20" t="e">
        <f t="shared" ca="1" si="15"/>
        <v>#N/A</v>
      </c>
      <c r="L20" t="e">
        <f t="shared" ca="1" si="4"/>
        <v>#N/A</v>
      </c>
      <c r="M20" s="42" t="e">
        <f t="shared" ca="1" si="5"/>
        <v>#REF!</v>
      </c>
      <c r="N20" s="5" t="e">
        <f t="shared" ca="1" si="16"/>
        <v>#N/A</v>
      </c>
      <c r="O20" s="5" t="e">
        <f t="shared" ca="1" si="17"/>
        <v>#N/A</v>
      </c>
      <c r="P20" s="41" t="e">
        <f ca="1">IF(OR(ISNA(A20),C20="Backstitch"),NA(),AVERAGEIF($C$4:$C20,"&gt;0")/100)</f>
        <v>#N/A</v>
      </c>
      <c r="Q20" s="41" t="e">
        <f t="shared" ca="1" si="6"/>
        <v>#N/A</v>
      </c>
      <c r="R20" s="43" t="e">
        <f t="shared" ca="1" si="7"/>
        <v>#N/A</v>
      </c>
      <c r="S20" s="44" t="e">
        <f t="shared" ca="1" si="8"/>
        <v>#N/A</v>
      </c>
      <c r="T20" s="5" t="e">
        <f t="shared" ca="1" si="9"/>
        <v>#N/A</v>
      </c>
      <c r="U20" s="5" t="e">
        <f t="shared" ca="1" si="10"/>
        <v>#N/A</v>
      </c>
    </row>
    <row r="21" spans="1:21">
      <c r="A21" s="6" t="e">
        <f t="shared" ca="1" si="1"/>
        <v>#N/A</v>
      </c>
      <c r="B21" s="39" t="e">
        <f t="shared" ca="1" si="0"/>
        <v>#N/A</v>
      </c>
      <c r="C21">
        <f t="array" aca="1" ref="C21" ca="1">IFERROR(INDEX(stitches, MATCH( 1, ($A21=dates)*(last_project=projects),0)),0)</f>
        <v>0</v>
      </c>
      <c r="D21" s="5" t="e">
        <f t="shared" ca="1" si="11"/>
        <v>#REF!</v>
      </c>
      <c r="E21" s="5" t="e">
        <f t="shared" ca="1" si="2"/>
        <v>#REF!</v>
      </c>
      <c r="F21" s="40" t="e">
        <f t="array" aca="1" ref="F21" ca="1">INDEX(hours,MATCH(1,($A21=dates)*(last_project=projects),0),0)</f>
        <v>#N/A</v>
      </c>
      <c r="G21" s="21" t="e">
        <f t="shared" ca="1" si="3"/>
        <v>#N/A</v>
      </c>
      <c r="H21" s="41" t="e">
        <f t="shared" ca="1" si="12"/>
        <v>#N/A</v>
      </c>
      <c r="I21" s="41" t="e">
        <f t="shared" ca="1" si="13"/>
        <v>#N/A</v>
      </c>
      <c r="J21" s="41" t="e">
        <f t="shared" ca="1" si="14"/>
        <v>#N/A</v>
      </c>
      <c r="K21" t="e">
        <f t="shared" ca="1" si="15"/>
        <v>#N/A</v>
      </c>
      <c r="L21" t="e">
        <f t="shared" ca="1" si="4"/>
        <v>#N/A</v>
      </c>
      <c r="M21" s="42" t="e">
        <f t="shared" ca="1" si="5"/>
        <v>#REF!</v>
      </c>
      <c r="N21" s="5" t="e">
        <f t="shared" ca="1" si="16"/>
        <v>#N/A</v>
      </c>
      <c r="O21" s="5" t="e">
        <f t="shared" ca="1" si="17"/>
        <v>#N/A</v>
      </c>
      <c r="P21" s="41" t="e">
        <f ca="1">IF(OR(ISNA(A21),C21="Backstitch"),NA(),AVERAGEIF($C$4:$C21,"&gt;0")/100)</f>
        <v>#N/A</v>
      </c>
      <c r="Q21" s="41" t="e">
        <f t="shared" ca="1" si="6"/>
        <v>#N/A</v>
      </c>
      <c r="R21" s="43" t="e">
        <f t="shared" ca="1" si="7"/>
        <v>#N/A</v>
      </c>
      <c r="S21" s="44" t="e">
        <f t="shared" ca="1" si="8"/>
        <v>#N/A</v>
      </c>
      <c r="T21" s="5" t="e">
        <f t="shared" ca="1" si="9"/>
        <v>#N/A</v>
      </c>
      <c r="U21" s="5" t="e">
        <f t="shared" ca="1" si="10"/>
        <v>#N/A</v>
      </c>
    </row>
    <row r="22" spans="1:21">
      <c r="A22" s="6" t="e">
        <f t="shared" ca="1" si="1"/>
        <v>#N/A</v>
      </c>
      <c r="B22" s="39" t="e">
        <f t="shared" ca="1" si="0"/>
        <v>#N/A</v>
      </c>
      <c r="C22">
        <f t="array" aca="1" ref="C22" ca="1">IFERROR(INDEX(stitches, MATCH( 1, ($A22=dates)*(last_project=projects),0)),0)</f>
        <v>0</v>
      </c>
      <c r="D22" s="5" t="e">
        <f t="shared" ca="1" si="11"/>
        <v>#REF!</v>
      </c>
      <c r="E22" s="5" t="e">
        <f t="shared" ca="1" si="2"/>
        <v>#REF!</v>
      </c>
      <c r="F22" s="40" t="e">
        <f t="array" aca="1" ref="F22" ca="1">INDEX(hours,MATCH(1,($A22=dates)*(last_project=projects),0),0)</f>
        <v>#N/A</v>
      </c>
      <c r="G22" s="21" t="e">
        <f t="shared" ca="1" si="3"/>
        <v>#N/A</v>
      </c>
      <c r="H22" s="41" t="e">
        <f t="shared" ca="1" si="12"/>
        <v>#N/A</v>
      </c>
      <c r="I22" s="41" t="e">
        <f t="shared" ca="1" si="13"/>
        <v>#N/A</v>
      </c>
      <c r="J22" s="41" t="e">
        <f t="shared" ca="1" si="14"/>
        <v>#N/A</v>
      </c>
      <c r="K22" t="e">
        <f t="shared" ca="1" si="15"/>
        <v>#N/A</v>
      </c>
      <c r="L22" t="e">
        <f t="shared" ca="1" si="4"/>
        <v>#N/A</v>
      </c>
      <c r="M22" s="42" t="e">
        <f t="shared" ca="1" si="5"/>
        <v>#REF!</v>
      </c>
      <c r="N22" s="5" t="e">
        <f t="shared" ca="1" si="16"/>
        <v>#N/A</v>
      </c>
      <c r="O22" s="5" t="e">
        <f t="shared" ca="1" si="17"/>
        <v>#N/A</v>
      </c>
      <c r="P22" s="41" t="e">
        <f ca="1">IF(OR(ISNA(A22),C22="Backstitch"),NA(),AVERAGEIF($C$4:$C22,"&gt;0")/100)</f>
        <v>#N/A</v>
      </c>
      <c r="Q22" s="41" t="e">
        <f t="shared" ca="1" si="6"/>
        <v>#N/A</v>
      </c>
      <c r="R22" s="43" t="e">
        <f t="shared" ca="1" si="7"/>
        <v>#N/A</v>
      </c>
      <c r="S22" s="44" t="e">
        <f t="shared" ca="1" si="8"/>
        <v>#N/A</v>
      </c>
      <c r="T22" s="5" t="e">
        <f t="shared" ca="1" si="9"/>
        <v>#N/A</v>
      </c>
      <c r="U22" s="5" t="e">
        <f t="shared" ca="1" si="10"/>
        <v>#N/A</v>
      </c>
    </row>
    <row r="23" spans="1:21">
      <c r="A23" s="6" t="e">
        <f t="shared" ca="1" si="1"/>
        <v>#N/A</v>
      </c>
      <c r="B23" s="39" t="e">
        <f t="shared" ca="1" si="0"/>
        <v>#N/A</v>
      </c>
      <c r="C23">
        <f t="array" aca="1" ref="C23" ca="1">IFERROR(INDEX(stitches, MATCH( 1, ($A23=dates)*(last_project=projects),0)),0)</f>
        <v>0</v>
      </c>
      <c r="D23" s="5" t="e">
        <f t="shared" ca="1" si="11"/>
        <v>#REF!</v>
      </c>
      <c r="E23" s="5" t="e">
        <f t="shared" ca="1" si="2"/>
        <v>#REF!</v>
      </c>
      <c r="F23" s="40" t="e">
        <f t="array" aca="1" ref="F23" ca="1">INDEX(hours,MATCH(1,($A23=dates)*(last_project=projects),0),0)</f>
        <v>#N/A</v>
      </c>
      <c r="G23" s="21" t="e">
        <f t="shared" ca="1" si="3"/>
        <v>#N/A</v>
      </c>
      <c r="H23" s="41" t="e">
        <f t="shared" ca="1" si="12"/>
        <v>#N/A</v>
      </c>
      <c r="I23" s="41" t="e">
        <f t="shared" ca="1" si="13"/>
        <v>#N/A</v>
      </c>
      <c r="J23" s="41" t="e">
        <f t="shared" ca="1" si="14"/>
        <v>#N/A</v>
      </c>
      <c r="K23" t="e">
        <f t="shared" ca="1" si="15"/>
        <v>#N/A</v>
      </c>
      <c r="L23" t="e">
        <f t="shared" ca="1" si="4"/>
        <v>#N/A</v>
      </c>
      <c r="M23" s="42" t="e">
        <f t="shared" ca="1" si="5"/>
        <v>#REF!</v>
      </c>
      <c r="N23" s="5" t="e">
        <f t="shared" ca="1" si="16"/>
        <v>#N/A</v>
      </c>
      <c r="O23" s="5" t="e">
        <f t="shared" ca="1" si="17"/>
        <v>#N/A</v>
      </c>
      <c r="P23" s="41" t="e">
        <f ca="1">IF(OR(ISNA(A23),C23="Backstitch"),NA(),AVERAGEIF($C$4:$C23,"&gt;0")/100)</f>
        <v>#N/A</v>
      </c>
      <c r="Q23" s="41" t="e">
        <f t="shared" ca="1" si="6"/>
        <v>#N/A</v>
      </c>
      <c r="R23" s="43" t="e">
        <f t="shared" ca="1" si="7"/>
        <v>#N/A</v>
      </c>
      <c r="S23" s="44" t="e">
        <f t="shared" ca="1" si="8"/>
        <v>#N/A</v>
      </c>
      <c r="T23" s="5" t="e">
        <f t="shared" ca="1" si="9"/>
        <v>#N/A</v>
      </c>
      <c r="U23" s="5" t="e">
        <f t="shared" ca="1" si="10"/>
        <v>#N/A</v>
      </c>
    </row>
    <row r="24" spans="1:21">
      <c r="A24" s="6" t="e">
        <f t="shared" ca="1" si="1"/>
        <v>#N/A</v>
      </c>
      <c r="B24" s="39" t="e">
        <f t="shared" ca="1" si="0"/>
        <v>#N/A</v>
      </c>
      <c r="C24">
        <f t="array" aca="1" ref="C24" ca="1">IFERROR(INDEX(stitches, MATCH( 1, ($A24=dates)*(last_project=projects),0)),0)</f>
        <v>0</v>
      </c>
      <c r="D24" s="5" t="e">
        <f t="shared" ca="1" si="11"/>
        <v>#REF!</v>
      </c>
      <c r="E24" s="5" t="e">
        <f t="shared" ca="1" si="2"/>
        <v>#REF!</v>
      </c>
      <c r="F24" s="40" t="e">
        <f t="array" aca="1" ref="F24" ca="1">INDEX(hours,MATCH(1,($A24=dates)*(last_project=projects),0),0)</f>
        <v>#N/A</v>
      </c>
      <c r="G24" s="21" t="e">
        <f t="shared" ca="1" si="3"/>
        <v>#N/A</v>
      </c>
      <c r="H24" s="41" t="e">
        <f t="shared" ca="1" si="12"/>
        <v>#N/A</v>
      </c>
      <c r="I24" s="41" t="e">
        <f t="shared" ca="1" si="13"/>
        <v>#N/A</v>
      </c>
      <c r="J24" s="41" t="e">
        <f t="shared" ca="1" si="14"/>
        <v>#N/A</v>
      </c>
      <c r="K24" t="e">
        <f t="shared" ca="1" si="15"/>
        <v>#N/A</v>
      </c>
      <c r="L24" t="e">
        <f t="shared" ca="1" si="4"/>
        <v>#N/A</v>
      </c>
      <c r="M24" s="42" t="e">
        <f t="shared" ca="1" si="5"/>
        <v>#REF!</v>
      </c>
      <c r="N24" s="5" t="e">
        <f t="shared" ca="1" si="16"/>
        <v>#N/A</v>
      </c>
      <c r="O24" s="5" t="e">
        <f t="shared" ca="1" si="17"/>
        <v>#N/A</v>
      </c>
      <c r="P24" s="41" t="e">
        <f ca="1">IF(OR(ISNA(A24),C24="Backstitch"),NA(),AVERAGEIF($C$4:$C24,"&gt;0")/100)</f>
        <v>#N/A</v>
      </c>
      <c r="Q24" s="41" t="e">
        <f t="shared" ca="1" si="6"/>
        <v>#N/A</v>
      </c>
      <c r="R24" s="43" t="e">
        <f t="shared" ca="1" si="7"/>
        <v>#N/A</v>
      </c>
      <c r="S24" s="44" t="e">
        <f t="shared" ca="1" si="8"/>
        <v>#N/A</v>
      </c>
      <c r="T24" s="5" t="e">
        <f t="shared" ca="1" si="9"/>
        <v>#N/A</v>
      </c>
      <c r="U24" s="5" t="e">
        <f t="shared" ca="1" si="10"/>
        <v>#N/A</v>
      </c>
    </row>
    <row r="25" spans="1:21">
      <c r="A25" s="6" t="e">
        <f t="shared" ca="1" si="1"/>
        <v>#N/A</v>
      </c>
      <c r="B25" s="39" t="e">
        <f t="shared" ca="1" si="0"/>
        <v>#N/A</v>
      </c>
      <c r="C25">
        <f t="array" aca="1" ref="C25" ca="1">IFERROR(INDEX(stitches, MATCH( 1, ($A25=dates)*(last_project=projects),0)),0)</f>
        <v>0</v>
      </c>
      <c r="D25" s="5" t="e">
        <f t="shared" ca="1" si="11"/>
        <v>#REF!</v>
      </c>
      <c r="E25" s="5" t="e">
        <f t="shared" ca="1" si="2"/>
        <v>#REF!</v>
      </c>
      <c r="F25" s="40" t="e">
        <f t="array" aca="1" ref="F25" ca="1">INDEX(hours,MATCH(1,($A25=dates)*(last_project=projects),0),0)</f>
        <v>#N/A</v>
      </c>
      <c r="G25" s="21" t="e">
        <f t="shared" ca="1" si="3"/>
        <v>#N/A</v>
      </c>
      <c r="H25" s="41" t="e">
        <f t="shared" ca="1" si="12"/>
        <v>#N/A</v>
      </c>
      <c r="I25" s="41" t="e">
        <f t="shared" ca="1" si="13"/>
        <v>#N/A</v>
      </c>
      <c r="J25" s="41" t="e">
        <f t="shared" ca="1" si="14"/>
        <v>#N/A</v>
      </c>
      <c r="K25" t="e">
        <f t="shared" ca="1" si="15"/>
        <v>#N/A</v>
      </c>
      <c r="L25" t="e">
        <f t="shared" ca="1" si="4"/>
        <v>#N/A</v>
      </c>
      <c r="M25" s="42" t="e">
        <f t="shared" ca="1" si="5"/>
        <v>#REF!</v>
      </c>
      <c r="N25" s="5" t="e">
        <f t="shared" ca="1" si="16"/>
        <v>#N/A</v>
      </c>
      <c r="O25" s="5" t="e">
        <f t="shared" ca="1" si="17"/>
        <v>#N/A</v>
      </c>
      <c r="P25" s="41" t="e">
        <f ca="1">IF(OR(ISNA(A25),C25="Backstitch"),NA(),AVERAGEIF($C$4:$C25,"&gt;0")/100)</f>
        <v>#N/A</v>
      </c>
      <c r="Q25" s="41" t="e">
        <f t="shared" ca="1" si="6"/>
        <v>#N/A</v>
      </c>
      <c r="R25" s="43" t="e">
        <f t="shared" ca="1" si="7"/>
        <v>#N/A</v>
      </c>
      <c r="S25" s="44" t="e">
        <f t="shared" ca="1" si="8"/>
        <v>#N/A</v>
      </c>
      <c r="T25" s="5" t="e">
        <f t="shared" ca="1" si="9"/>
        <v>#N/A</v>
      </c>
      <c r="U25" s="5" t="e">
        <f t="shared" ca="1" si="10"/>
        <v>#N/A</v>
      </c>
    </row>
    <row r="26" spans="1:21">
      <c r="A26" s="6" t="e">
        <f t="shared" ca="1" si="1"/>
        <v>#N/A</v>
      </c>
      <c r="B26" s="39" t="e">
        <f t="shared" ca="1" si="0"/>
        <v>#N/A</v>
      </c>
      <c r="C26">
        <f t="array" aca="1" ref="C26" ca="1">IFERROR(INDEX(stitches, MATCH( 1, ($A26=dates)*(last_project=projects),0)),0)</f>
        <v>0</v>
      </c>
      <c r="D26" s="5" t="e">
        <f t="shared" ca="1" si="11"/>
        <v>#REF!</v>
      </c>
      <c r="E26" s="5" t="e">
        <f t="shared" ca="1" si="2"/>
        <v>#REF!</v>
      </c>
      <c r="F26" s="40" t="e">
        <f t="array" aca="1" ref="F26" ca="1">INDEX(hours,MATCH(1,($A26=dates)*(last_project=projects),0),0)</f>
        <v>#N/A</v>
      </c>
      <c r="G26" s="21" t="e">
        <f t="shared" ca="1" si="3"/>
        <v>#N/A</v>
      </c>
      <c r="H26" s="41" t="e">
        <f t="shared" ca="1" si="12"/>
        <v>#N/A</v>
      </c>
      <c r="I26" s="41" t="e">
        <f t="shared" ca="1" si="13"/>
        <v>#N/A</v>
      </c>
      <c r="J26" s="41" t="e">
        <f t="shared" ca="1" si="14"/>
        <v>#N/A</v>
      </c>
      <c r="K26" t="e">
        <f t="shared" ca="1" si="15"/>
        <v>#N/A</v>
      </c>
      <c r="L26" t="e">
        <f t="shared" ca="1" si="4"/>
        <v>#N/A</v>
      </c>
      <c r="M26" s="42" t="e">
        <f t="shared" ca="1" si="5"/>
        <v>#REF!</v>
      </c>
      <c r="N26" s="5" t="e">
        <f t="shared" ca="1" si="16"/>
        <v>#N/A</v>
      </c>
      <c r="O26" s="5" t="e">
        <f t="shared" ca="1" si="17"/>
        <v>#N/A</v>
      </c>
      <c r="P26" s="41" t="e">
        <f ca="1">IF(OR(ISNA(A26),C26="Backstitch"),NA(),AVERAGEIF($C$4:$C26,"&gt;0")/100)</f>
        <v>#N/A</v>
      </c>
      <c r="Q26" s="41" t="e">
        <f t="shared" ca="1" si="6"/>
        <v>#N/A</v>
      </c>
      <c r="R26" s="43" t="e">
        <f t="shared" ca="1" si="7"/>
        <v>#N/A</v>
      </c>
      <c r="S26" s="44" t="e">
        <f t="shared" ca="1" si="8"/>
        <v>#N/A</v>
      </c>
      <c r="T26" s="5" t="e">
        <f t="shared" ca="1" si="9"/>
        <v>#N/A</v>
      </c>
      <c r="U26" s="5" t="e">
        <f t="shared" ca="1" si="10"/>
        <v>#N/A</v>
      </c>
    </row>
    <row r="27" spans="1:21">
      <c r="A27" s="6" t="e">
        <f t="shared" ca="1" si="1"/>
        <v>#N/A</v>
      </c>
      <c r="B27" s="39" t="e">
        <f t="shared" ca="1" si="0"/>
        <v>#N/A</v>
      </c>
      <c r="C27">
        <f t="array" aca="1" ref="C27" ca="1">IFERROR(INDEX(stitches, MATCH( 1, ($A27=dates)*(last_project=projects),0)),0)</f>
        <v>0</v>
      </c>
      <c r="D27" s="5" t="e">
        <f t="shared" ca="1" si="11"/>
        <v>#REF!</v>
      </c>
      <c r="E27" s="5" t="e">
        <f t="shared" ca="1" si="2"/>
        <v>#REF!</v>
      </c>
      <c r="F27" s="40" t="e">
        <f t="array" aca="1" ref="F27" ca="1">INDEX(hours,MATCH(1,($A27=dates)*(last_project=projects),0),0)</f>
        <v>#N/A</v>
      </c>
      <c r="G27" s="21" t="e">
        <f t="shared" ca="1" si="3"/>
        <v>#N/A</v>
      </c>
      <c r="H27" s="41" t="e">
        <f t="shared" ca="1" si="12"/>
        <v>#N/A</v>
      </c>
      <c r="I27" s="41" t="e">
        <f t="shared" ca="1" si="13"/>
        <v>#N/A</v>
      </c>
      <c r="J27" s="41" t="e">
        <f t="shared" ca="1" si="14"/>
        <v>#N/A</v>
      </c>
      <c r="K27" t="e">
        <f t="shared" ca="1" si="15"/>
        <v>#N/A</v>
      </c>
      <c r="L27" t="e">
        <f t="shared" ca="1" si="4"/>
        <v>#N/A</v>
      </c>
      <c r="M27" s="42" t="e">
        <f t="shared" ca="1" si="5"/>
        <v>#REF!</v>
      </c>
      <c r="N27" s="5" t="e">
        <f t="shared" ca="1" si="16"/>
        <v>#N/A</v>
      </c>
      <c r="O27" s="5" t="e">
        <f t="shared" ca="1" si="17"/>
        <v>#N/A</v>
      </c>
      <c r="P27" s="41" t="e">
        <f ca="1">IF(OR(ISNA(A27),C27="Backstitch"),NA(),AVERAGEIF($C$4:$C27,"&gt;0")/100)</f>
        <v>#N/A</v>
      </c>
      <c r="Q27" s="41" t="e">
        <f t="shared" ca="1" si="6"/>
        <v>#N/A</v>
      </c>
      <c r="R27" s="43" t="e">
        <f t="shared" ca="1" si="7"/>
        <v>#N/A</v>
      </c>
      <c r="S27" s="44" t="e">
        <f t="shared" ca="1" si="8"/>
        <v>#N/A</v>
      </c>
      <c r="T27" s="5" t="e">
        <f t="shared" ca="1" si="9"/>
        <v>#N/A</v>
      </c>
      <c r="U27" s="5" t="e">
        <f t="shared" ca="1" si="10"/>
        <v>#N/A</v>
      </c>
    </row>
    <row r="28" spans="1:21">
      <c r="A28" s="6" t="e">
        <f t="shared" ca="1" si="1"/>
        <v>#N/A</v>
      </c>
      <c r="B28" s="39" t="e">
        <f t="shared" ca="1" si="0"/>
        <v>#N/A</v>
      </c>
      <c r="C28">
        <f t="array" aca="1" ref="C28" ca="1">IFERROR(INDEX(stitches, MATCH( 1, ($A28=dates)*(last_project=projects),0)),0)</f>
        <v>0</v>
      </c>
      <c r="D28" s="5" t="e">
        <f t="shared" ca="1" si="11"/>
        <v>#REF!</v>
      </c>
      <c r="E28" s="5" t="e">
        <f t="shared" ca="1" si="2"/>
        <v>#REF!</v>
      </c>
      <c r="F28" s="40" t="e">
        <f t="array" aca="1" ref="F28" ca="1">INDEX(hours,MATCH(1,($A28=dates)*(last_project=projects),0),0)</f>
        <v>#N/A</v>
      </c>
      <c r="G28" s="21" t="e">
        <f t="shared" ca="1" si="3"/>
        <v>#N/A</v>
      </c>
      <c r="H28" s="41" t="e">
        <f t="shared" ca="1" si="12"/>
        <v>#N/A</v>
      </c>
      <c r="I28" s="41" t="e">
        <f t="shared" ca="1" si="13"/>
        <v>#N/A</v>
      </c>
      <c r="J28" s="41" t="e">
        <f t="shared" ca="1" si="14"/>
        <v>#N/A</v>
      </c>
      <c r="K28" t="e">
        <f t="shared" ca="1" si="15"/>
        <v>#N/A</v>
      </c>
      <c r="L28" t="e">
        <f t="shared" ca="1" si="4"/>
        <v>#N/A</v>
      </c>
      <c r="M28" s="42" t="e">
        <f t="shared" ca="1" si="5"/>
        <v>#REF!</v>
      </c>
      <c r="N28" s="5" t="e">
        <f t="shared" ca="1" si="16"/>
        <v>#N/A</v>
      </c>
      <c r="O28" s="5" t="e">
        <f t="shared" ca="1" si="17"/>
        <v>#N/A</v>
      </c>
      <c r="P28" s="41" t="e">
        <f ca="1">IF(OR(ISNA(A28),C28="Backstitch"),NA(),AVERAGEIF($C$4:$C28,"&gt;0")/100)</f>
        <v>#N/A</v>
      </c>
      <c r="Q28" s="41" t="e">
        <f t="shared" ca="1" si="6"/>
        <v>#N/A</v>
      </c>
      <c r="R28" s="43" t="e">
        <f t="shared" ca="1" si="7"/>
        <v>#N/A</v>
      </c>
      <c r="S28" s="44" t="e">
        <f t="shared" ca="1" si="8"/>
        <v>#N/A</v>
      </c>
      <c r="T28" s="5" t="e">
        <f t="shared" ca="1" si="9"/>
        <v>#N/A</v>
      </c>
      <c r="U28" s="5" t="e">
        <f t="shared" ca="1" si="10"/>
        <v>#N/A</v>
      </c>
    </row>
    <row r="29" spans="1:21">
      <c r="A29" s="6" t="e">
        <f t="shared" ca="1" si="1"/>
        <v>#N/A</v>
      </c>
      <c r="B29" s="39" t="e">
        <f t="shared" ca="1" si="0"/>
        <v>#N/A</v>
      </c>
      <c r="C29">
        <f t="array" aca="1" ref="C29" ca="1">IFERROR(INDEX(stitches, MATCH( 1, ($A29=dates)*(last_project=projects),0)),0)</f>
        <v>0</v>
      </c>
      <c r="D29" s="5" t="e">
        <f t="shared" ca="1" si="11"/>
        <v>#REF!</v>
      </c>
      <c r="E29" s="5" t="e">
        <f t="shared" ca="1" si="2"/>
        <v>#REF!</v>
      </c>
      <c r="F29" s="40" t="e">
        <f t="array" aca="1" ref="F29" ca="1">INDEX(hours,MATCH(1,($A29=dates)*(last_project=projects),0),0)</f>
        <v>#N/A</v>
      </c>
      <c r="G29" s="21" t="e">
        <f t="shared" ca="1" si="3"/>
        <v>#N/A</v>
      </c>
      <c r="H29" s="41" t="e">
        <f t="shared" ca="1" si="12"/>
        <v>#N/A</v>
      </c>
      <c r="I29" s="41" t="e">
        <f t="shared" ca="1" si="13"/>
        <v>#N/A</v>
      </c>
      <c r="J29" s="41" t="e">
        <f t="shared" ca="1" si="14"/>
        <v>#N/A</v>
      </c>
      <c r="K29" t="e">
        <f t="shared" ca="1" si="15"/>
        <v>#N/A</v>
      </c>
      <c r="L29" t="e">
        <f t="shared" ca="1" si="4"/>
        <v>#N/A</v>
      </c>
      <c r="M29" s="42" t="e">
        <f t="shared" ca="1" si="5"/>
        <v>#REF!</v>
      </c>
      <c r="N29" s="5" t="e">
        <f t="shared" ca="1" si="16"/>
        <v>#N/A</v>
      </c>
      <c r="O29" s="5" t="e">
        <f t="shared" ca="1" si="17"/>
        <v>#N/A</v>
      </c>
      <c r="P29" s="41" t="e">
        <f ca="1">IF(OR(ISNA(A29),C29="Backstitch"),NA(),AVERAGEIF($C$4:$C29,"&gt;0")/100)</f>
        <v>#N/A</v>
      </c>
      <c r="Q29" s="41" t="e">
        <f t="shared" ca="1" si="6"/>
        <v>#N/A</v>
      </c>
      <c r="R29" s="43" t="e">
        <f t="shared" ca="1" si="7"/>
        <v>#N/A</v>
      </c>
      <c r="S29" s="44" t="e">
        <f t="shared" ca="1" si="8"/>
        <v>#N/A</v>
      </c>
      <c r="T29" s="5" t="e">
        <f t="shared" ca="1" si="9"/>
        <v>#N/A</v>
      </c>
      <c r="U29" s="5" t="e">
        <f t="shared" ca="1" si="10"/>
        <v>#N/A</v>
      </c>
    </row>
    <row r="30" spans="1:21">
      <c r="A30" s="6" t="e">
        <f t="shared" ca="1" si="1"/>
        <v>#N/A</v>
      </c>
      <c r="B30" s="39" t="e">
        <f t="shared" ca="1" si="0"/>
        <v>#N/A</v>
      </c>
      <c r="C30">
        <f t="array" aca="1" ref="C30" ca="1">IFERROR(INDEX(stitches, MATCH( 1, ($A30=dates)*(last_project=projects),0)),0)</f>
        <v>0</v>
      </c>
      <c r="D30" s="5" t="e">
        <f t="shared" ca="1" si="11"/>
        <v>#REF!</v>
      </c>
      <c r="E30" s="5" t="e">
        <f t="shared" ca="1" si="2"/>
        <v>#REF!</v>
      </c>
      <c r="F30" s="40" t="e">
        <f t="array" aca="1" ref="F30" ca="1">INDEX(hours,MATCH(1,($A30=dates)*(last_project=projects),0),0)</f>
        <v>#N/A</v>
      </c>
      <c r="G30" s="21" t="e">
        <f t="shared" ca="1" si="3"/>
        <v>#N/A</v>
      </c>
      <c r="H30" s="41" t="e">
        <f t="shared" ca="1" si="12"/>
        <v>#N/A</v>
      </c>
      <c r="I30" s="41" t="e">
        <f t="shared" ca="1" si="13"/>
        <v>#N/A</v>
      </c>
      <c r="J30" s="41" t="e">
        <f t="shared" ca="1" si="14"/>
        <v>#N/A</v>
      </c>
      <c r="K30" t="e">
        <f t="shared" ca="1" si="15"/>
        <v>#N/A</v>
      </c>
      <c r="L30" t="e">
        <f t="shared" ca="1" si="4"/>
        <v>#N/A</v>
      </c>
      <c r="M30" s="42" t="e">
        <f t="shared" ca="1" si="5"/>
        <v>#REF!</v>
      </c>
      <c r="N30" s="5" t="e">
        <f t="shared" ca="1" si="16"/>
        <v>#N/A</v>
      </c>
      <c r="O30" s="5" t="e">
        <f t="shared" ca="1" si="17"/>
        <v>#N/A</v>
      </c>
      <c r="P30" s="41" t="e">
        <f ca="1">IF(OR(ISNA(A30),C30="Backstitch"),NA(),AVERAGEIF($C$4:$C30,"&gt;0")/100)</f>
        <v>#N/A</v>
      </c>
      <c r="Q30" s="41" t="e">
        <f t="shared" ca="1" si="6"/>
        <v>#N/A</v>
      </c>
      <c r="R30" s="43" t="e">
        <f t="shared" ca="1" si="7"/>
        <v>#N/A</v>
      </c>
      <c r="S30" s="44" t="e">
        <f t="shared" ca="1" si="8"/>
        <v>#N/A</v>
      </c>
      <c r="T30" s="5" t="e">
        <f t="shared" ca="1" si="9"/>
        <v>#N/A</v>
      </c>
      <c r="U30" s="5" t="e">
        <f t="shared" ca="1" si="10"/>
        <v>#N/A</v>
      </c>
    </row>
    <row r="31" spans="1:21">
      <c r="A31" s="6" t="e">
        <f t="shared" ca="1" si="1"/>
        <v>#N/A</v>
      </c>
      <c r="B31" s="39" t="e">
        <f t="shared" ca="1" si="0"/>
        <v>#N/A</v>
      </c>
      <c r="C31">
        <f t="array" aca="1" ref="C31" ca="1">IFERROR(INDEX(stitches, MATCH( 1, ($A31=dates)*(last_project=projects),0)),0)</f>
        <v>0</v>
      </c>
      <c r="D31" s="5" t="e">
        <f t="shared" ca="1" si="11"/>
        <v>#REF!</v>
      </c>
      <c r="E31" s="5" t="e">
        <f t="shared" ca="1" si="2"/>
        <v>#REF!</v>
      </c>
      <c r="F31" s="40" t="e">
        <f t="array" aca="1" ref="F31" ca="1">INDEX(hours,MATCH(1,($A31=dates)*(last_project=projects),0),0)</f>
        <v>#N/A</v>
      </c>
      <c r="G31" s="21" t="e">
        <f t="shared" ca="1" si="3"/>
        <v>#N/A</v>
      </c>
      <c r="H31" s="41" t="e">
        <f t="shared" ca="1" si="12"/>
        <v>#N/A</v>
      </c>
      <c r="I31" s="41" t="e">
        <f t="shared" ca="1" si="13"/>
        <v>#N/A</v>
      </c>
      <c r="J31" s="41" t="e">
        <f t="shared" ca="1" si="14"/>
        <v>#N/A</v>
      </c>
      <c r="K31" t="e">
        <f t="shared" ca="1" si="15"/>
        <v>#N/A</v>
      </c>
      <c r="L31" t="e">
        <f t="shared" ca="1" si="4"/>
        <v>#N/A</v>
      </c>
      <c r="M31" s="42" t="e">
        <f t="shared" ca="1" si="5"/>
        <v>#REF!</v>
      </c>
      <c r="N31" s="5" t="e">
        <f t="shared" ca="1" si="16"/>
        <v>#N/A</v>
      </c>
      <c r="O31" s="5" t="e">
        <f t="shared" ca="1" si="17"/>
        <v>#N/A</v>
      </c>
      <c r="P31" s="41" t="e">
        <f ca="1">IF(OR(ISNA(A31),C31="Backstitch"),NA(),AVERAGEIF($C$4:$C31,"&gt;0")/100)</f>
        <v>#N/A</v>
      </c>
      <c r="Q31" s="41" t="e">
        <f t="shared" ca="1" si="6"/>
        <v>#N/A</v>
      </c>
      <c r="R31" s="43" t="e">
        <f t="shared" ca="1" si="7"/>
        <v>#N/A</v>
      </c>
      <c r="S31" s="44" t="e">
        <f t="shared" ca="1" si="8"/>
        <v>#N/A</v>
      </c>
      <c r="T31" s="5" t="e">
        <f t="shared" ca="1" si="9"/>
        <v>#N/A</v>
      </c>
      <c r="U31" s="5" t="e">
        <f t="shared" ca="1" si="10"/>
        <v>#N/A</v>
      </c>
    </row>
    <row r="32" spans="1:21">
      <c r="A32" s="6" t="e">
        <f t="shared" ca="1" si="1"/>
        <v>#N/A</v>
      </c>
      <c r="B32" s="39" t="e">
        <f t="shared" ca="1" si="0"/>
        <v>#N/A</v>
      </c>
      <c r="C32">
        <f t="array" aca="1" ref="C32" ca="1">IFERROR(INDEX(stitches, MATCH( 1, ($A32=dates)*(last_project=projects),0)),0)</f>
        <v>0</v>
      </c>
      <c r="D32" s="5" t="e">
        <f t="shared" ca="1" si="11"/>
        <v>#REF!</v>
      </c>
      <c r="E32" s="5" t="e">
        <f t="shared" ca="1" si="2"/>
        <v>#REF!</v>
      </c>
      <c r="F32" s="40" t="e">
        <f t="array" aca="1" ref="F32" ca="1">INDEX(hours,MATCH(1,($A32=dates)*(last_project=projects),0),0)</f>
        <v>#N/A</v>
      </c>
      <c r="G32" s="21" t="e">
        <f t="shared" ca="1" si="3"/>
        <v>#N/A</v>
      </c>
      <c r="H32" s="41" t="e">
        <f t="shared" ca="1" si="12"/>
        <v>#N/A</v>
      </c>
      <c r="I32" s="41" t="e">
        <f t="shared" ca="1" si="13"/>
        <v>#N/A</v>
      </c>
      <c r="J32" s="41" t="e">
        <f t="shared" ca="1" si="14"/>
        <v>#N/A</v>
      </c>
      <c r="K32" t="e">
        <f t="shared" ca="1" si="15"/>
        <v>#N/A</v>
      </c>
      <c r="L32" t="e">
        <f t="shared" ca="1" si="4"/>
        <v>#N/A</v>
      </c>
      <c r="M32" s="42" t="e">
        <f t="shared" ca="1" si="5"/>
        <v>#REF!</v>
      </c>
      <c r="N32" s="5" t="e">
        <f t="shared" ca="1" si="16"/>
        <v>#N/A</v>
      </c>
      <c r="O32" s="5" t="e">
        <f t="shared" ca="1" si="17"/>
        <v>#N/A</v>
      </c>
      <c r="P32" s="41" t="e">
        <f ca="1">IF(OR(ISNA(A32),C32="Backstitch"),NA(),AVERAGEIF($C$4:$C32,"&gt;0")/100)</f>
        <v>#N/A</v>
      </c>
      <c r="Q32" s="41" t="e">
        <f t="shared" ca="1" si="6"/>
        <v>#N/A</v>
      </c>
      <c r="R32" s="43" t="e">
        <f t="shared" ca="1" si="7"/>
        <v>#N/A</v>
      </c>
      <c r="S32" s="44" t="e">
        <f t="shared" ca="1" si="8"/>
        <v>#N/A</v>
      </c>
      <c r="T32" s="5" t="e">
        <f t="shared" ca="1" si="9"/>
        <v>#N/A</v>
      </c>
      <c r="U32" s="5" t="e">
        <f t="shared" ca="1" si="10"/>
        <v>#N/A</v>
      </c>
    </row>
    <row r="33" spans="1:21">
      <c r="A33" s="6" t="e">
        <f t="shared" ca="1" si="1"/>
        <v>#N/A</v>
      </c>
      <c r="B33" s="39" t="e">
        <f t="shared" ca="1" si="0"/>
        <v>#N/A</v>
      </c>
      <c r="C33">
        <f t="array" aca="1" ref="C33" ca="1">IFERROR(INDEX(stitches, MATCH( 1, ($A33=dates)*(last_project=projects),0)),0)</f>
        <v>0</v>
      </c>
      <c r="D33" s="5" t="e">
        <f t="shared" ca="1" si="11"/>
        <v>#REF!</v>
      </c>
      <c r="E33" s="5" t="e">
        <f t="shared" ca="1" si="2"/>
        <v>#REF!</v>
      </c>
      <c r="F33" s="40" t="e">
        <f t="array" aca="1" ref="F33" ca="1">INDEX(hours,MATCH(1,($A33=dates)*(last_project=projects),0),0)</f>
        <v>#N/A</v>
      </c>
      <c r="G33" s="21" t="e">
        <f t="shared" ca="1" si="3"/>
        <v>#N/A</v>
      </c>
      <c r="H33" s="41" t="e">
        <f t="shared" ca="1" si="12"/>
        <v>#N/A</v>
      </c>
      <c r="I33" s="41" t="e">
        <f t="shared" ca="1" si="13"/>
        <v>#N/A</v>
      </c>
      <c r="J33" s="41" t="e">
        <f t="shared" ca="1" si="14"/>
        <v>#N/A</v>
      </c>
      <c r="K33" t="e">
        <f t="shared" ca="1" si="15"/>
        <v>#N/A</v>
      </c>
      <c r="L33" t="e">
        <f t="shared" ca="1" si="4"/>
        <v>#N/A</v>
      </c>
      <c r="M33" s="42" t="e">
        <f t="shared" ca="1" si="5"/>
        <v>#REF!</v>
      </c>
      <c r="N33" s="5" t="e">
        <f t="shared" ca="1" si="16"/>
        <v>#N/A</v>
      </c>
      <c r="O33" s="5" t="e">
        <f t="shared" ca="1" si="17"/>
        <v>#N/A</v>
      </c>
      <c r="P33" s="41" t="e">
        <f ca="1">IF(OR(ISNA(A33),C33="Backstitch"),NA(),AVERAGEIF($C$4:$C33,"&gt;0")/100)</f>
        <v>#N/A</v>
      </c>
      <c r="Q33" s="41" t="e">
        <f t="shared" ca="1" si="6"/>
        <v>#N/A</v>
      </c>
      <c r="R33" s="43" t="e">
        <f t="shared" ca="1" si="7"/>
        <v>#N/A</v>
      </c>
      <c r="S33" s="44" t="e">
        <f t="shared" ca="1" si="8"/>
        <v>#N/A</v>
      </c>
      <c r="T33" s="5" t="e">
        <f t="shared" ca="1" si="9"/>
        <v>#N/A</v>
      </c>
      <c r="U33" s="5" t="e">
        <f t="shared" ca="1" si="10"/>
        <v>#N/A</v>
      </c>
    </row>
    <row r="34" spans="1:21">
      <c r="A34" s="6" t="e">
        <f t="shared" ca="1" si="1"/>
        <v>#N/A</v>
      </c>
      <c r="B34" s="39" t="e">
        <f t="shared" ca="1" si="0"/>
        <v>#N/A</v>
      </c>
      <c r="C34">
        <f t="array" aca="1" ref="C34" ca="1">IFERROR(INDEX(stitches, MATCH( 1, ($A34=dates)*(last_project=projects),0)),0)</f>
        <v>0</v>
      </c>
      <c r="D34" s="5" t="e">
        <f t="shared" ca="1" si="11"/>
        <v>#REF!</v>
      </c>
      <c r="E34" s="5" t="e">
        <f t="shared" ca="1" si="2"/>
        <v>#REF!</v>
      </c>
      <c r="F34" s="40" t="e">
        <f t="array" aca="1" ref="F34" ca="1">INDEX(hours,MATCH(1,($A34=dates)*(last_project=projects),0),0)</f>
        <v>#N/A</v>
      </c>
      <c r="G34" s="21" t="e">
        <f t="shared" ca="1" si="3"/>
        <v>#N/A</v>
      </c>
      <c r="H34" s="41" t="e">
        <f t="shared" ca="1" si="12"/>
        <v>#N/A</v>
      </c>
      <c r="I34" s="41" t="e">
        <f t="shared" ca="1" si="13"/>
        <v>#N/A</v>
      </c>
      <c r="J34" s="41" t="e">
        <f t="shared" ca="1" si="14"/>
        <v>#N/A</v>
      </c>
      <c r="K34" t="e">
        <f t="shared" ca="1" si="15"/>
        <v>#N/A</v>
      </c>
      <c r="L34" t="e">
        <f t="shared" ca="1" si="4"/>
        <v>#N/A</v>
      </c>
      <c r="M34" s="42" t="e">
        <f t="shared" ca="1" si="5"/>
        <v>#REF!</v>
      </c>
      <c r="N34" s="5" t="e">
        <f t="shared" ca="1" si="16"/>
        <v>#N/A</v>
      </c>
      <c r="O34" s="5" t="e">
        <f t="shared" ca="1" si="17"/>
        <v>#N/A</v>
      </c>
      <c r="P34" s="41" t="e">
        <f ca="1">IF(OR(ISNA(A34),C34="Backstitch"),NA(),AVERAGEIF($C$4:$C34,"&gt;0")/100)</f>
        <v>#N/A</v>
      </c>
      <c r="Q34" s="41" t="e">
        <f t="shared" ca="1" si="6"/>
        <v>#N/A</v>
      </c>
      <c r="R34" s="43" t="e">
        <f t="shared" ca="1" si="7"/>
        <v>#N/A</v>
      </c>
      <c r="S34" s="44" t="e">
        <f t="shared" ca="1" si="8"/>
        <v>#N/A</v>
      </c>
      <c r="T34" s="5" t="e">
        <f t="shared" ca="1" si="9"/>
        <v>#N/A</v>
      </c>
      <c r="U34" s="5" t="e">
        <f t="shared" ca="1" si="10"/>
        <v>#N/A</v>
      </c>
    </row>
    <row r="35" spans="1:21">
      <c r="A35" s="6" t="e">
        <f t="shared" ca="1" si="1"/>
        <v>#N/A</v>
      </c>
      <c r="B35" s="39" t="e">
        <f t="shared" ca="1" si="0"/>
        <v>#N/A</v>
      </c>
      <c r="C35">
        <f t="array" aca="1" ref="C35" ca="1">IFERROR(INDEX(stitches, MATCH( 1, ($A35=dates)*(last_project=projects),0)),0)</f>
        <v>0</v>
      </c>
      <c r="D35" s="5" t="e">
        <f t="shared" ca="1" si="11"/>
        <v>#REF!</v>
      </c>
      <c r="E35" s="5" t="e">
        <f t="shared" ca="1" si="2"/>
        <v>#REF!</v>
      </c>
      <c r="F35" s="40" t="e">
        <f t="array" aca="1" ref="F35" ca="1">INDEX(hours,MATCH(1,($A35=dates)*(last_project=projects),0),0)</f>
        <v>#N/A</v>
      </c>
      <c r="G35" s="21" t="e">
        <f t="shared" ca="1" si="3"/>
        <v>#N/A</v>
      </c>
      <c r="H35" s="41" t="e">
        <f t="shared" ca="1" si="12"/>
        <v>#N/A</v>
      </c>
      <c r="I35" s="41" t="e">
        <f t="shared" ca="1" si="13"/>
        <v>#N/A</v>
      </c>
      <c r="J35" s="41" t="e">
        <f t="shared" ca="1" si="14"/>
        <v>#N/A</v>
      </c>
      <c r="K35" t="e">
        <f t="shared" ca="1" si="15"/>
        <v>#N/A</v>
      </c>
      <c r="L35" t="e">
        <f t="shared" ca="1" si="4"/>
        <v>#N/A</v>
      </c>
      <c r="M35" s="42" t="e">
        <f t="shared" ca="1" si="5"/>
        <v>#REF!</v>
      </c>
      <c r="N35" s="5" t="e">
        <f t="shared" ca="1" si="16"/>
        <v>#N/A</v>
      </c>
      <c r="O35" s="5" t="e">
        <f t="shared" ca="1" si="17"/>
        <v>#N/A</v>
      </c>
      <c r="P35" s="41" t="e">
        <f ca="1">IF(OR(ISNA(A35),C35="Backstitch"),NA(),AVERAGEIF($C$4:$C35,"&gt;0")/100)</f>
        <v>#N/A</v>
      </c>
      <c r="Q35" s="41" t="e">
        <f t="shared" ca="1" si="6"/>
        <v>#N/A</v>
      </c>
      <c r="R35" s="43" t="e">
        <f t="shared" ca="1" si="7"/>
        <v>#N/A</v>
      </c>
      <c r="S35" s="44" t="e">
        <f t="shared" ca="1" si="8"/>
        <v>#N/A</v>
      </c>
      <c r="T35" s="5" t="e">
        <f t="shared" ca="1" si="9"/>
        <v>#N/A</v>
      </c>
      <c r="U35" s="5" t="e">
        <f t="shared" ca="1" si="10"/>
        <v>#N/A</v>
      </c>
    </row>
    <row r="36" spans="1:21">
      <c r="A36" s="6" t="e">
        <f t="shared" ca="1" si="1"/>
        <v>#N/A</v>
      </c>
      <c r="B36" s="39" t="e">
        <f t="shared" ca="1" si="0"/>
        <v>#N/A</v>
      </c>
      <c r="C36">
        <f t="array" aca="1" ref="C36" ca="1">IFERROR(INDEX(stitches, MATCH( 1, ($A36=dates)*(last_project=projects),0)),0)</f>
        <v>0</v>
      </c>
      <c r="D36" s="5" t="e">
        <f t="shared" ca="1" si="11"/>
        <v>#REF!</v>
      </c>
      <c r="E36" s="5" t="e">
        <f t="shared" ca="1" si="2"/>
        <v>#REF!</v>
      </c>
      <c r="F36" s="40" t="e">
        <f t="array" aca="1" ref="F36" ca="1">INDEX(hours,MATCH(1,($A36=dates)*(last_project=projects),0),0)</f>
        <v>#N/A</v>
      </c>
      <c r="G36" s="21" t="e">
        <f t="shared" ca="1" si="3"/>
        <v>#N/A</v>
      </c>
      <c r="H36" s="41" t="e">
        <f t="shared" ca="1" si="12"/>
        <v>#N/A</v>
      </c>
      <c r="I36" s="41" t="e">
        <f t="shared" ca="1" si="13"/>
        <v>#N/A</v>
      </c>
      <c r="J36" s="41" t="e">
        <f t="shared" ca="1" si="14"/>
        <v>#N/A</v>
      </c>
      <c r="K36" t="e">
        <f t="shared" ca="1" si="15"/>
        <v>#N/A</v>
      </c>
      <c r="L36" t="e">
        <f t="shared" ca="1" si="4"/>
        <v>#N/A</v>
      </c>
      <c r="M36" s="42" t="e">
        <f t="shared" ca="1" si="5"/>
        <v>#REF!</v>
      </c>
      <c r="N36" s="5" t="e">
        <f t="shared" ca="1" si="16"/>
        <v>#N/A</v>
      </c>
      <c r="O36" s="5" t="e">
        <f t="shared" ca="1" si="17"/>
        <v>#N/A</v>
      </c>
      <c r="P36" s="41" t="e">
        <f ca="1">IF(OR(ISNA(A36),C36="Backstitch"),NA(),AVERAGEIF($C$4:$C36,"&gt;0")/100)</f>
        <v>#N/A</v>
      </c>
      <c r="Q36" s="41" t="e">
        <f t="shared" ca="1" si="6"/>
        <v>#N/A</v>
      </c>
      <c r="R36" s="43" t="e">
        <f t="shared" ca="1" si="7"/>
        <v>#N/A</v>
      </c>
      <c r="S36" s="44" t="e">
        <f t="shared" ca="1" si="8"/>
        <v>#N/A</v>
      </c>
      <c r="T36" s="5" t="e">
        <f t="shared" ca="1" si="9"/>
        <v>#N/A</v>
      </c>
      <c r="U36" s="5" t="e">
        <f t="shared" ca="1" si="10"/>
        <v>#N/A</v>
      </c>
    </row>
    <row r="37" spans="1:21">
      <c r="A37" s="6" t="e">
        <f t="shared" ca="1" si="1"/>
        <v>#N/A</v>
      </c>
      <c r="B37" s="39" t="e">
        <f t="shared" ca="1" si="0"/>
        <v>#N/A</v>
      </c>
      <c r="C37">
        <f t="array" aca="1" ref="C37" ca="1">IFERROR(INDEX(stitches, MATCH( 1, ($A37=dates)*(last_project=projects),0)),0)</f>
        <v>0</v>
      </c>
      <c r="D37" s="5" t="e">
        <f t="shared" ca="1" si="11"/>
        <v>#REF!</v>
      </c>
      <c r="E37" s="5" t="e">
        <f t="shared" ca="1" si="2"/>
        <v>#REF!</v>
      </c>
      <c r="F37" s="40" t="e">
        <f t="array" aca="1" ref="F37" ca="1">INDEX(hours,MATCH(1,($A37=dates)*(last_project=projects),0),0)</f>
        <v>#N/A</v>
      </c>
      <c r="G37" s="21" t="e">
        <f t="shared" ca="1" si="3"/>
        <v>#N/A</v>
      </c>
      <c r="H37" s="41" t="e">
        <f t="shared" ca="1" si="12"/>
        <v>#N/A</v>
      </c>
      <c r="I37" s="41" t="e">
        <f t="shared" ca="1" si="13"/>
        <v>#N/A</v>
      </c>
      <c r="J37" s="41" t="e">
        <f t="shared" ca="1" si="14"/>
        <v>#N/A</v>
      </c>
      <c r="K37" t="e">
        <f t="shared" ca="1" si="15"/>
        <v>#N/A</v>
      </c>
      <c r="L37" t="e">
        <f t="shared" ca="1" si="4"/>
        <v>#N/A</v>
      </c>
      <c r="M37" s="42" t="e">
        <f t="shared" ca="1" si="5"/>
        <v>#REF!</v>
      </c>
      <c r="N37" s="5" t="e">
        <f t="shared" ca="1" si="16"/>
        <v>#N/A</v>
      </c>
      <c r="O37" s="5" t="e">
        <f t="shared" ca="1" si="17"/>
        <v>#N/A</v>
      </c>
      <c r="P37" s="41" t="e">
        <f ca="1">IF(OR(ISNA(A37),C37="Backstitch"),NA(),AVERAGEIF($C$4:$C37,"&gt;0")/100)</f>
        <v>#N/A</v>
      </c>
      <c r="Q37" s="41" t="e">
        <f t="shared" ca="1" si="6"/>
        <v>#N/A</v>
      </c>
      <c r="R37" s="43" t="e">
        <f t="shared" ca="1" si="7"/>
        <v>#N/A</v>
      </c>
      <c r="S37" s="44" t="e">
        <f t="shared" ca="1" si="8"/>
        <v>#N/A</v>
      </c>
      <c r="T37" s="5" t="e">
        <f t="shared" ca="1" si="9"/>
        <v>#N/A</v>
      </c>
      <c r="U37" s="5" t="e">
        <f t="shared" ca="1" si="10"/>
        <v>#N/A</v>
      </c>
    </row>
    <row r="38" spans="1:21">
      <c r="A38" s="6" t="e">
        <f t="shared" ca="1" si="1"/>
        <v>#N/A</v>
      </c>
      <c r="B38" s="39" t="e">
        <f t="shared" ca="1" si="0"/>
        <v>#N/A</v>
      </c>
      <c r="C38">
        <f t="array" aca="1" ref="C38" ca="1">IFERROR(INDEX(stitches, MATCH( 1, ($A38=dates)*(last_project=projects),0)),0)</f>
        <v>0</v>
      </c>
      <c r="D38" s="5" t="e">
        <f t="shared" ca="1" si="11"/>
        <v>#REF!</v>
      </c>
      <c r="E38" s="5" t="e">
        <f t="shared" ca="1" si="2"/>
        <v>#REF!</v>
      </c>
      <c r="F38" s="40" t="e">
        <f t="array" aca="1" ref="F38" ca="1">INDEX(hours,MATCH(1,($A38=dates)*(last_project=projects),0),0)</f>
        <v>#N/A</v>
      </c>
      <c r="G38" s="21" t="e">
        <f t="shared" ca="1" si="3"/>
        <v>#N/A</v>
      </c>
      <c r="H38" s="41" t="e">
        <f t="shared" ca="1" si="12"/>
        <v>#N/A</v>
      </c>
      <c r="I38" s="41" t="e">
        <f t="shared" ca="1" si="13"/>
        <v>#N/A</v>
      </c>
      <c r="J38" s="41" t="e">
        <f t="shared" ca="1" si="14"/>
        <v>#N/A</v>
      </c>
      <c r="K38" t="e">
        <f t="shared" ca="1" si="15"/>
        <v>#N/A</v>
      </c>
      <c r="L38" t="e">
        <f t="shared" ca="1" si="4"/>
        <v>#N/A</v>
      </c>
      <c r="M38" s="42" t="e">
        <f t="shared" ca="1" si="5"/>
        <v>#REF!</v>
      </c>
      <c r="N38" s="5" t="e">
        <f t="shared" ca="1" si="16"/>
        <v>#N/A</v>
      </c>
      <c r="O38" s="5" t="e">
        <f t="shared" ca="1" si="17"/>
        <v>#N/A</v>
      </c>
      <c r="P38" s="41" t="e">
        <f ca="1">IF(OR(ISNA(A38),C38="Backstitch"),NA(),AVERAGEIF($C$4:$C38,"&gt;0")/100)</f>
        <v>#N/A</v>
      </c>
      <c r="Q38" s="41" t="e">
        <f t="shared" ca="1" si="6"/>
        <v>#N/A</v>
      </c>
      <c r="R38" s="43" t="e">
        <f t="shared" ca="1" si="7"/>
        <v>#N/A</v>
      </c>
      <c r="S38" s="44" t="e">
        <f t="shared" ca="1" si="8"/>
        <v>#N/A</v>
      </c>
      <c r="T38" s="5" t="e">
        <f t="shared" ca="1" si="9"/>
        <v>#N/A</v>
      </c>
      <c r="U38" s="5" t="e">
        <f t="shared" ca="1" si="10"/>
        <v>#N/A</v>
      </c>
    </row>
    <row r="39" spans="1:21">
      <c r="A39" s="6" t="e">
        <f t="shared" ca="1" si="1"/>
        <v>#N/A</v>
      </c>
      <c r="B39" s="39" t="e">
        <f t="shared" ca="1" si="0"/>
        <v>#N/A</v>
      </c>
      <c r="C39">
        <f t="array" aca="1" ref="C39" ca="1">IFERROR(INDEX(stitches, MATCH( 1, ($A39=dates)*(last_project=projects),0)),0)</f>
        <v>0</v>
      </c>
      <c r="D39" s="5" t="e">
        <f t="shared" ca="1" si="11"/>
        <v>#REF!</v>
      </c>
      <c r="E39" s="5" t="e">
        <f t="shared" ca="1" si="2"/>
        <v>#REF!</v>
      </c>
      <c r="F39" s="40" t="e">
        <f t="array" aca="1" ref="F39" ca="1">INDEX(hours,MATCH(1,($A39=dates)*(last_project=projects),0),0)</f>
        <v>#N/A</v>
      </c>
      <c r="G39" s="21" t="e">
        <f t="shared" ca="1" si="3"/>
        <v>#N/A</v>
      </c>
      <c r="H39" s="41" t="e">
        <f t="shared" ca="1" si="12"/>
        <v>#N/A</v>
      </c>
      <c r="I39" s="41" t="e">
        <f t="shared" ca="1" si="13"/>
        <v>#N/A</v>
      </c>
      <c r="J39" s="41" t="e">
        <f t="shared" ca="1" si="14"/>
        <v>#N/A</v>
      </c>
      <c r="K39" t="e">
        <f t="shared" ca="1" si="15"/>
        <v>#N/A</v>
      </c>
      <c r="L39" t="e">
        <f t="shared" ca="1" si="4"/>
        <v>#N/A</v>
      </c>
      <c r="M39" s="42" t="e">
        <f t="shared" ca="1" si="5"/>
        <v>#REF!</v>
      </c>
      <c r="N39" s="5" t="e">
        <f t="shared" ca="1" si="16"/>
        <v>#N/A</v>
      </c>
      <c r="O39" s="5" t="e">
        <f t="shared" ca="1" si="17"/>
        <v>#N/A</v>
      </c>
      <c r="P39" s="41" t="e">
        <f ca="1">IF(OR(ISNA(A39),C39="Backstitch"),NA(),AVERAGEIF($C$4:$C39,"&gt;0")/100)</f>
        <v>#N/A</v>
      </c>
      <c r="Q39" s="41" t="e">
        <f t="shared" ca="1" si="6"/>
        <v>#N/A</v>
      </c>
      <c r="R39" s="43" t="e">
        <f t="shared" ca="1" si="7"/>
        <v>#N/A</v>
      </c>
      <c r="S39" s="44" t="e">
        <f t="shared" ca="1" si="8"/>
        <v>#N/A</v>
      </c>
      <c r="T39" s="5" t="e">
        <f t="shared" ca="1" si="9"/>
        <v>#N/A</v>
      </c>
      <c r="U39" s="5" t="e">
        <f t="shared" ca="1" si="10"/>
        <v>#N/A</v>
      </c>
    </row>
    <row r="40" spans="1:21">
      <c r="A40" s="6" t="e">
        <f t="shared" ca="1" si="1"/>
        <v>#N/A</v>
      </c>
      <c r="B40" s="39" t="e">
        <f t="shared" ca="1" si="0"/>
        <v>#N/A</v>
      </c>
      <c r="C40">
        <f t="array" aca="1" ref="C40" ca="1">IFERROR(INDEX(stitches, MATCH( 1, ($A40=dates)*(last_project=projects),0)),0)</f>
        <v>0</v>
      </c>
      <c r="D40" s="5" t="e">
        <f t="shared" ca="1" si="11"/>
        <v>#REF!</v>
      </c>
      <c r="E40" s="5" t="e">
        <f t="shared" ca="1" si="2"/>
        <v>#REF!</v>
      </c>
      <c r="F40" s="40" t="e">
        <f t="array" aca="1" ref="F40" ca="1">INDEX(hours,MATCH(1,($A40=dates)*(last_project=projects),0),0)</f>
        <v>#N/A</v>
      </c>
      <c r="G40" s="21" t="e">
        <f t="shared" ca="1" si="3"/>
        <v>#N/A</v>
      </c>
      <c r="H40" s="41" t="e">
        <f t="shared" ca="1" si="12"/>
        <v>#N/A</v>
      </c>
      <c r="I40" s="41" t="e">
        <f t="shared" ca="1" si="13"/>
        <v>#N/A</v>
      </c>
      <c r="J40" s="41" t="e">
        <f t="shared" ca="1" si="14"/>
        <v>#N/A</v>
      </c>
      <c r="K40" t="e">
        <f t="shared" ca="1" si="15"/>
        <v>#N/A</v>
      </c>
      <c r="L40" t="e">
        <f t="shared" ca="1" si="4"/>
        <v>#N/A</v>
      </c>
      <c r="M40" s="42" t="e">
        <f t="shared" ca="1" si="5"/>
        <v>#REF!</v>
      </c>
      <c r="N40" s="5" t="e">
        <f t="shared" ca="1" si="16"/>
        <v>#N/A</v>
      </c>
      <c r="O40" s="5" t="e">
        <f t="shared" ca="1" si="17"/>
        <v>#N/A</v>
      </c>
      <c r="P40" s="41" t="e">
        <f ca="1">IF(OR(ISNA(A40),C40="Backstitch"),NA(),AVERAGEIF($C$4:$C40,"&gt;0")/100)</f>
        <v>#N/A</v>
      </c>
      <c r="Q40" s="41" t="e">
        <f t="shared" ca="1" si="6"/>
        <v>#N/A</v>
      </c>
      <c r="R40" s="43" t="e">
        <f t="shared" ca="1" si="7"/>
        <v>#N/A</v>
      </c>
      <c r="S40" s="44" t="e">
        <f t="shared" ca="1" si="8"/>
        <v>#N/A</v>
      </c>
      <c r="T40" s="5" t="e">
        <f t="shared" ca="1" si="9"/>
        <v>#N/A</v>
      </c>
      <c r="U40" s="5" t="e">
        <f t="shared" ca="1" si="10"/>
        <v>#N/A</v>
      </c>
    </row>
    <row r="41" spans="1:21">
      <c r="A41" s="6" t="e">
        <f t="shared" ca="1" si="1"/>
        <v>#N/A</v>
      </c>
      <c r="B41" s="39" t="e">
        <f t="shared" ca="1" si="0"/>
        <v>#N/A</v>
      </c>
      <c r="C41">
        <f t="array" aca="1" ref="C41" ca="1">IFERROR(INDEX(stitches, MATCH( 1, ($A41=dates)*(last_project=projects),0)),0)</f>
        <v>0</v>
      </c>
      <c r="D41" s="5" t="e">
        <f t="shared" ca="1" si="11"/>
        <v>#REF!</v>
      </c>
      <c r="E41" s="5" t="e">
        <f t="shared" ca="1" si="2"/>
        <v>#REF!</v>
      </c>
      <c r="F41" s="40" t="e">
        <f t="array" aca="1" ref="F41" ca="1">INDEX(hours,MATCH(1,($A41=dates)*(last_project=projects),0),0)</f>
        <v>#N/A</v>
      </c>
      <c r="G41" s="21" t="e">
        <f t="shared" ca="1" si="3"/>
        <v>#N/A</v>
      </c>
      <c r="H41" s="41" t="e">
        <f t="shared" ca="1" si="12"/>
        <v>#N/A</v>
      </c>
      <c r="I41" s="41" t="e">
        <f t="shared" ca="1" si="13"/>
        <v>#N/A</v>
      </c>
      <c r="J41" s="41" t="e">
        <f t="shared" ca="1" si="14"/>
        <v>#N/A</v>
      </c>
      <c r="K41" t="e">
        <f t="shared" ca="1" si="15"/>
        <v>#N/A</v>
      </c>
      <c r="L41" t="e">
        <f t="shared" ca="1" si="4"/>
        <v>#N/A</v>
      </c>
      <c r="M41" s="42" t="e">
        <f t="shared" ca="1" si="5"/>
        <v>#REF!</v>
      </c>
      <c r="N41" s="5" t="e">
        <f t="shared" ca="1" si="16"/>
        <v>#N/A</v>
      </c>
      <c r="O41" s="5" t="e">
        <f t="shared" ca="1" si="17"/>
        <v>#N/A</v>
      </c>
      <c r="P41" s="41" t="e">
        <f ca="1">IF(OR(ISNA(A41),C41="Backstitch"),NA(),AVERAGEIF($C$4:$C41,"&gt;0")/100)</f>
        <v>#N/A</v>
      </c>
      <c r="Q41" s="41" t="e">
        <f t="shared" ca="1" si="6"/>
        <v>#N/A</v>
      </c>
      <c r="R41" s="43" t="e">
        <f t="shared" ca="1" si="7"/>
        <v>#N/A</v>
      </c>
      <c r="S41" s="44" t="e">
        <f t="shared" ca="1" si="8"/>
        <v>#N/A</v>
      </c>
      <c r="T41" s="5" t="e">
        <f t="shared" ca="1" si="9"/>
        <v>#N/A</v>
      </c>
      <c r="U41" s="5" t="e">
        <f t="shared" ca="1" si="10"/>
        <v>#N/A</v>
      </c>
    </row>
    <row r="42" spans="1:21">
      <c r="A42" s="6" t="e">
        <f t="shared" ca="1" si="1"/>
        <v>#N/A</v>
      </c>
      <c r="B42" s="39" t="e">
        <f t="shared" ca="1" si="0"/>
        <v>#N/A</v>
      </c>
      <c r="C42">
        <f t="array" aca="1" ref="C42" ca="1">IFERROR(INDEX(stitches, MATCH( 1, ($A42=dates)*(last_project=projects),0)),0)</f>
        <v>0</v>
      </c>
      <c r="D42" s="5" t="e">
        <f t="shared" ca="1" si="11"/>
        <v>#REF!</v>
      </c>
      <c r="E42" s="5" t="e">
        <f t="shared" ca="1" si="2"/>
        <v>#REF!</v>
      </c>
      <c r="F42" s="40" t="e">
        <f t="array" aca="1" ref="F42" ca="1">INDEX(hours,MATCH(1,($A42=dates)*(last_project=projects),0),0)</f>
        <v>#N/A</v>
      </c>
      <c r="G42" s="21" t="e">
        <f t="shared" ca="1" si="3"/>
        <v>#N/A</v>
      </c>
      <c r="H42" s="41" t="e">
        <f t="shared" ca="1" si="12"/>
        <v>#N/A</v>
      </c>
      <c r="I42" s="41" t="e">
        <f t="shared" ca="1" si="13"/>
        <v>#N/A</v>
      </c>
      <c r="J42" s="41" t="e">
        <f t="shared" ca="1" si="14"/>
        <v>#N/A</v>
      </c>
      <c r="K42" t="e">
        <f t="shared" ca="1" si="15"/>
        <v>#N/A</v>
      </c>
      <c r="L42" t="e">
        <f t="shared" ca="1" si="4"/>
        <v>#N/A</v>
      </c>
      <c r="M42" s="42" t="e">
        <f t="shared" ca="1" si="5"/>
        <v>#REF!</v>
      </c>
      <c r="N42" s="5" t="e">
        <f t="shared" ca="1" si="16"/>
        <v>#N/A</v>
      </c>
      <c r="O42" s="5" t="e">
        <f t="shared" ca="1" si="17"/>
        <v>#N/A</v>
      </c>
      <c r="P42" s="41" t="e">
        <f ca="1">IF(OR(ISNA(A42),C42="Backstitch"),NA(),AVERAGEIF($C$4:$C42,"&gt;0")/100)</f>
        <v>#N/A</v>
      </c>
      <c r="Q42" s="41" t="e">
        <f t="shared" ca="1" si="6"/>
        <v>#N/A</v>
      </c>
      <c r="R42" s="43" t="e">
        <f t="shared" ca="1" si="7"/>
        <v>#N/A</v>
      </c>
      <c r="S42" s="44" t="e">
        <f t="shared" ca="1" si="8"/>
        <v>#N/A</v>
      </c>
      <c r="T42" s="5" t="e">
        <f t="shared" ca="1" si="9"/>
        <v>#N/A</v>
      </c>
      <c r="U42" s="5" t="e">
        <f t="shared" ca="1" si="10"/>
        <v>#N/A</v>
      </c>
    </row>
    <row r="43" spans="1:21">
      <c r="A43" s="6" t="e">
        <f t="shared" ca="1" si="1"/>
        <v>#N/A</v>
      </c>
      <c r="B43" s="39" t="e">
        <f t="shared" ca="1" si="0"/>
        <v>#N/A</v>
      </c>
      <c r="C43">
        <f t="array" aca="1" ref="C43" ca="1">IFERROR(INDEX(stitches, MATCH( 1, ($A43=dates)*(last_project=projects),0)),0)</f>
        <v>0</v>
      </c>
      <c r="D43" s="5" t="e">
        <f t="shared" ca="1" si="11"/>
        <v>#REF!</v>
      </c>
      <c r="E43" s="5" t="e">
        <f t="shared" ca="1" si="2"/>
        <v>#REF!</v>
      </c>
      <c r="F43" s="40" t="e">
        <f t="array" aca="1" ref="F43" ca="1">INDEX(hours,MATCH(1,($A43=dates)*(last_project=projects),0),0)</f>
        <v>#N/A</v>
      </c>
      <c r="G43" s="21" t="e">
        <f t="shared" ca="1" si="3"/>
        <v>#N/A</v>
      </c>
      <c r="H43" s="41" t="e">
        <f t="shared" ca="1" si="12"/>
        <v>#N/A</v>
      </c>
      <c r="I43" s="41" t="e">
        <f t="shared" ca="1" si="13"/>
        <v>#N/A</v>
      </c>
      <c r="J43" s="41" t="e">
        <f t="shared" ca="1" si="14"/>
        <v>#N/A</v>
      </c>
      <c r="K43" t="e">
        <f t="shared" ca="1" si="15"/>
        <v>#N/A</v>
      </c>
      <c r="L43" t="e">
        <f t="shared" ca="1" si="4"/>
        <v>#N/A</v>
      </c>
      <c r="M43" s="42" t="e">
        <f t="shared" ca="1" si="5"/>
        <v>#REF!</v>
      </c>
      <c r="N43" s="5" t="e">
        <f t="shared" ca="1" si="16"/>
        <v>#N/A</v>
      </c>
      <c r="O43" s="5" t="e">
        <f t="shared" ca="1" si="17"/>
        <v>#N/A</v>
      </c>
      <c r="P43" s="41" t="e">
        <f ca="1">IF(OR(ISNA(A43),C43="Backstitch"),NA(),AVERAGEIF($C$4:$C43,"&gt;0")/100)</f>
        <v>#N/A</v>
      </c>
      <c r="Q43" s="41" t="e">
        <f t="shared" ca="1" si="6"/>
        <v>#N/A</v>
      </c>
      <c r="R43" s="43" t="e">
        <f t="shared" ca="1" si="7"/>
        <v>#N/A</v>
      </c>
      <c r="S43" s="44" t="e">
        <f t="shared" ca="1" si="8"/>
        <v>#N/A</v>
      </c>
      <c r="T43" s="5" t="e">
        <f t="shared" ca="1" si="9"/>
        <v>#N/A</v>
      </c>
      <c r="U43" s="5" t="e">
        <f t="shared" ca="1" si="10"/>
        <v>#N/A</v>
      </c>
    </row>
    <row r="44" spans="1:21">
      <c r="A44" s="6" t="e">
        <f t="shared" ca="1" si="1"/>
        <v>#N/A</v>
      </c>
      <c r="B44" s="39" t="e">
        <f t="shared" ca="1" si="0"/>
        <v>#N/A</v>
      </c>
      <c r="C44">
        <f t="array" aca="1" ref="C44" ca="1">IFERROR(INDEX(stitches, MATCH( 1, ($A44=dates)*(last_project=projects),0)),0)</f>
        <v>0</v>
      </c>
      <c r="D44" s="5" t="e">
        <f t="shared" ca="1" si="11"/>
        <v>#REF!</v>
      </c>
      <c r="E44" s="5" t="e">
        <f t="shared" ca="1" si="2"/>
        <v>#REF!</v>
      </c>
      <c r="F44" s="40" t="e">
        <f t="array" aca="1" ref="F44" ca="1">INDEX(hours,MATCH(1,($A44=dates)*(last_project=projects),0),0)</f>
        <v>#N/A</v>
      </c>
      <c r="G44" s="21" t="e">
        <f t="shared" ca="1" si="3"/>
        <v>#N/A</v>
      </c>
      <c r="H44" s="41" t="e">
        <f t="shared" ca="1" si="12"/>
        <v>#N/A</v>
      </c>
      <c r="I44" s="41" t="e">
        <f t="shared" ca="1" si="13"/>
        <v>#N/A</v>
      </c>
      <c r="J44" s="41" t="e">
        <f t="shared" ca="1" si="14"/>
        <v>#N/A</v>
      </c>
      <c r="K44" t="e">
        <f t="shared" ca="1" si="15"/>
        <v>#N/A</v>
      </c>
      <c r="L44" t="e">
        <f t="shared" ca="1" si="4"/>
        <v>#N/A</v>
      </c>
      <c r="M44" s="42" t="e">
        <f t="shared" ca="1" si="5"/>
        <v>#REF!</v>
      </c>
      <c r="N44" s="5" t="e">
        <f t="shared" ca="1" si="16"/>
        <v>#N/A</v>
      </c>
      <c r="O44" s="5" t="e">
        <f t="shared" ca="1" si="17"/>
        <v>#N/A</v>
      </c>
      <c r="P44" s="41" t="e">
        <f ca="1">IF(OR(ISNA(A44),C44="Backstitch"),NA(),AVERAGEIF($C$4:$C44,"&gt;0")/100)</f>
        <v>#N/A</v>
      </c>
      <c r="Q44" s="41" t="e">
        <f t="shared" ca="1" si="6"/>
        <v>#N/A</v>
      </c>
      <c r="R44" s="43" t="e">
        <f t="shared" ca="1" si="7"/>
        <v>#N/A</v>
      </c>
      <c r="S44" s="44" t="e">
        <f t="shared" ca="1" si="8"/>
        <v>#N/A</v>
      </c>
      <c r="T44" s="5" t="e">
        <f t="shared" ca="1" si="9"/>
        <v>#N/A</v>
      </c>
      <c r="U44" s="5" t="e">
        <f t="shared" ca="1" si="10"/>
        <v>#N/A</v>
      </c>
    </row>
    <row r="45" spans="1:21">
      <c r="A45" s="6" t="e">
        <f t="shared" ca="1" si="1"/>
        <v>#N/A</v>
      </c>
      <c r="B45" s="39" t="e">
        <f t="shared" ca="1" si="0"/>
        <v>#N/A</v>
      </c>
      <c r="C45">
        <f t="array" aca="1" ref="C45" ca="1">IFERROR(INDEX(stitches, MATCH( 1, ($A45=dates)*(last_project=projects),0)),0)</f>
        <v>0</v>
      </c>
      <c r="D45" s="5" t="e">
        <f t="shared" ca="1" si="11"/>
        <v>#REF!</v>
      </c>
      <c r="E45" s="5" t="e">
        <f t="shared" ca="1" si="2"/>
        <v>#REF!</v>
      </c>
      <c r="F45" s="40" t="e">
        <f t="array" aca="1" ref="F45" ca="1">INDEX(hours,MATCH(1,($A45=dates)*(last_project=projects),0),0)</f>
        <v>#N/A</v>
      </c>
      <c r="G45" s="21" t="e">
        <f t="shared" ca="1" si="3"/>
        <v>#N/A</v>
      </c>
      <c r="H45" s="41" t="e">
        <f t="shared" ca="1" si="12"/>
        <v>#N/A</v>
      </c>
      <c r="I45" s="41" t="e">
        <f t="shared" ca="1" si="13"/>
        <v>#N/A</v>
      </c>
      <c r="J45" s="41" t="e">
        <f t="shared" ca="1" si="14"/>
        <v>#N/A</v>
      </c>
      <c r="K45" t="e">
        <f t="shared" ca="1" si="15"/>
        <v>#N/A</v>
      </c>
      <c r="L45" t="e">
        <f t="shared" ca="1" si="4"/>
        <v>#N/A</v>
      </c>
      <c r="M45" s="42" t="e">
        <f t="shared" ca="1" si="5"/>
        <v>#REF!</v>
      </c>
      <c r="N45" s="5" t="e">
        <f t="shared" ca="1" si="16"/>
        <v>#N/A</v>
      </c>
      <c r="O45" s="5" t="e">
        <f t="shared" ca="1" si="17"/>
        <v>#N/A</v>
      </c>
      <c r="P45" s="41" t="e">
        <f ca="1">IF(OR(ISNA(A45),C45="Backstitch"),NA(),AVERAGEIF($C$4:$C45,"&gt;0")/100)</f>
        <v>#N/A</v>
      </c>
      <c r="Q45" s="41" t="e">
        <f t="shared" ca="1" si="6"/>
        <v>#N/A</v>
      </c>
      <c r="R45" s="43" t="e">
        <f t="shared" ca="1" si="7"/>
        <v>#N/A</v>
      </c>
      <c r="S45" s="44" t="e">
        <f t="shared" ca="1" si="8"/>
        <v>#N/A</v>
      </c>
      <c r="T45" s="5" t="e">
        <f t="shared" ca="1" si="9"/>
        <v>#N/A</v>
      </c>
      <c r="U45" s="5" t="e">
        <f t="shared" ca="1" si="10"/>
        <v>#N/A</v>
      </c>
    </row>
    <row r="46" spans="1:21">
      <c r="A46" s="6" t="e">
        <f t="shared" ca="1" si="1"/>
        <v>#N/A</v>
      </c>
      <c r="B46" s="39" t="e">
        <f t="shared" ca="1" si="0"/>
        <v>#N/A</v>
      </c>
      <c r="C46">
        <f t="array" aca="1" ref="C46" ca="1">IFERROR(INDEX(stitches, MATCH( 1, ($A46=dates)*(last_project=projects),0)),0)</f>
        <v>0</v>
      </c>
      <c r="D46" s="5" t="e">
        <f t="shared" ca="1" si="11"/>
        <v>#REF!</v>
      </c>
      <c r="E46" s="5" t="e">
        <f t="shared" ca="1" si="2"/>
        <v>#REF!</v>
      </c>
      <c r="F46" s="40" t="e">
        <f t="array" aca="1" ref="F46" ca="1">INDEX(hours,MATCH(1,($A46=dates)*(last_project=projects),0),0)</f>
        <v>#N/A</v>
      </c>
      <c r="G46" s="21" t="e">
        <f t="shared" ca="1" si="3"/>
        <v>#N/A</v>
      </c>
      <c r="H46" s="41" t="e">
        <f t="shared" ca="1" si="12"/>
        <v>#N/A</v>
      </c>
      <c r="I46" s="41" t="e">
        <f t="shared" ca="1" si="13"/>
        <v>#N/A</v>
      </c>
      <c r="J46" s="41" t="e">
        <f t="shared" ca="1" si="14"/>
        <v>#N/A</v>
      </c>
      <c r="K46" t="e">
        <f t="shared" ca="1" si="15"/>
        <v>#N/A</v>
      </c>
      <c r="L46" t="e">
        <f t="shared" ca="1" si="4"/>
        <v>#N/A</v>
      </c>
      <c r="M46" s="42" t="e">
        <f t="shared" ca="1" si="5"/>
        <v>#REF!</v>
      </c>
      <c r="N46" s="5" t="e">
        <f t="shared" ca="1" si="16"/>
        <v>#N/A</v>
      </c>
      <c r="O46" s="5" t="e">
        <f t="shared" ca="1" si="17"/>
        <v>#N/A</v>
      </c>
      <c r="P46" s="41" t="e">
        <f ca="1">IF(OR(ISNA(A46),C46="Backstitch"),NA(),AVERAGEIF($C$4:$C46,"&gt;0")/100)</f>
        <v>#N/A</v>
      </c>
      <c r="Q46" s="41" t="e">
        <f t="shared" ca="1" si="6"/>
        <v>#N/A</v>
      </c>
      <c r="R46" s="43" t="e">
        <f t="shared" ca="1" si="7"/>
        <v>#N/A</v>
      </c>
      <c r="S46" s="44" t="e">
        <f t="shared" ca="1" si="8"/>
        <v>#N/A</v>
      </c>
      <c r="T46" s="5" t="e">
        <f t="shared" ca="1" si="9"/>
        <v>#N/A</v>
      </c>
      <c r="U46" s="5" t="e">
        <f t="shared" ca="1" si="10"/>
        <v>#N/A</v>
      </c>
    </row>
    <row r="47" spans="1:21">
      <c r="A47" s="6" t="e">
        <f t="shared" ca="1" si="1"/>
        <v>#N/A</v>
      </c>
      <c r="B47" s="39" t="e">
        <f t="shared" ca="1" si="0"/>
        <v>#N/A</v>
      </c>
      <c r="C47">
        <f t="array" aca="1" ref="C47" ca="1">IFERROR(INDEX(stitches, MATCH( 1, ($A47=dates)*(last_project=projects),0)),0)</f>
        <v>0</v>
      </c>
      <c r="D47" s="5" t="e">
        <f t="shared" ca="1" si="11"/>
        <v>#REF!</v>
      </c>
      <c r="E47" s="5" t="e">
        <f t="shared" ca="1" si="2"/>
        <v>#REF!</v>
      </c>
      <c r="F47" s="40" t="e">
        <f t="array" aca="1" ref="F47" ca="1">INDEX(hours,MATCH(1,($A47=dates)*(last_project=projects),0),0)</f>
        <v>#N/A</v>
      </c>
      <c r="G47" s="21" t="e">
        <f t="shared" ca="1" si="3"/>
        <v>#N/A</v>
      </c>
      <c r="H47" s="41" t="e">
        <f t="shared" ca="1" si="12"/>
        <v>#N/A</v>
      </c>
      <c r="I47" s="41" t="e">
        <f t="shared" ca="1" si="13"/>
        <v>#N/A</v>
      </c>
      <c r="J47" s="41" t="e">
        <f t="shared" ca="1" si="14"/>
        <v>#N/A</v>
      </c>
      <c r="K47" t="e">
        <f t="shared" ca="1" si="15"/>
        <v>#N/A</v>
      </c>
      <c r="L47" t="e">
        <f t="shared" ca="1" si="4"/>
        <v>#N/A</v>
      </c>
      <c r="M47" s="42" t="e">
        <f t="shared" ca="1" si="5"/>
        <v>#REF!</v>
      </c>
      <c r="N47" s="5" t="e">
        <f t="shared" ca="1" si="16"/>
        <v>#N/A</v>
      </c>
      <c r="O47" s="5" t="e">
        <f t="shared" ca="1" si="17"/>
        <v>#N/A</v>
      </c>
      <c r="P47" s="41" t="e">
        <f ca="1">IF(OR(ISNA(A47),C47="Backstitch"),NA(),AVERAGEIF($C$4:$C47,"&gt;0")/100)</f>
        <v>#N/A</v>
      </c>
      <c r="Q47" s="41" t="e">
        <f t="shared" ca="1" si="6"/>
        <v>#N/A</v>
      </c>
      <c r="R47" s="43" t="e">
        <f t="shared" ca="1" si="7"/>
        <v>#N/A</v>
      </c>
      <c r="S47" s="44" t="e">
        <f t="shared" ca="1" si="8"/>
        <v>#N/A</v>
      </c>
      <c r="T47" s="5" t="e">
        <f t="shared" ca="1" si="9"/>
        <v>#N/A</v>
      </c>
      <c r="U47" s="5" t="e">
        <f t="shared" ca="1" si="10"/>
        <v>#N/A</v>
      </c>
    </row>
    <row r="48" spans="1:21">
      <c r="A48" s="6" t="e">
        <f t="shared" ca="1" si="1"/>
        <v>#N/A</v>
      </c>
      <c r="B48" s="39" t="e">
        <f t="shared" ca="1" si="0"/>
        <v>#N/A</v>
      </c>
      <c r="C48">
        <f t="array" aca="1" ref="C48" ca="1">IFERROR(INDEX(stitches, MATCH( 1, ($A48=dates)*(last_project=projects),0)),0)</f>
        <v>0</v>
      </c>
      <c r="D48" s="5" t="e">
        <f t="shared" ca="1" si="11"/>
        <v>#REF!</v>
      </c>
      <c r="E48" s="5" t="e">
        <f t="shared" ca="1" si="2"/>
        <v>#REF!</v>
      </c>
      <c r="F48" s="40" t="e">
        <f t="array" aca="1" ref="F48" ca="1">INDEX(hours,MATCH(1,($A48=dates)*(last_project=projects),0),0)</f>
        <v>#N/A</v>
      </c>
      <c r="G48" s="21" t="e">
        <f t="shared" ca="1" si="3"/>
        <v>#N/A</v>
      </c>
      <c r="H48" s="41" t="e">
        <f t="shared" ca="1" si="12"/>
        <v>#N/A</v>
      </c>
      <c r="I48" s="41" t="e">
        <f t="shared" ca="1" si="13"/>
        <v>#N/A</v>
      </c>
      <c r="J48" s="41" t="e">
        <f t="shared" ca="1" si="14"/>
        <v>#N/A</v>
      </c>
      <c r="K48" t="e">
        <f t="shared" ca="1" si="15"/>
        <v>#N/A</v>
      </c>
      <c r="L48" t="e">
        <f t="shared" ca="1" si="4"/>
        <v>#N/A</v>
      </c>
      <c r="M48" s="42" t="e">
        <f t="shared" ca="1" si="5"/>
        <v>#REF!</v>
      </c>
      <c r="N48" s="5" t="e">
        <f t="shared" ca="1" si="16"/>
        <v>#N/A</v>
      </c>
      <c r="O48" s="5" t="e">
        <f t="shared" ca="1" si="17"/>
        <v>#N/A</v>
      </c>
      <c r="P48" s="41" t="e">
        <f ca="1">IF(OR(ISNA(A48),C48="Backstitch"),NA(),AVERAGEIF($C$4:$C48,"&gt;0")/100)</f>
        <v>#N/A</v>
      </c>
      <c r="Q48" s="41" t="e">
        <f t="shared" ca="1" si="6"/>
        <v>#N/A</v>
      </c>
      <c r="R48" s="43" t="e">
        <f t="shared" ca="1" si="7"/>
        <v>#N/A</v>
      </c>
      <c r="S48" s="44" t="e">
        <f t="shared" ca="1" si="8"/>
        <v>#N/A</v>
      </c>
      <c r="T48" s="5" t="e">
        <f t="shared" ca="1" si="9"/>
        <v>#N/A</v>
      </c>
      <c r="U48" s="5" t="e">
        <f t="shared" ca="1" si="10"/>
        <v>#N/A</v>
      </c>
    </row>
    <row r="49" spans="1:21">
      <c r="A49" s="6" t="e">
        <f t="shared" ca="1" si="1"/>
        <v>#N/A</v>
      </c>
      <c r="B49" s="39" t="e">
        <f t="shared" ca="1" si="0"/>
        <v>#N/A</v>
      </c>
      <c r="C49">
        <f t="array" aca="1" ref="C49" ca="1">IFERROR(INDEX(stitches, MATCH( 1, ($A49=dates)*(last_project=projects),0)),0)</f>
        <v>0</v>
      </c>
      <c r="D49" s="5" t="e">
        <f t="shared" ca="1" si="11"/>
        <v>#REF!</v>
      </c>
      <c r="E49" s="5" t="e">
        <f t="shared" ca="1" si="2"/>
        <v>#REF!</v>
      </c>
      <c r="F49" s="40" t="e">
        <f t="array" aca="1" ref="F49" ca="1">INDEX(hours,MATCH(1,($A49=dates)*(last_project=projects),0),0)</f>
        <v>#N/A</v>
      </c>
      <c r="G49" s="21" t="e">
        <f t="shared" ca="1" si="3"/>
        <v>#N/A</v>
      </c>
      <c r="H49" s="41" t="e">
        <f t="shared" ca="1" si="12"/>
        <v>#N/A</v>
      </c>
      <c r="I49" s="41" t="e">
        <f t="shared" ca="1" si="13"/>
        <v>#N/A</v>
      </c>
      <c r="J49" s="41" t="e">
        <f t="shared" ca="1" si="14"/>
        <v>#N/A</v>
      </c>
      <c r="K49" t="e">
        <f t="shared" ca="1" si="15"/>
        <v>#N/A</v>
      </c>
      <c r="L49" t="e">
        <f t="shared" ca="1" si="4"/>
        <v>#N/A</v>
      </c>
      <c r="M49" s="42" t="e">
        <f t="shared" ca="1" si="5"/>
        <v>#REF!</v>
      </c>
      <c r="N49" s="5" t="e">
        <f t="shared" ca="1" si="16"/>
        <v>#N/A</v>
      </c>
      <c r="O49" s="5" t="e">
        <f t="shared" ca="1" si="17"/>
        <v>#N/A</v>
      </c>
      <c r="P49" s="41" t="e">
        <f ca="1">IF(OR(ISNA(A49),C49="Backstitch"),NA(),AVERAGEIF($C$4:$C49,"&gt;0")/100)</f>
        <v>#N/A</v>
      </c>
      <c r="Q49" s="41" t="e">
        <f t="shared" ca="1" si="6"/>
        <v>#N/A</v>
      </c>
      <c r="R49" s="43" t="e">
        <f t="shared" ca="1" si="7"/>
        <v>#N/A</v>
      </c>
      <c r="S49" s="44" t="e">
        <f t="shared" ca="1" si="8"/>
        <v>#N/A</v>
      </c>
      <c r="T49" s="5" t="e">
        <f t="shared" ca="1" si="9"/>
        <v>#N/A</v>
      </c>
      <c r="U49" s="5" t="e">
        <f t="shared" ca="1" si="10"/>
        <v>#N/A</v>
      </c>
    </row>
    <row r="50" spans="1:21">
      <c r="A50" s="6" t="e">
        <f t="shared" ca="1" si="1"/>
        <v>#N/A</v>
      </c>
      <c r="B50" s="39" t="e">
        <f t="shared" ca="1" si="0"/>
        <v>#N/A</v>
      </c>
      <c r="C50">
        <f t="array" aca="1" ref="C50" ca="1">IFERROR(INDEX(stitches, MATCH( 1, ($A50=dates)*(last_project=projects),0)),0)</f>
        <v>0</v>
      </c>
      <c r="D50" s="5" t="e">
        <f t="shared" ca="1" si="11"/>
        <v>#REF!</v>
      </c>
      <c r="E50" s="5" t="e">
        <f t="shared" ca="1" si="2"/>
        <v>#REF!</v>
      </c>
      <c r="F50" s="40" t="e">
        <f t="array" aca="1" ref="F50" ca="1">INDEX(hours,MATCH(1,($A50=dates)*(last_project=projects),0),0)</f>
        <v>#N/A</v>
      </c>
      <c r="G50" s="21" t="e">
        <f t="shared" ca="1" si="3"/>
        <v>#N/A</v>
      </c>
      <c r="H50" s="41" t="e">
        <f t="shared" ca="1" si="12"/>
        <v>#N/A</v>
      </c>
      <c r="I50" s="41" t="e">
        <f t="shared" ca="1" si="13"/>
        <v>#N/A</v>
      </c>
      <c r="J50" s="41" t="e">
        <f t="shared" ca="1" si="14"/>
        <v>#N/A</v>
      </c>
      <c r="K50" t="e">
        <f t="shared" ca="1" si="15"/>
        <v>#N/A</v>
      </c>
      <c r="L50" t="e">
        <f t="shared" ca="1" si="4"/>
        <v>#N/A</v>
      </c>
      <c r="M50" s="42" t="e">
        <f t="shared" ca="1" si="5"/>
        <v>#REF!</v>
      </c>
      <c r="N50" s="5" t="e">
        <f t="shared" ca="1" si="16"/>
        <v>#N/A</v>
      </c>
      <c r="O50" s="5" t="e">
        <f t="shared" ca="1" si="17"/>
        <v>#N/A</v>
      </c>
      <c r="P50" s="41" t="e">
        <f ca="1">IF(OR(ISNA(A50),C50="Backstitch"),NA(),AVERAGEIF($C$4:$C50,"&gt;0")/100)</f>
        <v>#N/A</v>
      </c>
      <c r="Q50" s="41" t="e">
        <f t="shared" ca="1" si="6"/>
        <v>#N/A</v>
      </c>
      <c r="R50" s="43" t="e">
        <f t="shared" ca="1" si="7"/>
        <v>#N/A</v>
      </c>
      <c r="S50" s="44" t="e">
        <f t="shared" ca="1" si="8"/>
        <v>#N/A</v>
      </c>
      <c r="T50" s="5" t="e">
        <f t="shared" ca="1" si="9"/>
        <v>#N/A</v>
      </c>
      <c r="U50" s="5" t="e">
        <f t="shared" ca="1" si="10"/>
        <v>#N/A</v>
      </c>
    </row>
    <row r="51" spans="1:21">
      <c r="A51" s="6" t="e">
        <f t="shared" ca="1" si="1"/>
        <v>#N/A</v>
      </c>
      <c r="B51" s="39" t="e">
        <f t="shared" ca="1" si="0"/>
        <v>#N/A</v>
      </c>
      <c r="C51">
        <f t="array" aca="1" ref="C51" ca="1">IFERROR(INDEX(stitches, MATCH( 1, ($A51=dates)*(last_project=projects),0)),0)</f>
        <v>0</v>
      </c>
      <c r="D51" s="5" t="e">
        <f t="shared" ca="1" si="11"/>
        <v>#REF!</v>
      </c>
      <c r="E51" s="5" t="e">
        <f t="shared" ca="1" si="2"/>
        <v>#REF!</v>
      </c>
      <c r="F51" s="40" t="e">
        <f t="array" aca="1" ref="F51" ca="1">INDEX(hours,MATCH(1,($A51=dates)*(last_project=projects),0),0)</f>
        <v>#N/A</v>
      </c>
      <c r="G51" s="21" t="e">
        <f t="shared" ca="1" si="3"/>
        <v>#N/A</v>
      </c>
      <c r="H51" s="41" t="e">
        <f t="shared" ca="1" si="12"/>
        <v>#N/A</v>
      </c>
      <c r="I51" s="41" t="e">
        <f t="shared" ca="1" si="13"/>
        <v>#N/A</v>
      </c>
      <c r="J51" s="41" t="e">
        <f t="shared" ca="1" si="14"/>
        <v>#N/A</v>
      </c>
      <c r="K51" t="e">
        <f t="shared" ca="1" si="15"/>
        <v>#N/A</v>
      </c>
      <c r="L51" t="e">
        <f t="shared" ca="1" si="4"/>
        <v>#N/A</v>
      </c>
      <c r="M51" s="42" t="e">
        <f t="shared" ca="1" si="5"/>
        <v>#REF!</v>
      </c>
      <c r="N51" s="5" t="e">
        <f t="shared" ca="1" si="16"/>
        <v>#N/A</v>
      </c>
      <c r="O51" s="5" t="e">
        <f t="shared" ca="1" si="17"/>
        <v>#N/A</v>
      </c>
      <c r="P51" s="41" t="e">
        <f ca="1">IF(OR(ISNA(A51),C51="Backstitch"),NA(),AVERAGEIF($C$4:$C51,"&gt;0")/100)</f>
        <v>#N/A</v>
      </c>
      <c r="Q51" s="41" t="e">
        <f t="shared" ca="1" si="6"/>
        <v>#N/A</v>
      </c>
      <c r="R51" s="43" t="e">
        <f t="shared" ca="1" si="7"/>
        <v>#N/A</v>
      </c>
      <c r="S51" s="44" t="e">
        <f t="shared" ca="1" si="8"/>
        <v>#N/A</v>
      </c>
      <c r="T51" s="5" t="e">
        <f t="shared" ca="1" si="9"/>
        <v>#N/A</v>
      </c>
      <c r="U51" s="5" t="e">
        <f t="shared" ca="1" si="10"/>
        <v>#N/A</v>
      </c>
    </row>
    <row r="52" spans="1:21">
      <c r="A52" s="6" t="e">
        <f t="shared" ca="1" si="1"/>
        <v>#N/A</v>
      </c>
      <c r="B52" s="39" t="e">
        <f t="shared" ca="1" si="0"/>
        <v>#N/A</v>
      </c>
      <c r="C52">
        <f t="array" aca="1" ref="C52" ca="1">IFERROR(INDEX(stitches, MATCH( 1, ($A52=dates)*(last_project=projects),0)),0)</f>
        <v>0</v>
      </c>
      <c r="D52" s="5" t="e">
        <f t="shared" ca="1" si="11"/>
        <v>#REF!</v>
      </c>
      <c r="E52" s="5" t="e">
        <f t="shared" ca="1" si="2"/>
        <v>#REF!</v>
      </c>
      <c r="F52" s="40" t="e">
        <f t="array" aca="1" ref="F52" ca="1">INDEX(hours,MATCH(1,($A52=dates)*(last_project=projects),0),0)</f>
        <v>#N/A</v>
      </c>
      <c r="G52" s="21" t="e">
        <f t="shared" ca="1" si="3"/>
        <v>#N/A</v>
      </c>
      <c r="H52" s="41" t="e">
        <f t="shared" ca="1" si="12"/>
        <v>#N/A</v>
      </c>
      <c r="I52" s="41" t="e">
        <f t="shared" ca="1" si="13"/>
        <v>#N/A</v>
      </c>
      <c r="J52" s="41" t="e">
        <f t="shared" ca="1" si="14"/>
        <v>#N/A</v>
      </c>
      <c r="K52" t="e">
        <f t="shared" ca="1" si="15"/>
        <v>#N/A</v>
      </c>
      <c r="L52" t="e">
        <f t="shared" ca="1" si="4"/>
        <v>#N/A</v>
      </c>
      <c r="M52" s="42" t="e">
        <f t="shared" ca="1" si="5"/>
        <v>#REF!</v>
      </c>
      <c r="N52" s="5" t="e">
        <f t="shared" ca="1" si="16"/>
        <v>#N/A</v>
      </c>
      <c r="O52" s="5" t="e">
        <f t="shared" ca="1" si="17"/>
        <v>#N/A</v>
      </c>
      <c r="P52" s="41" t="e">
        <f ca="1">IF(OR(ISNA(A52),C52="Backstitch"),NA(),AVERAGEIF($C$4:$C52,"&gt;0")/100)</f>
        <v>#N/A</v>
      </c>
      <c r="Q52" s="41" t="e">
        <f t="shared" ca="1" si="6"/>
        <v>#N/A</v>
      </c>
      <c r="R52" s="43" t="e">
        <f t="shared" ca="1" si="7"/>
        <v>#N/A</v>
      </c>
      <c r="S52" s="44" t="e">
        <f t="shared" ca="1" si="8"/>
        <v>#N/A</v>
      </c>
      <c r="T52" s="5" t="e">
        <f t="shared" ca="1" si="9"/>
        <v>#N/A</v>
      </c>
      <c r="U52" s="5" t="e">
        <f t="shared" ca="1" si="10"/>
        <v>#N/A</v>
      </c>
    </row>
    <row r="53" spans="1:21">
      <c r="A53" s="6" t="e">
        <f t="shared" ca="1" si="1"/>
        <v>#N/A</v>
      </c>
      <c r="B53" s="39" t="e">
        <f t="shared" ca="1" si="0"/>
        <v>#N/A</v>
      </c>
      <c r="C53">
        <f t="array" aca="1" ref="C53" ca="1">IFERROR(INDEX(stitches, MATCH( 1, ($A53=dates)*(last_project=projects),0)),0)</f>
        <v>0</v>
      </c>
      <c r="D53" s="5" t="e">
        <f t="shared" ca="1" si="11"/>
        <v>#REF!</v>
      </c>
      <c r="E53" s="5" t="e">
        <f t="shared" ca="1" si="2"/>
        <v>#REF!</v>
      </c>
      <c r="F53" s="40" t="e">
        <f t="array" aca="1" ref="F53" ca="1">INDEX(hours,MATCH(1,($A53=dates)*(last_project=projects),0),0)</f>
        <v>#N/A</v>
      </c>
      <c r="G53" s="21" t="e">
        <f t="shared" ca="1" si="3"/>
        <v>#N/A</v>
      </c>
      <c r="H53" s="41" t="e">
        <f t="shared" ca="1" si="12"/>
        <v>#N/A</v>
      </c>
      <c r="I53" s="41" t="e">
        <f t="shared" ca="1" si="13"/>
        <v>#N/A</v>
      </c>
      <c r="J53" s="41" t="e">
        <f t="shared" ca="1" si="14"/>
        <v>#N/A</v>
      </c>
      <c r="K53" t="e">
        <f t="shared" ca="1" si="15"/>
        <v>#N/A</v>
      </c>
      <c r="L53" t="e">
        <f t="shared" ca="1" si="4"/>
        <v>#N/A</v>
      </c>
      <c r="M53" s="42" t="e">
        <f t="shared" ca="1" si="5"/>
        <v>#REF!</v>
      </c>
      <c r="N53" s="5" t="e">
        <f t="shared" ca="1" si="16"/>
        <v>#N/A</v>
      </c>
      <c r="O53" s="5" t="e">
        <f t="shared" ca="1" si="17"/>
        <v>#N/A</v>
      </c>
      <c r="P53" s="41" t="e">
        <f ca="1">IF(OR(ISNA(A53),C53="Backstitch"),NA(),AVERAGEIF($C$4:$C53,"&gt;0")/100)</f>
        <v>#N/A</v>
      </c>
      <c r="Q53" s="41" t="e">
        <f t="shared" ca="1" si="6"/>
        <v>#N/A</v>
      </c>
      <c r="R53" s="43" t="e">
        <f t="shared" ca="1" si="7"/>
        <v>#N/A</v>
      </c>
      <c r="S53" s="44" t="e">
        <f t="shared" ca="1" si="8"/>
        <v>#N/A</v>
      </c>
      <c r="T53" s="5" t="e">
        <f t="shared" ca="1" si="9"/>
        <v>#N/A</v>
      </c>
      <c r="U53" s="5" t="e">
        <f t="shared" ca="1" si="10"/>
        <v>#N/A</v>
      </c>
    </row>
    <row r="54" spans="1:21">
      <c r="A54" s="6" t="e">
        <f t="shared" ca="1" si="1"/>
        <v>#N/A</v>
      </c>
      <c r="B54" s="39" t="e">
        <f t="shared" ca="1" si="0"/>
        <v>#N/A</v>
      </c>
      <c r="C54">
        <f t="array" aca="1" ref="C54" ca="1">IFERROR(INDEX(stitches, MATCH( 1, ($A54=dates)*(last_project=projects),0)),0)</f>
        <v>0</v>
      </c>
      <c r="D54" s="5" t="e">
        <f t="shared" ca="1" si="11"/>
        <v>#REF!</v>
      </c>
      <c r="E54" s="5" t="e">
        <f t="shared" ca="1" si="2"/>
        <v>#REF!</v>
      </c>
      <c r="F54" s="40" t="e">
        <f t="array" aca="1" ref="F54" ca="1">INDEX(hours,MATCH(1,($A54=dates)*(last_project=projects),0),0)</f>
        <v>#N/A</v>
      </c>
      <c r="G54" s="21" t="e">
        <f t="shared" ca="1" si="3"/>
        <v>#N/A</v>
      </c>
      <c r="H54" s="41" t="e">
        <f t="shared" ca="1" si="12"/>
        <v>#N/A</v>
      </c>
      <c r="I54" s="41" t="e">
        <f t="shared" ca="1" si="13"/>
        <v>#N/A</v>
      </c>
      <c r="J54" s="41" t="e">
        <f t="shared" ca="1" si="14"/>
        <v>#N/A</v>
      </c>
      <c r="K54" t="e">
        <f t="shared" ca="1" si="15"/>
        <v>#N/A</v>
      </c>
      <c r="L54" t="e">
        <f t="shared" ca="1" si="4"/>
        <v>#N/A</v>
      </c>
      <c r="M54" s="42" t="e">
        <f t="shared" ca="1" si="5"/>
        <v>#REF!</v>
      </c>
      <c r="N54" s="5" t="e">
        <f t="shared" ca="1" si="16"/>
        <v>#N/A</v>
      </c>
      <c r="O54" s="5" t="e">
        <f t="shared" ca="1" si="17"/>
        <v>#N/A</v>
      </c>
      <c r="P54" s="41" t="e">
        <f ca="1">IF(OR(ISNA(A54),C54="Backstitch"),NA(),AVERAGEIF($C$4:$C54,"&gt;0")/100)</f>
        <v>#N/A</v>
      </c>
      <c r="Q54" s="41" t="e">
        <f t="shared" ca="1" si="6"/>
        <v>#N/A</v>
      </c>
      <c r="R54" s="43" t="e">
        <f t="shared" ca="1" si="7"/>
        <v>#N/A</v>
      </c>
      <c r="S54" s="44" t="e">
        <f t="shared" ca="1" si="8"/>
        <v>#N/A</v>
      </c>
      <c r="T54" s="5" t="e">
        <f t="shared" ca="1" si="9"/>
        <v>#N/A</v>
      </c>
      <c r="U54" s="5" t="e">
        <f t="shared" ca="1" si="10"/>
        <v>#N/A</v>
      </c>
    </row>
    <row r="55" spans="1:21">
      <c r="A55" s="6" t="e">
        <f t="shared" ca="1" si="1"/>
        <v>#N/A</v>
      </c>
      <c r="B55" s="39" t="e">
        <f t="shared" ca="1" si="0"/>
        <v>#N/A</v>
      </c>
      <c r="C55">
        <f t="array" aca="1" ref="C55" ca="1">IFERROR(INDEX(stitches, MATCH( 1, ($A55=dates)*(last_project=projects),0)),0)</f>
        <v>0</v>
      </c>
      <c r="D55" s="5" t="e">
        <f t="shared" ca="1" si="11"/>
        <v>#REF!</v>
      </c>
      <c r="E55" s="5" t="e">
        <f t="shared" ca="1" si="2"/>
        <v>#REF!</v>
      </c>
      <c r="F55" s="40" t="e">
        <f t="array" aca="1" ref="F55" ca="1">INDEX(hours,MATCH(1,($A55=dates)*(last_project=projects),0),0)</f>
        <v>#N/A</v>
      </c>
      <c r="G55" s="21" t="e">
        <f t="shared" ca="1" si="3"/>
        <v>#N/A</v>
      </c>
      <c r="H55" s="41" t="e">
        <f t="shared" ca="1" si="12"/>
        <v>#N/A</v>
      </c>
      <c r="I55" s="41" t="e">
        <f t="shared" ca="1" si="13"/>
        <v>#N/A</v>
      </c>
      <c r="J55" s="41" t="e">
        <f t="shared" ca="1" si="14"/>
        <v>#N/A</v>
      </c>
      <c r="K55" t="e">
        <f t="shared" ca="1" si="15"/>
        <v>#N/A</v>
      </c>
      <c r="L55" t="e">
        <f t="shared" ca="1" si="4"/>
        <v>#N/A</v>
      </c>
      <c r="M55" s="42" t="e">
        <f t="shared" ca="1" si="5"/>
        <v>#REF!</v>
      </c>
      <c r="N55" s="5" t="e">
        <f t="shared" ca="1" si="16"/>
        <v>#N/A</v>
      </c>
      <c r="O55" s="5" t="e">
        <f t="shared" ca="1" si="17"/>
        <v>#N/A</v>
      </c>
      <c r="P55" s="41" t="e">
        <f ca="1">IF(OR(ISNA(A55),C55="Backstitch"),NA(),AVERAGEIF($C$4:$C55,"&gt;0")/100)</f>
        <v>#N/A</v>
      </c>
      <c r="Q55" s="41" t="e">
        <f t="shared" ca="1" si="6"/>
        <v>#N/A</v>
      </c>
      <c r="R55" s="43" t="e">
        <f t="shared" ca="1" si="7"/>
        <v>#N/A</v>
      </c>
      <c r="S55" s="44" t="e">
        <f t="shared" ca="1" si="8"/>
        <v>#N/A</v>
      </c>
      <c r="T55" s="5" t="e">
        <f t="shared" ca="1" si="9"/>
        <v>#N/A</v>
      </c>
      <c r="U55" s="5" t="e">
        <f t="shared" ca="1" si="10"/>
        <v>#N/A</v>
      </c>
    </row>
    <row r="56" spans="1:21">
      <c r="A56" s="6" t="e">
        <f t="shared" ca="1" si="1"/>
        <v>#N/A</v>
      </c>
      <c r="B56" s="39" t="e">
        <f t="shared" ca="1" si="0"/>
        <v>#N/A</v>
      </c>
      <c r="C56">
        <f t="array" aca="1" ref="C56" ca="1">IFERROR(INDEX(stitches, MATCH( 1, ($A56=dates)*(last_project=projects),0)),0)</f>
        <v>0</v>
      </c>
      <c r="D56" s="5" t="e">
        <f t="shared" ca="1" si="11"/>
        <v>#REF!</v>
      </c>
      <c r="E56" s="5" t="e">
        <f t="shared" ca="1" si="2"/>
        <v>#REF!</v>
      </c>
      <c r="F56" s="40" t="e">
        <f t="array" aca="1" ref="F56" ca="1">INDEX(hours,MATCH(1,($A56=dates)*(last_project=projects),0),0)</f>
        <v>#N/A</v>
      </c>
      <c r="G56" s="21" t="e">
        <f t="shared" ca="1" si="3"/>
        <v>#N/A</v>
      </c>
      <c r="H56" s="41" t="e">
        <f t="shared" ca="1" si="12"/>
        <v>#N/A</v>
      </c>
      <c r="I56" s="41" t="e">
        <f t="shared" ca="1" si="13"/>
        <v>#N/A</v>
      </c>
      <c r="J56" s="41" t="e">
        <f t="shared" ca="1" si="14"/>
        <v>#N/A</v>
      </c>
      <c r="K56" t="e">
        <f t="shared" ca="1" si="15"/>
        <v>#N/A</v>
      </c>
      <c r="L56" t="e">
        <f t="shared" ca="1" si="4"/>
        <v>#N/A</v>
      </c>
      <c r="M56" s="42" t="e">
        <f t="shared" ca="1" si="5"/>
        <v>#REF!</v>
      </c>
      <c r="N56" s="5" t="e">
        <f t="shared" ca="1" si="16"/>
        <v>#N/A</v>
      </c>
      <c r="O56" s="5" t="e">
        <f t="shared" ca="1" si="17"/>
        <v>#N/A</v>
      </c>
      <c r="P56" s="41" t="e">
        <f ca="1">IF(OR(ISNA(A56),C56="Backstitch"),NA(),AVERAGEIF($C$4:$C56,"&gt;0")/100)</f>
        <v>#N/A</v>
      </c>
      <c r="Q56" s="41" t="e">
        <f t="shared" ca="1" si="6"/>
        <v>#N/A</v>
      </c>
      <c r="R56" s="43" t="e">
        <f t="shared" ca="1" si="7"/>
        <v>#N/A</v>
      </c>
      <c r="S56" s="44" t="e">
        <f t="shared" ca="1" si="8"/>
        <v>#N/A</v>
      </c>
      <c r="T56" s="5" t="e">
        <f t="shared" ca="1" si="9"/>
        <v>#N/A</v>
      </c>
      <c r="U56" s="5" t="e">
        <f t="shared" ca="1" si="10"/>
        <v>#N/A</v>
      </c>
    </row>
    <row r="57" spans="1:21">
      <c r="A57" s="6" t="e">
        <f t="shared" ca="1" si="1"/>
        <v>#N/A</v>
      </c>
      <c r="B57" s="39" t="e">
        <f t="shared" ca="1" si="0"/>
        <v>#N/A</v>
      </c>
      <c r="C57">
        <f t="array" aca="1" ref="C57" ca="1">IFERROR(INDEX(stitches, MATCH( 1, ($A57=dates)*(last_project=projects),0)),0)</f>
        <v>0</v>
      </c>
      <c r="D57" s="5" t="e">
        <f t="shared" ca="1" si="11"/>
        <v>#REF!</v>
      </c>
      <c r="E57" s="5" t="e">
        <f t="shared" ca="1" si="2"/>
        <v>#REF!</v>
      </c>
      <c r="F57" s="40" t="e">
        <f t="array" aca="1" ref="F57" ca="1">INDEX(hours,MATCH(1,($A57=dates)*(last_project=projects),0),0)</f>
        <v>#N/A</v>
      </c>
      <c r="G57" s="21" t="e">
        <f t="shared" ca="1" si="3"/>
        <v>#N/A</v>
      </c>
      <c r="H57" s="41" t="e">
        <f t="shared" ca="1" si="12"/>
        <v>#N/A</v>
      </c>
      <c r="I57" s="41" t="e">
        <f t="shared" ca="1" si="13"/>
        <v>#N/A</v>
      </c>
      <c r="J57" s="41" t="e">
        <f t="shared" ca="1" si="14"/>
        <v>#N/A</v>
      </c>
      <c r="K57" t="e">
        <f t="shared" ca="1" si="15"/>
        <v>#N/A</v>
      </c>
      <c r="L57" t="e">
        <f t="shared" ca="1" si="4"/>
        <v>#N/A</v>
      </c>
      <c r="M57" s="42" t="e">
        <f t="shared" ca="1" si="5"/>
        <v>#REF!</v>
      </c>
      <c r="N57" s="5" t="e">
        <f t="shared" ca="1" si="16"/>
        <v>#N/A</v>
      </c>
      <c r="O57" s="5" t="e">
        <f t="shared" ca="1" si="17"/>
        <v>#N/A</v>
      </c>
      <c r="P57" s="41" t="e">
        <f ca="1">IF(OR(ISNA(A57),C57="Backstitch"),NA(),AVERAGEIF($C$4:$C57,"&gt;0")/100)</f>
        <v>#N/A</v>
      </c>
      <c r="Q57" s="41" t="e">
        <f t="shared" ca="1" si="6"/>
        <v>#N/A</v>
      </c>
      <c r="R57" s="43" t="e">
        <f t="shared" ca="1" si="7"/>
        <v>#N/A</v>
      </c>
      <c r="S57" s="44" t="e">
        <f t="shared" ca="1" si="8"/>
        <v>#N/A</v>
      </c>
      <c r="T57" s="5" t="e">
        <f t="shared" ca="1" si="9"/>
        <v>#N/A</v>
      </c>
      <c r="U57" s="5" t="e">
        <f t="shared" ca="1" si="10"/>
        <v>#N/A</v>
      </c>
    </row>
    <row r="58" spans="1:21">
      <c r="A58" s="6" t="e">
        <f t="shared" ca="1" si="1"/>
        <v>#N/A</v>
      </c>
      <c r="B58" s="39" t="e">
        <f t="shared" ca="1" si="0"/>
        <v>#N/A</v>
      </c>
      <c r="C58">
        <f t="array" aca="1" ref="C58" ca="1">IFERROR(INDEX(stitches, MATCH( 1, ($A58=dates)*(last_project=projects),0)),0)</f>
        <v>0</v>
      </c>
      <c r="D58" s="5" t="e">
        <f t="shared" ca="1" si="11"/>
        <v>#REF!</v>
      </c>
      <c r="E58" s="5" t="e">
        <f t="shared" ca="1" si="2"/>
        <v>#REF!</v>
      </c>
      <c r="F58" s="40" t="e">
        <f t="array" aca="1" ref="F58" ca="1">INDEX(hours,MATCH(1,($A58=dates)*(last_project=projects),0),0)</f>
        <v>#N/A</v>
      </c>
      <c r="G58" s="21" t="e">
        <f t="shared" ca="1" si="3"/>
        <v>#N/A</v>
      </c>
      <c r="H58" s="41" t="e">
        <f t="shared" ca="1" si="12"/>
        <v>#N/A</v>
      </c>
      <c r="I58" s="41" t="e">
        <f t="shared" ca="1" si="13"/>
        <v>#N/A</v>
      </c>
      <c r="J58" s="41" t="e">
        <f t="shared" ca="1" si="14"/>
        <v>#N/A</v>
      </c>
      <c r="K58" t="e">
        <f t="shared" ca="1" si="15"/>
        <v>#N/A</v>
      </c>
      <c r="L58" t="e">
        <f t="shared" ca="1" si="4"/>
        <v>#N/A</v>
      </c>
      <c r="M58" s="42" t="e">
        <f t="shared" ca="1" si="5"/>
        <v>#REF!</v>
      </c>
      <c r="N58" s="5" t="e">
        <f t="shared" ca="1" si="16"/>
        <v>#N/A</v>
      </c>
      <c r="O58" s="5" t="e">
        <f t="shared" ca="1" si="17"/>
        <v>#N/A</v>
      </c>
      <c r="P58" s="41" t="e">
        <f ca="1">IF(OR(ISNA(A58),C58="Backstitch"),NA(),AVERAGEIF($C$4:$C58,"&gt;0")/100)</f>
        <v>#N/A</v>
      </c>
      <c r="Q58" s="41" t="e">
        <f t="shared" ca="1" si="6"/>
        <v>#N/A</v>
      </c>
      <c r="R58" s="43" t="e">
        <f t="shared" ca="1" si="7"/>
        <v>#N/A</v>
      </c>
      <c r="S58" s="44" t="e">
        <f t="shared" ca="1" si="8"/>
        <v>#N/A</v>
      </c>
      <c r="T58" s="5" t="e">
        <f t="shared" ca="1" si="9"/>
        <v>#N/A</v>
      </c>
      <c r="U58" s="5" t="e">
        <f t="shared" ca="1" si="10"/>
        <v>#N/A</v>
      </c>
    </row>
    <row r="59" spans="1:21">
      <c r="A59" s="6" t="e">
        <f t="shared" ca="1" si="1"/>
        <v>#N/A</v>
      </c>
      <c r="B59" s="39" t="e">
        <f t="shared" ca="1" si="0"/>
        <v>#N/A</v>
      </c>
      <c r="C59">
        <f t="array" aca="1" ref="C59" ca="1">IFERROR(INDEX(stitches, MATCH( 1, ($A59=dates)*(last_project=projects),0)),0)</f>
        <v>0</v>
      </c>
      <c r="D59" s="5" t="e">
        <f t="shared" ca="1" si="11"/>
        <v>#REF!</v>
      </c>
      <c r="E59" s="5" t="e">
        <f t="shared" ca="1" si="2"/>
        <v>#REF!</v>
      </c>
      <c r="F59" s="40" t="e">
        <f t="array" aca="1" ref="F59" ca="1">INDEX(hours,MATCH(1,($A59=dates)*(last_project=projects),0),0)</f>
        <v>#N/A</v>
      </c>
      <c r="G59" s="21" t="e">
        <f t="shared" ca="1" si="3"/>
        <v>#N/A</v>
      </c>
      <c r="H59" s="41" t="e">
        <f t="shared" ca="1" si="12"/>
        <v>#N/A</v>
      </c>
      <c r="I59" s="41" t="e">
        <f t="shared" ca="1" si="13"/>
        <v>#N/A</v>
      </c>
      <c r="J59" s="41" t="e">
        <f t="shared" ca="1" si="14"/>
        <v>#N/A</v>
      </c>
      <c r="K59" t="e">
        <f t="shared" ca="1" si="15"/>
        <v>#N/A</v>
      </c>
      <c r="L59" t="e">
        <f t="shared" ca="1" si="4"/>
        <v>#N/A</v>
      </c>
      <c r="M59" s="42" t="e">
        <f t="shared" ca="1" si="5"/>
        <v>#REF!</v>
      </c>
      <c r="N59" s="5" t="e">
        <f t="shared" ca="1" si="16"/>
        <v>#N/A</v>
      </c>
      <c r="O59" s="5" t="e">
        <f t="shared" ca="1" si="17"/>
        <v>#N/A</v>
      </c>
      <c r="P59" s="41" t="e">
        <f ca="1">IF(OR(ISNA(A59),C59="Backstitch"),NA(),AVERAGEIF($C$4:$C59,"&gt;0")/100)</f>
        <v>#N/A</v>
      </c>
      <c r="Q59" s="41" t="e">
        <f t="shared" ca="1" si="6"/>
        <v>#N/A</v>
      </c>
      <c r="R59" s="43" t="e">
        <f t="shared" ca="1" si="7"/>
        <v>#N/A</v>
      </c>
      <c r="S59" s="44" t="e">
        <f t="shared" ca="1" si="8"/>
        <v>#N/A</v>
      </c>
      <c r="T59" s="5" t="e">
        <f t="shared" ca="1" si="9"/>
        <v>#N/A</v>
      </c>
      <c r="U59" s="5" t="e">
        <f t="shared" ca="1" si="10"/>
        <v>#N/A</v>
      </c>
    </row>
    <row r="60" spans="1:21">
      <c r="A60" s="6" t="e">
        <f t="shared" ca="1" si="1"/>
        <v>#N/A</v>
      </c>
      <c r="B60" s="39" t="e">
        <f t="shared" ca="1" si="0"/>
        <v>#N/A</v>
      </c>
      <c r="C60">
        <f t="array" aca="1" ref="C60" ca="1">IFERROR(INDEX(stitches, MATCH( 1, ($A60=dates)*(last_project=projects),0)),0)</f>
        <v>0</v>
      </c>
      <c r="D60" s="5" t="e">
        <f t="shared" ca="1" si="11"/>
        <v>#REF!</v>
      </c>
      <c r="E60" s="5" t="e">
        <f t="shared" ca="1" si="2"/>
        <v>#REF!</v>
      </c>
      <c r="F60" s="40" t="e">
        <f t="array" aca="1" ref="F60" ca="1">INDEX(hours,MATCH(1,($A60=dates)*(last_project=projects),0),0)</f>
        <v>#N/A</v>
      </c>
      <c r="G60" s="21" t="e">
        <f t="shared" ca="1" si="3"/>
        <v>#N/A</v>
      </c>
      <c r="H60" s="41" t="e">
        <f t="shared" ca="1" si="12"/>
        <v>#N/A</v>
      </c>
      <c r="I60" s="41" t="e">
        <f t="shared" ca="1" si="13"/>
        <v>#N/A</v>
      </c>
      <c r="J60" s="41" t="e">
        <f t="shared" ca="1" si="14"/>
        <v>#N/A</v>
      </c>
      <c r="K60" t="e">
        <f t="shared" ca="1" si="15"/>
        <v>#N/A</v>
      </c>
      <c r="L60" t="e">
        <f t="shared" ca="1" si="4"/>
        <v>#N/A</v>
      </c>
      <c r="M60" s="42" t="e">
        <f t="shared" ca="1" si="5"/>
        <v>#REF!</v>
      </c>
      <c r="N60" s="5" t="e">
        <f t="shared" ca="1" si="16"/>
        <v>#N/A</v>
      </c>
      <c r="O60" s="5" t="e">
        <f t="shared" ca="1" si="17"/>
        <v>#N/A</v>
      </c>
      <c r="P60" s="41" t="e">
        <f ca="1">IF(OR(ISNA(A60),C60="Backstitch"),NA(),AVERAGEIF($C$4:$C60,"&gt;0")/100)</f>
        <v>#N/A</v>
      </c>
      <c r="Q60" s="41" t="e">
        <f t="shared" ca="1" si="6"/>
        <v>#N/A</v>
      </c>
      <c r="R60" s="43" t="e">
        <f t="shared" ca="1" si="7"/>
        <v>#N/A</v>
      </c>
      <c r="S60" s="44" t="e">
        <f t="shared" ca="1" si="8"/>
        <v>#N/A</v>
      </c>
      <c r="T60" s="5" t="e">
        <f t="shared" ca="1" si="9"/>
        <v>#N/A</v>
      </c>
      <c r="U60" s="5" t="e">
        <f t="shared" ca="1" si="10"/>
        <v>#N/A</v>
      </c>
    </row>
    <row r="61" spans="1:21">
      <c r="A61" s="6" t="e">
        <f t="shared" ca="1" si="1"/>
        <v>#N/A</v>
      </c>
      <c r="B61" s="39" t="e">
        <f t="shared" ca="1" si="0"/>
        <v>#N/A</v>
      </c>
      <c r="C61">
        <f t="array" aca="1" ref="C61" ca="1">IFERROR(INDEX(stitches, MATCH( 1, ($A61=dates)*(last_project=projects),0)),0)</f>
        <v>0</v>
      </c>
      <c r="D61" s="5" t="e">
        <f t="shared" ca="1" si="11"/>
        <v>#REF!</v>
      </c>
      <c r="E61" s="5" t="e">
        <f t="shared" ca="1" si="2"/>
        <v>#REF!</v>
      </c>
      <c r="F61" s="40" t="e">
        <f t="array" aca="1" ref="F61" ca="1">INDEX(hours,MATCH(1,($A61=dates)*(last_project=projects),0),0)</f>
        <v>#N/A</v>
      </c>
      <c r="G61" s="21" t="e">
        <f t="shared" ca="1" si="3"/>
        <v>#N/A</v>
      </c>
      <c r="H61" s="41" t="e">
        <f t="shared" ca="1" si="12"/>
        <v>#N/A</v>
      </c>
      <c r="I61" s="41" t="e">
        <f t="shared" ca="1" si="13"/>
        <v>#N/A</v>
      </c>
      <c r="J61" s="41" t="e">
        <f t="shared" ca="1" si="14"/>
        <v>#N/A</v>
      </c>
      <c r="K61" t="e">
        <f t="shared" ca="1" si="15"/>
        <v>#N/A</v>
      </c>
      <c r="L61" t="e">
        <f t="shared" ca="1" si="4"/>
        <v>#N/A</v>
      </c>
      <c r="M61" s="42" t="e">
        <f t="shared" ca="1" si="5"/>
        <v>#REF!</v>
      </c>
      <c r="N61" s="5" t="e">
        <f t="shared" ca="1" si="16"/>
        <v>#N/A</v>
      </c>
      <c r="O61" s="5" t="e">
        <f t="shared" ca="1" si="17"/>
        <v>#N/A</v>
      </c>
      <c r="P61" s="41" t="e">
        <f ca="1">IF(OR(ISNA(A61),C61="Backstitch"),NA(),AVERAGEIF($C$4:$C61,"&gt;0")/100)</f>
        <v>#N/A</v>
      </c>
      <c r="Q61" s="41" t="e">
        <f t="shared" ca="1" si="6"/>
        <v>#N/A</v>
      </c>
      <c r="R61" s="43" t="e">
        <f t="shared" ca="1" si="7"/>
        <v>#N/A</v>
      </c>
      <c r="S61" s="44" t="e">
        <f t="shared" ca="1" si="8"/>
        <v>#N/A</v>
      </c>
      <c r="T61" s="5" t="e">
        <f t="shared" ca="1" si="9"/>
        <v>#N/A</v>
      </c>
      <c r="U61" s="5" t="e">
        <f t="shared" ca="1" si="10"/>
        <v>#N/A</v>
      </c>
    </row>
    <row r="62" spans="1:21">
      <c r="A62" s="6" t="e">
        <f t="shared" ca="1" si="1"/>
        <v>#N/A</v>
      </c>
      <c r="B62" s="39" t="e">
        <f t="shared" ca="1" si="0"/>
        <v>#N/A</v>
      </c>
      <c r="C62">
        <f t="array" aca="1" ref="C62" ca="1">IFERROR(INDEX(stitches, MATCH( 1, ($A62=dates)*(last_project=projects),0)),0)</f>
        <v>0</v>
      </c>
      <c r="D62" s="5" t="e">
        <f t="shared" ca="1" si="11"/>
        <v>#REF!</v>
      </c>
      <c r="E62" s="5" t="e">
        <f t="shared" ca="1" si="2"/>
        <v>#REF!</v>
      </c>
      <c r="F62" s="40" t="e">
        <f t="array" aca="1" ref="F62" ca="1">INDEX(hours,MATCH(1,($A62=dates)*(last_project=projects),0),0)</f>
        <v>#N/A</v>
      </c>
      <c r="G62" s="21" t="e">
        <f t="shared" ca="1" si="3"/>
        <v>#N/A</v>
      </c>
      <c r="H62" s="41" t="e">
        <f t="shared" ca="1" si="12"/>
        <v>#N/A</v>
      </c>
      <c r="I62" s="41" t="e">
        <f t="shared" ca="1" si="13"/>
        <v>#N/A</v>
      </c>
      <c r="J62" s="41" t="e">
        <f t="shared" ca="1" si="14"/>
        <v>#N/A</v>
      </c>
      <c r="K62" t="e">
        <f t="shared" ca="1" si="15"/>
        <v>#N/A</v>
      </c>
      <c r="L62" t="e">
        <f t="shared" ca="1" si="4"/>
        <v>#N/A</v>
      </c>
      <c r="M62" s="42" t="e">
        <f t="shared" ca="1" si="5"/>
        <v>#REF!</v>
      </c>
      <c r="N62" s="5" t="e">
        <f t="shared" ca="1" si="16"/>
        <v>#N/A</v>
      </c>
      <c r="O62" s="5" t="e">
        <f t="shared" ca="1" si="17"/>
        <v>#N/A</v>
      </c>
      <c r="P62" s="41" t="e">
        <f ca="1">IF(OR(ISNA(A62),C62="Backstitch"),NA(),AVERAGEIF($C$4:$C62,"&gt;0")/100)</f>
        <v>#N/A</v>
      </c>
      <c r="Q62" s="41" t="e">
        <f t="shared" ca="1" si="6"/>
        <v>#N/A</v>
      </c>
      <c r="R62" s="43" t="e">
        <f t="shared" ca="1" si="7"/>
        <v>#N/A</v>
      </c>
      <c r="S62" s="44" t="e">
        <f t="shared" ca="1" si="8"/>
        <v>#N/A</v>
      </c>
      <c r="T62" s="5" t="e">
        <f t="shared" ca="1" si="9"/>
        <v>#N/A</v>
      </c>
      <c r="U62" s="5" t="e">
        <f t="shared" ca="1" si="10"/>
        <v>#N/A</v>
      </c>
    </row>
    <row r="63" spans="1:21">
      <c r="A63" s="6" t="e">
        <f t="shared" ca="1" si="1"/>
        <v>#N/A</v>
      </c>
      <c r="B63" s="39" t="e">
        <f t="shared" ca="1" si="0"/>
        <v>#N/A</v>
      </c>
      <c r="C63">
        <f t="array" aca="1" ref="C63" ca="1">IFERROR(INDEX(stitches, MATCH( 1, ($A63=dates)*(last_project=projects),0)),0)</f>
        <v>0</v>
      </c>
      <c r="D63" s="5" t="e">
        <f t="shared" ca="1" si="11"/>
        <v>#REF!</v>
      </c>
      <c r="E63" s="5" t="e">
        <f t="shared" ca="1" si="2"/>
        <v>#REF!</v>
      </c>
      <c r="F63" s="40" t="e">
        <f t="array" aca="1" ref="F63" ca="1">INDEX(hours,MATCH(1,($A63=dates)*(last_project=projects),0),0)</f>
        <v>#N/A</v>
      </c>
      <c r="G63" s="21" t="e">
        <f t="shared" ca="1" si="3"/>
        <v>#N/A</v>
      </c>
      <c r="H63" s="41" t="e">
        <f t="shared" ca="1" si="12"/>
        <v>#N/A</v>
      </c>
      <c r="I63" s="41" t="e">
        <f t="shared" ca="1" si="13"/>
        <v>#N/A</v>
      </c>
      <c r="J63" s="41" t="e">
        <f t="shared" ca="1" si="14"/>
        <v>#N/A</v>
      </c>
      <c r="K63" t="e">
        <f t="shared" ca="1" si="15"/>
        <v>#N/A</v>
      </c>
      <c r="L63" t="e">
        <f t="shared" ca="1" si="4"/>
        <v>#N/A</v>
      </c>
      <c r="M63" s="42" t="e">
        <f t="shared" ca="1" si="5"/>
        <v>#REF!</v>
      </c>
      <c r="N63" s="5" t="e">
        <f t="shared" ca="1" si="16"/>
        <v>#N/A</v>
      </c>
      <c r="O63" s="5" t="e">
        <f t="shared" ca="1" si="17"/>
        <v>#N/A</v>
      </c>
      <c r="P63" s="41" t="e">
        <f ca="1">IF(OR(ISNA(A63),C63="Backstitch"),NA(),AVERAGEIF($C$4:$C63,"&gt;0")/100)</f>
        <v>#N/A</v>
      </c>
      <c r="Q63" s="41" t="e">
        <f t="shared" ca="1" si="6"/>
        <v>#N/A</v>
      </c>
      <c r="R63" s="43" t="e">
        <f t="shared" ca="1" si="7"/>
        <v>#N/A</v>
      </c>
      <c r="S63" s="44" t="e">
        <f t="shared" ca="1" si="8"/>
        <v>#N/A</v>
      </c>
      <c r="T63" s="5" t="e">
        <f t="shared" ca="1" si="9"/>
        <v>#N/A</v>
      </c>
      <c r="U63" s="5" t="e">
        <f t="shared" ca="1" si="10"/>
        <v>#N/A</v>
      </c>
    </row>
    <row r="64" spans="1:21">
      <c r="A64" s="6" t="e">
        <f t="shared" ca="1" si="1"/>
        <v>#N/A</v>
      </c>
      <c r="B64" s="39" t="e">
        <f t="shared" ca="1" si="0"/>
        <v>#N/A</v>
      </c>
      <c r="C64">
        <f t="array" aca="1" ref="C64" ca="1">IFERROR(INDEX(stitches, MATCH( 1, ($A64=dates)*(last_project=projects),0)),0)</f>
        <v>0</v>
      </c>
      <c r="D64" s="5" t="e">
        <f t="shared" ca="1" si="11"/>
        <v>#REF!</v>
      </c>
      <c r="E64" s="5" t="e">
        <f t="shared" ca="1" si="2"/>
        <v>#REF!</v>
      </c>
      <c r="F64" s="40" t="e">
        <f t="array" aca="1" ref="F64" ca="1">INDEX(hours,MATCH(1,($A64=dates)*(last_project=projects),0),0)</f>
        <v>#N/A</v>
      </c>
      <c r="G64" s="21" t="e">
        <f t="shared" ca="1" si="3"/>
        <v>#N/A</v>
      </c>
      <c r="H64" s="41" t="e">
        <f t="shared" ca="1" si="12"/>
        <v>#N/A</v>
      </c>
      <c r="I64" s="41" t="e">
        <f t="shared" ca="1" si="13"/>
        <v>#N/A</v>
      </c>
      <c r="J64" s="41" t="e">
        <f t="shared" ca="1" si="14"/>
        <v>#N/A</v>
      </c>
      <c r="K64" t="e">
        <f t="shared" ca="1" si="15"/>
        <v>#N/A</v>
      </c>
      <c r="L64" t="e">
        <f t="shared" ca="1" si="4"/>
        <v>#N/A</v>
      </c>
      <c r="M64" s="42" t="e">
        <f t="shared" ca="1" si="5"/>
        <v>#REF!</v>
      </c>
      <c r="N64" s="5" t="e">
        <f t="shared" ca="1" si="16"/>
        <v>#N/A</v>
      </c>
      <c r="O64" s="5" t="e">
        <f t="shared" ca="1" si="17"/>
        <v>#N/A</v>
      </c>
      <c r="P64" s="41" t="e">
        <f ca="1">IF(OR(ISNA(A64),C64="Backstitch"),NA(),AVERAGEIF($C$4:$C64,"&gt;0")/100)</f>
        <v>#N/A</v>
      </c>
      <c r="Q64" s="41" t="e">
        <f t="shared" ca="1" si="6"/>
        <v>#N/A</v>
      </c>
      <c r="R64" s="43" t="e">
        <f t="shared" ca="1" si="7"/>
        <v>#N/A</v>
      </c>
      <c r="S64" s="44" t="e">
        <f t="shared" ca="1" si="8"/>
        <v>#N/A</v>
      </c>
      <c r="T64" s="5" t="e">
        <f t="shared" ca="1" si="9"/>
        <v>#N/A</v>
      </c>
      <c r="U64" s="5" t="e">
        <f t="shared" ca="1" si="10"/>
        <v>#N/A</v>
      </c>
    </row>
    <row r="65" spans="1:21">
      <c r="A65" s="6" t="e">
        <f t="shared" ca="1" si="1"/>
        <v>#N/A</v>
      </c>
      <c r="B65" s="39" t="e">
        <f t="shared" ca="1" si="0"/>
        <v>#N/A</v>
      </c>
      <c r="C65">
        <f t="array" aca="1" ref="C65" ca="1">IFERROR(INDEX(stitches, MATCH( 1, ($A65=dates)*(last_project=projects),0)),0)</f>
        <v>0</v>
      </c>
      <c r="D65" s="5" t="e">
        <f t="shared" ca="1" si="11"/>
        <v>#REF!</v>
      </c>
      <c r="E65" s="5" t="e">
        <f t="shared" ca="1" si="2"/>
        <v>#REF!</v>
      </c>
      <c r="F65" s="40" t="e">
        <f t="array" aca="1" ref="F65" ca="1">INDEX(hours,MATCH(1,($A65=dates)*(last_project=projects),0),0)</f>
        <v>#N/A</v>
      </c>
      <c r="G65" s="21" t="e">
        <f t="shared" ca="1" si="3"/>
        <v>#N/A</v>
      </c>
      <c r="H65" s="41" t="e">
        <f t="shared" ca="1" si="12"/>
        <v>#N/A</v>
      </c>
      <c r="I65" s="41" t="e">
        <f t="shared" ca="1" si="13"/>
        <v>#N/A</v>
      </c>
      <c r="J65" s="41" t="e">
        <f t="shared" ca="1" si="14"/>
        <v>#N/A</v>
      </c>
      <c r="K65" t="e">
        <f t="shared" ca="1" si="15"/>
        <v>#N/A</v>
      </c>
      <c r="L65" t="e">
        <f t="shared" ca="1" si="4"/>
        <v>#N/A</v>
      </c>
      <c r="M65" s="42" t="e">
        <f t="shared" ca="1" si="5"/>
        <v>#REF!</v>
      </c>
      <c r="N65" s="5" t="e">
        <f t="shared" ca="1" si="16"/>
        <v>#N/A</v>
      </c>
      <c r="O65" s="5" t="e">
        <f t="shared" ca="1" si="17"/>
        <v>#N/A</v>
      </c>
      <c r="P65" s="41" t="e">
        <f ca="1">IF(OR(ISNA(A65),C65="Backstitch"),NA(),AVERAGEIF($C$4:$C65,"&gt;0")/100)</f>
        <v>#N/A</v>
      </c>
      <c r="Q65" s="41" t="e">
        <f t="shared" ca="1" si="6"/>
        <v>#N/A</v>
      </c>
      <c r="R65" s="43" t="e">
        <f t="shared" ca="1" si="7"/>
        <v>#N/A</v>
      </c>
      <c r="S65" s="44" t="e">
        <f t="shared" ca="1" si="8"/>
        <v>#N/A</v>
      </c>
      <c r="T65" s="5" t="e">
        <f t="shared" ca="1" si="9"/>
        <v>#N/A</v>
      </c>
      <c r="U65" s="5" t="e">
        <f t="shared" ca="1" si="10"/>
        <v>#N/A</v>
      </c>
    </row>
    <row r="66" spans="1:21">
      <c r="A66" s="6" t="e">
        <f t="shared" ca="1" si="1"/>
        <v>#N/A</v>
      </c>
      <c r="B66" s="39" t="e">
        <f t="shared" ca="1" si="0"/>
        <v>#N/A</v>
      </c>
      <c r="C66">
        <f t="array" aca="1" ref="C66" ca="1">IFERROR(INDEX(stitches, MATCH( 1, ($A66=dates)*(last_project=projects),0)),0)</f>
        <v>0</v>
      </c>
      <c r="D66" s="5" t="e">
        <f t="shared" ca="1" si="11"/>
        <v>#REF!</v>
      </c>
      <c r="E66" s="5" t="e">
        <f t="shared" ca="1" si="2"/>
        <v>#REF!</v>
      </c>
      <c r="F66" s="40" t="e">
        <f t="array" aca="1" ref="F66" ca="1">INDEX(hours,MATCH(1,($A66=dates)*(last_project=projects),0),0)</f>
        <v>#N/A</v>
      </c>
      <c r="G66" s="21" t="e">
        <f t="shared" ca="1" si="3"/>
        <v>#N/A</v>
      </c>
      <c r="H66" s="41" t="e">
        <f t="shared" ca="1" si="12"/>
        <v>#N/A</v>
      </c>
      <c r="I66" s="41" t="e">
        <f t="shared" ca="1" si="13"/>
        <v>#N/A</v>
      </c>
      <c r="J66" s="41" t="e">
        <f t="shared" ca="1" si="14"/>
        <v>#N/A</v>
      </c>
      <c r="K66" t="e">
        <f t="shared" ca="1" si="15"/>
        <v>#N/A</v>
      </c>
      <c r="L66" t="e">
        <f t="shared" ca="1" si="4"/>
        <v>#N/A</v>
      </c>
      <c r="M66" s="42" t="e">
        <f t="shared" ca="1" si="5"/>
        <v>#REF!</v>
      </c>
      <c r="N66" s="5" t="e">
        <f t="shared" ca="1" si="16"/>
        <v>#N/A</v>
      </c>
      <c r="O66" s="5" t="e">
        <f t="shared" ca="1" si="17"/>
        <v>#N/A</v>
      </c>
      <c r="P66" s="41" t="e">
        <f ca="1">IF(OR(ISNA(A66),C66="Backstitch"),NA(),AVERAGEIF($C$4:$C66,"&gt;0")/100)</f>
        <v>#N/A</v>
      </c>
      <c r="Q66" s="41" t="e">
        <f t="shared" ca="1" si="6"/>
        <v>#N/A</v>
      </c>
      <c r="R66" s="43" t="e">
        <f t="shared" ca="1" si="7"/>
        <v>#N/A</v>
      </c>
      <c r="S66" s="44" t="e">
        <f t="shared" ca="1" si="8"/>
        <v>#N/A</v>
      </c>
      <c r="T66" s="5" t="e">
        <f t="shared" ca="1" si="9"/>
        <v>#N/A</v>
      </c>
      <c r="U66" s="5" t="e">
        <f t="shared" ca="1" si="10"/>
        <v>#N/A</v>
      </c>
    </row>
    <row r="67" spans="1:21">
      <c r="A67" s="6" t="e">
        <f t="shared" ca="1" si="1"/>
        <v>#N/A</v>
      </c>
      <c r="B67" s="39" t="e">
        <f t="shared" ref="B67:B130" ca="1" si="18">TEXT(A67,"ddd")</f>
        <v>#N/A</v>
      </c>
      <c r="C67">
        <f t="array" aca="1" ref="C67" ca="1">IFERROR(INDEX(stitches, MATCH( 1, ($A67=dates)*(last_project=projects),0)),0)</f>
        <v>0</v>
      </c>
      <c r="D67" s="5" t="e">
        <f t="shared" ca="1" si="11"/>
        <v>#REF!</v>
      </c>
      <c r="E67" s="5" t="e">
        <f t="shared" ca="1" si="2"/>
        <v>#REF!</v>
      </c>
      <c r="F67" s="40" t="e">
        <f t="array" aca="1" ref="F67" ca="1">INDEX(hours,MATCH(1,($A67=dates)*(last_project=projects),0),0)</f>
        <v>#N/A</v>
      </c>
      <c r="G67" s="21" t="e">
        <f t="shared" ca="1" si="3"/>
        <v>#N/A</v>
      </c>
      <c r="H67" s="41" t="e">
        <f t="shared" ca="1" si="12"/>
        <v>#N/A</v>
      </c>
      <c r="I67" s="41" t="e">
        <f t="shared" ca="1" si="13"/>
        <v>#N/A</v>
      </c>
      <c r="J67" s="41" t="e">
        <f t="shared" ca="1" si="14"/>
        <v>#N/A</v>
      </c>
      <c r="K67" t="e">
        <f t="shared" ca="1" si="15"/>
        <v>#N/A</v>
      </c>
      <c r="L67" t="e">
        <f t="shared" ca="1" si="4"/>
        <v>#N/A</v>
      </c>
      <c r="M67" s="42" t="e">
        <f t="shared" ca="1" si="5"/>
        <v>#REF!</v>
      </c>
      <c r="N67" s="5" t="e">
        <f t="shared" ca="1" si="16"/>
        <v>#N/A</v>
      </c>
      <c r="O67" s="5" t="e">
        <f t="shared" ca="1" si="17"/>
        <v>#N/A</v>
      </c>
      <c r="P67" s="41" t="e">
        <f ca="1">IF(OR(ISNA(A67),C67="Backstitch"),NA(),AVERAGEIF($C$4:$C67,"&gt;0")/100)</f>
        <v>#N/A</v>
      </c>
      <c r="Q67" s="41" t="e">
        <f t="shared" ca="1" si="6"/>
        <v>#N/A</v>
      </c>
      <c r="R67" s="43" t="e">
        <f t="shared" ca="1" si="7"/>
        <v>#N/A</v>
      </c>
      <c r="S67" s="44" t="e">
        <f t="shared" ca="1" si="8"/>
        <v>#N/A</v>
      </c>
      <c r="T67" s="5" t="e">
        <f t="shared" ca="1" si="9"/>
        <v>#N/A</v>
      </c>
      <c r="U67" s="5" t="e">
        <f t="shared" ca="1" si="10"/>
        <v>#N/A</v>
      </c>
    </row>
    <row r="68" spans="1:21">
      <c r="A68" s="6" t="e">
        <f t="shared" ref="A68:A131" ca="1" si="19">IF(A67+1&lt;=last_stitching_log_date,A67+1,NA())</f>
        <v>#N/A</v>
      </c>
      <c r="B68" s="39" t="e">
        <f t="shared" ca="1" si="18"/>
        <v>#N/A</v>
      </c>
      <c r="C68">
        <f t="array" aca="1" ref="C68" ca="1">IFERROR(INDEX(stitches, MATCH( 1, ($A68=dates)*(last_project=projects),0)),0)</f>
        <v>0</v>
      </c>
      <c r="D68" s="5" t="e">
        <f t="shared" ca="1" si="11"/>
        <v>#REF!</v>
      </c>
      <c r="E68" s="5" t="e">
        <f t="shared" ref="E68:E131" ca="1" si="20">IF(C68="Backstitch",E67,IF(ISNA(D68),NA(),E67-C68))</f>
        <v>#REF!</v>
      </c>
      <c r="F68" s="40" t="e">
        <f t="array" aca="1" ref="F68" ca="1">INDEX(hours,MATCH(1,($A68=dates)*(last_project=projects),0),0)</f>
        <v>#N/A</v>
      </c>
      <c r="G68" s="21" t="e">
        <f t="shared" ref="G68:G131" ca="1" si="21">IF(AND(C68&lt;&gt;0,F68&lt;&gt;0),C68/(F68*1440),NA())</f>
        <v>#N/A</v>
      </c>
      <c r="H68" s="41" t="e">
        <f t="shared" ca="1" si="12"/>
        <v>#N/A</v>
      </c>
      <c r="I68" s="41" t="e">
        <f t="shared" ca="1" si="13"/>
        <v>#N/A</v>
      </c>
      <c r="J68" s="41" t="e">
        <f t="shared" ca="1" si="14"/>
        <v>#N/A</v>
      </c>
      <c r="K68" t="e">
        <f t="shared" ref="K68:K131" ca="1" si="22">IF(INDEX(projects,MATCH($A68,dates,0))=last_project,IF(ISNUMBER(INDEX(pages,MATCH($A68,dates,0))),INDEX(pages,MATCH($A68,dates,0)),0),0)</f>
        <v>#N/A</v>
      </c>
      <c r="L68" t="e">
        <f t="shared" ref="L68:L131" ca="1" si="23">L67+K68</f>
        <v>#N/A</v>
      </c>
      <c r="M68" s="42" t="e">
        <f t="shared" ref="M68:M131" ca="1" si="24">$M$3-L68</f>
        <v>#REF!</v>
      </c>
      <c r="N68" s="5" t="e">
        <f t="shared" ca="1" si="16"/>
        <v>#N/A</v>
      </c>
      <c r="O68" s="5" t="e">
        <f t="shared" ca="1" si="17"/>
        <v>#N/A</v>
      </c>
      <c r="P68" s="41" t="e">
        <f ca="1">IF(OR(ISNA(A68),C68="Backstitch"),NA(),AVERAGEIF($C$4:$C68,"&gt;0")/100)</f>
        <v>#N/A</v>
      </c>
      <c r="Q68" s="41" t="e">
        <f t="shared" ref="Q68:Q131" ca="1" si="25">IF(OR(ISNA(A68),C68="Backstitch"),NA(),$J68/P68)</f>
        <v>#N/A</v>
      </c>
      <c r="R68" s="43" t="e">
        <f t="shared" ref="R68:R131" ca="1" si="26">IF(OR(ISNA(A68),C68="Backstitch"),NA(),$A68+Q68)</f>
        <v>#N/A</v>
      </c>
      <c r="S68" s="44" t="e">
        <f t="shared" ref="S68:S131" ca="1" si="27">IF(OR(ISNA(A68),C68="Backstitch",S67=1),NA(),D68/project_total_stitches)</f>
        <v>#N/A</v>
      </c>
      <c r="T68" s="5" t="e">
        <f t="shared" ref="T68:T131" ca="1" si="28">IF(ISNA(A68),NA(),IF(OR(C68&gt;0,C68="Backstitch"),T67+1,0))</f>
        <v>#N/A</v>
      </c>
      <c r="U68" s="5" t="e">
        <f t="shared" ref="U68:U131" ca="1" si="29">IF(ISNA(A68),NA(),IF(C68=0,U67+1,0))</f>
        <v>#N/A</v>
      </c>
    </row>
    <row r="69" spans="1:21">
      <c r="A69" s="6" t="e">
        <f t="shared" ca="1" si="19"/>
        <v>#N/A</v>
      </c>
      <c r="B69" s="39" t="e">
        <f t="shared" ca="1" si="18"/>
        <v>#N/A</v>
      </c>
      <c r="C69">
        <f t="array" aca="1" ref="C69" ca="1">IFERROR(INDEX(stitches, MATCH( 1, ($A69=dates)*(last_project=projects),0)),0)</f>
        <v>0</v>
      </c>
      <c r="D69" s="5" t="e">
        <f t="shared" ref="D69:D132" ca="1" si="30">IF(OR(ISNA(A69),C69="Backstitch",D68=$E$3),NA(),D68+C69)</f>
        <v>#REF!</v>
      </c>
      <c r="E69" s="5" t="e">
        <f t="shared" ca="1" si="20"/>
        <v>#REF!</v>
      </c>
      <c r="F69" s="40" t="e">
        <f t="array" aca="1" ref="F69" ca="1">INDEX(hours,MATCH(1,($A69=dates)*(last_project=projects),0),0)</f>
        <v>#N/A</v>
      </c>
      <c r="G69" s="21" t="e">
        <f t="shared" ca="1" si="21"/>
        <v>#N/A</v>
      </c>
      <c r="H69" s="41" t="e">
        <f t="shared" ref="H69:H132" ca="1" si="31">IF(OR(ISNA(A69),C69="Backstitch",C69="Bead"),NA(),C69/100)</f>
        <v>#N/A</v>
      </c>
      <c r="I69" s="41" t="e">
        <f t="shared" ref="I69:I132" ca="1" si="32">IF(OR(ISNA(A69),C69="Backstitch"),NA(),I68+H69)</f>
        <v>#N/A</v>
      </c>
      <c r="J69" s="41" t="e">
        <f t="shared" ref="J69:J132" ca="1" si="33">IF(OR(ISNA(A69),C69="Backstitch"),NA(),J68-H69)</f>
        <v>#N/A</v>
      </c>
      <c r="K69" t="e">
        <f t="shared" ca="1" si="22"/>
        <v>#N/A</v>
      </c>
      <c r="L69" t="e">
        <f t="shared" ca="1" si="23"/>
        <v>#N/A</v>
      </c>
      <c r="M69" s="42" t="e">
        <f t="shared" ca="1" si="24"/>
        <v>#REF!</v>
      </c>
      <c r="N69" s="5" t="e">
        <f t="shared" ref="N69:N132" ca="1" si="34">IF(ISNA(A69),NA(),N68+1)</f>
        <v>#N/A</v>
      </c>
      <c r="O69" s="5" t="e">
        <f t="shared" ref="O69:O132" ca="1" si="35">IF(ISNA(A69),NA(),IF(OR(C69&gt;0,C69="Backstitch"),O68+1,O68))</f>
        <v>#N/A</v>
      </c>
      <c r="P69" s="41" t="e">
        <f ca="1">IF(OR(ISNA(A69),C69="Backstitch"),NA(),AVERAGEIF($C$4:$C69,"&gt;0")/100)</f>
        <v>#N/A</v>
      </c>
      <c r="Q69" s="41" t="e">
        <f t="shared" ca="1" si="25"/>
        <v>#N/A</v>
      </c>
      <c r="R69" s="43" t="e">
        <f t="shared" ca="1" si="26"/>
        <v>#N/A</v>
      </c>
      <c r="S69" s="44" t="e">
        <f t="shared" ca="1" si="27"/>
        <v>#N/A</v>
      </c>
      <c r="T69" s="5" t="e">
        <f t="shared" ca="1" si="28"/>
        <v>#N/A</v>
      </c>
      <c r="U69" s="5" t="e">
        <f t="shared" ca="1" si="29"/>
        <v>#N/A</v>
      </c>
    </row>
    <row r="70" spans="1:21">
      <c r="A70" s="6" t="e">
        <f t="shared" ca="1" si="19"/>
        <v>#N/A</v>
      </c>
      <c r="B70" s="39" t="e">
        <f t="shared" ca="1" si="18"/>
        <v>#N/A</v>
      </c>
      <c r="C70">
        <f t="array" aca="1" ref="C70" ca="1">IFERROR(INDEX(stitches, MATCH( 1, ($A70=dates)*(last_project=projects),0)),0)</f>
        <v>0</v>
      </c>
      <c r="D70" s="5" t="e">
        <f t="shared" ca="1" si="30"/>
        <v>#REF!</v>
      </c>
      <c r="E70" s="5" t="e">
        <f t="shared" ca="1" si="20"/>
        <v>#REF!</v>
      </c>
      <c r="F70" s="40" t="e">
        <f t="array" aca="1" ref="F70" ca="1">INDEX(hours,MATCH(1,($A70=dates)*(last_project=projects),0),0)</f>
        <v>#N/A</v>
      </c>
      <c r="G70" s="21" t="e">
        <f t="shared" ca="1" si="21"/>
        <v>#N/A</v>
      </c>
      <c r="H70" s="41" t="e">
        <f t="shared" ca="1" si="31"/>
        <v>#N/A</v>
      </c>
      <c r="I70" s="41" t="e">
        <f t="shared" ca="1" si="32"/>
        <v>#N/A</v>
      </c>
      <c r="J70" s="41" t="e">
        <f t="shared" ca="1" si="33"/>
        <v>#N/A</v>
      </c>
      <c r="K70" t="e">
        <f t="shared" ca="1" si="22"/>
        <v>#N/A</v>
      </c>
      <c r="L70" t="e">
        <f t="shared" ca="1" si="23"/>
        <v>#N/A</v>
      </c>
      <c r="M70" s="42" t="e">
        <f t="shared" ca="1" si="24"/>
        <v>#REF!</v>
      </c>
      <c r="N70" s="5" t="e">
        <f t="shared" ca="1" si="34"/>
        <v>#N/A</v>
      </c>
      <c r="O70" s="5" t="e">
        <f t="shared" ca="1" si="35"/>
        <v>#N/A</v>
      </c>
      <c r="P70" s="41" t="e">
        <f ca="1">IF(OR(ISNA(A70),C70="Backstitch"),NA(),AVERAGEIF($C$4:$C70,"&gt;0")/100)</f>
        <v>#N/A</v>
      </c>
      <c r="Q70" s="41" t="e">
        <f t="shared" ca="1" si="25"/>
        <v>#N/A</v>
      </c>
      <c r="R70" s="43" t="e">
        <f t="shared" ca="1" si="26"/>
        <v>#N/A</v>
      </c>
      <c r="S70" s="44" t="e">
        <f t="shared" ca="1" si="27"/>
        <v>#N/A</v>
      </c>
      <c r="T70" s="5" t="e">
        <f t="shared" ca="1" si="28"/>
        <v>#N/A</v>
      </c>
      <c r="U70" s="5" t="e">
        <f t="shared" ca="1" si="29"/>
        <v>#N/A</v>
      </c>
    </row>
    <row r="71" spans="1:21">
      <c r="A71" s="6" t="e">
        <f t="shared" ca="1" si="19"/>
        <v>#N/A</v>
      </c>
      <c r="B71" s="39" t="e">
        <f t="shared" ca="1" si="18"/>
        <v>#N/A</v>
      </c>
      <c r="C71">
        <f t="array" aca="1" ref="C71" ca="1">IFERROR(INDEX(stitches, MATCH( 1, ($A71=dates)*(last_project=projects),0)),0)</f>
        <v>0</v>
      </c>
      <c r="D71" s="5" t="e">
        <f t="shared" ca="1" si="30"/>
        <v>#REF!</v>
      </c>
      <c r="E71" s="5" t="e">
        <f t="shared" ca="1" si="20"/>
        <v>#REF!</v>
      </c>
      <c r="F71" s="40" t="e">
        <f t="array" aca="1" ref="F71" ca="1">INDEX(hours,MATCH(1,($A71=dates)*(last_project=projects),0),0)</f>
        <v>#N/A</v>
      </c>
      <c r="G71" s="21" t="e">
        <f t="shared" ca="1" si="21"/>
        <v>#N/A</v>
      </c>
      <c r="H71" s="41" t="e">
        <f t="shared" ca="1" si="31"/>
        <v>#N/A</v>
      </c>
      <c r="I71" s="41" t="e">
        <f t="shared" ca="1" si="32"/>
        <v>#N/A</v>
      </c>
      <c r="J71" s="41" t="e">
        <f t="shared" ca="1" si="33"/>
        <v>#N/A</v>
      </c>
      <c r="K71" t="e">
        <f t="shared" ca="1" si="22"/>
        <v>#N/A</v>
      </c>
      <c r="L71" t="e">
        <f t="shared" ca="1" si="23"/>
        <v>#N/A</v>
      </c>
      <c r="M71" s="42" t="e">
        <f t="shared" ca="1" si="24"/>
        <v>#REF!</v>
      </c>
      <c r="N71" s="5" t="e">
        <f t="shared" ca="1" si="34"/>
        <v>#N/A</v>
      </c>
      <c r="O71" s="5" t="e">
        <f t="shared" ca="1" si="35"/>
        <v>#N/A</v>
      </c>
      <c r="P71" s="41" t="e">
        <f ca="1">IF(OR(ISNA(A71),C71="Backstitch"),NA(),AVERAGEIF($C$4:$C71,"&gt;0")/100)</f>
        <v>#N/A</v>
      </c>
      <c r="Q71" s="41" t="e">
        <f t="shared" ca="1" si="25"/>
        <v>#N/A</v>
      </c>
      <c r="R71" s="43" t="e">
        <f t="shared" ca="1" si="26"/>
        <v>#N/A</v>
      </c>
      <c r="S71" s="44" t="e">
        <f t="shared" ca="1" si="27"/>
        <v>#N/A</v>
      </c>
      <c r="T71" s="5" t="e">
        <f t="shared" ca="1" si="28"/>
        <v>#N/A</v>
      </c>
      <c r="U71" s="5" t="e">
        <f t="shared" ca="1" si="29"/>
        <v>#N/A</v>
      </c>
    </row>
    <row r="72" spans="1:21">
      <c r="A72" s="6" t="e">
        <f t="shared" ca="1" si="19"/>
        <v>#N/A</v>
      </c>
      <c r="B72" s="39" t="e">
        <f t="shared" ca="1" si="18"/>
        <v>#N/A</v>
      </c>
      <c r="C72">
        <f t="array" aca="1" ref="C72" ca="1">IFERROR(INDEX(stitches, MATCH( 1, ($A72=dates)*(last_project=projects),0)),0)</f>
        <v>0</v>
      </c>
      <c r="D72" s="5" t="e">
        <f t="shared" ca="1" si="30"/>
        <v>#REF!</v>
      </c>
      <c r="E72" s="5" t="e">
        <f t="shared" ca="1" si="20"/>
        <v>#REF!</v>
      </c>
      <c r="F72" s="40" t="e">
        <f t="array" aca="1" ref="F72" ca="1">INDEX(hours,MATCH(1,($A72=dates)*(last_project=projects),0),0)</f>
        <v>#N/A</v>
      </c>
      <c r="G72" s="21" t="e">
        <f t="shared" ca="1" si="21"/>
        <v>#N/A</v>
      </c>
      <c r="H72" s="41" t="e">
        <f t="shared" ca="1" si="31"/>
        <v>#N/A</v>
      </c>
      <c r="I72" s="41" t="e">
        <f t="shared" ca="1" si="32"/>
        <v>#N/A</v>
      </c>
      <c r="J72" s="41" t="e">
        <f t="shared" ca="1" si="33"/>
        <v>#N/A</v>
      </c>
      <c r="K72" t="e">
        <f t="shared" ca="1" si="22"/>
        <v>#N/A</v>
      </c>
      <c r="L72" t="e">
        <f t="shared" ca="1" si="23"/>
        <v>#N/A</v>
      </c>
      <c r="M72" s="42" t="e">
        <f t="shared" ca="1" si="24"/>
        <v>#REF!</v>
      </c>
      <c r="N72" s="5" t="e">
        <f t="shared" ca="1" si="34"/>
        <v>#N/A</v>
      </c>
      <c r="O72" s="5" t="e">
        <f t="shared" ca="1" si="35"/>
        <v>#N/A</v>
      </c>
      <c r="P72" s="41" t="e">
        <f ca="1">IF(OR(ISNA(A72),C72="Backstitch"),NA(),AVERAGEIF($C$4:$C72,"&gt;0")/100)</f>
        <v>#N/A</v>
      </c>
      <c r="Q72" s="41" t="e">
        <f t="shared" ca="1" si="25"/>
        <v>#N/A</v>
      </c>
      <c r="R72" s="43" t="e">
        <f t="shared" ca="1" si="26"/>
        <v>#N/A</v>
      </c>
      <c r="S72" s="44" t="e">
        <f t="shared" ca="1" si="27"/>
        <v>#N/A</v>
      </c>
      <c r="T72" s="5" t="e">
        <f t="shared" ca="1" si="28"/>
        <v>#N/A</v>
      </c>
      <c r="U72" s="5" t="e">
        <f t="shared" ca="1" si="29"/>
        <v>#N/A</v>
      </c>
    </row>
    <row r="73" spans="1:21">
      <c r="A73" s="6" t="e">
        <f t="shared" ca="1" si="19"/>
        <v>#N/A</v>
      </c>
      <c r="B73" s="39" t="e">
        <f t="shared" ca="1" si="18"/>
        <v>#N/A</v>
      </c>
      <c r="C73">
        <f t="array" aca="1" ref="C73" ca="1">IFERROR(INDEX(stitches, MATCH( 1, ($A73=dates)*(last_project=projects),0)),0)</f>
        <v>0</v>
      </c>
      <c r="D73" s="5" t="e">
        <f t="shared" ca="1" si="30"/>
        <v>#REF!</v>
      </c>
      <c r="E73" s="5" t="e">
        <f t="shared" ca="1" si="20"/>
        <v>#REF!</v>
      </c>
      <c r="F73" s="40" t="e">
        <f t="array" aca="1" ref="F73" ca="1">INDEX(hours,MATCH(1,($A73=dates)*(last_project=projects),0),0)</f>
        <v>#N/A</v>
      </c>
      <c r="G73" s="21" t="e">
        <f t="shared" ca="1" si="21"/>
        <v>#N/A</v>
      </c>
      <c r="H73" s="41" t="e">
        <f t="shared" ca="1" si="31"/>
        <v>#N/A</v>
      </c>
      <c r="I73" s="41" t="e">
        <f t="shared" ca="1" si="32"/>
        <v>#N/A</v>
      </c>
      <c r="J73" s="41" t="e">
        <f t="shared" ca="1" si="33"/>
        <v>#N/A</v>
      </c>
      <c r="K73" t="e">
        <f t="shared" ca="1" si="22"/>
        <v>#N/A</v>
      </c>
      <c r="L73" t="e">
        <f t="shared" ca="1" si="23"/>
        <v>#N/A</v>
      </c>
      <c r="M73" s="42" t="e">
        <f t="shared" ca="1" si="24"/>
        <v>#REF!</v>
      </c>
      <c r="N73" s="5" t="e">
        <f t="shared" ca="1" si="34"/>
        <v>#N/A</v>
      </c>
      <c r="O73" s="5" t="e">
        <f t="shared" ca="1" si="35"/>
        <v>#N/A</v>
      </c>
      <c r="P73" s="41" t="e">
        <f ca="1">IF(OR(ISNA(A73),C73="Backstitch"),NA(),AVERAGEIF($C$4:$C73,"&gt;0")/100)</f>
        <v>#N/A</v>
      </c>
      <c r="Q73" s="41" t="e">
        <f t="shared" ca="1" si="25"/>
        <v>#N/A</v>
      </c>
      <c r="R73" s="43" t="e">
        <f t="shared" ca="1" si="26"/>
        <v>#N/A</v>
      </c>
      <c r="S73" s="44" t="e">
        <f t="shared" ca="1" si="27"/>
        <v>#N/A</v>
      </c>
      <c r="T73" s="5" t="e">
        <f t="shared" ca="1" si="28"/>
        <v>#N/A</v>
      </c>
      <c r="U73" s="5" t="e">
        <f t="shared" ca="1" si="29"/>
        <v>#N/A</v>
      </c>
    </row>
    <row r="74" spans="1:21">
      <c r="A74" s="6" t="e">
        <f t="shared" ca="1" si="19"/>
        <v>#N/A</v>
      </c>
      <c r="B74" s="39" t="e">
        <f t="shared" ca="1" si="18"/>
        <v>#N/A</v>
      </c>
      <c r="C74">
        <f t="array" aca="1" ref="C74" ca="1">IFERROR(INDEX(stitches, MATCH( 1, ($A74=dates)*(last_project=projects),0)),0)</f>
        <v>0</v>
      </c>
      <c r="D74" s="5" t="e">
        <f t="shared" ca="1" si="30"/>
        <v>#REF!</v>
      </c>
      <c r="E74" s="5" t="e">
        <f t="shared" ca="1" si="20"/>
        <v>#REF!</v>
      </c>
      <c r="F74" s="40" t="e">
        <f t="array" aca="1" ref="F74" ca="1">INDEX(hours,MATCH(1,($A74=dates)*(last_project=projects),0),0)</f>
        <v>#N/A</v>
      </c>
      <c r="G74" s="21" t="e">
        <f t="shared" ca="1" si="21"/>
        <v>#N/A</v>
      </c>
      <c r="H74" s="41" t="e">
        <f t="shared" ca="1" si="31"/>
        <v>#N/A</v>
      </c>
      <c r="I74" s="41" t="e">
        <f t="shared" ca="1" si="32"/>
        <v>#N/A</v>
      </c>
      <c r="J74" s="41" t="e">
        <f t="shared" ca="1" si="33"/>
        <v>#N/A</v>
      </c>
      <c r="K74" t="e">
        <f t="shared" ca="1" si="22"/>
        <v>#N/A</v>
      </c>
      <c r="L74" t="e">
        <f t="shared" ca="1" si="23"/>
        <v>#N/A</v>
      </c>
      <c r="M74" s="42" t="e">
        <f t="shared" ca="1" si="24"/>
        <v>#REF!</v>
      </c>
      <c r="N74" s="5" t="e">
        <f t="shared" ca="1" si="34"/>
        <v>#N/A</v>
      </c>
      <c r="O74" s="5" t="e">
        <f t="shared" ca="1" si="35"/>
        <v>#N/A</v>
      </c>
      <c r="P74" s="41" t="e">
        <f ca="1">IF(OR(ISNA(A74),C74="Backstitch"),NA(),AVERAGEIF($C$4:$C74,"&gt;0")/100)</f>
        <v>#N/A</v>
      </c>
      <c r="Q74" s="41" t="e">
        <f t="shared" ca="1" si="25"/>
        <v>#N/A</v>
      </c>
      <c r="R74" s="43" t="e">
        <f t="shared" ca="1" si="26"/>
        <v>#N/A</v>
      </c>
      <c r="S74" s="44" t="e">
        <f t="shared" ca="1" si="27"/>
        <v>#N/A</v>
      </c>
      <c r="T74" s="5" t="e">
        <f t="shared" ca="1" si="28"/>
        <v>#N/A</v>
      </c>
      <c r="U74" s="5" t="e">
        <f t="shared" ca="1" si="29"/>
        <v>#N/A</v>
      </c>
    </row>
    <row r="75" spans="1:21">
      <c r="A75" s="6" t="e">
        <f t="shared" ca="1" si="19"/>
        <v>#N/A</v>
      </c>
      <c r="B75" s="39" t="e">
        <f t="shared" ca="1" si="18"/>
        <v>#N/A</v>
      </c>
      <c r="C75">
        <f t="array" aca="1" ref="C75" ca="1">IFERROR(INDEX(stitches, MATCH( 1, ($A75=dates)*(last_project=projects),0)),0)</f>
        <v>0</v>
      </c>
      <c r="D75" s="5" t="e">
        <f t="shared" ca="1" si="30"/>
        <v>#REF!</v>
      </c>
      <c r="E75" s="5" t="e">
        <f t="shared" ca="1" si="20"/>
        <v>#REF!</v>
      </c>
      <c r="F75" s="40" t="e">
        <f t="array" aca="1" ref="F75" ca="1">INDEX(hours,MATCH(1,($A75=dates)*(last_project=projects),0),0)</f>
        <v>#N/A</v>
      </c>
      <c r="G75" s="21" t="e">
        <f t="shared" ca="1" si="21"/>
        <v>#N/A</v>
      </c>
      <c r="H75" s="41" t="e">
        <f t="shared" ca="1" si="31"/>
        <v>#N/A</v>
      </c>
      <c r="I75" s="41" t="e">
        <f t="shared" ca="1" si="32"/>
        <v>#N/A</v>
      </c>
      <c r="J75" s="41" t="e">
        <f t="shared" ca="1" si="33"/>
        <v>#N/A</v>
      </c>
      <c r="K75" t="e">
        <f t="shared" ca="1" si="22"/>
        <v>#N/A</v>
      </c>
      <c r="L75" t="e">
        <f t="shared" ca="1" si="23"/>
        <v>#N/A</v>
      </c>
      <c r="M75" s="42" t="e">
        <f t="shared" ca="1" si="24"/>
        <v>#REF!</v>
      </c>
      <c r="N75" s="5" t="e">
        <f t="shared" ca="1" si="34"/>
        <v>#N/A</v>
      </c>
      <c r="O75" s="5" t="e">
        <f t="shared" ca="1" si="35"/>
        <v>#N/A</v>
      </c>
      <c r="P75" s="41" t="e">
        <f ca="1">IF(OR(ISNA(A75),C75="Backstitch"),NA(),AVERAGEIF($C$4:$C75,"&gt;0")/100)</f>
        <v>#N/A</v>
      </c>
      <c r="Q75" s="41" t="e">
        <f t="shared" ca="1" si="25"/>
        <v>#N/A</v>
      </c>
      <c r="R75" s="43" t="e">
        <f t="shared" ca="1" si="26"/>
        <v>#N/A</v>
      </c>
      <c r="S75" s="44" t="e">
        <f t="shared" ca="1" si="27"/>
        <v>#N/A</v>
      </c>
      <c r="T75" s="5" t="e">
        <f t="shared" ca="1" si="28"/>
        <v>#N/A</v>
      </c>
      <c r="U75" s="5" t="e">
        <f t="shared" ca="1" si="29"/>
        <v>#N/A</v>
      </c>
    </row>
    <row r="76" spans="1:21">
      <c r="A76" s="6" t="e">
        <f t="shared" ca="1" si="19"/>
        <v>#N/A</v>
      </c>
      <c r="B76" s="39" t="e">
        <f t="shared" ca="1" si="18"/>
        <v>#N/A</v>
      </c>
      <c r="C76">
        <f t="array" aca="1" ref="C76" ca="1">IFERROR(INDEX(stitches, MATCH( 1, ($A76=dates)*(last_project=projects),0)),0)</f>
        <v>0</v>
      </c>
      <c r="D76" s="5" t="e">
        <f t="shared" ca="1" si="30"/>
        <v>#REF!</v>
      </c>
      <c r="E76" s="5" t="e">
        <f t="shared" ca="1" si="20"/>
        <v>#REF!</v>
      </c>
      <c r="F76" s="40" t="e">
        <f t="array" aca="1" ref="F76" ca="1">INDEX(hours,MATCH(1,($A76=dates)*(last_project=projects),0),0)</f>
        <v>#N/A</v>
      </c>
      <c r="G76" s="21" t="e">
        <f t="shared" ca="1" si="21"/>
        <v>#N/A</v>
      </c>
      <c r="H76" s="41" t="e">
        <f t="shared" ca="1" si="31"/>
        <v>#N/A</v>
      </c>
      <c r="I76" s="41" t="e">
        <f t="shared" ca="1" si="32"/>
        <v>#N/A</v>
      </c>
      <c r="J76" s="41" t="e">
        <f t="shared" ca="1" si="33"/>
        <v>#N/A</v>
      </c>
      <c r="K76" t="e">
        <f t="shared" ca="1" si="22"/>
        <v>#N/A</v>
      </c>
      <c r="L76" t="e">
        <f t="shared" ca="1" si="23"/>
        <v>#N/A</v>
      </c>
      <c r="M76" s="42" t="e">
        <f t="shared" ca="1" si="24"/>
        <v>#REF!</v>
      </c>
      <c r="N76" s="5" t="e">
        <f t="shared" ca="1" si="34"/>
        <v>#N/A</v>
      </c>
      <c r="O76" s="5" t="e">
        <f t="shared" ca="1" si="35"/>
        <v>#N/A</v>
      </c>
      <c r="P76" s="41" t="e">
        <f ca="1">IF(OR(ISNA(A76),C76="Backstitch"),NA(),AVERAGEIF($C$4:$C76,"&gt;0")/100)</f>
        <v>#N/A</v>
      </c>
      <c r="Q76" s="41" t="e">
        <f t="shared" ca="1" si="25"/>
        <v>#N/A</v>
      </c>
      <c r="R76" s="43" t="e">
        <f t="shared" ca="1" si="26"/>
        <v>#N/A</v>
      </c>
      <c r="S76" s="44" t="e">
        <f t="shared" ca="1" si="27"/>
        <v>#N/A</v>
      </c>
      <c r="T76" s="5" t="e">
        <f t="shared" ca="1" si="28"/>
        <v>#N/A</v>
      </c>
      <c r="U76" s="5" t="e">
        <f t="shared" ca="1" si="29"/>
        <v>#N/A</v>
      </c>
    </row>
    <row r="77" spans="1:21">
      <c r="A77" s="6" t="e">
        <f t="shared" ca="1" si="19"/>
        <v>#N/A</v>
      </c>
      <c r="B77" s="39" t="e">
        <f t="shared" ca="1" si="18"/>
        <v>#N/A</v>
      </c>
      <c r="C77">
        <f t="array" aca="1" ref="C77" ca="1">IFERROR(INDEX(stitches, MATCH( 1, ($A77=dates)*(last_project=projects),0)),0)</f>
        <v>0</v>
      </c>
      <c r="D77" s="5" t="e">
        <f t="shared" ca="1" si="30"/>
        <v>#REF!</v>
      </c>
      <c r="E77" s="5" t="e">
        <f t="shared" ca="1" si="20"/>
        <v>#REF!</v>
      </c>
      <c r="F77" s="40" t="e">
        <f t="array" aca="1" ref="F77" ca="1">INDEX(hours,MATCH(1,($A77=dates)*(last_project=projects),0),0)</f>
        <v>#N/A</v>
      </c>
      <c r="G77" s="21" t="e">
        <f t="shared" ca="1" si="21"/>
        <v>#N/A</v>
      </c>
      <c r="H77" s="41" t="e">
        <f t="shared" ca="1" si="31"/>
        <v>#N/A</v>
      </c>
      <c r="I77" s="41" t="e">
        <f t="shared" ca="1" si="32"/>
        <v>#N/A</v>
      </c>
      <c r="J77" s="41" t="e">
        <f t="shared" ca="1" si="33"/>
        <v>#N/A</v>
      </c>
      <c r="K77" t="e">
        <f t="shared" ca="1" si="22"/>
        <v>#N/A</v>
      </c>
      <c r="L77" t="e">
        <f t="shared" ca="1" si="23"/>
        <v>#N/A</v>
      </c>
      <c r="M77" s="42" t="e">
        <f t="shared" ca="1" si="24"/>
        <v>#REF!</v>
      </c>
      <c r="N77" s="5" t="e">
        <f t="shared" ca="1" si="34"/>
        <v>#N/A</v>
      </c>
      <c r="O77" s="5" t="e">
        <f t="shared" ca="1" si="35"/>
        <v>#N/A</v>
      </c>
      <c r="P77" s="41" t="e">
        <f ca="1">IF(OR(ISNA(A77),C77="Backstitch"),NA(),AVERAGEIF($C$4:$C77,"&gt;0")/100)</f>
        <v>#N/A</v>
      </c>
      <c r="Q77" s="41" t="e">
        <f t="shared" ca="1" si="25"/>
        <v>#N/A</v>
      </c>
      <c r="R77" s="43" t="e">
        <f t="shared" ca="1" si="26"/>
        <v>#N/A</v>
      </c>
      <c r="S77" s="44" t="e">
        <f t="shared" ca="1" si="27"/>
        <v>#N/A</v>
      </c>
      <c r="T77" s="5" t="e">
        <f t="shared" ca="1" si="28"/>
        <v>#N/A</v>
      </c>
      <c r="U77" s="5" t="e">
        <f t="shared" ca="1" si="29"/>
        <v>#N/A</v>
      </c>
    </row>
    <row r="78" spans="1:21">
      <c r="A78" s="6" t="e">
        <f t="shared" ca="1" si="19"/>
        <v>#N/A</v>
      </c>
      <c r="B78" s="39" t="e">
        <f t="shared" ca="1" si="18"/>
        <v>#N/A</v>
      </c>
      <c r="C78">
        <f t="array" aca="1" ref="C78" ca="1">IFERROR(INDEX(stitches, MATCH( 1, ($A78=dates)*(last_project=projects),0)),0)</f>
        <v>0</v>
      </c>
      <c r="D78" s="5" t="e">
        <f t="shared" ca="1" si="30"/>
        <v>#REF!</v>
      </c>
      <c r="E78" s="5" t="e">
        <f t="shared" ca="1" si="20"/>
        <v>#REF!</v>
      </c>
      <c r="F78" s="40" t="e">
        <f t="array" aca="1" ref="F78" ca="1">INDEX(hours,MATCH(1,($A78=dates)*(last_project=projects),0),0)</f>
        <v>#N/A</v>
      </c>
      <c r="G78" s="21" t="e">
        <f t="shared" ca="1" si="21"/>
        <v>#N/A</v>
      </c>
      <c r="H78" s="41" t="e">
        <f t="shared" ca="1" si="31"/>
        <v>#N/A</v>
      </c>
      <c r="I78" s="41" t="e">
        <f t="shared" ca="1" si="32"/>
        <v>#N/A</v>
      </c>
      <c r="J78" s="41" t="e">
        <f t="shared" ca="1" si="33"/>
        <v>#N/A</v>
      </c>
      <c r="K78" t="e">
        <f t="shared" ca="1" si="22"/>
        <v>#N/A</v>
      </c>
      <c r="L78" t="e">
        <f t="shared" ca="1" si="23"/>
        <v>#N/A</v>
      </c>
      <c r="M78" s="42" t="e">
        <f t="shared" ca="1" si="24"/>
        <v>#REF!</v>
      </c>
      <c r="N78" s="5" t="e">
        <f t="shared" ca="1" si="34"/>
        <v>#N/A</v>
      </c>
      <c r="O78" s="5" t="e">
        <f t="shared" ca="1" si="35"/>
        <v>#N/A</v>
      </c>
      <c r="P78" s="41" t="e">
        <f ca="1">IF(OR(ISNA(A78),C78="Backstitch"),NA(),AVERAGEIF($C$4:$C78,"&gt;0")/100)</f>
        <v>#N/A</v>
      </c>
      <c r="Q78" s="41" t="e">
        <f t="shared" ca="1" si="25"/>
        <v>#N/A</v>
      </c>
      <c r="R78" s="43" t="e">
        <f t="shared" ca="1" si="26"/>
        <v>#N/A</v>
      </c>
      <c r="S78" s="44" t="e">
        <f t="shared" ca="1" si="27"/>
        <v>#N/A</v>
      </c>
      <c r="T78" s="5" t="e">
        <f t="shared" ca="1" si="28"/>
        <v>#N/A</v>
      </c>
      <c r="U78" s="5" t="e">
        <f t="shared" ca="1" si="29"/>
        <v>#N/A</v>
      </c>
    </row>
    <row r="79" spans="1:21">
      <c r="A79" s="6" t="e">
        <f t="shared" ca="1" si="19"/>
        <v>#N/A</v>
      </c>
      <c r="B79" s="39" t="e">
        <f t="shared" ca="1" si="18"/>
        <v>#N/A</v>
      </c>
      <c r="C79">
        <f t="array" aca="1" ref="C79" ca="1">IFERROR(INDEX(stitches, MATCH( 1, ($A79=dates)*(last_project=projects),0)),0)</f>
        <v>0</v>
      </c>
      <c r="D79" s="5" t="e">
        <f t="shared" ca="1" si="30"/>
        <v>#REF!</v>
      </c>
      <c r="E79" s="5" t="e">
        <f t="shared" ca="1" si="20"/>
        <v>#REF!</v>
      </c>
      <c r="F79" s="40" t="e">
        <f t="array" aca="1" ref="F79" ca="1">INDEX(hours,MATCH(1,($A79=dates)*(last_project=projects),0),0)</f>
        <v>#N/A</v>
      </c>
      <c r="G79" s="21" t="e">
        <f t="shared" ca="1" si="21"/>
        <v>#N/A</v>
      </c>
      <c r="H79" s="41" t="e">
        <f t="shared" ca="1" si="31"/>
        <v>#N/A</v>
      </c>
      <c r="I79" s="41" t="e">
        <f t="shared" ca="1" si="32"/>
        <v>#N/A</v>
      </c>
      <c r="J79" s="41" t="e">
        <f t="shared" ca="1" si="33"/>
        <v>#N/A</v>
      </c>
      <c r="K79" t="e">
        <f t="shared" ca="1" si="22"/>
        <v>#N/A</v>
      </c>
      <c r="L79" t="e">
        <f t="shared" ca="1" si="23"/>
        <v>#N/A</v>
      </c>
      <c r="M79" s="42" t="e">
        <f t="shared" ca="1" si="24"/>
        <v>#REF!</v>
      </c>
      <c r="N79" s="5" t="e">
        <f t="shared" ca="1" si="34"/>
        <v>#N/A</v>
      </c>
      <c r="O79" s="5" t="e">
        <f t="shared" ca="1" si="35"/>
        <v>#N/A</v>
      </c>
      <c r="P79" s="41" t="e">
        <f ca="1">IF(OR(ISNA(A79),C79="Backstitch"),NA(),AVERAGEIF($C$4:$C79,"&gt;0")/100)</f>
        <v>#N/A</v>
      </c>
      <c r="Q79" s="41" t="e">
        <f t="shared" ca="1" si="25"/>
        <v>#N/A</v>
      </c>
      <c r="R79" s="43" t="e">
        <f t="shared" ca="1" si="26"/>
        <v>#N/A</v>
      </c>
      <c r="S79" s="44" t="e">
        <f t="shared" ca="1" si="27"/>
        <v>#N/A</v>
      </c>
      <c r="T79" s="5" t="e">
        <f t="shared" ca="1" si="28"/>
        <v>#N/A</v>
      </c>
      <c r="U79" s="5" t="e">
        <f t="shared" ca="1" si="29"/>
        <v>#N/A</v>
      </c>
    </row>
    <row r="80" spans="1:21">
      <c r="A80" s="6" t="e">
        <f t="shared" ca="1" si="19"/>
        <v>#N/A</v>
      </c>
      <c r="B80" s="39" t="e">
        <f t="shared" ca="1" si="18"/>
        <v>#N/A</v>
      </c>
      <c r="C80">
        <f t="array" aca="1" ref="C80" ca="1">IFERROR(INDEX(stitches, MATCH( 1, ($A80=dates)*(last_project=projects),0)),0)</f>
        <v>0</v>
      </c>
      <c r="D80" s="5" t="e">
        <f t="shared" ca="1" si="30"/>
        <v>#REF!</v>
      </c>
      <c r="E80" s="5" t="e">
        <f t="shared" ca="1" si="20"/>
        <v>#REF!</v>
      </c>
      <c r="F80" s="40" t="e">
        <f t="array" aca="1" ref="F80" ca="1">INDEX(hours,MATCH(1,($A80=dates)*(last_project=projects),0),0)</f>
        <v>#N/A</v>
      </c>
      <c r="G80" s="21" t="e">
        <f t="shared" ca="1" si="21"/>
        <v>#N/A</v>
      </c>
      <c r="H80" s="41" t="e">
        <f t="shared" ca="1" si="31"/>
        <v>#N/A</v>
      </c>
      <c r="I80" s="41" t="e">
        <f t="shared" ca="1" si="32"/>
        <v>#N/A</v>
      </c>
      <c r="J80" s="41" t="e">
        <f t="shared" ca="1" si="33"/>
        <v>#N/A</v>
      </c>
      <c r="K80" t="e">
        <f t="shared" ca="1" si="22"/>
        <v>#N/A</v>
      </c>
      <c r="L80" t="e">
        <f t="shared" ca="1" si="23"/>
        <v>#N/A</v>
      </c>
      <c r="M80" s="42" t="e">
        <f t="shared" ca="1" si="24"/>
        <v>#REF!</v>
      </c>
      <c r="N80" s="5" t="e">
        <f t="shared" ca="1" si="34"/>
        <v>#N/A</v>
      </c>
      <c r="O80" s="5" t="e">
        <f t="shared" ca="1" si="35"/>
        <v>#N/A</v>
      </c>
      <c r="P80" s="41" t="e">
        <f ca="1">IF(OR(ISNA(A80),C80="Backstitch"),NA(),AVERAGEIF($C$4:$C80,"&gt;0")/100)</f>
        <v>#N/A</v>
      </c>
      <c r="Q80" s="41" t="e">
        <f t="shared" ca="1" si="25"/>
        <v>#N/A</v>
      </c>
      <c r="R80" s="43" t="e">
        <f t="shared" ca="1" si="26"/>
        <v>#N/A</v>
      </c>
      <c r="S80" s="44" t="e">
        <f t="shared" ca="1" si="27"/>
        <v>#N/A</v>
      </c>
      <c r="T80" s="5" t="e">
        <f t="shared" ca="1" si="28"/>
        <v>#N/A</v>
      </c>
      <c r="U80" s="5" t="e">
        <f t="shared" ca="1" si="29"/>
        <v>#N/A</v>
      </c>
    </row>
    <row r="81" spans="1:21">
      <c r="A81" s="6" t="e">
        <f t="shared" ca="1" si="19"/>
        <v>#N/A</v>
      </c>
      <c r="B81" s="39" t="e">
        <f t="shared" ca="1" si="18"/>
        <v>#N/A</v>
      </c>
      <c r="C81">
        <f t="array" aca="1" ref="C81" ca="1">IFERROR(INDEX(stitches, MATCH( 1, ($A81=dates)*(last_project=projects),0)),0)</f>
        <v>0</v>
      </c>
      <c r="D81" s="5" t="e">
        <f t="shared" ca="1" si="30"/>
        <v>#REF!</v>
      </c>
      <c r="E81" s="5" t="e">
        <f t="shared" ca="1" si="20"/>
        <v>#REF!</v>
      </c>
      <c r="F81" s="40" t="e">
        <f t="array" aca="1" ref="F81" ca="1">INDEX(hours,MATCH(1,($A81=dates)*(last_project=projects),0),0)</f>
        <v>#N/A</v>
      </c>
      <c r="G81" s="21" t="e">
        <f t="shared" ca="1" si="21"/>
        <v>#N/A</v>
      </c>
      <c r="H81" s="41" t="e">
        <f t="shared" ca="1" si="31"/>
        <v>#N/A</v>
      </c>
      <c r="I81" s="41" t="e">
        <f t="shared" ca="1" si="32"/>
        <v>#N/A</v>
      </c>
      <c r="J81" s="41" t="e">
        <f t="shared" ca="1" si="33"/>
        <v>#N/A</v>
      </c>
      <c r="K81" t="e">
        <f t="shared" ca="1" si="22"/>
        <v>#N/A</v>
      </c>
      <c r="L81" t="e">
        <f t="shared" ca="1" si="23"/>
        <v>#N/A</v>
      </c>
      <c r="M81" s="42" t="e">
        <f t="shared" ca="1" si="24"/>
        <v>#REF!</v>
      </c>
      <c r="N81" s="5" t="e">
        <f t="shared" ca="1" si="34"/>
        <v>#N/A</v>
      </c>
      <c r="O81" s="5" t="e">
        <f t="shared" ca="1" si="35"/>
        <v>#N/A</v>
      </c>
      <c r="P81" s="41" t="e">
        <f ca="1">IF(OR(ISNA(A81),C81="Backstitch"),NA(),AVERAGEIF($C$4:$C81,"&gt;0")/100)</f>
        <v>#N/A</v>
      </c>
      <c r="Q81" s="41" t="e">
        <f t="shared" ca="1" si="25"/>
        <v>#N/A</v>
      </c>
      <c r="R81" s="43" t="e">
        <f t="shared" ca="1" si="26"/>
        <v>#N/A</v>
      </c>
      <c r="S81" s="44" t="e">
        <f t="shared" ca="1" si="27"/>
        <v>#N/A</v>
      </c>
      <c r="T81" s="5" t="e">
        <f t="shared" ca="1" si="28"/>
        <v>#N/A</v>
      </c>
      <c r="U81" s="5" t="e">
        <f t="shared" ca="1" si="29"/>
        <v>#N/A</v>
      </c>
    </row>
    <row r="82" spans="1:21">
      <c r="A82" s="6" t="e">
        <f t="shared" ca="1" si="19"/>
        <v>#N/A</v>
      </c>
      <c r="B82" s="39" t="e">
        <f t="shared" ca="1" si="18"/>
        <v>#N/A</v>
      </c>
      <c r="C82">
        <f t="array" aca="1" ref="C82" ca="1">IFERROR(INDEX(stitches, MATCH( 1, ($A82=dates)*(last_project=projects),0)),0)</f>
        <v>0</v>
      </c>
      <c r="D82" s="5" t="e">
        <f t="shared" ca="1" si="30"/>
        <v>#REF!</v>
      </c>
      <c r="E82" s="5" t="e">
        <f t="shared" ca="1" si="20"/>
        <v>#REF!</v>
      </c>
      <c r="F82" s="40" t="e">
        <f t="array" aca="1" ref="F82" ca="1">INDEX(hours,MATCH(1,($A82=dates)*(last_project=projects),0),0)</f>
        <v>#N/A</v>
      </c>
      <c r="G82" s="21" t="e">
        <f t="shared" ca="1" si="21"/>
        <v>#N/A</v>
      </c>
      <c r="H82" s="41" t="e">
        <f t="shared" ca="1" si="31"/>
        <v>#N/A</v>
      </c>
      <c r="I82" s="41" t="e">
        <f t="shared" ca="1" si="32"/>
        <v>#N/A</v>
      </c>
      <c r="J82" s="41" t="e">
        <f t="shared" ca="1" si="33"/>
        <v>#N/A</v>
      </c>
      <c r="K82" t="e">
        <f t="shared" ca="1" si="22"/>
        <v>#N/A</v>
      </c>
      <c r="L82" t="e">
        <f t="shared" ca="1" si="23"/>
        <v>#N/A</v>
      </c>
      <c r="M82" s="42" t="e">
        <f t="shared" ca="1" si="24"/>
        <v>#REF!</v>
      </c>
      <c r="N82" s="5" t="e">
        <f t="shared" ca="1" si="34"/>
        <v>#N/A</v>
      </c>
      <c r="O82" s="5" t="e">
        <f t="shared" ca="1" si="35"/>
        <v>#N/A</v>
      </c>
      <c r="P82" s="41" t="e">
        <f ca="1">IF(OR(ISNA(A82),C82="Backstitch"),NA(),AVERAGEIF($C$4:$C82,"&gt;0")/100)</f>
        <v>#N/A</v>
      </c>
      <c r="Q82" s="41" t="e">
        <f t="shared" ca="1" si="25"/>
        <v>#N/A</v>
      </c>
      <c r="R82" s="43" t="e">
        <f t="shared" ca="1" si="26"/>
        <v>#N/A</v>
      </c>
      <c r="S82" s="44" t="e">
        <f t="shared" ca="1" si="27"/>
        <v>#N/A</v>
      </c>
      <c r="T82" s="5" t="e">
        <f t="shared" ca="1" si="28"/>
        <v>#N/A</v>
      </c>
      <c r="U82" s="5" t="e">
        <f t="shared" ca="1" si="29"/>
        <v>#N/A</v>
      </c>
    </row>
    <row r="83" spans="1:21">
      <c r="A83" s="6" t="e">
        <f t="shared" ca="1" si="19"/>
        <v>#N/A</v>
      </c>
      <c r="B83" s="39" t="e">
        <f t="shared" ca="1" si="18"/>
        <v>#N/A</v>
      </c>
      <c r="C83">
        <f t="array" aca="1" ref="C83" ca="1">IFERROR(INDEX(stitches, MATCH( 1, ($A83=dates)*(last_project=projects),0)),0)</f>
        <v>0</v>
      </c>
      <c r="D83" s="5" t="e">
        <f t="shared" ca="1" si="30"/>
        <v>#REF!</v>
      </c>
      <c r="E83" s="5" t="e">
        <f t="shared" ca="1" si="20"/>
        <v>#REF!</v>
      </c>
      <c r="F83" s="40" t="e">
        <f t="array" aca="1" ref="F83" ca="1">INDEX(hours,MATCH(1,($A83=dates)*(last_project=projects),0),0)</f>
        <v>#N/A</v>
      </c>
      <c r="G83" s="21" t="e">
        <f t="shared" ca="1" si="21"/>
        <v>#N/A</v>
      </c>
      <c r="H83" s="41" t="e">
        <f t="shared" ca="1" si="31"/>
        <v>#N/A</v>
      </c>
      <c r="I83" s="41" t="e">
        <f t="shared" ca="1" si="32"/>
        <v>#N/A</v>
      </c>
      <c r="J83" s="41" t="e">
        <f t="shared" ca="1" si="33"/>
        <v>#N/A</v>
      </c>
      <c r="K83" t="e">
        <f t="shared" ca="1" si="22"/>
        <v>#N/A</v>
      </c>
      <c r="L83" t="e">
        <f t="shared" ca="1" si="23"/>
        <v>#N/A</v>
      </c>
      <c r="M83" s="42" t="e">
        <f t="shared" ca="1" si="24"/>
        <v>#REF!</v>
      </c>
      <c r="N83" s="5" t="e">
        <f t="shared" ca="1" si="34"/>
        <v>#N/A</v>
      </c>
      <c r="O83" s="5" t="e">
        <f t="shared" ca="1" si="35"/>
        <v>#N/A</v>
      </c>
      <c r="P83" s="41" t="e">
        <f ca="1">IF(OR(ISNA(A83),C83="Backstitch"),NA(),AVERAGEIF($C$4:$C83,"&gt;0")/100)</f>
        <v>#N/A</v>
      </c>
      <c r="Q83" s="41" t="e">
        <f t="shared" ca="1" si="25"/>
        <v>#N/A</v>
      </c>
      <c r="R83" s="43" t="e">
        <f t="shared" ca="1" si="26"/>
        <v>#N/A</v>
      </c>
      <c r="S83" s="44" t="e">
        <f t="shared" ca="1" si="27"/>
        <v>#N/A</v>
      </c>
      <c r="T83" s="5" t="e">
        <f t="shared" ca="1" si="28"/>
        <v>#N/A</v>
      </c>
      <c r="U83" s="5" t="e">
        <f t="shared" ca="1" si="29"/>
        <v>#N/A</v>
      </c>
    </row>
    <row r="84" spans="1:21">
      <c r="A84" s="6" t="e">
        <f t="shared" ca="1" si="19"/>
        <v>#N/A</v>
      </c>
      <c r="B84" s="39" t="e">
        <f t="shared" ca="1" si="18"/>
        <v>#N/A</v>
      </c>
      <c r="C84">
        <f t="array" aca="1" ref="C84" ca="1">IFERROR(INDEX(stitches, MATCH( 1, ($A84=dates)*(last_project=projects),0)),0)</f>
        <v>0</v>
      </c>
      <c r="D84" s="5" t="e">
        <f t="shared" ca="1" si="30"/>
        <v>#REF!</v>
      </c>
      <c r="E84" s="5" t="e">
        <f t="shared" ca="1" si="20"/>
        <v>#REF!</v>
      </c>
      <c r="F84" s="40" t="e">
        <f t="array" aca="1" ref="F84" ca="1">INDEX(hours,MATCH(1,($A84=dates)*(last_project=projects),0),0)</f>
        <v>#N/A</v>
      </c>
      <c r="G84" s="21" t="e">
        <f t="shared" ca="1" si="21"/>
        <v>#N/A</v>
      </c>
      <c r="H84" s="41" t="e">
        <f t="shared" ca="1" si="31"/>
        <v>#N/A</v>
      </c>
      <c r="I84" s="41" t="e">
        <f t="shared" ca="1" si="32"/>
        <v>#N/A</v>
      </c>
      <c r="J84" s="41" t="e">
        <f t="shared" ca="1" si="33"/>
        <v>#N/A</v>
      </c>
      <c r="K84" t="e">
        <f t="shared" ca="1" si="22"/>
        <v>#N/A</v>
      </c>
      <c r="L84" t="e">
        <f t="shared" ca="1" si="23"/>
        <v>#N/A</v>
      </c>
      <c r="M84" s="42" t="e">
        <f t="shared" ca="1" si="24"/>
        <v>#REF!</v>
      </c>
      <c r="N84" s="5" t="e">
        <f t="shared" ca="1" si="34"/>
        <v>#N/A</v>
      </c>
      <c r="O84" s="5" t="e">
        <f t="shared" ca="1" si="35"/>
        <v>#N/A</v>
      </c>
      <c r="P84" s="41" t="e">
        <f ca="1">IF(OR(ISNA(A84),C84="Backstitch"),NA(),AVERAGEIF($C$4:$C84,"&gt;0")/100)</f>
        <v>#N/A</v>
      </c>
      <c r="Q84" s="41" t="e">
        <f t="shared" ca="1" si="25"/>
        <v>#N/A</v>
      </c>
      <c r="R84" s="43" t="e">
        <f t="shared" ca="1" si="26"/>
        <v>#N/A</v>
      </c>
      <c r="S84" s="44" t="e">
        <f t="shared" ca="1" si="27"/>
        <v>#N/A</v>
      </c>
      <c r="T84" s="5" t="e">
        <f t="shared" ca="1" si="28"/>
        <v>#N/A</v>
      </c>
      <c r="U84" s="5" t="e">
        <f t="shared" ca="1" si="29"/>
        <v>#N/A</v>
      </c>
    </row>
    <row r="85" spans="1:21">
      <c r="A85" s="6" t="e">
        <f t="shared" ca="1" si="19"/>
        <v>#N/A</v>
      </c>
      <c r="B85" s="39" t="e">
        <f t="shared" ca="1" si="18"/>
        <v>#N/A</v>
      </c>
      <c r="C85">
        <f t="array" aca="1" ref="C85" ca="1">IFERROR(INDEX(stitches, MATCH( 1, ($A85=dates)*(last_project=projects),0)),0)</f>
        <v>0</v>
      </c>
      <c r="D85" s="5" t="e">
        <f t="shared" ca="1" si="30"/>
        <v>#REF!</v>
      </c>
      <c r="E85" s="5" t="e">
        <f t="shared" ca="1" si="20"/>
        <v>#REF!</v>
      </c>
      <c r="F85" s="40" t="e">
        <f t="array" aca="1" ref="F85" ca="1">INDEX(hours,MATCH(1,($A85=dates)*(last_project=projects),0),0)</f>
        <v>#N/A</v>
      </c>
      <c r="G85" s="21" t="e">
        <f t="shared" ca="1" si="21"/>
        <v>#N/A</v>
      </c>
      <c r="H85" s="41" t="e">
        <f t="shared" ca="1" si="31"/>
        <v>#N/A</v>
      </c>
      <c r="I85" s="41" t="e">
        <f t="shared" ca="1" si="32"/>
        <v>#N/A</v>
      </c>
      <c r="J85" s="41" t="e">
        <f t="shared" ca="1" si="33"/>
        <v>#N/A</v>
      </c>
      <c r="K85" t="e">
        <f t="shared" ca="1" si="22"/>
        <v>#N/A</v>
      </c>
      <c r="L85" t="e">
        <f t="shared" ca="1" si="23"/>
        <v>#N/A</v>
      </c>
      <c r="M85" s="42" t="e">
        <f t="shared" ca="1" si="24"/>
        <v>#REF!</v>
      </c>
      <c r="N85" s="5" t="e">
        <f t="shared" ca="1" si="34"/>
        <v>#N/A</v>
      </c>
      <c r="O85" s="5" t="e">
        <f t="shared" ca="1" si="35"/>
        <v>#N/A</v>
      </c>
      <c r="P85" s="41" t="e">
        <f ca="1">IF(OR(ISNA(A85),C85="Backstitch"),NA(),AVERAGEIF($C$4:$C85,"&gt;0")/100)</f>
        <v>#N/A</v>
      </c>
      <c r="Q85" s="41" t="e">
        <f t="shared" ca="1" si="25"/>
        <v>#N/A</v>
      </c>
      <c r="R85" s="43" t="e">
        <f t="shared" ca="1" si="26"/>
        <v>#N/A</v>
      </c>
      <c r="S85" s="44" t="e">
        <f t="shared" ca="1" si="27"/>
        <v>#N/A</v>
      </c>
      <c r="T85" s="5" t="e">
        <f t="shared" ca="1" si="28"/>
        <v>#N/A</v>
      </c>
      <c r="U85" s="5" t="e">
        <f t="shared" ca="1" si="29"/>
        <v>#N/A</v>
      </c>
    </row>
    <row r="86" spans="1:21">
      <c r="A86" s="6" t="e">
        <f t="shared" ca="1" si="19"/>
        <v>#N/A</v>
      </c>
      <c r="B86" s="39" t="e">
        <f t="shared" ca="1" si="18"/>
        <v>#N/A</v>
      </c>
      <c r="C86">
        <f t="array" aca="1" ref="C86" ca="1">IFERROR(INDEX(stitches, MATCH( 1, ($A86=dates)*(last_project=projects),0)),0)</f>
        <v>0</v>
      </c>
      <c r="D86" s="5" t="e">
        <f t="shared" ca="1" si="30"/>
        <v>#REF!</v>
      </c>
      <c r="E86" s="5" t="e">
        <f t="shared" ca="1" si="20"/>
        <v>#REF!</v>
      </c>
      <c r="F86" s="40" t="e">
        <f t="array" aca="1" ref="F86" ca="1">INDEX(hours,MATCH(1,($A86=dates)*(last_project=projects),0),0)</f>
        <v>#N/A</v>
      </c>
      <c r="G86" s="21" t="e">
        <f t="shared" ca="1" si="21"/>
        <v>#N/A</v>
      </c>
      <c r="H86" s="41" t="e">
        <f t="shared" ca="1" si="31"/>
        <v>#N/A</v>
      </c>
      <c r="I86" s="41" t="e">
        <f t="shared" ca="1" si="32"/>
        <v>#N/A</v>
      </c>
      <c r="J86" s="41" t="e">
        <f t="shared" ca="1" si="33"/>
        <v>#N/A</v>
      </c>
      <c r="K86" t="e">
        <f t="shared" ca="1" si="22"/>
        <v>#N/A</v>
      </c>
      <c r="L86" t="e">
        <f t="shared" ca="1" si="23"/>
        <v>#N/A</v>
      </c>
      <c r="M86" s="42" t="e">
        <f t="shared" ca="1" si="24"/>
        <v>#REF!</v>
      </c>
      <c r="N86" s="5" t="e">
        <f t="shared" ca="1" si="34"/>
        <v>#N/A</v>
      </c>
      <c r="O86" s="5" t="e">
        <f t="shared" ca="1" si="35"/>
        <v>#N/A</v>
      </c>
      <c r="P86" s="41" t="e">
        <f ca="1">IF(OR(ISNA(A86),C86="Backstitch"),NA(),AVERAGEIF($C$4:$C86,"&gt;0")/100)</f>
        <v>#N/A</v>
      </c>
      <c r="Q86" s="41" t="e">
        <f t="shared" ca="1" si="25"/>
        <v>#N/A</v>
      </c>
      <c r="R86" s="43" t="e">
        <f t="shared" ca="1" si="26"/>
        <v>#N/A</v>
      </c>
      <c r="S86" s="44" t="e">
        <f t="shared" ca="1" si="27"/>
        <v>#N/A</v>
      </c>
      <c r="T86" s="5" t="e">
        <f t="shared" ca="1" si="28"/>
        <v>#N/A</v>
      </c>
      <c r="U86" s="5" t="e">
        <f t="shared" ca="1" si="29"/>
        <v>#N/A</v>
      </c>
    </row>
    <row r="87" spans="1:21">
      <c r="A87" s="6" t="e">
        <f t="shared" ca="1" si="19"/>
        <v>#N/A</v>
      </c>
      <c r="B87" s="39" t="e">
        <f t="shared" ca="1" si="18"/>
        <v>#N/A</v>
      </c>
      <c r="C87">
        <f t="array" aca="1" ref="C87" ca="1">IFERROR(INDEX(stitches, MATCH( 1, ($A87=dates)*(last_project=projects),0)),0)</f>
        <v>0</v>
      </c>
      <c r="D87" s="5" t="e">
        <f t="shared" ca="1" si="30"/>
        <v>#REF!</v>
      </c>
      <c r="E87" s="5" t="e">
        <f t="shared" ca="1" si="20"/>
        <v>#REF!</v>
      </c>
      <c r="F87" s="40" t="e">
        <f t="array" aca="1" ref="F87" ca="1">INDEX(hours,MATCH(1,($A87=dates)*(last_project=projects),0),0)</f>
        <v>#N/A</v>
      </c>
      <c r="G87" s="21" t="e">
        <f t="shared" ca="1" si="21"/>
        <v>#N/A</v>
      </c>
      <c r="H87" s="41" t="e">
        <f t="shared" ca="1" si="31"/>
        <v>#N/A</v>
      </c>
      <c r="I87" s="41" t="e">
        <f t="shared" ca="1" si="32"/>
        <v>#N/A</v>
      </c>
      <c r="J87" s="41" t="e">
        <f t="shared" ca="1" si="33"/>
        <v>#N/A</v>
      </c>
      <c r="K87" t="e">
        <f t="shared" ca="1" si="22"/>
        <v>#N/A</v>
      </c>
      <c r="L87" t="e">
        <f t="shared" ca="1" si="23"/>
        <v>#N/A</v>
      </c>
      <c r="M87" s="42" t="e">
        <f t="shared" ca="1" si="24"/>
        <v>#REF!</v>
      </c>
      <c r="N87" s="5" t="e">
        <f t="shared" ca="1" si="34"/>
        <v>#N/A</v>
      </c>
      <c r="O87" s="5" t="e">
        <f t="shared" ca="1" si="35"/>
        <v>#N/A</v>
      </c>
      <c r="P87" s="41" t="e">
        <f ca="1">IF(OR(ISNA(A87),C87="Backstitch"),NA(),AVERAGEIF($C$4:$C87,"&gt;0")/100)</f>
        <v>#N/A</v>
      </c>
      <c r="Q87" s="41" t="e">
        <f t="shared" ca="1" si="25"/>
        <v>#N/A</v>
      </c>
      <c r="R87" s="43" t="e">
        <f t="shared" ca="1" si="26"/>
        <v>#N/A</v>
      </c>
      <c r="S87" s="44" t="e">
        <f t="shared" ca="1" si="27"/>
        <v>#N/A</v>
      </c>
      <c r="T87" s="5" t="e">
        <f t="shared" ca="1" si="28"/>
        <v>#N/A</v>
      </c>
      <c r="U87" s="5" t="e">
        <f t="shared" ca="1" si="29"/>
        <v>#N/A</v>
      </c>
    </row>
    <row r="88" spans="1:21">
      <c r="A88" s="6" t="e">
        <f t="shared" ca="1" si="19"/>
        <v>#N/A</v>
      </c>
      <c r="B88" s="39" t="e">
        <f t="shared" ca="1" si="18"/>
        <v>#N/A</v>
      </c>
      <c r="C88">
        <f t="array" aca="1" ref="C88" ca="1">IFERROR(INDEX(stitches, MATCH( 1, ($A88=dates)*(last_project=projects),0)),0)</f>
        <v>0</v>
      </c>
      <c r="D88" s="5" t="e">
        <f t="shared" ca="1" si="30"/>
        <v>#REF!</v>
      </c>
      <c r="E88" s="5" t="e">
        <f t="shared" ca="1" si="20"/>
        <v>#REF!</v>
      </c>
      <c r="F88" s="40" t="e">
        <f t="array" aca="1" ref="F88" ca="1">INDEX(hours,MATCH(1,($A88=dates)*(last_project=projects),0),0)</f>
        <v>#N/A</v>
      </c>
      <c r="G88" s="21" t="e">
        <f t="shared" ca="1" si="21"/>
        <v>#N/A</v>
      </c>
      <c r="H88" s="41" t="e">
        <f t="shared" ca="1" si="31"/>
        <v>#N/A</v>
      </c>
      <c r="I88" s="41" t="e">
        <f t="shared" ca="1" si="32"/>
        <v>#N/A</v>
      </c>
      <c r="J88" s="41" t="e">
        <f t="shared" ca="1" si="33"/>
        <v>#N/A</v>
      </c>
      <c r="K88" t="e">
        <f t="shared" ca="1" si="22"/>
        <v>#N/A</v>
      </c>
      <c r="L88" t="e">
        <f t="shared" ca="1" si="23"/>
        <v>#N/A</v>
      </c>
      <c r="M88" s="42" t="e">
        <f t="shared" ca="1" si="24"/>
        <v>#REF!</v>
      </c>
      <c r="N88" s="5" t="e">
        <f t="shared" ca="1" si="34"/>
        <v>#N/A</v>
      </c>
      <c r="O88" s="5" t="e">
        <f t="shared" ca="1" si="35"/>
        <v>#N/A</v>
      </c>
      <c r="P88" s="41" t="e">
        <f ca="1">IF(OR(ISNA(A88),C88="Backstitch"),NA(),AVERAGEIF($C$4:$C88,"&gt;0")/100)</f>
        <v>#N/A</v>
      </c>
      <c r="Q88" s="41" t="e">
        <f t="shared" ca="1" si="25"/>
        <v>#N/A</v>
      </c>
      <c r="R88" s="43" t="e">
        <f t="shared" ca="1" si="26"/>
        <v>#N/A</v>
      </c>
      <c r="S88" s="44" t="e">
        <f t="shared" ca="1" si="27"/>
        <v>#N/A</v>
      </c>
      <c r="T88" s="5" t="e">
        <f t="shared" ca="1" si="28"/>
        <v>#N/A</v>
      </c>
      <c r="U88" s="5" t="e">
        <f t="shared" ca="1" si="29"/>
        <v>#N/A</v>
      </c>
    </row>
    <row r="89" spans="1:21">
      <c r="A89" s="6" t="e">
        <f t="shared" ca="1" si="19"/>
        <v>#N/A</v>
      </c>
      <c r="B89" s="39" t="e">
        <f t="shared" ca="1" si="18"/>
        <v>#N/A</v>
      </c>
      <c r="C89">
        <f t="array" aca="1" ref="C89" ca="1">IFERROR(INDEX(stitches, MATCH( 1, ($A89=dates)*(last_project=projects),0)),0)</f>
        <v>0</v>
      </c>
      <c r="D89" s="5" t="e">
        <f t="shared" ca="1" si="30"/>
        <v>#REF!</v>
      </c>
      <c r="E89" s="5" t="e">
        <f t="shared" ca="1" si="20"/>
        <v>#REF!</v>
      </c>
      <c r="F89" s="40" t="e">
        <f t="array" aca="1" ref="F89" ca="1">INDEX(hours,MATCH(1,($A89=dates)*(last_project=projects),0),0)</f>
        <v>#N/A</v>
      </c>
      <c r="G89" s="21" t="e">
        <f t="shared" ca="1" si="21"/>
        <v>#N/A</v>
      </c>
      <c r="H89" s="41" t="e">
        <f t="shared" ca="1" si="31"/>
        <v>#N/A</v>
      </c>
      <c r="I89" s="41" t="e">
        <f t="shared" ca="1" si="32"/>
        <v>#N/A</v>
      </c>
      <c r="J89" s="41" t="e">
        <f t="shared" ca="1" si="33"/>
        <v>#N/A</v>
      </c>
      <c r="K89" t="e">
        <f t="shared" ca="1" si="22"/>
        <v>#N/A</v>
      </c>
      <c r="L89" t="e">
        <f t="shared" ca="1" si="23"/>
        <v>#N/A</v>
      </c>
      <c r="M89" s="42" t="e">
        <f t="shared" ca="1" si="24"/>
        <v>#REF!</v>
      </c>
      <c r="N89" s="5" t="e">
        <f t="shared" ca="1" si="34"/>
        <v>#N/A</v>
      </c>
      <c r="O89" s="5" t="e">
        <f t="shared" ca="1" si="35"/>
        <v>#N/A</v>
      </c>
      <c r="P89" s="41" t="e">
        <f ca="1">IF(OR(ISNA(A89),C89="Backstitch"),NA(),AVERAGEIF($C$4:$C89,"&gt;0")/100)</f>
        <v>#N/A</v>
      </c>
      <c r="Q89" s="41" t="e">
        <f t="shared" ca="1" si="25"/>
        <v>#N/A</v>
      </c>
      <c r="R89" s="43" t="e">
        <f t="shared" ca="1" si="26"/>
        <v>#N/A</v>
      </c>
      <c r="S89" s="44" t="e">
        <f t="shared" ca="1" si="27"/>
        <v>#N/A</v>
      </c>
      <c r="T89" s="5" t="e">
        <f t="shared" ca="1" si="28"/>
        <v>#N/A</v>
      </c>
      <c r="U89" s="5" t="e">
        <f t="shared" ca="1" si="29"/>
        <v>#N/A</v>
      </c>
    </row>
    <row r="90" spans="1:21">
      <c r="A90" s="6" t="e">
        <f t="shared" ca="1" si="19"/>
        <v>#N/A</v>
      </c>
      <c r="B90" s="39" t="e">
        <f t="shared" ca="1" si="18"/>
        <v>#N/A</v>
      </c>
      <c r="C90">
        <f t="array" aca="1" ref="C90" ca="1">IFERROR(INDEX(stitches, MATCH( 1, ($A90=dates)*(last_project=projects),0)),0)</f>
        <v>0</v>
      </c>
      <c r="D90" s="5" t="e">
        <f t="shared" ca="1" si="30"/>
        <v>#REF!</v>
      </c>
      <c r="E90" s="5" t="e">
        <f t="shared" ca="1" si="20"/>
        <v>#REF!</v>
      </c>
      <c r="F90" s="40" t="e">
        <f t="array" aca="1" ref="F90" ca="1">INDEX(hours,MATCH(1,($A90=dates)*(last_project=projects),0),0)</f>
        <v>#N/A</v>
      </c>
      <c r="G90" s="21" t="e">
        <f t="shared" ca="1" si="21"/>
        <v>#N/A</v>
      </c>
      <c r="H90" s="41" t="e">
        <f t="shared" ca="1" si="31"/>
        <v>#N/A</v>
      </c>
      <c r="I90" s="41" t="e">
        <f t="shared" ca="1" si="32"/>
        <v>#N/A</v>
      </c>
      <c r="J90" s="41" t="e">
        <f t="shared" ca="1" si="33"/>
        <v>#N/A</v>
      </c>
      <c r="K90" t="e">
        <f t="shared" ca="1" si="22"/>
        <v>#N/A</v>
      </c>
      <c r="L90" t="e">
        <f t="shared" ca="1" si="23"/>
        <v>#N/A</v>
      </c>
      <c r="M90" s="42" t="e">
        <f t="shared" ca="1" si="24"/>
        <v>#REF!</v>
      </c>
      <c r="N90" s="5" t="e">
        <f t="shared" ca="1" si="34"/>
        <v>#N/A</v>
      </c>
      <c r="O90" s="5" t="e">
        <f t="shared" ca="1" si="35"/>
        <v>#N/A</v>
      </c>
      <c r="P90" s="41" t="e">
        <f ca="1">IF(OR(ISNA(A90),C90="Backstitch"),NA(),AVERAGEIF($C$4:$C90,"&gt;0")/100)</f>
        <v>#N/A</v>
      </c>
      <c r="Q90" s="41" t="e">
        <f t="shared" ca="1" si="25"/>
        <v>#N/A</v>
      </c>
      <c r="R90" s="43" t="e">
        <f t="shared" ca="1" si="26"/>
        <v>#N/A</v>
      </c>
      <c r="S90" s="44" t="e">
        <f t="shared" ca="1" si="27"/>
        <v>#N/A</v>
      </c>
      <c r="T90" s="5" t="e">
        <f t="shared" ca="1" si="28"/>
        <v>#N/A</v>
      </c>
      <c r="U90" s="5" t="e">
        <f t="shared" ca="1" si="29"/>
        <v>#N/A</v>
      </c>
    </row>
    <row r="91" spans="1:21">
      <c r="A91" s="6" t="e">
        <f t="shared" ca="1" si="19"/>
        <v>#N/A</v>
      </c>
      <c r="B91" s="39" t="e">
        <f t="shared" ca="1" si="18"/>
        <v>#N/A</v>
      </c>
      <c r="C91">
        <f t="array" aca="1" ref="C91" ca="1">IFERROR(INDEX(stitches, MATCH( 1, ($A91=dates)*(last_project=projects),0)),0)</f>
        <v>0</v>
      </c>
      <c r="D91" s="5" t="e">
        <f t="shared" ca="1" si="30"/>
        <v>#REF!</v>
      </c>
      <c r="E91" s="5" t="e">
        <f t="shared" ca="1" si="20"/>
        <v>#REF!</v>
      </c>
      <c r="F91" s="40" t="e">
        <f t="array" aca="1" ref="F91" ca="1">INDEX(hours,MATCH(1,($A91=dates)*(last_project=projects),0),0)</f>
        <v>#N/A</v>
      </c>
      <c r="G91" s="21" t="e">
        <f t="shared" ca="1" si="21"/>
        <v>#N/A</v>
      </c>
      <c r="H91" s="41" t="e">
        <f t="shared" ca="1" si="31"/>
        <v>#N/A</v>
      </c>
      <c r="I91" s="41" t="e">
        <f t="shared" ca="1" si="32"/>
        <v>#N/A</v>
      </c>
      <c r="J91" s="41" t="e">
        <f t="shared" ca="1" si="33"/>
        <v>#N/A</v>
      </c>
      <c r="K91" t="e">
        <f t="shared" ca="1" si="22"/>
        <v>#N/A</v>
      </c>
      <c r="L91" t="e">
        <f t="shared" ca="1" si="23"/>
        <v>#N/A</v>
      </c>
      <c r="M91" s="42" t="e">
        <f t="shared" ca="1" si="24"/>
        <v>#REF!</v>
      </c>
      <c r="N91" s="5" t="e">
        <f t="shared" ca="1" si="34"/>
        <v>#N/A</v>
      </c>
      <c r="O91" s="5" t="e">
        <f t="shared" ca="1" si="35"/>
        <v>#N/A</v>
      </c>
      <c r="P91" s="41" t="e">
        <f ca="1">IF(OR(ISNA(A91),C91="Backstitch"),NA(),AVERAGEIF($C$4:$C91,"&gt;0")/100)</f>
        <v>#N/A</v>
      </c>
      <c r="Q91" s="41" t="e">
        <f t="shared" ca="1" si="25"/>
        <v>#N/A</v>
      </c>
      <c r="R91" s="43" t="e">
        <f t="shared" ca="1" si="26"/>
        <v>#N/A</v>
      </c>
      <c r="S91" s="44" t="e">
        <f t="shared" ca="1" si="27"/>
        <v>#N/A</v>
      </c>
      <c r="T91" s="5" t="e">
        <f t="shared" ca="1" si="28"/>
        <v>#N/A</v>
      </c>
      <c r="U91" s="5" t="e">
        <f t="shared" ca="1" si="29"/>
        <v>#N/A</v>
      </c>
    </row>
    <row r="92" spans="1:21">
      <c r="A92" s="6" t="e">
        <f t="shared" ca="1" si="19"/>
        <v>#N/A</v>
      </c>
      <c r="B92" s="39" t="e">
        <f t="shared" ca="1" si="18"/>
        <v>#N/A</v>
      </c>
      <c r="C92">
        <f t="array" aca="1" ref="C92" ca="1">IFERROR(INDEX(stitches, MATCH( 1, ($A92=dates)*(last_project=projects),0)),0)</f>
        <v>0</v>
      </c>
      <c r="D92" s="5" t="e">
        <f t="shared" ca="1" si="30"/>
        <v>#REF!</v>
      </c>
      <c r="E92" s="5" t="e">
        <f t="shared" ca="1" si="20"/>
        <v>#REF!</v>
      </c>
      <c r="F92" s="40" t="e">
        <f t="array" aca="1" ref="F92" ca="1">INDEX(hours,MATCH(1,($A92=dates)*(last_project=projects),0),0)</f>
        <v>#N/A</v>
      </c>
      <c r="G92" s="21" t="e">
        <f t="shared" ca="1" si="21"/>
        <v>#N/A</v>
      </c>
      <c r="H92" s="41" t="e">
        <f t="shared" ca="1" si="31"/>
        <v>#N/A</v>
      </c>
      <c r="I92" s="41" t="e">
        <f t="shared" ca="1" si="32"/>
        <v>#N/A</v>
      </c>
      <c r="J92" s="41" t="e">
        <f t="shared" ca="1" si="33"/>
        <v>#N/A</v>
      </c>
      <c r="K92" t="e">
        <f t="shared" ca="1" si="22"/>
        <v>#N/A</v>
      </c>
      <c r="L92" t="e">
        <f t="shared" ca="1" si="23"/>
        <v>#N/A</v>
      </c>
      <c r="M92" s="42" t="e">
        <f t="shared" ca="1" si="24"/>
        <v>#REF!</v>
      </c>
      <c r="N92" s="5" t="e">
        <f t="shared" ca="1" si="34"/>
        <v>#N/A</v>
      </c>
      <c r="O92" s="5" t="e">
        <f t="shared" ca="1" si="35"/>
        <v>#N/A</v>
      </c>
      <c r="P92" s="41" t="e">
        <f ca="1">IF(OR(ISNA(A92),C92="Backstitch"),NA(),AVERAGEIF($C$4:$C92,"&gt;0")/100)</f>
        <v>#N/A</v>
      </c>
      <c r="Q92" s="41" t="e">
        <f t="shared" ca="1" si="25"/>
        <v>#N/A</v>
      </c>
      <c r="R92" s="43" t="e">
        <f t="shared" ca="1" si="26"/>
        <v>#N/A</v>
      </c>
      <c r="S92" s="44" t="e">
        <f t="shared" ca="1" si="27"/>
        <v>#N/A</v>
      </c>
      <c r="T92" s="5" t="e">
        <f t="shared" ca="1" si="28"/>
        <v>#N/A</v>
      </c>
      <c r="U92" s="5" t="e">
        <f t="shared" ca="1" si="29"/>
        <v>#N/A</v>
      </c>
    </row>
    <row r="93" spans="1:21">
      <c r="A93" s="6" t="e">
        <f t="shared" ca="1" si="19"/>
        <v>#N/A</v>
      </c>
      <c r="B93" s="39" t="e">
        <f t="shared" ca="1" si="18"/>
        <v>#N/A</v>
      </c>
      <c r="C93">
        <f t="array" aca="1" ref="C93" ca="1">IFERROR(INDEX(stitches, MATCH( 1, ($A93=dates)*(last_project=projects),0)),0)</f>
        <v>0</v>
      </c>
      <c r="D93" s="5" t="e">
        <f t="shared" ca="1" si="30"/>
        <v>#REF!</v>
      </c>
      <c r="E93" s="5" t="e">
        <f t="shared" ca="1" si="20"/>
        <v>#REF!</v>
      </c>
      <c r="F93" s="40" t="e">
        <f t="array" aca="1" ref="F93" ca="1">INDEX(hours,MATCH(1,($A93=dates)*(last_project=projects),0),0)</f>
        <v>#N/A</v>
      </c>
      <c r="G93" s="21" t="e">
        <f t="shared" ca="1" si="21"/>
        <v>#N/A</v>
      </c>
      <c r="H93" s="41" t="e">
        <f t="shared" ca="1" si="31"/>
        <v>#N/A</v>
      </c>
      <c r="I93" s="41" t="e">
        <f t="shared" ca="1" si="32"/>
        <v>#N/A</v>
      </c>
      <c r="J93" s="41" t="e">
        <f t="shared" ca="1" si="33"/>
        <v>#N/A</v>
      </c>
      <c r="K93" t="e">
        <f t="shared" ca="1" si="22"/>
        <v>#N/A</v>
      </c>
      <c r="L93" t="e">
        <f t="shared" ca="1" si="23"/>
        <v>#N/A</v>
      </c>
      <c r="M93" s="42" t="e">
        <f t="shared" ca="1" si="24"/>
        <v>#REF!</v>
      </c>
      <c r="N93" s="5" t="e">
        <f t="shared" ca="1" si="34"/>
        <v>#N/A</v>
      </c>
      <c r="O93" s="5" t="e">
        <f t="shared" ca="1" si="35"/>
        <v>#N/A</v>
      </c>
      <c r="P93" s="41" t="e">
        <f ca="1">IF(OR(ISNA(A93),C93="Backstitch"),NA(),AVERAGEIF($C$4:$C93,"&gt;0")/100)</f>
        <v>#N/A</v>
      </c>
      <c r="Q93" s="41" t="e">
        <f t="shared" ca="1" si="25"/>
        <v>#N/A</v>
      </c>
      <c r="R93" s="43" t="e">
        <f t="shared" ca="1" si="26"/>
        <v>#N/A</v>
      </c>
      <c r="S93" s="44" t="e">
        <f t="shared" ca="1" si="27"/>
        <v>#N/A</v>
      </c>
      <c r="T93" s="5" t="e">
        <f t="shared" ca="1" si="28"/>
        <v>#N/A</v>
      </c>
      <c r="U93" s="5" t="e">
        <f t="shared" ca="1" si="29"/>
        <v>#N/A</v>
      </c>
    </row>
    <row r="94" spans="1:21">
      <c r="A94" s="6" t="e">
        <f t="shared" ca="1" si="19"/>
        <v>#N/A</v>
      </c>
      <c r="B94" s="39" t="e">
        <f t="shared" ca="1" si="18"/>
        <v>#N/A</v>
      </c>
      <c r="C94">
        <f t="array" aca="1" ref="C94" ca="1">IFERROR(INDEX(stitches, MATCH( 1, ($A94=dates)*(last_project=projects),0)),0)</f>
        <v>0</v>
      </c>
      <c r="D94" s="5" t="e">
        <f t="shared" ca="1" si="30"/>
        <v>#REF!</v>
      </c>
      <c r="E94" s="5" t="e">
        <f t="shared" ca="1" si="20"/>
        <v>#REF!</v>
      </c>
      <c r="F94" s="40" t="e">
        <f t="array" aca="1" ref="F94" ca="1">INDEX(hours,MATCH(1,($A94=dates)*(last_project=projects),0),0)</f>
        <v>#N/A</v>
      </c>
      <c r="G94" s="21" t="e">
        <f t="shared" ca="1" si="21"/>
        <v>#N/A</v>
      </c>
      <c r="H94" s="41" t="e">
        <f t="shared" ca="1" si="31"/>
        <v>#N/A</v>
      </c>
      <c r="I94" s="41" t="e">
        <f t="shared" ca="1" si="32"/>
        <v>#N/A</v>
      </c>
      <c r="J94" s="41" t="e">
        <f t="shared" ca="1" si="33"/>
        <v>#N/A</v>
      </c>
      <c r="K94" t="e">
        <f t="shared" ca="1" si="22"/>
        <v>#N/A</v>
      </c>
      <c r="L94" t="e">
        <f t="shared" ca="1" si="23"/>
        <v>#N/A</v>
      </c>
      <c r="M94" s="42" t="e">
        <f t="shared" ca="1" si="24"/>
        <v>#REF!</v>
      </c>
      <c r="N94" s="5" t="e">
        <f t="shared" ca="1" si="34"/>
        <v>#N/A</v>
      </c>
      <c r="O94" s="5" t="e">
        <f t="shared" ca="1" si="35"/>
        <v>#N/A</v>
      </c>
      <c r="P94" s="41" t="e">
        <f ca="1">IF(OR(ISNA(A94),C94="Backstitch"),NA(),AVERAGEIF($C$4:$C94,"&gt;0")/100)</f>
        <v>#N/A</v>
      </c>
      <c r="Q94" s="41" t="e">
        <f t="shared" ca="1" si="25"/>
        <v>#N/A</v>
      </c>
      <c r="R94" s="43" t="e">
        <f t="shared" ca="1" si="26"/>
        <v>#N/A</v>
      </c>
      <c r="S94" s="44" t="e">
        <f t="shared" ca="1" si="27"/>
        <v>#N/A</v>
      </c>
      <c r="T94" s="5" t="e">
        <f t="shared" ca="1" si="28"/>
        <v>#N/A</v>
      </c>
      <c r="U94" s="5" t="e">
        <f t="shared" ca="1" si="29"/>
        <v>#N/A</v>
      </c>
    </row>
    <row r="95" spans="1:21">
      <c r="A95" s="6" t="e">
        <f t="shared" ca="1" si="19"/>
        <v>#N/A</v>
      </c>
      <c r="B95" s="39" t="e">
        <f t="shared" ca="1" si="18"/>
        <v>#N/A</v>
      </c>
      <c r="C95">
        <f t="array" aca="1" ref="C95" ca="1">IFERROR(INDEX(stitches, MATCH( 1, ($A95=dates)*(last_project=projects),0)),0)</f>
        <v>0</v>
      </c>
      <c r="D95" s="5" t="e">
        <f t="shared" ca="1" si="30"/>
        <v>#REF!</v>
      </c>
      <c r="E95" s="5" t="e">
        <f t="shared" ca="1" si="20"/>
        <v>#REF!</v>
      </c>
      <c r="F95" s="40" t="e">
        <f t="array" aca="1" ref="F95" ca="1">INDEX(hours,MATCH(1,($A95=dates)*(last_project=projects),0),0)</f>
        <v>#N/A</v>
      </c>
      <c r="G95" s="21" t="e">
        <f t="shared" ca="1" si="21"/>
        <v>#N/A</v>
      </c>
      <c r="H95" s="41" t="e">
        <f t="shared" ca="1" si="31"/>
        <v>#N/A</v>
      </c>
      <c r="I95" s="41" t="e">
        <f t="shared" ca="1" si="32"/>
        <v>#N/A</v>
      </c>
      <c r="J95" s="41" t="e">
        <f t="shared" ca="1" si="33"/>
        <v>#N/A</v>
      </c>
      <c r="K95" t="e">
        <f t="shared" ca="1" si="22"/>
        <v>#N/A</v>
      </c>
      <c r="L95" t="e">
        <f t="shared" ca="1" si="23"/>
        <v>#N/A</v>
      </c>
      <c r="M95" s="42" t="e">
        <f t="shared" ca="1" si="24"/>
        <v>#REF!</v>
      </c>
      <c r="N95" s="5" t="e">
        <f t="shared" ca="1" si="34"/>
        <v>#N/A</v>
      </c>
      <c r="O95" s="5" t="e">
        <f t="shared" ca="1" si="35"/>
        <v>#N/A</v>
      </c>
      <c r="P95" s="41" t="e">
        <f ca="1">IF(OR(ISNA(A95),C95="Backstitch"),NA(),AVERAGEIF($C$4:$C95,"&gt;0")/100)</f>
        <v>#N/A</v>
      </c>
      <c r="Q95" s="41" t="e">
        <f t="shared" ca="1" si="25"/>
        <v>#N/A</v>
      </c>
      <c r="R95" s="43" t="e">
        <f t="shared" ca="1" si="26"/>
        <v>#N/A</v>
      </c>
      <c r="S95" s="44" t="e">
        <f t="shared" ca="1" si="27"/>
        <v>#N/A</v>
      </c>
      <c r="T95" s="5" t="e">
        <f t="shared" ca="1" si="28"/>
        <v>#N/A</v>
      </c>
      <c r="U95" s="5" t="e">
        <f t="shared" ca="1" si="29"/>
        <v>#N/A</v>
      </c>
    </row>
    <row r="96" spans="1:21">
      <c r="A96" s="6" t="e">
        <f t="shared" ca="1" si="19"/>
        <v>#N/A</v>
      </c>
      <c r="B96" s="39" t="e">
        <f t="shared" ca="1" si="18"/>
        <v>#N/A</v>
      </c>
      <c r="C96">
        <f t="array" aca="1" ref="C96" ca="1">IFERROR(INDEX(stitches, MATCH( 1, ($A96=dates)*(last_project=projects),0)),0)</f>
        <v>0</v>
      </c>
      <c r="D96" s="5" t="e">
        <f t="shared" ca="1" si="30"/>
        <v>#REF!</v>
      </c>
      <c r="E96" s="5" t="e">
        <f t="shared" ca="1" si="20"/>
        <v>#REF!</v>
      </c>
      <c r="F96" s="40" t="e">
        <f t="array" aca="1" ref="F96" ca="1">INDEX(hours,MATCH(1,($A96=dates)*(last_project=projects),0),0)</f>
        <v>#N/A</v>
      </c>
      <c r="G96" s="21" t="e">
        <f t="shared" ca="1" si="21"/>
        <v>#N/A</v>
      </c>
      <c r="H96" s="41" t="e">
        <f t="shared" ca="1" si="31"/>
        <v>#N/A</v>
      </c>
      <c r="I96" s="41" t="e">
        <f t="shared" ca="1" si="32"/>
        <v>#N/A</v>
      </c>
      <c r="J96" s="41" t="e">
        <f t="shared" ca="1" si="33"/>
        <v>#N/A</v>
      </c>
      <c r="K96" t="e">
        <f t="shared" ca="1" si="22"/>
        <v>#N/A</v>
      </c>
      <c r="L96" t="e">
        <f t="shared" ca="1" si="23"/>
        <v>#N/A</v>
      </c>
      <c r="M96" s="42" t="e">
        <f t="shared" ca="1" si="24"/>
        <v>#REF!</v>
      </c>
      <c r="N96" s="5" t="e">
        <f t="shared" ca="1" si="34"/>
        <v>#N/A</v>
      </c>
      <c r="O96" s="5" t="e">
        <f t="shared" ca="1" si="35"/>
        <v>#N/A</v>
      </c>
      <c r="P96" s="41" t="e">
        <f ca="1">IF(OR(ISNA(A96),C96="Backstitch"),NA(),AVERAGEIF($C$4:$C96,"&gt;0")/100)</f>
        <v>#N/A</v>
      </c>
      <c r="Q96" s="41" t="e">
        <f t="shared" ca="1" si="25"/>
        <v>#N/A</v>
      </c>
      <c r="R96" s="43" t="e">
        <f t="shared" ca="1" si="26"/>
        <v>#N/A</v>
      </c>
      <c r="S96" s="44" t="e">
        <f t="shared" ca="1" si="27"/>
        <v>#N/A</v>
      </c>
      <c r="T96" s="5" t="e">
        <f t="shared" ca="1" si="28"/>
        <v>#N/A</v>
      </c>
      <c r="U96" s="5" t="e">
        <f t="shared" ca="1" si="29"/>
        <v>#N/A</v>
      </c>
    </row>
    <row r="97" spans="1:21">
      <c r="A97" s="6" t="e">
        <f t="shared" ca="1" si="19"/>
        <v>#N/A</v>
      </c>
      <c r="B97" s="39" t="e">
        <f t="shared" ca="1" si="18"/>
        <v>#N/A</v>
      </c>
      <c r="C97">
        <f t="array" aca="1" ref="C97" ca="1">IFERROR(INDEX(stitches, MATCH( 1, ($A97=dates)*(last_project=projects),0)),0)</f>
        <v>0</v>
      </c>
      <c r="D97" s="5" t="e">
        <f t="shared" ca="1" si="30"/>
        <v>#REF!</v>
      </c>
      <c r="E97" s="5" t="e">
        <f t="shared" ca="1" si="20"/>
        <v>#REF!</v>
      </c>
      <c r="F97" s="40" t="e">
        <f t="array" aca="1" ref="F97" ca="1">INDEX(hours,MATCH(1,($A97=dates)*(last_project=projects),0),0)</f>
        <v>#N/A</v>
      </c>
      <c r="G97" s="21" t="e">
        <f t="shared" ca="1" si="21"/>
        <v>#N/A</v>
      </c>
      <c r="H97" s="41" t="e">
        <f t="shared" ca="1" si="31"/>
        <v>#N/A</v>
      </c>
      <c r="I97" s="41" t="e">
        <f t="shared" ca="1" si="32"/>
        <v>#N/A</v>
      </c>
      <c r="J97" s="41" t="e">
        <f t="shared" ca="1" si="33"/>
        <v>#N/A</v>
      </c>
      <c r="K97" t="e">
        <f t="shared" ca="1" si="22"/>
        <v>#N/A</v>
      </c>
      <c r="L97" t="e">
        <f t="shared" ca="1" si="23"/>
        <v>#N/A</v>
      </c>
      <c r="M97" s="42" t="e">
        <f t="shared" ca="1" si="24"/>
        <v>#REF!</v>
      </c>
      <c r="N97" s="5" t="e">
        <f t="shared" ca="1" si="34"/>
        <v>#N/A</v>
      </c>
      <c r="O97" s="5" t="e">
        <f t="shared" ca="1" si="35"/>
        <v>#N/A</v>
      </c>
      <c r="P97" s="41" t="e">
        <f ca="1">IF(OR(ISNA(A97),C97="Backstitch"),NA(),AVERAGEIF($C$4:$C97,"&gt;0")/100)</f>
        <v>#N/A</v>
      </c>
      <c r="Q97" s="41" t="e">
        <f t="shared" ca="1" si="25"/>
        <v>#N/A</v>
      </c>
      <c r="R97" s="43" t="e">
        <f t="shared" ca="1" si="26"/>
        <v>#N/A</v>
      </c>
      <c r="S97" s="44" t="e">
        <f t="shared" ca="1" si="27"/>
        <v>#N/A</v>
      </c>
      <c r="T97" s="5" t="e">
        <f t="shared" ca="1" si="28"/>
        <v>#N/A</v>
      </c>
      <c r="U97" s="5" t="e">
        <f t="shared" ca="1" si="29"/>
        <v>#N/A</v>
      </c>
    </row>
    <row r="98" spans="1:21">
      <c r="A98" s="6" t="e">
        <f t="shared" ca="1" si="19"/>
        <v>#N/A</v>
      </c>
      <c r="B98" s="39" t="e">
        <f t="shared" ca="1" si="18"/>
        <v>#N/A</v>
      </c>
      <c r="C98">
        <f t="array" aca="1" ref="C98" ca="1">IFERROR(INDEX(stitches, MATCH( 1, ($A98=dates)*(last_project=projects),0)),0)</f>
        <v>0</v>
      </c>
      <c r="D98" s="5" t="e">
        <f t="shared" ca="1" si="30"/>
        <v>#REF!</v>
      </c>
      <c r="E98" s="5" t="e">
        <f t="shared" ca="1" si="20"/>
        <v>#REF!</v>
      </c>
      <c r="F98" s="40" t="e">
        <f t="array" aca="1" ref="F98" ca="1">INDEX(hours,MATCH(1,($A98=dates)*(last_project=projects),0),0)</f>
        <v>#N/A</v>
      </c>
      <c r="G98" s="21" t="e">
        <f t="shared" ca="1" si="21"/>
        <v>#N/A</v>
      </c>
      <c r="H98" s="41" t="e">
        <f t="shared" ca="1" si="31"/>
        <v>#N/A</v>
      </c>
      <c r="I98" s="41" t="e">
        <f t="shared" ca="1" si="32"/>
        <v>#N/A</v>
      </c>
      <c r="J98" s="41" t="e">
        <f t="shared" ca="1" si="33"/>
        <v>#N/A</v>
      </c>
      <c r="K98" t="e">
        <f t="shared" ca="1" si="22"/>
        <v>#N/A</v>
      </c>
      <c r="L98" t="e">
        <f t="shared" ca="1" si="23"/>
        <v>#N/A</v>
      </c>
      <c r="M98" s="42" t="e">
        <f t="shared" ca="1" si="24"/>
        <v>#REF!</v>
      </c>
      <c r="N98" s="5" t="e">
        <f t="shared" ca="1" si="34"/>
        <v>#N/A</v>
      </c>
      <c r="O98" s="5" t="e">
        <f t="shared" ca="1" si="35"/>
        <v>#N/A</v>
      </c>
      <c r="P98" s="41" t="e">
        <f ca="1">IF(OR(ISNA(A98),C98="Backstitch"),NA(),AVERAGEIF($C$4:$C98,"&gt;0")/100)</f>
        <v>#N/A</v>
      </c>
      <c r="Q98" s="41" t="e">
        <f t="shared" ca="1" si="25"/>
        <v>#N/A</v>
      </c>
      <c r="R98" s="43" t="e">
        <f t="shared" ca="1" si="26"/>
        <v>#N/A</v>
      </c>
      <c r="S98" s="44" t="e">
        <f t="shared" ca="1" si="27"/>
        <v>#N/A</v>
      </c>
      <c r="T98" s="5" t="e">
        <f t="shared" ca="1" si="28"/>
        <v>#N/A</v>
      </c>
      <c r="U98" s="5" t="e">
        <f t="shared" ca="1" si="29"/>
        <v>#N/A</v>
      </c>
    </row>
    <row r="99" spans="1:21">
      <c r="A99" s="6" t="e">
        <f t="shared" ca="1" si="19"/>
        <v>#N/A</v>
      </c>
      <c r="B99" s="39" t="e">
        <f t="shared" ca="1" si="18"/>
        <v>#N/A</v>
      </c>
      <c r="C99">
        <f t="array" aca="1" ref="C99" ca="1">IFERROR(INDEX(stitches, MATCH( 1, ($A99=dates)*(last_project=projects),0)),0)</f>
        <v>0</v>
      </c>
      <c r="D99" s="5" t="e">
        <f t="shared" ca="1" si="30"/>
        <v>#REF!</v>
      </c>
      <c r="E99" s="5" t="e">
        <f t="shared" ca="1" si="20"/>
        <v>#REF!</v>
      </c>
      <c r="F99" s="40" t="e">
        <f t="array" aca="1" ref="F99" ca="1">INDEX(hours,MATCH(1,($A99=dates)*(last_project=projects),0),0)</f>
        <v>#N/A</v>
      </c>
      <c r="G99" s="21" t="e">
        <f t="shared" ca="1" si="21"/>
        <v>#N/A</v>
      </c>
      <c r="H99" s="41" t="e">
        <f t="shared" ca="1" si="31"/>
        <v>#N/A</v>
      </c>
      <c r="I99" s="41" t="e">
        <f t="shared" ca="1" si="32"/>
        <v>#N/A</v>
      </c>
      <c r="J99" s="41" t="e">
        <f t="shared" ca="1" si="33"/>
        <v>#N/A</v>
      </c>
      <c r="K99" t="e">
        <f t="shared" ca="1" si="22"/>
        <v>#N/A</v>
      </c>
      <c r="L99" t="e">
        <f t="shared" ca="1" si="23"/>
        <v>#N/A</v>
      </c>
      <c r="M99" s="42" t="e">
        <f t="shared" ca="1" si="24"/>
        <v>#REF!</v>
      </c>
      <c r="N99" s="5" t="e">
        <f t="shared" ca="1" si="34"/>
        <v>#N/A</v>
      </c>
      <c r="O99" s="5" t="e">
        <f t="shared" ca="1" si="35"/>
        <v>#N/A</v>
      </c>
      <c r="P99" s="41" t="e">
        <f ca="1">IF(OR(ISNA(A99),C99="Backstitch"),NA(),AVERAGEIF($C$4:$C99,"&gt;0")/100)</f>
        <v>#N/A</v>
      </c>
      <c r="Q99" s="41" t="e">
        <f t="shared" ca="1" si="25"/>
        <v>#N/A</v>
      </c>
      <c r="R99" s="43" t="e">
        <f t="shared" ca="1" si="26"/>
        <v>#N/A</v>
      </c>
      <c r="S99" s="44" t="e">
        <f t="shared" ca="1" si="27"/>
        <v>#N/A</v>
      </c>
      <c r="T99" s="5" t="e">
        <f t="shared" ca="1" si="28"/>
        <v>#N/A</v>
      </c>
      <c r="U99" s="5" t="e">
        <f t="shared" ca="1" si="29"/>
        <v>#N/A</v>
      </c>
    </row>
    <row r="100" spans="1:21">
      <c r="A100" s="6" t="e">
        <f t="shared" ca="1" si="19"/>
        <v>#N/A</v>
      </c>
      <c r="B100" s="39" t="e">
        <f t="shared" ca="1" si="18"/>
        <v>#N/A</v>
      </c>
      <c r="C100">
        <f t="array" aca="1" ref="C100" ca="1">IFERROR(INDEX(stitches, MATCH( 1, ($A100=dates)*(last_project=projects),0)),0)</f>
        <v>0</v>
      </c>
      <c r="D100" s="5" t="e">
        <f t="shared" ca="1" si="30"/>
        <v>#REF!</v>
      </c>
      <c r="E100" s="5" t="e">
        <f t="shared" ca="1" si="20"/>
        <v>#REF!</v>
      </c>
      <c r="F100" s="40" t="e">
        <f t="array" aca="1" ref="F100" ca="1">INDEX(hours,MATCH(1,($A100=dates)*(last_project=projects),0),0)</f>
        <v>#N/A</v>
      </c>
      <c r="G100" s="21" t="e">
        <f t="shared" ca="1" si="21"/>
        <v>#N/A</v>
      </c>
      <c r="H100" s="41" t="e">
        <f t="shared" ca="1" si="31"/>
        <v>#N/A</v>
      </c>
      <c r="I100" s="41" t="e">
        <f t="shared" ca="1" si="32"/>
        <v>#N/A</v>
      </c>
      <c r="J100" s="41" t="e">
        <f t="shared" ca="1" si="33"/>
        <v>#N/A</v>
      </c>
      <c r="K100" t="e">
        <f t="shared" ca="1" si="22"/>
        <v>#N/A</v>
      </c>
      <c r="L100" t="e">
        <f t="shared" ca="1" si="23"/>
        <v>#N/A</v>
      </c>
      <c r="M100" s="42" t="e">
        <f t="shared" ca="1" si="24"/>
        <v>#REF!</v>
      </c>
      <c r="N100" s="5" t="e">
        <f t="shared" ca="1" si="34"/>
        <v>#N/A</v>
      </c>
      <c r="O100" s="5" t="e">
        <f t="shared" ca="1" si="35"/>
        <v>#N/A</v>
      </c>
      <c r="P100" s="41" t="e">
        <f ca="1">IF(OR(ISNA(A100),C100="Backstitch"),NA(),AVERAGEIF($C$4:$C100,"&gt;0")/100)</f>
        <v>#N/A</v>
      </c>
      <c r="Q100" s="41" t="e">
        <f t="shared" ca="1" si="25"/>
        <v>#N/A</v>
      </c>
      <c r="R100" s="43" t="e">
        <f t="shared" ca="1" si="26"/>
        <v>#N/A</v>
      </c>
      <c r="S100" s="44" t="e">
        <f t="shared" ca="1" si="27"/>
        <v>#N/A</v>
      </c>
      <c r="T100" s="5" t="e">
        <f t="shared" ca="1" si="28"/>
        <v>#N/A</v>
      </c>
      <c r="U100" s="5" t="e">
        <f t="shared" ca="1" si="29"/>
        <v>#N/A</v>
      </c>
    </row>
    <row r="101" spans="1:21">
      <c r="A101" s="6" t="e">
        <f t="shared" ca="1" si="19"/>
        <v>#N/A</v>
      </c>
      <c r="B101" s="39" t="e">
        <f t="shared" ca="1" si="18"/>
        <v>#N/A</v>
      </c>
      <c r="C101">
        <f t="array" aca="1" ref="C101" ca="1">IFERROR(INDEX(stitches, MATCH( 1, ($A101=dates)*(last_project=projects),0)),0)</f>
        <v>0</v>
      </c>
      <c r="D101" s="5" t="e">
        <f t="shared" ca="1" si="30"/>
        <v>#REF!</v>
      </c>
      <c r="E101" s="5" t="e">
        <f t="shared" ca="1" si="20"/>
        <v>#REF!</v>
      </c>
      <c r="F101" s="40" t="e">
        <f t="array" aca="1" ref="F101" ca="1">INDEX(hours,MATCH(1,($A101=dates)*(last_project=projects),0),0)</f>
        <v>#N/A</v>
      </c>
      <c r="G101" s="21" t="e">
        <f t="shared" ca="1" si="21"/>
        <v>#N/A</v>
      </c>
      <c r="H101" s="41" t="e">
        <f t="shared" ca="1" si="31"/>
        <v>#N/A</v>
      </c>
      <c r="I101" s="41" t="e">
        <f t="shared" ca="1" si="32"/>
        <v>#N/A</v>
      </c>
      <c r="J101" s="41" t="e">
        <f t="shared" ca="1" si="33"/>
        <v>#N/A</v>
      </c>
      <c r="K101" t="e">
        <f t="shared" ca="1" si="22"/>
        <v>#N/A</v>
      </c>
      <c r="L101" t="e">
        <f t="shared" ca="1" si="23"/>
        <v>#N/A</v>
      </c>
      <c r="M101" s="42" t="e">
        <f t="shared" ca="1" si="24"/>
        <v>#REF!</v>
      </c>
      <c r="N101" s="5" t="e">
        <f t="shared" ca="1" si="34"/>
        <v>#N/A</v>
      </c>
      <c r="O101" s="5" t="e">
        <f t="shared" ca="1" si="35"/>
        <v>#N/A</v>
      </c>
      <c r="P101" s="41" t="e">
        <f ca="1">IF(OR(ISNA(A101),C101="Backstitch"),NA(),AVERAGEIF($C$4:$C101,"&gt;0")/100)</f>
        <v>#N/A</v>
      </c>
      <c r="Q101" s="41" t="e">
        <f t="shared" ca="1" si="25"/>
        <v>#N/A</v>
      </c>
      <c r="R101" s="43" t="e">
        <f t="shared" ca="1" si="26"/>
        <v>#N/A</v>
      </c>
      <c r="S101" s="44" t="e">
        <f t="shared" ca="1" si="27"/>
        <v>#N/A</v>
      </c>
      <c r="T101" s="5" t="e">
        <f t="shared" ca="1" si="28"/>
        <v>#N/A</v>
      </c>
      <c r="U101" s="5" t="e">
        <f t="shared" ca="1" si="29"/>
        <v>#N/A</v>
      </c>
    </row>
    <row r="102" spans="1:21">
      <c r="A102" s="6" t="e">
        <f t="shared" ca="1" si="19"/>
        <v>#N/A</v>
      </c>
      <c r="B102" s="39" t="e">
        <f t="shared" ca="1" si="18"/>
        <v>#N/A</v>
      </c>
      <c r="C102">
        <f t="array" aca="1" ref="C102" ca="1">IFERROR(INDEX(stitches, MATCH( 1, ($A102=dates)*(last_project=projects),0)),0)</f>
        <v>0</v>
      </c>
      <c r="D102" s="5" t="e">
        <f t="shared" ca="1" si="30"/>
        <v>#REF!</v>
      </c>
      <c r="E102" s="5" t="e">
        <f t="shared" ca="1" si="20"/>
        <v>#REF!</v>
      </c>
      <c r="F102" s="40" t="e">
        <f t="array" aca="1" ref="F102" ca="1">INDEX(hours,MATCH(1,($A102=dates)*(last_project=projects),0),0)</f>
        <v>#N/A</v>
      </c>
      <c r="G102" s="21" t="e">
        <f t="shared" ca="1" si="21"/>
        <v>#N/A</v>
      </c>
      <c r="H102" s="41" t="e">
        <f t="shared" ca="1" si="31"/>
        <v>#N/A</v>
      </c>
      <c r="I102" s="41" t="e">
        <f t="shared" ca="1" si="32"/>
        <v>#N/A</v>
      </c>
      <c r="J102" s="41" t="e">
        <f t="shared" ca="1" si="33"/>
        <v>#N/A</v>
      </c>
      <c r="K102" t="e">
        <f t="shared" ca="1" si="22"/>
        <v>#N/A</v>
      </c>
      <c r="L102" t="e">
        <f t="shared" ca="1" si="23"/>
        <v>#N/A</v>
      </c>
      <c r="M102" s="42" t="e">
        <f t="shared" ca="1" si="24"/>
        <v>#REF!</v>
      </c>
      <c r="N102" s="5" t="e">
        <f t="shared" ca="1" si="34"/>
        <v>#N/A</v>
      </c>
      <c r="O102" s="5" t="e">
        <f t="shared" ca="1" si="35"/>
        <v>#N/A</v>
      </c>
      <c r="P102" s="41" t="e">
        <f ca="1">IF(OR(ISNA(A102),C102="Backstitch"),NA(),AVERAGEIF($C$4:$C102,"&gt;0")/100)</f>
        <v>#N/A</v>
      </c>
      <c r="Q102" s="41" t="e">
        <f t="shared" ca="1" si="25"/>
        <v>#N/A</v>
      </c>
      <c r="R102" s="43" t="e">
        <f t="shared" ca="1" si="26"/>
        <v>#N/A</v>
      </c>
      <c r="S102" s="44" t="e">
        <f t="shared" ca="1" si="27"/>
        <v>#N/A</v>
      </c>
      <c r="T102" s="5" t="e">
        <f t="shared" ca="1" si="28"/>
        <v>#N/A</v>
      </c>
      <c r="U102" s="5" t="e">
        <f t="shared" ca="1" si="29"/>
        <v>#N/A</v>
      </c>
    </row>
    <row r="103" spans="1:21">
      <c r="A103" s="6" t="e">
        <f t="shared" ca="1" si="19"/>
        <v>#N/A</v>
      </c>
      <c r="B103" s="39" t="e">
        <f t="shared" ca="1" si="18"/>
        <v>#N/A</v>
      </c>
      <c r="C103">
        <f t="array" aca="1" ref="C103" ca="1">IFERROR(INDEX(stitches, MATCH( 1, ($A103=dates)*(last_project=projects),0)),0)</f>
        <v>0</v>
      </c>
      <c r="D103" s="5" t="e">
        <f t="shared" ca="1" si="30"/>
        <v>#REF!</v>
      </c>
      <c r="E103" s="5" t="e">
        <f t="shared" ca="1" si="20"/>
        <v>#REF!</v>
      </c>
      <c r="F103" s="40" t="e">
        <f t="array" aca="1" ref="F103" ca="1">INDEX(hours,MATCH(1,($A103=dates)*(last_project=projects),0),0)</f>
        <v>#N/A</v>
      </c>
      <c r="G103" s="21" t="e">
        <f t="shared" ca="1" si="21"/>
        <v>#N/A</v>
      </c>
      <c r="H103" s="41" t="e">
        <f t="shared" ca="1" si="31"/>
        <v>#N/A</v>
      </c>
      <c r="I103" s="41" t="e">
        <f t="shared" ca="1" si="32"/>
        <v>#N/A</v>
      </c>
      <c r="J103" s="41" t="e">
        <f t="shared" ca="1" si="33"/>
        <v>#N/A</v>
      </c>
      <c r="K103" t="e">
        <f t="shared" ca="1" si="22"/>
        <v>#N/A</v>
      </c>
      <c r="L103" t="e">
        <f t="shared" ca="1" si="23"/>
        <v>#N/A</v>
      </c>
      <c r="M103" s="42" t="e">
        <f t="shared" ca="1" si="24"/>
        <v>#REF!</v>
      </c>
      <c r="N103" s="5" t="e">
        <f t="shared" ca="1" si="34"/>
        <v>#N/A</v>
      </c>
      <c r="O103" s="5" t="e">
        <f t="shared" ca="1" si="35"/>
        <v>#N/A</v>
      </c>
      <c r="P103" s="41" t="e">
        <f ca="1">IF(OR(ISNA(A103),C103="Backstitch"),NA(),AVERAGEIF($C$4:$C103,"&gt;0")/100)</f>
        <v>#N/A</v>
      </c>
      <c r="Q103" s="41" t="e">
        <f t="shared" ca="1" si="25"/>
        <v>#N/A</v>
      </c>
      <c r="R103" s="43" t="e">
        <f t="shared" ca="1" si="26"/>
        <v>#N/A</v>
      </c>
      <c r="S103" s="44" t="e">
        <f t="shared" ca="1" si="27"/>
        <v>#N/A</v>
      </c>
      <c r="T103" s="5" t="e">
        <f t="shared" ca="1" si="28"/>
        <v>#N/A</v>
      </c>
      <c r="U103" s="5" t="e">
        <f t="shared" ca="1" si="29"/>
        <v>#N/A</v>
      </c>
    </row>
    <row r="104" spans="1:21">
      <c r="A104" s="6" t="e">
        <f t="shared" ca="1" si="19"/>
        <v>#N/A</v>
      </c>
      <c r="B104" s="39" t="e">
        <f t="shared" ca="1" si="18"/>
        <v>#N/A</v>
      </c>
      <c r="C104">
        <f t="array" aca="1" ref="C104" ca="1">IFERROR(INDEX(stitches, MATCH( 1, ($A104=dates)*(last_project=projects),0)),0)</f>
        <v>0</v>
      </c>
      <c r="D104" s="5" t="e">
        <f t="shared" ca="1" si="30"/>
        <v>#REF!</v>
      </c>
      <c r="E104" s="5" t="e">
        <f t="shared" ca="1" si="20"/>
        <v>#REF!</v>
      </c>
      <c r="F104" s="40" t="e">
        <f t="array" aca="1" ref="F104" ca="1">INDEX(hours,MATCH(1,($A104=dates)*(last_project=projects),0),0)</f>
        <v>#N/A</v>
      </c>
      <c r="G104" s="21" t="e">
        <f t="shared" ca="1" si="21"/>
        <v>#N/A</v>
      </c>
      <c r="H104" s="41" t="e">
        <f t="shared" ca="1" si="31"/>
        <v>#N/A</v>
      </c>
      <c r="I104" s="41" t="e">
        <f t="shared" ca="1" si="32"/>
        <v>#N/A</v>
      </c>
      <c r="J104" s="41" t="e">
        <f t="shared" ca="1" si="33"/>
        <v>#N/A</v>
      </c>
      <c r="K104" t="e">
        <f t="shared" ca="1" si="22"/>
        <v>#N/A</v>
      </c>
      <c r="L104" t="e">
        <f t="shared" ca="1" si="23"/>
        <v>#N/A</v>
      </c>
      <c r="M104" s="42" t="e">
        <f t="shared" ca="1" si="24"/>
        <v>#REF!</v>
      </c>
      <c r="N104" s="5" t="e">
        <f t="shared" ca="1" si="34"/>
        <v>#N/A</v>
      </c>
      <c r="O104" s="5" t="e">
        <f t="shared" ca="1" si="35"/>
        <v>#N/A</v>
      </c>
      <c r="P104" s="41" t="e">
        <f ca="1">IF(OR(ISNA(A104),C104="Backstitch"),NA(),AVERAGEIF($C$4:$C104,"&gt;0")/100)</f>
        <v>#N/A</v>
      </c>
      <c r="Q104" s="41" t="e">
        <f t="shared" ca="1" si="25"/>
        <v>#N/A</v>
      </c>
      <c r="R104" s="43" t="e">
        <f t="shared" ca="1" si="26"/>
        <v>#N/A</v>
      </c>
      <c r="S104" s="44" t="e">
        <f t="shared" ca="1" si="27"/>
        <v>#N/A</v>
      </c>
      <c r="T104" s="5" t="e">
        <f t="shared" ca="1" si="28"/>
        <v>#N/A</v>
      </c>
      <c r="U104" s="5" t="e">
        <f t="shared" ca="1" si="29"/>
        <v>#N/A</v>
      </c>
    </row>
    <row r="105" spans="1:21">
      <c r="A105" s="6" t="e">
        <f t="shared" ca="1" si="19"/>
        <v>#N/A</v>
      </c>
      <c r="B105" s="39" t="e">
        <f t="shared" ca="1" si="18"/>
        <v>#N/A</v>
      </c>
      <c r="C105">
        <f t="array" aca="1" ref="C105" ca="1">IFERROR(INDEX(stitches, MATCH( 1, ($A105=dates)*(last_project=projects),0)),0)</f>
        <v>0</v>
      </c>
      <c r="D105" s="5" t="e">
        <f t="shared" ca="1" si="30"/>
        <v>#REF!</v>
      </c>
      <c r="E105" s="5" t="e">
        <f t="shared" ca="1" si="20"/>
        <v>#REF!</v>
      </c>
      <c r="F105" s="40" t="e">
        <f t="array" aca="1" ref="F105" ca="1">INDEX(hours,MATCH(1,($A105=dates)*(last_project=projects),0),0)</f>
        <v>#N/A</v>
      </c>
      <c r="G105" s="21" t="e">
        <f t="shared" ca="1" si="21"/>
        <v>#N/A</v>
      </c>
      <c r="H105" s="41" t="e">
        <f t="shared" ca="1" si="31"/>
        <v>#N/A</v>
      </c>
      <c r="I105" s="41" t="e">
        <f t="shared" ca="1" si="32"/>
        <v>#N/A</v>
      </c>
      <c r="J105" s="41" t="e">
        <f t="shared" ca="1" si="33"/>
        <v>#N/A</v>
      </c>
      <c r="K105" t="e">
        <f t="shared" ca="1" si="22"/>
        <v>#N/A</v>
      </c>
      <c r="L105" t="e">
        <f t="shared" ca="1" si="23"/>
        <v>#N/A</v>
      </c>
      <c r="M105" s="42" t="e">
        <f t="shared" ca="1" si="24"/>
        <v>#REF!</v>
      </c>
      <c r="N105" s="5" t="e">
        <f t="shared" ca="1" si="34"/>
        <v>#N/A</v>
      </c>
      <c r="O105" s="5" t="e">
        <f t="shared" ca="1" si="35"/>
        <v>#N/A</v>
      </c>
      <c r="P105" s="41" t="e">
        <f ca="1">IF(OR(ISNA(A105),C105="Backstitch"),NA(),AVERAGEIF($C$4:$C105,"&gt;0")/100)</f>
        <v>#N/A</v>
      </c>
      <c r="Q105" s="41" t="e">
        <f t="shared" ca="1" si="25"/>
        <v>#N/A</v>
      </c>
      <c r="R105" s="43" t="e">
        <f t="shared" ca="1" si="26"/>
        <v>#N/A</v>
      </c>
      <c r="S105" s="44" t="e">
        <f t="shared" ca="1" si="27"/>
        <v>#N/A</v>
      </c>
      <c r="T105" s="5" t="e">
        <f t="shared" ca="1" si="28"/>
        <v>#N/A</v>
      </c>
      <c r="U105" s="5" t="e">
        <f t="shared" ca="1" si="29"/>
        <v>#N/A</v>
      </c>
    </row>
    <row r="106" spans="1:21">
      <c r="A106" s="6" t="e">
        <f t="shared" ca="1" si="19"/>
        <v>#N/A</v>
      </c>
      <c r="B106" s="39" t="e">
        <f t="shared" ca="1" si="18"/>
        <v>#N/A</v>
      </c>
      <c r="C106">
        <f t="array" aca="1" ref="C106" ca="1">IFERROR(INDEX(stitches, MATCH( 1, ($A106=dates)*(last_project=projects),0)),0)</f>
        <v>0</v>
      </c>
      <c r="D106" s="5" t="e">
        <f t="shared" ca="1" si="30"/>
        <v>#REF!</v>
      </c>
      <c r="E106" s="5" t="e">
        <f t="shared" ca="1" si="20"/>
        <v>#REF!</v>
      </c>
      <c r="F106" s="40" t="e">
        <f t="array" aca="1" ref="F106" ca="1">INDEX(hours,MATCH(1,($A106=dates)*(last_project=projects),0),0)</f>
        <v>#N/A</v>
      </c>
      <c r="G106" s="21" t="e">
        <f t="shared" ca="1" si="21"/>
        <v>#N/A</v>
      </c>
      <c r="H106" s="41" t="e">
        <f t="shared" ca="1" si="31"/>
        <v>#N/A</v>
      </c>
      <c r="I106" s="41" t="e">
        <f t="shared" ca="1" si="32"/>
        <v>#N/A</v>
      </c>
      <c r="J106" s="41" t="e">
        <f t="shared" ca="1" si="33"/>
        <v>#N/A</v>
      </c>
      <c r="K106" t="e">
        <f t="shared" ca="1" si="22"/>
        <v>#N/A</v>
      </c>
      <c r="L106" t="e">
        <f t="shared" ca="1" si="23"/>
        <v>#N/A</v>
      </c>
      <c r="M106" s="42" t="e">
        <f t="shared" ca="1" si="24"/>
        <v>#REF!</v>
      </c>
      <c r="N106" s="5" t="e">
        <f t="shared" ca="1" si="34"/>
        <v>#N/A</v>
      </c>
      <c r="O106" s="5" t="e">
        <f t="shared" ca="1" si="35"/>
        <v>#N/A</v>
      </c>
      <c r="P106" s="41" t="e">
        <f ca="1">IF(OR(ISNA(A106),C106="Backstitch"),NA(),AVERAGEIF($C$4:$C106,"&gt;0")/100)</f>
        <v>#N/A</v>
      </c>
      <c r="Q106" s="41" t="e">
        <f t="shared" ca="1" si="25"/>
        <v>#N/A</v>
      </c>
      <c r="R106" s="43" t="e">
        <f t="shared" ca="1" si="26"/>
        <v>#N/A</v>
      </c>
      <c r="S106" s="44" t="e">
        <f t="shared" ca="1" si="27"/>
        <v>#N/A</v>
      </c>
      <c r="T106" s="5" t="e">
        <f t="shared" ca="1" si="28"/>
        <v>#N/A</v>
      </c>
      <c r="U106" s="5" t="e">
        <f t="shared" ca="1" si="29"/>
        <v>#N/A</v>
      </c>
    </row>
    <row r="107" spans="1:21">
      <c r="A107" s="6" t="e">
        <f t="shared" ca="1" si="19"/>
        <v>#N/A</v>
      </c>
      <c r="B107" s="39" t="e">
        <f t="shared" ca="1" si="18"/>
        <v>#N/A</v>
      </c>
      <c r="C107">
        <f t="array" aca="1" ref="C107" ca="1">IFERROR(INDEX(stitches, MATCH( 1, ($A107=dates)*(last_project=projects),0)),0)</f>
        <v>0</v>
      </c>
      <c r="D107" s="5" t="e">
        <f t="shared" ca="1" si="30"/>
        <v>#REF!</v>
      </c>
      <c r="E107" s="5" t="e">
        <f t="shared" ca="1" si="20"/>
        <v>#REF!</v>
      </c>
      <c r="F107" s="40" t="e">
        <f t="array" aca="1" ref="F107" ca="1">INDEX(hours,MATCH(1,($A107=dates)*(last_project=projects),0),0)</f>
        <v>#N/A</v>
      </c>
      <c r="G107" s="21" t="e">
        <f t="shared" ca="1" si="21"/>
        <v>#N/A</v>
      </c>
      <c r="H107" s="41" t="e">
        <f t="shared" ca="1" si="31"/>
        <v>#N/A</v>
      </c>
      <c r="I107" s="41" t="e">
        <f t="shared" ca="1" si="32"/>
        <v>#N/A</v>
      </c>
      <c r="J107" s="41" t="e">
        <f t="shared" ca="1" si="33"/>
        <v>#N/A</v>
      </c>
      <c r="K107" t="e">
        <f t="shared" ca="1" si="22"/>
        <v>#N/A</v>
      </c>
      <c r="L107" t="e">
        <f t="shared" ca="1" si="23"/>
        <v>#N/A</v>
      </c>
      <c r="M107" s="42" t="e">
        <f t="shared" ca="1" si="24"/>
        <v>#REF!</v>
      </c>
      <c r="N107" s="5" t="e">
        <f t="shared" ca="1" si="34"/>
        <v>#N/A</v>
      </c>
      <c r="O107" s="5" t="e">
        <f t="shared" ca="1" si="35"/>
        <v>#N/A</v>
      </c>
      <c r="P107" s="41" t="e">
        <f ca="1">IF(OR(ISNA(A107),C107="Backstitch"),NA(),AVERAGEIF($C$4:$C107,"&gt;0")/100)</f>
        <v>#N/A</v>
      </c>
      <c r="Q107" s="41" t="e">
        <f t="shared" ca="1" si="25"/>
        <v>#N/A</v>
      </c>
      <c r="R107" s="43" t="e">
        <f t="shared" ca="1" si="26"/>
        <v>#N/A</v>
      </c>
      <c r="S107" s="44" t="e">
        <f t="shared" ca="1" si="27"/>
        <v>#N/A</v>
      </c>
      <c r="T107" s="5" t="e">
        <f t="shared" ca="1" si="28"/>
        <v>#N/A</v>
      </c>
      <c r="U107" s="5" t="e">
        <f t="shared" ca="1" si="29"/>
        <v>#N/A</v>
      </c>
    </row>
    <row r="108" spans="1:21">
      <c r="A108" s="6" t="e">
        <f t="shared" ca="1" si="19"/>
        <v>#N/A</v>
      </c>
      <c r="B108" s="39" t="e">
        <f t="shared" ca="1" si="18"/>
        <v>#N/A</v>
      </c>
      <c r="C108">
        <f t="array" aca="1" ref="C108" ca="1">IFERROR(INDEX(stitches, MATCH( 1, ($A108=dates)*(last_project=projects),0)),0)</f>
        <v>0</v>
      </c>
      <c r="D108" s="5" t="e">
        <f t="shared" ca="1" si="30"/>
        <v>#REF!</v>
      </c>
      <c r="E108" s="5" t="e">
        <f t="shared" ca="1" si="20"/>
        <v>#REF!</v>
      </c>
      <c r="F108" s="40" t="e">
        <f t="array" aca="1" ref="F108" ca="1">INDEX(hours,MATCH(1,($A108=dates)*(last_project=projects),0),0)</f>
        <v>#N/A</v>
      </c>
      <c r="G108" s="21" t="e">
        <f t="shared" ca="1" si="21"/>
        <v>#N/A</v>
      </c>
      <c r="H108" s="41" t="e">
        <f t="shared" ca="1" si="31"/>
        <v>#N/A</v>
      </c>
      <c r="I108" s="41" t="e">
        <f t="shared" ca="1" si="32"/>
        <v>#N/A</v>
      </c>
      <c r="J108" s="41" t="e">
        <f t="shared" ca="1" si="33"/>
        <v>#N/A</v>
      </c>
      <c r="K108" t="e">
        <f t="shared" ca="1" si="22"/>
        <v>#N/A</v>
      </c>
      <c r="L108" t="e">
        <f t="shared" ca="1" si="23"/>
        <v>#N/A</v>
      </c>
      <c r="M108" s="42" t="e">
        <f t="shared" ca="1" si="24"/>
        <v>#REF!</v>
      </c>
      <c r="N108" s="5" t="e">
        <f t="shared" ca="1" si="34"/>
        <v>#N/A</v>
      </c>
      <c r="O108" s="5" t="e">
        <f t="shared" ca="1" si="35"/>
        <v>#N/A</v>
      </c>
      <c r="P108" s="41" t="e">
        <f ca="1">IF(OR(ISNA(A108),C108="Backstitch"),NA(),AVERAGEIF($C$4:$C108,"&gt;0")/100)</f>
        <v>#N/A</v>
      </c>
      <c r="Q108" s="41" t="e">
        <f t="shared" ca="1" si="25"/>
        <v>#N/A</v>
      </c>
      <c r="R108" s="43" t="e">
        <f t="shared" ca="1" si="26"/>
        <v>#N/A</v>
      </c>
      <c r="S108" s="44" t="e">
        <f t="shared" ca="1" si="27"/>
        <v>#N/A</v>
      </c>
      <c r="T108" s="5" t="e">
        <f t="shared" ca="1" si="28"/>
        <v>#N/A</v>
      </c>
      <c r="U108" s="5" t="e">
        <f t="shared" ca="1" si="29"/>
        <v>#N/A</v>
      </c>
    </row>
    <row r="109" spans="1:21">
      <c r="A109" s="6" t="e">
        <f t="shared" ca="1" si="19"/>
        <v>#N/A</v>
      </c>
      <c r="B109" s="39" t="e">
        <f t="shared" ca="1" si="18"/>
        <v>#N/A</v>
      </c>
      <c r="C109">
        <f t="array" aca="1" ref="C109" ca="1">IFERROR(INDEX(stitches, MATCH( 1, ($A109=dates)*(last_project=projects),0)),0)</f>
        <v>0</v>
      </c>
      <c r="D109" s="5" t="e">
        <f t="shared" ca="1" si="30"/>
        <v>#REF!</v>
      </c>
      <c r="E109" s="5" t="e">
        <f t="shared" ca="1" si="20"/>
        <v>#REF!</v>
      </c>
      <c r="F109" s="40" t="e">
        <f t="array" aca="1" ref="F109" ca="1">INDEX(hours,MATCH(1,($A109=dates)*(last_project=projects),0),0)</f>
        <v>#N/A</v>
      </c>
      <c r="G109" s="21" t="e">
        <f t="shared" ca="1" si="21"/>
        <v>#N/A</v>
      </c>
      <c r="H109" s="41" t="e">
        <f t="shared" ca="1" si="31"/>
        <v>#N/A</v>
      </c>
      <c r="I109" s="41" t="e">
        <f t="shared" ca="1" si="32"/>
        <v>#N/A</v>
      </c>
      <c r="J109" s="41" t="e">
        <f t="shared" ca="1" si="33"/>
        <v>#N/A</v>
      </c>
      <c r="K109" t="e">
        <f t="shared" ca="1" si="22"/>
        <v>#N/A</v>
      </c>
      <c r="L109" t="e">
        <f t="shared" ca="1" si="23"/>
        <v>#N/A</v>
      </c>
      <c r="M109" s="42" t="e">
        <f t="shared" ca="1" si="24"/>
        <v>#REF!</v>
      </c>
      <c r="N109" s="5" t="e">
        <f t="shared" ca="1" si="34"/>
        <v>#N/A</v>
      </c>
      <c r="O109" s="5" t="e">
        <f t="shared" ca="1" si="35"/>
        <v>#N/A</v>
      </c>
      <c r="P109" s="41" t="e">
        <f ca="1">IF(OR(ISNA(A109),C109="Backstitch"),NA(),AVERAGEIF($C$4:$C109,"&gt;0")/100)</f>
        <v>#N/A</v>
      </c>
      <c r="Q109" s="41" t="e">
        <f t="shared" ca="1" si="25"/>
        <v>#N/A</v>
      </c>
      <c r="R109" s="43" t="e">
        <f t="shared" ca="1" si="26"/>
        <v>#N/A</v>
      </c>
      <c r="S109" s="44" t="e">
        <f t="shared" ca="1" si="27"/>
        <v>#N/A</v>
      </c>
      <c r="T109" s="5" t="e">
        <f t="shared" ca="1" si="28"/>
        <v>#N/A</v>
      </c>
      <c r="U109" s="5" t="e">
        <f t="shared" ca="1" si="29"/>
        <v>#N/A</v>
      </c>
    </row>
    <row r="110" spans="1:21">
      <c r="A110" s="6" t="e">
        <f t="shared" ca="1" si="19"/>
        <v>#N/A</v>
      </c>
      <c r="B110" s="39" t="e">
        <f t="shared" ca="1" si="18"/>
        <v>#N/A</v>
      </c>
      <c r="C110">
        <f t="array" aca="1" ref="C110" ca="1">IFERROR(INDEX(stitches, MATCH( 1, ($A110=dates)*(last_project=projects),0)),0)</f>
        <v>0</v>
      </c>
      <c r="D110" s="5" t="e">
        <f t="shared" ca="1" si="30"/>
        <v>#REF!</v>
      </c>
      <c r="E110" s="5" t="e">
        <f t="shared" ca="1" si="20"/>
        <v>#REF!</v>
      </c>
      <c r="F110" s="40" t="e">
        <f t="array" aca="1" ref="F110" ca="1">INDEX(hours,MATCH(1,($A110=dates)*(last_project=projects),0),0)</f>
        <v>#N/A</v>
      </c>
      <c r="G110" s="21" t="e">
        <f t="shared" ca="1" si="21"/>
        <v>#N/A</v>
      </c>
      <c r="H110" s="41" t="e">
        <f t="shared" ca="1" si="31"/>
        <v>#N/A</v>
      </c>
      <c r="I110" s="41" t="e">
        <f t="shared" ca="1" si="32"/>
        <v>#N/A</v>
      </c>
      <c r="J110" s="41" t="e">
        <f t="shared" ca="1" si="33"/>
        <v>#N/A</v>
      </c>
      <c r="K110" t="e">
        <f t="shared" ca="1" si="22"/>
        <v>#N/A</v>
      </c>
      <c r="L110" t="e">
        <f t="shared" ca="1" si="23"/>
        <v>#N/A</v>
      </c>
      <c r="M110" s="42" t="e">
        <f t="shared" ca="1" si="24"/>
        <v>#REF!</v>
      </c>
      <c r="N110" s="5" t="e">
        <f t="shared" ca="1" si="34"/>
        <v>#N/A</v>
      </c>
      <c r="O110" s="5" t="e">
        <f t="shared" ca="1" si="35"/>
        <v>#N/A</v>
      </c>
      <c r="P110" s="41" t="e">
        <f ca="1">IF(OR(ISNA(A110),C110="Backstitch"),NA(),AVERAGEIF($C$4:$C110,"&gt;0")/100)</f>
        <v>#N/A</v>
      </c>
      <c r="Q110" s="41" t="e">
        <f t="shared" ca="1" si="25"/>
        <v>#N/A</v>
      </c>
      <c r="R110" s="43" t="e">
        <f t="shared" ca="1" si="26"/>
        <v>#N/A</v>
      </c>
      <c r="S110" s="44" t="e">
        <f t="shared" ca="1" si="27"/>
        <v>#N/A</v>
      </c>
      <c r="T110" s="5" t="e">
        <f t="shared" ca="1" si="28"/>
        <v>#N/A</v>
      </c>
      <c r="U110" s="5" t="e">
        <f t="shared" ca="1" si="29"/>
        <v>#N/A</v>
      </c>
    </row>
    <row r="111" spans="1:21">
      <c r="A111" s="6" t="e">
        <f t="shared" ca="1" si="19"/>
        <v>#N/A</v>
      </c>
      <c r="B111" s="39" t="e">
        <f t="shared" ca="1" si="18"/>
        <v>#N/A</v>
      </c>
      <c r="C111">
        <f t="array" aca="1" ref="C111" ca="1">IFERROR(INDEX(stitches, MATCH( 1, ($A111=dates)*(last_project=projects),0)),0)</f>
        <v>0</v>
      </c>
      <c r="D111" s="5" t="e">
        <f t="shared" ca="1" si="30"/>
        <v>#REF!</v>
      </c>
      <c r="E111" s="5" t="e">
        <f t="shared" ca="1" si="20"/>
        <v>#REF!</v>
      </c>
      <c r="F111" s="40" t="e">
        <f t="array" aca="1" ref="F111" ca="1">INDEX(hours,MATCH(1,($A111=dates)*(last_project=projects),0),0)</f>
        <v>#N/A</v>
      </c>
      <c r="G111" s="21" t="e">
        <f t="shared" ca="1" si="21"/>
        <v>#N/A</v>
      </c>
      <c r="H111" s="41" t="e">
        <f t="shared" ca="1" si="31"/>
        <v>#N/A</v>
      </c>
      <c r="I111" s="41" t="e">
        <f t="shared" ca="1" si="32"/>
        <v>#N/A</v>
      </c>
      <c r="J111" s="41" t="e">
        <f t="shared" ca="1" si="33"/>
        <v>#N/A</v>
      </c>
      <c r="K111" t="e">
        <f t="shared" ca="1" si="22"/>
        <v>#N/A</v>
      </c>
      <c r="L111" t="e">
        <f t="shared" ca="1" si="23"/>
        <v>#N/A</v>
      </c>
      <c r="M111" s="42" t="e">
        <f t="shared" ca="1" si="24"/>
        <v>#REF!</v>
      </c>
      <c r="N111" s="5" t="e">
        <f t="shared" ca="1" si="34"/>
        <v>#N/A</v>
      </c>
      <c r="O111" s="5" t="e">
        <f t="shared" ca="1" si="35"/>
        <v>#N/A</v>
      </c>
      <c r="P111" s="41" t="e">
        <f ca="1">IF(OR(ISNA(A111),C111="Backstitch"),NA(),AVERAGEIF($C$4:$C111,"&gt;0")/100)</f>
        <v>#N/A</v>
      </c>
      <c r="Q111" s="41" t="e">
        <f t="shared" ca="1" si="25"/>
        <v>#N/A</v>
      </c>
      <c r="R111" s="43" t="e">
        <f t="shared" ca="1" si="26"/>
        <v>#N/A</v>
      </c>
      <c r="S111" s="44" t="e">
        <f t="shared" ca="1" si="27"/>
        <v>#N/A</v>
      </c>
      <c r="T111" s="5" t="e">
        <f t="shared" ca="1" si="28"/>
        <v>#N/A</v>
      </c>
      <c r="U111" s="5" t="e">
        <f t="shared" ca="1" si="29"/>
        <v>#N/A</v>
      </c>
    </row>
    <row r="112" spans="1:21">
      <c r="A112" s="6" t="e">
        <f t="shared" ca="1" si="19"/>
        <v>#N/A</v>
      </c>
      <c r="B112" s="39" t="e">
        <f t="shared" ca="1" si="18"/>
        <v>#N/A</v>
      </c>
      <c r="C112">
        <f t="array" aca="1" ref="C112" ca="1">IFERROR(INDEX(stitches, MATCH( 1, ($A112=dates)*(last_project=projects),0)),0)</f>
        <v>0</v>
      </c>
      <c r="D112" s="5" t="e">
        <f t="shared" ca="1" si="30"/>
        <v>#REF!</v>
      </c>
      <c r="E112" s="5" t="e">
        <f t="shared" ca="1" si="20"/>
        <v>#REF!</v>
      </c>
      <c r="F112" s="40" t="e">
        <f t="array" aca="1" ref="F112" ca="1">INDEX(hours,MATCH(1,($A112=dates)*(last_project=projects),0),0)</f>
        <v>#N/A</v>
      </c>
      <c r="G112" s="21" t="e">
        <f t="shared" ca="1" si="21"/>
        <v>#N/A</v>
      </c>
      <c r="H112" s="41" t="e">
        <f t="shared" ca="1" si="31"/>
        <v>#N/A</v>
      </c>
      <c r="I112" s="41" t="e">
        <f t="shared" ca="1" si="32"/>
        <v>#N/A</v>
      </c>
      <c r="J112" s="41" t="e">
        <f t="shared" ca="1" si="33"/>
        <v>#N/A</v>
      </c>
      <c r="K112" t="e">
        <f t="shared" ca="1" si="22"/>
        <v>#N/A</v>
      </c>
      <c r="L112" t="e">
        <f t="shared" ca="1" si="23"/>
        <v>#N/A</v>
      </c>
      <c r="M112" s="42" t="e">
        <f t="shared" ca="1" si="24"/>
        <v>#REF!</v>
      </c>
      <c r="N112" s="5" t="e">
        <f t="shared" ca="1" si="34"/>
        <v>#N/A</v>
      </c>
      <c r="O112" s="5" t="e">
        <f t="shared" ca="1" si="35"/>
        <v>#N/A</v>
      </c>
      <c r="P112" s="41" t="e">
        <f ca="1">IF(OR(ISNA(A112),C112="Backstitch"),NA(),AVERAGEIF($C$4:$C112,"&gt;0")/100)</f>
        <v>#N/A</v>
      </c>
      <c r="Q112" s="41" t="e">
        <f t="shared" ca="1" si="25"/>
        <v>#N/A</v>
      </c>
      <c r="R112" s="43" t="e">
        <f t="shared" ca="1" si="26"/>
        <v>#N/A</v>
      </c>
      <c r="S112" s="44" t="e">
        <f t="shared" ca="1" si="27"/>
        <v>#N/A</v>
      </c>
      <c r="T112" s="5" t="e">
        <f t="shared" ca="1" si="28"/>
        <v>#N/A</v>
      </c>
      <c r="U112" s="5" t="e">
        <f t="shared" ca="1" si="29"/>
        <v>#N/A</v>
      </c>
    </row>
    <row r="113" spans="1:21">
      <c r="A113" s="6" t="e">
        <f t="shared" ca="1" si="19"/>
        <v>#N/A</v>
      </c>
      <c r="B113" s="39" t="e">
        <f t="shared" ca="1" si="18"/>
        <v>#N/A</v>
      </c>
      <c r="C113">
        <f t="array" aca="1" ref="C113" ca="1">IFERROR(INDEX(stitches, MATCH( 1, ($A113=dates)*(last_project=projects),0)),0)</f>
        <v>0</v>
      </c>
      <c r="D113" s="5" t="e">
        <f t="shared" ca="1" si="30"/>
        <v>#REF!</v>
      </c>
      <c r="E113" s="5" t="e">
        <f t="shared" ca="1" si="20"/>
        <v>#REF!</v>
      </c>
      <c r="F113" s="40" t="e">
        <f t="array" aca="1" ref="F113" ca="1">INDEX(hours,MATCH(1,($A113=dates)*(last_project=projects),0),0)</f>
        <v>#N/A</v>
      </c>
      <c r="G113" s="21" t="e">
        <f t="shared" ca="1" si="21"/>
        <v>#N/A</v>
      </c>
      <c r="H113" s="41" t="e">
        <f t="shared" ca="1" si="31"/>
        <v>#N/A</v>
      </c>
      <c r="I113" s="41" t="e">
        <f t="shared" ca="1" si="32"/>
        <v>#N/A</v>
      </c>
      <c r="J113" s="41" t="e">
        <f t="shared" ca="1" si="33"/>
        <v>#N/A</v>
      </c>
      <c r="K113" t="e">
        <f t="shared" ca="1" si="22"/>
        <v>#N/A</v>
      </c>
      <c r="L113" t="e">
        <f t="shared" ca="1" si="23"/>
        <v>#N/A</v>
      </c>
      <c r="M113" s="42" t="e">
        <f t="shared" ca="1" si="24"/>
        <v>#REF!</v>
      </c>
      <c r="N113" s="5" t="e">
        <f t="shared" ca="1" si="34"/>
        <v>#N/A</v>
      </c>
      <c r="O113" s="5" t="e">
        <f t="shared" ca="1" si="35"/>
        <v>#N/A</v>
      </c>
      <c r="P113" s="41" t="e">
        <f ca="1">IF(OR(ISNA(A113),C113="Backstitch"),NA(),AVERAGEIF($C$4:$C113,"&gt;0")/100)</f>
        <v>#N/A</v>
      </c>
      <c r="Q113" s="41" t="e">
        <f t="shared" ca="1" si="25"/>
        <v>#N/A</v>
      </c>
      <c r="R113" s="43" t="e">
        <f t="shared" ca="1" si="26"/>
        <v>#N/A</v>
      </c>
      <c r="S113" s="44" t="e">
        <f t="shared" ca="1" si="27"/>
        <v>#N/A</v>
      </c>
      <c r="T113" s="5" t="e">
        <f t="shared" ca="1" si="28"/>
        <v>#N/A</v>
      </c>
      <c r="U113" s="5" t="e">
        <f t="shared" ca="1" si="29"/>
        <v>#N/A</v>
      </c>
    </row>
    <row r="114" spans="1:21">
      <c r="A114" s="6" t="e">
        <f t="shared" ca="1" si="19"/>
        <v>#N/A</v>
      </c>
      <c r="B114" s="39" t="e">
        <f t="shared" ca="1" si="18"/>
        <v>#N/A</v>
      </c>
      <c r="C114">
        <f t="array" aca="1" ref="C114" ca="1">IFERROR(INDEX(stitches, MATCH( 1, ($A114=dates)*(last_project=projects),0)),0)</f>
        <v>0</v>
      </c>
      <c r="D114" s="5" t="e">
        <f t="shared" ca="1" si="30"/>
        <v>#REF!</v>
      </c>
      <c r="E114" s="5" t="e">
        <f t="shared" ca="1" si="20"/>
        <v>#REF!</v>
      </c>
      <c r="F114" s="40" t="e">
        <f t="array" aca="1" ref="F114" ca="1">INDEX(hours,MATCH(1,($A114=dates)*(last_project=projects),0),0)</f>
        <v>#N/A</v>
      </c>
      <c r="G114" s="21" t="e">
        <f t="shared" ca="1" si="21"/>
        <v>#N/A</v>
      </c>
      <c r="H114" s="41" t="e">
        <f t="shared" ca="1" si="31"/>
        <v>#N/A</v>
      </c>
      <c r="I114" s="41" t="e">
        <f t="shared" ca="1" si="32"/>
        <v>#N/A</v>
      </c>
      <c r="J114" s="41" t="e">
        <f t="shared" ca="1" si="33"/>
        <v>#N/A</v>
      </c>
      <c r="K114" t="e">
        <f t="shared" ca="1" si="22"/>
        <v>#N/A</v>
      </c>
      <c r="L114" t="e">
        <f t="shared" ca="1" si="23"/>
        <v>#N/A</v>
      </c>
      <c r="M114" s="42" t="e">
        <f t="shared" ca="1" si="24"/>
        <v>#REF!</v>
      </c>
      <c r="N114" s="5" t="e">
        <f t="shared" ca="1" si="34"/>
        <v>#N/A</v>
      </c>
      <c r="O114" s="5" t="e">
        <f t="shared" ca="1" si="35"/>
        <v>#N/A</v>
      </c>
      <c r="P114" s="41" t="e">
        <f ca="1">IF(OR(ISNA(A114),C114="Backstitch"),NA(),AVERAGEIF($C$4:$C114,"&gt;0")/100)</f>
        <v>#N/A</v>
      </c>
      <c r="Q114" s="41" t="e">
        <f t="shared" ca="1" si="25"/>
        <v>#N/A</v>
      </c>
      <c r="R114" s="43" t="e">
        <f t="shared" ca="1" si="26"/>
        <v>#N/A</v>
      </c>
      <c r="S114" s="44" t="e">
        <f t="shared" ca="1" si="27"/>
        <v>#N/A</v>
      </c>
      <c r="T114" s="5" t="e">
        <f t="shared" ca="1" si="28"/>
        <v>#N/A</v>
      </c>
      <c r="U114" s="5" t="e">
        <f t="shared" ca="1" si="29"/>
        <v>#N/A</v>
      </c>
    </row>
    <row r="115" spans="1:21">
      <c r="A115" s="6" t="e">
        <f t="shared" ca="1" si="19"/>
        <v>#N/A</v>
      </c>
      <c r="B115" s="39" t="e">
        <f t="shared" ca="1" si="18"/>
        <v>#N/A</v>
      </c>
      <c r="C115">
        <f t="array" aca="1" ref="C115" ca="1">IFERROR(INDEX(stitches, MATCH( 1, ($A115=dates)*(last_project=projects),0)),0)</f>
        <v>0</v>
      </c>
      <c r="D115" s="5" t="e">
        <f t="shared" ca="1" si="30"/>
        <v>#REF!</v>
      </c>
      <c r="E115" s="5" t="e">
        <f t="shared" ca="1" si="20"/>
        <v>#REF!</v>
      </c>
      <c r="F115" s="40" t="e">
        <f t="array" aca="1" ref="F115" ca="1">INDEX(hours,MATCH(1,($A115=dates)*(last_project=projects),0),0)</f>
        <v>#N/A</v>
      </c>
      <c r="G115" s="21" t="e">
        <f t="shared" ca="1" si="21"/>
        <v>#N/A</v>
      </c>
      <c r="H115" s="41" t="e">
        <f t="shared" ca="1" si="31"/>
        <v>#N/A</v>
      </c>
      <c r="I115" s="41" t="e">
        <f t="shared" ca="1" si="32"/>
        <v>#N/A</v>
      </c>
      <c r="J115" s="41" t="e">
        <f t="shared" ca="1" si="33"/>
        <v>#N/A</v>
      </c>
      <c r="K115" t="e">
        <f t="shared" ca="1" si="22"/>
        <v>#N/A</v>
      </c>
      <c r="L115" t="e">
        <f t="shared" ca="1" si="23"/>
        <v>#N/A</v>
      </c>
      <c r="M115" s="42" t="e">
        <f t="shared" ca="1" si="24"/>
        <v>#REF!</v>
      </c>
      <c r="N115" s="5" t="e">
        <f t="shared" ca="1" si="34"/>
        <v>#N/A</v>
      </c>
      <c r="O115" s="5" t="e">
        <f t="shared" ca="1" si="35"/>
        <v>#N/A</v>
      </c>
      <c r="P115" s="41" t="e">
        <f ca="1">IF(OR(ISNA(A115),C115="Backstitch"),NA(),AVERAGEIF($C$4:$C115,"&gt;0")/100)</f>
        <v>#N/A</v>
      </c>
      <c r="Q115" s="41" t="e">
        <f t="shared" ca="1" si="25"/>
        <v>#N/A</v>
      </c>
      <c r="R115" s="43" t="e">
        <f t="shared" ca="1" si="26"/>
        <v>#N/A</v>
      </c>
      <c r="S115" s="44" t="e">
        <f t="shared" ca="1" si="27"/>
        <v>#N/A</v>
      </c>
      <c r="T115" s="5" t="e">
        <f t="shared" ca="1" si="28"/>
        <v>#N/A</v>
      </c>
      <c r="U115" s="5" t="e">
        <f t="shared" ca="1" si="29"/>
        <v>#N/A</v>
      </c>
    </row>
    <row r="116" spans="1:21">
      <c r="A116" s="6" t="e">
        <f t="shared" ca="1" si="19"/>
        <v>#N/A</v>
      </c>
      <c r="B116" s="39" t="e">
        <f t="shared" ca="1" si="18"/>
        <v>#N/A</v>
      </c>
      <c r="C116">
        <f t="array" aca="1" ref="C116" ca="1">IFERROR(INDEX(stitches, MATCH( 1, ($A116=dates)*(last_project=projects),0)),0)</f>
        <v>0</v>
      </c>
      <c r="D116" s="5" t="e">
        <f t="shared" ca="1" si="30"/>
        <v>#REF!</v>
      </c>
      <c r="E116" s="5" t="e">
        <f t="shared" ca="1" si="20"/>
        <v>#REF!</v>
      </c>
      <c r="F116" s="40" t="e">
        <f t="array" aca="1" ref="F116" ca="1">INDEX(hours,MATCH(1,($A116=dates)*(last_project=projects),0),0)</f>
        <v>#N/A</v>
      </c>
      <c r="G116" s="21" t="e">
        <f t="shared" ca="1" si="21"/>
        <v>#N/A</v>
      </c>
      <c r="H116" s="41" t="e">
        <f t="shared" ca="1" si="31"/>
        <v>#N/A</v>
      </c>
      <c r="I116" s="41" t="e">
        <f t="shared" ca="1" si="32"/>
        <v>#N/A</v>
      </c>
      <c r="J116" s="41" t="e">
        <f t="shared" ca="1" si="33"/>
        <v>#N/A</v>
      </c>
      <c r="K116" t="e">
        <f t="shared" ca="1" si="22"/>
        <v>#N/A</v>
      </c>
      <c r="L116" t="e">
        <f t="shared" ca="1" si="23"/>
        <v>#N/A</v>
      </c>
      <c r="M116" s="42" t="e">
        <f t="shared" ca="1" si="24"/>
        <v>#REF!</v>
      </c>
      <c r="N116" s="5" t="e">
        <f t="shared" ca="1" si="34"/>
        <v>#N/A</v>
      </c>
      <c r="O116" s="5" t="e">
        <f t="shared" ca="1" si="35"/>
        <v>#N/A</v>
      </c>
      <c r="P116" s="41" t="e">
        <f ca="1">IF(OR(ISNA(A116),C116="Backstitch"),NA(),AVERAGEIF($C$4:$C116,"&gt;0")/100)</f>
        <v>#N/A</v>
      </c>
      <c r="Q116" s="41" t="e">
        <f t="shared" ca="1" si="25"/>
        <v>#N/A</v>
      </c>
      <c r="R116" s="43" t="e">
        <f t="shared" ca="1" si="26"/>
        <v>#N/A</v>
      </c>
      <c r="S116" s="44" t="e">
        <f t="shared" ca="1" si="27"/>
        <v>#N/A</v>
      </c>
      <c r="T116" s="5" t="e">
        <f t="shared" ca="1" si="28"/>
        <v>#N/A</v>
      </c>
      <c r="U116" s="5" t="e">
        <f t="shared" ca="1" si="29"/>
        <v>#N/A</v>
      </c>
    </row>
    <row r="117" spans="1:21">
      <c r="A117" s="6" t="e">
        <f t="shared" ca="1" si="19"/>
        <v>#N/A</v>
      </c>
      <c r="B117" s="39" t="e">
        <f t="shared" ca="1" si="18"/>
        <v>#N/A</v>
      </c>
      <c r="C117">
        <f t="array" aca="1" ref="C117" ca="1">IFERROR(INDEX(stitches, MATCH( 1, ($A117=dates)*(last_project=projects),0)),0)</f>
        <v>0</v>
      </c>
      <c r="D117" s="5" t="e">
        <f t="shared" ca="1" si="30"/>
        <v>#REF!</v>
      </c>
      <c r="E117" s="5" t="e">
        <f t="shared" ca="1" si="20"/>
        <v>#REF!</v>
      </c>
      <c r="F117" s="40" t="e">
        <f t="array" aca="1" ref="F117" ca="1">INDEX(hours,MATCH(1,($A117=dates)*(last_project=projects),0),0)</f>
        <v>#N/A</v>
      </c>
      <c r="G117" s="21" t="e">
        <f t="shared" ca="1" si="21"/>
        <v>#N/A</v>
      </c>
      <c r="H117" s="41" t="e">
        <f t="shared" ca="1" si="31"/>
        <v>#N/A</v>
      </c>
      <c r="I117" s="41" t="e">
        <f t="shared" ca="1" si="32"/>
        <v>#N/A</v>
      </c>
      <c r="J117" s="41" t="e">
        <f t="shared" ca="1" si="33"/>
        <v>#N/A</v>
      </c>
      <c r="K117" t="e">
        <f t="shared" ca="1" si="22"/>
        <v>#N/A</v>
      </c>
      <c r="L117" t="e">
        <f t="shared" ca="1" si="23"/>
        <v>#N/A</v>
      </c>
      <c r="M117" s="42" t="e">
        <f t="shared" ca="1" si="24"/>
        <v>#REF!</v>
      </c>
      <c r="N117" s="5" t="e">
        <f t="shared" ca="1" si="34"/>
        <v>#N/A</v>
      </c>
      <c r="O117" s="5" t="e">
        <f t="shared" ca="1" si="35"/>
        <v>#N/A</v>
      </c>
      <c r="P117" s="41" t="e">
        <f ca="1">IF(OR(ISNA(A117),C117="Backstitch"),NA(),AVERAGEIF($C$4:$C117,"&gt;0")/100)</f>
        <v>#N/A</v>
      </c>
      <c r="Q117" s="41" t="e">
        <f t="shared" ca="1" si="25"/>
        <v>#N/A</v>
      </c>
      <c r="R117" s="43" t="e">
        <f t="shared" ca="1" si="26"/>
        <v>#N/A</v>
      </c>
      <c r="S117" s="44" t="e">
        <f t="shared" ca="1" si="27"/>
        <v>#N/A</v>
      </c>
      <c r="T117" s="5" t="e">
        <f t="shared" ca="1" si="28"/>
        <v>#N/A</v>
      </c>
      <c r="U117" s="5" t="e">
        <f t="shared" ca="1" si="29"/>
        <v>#N/A</v>
      </c>
    </row>
    <row r="118" spans="1:21">
      <c r="A118" s="6" t="e">
        <f t="shared" ca="1" si="19"/>
        <v>#N/A</v>
      </c>
      <c r="B118" s="39" t="e">
        <f t="shared" ca="1" si="18"/>
        <v>#N/A</v>
      </c>
      <c r="C118">
        <f t="array" aca="1" ref="C118" ca="1">IFERROR(INDEX(stitches, MATCH( 1, ($A118=dates)*(last_project=projects),0)),0)</f>
        <v>0</v>
      </c>
      <c r="D118" s="5" t="e">
        <f t="shared" ca="1" si="30"/>
        <v>#REF!</v>
      </c>
      <c r="E118" s="5" t="e">
        <f t="shared" ca="1" si="20"/>
        <v>#REF!</v>
      </c>
      <c r="F118" s="40" t="e">
        <f t="array" aca="1" ref="F118" ca="1">INDEX(hours,MATCH(1,($A118=dates)*(last_project=projects),0),0)</f>
        <v>#N/A</v>
      </c>
      <c r="G118" s="21" t="e">
        <f t="shared" ca="1" si="21"/>
        <v>#N/A</v>
      </c>
      <c r="H118" s="41" t="e">
        <f t="shared" ca="1" si="31"/>
        <v>#N/A</v>
      </c>
      <c r="I118" s="41" t="e">
        <f t="shared" ca="1" si="32"/>
        <v>#N/A</v>
      </c>
      <c r="J118" s="41" t="e">
        <f t="shared" ca="1" si="33"/>
        <v>#N/A</v>
      </c>
      <c r="K118" t="e">
        <f t="shared" ca="1" si="22"/>
        <v>#N/A</v>
      </c>
      <c r="L118" t="e">
        <f t="shared" ca="1" si="23"/>
        <v>#N/A</v>
      </c>
      <c r="M118" s="42" t="e">
        <f t="shared" ca="1" si="24"/>
        <v>#REF!</v>
      </c>
      <c r="N118" s="5" t="e">
        <f t="shared" ca="1" si="34"/>
        <v>#N/A</v>
      </c>
      <c r="O118" s="5" t="e">
        <f t="shared" ca="1" si="35"/>
        <v>#N/A</v>
      </c>
      <c r="P118" s="41" t="e">
        <f ca="1">IF(OR(ISNA(A118),C118="Backstitch"),NA(),AVERAGEIF($C$4:$C118,"&gt;0")/100)</f>
        <v>#N/A</v>
      </c>
      <c r="Q118" s="41" t="e">
        <f t="shared" ca="1" si="25"/>
        <v>#N/A</v>
      </c>
      <c r="R118" s="43" t="e">
        <f t="shared" ca="1" si="26"/>
        <v>#N/A</v>
      </c>
      <c r="S118" s="44" t="e">
        <f t="shared" ca="1" si="27"/>
        <v>#N/A</v>
      </c>
      <c r="T118" s="5" t="e">
        <f t="shared" ca="1" si="28"/>
        <v>#N/A</v>
      </c>
      <c r="U118" s="5" t="e">
        <f t="shared" ca="1" si="29"/>
        <v>#N/A</v>
      </c>
    </row>
    <row r="119" spans="1:21">
      <c r="A119" s="6" t="e">
        <f t="shared" ca="1" si="19"/>
        <v>#N/A</v>
      </c>
      <c r="B119" s="39" t="e">
        <f t="shared" ca="1" si="18"/>
        <v>#N/A</v>
      </c>
      <c r="C119">
        <f t="array" aca="1" ref="C119" ca="1">IFERROR(INDEX(stitches, MATCH( 1, ($A119=dates)*(last_project=projects),0)),0)</f>
        <v>0</v>
      </c>
      <c r="D119" s="5" t="e">
        <f t="shared" ca="1" si="30"/>
        <v>#REF!</v>
      </c>
      <c r="E119" s="5" t="e">
        <f t="shared" ca="1" si="20"/>
        <v>#REF!</v>
      </c>
      <c r="F119" s="40" t="e">
        <f t="array" aca="1" ref="F119" ca="1">INDEX(hours,MATCH(1,($A119=dates)*(last_project=projects),0),0)</f>
        <v>#N/A</v>
      </c>
      <c r="G119" s="21" t="e">
        <f t="shared" ca="1" si="21"/>
        <v>#N/A</v>
      </c>
      <c r="H119" s="41" t="e">
        <f t="shared" ca="1" si="31"/>
        <v>#N/A</v>
      </c>
      <c r="I119" s="41" t="e">
        <f t="shared" ca="1" si="32"/>
        <v>#N/A</v>
      </c>
      <c r="J119" s="41" t="e">
        <f t="shared" ca="1" si="33"/>
        <v>#N/A</v>
      </c>
      <c r="K119" t="e">
        <f t="shared" ca="1" si="22"/>
        <v>#N/A</v>
      </c>
      <c r="L119" t="e">
        <f t="shared" ca="1" si="23"/>
        <v>#N/A</v>
      </c>
      <c r="M119" s="42" t="e">
        <f t="shared" ca="1" si="24"/>
        <v>#REF!</v>
      </c>
      <c r="N119" s="5" t="e">
        <f t="shared" ca="1" si="34"/>
        <v>#N/A</v>
      </c>
      <c r="O119" s="5" t="e">
        <f t="shared" ca="1" si="35"/>
        <v>#N/A</v>
      </c>
      <c r="P119" s="41" t="e">
        <f ca="1">IF(OR(ISNA(A119),C119="Backstitch"),NA(),AVERAGEIF($C$4:$C119,"&gt;0")/100)</f>
        <v>#N/A</v>
      </c>
      <c r="Q119" s="41" t="e">
        <f t="shared" ca="1" si="25"/>
        <v>#N/A</v>
      </c>
      <c r="R119" s="43" t="e">
        <f t="shared" ca="1" si="26"/>
        <v>#N/A</v>
      </c>
      <c r="S119" s="44" t="e">
        <f t="shared" ca="1" si="27"/>
        <v>#N/A</v>
      </c>
      <c r="T119" s="5" t="e">
        <f t="shared" ca="1" si="28"/>
        <v>#N/A</v>
      </c>
      <c r="U119" s="5" t="e">
        <f t="shared" ca="1" si="29"/>
        <v>#N/A</v>
      </c>
    </row>
    <row r="120" spans="1:21">
      <c r="A120" s="6" t="e">
        <f t="shared" ca="1" si="19"/>
        <v>#N/A</v>
      </c>
      <c r="B120" s="39" t="e">
        <f t="shared" ca="1" si="18"/>
        <v>#N/A</v>
      </c>
      <c r="C120">
        <f t="array" aca="1" ref="C120" ca="1">IFERROR(INDEX(stitches, MATCH( 1, ($A120=dates)*(last_project=projects),0)),0)</f>
        <v>0</v>
      </c>
      <c r="D120" s="5" t="e">
        <f t="shared" ca="1" si="30"/>
        <v>#REF!</v>
      </c>
      <c r="E120" s="5" t="e">
        <f t="shared" ca="1" si="20"/>
        <v>#REF!</v>
      </c>
      <c r="F120" s="40" t="e">
        <f t="array" aca="1" ref="F120" ca="1">INDEX(hours,MATCH(1,($A120=dates)*(last_project=projects),0),0)</f>
        <v>#N/A</v>
      </c>
      <c r="G120" s="21" t="e">
        <f t="shared" ca="1" si="21"/>
        <v>#N/A</v>
      </c>
      <c r="H120" s="41" t="e">
        <f t="shared" ca="1" si="31"/>
        <v>#N/A</v>
      </c>
      <c r="I120" s="41" t="e">
        <f t="shared" ca="1" si="32"/>
        <v>#N/A</v>
      </c>
      <c r="J120" s="41" t="e">
        <f t="shared" ca="1" si="33"/>
        <v>#N/A</v>
      </c>
      <c r="K120" t="e">
        <f t="shared" ca="1" si="22"/>
        <v>#N/A</v>
      </c>
      <c r="L120" t="e">
        <f t="shared" ca="1" si="23"/>
        <v>#N/A</v>
      </c>
      <c r="M120" s="42" t="e">
        <f t="shared" ca="1" si="24"/>
        <v>#REF!</v>
      </c>
      <c r="N120" s="5" t="e">
        <f t="shared" ca="1" si="34"/>
        <v>#N/A</v>
      </c>
      <c r="O120" s="5" t="e">
        <f t="shared" ca="1" si="35"/>
        <v>#N/A</v>
      </c>
      <c r="P120" s="41" t="e">
        <f ca="1">IF(OR(ISNA(A120),C120="Backstitch"),NA(),AVERAGEIF($C$4:$C120,"&gt;0")/100)</f>
        <v>#N/A</v>
      </c>
      <c r="Q120" s="41" t="e">
        <f t="shared" ca="1" si="25"/>
        <v>#N/A</v>
      </c>
      <c r="R120" s="43" t="e">
        <f t="shared" ca="1" si="26"/>
        <v>#N/A</v>
      </c>
      <c r="S120" s="44" t="e">
        <f t="shared" ca="1" si="27"/>
        <v>#N/A</v>
      </c>
      <c r="T120" s="5" t="e">
        <f t="shared" ca="1" si="28"/>
        <v>#N/A</v>
      </c>
      <c r="U120" s="5" t="e">
        <f t="shared" ca="1" si="29"/>
        <v>#N/A</v>
      </c>
    </row>
    <row r="121" spans="1:21">
      <c r="A121" s="6" t="e">
        <f t="shared" ca="1" si="19"/>
        <v>#N/A</v>
      </c>
      <c r="B121" s="39" t="e">
        <f t="shared" ca="1" si="18"/>
        <v>#N/A</v>
      </c>
      <c r="C121">
        <f t="array" aca="1" ref="C121" ca="1">IFERROR(INDEX(stitches, MATCH( 1, ($A121=dates)*(last_project=projects),0)),0)</f>
        <v>0</v>
      </c>
      <c r="D121" s="5" t="e">
        <f t="shared" ca="1" si="30"/>
        <v>#REF!</v>
      </c>
      <c r="E121" s="5" t="e">
        <f t="shared" ca="1" si="20"/>
        <v>#REF!</v>
      </c>
      <c r="F121" s="40" t="e">
        <f t="array" aca="1" ref="F121" ca="1">INDEX(hours,MATCH(1,($A121=dates)*(last_project=projects),0),0)</f>
        <v>#N/A</v>
      </c>
      <c r="G121" s="21" t="e">
        <f t="shared" ca="1" si="21"/>
        <v>#N/A</v>
      </c>
      <c r="H121" s="41" t="e">
        <f t="shared" ca="1" si="31"/>
        <v>#N/A</v>
      </c>
      <c r="I121" s="41" t="e">
        <f t="shared" ca="1" si="32"/>
        <v>#N/A</v>
      </c>
      <c r="J121" s="41" t="e">
        <f t="shared" ca="1" si="33"/>
        <v>#N/A</v>
      </c>
      <c r="K121" t="e">
        <f t="shared" ca="1" si="22"/>
        <v>#N/A</v>
      </c>
      <c r="L121" t="e">
        <f t="shared" ca="1" si="23"/>
        <v>#N/A</v>
      </c>
      <c r="M121" s="42" t="e">
        <f t="shared" ca="1" si="24"/>
        <v>#REF!</v>
      </c>
      <c r="N121" s="5" t="e">
        <f t="shared" ca="1" si="34"/>
        <v>#N/A</v>
      </c>
      <c r="O121" s="5" t="e">
        <f t="shared" ca="1" si="35"/>
        <v>#N/A</v>
      </c>
      <c r="P121" s="41" t="e">
        <f ca="1">IF(OR(ISNA(A121),C121="Backstitch"),NA(),AVERAGEIF($C$4:$C121,"&gt;0")/100)</f>
        <v>#N/A</v>
      </c>
      <c r="Q121" s="41" t="e">
        <f t="shared" ca="1" si="25"/>
        <v>#N/A</v>
      </c>
      <c r="R121" s="43" t="e">
        <f t="shared" ca="1" si="26"/>
        <v>#N/A</v>
      </c>
      <c r="S121" s="44" t="e">
        <f t="shared" ca="1" si="27"/>
        <v>#N/A</v>
      </c>
      <c r="T121" s="5" t="e">
        <f t="shared" ca="1" si="28"/>
        <v>#N/A</v>
      </c>
      <c r="U121" s="5" t="e">
        <f t="shared" ca="1" si="29"/>
        <v>#N/A</v>
      </c>
    </row>
    <row r="122" spans="1:21">
      <c r="A122" s="6" t="e">
        <f t="shared" ca="1" si="19"/>
        <v>#N/A</v>
      </c>
      <c r="B122" s="39" t="e">
        <f t="shared" ca="1" si="18"/>
        <v>#N/A</v>
      </c>
      <c r="C122">
        <f t="array" aca="1" ref="C122" ca="1">IFERROR(INDEX(stitches, MATCH( 1, ($A122=dates)*(last_project=projects),0)),0)</f>
        <v>0</v>
      </c>
      <c r="D122" s="5" t="e">
        <f t="shared" ca="1" si="30"/>
        <v>#REF!</v>
      </c>
      <c r="E122" s="5" t="e">
        <f t="shared" ca="1" si="20"/>
        <v>#REF!</v>
      </c>
      <c r="F122" s="40" t="e">
        <f t="array" aca="1" ref="F122" ca="1">INDEX(hours,MATCH(1,($A122=dates)*(last_project=projects),0),0)</f>
        <v>#N/A</v>
      </c>
      <c r="G122" s="21" t="e">
        <f t="shared" ca="1" si="21"/>
        <v>#N/A</v>
      </c>
      <c r="H122" s="41" t="e">
        <f t="shared" ca="1" si="31"/>
        <v>#N/A</v>
      </c>
      <c r="I122" s="41" t="e">
        <f t="shared" ca="1" si="32"/>
        <v>#N/A</v>
      </c>
      <c r="J122" s="41" t="e">
        <f t="shared" ca="1" si="33"/>
        <v>#N/A</v>
      </c>
      <c r="K122" t="e">
        <f t="shared" ca="1" si="22"/>
        <v>#N/A</v>
      </c>
      <c r="L122" t="e">
        <f t="shared" ca="1" si="23"/>
        <v>#N/A</v>
      </c>
      <c r="M122" s="42" t="e">
        <f t="shared" ca="1" si="24"/>
        <v>#REF!</v>
      </c>
      <c r="N122" s="5" t="e">
        <f t="shared" ca="1" si="34"/>
        <v>#N/A</v>
      </c>
      <c r="O122" s="5" t="e">
        <f t="shared" ca="1" si="35"/>
        <v>#N/A</v>
      </c>
      <c r="P122" s="41" t="e">
        <f ca="1">IF(OR(ISNA(A122),C122="Backstitch"),NA(),AVERAGEIF($C$4:$C122,"&gt;0")/100)</f>
        <v>#N/A</v>
      </c>
      <c r="Q122" s="41" t="e">
        <f t="shared" ca="1" si="25"/>
        <v>#N/A</v>
      </c>
      <c r="R122" s="43" t="e">
        <f t="shared" ca="1" si="26"/>
        <v>#N/A</v>
      </c>
      <c r="S122" s="44" t="e">
        <f t="shared" ca="1" si="27"/>
        <v>#N/A</v>
      </c>
      <c r="T122" s="5" t="e">
        <f t="shared" ca="1" si="28"/>
        <v>#N/A</v>
      </c>
      <c r="U122" s="5" t="e">
        <f t="shared" ca="1" si="29"/>
        <v>#N/A</v>
      </c>
    </row>
    <row r="123" spans="1:21">
      <c r="A123" s="6" t="e">
        <f t="shared" ca="1" si="19"/>
        <v>#N/A</v>
      </c>
      <c r="B123" s="39" t="e">
        <f t="shared" ca="1" si="18"/>
        <v>#N/A</v>
      </c>
      <c r="C123">
        <f t="array" aca="1" ref="C123" ca="1">IFERROR(INDEX(stitches, MATCH( 1, ($A123=dates)*(last_project=projects),0)),0)</f>
        <v>0</v>
      </c>
      <c r="D123" s="5" t="e">
        <f t="shared" ca="1" si="30"/>
        <v>#REF!</v>
      </c>
      <c r="E123" s="5" t="e">
        <f t="shared" ca="1" si="20"/>
        <v>#REF!</v>
      </c>
      <c r="F123" s="40" t="e">
        <f t="array" aca="1" ref="F123" ca="1">INDEX(hours,MATCH(1,($A123=dates)*(last_project=projects),0),0)</f>
        <v>#N/A</v>
      </c>
      <c r="G123" s="21" t="e">
        <f t="shared" ca="1" si="21"/>
        <v>#N/A</v>
      </c>
      <c r="H123" s="41" t="e">
        <f t="shared" ca="1" si="31"/>
        <v>#N/A</v>
      </c>
      <c r="I123" s="41" t="e">
        <f t="shared" ca="1" si="32"/>
        <v>#N/A</v>
      </c>
      <c r="J123" s="41" t="e">
        <f t="shared" ca="1" si="33"/>
        <v>#N/A</v>
      </c>
      <c r="K123" t="e">
        <f t="shared" ca="1" si="22"/>
        <v>#N/A</v>
      </c>
      <c r="L123" t="e">
        <f t="shared" ca="1" si="23"/>
        <v>#N/A</v>
      </c>
      <c r="M123" s="42" t="e">
        <f t="shared" ca="1" si="24"/>
        <v>#REF!</v>
      </c>
      <c r="N123" s="5" t="e">
        <f t="shared" ca="1" si="34"/>
        <v>#N/A</v>
      </c>
      <c r="O123" s="5" t="e">
        <f t="shared" ca="1" si="35"/>
        <v>#N/A</v>
      </c>
      <c r="P123" s="41" t="e">
        <f ca="1">IF(OR(ISNA(A123),C123="Backstitch"),NA(),AVERAGEIF($C$4:$C123,"&gt;0")/100)</f>
        <v>#N/A</v>
      </c>
      <c r="Q123" s="41" t="e">
        <f t="shared" ca="1" si="25"/>
        <v>#N/A</v>
      </c>
      <c r="R123" s="43" t="e">
        <f t="shared" ca="1" si="26"/>
        <v>#N/A</v>
      </c>
      <c r="S123" s="44" t="e">
        <f t="shared" ca="1" si="27"/>
        <v>#N/A</v>
      </c>
      <c r="T123" s="5" t="e">
        <f t="shared" ca="1" si="28"/>
        <v>#N/A</v>
      </c>
      <c r="U123" s="5" t="e">
        <f t="shared" ca="1" si="29"/>
        <v>#N/A</v>
      </c>
    </row>
    <row r="124" spans="1:21">
      <c r="A124" s="6" t="e">
        <f t="shared" ca="1" si="19"/>
        <v>#N/A</v>
      </c>
      <c r="B124" s="39" t="e">
        <f t="shared" ca="1" si="18"/>
        <v>#N/A</v>
      </c>
      <c r="C124">
        <f t="array" aca="1" ref="C124" ca="1">IFERROR(INDEX(stitches, MATCH( 1, ($A124=dates)*(last_project=projects),0)),0)</f>
        <v>0</v>
      </c>
      <c r="D124" s="5" t="e">
        <f t="shared" ca="1" si="30"/>
        <v>#REF!</v>
      </c>
      <c r="E124" s="5" t="e">
        <f t="shared" ca="1" si="20"/>
        <v>#REF!</v>
      </c>
      <c r="F124" s="40" t="e">
        <f t="array" aca="1" ref="F124" ca="1">INDEX(hours,MATCH(1,($A124=dates)*(last_project=projects),0),0)</f>
        <v>#N/A</v>
      </c>
      <c r="G124" s="21" t="e">
        <f t="shared" ca="1" si="21"/>
        <v>#N/A</v>
      </c>
      <c r="H124" s="41" t="e">
        <f t="shared" ca="1" si="31"/>
        <v>#N/A</v>
      </c>
      <c r="I124" s="41" t="e">
        <f t="shared" ca="1" si="32"/>
        <v>#N/A</v>
      </c>
      <c r="J124" s="41" t="e">
        <f t="shared" ca="1" si="33"/>
        <v>#N/A</v>
      </c>
      <c r="K124" t="e">
        <f t="shared" ca="1" si="22"/>
        <v>#N/A</v>
      </c>
      <c r="L124" t="e">
        <f t="shared" ca="1" si="23"/>
        <v>#N/A</v>
      </c>
      <c r="M124" s="42" t="e">
        <f t="shared" ca="1" si="24"/>
        <v>#REF!</v>
      </c>
      <c r="N124" s="5" t="e">
        <f t="shared" ca="1" si="34"/>
        <v>#N/A</v>
      </c>
      <c r="O124" s="5" t="e">
        <f t="shared" ca="1" si="35"/>
        <v>#N/A</v>
      </c>
      <c r="P124" s="41" t="e">
        <f ca="1">IF(OR(ISNA(A124),C124="Backstitch"),NA(),AVERAGEIF($C$4:$C124,"&gt;0")/100)</f>
        <v>#N/A</v>
      </c>
      <c r="Q124" s="41" t="e">
        <f t="shared" ca="1" si="25"/>
        <v>#N/A</v>
      </c>
      <c r="R124" s="43" t="e">
        <f t="shared" ca="1" si="26"/>
        <v>#N/A</v>
      </c>
      <c r="S124" s="44" t="e">
        <f t="shared" ca="1" si="27"/>
        <v>#N/A</v>
      </c>
      <c r="T124" s="5" t="e">
        <f t="shared" ca="1" si="28"/>
        <v>#N/A</v>
      </c>
      <c r="U124" s="5" t="e">
        <f t="shared" ca="1" si="29"/>
        <v>#N/A</v>
      </c>
    </row>
    <row r="125" spans="1:21">
      <c r="A125" s="6" t="e">
        <f t="shared" ca="1" si="19"/>
        <v>#N/A</v>
      </c>
      <c r="B125" s="39" t="e">
        <f t="shared" ca="1" si="18"/>
        <v>#N/A</v>
      </c>
      <c r="C125">
        <f t="array" aca="1" ref="C125" ca="1">IFERROR(INDEX(stitches, MATCH( 1, ($A125=dates)*(last_project=projects),0)),0)</f>
        <v>0</v>
      </c>
      <c r="D125" s="5" t="e">
        <f t="shared" ca="1" si="30"/>
        <v>#REF!</v>
      </c>
      <c r="E125" s="5" t="e">
        <f t="shared" ca="1" si="20"/>
        <v>#REF!</v>
      </c>
      <c r="F125" s="40" t="e">
        <f t="array" aca="1" ref="F125" ca="1">INDEX(hours,MATCH(1,($A125=dates)*(last_project=projects),0),0)</f>
        <v>#N/A</v>
      </c>
      <c r="G125" s="21" t="e">
        <f t="shared" ca="1" si="21"/>
        <v>#N/A</v>
      </c>
      <c r="H125" s="41" t="e">
        <f t="shared" ca="1" si="31"/>
        <v>#N/A</v>
      </c>
      <c r="I125" s="41" t="e">
        <f t="shared" ca="1" si="32"/>
        <v>#N/A</v>
      </c>
      <c r="J125" s="41" t="e">
        <f t="shared" ca="1" si="33"/>
        <v>#N/A</v>
      </c>
      <c r="K125" t="e">
        <f t="shared" ca="1" si="22"/>
        <v>#N/A</v>
      </c>
      <c r="L125" t="e">
        <f t="shared" ca="1" si="23"/>
        <v>#N/A</v>
      </c>
      <c r="M125" s="42" t="e">
        <f t="shared" ca="1" si="24"/>
        <v>#REF!</v>
      </c>
      <c r="N125" s="5" t="e">
        <f t="shared" ca="1" si="34"/>
        <v>#N/A</v>
      </c>
      <c r="O125" s="5" t="e">
        <f t="shared" ca="1" si="35"/>
        <v>#N/A</v>
      </c>
      <c r="P125" s="41" t="e">
        <f ca="1">IF(OR(ISNA(A125),C125="Backstitch"),NA(),AVERAGEIF($C$4:$C125,"&gt;0")/100)</f>
        <v>#N/A</v>
      </c>
      <c r="Q125" s="41" t="e">
        <f t="shared" ca="1" si="25"/>
        <v>#N/A</v>
      </c>
      <c r="R125" s="43" t="e">
        <f t="shared" ca="1" si="26"/>
        <v>#N/A</v>
      </c>
      <c r="S125" s="44" t="e">
        <f t="shared" ca="1" si="27"/>
        <v>#N/A</v>
      </c>
      <c r="T125" s="5" t="e">
        <f t="shared" ca="1" si="28"/>
        <v>#N/A</v>
      </c>
      <c r="U125" s="5" t="e">
        <f t="shared" ca="1" si="29"/>
        <v>#N/A</v>
      </c>
    </row>
    <row r="126" spans="1:21">
      <c r="A126" s="6" t="e">
        <f t="shared" ca="1" si="19"/>
        <v>#N/A</v>
      </c>
      <c r="B126" s="39" t="e">
        <f t="shared" ca="1" si="18"/>
        <v>#N/A</v>
      </c>
      <c r="C126">
        <f t="array" aca="1" ref="C126" ca="1">IFERROR(INDEX(stitches, MATCH( 1, ($A126=dates)*(last_project=projects),0)),0)</f>
        <v>0</v>
      </c>
      <c r="D126" s="5" t="e">
        <f t="shared" ca="1" si="30"/>
        <v>#REF!</v>
      </c>
      <c r="E126" s="5" t="e">
        <f t="shared" ca="1" si="20"/>
        <v>#REF!</v>
      </c>
      <c r="F126" s="40" t="e">
        <f t="array" aca="1" ref="F126" ca="1">INDEX(hours,MATCH(1,($A126=dates)*(last_project=projects),0),0)</f>
        <v>#N/A</v>
      </c>
      <c r="G126" s="21" t="e">
        <f t="shared" ca="1" si="21"/>
        <v>#N/A</v>
      </c>
      <c r="H126" s="41" t="e">
        <f t="shared" ca="1" si="31"/>
        <v>#N/A</v>
      </c>
      <c r="I126" s="41" t="e">
        <f t="shared" ca="1" si="32"/>
        <v>#N/A</v>
      </c>
      <c r="J126" s="41" t="e">
        <f t="shared" ca="1" si="33"/>
        <v>#N/A</v>
      </c>
      <c r="K126" t="e">
        <f t="shared" ca="1" si="22"/>
        <v>#N/A</v>
      </c>
      <c r="L126" t="e">
        <f t="shared" ca="1" si="23"/>
        <v>#N/A</v>
      </c>
      <c r="M126" s="42" t="e">
        <f t="shared" ca="1" si="24"/>
        <v>#REF!</v>
      </c>
      <c r="N126" s="5" t="e">
        <f t="shared" ca="1" si="34"/>
        <v>#N/A</v>
      </c>
      <c r="O126" s="5" t="e">
        <f t="shared" ca="1" si="35"/>
        <v>#N/A</v>
      </c>
      <c r="P126" s="41" t="e">
        <f ca="1">IF(OR(ISNA(A126),C126="Backstitch"),NA(),AVERAGEIF($C$4:$C126,"&gt;0")/100)</f>
        <v>#N/A</v>
      </c>
      <c r="Q126" s="41" t="e">
        <f t="shared" ca="1" si="25"/>
        <v>#N/A</v>
      </c>
      <c r="R126" s="43" t="e">
        <f t="shared" ca="1" si="26"/>
        <v>#N/A</v>
      </c>
      <c r="S126" s="44" t="e">
        <f t="shared" ca="1" si="27"/>
        <v>#N/A</v>
      </c>
      <c r="T126" s="5" t="e">
        <f t="shared" ca="1" si="28"/>
        <v>#N/A</v>
      </c>
      <c r="U126" s="5" t="e">
        <f t="shared" ca="1" si="29"/>
        <v>#N/A</v>
      </c>
    </row>
    <row r="127" spans="1:21">
      <c r="A127" s="6" t="e">
        <f t="shared" ca="1" si="19"/>
        <v>#N/A</v>
      </c>
      <c r="B127" s="39" t="e">
        <f t="shared" ca="1" si="18"/>
        <v>#N/A</v>
      </c>
      <c r="C127">
        <f t="array" aca="1" ref="C127" ca="1">IFERROR(INDEX(stitches, MATCH( 1, ($A127=dates)*(last_project=projects),0)),0)</f>
        <v>0</v>
      </c>
      <c r="D127" s="5" t="e">
        <f t="shared" ca="1" si="30"/>
        <v>#REF!</v>
      </c>
      <c r="E127" s="5" t="e">
        <f t="shared" ca="1" si="20"/>
        <v>#REF!</v>
      </c>
      <c r="F127" s="40" t="e">
        <f t="array" aca="1" ref="F127" ca="1">INDEX(hours,MATCH(1,($A127=dates)*(last_project=projects),0),0)</f>
        <v>#N/A</v>
      </c>
      <c r="G127" s="21" t="e">
        <f t="shared" ca="1" si="21"/>
        <v>#N/A</v>
      </c>
      <c r="H127" s="41" t="e">
        <f t="shared" ca="1" si="31"/>
        <v>#N/A</v>
      </c>
      <c r="I127" s="41" t="e">
        <f t="shared" ca="1" si="32"/>
        <v>#N/A</v>
      </c>
      <c r="J127" s="41" t="e">
        <f t="shared" ca="1" si="33"/>
        <v>#N/A</v>
      </c>
      <c r="K127" t="e">
        <f t="shared" ca="1" si="22"/>
        <v>#N/A</v>
      </c>
      <c r="L127" t="e">
        <f t="shared" ca="1" si="23"/>
        <v>#N/A</v>
      </c>
      <c r="M127" s="42" t="e">
        <f t="shared" ca="1" si="24"/>
        <v>#REF!</v>
      </c>
      <c r="N127" s="5" t="e">
        <f t="shared" ca="1" si="34"/>
        <v>#N/A</v>
      </c>
      <c r="O127" s="5" t="e">
        <f t="shared" ca="1" si="35"/>
        <v>#N/A</v>
      </c>
      <c r="P127" s="41" t="e">
        <f ca="1">IF(OR(ISNA(A127),C127="Backstitch"),NA(),AVERAGEIF($C$4:$C127,"&gt;0")/100)</f>
        <v>#N/A</v>
      </c>
      <c r="Q127" s="41" t="e">
        <f t="shared" ca="1" si="25"/>
        <v>#N/A</v>
      </c>
      <c r="R127" s="43" t="e">
        <f t="shared" ca="1" si="26"/>
        <v>#N/A</v>
      </c>
      <c r="S127" s="44" t="e">
        <f t="shared" ca="1" si="27"/>
        <v>#N/A</v>
      </c>
      <c r="T127" s="5" t="e">
        <f t="shared" ca="1" si="28"/>
        <v>#N/A</v>
      </c>
      <c r="U127" s="5" t="e">
        <f t="shared" ca="1" si="29"/>
        <v>#N/A</v>
      </c>
    </row>
    <row r="128" spans="1:21">
      <c r="A128" s="6" t="e">
        <f t="shared" ca="1" si="19"/>
        <v>#N/A</v>
      </c>
      <c r="B128" s="39" t="e">
        <f t="shared" ca="1" si="18"/>
        <v>#N/A</v>
      </c>
      <c r="C128">
        <f t="array" aca="1" ref="C128" ca="1">IFERROR(INDEX(stitches, MATCH( 1, ($A128=dates)*(last_project=projects),0)),0)</f>
        <v>0</v>
      </c>
      <c r="D128" s="5" t="e">
        <f t="shared" ca="1" si="30"/>
        <v>#REF!</v>
      </c>
      <c r="E128" s="5" t="e">
        <f t="shared" ca="1" si="20"/>
        <v>#REF!</v>
      </c>
      <c r="F128" s="40" t="e">
        <f t="array" aca="1" ref="F128" ca="1">INDEX(hours,MATCH(1,($A128=dates)*(last_project=projects),0),0)</f>
        <v>#N/A</v>
      </c>
      <c r="G128" s="21" t="e">
        <f t="shared" ca="1" si="21"/>
        <v>#N/A</v>
      </c>
      <c r="H128" s="41" t="e">
        <f t="shared" ca="1" si="31"/>
        <v>#N/A</v>
      </c>
      <c r="I128" s="41" t="e">
        <f t="shared" ca="1" si="32"/>
        <v>#N/A</v>
      </c>
      <c r="J128" s="41" t="e">
        <f t="shared" ca="1" si="33"/>
        <v>#N/A</v>
      </c>
      <c r="K128" t="e">
        <f t="shared" ca="1" si="22"/>
        <v>#N/A</v>
      </c>
      <c r="L128" t="e">
        <f t="shared" ca="1" si="23"/>
        <v>#N/A</v>
      </c>
      <c r="M128" s="42" t="e">
        <f t="shared" ca="1" si="24"/>
        <v>#REF!</v>
      </c>
      <c r="N128" s="5" t="e">
        <f t="shared" ca="1" si="34"/>
        <v>#N/A</v>
      </c>
      <c r="O128" s="5" t="e">
        <f t="shared" ca="1" si="35"/>
        <v>#N/A</v>
      </c>
      <c r="P128" s="41" t="e">
        <f ca="1">IF(OR(ISNA(A128),C128="Backstitch"),NA(),AVERAGEIF($C$4:$C128,"&gt;0")/100)</f>
        <v>#N/A</v>
      </c>
      <c r="Q128" s="41" t="e">
        <f t="shared" ca="1" si="25"/>
        <v>#N/A</v>
      </c>
      <c r="R128" s="43" t="e">
        <f t="shared" ca="1" si="26"/>
        <v>#N/A</v>
      </c>
      <c r="S128" s="44" t="e">
        <f t="shared" ca="1" si="27"/>
        <v>#N/A</v>
      </c>
      <c r="T128" s="5" t="e">
        <f t="shared" ca="1" si="28"/>
        <v>#N/A</v>
      </c>
      <c r="U128" s="5" t="e">
        <f t="shared" ca="1" si="29"/>
        <v>#N/A</v>
      </c>
    </row>
    <row r="129" spans="1:21">
      <c r="A129" s="6" t="e">
        <f t="shared" ca="1" si="19"/>
        <v>#N/A</v>
      </c>
      <c r="B129" s="39" t="e">
        <f t="shared" ca="1" si="18"/>
        <v>#N/A</v>
      </c>
      <c r="C129">
        <f t="array" aca="1" ref="C129" ca="1">IFERROR(INDEX(stitches, MATCH( 1, ($A129=dates)*(last_project=projects),0)),0)</f>
        <v>0</v>
      </c>
      <c r="D129" s="5" t="e">
        <f t="shared" ca="1" si="30"/>
        <v>#REF!</v>
      </c>
      <c r="E129" s="5" t="e">
        <f t="shared" ca="1" si="20"/>
        <v>#REF!</v>
      </c>
      <c r="F129" s="40" t="e">
        <f t="array" aca="1" ref="F129" ca="1">INDEX(hours,MATCH(1,($A129=dates)*(last_project=projects),0),0)</f>
        <v>#N/A</v>
      </c>
      <c r="G129" s="21" t="e">
        <f t="shared" ca="1" si="21"/>
        <v>#N/A</v>
      </c>
      <c r="H129" s="41" t="e">
        <f t="shared" ca="1" si="31"/>
        <v>#N/A</v>
      </c>
      <c r="I129" s="41" t="e">
        <f t="shared" ca="1" si="32"/>
        <v>#N/A</v>
      </c>
      <c r="J129" s="41" t="e">
        <f t="shared" ca="1" si="33"/>
        <v>#N/A</v>
      </c>
      <c r="K129" t="e">
        <f t="shared" ca="1" si="22"/>
        <v>#N/A</v>
      </c>
      <c r="L129" t="e">
        <f t="shared" ca="1" si="23"/>
        <v>#N/A</v>
      </c>
      <c r="M129" s="42" t="e">
        <f t="shared" ca="1" si="24"/>
        <v>#REF!</v>
      </c>
      <c r="N129" s="5" t="e">
        <f t="shared" ca="1" si="34"/>
        <v>#N/A</v>
      </c>
      <c r="O129" s="5" t="e">
        <f t="shared" ca="1" si="35"/>
        <v>#N/A</v>
      </c>
      <c r="P129" s="41" t="e">
        <f ca="1">IF(OR(ISNA(A129),C129="Backstitch"),NA(),AVERAGEIF($C$4:$C129,"&gt;0")/100)</f>
        <v>#N/A</v>
      </c>
      <c r="Q129" s="41" t="e">
        <f t="shared" ca="1" si="25"/>
        <v>#N/A</v>
      </c>
      <c r="R129" s="43" t="e">
        <f t="shared" ca="1" si="26"/>
        <v>#N/A</v>
      </c>
      <c r="S129" s="44" t="e">
        <f t="shared" ca="1" si="27"/>
        <v>#N/A</v>
      </c>
      <c r="T129" s="5" t="e">
        <f t="shared" ca="1" si="28"/>
        <v>#N/A</v>
      </c>
      <c r="U129" s="5" t="e">
        <f t="shared" ca="1" si="29"/>
        <v>#N/A</v>
      </c>
    </row>
    <row r="130" spans="1:21">
      <c r="A130" s="6" t="e">
        <f t="shared" ca="1" si="19"/>
        <v>#N/A</v>
      </c>
      <c r="B130" s="39" t="e">
        <f t="shared" ca="1" si="18"/>
        <v>#N/A</v>
      </c>
      <c r="C130">
        <f t="array" aca="1" ref="C130" ca="1">IFERROR(INDEX(stitches, MATCH( 1, ($A130=dates)*(last_project=projects),0)),0)</f>
        <v>0</v>
      </c>
      <c r="D130" s="5" t="e">
        <f t="shared" ca="1" si="30"/>
        <v>#REF!</v>
      </c>
      <c r="E130" s="5" t="e">
        <f t="shared" ca="1" si="20"/>
        <v>#REF!</v>
      </c>
      <c r="F130" s="40" t="e">
        <f t="array" aca="1" ref="F130" ca="1">INDEX(hours,MATCH(1,($A130=dates)*(last_project=projects),0),0)</f>
        <v>#N/A</v>
      </c>
      <c r="G130" s="21" t="e">
        <f t="shared" ca="1" si="21"/>
        <v>#N/A</v>
      </c>
      <c r="H130" s="41" t="e">
        <f t="shared" ca="1" si="31"/>
        <v>#N/A</v>
      </c>
      <c r="I130" s="41" t="e">
        <f t="shared" ca="1" si="32"/>
        <v>#N/A</v>
      </c>
      <c r="J130" s="41" t="e">
        <f t="shared" ca="1" si="33"/>
        <v>#N/A</v>
      </c>
      <c r="K130" t="e">
        <f t="shared" ca="1" si="22"/>
        <v>#N/A</v>
      </c>
      <c r="L130" t="e">
        <f t="shared" ca="1" si="23"/>
        <v>#N/A</v>
      </c>
      <c r="M130" s="42" t="e">
        <f t="shared" ca="1" si="24"/>
        <v>#REF!</v>
      </c>
      <c r="N130" s="5" t="e">
        <f t="shared" ca="1" si="34"/>
        <v>#N/A</v>
      </c>
      <c r="O130" s="5" t="e">
        <f t="shared" ca="1" si="35"/>
        <v>#N/A</v>
      </c>
      <c r="P130" s="41" t="e">
        <f ca="1">IF(OR(ISNA(A130),C130="Backstitch"),NA(),AVERAGEIF($C$4:$C130,"&gt;0")/100)</f>
        <v>#N/A</v>
      </c>
      <c r="Q130" s="41" t="e">
        <f t="shared" ca="1" si="25"/>
        <v>#N/A</v>
      </c>
      <c r="R130" s="43" t="e">
        <f t="shared" ca="1" si="26"/>
        <v>#N/A</v>
      </c>
      <c r="S130" s="44" t="e">
        <f t="shared" ca="1" si="27"/>
        <v>#N/A</v>
      </c>
      <c r="T130" s="5" t="e">
        <f t="shared" ca="1" si="28"/>
        <v>#N/A</v>
      </c>
      <c r="U130" s="5" t="e">
        <f t="shared" ca="1" si="29"/>
        <v>#N/A</v>
      </c>
    </row>
    <row r="131" spans="1:21">
      <c r="A131" s="6" t="e">
        <f t="shared" ca="1" si="19"/>
        <v>#N/A</v>
      </c>
      <c r="B131" s="39" t="e">
        <f t="shared" ref="B131:B194" ca="1" si="36">TEXT(A131,"ddd")</f>
        <v>#N/A</v>
      </c>
      <c r="C131">
        <f t="array" aca="1" ref="C131" ca="1">IFERROR(INDEX(stitches, MATCH( 1, ($A131=dates)*(last_project=projects),0)),0)</f>
        <v>0</v>
      </c>
      <c r="D131" s="5" t="e">
        <f t="shared" ca="1" si="30"/>
        <v>#REF!</v>
      </c>
      <c r="E131" s="5" t="e">
        <f t="shared" ca="1" si="20"/>
        <v>#REF!</v>
      </c>
      <c r="F131" s="40" t="e">
        <f t="array" aca="1" ref="F131" ca="1">INDEX(hours,MATCH(1,($A131=dates)*(last_project=projects),0),0)</f>
        <v>#N/A</v>
      </c>
      <c r="G131" s="21" t="e">
        <f t="shared" ca="1" si="21"/>
        <v>#N/A</v>
      </c>
      <c r="H131" s="41" t="e">
        <f t="shared" ca="1" si="31"/>
        <v>#N/A</v>
      </c>
      <c r="I131" s="41" t="e">
        <f t="shared" ca="1" si="32"/>
        <v>#N/A</v>
      </c>
      <c r="J131" s="41" t="e">
        <f t="shared" ca="1" si="33"/>
        <v>#N/A</v>
      </c>
      <c r="K131" t="e">
        <f t="shared" ca="1" si="22"/>
        <v>#N/A</v>
      </c>
      <c r="L131" t="e">
        <f t="shared" ca="1" si="23"/>
        <v>#N/A</v>
      </c>
      <c r="M131" s="42" t="e">
        <f t="shared" ca="1" si="24"/>
        <v>#REF!</v>
      </c>
      <c r="N131" s="5" t="e">
        <f t="shared" ca="1" si="34"/>
        <v>#N/A</v>
      </c>
      <c r="O131" s="5" t="e">
        <f t="shared" ca="1" si="35"/>
        <v>#N/A</v>
      </c>
      <c r="P131" s="41" t="e">
        <f ca="1">IF(OR(ISNA(A131),C131="Backstitch"),NA(),AVERAGEIF($C$4:$C131,"&gt;0")/100)</f>
        <v>#N/A</v>
      </c>
      <c r="Q131" s="41" t="e">
        <f t="shared" ca="1" si="25"/>
        <v>#N/A</v>
      </c>
      <c r="R131" s="43" t="e">
        <f t="shared" ca="1" si="26"/>
        <v>#N/A</v>
      </c>
      <c r="S131" s="44" t="e">
        <f t="shared" ca="1" si="27"/>
        <v>#N/A</v>
      </c>
      <c r="T131" s="5" t="e">
        <f t="shared" ca="1" si="28"/>
        <v>#N/A</v>
      </c>
      <c r="U131" s="5" t="e">
        <f t="shared" ca="1" si="29"/>
        <v>#N/A</v>
      </c>
    </row>
    <row r="132" spans="1:21">
      <c r="A132" s="6" t="e">
        <f t="shared" ref="A132:A195" ca="1" si="37">IF(A131+1&lt;=last_stitching_log_date,A131+1,NA())</f>
        <v>#N/A</v>
      </c>
      <c r="B132" s="39" t="e">
        <f t="shared" ca="1" si="36"/>
        <v>#N/A</v>
      </c>
      <c r="C132">
        <f t="array" aca="1" ref="C132" ca="1">IFERROR(INDEX(stitches, MATCH( 1, ($A132=dates)*(last_project=projects),0)),0)</f>
        <v>0</v>
      </c>
      <c r="D132" s="5" t="e">
        <f t="shared" ca="1" si="30"/>
        <v>#REF!</v>
      </c>
      <c r="E132" s="5" t="e">
        <f t="shared" ref="E132:E195" ca="1" si="38">IF(C132="Backstitch",E131,IF(ISNA(D132),NA(),E131-C132))</f>
        <v>#REF!</v>
      </c>
      <c r="F132" s="40" t="e">
        <f t="array" aca="1" ref="F132" ca="1">INDEX(hours,MATCH(1,($A132=dates)*(last_project=projects),0),0)</f>
        <v>#N/A</v>
      </c>
      <c r="G132" s="21" t="e">
        <f t="shared" ref="G132:G195" ca="1" si="39">IF(AND(C132&lt;&gt;0,F132&lt;&gt;0),C132/(F132*1440),NA())</f>
        <v>#N/A</v>
      </c>
      <c r="H132" s="41" t="e">
        <f t="shared" ca="1" si="31"/>
        <v>#N/A</v>
      </c>
      <c r="I132" s="41" t="e">
        <f t="shared" ca="1" si="32"/>
        <v>#N/A</v>
      </c>
      <c r="J132" s="41" t="e">
        <f t="shared" ca="1" si="33"/>
        <v>#N/A</v>
      </c>
      <c r="K132" t="e">
        <f t="shared" ref="K132:K195" ca="1" si="40">IF(INDEX(projects,MATCH($A132,dates,0))=last_project,IF(ISNUMBER(INDEX(pages,MATCH($A132,dates,0))),INDEX(pages,MATCH($A132,dates,0)),0),0)</f>
        <v>#N/A</v>
      </c>
      <c r="L132" t="e">
        <f t="shared" ref="L132:L195" ca="1" si="41">L131+K132</f>
        <v>#N/A</v>
      </c>
      <c r="M132" s="42" t="e">
        <f t="shared" ref="M132:M195" ca="1" si="42">$M$3-L132</f>
        <v>#REF!</v>
      </c>
      <c r="N132" s="5" t="e">
        <f t="shared" ca="1" si="34"/>
        <v>#N/A</v>
      </c>
      <c r="O132" s="5" t="e">
        <f t="shared" ca="1" si="35"/>
        <v>#N/A</v>
      </c>
      <c r="P132" s="41" t="e">
        <f ca="1">IF(OR(ISNA(A132),C132="Backstitch"),NA(),AVERAGEIF($C$4:$C132,"&gt;0")/100)</f>
        <v>#N/A</v>
      </c>
      <c r="Q132" s="41" t="e">
        <f t="shared" ref="Q132:Q195" ca="1" si="43">IF(OR(ISNA(A132),C132="Backstitch"),NA(),$J132/P132)</f>
        <v>#N/A</v>
      </c>
      <c r="R132" s="43" t="e">
        <f t="shared" ref="R132:R195" ca="1" si="44">IF(OR(ISNA(A132),C132="Backstitch"),NA(),$A132+Q132)</f>
        <v>#N/A</v>
      </c>
      <c r="S132" s="44" t="e">
        <f t="shared" ref="S132:S195" ca="1" si="45">IF(OR(ISNA(A132),C132="Backstitch",S131=1),NA(),D132/project_total_stitches)</f>
        <v>#N/A</v>
      </c>
      <c r="T132" s="5" t="e">
        <f t="shared" ref="T132:T195" ca="1" si="46">IF(ISNA(A132),NA(),IF(OR(C132&gt;0,C132="Backstitch"),T131+1,0))</f>
        <v>#N/A</v>
      </c>
      <c r="U132" s="5" t="e">
        <f t="shared" ref="U132:U195" ca="1" si="47">IF(ISNA(A132),NA(),IF(C132=0,U131+1,0))</f>
        <v>#N/A</v>
      </c>
    </row>
    <row r="133" spans="1:21">
      <c r="A133" s="6" t="e">
        <f t="shared" ca="1" si="37"/>
        <v>#N/A</v>
      </c>
      <c r="B133" s="39" t="e">
        <f t="shared" ca="1" si="36"/>
        <v>#N/A</v>
      </c>
      <c r="C133">
        <f t="array" aca="1" ref="C133" ca="1">IFERROR(INDEX(stitches, MATCH( 1, ($A133=dates)*(last_project=projects),0)),0)</f>
        <v>0</v>
      </c>
      <c r="D133" s="5" t="e">
        <f t="shared" ref="D133:D196" ca="1" si="48">IF(OR(ISNA(A133),C133="Backstitch",D132=$E$3),NA(),D132+C133)</f>
        <v>#REF!</v>
      </c>
      <c r="E133" s="5" t="e">
        <f t="shared" ca="1" si="38"/>
        <v>#REF!</v>
      </c>
      <c r="F133" s="40" t="e">
        <f t="array" aca="1" ref="F133" ca="1">INDEX(hours,MATCH(1,($A133=dates)*(last_project=projects),0),0)</f>
        <v>#N/A</v>
      </c>
      <c r="G133" s="21" t="e">
        <f t="shared" ca="1" si="39"/>
        <v>#N/A</v>
      </c>
      <c r="H133" s="41" t="e">
        <f t="shared" ref="H133:H196" ca="1" si="49">IF(OR(ISNA(A133),C133="Backstitch",C133="Bead"),NA(),C133/100)</f>
        <v>#N/A</v>
      </c>
      <c r="I133" s="41" t="e">
        <f t="shared" ref="I133:I196" ca="1" si="50">IF(OR(ISNA(A133),C133="Backstitch"),NA(),I132+H133)</f>
        <v>#N/A</v>
      </c>
      <c r="J133" s="41" t="e">
        <f t="shared" ref="J133:J196" ca="1" si="51">IF(OR(ISNA(A133),C133="Backstitch"),NA(),J132-H133)</f>
        <v>#N/A</v>
      </c>
      <c r="K133" t="e">
        <f t="shared" ca="1" si="40"/>
        <v>#N/A</v>
      </c>
      <c r="L133" t="e">
        <f t="shared" ca="1" si="41"/>
        <v>#N/A</v>
      </c>
      <c r="M133" s="42" t="e">
        <f t="shared" ca="1" si="42"/>
        <v>#REF!</v>
      </c>
      <c r="N133" s="5" t="e">
        <f t="shared" ref="N133:N196" ca="1" si="52">IF(ISNA(A133),NA(),N132+1)</f>
        <v>#N/A</v>
      </c>
      <c r="O133" s="5" t="e">
        <f t="shared" ref="O133:O196" ca="1" si="53">IF(ISNA(A133),NA(),IF(OR(C133&gt;0,C133="Backstitch"),O132+1,O132))</f>
        <v>#N/A</v>
      </c>
      <c r="P133" s="41" t="e">
        <f ca="1">IF(OR(ISNA(A133),C133="Backstitch"),NA(),AVERAGEIF($C$4:$C133,"&gt;0")/100)</f>
        <v>#N/A</v>
      </c>
      <c r="Q133" s="41" t="e">
        <f t="shared" ca="1" si="43"/>
        <v>#N/A</v>
      </c>
      <c r="R133" s="43" t="e">
        <f t="shared" ca="1" si="44"/>
        <v>#N/A</v>
      </c>
      <c r="S133" s="44" t="e">
        <f t="shared" ca="1" si="45"/>
        <v>#N/A</v>
      </c>
      <c r="T133" s="5" t="e">
        <f t="shared" ca="1" si="46"/>
        <v>#N/A</v>
      </c>
      <c r="U133" s="5" t="e">
        <f t="shared" ca="1" si="47"/>
        <v>#N/A</v>
      </c>
    </row>
    <row r="134" spans="1:21">
      <c r="A134" s="6" t="e">
        <f t="shared" ca="1" si="37"/>
        <v>#N/A</v>
      </c>
      <c r="B134" s="39" t="e">
        <f t="shared" ca="1" si="36"/>
        <v>#N/A</v>
      </c>
      <c r="C134">
        <f t="array" aca="1" ref="C134" ca="1">IFERROR(INDEX(stitches, MATCH( 1, ($A134=dates)*(last_project=projects),0)),0)</f>
        <v>0</v>
      </c>
      <c r="D134" s="5" t="e">
        <f t="shared" ca="1" si="48"/>
        <v>#REF!</v>
      </c>
      <c r="E134" s="5" t="e">
        <f t="shared" ca="1" si="38"/>
        <v>#REF!</v>
      </c>
      <c r="F134" s="40" t="e">
        <f t="array" aca="1" ref="F134" ca="1">INDEX(hours,MATCH(1,($A134=dates)*(last_project=projects),0),0)</f>
        <v>#N/A</v>
      </c>
      <c r="G134" s="21" t="e">
        <f t="shared" ca="1" si="39"/>
        <v>#N/A</v>
      </c>
      <c r="H134" s="41" t="e">
        <f t="shared" ca="1" si="49"/>
        <v>#N/A</v>
      </c>
      <c r="I134" s="41" t="e">
        <f t="shared" ca="1" si="50"/>
        <v>#N/A</v>
      </c>
      <c r="J134" s="41" t="e">
        <f t="shared" ca="1" si="51"/>
        <v>#N/A</v>
      </c>
      <c r="K134" t="e">
        <f t="shared" ca="1" si="40"/>
        <v>#N/A</v>
      </c>
      <c r="L134" t="e">
        <f t="shared" ca="1" si="41"/>
        <v>#N/A</v>
      </c>
      <c r="M134" s="42" t="e">
        <f t="shared" ca="1" si="42"/>
        <v>#REF!</v>
      </c>
      <c r="N134" s="5" t="e">
        <f t="shared" ca="1" si="52"/>
        <v>#N/A</v>
      </c>
      <c r="O134" s="5" t="e">
        <f t="shared" ca="1" si="53"/>
        <v>#N/A</v>
      </c>
      <c r="P134" s="41" t="e">
        <f ca="1">IF(OR(ISNA(A134),C134="Backstitch"),NA(),AVERAGEIF($C$4:$C134,"&gt;0")/100)</f>
        <v>#N/A</v>
      </c>
      <c r="Q134" s="41" t="e">
        <f t="shared" ca="1" si="43"/>
        <v>#N/A</v>
      </c>
      <c r="R134" s="43" t="e">
        <f t="shared" ca="1" si="44"/>
        <v>#N/A</v>
      </c>
      <c r="S134" s="44" t="e">
        <f t="shared" ca="1" si="45"/>
        <v>#N/A</v>
      </c>
      <c r="T134" s="5" t="e">
        <f t="shared" ca="1" si="46"/>
        <v>#N/A</v>
      </c>
      <c r="U134" s="5" t="e">
        <f t="shared" ca="1" si="47"/>
        <v>#N/A</v>
      </c>
    </row>
    <row r="135" spans="1:21">
      <c r="A135" s="6" t="e">
        <f t="shared" ca="1" si="37"/>
        <v>#N/A</v>
      </c>
      <c r="B135" s="39" t="e">
        <f t="shared" ca="1" si="36"/>
        <v>#N/A</v>
      </c>
      <c r="C135">
        <f t="array" aca="1" ref="C135" ca="1">IFERROR(INDEX(stitches, MATCH( 1, ($A135=dates)*(last_project=projects),0)),0)</f>
        <v>0</v>
      </c>
      <c r="D135" s="5" t="e">
        <f t="shared" ca="1" si="48"/>
        <v>#REF!</v>
      </c>
      <c r="E135" s="5" t="e">
        <f t="shared" ca="1" si="38"/>
        <v>#REF!</v>
      </c>
      <c r="F135" s="40" t="e">
        <f t="array" aca="1" ref="F135" ca="1">INDEX(hours,MATCH(1,($A135=dates)*(last_project=projects),0),0)</f>
        <v>#N/A</v>
      </c>
      <c r="G135" s="21" t="e">
        <f t="shared" ca="1" si="39"/>
        <v>#N/A</v>
      </c>
      <c r="H135" s="41" t="e">
        <f t="shared" ca="1" si="49"/>
        <v>#N/A</v>
      </c>
      <c r="I135" s="41" t="e">
        <f t="shared" ca="1" si="50"/>
        <v>#N/A</v>
      </c>
      <c r="J135" s="41" t="e">
        <f t="shared" ca="1" si="51"/>
        <v>#N/A</v>
      </c>
      <c r="K135" t="e">
        <f t="shared" ca="1" si="40"/>
        <v>#N/A</v>
      </c>
      <c r="L135" t="e">
        <f t="shared" ca="1" si="41"/>
        <v>#N/A</v>
      </c>
      <c r="M135" s="42" t="e">
        <f t="shared" ca="1" si="42"/>
        <v>#REF!</v>
      </c>
      <c r="N135" s="5" t="e">
        <f t="shared" ca="1" si="52"/>
        <v>#N/A</v>
      </c>
      <c r="O135" s="5" t="e">
        <f t="shared" ca="1" si="53"/>
        <v>#N/A</v>
      </c>
      <c r="P135" s="41" t="e">
        <f ca="1">IF(OR(ISNA(A135),C135="Backstitch"),NA(),AVERAGEIF($C$4:$C135,"&gt;0")/100)</f>
        <v>#N/A</v>
      </c>
      <c r="Q135" s="41" t="e">
        <f t="shared" ca="1" si="43"/>
        <v>#N/A</v>
      </c>
      <c r="R135" s="43" t="e">
        <f t="shared" ca="1" si="44"/>
        <v>#N/A</v>
      </c>
      <c r="S135" s="44" t="e">
        <f t="shared" ca="1" si="45"/>
        <v>#N/A</v>
      </c>
      <c r="T135" s="5" t="e">
        <f t="shared" ca="1" si="46"/>
        <v>#N/A</v>
      </c>
      <c r="U135" s="5" t="e">
        <f t="shared" ca="1" si="47"/>
        <v>#N/A</v>
      </c>
    </row>
    <row r="136" spans="1:21">
      <c r="A136" s="6" t="e">
        <f t="shared" ca="1" si="37"/>
        <v>#N/A</v>
      </c>
      <c r="B136" s="39" t="e">
        <f t="shared" ca="1" si="36"/>
        <v>#N/A</v>
      </c>
      <c r="C136">
        <f t="array" aca="1" ref="C136" ca="1">IFERROR(INDEX(stitches, MATCH( 1, ($A136=dates)*(last_project=projects),0)),0)</f>
        <v>0</v>
      </c>
      <c r="D136" s="5" t="e">
        <f t="shared" ca="1" si="48"/>
        <v>#REF!</v>
      </c>
      <c r="E136" s="5" t="e">
        <f t="shared" ca="1" si="38"/>
        <v>#REF!</v>
      </c>
      <c r="F136" s="40" t="e">
        <f t="array" aca="1" ref="F136" ca="1">INDEX(hours,MATCH(1,($A136=dates)*(last_project=projects),0),0)</f>
        <v>#N/A</v>
      </c>
      <c r="G136" s="21" t="e">
        <f t="shared" ca="1" si="39"/>
        <v>#N/A</v>
      </c>
      <c r="H136" s="41" t="e">
        <f t="shared" ca="1" si="49"/>
        <v>#N/A</v>
      </c>
      <c r="I136" s="41" t="e">
        <f t="shared" ca="1" si="50"/>
        <v>#N/A</v>
      </c>
      <c r="J136" s="41" t="e">
        <f t="shared" ca="1" si="51"/>
        <v>#N/A</v>
      </c>
      <c r="K136" t="e">
        <f t="shared" ca="1" si="40"/>
        <v>#N/A</v>
      </c>
      <c r="L136" t="e">
        <f t="shared" ca="1" si="41"/>
        <v>#N/A</v>
      </c>
      <c r="M136" s="42" t="e">
        <f t="shared" ca="1" si="42"/>
        <v>#REF!</v>
      </c>
      <c r="N136" s="5" t="e">
        <f t="shared" ca="1" si="52"/>
        <v>#N/A</v>
      </c>
      <c r="O136" s="5" t="e">
        <f t="shared" ca="1" si="53"/>
        <v>#N/A</v>
      </c>
      <c r="P136" s="41" t="e">
        <f ca="1">IF(OR(ISNA(A136),C136="Backstitch"),NA(),AVERAGEIF($C$4:$C136,"&gt;0")/100)</f>
        <v>#N/A</v>
      </c>
      <c r="Q136" s="41" t="e">
        <f t="shared" ca="1" si="43"/>
        <v>#N/A</v>
      </c>
      <c r="R136" s="43" t="e">
        <f t="shared" ca="1" si="44"/>
        <v>#N/A</v>
      </c>
      <c r="S136" s="44" t="e">
        <f t="shared" ca="1" si="45"/>
        <v>#N/A</v>
      </c>
      <c r="T136" s="5" t="e">
        <f t="shared" ca="1" si="46"/>
        <v>#N/A</v>
      </c>
      <c r="U136" s="5" t="e">
        <f t="shared" ca="1" si="47"/>
        <v>#N/A</v>
      </c>
    </row>
    <row r="137" spans="1:21">
      <c r="A137" s="6" t="e">
        <f t="shared" ca="1" si="37"/>
        <v>#N/A</v>
      </c>
      <c r="B137" s="39" t="e">
        <f t="shared" ca="1" si="36"/>
        <v>#N/A</v>
      </c>
      <c r="C137">
        <f t="array" aca="1" ref="C137" ca="1">IFERROR(INDEX(stitches, MATCH( 1, ($A137=dates)*(last_project=projects),0)),0)</f>
        <v>0</v>
      </c>
      <c r="D137" s="5" t="e">
        <f t="shared" ca="1" si="48"/>
        <v>#REF!</v>
      </c>
      <c r="E137" s="5" t="e">
        <f t="shared" ca="1" si="38"/>
        <v>#REF!</v>
      </c>
      <c r="F137" s="40" t="e">
        <f t="array" aca="1" ref="F137" ca="1">INDEX(hours,MATCH(1,($A137=dates)*(last_project=projects),0),0)</f>
        <v>#N/A</v>
      </c>
      <c r="G137" s="21" t="e">
        <f t="shared" ca="1" si="39"/>
        <v>#N/A</v>
      </c>
      <c r="H137" s="41" t="e">
        <f t="shared" ca="1" si="49"/>
        <v>#N/A</v>
      </c>
      <c r="I137" s="41" t="e">
        <f t="shared" ca="1" si="50"/>
        <v>#N/A</v>
      </c>
      <c r="J137" s="41" t="e">
        <f t="shared" ca="1" si="51"/>
        <v>#N/A</v>
      </c>
      <c r="K137" t="e">
        <f t="shared" ca="1" si="40"/>
        <v>#N/A</v>
      </c>
      <c r="L137" t="e">
        <f t="shared" ca="1" si="41"/>
        <v>#N/A</v>
      </c>
      <c r="M137" s="42" t="e">
        <f t="shared" ca="1" si="42"/>
        <v>#REF!</v>
      </c>
      <c r="N137" s="5" t="e">
        <f t="shared" ca="1" si="52"/>
        <v>#N/A</v>
      </c>
      <c r="O137" s="5" t="e">
        <f t="shared" ca="1" si="53"/>
        <v>#N/A</v>
      </c>
      <c r="P137" s="41" t="e">
        <f ca="1">IF(OR(ISNA(A137),C137="Backstitch"),NA(),AVERAGEIF($C$4:$C137,"&gt;0")/100)</f>
        <v>#N/A</v>
      </c>
      <c r="Q137" s="41" t="e">
        <f t="shared" ca="1" si="43"/>
        <v>#N/A</v>
      </c>
      <c r="R137" s="43" t="e">
        <f t="shared" ca="1" si="44"/>
        <v>#N/A</v>
      </c>
      <c r="S137" s="44" t="e">
        <f t="shared" ca="1" si="45"/>
        <v>#N/A</v>
      </c>
      <c r="T137" s="5" t="e">
        <f t="shared" ca="1" si="46"/>
        <v>#N/A</v>
      </c>
      <c r="U137" s="5" t="e">
        <f t="shared" ca="1" si="47"/>
        <v>#N/A</v>
      </c>
    </row>
    <row r="138" spans="1:21">
      <c r="A138" s="6" t="e">
        <f t="shared" ca="1" si="37"/>
        <v>#N/A</v>
      </c>
      <c r="B138" s="39" t="e">
        <f t="shared" ca="1" si="36"/>
        <v>#N/A</v>
      </c>
      <c r="C138">
        <f t="array" aca="1" ref="C138" ca="1">IFERROR(INDEX(stitches, MATCH( 1, ($A138=dates)*(last_project=projects),0)),0)</f>
        <v>0</v>
      </c>
      <c r="D138" s="5" t="e">
        <f t="shared" ca="1" si="48"/>
        <v>#REF!</v>
      </c>
      <c r="E138" s="5" t="e">
        <f t="shared" ca="1" si="38"/>
        <v>#REF!</v>
      </c>
      <c r="F138" s="40" t="e">
        <f t="array" aca="1" ref="F138" ca="1">INDEX(hours,MATCH(1,($A138=dates)*(last_project=projects),0),0)</f>
        <v>#N/A</v>
      </c>
      <c r="G138" s="21" t="e">
        <f t="shared" ca="1" si="39"/>
        <v>#N/A</v>
      </c>
      <c r="H138" s="41" t="e">
        <f t="shared" ca="1" si="49"/>
        <v>#N/A</v>
      </c>
      <c r="I138" s="41" t="e">
        <f t="shared" ca="1" si="50"/>
        <v>#N/A</v>
      </c>
      <c r="J138" s="41" t="e">
        <f t="shared" ca="1" si="51"/>
        <v>#N/A</v>
      </c>
      <c r="K138" t="e">
        <f t="shared" ca="1" si="40"/>
        <v>#N/A</v>
      </c>
      <c r="L138" t="e">
        <f t="shared" ca="1" si="41"/>
        <v>#N/A</v>
      </c>
      <c r="M138" s="42" t="e">
        <f t="shared" ca="1" si="42"/>
        <v>#REF!</v>
      </c>
      <c r="N138" s="5" t="e">
        <f t="shared" ca="1" si="52"/>
        <v>#N/A</v>
      </c>
      <c r="O138" s="5" t="e">
        <f t="shared" ca="1" si="53"/>
        <v>#N/A</v>
      </c>
      <c r="P138" s="41" t="e">
        <f ca="1">IF(OR(ISNA(A138),C138="Backstitch"),NA(),AVERAGEIF($C$4:$C138,"&gt;0")/100)</f>
        <v>#N/A</v>
      </c>
      <c r="Q138" s="41" t="e">
        <f t="shared" ca="1" si="43"/>
        <v>#N/A</v>
      </c>
      <c r="R138" s="43" t="e">
        <f t="shared" ca="1" si="44"/>
        <v>#N/A</v>
      </c>
      <c r="S138" s="44" t="e">
        <f t="shared" ca="1" si="45"/>
        <v>#N/A</v>
      </c>
      <c r="T138" s="5" t="e">
        <f t="shared" ca="1" si="46"/>
        <v>#N/A</v>
      </c>
      <c r="U138" s="5" t="e">
        <f t="shared" ca="1" si="47"/>
        <v>#N/A</v>
      </c>
    </row>
    <row r="139" spans="1:21">
      <c r="A139" s="6" t="e">
        <f t="shared" ca="1" si="37"/>
        <v>#N/A</v>
      </c>
      <c r="B139" s="39" t="e">
        <f t="shared" ca="1" si="36"/>
        <v>#N/A</v>
      </c>
      <c r="C139">
        <f t="array" aca="1" ref="C139" ca="1">IFERROR(INDEX(stitches, MATCH( 1, ($A139=dates)*(last_project=projects),0)),0)</f>
        <v>0</v>
      </c>
      <c r="D139" s="5" t="e">
        <f t="shared" ca="1" si="48"/>
        <v>#REF!</v>
      </c>
      <c r="E139" s="5" t="e">
        <f t="shared" ca="1" si="38"/>
        <v>#REF!</v>
      </c>
      <c r="F139" s="40" t="e">
        <f t="array" aca="1" ref="F139" ca="1">INDEX(hours,MATCH(1,($A139=dates)*(last_project=projects),0),0)</f>
        <v>#N/A</v>
      </c>
      <c r="G139" s="21" t="e">
        <f t="shared" ca="1" si="39"/>
        <v>#N/A</v>
      </c>
      <c r="H139" s="41" t="e">
        <f t="shared" ca="1" si="49"/>
        <v>#N/A</v>
      </c>
      <c r="I139" s="41" t="e">
        <f t="shared" ca="1" si="50"/>
        <v>#N/A</v>
      </c>
      <c r="J139" s="41" t="e">
        <f t="shared" ca="1" si="51"/>
        <v>#N/A</v>
      </c>
      <c r="K139" t="e">
        <f t="shared" ca="1" si="40"/>
        <v>#N/A</v>
      </c>
      <c r="L139" t="e">
        <f t="shared" ca="1" si="41"/>
        <v>#N/A</v>
      </c>
      <c r="M139" s="42" t="e">
        <f t="shared" ca="1" si="42"/>
        <v>#REF!</v>
      </c>
      <c r="N139" s="5" t="e">
        <f t="shared" ca="1" si="52"/>
        <v>#N/A</v>
      </c>
      <c r="O139" s="5" t="e">
        <f t="shared" ca="1" si="53"/>
        <v>#N/A</v>
      </c>
      <c r="P139" s="41" t="e">
        <f ca="1">IF(OR(ISNA(A139),C139="Backstitch"),NA(),AVERAGEIF($C$4:$C139,"&gt;0")/100)</f>
        <v>#N/A</v>
      </c>
      <c r="Q139" s="41" t="e">
        <f t="shared" ca="1" si="43"/>
        <v>#N/A</v>
      </c>
      <c r="R139" s="43" t="e">
        <f t="shared" ca="1" si="44"/>
        <v>#N/A</v>
      </c>
      <c r="S139" s="44" t="e">
        <f t="shared" ca="1" si="45"/>
        <v>#N/A</v>
      </c>
      <c r="T139" s="5" t="e">
        <f t="shared" ca="1" si="46"/>
        <v>#N/A</v>
      </c>
      <c r="U139" s="5" t="e">
        <f t="shared" ca="1" si="47"/>
        <v>#N/A</v>
      </c>
    </row>
    <row r="140" spans="1:21">
      <c r="A140" s="6" t="e">
        <f t="shared" ca="1" si="37"/>
        <v>#N/A</v>
      </c>
      <c r="B140" s="39" t="e">
        <f t="shared" ca="1" si="36"/>
        <v>#N/A</v>
      </c>
      <c r="C140">
        <f t="array" aca="1" ref="C140" ca="1">IFERROR(INDEX(stitches, MATCH( 1, ($A140=dates)*(last_project=projects),0)),0)</f>
        <v>0</v>
      </c>
      <c r="D140" s="5" t="e">
        <f t="shared" ca="1" si="48"/>
        <v>#REF!</v>
      </c>
      <c r="E140" s="5" t="e">
        <f t="shared" ca="1" si="38"/>
        <v>#REF!</v>
      </c>
      <c r="F140" s="40" t="e">
        <f t="array" aca="1" ref="F140" ca="1">INDEX(hours,MATCH(1,($A140=dates)*(last_project=projects),0),0)</f>
        <v>#N/A</v>
      </c>
      <c r="G140" s="21" t="e">
        <f t="shared" ca="1" si="39"/>
        <v>#N/A</v>
      </c>
      <c r="H140" s="41" t="e">
        <f t="shared" ca="1" si="49"/>
        <v>#N/A</v>
      </c>
      <c r="I140" s="41" t="e">
        <f t="shared" ca="1" si="50"/>
        <v>#N/A</v>
      </c>
      <c r="J140" s="41" t="e">
        <f t="shared" ca="1" si="51"/>
        <v>#N/A</v>
      </c>
      <c r="K140" t="e">
        <f t="shared" ca="1" si="40"/>
        <v>#N/A</v>
      </c>
      <c r="L140" t="e">
        <f t="shared" ca="1" si="41"/>
        <v>#N/A</v>
      </c>
      <c r="M140" s="42" t="e">
        <f t="shared" ca="1" si="42"/>
        <v>#REF!</v>
      </c>
      <c r="N140" s="5" t="e">
        <f t="shared" ca="1" si="52"/>
        <v>#N/A</v>
      </c>
      <c r="O140" s="5" t="e">
        <f t="shared" ca="1" si="53"/>
        <v>#N/A</v>
      </c>
      <c r="P140" s="41" t="e">
        <f ca="1">IF(OR(ISNA(A140),C140="Backstitch"),NA(),AVERAGEIF($C$4:$C140,"&gt;0")/100)</f>
        <v>#N/A</v>
      </c>
      <c r="Q140" s="41" t="e">
        <f t="shared" ca="1" si="43"/>
        <v>#N/A</v>
      </c>
      <c r="R140" s="43" t="e">
        <f t="shared" ca="1" si="44"/>
        <v>#N/A</v>
      </c>
      <c r="S140" s="44" t="e">
        <f t="shared" ca="1" si="45"/>
        <v>#N/A</v>
      </c>
      <c r="T140" s="5" t="e">
        <f t="shared" ca="1" si="46"/>
        <v>#N/A</v>
      </c>
      <c r="U140" s="5" t="e">
        <f t="shared" ca="1" si="47"/>
        <v>#N/A</v>
      </c>
    </row>
    <row r="141" spans="1:21">
      <c r="A141" s="6" t="e">
        <f t="shared" ca="1" si="37"/>
        <v>#N/A</v>
      </c>
      <c r="B141" s="39" t="e">
        <f t="shared" ca="1" si="36"/>
        <v>#N/A</v>
      </c>
      <c r="C141">
        <f t="array" aca="1" ref="C141" ca="1">IFERROR(INDEX(stitches, MATCH( 1, ($A141=dates)*(last_project=projects),0)),0)</f>
        <v>0</v>
      </c>
      <c r="D141" s="5" t="e">
        <f t="shared" ca="1" si="48"/>
        <v>#REF!</v>
      </c>
      <c r="E141" s="5" t="e">
        <f t="shared" ca="1" si="38"/>
        <v>#REF!</v>
      </c>
      <c r="F141" s="40" t="e">
        <f t="array" aca="1" ref="F141" ca="1">INDEX(hours,MATCH(1,($A141=dates)*(last_project=projects),0),0)</f>
        <v>#N/A</v>
      </c>
      <c r="G141" s="21" t="e">
        <f t="shared" ca="1" si="39"/>
        <v>#N/A</v>
      </c>
      <c r="H141" s="41" t="e">
        <f t="shared" ca="1" si="49"/>
        <v>#N/A</v>
      </c>
      <c r="I141" s="41" t="e">
        <f t="shared" ca="1" si="50"/>
        <v>#N/A</v>
      </c>
      <c r="J141" s="41" t="e">
        <f t="shared" ca="1" si="51"/>
        <v>#N/A</v>
      </c>
      <c r="K141" t="e">
        <f t="shared" ca="1" si="40"/>
        <v>#N/A</v>
      </c>
      <c r="L141" t="e">
        <f t="shared" ca="1" si="41"/>
        <v>#N/A</v>
      </c>
      <c r="M141" s="42" t="e">
        <f t="shared" ca="1" si="42"/>
        <v>#REF!</v>
      </c>
      <c r="N141" s="5" t="e">
        <f t="shared" ca="1" si="52"/>
        <v>#N/A</v>
      </c>
      <c r="O141" s="5" t="e">
        <f t="shared" ca="1" si="53"/>
        <v>#N/A</v>
      </c>
      <c r="P141" s="41" t="e">
        <f ca="1">IF(OR(ISNA(A141),C141="Backstitch"),NA(),AVERAGEIF($C$4:$C141,"&gt;0")/100)</f>
        <v>#N/A</v>
      </c>
      <c r="Q141" s="41" t="e">
        <f t="shared" ca="1" si="43"/>
        <v>#N/A</v>
      </c>
      <c r="R141" s="43" t="e">
        <f t="shared" ca="1" si="44"/>
        <v>#N/A</v>
      </c>
      <c r="S141" s="44" t="e">
        <f t="shared" ca="1" si="45"/>
        <v>#N/A</v>
      </c>
      <c r="T141" s="5" t="e">
        <f t="shared" ca="1" si="46"/>
        <v>#N/A</v>
      </c>
      <c r="U141" s="5" t="e">
        <f t="shared" ca="1" si="47"/>
        <v>#N/A</v>
      </c>
    </row>
    <row r="142" spans="1:21">
      <c r="A142" s="6" t="e">
        <f t="shared" ca="1" si="37"/>
        <v>#N/A</v>
      </c>
      <c r="B142" s="39" t="e">
        <f t="shared" ca="1" si="36"/>
        <v>#N/A</v>
      </c>
      <c r="C142">
        <f t="array" aca="1" ref="C142" ca="1">IFERROR(INDEX(stitches, MATCH( 1, ($A142=dates)*(last_project=projects),0)),0)</f>
        <v>0</v>
      </c>
      <c r="D142" s="5" t="e">
        <f t="shared" ca="1" si="48"/>
        <v>#REF!</v>
      </c>
      <c r="E142" s="5" t="e">
        <f t="shared" ca="1" si="38"/>
        <v>#REF!</v>
      </c>
      <c r="F142" s="40" t="e">
        <f t="array" aca="1" ref="F142" ca="1">INDEX(hours,MATCH(1,($A142=dates)*(last_project=projects),0),0)</f>
        <v>#N/A</v>
      </c>
      <c r="G142" s="21" t="e">
        <f t="shared" ca="1" si="39"/>
        <v>#N/A</v>
      </c>
      <c r="H142" s="41" t="e">
        <f t="shared" ca="1" si="49"/>
        <v>#N/A</v>
      </c>
      <c r="I142" s="41" t="e">
        <f t="shared" ca="1" si="50"/>
        <v>#N/A</v>
      </c>
      <c r="J142" s="41" t="e">
        <f t="shared" ca="1" si="51"/>
        <v>#N/A</v>
      </c>
      <c r="K142" t="e">
        <f t="shared" ca="1" si="40"/>
        <v>#N/A</v>
      </c>
      <c r="L142" t="e">
        <f t="shared" ca="1" si="41"/>
        <v>#N/A</v>
      </c>
      <c r="M142" s="42" t="e">
        <f t="shared" ca="1" si="42"/>
        <v>#REF!</v>
      </c>
      <c r="N142" s="5" t="e">
        <f t="shared" ca="1" si="52"/>
        <v>#N/A</v>
      </c>
      <c r="O142" s="5" t="e">
        <f t="shared" ca="1" si="53"/>
        <v>#N/A</v>
      </c>
      <c r="P142" s="41" t="e">
        <f ca="1">IF(OR(ISNA(A142),C142="Backstitch"),NA(),AVERAGEIF($C$4:$C142,"&gt;0")/100)</f>
        <v>#N/A</v>
      </c>
      <c r="Q142" s="41" t="e">
        <f t="shared" ca="1" si="43"/>
        <v>#N/A</v>
      </c>
      <c r="R142" s="43" t="e">
        <f t="shared" ca="1" si="44"/>
        <v>#N/A</v>
      </c>
      <c r="S142" s="44" t="e">
        <f t="shared" ca="1" si="45"/>
        <v>#N/A</v>
      </c>
      <c r="T142" s="5" t="e">
        <f t="shared" ca="1" si="46"/>
        <v>#N/A</v>
      </c>
      <c r="U142" s="5" t="e">
        <f t="shared" ca="1" si="47"/>
        <v>#N/A</v>
      </c>
    </row>
    <row r="143" spans="1:21">
      <c r="A143" s="6" t="e">
        <f t="shared" ca="1" si="37"/>
        <v>#N/A</v>
      </c>
      <c r="B143" s="39" t="e">
        <f t="shared" ca="1" si="36"/>
        <v>#N/A</v>
      </c>
      <c r="C143">
        <f t="array" aca="1" ref="C143" ca="1">IFERROR(INDEX(stitches, MATCH( 1, ($A143=dates)*(last_project=projects),0)),0)</f>
        <v>0</v>
      </c>
      <c r="D143" s="5" t="e">
        <f t="shared" ca="1" si="48"/>
        <v>#REF!</v>
      </c>
      <c r="E143" s="5" t="e">
        <f t="shared" ca="1" si="38"/>
        <v>#REF!</v>
      </c>
      <c r="F143" s="40" t="e">
        <f t="array" aca="1" ref="F143" ca="1">INDEX(hours,MATCH(1,($A143=dates)*(last_project=projects),0),0)</f>
        <v>#N/A</v>
      </c>
      <c r="G143" s="21" t="e">
        <f t="shared" ca="1" si="39"/>
        <v>#N/A</v>
      </c>
      <c r="H143" s="41" t="e">
        <f t="shared" ca="1" si="49"/>
        <v>#N/A</v>
      </c>
      <c r="I143" s="41" t="e">
        <f t="shared" ca="1" si="50"/>
        <v>#N/A</v>
      </c>
      <c r="J143" s="41" t="e">
        <f t="shared" ca="1" si="51"/>
        <v>#N/A</v>
      </c>
      <c r="K143" t="e">
        <f t="shared" ca="1" si="40"/>
        <v>#N/A</v>
      </c>
      <c r="L143" t="e">
        <f t="shared" ca="1" si="41"/>
        <v>#N/A</v>
      </c>
      <c r="M143" s="42" t="e">
        <f t="shared" ca="1" si="42"/>
        <v>#REF!</v>
      </c>
      <c r="N143" s="5" t="e">
        <f t="shared" ca="1" si="52"/>
        <v>#N/A</v>
      </c>
      <c r="O143" s="5" t="e">
        <f t="shared" ca="1" si="53"/>
        <v>#N/A</v>
      </c>
      <c r="P143" s="41" t="e">
        <f ca="1">IF(OR(ISNA(A143),C143="Backstitch"),NA(),AVERAGEIF($C$4:$C143,"&gt;0")/100)</f>
        <v>#N/A</v>
      </c>
      <c r="Q143" s="41" t="e">
        <f t="shared" ca="1" si="43"/>
        <v>#N/A</v>
      </c>
      <c r="R143" s="43" t="e">
        <f t="shared" ca="1" si="44"/>
        <v>#N/A</v>
      </c>
      <c r="S143" s="44" t="e">
        <f t="shared" ca="1" si="45"/>
        <v>#N/A</v>
      </c>
      <c r="T143" s="5" t="e">
        <f t="shared" ca="1" si="46"/>
        <v>#N/A</v>
      </c>
      <c r="U143" s="5" t="e">
        <f t="shared" ca="1" si="47"/>
        <v>#N/A</v>
      </c>
    </row>
    <row r="144" spans="1:21">
      <c r="A144" s="6" t="e">
        <f t="shared" ca="1" si="37"/>
        <v>#N/A</v>
      </c>
      <c r="B144" s="39" t="e">
        <f t="shared" ca="1" si="36"/>
        <v>#N/A</v>
      </c>
      <c r="C144">
        <f t="array" aca="1" ref="C144" ca="1">IFERROR(INDEX(stitches, MATCH( 1, ($A144=dates)*(last_project=projects),0)),0)</f>
        <v>0</v>
      </c>
      <c r="D144" s="5" t="e">
        <f t="shared" ca="1" si="48"/>
        <v>#REF!</v>
      </c>
      <c r="E144" s="5" t="e">
        <f t="shared" ca="1" si="38"/>
        <v>#REF!</v>
      </c>
      <c r="F144" s="40" t="e">
        <f t="array" aca="1" ref="F144" ca="1">INDEX(hours,MATCH(1,($A144=dates)*(last_project=projects),0),0)</f>
        <v>#N/A</v>
      </c>
      <c r="G144" s="21" t="e">
        <f t="shared" ca="1" si="39"/>
        <v>#N/A</v>
      </c>
      <c r="H144" s="41" t="e">
        <f t="shared" ca="1" si="49"/>
        <v>#N/A</v>
      </c>
      <c r="I144" s="41" t="e">
        <f t="shared" ca="1" si="50"/>
        <v>#N/A</v>
      </c>
      <c r="J144" s="41" t="e">
        <f t="shared" ca="1" si="51"/>
        <v>#N/A</v>
      </c>
      <c r="K144" t="e">
        <f t="shared" ca="1" si="40"/>
        <v>#N/A</v>
      </c>
      <c r="L144" t="e">
        <f t="shared" ca="1" si="41"/>
        <v>#N/A</v>
      </c>
      <c r="M144" s="42" t="e">
        <f t="shared" ca="1" si="42"/>
        <v>#REF!</v>
      </c>
      <c r="N144" s="5" t="e">
        <f t="shared" ca="1" si="52"/>
        <v>#N/A</v>
      </c>
      <c r="O144" s="5" t="e">
        <f t="shared" ca="1" si="53"/>
        <v>#N/A</v>
      </c>
      <c r="P144" s="41" t="e">
        <f ca="1">IF(OR(ISNA(A144),C144="Backstitch"),NA(),AVERAGEIF($C$4:$C144,"&gt;0")/100)</f>
        <v>#N/A</v>
      </c>
      <c r="Q144" s="41" t="e">
        <f t="shared" ca="1" si="43"/>
        <v>#N/A</v>
      </c>
      <c r="R144" s="43" t="e">
        <f t="shared" ca="1" si="44"/>
        <v>#N/A</v>
      </c>
      <c r="S144" s="44" t="e">
        <f t="shared" ca="1" si="45"/>
        <v>#N/A</v>
      </c>
      <c r="T144" s="5" t="e">
        <f t="shared" ca="1" si="46"/>
        <v>#N/A</v>
      </c>
      <c r="U144" s="5" t="e">
        <f t="shared" ca="1" si="47"/>
        <v>#N/A</v>
      </c>
    </row>
    <row r="145" spans="1:21">
      <c r="A145" s="6" t="e">
        <f t="shared" ca="1" si="37"/>
        <v>#N/A</v>
      </c>
      <c r="B145" s="39" t="e">
        <f t="shared" ca="1" si="36"/>
        <v>#N/A</v>
      </c>
      <c r="C145">
        <f t="array" aca="1" ref="C145" ca="1">IFERROR(INDEX(stitches, MATCH( 1, ($A145=dates)*(last_project=projects),0)),0)</f>
        <v>0</v>
      </c>
      <c r="D145" s="5" t="e">
        <f t="shared" ca="1" si="48"/>
        <v>#REF!</v>
      </c>
      <c r="E145" s="5" t="e">
        <f t="shared" ca="1" si="38"/>
        <v>#REF!</v>
      </c>
      <c r="F145" s="40" t="e">
        <f t="array" aca="1" ref="F145" ca="1">INDEX(hours,MATCH(1,($A145=dates)*(last_project=projects),0),0)</f>
        <v>#N/A</v>
      </c>
      <c r="G145" s="21" t="e">
        <f t="shared" ca="1" si="39"/>
        <v>#N/A</v>
      </c>
      <c r="H145" s="41" t="e">
        <f t="shared" ca="1" si="49"/>
        <v>#N/A</v>
      </c>
      <c r="I145" s="41" t="e">
        <f t="shared" ca="1" si="50"/>
        <v>#N/A</v>
      </c>
      <c r="J145" s="41" t="e">
        <f t="shared" ca="1" si="51"/>
        <v>#N/A</v>
      </c>
      <c r="K145" t="e">
        <f t="shared" ca="1" si="40"/>
        <v>#N/A</v>
      </c>
      <c r="L145" t="e">
        <f t="shared" ca="1" si="41"/>
        <v>#N/A</v>
      </c>
      <c r="M145" s="42" t="e">
        <f t="shared" ca="1" si="42"/>
        <v>#REF!</v>
      </c>
      <c r="N145" s="5" t="e">
        <f t="shared" ca="1" si="52"/>
        <v>#N/A</v>
      </c>
      <c r="O145" s="5" t="e">
        <f t="shared" ca="1" si="53"/>
        <v>#N/A</v>
      </c>
      <c r="P145" s="41" t="e">
        <f ca="1">IF(OR(ISNA(A145),C145="Backstitch"),NA(),AVERAGEIF($C$4:$C145,"&gt;0")/100)</f>
        <v>#N/A</v>
      </c>
      <c r="Q145" s="41" t="e">
        <f t="shared" ca="1" si="43"/>
        <v>#N/A</v>
      </c>
      <c r="R145" s="43" t="e">
        <f t="shared" ca="1" si="44"/>
        <v>#N/A</v>
      </c>
      <c r="S145" s="44" t="e">
        <f t="shared" ca="1" si="45"/>
        <v>#N/A</v>
      </c>
      <c r="T145" s="5" t="e">
        <f t="shared" ca="1" si="46"/>
        <v>#N/A</v>
      </c>
      <c r="U145" s="5" t="e">
        <f t="shared" ca="1" si="47"/>
        <v>#N/A</v>
      </c>
    </row>
    <row r="146" spans="1:21">
      <c r="A146" s="6" t="e">
        <f t="shared" ca="1" si="37"/>
        <v>#N/A</v>
      </c>
      <c r="B146" s="39" t="e">
        <f t="shared" ca="1" si="36"/>
        <v>#N/A</v>
      </c>
      <c r="C146">
        <f t="array" aca="1" ref="C146" ca="1">IFERROR(INDEX(stitches, MATCH( 1, ($A146=dates)*(last_project=projects),0)),0)</f>
        <v>0</v>
      </c>
      <c r="D146" s="5" t="e">
        <f t="shared" ca="1" si="48"/>
        <v>#REF!</v>
      </c>
      <c r="E146" s="5" t="e">
        <f t="shared" ca="1" si="38"/>
        <v>#REF!</v>
      </c>
      <c r="F146" s="40" t="e">
        <f t="array" aca="1" ref="F146" ca="1">INDEX(hours,MATCH(1,($A146=dates)*(last_project=projects),0),0)</f>
        <v>#N/A</v>
      </c>
      <c r="G146" s="21" t="e">
        <f t="shared" ca="1" si="39"/>
        <v>#N/A</v>
      </c>
      <c r="H146" s="41" t="e">
        <f t="shared" ca="1" si="49"/>
        <v>#N/A</v>
      </c>
      <c r="I146" s="41" t="e">
        <f t="shared" ca="1" si="50"/>
        <v>#N/A</v>
      </c>
      <c r="J146" s="41" t="e">
        <f t="shared" ca="1" si="51"/>
        <v>#N/A</v>
      </c>
      <c r="K146" t="e">
        <f t="shared" ca="1" si="40"/>
        <v>#N/A</v>
      </c>
      <c r="L146" t="e">
        <f t="shared" ca="1" si="41"/>
        <v>#N/A</v>
      </c>
      <c r="M146" s="42" t="e">
        <f t="shared" ca="1" si="42"/>
        <v>#REF!</v>
      </c>
      <c r="N146" s="5" t="e">
        <f t="shared" ca="1" si="52"/>
        <v>#N/A</v>
      </c>
      <c r="O146" s="5" t="e">
        <f t="shared" ca="1" si="53"/>
        <v>#N/A</v>
      </c>
      <c r="P146" s="41" t="e">
        <f ca="1">IF(OR(ISNA(A146),C146="Backstitch"),NA(),AVERAGEIF($C$4:$C146,"&gt;0")/100)</f>
        <v>#N/A</v>
      </c>
      <c r="Q146" s="41" t="e">
        <f t="shared" ca="1" si="43"/>
        <v>#N/A</v>
      </c>
      <c r="R146" s="43" t="e">
        <f t="shared" ca="1" si="44"/>
        <v>#N/A</v>
      </c>
      <c r="S146" s="44" t="e">
        <f t="shared" ca="1" si="45"/>
        <v>#N/A</v>
      </c>
      <c r="T146" s="5" t="e">
        <f t="shared" ca="1" si="46"/>
        <v>#N/A</v>
      </c>
      <c r="U146" s="5" t="e">
        <f t="shared" ca="1" si="47"/>
        <v>#N/A</v>
      </c>
    </row>
    <row r="147" spans="1:21">
      <c r="A147" s="6" t="e">
        <f t="shared" ca="1" si="37"/>
        <v>#N/A</v>
      </c>
      <c r="B147" s="39" t="e">
        <f t="shared" ca="1" si="36"/>
        <v>#N/A</v>
      </c>
      <c r="C147">
        <f t="array" aca="1" ref="C147" ca="1">IFERROR(INDEX(stitches, MATCH( 1, ($A147=dates)*(last_project=projects),0)),0)</f>
        <v>0</v>
      </c>
      <c r="D147" s="5" t="e">
        <f t="shared" ca="1" si="48"/>
        <v>#REF!</v>
      </c>
      <c r="E147" s="5" t="e">
        <f t="shared" ca="1" si="38"/>
        <v>#REF!</v>
      </c>
      <c r="F147" s="40" t="e">
        <f t="array" aca="1" ref="F147" ca="1">INDEX(hours,MATCH(1,($A147=dates)*(last_project=projects),0),0)</f>
        <v>#N/A</v>
      </c>
      <c r="G147" s="21" t="e">
        <f t="shared" ca="1" si="39"/>
        <v>#N/A</v>
      </c>
      <c r="H147" s="41" t="e">
        <f t="shared" ca="1" si="49"/>
        <v>#N/A</v>
      </c>
      <c r="I147" s="41" t="e">
        <f t="shared" ca="1" si="50"/>
        <v>#N/A</v>
      </c>
      <c r="J147" s="41" t="e">
        <f t="shared" ca="1" si="51"/>
        <v>#N/A</v>
      </c>
      <c r="K147" t="e">
        <f t="shared" ca="1" si="40"/>
        <v>#N/A</v>
      </c>
      <c r="L147" t="e">
        <f t="shared" ca="1" si="41"/>
        <v>#N/A</v>
      </c>
      <c r="M147" s="42" t="e">
        <f t="shared" ca="1" si="42"/>
        <v>#REF!</v>
      </c>
      <c r="N147" s="5" t="e">
        <f t="shared" ca="1" si="52"/>
        <v>#N/A</v>
      </c>
      <c r="O147" s="5" t="e">
        <f t="shared" ca="1" si="53"/>
        <v>#N/A</v>
      </c>
      <c r="P147" s="41" t="e">
        <f ca="1">IF(OR(ISNA(A147),C147="Backstitch"),NA(),AVERAGEIF($C$4:$C147,"&gt;0")/100)</f>
        <v>#N/A</v>
      </c>
      <c r="Q147" s="41" t="e">
        <f t="shared" ca="1" si="43"/>
        <v>#N/A</v>
      </c>
      <c r="R147" s="43" t="e">
        <f t="shared" ca="1" si="44"/>
        <v>#N/A</v>
      </c>
      <c r="S147" s="44" t="e">
        <f t="shared" ca="1" si="45"/>
        <v>#N/A</v>
      </c>
      <c r="T147" s="5" t="e">
        <f t="shared" ca="1" si="46"/>
        <v>#N/A</v>
      </c>
      <c r="U147" s="5" t="e">
        <f t="shared" ca="1" si="47"/>
        <v>#N/A</v>
      </c>
    </row>
    <row r="148" spans="1:21">
      <c r="A148" s="6" t="e">
        <f t="shared" ca="1" si="37"/>
        <v>#N/A</v>
      </c>
      <c r="B148" s="39" t="e">
        <f t="shared" ca="1" si="36"/>
        <v>#N/A</v>
      </c>
      <c r="C148">
        <f t="array" aca="1" ref="C148" ca="1">IFERROR(INDEX(stitches, MATCH( 1, ($A148=dates)*(last_project=projects),0)),0)</f>
        <v>0</v>
      </c>
      <c r="D148" s="5" t="e">
        <f t="shared" ca="1" si="48"/>
        <v>#REF!</v>
      </c>
      <c r="E148" s="5" t="e">
        <f t="shared" ca="1" si="38"/>
        <v>#REF!</v>
      </c>
      <c r="F148" s="40" t="e">
        <f t="array" aca="1" ref="F148" ca="1">INDEX(hours,MATCH(1,($A148=dates)*(last_project=projects),0),0)</f>
        <v>#N/A</v>
      </c>
      <c r="G148" s="21" t="e">
        <f t="shared" ca="1" si="39"/>
        <v>#N/A</v>
      </c>
      <c r="H148" s="41" t="e">
        <f t="shared" ca="1" si="49"/>
        <v>#N/A</v>
      </c>
      <c r="I148" s="41" t="e">
        <f t="shared" ca="1" si="50"/>
        <v>#N/A</v>
      </c>
      <c r="J148" s="41" t="e">
        <f t="shared" ca="1" si="51"/>
        <v>#N/A</v>
      </c>
      <c r="K148" t="e">
        <f t="shared" ca="1" si="40"/>
        <v>#N/A</v>
      </c>
      <c r="L148" t="e">
        <f t="shared" ca="1" si="41"/>
        <v>#N/A</v>
      </c>
      <c r="M148" s="42" t="e">
        <f t="shared" ca="1" si="42"/>
        <v>#REF!</v>
      </c>
      <c r="N148" s="5" t="e">
        <f t="shared" ca="1" si="52"/>
        <v>#N/A</v>
      </c>
      <c r="O148" s="5" t="e">
        <f t="shared" ca="1" si="53"/>
        <v>#N/A</v>
      </c>
      <c r="P148" s="41" t="e">
        <f ca="1">IF(OR(ISNA(A148),C148="Backstitch"),NA(),AVERAGEIF($C$4:$C148,"&gt;0")/100)</f>
        <v>#N/A</v>
      </c>
      <c r="Q148" s="41" t="e">
        <f t="shared" ca="1" si="43"/>
        <v>#N/A</v>
      </c>
      <c r="R148" s="43" t="e">
        <f t="shared" ca="1" si="44"/>
        <v>#N/A</v>
      </c>
      <c r="S148" s="44" t="e">
        <f t="shared" ca="1" si="45"/>
        <v>#N/A</v>
      </c>
      <c r="T148" s="5" t="e">
        <f t="shared" ca="1" si="46"/>
        <v>#N/A</v>
      </c>
      <c r="U148" s="5" t="e">
        <f t="shared" ca="1" si="47"/>
        <v>#N/A</v>
      </c>
    </row>
    <row r="149" spans="1:21">
      <c r="A149" s="6" t="e">
        <f t="shared" ca="1" si="37"/>
        <v>#N/A</v>
      </c>
      <c r="B149" s="39" t="e">
        <f t="shared" ca="1" si="36"/>
        <v>#N/A</v>
      </c>
      <c r="C149">
        <f t="array" aca="1" ref="C149" ca="1">IFERROR(INDEX(stitches, MATCH( 1, ($A149=dates)*(last_project=projects),0)),0)</f>
        <v>0</v>
      </c>
      <c r="D149" s="5" t="e">
        <f t="shared" ca="1" si="48"/>
        <v>#REF!</v>
      </c>
      <c r="E149" s="5" t="e">
        <f t="shared" ca="1" si="38"/>
        <v>#REF!</v>
      </c>
      <c r="F149" s="40" t="e">
        <f t="array" aca="1" ref="F149" ca="1">INDEX(hours,MATCH(1,($A149=dates)*(last_project=projects),0),0)</f>
        <v>#N/A</v>
      </c>
      <c r="G149" s="21" t="e">
        <f t="shared" ca="1" si="39"/>
        <v>#N/A</v>
      </c>
      <c r="H149" s="41" t="e">
        <f t="shared" ca="1" si="49"/>
        <v>#N/A</v>
      </c>
      <c r="I149" s="41" t="e">
        <f t="shared" ca="1" si="50"/>
        <v>#N/A</v>
      </c>
      <c r="J149" s="41" t="e">
        <f t="shared" ca="1" si="51"/>
        <v>#N/A</v>
      </c>
      <c r="K149" t="e">
        <f t="shared" ca="1" si="40"/>
        <v>#N/A</v>
      </c>
      <c r="L149" t="e">
        <f t="shared" ca="1" si="41"/>
        <v>#N/A</v>
      </c>
      <c r="M149" s="42" t="e">
        <f t="shared" ca="1" si="42"/>
        <v>#REF!</v>
      </c>
      <c r="N149" s="5" t="e">
        <f t="shared" ca="1" si="52"/>
        <v>#N/A</v>
      </c>
      <c r="O149" s="5" t="e">
        <f t="shared" ca="1" si="53"/>
        <v>#N/A</v>
      </c>
      <c r="P149" s="41" t="e">
        <f ca="1">IF(OR(ISNA(A149),C149="Backstitch"),NA(),AVERAGEIF($C$4:$C149,"&gt;0")/100)</f>
        <v>#N/A</v>
      </c>
      <c r="Q149" s="41" t="e">
        <f t="shared" ca="1" si="43"/>
        <v>#N/A</v>
      </c>
      <c r="R149" s="43" t="e">
        <f t="shared" ca="1" si="44"/>
        <v>#N/A</v>
      </c>
      <c r="S149" s="44" t="e">
        <f t="shared" ca="1" si="45"/>
        <v>#N/A</v>
      </c>
      <c r="T149" s="5" t="e">
        <f t="shared" ca="1" si="46"/>
        <v>#N/A</v>
      </c>
      <c r="U149" s="5" t="e">
        <f t="shared" ca="1" si="47"/>
        <v>#N/A</v>
      </c>
    </row>
    <row r="150" spans="1:21">
      <c r="A150" s="6" t="e">
        <f t="shared" ca="1" si="37"/>
        <v>#N/A</v>
      </c>
      <c r="B150" s="39" t="e">
        <f t="shared" ca="1" si="36"/>
        <v>#N/A</v>
      </c>
      <c r="C150">
        <f t="array" aca="1" ref="C150" ca="1">IFERROR(INDEX(stitches, MATCH( 1, ($A150=dates)*(last_project=projects),0)),0)</f>
        <v>0</v>
      </c>
      <c r="D150" s="5" t="e">
        <f t="shared" ca="1" si="48"/>
        <v>#REF!</v>
      </c>
      <c r="E150" s="5" t="e">
        <f t="shared" ca="1" si="38"/>
        <v>#REF!</v>
      </c>
      <c r="F150" s="40" t="e">
        <f t="array" aca="1" ref="F150" ca="1">INDEX(hours,MATCH(1,($A150=dates)*(last_project=projects),0),0)</f>
        <v>#N/A</v>
      </c>
      <c r="G150" s="21" t="e">
        <f t="shared" ca="1" si="39"/>
        <v>#N/A</v>
      </c>
      <c r="H150" s="41" t="e">
        <f t="shared" ca="1" si="49"/>
        <v>#N/A</v>
      </c>
      <c r="I150" s="41" t="e">
        <f t="shared" ca="1" si="50"/>
        <v>#N/A</v>
      </c>
      <c r="J150" s="41" t="e">
        <f t="shared" ca="1" si="51"/>
        <v>#N/A</v>
      </c>
      <c r="K150" t="e">
        <f t="shared" ca="1" si="40"/>
        <v>#N/A</v>
      </c>
      <c r="L150" t="e">
        <f t="shared" ca="1" si="41"/>
        <v>#N/A</v>
      </c>
      <c r="M150" s="42" t="e">
        <f t="shared" ca="1" si="42"/>
        <v>#REF!</v>
      </c>
      <c r="N150" s="5" t="e">
        <f t="shared" ca="1" si="52"/>
        <v>#N/A</v>
      </c>
      <c r="O150" s="5" t="e">
        <f t="shared" ca="1" si="53"/>
        <v>#N/A</v>
      </c>
      <c r="P150" s="41" t="e">
        <f ca="1">IF(OR(ISNA(A150),C150="Backstitch"),NA(),AVERAGEIF($C$4:$C150,"&gt;0")/100)</f>
        <v>#N/A</v>
      </c>
      <c r="Q150" s="41" t="e">
        <f t="shared" ca="1" si="43"/>
        <v>#N/A</v>
      </c>
      <c r="R150" s="43" t="e">
        <f t="shared" ca="1" si="44"/>
        <v>#N/A</v>
      </c>
      <c r="S150" s="44" t="e">
        <f t="shared" ca="1" si="45"/>
        <v>#N/A</v>
      </c>
      <c r="T150" s="5" t="e">
        <f t="shared" ca="1" si="46"/>
        <v>#N/A</v>
      </c>
      <c r="U150" s="5" t="e">
        <f t="shared" ca="1" si="47"/>
        <v>#N/A</v>
      </c>
    </row>
    <row r="151" spans="1:21">
      <c r="A151" s="6" t="e">
        <f t="shared" ca="1" si="37"/>
        <v>#N/A</v>
      </c>
      <c r="B151" s="39" t="e">
        <f t="shared" ca="1" si="36"/>
        <v>#N/A</v>
      </c>
      <c r="C151">
        <f t="array" aca="1" ref="C151" ca="1">IFERROR(INDEX(stitches, MATCH( 1, ($A151=dates)*(last_project=projects),0)),0)</f>
        <v>0</v>
      </c>
      <c r="D151" s="5" t="e">
        <f t="shared" ca="1" si="48"/>
        <v>#REF!</v>
      </c>
      <c r="E151" s="5" t="e">
        <f t="shared" ca="1" si="38"/>
        <v>#REF!</v>
      </c>
      <c r="F151" s="40" t="e">
        <f t="array" aca="1" ref="F151" ca="1">INDEX(hours,MATCH(1,($A151=dates)*(last_project=projects),0),0)</f>
        <v>#N/A</v>
      </c>
      <c r="G151" s="21" t="e">
        <f t="shared" ca="1" si="39"/>
        <v>#N/A</v>
      </c>
      <c r="H151" s="41" t="e">
        <f t="shared" ca="1" si="49"/>
        <v>#N/A</v>
      </c>
      <c r="I151" s="41" t="e">
        <f t="shared" ca="1" si="50"/>
        <v>#N/A</v>
      </c>
      <c r="J151" s="41" t="e">
        <f t="shared" ca="1" si="51"/>
        <v>#N/A</v>
      </c>
      <c r="K151" t="e">
        <f t="shared" ca="1" si="40"/>
        <v>#N/A</v>
      </c>
      <c r="L151" t="e">
        <f t="shared" ca="1" si="41"/>
        <v>#N/A</v>
      </c>
      <c r="M151" s="42" t="e">
        <f t="shared" ca="1" si="42"/>
        <v>#REF!</v>
      </c>
      <c r="N151" s="5" t="e">
        <f t="shared" ca="1" si="52"/>
        <v>#N/A</v>
      </c>
      <c r="O151" s="5" t="e">
        <f t="shared" ca="1" si="53"/>
        <v>#N/A</v>
      </c>
      <c r="P151" s="41" t="e">
        <f ca="1">IF(OR(ISNA(A151),C151="Backstitch"),NA(),AVERAGEIF($C$4:$C151,"&gt;0")/100)</f>
        <v>#N/A</v>
      </c>
      <c r="Q151" s="41" t="e">
        <f t="shared" ca="1" si="43"/>
        <v>#N/A</v>
      </c>
      <c r="R151" s="43" t="e">
        <f t="shared" ca="1" si="44"/>
        <v>#N/A</v>
      </c>
      <c r="S151" s="44" t="e">
        <f t="shared" ca="1" si="45"/>
        <v>#N/A</v>
      </c>
      <c r="T151" s="5" t="e">
        <f t="shared" ca="1" si="46"/>
        <v>#N/A</v>
      </c>
      <c r="U151" s="5" t="e">
        <f t="shared" ca="1" si="47"/>
        <v>#N/A</v>
      </c>
    </row>
    <row r="152" spans="1:21">
      <c r="A152" s="6" t="e">
        <f t="shared" ca="1" si="37"/>
        <v>#N/A</v>
      </c>
      <c r="B152" s="39" t="e">
        <f t="shared" ca="1" si="36"/>
        <v>#N/A</v>
      </c>
      <c r="C152">
        <f t="array" aca="1" ref="C152" ca="1">IFERROR(INDEX(stitches, MATCH( 1, ($A152=dates)*(last_project=projects),0)),0)</f>
        <v>0</v>
      </c>
      <c r="D152" s="5" t="e">
        <f t="shared" ca="1" si="48"/>
        <v>#REF!</v>
      </c>
      <c r="E152" s="5" t="e">
        <f t="shared" ca="1" si="38"/>
        <v>#REF!</v>
      </c>
      <c r="F152" s="40" t="e">
        <f t="array" aca="1" ref="F152" ca="1">INDEX(hours,MATCH(1,($A152=dates)*(last_project=projects),0),0)</f>
        <v>#N/A</v>
      </c>
      <c r="G152" s="21" t="e">
        <f t="shared" ca="1" si="39"/>
        <v>#N/A</v>
      </c>
      <c r="H152" s="41" t="e">
        <f t="shared" ca="1" si="49"/>
        <v>#N/A</v>
      </c>
      <c r="I152" s="41" t="e">
        <f t="shared" ca="1" si="50"/>
        <v>#N/A</v>
      </c>
      <c r="J152" s="41" t="e">
        <f t="shared" ca="1" si="51"/>
        <v>#N/A</v>
      </c>
      <c r="K152" t="e">
        <f t="shared" ca="1" si="40"/>
        <v>#N/A</v>
      </c>
      <c r="L152" t="e">
        <f t="shared" ca="1" si="41"/>
        <v>#N/A</v>
      </c>
      <c r="M152" s="42" t="e">
        <f t="shared" ca="1" si="42"/>
        <v>#REF!</v>
      </c>
      <c r="N152" s="5" t="e">
        <f t="shared" ca="1" si="52"/>
        <v>#N/A</v>
      </c>
      <c r="O152" s="5" t="e">
        <f t="shared" ca="1" si="53"/>
        <v>#N/A</v>
      </c>
      <c r="P152" s="41" t="e">
        <f ca="1">IF(OR(ISNA(A152),C152="Backstitch"),NA(),AVERAGEIF($C$4:$C152,"&gt;0")/100)</f>
        <v>#N/A</v>
      </c>
      <c r="Q152" s="41" t="e">
        <f t="shared" ca="1" si="43"/>
        <v>#N/A</v>
      </c>
      <c r="R152" s="43" t="e">
        <f t="shared" ca="1" si="44"/>
        <v>#N/A</v>
      </c>
      <c r="S152" s="44" t="e">
        <f t="shared" ca="1" si="45"/>
        <v>#N/A</v>
      </c>
      <c r="T152" s="5" t="e">
        <f t="shared" ca="1" si="46"/>
        <v>#N/A</v>
      </c>
      <c r="U152" s="5" t="e">
        <f t="shared" ca="1" si="47"/>
        <v>#N/A</v>
      </c>
    </row>
    <row r="153" spans="1:21">
      <c r="A153" s="6" t="e">
        <f t="shared" ca="1" si="37"/>
        <v>#N/A</v>
      </c>
      <c r="B153" s="39" t="e">
        <f t="shared" ca="1" si="36"/>
        <v>#N/A</v>
      </c>
      <c r="C153">
        <f t="array" aca="1" ref="C153" ca="1">IFERROR(INDEX(stitches, MATCH( 1, ($A153=dates)*(last_project=projects),0)),0)</f>
        <v>0</v>
      </c>
      <c r="D153" s="5" t="e">
        <f t="shared" ca="1" si="48"/>
        <v>#REF!</v>
      </c>
      <c r="E153" s="5" t="e">
        <f t="shared" ca="1" si="38"/>
        <v>#REF!</v>
      </c>
      <c r="F153" s="40" t="e">
        <f t="array" aca="1" ref="F153" ca="1">INDEX(hours,MATCH(1,($A153=dates)*(last_project=projects),0),0)</f>
        <v>#N/A</v>
      </c>
      <c r="G153" s="21" t="e">
        <f t="shared" ca="1" si="39"/>
        <v>#N/A</v>
      </c>
      <c r="H153" s="41" t="e">
        <f t="shared" ca="1" si="49"/>
        <v>#N/A</v>
      </c>
      <c r="I153" s="41" t="e">
        <f t="shared" ca="1" si="50"/>
        <v>#N/A</v>
      </c>
      <c r="J153" s="41" t="e">
        <f t="shared" ca="1" si="51"/>
        <v>#N/A</v>
      </c>
      <c r="K153" t="e">
        <f t="shared" ca="1" si="40"/>
        <v>#N/A</v>
      </c>
      <c r="L153" t="e">
        <f t="shared" ca="1" si="41"/>
        <v>#N/A</v>
      </c>
      <c r="M153" s="42" t="e">
        <f t="shared" ca="1" si="42"/>
        <v>#REF!</v>
      </c>
      <c r="N153" s="5" t="e">
        <f t="shared" ca="1" si="52"/>
        <v>#N/A</v>
      </c>
      <c r="O153" s="5" t="e">
        <f t="shared" ca="1" si="53"/>
        <v>#N/A</v>
      </c>
      <c r="P153" s="41" t="e">
        <f ca="1">IF(OR(ISNA(A153),C153="Backstitch"),NA(),AVERAGEIF($C$4:$C153,"&gt;0")/100)</f>
        <v>#N/A</v>
      </c>
      <c r="Q153" s="41" t="e">
        <f t="shared" ca="1" si="43"/>
        <v>#N/A</v>
      </c>
      <c r="R153" s="43" t="e">
        <f t="shared" ca="1" si="44"/>
        <v>#N/A</v>
      </c>
      <c r="S153" s="44" t="e">
        <f t="shared" ca="1" si="45"/>
        <v>#N/A</v>
      </c>
      <c r="T153" s="5" t="e">
        <f t="shared" ca="1" si="46"/>
        <v>#N/A</v>
      </c>
      <c r="U153" s="5" t="e">
        <f t="shared" ca="1" si="47"/>
        <v>#N/A</v>
      </c>
    </row>
    <row r="154" spans="1:21">
      <c r="A154" s="6" t="e">
        <f t="shared" ca="1" si="37"/>
        <v>#N/A</v>
      </c>
      <c r="B154" s="39" t="e">
        <f t="shared" ca="1" si="36"/>
        <v>#N/A</v>
      </c>
      <c r="C154">
        <f t="array" aca="1" ref="C154" ca="1">IFERROR(INDEX(stitches, MATCH( 1, ($A154=dates)*(last_project=projects),0)),0)</f>
        <v>0</v>
      </c>
      <c r="D154" s="5" t="e">
        <f t="shared" ca="1" si="48"/>
        <v>#REF!</v>
      </c>
      <c r="E154" s="5" t="e">
        <f t="shared" ca="1" si="38"/>
        <v>#REF!</v>
      </c>
      <c r="F154" s="40" t="e">
        <f t="array" aca="1" ref="F154" ca="1">INDEX(hours,MATCH(1,($A154=dates)*(last_project=projects),0),0)</f>
        <v>#N/A</v>
      </c>
      <c r="G154" s="21" t="e">
        <f t="shared" ca="1" si="39"/>
        <v>#N/A</v>
      </c>
      <c r="H154" s="41" t="e">
        <f t="shared" ca="1" si="49"/>
        <v>#N/A</v>
      </c>
      <c r="I154" s="41" t="e">
        <f t="shared" ca="1" si="50"/>
        <v>#N/A</v>
      </c>
      <c r="J154" s="41" t="e">
        <f t="shared" ca="1" si="51"/>
        <v>#N/A</v>
      </c>
      <c r="K154" t="e">
        <f t="shared" ca="1" si="40"/>
        <v>#N/A</v>
      </c>
      <c r="L154" t="e">
        <f t="shared" ca="1" si="41"/>
        <v>#N/A</v>
      </c>
      <c r="M154" s="42" t="e">
        <f t="shared" ca="1" si="42"/>
        <v>#REF!</v>
      </c>
      <c r="N154" s="5" t="e">
        <f t="shared" ca="1" si="52"/>
        <v>#N/A</v>
      </c>
      <c r="O154" s="5" t="e">
        <f t="shared" ca="1" si="53"/>
        <v>#N/A</v>
      </c>
      <c r="P154" s="41" t="e">
        <f ca="1">IF(OR(ISNA(A154),C154="Backstitch"),NA(),AVERAGEIF($C$4:$C154,"&gt;0")/100)</f>
        <v>#N/A</v>
      </c>
      <c r="Q154" s="41" t="e">
        <f t="shared" ca="1" si="43"/>
        <v>#N/A</v>
      </c>
      <c r="R154" s="43" t="e">
        <f t="shared" ca="1" si="44"/>
        <v>#N/A</v>
      </c>
      <c r="S154" s="44" t="e">
        <f t="shared" ca="1" si="45"/>
        <v>#N/A</v>
      </c>
      <c r="T154" s="5" t="e">
        <f t="shared" ca="1" si="46"/>
        <v>#N/A</v>
      </c>
      <c r="U154" s="5" t="e">
        <f t="shared" ca="1" si="47"/>
        <v>#N/A</v>
      </c>
    </row>
    <row r="155" spans="1:21">
      <c r="A155" s="6" t="e">
        <f t="shared" ca="1" si="37"/>
        <v>#N/A</v>
      </c>
      <c r="B155" s="39" t="e">
        <f t="shared" ca="1" si="36"/>
        <v>#N/A</v>
      </c>
      <c r="C155">
        <f t="array" aca="1" ref="C155" ca="1">IFERROR(INDEX(stitches, MATCH( 1, ($A155=dates)*(last_project=projects),0)),0)</f>
        <v>0</v>
      </c>
      <c r="D155" s="5" t="e">
        <f t="shared" ca="1" si="48"/>
        <v>#REF!</v>
      </c>
      <c r="E155" s="5" t="e">
        <f t="shared" ca="1" si="38"/>
        <v>#REF!</v>
      </c>
      <c r="F155" s="40" t="e">
        <f t="array" aca="1" ref="F155" ca="1">INDEX(hours,MATCH(1,($A155=dates)*(last_project=projects),0),0)</f>
        <v>#N/A</v>
      </c>
      <c r="G155" s="21" t="e">
        <f t="shared" ca="1" si="39"/>
        <v>#N/A</v>
      </c>
      <c r="H155" s="41" t="e">
        <f t="shared" ca="1" si="49"/>
        <v>#N/A</v>
      </c>
      <c r="I155" s="41" t="e">
        <f t="shared" ca="1" si="50"/>
        <v>#N/A</v>
      </c>
      <c r="J155" s="41" t="e">
        <f t="shared" ca="1" si="51"/>
        <v>#N/A</v>
      </c>
      <c r="K155" t="e">
        <f t="shared" ca="1" si="40"/>
        <v>#N/A</v>
      </c>
      <c r="L155" t="e">
        <f t="shared" ca="1" si="41"/>
        <v>#N/A</v>
      </c>
      <c r="M155" s="42" t="e">
        <f t="shared" ca="1" si="42"/>
        <v>#REF!</v>
      </c>
      <c r="N155" s="5" t="e">
        <f t="shared" ca="1" si="52"/>
        <v>#N/A</v>
      </c>
      <c r="O155" s="5" t="e">
        <f t="shared" ca="1" si="53"/>
        <v>#N/A</v>
      </c>
      <c r="P155" s="41" t="e">
        <f ca="1">IF(OR(ISNA(A155),C155="Backstitch"),NA(),AVERAGEIF($C$4:$C155,"&gt;0")/100)</f>
        <v>#N/A</v>
      </c>
      <c r="Q155" s="41" t="e">
        <f t="shared" ca="1" si="43"/>
        <v>#N/A</v>
      </c>
      <c r="R155" s="43" t="e">
        <f t="shared" ca="1" si="44"/>
        <v>#N/A</v>
      </c>
      <c r="S155" s="44" t="e">
        <f t="shared" ca="1" si="45"/>
        <v>#N/A</v>
      </c>
      <c r="T155" s="5" t="e">
        <f t="shared" ca="1" si="46"/>
        <v>#N/A</v>
      </c>
      <c r="U155" s="5" t="e">
        <f t="shared" ca="1" si="47"/>
        <v>#N/A</v>
      </c>
    </row>
    <row r="156" spans="1:21">
      <c r="A156" s="6" t="e">
        <f t="shared" ca="1" si="37"/>
        <v>#N/A</v>
      </c>
      <c r="B156" s="39" t="e">
        <f t="shared" ca="1" si="36"/>
        <v>#N/A</v>
      </c>
      <c r="C156">
        <f t="array" aca="1" ref="C156" ca="1">IFERROR(INDEX(stitches, MATCH( 1, ($A156=dates)*(last_project=projects),0)),0)</f>
        <v>0</v>
      </c>
      <c r="D156" s="5" t="e">
        <f t="shared" ca="1" si="48"/>
        <v>#REF!</v>
      </c>
      <c r="E156" s="5" t="e">
        <f t="shared" ca="1" si="38"/>
        <v>#REF!</v>
      </c>
      <c r="F156" s="40" t="e">
        <f t="array" aca="1" ref="F156" ca="1">INDEX(hours,MATCH(1,($A156=dates)*(last_project=projects),0),0)</f>
        <v>#N/A</v>
      </c>
      <c r="G156" s="21" t="e">
        <f t="shared" ca="1" si="39"/>
        <v>#N/A</v>
      </c>
      <c r="H156" s="41" t="e">
        <f t="shared" ca="1" si="49"/>
        <v>#N/A</v>
      </c>
      <c r="I156" s="41" t="e">
        <f t="shared" ca="1" si="50"/>
        <v>#N/A</v>
      </c>
      <c r="J156" s="41" t="e">
        <f t="shared" ca="1" si="51"/>
        <v>#N/A</v>
      </c>
      <c r="K156" t="e">
        <f t="shared" ca="1" si="40"/>
        <v>#N/A</v>
      </c>
      <c r="L156" t="e">
        <f t="shared" ca="1" si="41"/>
        <v>#N/A</v>
      </c>
      <c r="M156" s="42" t="e">
        <f t="shared" ca="1" si="42"/>
        <v>#REF!</v>
      </c>
      <c r="N156" s="5" t="e">
        <f t="shared" ca="1" si="52"/>
        <v>#N/A</v>
      </c>
      <c r="O156" s="5" t="e">
        <f t="shared" ca="1" si="53"/>
        <v>#N/A</v>
      </c>
      <c r="P156" s="41" t="e">
        <f ca="1">IF(OR(ISNA(A156),C156="Backstitch"),NA(),AVERAGEIF($C$4:$C156,"&gt;0")/100)</f>
        <v>#N/A</v>
      </c>
      <c r="Q156" s="41" t="e">
        <f t="shared" ca="1" si="43"/>
        <v>#N/A</v>
      </c>
      <c r="R156" s="43" t="e">
        <f t="shared" ca="1" si="44"/>
        <v>#N/A</v>
      </c>
      <c r="S156" s="44" t="e">
        <f t="shared" ca="1" si="45"/>
        <v>#N/A</v>
      </c>
      <c r="T156" s="5" t="e">
        <f t="shared" ca="1" si="46"/>
        <v>#N/A</v>
      </c>
      <c r="U156" s="5" t="e">
        <f t="shared" ca="1" si="47"/>
        <v>#N/A</v>
      </c>
    </row>
    <row r="157" spans="1:21">
      <c r="A157" s="6" t="e">
        <f t="shared" ca="1" si="37"/>
        <v>#N/A</v>
      </c>
      <c r="B157" s="39" t="e">
        <f t="shared" ca="1" si="36"/>
        <v>#N/A</v>
      </c>
      <c r="C157">
        <f t="array" aca="1" ref="C157" ca="1">IFERROR(INDEX(stitches, MATCH( 1, ($A157=dates)*(last_project=projects),0)),0)</f>
        <v>0</v>
      </c>
      <c r="D157" s="5" t="e">
        <f t="shared" ca="1" si="48"/>
        <v>#REF!</v>
      </c>
      <c r="E157" s="5" t="e">
        <f t="shared" ca="1" si="38"/>
        <v>#REF!</v>
      </c>
      <c r="F157" s="40" t="e">
        <f t="array" aca="1" ref="F157" ca="1">INDEX(hours,MATCH(1,($A157=dates)*(last_project=projects),0),0)</f>
        <v>#N/A</v>
      </c>
      <c r="G157" s="21" t="e">
        <f t="shared" ca="1" si="39"/>
        <v>#N/A</v>
      </c>
      <c r="H157" s="41" t="e">
        <f t="shared" ca="1" si="49"/>
        <v>#N/A</v>
      </c>
      <c r="I157" s="41" t="e">
        <f t="shared" ca="1" si="50"/>
        <v>#N/A</v>
      </c>
      <c r="J157" s="41" t="e">
        <f t="shared" ca="1" si="51"/>
        <v>#N/A</v>
      </c>
      <c r="K157" t="e">
        <f t="shared" ca="1" si="40"/>
        <v>#N/A</v>
      </c>
      <c r="L157" t="e">
        <f t="shared" ca="1" si="41"/>
        <v>#N/A</v>
      </c>
      <c r="M157" s="42" t="e">
        <f t="shared" ca="1" si="42"/>
        <v>#REF!</v>
      </c>
      <c r="N157" s="5" t="e">
        <f t="shared" ca="1" si="52"/>
        <v>#N/A</v>
      </c>
      <c r="O157" s="5" t="e">
        <f t="shared" ca="1" si="53"/>
        <v>#N/A</v>
      </c>
      <c r="P157" s="41" t="e">
        <f ca="1">IF(OR(ISNA(A157),C157="Backstitch"),NA(),AVERAGEIF($C$4:$C157,"&gt;0")/100)</f>
        <v>#N/A</v>
      </c>
      <c r="Q157" s="41" t="e">
        <f t="shared" ca="1" si="43"/>
        <v>#N/A</v>
      </c>
      <c r="R157" s="43" t="e">
        <f t="shared" ca="1" si="44"/>
        <v>#N/A</v>
      </c>
      <c r="S157" s="44" t="e">
        <f t="shared" ca="1" si="45"/>
        <v>#N/A</v>
      </c>
      <c r="T157" s="5" t="e">
        <f t="shared" ca="1" si="46"/>
        <v>#N/A</v>
      </c>
      <c r="U157" s="5" t="e">
        <f t="shared" ca="1" si="47"/>
        <v>#N/A</v>
      </c>
    </row>
    <row r="158" spans="1:21">
      <c r="A158" s="6" t="e">
        <f t="shared" ca="1" si="37"/>
        <v>#N/A</v>
      </c>
      <c r="B158" s="39" t="e">
        <f t="shared" ca="1" si="36"/>
        <v>#N/A</v>
      </c>
      <c r="C158">
        <f t="array" aca="1" ref="C158" ca="1">IFERROR(INDEX(stitches, MATCH( 1, ($A158=dates)*(last_project=projects),0)),0)</f>
        <v>0</v>
      </c>
      <c r="D158" s="5" t="e">
        <f t="shared" ca="1" si="48"/>
        <v>#REF!</v>
      </c>
      <c r="E158" s="5" t="e">
        <f t="shared" ca="1" si="38"/>
        <v>#REF!</v>
      </c>
      <c r="F158" s="40" t="e">
        <f t="array" aca="1" ref="F158" ca="1">INDEX(hours,MATCH(1,($A158=dates)*(last_project=projects),0),0)</f>
        <v>#N/A</v>
      </c>
      <c r="G158" s="21" t="e">
        <f t="shared" ca="1" si="39"/>
        <v>#N/A</v>
      </c>
      <c r="H158" s="41" t="e">
        <f t="shared" ca="1" si="49"/>
        <v>#N/A</v>
      </c>
      <c r="I158" s="41" t="e">
        <f t="shared" ca="1" si="50"/>
        <v>#N/A</v>
      </c>
      <c r="J158" s="41" t="e">
        <f t="shared" ca="1" si="51"/>
        <v>#N/A</v>
      </c>
      <c r="K158" t="e">
        <f t="shared" ca="1" si="40"/>
        <v>#N/A</v>
      </c>
      <c r="L158" t="e">
        <f t="shared" ca="1" si="41"/>
        <v>#N/A</v>
      </c>
      <c r="M158" s="42" t="e">
        <f t="shared" ca="1" si="42"/>
        <v>#REF!</v>
      </c>
      <c r="N158" s="5" t="e">
        <f t="shared" ca="1" si="52"/>
        <v>#N/A</v>
      </c>
      <c r="O158" s="5" t="e">
        <f t="shared" ca="1" si="53"/>
        <v>#N/A</v>
      </c>
      <c r="P158" s="41" t="e">
        <f ca="1">IF(OR(ISNA(A158),C158="Backstitch"),NA(),AVERAGEIF($C$4:$C158,"&gt;0")/100)</f>
        <v>#N/A</v>
      </c>
      <c r="Q158" s="41" t="e">
        <f t="shared" ca="1" si="43"/>
        <v>#N/A</v>
      </c>
      <c r="R158" s="43" t="e">
        <f t="shared" ca="1" si="44"/>
        <v>#N/A</v>
      </c>
      <c r="S158" s="44" t="e">
        <f t="shared" ca="1" si="45"/>
        <v>#N/A</v>
      </c>
      <c r="T158" s="5" t="e">
        <f t="shared" ca="1" si="46"/>
        <v>#N/A</v>
      </c>
      <c r="U158" s="5" t="e">
        <f t="shared" ca="1" si="47"/>
        <v>#N/A</v>
      </c>
    </row>
    <row r="159" spans="1:21">
      <c r="A159" s="6" t="e">
        <f t="shared" ca="1" si="37"/>
        <v>#N/A</v>
      </c>
      <c r="B159" s="39" t="e">
        <f t="shared" ca="1" si="36"/>
        <v>#N/A</v>
      </c>
      <c r="C159">
        <f t="array" aca="1" ref="C159" ca="1">IFERROR(INDEX(stitches, MATCH( 1, ($A159=dates)*(last_project=projects),0)),0)</f>
        <v>0</v>
      </c>
      <c r="D159" s="5" t="e">
        <f t="shared" ca="1" si="48"/>
        <v>#REF!</v>
      </c>
      <c r="E159" s="5" t="e">
        <f t="shared" ca="1" si="38"/>
        <v>#REF!</v>
      </c>
      <c r="F159" s="40" t="e">
        <f t="array" aca="1" ref="F159" ca="1">INDEX(hours,MATCH(1,($A159=dates)*(last_project=projects),0),0)</f>
        <v>#N/A</v>
      </c>
      <c r="G159" s="21" t="e">
        <f t="shared" ca="1" si="39"/>
        <v>#N/A</v>
      </c>
      <c r="H159" s="41" t="e">
        <f t="shared" ca="1" si="49"/>
        <v>#N/A</v>
      </c>
      <c r="I159" s="41" t="e">
        <f t="shared" ca="1" si="50"/>
        <v>#N/A</v>
      </c>
      <c r="J159" s="41" t="e">
        <f t="shared" ca="1" si="51"/>
        <v>#N/A</v>
      </c>
      <c r="K159" t="e">
        <f t="shared" ca="1" si="40"/>
        <v>#N/A</v>
      </c>
      <c r="L159" t="e">
        <f t="shared" ca="1" si="41"/>
        <v>#N/A</v>
      </c>
      <c r="M159" s="42" t="e">
        <f t="shared" ca="1" si="42"/>
        <v>#REF!</v>
      </c>
      <c r="N159" s="5" t="e">
        <f t="shared" ca="1" si="52"/>
        <v>#N/A</v>
      </c>
      <c r="O159" s="5" t="e">
        <f t="shared" ca="1" si="53"/>
        <v>#N/A</v>
      </c>
      <c r="P159" s="41" t="e">
        <f ca="1">IF(OR(ISNA(A159),C159="Backstitch"),NA(),AVERAGEIF($C$4:$C159,"&gt;0")/100)</f>
        <v>#N/A</v>
      </c>
      <c r="Q159" s="41" t="e">
        <f t="shared" ca="1" si="43"/>
        <v>#N/A</v>
      </c>
      <c r="R159" s="43" t="e">
        <f t="shared" ca="1" si="44"/>
        <v>#N/A</v>
      </c>
      <c r="S159" s="44" t="e">
        <f t="shared" ca="1" si="45"/>
        <v>#N/A</v>
      </c>
      <c r="T159" s="5" t="e">
        <f t="shared" ca="1" si="46"/>
        <v>#N/A</v>
      </c>
      <c r="U159" s="5" t="e">
        <f t="shared" ca="1" si="47"/>
        <v>#N/A</v>
      </c>
    </row>
    <row r="160" spans="1:21">
      <c r="A160" s="6" t="e">
        <f t="shared" ca="1" si="37"/>
        <v>#N/A</v>
      </c>
      <c r="B160" s="39" t="e">
        <f t="shared" ca="1" si="36"/>
        <v>#N/A</v>
      </c>
      <c r="C160">
        <f t="array" aca="1" ref="C160" ca="1">IFERROR(INDEX(stitches, MATCH( 1, ($A160=dates)*(last_project=projects),0)),0)</f>
        <v>0</v>
      </c>
      <c r="D160" s="5" t="e">
        <f t="shared" ca="1" si="48"/>
        <v>#REF!</v>
      </c>
      <c r="E160" s="5" t="e">
        <f t="shared" ca="1" si="38"/>
        <v>#REF!</v>
      </c>
      <c r="F160" s="40" t="e">
        <f t="array" aca="1" ref="F160" ca="1">INDEX(hours,MATCH(1,($A160=dates)*(last_project=projects),0),0)</f>
        <v>#N/A</v>
      </c>
      <c r="G160" s="21" t="e">
        <f t="shared" ca="1" si="39"/>
        <v>#N/A</v>
      </c>
      <c r="H160" s="41" t="e">
        <f t="shared" ca="1" si="49"/>
        <v>#N/A</v>
      </c>
      <c r="I160" s="41" t="e">
        <f t="shared" ca="1" si="50"/>
        <v>#N/A</v>
      </c>
      <c r="J160" s="41" t="e">
        <f t="shared" ca="1" si="51"/>
        <v>#N/A</v>
      </c>
      <c r="K160" t="e">
        <f t="shared" ca="1" si="40"/>
        <v>#N/A</v>
      </c>
      <c r="L160" t="e">
        <f t="shared" ca="1" si="41"/>
        <v>#N/A</v>
      </c>
      <c r="M160" s="42" t="e">
        <f t="shared" ca="1" si="42"/>
        <v>#REF!</v>
      </c>
      <c r="N160" s="5" t="e">
        <f t="shared" ca="1" si="52"/>
        <v>#N/A</v>
      </c>
      <c r="O160" s="5" t="e">
        <f t="shared" ca="1" si="53"/>
        <v>#N/A</v>
      </c>
      <c r="P160" s="41" t="e">
        <f ca="1">IF(OR(ISNA(A160),C160="Backstitch"),NA(),AVERAGEIF($C$4:$C160,"&gt;0")/100)</f>
        <v>#N/A</v>
      </c>
      <c r="Q160" s="41" t="e">
        <f t="shared" ca="1" si="43"/>
        <v>#N/A</v>
      </c>
      <c r="R160" s="43" t="e">
        <f t="shared" ca="1" si="44"/>
        <v>#N/A</v>
      </c>
      <c r="S160" s="44" t="e">
        <f t="shared" ca="1" si="45"/>
        <v>#N/A</v>
      </c>
      <c r="T160" s="5" t="e">
        <f t="shared" ca="1" si="46"/>
        <v>#N/A</v>
      </c>
      <c r="U160" s="5" t="e">
        <f t="shared" ca="1" si="47"/>
        <v>#N/A</v>
      </c>
    </row>
    <row r="161" spans="1:21">
      <c r="A161" s="6" t="e">
        <f t="shared" ca="1" si="37"/>
        <v>#N/A</v>
      </c>
      <c r="B161" s="39" t="e">
        <f t="shared" ca="1" si="36"/>
        <v>#N/A</v>
      </c>
      <c r="C161">
        <f t="array" aca="1" ref="C161" ca="1">IFERROR(INDEX(stitches, MATCH( 1, ($A161=dates)*(last_project=projects),0)),0)</f>
        <v>0</v>
      </c>
      <c r="D161" s="5" t="e">
        <f t="shared" ca="1" si="48"/>
        <v>#REF!</v>
      </c>
      <c r="E161" s="5" t="e">
        <f t="shared" ca="1" si="38"/>
        <v>#REF!</v>
      </c>
      <c r="F161" s="40" t="e">
        <f t="array" aca="1" ref="F161" ca="1">INDEX(hours,MATCH(1,($A161=dates)*(last_project=projects),0),0)</f>
        <v>#N/A</v>
      </c>
      <c r="G161" s="21" t="e">
        <f t="shared" ca="1" si="39"/>
        <v>#N/A</v>
      </c>
      <c r="H161" s="41" t="e">
        <f t="shared" ca="1" si="49"/>
        <v>#N/A</v>
      </c>
      <c r="I161" s="41" t="e">
        <f t="shared" ca="1" si="50"/>
        <v>#N/A</v>
      </c>
      <c r="J161" s="41" t="e">
        <f t="shared" ca="1" si="51"/>
        <v>#N/A</v>
      </c>
      <c r="K161" t="e">
        <f t="shared" ca="1" si="40"/>
        <v>#N/A</v>
      </c>
      <c r="L161" t="e">
        <f t="shared" ca="1" si="41"/>
        <v>#N/A</v>
      </c>
      <c r="M161" s="42" t="e">
        <f t="shared" ca="1" si="42"/>
        <v>#REF!</v>
      </c>
      <c r="N161" s="5" t="e">
        <f t="shared" ca="1" si="52"/>
        <v>#N/A</v>
      </c>
      <c r="O161" s="5" t="e">
        <f t="shared" ca="1" si="53"/>
        <v>#N/A</v>
      </c>
      <c r="P161" s="41" t="e">
        <f ca="1">IF(OR(ISNA(A161),C161="Backstitch"),NA(),AVERAGEIF($C$4:$C161,"&gt;0")/100)</f>
        <v>#N/A</v>
      </c>
      <c r="Q161" s="41" t="e">
        <f t="shared" ca="1" si="43"/>
        <v>#N/A</v>
      </c>
      <c r="R161" s="43" t="e">
        <f t="shared" ca="1" si="44"/>
        <v>#N/A</v>
      </c>
      <c r="S161" s="44" t="e">
        <f t="shared" ca="1" si="45"/>
        <v>#N/A</v>
      </c>
      <c r="T161" s="5" t="e">
        <f t="shared" ca="1" si="46"/>
        <v>#N/A</v>
      </c>
      <c r="U161" s="5" t="e">
        <f t="shared" ca="1" si="47"/>
        <v>#N/A</v>
      </c>
    </row>
    <row r="162" spans="1:21">
      <c r="A162" s="6" t="e">
        <f t="shared" ca="1" si="37"/>
        <v>#N/A</v>
      </c>
      <c r="B162" s="39" t="e">
        <f t="shared" ca="1" si="36"/>
        <v>#N/A</v>
      </c>
      <c r="C162">
        <f t="array" aca="1" ref="C162" ca="1">IFERROR(INDEX(stitches, MATCH( 1, ($A162=dates)*(last_project=projects),0)),0)</f>
        <v>0</v>
      </c>
      <c r="D162" s="5" t="e">
        <f t="shared" ca="1" si="48"/>
        <v>#REF!</v>
      </c>
      <c r="E162" s="5" t="e">
        <f t="shared" ca="1" si="38"/>
        <v>#REF!</v>
      </c>
      <c r="F162" s="40" t="e">
        <f t="array" aca="1" ref="F162" ca="1">INDEX(hours,MATCH(1,($A162=dates)*(last_project=projects),0),0)</f>
        <v>#N/A</v>
      </c>
      <c r="G162" s="21" t="e">
        <f t="shared" ca="1" si="39"/>
        <v>#N/A</v>
      </c>
      <c r="H162" s="41" t="e">
        <f t="shared" ca="1" si="49"/>
        <v>#N/A</v>
      </c>
      <c r="I162" s="41" t="e">
        <f t="shared" ca="1" si="50"/>
        <v>#N/A</v>
      </c>
      <c r="J162" s="41" t="e">
        <f t="shared" ca="1" si="51"/>
        <v>#N/A</v>
      </c>
      <c r="K162" t="e">
        <f t="shared" ca="1" si="40"/>
        <v>#N/A</v>
      </c>
      <c r="L162" t="e">
        <f t="shared" ca="1" si="41"/>
        <v>#N/A</v>
      </c>
      <c r="M162" s="42" t="e">
        <f t="shared" ca="1" si="42"/>
        <v>#REF!</v>
      </c>
      <c r="N162" s="5" t="e">
        <f t="shared" ca="1" si="52"/>
        <v>#N/A</v>
      </c>
      <c r="O162" s="5" t="e">
        <f t="shared" ca="1" si="53"/>
        <v>#N/A</v>
      </c>
      <c r="P162" s="41" t="e">
        <f ca="1">IF(OR(ISNA(A162),C162="Backstitch"),NA(),AVERAGEIF($C$4:$C162,"&gt;0")/100)</f>
        <v>#N/A</v>
      </c>
      <c r="Q162" s="41" t="e">
        <f t="shared" ca="1" si="43"/>
        <v>#N/A</v>
      </c>
      <c r="R162" s="43" t="e">
        <f t="shared" ca="1" si="44"/>
        <v>#N/A</v>
      </c>
      <c r="S162" s="44" t="e">
        <f t="shared" ca="1" si="45"/>
        <v>#N/A</v>
      </c>
      <c r="T162" s="5" t="e">
        <f t="shared" ca="1" si="46"/>
        <v>#N/A</v>
      </c>
      <c r="U162" s="5" t="e">
        <f t="shared" ca="1" si="47"/>
        <v>#N/A</v>
      </c>
    </row>
    <row r="163" spans="1:21">
      <c r="A163" s="6" t="e">
        <f t="shared" ca="1" si="37"/>
        <v>#N/A</v>
      </c>
      <c r="B163" s="39" t="e">
        <f t="shared" ca="1" si="36"/>
        <v>#N/A</v>
      </c>
      <c r="C163">
        <f t="array" aca="1" ref="C163" ca="1">IFERROR(INDEX(stitches, MATCH( 1, ($A163=dates)*(last_project=projects),0)),0)</f>
        <v>0</v>
      </c>
      <c r="D163" s="5" t="e">
        <f t="shared" ca="1" si="48"/>
        <v>#REF!</v>
      </c>
      <c r="E163" s="5" t="e">
        <f t="shared" ca="1" si="38"/>
        <v>#REF!</v>
      </c>
      <c r="F163" s="40" t="e">
        <f t="array" aca="1" ref="F163" ca="1">INDEX(hours,MATCH(1,($A163=dates)*(last_project=projects),0),0)</f>
        <v>#N/A</v>
      </c>
      <c r="G163" s="21" t="e">
        <f t="shared" ca="1" si="39"/>
        <v>#N/A</v>
      </c>
      <c r="H163" s="41" t="e">
        <f t="shared" ca="1" si="49"/>
        <v>#N/A</v>
      </c>
      <c r="I163" s="41" t="e">
        <f t="shared" ca="1" si="50"/>
        <v>#N/A</v>
      </c>
      <c r="J163" s="41" t="e">
        <f t="shared" ca="1" si="51"/>
        <v>#N/A</v>
      </c>
      <c r="K163" t="e">
        <f t="shared" ca="1" si="40"/>
        <v>#N/A</v>
      </c>
      <c r="L163" t="e">
        <f t="shared" ca="1" si="41"/>
        <v>#N/A</v>
      </c>
      <c r="M163" s="42" t="e">
        <f t="shared" ca="1" si="42"/>
        <v>#REF!</v>
      </c>
      <c r="N163" s="5" t="e">
        <f t="shared" ca="1" si="52"/>
        <v>#N/A</v>
      </c>
      <c r="O163" s="5" t="e">
        <f t="shared" ca="1" si="53"/>
        <v>#N/A</v>
      </c>
      <c r="P163" s="41" t="e">
        <f ca="1">IF(OR(ISNA(A163),C163="Backstitch"),NA(),AVERAGEIF($C$4:$C163,"&gt;0")/100)</f>
        <v>#N/A</v>
      </c>
      <c r="Q163" s="41" t="e">
        <f t="shared" ca="1" si="43"/>
        <v>#N/A</v>
      </c>
      <c r="R163" s="43" t="e">
        <f t="shared" ca="1" si="44"/>
        <v>#N/A</v>
      </c>
      <c r="S163" s="44" t="e">
        <f t="shared" ca="1" si="45"/>
        <v>#N/A</v>
      </c>
      <c r="T163" s="5" t="e">
        <f t="shared" ca="1" si="46"/>
        <v>#N/A</v>
      </c>
      <c r="U163" s="5" t="e">
        <f t="shared" ca="1" si="47"/>
        <v>#N/A</v>
      </c>
    </row>
    <row r="164" spans="1:21">
      <c r="A164" s="6" t="e">
        <f t="shared" ca="1" si="37"/>
        <v>#N/A</v>
      </c>
      <c r="B164" s="39" t="e">
        <f t="shared" ca="1" si="36"/>
        <v>#N/A</v>
      </c>
      <c r="C164">
        <f t="array" aca="1" ref="C164" ca="1">IFERROR(INDEX(stitches, MATCH( 1, ($A164=dates)*(last_project=projects),0)),0)</f>
        <v>0</v>
      </c>
      <c r="D164" s="5" t="e">
        <f t="shared" ca="1" si="48"/>
        <v>#REF!</v>
      </c>
      <c r="E164" s="5" t="e">
        <f t="shared" ca="1" si="38"/>
        <v>#REF!</v>
      </c>
      <c r="F164" s="40" t="e">
        <f t="array" aca="1" ref="F164" ca="1">INDEX(hours,MATCH(1,($A164=dates)*(last_project=projects),0),0)</f>
        <v>#N/A</v>
      </c>
      <c r="G164" s="21" t="e">
        <f t="shared" ca="1" si="39"/>
        <v>#N/A</v>
      </c>
      <c r="H164" s="41" t="e">
        <f t="shared" ca="1" si="49"/>
        <v>#N/A</v>
      </c>
      <c r="I164" s="41" t="e">
        <f t="shared" ca="1" si="50"/>
        <v>#N/A</v>
      </c>
      <c r="J164" s="41" t="e">
        <f t="shared" ca="1" si="51"/>
        <v>#N/A</v>
      </c>
      <c r="K164" t="e">
        <f t="shared" ca="1" si="40"/>
        <v>#N/A</v>
      </c>
      <c r="L164" t="e">
        <f t="shared" ca="1" si="41"/>
        <v>#N/A</v>
      </c>
      <c r="M164" s="42" t="e">
        <f t="shared" ca="1" si="42"/>
        <v>#REF!</v>
      </c>
      <c r="N164" s="5" t="e">
        <f t="shared" ca="1" si="52"/>
        <v>#N/A</v>
      </c>
      <c r="O164" s="5" t="e">
        <f t="shared" ca="1" si="53"/>
        <v>#N/A</v>
      </c>
      <c r="P164" s="41" t="e">
        <f ca="1">IF(OR(ISNA(A164),C164="Backstitch"),NA(),AVERAGEIF($C$4:$C164,"&gt;0")/100)</f>
        <v>#N/A</v>
      </c>
      <c r="Q164" s="41" t="e">
        <f t="shared" ca="1" si="43"/>
        <v>#N/A</v>
      </c>
      <c r="R164" s="43" t="e">
        <f t="shared" ca="1" si="44"/>
        <v>#N/A</v>
      </c>
      <c r="S164" s="44" t="e">
        <f t="shared" ca="1" si="45"/>
        <v>#N/A</v>
      </c>
      <c r="T164" s="5" t="e">
        <f t="shared" ca="1" si="46"/>
        <v>#N/A</v>
      </c>
      <c r="U164" s="5" t="e">
        <f t="shared" ca="1" si="47"/>
        <v>#N/A</v>
      </c>
    </row>
    <row r="165" spans="1:21">
      <c r="A165" s="6" t="e">
        <f t="shared" ca="1" si="37"/>
        <v>#N/A</v>
      </c>
      <c r="B165" s="39" t="e">
        <f t="shared" ca="1" si="36"/>
        <v>#N/A</v>
      </c>
      <c r="C165">
        <f t="array" aca="1" ref="C165" ca="1">IFERROR(INDEX(stitches, MATCH( 1, ($A165=dates)*(last_project=projects),0)),0)</f>
        <v>0</v>
      </c>
      <c r="D165" s="5" t="e">
        <f t="shared" ca="1" si="48"/>
        <v>#REF!</v>
      </c>
      <c r="E165" s="5" t="e">
        <f t="shared" ca="1" si="38"/>
        <v>#REF!</v>
      </c>
      <c r="F165" s="40" t="e">
        <f t="array" aca="1" ref="F165" ca="1">INDEX(hours,MATCH(1,($A165=dates)*(last_project=projects),0),0)</f>
        <v>#N/A</v>
      </c>
      <c r="G165" s="21" t="e">
        <f t="shared" ca="1" si="39"/>
        <v>#N/A</v>
      </c>
      <c r="H165" s="41" t="e">
        <f t="shared" ca="1" si="49"/>
        <v>#N/A</v>
      </c>
      <c r="I165" s="41" t="e">
        <f t="shared" ca="1" si="50"/>
        <v>#N/A</v>
      </c>
      <c r="J165" s="41" t="e">
        <f t="shared" ca="1" si="51"/>
        <v>#N/A</v>
      </c>
      <c r="K165" t="e">
        <f t="shared" ca="1" si="40"/>
        <v>#N/A</v>
      </c>
      <c r="L165" t="e">
        <f t="shared" ca="1" si="41"/>
        <v>#N/A</v>
      </c>
      <c r="M165" s="42" t="e">
        <f t="shared" ca="1" si="42"/>
        <v>#REF!</v>
      </c>
      <c r="N165" s="5" t="e">
        <f t="shared" ca="1" si="52"/>
        <v>#N/A</v>
      </c>
      <c r="O165" s="5" t="e">
        <f t="shared" ca="1" si="53"/>
        <v>#N/A</v>
      </c>
      <c r="P165" s="41" t="e">
        <f ca="1">IF(OR(ISNA(A165),C165="Backstitch"),NA(),AVERAGEIF($C$4:$C165,"&gt;0")/100)</f>
        <v>#N/A</v>
      </c>
      <c r="Q165" s="41" t="e">
        <f t="shared" ca="1" si="43"/>
        <v>#N/A</v>
      </c>
      <c r="R165" s="43" t="e">
        <f t="shared" ca="1" si="44"/>
        <v>#N/A</v>
      </c>
      <c r="S165" s="44" t="e">
        <f t="shared" ca="1" si="45"/>
        <v>#N/A</v>
      </c>
      <c r="T165" s="5" t="e">
        <f t="shared" ca="1" si="46"/>
        <v>#N/A</v>
      </c>
      <c r="U165" s="5" t="e">
        <f t="shared" ca="1" si="47"/>
        <v>#N/A</v>
      </c>
    </row>
    <row r="166" spans="1:21">
      <c r="A166" s="6" t="e">
        <f t="shared" ca="1" si="37"/>
        <v>#N/A</v>
      </c>
      <c r="B166" s="39" t="e">
        <f t="shared" ca="1" si="36"/>
        <v>#N/A</v>
      </c>
      <c r="C166">
        <f t="array" aca="1" ref="C166" ca="1">IFERROR(INDEX(stitches, MATCH( 1, ($A166=dates)*(last_project=projects),0)),0)</f>
        <v>0</v>
      </c>
      <c r="D166" s="5" t="e">
        <f t="shared" ca="1" si="48"/>
        <v>#REF!</v>
      </c>
      <c r="E166" s="5" t="e">
        <f t="shared" ca="1" si="38"/>
        <v>#REF!</v>
      </c>
      <c r="F166" s="40" t="e">
        <f t="array" aca="1" ref="F166" ca="1">INDEX(hours,MATCH(1,($A166=dates)*(last_project=projects),0),0)</f>
        <v>#N/A</v>
      </c>
      <c r="G166" s="21" t="e">
        <f t="shared" ca="1" si="39"/>
        <v>#N/A</v>
      </c>
      <c r="H166" s="41" t="e">
        <f t="shared" ca="1" si="49"/>
        <v>#N/A</v>
      </c>
      <c r="I166" s="41" t="e">
        <f t="shared" ca="1" si="50"/>
        <v>#N/A</v>
      </c>
      <c r="J166" s="41" t="e">
        <f t="shared" ca="1" si="51"/>
        <v>#N/A</v>
      </c>
      <c r="K166" t="e">
        <f t="shared" ca="1" si="40"/>
        <v>#N/A</v>
      </c>
      <c r="L166" t="e">
        <f t="shared" ca="1" si="41"/>
        <v>#N/A</v>
      </c>
      <c r="M166" s="42" t="e">
        <f t="shared" ca="1" si="42"/>
        <v>#REF!</v>
      </c>
      <c r="N166" s="5" t="e">
        <f t="shared" ca="1" si="52"/>
        <v>#N/A</v>
      </c>
      <c r="O166" s="5" t="e">
        <f t="shared" ca="1" si="53"/>
        <v>#N/A</v>
      </c>
      <c r="P166" s="41" t="e">
        <f ca="1">IF(OR(ISNA(A166),C166="Backstitch"),NA(),AVERAGEIF($C$4:$C166,"&gt;0")/100)</f>
        <v>#N/A</v>
      </c>
      <c r="Q166" s="41" t="e">
        <f t="shared" ca="1" si="43"/>
        <v>#N/A</v>
      </c>
      <c r="R166" s="43" t="e">
        <f t="shared" ca="1" si="44"/>
        <v>#N/A</v>
      </c>
      <c r="S166" s="44" t="e">
        <f t="shared" ca="1" si="45"/>
        <v>#N/A</v>
      </c>
      <c r="T166" s="5" t="e">
        <f t="shared" ca="1" si="46"/>
        <v>#N/A</v>
      </c>
      <c r="U166" s="5" t="e">
        <f t="shared" ca="1" si="47"/>
        <v>#N/A</v>
      </c>
    </row>
    <row r="167" spans="1:21">
      <c r="A167" s="6" t="e">
        <f t="shared" ca="1" si="37"/>
        <v>#N/A</v>
      </c>
      <c r="B167" s="39" t="e">
        <f t="shared" ca="1" si="36"/>
        <v>#N/A</v>
      </c>
      <c r="C167">
        <f t="array" aca="1" ref="C167" ca="1">IFERROR(INDEX(stitches, MATCH( 1, ($A167=dates)*(last_project=projects),0)),0)</f>
        <v>0</v>
      </c>
      <c r="D167" s="5" t="e">
        <f t="shared" ca="1" si="48"/>
        <v>#REF!</v>
      </c>
      <c r="E167" s="5" t="e">
        <f t="shared" ca="1" si="38"/>
        <v>#REF!</v>
      </c>
      <c r="F167" s="40" t="e">
        <f t="array" aca="1" ref="F167" ca="1">INDEX(hours,MATCH(1,($A167=dates)*(last_project=projects),0),0)</f>
        <v>#N/A</v>
      </c>
      <c r="G167" s="21" t="e">
        <f t="shared" ca="1" si="39"/>
        <v>#N/A</v>
      </c>
      <c r="H167" s="41" t="e">
        <f t="shared" ca="1" si="49"/>
        <v>#N/A</v>
      </c>
      <c r="I167" s="41" t="e">
        <f t="shared" ca="1" si="50"/>
        <v>#N/A</v>
      </c>
      <c r="J167" s="41" t="e">
        <f t="shared" ca="1" si="51"/>
        <v>#N/A</v>
      </c>
      <c r="K167" t="e">
        <f t="shared" ca="1" si="40"/>
        <v>#N/A</v>
      </c>
      <c r="L167" t="e">
        <f t="shared" ca="1" si="41"/>
        <v>#N/A</v>
      </c>
      <c r="M167" s="42" t="e">
        <f t="shared" ca="1" si="42"/>
        <v>#REF!</v>
      </c>
      <c r="N167" s="5" t="e">
        <f t="shared" ca="1" si="52"/>
        <v>#N/A</v>
      </c>
      <c r="O167" s="5" t="e">
        <f t="shared" ca="1" si="53"/>
        <v>#N/A</v>
      </c>
      <c r="P167" s="41" t="e">
        <f ca="1">IF(OR(ISNA(A167),C167="Backstitch"),NA(),AVERAGEIF($C$4:$C167,"&gt;0")/100)</f>
        <v>#N/A</v>
      </c>
      <c r="Q167" s="41" t="e">
        <f t="shared" ca="1" si="43"/>
        <v>#N/A</v>
      </c>
      <c r="R167" s="43" t="e">
        <f t="shared" ca="1" si="44"/>
        <v>#N/A</v>
      </c>
      <c r="S167" s="44" t="e">
        <f t="shared" ca="1" si="45"/>
        <v>#N/A</v>
      </c>
      <c r="T167" s="5" t="e">
        <f t="shared" ca="1" si="46"/>
        <v>#N/A</v>
      </c>
      <c r="U167" s="5" t="e">
        <f t="shared" ca="1" si="47"/>
        <v>#N/A</v>
      </c>
    </row>
    <row r="168" spans="1:21">
      <c r="A168" s="6" t="e">
        <f t="shared" ca="1" si="37"/>
        <v>#N/A</v>
      </c>
      <c r="B168" s="39" t="e">
        <f t="shared" ca="1" si="36"/>
        <v>#N/A</v>
      </c>
      <c r="C168">
        <f t="array" aca="1" ref="C168" ca="1">IFERROR(INDEX(stitches, MATCH( 1, ($A168=dates)*(last_project=projects),0)),0)</f>
        <v>0</v>
      </c>
      <c r="D168" s="5" t="e">
        <f t="shared" ca="1" si="48"/>
        <v>#REF!</v>
      </c>
      <c r="E168" s="5" t="e">
        <f t="shared" ca="1" si="38"/>
        <v>#REF!</v>
      </c>
      <c r="F168" s="40" t="e">
        <f t="array" aca="1" ref="F168" ca="1">INDEX(hours,MATCH(1,($A168=dates)*(last_project=projects),0),0)</f>
        <v>#N/A</v>
      </c>
      <c r="G168" s="21" t="e">
        <f t="shared" ca="1" si="39"/>
        <v>#N/A</v>
      </c>
      <c r="H168" s="41" t="e">
        <f t="shared" ca="1" si="49"/>
        <v>#N/A</v>
      </c>
      <c r="I168" s="41" t="e">
        <f t="shared" ca="1" si="50"/>
        <v>#N/A</v>
      </c>
      <c r="J168" s="41" t="e">
        <f t="shared" ca="1" si="51"/>
        <v>#N/A</v>
      </c>
      <c r="K168" t="e">
        <f t="shared" ca="1" si="40"/>
        <v>#N/A</v>
      </c>
      <c r="L168" t="e">
        <f t="shared" ca="1" si="41"/>
        <v>#N/A</v>
      </c>
      <c r="M168" s="42" t="e">
        <f t="shared" ca="1" si="42"/>
        <v>#REF!</v>
      </c>
      <c r="N168" s="5" t="e">
        <f t="shared" ca="1" si="52"/>
        <v>#N/A</v>
      </c>
      <c r="O168" s="5" t="e">
        <f t="shared" ca="1" si="53"/>
        <v>#N/A</v>
      </c>
      <c r="P168" s="41" t="e">
        <f ca="1">IF(OR(ISNA(A168),C168="Backstitch"),NA(),AVERAGEIF($C$4:$C168,"&gt;0")/100)</f>
        <v>#N/A</v>
      </c>
      <c r="Q168" s="41" t="e">
        <f t="shared" ca="1" si="43"/>
        <v>#N/A</v>
      </c>
      <c r="R168" s="43" t="e">
        <f t="shared" ca="1" si="44"/>
        <v>#N/A</v>
      </c>
      <c r="S168" s="44" t="e">
        <f t="shared" ca="1" si="45"/>
        <v>#N/A</v>
      </c>
      <c r="T168" s="5" t="e">
        <f t="shared" ca="1" si="46"/>
        <v>#N/A</v>
      </c>
      <c r="U168" s="5" t="e">
        <f t="shared" ca="1" si="47"/>
        <v>#N/A</v>
      </c>
    </row>
    <row r="169" spans="1:21">
      <c r="A169" s="6" t="e">
        <f t="shared" ca="1" si="37"/>
        <v>#N/A</v>
      </c>
      <c r="B169" s="39" t="e">
        <f t="shared" ca="1" si="36"/>
        <v>#N/A</v>
      </c>
      <c r="C169">
        <f t="array" aca="1" ref="C169" ca="1">IFERROR(INDEX(stitches, MATCH( 1, ($A169=dates)*(last_project=projects),0)),0)</f>
        <v>0</v>
      </c>
      <c r="D169" s="5" t="e">
        <f t="shared" ca="1" si="48"/>
        <v>#REF!</v>
      </c>
      <c r="E169" s="5" t="e">
        <f t="shared" ca="1" si="38"/>
        <v>#REF!</v>
      </c>
      <c r="F169" s="40" t="e">
        <f t="array" aca="1" ref="F169" ca="1">INDEX(hours,MATCH(1,($A169=dates)*(last_project=projects),0),0)</f>
        <v>#N/A</v>
      </c>
      <c r="G169" s="21" t="e">
        <f t="shared" ca="1" si="39"/>
        <v>#N/A</v>
      </c>
      <c r="H169" s="41" t="e">
        <f t="shared" ca="1" si="49"/>
        <v>#N/A</v>
      </c>
      <c r="I169" s="41" t="e">
        <f t="shared" ca="1" si="50"/>
        <v>#N/A</v>
      </c>
      <c r="J169" s="41" t="e">
        <f t="shared" ca="1" si="51"/>
        <v>#N/A</v>
      </c>
      <c r="K169" t="e">
        <f t="shared" ca="1" si="40"/>
        <v>#N/A</v>
      </c>
      <c r="L169" t="e">
        <f t="shared" ca="1" si="41"/>
        <v>#N/A</v>
      </c>
      <c r="M169" s="42" t="e">
        <f t="shared" ca="1" si="42"/>
        <v>#REF!</v>
      </c>
      <c r="N169" s="5" t="e">
        <f t="shared" ca="1" si="52"/>
        <v>#N/A</v>
      </c>
      <c r="O169" s="5" t="e">
        <f t="shared" ca="1" si="53"/>
        <v>#N/A</v>
      </c>
      <c r="P169" s="41" t="e">
        <f ca="1">IF(OR(ISNA(A169),C169="Backstitch"),NA(),AVERAGEIF($C$4:$C169,"&gt;0")/100)</f>
        <v>#N/A</v>
      </c>
      <c r="Q169" s="41" t="e">
        <f t="shared" ca="1" si="43"/>
        <v>#N/A</v>
      </c>
      <c r="R169" s="43" t="e">
        <f t="shared" ca="1" si="44"/>
        <v>#N/A</v>
      </c>
      <c r="S169" s="44" t="e">
        <f t="shared" ca="1" si="45"/>
        <v>#N/A</v>
      </c>
      <c r="T169" s="5" t="e">
        <f t="shared" ca="1" si="46"/>
        <v>#N/A</v>
      </c>
      <c r="U169" s="5" t="e">
        <f t="shared" ca="1" si="47"/>
        <v>#N/A</v>
      </c>
    </row>
    <row r="170" spans="1:21">
      <c r="A170" s="6" t="e">
        <f t="shared" ca="1" si="37"/>
        <v>#N/A</v>
      </c>
      <c r="B170" s="39" t="e">
        <f t="shared" ca="1" si="36"/>
        <v>#N/A</v>
      </c>
      <c r="C170">
        <f t="array" aca="1" ref="C170" ca="1">IFERROR(INDEX(stitches, MATCH( 1, ($A170=dates)*(last_project=projects),0)),0)</f>
        <v>0</v>
      </c>
      <c r="D170" s="5" t="e">
        <f t="shared" ca="1" si="48"/>
        <v>#REF!</v>
      </c>
      <c r="E170" s="5" t="e">
        <f t="shared" ca="1" si="38"/>
        <v>#REF!</v>
      </c>
      <c r="F170" s="40" t="e">
        <f t="array" aca="1" ref="F170" ca="1">INDEX(hours,MATCH(1,($A170=dates)*(last_project=projects),0),0)</f>
        <v>#N/A</v>
      </c>
      <c r="G170" s="21" t="e">
        <f t="shared" ca="1" si="39"/>
        <v>#N/A</v>
      </c>
      <c r="H170" s="41" t="e">
        <f t="shared" ca="1" si="49"/>
        <v>#N/A</v>
      </c>
      <c r="I170" s="41" t="e">
        <f t="shared" ca="1" si="50"/>
        <v>#N/A</v>
      </c>
      <c r="J170" s="41" t="e">
        <f t="shared" ca="1" si="51"/>
        <v>#N/A</v>
      </c>
      <c r="K170" t="e">
        <f t="shared" ca="1" si="40"/>
        <v>#N/A</v>
      </c>
      <c r="L170" t="e">
        <f t="shared" ca="1" si="41"/>
        <v>#N/A</v>
      </c>
      <c r="M170" s="42" t="e">
        <f t="shared" ca="1" si="42"/>
        <v>#REF!</v>
      </c>
      <c r="N170" s="5" t="e">
        <f t="shared" ca="1" si="52"/>
        <v>#N/A</v>
      </c>
      <c r="O170" s="5" t="e">
        <f t="shared" ca="1" si="53"/>
        <v>#N/A</v>
      </c>
      <c r="P170" s="41" t="e">
        <f ca="1">IF(OR(ISNA(A170),C170="Backstitch"),NA(),AVERAGEIF($C$4:$C170,"&gt;0")/100)</f>
        <v>#N/A</v>
      </c>
      <c r="Q170" s="41" t="e">
        <f t="shared" ca="1" si="43"/>
        <v>#N/A</v>
      </c>
      <c r="R170" s="43" t="e">
        <f t="shared" ca="1" si="44"/>
        <v>#N/A</v>
      </c>
      <c r="S170" s="44" t="e">
        <f t="shared" ca="1" si="45"/>
        <v>#N/A</v>
      </c>
      <c r="T170" s="5" t="e">
        <f t="shared" ca="1" si="46"/>
        <v>#N/A</v>
      </c>
      <c r="U170" s="5" t="e">
        <f t="shared" ca="1" si="47"/>
        <v>#N/A</v>
      </c>
    </row>
    <row r="171" spans="1:21">
      <c r="A171" s="6" t="e">
        <f t="shared" ca="1" si="37"/>
        <v>#N/A</v>
      </c>
      <c r="B171" s="39" t="e">
        <f t="shared" ca="1" si="36"/>
        <v>#N/A</v>
      </c>
      <c r="C171">
        <f t="array" aca="1" ref="C171" ca="1">IFERROR(INDEX(stitches, MATCH( 1, ($A171=dates)*(last_project=projects),0)),0)</f>
        <v>0</v>
      </c>
      <c r="D171" s="5" t="e">
        <f t="shared" ca="1" si="48"/>
        <v>#REF!</v>
      </c>
      <c r="E171" s="5" t="e">
        <f t="shared" ca="1" si="38"/>
        <v>#REF!</v>
      </c>
      <c r="F171" s="40" t="e">
        <f t="array" aca="1" ref="F171" ca="1">INDEX(hours,MATCH(1,($A171=dates)*(last_project=projects),0),0)</f>
        <v>#N/A</v>
      </c>
      <c r="G171" s="21" t="e">
        <f t="shared" ca="1" si="39"/>
        <v>#N/A</v>
      </c>
      <c r="H171" s="41" t="e">
        <f t="shared" ca="1" si="49"/>
        <v>#N/A</v>
      </c>
      <c r="I171" s="41" t="e">
        <f t="shared" ca="1" si="50"/>
        <v>#N/A</v>
      </c>
      <c r="J171" s="41" t="e">
        <f t="shared" ca="1" si="51"/>
        <v>#N/A</v>
      </c>
      <c r="K171" t="e">
        <f t="shared" ca="1" si="40"/>
        <v>#N/A</v>
      </c>
      <c r="L171" t="e">
        <f t="shared" ca="1" si="41"/>
        <v>#N/A</v>
      </c>
      <c r="M171" s="42" t="e">
        <f t="shared" ca="1" si="42"/>
        <v>#REF!</v>
      </c>
      <c r="N171" s="5" t="e">
        <f t="shared" ca="1" si="52"/>
        <v>#N/A</v>
      </c>
      <c r="O171" s="5" t="e">
        <f t="shared" ca="1" si="53"/>
        <v>#N/A</v>
      </c>
      <c r="P171" s="41" t="e">
        <f ca="1">IF(OR(ISNA(A171),C171="Backstitch"),NA(),AVERAGEIF($C$4:$C171,"&gt;0")/100)</f>
        <v>#N/A</v>
      </c>
      <c r="Q171" s="41" t="e">
        <f t="shared" ca="1" si="43"/>
        <v>#N/A</v>
      </c>
      <c r="R171" s="43" t="e">
        <f t="shared" ca="1" si="44"/>
        <v>#N/A</v>
      </c>
      <c r="S171" s="44" t="e">
        <f t="shared" ca="1" si="45"/>
        <v>#N/A</v>
      </c>
      <c r="T171" s="5" t="e">
        <f t="shared" ca="1" si="46"/>
        <v>#N/A</v>
      </c>
      <c r="U171" s="5" t="e">
        <f t="shared" ca="1" si="47"/>
        <v>#N/A</v>
      </c>
    </row>
    <row r="172" spans="1:21">
      <c r="A172" s="6" t="e">
        <f t="shared" ca="1" si="37"/>
        <v>#N/A</v>
      </c>
      <c r="B172" s="39" t="e">
        <f t="shared" ca="1" si="36"/>
        <v>#N/A</v>
      </c>
      <c r="C172">
        <f t="array" aca="1" ref="C172" ca="1">IFERROR(INDEX(stitches, MATCH( 1, ($A172=dates)*(last_project=projects),0)),0)</f>
        <v>0</v>
      </c>
      <c r="D172" s="5" t="e">
        <f t="shared" ca="1" si="48"/>
        <v>#REF!</v>
      </c>
      <c r="E172" s="5" t="e">
        <f t="shared" ca="1" si="38"/>
        <v>#REF!</v>
      </c>
      <c r="F172" s="40" t="e">
        <f t="array" aca="1" ref="F172" ca="1">INDEX(hours,MATCH(1,($A172=dates)*(last_project=projects),0),0)</f>
        <v>#N/A</v>
      </c>
      <c r="G172" s="21" t="e">
        <f t="shared" ca="1" si="39"/>
        <v>#N/A</v>
      </c>
      <c r="H172" s="41" t="e">
        <f t="shared" ca="1" si="49"/>
        <v>#N/A</v>
      </c>
      <c r="I172" s="41" t="e">
        <f t="shared" ca="1" si="50"/>
        <v>#N/A</v>
      </c>
      <c r="J172" s="41" t="e">
        <f t="shared" ca="1" si="51"/>
        <v>#N/A</v>
      </c>
      <c r="K172" t="e">
        <f t="shared" ca="1" si="40"/>
        <v>#N/A</v>
      </c>
      <c r="L172" t="e">
        <f t="shared" ca="1" si="41"/>
        <v>#N/A</v>
      </c>
      <c r="M172" s="42" t="e">
        <f t="shared" ca="1" si="42"/>
        <v>#REF!</v>
      </c>
      <c r="N172" s="5" t="e">
        <f t="shared" ca="1" si="52"/>
        <v>#N/A</v>
      </c>
      <c r="O172" s="5" t="e">
        <f t="shared" ca="1" si="53"/>
        <v>#N/A</v>
      </c>
      <c r="P172" s="41" t="e">
        <f ca="1">IF(OR(ISNA(A172),C172="Backstitch"),NA(),AVERAGEIF($C$4:$C172,"&gt;0")/100)</f>
        <v>#N/A</v>
      </c>
      <c r="Q172" s="41" t="e">
        <f t="shared" ca="1" si="43"/>
        <v>#N/A</v>
      </c>
      <c r="R172" s="43" t="e">
        <f t="shared" ca="1" si="44"/>
        <v>#N/A</v>
      </c>
      <c r="S172" s="44" t="e">
        <f t="shared" ca="1" si="45"/>
        <v>#N/A</v>
      </c>
      <c r="T172" s="5" t="e">
        <f t="shared" ca="1" si="46"/>
        <v>#N/A</v>
      </c>
      <c r="U172" s="5" t="e">
        <f t="shared" ca="1" si="47"/>
        <v>#N/A</v>
      </c>
    </row>
    <row r="173" spans="1:21">
      <c r="A173" s="6" t="e">
        <f t="shared" ca="1" si="37"/>
        <v>#N/A</v>
      </c>
      <c r="B173" s="39" t="e">
        <f t="shared" ca="1" si="36"/>
        <v>#N/A</v>
      </c>
      <c r="C173">
        <f t="array" aca="1" ref="C173" ca="1">IFERROR(INDEX(stitches, MATCH( 1, ($A173=dates)*(last_project=projects),0)),0)</f>
        <v>0</v>
      </c>
      <c r="D173" s="5" t="e">
        <f t="shared" ca="1" si="48"/>
        <v>#REF!</v>
      </c>
      <c r="E173" s="5" t="e">
        <f t="shared" ca="1" si="38"/>
        <v>#REF!</v>
      </c>
      <c r="F173" s="40" t="e">
        <f t="array" aca="1" ref="F173" ca="1">INDEX(hours,MATCH(1,($A173=dates)*(last_project=projects),0),0)</f>
        <v>#N/A</v>
      </c>
      <c r="G173" s="21" t="e">
        <f t="shared" ca="1" si="39"/>
        <v>#N/A</v>
      </c>
      <c r="H173" s="41" t="e">
        <f t="shared" ca="1" si="49"/>
        <v>#N/A</v>
      </c>
      <c r="I173" s="41" t="e">
        <f t="shared" ca="1" si="50"/>
        <v>#N/A</v>
      </c>
      <c r="J173" s="41" t="e">
        <f t="shared" ca="1" si="51"/>
        <v>#N/A</v>
      </c>
      <c r="K173" t="e">
        <f t="shared" ca="1" si="40"/>
        <v>#N/A</v>
      </c>
      <c r="L173" t="e">
        <f t="shared" ca="1" si="41"/>
        <v>#N/A</v>
      </c>
      <c r="M173" s="42" t="e">
        <f t="shared" ca="1" si="42"/>
        <v>#REF!</v>
      </c>
      <c r="N173" s="5" t="e">
        <f t="shared" ca="1" si="52"/>
        <v>#N/A</v>
      </c>
      <c r="O173" s="5" t="e">
        <f t="shared" ca="1" si="53"/>
        <v>#N/A</v>
      </c>
      <c r="P173" s="41" t="e">
        <f ca="1">IF(OR(ISNA(A173),C173="Backstitch"),NA(),AVERAGEIF($C$4:$C173,"&gt;0")/100)</f>
        <v>#N/A</v>
      </c>
      <c r="Q173" s="41" t="e">
        <f t="shared" ca="1" si="43"/>
        <v>#N/A</v>
      </c>
      <c r="R173" s="43" t="e">
        <f t="shared" ca="1" si="44"/>
        <v>#N/A</v>
      </c>
      <c r="S173" s="44" t="e">
        <f t="shared" ca="1" si="45"/>
        <v>#N/A</v>
      </c>
      <c r="T173" s="5" t="e">
        <f t="shared" ca="1" si="46"/>
        <v>#N/A</v>
      </c>
      <c r="U173" s="5" t="e">
        <f t="shared" ca="1" si="47"/>
        <v>#N/A</v>
      </c>
    </row>
    <row r="174" spans="1:21">
      <c r="A174" s="6" t="e">
        <f t="shared" ca="1" si="37"/>
        <v>#N/A</v>
      </c>
      <c r="B174" s="39" t="e">
        <f t="shared" ca="1" si="36"/>
        <v>#N/A</v>
      </c>
      <c r="C174">
        <f t="array" aca="1" ref="C174" ca="1">IFERROR(INDEX(stitches, MATCH( 1, ($A174=dates)*(last_project=projects),0)),0)</f>
        <v>0</v>
      </c>
      <c r="D174" s="5" t="e">
        <f t="shared" ca="1" si="48"/>
        <v>#REF!</v>
      </c>
      <c r="E174" s="5" t="e">
        <f t="shared" ca="1" si="38"/>
        <v>#REF!</v>
      </c>
      <c r="F174" s="40" t="e">
        <f t="array" aca="1" ref="F174" ca="1">INDEX(hours,MATCH(1,($A174=dates)*(last_project=projects),0),0)</f>
        <v>#N/A</v>
      </c>
      <c r="G174" s="21" t="e">
        <f t="shared" ca="1" si="39"/>
        <v>#N/A</v>
      </c>
      <c r="H174" s="41" t="e">
        <f t="shared" ca="1" si="49"/>
        <v>#N/A</v>
      </c>
      <c r="I174" s="41" t="e">
        <f t="shared" ca="1" si="50"/>
        <v>#N/A</v>
      </c>
      <c r="J174" s="41" t="e">
        <f t="shared" ca="1" si="51"/>
        <v>#N/A</v>
      </c>
      <c r="K174" t="e">
        <f t="shared" ca="1" si="40"/>
        <v>#N/A</v>
      </c>
      <c r="L174" t="e">
        <f t="shared" ca="1" si="41"/>
        <v>#N/A</v>
      </c>
      <c r="M174" s="42" t="e">
        <f t="shared" ca="1" si="42"/>
        <v>#REF!</v>
      </c>
      <c r="N174" s="5" t="e">
        <f t="shared" ca="1" si="52"/>
        <v>#N/A</v>
      </c>
      <c r="O174" s="5" t="e">
        <f t="shared" ca="1" si="53"/>
        <v>#N/A</v>
      </c>
      <c r="P174" s="41" t="e">
        <f ca="1">IF(OR(ISNA(A174),C174="Backstitch"),NA(),AVERAGEIF($C$4:$C174,"&gt;0")/100)</f>
        <v>#N/A</v>
      </c>
      <c r="Q174" s="41" t="e">
        <f t="shared" ca="1" si="43"/>
        <v>#N/A</v>
      </c>
      <c r="R174" s="43" t="e">
        <f t="shared" ca="1" si="44"/>
        <v>#N/A</v>
      </c>
      <c r="S174" s="44" t="e">
        <f t="shared" ca="1" si="45"/>
        <v>#N/A</v>
      </c>
      <c r="T174" s="5" t="e">
        <f t="shared" ca="1" si="46"/>
        <v>#N/A</v>
      </c>
      <c r="U174" s="5" t="e">
        <f t="shared" ca="1" si="47"/>
        <v>#N/A</v>
      </c>
    </row>
    <row r="175" spans="1:21">
      <c r="A175" s="6" t="e">
        <f t="shared" ca="1" si="37"/>
        <v>#N/A</v>
      </c>
      <c r="B175" s="39" t="e">
        <f t="shared" ca="1" si="36"/>
        <v>#N/A</v>
      </c>
      <c r="C175">
        <f t="array" aca="1" ref="C175" ca="1">IFERROR(INDEX(stitches, MATCH( 1, ($A175=dates)*(last_project=projects),0)),0)</f>
        <v>0</v>
      </c>
      <c r="D175" s="5" t="e">
        <f t="shared" ca="1" si="48"/>
        <v>#REF!</v>
      </c>
      <c r="E175" s="5" t="e">
        <f t="shared" ca="1" si="38"/>
        <v>#REF!</v>
      </c>
      <c r="F175" s="40" t="e">
        <f t="array" aca="1" ref="F175" ca="1">INDEX(hours,MATCH(1,($A175=dates)*(last_project=projects),0),0)</f>
        <v>#N/A</v>
      </c>
      <c r="G175" s="21" t="e">
        <f t="shared" ca="1" si="39"/>
        <v>#N/A</v>
      </c>
      <c r="H175" s="41" t="e">
        <f t="shared" ca="1" si="49"/>
        <v>#N/A</v>
      </c>
      <c r="I175" s="41" t="e">
        <f t="shared" ca="1" si="50"/>
        <v>#N/A</v>
      </c>
      <c r="J175" s="41" t="e">
        <f t="shared" ca="1" si="51"/>
        <v>#N/A</v>
      </c>
      <c r="K175" t="e">
        <f t="shared" ca="1" si="40"/>
        <v>#N/A</v>
      </c>
      <c r="L175" t="e">
        <f t="shared" ca="1" si="41"/>
        <v>#N/A</v>
      </c>
      <c r="M175" s="42" t="e">
        <f t="shared" ca="1" si="42"/>
        <v>#REF!</v>
      </c>
      <c r="N175" s="5" t="e">
        <f t="shared" ca="1" si="52"/>
        <v>#N/A</v>
      </c>
      <c r="O175" s="5" t="e">
        <f t="shared" ca="1" si="53"/>
        <v>#N/A</v>
      </c>
      <c r="P175" s="41" t="e">
        <f ca="1">IF(OR(ISNA(A175),C175="Backstitch"),NA(),AVERAGEIF($C$4:$C175,"&gt;0")/100)</f>
        <v>#N/A</v>
      </c>
      <c r="Q175" s="41" t="e">
        <f t="shared" ca="1" si="43"/>
        <v>#N/A</v>
      </c>
      <c r="R175" s="43" t="e">
        <f t="shared" ca="1" si="44"/>
        <v>#N/A</v>
      </c>
      <c r="S175" s="44" t="e">
        <f t="shared" ca="1" si="45"/>
        <v>#N/A</v>
      </c>
      <c r="T175" s="5" t="e">
        <f t="shared" ca="1" si="46"/>
        <v>#N/A</v>
      </c>
      <c r="U175" s="5" t="e">
        <f t="shared" ca="1" si="47"/>
        <v>#N/A</v>
      </c>
    </row>
    <row r="176" spans="1:21">
      <c r="A176" s="6" t="e">
        <f t="shared" ca="1" si="37"/>
        <v>#N/A</v>
      </c>
      <c r="B176" s="39" t="e">
        <f t="shared" ca="1" si="36"/>
        <v>#N/A</v>
      </c>
      <c r="C176">
        <f t="array" aca="1" ref="C176" ca="1">IFERROR(INDEX(stitches, MATCH( 1, ($A176=dates)*(last_project=projects),0)),0)</f>
        <v>0</v>
      </c>
      <c r="D176" s="5" t="e">
        <f t="shared" ca="1" si="48"/>
        <v>#REF!</v>
      </c>
      <c r="E176" s="5" t="e">
        <f t="shared" ca="1" si="38"/>
        <v>#REF!</v>
      </c>
      <c r="F176" s="40" t="e">
        <f t="array" aca="1" ref="F176" ca="1">INDEX(hours,MATCH(1,($A176=dates)*(last_project=projects),0),0)</f>
        <v>#N/A</v>
      </c>
      <c r="G176" s="21" t="e">
        <f t="shared" ca="1" si="39"/>
        <v>#N/A</v>
      </c>
      <c r="H176" s="41" t="e">
        <f t="shared" ca="1" si="49"/>
        <v>#N/A</v>
      </c>
      <c r="I176" s="41" t="e">
        <f t="shared" ca="1" si="50"/>
        <v>#N/A</v>
      </c>
      <c r="J176" s="41" t="e">
        <f t="shared" ca="1" si="51"/>
        <v>#N/A</v>
      </c>
      <c r="K176" t="e">
        <f t="shared" ca="1" si="40"/>
        <v>#N/A</v>
      </c>
      <c r="L176" t="e">
        <f t="shared" ca="1" si="41"/>
        <v>#N/A</v>
      </c>
      <c r="M176" s="42" t="e">
        <f t="shared" ca="1" si="42"/>
        <v>#REF!</v>
      </c>
      <c r="N176" s="5" t="e">
        <f t="shared" ca="1" si="52"/>
        <v>#N/A</v>
      </c>
      <c r="O176" s="5" t="e">
        <f t="shared" ca="1" si="53"/>
        <v>#N/A</v>
      </c>
      <c r="P176" s="41" t="e">
        <f ca="1">IF(OR(ISNA(A176),C176="Backstitch"),NA(),AVERAGEIF($C$4:$C176,"&gt;0")/100)</f>
        <v>#N/A</v>
      </c>
      <c r="Q176" s="41" t="e">
        <f t="shared" ca="1" si="43"/>
        <v>#N/A</v>
      </c>
      <c r="R176" s="43" t="e">
        <f t="shared" ca="1" si="44"/>
        <v>#N/A</v>
      </c>
      <c r="S176" s="44" t="e">
        <f t="shared" ca="1" si="45"/>
        <v>#N/A</v>
      </c>
      <c r="T176" s="5" t="e">
        <f t="shared" ca="1" si="46"/>
        <v>#N/A</v>
      </c>
      <c r="U176" s="5" t="e">
        <f t="shared" ca="1" si="47"/>
        <v>#N/A</v>
      </c>
    </row>
    <row r="177" spans="1:21">
      <c r="A177" s="6" t="e">
        <f t="shared" ca="1" si="37"/>
        <v>#N/A</v>
      </c>
      <c r="B177" s="39" t="e">
        <f t="shared" ca="1" si="36"/>
        <v>#N/A</v>
      </c>
      <c r="C177">
        <f t="array" aca="1" ref="C177" ca="1">IFERROR(INDEX(stitches, MATCH( 1, ($A177=dates)*(last_project=projects),0)),0)</f>
        <v>0</v>
      </c>
      <c r="D177" s="5" t="e">
        <f t="shared" ca="1" si="48"/>
        <v>#REF!</v>
      </c>
      <c r="E177" s="5" t="e">
        <f t="shared" ca="1" si="38"/>
        <v>#REF!</v>
      </c>
      <c r="F177" s="40" t="e">
        <f t="array" aca="1" ref="F177" ca="1">INDEX(hours,MATCH(1,($A177=dates)*(last_project=projects),0),0)</f>
        <v>#N/A</v>
      </c>
      <c r="G177" s="21" t="e">
        <f t="shared" ca="1" si="39"/>
        <v>#N/A</v>
      </c>
      <c r="H177" s="41" t="e">
        <f t="shared" ca="1" si="49"/>
        <v>#N/A</v>
      </c>
      <c r="I177" s="41" t="e">
        <f t="shared" ca="1" si="50"/>
        <v>#N/A</v>
      </c>
      <c r="J177" s="41" t="e">
        <f t="shared" ca="1" si="51"/>
        <v>#N/A</v>
      </c>
      <c r="K177" t="e">
        <f t="shared" ca="1" si="40"/>
        <v>#N/A</v>
      </c>
      <c r="L177" t="e">
        <f t="shared" ca="1" si="41"/>
        <v>#N/A</v>
      </c>
      <c r="M177" s="42" t="e">
        <f t="shared" ca="1" si="42"/>
        <v>#REF!</v>
      </c>
      <c r="N177" s="5" t="e">
        <f t="shared" ca="1" si="52"/>
        <v>#N/A</v>
      </c>
      <c r="O177" s="5" t="e">
        <f t="shared" ca="1" si="53"/>
        <v>#N/A</v>
      </c>
      <c r="P177" s="41" t="e">
        <f ca="1">IF(OR(ISNA(A177),C177="Backstitch"),NA(),AVERAGEIF($C$4:$C177,"&gt;0")/100)</f>
        <v>#N/A</v>
      </c>
      <c r="Q177" s="41" t="e">
        <f t="shared" ca="1" si="43"/>
        <v>#N/A</v>
      </c>
      <c r="R177" s="43" t="e">
        <f t="shared" ca="1" si="44"/>
        <v>#N/A</v>
      </c>
      <c r="S177" s="44" t="e">
        <f t="shared" ca="1" si="45"/>
        <v>#N/A</v>
      </c>
      <c r="T177" s="5" t="e">
        <f t="shared" ca="1" si="46"/>
        <v>#N/A</v>
      </c>
      <c r="U177" s="5" t="e">
        <f t="shared" ca="1" si="47"/>
        <v>#N/A</v>
      </c>
    </row>
    <row r="178" spans="1:21">
      <c r="A178" s="6" t="e">
        <f t="shared" ca="1" si="37"/>
        <v>#N/A</v>
      </c>
      <c r="B178" s="39" t="e">
        <f t="shared" ca="1" si="36"/>
        <v>#N/A</v>
      </c>
      <c r="C178">
        <f t="array" aca="1" ref="C178" ca="1">IFERROR(INDEX(stitches, MATCH( 1, ($A178=dates)*(last_project=projects),0)),0)</f>
        <v>0</v>
      </c>
      <c r="D178" s="5" t="e">
        <f t="shared" ca="1" si="48"/>
        <v>#REF!</v>
      </c>
      <c r="E178" s="5" t="e">
        <f t="shared" ca="1" si="38"/>
        <v>#REF!</v>
      </c>
      <c r="F178" s="40" t="e">
        <f t="array" aca="1" ref="F178" ca="1">INDEX(hours,MATCH(1,($A178=dates)*(last_project=projects),0),0)</f>
        <v>#N/A</v>
      </c>
      <c r="G178" s="21" t="e">
        <f t="shared" ca="1" si="39"/>
        <v>#N/A</v>
      </c>
      <c r="H178" s="41" t="e">
        <f t="shared" ca="1" si="49"/>
        <v>#N/A</v>
      </c>
      <c r="I178" s="41" t="e">
        <f t="shared" ca="1" si="50"/>
        <v>#N/A</v>
      </c>
      <c r="J178" s="41" t="e">
        <f t="shared" ca="1" si="51"/>
        <v>#N/A</v>
      </c>
      <c r="K178" t="e">
        <f t="shared" ca="1" si="40"/>
        <v>#N/A</v>
      </c>
      <c r="L178" t="e">
        <f t="shared" ca="1" si="41"/>
        <v>#N/A</v>
      </c>
      <c r="M178" s="42" t="e">
        <f t="shared" ca="1" si="42"/>
        <v>#REF!</v>
      </c>
      <c r="N178" s="5" t="e">
        <f t="shared" ca="1" si="52"/>
        <v>#N/A</v>
      </c>
      <c r="O178" s="5" t="e">
        <f t="shared" ca="1" si="53"/>
        <v>#N/A</v>
      </c>
      <c r="P178" s="41" t="e">
        <f ca="1">IF(OR(ISNA(A178),C178="Backstitch"),NA(),AVERAGEIF($C$4:$C178,"&gt;0")/100)</f>
        <v>#N/A</v>
      </c>
      <c r="Q178" s="41" t="e">
        <f t="shared" ca="1" si="43"/>
        <v>#N/A</v>
      </c>
      <c r="R178" s="43" t="e">
        <f t="shared" ca="1" si="44"/>
        <v>#N/A</v>
      </c>
      <c r="S178" s="44" t="e">
        <f t="shared" ca="1" si="45"/>
        <v>#N/A</v>
      </c>
      <c r="T178" s="5" t="e">
        <f t="shared" ca="1" si="46"/>
        <v>#N/A</v>
      </c>
      <c r="U178" s="5" t="e">
        <f t="shared" ca="1" si="47"/>
        <v>#N/A</v>
      </c>
    </row>
    <row r="179" spans="1:21">
      <c r="A179" s="6" t="e">
        <f t="shared" ca="1" si="37"/>
        <v>#N/A</v>
      </c>
      <c r="B179" s="39" t="e">
        <f t="shared" ca="1" si="36"/>
        <v>#N/A</v>
      </c>
      <c r="C179">
        <f t="array" aca="1" ref="C179" ca="1">IFERROR(INDEX(stitches, MATCH( 1, ($A179=dates)*(last_project=projects),0)),0)</f>
        <v>0</v>
      </c>
      <c r="D179" s="5" t="e">
        <f t="shared" ca="1" si="48"/>
        <v>#REF!</v>
      </c>
      <c r="E179" s="5" t="e">
        <f t="shared" ca="1" si="38"/>
        <v>#REF!</v>
      </c>
      <c r="F179" s="40" t="e">
        <f t="array" aca="1" ref="F179" ca="1">INDEX(hours,MATCH(1,($A179=dates)*(last_project=projects),0),0)</f>
        <v>#N/A</v>
      </c>
      <c r="G179" s="21" t="e">
        <f t="shared" ca="1" si="39"/>
        <v>#N/A</v>
      </c>
      <c r="H179" s="41" t="e">
        <f t="shared" ca="1" si="49"/>
        <v>#N/A</v>
      </c>
      <c r="I179" s="41" t="e">
        <f t="shared" ca="1" si="50"/>
        <v>#N/A</v>
      </c>
      <c r="J179" s="41" t="e">
        <f t="shared" ca="1" si="51"/>
        <v>#N/A</v>
      </c>
      <c r="K179" t="e">
        <f t="shared" ca="1" si="40"/>
        <v>#N/A</v>
      </c>
      <c r="L179" t="e">
        <f t="shared" ca="1" si="41"/>
        <v>#N/A</v>
      </c>
      <c r="M179" s="42" t="e">
        <f t="shared" ca="1" si="42"/>
        <v>#REF!</v>
      </c>
      <c r="N179" s="5" t="e">
        <f t="shared" ca="1" si="52"/>
        <v>#N/A</v>
      </c>
      <c r="O179" s="5" t="e">
        <f t="shared" ca="1" si="53"/>
        <v>#N/A</v>
      </c>
      <c r="P179" s="41" t="e">
        <f ca="1">IF(OR(ISNA(A179),C179="Backstitch"),NA(),AVERAGEIF($C$4:$C179,"&gt;0")/100)</f>
        <v>#N/A</v>
      </c>
      <c r="Q179" s="41" t="e">
        <f t="shared" ca="1" si="43"/>
        <v>#N/A</v>
      </c>
      <c r="R179" s="43" t="e">
        <f t="shared" ca="1" si="44"/>
        <v>#N/A</v>
      </c>
      <c r="S179" s="44" t="e">
        <f t="shared" ca="1" si="45"/>
        <v>#N/A</v>
      </c>
      <c r="T179" s="5" t="e">
        <f t="shared" ca="1" si="46"/>
        <v>#N/A</v>
      </c>
      <c r="U179" s="5" t="e">
        <f t="shared" ca="1" si="47"/>
        <v>#N/A</v>
      </c>
    </row>
    <row r="180" spans="1:21">
      <c r="A180" s="6" t="e">
        <f t="shared" ca="1" si="37"/>
        <v>#N/A</v>
      </c>
      <c r="B180" s="39" t="e">
        <f t="shared" ca="1" si="36"/>
        <v>#N/A</v>
      </c>
      <c r="C180">
        <f t="array" aca="1" ref="C180" ca="1">IFERROR(INDEX(stitches, MATCH( 1, ($A180=dates)*(last_project=projects),0)),0)</f>
        <v>0</v>
      </c>
      <c r="D180" s="5" t="e">
        <f t="shared" ca="1" si="48"/>
        <v>#REF!</v>
      </c>
      <c r="E180" s="5" t="e">
        <f t="shared" ca="1" si="38"/>
        <v>#REF!</v>
      </c>
      <c r="F180" s="40" t="e">
        <f t="array" aca="1" ref="F180" ca="1">INDEX(hours,MATCH(1,($A180=dates)*(last_project=projects),0),0)</f>
        <v>#N/A</v>
      </c>
      <c r="G180" s="21" t="e">
        <f t="shared" ca="1" si="39"/>
        <v>#N/A</v>
      </c>
      <c r="H180" s="41" t="e">
        <f t="shared" ca="1" si="49"/>
        <v>#N/A</v>
      </c>
      <c r="I180" s="41" t="e">
        <f t="shared" ca="1" si="50"/>
        <v>#N/A</v>
      </c>
      <c r="J180" s="41" t="e">
        <f t="shared" ca="1" si="51"/>
        <v>#N/A</v>
      </c>
      <c r="K180" t="e">
        <f t="shared" ca="1" si="40"/>
        <v>#N/A</v>
      </c>
      <c r="L180" t="e">
        <f t="shared" ca="1" si="41"/>
        <v>#N/A</v>
      </c>
      <c r="M180" s="42" t="e">
        <f t="shared" ca="1" si="42"/>
        <v>#REF!</v>
      </c>
      <c r="N180" s="5" t="e">
        <f t="shared" ca="1" si="52"/>
        <v>#N/A</v>
      </c>
      <c r="O180" s="5" t="e">
        <f t="shared" ca="1" si="53"/>
        <v>#N/A</v>
      </c>
      <c r="P180" s="41" t="e">
        <f ca="1">IF(OR(ISNA(A180),C180="Backstitch"),NA(),AVERAGEIF($C$4:$C180,"&gt;0")/100)</f>
        <v>#N/A</v>
      </c>
      <c r="Q180" s="41" t="e">
        <f t="shared" ca="1" si="43"/>
        <v>#N/A</v>
      </c>
      <c r="R180" s="43" t="e">
        <f t="shared" ca="1" si="44"/>
        <v>#N/A</v>
      </c>
      <c r="S180" s="44" t="e">
        <f t="shared" ca="1" si="45"/>
        <v>#N/A</v>
      </c>
      <c r="T180" s="5" t="e">
        <f t="shared" ca="1" si="46"/>
        <v>#N/A</v>
      </c>
      <c r="U180" s="5" t="e">
        <f t="shared" ca="1" si="47"/>
        <v>#N/A</v>
      </c>
    </row>
    <row r="181" spans="1:21">
      <c r="A181" s="6" t="e">
        <f t="shared" ca="1" si="37"/>
        <v>#N/A</v>
      </c>
      <c r="B181" s="39" t="e">
        <f t="shared" ca="1" si="36"/>
        <v>#N/A</v>
      </c>
      <c r="C181">
        <f t="array" aca="1" ref="C181" ca="1">IFERROR(INDEX(stitches, MATCH( 1, ($A181=dates)*(last_project=projects),0)),0)</f>
        <v>0</v>
      </c>
      <c r="D181" s="5" t="e">
        <f t="shared" ca="1" si="48"/>
        <v>#REF!</v>
      </c>
      <c r="E181" s="5" t="e">
        <f t="shared" ca="1" si="38"/>
        <v>#REF!</v>
      </c>
      <c r="F181" s="40" t="e">
        <f t="array" aca="1" ref="F181" ca="1">INDEX(hours,MATCH(1,($A181=dates)*(last_project=projects),0),0)</f>
        <v>#N/A</v>
      </c>
      <c r="G181" s="21" t="e">
        <f t="shared" ca="1" si="39"/>
        <v>#N/A</v>
      </c>
      <c r="H181" s="41" t="e">
        <f t="shared" ca="1" si="49"/>
        <v>#N/A</v>
      </c>
      <c r="I181" s="41" t="e">
        <f t="shared" ca="1" si="50"/>
        <v>#N/A</v>
      </c>
      <c r="J181" s="41" t="e">
        <f t="shared" ca="1" si="51"/>
        <v>#N/A</v>
      </c>
      <c r="K181" t="e">
        <f t="shared" ca="1" si="40"/>
        <v>#N/A</v>
      </c>
      <c r="L181" t="e">
        <f t="shared" ca="1" si="41"/>
        <v>#N/A</v>
      </c>
      <c r="M181" s="42" t="e">
        <f t="shared" ca="1" si="42"/>
        <v>#REF!</v>
      </c>
      <c r="N181" s="5" t="e">
        <f t="shared" ca="1" si="52"/>
        <v>#N/A</v>
      </c>
      <c r="O181" s="5" t="e">
        <f t="shared" ca="1" si="53"/>
        <v>#N/A</v>
      </c>
      <c r="P181" s="41" t="e">
        <f ca="1">IF(OR(ISNA(A181),C181="Backstitch"),NA(),AVERAGEIF($C$4:$C181,"&gt;0")/100)</f>
        <v>#N/A</v>
      </c>
      <c r="Q181" s="41" t="e">
        <f t="shared" ca="1" si="43"/>
        <v>#N/A</v>
      </c>
      <c r="R181" s="43" t="e">
        <f t="shared" ca="1" si="44"/>
        <v>#N/A</v>
      </c>
      <c r="S181" s="44" t="e">
        <f t="shared" ca="1" si="45"/>
        <v>#N/A</v>
      </c>
      <c r="T181" s="5" t="e">
        <f t="shared" ca="1" si="46"/>
        <v>#N/A</v>
      </c>
      <c r="U181" s="5" t="e">
        <f t="shared" ca="1" si="47"/>
        <v>#N/A</v>
      </c>
    </row>
    <row r="182" spans="1:21">
      <c r="A182" s="6" t="e">
        <f t="shared" ca="1" si="37"/>
        <v>#N/A</v>
      </c>
      <c r="B182" s="39" t="e">
        <f t="shared" ca="1" si="36"/>
        <v>#N/A</v>
      </c>
      <c r="C182">
        <f t="array" aca="1" ref="C182" ca="1">IFERROR(INDEX(stitches, MATCH( 1, ($A182=dates)*(last_project=projects),0)),0)</f>
        <v>0</v>
      </c>
      <c r="D182" s="5" t="e">
        <f t="shared" ca="1" si="48"/>
        <v>#REF!</v>
      </c>
      <c r="E182" s="5" t="e">
        <f t="shared" ca="1" si="38"/>
        <v>#REF!</v>
      </c>
      <c r="F182" s="40" t="e">
        <f t="array" aca="1" ref="F182" ca="1">INDEX(hours,MATCH(1,($A182=dates)*(last_project=projects),0),0)</f>
        <v>#N/A</v>
      </c>
      <c r="G182" s="21" t="e">
        <f t="shared" ca="1" si="39"/>
        <v>#N/A</v>
      </c>
      <c r="H182" s="41" t="e">
        <f t="shared" ca="1" si="49"/>
        <v>#N/A</v>
      </c>
      <c r="I182" s="41" t="e">
        <f t="shared" ca="1" si="50"/>
        <v>#N/A</v>
      </c>
      <c r="J182" s="41" t="e">
        <f t="shared" ca="1" si="51"/>
        <v>#N/A</v>
      </c>
      <c r="K182" t="e">
        <f t="shared" ca="1" si="40"/>
        <v>#N/A</v>
      </c>
      <c r="L182" t="e">
        <f t="shared" ca="1" si="41"/>
        <v>#N/A</v>
      </c>
      <c r="M182" s="42" t="e">
        <f t="shared" ca="1" si="42"/>
        <v>#REF!</v>
      </c>
      <c r="N182" s="5" t="e">
        <f t="shared" ca="1" si="52"/>
        <v>#N/A</v>
      </c>
      <c r="O182" s="5" t="e">
        <f t="shared" ca="1" si="53"/>
        <v>#N/A</v>
      </c>
      <c r="P182" s="41" t="e">
        <f ca="1">IF(OR(ISNA(A182),C182="Backstitch"),NA(),AVERAGEIF($C$4:$C182,"&gt;0")/100)</f>
        <v>#N/A</v>
      </c>
      <c r="Q182" s="41" t="e">
        <f t="shared" ca="1" si="43"/>
        <v>#N/A</v>
      </c>
      <c r="R182" s="43" t="e">
        <f t="shared" ca="1" si="44"/>
        <v>#N/A</v>
      </c>
      <c r="S182" s="44" t="e">
        <f t="shared" ca="1" si="45"/>
        <v>#N/A</v>
      </c>
      <c r="T182" s="5" t="e">
        <f t="shared" ca="1" si="46"/>
        <v>#N/A</v>
      </c>
      <c r="U182" s="5" t="e">
        <f t="shared" ca="1" si="47"/>
        <v>#N/A</v>
      </c>
    </row>
    <row r="183" spans="1:21">
      <c r="A183" s="6" t="e">
        <f t="shared" ca="1" si="37"/>
        <v>#N/A</v>
      </c>
      <c r="B183" s="39" t="e">
        <f t="shared" ca="1" si="36"/>
        <v>#N/A</v>
      </c>
      <c r="C183">
        <f t="array" aca="1" ref="C183" ca="1">IFERROR(INDEX(stitches, MATCH( 1, ($A183=dates)*(last_project=projects),0)),0)</f>
        <v>0</v>
      </c>
      <c r="D183" s="5" t="e">
        <f t="shared" ca="1" si="48"/>
        <v>#REF!</v>
      </c>
      <c r="E183" s="5" t="e">
        <f t="shared" ca="1" si="38"/>
        <v>#REF!</v>
      </c>
      <c r="F183" s="40" t="e">
        <f t="array" aca="1" ref="F183" ca="1">INDEX(hours,MATCH(1,($A183=dates)*(last_project=projects),0),0)</f>
        <v>#N/A</v>
      </c>
      <c r="G183" s="21" t="e">
        <f t="shared" ca="1" si="39"/>
        <v>#N/A</v>
      </c>
      <c r="H183" s="41" t="e">
        <f t="shared" ca="1" si="49"/>
        <v>#N/A</v>
      </c>
      <c r="I183" s="41" t="e">
        <f t="shared" ca="1" si="50"/>
        <v>#N/A</v>
      </c>
      <c r="J183" s="41" t="e">
        <f t="shared" ca="1" si="51"/>
        <v>#N/A</v>
      </c>
      <c r="K183" t="e">
        <f t="shared" ca="1" si="40"/>
        <v>#N/A</v>
      </c>
      <c r="L183" t="e">
        <f t="shared" ca="1" si="41"/>
        <v>#N/A</v>
      </c>
      <c r="M183" s="42" t="e">
        <f t="shared" ca="1" si="42"/>
        <v>#REF!</v>
      </c>
      <c r="N183" s="5" t="e">
        <f t="shared" ca="1" si="52"/>
        <v>#N/A</v>
      </c>
      <c r="O183" s="5" t="e">
        <f t="shared" ca="1" si="53"/>
        <v>#N/A</v>
      </c>
      <c r="P183" s="41" t="e">
        <f ca="1">IF(OR(ISNA(A183),C183="Backstitch"),NA(),AVERAGEIF($C$4:$C183,"&gt;0")/100)</f>
        <v>#N/A</v>
      </c>
      <c r="Q183" s="41" t="e">
        <f t="shared" ca="1" si="43"/>
        <v>#N/A</v>
      </c>
      <c r="R183" s="43" t="e">
        <f t="shared" ca="1" si="44"/>
        <v>#N/A</v>
      </c>
      <c r="S183" s="44" t="e">
        <f t="shared" ca="1" si="45"/>
        <v>#N/A</v>
      </c>
      <c r="T183" s="5" t="e">
        <f t="shared" ca="1" si="46"/>
        <v>#N/A</v>
      </c>
      <c r="U183" s="5" t="e">
        <f t="shared" ca="1" si="47"/>
        <v>#N/A</v>
      </c>
    </row>
    <row r="184" spans="1:21">
      <c r="A184" s="6" t="e">
        <f t="shared" ca="1" si="37"/>
        <v>#N/A</v>
      </c>
      <c r="B184" s="39" t="e">
        <f t="shared" ca="1" si="36"/>
        <v>#N/A</v>
      </c>
      <c r="C184">
        <f t="array" aca="1" ref="C184" ca="1">IFERROR(INDEX(stitches, MATCH( 1, ($A184=dates)*(last_project=projects),0)),0)</f>
        <v>0</v>
      </c>
      <c r="D184" s="5" t="e">
        <f t="shared" ca="1" si="48"/>
        <v>#REF!</v>
      </c>
      <c r="E184" s="5" t="e">
        <f t="shared" ca="1" si="38"/>
        <v>#REF!</v>
      </c>
      <c r="F184" s="40" t="e">
        <f t="array" aca="1" ref="F184" ca="1">INDEX(hours,MATCH(1,($A184=dates)*(last_project=projects),0),0)</f>
        <v>#N/A</v>
      </c>
      <c r="G184" s="21" t="e">
        <f t="shared" ca="1" si="39"/>
        <v>#N/A</v>
      </c>
      <c r="H184" s="41" t="e">
        <f t="shared" ca="1" si="49"/>
        <v>#N/A</v>
      </c>
      <c r="I184" s="41" t="e">
        <f t="shared" ca="1" si="50"/>
        <v>#N/A</v>
      </c>
      <c r="J184" s="41" t="e">
        <f t="shared" ca="1" si="51"/>
        <v>#N/A</v>
      </c>
      <c r="K184" t="e">
        <f t="shared" ca="1" si="40"/>
        <v>#N/A</v>
      </c>
      <c r="L184" t="e">
        <f t="shared" ca="1" si="41"/>
        <v>#N/A</v>
      </c>
      <c r="M184" s="42" t="e">
        <f t="shared" ca="1" si="42"/>
        <v>#REF!</v>
      </c>
      <c r="N184" s="5" t="e">
        <f t="shared" ca="1" si="52"/>
        <v>#N/A</v>
      </c>
      <c r="O184" s="5" t="e">
        <f t="shared" ca="1" si="53"/>
        <v>#N/A</v>
      </c>
      <c r="P184" s="41" t="e">
        <f ca="1">IF(OR(ISNA(A184),C184="Backstitch"),NA(),AVERAGEIF($C$4:$C184,"&gt;0")/100)</f>
        <v>#N/A</v>
      </c>
      <c r="Q184" s="41" t="e">
        <f t="shared" ca="1" si="43"/>
        <v>#N/A</v>
      </c>
      <c r="R184" s="43" t="e">
        <f t="shared" ca="1" si="44"/>
        <v>#N/A</v>
      </c>
      <c r="S184" s="44" t="e">
        <f t="shared" ca="1" si="45"/>
        <v>#N/A</v>
      </c>
      <c r="T184" s="5" t="e">
        <f t="shared" ca="1" si="46"/>
        <v>#N/A</v>
      </c>
      <c r="U184" s="5" t="e">
        <f t="shared" ca="1" si="47"/>
        <v>#N/A</v>
      </c>
    </row>
    <row r="185" spans="1:21">
      <c r="A185" s="6" t="e">
        <f t="shared" ca="1" si="37"/>
        <v>#N/A</v>
      </c>
      <c r="B185" s="39" t="e">
        <f t="shared" ca="1" si="36"/>
        <v>#N/A</v>
      </c>
      <c r="C185">
        <f t="array" aca="1" ref="C185" ca="1">IFERROR(INDEX(stitches, MATCH( 1, ($A185=dates)*(last_project=projects),0)),0)</f>
        <v>0</v>
      </c>
      <c r="D185" s="5" t="e">
        <f t="shared" ca="1" si="48"/>
        <v>#REF!</v>
      </c>
      <c r="E185" s="5" t="e">
        <f t="shared" ca="1" si="38"/>
        <v>#REF!</v>
      </c>
      <c r="F185" s="40" t="e">
        <f t="array" aca="1" ref="F185" ca="1">INDEX(hours,MATCH(1,($A185=dates)*(last_project=projects),0),0)</f>
        <v>#N/A</v>
      </c>
      <c r="G185" s="21" t="e">
        <f t="shared" ca="1" si="39"/>
        <v>#N/A</v>
      </c>
      <c r="H185" s="41" t="e">
        <f t="shared" ca="1" si="49"/>
        <v>#N/A</v>
      </c>
      <c r="I185" s="41" t="e">
        <f t="shared" ca="1" si="50"/>
        <v>#N/A</v>
      </c>
      <c r="J185" s="41" t="e">
        <f t="shared" ca="1" si="51"/>
        <v>#N/A</v>
      </c>
      <c r="K185" t="e">
        <f t="shared" ca="1" si="40"/>
        <v>#N/A</v>
      </c>
      <c r="L185" t="e">
        <f t="shared" ca="1" si="41"/>
        <v>#N/A</v>
      </c>
      <c r="M185" s="42" t="e">
        <f t="shared" ca="1" si="42"/>
        <v>#REF!</v>
      </c>
      <c r="N185" s="5" t="e">
        <f t="shared" ca="1" si="52"/>
        <v>#N/A</v>
      </c>
      <c r="O185" s="5" t="e">
        <f t="shared" ca="1" si="53"/>
        <v>#N/A</v>
      </c>
      <c r="P185" s="41" t="e">
        <f ca="1">IF(OR(ISNA(A185),C185="Backstitch"),NA(),AVERAGEIF($C$4:$C185,"&gt;0")/100)</f>
        <v>#N/A</v>
      </c>
      <c r="Q185" s="41" t="e">
        <f t="shared" ca="1" si="43"/>
        <v>#N/A</v>
      </c>
      <c r="R185" s="43" t="e">
        <f t="shared" ca="1" si="44"/>
        <v>#N/A</v>
      </c>
      <c r="S185" s="44" t="e">
        <f t="shared" ca="1" si="45"/>
        <v>#N/A</v>
      </c>
      <c r="T185" s="5" t="e">
        <f t="shared" ca="1" si="46"/>
        <v>#N/A</v>
      </c>
      <c r="U185" s="5" t="e">
        <f t="shared" ca="1" si="47"/>
        <v>#N/A</v>
      </c>
    </row>
    <row r="186" spans="1:21">
      <c r="A186" s="6" t="e">
        <f t="shared" ca="1" si="37"/>
        <v>#N/A</v>
      </c>
      <c r="B186" s="39" t="e">
        <f t="shared" ca="1" si="36"/>
        <v>#N/A</v>
      </c>
      <c r="C186">
        <f t="array" aca="1" ref="C186" ca="1">IFERROR(INDEX(stitches, MATCH( 1, ($A186=dates)*(last_project=projects),0)),0)</f>
        <v>0</v>
      </c>
      <c r="D186" s="5" t="e">
        <f t="shared" ca="1" si="48"/>
        <v>#REF!</v>
      </c>
      <c r="E186" s="5" t="e">
        <f t="shared" ca="1" si="38"/>
        <v>#REF!</v>
      </c>
      <c r="F186" s="40" t="e">
        <f t="array" aca="1" ref="F186" ca="1">INDEX(hours,MATCH(1,($A186=dates)*(last_project=projects),0),0)</f>
        <v>#N/A</v>
      </c>
      <c r="G186" s="21" t="e">
        <f t="shared" ca="1" si="39"/>
        <v>#N/A</v>
      </c>
      <c r="H186" s="41" t="e">
        <f t="shared" ca="1" si="49"/>
        <v>#N/A</v>
      </c>
      <c r="I186" s="41" t="e">
        <f t="shared" ca="1" si="50"/>
        <v>#N/A</v>
      </c>
      <c r="J186" s="41" t="e">
        <f t="shared" ca="1" si="51"/>
        <v>#N/A</v>
      </c>
      <c r="K186" t="e">
        <f t="shared" ca="1" si="40"/>
        <v>#N/A</v>
      </c>
      <c r="L186" t="e">
        <f t="shared" ca="1" si="41"/>
        <v>#N/A</v>
      </c>
      <c r="M186" s="42" t="e">
        <f t="shared" ca="1" si="42"/>
        <v>#REF!</v>
      </c>
      <c r="N186" s="5" t="e">
        <f t="shared" ca="1" si="52"/>
        <v>#N/A</v>
      </c>
      <c r="O186" s="5" t="e">
        <f t="shared" ca="1" si="53"/>
        <v>#N/A</v>
      </c>
      <c r="P186" s="41" t="e">
        <f ca="1">IF(OR(ISNA(A186),C186="Backstitch"),NA(),AVERAGEIF($C$4:$C186,"&gt;0")/100)</f>
        <v>#N/A</v>
      </c>
      <c r="Q186" s="41" t="e">
        <f t="shared" ca="1" si="43"/>
        <v>#N/A</v>
      </c>
      <c r="R186" s="43" t="e">
        <f t="shared" ca="1" si="44"/>
        <v>#N/A</v>
      </c>
      <c r="S186" s="44" t="e">
        <f t="shared" ca="1" si="45"/>
        <v>#N/A</v>
      </c>
      <c r="T186" s="5" t="e">
        <f t="shared" ca="1" si="46"/>
        <v>#N/A</v>
      </c>
      <c r="U186" s="5" t="e">
        <f t="shared" ca="1" si="47"/>
        <v>#N/A</v>
      </c>
    </row>
    <row r="187" spans="1:21">
      <c r="A187" s="6" t="e">
        <f t="shared" ca="1" si="37"/>
        <v>#N/A</v>
      </c>
      <c r="B187" s="39" t="e">
        <f t="shared" ca="1" si="36"/>
        <v>#N/A</v>
      </c>
      <c r="C187">
        <f t="array" aca="1" ref="C187" ca="1">IFERROR(INDEX(stitches, MATCH( 1, ($A187=dates)*(last_project=projects),0)),0)</f>
        <v>0</v>
      </c>
      <c r="D187" s="5" t="e">
        <f t="shared" ca="1" si="48"/>
        <v>#REF!</v>
      </c>
      <c r="E187" s="5" t="e">
        <f t="shared" ca="1" si="38"/>
        <v>#REF!</v>
      </c>
      <c r="F187" s="40" t="e">
        <f t="array" aca="1" ref="F187" ca="1">INDEX(hours,MATCH(1,($A187=dates)*(last_project=projects),0),0)</f>
        <v>#N/A</v>
      </c>
      <c r="G187" s="21" t="e">
        <f t="shared" ca="1" si="39"/>
        <v>#N/A</v>
      </c>
      <c r="H187" s="41" t="e">
        <f t="shared" ca="1" si="49"/>
        <v>#N/A</v>
      </c>
      <c r="I187" s="41" t="e">
        <f t="shared" ca="1" si="50"/>
        <v>#N/A</v>
      </c>
      <c r="J187" s="41" t="e">
        <f t="shared" ca="1" si="51"/>
        <v>#N/A</v>
      </c>
      <c r="K187" t="e">
        <f t="shared" ca="1" si="40"/>
        <v>#N/A</v>
      </c>
      <c r="L187" t="e">
        <f t="shared" ca="1" si="41"/>
        <v>#N/A</v>
      </c>
      <c r="M187" s="42" t="e">
        <f t="shared" ca="1" si="42"/>
        <v>#REF!</v>
      </c>
      <c r="N187" s="5" t="e">
        <f t="shared" ca="1" si="52"/>
        <v>#N/A</v>
      </c>
      <c r="O187" s="5" t="e">
        <f t="shared" ca="1" si="53"/>
        <v>#N/A</v>
      </c>
      <c r="P187" s="41" t="e">
        <f ca="1">IF(OR(ISNA(A187),C187="Backstitch"),NA(),AVERAGEIF($C$4:$C187,"&gt;0")/100)</f>
        <v>#N/A</v>
      </c>
      <c r="Q187" s="41" t="e">
        <f t="shared" ca="1" si="43"/>
        <v>#N/A</v>
      </c>
      <c r="R187" s="43" t="e">
        <f t="shared" ca="1" si="44"/>
        <v>#N/A</v>
      </c>
      <c r="S187" s="44" t="e">
        <f t="shared" ca="1" si="45"/>
        <v>#N/A</v>
      </c>
      <c r="T187" s="5" t="e">
        <f t="shared" ca="1" si="46"/>
        <v>#N/A</v>
      </c>
      <c r="U187" s="5" t="e">
        <f t="shared" ca="1" si="47"/>
        <v>#N/A</v>
      </c>
    </row>
    <row r="188" spans="1:21">
      <c r="A188" s="6" t="e">
        <f t="shared" ca="1" si="37"/>
        <v>#N/A</v>
      </c>
      <c r="B188" s="39" t="e">
        <f t="shared" ca="1" si="36"/>
        <v>#N/A</v>
      </c>
      <c r="C188">
        <f t="array" aca="1" ref="C188" ca="1">IFERROR(INDEX(stitches, MATCH( 1, ($A188=dates)*(last_project=projects),0)),0)</f>
        <v>0</v>
      </c>
      <c r="D188" s="5" t="e">
        <f t="shared" ca="1" si="48"/>
        <v>#REF!</v>
      </c>
      <c r="E188" s="5" t="e">
        <f t="shared" ca="1" si="38"/>
        <v>#REF!</v>
      </c>
      <c r="F188" s="40" t="e">
        <f t="array" aca="1" ref="F188" ca="1">INDEX(hours,MATCH(1,($A188=dates)*(last_project=projects),0),0)</f>
        <v>#N/A</v>
      </c>
      <c r="G188" s="21" t="e">
        <f t="shared" ca="1" si="39"/>
        <v>#N/A</v>
      </c>
      <c r="H188" s="41" t="e">
        <f t="shared" ca="1" si="49"/>
        <v>#N/A</v>
      </c>
      <c r="I188" s="41" t="e">
        <f t="shared" ca="1" si="50"/>
        <v>#N/A</v>
      </c>
      <c r="J188" s="41" t="e">
        <f t="shared" ca="1" si="51"/>
        <v>#N/A</v>
      </c>
      <c r="K188" t="e">
        <f t="shared" ca="1" si="40"/>
        <v>#N/A</v>
      </c>
      <c r="L188" t="e">
        <f t="shared" ca="1" si="41"/>
        <v>#N/A</v>
      </c>
      <c r="M188" s="42" t="e">
        <f t="shared" ca="1" si="42"/>
        <v>#REF!</v>
      </c>
      <c r="N188" s="5" t="e">
        <f t="shared" ca="1" si="52"/>
        <v>#N/A</v>
      </c>
      <c r="O188" s="5" t="e">
        <f t="shared" ca="1" si="53"/>
        <v>#N/A</v>
      </c>
      <c r="P188" s="41" t="e">
        <f ca="1">IF(OR(ISNA(A188),C188="Backstitch"),NA(),AVERAGEIF($C$4:$C188,"&gt;0")/100)</f>
        <v>#N/A</v>
      </c>
      <c r="Q188" s="41" t="e">
        <f t="shared" ca="1" si="43"/>
        <v>#N/A</v>
      </c>
      <c r="R188" s="43" t="e">
        <f t="shared" ca="1" si="44"/>
        <v>#N/A</v>
      </c>
      <c r="S188" s="44" t="e">
        <f t="shared" ca="1" si="45"/>
        <v>#N/A</v>
      </c>
      <c r="T188" s="5" t="e">
        <f t="shared" ca="1" si="46"/>
        <v>#N/A</v>
      </c>
      <c r="U188" s="5" t="e">
        <f t="shared" ca="1" si="47"/>
        <v>#N/A</v>
      </c>
    </row>
    <row r="189" spans="1:21">
      <c r="A189" s="6" t="e">
        <f t="shared" ca="1" si="37"/>
        <v>#N/A</v>
      </c>
      <c r="B189" s="39" t="e">
        <f t="shared" ca="1" si="36"/>
        <v>#N/A</v>
      </c>
      <c r="C189">
        <f t="array" aca="1" ref="C189" ca="1">IFERROR(INDEX(stitches, MATCH( 1, ($A189=dates)*(last_project=projects),0)),0)</f>
        <v>0</v>
      </c>
      <c r="D189" s="5" t="e">
        <f t="shared" ca="1" si="48"/>
        <v>#REF!</v>
      </c>
      <c r="E189" s="5" t="e">
        <f t="shared" ca="1" si="38"/>
        <v>#REF!</v>
      </c>
      <c r="F189" s="40" t="e">
        <f t="array" aca="1" ref="F189" ca="1">INDEX(hours,MATCH(1,($A189=dates)*(last_project=projects),0),0)</f>
        <v>#N/A</v>
      </c>
      <c r="G189" s="21" t="e">
        <f t="shared" ca="1" si="39"/>
        <v>#N/A</v>
      </c>
      <c r="H189" s="41" t="e">
        <f t="shared" ca="1" si="49"/>
        <v>#N/A</v>
      </c>
      <c r="I189" s="41" t="e">
        <f t="shared" ca="1" si="50"/>
        <v>#N/A</v>
      </c>
      <c r="J189" s="41" t="e">
        <f t="shared" ca="1" si="51"/>
        <v>#N/A</v>
      </c>
      <c r="K189" t="e">
        <f t="shared" ca="1" si="40"/>
        <v>#N/A</v>
      </c>
      <c r="L189" t="e">
        <f t="shared" ca="1" si="41"/>
        <v>#N/A</v>
      </c>
      <c r="M189" s="42" t="e">
        <f t="shared" ca="1" si="42"/>
        <v>#REF!</v>
      </c>
      <c r="N189" s="5" t="e">
        <f t="shared" ca="1" si="52"/>
        <v>#N/A</v>
      </c>
      <c r="O189" s="5" t="e">
        <f t="shared" ca="1" si="53"/>
        <v>#N/A</v>
      </c>
      <c r="P189" s="41" t="e">
        <f ca="1">IF(OR(ISNA(A189),C189="Backstitch"),NA(),AVERAGEIF($C$4:$C189,"&gt;0")/100)</f>
        <v>#N/A</v>
      </c>
      <c r="Q189" s="41" t="e">
        <f t="shared" ca="1" si="43"/>
        <v>#N/A</v>
      </c>
      <c r="R189" s="43" t="e">
        <f t="shared" ca="1" si="44"/>
        <v>#N/A</v>
      </c>
      <c r="S189" s="44" t="e">
        <f t="shared" ca="1" si="45"/>
        <v>#N/A</v>
      </c>
      <c r="T189" s="5" t="e">
        <f t="shared" ca="1" si="46"/>
        <v>#N/A</v>
      </c>
      <c r="U189" s="5" t="e">
        <f t="shared" ca="1" si="47"/>
        <v>#N/A</v>
      </c>
    </row>
    <row r="190" spans="1:21">
      <c r="A190" s="6" t="e">
        <f t="shared" ca="1" si="37"/>
        <v>#N/A</v>
      </c>
      <c r="B190" s="39" t="e">
        <f t="shared" ca="1" si="36"/>
        <v>#N/A</v>
      </c>
      <c r="C190">
        <f t="array" aca="1" ref="C190" ca="1">IFERROR(INDEX(stitches, MATCH( 1, ($A190=dates)*(last_project=projects),0)),0)</f>
        <v>0</v>
      </c>
      <c r="D190" s="5" t="e">
        <f t="shared" ca="1" si="48"/>
        <v>#REF!</v>
      </c>
      <c r="E190" s="5" t="e">
        <f t="shared" ca="1" si="38"/>
        <v>#REF!</v>
      </c>
      <c r="F190" s="40" t="e">
        <f t="array" aca="1" ref="F190" ca="1">INDEX(hours,MATCH(1,($A190=dates)*(last_project=projects),0),0)</f>
        <v>#N/A</v>
      </c>
      <c r="G190" s="21" t="e">
        <f t="shared" ca="1" si="39"/>
        <v>#N/A</v>
      </c>
      <c r="H190" s="41" t="e">
        <f t="shared" ca="1" si="49"/>
        <v>#N/A</v>
      </c>
      <c r="I190" s="41" t="e">
        <f t="shared" ca="1" si="50"/>
        <v>#N/A</v>
      </c>
      <c r="J190" s="41" t="e">
        <f t="shared" ca="1" si="51"/>
        <v>#N/A</v>
      </c>
      <c r="K190" t="e">
        <f t="shared" ca="1" si="40"/>
        <v>#N/A</v>
      </c>
      <c r="L190" t="e">
        <f t="shared" ca="1" si="41"/>
        <v>#N/A</v>
      </c>
      <c r="M190" s="42" t="e">
        <f t="shared" ca="1" si="42"/>
        <v>#REF!</v>
      </c>
      <c r="N190" s="5" t="e">
        <f t="shared" ca="1" si="52"/>
        <v>#N/A</v>
      </c>
      <c r="O190" s="5" t="e">
        <f t="shared" ca="1" si="53"/>
        <v>#N/A</v>
      </c>
      <c r="P190" s="41" t="e">
        <f ca="1">IF(OR(ISNA(A190),C190="Backstitch"),NA(),AVERAGEIF($C$4:$C190,"&gt;0")/100)</f>
        <v>#N/A</v>
      </c>
      <c r="Q190" s="41" t="e">
        <f t="shared" ca="1" si="43"/>
        <v>#N/A</v>
      </c>
      <c r="R190" s="43" t="e">
        <f t="shared" ca="1" si="44"/>
        <v>#N/A</v>
      </c>
      <c r="S190" s="44" t="e">
        <f t="shared" ca="1" si="45"/>
        <v>#N/A</v>
      </c>
      <c r="T190" s="5" t="e">
        <f t="shared" ca="1" si="46"/>
        <v>#N/A</v>
      </c>
      <c r="U190" s="5" t="e">
        <f t="shared" ca="1" si="47"/>
        <v>#N/A</v>
      </c>
    </row>
    <row r="191" spans="1:21">
      <c r="A191" s="6" t="e">
        <f t="shared" ca="1" si="37"/>
        <v>#N/A</v>
      </c>
      <c r="B191" s="39" t="e">
        <f t="shared" ca="1" si="36"/>
        <v>#N/A</v>
      </c>
      <c r="C191">
        <f t="array" aca="1" ref="C191" ca="1">IFERROR(INDEX(stitches, MATCH( 1, ($A191=dates)*(last_project=projects),0)),0)</f>
        <v>0</v>
      </c>
      <c r="D191" s="5" t="e">
        <f t="shared" ca="1" si="48"/>
        <v>#REF!</v>
      </c>
      <c r="E191" s="5" t="e">
        <f t="shared" ca="1" si="38"/>
        <v>#REF!</v>
      </c>
      <c r="F191" s="40" t="e">
        <f t="array" aca="1" ref="F191" ca="1">INDEX(hours,MATCH(1,($A191=dates)*(last_project=projects),0),0)</f>
        <v>#N/A</v>
      </c>
      <c r="G191" s="21" t="e">
        <f t="shared" ca="1" si="39"/>
        <v>#N/A</v>
      </c>
      <c r="H191" s="41" t="e">
        <f t="shared" ca="1" si="49"/>
        <v>#N/A</v>
      </c>
      <c r="I191" s="41" t="e">
        <f t="shared" ca="1" si="50"/>
        <v>#N/A</v>
      </c>
      <c r="J191" s="41" t="e">
        <f t="shared" ca="1" si="51"/>
        <v>#N/A</v>
      </c>
      <c r="K191" t="e">
        <f t="shared" ca="1" si="40"/>
        <v>#N/A</v>
      </c>
      <c r="L191" t="e">
        <f t="shared" ca="1" si="41"/>
        <v>#N/A</v>
      </c>
      <c r="M191" s="42" t="e">
        <f t="shared" ca="1" si="42"/>
        <v>#REF!</v>
      </c>
      <c r="N191" s="5" t="e">
        <f t="shared" ca="1" si="52"/>
        <v>#N/A</v>
      </c>
      <c r="O191" s="5" t="e">
        <f t="shared" ca="1" si="53"/>
        <v>#N/A</v>
      </c>
      <c r="P191" s="41" t="e">
        <f ca="1">IF(OR(ISNA(A191),C191="Backstitch"),NA(),AVERAGEIF($C$4:$C191,"&gt;0")/100)</f>
        <v>#N/A</v>
      </c>
      <c r="Q191" s="41" t="e">
        <f t="shared" ca="1" si="43"/>
        <v>#N/A</v>
      </c>
      <c r="R191" s="43" t="e">
        <f t="shared" ca="1" si="44"/>
        <v>#N/A</v>
      </c>
      <c r="S191" s="44" t="e">
        <f t="shared" ca="1" si="45"/>
        <v>#N/A</v>
      </c>
      <c r="T191" s="5" t="e">
        <f t="shared" ca="1" si="46"/>
        <v>#N/A</v>
      </c>
      <c r="U191" s="5" t="e">
        <f t="shared" ca="1" si="47"/>
        <v>#N/A</v>
      </c>
    </row>
    <row r="192" spans="1:21">
      <c r="A192" s="6" t="e">
        <f t="shared" ca="1" si="37"/>
        <v>#N/A</v>
      </c>
      <c r="B192" s="39" t="e">
        <f t="shared" ca="1" si="36"/>
        <v>#N/A</v>
      </c>
      <c r="C192">
        <f t="array" aca="1" ref="C192" ca="1">IFERROR(INDEX(stitches, MATCH( 1, ($A192=dates)*(last_project=projects),0)),0)</f>
        <v>0</v>
      </c>
      <c r="D192" s="5" t="e">
        <f t="shared" ca="1" si="48"/>
        <v>#REF!</v>
      </c>
      <c r="E192" s="5" t="e">
        <f t="shared" ca="1" si="38"/>
        <v>#REF!</v>
      </c>
      <c r="F192" s="40" t="e">
        <f t="array" aca="1" ref="F192" ca="1">INDEX(hours,MATCH(1,($A192=dates)*(last_project=projects),0),0)</f>
        <v>#N/A</v>
      </c>
      <c r="G192" s="21" t="e">
        <f t="shared" ca="1" si="39"/>
        <v>#N/A</v>
      </c>
      <c r="H192" s="41" t="e">
        <f t="shared" ca="1" si="49"/>
        <v>#N/A</v>
      </c>
      <c r="I192" s="41" t="e">
        <f t="shared" ca="1" si="50"/>
        <v>#N/A</v>
      </c>
      <c r="J192" s="41" t="e">
        <f t="shared" ca="1" si="51"/>
        <v>#N/A</v>
      </c>
      <c r="K192" t="e">
        <f t="shared" ca="1" si="40"/>
        <v>#N/A</v>
      </c>
      <c r="L192" t="e">
        <f t="shared" ca="1" si="41"/>
        <v>#N/A</v>
      </c>
      <c r="M192" s="42" t="e">
        <f t="shared" ca="1" si="42"/>
        <v>#REF!</v>
      </c>
      <c r="N192" s="5" t="e">
        <f t="shared" ca="1" si="52"/>
        <v>#N/A</v>
      </c>
      <c r="O192" s="5" t="e">
        <f t="shared" ca="1" si="53"/>
        <v>#N/A</v>
      </c>
      <c r="P192" s="41" t="e">
        <f ca="1">IF(OR(ISNA(A192),C192="Backstitch"),NA(),AVERAGEIF($C$4:$C192,"&gt;0")/100)</f>
        <v>#N/A</v>
      </c>
      <c r="Q192" s="41" t="e">
        <f t="shared" ca="1" si="43"/>
        <v>#N/A</v>
      </c>
      <c r="R192" s="43" t="e">
        <f t="shared" ca="1" si="44"/>
        <v>#N/A</v>
      </c>
      <c r="S192" s="44" t="e">
        <f t="shared" ca="1" si="45"/>
        <v>#N/A</v>
      </c>
      <c r="T192" s="5" t="e">
        <f t="shared" ca="1" si="46"/>
        <v>#N/A</v>
      </c>
      <c r="U192" s="5" t="e">
        <f t="shared" ca="1" si="47"/>
        <v>#N/A</v>
      </c>
    </row>
    <row r="193" spans="1:21">
      <c r="A193" s="6" t="e">
        <f t="shared" ca="1" si="37"/>
        <v>#N/A</v>
      </c>
      <c r="B193" s="39" t="e">
        <f t="shared" ca="1" si="36"/>
        <v>#N/A</v>
      </c>
      <c r="C193">
        <f t="array" aca="1" ref="C193" ca="1">IFERROR(INDEX(stitches, MATCH( 1, ($A193=dates)*(last_project=projects),0)),0)</f>
        <v>0</v>
      </c>
      <c r="D193" s="5" t="e">
        <f t="shared" ca="1" si="48"/>
        <v>#REF!</v>
      </c>
      <c r="E193" s="5" t="e">
        <f t="shared" ca="1" si="38"/>
        <v>#REF!</v>
      </c>
      <c r="F193" s="40" t="e">
        <f t="array" aca="1" ref="F193" ca="1">INDEX(hours,MATCH(1,($A193=dates)*(last_project=projects),0),0)</f>
        <v>#N/A</v>
      </c>
      <c r="G193" s="21" t="e">
        <f t="shared" ca="1" si="39"/>
        <v>#N/A</v>
      </c>
      <c r="H193" s="41" t="e">
        <f t="shared" ca="1" si="49"/>
        <v>#N/A</v>
      </c>
      <c r="I193" s="41" t="e">
        <f t="shared" ca="1" si="50"/>
        <v>#N/A</v>
      </c>
      <c r="J193" s="41" t="e">
        <f t="shared" ca="1" si="51"/>
        <v>#N/A</v>
      </c>
      <c r="K193" t="e">
        <f t="shared" ca="1" si="40"/>
        <v>#N/A</v>
      </c>
      <c r="L193" t="e">
        <f t="shared" ca="1" si="41"/>
        <v>#N/A</v>
      </c>
      <c r="M193" s="42" t="e">
        <f t="shared" ca="1" si="42"/>
        <v>#REF!</v>
      </c>
      <c r="N193" s="5" t="e">
        <f t="shared" ca="1" si="52"/>
        <v>#N/A</v>
      </c>
      <c r="O193" s="5" t="e">
        <f t="shared" ca="1" si="53"/>
        <v>#N/A</v>
      </c>
      <c r="P193" s="41" t="e">
        <f ca="1">IF(OR(ISNA(A193),C193="Backstitch"),NA(),AVERAGEIF($C$4:$C193,"&gt;0")/100)</f>
        <v>#N/A</v>
      </c>
      <c r="Q193" s="41" t="e">
        <f t="shared" ca="1" si="43"/>
        <v>#N/A</v>
      </c>
      <c r="R193" s="43" t="e">
        <f t="shared" ca="1" si="44"/>
        <v>#N/A</v>
      </c>
      <c r="S193" s="44" t="e">
        <f t="shared" ca="1" si="45"/>
        <v>#N/A</v>
      </c>
      <c r="T193" s="5" t="e">
        <f t="shared" ca="1" si="46"/>
        <v>#N/A</v>
      </c>
      <c r="U193" s="5" t="e">
        <f t="shared" ca="1" si="47"/>
        <v>#N/A</v>
      </c>
    </row>
    <row r="194" spans="1:21">
      <c r="A194" s="6" t="e">
        <f t="shared" ca="1" si="37"/>
        <v>#N/A</v>
      </c>
      <c r="B194" s="39" t="e">
        <f t="shared" ca="1" si="36"/>
        <v>#N/A</v>
      </c>
      <c r="C194">
        <f t="array" aca="1" ref="C194" ca="1">IFERROR(INDEX(stitches, MATCH( 1, ($A194=dates)*(last_project=projects),0)),0)</f>
        <v>0</v>
      </c>
      <c r="D194" s="5" t="e">
        <f t="shared" ca="1" si="48"/>
        <v>#REF!</v>
      </c>
      <c r="E194" s="5" t="e">
        <f t="shared" ca="1" si="38"/>
        <v>#REF!</v>
      </c>
      <c r="F194" s="40" t="e">
        <f t="array" aca="1" ref="F194" ca="1">INDEX(hours,MATCH(1,($A194=dates)*(last_project=projects),0),0)</f>
        <v>#N/A</v>
      </c>
      <c r="G194" s="21" t="e">
        <f t="shared" ca="1" si="39"/>
        <v>#N/A</v>
      </c>
      <c r="H194" s="41" t="e">
        <f t="shared" ca="1" si="49"/>
        <v>#N/A</v>
      </c>
      <c r="I194" s="41" t="e">
        <f t="shared" ca="1" si="50"/>
        <v>#N/A</v>
      </c>
      <c r="J194" s="41" t="e">
        <f t="shared" ca="1" si="51"/>
        <v>#N/A</v>
      </c>
      <c r="K194" t="e">
        <f t="shared" ca="1" si="40"/>
        <v>#N/A</v>
      </c>
      <c r="L194" t="e">
        <f t="shared" ca="1" si="41"/>
        <v>#N/A</v>
      </c>
      <c r="M194" s="42" t="e">
        <f t="shared" ca="1" si="42"/>
        <v>#REF!</v>
      </c>
      <c r="N194" s="5" t="e">
        <f t="shared" ca="1" si="52"/>
        <v>#N/A</v>
      </c>
      <c r="O194" s="5" t="e">
        <f t="shared" ca="1" si="53"/>
        <v>#N/A</v>
      </c>
      <c r="P194" s="41" t="e">
        <f ca="1">IF(OR(ISNA(A194),C194="Backstitch"),NA(),AVERAGEIF($C$4:$C194,"&gt;0")/100)</f>
        <v>#N/A</v>
      </c>
      <c r="Q194" s="41" t="e">
        <f t="shared" ca="1" si="43"/>
        <v>#N/A</v>
      </c>
      <c r="R194" s="43" t="e">
        <f t="shared" ca="1" si="44"/>
        <v>#N/A</v>
      </c>
      <c r="S194" s="44" t="e">
        <f t="shared" ca="1" si="45"/>
        <v>#N/A</v>
      </c>
      <c r="T194" s="5" t="e">
        <f t="shared" ca="1" si="46"/>
        <v>#N/A</v>
      </c>
      <c r="U194" s="5" t="e">
        <f t="shared" ca="1" si="47"/>
        <v>#N/A</v>
      </c>
    </row>
    <row r="195" spans="1:21">
      <c r="A195" s="6" t="e">
        <f t="shared" ca="1" si="37"/>
        <v>#N/A</v>
      </c>
      <c r="B195" s="39" t="e">
        <f t="shared" ref="B195:B258" ca="1" si="54">TEXT(A195,"ddd")</f>
        <v>#N/A</v>
      </c>
      <c r="C195">
        <f t="array" aca="1" ref="C195" ca="1">IFERROR(INDEX(stitches, MATCH( 1, ($A195=dates)*(last_project=projects),0)),0)</f>
        <v>0</v>
      </c>
      <c r="D195" s="5" t="e">
        <f t="shared" ca="1" si="48"/>
        <v>#REF!</v>
      </c>
      <c r="E195" s="5" t="e">
        <f t="shared" ca="1" si="38"/>
        <v>#REF!</v>
      </c>
      <c r="F195" s="40" t="e">
        <f t="array" aca="1" ref="F195" ca="1">INDEX(hours,MATCH(1,($A195=dates)*(last_project=projects),0),0)</f>
        <v>#N/A</v>
      </c>
      <c r="G195" s="21" t="e">
        <f t="shared" ca="1" si="39"/>
        <v>#N/A</v>
      </c>
      <c r="H195" s="41" t="e">
        <f t="shared" ca="1" si="49"/>
        <v>#N/A</v>
      </c>
      <c r="I195" s="41" t="e">
        <f t="shared" ca="1" si="50"/>
        <v>#N/A</v>
      </c>
      <c r="J195" s="41" t="e">
        <f t="shared" ca="1" si="51"/>
        <v>#N/A</v>
      </c>
      <c r="K195" t="e">
        <f t="shared" ca="1" si="40"/>
        <v>#N/A</v>
      </c>
      <c r="L195" t="e">
        <f t="shared" ca="1" si="41"/>
        <v>#N/A</v>
      </c>
      <c r="M195" s="42" t="e">
        <f t="shared" ca="1" si="42"/>
        <v>#REF!</v>
      </c>
      <c r="N195" s="5" t="e">
        <f t="shared" ca="1" si="52"/>
        <v>#N/A</v>
      </c>
      <c r="O195" s="5" t="e">
        <f t="shared" ca="1" si="53"/>
        <v>#N/A</v>
      </c>
      <c r="P195" s="41" t="e">
        <f ca="1">IF(OR(ISNA(A195),C195="Backstitch"),NA(),AVERAGEIF($C$4:$C195,"&gt;0")/100)</f>
        <v>#N/A</v>
      </c>
      <c r="Q195" s="41" t="e">
        <f t="shared" ca="1" si="43"/>
        <v>#N/A</v>
      </c>
      <c r="R195" s="43" t="e">
        <f t="shared" ca="1" si="44"/>
        <v>#N/A</v>
      </c>
      <c r="S195" s="44" t="e">
        <f t="shared" ca="1" si="45"/>
        <v>#N/A</v>
      </c>
      <c r="T195" s="5" t="e">
        <f t="shared" ca="1" si="46"/>
        <v>#N/A</v>
      </c>
      <c r="U195" s="5" t="e">
        <f t="shared" ca="1" si="47"/>
        <v>#N/A</v>
      </c>
    </row>
    <row r="196" spans="1:21">
      <c r="A196" s="6" t="e">
        <f t="shared" ref="A196:A259" ca="1" si="55">IF(A195+1&lt;=last_stitching_log_date,A195+1,NA())</f>
        <v>#N/A</v>
      </c>
      <c r="B196" s="39" t="e">
        <f t="shared" ca="1" si="54"/>
        <v>#N/A</v>
      </c>
      <c r="C196">
        <f t="array" aca="1" ref="C196" ca="1">IFERROR(INDEX(stitches, MATCH( 1, ($A196=dates)*(last_project=projects),0)),0)</f>
        <v>0</v>
      </c>
      <c r="D196" s="5" t="e">
        <f t="shared" ca="1" si="48"/>
        <v>#REF!</v>
      </c>
      <c r="E196" s="5" t="e">
        <f t="shared" ref="E196:E259" ca="1" si="56">IF(C196="Backstitch",E195,IF(ISNA(D196),NA(),E195-C196))</f>
        <v>#REF!</v>
      </c>
      <c r="F196" s="40" t="e">
        <f t="array" aca="1" ref="F196" ca="1">INDEX(hours,MATCH(1,($A196=dates)*(last_project=projects),0),0)</f>
        <v>#N/A</v>
      </c>
      <c r="G196" s="21" t="e">
        <f t="shared" ref="G196:G259" ca="1" si="57">IF(AND(C196&lt;&gt;0,F196&lt;&gt;0),C196/(F196*1440),NA())</f>
        <v>#N/A</v>
      </c>
      <c r="H196" s="41" t="e">
        <f t="shared" ca="1" si="49"/>
        <v>#N/A</v>
      </c>
      <c r="I196" s="41" t="e">
        <f t="shared" ca="1" si="50"/>
        <v>#N/A</v>
      </c>
      <c r="J196" s="41" t="e">
        <f t="shared" ca="1" si="51"/>
        <v>#N/A</v>
      </c>
      <c r="K196" t="e">
        <f t="shared" ref="K196:K259" ca="1" si="58">IF(INDEX(projects,MATCH($A196,dates,0))=last_project,IF(ISNUMBER(INDEX(pages,MATCH($A196,dates,0))),INDEX(pages,MATCH($A196,dates,0)),0),0)</f>
        <v>#N/A</v>
      </c>
      <c r="L196" t="e">
        <f t="shared" ref="L196:L259" ca="1" si="59">L195+K196</f>
        <v>#N/A</v>
      </c>
      <c r="M196" s="42" t="e">
        <f t="shared" ref="M196:M259" ca="1" si="60">$M$3-L196</f>
        <v>#REF!</v>
      </c>
      <c r="N196" s="5" t="e">
        <f t="shared" ca="1" si="52"/>
        <v>#N/A</v>
      </c>
      <c r="O196" s="5" t="e">
        <f t="shared" ca="1" si="53"/>
        <v>#N/A</v>
      </c>
      <c r="P196" s="41" t="e">
        <f ca="1">IF(OR(ISNA(A196),C196="Backstitch"),NA(),AVERAGEIF($C$4:$C196,"&gt;0")/100)</f>
        <v>#N/A</v>
      </c>
      <c r="Q196" s="41" t="e">
        <f t="shared" ref="Q196:Q259" ca="1" si="61">IF(OR(ISNA(A196),C196="Backstitch"),NA(),$J196/P196)</f>
        <v>#N/A</v>
      </c>
      <c r="R196" s="43" t="e">
        <f t="shared" ref="R196:R259" ca="1" si="62">IF(OR(ISNA(A196),C196="Backstitch"),NA(),$A196+Q196)</f>
        <v>#N/A</v>
      </c>
      <c r="S196" s="44" t="e">
        <f t="shared" ref="S196:S259" ca="1" si="63">IF(OR(ISNA(A196),C196="Backstitch",S195=1),NA(),D196/project_total_stitches)</f>
        <v>#N/A</v>
      </c>
      <c r="T196" s="5" t="e">
        <f t="shared" ref="T196:T259" ca="1" si="64">IF(ISNA(A196),NA(),IF(OR(C196&gt;0,C196="Backstitch"),T195+1,0))</f>
        <v>#N/A</v>
      </c>
      <c r="U196" s="5" t="e">
        <f t="shared" ref="U196:U259" ca="1" si="65">IF(ISNA(A196),NA(),IF(C196=0,U195+1,0))</f>
        <v>#N/A</v>
      </c>
    </row>
    <row r="197" spans="1:21">
      <c r="A197" s="6" t="e">
        <f t="shared" ca="1" si="55"/>
        <v>#N/A</v>
      </c>
      <c r="B197" s="39" t="e">
        <f t="shared" ca="1" si="54"/>
        <v>#N/A</v>
      </c>
      <c r="C197">
        <f t="array" aca="1" ref="C197" ca="1">IFERROR(INDEX(stitches, MATCH( 1, ($A197=dates)*(last_project=projects),0)),0)</f>
        <v>0</v>
      </c>
      <c r="D197" s="5" t="e">
        <f t="shared" ref="D197:D260" ca="1" si="66">IF(OR(ISNA(A197),C197="Backstitch",D196=$E$3),NA(),D196+C197)</f>
        <v>#REF!</v>
      </c>
      <c r="E197" s="5" t="e">
        <f t="shared" ca="1" si="56"/>
        <v>#REF!</v>
      </c>
      <c r="F197" s="40" t="e">
        <f t="array" aca="1" ref="F197" ca="1">INDEX(hours,MATCH(1,($A197=dates)*(last_project=projects),0),0)</f>
        <v>#N/A</v>
      </c>
      <c r="G197" s="21" t="e">
        <f t="shared" ca="1" si="57"/>
        <v>#N/A</v>
      </c>
      <c r="H197" s="41" t="e">
        <f t="shared" ref="H197:H260" ca="1" si="67">IF(OR(ISNA(A197),C197="Backstitch",C197="Bead"),NA(),C197/100)</f>
        <v>#N/A</v>
      </c>
      <c r="I197" s="41" t="e">
        <f t="shared" ref="I197:I260" ca="1" si="68">IF(OR(ISNA(A197),C197="Backstitch"),NA(),I196+H197)</f>
        <v>#N/A</v>
      </c>
      <c r="J197" s="41" t="e">
        <f t="shared" ref="J197:J260" ca="1" si="69">IF(OR(ISNA(A197),C197="Backstitch"),NA(),J196-H197)</f>
        <v>#N/A</v>
      </c>
      <c r="K197" t="e">
        <f t="shared" ca="1" si="58"/>
        <v>#N/A</v>
      </c>
      <c r="L197" t="e">
        <f t="shared" ca="1" si="59"/>
        <v>#N/A</v>
      </c>
      <c r="M197" s="42" t="e">
        <f t="shared" ca="1" si="60"/>
        <v>#REF!</v>
      </c>
      <c r="N197" s="5" t="e">
        <f t="shared" ref="N197:N260" ca="1" si="70">IF(ISNA(A197),NA(),N196+1)</f>
        <v>#N/A</v>
      </c>
      <c r="O197" s="5" t="e">
        <f t="shared" ref="O197:O260" ca="1" si="71">IF(ISNA(A197),NA(),IF(OR(C197&gt;0,C197="Backstitch"),O196+1,O196))</f>
        <v>#N/A</v>
      </c>
      <c r="P197" s="41" t="e">
        <f ca="1">IF(OR(ISNA(A197),C197="Backstitch"),NA(),AVERAGEIF($C$4:$C197,"&gt;0")/100)</f>
        <v>#N/A</v>
      </c>
      <c r="Q197" s="41" t="e">
        <f t="shared" ca="1" si="61"/>
        <v>#N/A</v>
      </c>
      <c r="R197" s="43" t="e">
        <f t="shared" ca="1" si="62"/>
        <v>#N/A</v>
      </c>
      <c r="S197" s="44" t="e">
        <f t="shared" ca="1" si="63"/>
        <v>#N/A</v>
      </c>
      <c r="T197" s="5" t="e">
        <f t="shared" ca="1" si="64"/>
        <v>#N/A</v>
      </c>
      <c r="U197" s="5" t="e">
        <f t="shared" ca="1" si="65"/>
        <v>#N/A</v>
      </c>
    </row>
    <row r="198" spans="1:21">
      <c r="A198" s="6" t="e">
        <f t="shared" ca="1" si="55"/>
        <v>#N/A</v>
      </c>
      <c r="B198" s="39" t="e">
        <f t="shared" ca="1" si="54"/>
        <v>#N/A</v>
      </c>
      <c r="C198">
        <f t="array" aca="1" ref="C198" ca="1">IFERROR(INDEX(stitches, MATCH( 1, ($A198=dates)*(last_project=projects),0)),0)</f>
        <v>0</v>
      </c>
      <c r="D198" s="5" t="e">
        <f t="shared" ca="1" si="66"/>
        <v>#REF!</v>
      </c>
      <c r="E198" s="5" t="e">
        <f t="shared" ca="1" si="56"/>
        <v>#REF!</v>
      </c>
      <c r="F198" s="40" t="e">
        <f t="array" aca="1" ref="F198" ca="1">INDEX(hours,MATCH(1,($A198=dates)*(last_project=projects),0),0)</f>
        <v>#N/A</v>
      </c>
      <c r="G198" s="21" t="e">
        <f t="shared" ca="1" si="57"/>
        <v>#N/A</v>
      </c>
      <c r="H198" s="41" t="e">
        <f t="shared" ca="1" si="67"/>
        <v>#N/A</v>
      </c>
      <c r="I198" s="41" t="e">
        <f t="shared" ca="1" si="68"/>
        <v>#N/A</v>
      </c>
      <c r="J198" s="41" t="e">
        <f t="shared" ca="1" si="69"/>
        <v>#N/A</v>
      </c>
      <c r="K198" t="e">
        <f t="shared" ca="1" si="58"/>
        <v>#N/A</v>
      </c>
      <c r="L198" t="e">
        <f t="shared" ca="1" si="59"/>
        <v>#N/A</v>
      </c>
      <c r="M198" s="42" t="e">
        <f t="shared" ca="1" si="60"/>
        <v>#REF!</v>
      </c>
      <c r="N198" s="5" t="e">
        <f t="shared" ca="1" si="70"/>
        <v>#N/A</v>
      </c>
      <c r="O198" s="5" t="e">
        <f t="shared" ca="1" si="71"/>
        <v>#N/A</v>
      </c>
      <c r="P198" s="41" t="e">
        <f ca="1">IF(OR(ISNA(A198),C198="Backstitch"),NA(),AVERAGEIF($C$4:$C198,"&gt;0")/100)</f>
        <v>#N/A</v>
      </c>
      <c r="Q198" s="41" t="e">
        <f t="shared" ca="1" si="61"/>
        <v>#N/A</v>
      </c>
      <c r="R198" s="43" t="e">
        <f t="shared" ca="1" si="62"/>
        <v>#N/A</v>
      </c>
      <c r="S198" s="44" t="e">
        <f t="shared" ca="1" si="63"/>
        <v>#N/A</v>
      </c>
      <c r="T198" s="5" t="e">
        <f t="shared" ca="1" si="64"/>
        <v>#N/A</v>
      </c>
      <c r="U198" s="5" t="e">
        <f t="shared" ca="1" si="65"/>
        <v>#N/A</v>
      </c>
    </row>
    <row r="199" spans="1:21">
      <c r="A199" s="6" t="e">
        <f t="shared" ca="1" si="55"/>
        <v>#N/A</v>
      </c>
      <c r="B199" s="39" t="e">
        <f t="shared" ca="1" si="54"/>
        <v>#N/A</v>
      </c>
      <c r="C199">
        <f t="array" aca="1" ref="C199" ca="1">IFERROR(INDEX(stitches, MATCH( 1, ($A199=dates)*(last_project=projects),0)),0)</f>
        <v>0</v>
      </c>
      <c r="D199" s="5" t="e">
        <f t="shared" ca="1" si="66"/>
        <v>#REF!</v>
      </c>
      <c r="E199" s="5" t="e">
        <f t="shared" ca="1" si="56"/>
        <v>#REF!</v>
      </c>
      <c r="F199" s="40" t="e">
        <f t="array" aca="1" ref="F199" ca="1">INDEX(hours,MATCH(1,($A199=dates)*(last_project=projects),0),0)</f>
        <v>#N/A</v>
      </c>
      <c r="G199" s="21" t="e">
        <f t="shared" ca="1" si="57"/>
        <v>#N/A</v>
      </c>
      <c r="H199" s="41" t="e">
        <f t="shared" ca="1" si="67"/>
        <v>#N/A</v>
      </c>
      <c r="I199" s="41" t="e">
        <f t="shared" ca="1" si="68"/>
        <v>#N/A</v>
      </c>
      <c r="J199" s="41" t="e">
        <f t="shared" ca="1" si="69"/>
        <v>#N/A</v>
      </c>
      <c r="K199" t="e">
        <f t="shared" ca="1" si="58"/>
        <v>#N/A</v>
      </c>
      <c r="L199" t="e">
        <f t="shared" ca="1" si="59"/>
        <v>#N/A</v>
      </c>
      <c r="M199" s="42" t="e">
        <f t="shared" ca="1" si="60"/>
        <v>#REF!</v>
      </c>
      <c r="N199" s="5" t="e">
        <f t="shared" ca="1" si="70"/>
        <v>#N/A</v>
      </c>
      <c r="O199" s="5" t="e">
        <f t="shared" ca="1" si="71"/>
        <v>#N/A</v>
      </c>
      <c r="P199" s="41" t="e">
        <f ca="1">IF(OR(ISNA(A199),C199="Backstitch"),NA(),AVERAGEIF($C$4:$C199,"&gt;0")/100)</f>
        <v>#N/A</v>
      </c>
      <c r="Q199" s="41" t="e">
        <f t="shared" ca="1" si="61"/>
        <v>#N/A</v>
      </c>
      <c r="R199" s="43" t="e">
        <f t="shared" ca="1" si="62"/>
        <v>#N/A</v>
      </c>
      <c r="S199" s="44" t="e">
        <f t="shared" ca="1" si="63"/>
        <v>#N/A</v>
      </c>
      <c r="T199" s="5" t="e">
        <f t="shared" ca="1" si="64"/>
        <v>#N/A</v>
      </c>
      <c r="U199" s="5" t="e">
        <f t="shared" ca="1" si="65"/>
        <v>#N/A</v>
      </c>
    </row>
    <row r="200" spans="1:21">
      <c r="A200" s="6" t="e">
        <f t="shared" ca="1" si="55"/>
        <v>#N/A</v>
      </c>
      <c r="B200" s="39" t="e">
        <f t="shared" ca="1" si="54"/>
        <v>#N/A</v>
      </c>
      <c r="C200">
        <f t="array" aca="1" ref="C200" ca="1">IFERROR(INDEX(stitches, MATCH( 1, ($A200=dates)*(last_project=projects),0)),0)</f>
        <v>0</v>
      </c>
      <c r="D200" s="5" t="e">
        <f t="shared" ca="1" si="66"/>
        <v>#REF!</v>
      </c>
      <c r="E200" s="5" t="e">
        <f t="shared" ca="1" si="56"/>
        <v>#REF!</v>
      </c>
      <c r="F200" s="40" t="e">
        <f t="array" aca="1" ref="F200" ca="1">INDEX(hours,MATCH(1,($A200=dates)*(last_project=projects),0),0)</f>
        <v>#N/A</v>
      </c>
      <c r="G200" s="21" t="e">
        <f t="shared" ca="1" si="57"/>
        <v>#N/A</v>
      </c>
      <c r="H200" s="41" t="e">
        <f t="shared" ca="1" si="67"/>
        <v>#N/A</v>
      </c>
      <c r="I200" s="41" t="e">
        <f t="shared" ca="1" si="68"/>
        <v>#N/A</v>
      </c>
      <c r="J200" s="41" t="e">
        <f t="shared" ca="1" si="69"/>
        <v>#N/A</v>
      </c>
      <c r="K200" t="e">
        <f t="shared" ca="1" si="58"/>
        <v>#N/A</v>
      </c>
      <c r="L200" t="e">
        <f t="shared" ca="1" si="59"/>
        <v>#N/A</v>
      </c>
      <c r="M200" s="42" t="e">
        <f t="shared" ca="1" si="60"/>
        <v>#REF!</v>
      </c>
      <c r="N200" s="5" t="e">
        <f t="shared" ca="1" si="70"/>
        <v>#N/A</v>
      </c>
      <c r="O200" s="5" t="e">
        <f t="shared" ca="1" si="71"/>
        <v>#N/A</v>
      </c>
      <c r="P200" s="41" t="e">
        <f ca="1">IF(OR(ISNA(A200),C200="Backstitch"),NA(),AVERAGEIF($C$4:$C200,"&gt;0")/100)</f>
        <v>#N/A</v>
      </c>
      <c r="Q200" s="41" t="e">
        <f t="shared" ca="1" si="61"/>
        <v>#N/A</v>
      </c>
      <c r="R200" s="43" t="e">
        <f t="shared" ca="1" si="62"/>
        <v>#N/A</v>
      </c>
      <c r="S200" s="44" t="e">
        <f t="shared" ca="1" si="63"/>
        <v>#N/A</v>
      </c>
      <c r="T200" s="5" t="e">
        <f t="shared" ca="1" si="64"/>
        <v>#N/A</v>
      </c>
      <c r="U200" s="5" t="e">
        <f t="shared" ca="1" si="65"/>
        <v>#N/A</v>
      </c>
    </row>
    <row r="201" spans="1:21">
      <c r="A201" s="6" t="e">
        <f t="shared" ca="1" si="55"/>
        <v>#N/A</v>
      </c>
      <c r="B201" s="39" t="e">
        <f t="shared" ca="1" si="54"/>
        <v>#N/A</v>
      </c>
      <c r="C201">
        <f t="array" aca="1" ref="C201" ca="1">IFERROR(INDEX(stitches, MATCH( 1, ($A201=dates)*(last_project=projects),0)),0)</f>
        <v>0</v>
      </c>
      <c r="D201" s="5" t="e">
        <f t="shared" ca="1" si="66"/>
        <v>#REF!</v>
      </c>
      <c r="E201" s="5" t="e">
        <f t="shared" ca="1" si="56"/>
        <v>#REF!</v>
      </c>
      <c r="F201" s="40" t="e">
        <f t="array" aca="1" ref="F201" ca="1">INDEX(hours,MATCH(1,($A201=dates)*(last_project=projects),0),0)</f>
        <v>#N/A</v>
      </c>
      <c r="G201" s="21" t="e">
        <f t="shared" ca="1" si="57"/>
        <v>#N/A</v>
      </c>
      <c r="H201" s="41" t="e">
        <f t="shared" ca="1" si="67"/>
        <v>#N/A</v>
      </c>
      <c r="I201" s="41" t="e">
        <f t="shared" ca="1" si="68"/>
        <v>#N/A</v>
      </c>
      <c r="J201" s="41" t="e">
        <f t="shared" ca="1" si="69"/>
        <v>#N/A</v>
      </c>
      <c r="K201" t="e">
        <f t="shared" ca="1" si="58"/>
        <v>#N/A</v>
      </c>
      <c r="L201" t="e">
        <f t="shared" ca="1" si="59"/>
        <v>#N/A</v>
      </c>
      <c r="M201" s="42" t="e">
        <f t="shared" ca="1" si="60"/>
        <v>#REF!</v>
      </c>
      <c r="N201" s="5" t="e">
        <f t="shared" ca="1" si="70"/>
        <v>#N/A</v>
      </c>
      <c r="O201" s="5" t="e">
        <f t="shared" ca="1" si="71"/>
        <v>#N/A</v>
      </c>
      <c r="P201" s="41" t="e">
        <f ca="1">IF(OR(ISNA(A201),C201="Backstitch"),NA(),AVERAGEIF($C$4:$C201,"&gt;0")/100)</f>
        <v>#N/A</v>
      </c>
      <c r="Q201" s="41" t="e">
        <f t="shared" ca="1" si="61"/>
        <v>#N/A</v>
      </c>
      <c r="R201" s="43" t="e">
        <f t="shared" ca="1" si="62"/>
        <v>#N/A</v>
      </c>
      <c r="S201" s="44" t="e">
        <f t="shared" ca="1" si="63"/>
        <v>#N/A</v>
      </c>
      <c r="T201" s="5" t="e">
        <f t="shared" ca="1" si="64"/>
        <v>#N/A</v>
      </c>
      <c r="U201" s="5" t="e">
        <f t="shared" ca="1" si="65"/>
        <v>#N/A</v>
      </c>
    </row>
    <row r="202" spans="1:21">
      <c r="A202" s="6" t="e">
        <f t="shared" ca="1" si="55"/>
        <v>#N/A</v>
      </c>
      <c r="B202" s="39" t="e">
        <f t="shared" ca="1" si="54"/>
        <v>#N/A</v>
      </c>
      <c r="C202">
        <f t="array" aca="1" ref="C202" ca="1">IFERROR(INDEX(stitches, MATCH( 1, ($A202=dates)*(last_project=projects),0)),0)</f>
        <v>0</v>
      </c>
      <c r="D202" s="5" t="e">
        <f t="shared" ca="1" si="66"/>
        <v>#REF!</v>
      </c>
      <c r="E202" s="5" t="e">
        <f t="shared" ca="1" si="56"/>
        <v>#REF!</v>
      </c>
      <c r="F202" s="40" t="e">
        <f t="array" aca="1" ref="F202" ca="1">INDEX(hours,MATCH(1,($A202=dates)*(last_project=projects),0),0)</f>
        <v>#N/A</v>
      </c>
      <c r="G202" s="21" t="e">
        <f t="shared" ca="1" si="57"/>
        <v>#N/A</v>
      </c>
      <c r="H202" s="41" t="e">
        <f t="shared" ca="1" si="67"/>
        <v>#N/A</v>
      </c>
      <c r="I202" s="41" t="e">
        <f t="shared" ca="1" si="68"/>
        <v>#N/A</v>
      </c>
      <c r="J202" s="41" t="e">
        <f t="shared" ca="1" si="69"/>
        <v>#N/A</v>
      </c>
      <c r="K202" t="e">
        <f t="shared" ca="1" si="58"/>
        <v>#N/A</v>
      </c>
      <c r="L202" t="e">
        <f t="shared" ca="1" si="59"/>
        <v>#N/A</v>
      </c>
      <c r="M202" s="42" t="e">
        <f t="shared" ca="1" si="60"/>
        <v>#REF!</v>
      </c>
      <c r="N202" s="5" t="e">
        <f t="shared" ca="1" si="70"/>
        <v>#N/A</v>
      </c>
      <c r="O202" s="5" t="e">
        <f t="shared" ca="1" si="71"/>
        <v>#N/A</v>
      </c>
      <c r="P202" s="41" t="e">
        <f ca="1">IF(OR(ISNA(A202),C202="Backstitch"),NA(),AVERAGEIF($C$4:$C202,"&gt;0")/100)</f>
        <v>#N/A</v>
      </c>
      <c r="Q202" s="41" t="e">
        <f t="shared" ca="1" si="61"/>
        <v>#N/A</v>
      </c>
      <c r="R202" s="43" t="e">
        <f t="shared" ca="1" si="62"/>
        <v>#N/A</v>
      </c>
      <c r="S202" s="44" t="e">
        <f t="shared" ca="1" si="63"/>
        <v>#N/A</v>
      </c>
      <c r="T202" s="5" t="e">
        <f t="shared" ca="1" si="64"/>
        <v>#N/A</v>
      </c>
      <c r="U202" s="5" t="e">
        <f t="shared" ca="1" si="65"/>
        <v>#N/A</v>
      </c>
    </row>
    <row r="203" spans="1:21">
      <c r="A203" s="6" t="e">
        <f t="shared" ca="1" si="55"/>
        <v>#N/A</v>
      </c>
      <c r="B203" s="39" t="e">
        <f t="shared" ca="1" si="54"/>
        <v>#N/A</v>
      </c>
      <c r="C203">
        <f t="array" aca="1" ref="C203" ca="1">IFERROR(INDEX(stitches, MATCH( 1, ($A203=dates)*(last_project=projects),0)),0)</f>
        <v>0</v>
      </c>
      <c r="D203" s="5" t="e">
        <f t="shared" ca="1" si="66"/>
        <v>#REF!</v>
      </c>
      <c r="E203" s="5" t="e">
        <f t="shared" ca="1" si="56"/>
        <v>#REF!</v>
      </c>
      <c r="F203" s="40" t="e">
        <f t="array" aca="1" ref="F203" ca="1">INDEX(hours,MATCH(1,($A203=dates)*(last_project=projects),0),0)</f>
        <v>#N/A</v>
      </c>
      <c r="G203" s="21" t="e">
        <f t="shared" ca="1" si="57"/>
        <v>#N/A</v>
      </c>
      <c r="H203" s="41" t="e">
        <f t="shared" ca="1" si="67"/>
        <v>#N/A</v>
      </c>
      <c r="I203" s="41" t="e">
        <f t="shared" ca="1" si="68"/>
        <v>#N/A</v>
      </c>
      <c r="J203" s="41" t="e">
        <f t="shared" ca="1" si="69"/>
        <v>#N/A</v>
      </c>
      <c r="K203" t="e">
        <f t="shared" ca="1" si="58"/>
        <v>#N/A</v>
      </c>
      <c r="L203" t="e">
        <f t="shared" ca="1" si="59"/>
        <v>#N/A</v>
      </c>
      <c r="M203" s="42" t="e">
        <f t="shared" ca="1" si="60"/>
        <v>#REF!</v>
      </c>
      <c r="N203" s="5" t="e">
        <f t="shared" ca="1" si="70"/>
        <v>#N/A</v>
      </c>
      <c r="O203" s="5" t="e">
        <f t="shared" ca="1" si="71"/>
        <v>#N/A</v>
      </c>
      <c r="P203" s="41" t="e">
        <f ca="1">IF(OR(ISNA(A203),C203="Backstitch"),NA(),AVERAGEIF($C$4:$C203,"&gt;0")/100)</f>
        <v>#N/A</v>
      </c>
      <c r="Q203" s="41" t="e">
        <f t="shared" ca="1" si="61"/>
        <v>#N/A</v>
      </c>
      <c r="R203" s="43" t="e">
        <f t="shared" ca="1" si="62"/>
        <v>#N/A</v>
      </c>
      <c r="S203" s="44" t="e">
        <f t="shared" ca="1" si="63"/>
        <v>#N/A</v>
      </c>
      <c r="T203" s="5" t="e">
        <f t="shared" ca="1" si="64"/>
        <v>#N/A</v>
      </c>
      <c r="U203" s="5" t="e">
        <f t="shared" ca="1" si="65"/>
        <v>#N/A</v>
      </c>
    </row>
    <row r="204" spans="1:21">
      <c r="A204" s="6" t="e">
        <f t="shared" ca="1" si="55"/>
        <v>#N/A</v>
      </c>
      <c r="B204" s="39" t="e">
        <f t="shared" ca="1" si="54"/>
        <v>#N/A</v>
      </c>
      <c r="C204">
        <f t="array" aca="1" ref="C204" ca="1">IFERROR(INDEX(stitches, MATCH( 1, ($A204=dates)*(last_project=projects),0)),0)</f>
        <v>0</v>
      </c>
      <c r="D204" s="5" t="e">
        <f t="shared" ca="1" si="66"/>
        <v>#REF!</v>
      </c>
      <c r="E204" s="5" t="e">
        <f t="shared" ca="1" si="56"/>
        <v>#REF!</v>
      </c>
      <c r="F204" s="40" t="e">
        <f t="array" aca="1" ref="F204" ca="1">INDEX(hours,MATCH(1,($A204=dates)*(last_project=projects),0),0)</f>
        <v>#N/A</v>
      </c>
      <c r="G204" s="21" t="e">
        <f t="shared" ca="1" si="57"/>
        <v>#N/A</v>
      </c>
      <c r="H204" s="41" t="e">
        <f t="shared" ca="1" si="67"/>
        <v>#N/A</v>
      </c>
      <c r="I204" s="41" t="e">
        <f t="shared" ca="1" si="68"/>
        <v>#N/A</v>
      </c>
      <c r="J204" s="41" t="e">
        <f t="shared" ca="1" si="69"/>
        <v>#N/A</v>
      </c>
      <c r="K204" t="e">
        <f t="shared" ca="1" si="58"/>
        <v>#N/A</v>
      </c>
      <c r="L204" t="e">
        <f t="shared" ca="1" si="59"/>
        <v>#N/A</v>
      </c>
      <c r="M204" s="42" t="e">
        <f t="shared" ca="1" si="60"/>
        <v>#REF!</v>
      </c>
      <c r="N204" s="5" t="e">
        <f t="shared" ca="1" si="70"/>
        <v>#N/A</v>
      </c>
      <c r="O204" s="5" t="e">
        <f t="shared" ca="1" si="71"/>
        <v>#N/A</v>
      </c>
      <c r="P204" s="41" t="e">
        <f ca="1">IF(OR(ISNA(A204),C204="Backstitch"),NA(),AVERAGEIF($C$4:$C204,"&gt;0")/100)</f>
        <v>#N/A</v>
      </c>
      <c r="Q204" s="41" t="e">
        <f t="shared" ca="1" si="61"/>
        <v>#N/A</v>
      </c>
      <c r="R204" s="43" t="e">
        <f t="shared" ca="1" si="62"/>
        <v>#N/A</v>
      </c>
      <c r="S204" s="44" t="e">
        <f t="shared" ca="1" si="63"/>
        <v>#N/A</v>
      </c>
      <c r="T204" s="5" t="e">
        <f t="shared" ca="1" si="64"/>
        <v>#N/A</v>
      </c>
      <c r="U204" s="5" t="e">
        <f t="shared" ca="1" si="65"/>
        <v>#N/A</v>
      </c>
    </row>
    <row r="205" spans="1:21">
      <c r="A205" s="6" t="e">
        <f t="shared" ca="1" si="55"/>
        <v>#N/A</v>
      </c>
      <c r="B205" s="39" t="e">
        <f t="shared" ca="1" si="54"/>
        <v>#N/A</v>
      </c>
      <c r="C205">
        <f t="array" aca="1" ref="C205" ca="1">IFERROR(INDEX(stitches, MATCH( 1, ($A205=dates)*(last_project=projects),0)),0)</f>
        <v>0</v>
      </c>
      <c r="D205" s="5" t="e">
        <f t="shared" ca="1" si="66"/>
        <v>#REF!</v>
      </c>
      <c r="E205" s="5" t="e">
        <f t="shared" ca="1" si="56"/>
        <v>#REF!</v>
      </c>
      <c r="F205" s="40" t="e">
        <f t="array" aca="1" ref="F205" ca="1">INDEX(hours,MATCH(1,($A205=dates)*(last_project=projects),0),0)</f>
        <v>#N/A</v>
      </c>
      <c r="G205" s="21" t="e">
        <f t="shared" ca="1" si="57"/>
        <v>#N/A</v>
      </c>
      <c r="H205" s="41" t="e">
        <f t="shared" ca="1" si="67"/>
        <v>#N/A</v>
      </c>
      <c r="I205" s="41" t="e">
        <f t="shared" ca="1" si="68"/>
        <v>#N/A</v>
      </c>
      <c r="J205" s="41" t="e">
        <f t="shared" ca="1" si="69"/>
        <v>#N/A</v>
      </c>
      <c r="K205" t="e">
        <f t="shared" ca="1" si="58"/>
        <v>#N/A</v>
      </c>
      <c r="L205" t="e">
        <f t="shared" ca="1" si="59"/>
        <v>#N/A</v>
      </c>
      <c r="M205" s="42" t="e">
        <f t="shared" ca="1" si="60"/>
        <v>#REF!</v>
      </c>
      <c r="N205" s="5" t="e">
        <f t="shared" ca="1" si="70"/>
        <v>#N/A</v>
      </c>
      <c r="O205" s="5" t="e">
        <f t="shared" ca="1" si="71"/>
        <v>#N/A</v>
      </c>
      <c r="P205" s="41" t="e">
        <f ca="1">IF(OR(ISNA(A205),C205="Backstitch"),NA(),AVERAGEIF($C$4:$C205,"&gt;0")/100)</f>
        <v>#N/A</v>
      </c>
      <c r="Q205" s="41" t="e">
        <f t="shared" ca="1" si="61"/>
        <v>#N/A</v>
      </c>
      <c r="R205" s="43" t="e">
        <f t="shared" ca="1" si="62"/>
        <v>#N/A</v>
      </c>
      <c r="S205" s="44" t="e">
        <f t="shared" ca="1" si="63"/>
        <v>#N/A</v>
      </c>
      <c r="T205" s="5" t="e">
        <f t="shared" ca="1" si="64"/>
        <v>#N/A</v>
      </c>
      <c r="U205" s="5" t="e">
        <f t="shared" ca="1" si="65"/>
        <v>#N/A</v>
      </c>
    </row>
    <row r="206" spans="1:21">
      <c r="A206" s="6" t="e">
        <f t="shared" ca="1" si="55"/>
        <v>#N/A</v>
      </c>
      <c r="B206" s="39" t="e">
        <f t="shared" ca="1" si="54"/>
        <v>#N/A</v>
      </c>
      <c r="C206">
        <f t="array" aca="1" ref="C206" ca="1">IFERROR(INDEX(stitches, MATCH( 1, ($A206=dates)*(last_project=projects),0)),0)</f>
        <v>0</v>
      </c>
      <c r="D206" s="5" t="e">
        <f t="shared" ca="1" si="66"/>
        <v>#REF!</v>
      </c>
      <c r="E206" s="5" t="e">
        <f t="shared" ca="1" si="56"/>
        <v>#REF!</v>
      </c>
      <c r="F206" s="40" t="e">
        <f t="array" aca="1" ref="F206" ca="1">INDEX(hours,MATCH(1,($A206=dates)*(last_project=projects),0),0)</f>
        <v>#N/A</v>
      </c>
      <c r="G206" s="21" t="e">
        <f t="shared" ca="1" si="57"/>
        <v>#N/A</v>
      </c>
      <c r="H206" s="41" t="e">
        <f t="shared" ca="1" si="67"/>
        <v>#N/A</v>
      </c>
      <c r="I206" s="41" t="e">
        <f t="shared" ca="1" si="68"/>
        <v>#N/A</v>
      </c>
      <c r="J206" s="41" t="e">
        <f t="shared" ca="1" si="69"/>
        <v>#N/A</v>
      </c>
      <c r="K206" t="e">
        <f t="shared" ca="1" si="58"/>
        <v>#N/A</v>
      </c>
      <c r="L206" t="e">
        <f t="shared" ca="1" si="59"/>
        <v>#N/A</v>
      </c>
      <c r="M206" s="42" t="e">
        <f t="shared" ca="1" si="60"/>
        <v>#REF!</v>
      </c>
      <c r="N206" s="5" t="e">
        <f t="shared" ca="1" si="70"/>
        <v>#N/A</v>
      </c>
      <c r="O206" s="5" t="e">
        <f t="shared" ca="1" si="71"/>
        <v>#N/A</v>
      </c>
      <c r="P206" s="41" t="e">
        <f ca="1">IF(OR(ISNA(A206),C206="Backstitch"),NA(),AVERAGEIF($C$4:$C206,"&gt;0")/100)</f>
        <v>#N/A</v>
      </c>
      <c r="Q206" s="41" t="e">
        <f t="shared" ca="1" si="61"/>
        <v>#N/A</v>
      </c>
      <c r="R206" s="43" t="e">
        <f t="shared" ca="1" si="62"/>
        <v>#N/A</v>
      </c>
      <c r="S206" s="44" t="e">
        <f t="shared" ca="1" si="63"/>
        <v>#N/A</v>
      </c>
      <c r="T206" s="5" t="e">
        <f t="shared" ca="1" si="64"/>
        <v>#N/A</v>
      </c>
      <c r="U206" s="5" t="e">
        <f t="shared" ca="1" si="65"/>
        <v>#N/A</v>
      </c>
    </row>
    <row r="207" spans="1:21">
      <c r="A207" s="6" t="e">
        <f t="shared" ca="1" si="55"/>
        <v>#N/A</v>
      </c>
      <c r="B207" s="39" t="e">
        <f t="shared" ca="1" si="54"/>
        <v>#N/A</v>
      </c>
      <c r="C207">
        <f t="array" aca="1" ref="C207" ca="1">IFERROR(INDEX(stitches, MATCH( 1, ($A207=dates)*(last_project=projects),0)),0)</f>
        <v>0</v>
      </c>
      <c r="D207" s="5" t="e">
        <f t="shared" ca="1" si="66"/>
        <v>#REF!</v>
      </c>
      <c r="E207" s="5" t="e">
        <f t="shared" ca="1" si="56"/>
        <v>#REF!</v>
      </c>
      <c r="F207" s="40" t="e">
        <f t="array" aca="1" ref="F207" ca="1">INDEX(hours,MATCH(1,($A207=dates)*(last_project=projects),0),0)</f>
        <v>#N/A</v>
      </c>
      <c r="G207" s="21" t="e">
        <f t="shared" ca="1" si="57"/>
        <v>#N/A</v>
      </c>
      <c r="H207" s="41" t="e">
        <f t="shared" ca="1" si="67"/>
        <v>#N/A</v>
      </c>
      <c r="I207" s="41" t="e">
        <f t="shared" ca="1" si="68"/>
        <v>#N/A</v>
      </c>
      <c r="J207" s="41" t="e">
        <f t="shared" ca="1" si="69"/>
        <v>#N/A</v>
      </c>
      <c r="K207" t="e">
        <f t="shared" ca="1" si="58"/>
        <v>#N/A</v>
      </c>
      <c r="L207" t="e">
        <f t="shared" ca="1" si="59"/>
        <v>#N/A</v>
      </c>
      <c r="M207" s="42" t="e">
        <f t="shared" ca="1" si="60"/>
        <v>#REF!</v>
      </c>
      <c r="N207" s="5" t="e">
        <f t="shared" ca="1" si="70"/>
        <v>#N/A</v>
      </c>
      <c r="O207" s="5" t="e">
        <f t="shared" ca="1" si="71"/>
        <v>#N/A</v>
      </c>
      <c r="P207" s="41" t="e">
        <f ca="1">IF(OR(ISNA(A207),C207="Backstitch"),NA(),AVERAGEIF($C$4:$C207,"&gt;0")/100)</f>
        <v>#N/A</v>
      </c>
      <c r="Q207" s="41" t="e">
        <f t="shared" ca="1" si="61"/>
        <v>#N/A</v>
      </c>
      <c r="R207" s="43" t="e">
        <f t="shared" ca="1" si="62"/>
        <v>#N/A</v>
      </c>
      <c r="S207" s="44" t="e">
        <f t="shared" ca="1" si="63"/>
        <v>#N/A</v>
      </c>
      <c r="T207" s="5" t="e">
        <f t="shared" ca="1" si="64"/>
        <v>#N/A</v>
      </c>
      <c r="U207" s="5" t="e">
        <f t="shared" ca="1" si="65"/>
        <v>#N/A</v>
      </c>
    </row>
    <row r="208" spans="1:21">
      <c r="A208" s="6" t="e">
        <f t="shared" ca="1" si="55"/>
        <v>#N/A</v>
      </c>
      <c r="B208" s="39" t="e">
        <f t="shared" ca="1" si="54"/>
        <v>#N/A</v>
      </c>
      <c r="C208">
        <f t="array" aca="1" ref="C208" ca="1">IFERROR(INDEX(stitches, MATCH( 1, ($A208=dates)*(last_project=projects),0)),0)</f>
        <v>0</v>
      </c>
      <c r="D208" s="5" t="e">
        <f t="shared" ca="1" si="66"/>
        <v>#REF!</v>
      </c>
      <c r="E208" s="5" t="e">
        <f t="shared" ca="1" si="56"/>
        <v>#REF!</v>
      </c>
      <c r="F208" s="40" t="e">
        <f t="array" aca="1" ref="F208" ca="1">INDEX(hours,MATCH(1,($A208=dates)*(last_project=projects),0),0)</f>
        <v>#N/A</v>
      </c>
      <c r="G208" s="21" t="e">
        <f t="shared" ca="1" si="57"/>
        <v>#N/A</v>
      </c>
      <c r="H208" s="41" t="e">
        <f t="shared" ca="1" si="67"/>
        <v>#N/A</v>
      </c>
      <c r="I208" s="41" t="e">
        <f t="shared" ca="1" si="68"/>
        <v>#N/A</v>
      </c>
      <c r="J208" s="41" t="e">
        <f t="shared" ca="1" si="69"/>
        <v>#N/A</v>
      </c>
      <c r="K208" t="e">
        <f t="shared" ca="1" si="58"/>
        <v>#N/A</v>
      </c>
      <c r="L208" t="e">
        <f t="shared" ca="1" si="59"/>
        <v>#N/A</v>
      </c>
      <c r="M208" s="42" t="e">
        <f t="shared" ca="1" si="60"/>
        <v>#REF!</v>
      </c>
      <c r="N208" s="5" t="e">
        <f t="shared" ca="1" si="70"/>
        <v>#N/A</v>
      </c>
      <c r="O208" s="5" t="e">
        <f t="shared" ca="1" si="71"/>
        <v>#N/A</v>
      </c>
      <c r="P208" s="41" t="e">
        <f ca="1">IF(OR(ISNA(A208),C208="Backstitch"),NA(),AVERAGEIF($C$4:$C208,"&gt;0")/100)</f>
        <v>#N/A</v>
      </c>
      <c r="Q208" s="41" t="e">
        <f t="shared" ca="1" si="61"/>
        <v>#N/A</v>
      </c>
      <c r="R208" s="43" t="e">
        <f t="shared" ca="1" si="62"/>
        <v>#N/A</v>
      </c>
      <c r="S208" s="44" t="e">
        <f t="shared" ca="1" si="63"/>
        <v>#N/A</v>
      </c>
      <c r="T208" s="5" t="e">
        <f t="shared" ca="1" si="64"/>
        <v>#N/A</v>
      </c>
      <c r="U208" s="5" t="e">
        <f t="shared" ca="1" si="65"/>
        <v>#N/A</v>
      </c>
    </row>
    <row r="209" spans="1:21">
      <c r="A209" s="6" t="e">
        <f t="shared" ca="1" si="55"/>
        <v>#N/A</v>
      </c>
      <c r="B209" s="39" t="e">
        <f t="shared" ca="1" si="54"/>
        <v>#N/A</v>
      </c>
      <c r="C209">
        <f t="array" aca="1" ref="C209" ca="1">IFERROR(INDEX(stitches, MATCH( 1, ($A209=dates)*(last_project=projects),0)),0)</f>
        <v>0</v>
      </c>
      <c r="D209" s="5" t="e">
        <f t="shared" ca="1" si="66"/>
        <v>#REF!</v>
      </c>
      <c r="E209" s="5" t="e">
        <f t="shared" ca="1" si="56"/>
        <v>#REF!</v>
      </c>
      <c r="F209" s="40" t="e">
        <f t="array" aca="1" ref="F209" ca="1">INDEX(hours,MATCH(1,($A209=dates)*(last_project=projects),0),0)</f>
        <v>#N/A</v>
      </c>
      <c r="G209" s="21" t="e">
        <f t="shared" ca="1" si="57"/>
        <v>#N/A</v>
      </c>
      <c r="H209" s="41" t="e">
        <f t="shared" ca="1" si="67"/>
        <v>#N/A</v>
      </c>
      <c r="I209" s="41" t="e">
        <f t="shared" ca="1" si="68"/>
        <v>#N/A</v>
      </c>
      <c r="J209" s="41" t="e">
        <f t="shared" ca="1" si="69"/>
        <v>#N/A</v>
      </c>
      <c r="K209" t="e">
        <f t="shared" ca="1" si="58"/>
        <v>#N/A</v>
      </c>
      <c r="L209" t="e">
        <f t="shared" ca="1" si="59"/>
        <v>#N/A</v>
      </c>
      <c r="M209" s="42" t="e">
        <f t="shared" ca="1" si="60"/>
        <v>#REF!</v>
      </c>
      <c r="N209" s="5" t="e">
        <f t="shared" ca="1" si="70"/>
        <v>#N/A</v>
      </c>
      <c r="O209" s="5" t="e">
        <f t="shared" ca="1" si="71"/>
        <v>#N/A</v>
      </c>
      <c r="P209" s="41" t="e">
        <f ca="1">IF(OR(ISNA(A209),C209="Backstitch"),NA(),AVERAGEIF($C$4:$C209,"&gt;0")/100)</f>
        <v>#N/A</v>
      </c>
      <c r="Q209" s="41" t="e">
        <f t="shared" ca="1" si="61"/>
        <v>#N/A</v>
      </c>
      <c r="R209" s="43" t="e">
        <f t="shared" ca="1" si="62"/>
        <v>#N/A</v>
      </c>
      <c r="S209" s="44" t="e">
        <f t="shared" ca="1" si="63"/>
        <v>#N/A</v>
      </c>
      <c r="T209" s="5" t="e">
        <f t="shared" ca="1" si="64"/>
        <v>#N/A</v>
      </c>
      <c r="U209" s="5" t="e">
        <f t="shared" ca="1" si="65"/>
        <v>#N/A</v>
      </c>
    </row>
    <row r="210" spans="1:21">
      <c r="A210" s="6" t="e">
        <f t="shared" ca="1" si="55"/>
        <v>#N/A</v>
      </c>
      <c r="B210" s="39" t="e">
        <f t="shared" ca="1" si="54"/>
        <v>#N/A</v>
      </c>
      <c r="C210">
        <f t="array" aca="1" ref="C210" ca="1">IFERROR(INDEX(stitches, MATCH( 1, ($A210=dates)*(last_project=projects),0)),0)</f>
        <v>0</v>
      </c>
      <c r="D210" s="5" t="e">
        <f t="shared" ca="1" si="66"/>
        <v>#REF!</v>
      </c>
      <c r="E210" s="5" t="e">
        <f t="shared" ca="1" si="56"/>
        <v>#REF!</v>
      </c>
      <c r="F210" s="40" t="e">
        <f t="array" aca="1" ref="F210" ca="1">INDEX(hours,MATCH(1,($A210=dates)*(last_project=projects),0),0)</f>
        <v>#N/A</v>
      </c>
      <c r="G210" s="21" t="e">
        <f t="shared" ca="1" si="57"/>
        <v>#N/A</v>
      </c>
      <c r="H210" s="41" t="e">
        <f t="shared" ca="1" si="67"/>
        <v>#N/A</v>
      </c>
      <c r="I210" s="41" t="e">
        <f t="shared" ca="1" si="68"/>
        <v>#N/A</v>
      </c>
      <c r="J210" s="41" t="e">
        <f t="shared" ca="1" si="69"/>
        <v>#N/A</v>
      </c>
      <c r="K210" t="e">
        <f t="shared" ca="1" si="58"/>
        <v>#N/A</v>
      </c>
      <c r="L210" t="e">
        <f t="shared" ca="1" si="59"/>
        <v>#N/A</v>
      </c>
      <c r="M210" s="42" t="e">
        <f t="shared" ca="1" si="60"/>
        <v>#REF!</v>
      </c>
      <c r="N210" s="5" t="e">
        <f t="shared" ca="1" si="70"/>
        <v>#N/A</v>
      </c>
      <c r="O210" s="5" t="e">
        <f t="shared" ca="1" si="71"/>
        <v>#N/A</v>
      </c>
      <c r="P210" s="41" t="e">
        <f ca="1">IF(OR(ISNA(A210),C210="Backstitch"),NA(),AVERAGEIF($C$4:$C210,"&gt;0")/100)</f>
        <v>#N/A</v>
      </c>
      <c r="Q210" s="41" t="e">
        <f t="shared" ca="1" si="61"/>
        <v>#N/A</v>
      </c>
      <c r="R210" s="43" t="e">
        <f t="shared" ca="1" si="62"/>
        <v>#N/A</v>
      </c>
      <c r="S210" s="44" t="e">
        <f t="shared" ca="1" si="63"/>
        <v>#N/A</v>
      </c>
      <c r="T210" s="5" t="e">
        <f t="shared" ca="1" si="64"/>
        <v>#N/A</v>
      </c>
      <c r="U210" s="5" t="e">
        <f t="shared" ca="1" si="65"/>
        <v>#N/A</v>
      </c>
    </row>
    <row r="211" spans="1:21">
      <c r="A211" s="6" t="e">
        <f t="shared" ca="1" si="55"/>
        <v>#N/A</v>
      </c>
      <c r="B211" s="39" t="e">
        <f t="shared" ca="1" si="54"/>
        <v>#N/A</v>
      </c>
      <c r="C211">
        <f t="array" aca="1" ref="C211" ca="1">IFERROR(INDEX(stitches, MATCH( 1, ($A211=dates)*(last_project=projects),0)),0)</f>
        <v>0</v>
      </c>
      <c r="D211" s="5" t="e">
        <f t="shared" ca="1" si="66"/>
        <v>#REF!</v>
      </c>
      <c r="E211" s="5" t="e">
        <f t="shared" ca="1" si="56"/>
        <v>#REF!</v>
      </c>
      <c r="F211" s="40" t="e">
        <f t="array" aca="1" ref="F211" ca="1">INDEX(hours,MATCH(1,($A211=dates)*(last_project=projects),0),0)</f>
        <v>#N/A</v>
      </c>
      <c r="G211" s="21" t="e">
        <f t="shared" ca="1" si="57"/>
        <v>#N/A</v>
      </c>
      <c r="H211" s="41" t="e">
        <f t="shared" ca="1" si="67"/>
        <v>#N/A</v>
      </c>
      <c r="I211" s="41" t="e">
        <f t="shared" ca="1" si="68"/>
        <v>#N/A</v>
      </c>
      <c r="J211" s="41" t="e">
        <f t="shared" ca="1" si="69"/>
        <v>#N/A</v>
      </c>
      <c r="K211" t="e">
        <f t="shared" ca="1" si="58"/>
        <v>#N/A</v>
      </c>
      <c r="L211" t="e">
        <f t="shared" ca="1" si="59"/>
        <v>#N/A</v>
      </c>
      <c r="M211" s="42" t="e">
        <f t="shared" ca="1" si="60"/>
        <v>#REF!</v>
      </c>
      <c r="N211" s="5" t="e">
        <f t="shared" ca="1" si="70"/>
        <v>#N/A</v>
      </c>
      <c r="O211" s="5" t="e">
        <f t="shared" ca="1" si="71"/>
        <v>#N/A</v>
      </c>
      <c r="P211" s="41" t="e">
        <f ca="1">IF(OR(ISNA(A211),C211="Backstitch"),NA(),AVERAGEIF($C$4:$C211,"&gt;0")/100)</f>
        <v>#N/A</v>
      </c>
      <c r="Q211" s="41" t="e">
        <f t="shared" ca="1" si="61"/>
        <v>#N/A</v>
      </c>
      <c r="R211" s="43" t="e">
        <f t="shared" ca="1" si="62"/>
        <v>#N/A</v>
      </c>
      <c r="S211" s="44" t="e">
        <f t="shared" ca="1" si="63"/>
        <v>#N/A</v>
      </c>
      <c r="T211" s="5" t="e">
        <f t="shared" ca="1" si="64"/>
        <v>#N/A</v>
      </c>
      <c r="U211" s="5" t="e">
        <f t="shared" ca="1" si="65"/>
        <v>#N/A</v>
      </c>
    </row>
    <row r="212" spans="1:21">
      <c r="A212" s="6" t="e">
        <f t="shared" ca="1" si="55"/>
        <v>#N/A</v>
      </c>
      <c r="B212" s="39" t="e">
        <f t="shared" ca="1" si="54"/>
        <v>#N/A</v>
      </c>
      <c r="C212">
        <f t="array" aca="1" ref="C212" ca="1">IFERROR(INDEX(stitches, MATCH( 1, ($A212=dates)*(last_project=projects),0)),0)</f>
        <v>0</v>
      </c>
      <c r="D212" s="5" t="e">
        <f t="shared" ca="1" si="66"/>
        <v>#REF!</v>
      </c>
      <c r="E212" s="5" t="e">
        <f t="shared" ca="1" si="56"/>
        <v>#REF!</v>
      </c>
      <c r="F212" s="40" t="e">
        <f t="array" aca="1" ref="F212" ca="1">INDEX(hours,MATCH(1,($A212=dates)*(last_project=projects),0),0)</f>
        <v>#N/A</v>
      </c>
      <c r="G212" s="21" t="e">
        <f t="shared" ca="1" si="57"/>
        <v>#N/A</v>
      </c>
      <c r="H212" s="41" t="e">
        <f t="shared" ca="1" si="67"/>
        <v>#N/A</v>
      </c>
      <c r="I212" s="41" t="e">
        <f t="shared" ca="1" si="68"/>
        <v>#N/A</v>
      </c>
      <c r="J212" s="41" t="e">
        <f t="shared" ca="1" si="69"/>
        <v>#N/A</v>
      </c>
      <c r="K212" t="e">
        <f t="shared" ca="1" si="58"/>
        <v>#N/A</v>
      </c>
      <c r="L212" t="e">
        <f t="shared" ca="1" si="59"/>
        <v>#N/A</v>
      </c>
      <c r="M212" s="42" t="e">
        <f t="shared" ca="1" si="60"/>
        <v>#REF!</v>
      </c>
      <c r="N212" s="5" t="e">
        <f t="shared" ca="1" si="70"/>
        <v>#N/A</v>
      </c>
      <c r="O212" s="5" t="e">
        <f t="shared" ca="1" si="71"/>
        <v>#N/A</v>
      </c>
      <c r="P212" s="41" t="e">
        <f ca="1">IF(OR(ISNA(A212),C212="Backstitch"),NA(),AVERAGEIF($C$4:$C212,"&gt;0")/100)</f>
        <v>#N/A</v>
      </c>
      <c r="Q212" s="41" t="e">
        <f t="shared" ca="1" si="61"/>
        <v>#N/A</v>
      </c>
      <c r="R212" s="43" t="e">
        <f t="shared" ca="1" si="62"/>
        <v>#N/A</v>
      </c>
      <c r="S212" s="44" t="e">
        <f t="shared" ca="1" si="63"/>
        <v>#N/A</v>
      </c>
      <c r="T212" s="5" t="e">
        <f t="shared" ca="1" si="64"/>
        <v>#N/A</v>
      </c>
      <c r="U212" s="5" t="e">
        <f t="shared" ca="1" si="65"/>
        <v>#N/A</v>
      </c>
    </row>
    <row r="213" spans="1:21">
      <c r="A213" s="6" t="e">
        <f t="shared" ca="1" si="55"/>
        <v>#N/A</v>
      </c>
      <c r="B213" s="39" t="e">
        <f t="shared" ca="1" si="54"/>
        <v>#N/A</v>
      </c>
      <c r="C213">
        <f t="array" aca="1" ref="C213" ca="1">IFERROR(INDEX(stitches, MATCH( 1, ($A213=dates)*(last_project=projects),0)),0)</f>
        <v>0</v>
      </c>
      <c r="D213" s="5" t="e">
        <f t="shared" ca="1" si="66"/>
        <v>#REF!</v>
      </c>
      <c r="E213" s="5" t="e">
        <f t="shared" ca="1" si="56"/>
        <v>#REF!</v>
      </c>
      <c r="F213" s="40" t="e">
        <f t="array" aca="1" ref="F213" ca="1">INDEX(hours,MATCH(1,($A213=dates)*(last_project=projects),0),0)</f>
        <v>#N/A</v>
      </c>
      <c r="G213" s="21" t="e">
        <f t="shared" ca="1" si="57"/>
        <v>#N/A</v>
      </c>
      <c r="H213" s="41" t="e">
        <f t="shared" ca="1" si="67"/>
        <v>#N/A</v>
      </c>
      <c r="I213" s="41" t="e">
        <f t="shared" ca="1" si="68"/>
        <v>#N/A</v>
      </c>
      <c r="J213" s="41" t="e">
        <f t="shared" ca="1" si="69"/>
        <v>#N/A</v>
      </c>
      <c r="K213" t="e">
        <f t="shared" ca="1" si="58"/>
        <v>#N/A</v>
      </c>
      <c r="L213" t="e">
        <f t="shared" ca="1" si="59"/>
        <v>#N/A</v>
      </c>
      <c r="M213" s="42" t="e">
        <f t="shared" ca="1" si="60"/>
        <v>#REF!</v>
      </c>
      <c r="N213" s="5" t="e">
        <f t="shared" ca="1" si="70"/>
        <v>#N/A</v>
      </c>
      <c r="O213" s="5" t="e">
        <f t="shared" ca="1" si="71"/>
        <v>#N/A</v>
      </c>
      <c r="P213" s="41" t="e">
        <f ca="1">IF(OR(ISNA(A213),C213="Backstitch"),NA(),AVERAGEIF($C$4:$C213,"&gt;0")/100)</f>
        <v>#N/A</v>
      </c>
      <c r="Q213" s="41" t="e">
        <f t="shared" ca="1" si="61"/>
        <v>#N/A</v>
      </c>
      <c r="R213" s="43" t="e">
        <f t="shared" ca="1" si="62"/>
        <v>#N/A</v>
      </c>
      <c r="S213" s="44" t="e">
        <f t="shared" ca="1" si="63"/>
        <v>#N/A</v>
      </c>
      <c r="T213" s="5" t="e">
        <f t="shared" ca="1" si="64"/>
        <v>#N/A</v>
      </c>
      <c r="U213" s="5" t="e">
        <f t="shared" ca="1" si="65"/>
        <v>#N/A</v>
      </c>
    </row>
    <row r="214" spans="1:21">
      <c r="A214" s="6" t="e">
        <f t="shared" ca="1" si="55"/>
        <v>#N/A</v>
      </c>
      <c r="B214" s="39" t="e">
        <f t="shared" ca="1" si="54"/>
        <v>#N/A</v>
      </c>
      <c r="C214">
        <f t="array" aca="1" ref="C214" ca="1">IFERROR(INDEX(stitches, MATCH( 1, ($A214=dates)*(last_project=projects),0)),0)</f>
        <v>0</v>
      </c>
      <c r="D214" s="5" t="e">
        <f t="shared" ca="1" si="66"/>
        <v>#REF!</v>
      </c>
      <c r="E214" s="5" t="e">
        <f t="shared" ca="1" si="56"/>
        <v>#REF!</v>
      </c>
      <c r="F214" s="40" t="e">
        <f t="array" aca="1" ref="F214" ca="1">INDEX(hours,MATCH(1,($A214=dates)*(last_project=projects),0),0)</f>
        <v>#N/A</v>
      </c>
      <c r="G214" s="21" t="e">
        <f t="shared" ca="1" si="57"/>
        <v>#N/A</v>
      </c>
      <c r="H214" s="41" t="e">
        <f t="shared" ca="1" si="67"/>
        <v>#N/A</v>
      </c>
      <c r="I214" s="41" t="e">
        <f t="shared" ca="1" si="68"/>
        <v>#N/A</v>
      </c>
      <c r="J214" s="41" t="e">
        <f t="shared" ca="1" si="69"/>
        <v>#N/A</v>
      </c>
      <c r="K214" t="e">
        <f t="shared" ca="1" si="58"/>
        <v>#N/A</v>
      </c>
      <c r="L214" t="e">
        <f t="shared" ca="1" si="59"/>
        <v>#N/A</v>
      </c>
      <c r="M214" s="42" t="e">
        <f t="shared" ca="1" si="60"/>
        <v>#REF!</v>
      </c>
      <c r="N214" s="5" t="e">
        <f t="shared" ca="1" si="70"/>
        <v>#N/A</v>
      </c>
      <c r="O214" s="5" t="e">
        <f t="shared" ca="1" si="71"/>
        <v>#N/A</v>
      </c>
      <c r="P214" s="41" t="e">
        <f ca="1">IF(OR(ISNA(A214),C214="Backstitch"),NA(),AVERAGEIF($C$4:$C214,"&gt;0")/100)</f>
        <v>#N/A</v>
      </c>
      <c r="Q214" s="41" t="e">
        <f t="shared" ca="1" si="61"/>
        <v>#N/A</v>
      </c>
      <c r="R214" s="43" t="e">
        <f t="shared" ca="1" si="62"/>
        <v>#N/A</v>
      </c>
      <c r="S214" s="44" t="e">
        <f t="shared" ca="1" si="63"/>
        <v>#N/A</v>
      </c>
      <c r="T214" s="5" t="e">
        <f t="shared" ca="1" si="64"/>
        <v>#N/A</v>
      </c>
      <c r="U214" s="5" t="e">
        <f t="shared" ca="1" si="65"/>
        <v>#N/A</v>
      </c>
    </row>
    <row r="215" spans="1:21">
      <c r="A215" s="6" t="e">
        <f t="shared" ca="1" si="55"/>
        <v>#N/A</v>
      </c>
      <c r="B215" s="39" t="e">
        <f t="shared" ca="1" si="54"/>
        <v>#N/A</v>
      </c>
      <c r="C215">
        <f t="array" aca="1" ref="C215" ca="1">IFERROR(INDEX(stitches, MATCH( 1, ($A215=dates)*(last_project=projects),0)),0)</f>
        <v>0</v>
      </c>
      <c r="D215" s="5" t="e">
        <f t="shared" ca="1" si="66"/>
        <v>#REF!</v>
      </c>
      <c r="E215" s="5" t="e">
        <f t="shared" ca="1" si="56"/>
        <v>#REF!</v>
      </c>
      <c r="F215" s="40" t="e">
        <f t="array" aca="1" ref="F215" ca="1">INDEX(hours,MATCH(1,($A215=dates)*(last_project=projects),0),0)</f>
        <v>#N/A</v>
      </c>
      <c r="G215" s="21" t="e">
        <f t="shared" ca="1" si="57"/>
        <v>#N/A</v>
      </c>
      <c r="H215" s="41" t="e">
        <f t="shared" ca="1" si="67"/>
        <v>#N/A</v>
      </c>
      <c r="I215" s="41" t="e">
        <f t="shared" ca="1" si="68"/>
        <v>#N/A</v>
      </c>
      <c r="J215" s="41" t="e">
        <f t="shared" ca="1" si="69"/>
        <v>#N/A</v>
      </c>
      <c r="K215" t="e">
        <f t="shared" ca="1" si="58"/>
        <v>#N/A</v>
      </c>
      <c r="L215" t="e">
        <f t="shared" ca="1" si="59"/>
        <v>#N/A</v>
      </c>
      <c r="M215" s="42" t="e">
        <f t="shared" ca="1" si="60"/>
        <v>#REF!</v>
      </c>
      <c r="N215" s="5" t="e">
        <f t="shared" ca="1" si="70"/>
        <v>#N/A</v>
      </c>
      <c r="O215" s="5" t="e">
        <f t="shared" ca="1" si="71"/>
        <v>#N/A</v>
      </c>
      <c r="P215" s="41" t="e">
        <f ca="1">IF(OR(ISNA(A215),C215="Backstitch"),NA(),AVERAGEIF($C$4:$C215,"&gt;0")/100)</f>
        <v>#N/A</v>
      </c>
      <c r="Q215" s="41" t="e">
        <f t="shared" ca="1" si="61"/>
        <v>#N/A</v>
      </c>
      <c r="R215" s="43" t="e">
        <f t="shared" ca="1" si="62"/>
        <v>#N/A</v>
      </c>
      <c r="S215" s="44" t="e">
        <f t="shared" ca="1" si="63"/>
        <v>#N/A</v>
      </c>
      <c r="T215" s="5" t="e">
        <f t="shared" ca="1" si="64"/>
        <v>#N/A</v>
      </c>
      <c r="U215" s="5" t="e">
        <f t="shared" ca="1" si="65"/>
        <v>#N/A</v>
      </c>
    </row>
    <row r="216" spans="1:21">
      <c r="A216" s="6" t="e">
        <f t="shared" ca="1" si="55"/>
        <v>#N/A</v>
      </c>
      <c r="B216" s="39" t="e">
        <f t="shared" ca="1" si="54"/>
        <v>#N/A</v>
      </c>
      <c r="C216">
        <f t="array" aca="1" ref="C216" ca="1">IFERROR(INDEX(stitches, MATCH( 1, ($A216=dates)*(last_project=projects),0)),0)</f>
        <v>0</v>
      </c>
      <c r="D216" s="5" t="e">
        <f t="shared" ca="1" si="66"/>
        <v>#REF!</v>
      </c>
      <c r="E216" s="5" t="e">
        <f t="shared" ca="1" si="56"/>
        <v>#REF!</v>
      </c>
      <c r="F216" s="40" t="e">
        <f t="array" aca="1" ref="F216" ca="1">INDEX(hours,MATCH(1,($A216=dates)*(last_project=projects),0),0)</f>
        <v>#N/A</v>
      </c>
      <c r="G216" s="21" t="e">
        <f t="shared" ca="1" si="57"/>
        <v>#N/A</v>
      </c>
      <c r="H216" s="41" t="e">
        <f t="shared" ca="1" si="67"/>
        <v>#N/A</v>
      </c>
      <c r="I216" s="41" t="e">
        <f t="shared" ca="1" si="68"/>
        <v>#N/A</v>
      </c>
      <c r="J216" s="41" t="e">
        <f t="shared" ca="1" si="69"/>
        <v>#N/A</v>
      </c>
      <c r="K216" t="e">
        <f t="shared" ca="1" si="58"/>
        <v>#N/A</v>
      </c>
      <c r="L216" t="e">
        <f t="shared" ca="1" si="59"/>
        <v>#N/A</v>
      </c>
      <c r="M216" s="42" t="e">
        <f t="shared" ca="1" si="60"/>
        <v>#REF!</v>
      </c>
      <c r="N216" s="5" t="e">
        <f t="shared" ca="1" si="70"/>
        <v>#N/A</v>
      </c>
      <c r="O216" s="5" t="e">
        <f t="shared" ca="1" si="71"/>
        <v>#N/A</v>
      </c>
      <c r="P216" s="41" t="e">
        <f ca="1">IF(OR(ISNA(A216),C216="Backstitch"),NA(),AVERAGEIF($C$4:$C216,"&gt;0")/100)</f>
        <v>#N/A</v>
      </c>
      <c r="Q216" s="41" t="e">
        <f t="shared" ca="1" si="61"/>
        <v>#N/A</v>
      </c>
      <c r="R216" s="43" t="e">
        <f t="shared" ca="1" si="62"/>
        <v>#N/A</v>
      </c>
      <c r="S216" s="44" t="e">
        <f t="shared" ca="1" si="63"/>
        <v>#N/A</v>
      </c>
      <c r="T216" s="5" t="e">
        <f t="shared" ca="1" si="64"/>
        <v>#N/A</v>
      </c>
      <c r="U216" s="5" t="e">
        <f t="shared" ca="1" si="65"/>
        <v>#N/A</v>
      </c>
    </row>
    <row r="217" spans="1:21">
      <c r="A217" s="6" t="e">
        <f t="shared" ca="1" si="55"/>
        <v>#N/A</v>
      </c>
      <c r="B217" s="39" t="e">
        <f t="shared" ca="1" si="54"/>
        <v>#N/A</v>
      </c>
      <c r="C217">
        <f t="array" aca="1" ref="C217" ca="1">IFERROR(INDEX(stitches, MATCH( 1, ($A217=dates)*(last_project=projects),0)),0)</f>
        <v>0</v>
      </c>
      <c r="D217" s="5" t="e">
        <f t="shared" ca="1" si="66"/>
        <v>#REF!</v>
      </c>
      <c r="E217" s="5" t="e">
        <f t="shared" ca="1" si="56"/>
        <v>#REF!</v>
      </c>
      <c r="F217" s="40" t="e">
        <f t="array" aca="1" ref="F217" ca="1">INDEX(hours,MATCH(1,($A217=dates)*(last_project=projects),0),0)</f>
        <v>#N/A</v>
      </c>
      <c r="G217" s="21" t="e">
        <f t="shared" ca="1" si="57"/>
        <v>#N/A</v>
      </c>
      <c r="H217" s="41" t="e">
        <f t="shared" ca="1" si="67"/>
        <v>#N/A</v>
      </c>
      <c r="I217" s="41" t="e">
        <f t="shared" ca="1" si="68"/>
        <v>#N/A</v>
      </c>
      <c r="J217" s="41" t="e">
        <f t="shared" ca="1" si="69"/>
        <v>#N/A</v>
      </c>
      <c r="K217" t="e">
        <f t="shared" ca="1" si="58"/>
        <v>#N/A</v>
      </c>
      <c r="L217" t="e">
        <f t="shared" ca="1" si="59"/>
        <v>#N/A</v>
      </c>
      <c r="M217" s="42" t="e">
        <f t="shared" ca="1" si="60"/>
        <v>#REF!</v>
      </c>
      <c r="N217" s="5" t="e">
        <f t="shared" ca="1" si="70"/>
        <v>#N/A</v>
      </c>
      <c r="O217" s="5" t="e">
        <f t="shared" ca="1" si="71"/>
        <v>#N/A</v>
      </c>
      <c r="P217" s="41" t="e">
        <f ca="1">IF(OR(ISNA(A217),C217="Backstitch"),NA(),AVERAGEIF($C$4:$C217,"&gt;0")/100)</f>
        <v>#N/A</v>
      </c>
      <c r="Q217" s="41" t="e">
        <f t="shared" ca="1" si="61"/>
        <v>#N/A</v>
      </c>
      <c r="R217" s="43" t="e">
        <f t="shared" ca="1" si="62"/>
        <v>#N/A</v>
      </c>
      <c r="S217" s="44" t="e">
        <f t="shared" ca="1" si="63"/>
        <v>#N/A</v>
      </c>
      <c r="T217" s="5" t="e">
        <f t="shared" ca="1" si="64"/>
        <v>#N/A</v>
      </c>
      <c r="U217" s="5" t="e">
        <f t="shared" ca="1" si="65"/>
        <v>#N/A</v>
      </c>
    </row>
    <row r="218" spans="1:21">
      <c r="A218" s="6" t="e">
        <f t="shared" ca="1" si="55"/>
        <v>#N/A</v>
      </c>
      <c r="B218" s="39" t="e">
        <f t="shared" ca="1" si="54"/>
        <v>#N/A</v>
      </c>
      <c r="C218">
        <f t="array" aca="1" ref="C218" ca="1">IFERROR(INDEX(stitches, MATCH( 1, ($A218=dates)*(last_project=projects),0)),0)</f>
        <v>0</v>
      </c>
      <c r="D218" s="5" t="e">
        <f t="shared" ca="1" si="66"/>
        <v>#REF!</v>
      </c>
      <c r="E218" s="5" t="e">
        <f t="shared" ca="1" si="56"/>
        <v>#REF!</v>
      </c>
      <c r="F218" s="40" t="e">
        <f t="array" aca="1" ref="F218" ca="1">INDEX(hours,MATCH(1,($A218=dates)*(last_project=projects),0),0)</f>
        <v>#N/A</v>
      </c>
      <c r="G218" s="21" t="e">
        <f t="shared" ca="1" si="57"/>
        <v>#N/A</v>
      </c>
      <c r="H218" s="41" t="e">
        <f t="shared" ca="1" si="67"/>
        <v>#N/A</v>
      </c>
      <c r="I218" s="41" t="e">
        <f t="shared" ca="1" si="68"/>
        <v>#N/A</v>
      </c>
      <c r="J218" s="41" t="e">
        <f t="shared" ca="1" si="69"/>
        <v>#N/A</v>
      </c>
      <c r="K218" t="e">
        <f t="shared" ca="1" si="58"/>
        <v>#N/A</v>
      </c>
      <c r="L218" t="e">
        <f t="shared" ca="1" si="59"/>
        <v>#N/A</v>
      </c>
      <c r="M218" s="42" t="e">
        <f t="shared" ca="1" si="60"/>
        <v>#REF!</v>
      </c>
      <c r="N218" s="5" t="e">
        <f t="shared" ca="1" si="70"/>
        <v>#N/A</v>
      </c>
      <c r="O218" s="5" t="e">
        <f t="shared" ca="1" si="71"/>
        <v>#N/A</v>
      </c>
      <c r="P218" s="41" t="e">
        <f ca="1">IF(OR(ISNA(A218),C218="Backstitch"),NA(),AVERAGEIF($C$4:$C218,"&gt;0")/100)</f>
        <v>#N/A</v>
      </c>
      <c r="Q218" s="41" t="e">
        <f t="shared" ca="1" si="61"/>
        <v>#N/A</v>
      </c>
      <c r="R218" s="43" t="e">
        <f t="shared" ca="1" si="62"/>
        <v>#N/A</v>
      </c>
      <c r="S218" s="44" t="e">
        <f t="shared" ca="1" si="63"/>
        <v>#N/A</v>
      </c>
      <c r="T218" s="5" t="e">
        <f t="shared" ca="1" si="64"/>
        <v>#N/A</v>
      </c>
      <c r="U218" s="5" t="e">
        <f t="shared" ca="1" si="65"/>
        <v>#N/A</v>
      </c>
    </row>
    <row r="219" spans="1:21">
      <c r="A219" s="6" t="e">
        <f t="shared" ca="1" si="55"/>
        <v>#N/A</v>
      </c>
      <c r="B219" s="39" t="e">
        <f t="shared" ca="1" si="54"/>
        <v>#N/A</v>
      </c>
      <c r="C219">
        <f t="array" aca="1" ref="C219" ca="1">IFERROR(INDEX(stitches, MATCH( 1, ($A219=dates)*(last_project=projects),0)),0)</f>
        <v>0</v>
      </c>
      <c r="D219" s="5" t="e">
        <f t="shared" ca="1" si="66"/>
        <v>#REF!</v>
      </c>
      <c r="E219" s="5" t="e">
        <f t="shared" ca="1" si="56"/>
        <v>#REF!</v>
      </c>
      <c r="F219" s="40" t="e">
        <f t="array" aca="1" ref="F219" ca="1">INDEX(hours,MATCH(1,($A219=dates)*(last_project=projects),0),0)</f>
        <v>#N/A</v>
      </c>
      <c r="G219" s="21" t="e">
        <f t="shared" ca="1" si="57"/>
        <v>#N/A</v>
      </c>
      <c r="H219" s="41" t="e">
        <f t="shared" ca="1" si="67"/>
        <v>#N/A</v>
      </c>
      <c r="I219" s="41" t="e">
        <f t="shared" ca="1" si="68"/>
        <v>#N/A</v>
      </c>
      <c r="J219" s="41" t="e">
        <f t="shared" ca="1" si="69"/>
        <v>#N/A</v>
      </c>
      <c r="K219" t="e">
        <f t="shared" ca="1" si="58"/>
        <v>#N/A</v>
      </c>
      <c r="L219" t="e">
        <f t="shared" ca="1" si="59"/>
        <v>#N/A</v>
      </c>
      <c r="M219" s="42" t="e">
        <f t="shared" ca="1" si="60"/>
        <v>#REF!</v>
      </c>
      <c r="N219" s="5" t="e">
        <f t="shared" ca="1" si="70"/>
        <v>#N/A</v>
      </c>
      <c r="O219" s="5" t="e">
        <f t="shared" ca="1" si="71"/>
        <v>#N/A</v>
      </c>
      <c r="P219" s="41" t="e">
        <f ca="1">IF(OR(ISNA(A219),C219="Backstitch"),NA(),AVERAGEIF($C$4:$C219,"&gt;0")/100)</f>
        <v>#N/A</v>
      </c>
      <c r="Q219" s="41" t="e">
        <f t="shared" ca="1" si="61"/>
        <v>#N/A</v>
      </c>
      <c r="R219" s="43" t="e">
        <f t="shared" ca="1" si="62"/>
        <v>#N/A</v>
      </c>
      <c r="S219" s="44" t="e">
        <f t="shared" ca="1" si="63"/>
        <v>#N/A</v>
      </c>
      <c r="T219" s="5" t="e">
        <f t="shared" ca="1" si="64"/>
        <v>#N/A</v>
      </c>
      <c r="U219" s="5" t="e">
        <f t="shared" ca="1" si="65"/>
        <v>#N/A</v>
      </c>
    </row>
    <row r="220" spans="1:21">
      <c r="A220" s="6" t="e">
        <f t="shared" ca="1" si="55"/>
        <v>#N/A</v>
      </c>
      <c r="B220" s="39" t="e">
        <f t="shared" ca="1" si="54"/>
        <v>#N/A</v>
      </c>
      <c r="C220">
        <f t="array" aca="1" ref="C220" ca="1">IFERROR(INDEX(stitches, MATCH( 1, ($A220=dates)*(last_project=projects),0)),0)</f>
        <v>0</v>
      </c>
      <c r="D220" s="5" t="e">
        <f t="shared" ca="1" si="66"/>
        <v>#REF!</v>
      </c>
      <c r="E220" s="5" t="e">
        <f t="shared" ca="1" si="56"/>
        <v>#REF!</v>
      </c>
      <c r="F220" s="40" t="e">
        <f t="array" aca="1" ref="F220" ca="1">INDEX(hours,MATCH(1,($A220=dates)*(last_project=projects),0),0)</f>
        <v>#N/A</v>
      </c>
      <c r="G220" s="21" t="e">
        <f t="shared" ca="1" si="57"/>
        <v>#N/A</v>
      </c>
      <c r="H220" s="41" t="e">
        <f t="shared" ca="1" si="67"/>
        <v>#N/A</v>
      </c>
      <c r="I220" s="41" t="e">
        <f t="shared" ca="1" si="68"/>
        <v>#N/A</v>
      </c>
      <c r="J220" s="41" t="e">
        <f t="shared" ca="1" si="69"/>
        <v>#N/A</v>
      </c>
      <c r="K220" t="e">
        <f t="shared" ca="1" si="58"/>
        <v>#N/A</v>
      </c>
      <c r="L220" t="e">
        <f t="shared" ca="1" si="59"/>
        <v>#N/A</v>
      </c>
      <c r="M220" s="42" t="e">
        <f t="shared" ca="1" si="60"/>
        <v>#REF!</v>
      </c>
      <c r="N220" s="5" t="e">
        <f t="shared" ca="1" si="70"/>
        <v>#N/A</v>
      </c>
      <c r="O220" s="5" t="e">
        <f t="shared" ca="1" si="71"/>
        <v>#N/A</v>
      </c>
      <c r="P220" s="41" t="e">
        <f ca="1">IF(OR(ISNA(A220),C220="Backstitch"),NA(),AVERAGEIF($C$4:$C220,"&gt;0")/100)</f>
        <v>#N/A</v>
      </c>
      <c r="Q220" s="41" t="e">
        <f t="shared" ca="1" si="61"/>
        <v>#N/A</v>
      </c>
      <c r="R220" s="43" t="e">
        <f t="shared" ca="1" si="62"/>
        <v>#N/A</v>
      </c>
      <c r="S220" s="44" t="e">
        <f t="shared" ca="1" si="63"/>
        <v>#N/A</v>
      </c>
      <c r="T220" s="5" t="e">
        <f t="shared" ca="1" si="64"/>
        <v>#N/A</v>
      </c>
      <c r="U220" s="5" t="e">
        <f t="shared" ca="1" si="65"/>
        <v>#N/A</v>
      </c>
    </row>
    <row r="221" spans="1:21">
      <c r="A221" s="6" t="e">
        <f t="shared" ca="1" si="55"/>
        <v>#N/A</v>
      </c>
      <c r="B221" s="39" t="e">
        <f t="shared" ca="1" si="54"/>
        <v>#N/A</v>
      </c>
      <c r="C221">
        <f t="array" aca="1" ref="C221" ca="1">IFERROR(INDEX(stitches, MATCH( 1, ($A221=dates)*(last_project=projects),0)),0)</f>
        <v>0</v>
      </c>
      <c r="D221" s="5" t="e">
        <f t="shared" ca="1" si="66"/>
        <v>#REF!</v>
      </c>
      <c r="E221" s="5" t="e">
        <f t="shared" ca="1" si="56"/>
        <v>#REF!</v>
      </c>
      <c r="F221" s="40" t="e">
        <f t="array" aca="1" ref="F221" ca="1">INDEX(hours,MATCH(1,($A221=dates)*(last_project=projects),0),0)</f>
        <v>#N/A</v>
      </c>
      <c r="G221" s="21" t="e">
        <f t="shared" ca="1" si="57"/>
        <v>#N/A</v>
      </c>
      <c r="H221" s="41" t="e">
        <f t="shared" ca="1" si="67"/>
        <v>#N/A</v>
      </c>
      <c r="I221" s="41" t="e">
        <f t="shared" ca="1" si="68"/>
        <v>#N/A</v>
      </c>
      <c r="J221" s="41" t="e">
        <f t="shared" ca="1" si="69"/>
        <v>#N/A</v>
      </c>
      <c r="K221" t="e">
        <f t="shared" ca="1" si="58"/>
        <v>#N/A</v>
      </c>
      <c r="L221" t="e">
        <f t="shared" ca="1" si="59"/>
        <v>#N/A</v>
      </c>
      <c r="M221" s="42" t="e">
        <f t="shared" ca="1" si="60"/>
        <v>#REF!</v>
      </c>
      <c r="N221" s="5" t="e">
        <f t="shared" ca="1" si="70"/>
        <v>#N/A</v>
      </c>
      <c r="O221" s="5" t="e">
        <f t="shared" ca="1" si="71"/>
        <v>#N/A</v>
      </c>
      <c r="P221" s="41" t="e">
        <f ca="1">IF(OR(ISNA(A221),C221="Backstitch"),NA(),AVERAGEIF($C$4:$C221,"&gt;0")/100)</f>
        <v>#N/A</v>
      </c>
      <c r="Q221" s="41" t="e">
        <f t="shared" ca="1" si="61"/>
        <v>#N/A</v>
      </c>
      <c r="R221" s="43" t="e">
        <f t="shared" ca="1" si="62"/>
        <v>#N/A</v>
      </c>
      <c r="S221" s="44" t="e">
        <f t="shared" ca="1" si="63"/>
        <v>#N/A</v>
      </c>
      <c r="T221" s="5" t="e">
        <f t="shared" ca="1" si="64"/>
        <v>#N/A</v>
      </c>
      <c r="U221" s="5" t="e">
        <f t="shared" ca="1" si="65"/>
        <v>#N/A</v>
      </c>
    </row>
    <row r="222" spans="1:21">
      <c r="A222" s="6" t="e">
        <f t="shared" ca="1" si="55"/>
        <v>#N/A</v>
      </c>
      <c r="B222" s="39" t="e">
        <f t="shared" ca="1" si="54"/>
        <v>#N/A</v>
      </c>
      <c r="C222">
        <f t="array" aca="1" ref="C222" ca="1">IFERROR(INDEX(stitches, MATCH( 1, ($A222=dates)*(last_project=projects),0)),0)</f>
        <v>0</v>
      </c>
      <c r="D222" s="5" t="e">
        <f t="shared" ca="1" si="66"/>
        <v>#REF!</v>
      </c>
      <c r="E222" s="5" t="e">
        <f t="shared" ca="1" si="56"/>
        <v>#REF!</v>
      </c>
      <c r="F222" s="40" t="e">
        <f t="array" aca="1" ref="F222" ca="1">INDEX(hours,MATCH(1,($A222=dates)*(last_project=projects),0),0)</f>
        <v>#N/A</v>
      </c>
      <c r="G222" s="21" t="e">
        <f t="shared" ca="1" si="57"/>
        <v>#N/A</v>
      </c>
      <c r="H222" s="41" t="e">
        <f t="shared" ca="1" si="67"/>
        <v>#N/A</v>
      </c>
      <c r="I222" s="41" t="e">
        <f t="shared" ca="1" si="68"/>
        <v>#N/A</v>
      </c>
      <c r="J222" s="41" t="e">
        <f t="shared" ca="1" si="69"/>
        <v>#N/A</v>
      </c>
      <c r="K222" t="e">
        <f t="shared" ca="1" si="58"/>
        <v>#N/A</v>
      </c>
      <c r="L222" t="e">
        <f t="shared" ca="1" si="59"/>
        <v>#N/A</v>
      </c>
      <c r="M222" s="42" t="e">
        <f t="shared" ca="1" si="60"/>
        <v>#REF!</v>
      </c>
      <c r="N222" s="5" t="e">
        <f t="shared" ca="1" si="70"/>
        <v>#N/A</v>
      </c>
      <c r="O222" s="5" t="e">
        <f t="shared" ca="1" si="71"/>
        <v>#N/A</v>
      </c>
      <c r="P222" s="41" t="e">
        <f ca="1">IF(OR(ISNA(A222),C222="Backstitch"),NA(),AVERAGEIF($C$4:$C222,"&gt;0")/100)</f>
        <v>#N/A</v>
      </c>
      <c r="Q222" s="41" t="e">
        <f t="shared" ca="1" si="61"/>
        <v>#N/A</v>
      </c>
      <c r="R222" s="43" t="e">
        <f t="shared" ca="1" si="62"/>
        <v>#N/A</v>
      </c>
      <c r="S222" s="44" t="e">
        <f t="shared" ca="1" si="63"/>
        <v>#N/A</v>
      </c>
      <c r="T222" s="5" t="e">
        <f t="shared" ca="1" si="64"/>
        <v>#N/A</v>
      </c>
      <c r="U222" s="5" t="e">
        <f t="shared" ca="1" si="65"/>
        <v>#N/A</v>
      </c>
    </row>
    <row r="223" spans="1:21">
      <c r="A223" s="6" t="e">
        <f t="shared" ca="1" si="55"/>
        <v>#N/A</v>
      </c>
      <c r="B223" s="39" t="e">
        <f t="shared" ca="1" si="54"/>
        <v>#N/A</v>
      </c>
      <c r="C223">
        <f t="array" aca="1" ref="C223" ca="1">IFERROR(INDEX(stitches, MATCH( 1, ($A223=dates)*(last_project=projects),0)),0)</f>
        <v>0</v>
      </c>
      <c r="D223" s="5" t="e">
        <f t="shared" ca="1" si="66"/>
        <v>#REF!</v>
      </c>
      <c r="E223" s="5" t="e">
        <f t="shared" ca="1" si="56"/>
        <v>#REF!</v>
      </c>
      <c r="F223" s="40" t="e">
        <f t="array" aca="1" ref="F223" ca="1">INDEX(hours,MATCH(1,($A223=dates)*(last_project=projects),0),0)</f>
        <v>#N/A</v>
      </c>
      <c r="G223" s="21" t="e">
        <f t="shared" ca="1" si="57"/>
        <v>#N/A</v>
      </c>
      <c r="H223" s="41" t="e">
        <f t="shared" ca="1" si="67"/>
        <v>#N/A</v>
      </c>
      <c r="I223" s="41" t="e">
        <f t="shared" ca="1" si="68"/>
        <v>#N/A</v>
      </c>
      <c r="J223" s="41" t="e">
        <f t="shared" ca="1" si="69"/>
        <v>#N/A</v>
      </c>
      <c r="K223" t="e">
        <f t="shared" ca="1" si="58"/>
        <v>#N/A</v>
      </c>
      <c r="L223" t="e">
        <f t="shared" ca="1" si="59"/>
        <v>#N/A</v>
      </c>
      <c r="M223" s="42" t="e">
        <f t="shared" ca="1" si="60"/>
        <v>#REF!</v>
      </c>
      <c r="N223" s="5" t="e">
        <f t="shared" ca="1" si="70"/>
        <v>#N/A</v>
      </c>
      <c r="O223" s="5" t="e">
        <f t="shared" ca="1" si="71"/>
        <v>#N/A</v>
      </c>
      <c r="P223" s="41" t="e">
        <f ca="1">IF(OR(ISNA(A223),C223="Backstitch"),NA(),AVERAGEIF($C$4:$C223,"&gt;0")/100)</f>
        <v>#N/A</v>
      </c>
      <c r="Q223" s="41" t="e">
        <f t="shared" ca="1" si="61"/>
        <v>#N/A</v>
      </c>
      <c r="R223" s="43" t="e">
        <f t="shared" ca="1" si="62"/>
        <v>#N/A</v>
      </c>
      <c r="S223" s="44" t="e">
        <f t="shared" ca="1" si="63"/>
        <v>#N/A</v>
      </c>
      <c r="T223" s="5" t="e">
        <f t="shared" ca="1" si="64"/>
        <v>#N/A</v>
      </c>
      <c r="U223" s="5" t="e">
        <f t="shared" ca="1" si="65"/>
        <v>#N/A</v>
      </c>
    </row>
    <row r="224" spans="1:21">
      <c r="A224" s="6" t="e">
        <f t="shared" ca="1" si="55"/>
        <v>#N/A</v>
      </c>
      <c r="B224" s="39" t="e">
        <f t="shared" ca="1" si="54"/>
        <v>#N/A</v>
      </c>
      <c r="C224">
        <f t="array" aca="1" ref="C224" ca="1">IFERROR(INDEX(stitches, MATCH( 1, ($A224=dates)*(last_project=projects),0)),0)</f>
        <v>0</v>
      </c>
      <c r="D224" s="5" t="e">
        <f t="shared" ca="1" si="66"/>
        <v>#REF!</v>
      </c>
      <c r="E224" s="5" t="e">
        <f t="shared" ca="1" si="56"/>
        <v>#REF!</v>
      </c>
      <c r="F224" s="40" t="e">
        <f t="array" aca="1" ref="F224" ca="1">INDEX(hours,MATCH(1,($A224=dates)*(last_project=projects),0),0)</f>
        <v>#N/A</v>
      </c>
      <c r="G224" s="21" t="e">
        <f t="shared" ca="1" si="57"/>
        <v>#N/A</v>
      </c>
      <c r="H224" s="41" t="e">
        <f t="shared" ca="1" si="67"/>
        <v>#N/A</v>
      </c>
      <c r="I224" s="41" t="e">
        <f t="shared" ca="1" si="68"/>
        <v>#N/A</v>
      </c>
      <c r="J224" s="41" t="e">
        <f t="shared" ca="1" si="69"/>
        <v>#N/A</v>
      </c>
      <c r="K224" t="e">
        <f t="shared" ca="1" si="58"/>
        <v>#N/A</v>
      </c>
      <c r="L224" t="e">
        <f t="shared" ca="1" si="59"/>
        <v>#N/A</v>
      </c>
      <c r="M224" s="42" t="e">
        <f t="shared" ca="1" si="60"/>
        <v>#REF!</v>
      </c>
      <c r="N224" s="5" t="e">
        <f t="shared" ca="1" si="70"/>
        <v>#N/A</v>
      </c>
      <c r="O224" s="5" t="e">
        <f t="shared" ca="1" si="71"/>
        <v>#N/A</v>
      </c>
      <c r="P224" s="41" t="e">
        <f ca="1">IF(OR(ISNA(A224),C224="Backstitch"),NA(),AVERAGEIF($C$4:$C224,"&gt;0")/100)</f>
        <v>#N/A</v>
      </c>
      <c r="Q224" s="41" t="e">
        <f t="shared" ca="1" si="61"/>
        <v>#N/A</v>
      </c>
      <c r="R224" s="43" t="e">
        <f t="shared" ca="1" si="62"/>
        <v>#N/A</v>
      </c>
      <c r="S224" s="44" t="e">
        <f t="shared" ca="1" si="63"/>
        <v>#N/A</v>
      </c>
      <c r="T224" s="5" t="e">
        <f t="shared" ca="1" si="64"/>
        <v>#N/A</v>
      </c>
      <c r="U224" s="5" t="e">
        <f t="shared" ca="1" si="65"/>
        <v>#N/A</v>
      </c>
    </row>
    <row r="225" spans="1:21">
      <c r="A225" s="6" t="e">
        <f t="shared" ca="1" si="55"/>
        <v>#N/A</v>
      </c>
      <c r="B225" s="39" t="e">
        <f t="shared" ca="1" si="54"/>
        <v>#N/A</v>
      </c>
      <c r="C225">
        <f t="array" aca="1" ref="C225" ca="1">IFERROR(INDEX(stitches, MATCH( 1, ($A225=dates)*(last_project=projects),0)),0)</f>
        <v>0</v>
      </c>
      <c r="D225" s="5" t="e">
        <f t="shared" ca="1" si="66"/>
        <v>#REF!</v>
      </c>
      <c r="E225" s="5" t="e">
        <f t="shared" ca="1" si="56"/>
        <v>#REF!</v>
      </c>
      <c r="F225" s="40" t="e">
        <f t="array" aca="1" ref="F225" ca="1">INDEX(hours,MATCH(1,($A225=dates)*(last_project=projects),0),0)</f>
        <v>#N/A</v>
      </c>
      <c r="G225" s="21" t="e">
        <f t="shared" ca="1" si="57"/>
        <v>#N/A</v>
      </c>
      <c r="H225" s="41" t="e">
        <f t="shared" ca="1" si="67"/>
        <v>#N/A</v>
      </c>
      <c r="I225" s="41" t="e">
        <f t="shared" ca="1" si="68"/>
        <v>#N/A</v>
      </c>
      <c r="J225" s="41" t="e">
        <f t="shared" ca="1" si="69"/>
        <v>#N/A</v>
      </c>
      <c r="K225" t="e">
        <f t="shared" ca="1" si="58"/>
        <v>#N/A</v>
      </c>
      <c r="L225" t="e">
        <f t="shared" ca="1" si="59"/>
        <v>#N/A</v>
      </c>
      <c r="M225" s="42" t="e">
        <f t="shared" ca="1" si="60"/>
        <v>#REF!</v>
      </c>
      <c r="N225" s="5" t="e">
        <f t="shared" ca="1" si="70"/>
        <v>#N/A</v>
      </c>
      <c r="O225" s="5" t="e">
        <f t="shared" ca="1" si="71"/>
        <v>#N/A</v>
      </c>
      <c r="P225" s="41" t="e">
        <f ca="1">IF(OR(ISNA(A225),C225="Backstitch"),NA(),AVERAGEIF($C$4:$C225,"&gt;0")/100)</f>
        <v>#N/A</v>
      </c>
      <c r="Q225" s="41" t="e">
        <f t="shared" ca="1" si="61"/>
        <v>#N/A</v>
      </c>
      <c r="R225" s="43" t="e">
        <f t="shared" ca="1" si="62"/>
        <v>#N/A</v>
      </c>
      <c r="S225" s="44" t="e">
        <f t="shared" ca="1" si="63"/>
        <v>#N/A</v>
      </c>
      <c r="T225" s="5" t="e">
        <f t="shared" ca="1" si="64"/>
        <v>#N/A</v>
      </c>
      <c r="U225" s="5" t="e">
        <f t="shared" ca="1" si="65"/>
        <v>#N/A</v>
      </c>
    </row>
    <row r="226" spans="1:21">
      <c r="A226" s="6" t="e">
        <f t="shared" ca="1" si="55"/>
        <v>#N/A</v>
      </c>
      <c r="B226" s="39" t="e">
        <f t="shared" ca="1" si="54"/>
        <v>#N/A</v>
      </c>
      <c r="C226">
        <f t="array" aca="1" ref="C226" ca="1">IFERROR(INDEX(stitches, MATCH( 1, ($A226=dates)*(last_project=projects),0)),0)</f>
        <v>0</v>
      </c>
      <c r="D226" s="5" t="e">
        <f t="shared" ca="1" si="66"/>
        <v>#REF!</v>
      </c>
      <c r="E226" s="5" t="e">
        <f t="shared" ca="1" si="56"/>
        <v>#REF!</v>
      </c>
      <c r="F226" s="40" t="e">
        <f t="array" aca="1" ref="F226" ca="1">INDEX(hours,MATCH(1,($A226=dates)*(last_project=projects),0),0)</f>
        <v>#N/A</v>
      </c>
      <c r="G226" s="21" t="e">
        <f t="shared" ca="1" si="57"/>
        <v>#N/A</v>
      </c>
      <c r="H226" s="41" t="e">
        <f t="shared" ca="1" si="67"/>
        <v>#N/A</v>
      </c>
      <c r="I226" s="41" t="e">
        <f t="shared" ca="1" si="68"/>
        <v>#N/A</v>
      </c>
      <c r="J226" s="41" t="e">
        <f t="shared" ca="1" si="69"/>
        <v>#N/A</v>
      </c>
      <c r="K226" t="e">
        <f t="shared" ca="1" si="58"/>
        <v>#N/A</v>
      </c>
      <c r="L226" t="e">
        <f t="shared" ca="1" si="59"/>
        <v>#N/A</v>
      </c>
      <c r="M226" s="42" t="e">
        <f t="shared" ca="1" si="60"/>
        <v>#REF!</v>
      </c>
      <c r="N226" s="5" t="e">
        <f t="shared" ca="1" si="70"/>
        <v>#N/A</v>
      </c>
      <c r="O226" s="5" t="e">
        <f t="shared" ca="1" si="71"/>
        <v>#N/A</v>
      </c>
      <c r="P226" s="41" t="e">
        <f ca="1">IF(OR(ISNA(A226),C226="Backstitch"),NA(),AVERAGEIF($C$4:$C226,"&gt;0")/100)</f>
        <v>#N/A</v>
      </c>
      <c r="Q226" s="41" t="e">
        <f t="shared" ca="1" si="61"/>
        <v>#N/A</v>
      </c>
      <c r="R226" s="43" t="e">
        <f t="shared" ca="1" si="62"/>
        <v>#N/A</v>
      </c>
      <c r="S226" s="44" t="e">
        <f t="shared" ca="1" si="63"/>
        <v>#N/A</v>
      </c>
      <c r="T226" s="5" t="e">
        <f t="shared" ca="1" si="64"/>
        <v>#N/A</v>
      </c>
      <c r="U226" s="5" t="e">
        <f t="shared" ca="1" si="65"/>
        <v>#N/A</v>
      </c>
    </row>
    <row r="227" spans="1:21">
      <c r="A227" s="6" t="e">
        <f t="shared" ca="1" si="55"/>
        <v>#N/A</v>
      </c>
      <c r="B227" s="39" t="e">
        <f t="shared" ca="1" si="54"/>
        <v>#N/A</v>
      </c>
      <c r="C227">
        <f t="array" aca="1" ref="C227" ca="1">IFERROR(INDEX(stitches, MATCH( 1, ($A227=dates)*(last_project=projects),0)),0)</f>
        <v>0</v>
      </c>
      <c r="D227" s="5" t="e">
        <f t="shared" ca="1" si="66"/>
        <v>#REF!</v>
      </c>
      <c r="E227" s="5" t="e">
        <f t="shared" ca="1" si="56"/>
        <v>#REF!</v>
      </c>
      <c r="F227" s="40" t="e">
        <f t="array" aca="1" ref="F227" ca="1">INDEX(hours,MATCH(1,($A227=dates)*(last_project=projects),0),0)</f>
        <v>#N/A</v>
      </c>
      <c r="G227" s="21" t="e">
        <f t="shared" ca="1" si="57"/>
        <v>#N/A</v>
      </c>
      <c r="H227" s="41" t="e">
        <f t="shared" ca="1" si="67"/>
        <v>#N/A</v>
      </c>
      <c r="I227" s="41" t="e">
        <f t="shared" ca="1" si="68"/>
        <v>#N/A</v>
      </c>
      <c r="J227" s="41" t="e">
        <f t="shared" ca="1" si="69"/>
        <v>#N/A</v>
      </c>
      <c r="K227" t="e">
        <f t="shared" ca="1" si="58"/>
        <v>#N/A</v>
      </c>
      <c r="L227" t="e">
        <f t="shared" ca="1" si="59"/>
        <v>#N/A</v>
      </c>
      <c r="M227" s="42" t="e">
        <f t="shared" ca="1" si="60"/>
        <v>#REF!</v>
      </c>
      <c r="N227" s="5" t="e">
        <f t="shared" ca="1" si="70"/>
        <v>#N/A</v>
      </c>
      <c r="O227" s="5" t="e">
        <f t="shared" ca="1" si="71"/>
        <v>#N/A</v>
      </c>
      <c r="P227" s="41" t="e">
        <f ca="1">IF(OR(ISNA(A227),C227="Backstitch"),NA(),AVERAGEIF($C$4:$C227,"&gt;0")/100)</f>
        <v>#N/A</v>
      </c>
      <c r="Q227" s="41" t="e">
        <f t="shared" ca="1" si="61"/>
        <v>#N/A</v>
      </c>
      <c r="R227" s="43" t="e">
        <f t="shared" ca="1" si="62"/>
        <v>#N/A</v>
      </c>
      <c r="S227" s="44" t="e">
        <f t="shared" ca="1" si="63"/>
        <v>#N/A</v>
      </c>
      <c r="T227" s="5" t="e">
        <f t="shared" ca="1" si="64"/>
        <v>#N/A</v>
      </c>
      <c r="U227" s="5" t="e">
        <f t="shared" ca="1" si="65"/>
        <v>#N/A</v>
      </c>
    </row>
    <row r="228" spans="1:21">
      <c r="A228" s="6" t="e">
        <f t="shared" ca="1" si="55"/>
        <v>#N/A</v>
      </c>
      <c r="B228" s="39" t="e">
        <f t="shared" ca="1" si="54"/>
        <v>#N/A</v>
      </c>
      <c r="C228">
        <f t="array" aca="1" ref="C228" ca="1">IFERROR(INDEX(stitches, MATCH( 1, ($A228=dates)*(last_project=projects),0)),0)</f>
        <v>0</v>
      </c>
      <c r="D228" s="5" t="e">
        <f t="shared" ca="1" si="66"/>
        <v>#REF!</v>
      </c>
      <c r="E228" s="5" t="e">
        <f t="shared" ca="1" si="56"/>
        <v>#REF!</v>
      </c>
      <c r="F228" s="40" t="e">
        <f t="array" aca="1" ref="F228" ca="1">INDEX(hours,MATCH(1,($A228=dates)*(last_project=projects),0),0)</f>
        <v>#N/A</v>
      </c>
      <c r="G228" s="21" t="e">
        <f t="shared" ca="1" si="57"/>
        <v>#N/A</v>
      </c>
      <c r="H228" s="41" t="e">
        <f t="shared" ca="1" si="67"/>
        <v>#N/A</v>
      </c>
      <c r="I228" s="41" t="e">
        <f t="shared" ca="1" si="68"/>
        <v>#N/A</v>
      </c>
      <c r="J228" s="41" t="e">
        <f t="shared" ca="1" si="69"/>
        <v>#N/A</v>
      </c>
      <c r="K228" t="e">
        <f t="shared" ca="1" si="58"/>
        <v>#N/A</v>
      </c>
      <c r="L228" t="e">
        <f t="shared" ca="1" si="59"/>
        <v>#N/A</v>
      </c>
      <c r="M228" s="42" t="e">
        <f t="shared" ca="1" si="60"/>
        <v>#REF!</v>
      </c>
      <c r="N228" s="5" t="e">
        <f t="shared" ca="1" si="70"/>
        <v>#N/A</v>
      </c>
      <c r="O228" s="5" t="e">
        <f t="shared" ca="1" si="71"/>
        <v>#N/A</v>
      </c>
      <c r="P228" s="41" t="e">
        <f ca="1">IF(OR(ISNA(A228),C228="Backstitch"),NA(),AVERAGEIF($C$4:$C228,"&gt;0")/100)</f>
        <v>#N/A</v>
      </c>
      <c r="Q228" s="41" t="e">
        <f t="shared" ca="1" si="61"/>
        <v>#N/A</v>
      </c>
      <c r="R228" s="43" t="e">
        <f t="shared" ca="1" si="62"/>
        <v>#N/A</v>
      </c>
      <c r="S228" s="44" t="e">
        <f t="shared" ca="1" si="63"/>
        <v>#N/A</v>
      </c>
      <c r="T228" s="5" t="e">
        <f t="shared" ca="1" si="64"/>
        <v>#N/A</v>
      </c>
      <c r="U228" s="5" t="e">
        <f t="shared" ca="1" si="65"/>
        <v>#N/A</v>
      </c>
    </row>
    <row r="229" spans="1:21">
      <c r="A229" s="6" t="e">
        <f t="shared" ca="1" si="55"/>
        <v>#N/A</v>
      </c>
      <c r="B229" s="39" t="e">
        <f t="shared" ca="1" si="54"/>
        <v>#N/A</v>
      </c>
      <c r="C229">
        <f t="array" aca="1" ref="C229" ca="1">IFERROR(INDEX(stitches, MATCH( 1, ($A229=dates)*(last_project=projects),0)),0)</f>
        <v>0</v>
      </c>
      <c r="D229" s="5" t="e">
        <f t="shared" ca="1" si="66"/>
        <v>#REF!</v>
      </c>
      <c r="E229" s="5" t="e">
        <f t="shared" ca="1" si="56"/>
        <v>#REF!</v>
      </c>
      <c r="F229" s="40" t="e">
        <f t="array" aca="1" ref="F229" ca="1">INDEX(hours,MATCH(1,($A229=dates)*(last_project=projects),0),0)</f>
        <v>#N/A</v>
      </c>
      <c r="G229" s="21" t="e">
        <f t="shared" ca="1" si="57"/>
        <v>#N/A</v>
      </c>
      <c r="H229" s="41" t="e">
        <f t="shared" ca="1" si="67"/>
        <v>#N/A</v>
      </c>
      <c r="I229" s="41" t="e">
        <f t="shared" ca="1" si="68"/>
        <v>#N/A</v>
      </c>
      <c r="J229" s="41" t="e">
        <f t="shared" ca="1" si="69"/>
        <v>#N/A</v>
      </c>
      <c r="K229" t="e">
        <f t="shared" ca="1" si="58"/>
        <v>#N/A</v>
      </c>
      <c r="L229" t="e">
        <f t="shared" ca="1" si="59"/>
        <v>#N/A</v>
      </c>
      <c r="M229" s="42" t="e">
        <f t="shared" ca="1" si="60"/>
        <v>#REF!</v>
      </c>
      <c r="N229" s="5" t="e">
        <f t="shared" ca="1" si="70"/>
        <v>#N/A</v>
      </c>
      <c r="O229" s="5" t="e">
        <f t="shared" ca="1" si="71"/>
        <v>#N/A</v>
      </c>
      <c r="P229" s="41" t="e">
        <f ca="1">IF(OR(ISNA(A229),C229="Backstitch"),NA(),AVERAGEIF($C$4:$C229,"&gt;0")/100)</f>
        <v>#N/A</v>
      </c>
      <c r="Q229" s="41" t="e">
        <f t="shared" ca="1" si="61"/>
        <v>#N/A</v>
      </c>
      <c r="R229" s="43" t="e">
        <f t="shared" ca="1" si="62"/>
        <v>#N/A</v>
      </c>
      <c r="S229" s="44" t="e">
        <f t="shared" ca="1" si="63"/>
        <v>#N/A</v>
      </c>
      <c r="T229" s="5" t="e">
        <f t="shared" ca="1" si="64"/>
        <v>#N/A</v>
      </c>
      <c r="U229" s="5" t="e">
        <f t="shared" ca="1" si="65"/>
        <v>#N/A</v>
      </c>
    </row>
    <row r="230" spans="1:21">
      <c r="A230" s="6" t="e">
        <f t="shared" ca="1" si="55"/>
        <v>#N/A</v>
      </c>
      <c r="B230" s="39" t="e">
        <f t="shared" ca="1" si="54"/>
        <v>#N/A</v>
      </c>
      <c r="C230">
        <f t="array" aca="1" ref="C230" ca="1">IFERROR(INDEX(stitches, MATCH( 1, ($A230=dates)*(last_project=projects),0)),0)</f>
        <v>0</v>
      </c>
      <c r="D230" s="5" t="e">
        <f t="shared" ca="1" si="66"/>
        <v>#REF!</v>
      </c>
      <c r="E230" s="5" t="e">
        <f t="shared" ca="1" si="56"/>
        <v>#REF!</v>
      </c>
      <c r="F230" s="40" t="e">
        <f t="array" aca="1" ref="F230" ca="1">INDEX(hours,MATCH(1,($A230=dates)*(last_project=projects),0),0)</f>
        <v>#N/A</v>
      </c>
      <c r="G230" s="21" t="e">
        <f t="shared" ca="1" si="57"/>
        <v>#N/A</v>
      </c>
      <c r="H230" s="41" t="e">
        <f t="shared" ca="1" si="67"/>
        <v>#N/A</v>
      </c>
      <c r="I230" s="41" t="e">
        <f t="shared" ca="1" si="68"/>
        <v>#N/A</v>
      </c>
      <c r="J230" s="41" t="e">
        <f t="shared" ca="1" si="69"/>
        <v>#N/A</v>
      </c>
      <c r="K230" t="e">
        <f t="shared" ca="1" si="58"/>
        <v>#N/A</v>
      </c>
      <c r="L230" t="e">
        <f t="shared" ca="1" si="59"/>
        <v>#N/A</v>
      </c>
      <c r="M230" s="42" t="e">
        <f t="shared" ca="1" si="60"/>
        <v>#REF!</v>
      </c>
      <c r="N230" s="5" t="e">
        <f t="shared" ca="1" si="70"/>
        <v>#N/A</v>
      </c>
      <c r="O230" s="5" t="e">
        <f t="shared" ca="1" si="71"/>
        <v>#N/A</v>
      </c>
      <c r="P230" s="41" t="e">
        <f ca="1">IF(OR(ISNA(A230),C230="Backstitch"),NA(),AVERAGEIF($C$4:$C230,"&gt;0")/100)</f>
        <v>#N/A</v>
      </c>
      <c r="Q230" s="41" t="e">
        <f t="shared" ca="1" si="61"/>
        <v>#N/A</v>
      </c>
      <c r="R230" s="43" t="e">
        <f t="shared" ca="1" si="62"/>
        <v>#N/A</v>
      </c>
      <c r="S230" s="44" t="e">
        <f t="shared" ca="1" si="63"/>
        <v>#N/A</v>
      </c>
      <c r="T230" s="5" t="e">
        <f t="shared" ca="1" si="64"/>
        <v>#N/A</v>
      </c>
      <c r="U230" s="5" t="e">
        <f t="shared" ca="1" si="65"/>
        <v>#N/A</v>
      </c>
    </row>
    <row r="231" spans="1:21">
      <c r="A231" s="6" t="e">
        <f t="shared" ca="1" si="55"/>
        <v>#N/A</v>
      </c>
      <c r="B231" s="39" t="e">
        <f t="shared" ca="1" si="54"/>
        <v>#N/A</v>
      </c>
      <c r="C231">
        <f t="array" aca="1" ref="C231" ca="1">IFERROR(INDEX(stitches, MATCH( 1, ($A231=dates)*(last_project=projects),0)),0)</f>
        <v>0</v>
      </c>
      <c r="D231" s="5" t="e">
        <f t="shared" ca="1" si="66"/>
        <v>#REF!</v>
      </c>
      <c r="E231" s="5" t="e">
        <f t="shared" ca="1" si="56"/>
        <v>#REF!</v>
      </c>
      <c r="F231" s="40" t="e">
        <f t="array" aca="1" ref="F231" ca="1">INDEX(hours,MATCH(1,($A231=dates)*(last_project=projects),0),0)</f>
        <v>#N/A</v>
      </c>
      <c r="G231" s="21" t="e">
        <f t="shared" ca="1" si="57"/>
        <v>#N/A</v>
      </c>
      <c r="H231" s="41" t="e">
        <f t="shared" ca="1" si="67"/>
        <v>#N/A</v>
      </c>
      <c r="I231" s="41" t="e">
        <f t="shared" ca="1" si="68"/>
        <v>#N/A</v>
      </c>
      <c r="J231" s="41" t="e">
        <f t="shared" ca="1" si="69"/>
        <v>#N/A</v>
      </c>
      <c r="K231" t="e">
        <f t="shared" ca="1" si="58"/>
        <v>#N/A</v>
      </c>
      <c r="L231" t="e">
        <f t="shared" ca="1" si="59"/>
        <v>#N/A</v>
      </c>
      <c r="M231" s="42" t="e">
        <f t="shared" ca="1" si="60"/>
        <v>#REF!</v>
      </c>
      <c r="N231" s="5" t="e">
        <f t="shared" ca="1" si="70"/>
        <v>#N/A</v>
      </c>
      <c r="O231" s="5" t="e">
        <f t="shared" ca="1" si="71"/>
        <v>#N/A</v>
      </c>
      <c r="P231" s="41" t="e">
        <f ca="1">IF(OR(ISNA(A231),C231="Backstitch"),NA(),AVERAGEIF($C$4:$C231,"&gt;0")/100)</f>
        <v>#N/A</v>
      </c>
      <c r="Q231" s="41" t="e">
        <f t="shared" ca="1" si="61"/>
        <v>#N/A</v>
      </c>
      <c r="R231" s="43" t="e">
        <f t="shared" ca="1" si="62"/>
        <v>#N/A</v>
      </c>
      <c r="S231" s="44" t="e">
        <f t="shared" ca="1" si="63"/>
        <v>#N/A</v>
      </c>
      <c r="T231" s="5" t="e">
        <f t="shared" ca="1" si="64"/>
        <v>#N/A</v>
      </c>
      <c r="U231" s="5" t="e">
        <f t="shared" ca="1" si="65"/>
        <v>#N/A</v>
      </c>
    </row>
    <row r="232" spans="1:21">
      <c r="A232" s="6" t="e">
        <f t="shared" ca="1" si="55"/>
        <v>#N/A</v>
      </c>
      <c r="B232" s="39" t="e">
        <f t="shared" ca="1" si="54"/>
        <v>#N/A</v>
      </c>
      <c r="C232">
        <f t="array" aca="1" ref="C232" ca="1">IFERROR(INDEX(stitches, MATCH( 1, ($A232=dates)*(last_project=projects),0)),0)</f>
        <v>0</v>
      </c>
      <c r="D232" s="5" t="e">
        <f t="shared" ca="1" si="66"/>
        <v>#REF!</v>
      </c>
      <c r="E232" s="5" t="e">
        <f t="shared" ca="1" si="56"/>
        <v>#REF!</v>
      </c>
      <c r="F232" s="40" t="e">
        <f t="array" aca="1" ref="F232" ca="1">INDEX(hours,MATCH(1,($A232=dates)*(last_project=projects),0),0)</f>
        <v>#N/A</v>
      </c>
      <c r="G232" s="21" t="e">
        <f t="shared" ca="1" si="57"/>
        <v>#N/A</v>
      </c>
      <c r="H232" s="41" t="e">
        <f t="shared" ca="1" si="67"/>
        <v>#N/A</v>
      </c>
      <c r="I232" s="41" t="e">
        <f t="shared" ca="1" si="68"/>
        <v>#N/A</v>
      </c>
      <c r="J232" s="41" t="e">
        <f t="shared" ca="1" si="69"/>
        <v>#N/A</v>
      </c>
      <c r="K232" t="e">
        <f t="shared" ca="1" si="58"/>
        <v>#N/A</v>
      </c>
      <c r="L232" t="e">
        <f t="shared" ca="1" si="59"/>
        <v>#N/A</v>
      </c>
      <c r="M232" s="42" t="e">
        <f t="shared" ca="1" si="60"/>
        <v>#REF!</v>
      </c>
      <c r="N232" s="5" t="e">
        <f t="shared" ca="1" si="70"/>
        <v>#N/A</v>
      </c>
      <c r="O232" s="5" t="e">
        <f t="shared" ca="1" si="71"/>
        <v>#N/A</v>
      </c>
      <c r="P232" s="41" t="e">
        <f ca="1">IF(OR(ISNA(A232),C232="Backstitch"),NA(),AVERAGEIF($C$4:$C232,"&gt;0")/100)</f>
        <v>#N/A</v>
      </c>
      <c r="Q232" s="41" t="e">
        <f t="shared" ca="1" si="61"/>
        <v>#N/A</v>
      </c>
      <c r="R232" s="43" t="e">
        <f t="shared" ca="1" si="62"/>
        <v>#N/A</v>
      </c>
      <c r="S232" s="44" t="e">
        <f t="shared" ca="1" si="63"/>
        <v>#N/A</v>
      </c>
      <c r="T232" s="5" t="e">
        <f t="shared" ca="1" si="64"/>
        <v>#N/A</v>
      </c>
      <c r="U232" s="5" t="e">
        <f t="shared" ca="1" si="65"/>
        <v>#N/A</v>
      </c>
    </row>
    <row r="233" spans="1:21">
      <c r="A233" s="6" t="e">
        <f t="shared" ca="1" si="55"/>
        <v>#N/A</v>
      </c>
      <c r="B233" s="39" t="e">
        <f t="shared" ca="1" si="54"/>
        <v>#N/A</v>
      </c>
      <c r="C233">
        <f t="array" aca="1" ref="C233" ca="1">IFERROR(INDEX(stitches, MATCH( 1, ($A233=dates)*(last_project=projects),0)),0)</f>
        <v>0</v>
      </c>
      <c r="D233" s="5" t="e">
        <f t="shared" ca="1" si="66"/>
        <v>#REF!</v>
      </c>
      <c r="E233" s="5" t="e">
        <f t="shared" ca="1" si="56"/>
        <v>#REF!</v>
      </c>
      <c r="F233" s="40" t="e">
        <f t="array" aca="1" ref="F233" ca="1">INDEX(hours,MATCH(1,($A233=dates)*(last_project=projects),0),0)</f>
        <v>#N/A</v>
      </c>
      <c r="G233" s="21" t="e">
        <f t="shared" ca="1" si="57"/>
        <v>#N/A</v>
      </c>
      <c r="H233" s="41" t="e">
        <f t="shared" ca="1" si="67"/>
        <v>#N/A</v>
      </c>
      <c r="I233" s="41" t="e">
        <f t="shared" ca="1" si="68"/>
        <v>#N/A</v>
      </c>
      <c r="J233" s="41" t="e">
        <f t="shared" ca="1" si="69"/>
        <v>#N/A</v>
      </c>
      <c r="K233" t="e">
        <f t="shared" ca="1" si="58"/>
        <v>#N/A</v>
      </c>
      <c r="L233" t="e">
        <f t="shared" ca="1" si="59"/>
        <v>#N/A</v>
      </c>
      <c r="M233" s="42" t="e">
        <f t="shared" ca="1" si="60"/>
        <v>#REF!</v>
      </c>
      <c r="N233" s="5" t="e">
        <f t="shared" ca="1" si="70"/>
        <v>#N/A</v>
      </c>
      <c r="O233" s="5" t="e">
        <f t="shared" ca="1" si="71"/>
        <v>#N/A</v>
      </c>
      <c r="P233" s="41" t="e">
        <f ca="1">IF(OR(ISNA(A233),C233="Backstitch"),NA(),AVERAGEIF($C$4:$C233,"&gt;0")/100)</f>
        <v>#N/A</v>
      </c>
      <c r="Q233" s="41" t="e">
        <f t="shared" ca="1" si="61"/>
        <v>#N/A</v>
      </c>
      <c r="R233" s="43" t="e">
        <f t="shared" ca="1" si="62"/>
        <v>#N/A</v>
      </c>
      <c r="S233" s="44" t="e">
        <f t="shared" ca="1" si="63"/>
        <v>#N/A</v>
      </c>
      <c r="T233" s="5" t="e">
        <f t="shared" ca="1" si="64"/>
        <v>#N/A</v>
      </c>
      <c r="U233" s="5" t="e">
        <f t="shared" ca="1" si="65"/>
        <v>#N/A</v>
      </c>
    </row>
    <row r="234" spans="1:21">
      <c r="A234" s="6" t="e">
        <f t="shared" ca="1" si="55"/>
        <v>#N/A</v>
      </c>
      <c r="B234" s="39" t="e">
        <f t="shared" ca="1" si="54"/>
        <v>#N/A</v>
      </c>
      <c r="C234">
        <f t="array" aca="1" ref="C234" ca="1">IFERROR(INDEX(stitches, MATCH( 1, ($A234=dates)*(last_project=projects),0)),0)</f>
        <v>0</v>
      </c>
      <c r="D234" s="5" t="e">
        <f t="shared" ca="1" si="66"/>
        <v>#REF!</v>
      </c>
      <c r="E234" s="5" t="e">
        <f t="shared" ca="1" si="56"/>
        <v>#REF!</v>
      </c>
      <c r="F234" s="40" t="e">
        <f t="array" aca="1" ref="F234" ca="1">INDEX(hours,MATCH(1,($A234=dates)*(last_project=projects),0),0)</f>
        <v>#N/A</v>
      </c>
      <c r="G234" s="21" t="e">
        <f t="shared" ca="1" si="57"/>
        <v>#N/A</v>
      </c>
      <c r="H234" s="41" t="e">
        <f t="shared" ca="1" si="67"/>
        <v>#N/A</v>
      </c>
      <c r="I234" s="41" t="e">
        <f t="shared" ca="1" si="68"/>
        <v>#N/A</v>
      </c>
      <c r="J234" s="41" t="e">
        <f t="shared" ca="1" si="69"/>
        <v>#N/A</v>
      </c>
      <c r="K234" t="e">
        <f t="shared" ca="1" si="58"/>
        <v>#N/A</v>
      </c>
      <c r="L234" t="e">
        <f t="shared" ca="1" si="59"/>
        <v>#N/A</v>
      </c>
      <c r="M234" s="42" t="e">
        <f t="shared" ca="1" si="60"/>
        <v>#REF!</v>
      </c>
      <c r="N234" s="5" t="e">
        <f t="shared" ca="1" si="70"/>
        <v>#N/A</v>
      </c>
      <c r="O234" s="5" t="e">
        <f t="shared" ca="1" si="71"/>
        <v>#N/A</v>
      </c>
      <c r="P234" s="41" t="e">
        <f ca="1">IF(OR(ISNA(A234),C234="Backstitch"),NA(),AVERAGEIF($C$4:$C234,"&gt;0")/100)</f>
        <v>#N/A</v>
      </c>
      <c r="Q234" s="41" t="e">
        <f t="shared" ca="1" si="61"/>
        <v>#N/A</v>
      </c>
      <c r="R234" s="43" t="e">
        <f t="shared" ca="1" si="62"/>
        <v>#N/A</v>
      </c>
      <c r="S234" s="44" t="e">
        <f t="shared" ca="1" si="63"/>
        <v>#N/A</v>
      </c>
      <c r="T234" s="5" t="e">
        <f t="shared" ca="1" si="64"/>
        <v>#N/A</v>
      </c>
      <c r="U234" s="5" t="e">
        <f t="shared" ca="1" si="65"/>
        <v>#N/A</v>
      </c>
    </row>
    <row r="235" spans="1:21">
      <c r="A235" s="6" t="e">
        <f t="shared" ca="1" si="55"/>
        <v>#N/A</v>
      </c>
      <c r="B235" s="39" t="e">
        <f t="shared" ca="1" si="54"/>
        <v>#N/A</v>
      </c>
      <c r="C235">
        <f t="array" aca="1" ref="C235" ca="1">IFERROR(INDEX(stitches, MATCH( 1, ($A235=dates)*(last_project=projects),0)),0)</f>
        <v>0</v>
      </c>
      <c r="D235" s="5" t="e">
        <f t="shared" ca="1" si="66"/>
        <v>#REF!</v>
      </c>
      <c r="E235" s="5" t="e">
        <f t="shared" ca="1" si="56"/>
        <v>#REF!</v>
      </c>
      <c r="F235" s="40" t="e">
        <f t="array" aca="1" ref="F235" ca="1">INDEX(hours,MATCH(1,($A235=dates)*(last_project=projects),0),0)</f>
        <v>#N/A</v>
      </c>
      <c r="G235" s="21" t="e">
        <f t="shared" ca="1" si="57"/>
        <v>#N/A</v>
      </c>
      <c r="H235" s="41" t="e">
        <f t="shared" ca="1" si="67"/>
        <v>#N/A</v>
      </c>
      <c r="I235" s="41" t="e">
        <f t="shared" ca="1" si="68"/>
        <v>#N/A</v>
      </c>
      <c r="J235" s="41" t="e">
        <f t="shared" ca="1" si="69"/>
        <v>#N/A</v>
      </c>
      <c r="K235" t="e">
        <f t="shared" ca="1" si="58"/>
        <v>#N/A</v>
      </c>
      <c r="L235" t="e">
        <f t="shared" ca="1" si="59"/>
        <v>#N/A</v>
      </c>
      <c r="M235" s="42" t="e">
        <f t="shared" ca="1" si="60"/>
        <v>#REF!</v>
      </c>
      <c r="N235" s="5" t="e">
        <f t="shared" ca="1" si="70"/>
        <v>#N/A</v>
      </c>
      <c r="O235" s="5" t="e">
        <f t="shared" ca="1" si="71"/>
        <v>#N/A</v>
      </c>
      <c r="P235" s="41" t="e">
        <f ca="1">IF(OR(ISNA(A235),C235="Backstitch"),NA(),AVERAGEIF($C$4:$C235,"&gt;0")/100)</f>
        <v>#N/A</v>
      </c>
      <c r="Q235" s="41" t="e">
        <f t="shared" ca="1" si="61"/>
        <v>#N/A</v>
      </c>
      <c r="R235" s="43" t="e">
        <f t="shared" ca="1" si="62"/>
        <v>#N/A</v>
      </c>
      <c r="S235" s="44" t="e">
        <f t="shared" ca="1" si="63"/>
        <v>#N/A</v>
      </c>
      <c r="T235" s="5" t="e">
        <f t="shared" ca="1" si="64"/>
        <v>#N/A</v>
      </c>
      <c r="U235" s="5" t="e">
        <f t="shared" ca="1" si="65"/>
        <v>#N/A</v>
      </c>
    </row>
    <row r="236" spans="1:21">
      <c r="A236" s="6" t="e">
        <f t="shared" ca="1" si="55"/>
        <v>#N/A</v>
      </c>
      <c r="B236" s="39" t="e">
        <f t="shared" ca="1" si="54"/>
        <v>#N/A</v>
      </c>
      <c r="C236">
        <f t="array" aca="1" ref="C236" ca="1">IFERROR(INDEX(stitches, MATCH( 1, ($A236=dates)*(last_project=projects),0)),0)</f>
        <v>0</v>
      </c>
      <c r="D236" s="5" t="e">
        <f t="shared" ca="1" si="66"/>
        <v>#REF!</v>
      </c>
      <c r="E236" s="5" t="e">
        <f t="shared" ca="1" si="56"/>
        <v>#REF!</v>
      </c>
      <c r="F236" s="40" t="e">
        <f t="array" aca="1" ref="F236" ca="1">INDEX(hours,MATCH(1,($A236=dates)*(last_project=projects),0),0)</f>
        <v>#N/A</v>
      </c>
      <c r="G236" s="21" t="e">
        <f t="shared" ca="1" si="57"/>
        <v>#N/A</v>
      </c>
      <c r="H236" s="41" t="e">
        <f t="shared" ca="1" si="67"/>
        <v>#N/A</v>
      </c>
      <c r="I236" s="41" t="e">
        <f t="shared" ca="1" si="68"/>
        <v>#N/A</v>
      </c>
      <c r="J236" s="41" t="e">
        <f t="shared" ca="1" si="69"/>
        <v>#N/A</v>
      </c>
      <c r="K236" t="e">
        <f t="shared" ca="1" si="58"/>
        <v>#N/A</v>
      </c>
      <c r="L236" t="e">
        <f t="shared" ca="1" si="59"/>
        <v>#N/A</v>
      </c>
      <c r="M236" s="42" t="e">
        <f t="shared" ca="1" si="60"/>
        <v>#REF!</v>
      </c>
      <c r="N236" s="5" t="e">
        <f t="shared" ca="1" si="70"/>
        <v>#N/A</v>
      </c>
      <c r="O236" s="5" t="e">
        <f t="shared" ca="1" si="71"/>
        <v>#N/A</v>
      </c>
      <c r="P236" s="41" t="e">
        <f ca="1">IF(OR(ISNA(A236),C236="Backstitch"),NA(),AVERAGEIF($C$4:$C236,"&gt;0")/100)</f>
        <v>#N/A</v>
      </c>
      <c r="Q236" s="41" t="e">
        <f t="shared" ca="1" si="61"/>
        <v>#N/A</v>
      </c>
      <c r="R236" s="43" t="e">
        <f t="shared" ca="1" si="62"/>
        <v>#N/A</v>
      </c>
      <c r="S236" s="44" t="e">
        <f t="shared" ca="1" si="63"/>
        <v>#N/A</v>
      </c>
      <c r="T236" s="5" t="e">
        <f t="shared" ca="1" si="64"/>
        <v>#N/A</v>
      </c>
      <c r="U236" s="5" t="e">
        <f t="shared" ca="1" si="65"/>
        <v>#N/A</v>
      </c>
    </row>
    <row r="237" spans="1:21">
      <c r="A237" s="6" t="e">
        <f t="shared" ca="1" si="55"/>
        <v>#N/A</v>
      </c>
      <c r="B237" s="39" t="e">
        <f t="shared" ca="1" si="54"/>
        <v>#N/A</v>
      </c>
      <c r="C237">
        <f t="array" aca="1" ref="C237" ca="1">IFERROR(INDEX(stitches, MATCH( 1, ($A237=dates)*(last_project=projects),0)),0)</f>
        <v>0</v>
      </c>
      <c r="D237" s="5" t="e">
        <f t="shared" ca="1" si="66"/>
        <v>#REF!</v>
      </c>
      <c r="E237" s="5" t="e">
        <f t="shared" ca="1" si="56"/>
        <v>#REF!</v>
      </c>
      <c r="F237" s="40" t="e">
        <f t="array" aca="1" ref="F237" ca="1">INDEX(hours,MATCH(1,($A237=dates)*(last_project=projects),0),0)</f>
        <v>#N/A</v>
      </c>
      <c r="G237" s="21" t="e">
        <f t="shared" ca="1" si="57"/>
        <v>#N/A</v>
      </c>
      <c r="H237" s="41" t="e">
        <f t="shared" ca="1" si="67"/>
        <v>#N/A</v>
      </c>
      <c r="I237" s="41" t="e">
        <f t="shared" ca="1" si="68"/>
        <v>#N/A</v>
      </c>
      <c r="J237" s="41" t="e">
        <f t="shared" ca="1" si="69"/>
        <v>#N/A</v>
      </c>
      <c r="K237" t="e">
        <f t="shared" ca="1" si="58"/>
        <v>#N/A</v>
      </c>
      <c r="L237" t="e">
        <f t="shared" ca="1" si="59"/>
        <v>#N/A</v>
      </c>
      <c r="M237" s="42" t="e">
        <f t="shared" ca="1" si="60"/>
        <v>#REF!</v>
      </c>
      <c r="N237" s="5" t="e">
        <f t="shared" ca="1" si="70"/>
        <v>#N/A</v>
      </c>
      <c r="O237" s="5" t="e">
        <f t="shared" ca="1" si="71"/>
        <v>#N/A</v>
      </c>
      <c r="P237" s="41" t="e">
        <f ca="1">IF(OR(ISNA(A237),C237="Backstitch"),NA(),AVERAGEIF($C$4:$C237,"&gt;0")/100)</f>
        <v>#N/A</v>
      </c>
      <c r="Q237" s="41" t="e">
        <f t="shared" ca="1" si="61"/>
        <v>#N/A</v>
      </c>
      <c r="R237" s="43" t="e">
        <f t="shared" ca="1" si="62"/>
        <v>#N/A</v>
      </c>
      <c r="S237" s="44" t="e">
        <f t="shared" ca="1" si="63"/>
        <v>#N/A</v>
      </c>
      <c r="T237" s="5" t="e">
        <f t="shared" ca="1" si="64"/>
        <v>#N/A</v>
      </c>
      <c r="U237" s="5" t="e">
        <f t="shared" ca="1" si="65"/>
        <v>#N/A</v>
      </c>
    </row>
    <row r="238" spans="1:21">
      <c r="A238" s="6" t="e">
        <f t="shared" ca="1" si="55"/>
        <v>#N/A</v>
      </c>
      <c r="B238" s="39" t="e">
        <f t="shared" ca="1" si="54"/>
        <v>#N/A</v>
      </c>
      <c r="C238">
        <f t="array" aca="1" ref="C238" ca="1">IFERROR(INDEX(stitches, MATCH( 1, ($A238=dates)*(last_project=projects),0)),0)</f>
        <v>0</v>
      </c>
      <c r="D238" s="5" t="e">
        <f t="shared" ca="1" si="66"/>
        <v>#REF!</v>
      </c>
      <c r="E238" s="5" t="e">
        <f t="shared" ca="1" si="56"/>
        <v>#REF!</v>
      </c>
      <c r="F238" s="40" t="e">
        <f t="array" aca="1" ref="F238" ca="1">INDEX(hours,MATCH(1,($A238=dates)*(last_project=projects),0),0)</f>
        <v>#N/A</v>
      </c>
      <c r="G238" s="21" t="e">
        <f t="shared" ca="1" si="57"/>
        <v>#N/A</v>
      </c>
      <c r="H238" s="41" t="e">
        <f t="shared" ca="1" si="67"/>
        <v>#N/A</v>
      </c>
      <c r="I238" s="41" t="e">
        <f t="shared" ca="1" si="68"/>
        <v>#N/A</v>
      </c>
      <c r="J238" s="41" t="e">
        <f t="shared" ca="1" si="69"/>
        <v>#N/A</v>
      </c>
      <c r="K238" t="e">
        <f t="shared" ca="1" si="58"/>
        <v>#N/A</v>
      </c>
      <c r="L238" t="e">
        <f t="shared" ca="1" si="59"/>
        <v>#N/A</v>
      </c>
      <c r="M238" s="42" t="e">
        <f t="shared" ca="1" si="60"/>
        <v>#REF!</v>
      </c>
      <c r="N238" s="5" t="e">
        <f t="shared" ca="1" si="70"/>
        <v>#N/A</v>
      </c>
      <c r="O238" s="5" t="e">
        <f t="shared" ca="1" si="71"/>
        <v>#N/A</v>
      </c>
      <c r="P238" s="41" t="e">
        <f ca="1">IF(OR(ISNA(A238),C238="Backstitch"),NA(),AVERAGEIF($C$4:$C238,"&gt;0")/100)</f>
        <v>#N/A</v>
      </c>
      <c r="Q238" s="41" t="e">
        <f t="shared" ca="1" si="61"/>
        <v>#N/A</v>
      </c>
      <c r="R238" s="43" t="e">
        <f t="shared" ca="1" si="62"/>
        <v>#N/A</v>
      </c>
      <c r="S238" s="44" t="e">
        <f t="shared" ca="1" si="63"/>
        <v>#N/A</v>
      </c>
      <c r="T238" s="5" t="e">
        <f t="shared" ca="1" si="64"/>
        <v>#N/A</v>
      </c>
      <c r="U238" s="5" t="e">
        <f t="shared" ca="1" si="65"/>
        <v>#N/A</v>
      </c>
    </row>
    <row r="239" spans="1:21">
      <c r="A239" s="6" t="e">
        <f t="shared" ca="1" si="55"/>
        <v>#N/A</v>
      </c>
      <c r="B239" s="39" t="e">
        <f t="shared" ca="1" si="54"/>
        <v>#N/A</v>
      </c>
      <c r="C239">
        <f t="array" aca="1" ref="C239" ca="1">IFERROR(INDEX(stitches, MATCH( 1, ($A239=dates)*(last_project=projects),0)),0)</f>
        <v>0</v>
      </c>
      <c r="D239" s="5" t="e">
        <f t="shared" ca="1" si="66"/>
        <v>#REF!</v>
      </c>
      <c r="E239" s="5" t="e">
        <f t="shared" ca="1" si="56"/>
        <v>#REF!</v>
      </c>
      <c r="F239" s="40" t="e">
        <f t="array" aca="1" ref="F239" ca="1">INDEX(hours,MATCH(1,($A239=dates)*(last_project=projects),0),0)</f>
        <v>#N/A</v>
      </c>
      <c r="G239" s="21" t="e">
        <f t="shared" ca="1" si="57"/>
        <v>#N/A</v>
      </c>
      <c r="H239" s="41" t="e">
        <f t="shared" ca="1" si="67"/>
        <v>#N/A</v>
      </c>
      <c r="I239" s="41" t="e">
        <f t="shared" ca="1" si="68"/>
        <v>#N/A</v>
      </c>
      <c r="J239" s="41" t="e">
        <f t="shared" ca="1" si="69"/>
        <v>#N/A</v>
      </c>
      <c r="K239" t="e">
        <f t="shared" ca="1" si="58"/>
        <v>#N/A</v>
      </c>
      <c r="L239" t="e">
        <f t="shared" ca="1" si="59"/>
        <v>#N/A</v>
      </c>
      <c r="M239" s="42" t="e">
        <f t="shared" ca="1" si="60"/>
        <v>#REF!</v>
      </c>
      <c r="N239" s="5" t="e">
        <f t="shared" ca="1" si="70"/>
        <v>#N/A</v>
      </c>
      <c r="O239" s="5" t="e">
        <f t="shared" ca="1" si="71"/>
        <v>#N/A</v>
      </c>
      <c r="P239" s="41" t="e">
        <f ca="1">IF(OR(ISNA(A239),C239="Backstitch"),NA(),AVERAGEIF($C$4:$C239,"&gt;0")/100)</f>
        <v>#N/A</v>
      </c>
      <c r="Q239" s="41" t="e">
        <f t="shared" ca="1" si="61"/>
        <v>#N/A</v>
      </c>
      <c r="R239" s="43" t="e">
        <f t="shared" ca="1" si="62"/>
        <v>#N/A</v>
      </c>
      <c r="S239" s="44" t="e">
        <f t="shared" ca="1" si="63"/>
        <v>#N/A</v>
      </c>
      <c r="T239" s="5" t="e">
        <f t="shared" ca="1" si="64"/>
        <v>#N/A</v>
      </c>
      <c r="U239" s="5" t="e">
        <f t="shared" ca="1" si="65"/>
        <v>#N/A</v>
      </c>
    </row>
    <row r="240" spans="1:21">
      <c r="A240" s="6" t="e">
        <f t="shared" ca="1" si="55"/>
        <v>#N/A</v>
      </c>
      <c r="B240" s="39" t="e">
        <f t="shared" ca="1" si="54"/>
        <v>#N/A</v>
      </c>
      <c r="C240">
        <f t="array" aca="1" ref="C240" ca="1">IFERROR(INDEX(stitches, MATCH( 1, ($A240=dates)*(last_project=projects),0)),0)</f>
        <v>0</v>
      </c>
      <c r="D240" s="5" t="e">
        <f t="shared" ca="1" si="66"/>
        <v>#REF!</v>
      </c>
      <c r="E240" s="5" t="e">
        <f t="shared" ca="1" si="56"/>
        <v>#REF!</v>
      </c>
      <c r="F240" s="40" t="e">
        <f t="array" aca="1" ref="F240" ca="1">INDEX(hours,MATCH(1,($A240=dates)*(last_project=projects),0),0)</f>
        <v>#N/A</v>
      </c>
      <c r="G240" s="21" t="e">
        <f t="shared" ca="1" si="57"/>
        <v>#N/A</v>
      </c>
      <c r="H240" s="41" t="e">
        <f t="shared" ca="1" si="67"/>
        <v>#N/A</v>
      </c>
      <c r="I240" s="41" t="e">
        <f t="shared" ca="1" si="68"/>
        <v>#N/A</v>
      </c>
      <c r="J240" s="41" t="e">
        <f t="shared" ca="1" si="69"/>
        <v>#N/A</v>
      </c>
      <c r="K240" t="e">
        <f t="shared" ca="1" si="58"/>
        <v>#N/A</v>
      </c>
      <c r="L240" t="e">
        <f t="shared" ca="1" si="59"/>
        <v>#N/A</v>
      </c>
      <c r="M240" s="42" t="e">
        <f t="shared" ca="1" si="60"/>
        <v>#REF!</v>
      </c>
      <c r="N240" s="5" t="e">
        <f t="shared" ca="1" si="70"/>
        <v>#N/A</v>
      </c>
      <c r="O240" s="5" t="e">
        <f t="shared" ca="1" si="71"/>
        <v>#N/A</v>
      </c>
      <c r="P240" s="41" t="e">
        <f ca="1">IF(OR(ISNA(A240),C240="Backstitch"),NA(),AVERAGEIF($C$4:$C240,"&gt;0")/100)</f>
        <v>#N/A</v>
      </c>
      <c r="Q240" s="41" t="e">
        <f t="shared" ca="1" si="61"/>
        <v>#N/A</v>
      </c>
      <c r="R240" s="43" t="e">
        <f t="shared" ca="1" si="62"/>
        <v>#N/A</v>
      </c>
      <c r="S240" s="44" t="e">
        <f t="shared" ca="1" si="63"/>
        <v>#N/A</v>
      </c>
      <c r="T240" s="5" t="e">
        <f t="shared" ca="1" si="64"/>
        <v>#N/A</v>
      </c>
      <c r="U240" s="5" t="e">
        <f t="shared" ca="1" si="65"/>
        <v>#N/A</v>
      </c>
    </row>
    <row r="241" spans="1:21">
      <c r="A241" s="6" t="e">
        <f t="shared" ca="1" si="55"/>
        <v>#N/A</v>
      </c>
      <c r="B241" s="39" t="e">
        <f t="shared" ca="1" si="54"/>
        <v>#N/A</v>
      </c>
      <c r="C241">
        <f t="array" aca="1" ref="C241" ca="1">IFERROR(INDEX(stitches, MATCH( 1, ($A241=dates)*(last_project=projects),0)),0)</f>
        <v>0</v>
      </c>
      <c r="D241" s="5" t="e">
        <f t="shared" ca="1" si="66"/>
        <v>#REF!</v>
      </c>
      <c r="E241" s="5" t="e">
        <f t="shared" ca="1" si="56"/>
        <v>#REF!</v>
      </c>
      <c r="F241" s="40" t="e">
        <f t="array" aca="1" ref="F241" ca="1">INDEX(hours,MATCH(1,($A241=dates)*(last_project=projects),0),0)</f>
        <v>#N/A</v>
      </c>
      <c r="G241" s="21" t="e">
        <f t="shared" ca="1" si="57"/>
        <v>#N/A</v>
      </c>
      <c r="H241" s="41" t="e">
        <f t="shared" ca="1" si="67"/>
        <v>#N/A</v>
      </c>
      <c r="I241" s="41" t="e">
        <f t="shared" ca="1" si="68"/>
        <v>#N/A</v>
      </c>
      <c r="J241" s="41" t="e">
        <f t="shared" ca="1" si="69"/>
        <v>#N/A</v>
      </c>
      <c r="K241" t="e">
        <f t="shared" ca="1" si="58"/>
        <v>#N/A</v>
      </c>
      <c r="L241" t="e">
        <f t="shared" ca="1" si="59"/>
        <v>#N/A</v>
      </c>
      <c r="M241" s="42" t="e">
        <f t="shared" ca="1" si="60"/>
        <v>#REF!</v>
      </c>
      <c r="N241" s="5" t="e">
        <f t="shared" ca="1" si="70"/>
        <v>#N/A</v>
      </c>
      <c r="O241" s="5" t="e">
        <f t="shared" ca="1" si="71"/>
        <v>#N/A</v>
      </c>
      <c r="P241" s="41" t="e">
        <f ca="1">IF(OR(ISNA(A241),C241="Backstitch"),NA(),AVERAGEIF($C$4:$C241,"&gt;0")/100)</f>
        <v>#N/A</v>
      </c>
      <c r="Q241" s="41" t="e">
        <f t="shared" ca="1" si="61"/>
        <v>#N/A</v>
      </c>
      <c r="R241" s="43" t="e">
        <f t="shared" ca="1" si="62"/>
        <v>#N/A</v>
      </c>
      <c r="S241" s="44" t="e">
        <f t="shared" ca="1" si="63"/>
        <v>#N/A</v>
      </c>
      <c r="T241" s="5" t="e">
        <f t="shared" ca="1" si="64"/>
        <v>#N/A</v>
      </c>
      <c r="U241" s="5" t="e">
        <f t="shared" ca="1" si="65"/>
        <v>#N/A</v>
      </c>
    </row>
    <row r="242" spans="1:21">
      <c r="A242" s="6" t="e">
        <f t="shared" ca="1" si="55"/>
        <v>#N/A</v>
      </c>
      <c r="B242" s="39" t="e">
        <f t="shared" ca="1" si="54"/>
        <v>#N/A</v>
      </c>
      <c r="C242">
        <f t="array" aca="1" ref="C242" ca="1">IFERROR(INDEX(stitches, MATCH( 1, ($A242=dates)*(last_project=projects),0)),0)</f>
        <v>0</v>
      </c>
      <c r="D242" s="5" t="e">
        <f t="shared" ca="1" si="66"/>
        <v>#REF!</v>
      </c>
      <c r="E242" s="5" t="e">
        <f t="shared" ca="1" si="56"/>
        <v>#REF!</v>
      </c>
      <c r="F242" s="40" t="e">
        <f t="array" aca="1" ref="F242" ca="1">INDEX(hours,MATCH(1,($A242=dates)*(last_project=projects),0),0)</f>
        <v>#N/A</v>
      </c>
      <c r="G242" s="21" t="e">
        <f t="shared" ca="1" si="57"/>
        <v>#N/A</v>
      </c>
      <c r="H242" s="41" t="e">
        <f t="shared" ca="1" si="67"/>
        <v>#N/A</v>
      </c>
      <c r="I242" s="41" t="e">
        <f t="shared" ca="1" si="68"/>
        <v>#N/A</v>
      </c>
      <c r="J242" s="41" t="e">
        <f t="shared" ca="1" si="69"/>
        <v>#N/A</v>
      </c>
      <c r="K242" t="e">
        <f t="shared" ca="1" si="58"/>
        <v>#N/A</v>
      </c>
      <c r="L242" t="e">
        <f t="shared" ca="1" si="59"/>
        <v>#N/A</v>
      </c>
      <c r="M242" s="42" t="e">
        <f t="shared" ca="1" si="60"/>
        <v>#REF!</v>
      </c>
      <c r="N242" s="5" t="e">
        <f t="shared" ca="1" si="70"/>
        <v>#N/A</v>
      </c>
      <c r="O242" s="5" t="e">
        <f t="shared" ca="1" si="71"/>
        <v>#N/A</v>
      </c>
      <c r="P242" s="41" t="e">
        <f ca="1">IF(OR(ISNA(A242),C242="Backstitch"),NA(),AVERAGEIF($C$4:$C242,"&gt;0")/100)</f>
        <v>#N/A</v>
      </c>
      <c r="Q242" s="41" t="e">
        <f t="shared" ca="1" si="61"/>
        <v>#N/A</v>
      </c>
      <c r="R242" s="43" t="e">
        <f t="shared" ca="1" si="62"/>
        <v>#N/A</v>
      </c>
      <c r="S242" s="44" t="e">
        <f t="shared" ca="1" si="63"/>
        <v>#N/A</v>
      </c>
      <c r="T242" s="5" t="e">
        <f t="shared" ca="1" si="64"/>
        <v>#N/A</v>
      </c>
      <c r="U242" s="5" t="e">
        <f t="shared" ca="1" si="65"/>
        <v>#N/A</v>
      </c>
    </row>
    <row r="243" spans="1:21">
      <c r="A243" s="6" t="e">
        <f t="shared" ca="1" si="55"/>
        <v>#N/A</v>
      </c>
      <c r="B243" s="39" t="e">
        <f t="shared" ca="1" si="54"/>
        <v>#N/A</v>
      </c>
      <c r="C243">
        <f t="array" aca="1" ref="C243" ca="1">IFERROR(INDEX(stitches, MATCH( 1, ($A243=dates)*(last_project=projects),0)),0)</f>
        <v>0</v>
      </c>
      <c r="D243" s="5" t="e">
        <f t="shared" ca="1" si="66"/>
        <v>#REF!</v>
      </c>
      <c r="E243" s="5" t="e">
        <f t="shared" ca="1" si="56"/>
        <v>#REF!</v>
      </c>
      <c r="F243" s="40" t="e">
        <f t="array" aca="1" ref="F243" ca="1">INDEX(hours,MATCH(1,($A243=dates)*(last_project=projects),0),0)</f>
        <v>#N/A</v>
      </c>
      <c r="G243" s="21" t="e">
        <f t="shared" ca="1" si="57"/>
        <v>#N/A</v>
      </c>
      <c r="H243" s="41" t="e">
        <f t="shared" ca="1" si="67"/>
        <v>#N/A</v>
      </c>
      <c r="I243" s="41" t="e">
        <f t="shared" ca="1" si="68"/>
        <v>#N/A</v>
      </c>
      <c r="J243" s="41" t="e">
        <f t="shared" ca="1" si="69"/>
        <v>#N/A</v>
      </c>
      <c r="K243" t="e">
        <f t="shared" ca="1" si="58"/>
        <v>#N/A</v>
      </c>
      <c r="L243" t="e">
        <f t="shared" ca="1" si="59"/>
        <v>#N/A</v>
      </c>
      <c r="M243" s="42" t="e">
        <f t="shared" ca="1" si="60"/>
        <v>#REF!</v>
      </c>
      <c r="N243" s="5" t="e">
        <f t="shared" ca="1" si="70"/>
        <v>#N/A</v>
      </c>
      <c r="O243" s="5" t="e">
        <f t="shared" ca="1" si="71"/>
        <v>#N/A</v>
      </c>
      <c r="P243" s="41" t="e">
        <f ca="1">IF(OR(ISNA(A243),C243="Backstitch"),NA(),AVERAGEIF($C$4:$C243,"&gt;0")/100)</f>
        <v>#N/A</v>
      </c>
      <c r="Q243" s="41" t="e">
        <f t="shared" ca="1" si="61"/>
        <v>#N/A</v>
      </c>
      <c r="R243" s="43" t="e">
        <f t="shared" ca="1" si="62"/>
        <v>#N/A</v>
      </c>
      <c r="S243" s="44" t="e">
        <f t="shared" ca="1" si="63"/>
        <v>#N/A</v>
      </c>
      <c r="T243" s="5" t="e">
        <f t="shared" ca="1" si="64"/>
        <v>#N/A</v>
      </c>
      <c r="U243" s="5" t="e">
        <f t="shared" ca="1" si="65"/>
        <v>#N/A</v>
      </c>
    </row>
    <row r="244" spans="1:21">
      <c r="A244" s="6" t="e">
        <f t="shared" ca="1" si="55"/>
        <v>#N/A</v>
      </c>
      <c r="B244" s="39" t="e">
        <f t="shared" ca="1" si="54"/>
        <v>#N/A</v>
      </c>
      <c r="C244">
        <f t="array" aca="1" ref="C244" ca="1">IFERROR(INDEX(stitches, MATCH( 1, ($A244=dates)*(last_project=projects),0)),0)</f>
        <v>0</v>
      </c>
      <c r="D244" s="5" t="e">
        <f t="shared" ca="1" si="66"/>
        <v>#REF!</v>
      </c>
      <c r="E244" s="5" t="e">
        <f t="shared" ca="1" si="56"/>
        <v>#REF!</v>
      </c>
      <c r="F244" s="40" t="e">
        <f t="array" aca="1" ref="F244" ca="1">INDEX(hours,MATCH(1,($A244=dates)*(last_project=projects),0),0)</f>
        <v>#N/A</v>
      </c>
      <c r="G244" s="21" t="e">
        <f t="shared" ca="1" si="57"/>
        <v>#N/A</v>
      </c>
      <c r="H244" s="41" t="e">
        <f t="shared" ca="1" si="67"/>
        <v>#N/A</v>
      </c>
      <c r="I244" s="41" t="e">
        <f t="shared" ca="1" si="68"/>
        <v>#N/A</v>
      </c>
      <c r="J244" s="41" t="e">
        <f t="shared" ca="1" si="69"/>
        <v>#N/A</v>
      </c>
      <c r="K244" t="e">
        <f t="shared" ca="1" si="58"/>
        <v>#N/A</v>
      </c>
      <c r="L244" t="e">
        <f t="shared" ca="1" si="59"/>
        <v>#N/A</v>
      </c>
      <c r="M244" s="42" t="e">
        <f t="shared" ca="1" si="60"/>
        <v>#REF!</v>
      </c>
      <c r="N244" s="5" t="e">
        <f t="shared" ca="1" si="70"/>
        <v>#N/A</v>
      </c>
      <c r="O244" s="5" t="e">
        <f t="shared" ca="1" si="71"/>
        <v>#N/A</v>
      </c>
      <c r="P244" s="41" t="e">
        <f ca="1">IF(OR(ISNA(A244),C244="Backstitch"),NA(),AVERAGEIF($C$4:$C244,"&gt;0")/100)</f>
        <v>#N/A</v>
      </c>
      <c r="Q244" s="41" t="e">
        <f t="shared" ca="1" si="61"/>
        <v>#N/A</v>
      </c>
      <c r="R244" s="43" t="e">
        <f t="shared" ca="1" si="62"/>
        <v>#N/A</v>
      </c>
      <c r="S244" s="44" t="e">
        <f t="shared" ca="1" si="63"/>
        <v>#N/A</v>
      </c>
      <c r="T244" s="5" t="e">
        <f t="shared" ca="1" si="64"/>
        <v>#N/A</v>
      </c>
      <c r="U244" s="5" t="e">
        <f t="shared" ca="1" si="65"/>
        <v>#N/A</v>
      </c>
    </row>
    <row r="245" spans="1:21">
      <c r="A245" s="6" t="e">
        <f t="shared" ca="1" si="55"/>
        <v>#N/A</v>
      </c>
      <c r="B245" s="39" t="e">
        <f t="shared" ca="1" si="54"/>
        <v>#N/A</v>
      </c>
      <c r="C245">
        <f t="array" aca="1" ref="C245" ca="1">IFERROR(INDEX(stitches, MATCH( 1, ($A245=dates)*(last_project=projects),0)),0)</f>
        <v>0</v>
      </c>
      <c r="D245" s="5" t="e">
        <f t="shared" ca="1" si="66"/>
        <v>#REF!</v>
      </c>
      <c r="E245" s="5" t="e">
        <f t="shared" ca="1" si="56"/>
        <v>#REF!</v>
      </c>
      <c r="F245" s="40" t="e">
        <f t="array" aca="1" ref="F245" ca="1">INDEX(hours,MATCH(1,($A245=dates)*(last_project=projects),0),0)</f>
        <v>#N/A</v>
      </c>
      <c r="G245" s="21" t="e">
        <f t="shared" ca="1" si="57"/>
        <v>#N/A</v>
      </c>
      <c r="H245" s="41" t="e">
        <f t="shared" ca="1" si="67"/>
        <v>#N/A</v>
      </c>
      <c r="I245" s="41" t="e">
        <f t="shared" ca="1" si="68"/>
        <v>#N/A</v>
      </c>
      <c r="J245" s="41" t="e">
        <f t="shared" ca="1" si="69"/>
        <v>#N/A</v>
      </c>
      <c r="K245" t="e">
        <f t="shared" ca="1" si="58"/>
        <v>#N/A</v>
      </c>
      <c r="L245" t="e">
        <f t="shared" ca="1" si="59"/>
        <v>#N/A</v>
      </c>
      <c r="M245" s="42" t="e">
        <f t="shared" ca="1" si="60"/>
        <v>#REF!</v>
      </c>
      <c r="N245" s="5" t="e">
        <f t="shared" ca="1" si="70"/>
        <v>#N/A</v>
      </c>
      <c r="O245" s="5" t="e">
        <f t="shared" ca="1" si="71"/>
        <v>#N/A</v>
      </c>
      <c r="P245" s="41" t="e">
        <f ca="1">IF(OR(ISNA(A245),C245="Backstitch"),NA(),AVERAGEIF($C$4:$C245,"&gt;0")/100)</f>
        <v>#N/A</v>
      </c>
      <c r="Q245" s="41" t="e">
        <f t="shared" ca="1" si="61"/>
        <v>#N/A</v>
      </c>
      <c r="R245" s="43" t="e">
        <f t="shared" ca="1" si="62"/>
        <v>#N/A</v>
      </c>
      <c r="S245" s="44" t="e">
        <f t="shared" ca="1" si="63"/>
        <v>#N/A</v>
      </c>
      <c r="T245" s="5" t="e">
        <f t="shared" ca="1" si="64"/>
        <v>#N/A</v>
      </c>
      <c r="U245" s="5" t="e">
        <f t="shared" ca="1" si="65"/>
        <v>#N/A</v>
      </c>
    </row>
    <row r="246" spans="1:21">
      <c r="A246" s="6" t="e">
        <f t="shared" ca="1" si="55"/>
        <v>#N/A</v>
      </c>
      <c r="B246" s="39" t="e">
        <f t="shared" ca="1" si="54"/>
        <v>#N/A</v>
      </c>
      <c r="C246">
        <f t="array" aca="1" ref="C246" ca="1">IFERROR(INDEX(stitches, MATCH( 1, ($A246=dates)*(last_project=projects),0)),0)</f>
        <v>0</v>
      </c>
      <c r="D246" s="5" t="e">
        <f t="shared" ca="1" si="66"/>
        <v>#REF!</v>
      </c>
      <c r="E246" s="5" t="e">
        <f t="shared" ca="1" si="56"/>
        <v>#REF!</v>
      </c>
      <c r="F246" s="40" t="e">
        <f t="array" aca="1" ref="F246" ca="1">INDEX(hours,MATCH(1,($A246=dates)*(last_project=projects),0),0)</f>
        <v>#N/A</v>
      </c>
      <c r="G246" s="21" t="e">
        <f t="shared" ca="1" si="57"/>
        <v>#N/A</v>
      </c>
      <c r="H246" s="41" t="e">
        <f t="shared" ca="1" si="67"/>
        <v>#N/A</v>
      </c>
      <c r="I246" s="41" t="e">
        <f t="shared" ca="1" si="68"/>
        <v>#N/A</v>
      </c>
      <c r="J246" s="41" t="e">
        <f t="shared" ca="1" si="69"/>
        <v>#N/A</v>
      </c>
      <c r="K246" t="e">
        <f t="shared" ca="1" si="58"/>
        <v>#N/A</v>
      </c>
      <c r="L246" t="e">
        <f t="shared" ca="1" si="59"/>
        <v>#N/A</v>
      </c>
      <c r="M246" s="42" t="e">
        <f t="shared" ca="1" si="60"/>
        <v>#REF!</v>
      </c>
      <c r="N246" s="5" t="e">
        <f t="shared" ca="1" si="70"/>
        <v>#N/A</v>
      </c>
      <c r="O246" s="5" t="e">
        <f t="shared" ca="1" si="71"/>
        <v>#N/A</v>
      </c>
      <c r="P246" s="41" t="e">
        <f ca="1">IF(OR(ISNA(A246),C246="Backstitch"),NA(),AVERAGEIF($C$4:$C246,"&gt;0")/100)</f>
        <v>#N/A</v>
      </c>
      <c r="Q246" s="41" t="e">
        <f t="shared" ca="1" si="61"/>
        <v>#N/A</v>
      </c>
      <c r="R246" s="43" t="e">
        <f t="shared" ca="1" si="62"/>
        <v>#N/A</v>
      </c>
      <c r="S246" s="44" t="e">
        <f t="shared" ca="1" si="63"/>
        <v>#N/A</v>
      </c>
      <c r="T246" s="5" t="e">
        <f t="shared" ca="1" si="64"/>
        <v>#N/A</v>
      </c>
      <c r="U246" s="5" t="e">
        <f t="shared" ca="1" si="65"/>
        <v>#N/A</v>
      </c>
    </row>
    <row r="247" spans="1:21">
      <c r="A247" s="6" t="e">
        <f t="shared" ca="1" si="55"/>
        <v>#N/A</v>
      </c>
      <c r="B247" s="39" t="e">
        <f t="shared" ca="1" si="54"/>
        <v>#N/A</v>
      </c>
      <c r="C247">
        <f t="array" aca="1" ref="C247" ca="1">IFERROR(INDEX(stitches, MATCH( 1, ($A247=dates)*(last_project=projects),0)),0)</f>
        <v>0</v>
      </c>
      <c r="D247" s="5" t="e">
        <f t="shared" ca="1" si="66"/>
        <v>#REF!</v>
      </c>
      <c r="E247" s="5" t="e">
        <f t="shared" ca="1" si="56"/>
        <v>#REF!</v>
      </c>
      <c r="F247" s="40" t="e">
        <f t="array" aca="1" ref="F247" ca="1">INDEX(hours,MATCH(1,($A247=dates)*(last_project=projects),0),0)</f>
        <v>#N/A</v>
      </c>
      <c r="G247" s="21" t="e">
        <f t="shared" ca="1" si="57"/>
        <v>#N/A</v>
      </c>
      <c r="H247" s="41" t="e">
        <f t="shared" ca="1" si="67"/>
        <v>#N/A</v>
      </c>
      <c r="I247" s="41" t="e">
        <f t="shared" ca="1" si="68"/>
        <v>#N/A</v>
      </c>
      <c r="J247" s="41" t="e">
        <f t="shared" ca="1" si="69"/>
        <v>#N/A</v>
      </c>
      <c r="K247" t="e">
        <f t="shared" ca="1" si="58"/>
        <v>#N/A</v>
      </c>
      <c r="L247" t="e">
        <f t="shared" ca="1" si="59"/>
        <v>#N/A</v>
      </c>
      <c r="M247" s="42" t="e">
        <f t="shared" ca="1" si="60"/>
        <v>#REF!</v>
      </c>
      <c r="N247" s="5" t="e">
        <f t="shared" ca="1" si="70"/>
        <v>#N/A</v>
      </c>
      <c r="O247" s="5" t="e">
        <f t="shared" ca="1" si="71"/>
        <v>#N/A</v>
      </c>
      <c r="P247" s="41" t="e">
        <f ca="1">IF(OR(ISNA(A247),C247="Backstitch"),NA(),AVERAGEIF($C$4:$C247,"&gt;0")/100)</f>
        <v>#N/A</v>
      </c>
      <c r="Q247" s="41" t="e">
        <f t="shared" ca="1" si="61"/>
        <v>#N/A</v>
      </c>
      <c r="R247" s="43" t="e">
        <f t="shared" ca="1" si="62"/>
        <v>#N/A</v>
      </c>
      <c r="S247" s="44" t="e">
        <f t="shared" ca="1" si="63"/>
        <v>#N/A</v>
      </c>
      <c r="T247" s="5" t="e">
        <f t="shared" ca="1" si="64"/>
        <v>#N/A</v>
      </c>
      <c r="U247" s="5" t="e">
        <f t="shared" ca="1" si="65"/>
        <v>#N/A</v>
      </c>
    </row>
    <row r="248" spans="1:21">
      <c r="A248" s="6" t="e">
        <f t="shared" ca="1" si="55"/>
        <v>#N/A</v>
      </c>
      <c r="B248" s="39" t="e">
        <f t="shared" ca="1" si="54"/>
        <v>#N/A</v>
      </c>
      <c r="C248">
        <f t="array" aca="1" ref="C248" ca="1">IFERROR(INDEX(stitches, MATCH( 1, ($A248=dates)*(last_project=projects),0)),0)</f>
        <v>0</v>
      </c>
      <c r="D248" s="5" t="e">
        <f t="shared" ca="1" si="66"/>
        <v>#REF!</v>
      </c>
      <c r="E248" s="5" t="e">
        <f t="shared" ca="1" si="56"/>
        <v>#REF!</v>
      </c>
      <c r="F248" s="40" t="e">
        <f t="array" aca="1" ref="F248" ca="1">INDEX(hours,MATCH(1,($A248=dates)*(last_project=projects),0),0)</f>
        <v>#N/A</v>
      </c>
      <c r="G248" s="21" t="e">
        <f t="shared" ca="1" si="57"/>
        <v>#N/A</v>
      </c>
      <c r="H248" s="41" t="e">
        <f t="shared" ca="1" si="67"/>
        <v>#N/A</v>
      </c>
      <c r="I248" s="41" t="e">
        <f t="shared" ca="1" si="68"/>
        <v>#N/A</v>
      </c>
      <c r="J248" s="41" t="e">
        <f t="shared" ca="1" si="69"/>
        <v>#N/A</v>
      </c>
      <c r="K248" t="e">
        <f t="shared" ca="1" si="58"/>
        <v>#N/A</v>
      </c>
      <c r="L248" t="e">
        <f t="shared" ca="1" si="59"/>
        <v>#N/A</v>
      </c>
      <c r="M248" s="42" t="e">
        <f t="shared" ca="1" si="60"/>
        <v>#REF!</v>
      </c>
      <c r="N248" s="5" t="e">
        <f t="shared" ca="1" si="70"/>
        <v>#N/A</v>
      </c>
      <c r="O248" s="5" t="e">
        <f t="shared" ca="1" si="71"/>
        <v>#N/A</v>
      </c>
      <c r="P248" s="41" t="e">
        <f ca="1">IF(OR(ISNA(A248),C248="Backstitch"),NA(),AVERAGEIF($C$4:$C248,"&gt;0")/100)</f>
        <v>#N/A</v>
      </c>
      <c r="Q248" s="41" t="e">
        <f t="shared" ca="1" si="61"/>
        <v>#N/A</v>
      </c>
      <c r="R248" s="43" t="e">
        <f t="shared" ca="1" si="62"/>
        <v>#N/A</v>
      </c>
      <c r="S248" s="44" t="e">
        <f t="shared" ca="1" si="63"/>
        <v>#N/A</v>
      </c>
      <c r="T248" s="5" t="e">
        <f t="shared" ca="1" si="64"/>
        <v>#N/A</v>
      </c>
      <c r="U248" s="5" t="e">
        <f t="shared" ca="1" si="65"/>
        <v>#N/A</v>
      </c>
    </row>
    <row r="249" spans="1:21">
      <c r="A249" s="6" t="e">
        <f t="shared" ca="1" si="55"/>
        <v>#N/A</v>
      </c>
      <c r="B249" s="39" t="e">
        <f t="shared" ca="1" si="54"/>
        <v>#N/A</v>
      </c>
      <c r="C249">
        <f t="array" aca="1" ref="C249" ca="1">IFERROR(INDEX(stitches, MATCH( 1, ($A249=dates)*(last_project=projects),0)),0)</f>
        <v>0</v>
      </c>
      <c r="D249" s="5" t="e">
        <f t="shared" ca="1" si="66"/>
        <v>#REF!</v>
      </c>
      <c r="E249" s="5" t="e">
        <f t="shared" ca="1" si="56"/>
        <v>#REF!</v>
      </c>
      <c r="F249" s="40" t="e">
        <f t="array" aca="1" ref="F249" ca="1">INDEX(hours,MATCH(1,($A249=dates)*(last_project=projects),0),0)</f>
        <v>#N/A</v>
      </c>
      <c r="G249" s="21" t="e">
        <f t="shared" ca="1" si="57"/>
        <v>#N/A</v>
      </c>
      <c r="H249" s="41" t="e">
        <f t="shared" ca="1" si="67"/>
        <v>#N/A</v>
      </c>
      <c r="I249" s="41" t="e">
        <f t="shared" ca="1" si="68"/>
        <v>#N/A</v>
      </c>
      <c r="J249" s="41" t="e">
        <f t="shared" ca="1" si="69"/>
        <v>#N/A</v>
      </c>
      <c r="K249" t="e">
        <f t="shared" ca="1" si="58"/>
        <v>#N/A</v>
      </c>
      <c r="L249" t="e">
        <f t="shared" ca="1" si="59"/>
        <v>#N/A</v>
      </c>
      <c r="M249" s="42" t="e">
        <f t="shared" ca="1" si="60"/>
        <v>#REF!</v>
      </c>
      <c r="N249" s="5" t="e">
        <f t="shared" ca="1" si="70"/>
        <v>#N/A</v>
      </c>
      <c r="O249" s="5" t="e">
        <f t="shared" ca="1" si="71"/>
        <v>#N/A</v>
      </c>
      <c r="P249" s="41" t="e">
        <f ca="1">IF(OR(ISNA(A249),C249="Backstitch"),NA(),AVERAGEIF($C$4:$C249,"&gt;0")/100)</f>
        <v>#N/A</v>
      </c>
      <c r="Q249" s="41" t="e">
        <f t="shared" ca="1" si="61"/>
        <v>#N/A</v>
      </c>
      <c r="R249" s="43" t="e">
        <f t="shared" ca="1" si="62"/>
        <v>#N/A</v>
      </c>
      <c r="S249" s="44" t="e">
        <f t="shared" ca="1" si="63"/>
        <v>#N/A</v>
      </c>
      <c r="T249" s="5" t="e">
        <f t="shared" ca="1" si="64"/>
        <v>#N/A</v>
      </c>
      <c r="U249" s="5" t="e">
        <f t="shared" ca="1" si="65"/>
        <v>#N/A</v>
      </c>
    </row>
    <row r="250" spans="1:21">
      <c r="A250" s="6" t="e">
        <f t="shared" ca="1" si="55"/>
        <v>#N/A</v>
      </c>
      <c r="B250" s="39" t="e">
        <f t="shared" ca="1" si="54"/>
        <v>#N/A</v>
      </c>
      <c r="C250">
        <f t="array" aca="1" ref="C250" ca="1">IFERROR(INDEX(stitches, MATCH( 1, ($A250=dates)*(last_project=projects),0)),0)</f>
        <v>0</v>
      </c>
      <c r="D250" s="5" t="e">
        <f t="shared" ca="1" si="66"/>
        <v>#REF!</v>
      </c>
      <c r="E250" s="5" t="e">
        <f t="shared" ca="1" si="56"/>
        <v>#REF!</v>
      </c>
      <c r="F250" s="40" t="e">
        <f t="array" aca="1" ref="F250" ca="1">INDEX(hours,MATCH(1,($A250=dates)*(last_project=projects),0),0)</f>
        <v>#N/A</v>
      </c>
      <c r="G250" s="21" t="e">
        <f t="shared" ca="1" si="57"/>
        <v>#N/A</v>
      </c>
      <c r="H250" s="41" t="e">
        <f t="shared" ca="1" si="67"/>
        <v>#N/A</v>
      </c>
      <c r="I250" s="41" t="e">
        <f t="shared" ca="1" si="68"/>
        <v>#N/A</v>
      </c>
      <c r="J250" s="41" t="e">
        <f t="shared" ca="1" si="69"/>
        <v>#N/A</v>
      </c>
      <c r="K250" t="e">
        <f t="shared" ca="1" si="58"/>
        <v>#N/A</v>
      </c>
      <c r="L250" t="e">
        <f t="shared" ca="1" si="59"/>
        <v>#N/A</v>
      </c>
      <c r="M250" s="42" t="e">
        <f t="shared" ca="1" si="60"/>
        <v>#REF!</v>
      </c>
      <c r="N250" s="5" t="e">
        <f t="shared" ca="1" si="70"/>
        <v>#N/A</v>
      </c>
      <c r="O250" s="5" t="e">
        <f t="shared" ca="1" si="71"/>
        <v>#N/A</v>
      </c>
      <c r="P250" s="41" t="e">
        <f ca="1">IF(OR(ISNA(A250),C250="Backstitch"),NA(),AVERAGEIF($C$4:$C250,"&gt;0")/100)</f>
        <v>#N/A</v>
      </c>
      <c r="Q250" s="41" t="e">
        <f t="shared" ca="1" si="61"/>
        <v>#N/A</v>
      </c>
      <c r="R250" s="43" t="e">
        <f t="shared" ca="1" si="62"/>
        <v>#N/A</v>
      </c>
      <c r="S250" s="44" t="e">
        <f t="shared" ca="1" si="63"/>
        <v>#N/A</v>
      </c>
      <c r="T250" s="5" t="e">
        <f t="shared" ca="1" si="64"/>
        <v>#N/A</v>
      </c>
      <c r="U250" s="5" t="e">
        <f t="shared" ca="1" si="65"/>
        <v>#N/A</v>
      </c>
    </row>
    <row r="251" spans="1:21">
      <c r="A251" s="6" t="e">
        <f t="shared" ca="1" si="55"/>
        <v>#N/A</v>
      </c>
      <c r="B251" s="39" t="e">
        <f t="shared" ca="1" si="54"/>
        <v>#N/A</v>
      </c>
      <c r="C251">
        <f t="array" aca="1" ref="C251" ca="1">IFERROR(INDEX(stitches, MATCH( 1, ($A251=dates)*(last_project=projects),0)),0)</f>
        <v>0</v>
      </c>
      <c r="D251" s="5" t="e">
        <f t="shared" ca="1" si="66"/>
        <v>#REF!</v>
      </c>
      <c r="E251" s="5" t="e">
        <f t="shared" ca="1" si="56"/>
        <v>#REF!</v>
      </c>
      <c r="F251" s="40" t="e">
        <f t="array" aca="1" ref="F251" ca="1">INDEX(hours,MATCH(1,($A251=dates)*(last_project=projects),0),0)</f>
        <v>#N/A</v>
      </c>
      <c r="G251" s="21" t="e">
        <f t="shared" ca="1" si="57"/>
        <v>#N/A</v>
      </c>
      <c r="H251" s="41" t="e">
        <f t="shared" ca="1" si="67"/>
        <v>#N/A</v>
      </c>
      <c r="I251" s="41" t="e">
        <f t="shared" ca="1" si="68"/>
        <v>#N/A</v>
      </c>
      <c r="J251" s="41" t="e">
        <f t="shared" ca="1" si="69"/>
        <v>#N/A</v>
      </c>
      <c r="K251" t="e">
        <f t="shared" ca="1" si="58"/>
        <v>#N/A</v>
      </c>
      <c r="L251" t="e">
        <f t="shared" ca="1" si="59"/>
        <v>#N/A</v>
      </c>
      <c r="M251" s="42" t="e">
        <f t="shared" ca="1" si="60"/>
        <v>#REF!</v>
      </c>
      <c r="N251" s="5" t="e">
        <f t="shared" ca="1" si="70"/>
        <v>#N/A</v>
      </c>
      <c r="O251" s="5" t="e">
        <f t="shared" ca="1" si="71"/>
        <v>#N/A</v>
      </c>
      <c r="P251" s="41" t="e">
        <f ca="1">IF(OR(ISNA(A251),C251="Backstitch"),NA(),AVERAGEIF($C$4:$C251,"&gt;0")/100)</f>
        <v>#N/A</v>
      </c>
      <c r="Q251" s="41" t="e">
        <f t="shared" ca="1" si="61"/>
        <v>#N/A</v>
      </c>
      <c r="R251" s="43" t="e">
        <f t="shared" ca="1" si="62"/>
        <v>#N/A</v>
      </c>
      <c r="S251" s="44" t="e">
        <f t="shared" ca="1" si="63"/>
        <v>#N/A</v>
      </c>
      <c r="T251" s="5" t="e">
        <f t="shared" ca="1" si="64"/>
        <v>#N/A</v>
      </c>
      <c r="U251" s="5" t="e">
        <f t="shared" ca="1" si="65"/>
        <v>#N/A</v>
      </c>
    </row>
    <row r="252" spans="1:21">
      <c r="A252" s="6" t="e">
        <f t="shared" ca="1" si="55"/>
        <v>#N/A</v>
      </c>
      <c r="B252" s="39" t="e">
        <f t="shared" ca="1" si="54"/>
        <v>#N/A</v>
      </c>
      <c r="C252">
        <f t="array" aca="1" ref="C252" ca="1">IFERROR(INDEX(stitches, MATCH( 1, ($A252=dates)*(last_project=projects),0)),0)</f>
        <v>0</v>
      </c>
      <c r="D252" s="5" t="e">
        <f t="shared" ca="1" si="66"/>
        <v>#REF!</v>
      </c>
      <c r="E252" s="5" t="e">
        <f t="shared" ca="1" si="56"/>
        <v>#REF!</v>
      </c>
      <c r="F252" s="40" t="e">
        <f t="array" aca="1" ref="F252" ca="1">INDEX(hours,MATCH(1,($A252=dates)*(last_project=projects),0),0)</f>
        <v>#N/A</v>
      </c>
      <c r="G252" s="21" t="e">
        <f t="shared" ca="1" si="57"/>
        <v>#N/A</v>
      </c>
      <c r="H252" s="41" t="e">
        <f t="shared" ca="1" si="67"/>
        <v>#N/A</v>
      </c>
      <c r="I252" s="41" t="e">
        <f t="shared" ca="1" si="68"/>
        <v>#N/A</v>
      </c>
      <c r="J252" s="41" t="e">
        <f t="shared" ca="1" si="69"/>
        <v>#N/A</v>
      </c>
      <c r="K252" t="e">
        <f t="shared" ca="1" si="58"/>
        <v>#N/A</v>
      </c>
      <c r="L252" t="e">
        <f t="shared" ca="1" si="59"/>
        <v>#N/A</v>
      </c>
      <c r="M252" s="42" t="e">
        <f t="shared" ca="1" si="60"/>
        <v>#REF!</v>
      </c>
      <c r="N252" s="5" t="e">
        <f t="shared" ca="1" si="70"/>
        <v>#N/A</v>
      </c>
      <c r="O252" s="5" t="e">
        <f t="shared" ca="1" si="71"/>
        <v>#N/A</v>
      </c>
      <c r="P252" s="41" t="e">
        <f ca="1">IF(OR(ISNA(A252),C252="Backstitch"),NA(),AVERAGEIF($C$4:$C252,"&gt;0")/100)</f>
        <v>#N/A</v>
      </c>
      <c r="Q252" s="41" t="e">
        <f t="shared" ca="1" si="61"/>
        <v>#N/A</v>
      </c>
      <c r="R252" s="43" t="e">
        <f t="shared" ca="1" si="62"/>
        <v>#N/A</v>
      </c>
      <c r="S252" s="44" t="e">
        <f t="shared" ca="1" si="63"/>
        <v>#N/A</v>
      </c>
      <c r="T252" s="5" t="e">
        <f t="shared" ca="1" si="64"/>
        <v>#N/A</v>
      </c>
      <c r="U252" s="5" t="e">
        <f t="shared" ca="1" si="65"/>
        <v>#N/A</v>
      </c>
    </row>
    <row r="253" spans="1:21">
      <c r="A253" s="6" t="e">
        <f t="shared" ca="1" si="55"/>
        <v>#N/A</v>
      </c>
      <c r="B253" s="39" t="e">
        <f t="shared" ca="1" si="54"/>
        <v>#N/A</v>
      </c>
      <c r="C253">
        <f t="array" aca="1" ref="C253" ca="1">IFERROR(INDEX(stitches, MATCH( 1, ($A253=dates)*(last_project=projects),0)),0)</f>
        <v>0</v>
      </c>
      <c r="D253" s="5" t="e">
        <f t="shared" ca="1" si="66"/>
        <v>#REF!</v>
      </c>
      <c r="E253" s="5" t="e">
        <f t="shared" ca="1" si="56"/>
        <v>#REF!</v>
      </c>
      <c r="F253" s="40" t="e">
        <f t="array" aca="1" ref="F253" ca="1">INDEX(hours,MATCH(1,($A253=dates)*(last_project=projects),0),0)</f>
        <v>#N/A</v>
      </c>
      <c r="G253" s="21" t="e">
        <f t="shared" ca="1" si="57"/>
        <v>#N/A</v>
      </c>
      <c r="H253" s="41" t="e">
        <f t="shared" ca="1" si="67"/>
        <v>#N/A</v>
      </c>
      <c r="I253" s="41" t="e">
        <f t="shared" ca="1" si="68"/>
        <v>#N/A</v>
      </c>
      <c r="J253" s="41" t="e">
        <f t="shared" ca="1" si="69"/>
        <v>#N/A</v>
      </c>
      <c r="K253" t="e">
        <f t="shared" ca="1" si="58"/>
        <v>#N/A</v>
      </c>
      <c r="L253" t="e">
        <f t="shared" ca="1" si="59"/>
        <v>#N/A</v>
      </c>
      <c r="M253" s="42" t="e">
        <f t="shared" ca="1" si="60"/>
        <v>#REF!</v>
      </c>
      <c r="N253" s="5" t="e">
        <f t="shared" ca="1" si="70"/>
        <v>#N/A</v>
      </c>
      <c r="O253" s="5" t="e">
        <f t="shared" ca="1" si="71"/>
        <v>#N/A</v>
      </c>
      <c r="P253" s="41" t="e">
        <f ca="1">IF(OR(ISNA(A253),C253="Backstitch"),NA(),AVERAGEIF($C$4:$C253,"&gt;0")/100)</f>
        <v>#N/A</v>
      </c>
      <c r="Q253" s="41" t="e">
        <f t="shared" ca="1" si="61"/>
        <v>#N/A</v>
      </c>
      <c r="R253" s="43" t="e">
        <f t="shared" ca="1" si="62"/>
        <v>#N/A</v>
      </c>
      <c r="S253" s="44" t="e">
        <f t="shared" ca="1" si="63"/>
        <v>#N/A</v>
      </c>
      <c r="T253" s="5" t="e">
        <f t="shared" ca="1" si="64"/>
        <v>#N/A</v>
      </c>
      <c r="U253" s="5" t="e">
        <f t="shared" ca="1" si="65"/>
        <v>#N/A</v>
      </c>
    </row>
    <row r="254" spans="1:21">
      <c r="A254" s="6" t="e">
        <f t="shared" ca="1" si="55"/>
        <v>#N/A</v>
      </c>
      <c r="B254" s="39" t="e">
        <f t="shared" ca="1" si="54"/>
        <v>#N/A</v>
      </c>
      <c r="C254">
        <f t="array" aca="1" ref="C254" ca="1">IFERROR(INDEX(stitches, MATCH( 1, ($A254=dates)*(last_project=projects),0)),0)</f>
        <v>0</v>
      </c>
      <c r="D254" s="5" t="e">
        <f t="shared" ca="1" si="66"/>
        <v>#REF!</v>
      </c>
      <c r="E254" s="5" t="e">
        <f t="shared" ca="1" si="56"/>
        <v>#REF!</v>
      </c>
      <c r="F254" s="40" t="e">
        <f t="array" aca="1" ref="F254" ca="1">INDEX(hours,MATCH(1,($A254=dates)*(last_project=projects),0),0)</f>
        <v>#N/A</v>
      </c>
      <c r="G254" s="21" t="e">
        <f t="shared" ca="1" si="57"/>
        <v>#N/A</v>
      </c>
      <c r="H254" s="41" t="e">
        <f t="shared" ca="1" si="67"/>
        <v>#N/A</v>
      </c>
      <c r="I254" s="41" t="e">
        <f t="shared" ca="1" si="68"/>
        <v>#N/A</v>
      </c>
      <c r="J254" s="41" t="e">
        <f t="shared" ca="1" si="69"/>
        <v>#N/A</v>
      </c>
      <c r="K254" t="e">
        <f t="shared" ca="1" si="58"/>
        <v>#N/A</v>
      </c>
      <c r="L254" t="e">
        <f t="shared" ca="1" si="59"/>
        <v>#N/A</v>
      </c>
      <c r="M254" s="42" t="e">
        <f t="shared" ca="1" si="60"/>
        <v>#REF!</v>
      </c>
      <c r="N254" s="5" t="e">
        <f t="shared" ca="1" si="70"/>
        <v>#N/A</v>
      </c>
      <c r="O254" s="5" t="e">
        <f t="shared" ca="1" si="71"/>
        <v>#N/A</v>
      </c>
      <c r="P254" s="41" t="e">
        <f ca="1">IF(OR(ISNA(A254),C254="Backstitch"),NA(),AVERAGEIF($C$4:$C254,"&gt;0")/100)</f>
        <v>#N/A</v>
      </c>
      <c r="Q254" s="41" t="e">
        <f t="shared" ca="1" si="61"/>
        <v>#N/A</v>
      </c>
      <c r="R254" s="43" t="e">
        <f t="shared" ca="1" si="62"/>
        <v>#N/A</v>
      </c>
      <c r="S254" s="44" t="e">
        <f t="shared" ca="1" si="63"/>
        <v>#N/A</v>
      </c>
      <c r="T254" s="5" t="e">
        <f t="shared" ca="1" si="64"/>
        <v>#N/A</v>
      </c>
      <c r="U254" s="5" t="e">
        <f t="shared" ca="1" si="65"/>
        <v>#N/A</v>
      </c>
    </row>
    <row r="255" spans="1:21">
      <c r="A255" s="6" t="e">
        <f t="shared" ca="1" si="55"/>
        <v>#N/A</v>
      </c>
      <c r="B255" s="39" t="e">
        <f t="shared" ca="1" si="54"/>
        <v>#N/A</v>
      </c>
      <c r="C255">
        <f t="array" aca="1" ref="C255" ca="1">IFERROR(INDEX(stitches, MATCH( 1, ($A255=dates)*(last_project=projects),0)),0)</f>
        <v>0</v>
      </c>
      <c r="D255" s="5" t="e">
        <f t="shared" ca="1" si="66"/>
        <v>#REF!</v>
      </c>
      <c r="E255" s="5" t="e">
        <f t="shared" ca="1" si="56"/>
        <v>#REF!</v>
      </c>
      <c r="F255" s="40" t="e">
        <f t="array" aca="1" ref="F255" ca="1">INDEX(hours,MATCH(1,($A255=dates)*(last_project=projects),0),0)</f>
        <v>#N/A</v>
      </c>
      <c r="G255" s="21" t="e">
        <f t="shared" ca="1" si="57"/>
        <v>#N/A</v>
      </c>
      <c r="H255" s="41" t="e">
        <f t="shared" ca="1" si="67"/>
        <v>#N/A</v>
      </c>
      <c r="I255" s="41" t="e">
        <f t="shared" ca="1" si="68"/>
        <v>#N/A</v>
      </c>
      <c r="J255" s="41" t="e">
        <f t="shared" ca="1" si="69"/>
        <v>#N/A</v>
      </c>
      <c r="K255" t="e">
        <f t="shared" ca="1" si="58"/>
        <v>#N/A</v>
      </c>
      <c r="L255" t="e">
        <f t="shared" ca="1" si="59"/>
        <v>#N/A</v>
      </c>
      <c r="M255" s="42" t="e">
        <f t="shared" ca="1" si="60"/>
        <v>#REF!</v>
      </c>
      <c r="N255" s="5" t="e">
        <f t="shared" ca="1" si="70"/>
        <v>#N/A</v>
      </c>
      <c r="O255" s="5" t="e">
        <f t="shared" ca="1" si="71"/>
        <v>#N/A</v>
      </c>
      <c r="P255" s="41" t="e">
        <f ca="1">IF(OR(ISNA(A255),C255="Backstitch"),NA(),AVERAGEIF($C$4:$C255,"&gt;0")/100)</f>
        <v>#N/A</v>
      </c>
      <c r="Q255" s="41" t="e">
        <f t="shared" ca="1" si="61"/>
        <v>#N/A</v>
      </c>
      <c r="R255" s="43" t="e">
        <f t="shared" ca="1" si="62"/>
        <v>#N/A</v>
      </c>
      <c r="S255" s="44" t="e">
        <f t="shared" ca="1" si="63"/>
        <v>#N/A</v>
      </c>
      <c r="T255" s="5" t="e">
        <f t="shared" ca="1" si="64"/>
        <v>#N/A</v>
      </c>
      <c r="U255" s="5" t="e">
        <f t="shared" ca="1" si="65"/>
        <v>#N/A</v>
      </c>
    </row>
    <row r="256" spans="1:21">
      <c r="A256" s="6" t="e">
        <f t="shared" ca="1" si="55"/>
        <v>#N/A</v>
      </c>
      <c r="B256" s="39" t="e">
        <f t="shared" ca="1" si="54"/>
        <v>#N/A</v>
      </c>
      <c r="C256">
        <f t="array" aca="1" ref="C256" ca="1">IFERROR(INDEX(stitches, MATCH( 1, ($A256=dates)*(last_project=projects),0)),0)</f>
        <v>0</v>
      </c>
      <c r="D256" s="5" t="e">
        <f t="shared" ca="1" si="66"/>
        <v>#REF!</v>
      </c>
      <c r="E256" s="5" t="e">
        <f t="shared" ca="1" si="56"/>
        <v>#REF!</v>
      </c>
      <c r="F256" s="40" t="e">
        <f t="array" aca="1" ref="F256" ca="1">INDEX(hours,MATCH(1,($A256=dates)*(last_project=projects),0),0)</f>
        <v>#N/A</v>
      </c>
      <c r="G256" s="21" t="e">
        <f t="shared" ca="1" si="57"/>
        <v>#N/A</v>
      </c>
      <c r="H256" s="41" t="e">
        <f t="shared" ca="1" si="67"/>
        <v>#N/A</v>
      </c>
      <c r="I256" s="41" t="e">
        <f t="shared" ca="1" si="68"/>
        <v>#N/A</v>
      </c>
      <c r="J256" s="41" t="e">
        <f t="shared" ca="1" si="69"/>
        <v>#N/A</v>
      </c>
      <c r="K256" t="e">
        <f t="shared" ca="1" si="58"/>
        <v>#N/A</v>
      </c>
      <c r="L256" t="e">
        <f t="shared" ca="1" si="59"/>
        <v>#N/A</v>
      </c>
      <c r="M256" s="42" t="e">
        <f t="shared" ca="1" si="60"/>
        <v>#REF!</v>
      </c>
      <c r="N256" s="5" t="e">
        <f t="shared" ca="1" si="70"/>
        <v>#N/A</v>
      </c>
      <c r="O256" s="5" t="e">
        <f t="shared" ca="1" si="71"/>
        <v>#N/A</v>
      </c>
      <c r="P256" s="41" t="e">
        <f ca="1">IF(OR(ISNA(A256),C256="Backstitch"),NA(),AVERAGEIF($C$4:$C256,"&gt;0")/100)</f>
        <v>#N/A</v>
      </c>
      <c r="Q256" s="41" t="e">
        <f t="shared" ca="1" si="61"/>
        <v>#N/A</v>
      </c>
      <c r="R256" s="43" t="e">
        <f t="shared" ca="1" si="62"/>
        <v>#N/A</v>
      </c>
      <c r="S256" s="44" t="e">
        <f t="shared" ca="1" si="63"/>
        <v>#N/A</v>
      </c>
      <c r="T256" s="5" t="e">
        <f t="shared" ca="1" si="64"/>
        <v>#N/A</v>
      </c>
      <c r="U256" s="5" t="e">
        <f t="shared" ca="1" si="65"/>
        <v>#N/A</v>
      </c>
    </row>
    <row r="257" spans="1:21">
      <c r="A257" s="6" t="e">
        <f t="shared" ca="1" si="55"/>
        <v>#N/A</v>
      </c>
      <c r="B257" s="39" t="e">
        <f t="shared" ca="1" si="54"/>
        <v>#N/A</v>
      </c>
      <c r="C257">
        <f t="array" aca="1" ref="C257" ca="1">IFERROR(INDEX(stitches, MATCH( 1, ($A257=dates)*(last_project=projects),0)),0)</f>
        <v>0</v>
      </c>
      <c r="D257" s="5" t="e">
        <f t="shared" ca="1" si="66"/>
        <v>#REF!</v>
      </c>
      <c r="E257" s="5" t="e">
        <f t="shared" ca="1" si="56"/>
        <v>#REF!</v>
      </c>
      <c r="F257" s="40" t="e">
        <f t="array" aca="1" ref="F257" ca="1">INDEX(hours,MATCH(1,($A257=dates)*(last_project=projects),0),0)</f>
        <v>#N/A</v>
      </c>
      <c r="G257" s="21" t="e">
        <f t="shared" ca="1" si="57"/>
        <v>#N/A</v>
      </c>
      <c r="H257" s="41" t="e">
        <f t="shared" ca="1" si="67"/>
        <v>#N/A</v>
      </c>
      <c r="I257" s="41" t="e">
        <f t="shared" ca="1" si="68"/>
        <v>#N/A</v>
      </c>
      <c r="J257" s="41" t="e">
        <f t="shared" ca="1" si="69"/>
        <v>#N/A</v>
      </c>
      <c r="K257" t="e">
        <f t="shared" ca="1" si="58"/>
        <v>#N/A</v>
      </c>
      <c r="L257" t="e">
        <f t="shared" ca="1" si="59"/>
        <v>#N/A</v>
      </c>
      <c r="M257" s="42" t="e">
        <f t="shared" ca="1" si="60"/>
        <v>#REF!</v>
      </c>
      <c r="N257" s="5" t="e">
        <f t="shared" ca="1" si="70"/>
        <v>#N/A</v>
      </c>
      <c r="O257" s="5" t="e">
        <f t="shared" ca="1" si="71"/>
        <v>#N/A</v>
      </c>
      <c r="P257" s="41" t="e">
        <f ca="1">IF(OR(ISNA(A257),C257="Backstitch"),NA(),AVERAGEIF($C$4:$C257,"&gt;0")/100)</f>
        <v>#N/A</v>
      </c>
      <c r="Q257" s="41" t="e">
        <f t="shared" ca="1" si="61"/>
        <v>#N/A</v>
      </c>
      <c r="R257" s="43" t="e">
        <f t="shared" ca="1" si="62"/>
        <v>#N/A</v>
      </c>
      <c r="S257" s="44" t="e">
        <f t="shared" ca="1" si="63"/>
        <v>#N/A</v>
      </c>
      <c r="T257" s="5" t="e">
        <f t="shared" ca="1" si="64"/>
        <v>#N/A</v>
      </c>
      <c r="U257" s="5" t="e">
        <f t="shared" ca="1" si="65"/>
        <v>#N/A</v>
      </c>
    </row>
    <row r="258" spans="1:21">
      <c r="A258" s="6" t="e">
        <f t="shared" ca="1" si="55"/>
        <v>#N/A</v>
      </c>
      <c r="B258" s="39" t="e">
        <f t="shared" ca="1" si="54"/>
        <v>#N/A</v>
      </c>
      <c r="C258">
        <f t="array" aca="1" ref="C258" ca="1">IFERROR(INDEX(stitches, MATCH( 1, ($A258=dates)*(last_project=projects),0)),0)</f>
        <v>0</v>
      </c>
      <c r="D258" s="5" t="e">
        <f t="shared" ca="1" si="66"/>
        <v>#REF!</v>
      </c>
      <c r="E258" s="5" t="e">
        <f t="shared" ca="1" si="56"/>
        <v>#REF!</v>
      </c>
      <c r="F258" s="40" t="e">
        <f t="array" aca="1" ref="F258" ca="1">INDEX(hours,MATCH(1,($A258=dates)*(last_project=projects),0),0)</f>
        <v>#N/A</v>
      </c>
      <c r="G258" s="21" t="e">
        <f t="shared" ca="1" si="57"/>
        <v>#N/A</v>
      </c>
      <c r="H258" s="41" t="e">
        <f t="shared" ca="1" si="67"/>
        <v>#N/A</v>
      </c>
      <c r="I258" s="41" t="e">
        <f t="shared" ca="1" si="68"/>
        <v>#N/A</v>
      </c>
      <c r="J258" s="41" t="e">
        <f t="shared" ca="1" si="69"/>
        <v>#N/A</v>
      </c>
      <c r="K258" t="e">
        <f t="shared" ca="1" si="58"/>
        <v>#N/A</v>
      </c>
      <c r="L258" t="e">
        <f t="shared" ca="1" si="59"/>
        <v>#N/A</v>
      </c>
      <c r="M258" s="42" t="e">
        <f t="shared" ca="1" si="60"/>
        <v>#REF!</v>
      </c>
      <c r="N258" s="5" t="e">
        <f t="shared" ca="1" si="70"/>
        <v>#N/A</v>
      </c>
      <c r="O258" s="5" t="e">
        <f t="shared" ca="1" si="71"/>
        <v>#N/A</v>
      </c>
      <c r="P258" s="41" t="e">
        <f ca="1">IF(OR(ISNA(A258),C258="Backstitch"),NA(),AVERAGEIF($C$4:$C258,"&gt;0")/100)</f>
        <v>#N/A</v>
      </c>
      <c r="Q258" s="41" t="e">
        <f t="shared" ca="1" si="61"/>
        <v>#N/A</v>
      </c>
      <c r="R258" s="43" t="e">
        <f t="shared" ca="1" si="62"/>
        <v>#N/A</v>
      </c>
      <c r="S258" s="44" t="e">
        <f t="shared" ca="1" si="63"/>
        <v>#N/A</v>
      </c>
      <c r="T258" s="5" t="e">
        <f t="shared" ca="1" si="64"/>
        <v>#N/A</v>
      </c>
      <c r="U258" s="5" t="e">
        <f t="shared" ca="1" si="65"/>
        <v>#N/A</v>
      </c>
    </row>
    <row r="259" spans="1:21">
      <c r="A259" s="6" t="e">
        <f t="shared" ca="1" si="55"/>
        <v>#N/A</v>
      </c>
      <c r="B259" s="39" t="e">
        <f t="shared" ref="B259:B322" ca="1" si="72">TEXT(A259,"ddd")</f>
        <v>#N/A</v>
      </c>
      <c r="C259">
        <f t="array" aca="1" ref="C259" ca="1">IFERROR(INDEX(stitches, MATCH( 1, ($A259=dates)*(last_project=projects),0)),0)</f>
        <v>0</v>
      </c>
      <c r="D259" s="5" t="e">
        <f t="shared" ca="1" si="66"/>
        <v>#REF!</v>
      </c>
      <c r="E259" s="5" t="e">
        <f t="shared" ca="1" si="56"/>
        <v>#REF!</v>
      </c>
      <c r="F259" s="40" t="e">
        <f t="array" aca="1" ref="F259" ca="1">INDEX(hours,MATCH(1,($A259=dates)*(last_project=projects),0),0)</f>
        <v>#N/A</v>
      </c>
      <c r="G259" s="21" t="e">
        <f t="shared" ca="1" si="57"/>
        <v>#N/A</v>
      </c>
      <c r="H259" s="41" t="e">
        <f t="shared" ca="1" si="67"/>
        <v>#N/A</v>
      </c>
      <c r="I259" s="41" t="e">
        <f t="shared" ca="1" si="68"/>
        <v>#N/A</v>
      </c>
      <c r="J259" s="41" t="e">
        <f t="shared" ca="1" si="69"/>
        <v>#N/A</v>
      </c>
      <c r="K259" t="e">
        <f t="shared" ca="1" si="58"/>
        <v>#N/A</v>
      </c>
      <c r="L259" t="e">
        <f t="shared" ca="1" si="59"/>
        <v>#N/A</v>
      </c>
      <c r="M259" s="42" t="e">
        <f t="shared" ca="1" si="60"/>
        <v>#REF!</v>
      </c>
      <c r="N259" s="5" t="e">
        <f t="shared" ca="1" si="70"/>
        <v>#N/A</v>
      </c>
      <c r="O259" s="5" t="e">
        <f t="shared" ca="1" si="71"/>
        <v>#N/A</v>
      </c>
      <c r="P259" s="41" t="e">
        <f ca="1">IF(OR(ISNA(A259),C259="Backstitch"),NA(),AVERAGEIF($C$4:$C259,"&gt;0")/100)</f>
        <v>#N/A</v>
      </c>
      <c r="Q259" s="41" t="e">
        <f t="shared" ca="1" si="61"/>
        <v>#N/A</v>
      </c>
      <c r="R259" s="43" t="e">
        <f t="shared" ca="1" si="62"/>
        <v>#N/A</v>
      </c>
      <c r="S259" s="44" t="e">
        <f t="shared" ca="1" si="63"/>
        <v>#N/A</v>
      </c>
      <c r="T259" s="5" t="e">
        <f t="shared" ca="1" si="64"/>
        <v>#N/A</v>
      </c>
      <c r="U259" s="5" t="e">
        <f t="shared" ca="1" si="65"/>
        <v>#N/A</v>
      </c>
    </row>
    <row r="260" spans="1:21">
      <c r="A260" s="6" t="e">
        <f t="shared" ref="A260:A323" ca="1" si="73">IF(A259+1&lt;=last_stitching_log_date,A259+1,NA())</f>
        <v>#N/A</v>
      </c>
      <c r="B260" s="39" t="e">
        <f t="shared" ca="1" si="72"/>
        <v>#N/A</v>
      </c>
      <c r="C260">
        <f t="array" aca="1" ref="C260" ca="1">IFERROR(INDEX(stitches, MATCH( 1, ($A260=dates)*(last_project=projects),0)),0)</f>
        <v>0</v>
      </c>
      <c r="D260" s="5" t="e">
        <f t="shared" ca="1" si="66"/>
        <v>#REF!</v>
      </c>
      <c r="E260" s="5" t="e">
        <f t="shared" ref="E260:E323" ca="1" si="74">IF(C260="Backstitch",E259,IF(ISNA(D260),NA(),E259-C260))</f>
        <v>#REF!</v>
      </c>
      <c r="F260" s="40" t="e">
        <f t="array" aca="1" ref="F260" ca="1">INDEX(hours,MATCH(1,($A260=dates)*(last_project=projects),0),0)</f>
        <v>#N/A</v>
      </c>
      <c r="G260" s="21" t="e">
        <f t="shared" ref="G260:G323" ca="1" si="75">IF(AND(C260&lt;&gt;0,F260&lt;&gt;0),C260/(F260*1440),NA())</f>
        <v>#N/A</v>
      </c>
      <c r="H260" s="41" t="e">
        <f t="shared" ca="1" si="67"/>
        <v>#N/A</v>
      </c>
      <c r="I260" s="41" t="e">
        <f t="shared" ca="1" si="68"/>
        <v>#N/A</v>
      </c>
      <c r="J260" s="41" t="e">
        <f t="shared" ca="1" si="69"/>
        <v>#N/A</v>
      </c>
      <c r="K260" t="e">
        <f t="shared" ref="K260:K323" ca="1" si="76">IF(INDEX(projects,MATCH($A260,dates,0))=last_project,IF(ISNUMBER(INDEX(pages,MATCH($A260,dates,0))),INDEX(pages,MATCH($A260,dates,0)),0),0)</f>
        <v>#N/A</v>
      </c>
      <c r="L260" t="e">
        <f t="shared" ref="L260:L323" ca="1" si="77">L259+K260</f>
        <v>#N/A</v>
      </c>
      <c r="M260" s="42" t="e">
        <f t="shared" ref="M260:M323" ca="1" si="78">$M$3-L260</f>
        <v>#REF!</v>
      </c>
      <c r="N260" s="5" t="e">
        <f t="shared" ca="1" si="70"/>
        <v>#N/A</v>
      </c>
      <c r="O260" s="5" t="e">
        <f t="shared" ca="1" si="71"/>
        <v>#N/A</v>
      </c>
      <c r="P260" s="41" t="e">
        <f ca="1">IF(OR(ISNA(A260),C260="Backstitch"),NA(),AVERAGEIF($C$4:$C260,"&gt;0")/100)</f>
        <v>#N/A</v>
      </c>
      <c r="Q260" s="41" t="e">
        <f t="shared" ref="Q260:Q323" ca="1" si="79">IF(OR(ISNA(A260),C260="Backstitch"),NA(),$J260/P260)</f>
        <v>#N/A</v>
      </c>
      <c r="R260" s="43" t="e">
        <f t="shared" ref="R260:R323" ca="1" si="80">IF(OR(ISNA(A260),C260="Backstitch"),NA(),$A260+Q260)</f>
        <v>#N/A</v>
      </c>
      <c r="S260" s="44" t="e">
        <f t="shared" ref="S260:S323" ca="1" si="81">IF(OR(ISNA(A260),C260="Backstitch",S259=1),NA(),D260/project_total_stitches)</f>
        <v>#N/A</v>
      </c>
      <c r="T260" s="5" t="e">
        <f t="shared" ref="T260:T323" ca="1" si="82">IF(ISNA(A260),NA(),IF(OR(C260&gt;0,C260="Backstitch"),T259+1,0))</f>
        <v>#N/A</v>
      </c>
      <c r="U260" s="5" t="e">
        <f t="shared" ref="U260:U323" ca="1" si="83">IF(ISNA(A260),NA(),IF(C260=0,U259+1,0))</f>
        <v>#N/A</v>
      </c>
    </row>
    <row r="261" spans="1:21">
      <c r="A261" s="6" t="e">
        <f t="shared" ca="1" si="73"/>
        <v>#N/A</v>
      </c>
      <c r="B261" s="39" t="e">
        <f t="shared" ca="1" si="72"/>
        <v>#N/A</v>
      </c>
      <c r="C261">
        <f t="array" aca="1" ref="C261" ca="1">IFERROR(INDEX(stitches, MATCH( 1, ($A261=dates)*(last_project=projects),0)),0)</f>
        <v>0</v>
      </c>
      <c r="D261" s="5" t="e">
        <f t="shared" ref="D261:D324" ca="1" si="84">IF(OR(ISNA(A261),C261="Backstitch",D260=$E$3),NA(),D260+C261)</f>
        <v>#REF!</v>
      </c>
      <c r="E261" s="5" t="e">
        <f t="shared" ca="1" si="74"/>
        <v>#REF!</v>
      </c>
      <c r="F261" s="40" t="e">
        <f t="array" aca="1" ref="F261" ca="1">INDEX(hours,MATCH(1,($A261=dates)*(last_project=projects),0),0)</f>
        <v>#N/A</v>
      </c>
      <c r="G261" s="21" t="e">
        <f t="shared" ca="1" si="75"/>
        <v>#N/A</v>
      </c>
      <c r="H261" s="41" t="e">
        <f t="shared" ref="H261:H324" ca="1" si="85">IF(OR(ISNA(A261),C261="Backstitch",C261="Bead"),NA(),C261/100)</f>
        <v>#N/A</v>
      </c>
      <c r="I261" s="41" t="e">
        <f t="shared" ref="I261:I324" ca="1" si="86">IF(OR(ISNA(A261),C261="Backstitch"),NA(),I260+H261)</f>
        <v>#N/A</v>
      </c>
      <c r="J261" s="41" t="e">
        <f t="shared" ref="J261:J324" ca="1" si="87">IF(OR(ISNA(A261),C261="Backstitch"),NA(),J260-H261)</f>
        <v>#N/A</v>
      </c>
      <c r="K261" t="e">
        <f t="shared" ca="1" si="76"/>
        <v>#N/A</v>
      </c>
      <c r="L261" t="e">
        <f t="shared" ca="1" si="77"/>
        <v>#N/A</v>
      </c>
      <c r="M261" s="42" t="e">
        <f t="shared" ca="1" si="78"/>
        <v>#REF!</v>
      </c>
      <c r="N261" s="5" t="e">
        <f t="shared" ref="N261:N324" ca="1" si="88">IF(ISNA(A261),NA(),N260+1)</f>
        <v>#N/A</v>
      </c>
      <c r="O261" s="5" t="e">
        <f t="shared" ref="O261:O324" ca="1" si="89">IF(ISNA(A261),NA(),IF(OR(C261&gt;0,C261="Backstitch"),O260+1,O260))</f>
        <v>#N/A</v>
      </c>
      <c r="P261" s="41" t="e">
        <f ca="1">IF(OR(ISNA(A261),C261="Backstitch"),NA(),AVERAGEIF($C$4:$C261,"&gt;0")/100)</f>
        <v>#N/A</v>
      </c>
      <c r="Q261" s="41" t="e">
        <f t="shared" ca="1" si="79"/>
        <v>#N/A</v>
      </c>
      <c r="R261" s="43" t="e">
        <f t="shared" ca="1" si="80"/>
        <v>#N/A</v>
      </c>
      <c r="S261" s="44" t="e">
        <f t="shared" ca="1" si="81"/>
        <v>#N/A</v>
      </c>
      <c r="T261" s="5" t="e">
        <f t="shared" ca="1" si="82"/>
        <v>#N/A</v>
      </c>
      <c r="U261" s="5" t="e">
        <f t="shared" ca="1" si="83"/>
        <v>#N/A</v>
      </c>
    </row>
    <row r="262" spans="1:21">
      <c r="A262" s="6" t="e">
        <f t="shared" ca="1" si="73"/>
        <v>#N/A</v>
      </c>
      <c r="B262" s="39" t="e">
        <f t="shared" ca="1" si="72"/>
        <v>#N/A</v>
      </c>
      <c r="C262">
        <f t="array" aca="1" ref="C262" ca="1">IFERROR(INDEX(stitches, MATCH( 1, ($A262=dates)*(last_project=projects),0)),0)</f>
        <v>0</v>
      </c>
      <c r="D262" s="5" t="e">
        <f t="shared" ca="1" si="84"/>
        <v>#REF!</v>
      </c>
      <c r="E262" s="5" t="e">
        <f t="shared" ca="1" si="74"/>
        <v>#REF!</v>
      </c>
      <c r="F262" s="40" t="e">
        <f t="array" aca="1" ref="F262" ca="1">INDEX(hours,MATCH(1,($A262=dates)*(last_project=projects),0),0)</f>
        <v>#N/A</v>
      </c>
      <c r="G262" s="21" t="e">
        <f t="shared" ca="1" si="75"/>
        <v>#N/A</v>
      </c>
      <c r="H262" s="41" t="e">
        <f t="shared" ca="1" si="85"/>
        <v>#N/A</v>
      </c>
      <c r="I262" s="41" t="e">
        <f t="shared" ca="1" si="86"/>
        <v>#N/A</v>
      </c>
      <c r="J262" s="41" t="e">
        <f t="shared" ca="1" si="87"/>
        <v>#N/A</v>
      </c>
      <c r="K262" t="e">
        <f t="shared" ca="1" si="76"/>
        <v>#N/A</v>
      </c>
      <c r="L262" t="e">
        <f t="shared" ca="1" si="77"/>
        <v>#N/A</v>
      </c>
      <c r="M262" s="42" t="e">
        <f t="shared" ca="1" si="78"/>
        <v>#REF!</v>
      </c>
      <c r="N262" s="5" t="e">
        <f t="shared" ca="1" si="88"/>
        <v>#N/A</v>
      </c>
      <c r="O262" s="5" t="e">
        <f t="shared" ca="1" si="89"/>
        <v>#N/A</v>
      </c>
      <c r="P262" s="41" t="e">
        <f ca="1">IF(OR(ISNA(A262),C262="Backstitch"),NA(),AVERAGEIF($C$4:$C262,"&gt;0")/100)</f>
        <v>#N/A</v>
      </c>
      <c r="Q262" s="41" t="e">
        <f t="shared" ca="1" si="79"/>
        <v>#N/A</v>
      </c>
      <c r="R262" s="43" t="e">
        <f t="shared" ca="1" si="80"/>
        <v>#N/A</v>
      </c>
      <c r="S262" s="44" t="e">
        <f t="shared" ca="1" si="81"/>
        <v>#N/A</v>
      </c>
      <c r="T262" s="5" t="e">
        <f t="shared" ca="1" si="82"/>
        <v>#N/A</v>
      </c>
      <c r="U262" s="5" t="e">
        <f t="shared" ca="1" si="83"/>
        <v>#N/A</v>
      </c>
    </row>
    <row r="263" spans="1:21">
      <c r="A263" s="6" t="e">
        <f t="shared" ca="1" si="73"/>
        <v>#N/A</v>
      </c>
      <c r="B263" s="39" t="e">
        <f t="shared" ca="1" si="72"/>
        <v>#N/A</v>
      </c>
      <c r="C263">
        <f t="array" aca="1" ref="C263" ca="1">IFERROR(INDEX(stitches, MATCH( 1, ($A263=dates)*(last_project=projects),0)),0)</f>
        <v>0</v>
      </c>
      <c r="D263" s="5" t="e">
        <f t="shared" ca="1" si="84"/>
        <v>#REF!</v>
      </c>
      <c r="E263" s="5" t="e">
        <f t="shared" ca="1" si="74"/>
        <v>#REF!</v>
      </c>
      <c r="F263" s="40" t="e">
        <f t="array" aca="1" ref="F263" ca="1">INDEX(hours,MATCH(1,($A263=dates)*(last_project=projects),0),0)</f>
        <v>#N/A</v>
      </c>
      <c r="G263" s="21" t="e">
        <f t="shared" ca="1" si="75"/>
        <v>#N/A</v>
      </c>
      <c r="H263" s="41" t="e">
        <f t="shared" ca="1" si="85"/>
        <v>#N/A</v>
      </c>
      <c r="I263" s="41" t="e">
        <f t="shared" ca="1" si="86"/>
        <v>#N/A</v>
      </c>
      <c r="J263" s="41" t="e">
        <f t="shared" ca="1" si="87"/>
        <v>#N/A</v>
      </c>
      <c r="K263" t="e">
        <f t="shared" ca="1" si="76"/>
        <v>#N/A</v>
      </c>
      <c r="L263" t="e">
        <f t="shared" ca="1" si="77"/>
        <v>#N/A</v>
      </c>
      <c r="M263" s="42" t="e">
        <f t="shared" ca="1" si="78"/>
        <v>#REF!</v>
      </c>
      <c r="N263" s="5" t="e">
        <f t="shared" ca="1" si="88"/>
        <v>#N/A</v>
      </c>
      <c r="O263" s="5" t="e">
        <f t="shared" ca="1" si="89"/>
        <v>#N/A</v>
      </c>
      <c r="P263" s="41" t="e">
        <f ca="1">IF(OR(ISNA(A263),C263="Backstitch"),NA(),AVERAGEIF($C$4:$C263,"&gt;0")/100)</f>
        <v>#N/A</v>
      </c>
      <c r="Q263" s="41" t="e">
        <f t="shared" ca="1" si="79"/>
        <v>#N/A</v>
      </c>
      <c r="R263" s="43" t="e">
        <f t="shared" ca="1" si="80"/>
        <v>#N/A</v>
      </c>
      <c r="S263" s="44" t="e">
        <f t="shared" ca="1" si="81"/>
        <v>#N/A</v>
      </c>
      <c r="T263" s="5" t="e">
        <f t="shared" ca="1" si="82"/>
        <v>#N/A</v>
      </c>
      <c r="U263" s="5" t="e">
        <f t="shared" ca="1" si="83"/>
        <v>#N/A</v>
      </c>
    </row>
    <row r="264" spans="1:21">
      <c r="A264" s="6" t="e">
        <f t="shared" ca="1" si="73"/>
        <v>#N/A</v>
      </c>
      <c r="B264" s="39" t="e">
        <f t="shared" ca="1" si="72"/>
        <v>#N/A</v>
      </c>
      <c r="C264">
        <f t="array" aca="1" ref="C264" ca="1">IFERROR(INDEX(stitches, MATCH( 1, ($A264=dates)*(last_project=projects),0)),0)</f>
        <v>0</v>
      </c>
      <c r="D264" s="5" t="e">
        <f t="shared" ca="1" si="84"/>
        <v>#REF!</v>
      </c>
      <c r="E264" s="5" t="e">
        <f t="shared" ca="1" si="74"/>
        <v>#REF!</v>
      </c>
      <c r="F264" s="40" t="e">
        <f t="array" aca="1" ref="F264" ca="1">INDEX(hours,MATCH(1,($A264=dates)*(last_project=projects),0),0)</f>
        <v>#N/A</v>
      </c>
      <c r="G264" s="21" t="e">
        <f t="shared" ca="1" si="75"/>
        <v>#N/A</v>
      </c>
      <c r="H264" s="41" t="e">
        <f t="shared" ca="1" si="85"/>
        <v>#N/A</v>
      </c>
      <c r="I264" s="41" t="e">
        <f t="shared" ca="1" si="86"/>
        <v>#N/A</v>
      </c>
      <c r="J264" s="41" t="e">
        <f t="shared" ca="1" si="87"/>
        <v>#N/A</v>
      </c>
      <c r="K264" t="e">
        <f t="shared" ca="1" si="76"/>
        <v>#N/A</v>
      </c>
      <c r="L264" t="e">
        <f t="shared" ca="1" si="77"/>
        <v>#N/A</v>
      </c>
      <c r="M264" s="42" t="e">
        <f t="shared" ca="1" si="78"/>
        <v>#REF!</v>
      </c>
      <c r="N264" s="5" t="e">
        <f t="shared" ca="1" si="88"/>
        <v>#N/A</v>
      </c>
      <c r="O264" s="5" t="e">
        <f t="shared" ca="1" si="89"/>
        <v>#N/A</v>
      </c>
      <c r="P264" s="41" t="e">
        <f ca="1">IF(OR(ISNA(A264),C264="Backstitch"),NA(),AVERAGEIF($C$4:$C264,"&gt;0")/100)</f>
        <v>#N/A</v>
      </c>
      <c r="Q264" s="41" t="e">
        <f t="shared" ca="1" si="79"/>
        <v>#N/A</v>
      </c>
      <c r="R264" s="43" t="e">
        <f t="shared" ca="1" si="80"/>
        <v>#N/A</v>
      </c>
      <c r="S264" s="44" t="e">
        <f t="shared" ca="1" si="81"/>
        <v>#N/A</v>
      </c>
      <c r="T264" s="5" t="e">
        <f t="shared" ca="1" si="82"/>
        <v>#N/A</v>
      </c>
      <c r="U264" s="5" t="e">
        <f t="shared" ca="1" si="83"/>
        <v>#N/A</v>
      </c>
    </row>
    <row r="265" spans="1:21">
      <c r="A265" s="6" t="e">
        <f t="shared" ca="1" si="73"/>
        <v>#N/A</v>
      </c>
      <c r="B265" s="39" t="e">
        <f t="shared" ca="1" si="72"/>
        <v>#N/A</v>
      </c>
      <c r="C265">
        <f t="array" aca="1" ref="C265" ca="1">IFERROR(INDEX(stitches, MATCH( 1, ($A265=dates)*(last_project=projects),0)),0)</f>
        <v>0</v>
      </c>
      <c r="D265" s="5" t="e">
        <f t="shared" ca="1" si="84"/>
        <v>#REF!</v>
      </c>
      <c r="E265" s="5" t="e">
        <f t="shared" ca="1" si="74"/>
        <v>#REF!</v>
      </c>
      <c r="F265" s="40" t="e">
        <f t="array" aca="1" ref="F265" ca="1">INDEX(hours,MATCH(1,($A265=dates)*(last_project=projects),0),0)</f>
        <v>#N/A</v>
      </c>
      <c r="G265" s="21" t="e">
        <f t="shared" ca="1" si="75"/>
        <v>#N/A</v>
      </c>
      <c r="H265" s="41" t="e">
        <f t="shared" ca="1" si="85"/>
        <v>#N/A</v>
      </c>
      <c r="I265" s="41" t="e">
        <f t="shared" ca="1" si="86"/>
        <v>#N/A</v>
      </c>
      <c r="J265" s="41" t="e">
        <f t="shared" ca="1" si="87"/>
        <v>#N/A</v>
      </c>
      <c r="K265" t="e">
        <f t="shared" ca="1" si="76"/>
        <v>#N/A</v>
      </c>
      <c r="L265" t="e">
        <f t="shared" ca="1" si="77"/>
        <v>#N/A</v>
      </c>
      <c r="M265" s="42" t="e">
        <f t="shared" ca="1" si="78"/>
        <v>#REF!</v>
      </c>
      <c r="N265" s="5" t="e">
        <f t="shared" ca="1" si="88"/>
        <v>#N/A</v>
      </c>
      <c r="O265" s="5" t="e">
        <f t="shared" ca="1" si="89"/>
        <v>#N/A</v>
      </c>
      <c r="P265" s="41" t="e">
        <f ca="1">IF(OR(ISNA(A265),C265="Backstitch"),NA(),AVERAGEIF($C$4:$C265,"&gt;0")/100)</f>
        <v>#N/A</v>
      </c>
      <c r="Q265" s="41" t="e">
        <f t="shared" ca="1" si="79"/>
        <v>#N/A</v>
      </c>
      <c r="R265" s="43" t="e">
        <f t="shared" ca="1" si="80"/>
        <v>#N/A</v>
      </c>
      <c r="S265" s="44" t="e">
        <f t="shared" ca="1" si="81"/>
        <v>#N/A</v>
      </c>
      <c r="T265" s="5" t="e">
        <f t="shared" ca="1" si="82"/>
        <v>#N/A</v>
      </c>
      <c r="U265" s="5" t="e">
        <f t="shared" ca="1" si="83"/>
        <v>#N/A</v>
      </c>
    </row>
    <row r="266" spans="1:21">
      <c r="A266" s="6" t="e">
        <f t="shared" ca="1" si="73"/>
        <v>#N/A</v>
      </c>
      <c r="B266" s="39" t="e">
        <f t="shared" ca="1" si="72"/>
        <v>#N/A</v>
      </c>
      <c r="C266">
        <f t="array" aca="1" ref="C266" ca="1">IFERROR(INDEX(stitches, MATCH( 1, ($A266=dates)*(last_project=projects),0)),0)</f>
        <v>0</v>
      </c>
      <c r="D266" s="5" t="e">
        <f t="shared" ca="1" si="84"/>
        <v>#REF!</v>
      </c>
      <c r="E266" s="5" t="e">
        <f t="shared" ca="1" si="74"/>
        <v>#REF!</v>
      </c>
      <c r="F266" s="40" t="e">
        <f t="array" aca="1" ref="F266" ca="1">INDEX(hours,MATCH(1,($A266=dates)*(last_project=projects),0),0)</f>
        <v>#N/A</v>
      </c>
      <c r="G266" s="21" t="e">
        <f t="shared" ca="1" si="75"/>
        <v>#N/A</v>
      </c>
      <c r="H266" s="41" t="e">
        <f t="shared" ca="1" si="85"/>
        <v>#N/A</v>
      </c>
      <c r="I266" s="41" t="e">
        <f t="shared" ca="1" si="86"/>
        <v>#N/A</v>
      </c>
      <c r="J266" s="41" t="e">
        <f t="shared" ca="1" si="87"/>
        <v>#N/A</v>
      </c>
      <c r="K266" t="e">
        <f t="shared" ca="1" si="76"/>
        <v>#N/A</v>
      </c>
      <c r="L266" t="e">
        <f t="shared" ca="1" si="77"/>
        <v>#N/A</v>
      </c>
      <c r="M266" s="42" t="e">
        <f t="shared" ca="1" si="78"/>
        <v>#REF!</v>
      </c>
      <c r="N266" s="5" t="e">
        <f t="shared" ca="1" si="88"/>
        <v>#N/A</v>
      </c>
      <c r="O266" s="5" t="e">
        <f t="shared" ca="1" si="89"/>
        <v>#N/A</v>
      </c>
      <c r="P266" s="41" t="e">
        <f ca="1">IF(OR(ISNA(A266),C266="Backstitch"),NA(),AVERAGEIF($C$4:$C266,"&gt;0")/100)</f>
        <v>#N/A</v>
      </c>
      <c r="Q266" s="41" t="e">
        <f t="shared" ca="1" si="79"/>
        <v>#N/A</v>
      </c>
      <c r="R266" s="43" t="e">
        <f t="shared" ca="1" si="80"/>
        <v>#N/A</v>
      </c>
      <c r="S266" s="44" t="e">
        <f t="shared" ca="1" si="81"/>
        <v>#N/A</v>
      </c>
      <c r="T266" s="5" t="e">
        <f t="shared" ca="1" si="82"/>
        <v>#N/A</v>
      </c>
      <c r="U266" s="5" t="e">
        <f t="shared" ca="1" si="83"/>
        <v>#N/A</v>
      </c>
    </row>
    <row r="267" spans="1:21">
      <c r="A267" s="6" t="e">
        <f t="shared" ca="1" si="73"/>
        <v>#N/A</v>
      </c>
      <c r="B267" s="39" t="e">
        <f t="shared" ca="1" si="72"/>
        <v>#N/A</v>
      </c>
      <c r="C267">
        <f t="array" aca="1" ref="C267" ca="1">IFERROR(INDEX(stitches, MATCH( 1, ($A267=dates)*(last_project=projects),0)),0)</f>
        <v>0</v>
      </c>
      <c r="D267" s="5" t="e">
        <f t="shared" ca="1" si="84"/>
        <v>#REF!</v>
      </c>
      <c r="E267" s="5" t="e">
        <f t="shared" ca="1" si="74"/>
        <v>#REF!</v>
      </c>
      <c r="F267" s="40" t="e">
        <f t="array" aca="1" ref="F267" ca="1">INDEX(hours,MATCH(1,($A267=dates)*(last_project=projects),0),0)</f>
        <v>#N/A</v>
      </c>
      <c r="G267" s="21" t="e">
        <f t="shared" ca="1" si="75"/>
        <v>#N/A</v>
      </c>
      <c r="H267" s="41" t="e">
        <f t="shared" ca="1" si="85"/>
        <v>#N/A</v>
      </c>
      <c r="I267" s="41" t="e">
        <f t="shared" ca="1" si="86"/>
        <v>#N/A</v>
      </c>
      <c r="J267" s="41" t="e">
        <f t="shared" ca="1" si="87"/>
        <v>#N/A</v>
      </c>
      <c r="K267" t="e">
        <f t="shared" ca="1" si="76"/>
        <v>#N/A</v>
      </c>
      <c r="L267" t="e">
        <f t="shared" ca="1" si="77"/>
        <v>#N/A</v>
      </c>
      <c r="M267" s="42" t="e">
        <f t="shared" ca="1" si="78"/>
        <v>#REF!</v>
      </c>
      <c r="N267" s="5" t="e">
        <f t="shared" ca="1" si="88"/>
        <v>#N/A</v>
      </c>
      <c r="O267" s="5" t="e">
        <f t="shared" ca="1" si="89"/>
        <v>#N/A</v>
      </c>
      <c r="P267" s="41" t="e">
        <f ca="1">IF(OR(ISNA(A267),C267="Backstitch"),NA(),AVERAGEIF($C$4:$C267,"&gt;0")/100)</f>
        <v>#N/A</v>
      </c>
      <c r="Q267" s="41" t="e">
        <f t="shared" ca="1" si="79"/>
        <v>#N/A</v>
      </c>
      <c r="R267" s="43" t="e">
        <f t="shared" ca="1" si="80"/>
        <v>#N/A</v>
      </c>
      <c r="S267" s="44" t="e">
        <f t="shared" ca="1" si="81"/>
        <v>#N/A</v>
      </c>
      <c r="T267" s="5" t="e">
        <f t="shared" ca="1" si="82"/>
        <v>#N/A</v>
      </c>
      <c r="U267" s="5" t="e">
        <f t="shared" ca="1" si="83"/>
        <v>#N/A</v>
      </c>
    </row>
    <row r="268" spans="1:21">
      <c r="A268" s="6" t="e">
        <f t="shared" ca="1" si="73"/>
        <v>#N/A</v>
      </c>
      <c r="B268" s="39" t="e">
        <f t="shared" ca="1" si="72"/>
        <v>#N/A</v>
      </c>
      <c r="C268">
        <f t="array" aca="1" ref="C268" ca="1">IFERROR(INDEX(stitches, MATCH( 1, ($A268=dates)*(last_project=projects),0)),0)</f>
        <v>0</v>
      </c>
      <c r="D268" s="5" t="e">
        <f t="shared" ca="1" si="84"/>
        <v>#REF!</v>
      </c>
      <c r="E268" s="5" t="e">
        <f t="shared" ca="1" si="74"/>
        <v>#REF!</v>
      </c>
      <c r="F268" s="40" t="e">
        <f t="array" aca="1" ref="F268" ca="1">INDEX(hours,MATCH(1,($A268=dates)*(last_project=projects),0),0)</f>
        <v>#N/A</v>
      </c>
      <c r="G268" s="21" t="e">
        <f t="shared" ca="1" si="75"/>
        <v>#N/A</v>
      </c>
      <c r="H268" s="41" t="e">
        <f t="shared" ca="1" si="85"/>
        <v>#N/A</v>
      </c>
      <c r="I268" s="41" t="e">
        <f t="shared" ca="1" si="86"/>
        <v>#N/A</v>
      </c>
      <c r="J268" s="41" t="e">
        <f t="shared" ca="1" si="87"/>
        <v>#N/A</v>
      </c>
      <c r="K268" t="e">
        <f t="shared" ca="1" si="76"/>
        <v>#N/A</v>
      </c>
      <c r="L268" t="e">
        <f t="shared" ca="1" si="77"/>
        <v>#N/A</v>
      </c>
      <c r="M268" s="42" t="e">
        <f t="shared" ca="1" si="78"/>
        <v>#REF!</v>
      </c>
      <c r="N268" s="5" t="e">
        <f t="shared" ca="1" si="88"/>
        <v>#N/A</v>
      </c>
      <c r="O268" s="5" t="e">
        <f t="shared" ca="1" si="89"/>
        <v>#N/A</v>
      </c>
      <c r="P268" s="41" t="e">
        <f ca="1">IF(OR(ISNA(A268),C268="Backstitch"),NA(),AVERAGEIF($C$4:$C268,"&gt;0")/100)</f>
        <v>#N/A</v>
      </c>
      <c r="Q268" s="41" t="e">
        <f t="shared" ca="1" si="79"/>
        <v>#N/A</v>
      </c>
      <c r="R268" s="43" t="e">
        <f t="shared" ca="1" si="80"/>
        <v>#N/A</v>
      </c>
      <c r="S268" s="44" t="e">
        <f t="shared" ca="1" si="81"/>
        <v>#N/A</v>
      </c>
      <c r="T268" s="5" t="e">
        <f t="shared" ca="1" si="82"/>
        <v>#N/A</v>
      </c>
      <c r="U268" s="5" t="e">
        <f t="shared" ca="1" si="83"/>
        <v>#N/A</v>
      </c>
    </row>
    <row r="269" spans="1:21">
      <c r="A269" s="6" t="e">
        <f t="shared" ca="1" si="73"/>
        <v>#N/A</v>
      </c>
      <c r="B269" s="39" t="e">
        <f t="shared" ca="1" si="72"/>
        <v>#N/A</v>
      </c>
      <c r="C269">
        <f t="array" aca="1" ref="C269" ca="1">IFERROR(INDEX(stitches, MATCH( 1, ($A269=dates)*(last_project=projects),0)),0)</f>
        <v>0</v>
      </c>
      <c r="D269" s="5" t="e">
        <f t="shared" ca="1" si="84"/>
        <v>#REF!</v>
      </c>
      <c r="E269" s="5" t="e">
        <f t="shared" ca="1" si="74"/>
        <v>#REF!</v>
      </c>
      <c r="F269" s="40" t="e">
        <f t="array" aca="1" ref="F269" ca="1">INDEX(hours,MATCH(1,($A269=dates)*(last_project=projects),0),0)</f>
        <v>#N/A</v>
      </c>
      <c r="G269" s="21" t="e">
        <f t="shared" ca="1" si="75"/>
        <v>#N/A</v>
      </c>
      <c r="H269" s="41" t="e">
        <f t="shared" ca="1" si="85"/>
        <v>#N/A</v>
      </c>
      <c r="I269" s="41" t="e">
        <f t="shared" ca="1" si="86"/>
        <v>#N/A</v>
      </c>
      <c r="J269" s="41" t="e">
        <f t="shared" ca="1" si="87"/>
        <v>#N/A</v>
      </c>
      <c r="K269" t="e">
        <f t="shared" ca="1" si="76"/>
        <v>#N/A</v>
      </c>
      <c r="L269" t="e">
        <f t="shared" ca="1" si="77"/>
        <v>#N/A</v>
      </c>
      <c r="M269" s="42" t="e">
        <f t="shared" ca="1" si="78"/>
        <v>#REF!</v>
      </c>
      <c r="N269" s="5" t="e">
        <f t="shared" ca="1" si="88"/>
        <v>#N/A</v>
      </c>
      <c r="O269" s="5" t="e">
        <f t="shared" ca="1" si="89"/>
        <v>#N/A</v>
      </c>
      <c r="P269" s="41" t="e">
        <f ca="1">IF(OR(ISNA(A269),C269="Backstitch"),NA(),AVERAGEIF($C$4:$C269,"&gt;0")/100)</f>
        <v>#N/A</v>
      </c>
      <c r="Q269" s="41" t="e">
        <f t="shared" ca="1" si="79"/>
        <v>#N/A</v>
      </c>
      <c r="R269" s="43" t="e">
        <f t="shared" ca="1" si="80"/>
        <v>#N/A</v>
      </c>
      <c r="S269" s="44" t="e">
        <f t="shared" ca="1" si="81"/>
        <v>#N/A</v>
      </c>
      <c r="T269" s="5" t="e">
        <f t="shared" ca="1" si="82"/>
        <v>#N/A</v>
      </c>
      <c r="U269" s="5" t="e">
        <f t="shared" ca="1" si="83"/>
        <v>#N/A</v>
      </c>
    </row>
    <row r="270" spans="1:21">
      <c r="A270" s="6" t="e">
        <f t="shared" ca="1" si="73"/>
        <v>#N/A</v>
      </c>
      <c r="B270" s="39" t="e">
        <f t="shared" ca="1" si="72"/>
        <v>#N/A</v>
      </c>
      <c r="C270">
        <f t="array" aca="1" ref="C270" ca="1">IFERROR(INDEX(stitches, MATCH( 1, ($A270=dates)*(last_project=projects),0)),0)</f>
        <v>0</v>
      </c>
      <c r="D270" s="5" t="e">
        <f t="shared" ca="1" si="84"/>
        <v>#REF!</v>
      </c>
      <c r="E270" s="5" t="e">
        <f t="shared" ca="1" si="74"/>
        <v>#REF!</v>
      </c>
      <c r="F270" s="40" t="e">
        <f t="array" aca="1" ref="F270" ca="1">INDEX(hours,MATCH(1,($A270=dates)*(last_project=projects),0),0)</f>
        <v>#N/A</v>
      </c>
      <c r="G270" s="21" t="e">
        <f t="shared" ca="1" si="75"/>
        <v>#N/A</v>
      </c>
      <c r="H270" s="41" t="e">
        <f t="shared" ca="1" si="85"/>
        <v>#N/A</v>
      </c>
      <c r="I270" s="41" t="e">
        <f t="shared" ca="1" si="86"/>
        <v>#N/A</v>
      </c>
      <c r="J270" s="41" t="e">
        <f t="shared" ca="1" si="87"/>
        <v>#N/A</v>
      </c>
      <c r="K270" t="e">
        <f t="shared" ca="1" si="76"/>
        <v>#N/A</v>
      </c>
      <c r="L270" t="e">
        <f t="shared" ca="1" si="77"/>
        <v>#N/A</v>
      </c>
      <c r="M270" s="42" t="e">
        <f t="shared" ca="1" si="78"/>
        <v>#REF!</v>
      </c>
      <c r="N270" s="5" t="e">
        <f t="shared" ca="1" si="88"/>
        <v>#N/A</v>
      </c>
      <c r="O270" s="5" t="e">
        <f t="shared" ca="1" si="89"/>
        <v>#N/A</v>
      </c>
      <c r="P270" s="41" t="e">
        <f ca="1">IF(OR(ISNA(A270),C270="Backstitch"),NA(),AVERAGEIF($C$4:$C270,"&gt;0")/100)</f>
        <v>#N/A</v>
      </c>
      <c r="Q270" s="41" t="e">
        <f t="shared" ca="1" si="79"/>
        <v>#N/A</v>
      </c>
      <c r="R270" s="43" t="e">
        <f t="shared" ca="1" si="80"/>
        <v>#N/A</v>
      </c>
      <c r="S270" s="44" t="e">
        <f t="shared" ca="1" si="81"/>
        <v>#N/A</v>
      </c>
      <c r="T270" s="5" t="e">
        <f t="shared" ca="1" si="82"/>
        <v>#N/A</v>
      </c>
      <c r="U270" s="5" t="e">
        <f t="shared" ca="1" si="83"/>
        <v>#N/A</v>
      </c>
    </row>
    <row r="271" spans="1:21">
      <c r="A271" s="6" t="e">
        <f t="shared" ca="1" si="73"/>
        <v>#N/A</v>
      </c>
      <c r="B271" s="39" t="e">
        <f t="shared" ca="1" si="72"/>
        <v>#N/A</v>
      </c>
      <c r="C271">
        <f t="array" aca="1" ref="C271" ca="1">IFERROR(INDEX(stitches, MATCH( 1, ($A271=dates)*(last_project=projects),0)),0)</f>
        <v>0</v>
      </c>
      <c r="D271" s="5" t="e">
        <f t="shared" ca="1" si="84"/>
        <v>#REF!</v>
      </c>
      <c r="E271" s="5" t="e">
        <f t="shared" ca="1" si="74"/>
        <v>#REF!</v>
      </c>
      <c r="F271" s="40" t="e">
        <f t="array" aca="1" ref="F271" ca="1">INDEX(hours,MATCH(1,($A271=dates)*(last_project=projects),0),0)</f>
        <v>#N/A</v>
      </c>
      <c r="G271" s="21" t="e">
        <f t="shared" ca="1" si="75"/>
        <v>#N/A</v>
      </c>
      <c r="H271" s="41" t="e">
        <f t="shared" ca="1" si="85"/>
        <v>#N/A</v>
      </c>
      <c r="I271" s="41" t="e">
        <f t="shared" ca="1" si="86"/>
        <v>#N/A</v>
      </c>
      <c r="J271" s="41" t="e">
        <f t="shared" ca="1" si="87"/>
        <v>#N/A</v>
      </c>
      <c r="K271" t="e">
        <f t="shared" ca="1" si="76"/>
        <v>#N/A</v>
      </c>
      <c r="L271" t="e">
        <f t="shared" ca="1" si="77"/>
        <v>#N/A</v>
      </c>
      <c r="M271" s="42" t="e">
        <f t="shared" ca="1" si="78"/>
        <v>#REF!</v>
      </c>
      <c r="N271" s="5" t="e">
        <f t="shared" ca="1" si="88"/>
        <v>#N/A</v>
      </c>
      <c r="O271" s="5" t="e">
        <f t="shared" ca="1" si="89"/>
        <v>#N/A</v>
      </c>
      <c r="P271" s="41" t="e">
        <f ca="1">IF(OR(ISNA(A271),C271="Backstitch"),NA(),AVERAGEIF($C$4:$C271,"&gt;0")/100)</f>
        <v>#N/A</v>
      </c>
      <c r="Q271" s="41" t="e">
        <f t="shared" ca="1" si="79"/>
        <v>#N/A</v>
      </c>
      <c r="R271" s="43" t="e">
        <f t="shared" ca="1" si="80"/>
        <v>#N/A</v>
      </c>
      <c r="S271" s="44" t="e">
        <f t="shared" ca="1" si="81"/>
        <v>#N/A</v>
      </c>
      <c r="T271" s="5" t="e">
        <f t="shared" ca="1" si="82"/>
        <v>#N/A</v>
      </c>
      <c r="U271" s="5" t="e">
        <f t="shared" ca="1" si="83"/>
        <v>#N/A</v>
      </c>
    </row>
    <row r="272" spans="1:21">
      <c r="A272" s="6" t="e">
        <f t="shared" ca="1" si="73"/>
        <v>#N/A</v>
      </c>
      <c r="B272" s="39" t="e">
        <f t="shared" ca="1" si="72"/>
        <v>#N/A</v>
      </c>
      <c r="C272">
        <f t="array" aca="1" ref="C272" ca="1">IFERROR(INDEX(stitches, MATCH( 1, ($A272=dates)*(last_project=projects),0)),0)</f>
        <v>0</v>
      </c>
      <c r="D272" s="5" t="e">
        <f t="shared" ca="1" si="84"/>
        <v>#REF!</v>
      </c>
      <c r="E272" s="5" t="e">
        <f t="shared" ca="1" si="74"/>
        <v>#REF!</v>
      </c>
      <c r="F272" s="40" t="e">
        <f t="array" aca="1" ref="F272" ca="1">INDEX(hours,MATCH(1,($A272=dates)*(last_project=projects),0),0)</f>
        <v>#N/A</v>
      </c>
      <c r="G272" s="21" t="e">
        <f t="shared" ca="1" si="75"/>
        <v>#N/A</v>
      </c>
      <c r="H272" s="41" t="e">
        <f t="shared" ca="1" si="85"/>
        <v>#N/A</v>
      </c>
      <c r="I272" s="41" t="e">
        <f t="shared" ca="1" si="86"/>
        <v>#N/A</v>
      </c>
      <c r="J272" s="41" t="e">
        <f t="shared" ca="1" si="87"/>
        <v>#N/A</v>
      </c>
      <c r="K272" t="e">
        <f t="shared" ca="1" si="76"/>
        <v>#N/A</v>
      </c>
      <c r="L272" t="e">
        <f t="shared" ca="1" si="77"/>
        <v>#N/A</v>
      </c>
      <c r="M272" s="42" t="e">
        <f t="shared" ca="1" si="78"/>
        <v>#REF!</v>
      </c>
      <c r="N272" s="5" t="e">
        <f t="shared" ca="1" si="88"/>
        <v>#N/A</v>
      </c>
      <c r="O272" s="5" t="e">
        <f t="shared" ca="1" si="89"/>
        <v>#N/A</v>
      </c>
      <c r="P272" s="41" t="e">
        <f ca="1">IF(OR(ISNA(A272),C272="Backstitch"),NA(),AVERAGEIF($C$4:$C272,"&gt;0")/100)</f>
        <v>#N/A</v>
      </c>
      <c r="Q272" s="41" t="e">
        <f t="shared" ca="1" si="79"/>
        <v>#N/A</v>
      </c>
      <c r="R272" s="43" t="e">
        <f t="shared" ca="1" si="80"/>
        <v>#N/A</v>
      </c>
      <c r="S272" s="44" t="e">
        <f t="shared" ca="1" si="81"/>
        <v>#N/A</v>
      </c>
      <c r="T272" s="5" t="e">
        <f t="shared" ca="1" si="82"/>
        <v>#N/A</v>
      </c>
      <c r="U272" s="5" t="e">
        <f t="shared" ca="1" si="83"/>
        <v>#N/A</v>
      </c>
    </row>
    <row r="273" spans="1:21">
      <c r="A273" s="6" t="e">
        <f t="shared" ca="1" si="73"/>
        <v>#N/A</v>
      </c>
      <c r="B273" s="39" t="e">
        <f t="shared" ca="1" si="72"/>
        <v>#N/A</v>
      </c>
      <c r="C273">
        <f t="array" aca="1" ref="C273" ca="1">IFERROR(INDEX(stitches, MATCH( 1, ($A273=dates)*(last_project=projects),0)),0)</f>
        <v>0</v>
      </c>
      <c r="D273" s="5" t="e">
        <f t="shared" ca="1" si="84"/>
        <v>#REF!</v>
      </c>
      <c r="E273" s="5" t="e">
        <f t="shared" ca="1" si="74"/>
        <v>#REF!</v>
      </c>
      <c r="F273" s="40" t="e">
        <f t="array" aca="1" ref="F273" ca="1">INDEX(hours,MATCH(1,($A273=dates)*(last_project=projects),0),0)</f>
        <v>#N/A</v>
      </c>
      <c r="G273" s="21" t="e">
        <f t="shared" ca="1" si="75"/>
        <v>#N/A</v>
      </c>
      <c r="H273" s="41" t="e">
        <f t="shared" ca="1" si="85"/>
        <v>#N/A</v>
      </c>
      <c r="I273" s="41" t="e">
        <f t="shared" ca="1" si="86"/>
        <v>#N/A</v>
      </c>
      <c r="J273" s="41" t="e">
        <f t="shared" ca="1" si="87"/>
        <v>#N/A</v>
      </c>
      <c r="K273" t="e">
        <f t="shared" ca="1" si="76"/>
        <v>#N/A</v>
      </c>
      <c r="L273" t="e">
        <f t="shared" ca="1" si="77"/>
        <v>#N/A</v>
      </c>
      <c r="M273" s="42" t="e">
        <f t="shared" ca="1" si="78"/>
        <v>#REF!</v>
      </c>
      <c r="N273" s="5" t="e">
        <f t="shared" ca="1" si="88"/>
        <v>#N/A</v>
      </c>
      <c r="O273" s="5" t="e">
        <f t="shared" ca="1" si="89"/>
        <v>#N/A</v>
      </c>
      <c r="P273" s="41" t="e">
        <f ca="1">IF(OR(ISNA(A273),C273="Backstitch"),NA(),AVERAGEIF($C$4:$C273,"&gt;0")/100)</f>
        <v>#N/A</v>
      </c>
      <c r="Q273" s="41" t="e">
        <f t="shared" ca="1" si="79"/>
        <v>#N/A</v>
      </c>
      <c r="R273" s="43" t="e">
        <f t="shared" ca="1" si="80"/>
        <v>#N/A</v>
      </c>
      <c r="S273" s="44" t="e">
        <f t="shared" ca="1" si="81"/>
        <v>#N/A</v>
      </c>
      <c r="T273" s="5" t="e">
        <f t="shared" ca="1" si="82"/>
        <v>#N/A</v>
      </c>
      <c r="U273" s="5" t="e">
        <f t="shared" ca="1" si="83"/>
        <v>#N/A</v>
      </c>
    </row>
    <row r="274" spans="1:21">
      <c r="A274" s="6" t="e">
        <f t="shared" ca="1" si="73"/>
        <v>#N/A</v>
      </c>
      <c r="B274" s="39" t="e">
        <f t="shared" ca="1" si="72"/>
        <v>#N/A</v>
      </c>
      <c r="C274">
        <f t="array" aca="1" ref="C274" ca="1">IFERROR(INDEX(stitches, MATCH( 1, ($A274=dates)*(last_project=projects),0)),0)</f>
        <v>0</v>
      </c>
      <c r="D274" s="5" t="e">
        <f t="shared" ca="1" si="84"/>
        <v>#REF!</v>
      </c>
      <c r="E274" s="5" t="e">
        <f t="shared" ca="1" si="74"/>
        <v>#REF!</v>
      </c>
      <c r="F274" s="40" t="e">
        <f t="array" aca="1" ref="F274" ca="1">INDEX(hours,MATCH(1,($A274=dates)*(last_project=projects),0),0)</f>
        <v>#N/A</v>
      </c>
      <c r="G274" s="21" t="e">
        <f t="shared" ca="1" si="75"/>
        <v>#N/A</v>
      </c>
      <c r="H274" s="41" t="e">
        <f t="shared" ca="1" si="85"/>
        <v>#N/A</v>
      </c>
      <c r="I274" s="41" t="e">
        <f t="shared" ca="1" si="86"/>
        <v>#N/A</v>
      </c>
      <c r="J274" s="41" t="e">
        <f t="shared" ca="1" si="87"/>
        <v>#N/A</v>
      </c>
      <c r="K274" t="e">
        <f t="shared" ca="1" si="76"/>
        <v>#N/A</v>
      </c>
      <c r="L274" t="e">
        <f t="shared" ca="1" si="77"/>
        <v>#N/A</v>
      </c>
      <c r="M274" s="42" t="e">
        <f t="shared" ca="1" si="78"/>
        <v>#REF!</v>
      </c>
      <c r="N274" s="5" t="e">
        <f t="shared" ca="1" si="88"/>
        <v>#N/A</v>
      </c>
      <c r="O274" s="5" t="e">
        <f t="shared" ca="1" si="89"/>
        <v>#N/A</v>
      </c>
      <c r="P274" s="41" t="e">
        <f ca="1">IF(OR(ISNA(A274),C274="Backstitch"),NA(),AVERAGEIF($C$4:$C274,"&gt;0")/100)</f>
        <v>#N/A</v>
      </c>
      <c r="Q274" s="41" t="e">
        <f t="shared" ca="1" si="79"/>
        <v>#N/A</v>
      </c>
      <c r="R274" s="43" t="e">
        <f t="shared" ca="1" si="80"/>
        <v>#N/A</v>
      </c>
      <c r="S274" s="44" t="e">
        <f t="shared" ca="1" si="81"/>
        <v>#N/A</v>
      </c>
      <c r="T274" s="5" t="e">
        <f t="shared" ca="1" si="82"/>
        <v>#N/A</v>
      </c>
      <c r="U274" s="5" t="e">
        <f t="shared" ca="1" si="83"/>
        <v>#N/A</v>
      </c>
    </row>
    <row r="275" spans="1:21">
      <c r="A275" s="6" t="e">
        <f t="shared" ca="1" si="73"/>
        <v>#N/A</v>
      </c>
      <c r="B275" s="39" t="e">
        <f t="shared" ca="1" si="72"/>
        <v>#N/A</v>
      </c>
      <c r="C275">
        <f t="array" aca="1" ref="C275" ca="1">IFERROR(INDEX(stitches, MATCH( 1, ($A275=dates)*(last_project=projects),0)),0)</f>
        <v>0</v>
      </c>
      <c r="D275" s="5" t="e">
        <f t="shared" ca="1" si="84"/>
        <v>#REF!</v>
      </c>
      <c r="E275" s="5" t="e">
        <f t="shared" ca="1" si="74"/>
        <v>#REF!</v>
      </c>
      <c r="F275" s="40" t="e">
        <f t="array" aca="1" ref="F275" ca="1">INDEX(hours,MATCH(1,($A275=dates)*(last_project=projects),0),0)</f>
        <v>#N/A</v>
      </c>
      <c r="G275" s="21" t="e">
        <f t="shared" ca="1" si="75"/>
        <v>#N/A</v>
      </c>
      <c r="H275" s="41" t="e">
        <f t="shared" ca="1" si="85"/>
        <v>#N/A</v>
      </c>
      <c r="I275" s="41" t="e">
        <f t="shared" ca="1" si="86"/>
        <v>#N/A</v>
      </c>
      <c r="J275" s="41" t="e">
        <f t="shared" ca="1" si="87"/>
        <v>#N/A</v>
      </c>
      <c r="K275" t="e">
        <f t="shared" ca="1" si="76"/>
        <v>#N/A</v>
      </c>
      <c r="L275" t="e">
        <f t="shared" ca="1" si="77"/>
        <v>#N/A</v>
      </c>
      <c r="M275" s="42" t="e">
        <f t="shared" ca="1" si="78"/>
        <v>#REF!</v>
      </c>
      <c r="N275" s="5" t="e">
        <f t="shared" ca="1" si="88"/>
        <v>#N/A</v>
      </c>
      <c r="O275" s="5" t="e">
        <f t="shared" ca="1" si="89"/>
        <v>#N/A</v>
      </c>
      <c r="P275" s="41" t="e">
        <f ca="1">IF(OR(ISNA(A275),C275="Backstitch"),NA(),AVERAGEIF($C$4:$C275,"&gt;0")/100)</f>
        <v>#N/A</v>
      </c>
      <c r="Q275" s="41" t="e">
        <f t="shared" ca="1" si="79"/>
        <v>#N/A</v>
      </c>
      <c r="R275" s="43" t="e">
        <f t="shared" ca="1" si="80"/>
        <v>#N/A</v>
      </c>
      <c r="S275" s="44" t="e">
        <f t="shared" ca="1" si="81"/>
        <v>#N/A</v>
      </c>
      <c r="T275" s="5" t="e">
        <f t="shared" ca="1" si="82"/>
        <v>#N/A</v>
      </c>
      <c r="U275" s="5" t="e">
        <f t="shared" ca="1" si="83"/>
        <v>#N/A</v>
      </c>
    </row>
    <row r="276" spans="1:21">
      <c r="A276" s="6" t="e">
        <f t="shared" ca="1" si="73"/>
        <v>#N/A</v>
      </c>
      <c r="B276" s="39" t="e">
        <f t="shared" ca="1" si="72"/>
        <v>#N/A</v>
      </c>
      <c r="C276">
        <f t="array" aca="1" ref="C276" ca="1">IFERROR(INDEX(stitches, MATCH( 1, ($A276=dates)*(last_project=projects),0)),0)</f>
        <v>0</v>
      </c>
      <c r="D276" s="5" t="e">
        <f t="shared" ca="1" si="84"/>
        <v>#REF!</v>
      </c>
      <c r="E276" s="5" t="e">
        <f t="shared" ca="1" si="74"/>
        <v>#REF!</v>
      </c>
      <c r="F276" s="40" t="e">
        <f t="array" aca="1" ref="F276" ca="1">INDEX(hours,MATCH(1,($A276=dates)*(last_project=projects),0),0)</f>
        <v>#N/A</v>
      </c>
      <c r="G276" s="21" t="e">
        <f t="shared" ca="1" si="75"/>
        <v>#N/A</v>
      </c>
      <c r="H276" s="41" t="e">
        <f t="shared" ca="1" si="85"/>
        <v>#N/A</v>
      </c>
      <c r="I276" s="41" t="e">
        <f t="shared" ca="1" si="86"/>
        <v>#N/A</v>
      </c>
      <c r="J276" s="41" t="e">
        <f t="shared" ca="1" si="87"/>
        <v>#N/A</v>
      </c>
      <c r="K276" t="e">
        <f t="shared" ca="1" si="76"/>
        <v>#N/A</v>
      </c>
      <c r="L276" t="e">
        <f t="shared" ca="1" si="77"/>
        <v>#N/A</v>
      </c>
      <c r="M276" s="42" t="e">
        <f t="shared" ca="1" si="78"/>
        <v>#REF!</v>
      </c>
      <c r="N276" s="5" t="e">
        <f t="shared" ca="1" si="88"/>
        <v>#N/A</v>
      </c>
      <c r="O276" s="5" t="e">
        <f t="shared" ca="1" si="89"/>
        <v>#N/A</v>
      </c>
      <c r="P276" s="41" t="e">
        <f ca="1">IF(OR(ISNA(A276),C276="Backstitch"),NA(),AVERAGEIF($C$4:$C276,"&gt;0")/100)</f>
        <v>#N/A</v>
      </c>
      <c r="Q276" s="41" t="e">
        <f t="shared" ca="1" si="79"/>
        <v>#N/A</v>
      </c>
      <c r="R276" s="43" t="e">
        <f t="shared" ca="1" si="80"/>
        <v>#N/A</v>
      </c>
      <c r="S276" s="44" t="e">
        <f t="shared" ca="1" si="81"/>
        <v>#N/A</v>
      </c>
      <c r="T276" s="5" t="e">
        <f t="shared" ca="1" si="82"/>
        <v>#N/A</v>
      </c>
      <c r="U276" s="5" t="e">
        <f t="shared" ca="1" si="83"/>
        <v>#N/A</v>
      </c>
    </row>
    <row r="277" spans="1:21">
      <c r="A277" s="6" t="e">
        <f t="shared" ca="1" si="73"/>
        <v>#N/A</v>
      </c>
      <c r="B277" s="39" t="e">
        <f t="shared" ca="1" si="72"/>
        <v>#N/A</v>
      </c>
      <c r="C277">
        <f t="array" aca="1" ref="C277" ca="1">IFERROR(INDEX(stitches, MATCH( 1, ($A277=dates)*(last_project=projects),0)),0)</f>
        <v>0</v>
      </c>
      <c r="D277" s="5" t="e">
        <f t="shared" ca="1" si="84"/>
        <v>#REF!</v>
      </c>
      <c r="E277" s="5" t="e">
        <f t="shared" ca="1" si="74"/>
        <v>#REF!</v>
      </c>
      <c r="F277" s="40" t="e">
        <f t="array" aca="1" ref="F277" ca="1">INDEX(hours,MATCH(1,($A277=dates)*(last_project=projects),0),0)</f>
        <v>#N/A</v>
      </c>
      <c r="G277" s="21" t="e">
        <f t="shared" ca="1" si="75"/>
        <v>#N/A</v>
      </c>
      <c r="H277" s="41" t="e">
        <f t="shared" ca="1" si="85"/>
        <v>#N/A</v>
      </c>
      <c r="I277" s="41" t="e">
        <f t="shared" ca="1" si="86"/>
        <v>#N/A</v>
      </c>
      <c r="J277" s="41" t="e">
        <f t="shared" ca="1" si="87"/>
        <v>#N/A</v>
      </c>
      <c r="K277" t="e">
        <f t="shared" ca="1" si="76"/>
        <v>#N/A</v>
      </c>
      <c r="L277" t="e">
        <f t="shared" ca="1" si="77"/>
        <v>#N/A</v>
      </c>
      <c r="M277" s="42" t="e">
        <f t="shared" ca="1" si="78"/>
        <v>#REF!</v>
      </c>
      <c r="N277" s="5" t="e">
        <f t="shared" ca="1" si="88"/>
        <v>#N/A</v>
      </c>
      <c r="O277" s="5" t="e">
        <f t="shared" ca="1" si="89"/>
        <v>#N/A</v>
      </c>
      <c r="P277" s="41" t="e">
        <f ca="1">IF(OR(ISNA(A277),C277="Backstitch"),NA(),AVERAGEIF($C$4:$C277,"&gt;0")/100)</f>
        <v>#N/A</v>
      </c>
      <c r="Q277" s="41" t="e">
        <f t="shared" ca="1" si="79"/>
        <v>#N/A</v>
      </c>
      <c r="R277" s="43" t="e">
        <f t="shared" ca="1" si="80"/>
        <v>#N/A</v>
      </c>
      <c r="S277" s="44" t="e">
        <f t="shared" ca="1" si="81"/>
        <v>#N/A</v>
      </c>
      <c r="T277" s="5" t="e">
        <f t="shared" ca="1" si="82"/>
        <v>#N/A</v>
      </c>
      <c r="U277" s="5" t="e">
        <f t="shared" ca="1" si="83"/>
        <v>#N/A</v>
      </c>
    </row>
    <row r="278" spans="1:21">
      <c r="A278" s="6" t="e">
        <f t="shared" ca="1" si="73"/>
        <v>#N/A</v>
      </c>
      <c r="B278" s="39" t="e">
        <f t="shared" ca="1" si="72"/>
        <v>#N/A</v>
      </c>
      <c r="C278">
        <f t="array" aca="1" ref="C278" ca="1">IFERROR(INDEX(stitches, MATCH( 1, ($A278=dates)*(last_project=projects),0)),0)</f>
        <v>0</v>
      </c>
      <c r="D278" s="5" t="e">
        <f t="shared" ca="1" si="84"/>
        <v>#REF!</v>
      </c>
      <c r="E278" s="5" t="e">
        <f t="shared" ca="1" si="74"/>
        <v>#REF!</v>
      </c>
      <c r="F278" s="40" t="e">
        <f t="array" aca="1" ref="F278" ca="1">INDEX(hours,MATCH(1,($A278=dates)*(last_project=projects),0),0)</f>
        <v>#N/A</v>
      </c>
      <c r="G278" s="21" t="e">
        <f t="shared" ca="1" si="75"/>
        <v>#N/A</v>
      </c>
      <c r="H278" s="41" t="e">
        <f t="shared" ca="1" si="85"/>
        <v>#N/A</v>
      </c>
      <c r="I278" s="41" t="e">
        <f t="shared" ca="1" si="86"/>
        <v>#N/A</v>
      </c>
      <c r="J278" s="41" t="e">
        <f t="shared" ca="1" si="87"/>
        <v>#N/A</v>
      </c>
      <c r="K278" t="e">
        <f t="shared" ca="1" si="76"/>
        <v>#N/A</v>
      </c>
      <c r="L278" t="e">
        <f t="shared" ca="1" si="77"/>
        <v>#N/A</v>
      </c>
      <c r="M278" s="42" t="e">
        <f t="shared" ca="1" si="78"/>
        <v>#REF!</v>
      </c>
      <c r="N278" s="5" t="e">
        <f t="shared" ca="1" si="88"/>
        <v>#N/A</v>
      </c>
      <c r="O278" s="5" t="e">
        <f t="shared" ca="1" si="89"/>
        <v>#N/A</v>
      </c>
      <c r="P278" s="41" t="e">
        <f ca="1">IF(OR(ISNA(A278),C278="Backstitch"),NA(),AVERAGEIF($C$4:$C278,"&gt;0")/100)</f>
        <v>#N/A</v>
      </c>
      <c r="Q278" s="41" t="e">
        <f t="shared" ca="1" si="79"/>
        <v>#N/A</v>
      </c>
      <c r="R278" s="43" t="e">
        <f t="shared" ca="1" si="80"/>
        <v>#N/A</v>
      </c>
      <c r="S278" s="44" t="e">
        <f t="shared" ca="1" si="81"/>
        <v>#N/A</v>
      </c>
      <c r="T278" s="5" t="e">
        <f t="shared" ca="1" si="82"/>
        <v>#N/A</v>
      </c>
      <c r="U278" s="5" t="e">
        <f t="shared" ca="1" si="83"/>
        <v>#N/A</v>
      </c>
    </row>
    <row r="279" spans="1:21">
      <c r="A279" s="6" t="e">
        <f t="shared" ca="1" si="73"/>
        <v>#N/A</v>
      </c>
      <c r="B279" s="39" t="e">
        <f t="shared" ca="1" si="72"/>
        <v>#N/A</v>
      </c>
      <c r="C279">
        <f t="array" aca="1" ref="C279" ca="1">IFERROR(INDEX(stitches, MATCH( 1, ($A279=dates)*(last_project=projects),0)),0)</f>
        <v>0</v>
      </c>
      <c r="D279" s="5" t="e">
        <f t="shared" ca="1" si="84"/>
        <v>#REF!</v>
      </c>
      <c r="E279" s="5" t="e">
        <f t="shared" ca="1" si="74"/>
        <v>#REF!</v>
      </c>
      <c r="F279" s="40" t="e">
        <f t="array" aca="1" ref="F279" ca="1">INDEX(hours,MATCH(1,($A279=dates)*(last_project=projects),0),0)</f>
        <v>#N/A</v>
      </c>
      <c r="G279" s="21" t="e">
        <f t="shared" ca="1" si="75"/>
        <v>#N/A</v>
      </c>
      <c r="H279" s="41" t="e">
        <f t="shared" ca="1" si="85"/>
        <v>#N/A</v>
      </c>
      <c r="I279" s="41" t="e">
        <f t="shared" ca="1" si="86"/>
        <v>#N/A</v>
      </c>
      <c r="J279" s="41" t="e">
        <f t="shared" ca="1" si="87"/>
        <v>#N/A</v>
      </c>
      <c r="K279" t="e">
        <f t="shared" ca="1" si="76"/>
        <v>#N/A</v>
      </c>
      <c r="L279" t="e">
        <f t="shared" ca="1" si="77"/>
        <v>#N/A</v>
      </c>
      <c r="M279" s="42" t="e">
        <f t="shared" ca="1" si="78"/>
        <v>#REF!</v>
      </c>
      <c r="N279" s="5" t="e">
        <f t="shared" ca="1" si="88"/>
        <v>#N/A</v>
      </c>
      <c r="O279" s="5" t="e">
        <f t="shared" ca="1" si="89"/>
        <v>#N/A</v>
      </c>
      <c r="P279" s="41" t="e">
        <f ca="1">IF(OR(ISNA(A279),C279="Backstitch"),NA(),AVERAGEIF($C$4:$C279,"&gt;0")/100)</f>
        <v>#N/A</v>
      </c>
      <c r="Q279" s="41" t="e">
        <f t="shared" ca="1" si="79"/>
        <v>#N/A</v>
      </c>
      <c r="R279" s="43" t="e">
        <f t="shared" ca="1" si="80"/>
        <v>#N/A</v>
      </c>
      <c r="S279" s="44" t="e">
        <f t="shared" ca="1" si="81"/>
        <v>#N/A</v>
      </c>
      <c r="T279" s="5" t="e">
        <f t="shared" ca="1" si="82"/>
        <v>#N/A</v>
      </c>
      <c r="U279" s="5" t="e">
        <f t="shared" ca="1" si="83"/>
        <v>#N/A</v>
      </c>
    </row>
    <row r="280" spans="1:21">
      <c r="A280" s="6" t="e">
        <f t="shared" ca="1" si="73"/>
        <v>#N/A</v>
      </c>
      <c r="B280" s="39" t="e">
        <f t="shared" ca="1" si="72"/>
        <v>#N/A</v>
      </c>
      <c r="C280">
        <f t="array" aca="1" ref="C280" ca="1">IFERROR(INDEX(stitches, MATCH( 1, ($A280=dates)*(last_project=projects),0)),0)</f>
        <v>0</v>
      </c>
      <c r="D280" s="5" t="e">
        <f t="shared" ca="1" si="84"/>
        <v>#REF!</v>
      </c>
      <c r="E280" s="5" t="e">
        <f t="shared" ca="1" si="74"/>
        <v>#REF!</v>
      </c>
      <c r="F280" s="40" t="e">
        <f t="array" aca="1" ref="F280" ca="1">INDEX(hours,MATCH(1,($A280=dates)*(last_project=projects),0),0)</f>
        <v>#N/A</v>
      </c>
      <c r="G280" s="21" t="e">
        <f t="shared" ca="1" si="75"/>
        <v>#N/A</v>
      </c>
      <c r="H280" s="41" t="e">
        <f t="shared" ca="1" si="85"/>
        <v>#N/A</v>
      </c>
      <c r="I280" s="41" t="e">
        <f t="shared" ca="1" si="86"/>
        <v>#N/A</v>
      </c>
      <c r="J280" s="41" t="e">
        <f t="shared" ca="1" si="87"/>
        <v>#N/A</v>
      </c>
      <c r="K280" t="e">
        <f t="shared" ca="1" si="76"/>
        <v>#N/A</v>
      </c>
      <c r="L280" t="e">
        <f t="shared" ca="1" si="77"/>
        <v>#N/A</v>
      </c>
      <c r="M280" s="42" t="e">
        <f t="shared" ca="1" si="78"/>
        <v>#REF!</v>
      </c>
      <c r="N280" s="5" t="e">
        <f t="shared" ca="1" si="88"/>
        <v>#N/A</v>
      </c>
      <c r="O280" s="5" t="e">
        <f t="shared" ca="1" si="89"/>
        <v>#N/A</v>
      </c>
      <c r="P280" s="41" t="e">
        <f ca="1">IF(OR(ISNA(A280),C280="Backstitch"),NA(),AVERAGEIF($C$4:$C280,"&gt;0")/100)</f>
        <v>#N/A</v>
      </c>
      <c r="Q280" s="41" t="e">
        <f t="shared" ca="1" si="79"/>
        <v>#N/A</v>
      </c>
      <c r="R280" s="43" t="e">
        <f t="shared" ca="1" si="80"/>
        <v>#N/A</v>
      </c>
      <c r="S280" s="44" t="e">
        <f t="shared" ca="1" si="81"/>
        <v>#N/A</v>
      </c>
      <c r="T280" s="5" t="e">
        <f t="shared" ca="1" si="82"/>
        <v>#N/A</v>
      </c>
      <c r="U280" s="5" t="e">
        <f t="shared" ca="1" si="83"/>
        <v>#N/A</v>
      </c>
    </row>
    <row r="281" spans="1:21">
      <c r="A281" s="6" t="e">
        <f t="shared" ca="1" si="73"/>
        <v>#N/A</v>
      </c>
      <c r="B281" s="39" t="e">
        <f t="shared" ca="1" si="72"/>
        <v>#N/A</v>
      </c>
      <c r="C281">
        <f t="array" aca="1" ref="C281" ca="1">IFERROR(INDEX(stitches, MATCH( 1, ($A281=dates)*(last_project=projects),0)),0)</f>
        <v>0</v>
      </c>
      <c r="D281" s="5" t="e">
        <f t="shared" ca="1" si="84"/>
        <v>#REF!</v>
      </c>
      <c r="E281" s="5" t="e">
        <f t="shared" ca="1" si="74"/>
        <v>#REF!</v>
      </c>
      <c r="F281" s="40" t="e">
        <f t="array" aca="1" ref="F281" ca="1">INDEX(hours,MATCH(1,($A281=dates)*(last_project=projects),0),0)</f>
        <v>#N/A</v>
      </c>
      <c r="G281" s="21" t="e">
        <f t="shared" ca="1" si="75"/>
        <v>#N/A</v>
      </c>
      <c r="H281" s="41" t="e">
        <f t="shared" ca="1" si="85"/>
        <v>#N/A</v>
      </c>
      <c r="I281" s="41" t="e">
        <f t="shared" ca="1" si="86"/>
        <v>#N/A</v>
      </c>
      <c r="J281" s="41" t="e">
        <f t="shared" ca="1" si="87"/>
        <v>#N/A</v>
      </c>
      <c r="K281" t="e">
        <f t="shared" ca="1" si="76"/>
        <v>#N/A</v>
      </c>
      <c r="L281" t="e">
        <f t="shared" ca="1" si="77"/>
        <v>#N/A</v>
      </c>
      <c r="M281" s="42" t="e">
        <f t="shared" ca="1" si="78"/>
        <v>#REF!</v>
      </c>
      <c r="N281" s="5" t="e">
        <f t="shared" ca="1" si="88"/>
        <v>#N/A</v>
      </c>
      <c r="O281" s="5" t="e">
        <f t="shared" ca="1" si="89"/>
        <v>#N/A</v>
      </c>
      <c r="P281" s="41" t="e">
        <f ca="1">IF(OR(ISNA(A281),C281="Backstitch"),NA(),AVERAGEIF($C$4:$C281,"&gt;0")/100)</f>
        <v>#N/A</v>
      </c>
      <c r="Q281" s="41" t="e">
        <f t="shared" ca="1" si="79"/>
        <v>#N/A</v>
      </c>
      <c r="R281" s="43" t="e">
        <f t="shared" ca="1" si="80"/>
        <v>#N/A</v>
      </c>
      <c r="S281" s="44" t="e">
        <f t="shared" ca="1" si="81"/>
        <v>#N/A</v>
      </c>
      <c r="T281" s="5" t="e">
        <f t="shared" ca="1" si="82"/>
        <v>#N/A</v>
      </c>
      <c r="U281" s="5" t="e">
        <f t="shared" ca="1" si="83"/>
        <v>#N/A</v>
      </c>
    </row>
    <row r="282" spans="1:21">
      <c r="A282" s="6" t="e">
        <f t="shared" ca="1" si="73"/>
        <v>#N/A</v>
      </c>
      <c r="B282" s="39" t="e">
        <f t="shared" ca="1" si="72"/>
        <v>#N/A</v>
      </c>
      <c r="C282">
        <f t="array" aca="1" ref="C282" ca="1">IFERROR(INDEX(stitches, MATCH( 1, ($A282=dates)*(last_project=projects),0)),0)</f>
        <v>0</v>
      </c>
      <c r="D282" s="5" t="e">
        <f t="shared" ca="1" si="84"/>
        <v>#REF!</v>
      </c>
      <c r="E282" s="5" t="e">
        <f t="shared" ca="1" si="74"/>
        <v>#REF!</v>
      </c>
      <c r="F282" s="40" t="e">
        <f t="array" aca="1" ref="F282" ca="1">INDEX(hours,MATCH(1,($A282=dates)*(last_project=projects),0),0)</f>
        <v>#N/A</v>
      </c>
      <c r="G282" s="21" t="e">
        <f t="shared" ca="1" si="75"/>
        <v>#N/A</v>
      </c>
      <c r="H282" s="41" t="e">
        <f t="shared" ca="1" si="85"/>
        <v>#N/A</v>
      </c>
      <c r="I282" s="41" t="e">
        <f t="shared" ca="1" si="86"/>
        <v>#N/A</v>
      </c>
      <c r="J282" s="41" t="e">
        <f t="shared" ca="1" si="87"/>
        <v>#N/A</v>
      </c>
      <c r="K282" t="e">
        <f t="shared" ca="1" si="76"/>
        <v>#N/A</v>
      </c>
      <c r="L282" t="e">
        <f t="shared" ca="1" si="77"/>
        <v>#N/A</v>
      </c>
      <c r="M282" s="42" t="e">
        <f t="shared" ca="1" si="78"/>
        <v>#REF!</v>
      </c>
      <c r="N282" s="5" t="e">
        <f t="shared" ca="1" si="88"/>
        <v>#N/A</v>
      </c>
      <c r="O282" s="5" t="e">
        <f t="shared" ca="1" si="89"/>
        <v>#N/A</v>
      </c>
      <c r="P282" s="41" t="e">
        <f ca="1">IF(OR(ISNA(A282),C282="Backstitch"),NA(),AVERAGEIF($C$4:$C282,"&gt;0")/100)</f>
        <v>#N/A</v>
      </c>
      <c r="Q282" s="41" t="e">
        <f t="shared" ca="1" si="79"/>
        <v>#N/A</v>
      </c>
      <c r="R282" s="43" t="e">
        <f t="shared" ca="1" si="80"/>
        <v>#N/A</v>
      </c>
      <c r="S282" s="44" t="e">
        <f t="shared" ca="1" si="81"/>
        <v>#N/A</v>
      </c>
      <c r="T282" s="5" t="e">
        <f t="shared" ca="1" si="82"/>
        <v>#N/A</v>
      </c>
      <c r="U282" s="5" t="e">
        <f t="shared" ca="1" si="83"/>
        <v>#N/A</v>
      </c>
    </row>
    <row r="283" spans="1:21">
      <c r="A283" s="6" t="e">
        <f t="shared" ca="1" si="73"/>
        <v>#N/A</v>
      </c>
      <c r="B283" s="39" t="e">
        <f t="shared" ca="1" si="72"/>
        <v>#N/A</v>
      </c>
      <c r="C283">
        <f t="array" aca="1" ref="C283" ca="1">IFERROR(INDEX(stitches, MATCH( 1, ($A283=dates)*(last_project=projects),0)),0)</f>
        <v>0</v>
      </c>
      <c r="D283" s="5" t="e">
        <f t="shared" ca="1" si="84"/>
        <v>#REF!</v>
      </c>
      <c r="E283" s="5" t="e">
        <f t="shared" ca="1" si="74"/>
        <v>#REF!</v>
      </c>
      <c r="F283" s="40" t="e">
        <f t="array" aca="1" ref="F283" ca="1">INDEX(hours,MATCH(1,($A283=dates)*(last_project=projects),0),0)</f>
        <v>#N/A</v>
      </c>
      <c r="G283" s="21" t="e">
        <f t="shared" ca="1" si="75"/>
        <v>#N/A</v>
      </c>
      <c r="H283" s="41" t="e">
        <f t="shared" ca="1" si="85"/>
        <v>#N/A</v>
      </c>
      <c r="I283" s="41" t="e">
        <f t="shared" ca="1" si="86"/>
        <v>#N/A</v>
      </c>
      <c r="J283" s="41" t="e">
        <f t="shared" ca="1" si="87"/>
        <v>#N/A</v>
      </c>
      <c r="K283" t="e">
        <f t="shared" ca="1" si="76"/>
        <v>#N/A</v>
      </c>
      <c r="L283" t="e">
        <f t="shared" ca="1" si="77"/>
        <v>#N/A</v>
      </c>
      <c r="M283" s="42" t="e">
        <f t="shared" ca="1" si="78"/>
        <v>#REF!</v>
      </c>
      <c r="N283" s="5" t="e">
        <f t="shared" ca="1" si="88"/>
        <v>#N/A</v>
      </c>
      <c r="O283" s="5" t="e">
        <f t="shared" ca="1" si="89"/>
        <v>#N/A</v>
      </c>
      <c r="P283" s="41" t="e">
        <f ca="1">IF(OR(ISNA(A283),C283="Backstitch"),NA(),AVERAGEIF($C$4:$C283,"&gt;0")/100)</f>
        <v>#N/A</v>
      </c>
      <c r="Q283" s="41" t="e">
        <f t="shared" ca="1" si="79"/>
        <v>#N/A</v>
      </c>
      <c r="R283" s="43" t="e">
        <f t="shared" ca="1" si="80"/>
        <v>#N/A</v>
      </c>
      <c r="S283" s="44" t="e">
        <f t="shared" ca="1" si="81"/>
        <v>#N/A</v>
      </c>
      <c r="T283" s="5" t="e">
        <f t="shared" ca="1" si="82"/>
        <v>#N/A</v>
      </c>
      <c r="U283" s="5" t="e">
        <f t="shared" ca="1" si="83"/>
        <v>#N/A</v>
      </c>
    </row>
    <row r="284" spans="1:21">
      <c r="A284" s="6" t="e">
        <f t="shared" ca="1" si="73"/>
        <v>#N/A</v>
      </c>
      <c r="B284" s="39" t="e">
        <f t="shared" ca="1" si="72"/>
        <v>#N/A</v>
      </c>
      <c r="C284">
        <f t="array" aca="1" ref="C284" ca="1">IFERROR(INDEX(stitches, MATCH( 1, ($A284=dates)*(last_project=projects),0)),0)</f>
        <v>0</v>
      </c>
      <c r="D284" s="5" t="e">
        <f t="shared" ca="1" si="84"/>
        <v>#REF!</v>
      </c>
      <c r="E284" s="5" t="e">
        <f t="shared" ca="1" si="74"/>
        <v>#REF!</v>
      </c>
      <c r="F284" s="40" t="e">
        <f t="array" aca="1" ref="F284" ca="1">INDEX(hours,MATCH(1,($A284=dates)*(last_project=projects),0),0)</f>
        <v>#N/A</v>
      </c>
      <c r="G284" s="21" t="e">
        <f t="shared" ca="1" si="75"/>
        <v>#N/A</v>
      </c>
      <c r="H284" s="41" t="e">
        <f t="shared" ca="1" si="85"/>
        <v>#N/A</v>
      </c>
      <c r="I284" s="41" t="e">
        <f t="shared" ca="1" si="86"/>
        <v>#N/A</v>
      </c>
      <c r="J284" s="41" t="e">
        <f t="shared" ca="1" si="87"/>
        <v>#N/A</v>
      </c>
      <c r="K284" t="e">
        <f t="shared" ca="1" si="76"/>
        <v>#N/A</v>
      </c>
      <c r="L284" t="e">
        <f t="shared" ca="1" si="77"/>
        <v>#N/A</v>
      </c>
      <c r="M284" s="42" t="e">
        <f t="shared" ca="1" si="78"/>
        <v>#REF!</v>
      </c>
      <c r="N284" s="5" t="e">
        <f t="shared" ca="1" si="88"/>
        <v>#N/A</v>
      </c>
      <c r="O284" s="5" t="e">
        <f t="shared" ca="1" si="89"/>
        <v>#N/A</v>
      </c>
      <c r="P284" s="41" t="e">
        <f ca="1">IF(OR(ISNA(A284),C284="Backstitch"),NA(),AVERAGEIF($C$4:$C284,"&gt;0")/100)</f>
        <v>#N/A</v>
      </c>
      <c r="Q284" s="41" t="e">
        <f t="shared" ca="1" si="79"/>
        <v>#N/A</v>
      </c>
      <c r="R284" s="43" t="e">
        <f t="shared" ca="1" si="80"/>
        <v>#N/A</v>
      </c>
      <c r="S284" s="44" t="e">
        <f t="shared" ca="1" si="81"/>
        <v>#N/A</v>
      </c>
      <c r="T284" s="5" t="e">
        <f t="shared" ca="1" si="82"/>
        <v>#N/A</v>
      </c>
      <c r="U284" s="5" t="e">
        <f t="shared" ca="1" si="83"/>
        <v>#N/A</v>
      </c>
    </row>
    <row r="285" spans="1:21">
      <c r="A285" s="6" t="e">
        <f t="shared" ca="1" si="73"/>
        <v>#N/A</v>
      </c>
      <c r="B285" s="39" t="e">
        <f t="shared" ca="1" si="72"/>
        <v>#N/A</v>
      </c>
      <c r="C285">
        <f t="array" aca="1" ref="C285" ca="1">IFERROR(INDEX(stitches, MATCH( 1, ($A285=dates)*(last_project=projects),0)),0)</f>
        <v>0</v>
      </c>
      <c r="D285" s="5" t="e">
        <f t="shared" ca="1" si="84"/>
        <v>#REF!</v>
      </c>
      <c r="E285" s="5" t="e">
        <f t="shared" ca="1" si="74"/>
        <v>#REF!</v>
      </c>
      <c r="F285" s="40" t="e">
        <f t="array" aca="1" ref="F285" ca="1">INDEX(hours,MATCH(1,($A285=dates)*(last_project=projects),0),0)</f>
        <v>#N/A</v>
      </c>
      <c r="G285" s="21" t="e">
        <f t="shared" ca="1" si="75"/>
        <v>#N/A</v>
      </c>
      <c r="H285" s="41" t="e">
        <f t="shared" ca="1" si="85"/>
        <v>#N/A</v>
      </c>
      <c r="I285" s="41" t="e">
        <f t="shared" ca="1" si="86"/>
        <v>#N/A</v>
      </c>
      <c r="J285" s="41" t="e">
        <f t="shared" ca="1" si="87"/>
        <v>#N/A</v>
      </c>
      <c r="K285" t="e">
        <f t="shared" ca="1" si="76"/>
        <v>#N/A</v>
      </c>
      <c r="L285" t="e">
        <f t="shared" ca="1" si="77"/>
        <v>#N/A</v>
      </c>
      <c r="M285" s="42" t="e">
        <f t="shared" ca="1" si="78"/>
        <v>#REF!</v>
      </c>
      <c r="N285" s="5" t="e">
        <f t="shared" ca="1" si="88"/>
        <v>#N/A</v>
      </c>
      <c r="O285" s="5" t="e">
        <f t="shared" ca="1" si="89"/>
        <v>#N/A</v>
      </c>
      <c r="P285" s="41" t="e">
        <f ca="1">IF(OR(ISNA(A285),C285="Backstitch"),NA(),AVERAGEIF($C$4:$C285,"&gt;0")/100)</f>
        <v>#N/A</v>
      </c>
      <c r="Q285" s="41" t="e">
        <f t="shared" ca="1" si="79"/>
        <v>#N/A</v>
      </c>
      <c r="R285" s="43" t="e">
        <f t="shared" ca="1" si="80"/>
        <v>#N/A</v>
      </c>
      <c r="S285" s="44" t="e">
        <f t="shared" ca="1" si="81"/>
        <v>#N/A</v>
      </c>
      <c r="T285" s="5" t="e">
        <f t="shared" ca="1" si="82"/>
        <v>#N/A</v>
      </c>
      <c r="U285" s="5" t="e">
        <f t="shared" ca="1" si="83"/>
        <v>#N/A</v>
      </c>
    </row>
    <row r="286" spans="1:21">
      <c r="A286" s="6" t="e">
        <f t="shared" ca="1" si="73"/>
        <v>#N/A</v>
      </c>
      <c r="B286" s="39" t="e">
        <f t="shared" ca="1" si="72"/>
        <v>#N/A</v>
      </c>
      <c r="C286">
        <f t="array" aca="1" ref="C286" ca="1">IFERROR(INDEX(stitches, MATCH( 1, ($A286=dates)*(last_project=projects),0)),0)</f>
        <v>0</v>
      </c>
      <c r="D286" s="5" t="e">
        <f t="shared" ca="1" si="84"/>
        <v>#REF!</v>
      </c>
      <c r="E286" s="5" t="e">
        <f t="shared" ca="1" si="74"/>
        <v>#REF!</v>
      </c>
      <c r="F286" s="40" t="e">
        <f t="array" aca="1" ref="F286" ca="1">INDEX(hours,MATCH(1,($A286=dates)*(last_project=projects),0),0)</f>
        <v>#N/A</v>
      </c>
      <c r="G286" s="21" t="e">
        <f t="shared" ca="1" si="75"/>
        <v>#N/A</v>
      </c>
      <c r="H286" s="41" t="e">
        <f t="shared" ca="1" si="85"/>
        <v>#N/A</v>
      </c>
      <c r="I286" s="41" t="e">
        <f t="shared" ca="1" si="86"/>
        <v>#N/A</v>
      </c>
      <c r="J286" s="41" t="e">
        <f t="shared" ca="1" si="87"/>
        <v>#N/A</v>
      </c>
      <c r="K286" t="e">
        <f t="shared" ca="1" si="76"/>
        <v>#N/A</v>
      </c>
      <c r="L286" t="e">
        <f t="shared" ca="1" si="77"/>
        <v>#N/A</v>
      </c>
      <c r="M286" s="42" t="e">
        <f t="shared" ca="1" si="78"/>
        <v>#REF!</v>
      </c>
      <c r="N286" s="5" t="e">
        <f t="shared" ca="1" si="88"/>
        <v>#N/A</v>
      </c>
      <c r="O286" s="5" t="e">
        <f t="shared" ca="1" si="89"/>
        <v>#N/A</v>
      </c>
      <c r="P286" s="41" t="e">
        <f ca="1">IF(OR(ISNA(A286),C286="Backstitch"),NA(),AVERAGEIF($C$4:$C286,"&gt;0")/100)</f>
        <v>#N/A</v>
      </c>
      <c r="Q286" s="41" t="e">
        <f t="shared" ca="1" si="79"/>
        <v>#N/A</v>
      </c>
      <c r="R286" s="43" t="e">
        <f t="shared" ca="1" si="80"/>
        <v>#N/A</v>
      </c>
      <c r="S286" s="44" t="e">
        <f t="shared" ca="1" si="81"/>
        <v>#N/A</v>
      </c>
      <c r="T286" s="5" t="e">
        <f t="shared" ca="1" si="82"/>
        <v>#N/A</v>
      </c>
      <c r="U286" s="5" t="e">
        <f t="shared" ca="1" si="83"/>
        <v>#N/A</v>
      </c>
    </row>
    <row r="287" spans="1:21">
      <c r="A287" s="6" t="e">
        <f t="shared" ca="1" si="73"/>
        <v>#N/A</v>
      </c>
      <c r="B287" s="39" t="e">
        <f t="shared" ca="1" si="72"/>
        <v>#N/A</v>
      </c>
      <c r="C287">
        <f t="array" aca="1" ref="C287" ca="1">IFERROR(INDEX(stitches, MATCH( 1, ($A287=dates)*(last_project=projects),0)),0)</f>
        <v>0</v>
      </c>
      <c r="D287" s="5" t="e">
        <f t="shared" ca="1" si="84"/>
        <v>#REF!</v>
      </c>
      <c r="E287" s="5" t="e">
        <f t="shared" ca="1" si="74"/>
        <v>#REF!</v>
      </c>
      <c r="F287" s="40" t="e">
        <f t="array" aca="1" ref="F287" ca="1">INDEX(hours,MATCH(1,($A287=dates)*(last_project=projects),0),0)</f>
        <v>#N/A</v>
      </c>
      <c r="G287" s="21" t="e">
        <f t="shared" ca="1" si="75"/>
        <v>#N/A</v>
      </c>
      <c r="H287" s="41" t="e">
        <f t="shared" ca="1" si="85"/>
        <v>#N/A</v>
      </c>
      <c r="I287" s="41" t="e">
        <f t="shared" ca="1" si="86"/>
        <v>#N/A</v>
      </c>
      <c r="J287" s="41" t="e">
        <f t="shared" ca="1" si="87"/>
        <v>#N/A</v>
      </c>
      <c r="K287" t="e">
        <f t="shared" ca="1" si="76"/>
        <v>#N/A</v>
      </c>
      <c r="L287" t="e">
        <f t="shared" ca="1" si="77"/>
        <v>#N/A</v>
      </c>
      <c r="M287" s="42" t="e">
        <f t="shared" ca="1" si="78"/>
        <v>#REF!</v>
      </c>
      <c r="N287" s="5" t="e">
        <f t="shared" ca="1" si="88"/>
        <v>#N/A</v>
      </c>
      <c r="O287" s="5" t="e">
        <f t="shared" ca="1" si="89"/>
        <v>#N/A</v>
      </c>
      <c r="P287" s="41" t="e">
        <f ca="1">IF(OR(ISNA(A287),C287="Backstitch"),NA(),AVERAGEIF($C$4:$C287,"&gt;0")/100)</f>
        <v>#N/A</v>
      </c>
      <c r="Q287" s="41" t="e">
        <f t="shared" ca="1" si="79"/>
        <v>#N/A</v>
      </c>
      <c r="R287" s="43" t="e">
        <f t="shared" ca="1" si="80"/>
        <v>#N/A</v>
      </c>
      <c r="S287" s="44" t="e">
        <f t="shared" ca="1" si="81"/>
        <v>#N/A</v>
      </c>
      <c r="T287" s="5" t="e">
        <f t="shared" ca="1" si="82"/>
        <v>#N/A</v>
      </c>
      <c r="U287" s="5" t="e">
        <f t="shared" ca="1" si="83"/>
        <v>#N/A</v>
      </c>
    </row>
    <row r="288" spans="1:21">
      <c r="A288" s="6" t="e">
        <f t="shared" ca="1" si="73"/>
        <v>#N/A</v>
      </c>
      <c r="B288" s="39" t="e">
        <f t="shared" ca="1" si="72"/>
        <v>#N/A</v>
      </c>
      <c r="C288">
        <f t="array" aca="1" ref="C288" ca="1">IFERROR(INDEX(stitches, MATCH( 1, ($A288=dates)*(last_project=projects),0)),0)</f>
        <v>0</v>
      </c>
      <c r="D288" s="5" t="e">
        <f t="shared" ca="1" si="84"/>
        <v>#REF!</v>
      </c>
      <c r="E288" s="5" t="e">
        <f t="shared" ca="1" si="74"/>
        <v>#REF!</v>
      </c>
      <c r="F288" s="40" t="e">
        <f t="array" aca="1" ref="F288" ca="1">INDEX(hours,MATCH(1,($A288=dates)*(last_project=projects),0),0)</f>
        <v>#N/A</v>
      </c>
      <c r="G288" s="21" t="e">
        <f t="shared" ca="1" si="75"/>
        <v>#N/A</v>
      </c>
      <c r="H288" s="41" t="e">
        <f t="shared" ca="1" si="85"/>
        <v>#N/A</v>
      </c>
      <c r="I288" s="41" t="e">
        <f t="shared" ca="1" si="86"/>
        <v>#N/A</v>
      </c>
      <c r="J288" s="41" t="e">
        <f t="shared" ca="1" si="87"/>
        <v>#N/A</v>
      </c>
      <c r="K288" t="e">
        <f t="shared" ca="1" si="76"/>
        <v>#N/A</v>
      </c>
      <c r="L288" t="e">
        <f t="shared" ca="1" si="77"/>
        <v>#N/A</v>
      </c>
      <c r="M288" s="42" t="e">
        <f t="shared" ca="1" si="78"/>
        <v>#REF!</v>
      </c>
      <c r="N288" s="5" t="e">
        <f t="shared" ca="1" si="88"/>
        <v>#N/A</v>
      </c>
      <c r="O288" s="5" t="e">
        <f t="shared" ca="1" si="89"/>
        <v>#N/A</v>
      </c>
      <c r="P288" s="41" t="e">
        <f ca="1">IF(OR(ISNA(A288),C288="Backstitch"),NA(),AVERAGEIF($C$4:$C288,"&gt;0")/100)</f>
        <v>#N/A</v>
      </c>
      <c r="Q288" s="41" t="e">
        <f t="shared" ca="1" si="79"/>
        <v>#N/A</v>
      </c>
      <c r="R288" s="43" t="e">
        <f t="shared" ca="1" si="80"/>
        <v>#N/A</v>
      </c>
      <c r="S288" s="44" t="e">
        <f t="shared" ca="1" si="81"/>
        <v>#N/A</v>
      </c>
      <c r="T288" s="5" t="e">
        <f t="shared" ca="1" si="82"/>
        <v>#N/A</v>
      </c>
      <c r="U288" s="5" t="e">
        <f t="shared" ca="1" si="83"/>
        <v>#N/A</v>
      </c>
    </row>
    <row r="289" spans="1:21">
      <c r="A289" s="6" t="e">
        <f t="shared" ca="1" si="73"/>
        <v>#N/A</v>
      </c>
      <c r="B289" s="39" t="e">
        <f t="shared" ca="1" si="72"/>
        <v>#N/A</v>
      </c>
      <c r="C289">
        <f t="array" aca="1" ref="C289" ca="1">IFERROR(INDEX(stitches, MATCH( 1, ($A289=dates)*(last_project=projects),0)),0)</f>
        <v>0</v>
      </c>
      <c r="D289" s="5" t="e">
        <f t="shared" ca="1" si="84"/>
        <v>#REF!</v>
      </c>
      <c r="E289" s="5" t="e">
        <f t="shared" ca="1" si="74"/>
        <v>#REF!</v>
      </c>
      <c r="F289" s="40" t="e">
        <f t="array" aca="1" ref="F289" ca="1">INDEX(hours,MATCH(1,($A289=dates)*(last_project=projects),0),0)</f>
        <v>#N/A</v>
      </c>
      <c r="G289" s="21" t="e">
        <f t="shared" ca="1" si="75"/>
        <v>#N/A</v>
      </c>
      <c r="H289" s="41" t="e">
        <f t="shared" ca="1" si="85"/>
        <v>#N/A</v>
      </c>
      <c r="I289" s="41" t="e">
        <f t="shared" ca="1" si="86"/>
        <v>#N/A</v>
      </c>
      <c r="J289" s="41" t="e">
        <f t="shared" ca="1" si="87"/>
        <v>#N/A</v>
      </c>
      <c r="K289" t="e">
        <f t="shared" ca="1" si="76"/>
        <v>#N/A</v>
      </c>
      <c r="L289" t="e">
        <f t="shared" ca="1" si="77"/>
        <v>#N/A</v>
      </c>
      <c r="M289" s="42" t="e">
        <f t="shared" ca="1" si="78"/>
        <v>#REF!</v>
      </c>
      <c r="N289" s="5" t="e">
        <f t="shared" ca="1" si="88"/>
        <v>#N/A</v>
      </c>
      <c r="O289" s="5" t="e">
        <f t="shared" ca="1" si="89"/>
        <v>#N/A</v>
      </c>
      <c r="P289" s="41" t="e">
        <f ca="1">IF(OR(ISNA(A289),C289="Backstitch"),NA(),AVERAGEIF($C$4:$C289,"&gt;0")/100)</f>
        <v>#N/A</v>
      </c>
      <c r="Q289" s="41" t="e">
        <f t="shared" ca="1" si="79"/>
        <v>#N/A</v>
      </c>
      <c r="R289" s="43" t="e">
        <f t="shared" ca="1" si="80"/>
        <v>#N/A</v>
      </c>
      <c r="S289" s="44" t="e">
        <f t="shared" ca="1" si="81"/>
        <v>#N/A</v>
      </c>
      <c r="T289" s="5" t="e">
        <f t="shared" ca="1" si="82"/>
        <v>#N/A</v>
      </c>
      <c r="U289" s="5" t="e">
        <f t="shared" ca="1" si="83"/>
        <v>#N/A</v>
      </c>
    </row>
    <row r="290" spans="1:21">
      <c r="A290" s="6" t="e">
        <f t="shared" ca="1" si="73"/>
        <v>#N/A</v>
      </c>
      <c r="B290" s="39" t="e">
        <f t="shared" ca="1" si="72"/>
        <v>#N/A</v>
      </c>
      <c r="C290">
        <f t="array" aca="1" ref="C290" ca="1">IFERROR(INDEX(stitches, MATCH( 1, ($A290=dates)*(last_project=projects),0)),0)</f>
        <v>0</v>
      </c>
      <c r="D290" s="5" t="e">
        <f t="shared" ca="1" si="84"/>
        <v>#REF!</v>
      </c>
      <c r="E290" s="5" t="e">
        <f t="shared" ca="1" si="74"/>
        <v>#REF!</v>
      </c>
      <c r="F290" s="40" t="e">
        <f t="array" aca="1" ref="F290" ca="1">INDEX(hours,MATCH(1,($A290=dates)*(last_project=projects),0),0)</f>
        <v>#N/A</v>
      </c>
      <c r="G290" s="21" t="e">
        <f t="shared" ca="1" si="75"/>
        <v>#N/A</v>
      </c>
      <c r="H290" s="41" t="e">
        <f t="shared" ca="1" si="85"/>
        <v>#N/A</v>
      </c>
      <c r="I290" s="41" t="e">
        <f t="shared" ca="1" si="86"/>
        <v>#N/A</v>
      </c>
      <c r="J290" s="41" t="e">
        <f t="shared" ca="1" si="87"/>
        <v>#N/A</v>
      </c>
      <c r="K290" t="e">
        <f t="shared" ca="1" si="76"/>
        <v>#N/A</v>
      </c>
      <c r="L290" t="e">
        <f t="shared" ca="1" si="77"/>
        <v>#N/A</v>
      </c>
      <c r="M290" s="42" t="e">
        <f t="shared" ca="1" si="78"/>
        <v>#REF!</v>
      </c>
      <c r="N290" s="5" t="e">
        <f t="shared" ca="1" si="88"/>
        <v>#N/A</v>
      </c>
      <c r="O290" s="5" t="e">
        <f t="shared" ca="1" si="89"/>
        <v>#N/A</v>
      </c>
      <c r="P290" s="41" t="e">
        <f ca="1">IF(OR(ISNA(A290),C290="Backstitch"),NA(),AVERAGEIF($C$4:$C290,"&gt;0")/100)</f>
        <v>#N/A</v>
      </c>
      <c r="Q290" s="41" t="e">
        <f t="shared" ca="1" si="79"/>
        <v>#N/A</v>
      </c>
      <c r="R290" s="43" t="e">
        <f t="shared" ca="1" si="80"/>
        <v>#N/A</v>
      </c>
      <c r="S290" s="44" t="e">
        <f t="shared" ca="1" si="81"/>
        <v>#N/A</v>
      </c>
      <c r="T290" s="5" t="e">
        <f t="shared" ca="1" si="82"/>
        <v>#N/A</v>
      </c>
      <c r="U290" s="5" t="e">
        <f t="shared" ca="1" si="83"/>
        <v>#N/A</v>
      </c>
    </row>
    <row r="291" spans="1:21">
      <c r="A291" s="6" t="e">
        <f t="shared" ca="1" si="73"/>
        <v>#N/A</v>
      </c>
      <c r="B291" s="39" t="e">
        <f t="shared" ca="1" si="72"/>
        <v>#N/A</v>
      </c>
      <c r="C291">
        <f t="array" aca="1" ref="C291" ca="1">IFERROR(INDEX(stitches, MATCH( 1, ($A291=dates)*(last_project=projects),0)),0)</f>
        <v>0</v>
      </c>
      <c r="D291" s="5" t="e">
        <f t="shared" ca="1" si="84"/>
        <v>#REF!</v>
      </c>
      <c r="E291" s="5" t="e">
        <f t="shared" ca="1" si="74"/>
        <v>#REF!</v>
      </c>
      <c r="F291" s="40" t="e">
        <f t="array" aca="1" ref="F291" ca="1">INDEX(hours,MATCH(1,($A291=dates)*(last_project=projects),0),0)</f>
        <v>#N/A</v>
      </c>
      <c r="G291" s="21" t="e">
        <f t="shared" ca="1" si="75"/>
        <v>#N/A</v>
      </c>
      <c r="H291" s="41" t="e">
        <f t="shared" ca="1" si="85"/>
        <v>#N/A</v>
      </c>
      <c r="I291" s="41" t="e">
        <f t="shared" ca="1" si="86"/>
        <v>#N/A</v>
      </c>
      <c r="J291" s="41" t="e">
        <f t="shared" ca="1" si="87"/>
        <v>#N/A</v>
      </c>
      <c r="K291" t="e">
        <f t="shared" ca="1" si="76"/>
        <v>#N/A</v>
      </c>
      <c r="L291" t="e">
        <f t="shared" ca="1" si="77"/>
        <v>#N/A</v>
      </c>
      <c r="M291" s="42" t="e">
        <f t="shared" ca="1" si="78"/>
        <v>#REF!</v>
      </c>
      <c r="N291" s="5" t="e">
        <f t="shared" ca="1" si="88"/>
        <v>#N/A</v>
      </c>
      <c r="O291" s="5" t="e">
        <f t="shared" ca="1" si="89"/>
        <v>#N/A</v>
      </c>
      <c r="P291" s="41" t="e">
        <f ca="1">IF(OR(ISNA(A291),C291="Backstitch"),NA(),AVERAGEIF($C$4:$C291,"&gt;0")/100)</f>
        <v>#N/A</v>
      </c>
      <c r="Q291" s="41" t="e">
        <f t="shared" ca="1" si="79"/>
        <v>#N/A</v>
      </c>
      <c r="R291" s="43" t="e">
        <f t="shared" ca="1" si="80"/>
        <v>#N/A</v>
      </c>
      <c r="S291" s="44" t="e">
        <f t="shared" ca="1" si="81"/>
        <v>#N/A</v>
      </c>
      <c r="T291" s="5" t="e">
        <f t="shared" ca="1" si="82"/>
        <v>#N/A</v>
      </c>
      <c r="U291" s="5" t="e">
        <f t="shared" ca="1" si="83"/>
        <v>#N/A</v>
      </c>
    </row>
    <row r="292" spans="1:21">
      <c r="A292" s="6" t="e">
        <f t="shared" ca="1" si="73"/>
        <v>#N/A</v>
      </c>
      <c r="B292" s="39" t="e">
        <f t="shared" ca="1" si="72"/>
        <v>#N/A</v>
      </c>
      <c r="C292">
        <f t="array" aca="1" ref="C292" ca="1">IFERROR(INDEX(stitches, MATCH( 1, ($A292=dates)*(last_project=projects),0)),0)</f>
        <v>0</v>
      </c>
      <c r="D292" s="5" t="e">
        <f t="shared" ca="1" si="84"/>
        <v>#REF!</v>
      </c>
      <c r="E292" s="5" t="e">
        <f t="shared" ca="1" si="74"/>
        <v>#REF!</v>
      </c>
      <c r="F292" s="40" t="e">
        <f t="array" aca="1" ref="F292" ca="1">INDEX(hours,MATCH(1,($A292=dates)*(last_project=projects),0),0)</f>
        <v>#N/A</v>
      </c>
      <c r="G292" s="21" t="e">
        <f t="shared" ca="1" si="75"/>
        <v>#N/A</v>
      </c>
      <c r="H292" s="41" t="e">
        <f t="shared" ca="1" si="85"/>
        <v>#N/A</v>
      </c>
      <c r="I292" s="41" t="e">
        <f t="shared" ca="1" si="86"/>
        <v>#N/A</v>
      </c>
      <c r="J292" s="41" t="e">
        <f t="shared" ca="1" si="87"/>
        <v>#N/A</v>
      </c>
      <c r="K292" t="e">
        <f t="shared" ca="1" si="76"/>
        <v>#N/A</v>
      </c>
      <c r="L292" t="e">
        <f t="shared" ca="1" si="77"/>
        <v>#N/A</v>
      </c>
      <c r="M292" s="42" t="e">
        <f t="shared" ca="1" si="78"/>
        <v>#REF!</v>
      </c>
      <c r="N292" s="5" t="e">
        <f t="shared" ca="1" si="88"/>
        <v>#N/A</v>
      </c>
      <c r="O292" s="5" t="e">
        <f t="shared" ca="1" si="89"/>
        <v>#N/A</v>
      </c>
      <c r="P292" s="41" t="e">
        <f ca="1">IF(OR(ISNA(A292),C292="Backstitch"),NA(),AVERAGEIF($C$4:$C292,"&gt;0")/100)</f>
        <v>#N/A</v>
      </c>
      <c r="Q292" s="41" t="e">
        <f t="shared" ca="1" si="79"/>
        <v>#N/A</v>
      </c>
      <c r="R292" s="43" t="e">
        <f t="shared" ca="1" si="80"/>
        <v>#N/A</v>
      </c>
      <c r="S292" s="44" t="e">
        <f t="shared" ca="1" si="81"/>
        <v>#N/A</v>
      </c>
      <c r="T292" s="5" t="e">
        <f t="shared" ca="1" si="82"/>
        <v>#N/A</v>
      </c>
      <c r="U292" s="5" t="e">
        <f t="shared" ca="1" si="83"/>
        <v>#N/A</v>
      </c>
    </row>
    <row r="293" spans="1:21">
      <c r="A293" s="6" t="e">
        <f t="shared" ca="1" si="73"/>
        <v>#N/A</v>
      </c>
      <c r="B293" s="39" t="e">
        <f t="shared" ca="1" si="72"/>
        <v>#N/A</v>
      </c>
      <c r="C293">
        <f t="array" aca="1" ref="C293" ca="1">IFERROR(INDEX(stitches, MATCH( 1, ($A293=dates)*(last_project=projects),0)),0)</f>
        <v>0</v>
      </c>
      <c r="D293" s="5" t="e">
        <f t="shared" ca="1" si="84"/>
        <v>#REF!</v>
      </c>
      <c r="E293" s="5" t="e">
        <f t="shared" ca="1" si="74"/>
        <v>#REF!</v>
      </c>
      <c r="F293" s="40" t="e">
        <f t="array" aca="1" ref="F293" ca="1">INDEX(hours,MATCH(1,($A293=dates)*(last_project=projects),0),0)</f>
        <v>#N/A</v>
      </c>
      <c r="G293" s="21" t="e">
        <f t="shared" ca="1" si="75"/>
        <v>#N/A</v>
      </c>
      <c r="H293" s="41" t="e">
        <f t="shared" ca="1" si="85"/>
        <v>#N/A</v>
      </c>
      <c r="I293" s="41" t="e">
        <f t="shared" ca="1" si="86"/>
        <v>#N/A</v>
      </c>
      <c r="J293" s="41" t="e">
        <f t="shared" ca="1" si="87"/>
        <v>#N/A</v>
      </c>
      <c r="K293" t="e">
        <f t="shared" ca="1" si="76"/>
        <v>#N/A</v>
      </c>
      <c r="L293" t="e">
        <f t="shared" ca="1" si="77"/>
        <v>#N/A</v>
      </c>
      <c r="M293" s="42" t="e">
        <f t="shared" ca="1" si="78"/>
        <v>#REF!</v>
      </c>
      <c r="N293" s="5" t="e">
        <f t="shared" ca="1" si="88"/>
        <v>#N/A</v>
      </c>
      <c r="O293" s="5" t="e">
        <f t="shared" ca="1" si="89"/>
        <v>#N/A</v>
      </c>
      <c r="P293" s="41" t="e">
        <f ca="1">IF(OR(ISNA(A293),C293="Backstitch"),NA(),AVERAGEIF($C$4:$C293,"&gt;0")/100)</f>
        <v>#N/A</v>
      </c>
      <c r="Q293" s="41" t="e">
        <f t="shared" ca="1" si="79"/>
        <v>#N/A</v>
      </c>
      <c r="R293" s="43" t="e">
        <f t="shared" ca="1" si="80"/>
        <v>#N/A</v>
      </c>
      <c r="S293" s="44" t="e">
        <f t="shared" ca="1" si="81"/>
        <v>#N/A</v>
      </c>
      <c r="T293" s="5" t="e">
        <f t="shared" ca="1" si="82"/>
        <v>#N/A</v>
      </c>
      <c r="U293" s="5" t="e">
        <f t="shared" ca="1" si="83"/>
        <v>#N/A</v>
      </c>
    </row>
    <row r="294" spans="1:21">
      <c r="A294" s="6" t="e">
        <f t="shared" ca="1" si="73"/>
        <v>#N/A</v>
      </c>
      <c r="B294" s="39" t="e">
        <f t="shared" ca="1" si="72"/>
        <v>#N/A</v>
      </c>
      <c r="C294">
        <f t="array" aca="1" ref="C294" ca="1">IFERROR(INDEX(stitches, MATCH( 1, ($A294=dates)*(last_project=projects),0)),0)</f>
        <v>0</v>
      </c>
      <c r="D294" s="5" t="e">
        <f t="shared" ca="1" si="84"/>
        <v>#REF!</v>
      </c>
      <c r="E294" s="5" t="e">
        <f t="shared" ca="1" si="74"/>
        <v>#REF!</v>
      </c>
      <c r="F294" s="40" t="e">
        <f t="array" aca="1" ref="F294" ca="1">INDEX(hours,MATCH(1,($A294=dates)*(last_project=projects),0),0)</f>
        <v>#N/A</v>
      </c>
      <c r="G294" s="21" t="e">
        <f t="shared" ca="1" si="75"/>
        <v>#N/A</v>
      </c>
      <c r="H294" s="41" t="e">
        <f t="shared" ca="1" si="85"/>
        <v>#N/A</v>
      </c>
      <c r="I294" s="41" t="e">
        <f t="shared" ca="1" si="86"/>
        <v>#N/A</v>
      </c>
      <c r="J294" s="41" t="e">
        <f t="shared" ca="1" si="87"/>
        <v>#N/A</v>
      </c>
      <c r="K294" t="e">
        <f t="shared" ca="1" si="76"/>
        <v>#N/A</v>
      </c>
      <c r="L294" t="e">
        <f t="shared" ca="1" si="77"/>
        <v>#N/A</v>
      </c>
      <c r="M294" s="42" t="e">
        <f t="shared" ca="1" si="78"/>
        <v>#REF!</v>
      </c>
      <c r="N294" s="5" t="e">
        <f t="shared" ca="1" si="88"/>
        <v>#N/A</v>
      </c>
      <c r="O294" s="5" t="e">
        <f t="shared" ca="1" si="89"/>
        <v>#N/A</v>
      </c>
      <c r="P294" s="41" t="e">
        <f ca="1">IF(OR(ISNA(A294),C294="Backstitch"),NA(),AVERAGEIF($C$4:$C294,"&gt;0")/100)</f>
        <v>#N/A</v>
      </c>
      <c r="Q294" s="41" t="e">
        <f t="shared" ca="1" si="79"/>
        <v>#N/A</v>
      </c>
      <c r="R294" s="43" t="e">
        <f t="shared" ca="1" si="80"/>
        <v>#N/A</v>
      </c>
      <c r="S294" s="44" t="e">
        <f t="shared" ca="1" si="81"/>
        <v>#N/A</v>
      </c>
      <c r="T294" s="5" t="e">
        <f t="shared" ca="1" si="82"/>
        <v>#N/A</v>
      </c>
      <c r="U294" s="5" t="e">
        <f t="shared" ca="1" si="83"/>
        <v>#N/A</v>
      </c>
    </row>
    <row r="295" spans="1:21">
      <c r="A295" s="6" t="e">
        <f t="shared" ca="1" si="73"/>
        <v>#N/A</v>
      </c>
      <c r="B295" s="39" t="e">
        <f t="shared" ca="1" si="72"/>
        <v>#N/A</v>
      </c>
      <c r="C295">
        <f t="array" aca="1" ref="C295" ca="1">IFERROR(INDEX(stitches, MATCH( 1, ($A295=dates)*(last_project=projects),0)),0)</f>
        <v>0</v>
      </c>
      <c r="D295" s="5" t="e">
        <f t="shared" ca="1" si="84"/>
        <v>#REF!</v>
      </c>
      <c r="E295" s="5" t="e">
        <f t="shared" ca="1" si="74"/>
        <v>#REF!</v>
      </c>
      <c r="F295" s="40" t="e">
        <f t="array" aca="1" ref="F295" ca="1">INDEX(hours,MATCH(1,($A295=dates)*(last_project=projects),0),0)</f>
        <v>#N/A</v>
      </c>
      <c r="G295" s="21" t="e">
        <f t="shared" ca="1" si="75"/>
        <v>#N/A</v>
      </c>
      <c r="H295" s="41" t="e">
        <f t="shared" ca="1" si="85"/>
        <v>#N/A</v>
      </c>
      <c r="I295" s="41" t="e">
        <f t="shared" ca="1" si="86"/>
        <v>#N/A</v>
      </c>
      <c r="J295" s="41" t="e">
        <f t="shared" ca="1" si="87"/>
        <v>#N/A</v>
      </c>
      <c r="K295" t="e">
        <f t="shared" ca="1" si="76"/>
        <v>#N/A</v>
      </c>
      <c r="L295" t="e">
        <f t="shared" ca="1" si="77"/>
        <v>#N/A</v>
      </c>
      <c r="M295" s="42" t="e">
        <f t="shared" ca="1" si="78"/>
        <v>#REF!</v>
      </c>
      <c r="N295" s="5" t="e">
        <f t="shared" ca="1" si="88"/>
        <v>#N/A</v>
      </c>
      <c r="O295" s="5" t="e">
        <f t="shared" ca="1" si="89"/>
        <v>#N/A</v>
      </c>
      <c r="P295" s="41" t="e">
        <f ca="1">IF(OR(ISNA(A295),C295="Backstitch"),NA(),AVERAGEIF($C$4:$C295,"&gt;0")/100)</f>
        <v>#N/A</v>
      </c>
      <c r="Q295" s="41" t="e">
        <f t="shared" ca="1" si="79"/>
        <v>#N/A</v>
      </c>
      <c r="R295" s="43" t="e">
        <f t="shared" ca="1" si="80"/>
        <v>#N/A</v>
      </c>
      <c r="S295" s="44" t="e">
        <f t="shared" ca="1" si="81"/>
        <v>#N/A</v>
      </c>
      <c r="T295" s="5" t="e">
        <f t="shared" ca="1" si="82"/>
        <v>#N/A</v>
      </c>
      <c r="U295" s="5" t="e">
        <f t="shared" ca="1" si="83"/>
        <v>#N/A</v>
      </c>
    </row>
    <row r="296" spans="1:21">
      <c r="A296" s="6" t="e">
        <f t="shared" ca="1" si="73"/>
        <v>#N/A</v>
      </c>
      <c r="B296" s="39" t="e">
        <f t="shared" ca="1" si="72"/>
        <v>#N/A</v>
      </c>
      <c r="C296">
        <f t="array" aca="1" ref="C296" ca="1">IFERROR(INDEX(stitches, MATCH( 1, ($A296=dates)*(last_project=projects),0)),0)</f>
        <v>0</v>
      </c>
      <c r="D296" s="5" t="e">
        <f t="shared" ca="1" si="84"/>
        <v>#REF!</v>
      </c>
      <c r="E296" s="5" t="e">
        <f t="shared" ca="1" si="74"/>
        <v>#REF!</v>
      </c>
      <c r="F296" s="40" t="e">
        <f t="array" aca="1" ref="F296" ca="1">INDEX(hours,MATCH(1,($A296=dates)*(last_project=projects),0),0)</f>
        <v>#N/A</v>
      </c>
      <c r="G296" s="21" t="e">
        <f t="shared" ca="1" si="75"/>
        <v>#N/A</v>
      </c>
      <c r="H296" s="41" t="e">
        <f t="shared" ca="1" si="85"/>
        <v>#N/A</v>
      </c>
      <c r="I296" s="41" t="e">
        <f t="shared" ca="1" si="86"/>
        <v>#N/A</v>
      </c>
      <c r="J296" s="41" t="e">
        <f t="shared" ca="1" si="87"/>
        <v>#N/A</v>
      </c>
      <c r="K296" t="e">
        <f t="shared" ca="1" si="76"/>
        <v>#N/A</v>
      </c>
      <c r="L296" t="e">
        <f t="shared" ca="1" si="77"/>
        <v>#N/A</v>
      </c>
      <c r="M296" s="42" t="e">
        <f t="shared" ca="1" si="78"/>
        <v>#REF!</v>
      </c>
      <c r="N296" s="5" t="e">
        <f t="shared" ca="1" si="88"/>
        <v>#N/A</v>
      </c>
      <c r="O296" s="5" t="e">
        <f t="shared" ca="1" si="89"/>
        <v>#N/A</v>
      </c>
      <c r="P296" s="41" t="e">
        <f ca="1">IF(OR(ISNA(A296),C296="Backstitch"),NA(),AVERAGEIF($C$4:$C296,"&gt;0")/100)</f>
        <v>#N/A</v>
      </c>
      <c r="Q296" s="41" t="e">
        <f t="shared" ca="1" si="79"/>
        <v>#N/A</v>
      </c>
      <c r="R296" s="43" t="e">
        <f t="shared" ca="1" si="80"/>
        <v>#N/A</v>
      </c>
      <c r="S296" s="44" t="e">
        <f t="shared" ca="1" si="81"/>
        <v>#N/A</v>
      </c>
      <c r="T296" s="5" t="e">
        <f t="shared" ca="1" si="82"/>
        <v>#N/A</v>
      </c>
      <c r="U296" s="5" t="e">
        <f t="shared" ca="1" si="83"/>
        <v>#N/A</v>
      </c>
    </row>
    <row r="297" spans="1:21">
      <c r="A297" s="6" t="e">
        <f t="shared" ca="1" si="73"/>
        <v>#N/A</v>
      </c>
      <c r="B297" s="39" t="e">
        <f t="shared" ca="1" si="72"/>
        <v>#N/A</v>
      </c>
      <c r="C297">
        <f t="array" aca="1" ref="C297" ca="1">IFERROR(INDEX(stitches, MATCH( 1, ($A297=dates)*(last_project=projects),0)),0)</f>
        <v>0</v>
      </c>
      <c r="D297" s="5" t="e">
        <f t="shared" ca="1" si="84"/>
        <v>#REF!</v>
      </c>
      <c r="E297" s="5" t="e">
        <f t="shared" ca="1" si="74"/>
        <v>#REF!</v>
      </c>
      <c r="F297" s="40" t="e">
        <f t="array" aca="1" ref="F297" ca="1">INDEX(hours,MATCH(1,($A297=dates)*(last_project=projects),0),0)</f>
        <v>#N/A</v>
      </c>
      <c r="G297" s="21" t="e">
        <f t="shared" ca="1" si="75"/>
        <v>#N/A</v>
      </c>
      <c r="H297" s="41" t="e">
        <f t="shared" ca="1" si="85"/>
        <v>#N/A</v>
      </c>
      <c r="I297" s="41" t="e">
        <f t="shared" ca="1" si="86"/>
        <v>#N/A</v>
      </c>
      <c r="J297" s="41" t="e">
        <f t="shared" ca="1" si="87"/>
        <v>#N/A</v>
      </c>
      <c r="K297" t="e">
        <f t="shared" ca="1" si="76"/>
        <v>#N/A</v>
      </c>
      <c r="L297" t="e">
        <f t="shared" ca="1" si="77"/>
        <v>#N/A</v>
      </c>
      <c r="M297" s="42" t="e">
        <f t="shared" ca="1" si="78"/>
        <v>#REF!</v>
      </c>
      <c r="N297" s="5" t="e">
        <f t="shared" ca="1" si="88"/>
        <v>#N/A</v>
      </c>
      <c r="O297" s="5" t="e">
        <f t="shared" ca="1" si="89"/>
        <v>#N/A</v>
      </c>
      <c r="P297" s="41" t="e">
        <f ca="1">IF(OR(ISNA(A297),C297="Backstitch"),NA(),AVERAGEIF($C$4:$C297,"&gt;0")/100)</f>
        <v>#N/A</v>
      </c>
      <c r="Q297" s="41" t="e">
        <f t="shared" ca="1" si="79"/>
        <v>#N/A</v>
      </c>
      <c r="R297" s="43" t="e">
        <f t="shared" ca="1" si="80"/>
        <v>#N/A</v>
      </c>
      <c r="S297" s="44" t="e">
        <f t="shared" ca="1" si="81"/>
        <v>#N/A</v>
      </c>
      <c r="T297" s="5" t="e">
        <f t="shared" ca="1" si="82"/>
        <v>#N/A</v>
      </c>
      <c r="U297" s="5" t="e">
        <f t="shared" ca="1" si="83"/>
        <v>#N/A</v>
      </c>
    </row>
    <row r="298" spans="1:21">
      <c r="A298" s="6" t="e">
        <f t="shared" ca="1" si="73"/>
        <v>#N/A</v>
      </c>
      <c r="B298" s="39" t="e">
        <f t="shared" ca="1" si="72"/>
        <v>#N/A</v>
      </c>
      <c r="C298">
        <f t="array" aca="1" ref="C298" ca="1">IFERROR(INDEX(stitches, MATCH( 1, ($A298=dates)*(last_project=projects),0)),0)</f>
        <v>0</v>
      </c>
      <c r="D298" s="5" t="e">
        <f t="shared" ca="1" si="84"/>
        <v>#REF!</v>
      </c>
      <c r="E298" s="5" t="e">
        <f t="shared" ca="1" si="74"/>
        <v>#REF!</v>
      </c>
      <c r="F298" s="40" t="e">
        <f t="array" aca="1" ref="F298" ca="1">INDEX(hours,MATCH(1,($A298=dates)*(last_project=projects),0),0)</f>
        <v>#N/A</v>
      </c>
      <c r="G298" s="21" t="e">
        <f t="shared" ca="1" si="75"/>
        <v>#N/A</v>
      </c>
      <c r="H298" s="41" t="e">
        <f t="shared" ca="1" si="85"/>
        <v>#N/A</v>
      </c>
      <c r="I298" s="41" t="e">
        <f t="shared" ca="1" si="86"/>
        <v>#N/A</v>
      </c>
      <c r="J298" s="41" t="e">
        <f t="shared" ca="1" si="87"/>
        <v>#N/A</v>
      </c>
      <c r="K298" t="e">
        <f t="shared" ca="1" si="76"/>
        <v>#N/A</v>
      </c>
      <c r="L298" t="e">
        <f t="shared" ca="1" si="77"/>
        <v>#N/A</v>
      </c>
      <c r="M298" s="42" t="e">
        <f t="shared" ca="1" si="78"/>
        <v>#REF!</v>
      </c>
      <c r="N298" s="5" t="e">
        <f t="shared" ca="1" si="88"/>
        <v>#N/A</v>
      </c>
      <c r="O298" s="5" t="e">
        <f t="shared" ca="1" si="89"/>
        <v>#N/A</v>
      </c>
      <c r="P298" s="41" t="e">
        <f ca="1">IF(OR(ISNA(A298),C298="Backstitch"),NA(),AVERAGEIF($C$4:$C298,"&gt;0")/100)</f>
        <v>#N/A</v>
      </c>
      <c r="Q298" s="41" t="e">
        <f t="shared" ca="1" si="79"/>
        <v>#N/A</v>
      </c>
      <c r="R298" s="43" t="e">
        <f t="shared" ca="1" si="80"/>
        <v>#N/A</v>
      </c>
      <c r="S298" s="44" t="e">
        <f t="shared" ca="1" si="81"/>
        <v>#N/A</v>
      </c>
      <c r="T298" s="5" t="e">
        <f t="shared" ca="1" si="82"/>
        <v>#N/A</v>
      </c>
      <c r="U298" s="5" t="e">
        <f t="shared" ca="1" si="83"/>
        <v>#N/A</v>
      </c>
    </row>
    <row r="299" spans="1:21">
      <c r="A299" s="6" t="e">
        <f t="shared" ca="1" si="73"/>
        <v>#N/A</v>
      </c>
      <c r="B299" s="39" t="e">
        <f t="shared" ca="1" si="72"/>
        <v>#N/A</v>
      </c>
      <c r="C299">
        <f t="array" aca="1" ref="C299" ca="1">IFERROR(INDEX(stitches, MATCH( 1, ($A299=dates)*(last_project=projects),0)),0)</f>
        <v>0</v>
      </c>
      <c r="D299" s="5" t="e">
        <f t="shared" ca="1" si="84"/>
        <v>#REF!</v>
      </c>
      <c r="E299" s="5" t="e">
        <f t="shared" ca="1" si="74"/>
        <v>#REF!</v>
      </c>
      <c r="F299" s="40" t="e">
        <f t="array" aca="1" ref="F299" ca="1">INDEX(hours,MATCH(1,($A299=dates)*(last_project=projects),0),0)</f>
        <v>#N/A</v>
      </c>
      <c r="G299" s="21" t="e">
        <f t="shared" ca="1" si="75"/>
        <v>#N/A</v>
      </c>
      <c r="H299" s="41" t="e">
        <f t="shared" ca="1" si="85"/>
        <v>#N/A</v>
      </c>
      <c r="I299" s="41" t="e">
        <f t="shared" ca="1" si="86"/>
        <v>#N/A</v>
      </c>
      <c r="J299" s="41" t="e">
        <f t="shared" ca="1" si="87"/>
        <v>#N/A</v>
      </c>
      <c r="K299" t="e">
        <f t="shared" ca="1" si="76"/>
        <v>#N/A</v>
      </c>
      <c r="L299" t="e">
        <f t="shared" ca="1" si="77"/>
        <v>#N/A</v>
      </c>
      <c r="M299" s="42" t="e">
        <f t="shared" ca="1" si="78"/>
        <v>#REF!</v>
      </c>
      <c r="N299" s="5" t="e">
        <f t="shared" ca="1" si="88"/>
        <v>#N/A</v>
      </c>
      <c r="O299" s="5" t="e">
        <f t="shared" ca="1" si="89"/>
        <v>#N/A</v>
      </c>
      <c r="P299" s="41" t="e">
        <f ca="1">IF(OR(ISNA(A299),C299="Backstitch"),NA(),AVERAGEIF($C$4:$C299,"&gt;0")/100)</f>
        <v>#N/A</v>
      </c>
      <c r="Q299" s="41" t="e">
        <f t="shared" ca="1" si="79"/>
        <v>#N/A</v>
      </c>
      <c r="R299" s="43" t="e">
        <f t="shared" ca="1" si="80"/>
        <v>#N/A</v>
      </c>
      <c r="S299" s="44" t="e">
        <f t="shared" ca="1" si="81"/>
        <v>#N/A</v>
      </c>
      <c r="T299" s="5" t="e">
        <f t="shared" ca="1" si="82"/>
        <v>#N/A</v>
      </c>
      <c r="U299" s="5" t="e">
        <f t="shared" ca="1" si="83"/>
        <v>#N/A</v>
      </c>
    </row>
    <row r="300" spans="1:21">
      <c r="A300" s="6" t="e">
        <f t="shared" ca="1" si="73"/>
        <v>#N/A</v>
      </c>
      <c r="B300" s="39" t="e">
        <f t="shared" ca="1" si="72"/>
        <v>#N/A</v>
      </c>
      <c r="C300">
        <f t="array" aca="1" ref="C300" ca="1">IFERROR(INDEX(stitches, MATCH( 1, ($A300=dates)*(last_project=projects),0)),0)</f>
        <v>0</v>
      </c>
      <c r="D300" s="5" t="e">
        <f t="shared" ca="1" si="84"/>
        <v>#REF!</v>
      </c>
      <c r="E300" s="5" t="e">
        <f t="shared" ca="1" si="74"/>
        <v>#REF!</v>
      </c>
      <c r="F300" s="40" t="e">
        <f t="array" aca="1" ref="F300" ca="1">INDEX(hours,MATCH(1,($A300=dates)*(last_project=projects),0),0)</f>
        <v>#N/A</v>
      </c>
      <c r="G300" s="21" t="e">
        <f t="shared" ca="1" si="75"/>
        <v>#N/A</v>
      </c>
      <c r="H300" s="41" t="e">
        <f t="shared" ca="1" si="85"/>
        <v>#N/A</v>
      </c>
      <c r="I300" s="41" t="e">
        <f t="shared" ca="1" si="86"/>
        <v>#N/A</v>
      </c>
      <c r="J300" s="41" t="e">
        <f t="shared" ca="1" si="87"/>
        <v>#N/A</v>
      </c>
      <c r="K300" t="e">
        <f t="shared" ca="1" si="76"/>
        <v>#N/A</v>
      </c>
      <c r="L300" t="e">
        <f t="shared" ca="1" si="77"/>
        <v>#N/A</v>
      </c>
      <c r="M300" s="42" t="e">
        <f t="shared" ca="1" si="78"/>
        <v>#REF!</v>
      </c>
      <c r="N300" s="5" t="e">
        <f t="shared" ca="1" si="88"/>
        <v>#N/A</v>
      </c>
      <c r="O300" s="5" t="e">
        <f t="shared" ca="1" si="89"/>
        <v>#N/A</v>
      </c>
      <c r="P300" s="41" t="e">
        <f ca="1">IF(OR(ISNA(A300),C300="Backstitch"),NA(),AVERAGEIF($C$4:$C300,"&gt;0")/100)</f>
        <v>#N/A</v>
      </c>
      <c r="Q300" s="41" t="e">
        <f t="shared" ca="1" si="79"/>
        <v>#N/A</v>
      </c>
      <c r="R300" s="43" t="e">
        <f t="shared" ca="1" si="80"/>
        <v>#N/A</v>
      </c>
      <c r="S300" s="44" t="e">
        <f t="shared" ca="1" si="81"/>
        <v>#N/A</v>
      </c>
      <c r="T300" s="5" t="e">
        <f t="shared" ca="1" si="82"/>
        <v>#N/A</v>
      </c>
      <c r="U300" s="5" t="e">
        <f t="shared" ca="1" si="83"/>
        <v>#N/A</v>
      </c>
    </row>
    <row r="301" spans="1:21">
      <c r="A301" s="6" t="e">
        <f t="shared" ca="1" si="73"/>
        <v>#N/A</v>
      </c>
      <c r="B301" s="39" t="e">
        <f t="shared" ca="1" si="72"/>
        <v>#N/A</v>
      </c>
      <c r="C301">
        <f t="array" aca="1" ref="C301" ca="1">IFERROR(INDEX(stitches, MATCH( 1, ($A301=dates)*(last_project=projects),0)),0)</f>
        <v>0</v>
      </c>
      <c r="D301" s="5" t="e">
        <f t="shared" ca="1" si="84"/>
        <v>#REF!</v>
      </c>
      <c r="E301" s="5" t="e">
        <f t="shared" ca="1" si="74"/>
        <v>#REF!</v>
      </c>
      <c r="F301" s="40" t="e">
        <f t="array" aca="1" ref="F301" ca="1">INDEX(hours,MATCH(1,($A301=dates)*(last_project=projects),0),0)</f>
        <v>#N/A</v>
      </c>
      <c r="G301" s="21" t="e">
        <f t="shared" ca="1" si="75"/>
        <v>#N/A</v>
      </c>
      <c r="H301" s="41" t="e">
        <f t="shared" ca="1" si="85"/>
        <v>#N/A</v>
      </c>
      <c r="I301" s="41" t="e">
        <f t="shared" ca="1" si="86"/>
        <v>#N/A</v>
      </c>
      <c r="J301" s="41" t="e">
        <f t="shared" ca="1" si="87"/>
        <v>#N/A</v>
      </c>
      <c r="K301" t="e">
        <f t="shared" ca="1" si="76"/>
        <v>#N/A</v>
      </c>
      <c r="L301" t="e">
        <f t="shared" ca="1" si="77"/>
        <v>#N/A</v>
      </c>
      <c r="M301" s="42" t="e">
        <f t="shared" ca="1" si="78"/>
        <v>#REF!</v>
      </c>
      <c r="N301" s="5" t="e">
        <f t="shared" ca="1" si="88"/>
        <v>#N/A</v>
      </c>
      <c r="O301" s="5" t="e">
        <f t="shared" ca="1" si="89"/>
        <v>#N/A</v>
      </c>
      <c r="P301" s="41" t="e">
        <f ca="1">IF(OR(ISNA(A301),C301="Backstitch"),NA(),AVERAGEIF($C$4:$C301,"&gt;0")/100)</f>
        <v>#N/A</v>
      </c>
      <c r="Q301" s="41" t="e">
        <f t="shared" ca="1" si="79"/>
        <v>#N/A</v>
      </c>
      <c r="R301" s="43" t="e">
        <f t="shared" ca="1" si="80"/>
        <v>#N/A</v>
      </c>
      <c r="S301" s="44" t="e">
        <f t="shared" ca="1" si="81"/>
        <v>#N/A</v>
      </c>
      <c r="T301" s="5" t="e">
        <f t="shared" ca="1" si="82"/>
        <v>#N/A</v>
      </c>
      <c r="U301" s="5" t="e">
        <f t="shared" ca="1" si="83"/>
        <v>#N/A</v>
      </c>
    </row>
    <row r="302" spans="1:21">
      <c r="A302" s="6" t="e">
        <f t="shared" ca="1" si="73"/>
        <v>#N/A</v>
      </c>
      <c r="B302" s="39" t="e">
        <f t="shared" ca="1" si="72"/>
        <v>#N/A</v>
      </c>
      <c r="C302">
        <f t="array" aca="1" ref="C302" ca="1">IFERROR(INDEX(stitches, MATCH( 1, ($A302=dates)*(last_project=projects),0)),0)</f>
        <v>0</v>
      </c>
      <c r="D302" s="5" t="e">
        <f t="shared" ca="1" si="84"/>
        <v>#REF!</v>
      </c>
      <c r="E302" s="5" t="e">
        <f t="shared" ca="1" si="74"/>
        <v>#REF!</v>
      </c>
      <c r="F302" s="40" t="e">
        <f t="array" aca="1" ref="F302" ca="1">INDEX(hours,MATCH(1,($A302=dates)*(last_project=projects),0),0)</f>
        <v>#N/A</v>
      </c>
      <c r="G302" s="21" t="e">
        <f t="shared" ca="1" si="75"/>
        <v>#N/A</v>
      </c>
      <c r="H302" s="41" t="e">
        <f t="shared" ca="1" si="85"/>
        <v>#N/A</v>
      </c>
      <c r="I302" s="41" t="e">
        <f t="shared" ca="1" si="86"/>
        <v>#N/A</v>
      </c>
      <c r="J302" s="41" t="e">
        <f t="shared" ca="1" si="87"/>
        <v>#N/A</v>
      </c>
      <c r="K302" t="e">
        <f t="shared" ca="1" si="76"/>
        <v>#N/A</v>
      </c>
      <c r="L302" t="e">
        <f t="shared" ca="1" si="77"/>
        <v>#N/A</v>
      </c>
      <c r="M302" s="42" t="e">
        <f t="shared" ca="1" si="78"/>
        <v>#REF!</v>
      </c>
      <c r="N302" s="5" t="e">
        <f t="shared" ca="1" si="88"/>
        <v>#N/A</v>
      </c>
      <c r="O302" s="5" t="e">
        <f t="shared" ca="1" si="89"/>
        <v>#N/A</v>
      </c>
      <c r="P302" s="41" t="e">
        <f ca="1">IF(OR(ISNA(A302),C302="Backstitch"),NA(),AVERAGEIF($C$4:$C302,"&gt;0")/100)</f>
        <v>#N/A</v>
      </c>
      <c r="Q302" s="41" t="e">
        <f t="shared" ca="1" si="79"/>
        <v>#N/A</v>
      </c>
      <c r="R302" s="43" t="e">
        <f t="shared" ca="1" si="80"/>
        <v>#N/A</v>
      </c>
      <c r="S302" s="44" t="e">
        <f t="shared" ca="1" si="81"/>
        <v>#N/A</v>
      </c>
      <c r="T302" s="5" t="e">
        <f t="shared" ca="1" si="82"/>
        <v>#N/A</v>
      </c>
      <c r="U302" s="5" t="e">
        <f t="shared" ca="1" si="83"/>
        <v>#N/A</v>
      </c>
    </row>
    <row r="303" spans="1:21">
      <c r="A303" s="6" t="e">
        <f t="shared" ca="1" si="73"/>
        <v>#N/A</v>
      </c>
      <c r="B303" s="39" t="e">
        <f t="shared" ca="1" si="72"/>
        <v>#N/A</v>
      </c>
      <c r="C303">
        <f t="array" aca="1" ref="C303" ca="1">IFERROR(INDEX(stitches, MATCH( 1, ($A303=dates)*(last_project=projects),0)),0)</f>
        <v>0</v>
      </c>
      <c r="D303" s="5" t="e">
        <f t="shared" ca="1" si="84"/>
        <v>#REF!</v>
      </c>
      <c r="E303" s="5" t="e">
        <f t="shared" ca="1" si="74"/>
        <v>#REF!</v>
      </c>
      <c r="F303" s="40" t="e">
        <f t="array" aca="1" ref="F303" ca="1">INDEX(hours,MATCH(1,($A303=dates)*(last_project=projects),0),0)</f>
        <v>#N/A</v>
      </c>
      <c r="G303" s="21" t="e">
        <f t="shared" ca="1" si="75"/>
        <v>#N/A</v>
      </c>
      <c r="H303" s="41" t="e">
        <f t="shared" ca="1" si="85"/>
        <v>#N/A</v>
      </c>
      <c r="I303" s="41" t="e">
        <f t="shared" ca="1" si="86"/>
        <v>#N/A</v>
      </c>
      <c r="J303" s="41" t="e">
        <f t="shared" ca="1" si="87"/>
        <v>#N/A</v>
      </c>
      <c r="K303" t="e">
        <f t="shared" ca="1" si="76"/>
        <v>#N/A</v>
      </c>
      <c r="L303" t="e">
        <f t="shared" ca="1" si="77"/>
        <v>#N/A</v>
      </c>
      <c r="M303" s="42" t="e">
        <f t="shared" ca="1" si="78"/>
        <v>#REF!</v>
      </c>
      <c r="N303" s="5" t="e">
        <f t="shared" ca="1" si="88"/>
        <v>#N/A</v>
      </c>
      <c r="O303" s="5" t="e">
        <f t="shared" ca="1" si="89"/>
        <v>#N/A</v>
      </c>
      <c r="P303" s="41" t="e">
        <f ca="1">IF(OR(ISNA(A303),C303="Backstitch"),NA(),AVERAGEIF($C$4:$C303,"&gt;0")/100)</f>
        <v>#N/A</v>
      </c>
      <c r="Q303" s="41" t="e">
        <f t="shared" ca="1" si="79"/>
        <v>#N/A</v>
      </c>
      <c r="R303" s="43" t="e">
        <f t="shared" ca="1" si="80"/>
        <v>#N/A</v>
      </c>
      <c r="S303" s="44" t="e">
        <f t="shared" ca="1" si="81"/>
        <v>#N/A</v>
      </c>
      <c r="T303" s="5" t="e">
        <f t="shared" ca="1" si="82"/>
        <v>#N/A</v>
      </c>
      <c r="U303" s="5" t="e">
        <f t="shared" ca="1" si="83"/>
        <v>#N/A</v>
      </c>
    </row>
    <row r="304" spans="1:21">
      <c r="A304" s="6" t="e">
        <f t="shared" ca="1" si="73"/>
        <v>#N/A</v>
      </c>
      <c r="B304" s="39" t="e">
        <f t="shared" ca="1" si="72"/>
        <v>#N/A</v>
      </c>
      <c r="C304">
        <f t="array" aca="1" ref="C304" ca="1">IFERROR(INDEX(stitches, MATCH( 1, ($A304=dates)*(last_project=projects),0)),0)</f>
        <v>0</v>
      </c>
      <c r="D304" s="5" t="e">
        <f t="shared" ca="1" si="84"/>
        <v>#REF!</v>
      </c>
      <c r="E304" s="5" t="e">
        <f t="shared" ca="1" si="74"/>
        <v>#REF!</v>
      </c>
      <c r="F304" s="40" t="e">
        <f t="array" aca="1" ref="F304" ca="1">INDEX(hours,MATCH(1,($A304=dates)*(last_project=projects),0),0)</f>
        <v>#N/A</v>
      </c>
      <c r="G304" s="21" t="e">
        <f t="shared" ca="1" si="75"/>
        <v>#N/A</v>
      </c>
      <c r="H304" s="41" t="e">
        <f t="shared" ca="1" si="85"/>
        <v>#N/A</v>
      </c>
      <c r="I304" s="41" t="e">
        <f t="shared" ca="1" si="86"/>
        <v>#N/A</v>
      </c>
      <c r="J304" s="41" t="e">
        <f t="shared" ca="1" si="87"/>
        <v>#N/A</v>
      </c>
      <c r="K304" t="e">
        <f t="shared" ca="1" si="76"/>
        <v>#N/A</v>
      </c>
      <c r="L304" t="e">
        <f t="shared" ca="1" si="77"/>
        <v>#N/A</v>
      </c>
      <c r="M304" s="42" t="e">
        <f t="shared" ca="1" si="78"/>
        <v>#REF!</v>
      </c>
      <c r="N304" s="5" t="e">
        <f t="shared" ca="1" si="88"/>
        <v>#N/A</v>
      </c>
      <c r="O304" s="5" t="e">
        <f t="shared" ca="1" si="89"/>
        <v>#N/A</v>
      </c>
      <c r="P304" s="41" t="e">
        <f ca="1">IF(OR(ISNA(A304),C304="Backstitch"),NA(),AVERAGEIF($C$4:$C304,"&gt;0")/100)</f>
        <v>#N/A</v>
      </c>
      <c r="Q304" s="41" t="e">
        <f t="shared" ca="1" si="79"/>
        <v>#N/A</v>
      </c>
      <c r="R304" s="43" t="e">
        <f t="shared" ca="1" si="80"/>
        <v>#N/A</v>
      </c>
      <c r="S304" s="44" t="e">
        <f t="shared" ca="1" si="81"/>
        <v>#N/A</v>
      </c>
      <c r="T304" s="5" t="e">
        <f t="shared" ca="1" si="82"/>
        <v>#N/A</v>
      </c>
      <c r="U304" s="5" t="e">
        <f t="shared" ca="1" si="83"/>
        <v>#N/A</v>
      </c>
    </row>
    <row r="305" spans="1:21">
      <c r="A305" s="6" t="e">
        <f t="shared" ca="1" si="73"/>
        <v>#N/A</v>
      </c>
      <c r="B305" s="39" t="e">
        <f t="shared" ca="1" si="72"/>
        <v>#N/A</v>
      </c>
      <c r="C305">
        <f t="array" aca="1" ref="C305" ca="1">IFERROR(INDEX(stitches, MATCH( 1, ($A305=dates)*(last_project=projects),0)),0)</f>
        <v>0</v>
      </c>
      <c r="D305" s="5" t="e">
        <f t="shared" ca="1" si="84"/>
        <v>#REF!</v>
      </c>
      <c r="E305" s="5" t="e">
        <f t="shared" ca="1" si="74"/>
        <v>#REF!</v>
      </c>
      <c r="F305" s="40" t="e">
        <f t="array" aca="1" ref="F305" ca="1">INDEX(hours,MATCH(1,($A305=dates)*(last_project=projects),0),0)</f>
        <v>#N/A</v>
      </c>
      <c r="G305" s="21" t="e">
        <f t="shared" ca="1" si="75"/>
        <v>#N/A</v>
      </c>
      <c r="H305" s="41" t="e">
        <f t="shared" ca="1" si="85"/>
        <v>#N/A</v>
      </c>
      <c r="I305" s="41" t="e">
        <f t="shared" ca="1" si="86"/>
        <v>#N/A</v>
      </c>
      <c r="J305" s="41" t="e">
        <f t="shared" ca="1" si="87"/>
        <v>#N/A</v>
      </c>
      <c r="K305" t="e">
        <f t="shared" ca="1" si="76"/>
        <v>#N/A</v>
      </c>
      <c r="L305" t="e">
        <f t="shared" ca="1" si="77"/>
        <v>#N/A</v>
      </c>
      <c r="M305" s="42" t="e">
        <f t="shared" ca="1" si="78"/>
        <v>#REF!</v>
      </c>
      <c r="N305" s="5" t="e">
        <f t="shared" ca="1" si="88"/>
        <v>#N/A</v>
      </c>
      <c r="O305" s="5" t="e">
        <f t="shared" ca="1" si="89"/>
        <v>#N/A</v>
      </c>
      <c r="P305" s="41" t="e">
        <f ca="1">IF(OR(ISNA(A305),C305="Backstitch"),NA(),AVERAGEIF($C$4:$C305,"&gt;0")/100)</f>
        <v>#N/A</v>
      </c>
      <c r="Q305" s="41" t="e">
        <f t="shared" ca="1" si="79"/>
        <v>#N/A</v>
      </c>
      <c r="R305" s="43" t="e">
        <f t="shared" ca="1" si="80"/>
        <v>#N/A</v>
      </c>
      <c r="S305" s="44" t="e">
        <f t="shared" ca="1" si="81"/>
        <v>#N/A</v>
      </c>
      <c r="T305" s="5" t="e">
        <f t="shared" ca="1" si="82"/>
        <v>#N/A</v>
      </c>
      <c r="U305" s="5" t="e">
        <f t="shared" ca="1" si="83"/>
        <v>#N/A</v>
      </c>
    </row>
    <row r="306" spans="1:21">
      <c r="A306" s="6" t="e">
        <f t="shared" ca="1" si="73"/>
        <v>#N/A</v>
      </c>
      <c r="B306" s="39" t="e">
        <f t="shared" ca="1" si="72"/>
        <v>#N/A</v>
      </c>
      <c r="C306">
        <f t="array" aca="1" ref="C306" ca="1">IFERROR(INDEX(stitches, MATCH( 1, ($A306=dates)*(last_project=projects),0)),0)</f>
        <v>0</v>
      </c>
      <c r="D306" s="5" t="e">
        <f t="shared" ca="1" si="84"/>
        <v>#REF!</v>
      </c>
      <c r="E306" s="5" t="e">
        <f t="shared" ca="1" si="74"/>
        <v>#REF!</v>
      </c>
      <c r="F306" s="40" t="e">
        <f t="array" aca="1" ref="F306" ca="1">INDEX(hours,MATCH(1,($A306=dates)*(last_project=projects),0),0)</f>
        <v>#N/A</v>
      </c>
      <c r="G306" s="21" t="e">
        <f t="shared" ca="1" si="75"/>
        <v>#N/A</v>
      </c>
      <c r="H306" s="41" t="e">
        <f t="shared" ca="1" si="85"/>
        <v>#N/A</v>
      </c>
      <c r="I306" s="41" t="e">
        <f t="shared" ca="1" si="86"/>
        <v>#N/A</v>
      </c>
      <c r="J306" s="41" t="e">
        <f t="shared" ca="1" si="87"/>
        <v>#N/A</v>
      </c>
      <c r="K306" t="e">
        <f t="shared" ca="1" si="76"/>
        <v>#N/A</v>
      </c>
      <c r="L306" t="e">
        <f t="shared" ca="1" si="77"/>
        <v>#N/A</v>
      </c>
      <c r="M306" s="42" t="e">
        <f t="shared" ca="1" si="78"/>
        <v>#REF!</v>
      </c>
      <c r="N306" s="5" t="e">
        <f t="shared" ca="1" si="88"/>
        <v>#N/A</v>
      </c>
      <c r="O306" s="5" t="e">
        <f t="shared" ca="1" si="89"/>
        <v>#N/A</v>
      </c>
      <c r="P306" s="41" t="e">
        <f ca="1">IF(OR(ISNA(A306),C306="Backstitch"),NA(),AVERAGEIF($C$4:$C306,"&gt;0")/100)</f>
        <v>#N/A</v>
      </c>
      <c r="Q306" s="41" t="e">
        <f t="shared" ca="1" si="79"/>
        <v>#N/A</v>
      </c>
      <c r="R306" s="43" t="e">
        <f t="shared" ca="1" si="80"/>
        <v>#N/A</v>
      </c>
      <c r="S306" s="44" t="e">
        <f t="shared" ca="1" si="81"/>
        <v>#N/A</v>
      </c>
      <c r="T306" s="5" t="e">
        <f t="shared" ca="1" si="82"/>
        <v>#N/A</v>
      </c>
      <c r="U306" s="5" t="e">
        <f t="shared" ca="1" si="83"/>
        <v>#N/A</v>
      </c>
    </row>
    <row r="307" spans="1:21">
      <c r="A307" s="6" t="e">
        <f t="shared" ca="1" si="73"/>
        <v>#N/A</v>
      </c>
      <c r="B307" s="39" t="e">
        <f t="shared" ca="1" si="72"/>
        <v>#N/A</v>
      </c>
      <c r="C307">
        <f t="array" aca="1" ref="C307" ca="1">IFERROR(INDEX(stitches, MATCH( 1, ($A307=dates)*(last_project=projects),0)),0)</f>
        <v>0</v>
      </c>
      <c r="D307" s="5" t="e">
        <f t="shared" ca="1" si="84"/>
        <v>#REF!</v>
      </c>
      <c r="E307" s="5" t="e">
        <f t="shared" ca="1" si="74"/>
        <v>#REF!</v>
      </c>
      <c r="F307" s="40" t="e">
        <f t="array" aca="1" ref="F307" ca="1">INDEX(hours,MATCH(1,($A307=dates)*(last_project=projects),0),0)</f>
        <v>#N/A</v>
      </c>
      <c r="G307" s="21" t="e">
        <f t="shared" ca="1" si="75"/>
        <v>#N/A</v>
      </c>
      <c r="H307" s="41" t="e">
        <f t="shared" ca="1" si="85"/>
        <v>#N/A</v>
      </c>
      <c r="I307" s="41" t="e">
        <f t="shared" ca="1" si="86"/>
        <v>#N/A</v>
      </c>
      <c r="J307" s="41" t="e">
        <f t="shared" ca="1" si="87"/>
        <v>#N/A</v>
      </c>
      <c r="K307" t="e">
        <f t="shared" ca="1" si="76"/>
        <v>#N/A</v>
      </c>
      <c r="L307" t="e">
        <f t="shared" ca="1" si="77"/>
        <v>#N/A</v>
      </c>
      <c r="M307" s="42" t="e">
        <f t="shared" ca="1" si="78"/>
        <v>#REF!</v>
      </c>
      <c r="N307" s="5" t="e">
        <f t="shared" ca="1" si="88"/>
        <v>#N/A</v>
      </c>
      <c r="O307" s="5" t="e">
        <f t="shared" ca="1" si="89"/>
        <v>#N/A</v>
      </c>
      <c r="P307" s="41" t="e">
        <f ca="1">IF(OR(ISNA(A307),C307="Backstitch"),NA(),AVERAGEIF($C$4:$C307,"&gt;0")/100)</f>
        <v>#N/A</v>
      </c>
      <c r="Q307" s="41" t="e">
        <f t="shared" ca="1" si="79"/>
        <v>#N/A</v>
      </c>
      <c r="R307" s="43" t="e">
        <f t="shared" ca="1" si="80"/>
        <v>#N/A</v>
      </c>
      <c r="S307" s="44" t="e">
        <f t="shared" ca="1" si="81"/>
        <v>#N/A</v>
      </c>
      <c r="T307" s="5" t="e">
        <f t="shared" ca="1" si="82"/>
        <v>#N/A</v>
      </c>
      <c r="U307" s="5" t="e">
        <f t="shared" ca="1" si="83"/>
        <v>#N/A</v>
      </c>
    </row>
    <row r="308" spans="1:21">
      <c r="A308" s="6" t="e">
        <f t="shared" ca="1" si="73"/>
        <v>#N/A</v>
      </c>
      <c r="B308" s="39" t="e">
        <f t="shared" ca="1" si="72"/>
        <v>#N/A</v>
      </c>
      <c r="C308">
        <f t="array" aca="1" ref="C308" ca="1">IFERROR(INDEX(stitches, MATCH( 1, ($A308=dates)*(last_project=projects),0)),0)</f>
        <v>0</v>
      </c>
      <c r="D308" s="5" t="e">
        <f t="shared" ca="1" si="84"/>
        <v>#REF!</v>
      </c>
      <c r="E308" s="5" t="e">
        <f t="shared" ca="1" si="74"/>
        <v>#REF!</v>
      </c>
      <c r="F308" s="40" t="e">
        <f t="array" aca="1" ref="F308" ca="1">INDEX(hours,MATCH(1,($A308=dates)*(last_project=projects),0),0)</f>
        <v>#N/A</v>
      </c>
      <c r="G308" s="21" t="e">
        <f t="shared" ca="1" si="75"/>
        <v>#N/A</v>
      </c>
      <c r="H308" s="41" t="e">
        <f t="shared" ca="1" si="85"/>
        <v>#N/A</v>
      </c>
      <c r="I308" s="41" t="e">
        <f t="shared" ca="1" si="86"/>
        <v>#N/A</v>
      </c>
      <c r="J308" s="41" t="e">
        <f t="shared" ca="1" si="87"/>
        <v>#N/A</v>
      </c>
      <c r="K308" t="e">
        <f t="shared" ca="1" si="76"/>
        <v>#N/A</v>
      </c>
      <c r="L308" t="e">
        <f t="shared" ca="1" si="77"/>
        <v>#N/A</v>
      </c>
      <c r="M308" s="42" t="e">
        <f t="shared" ca="1" si="78"/>
        <v>#REF!</v>
      </c>
      <c r="N308" s="5" t="e">
        <f t="shared" ca="1" si="88"/>
        <v>#N/A</v>
      </c>
      <c r="O308" s="5" t="e">
        <f t="shared" ca="1" si="89"/>
        <v>#N/A</v>
      </c>
      <c r="P308" s="41" t="e">
        <f ca="1">IF(OR(ISNA(A308),C308="Backstitch"),NA(),AVERAGEIF($C$4:$C308,"&gt;0")/100)</f>
        <v>#N/A</v>
      </c>
      <c r="Q308" s="41" t="e">
        <f t="shared" ca="1" si="79"/>
        <v>#N/A</v>
      </c>
      <c r="R308" s="43" t="e">
        <f t="shared" ca="1" si="80"/>
        <v>#N/A</v>
      </c>
      <c r="S308" s="44" t="e">
        <f t="shared" ca="1" si="81"/>
        <v>#N/A</v>
      </c>
      <c r="T308" s="5" t="e">
        <f t="shared" ca="1" si="82"/>
        <v>#N/A</v>
      </c>
      <c r="U308" s="5" t="e">
        <f t="shared" ca="1" si="83"/>
        <v>#N/A</v>
      </c>
    </row>
    <row r="309" spans="1:21">
      <c r="A309" s="6" t="e">
        <f t="shared" ca="1" si="73"/>
        <v>#N/A</v>
      </c>
      <c r="B309" s="39" t="e">
        <f t="shared" ca="1" si="72"/>
        <v>#N/A</v>
      </c>
      <c r="C309">
        <f t="array" aca="1" ref="C309" ca="1">IFERROR(INDEX(stitches, MATCH( 1, ($A309=dates)*(last_project=projects),0)),0)</f>
        <v>0</v>
      </c>
      <c r="D309" s="5" t="e">
        <f t="shared" ca="1" si="84"/>
        <v>#REF!</v>
      </c>
      <c r="E309" s="5" t="e">
        <f t="shared" ca="1" si="74"/>
        <v>#REF!</v>
      </c>
      <c r="F309" s="40" t="e">
        <f t="array" aca="1" ref="F309" ca="1">INDEX(hours,MATCH(1,($A309=dates)*(last_project=projects),0),0)</f>
        <v>#N/A</v>
      </c>
      <c r="G309" s="21" t="e">
        <f t="shared" ca="1" si="75"/>
        <v>#N/A</v>
      </c>
      <c r="H309" s="41" t="e">
        <f t="shared" ca="1" si="85"/>
        <v>#N/A</v>
      </c>
      <c r="I309" s="41" t="e">
        <f t="shared" ca="1" si="86"/>
        <v>#N/A</v>
      </c>
      <c r="J309" s="41" t="e">
        <f t="shared" ca="1" si="87"/>
        <v>#N/A</v>
      </c>
      <c r="K309" t="e">
        <f t="shared" ca="1" si="76"/>
        <v>#N/A</v>
      </c>
      <c r="L309" t="e">
        <f t="shared" ca="1" si="77"/>
        <v>#N/A</v>
      </c>
      <c r="M309" s="42" t="e">
        <f t="shared" ca="1" si="78"/>
        <v>#REF!</v>
      </c>
      <c r="N309" s="5" t="e">
        <f t="shared" ca="1" si="88"/>
        <v>#N/A</v>
      </c>
      <c r="O309" s="5" t="e">
        <f t="shared" ca="1" si="89"/>
        <v>#N/A</v>
      </c>
      <c r="P309" s="41" t="e">
        <f ca="1">IF(OR(ISNA(A309),C309="Backstitch"),NA(),AVERAGEIF($C$4:$C309,"&gt;0")/100)</f>
        <v>#N/A</v>
      </c>
      <c r="Q309" s="41" t="e">
        <f t="shared" ca="1" si="79"/>
        <v>#N/A</v>
      </c>
      <c r="R309" s="43" t="e">
        <f t="shared" ca="1" si="80"/>
        <v>#N/A</v>
      </c>
      <c r="S309" s="44" t="e">
        <f t="shared" ca="1" si="81"/>
        <v>#N/A</v>
      </c>
      <c r="T309" s="5" t="e">
        <f t="shared" ca="1" si="82"/>
        <v>#N/A</v>
      </c>
      <c r="U309" s="5" t="e">
        <f t="shared" ca="1" si="83"/>
        <v>#N/A</v>
      </c>
    </row>
    <row r="310" spans="1:21">
      <c r="A310" s="6" t="e">
        <f t="shared" ca="1" si="73"/>
        <v>#N/A</v>
      </c>
      <c r="B310" s="39" t="e">
        <f t="shared" ca="1" si="72"/>
        <v>#N/A</v>
      </c>
      <c r="C310">
        <f t="array" aca="1" ref="C310" ca="1">IFERROR(INDEX(stitches, MATCH( 1, ($A310=dates)*(last_project=projects),0)),0)</f>
        <v>0</v>
      </c>
      <c r="D310" s="5" t="e">
        <f t="shared" ca="1" si="84"/>
        <v>#REF!</v>
      </c>
      <c r="E310" s="5" t="e">
        <f t="shared" ca="1" si="74"/>
        <v>#REF!</v>
      </c>
      <c r="F310" s="40" t="e">
        <f t="array" aca="1" ref="F310" ca="1">INDEX(hours,MATCH(1,($A310=dates)*(last_project=projects),0),0)</f>
        <v>#N/A</v>
      </c>
      <c r="G310" s="21" t="e">
        <f t="shared" ca="1" si="75"/>
        <v>#N/A</v>
      </c>
      <c r="H310" s="41" t="e">
        <f t="shared" ca="1" si="85"/>
        <v>#N/A</v>
      </c>
      <c r="I310" s="41" t="e">
        <f t="shared" ca="1" si="86"/>
        <v>#N/A</v>
      </c>
      <c r="J310" s="41" t="e">
        <f t="shared" ca="1" si="87"/>
        <v>#N/A</v>
      </c>
      <c r="K310" t="e">
        <f t="shared" ca="1" si="76"/>
        <v>#N/A</v>
      </c>
      <c r="L310" t="e">
        <f t="shared" ca="1" si="77"/>
        <v>#N/A</v>
      </c>
      <c r="M310" s="42" t="e">
        <f t="shared" ca="1" si="78"/>
        <v>#REF!</v>
      </c>
      <c r="N310" s="5" t="e">
        <f t="shared" ca="1" si="88"/>
        <v>#N/A</v>
      </c>
      <c r="O310" s="5" t="e">
        <f t="shared" ca="1" si="89"/>
        <v>#N/A</v>
      </c>
      <c r="P310" s="41" t="e">
        <f ca="1">IF(OR(ISNA(A310),C310="Backstitch"),NA(),AVERAGEIF($C$4:$C310,"&gt;0")/100)</f>
        <v>#N/A</v>
      </c>
      <c r="Q310" s="41" t="e">
        <f t="shared" ca="1" si="79"/>
        <v>#N/A</v>
      </c>
      <c r="R310" s="43" t="e">
        <f t="shared" ca="1" si="80"/>
        <v>#N/A</v>
      </c>
      <c r="S310" s="44" t="e">
        <f t="shared" ca="1" si="81"/>
        <v>#N/A</v>
      </c>
      <c r="T310" s="5" t="e">
        <f t="shared" ca="1" si="82"/>
        <v>#N/A</v>
      </c>
      <c r="U310" s="5" t="e">
        <f t="shared" ca="1" si="83"/>
        <v>#N/A</v>
      </c>
    </row>
    <row r="311" spans="1:21">
      <c r="A311" s="6" t="e">
        <f t="shared" ca="1" si="73"/>
        <v>#N/A</v>
      </c>
      <c r="B311" s="39" t="e">
        <f t="shared" ca="1" si="72"/>
        <v>#N/A</v>
      </c>
      <c r="C311">
        <f t="array" aca="1" ref="C311" ca="1">IFERROR(INDEX(stitches, MATCH( 1, ($A311=dates)*(last_project=projects),0)),0)</f>
        <v>0</v>
      </c>
      <c r="D311" s="5" t="e">
        <f t="shared" ca="1" si="84"/>
        <v>#REF!</v>
      </c>
      <c r="E311" s="5" t="e">
        <f t="shared" ca="1" si="74"/>
        <v>#REF!</v>
      </c>
      <c r="F311" s="40" t="e">
        <f t="array" aca="1" ref="F311" ca="1">INDEX(hours,MATCH(1,($A311=dates)*(last_project=projects),0),0)</f>
        <v>#N/A</v>
      </c>
      <c r="G311" s="21" t="e">
        <f t="shared" ca="1" si="75"/>
        <v>#N/A</v>
      </c>
      <c r="H311" s="41" t="e">
        <f t="shared" ca="1" si="85"/>
        <v>#N/A</v>
      </c>
      <c r="I311" s="41" t="e">
        <f t="shared" ca="1" si="86"/>
        <v>#N/A</v>
      </c>
      <c r="J311" s="41" t="e">
        <f t="shared" ca="1" si="87"/>
        <v>#N/A</v>
      </c>
      <c r="K311" t="e">
        <f t="shared" ca="1" si="76"/>
        <v>#N/A</v>
      </c>
      <c r="L311" t="e">
        <f t="shared" ca="1" si="77"/>
        <v>#N/A</v>
      </c>
      <c r="M311" s="42" t="e">
        <f t="shared" ca="1" si="78"/>
        <v>#REF!</v>
      </c>
      <c r="N311" s="5" t="e">
        <f t="shared" ca="1" si="88"/>
        <v>#N/A</v>
      </c>
      <c r="O311" s="5" t="e">
        <f t="shared" ca="1" si="89"/>
        <v>#N/A</v>
      </c>
      <c r="P311" s="41" t="e">
        <f ca="1">IF(OR(ISNA(A311),C311="Backstitch"),NA(),AVERAGEIF($C$4:$C311,"&gt;0")/100)</f>
        <v>#N/A</v>
      </c>
      <c r="Q311" s="41" t="e">
        <f t="shared" ca="1" si="79"/>
        <v>#N/A</v>
      </c>
      <c r="R311" s="43" t="e">
        <f t="shared" ca="1" si="80"/>
        <v>#N/A</v>
      </c>
      <c r="S311" s="44" t="e">
        <f t="shared" ca="1" si="81"/>
        <v>#N/A</v>
      </c>
      <c r="T311" s="5" t="e">
        <f t="shared" ca="1" si="82"/>
        <v>#N/A</v>
      </c>
      <c r="U311" s="5" t="e">
        <f t="shared" ca="1" si="83"/>
        <v>#N/A</v>
      </c>
    </row>
    <row r="312" spans="1:21">
      <c r="A312" s="6" t="e">
        <f t="shared" ca="1" si="73"/>
        <v>#N/A</v>
      </c>
      <c r="B312" s="39" t="e">
        <f t="shared" ca="1" si="72"/>
        <v>#N/A</v>
      </c>
      <c r="C312">
        <f t="array" aca="1" ref="C312" ca="1">IFERROR(INDEX(stitches, MATCH( 1, ($A312=dates)*(last_project=projects),0)),0)</f>
        <v>0</v>
      </c>
      <c r="D312" s="5" t="e">
        <f t="shared" ca="1" si="84"/>
        <v>#REF!</v>
      </c>
      <c r="E312" s="5" t="e">
        <f t="shared" ca="1" si="74"/>
        <v>#REF!</v>
      </c>
      <c r="F312" s="40" t="e">
        <f t="array" aca="1" ref="F312" ca="1">INDEX(hours,MATCH(1,($A312=dates)*(last_project=projects),0),0)</f>
        <v>#N/A</v>
      </c>
      <c r="G312" s="21" t="e">
        <f t="shared" ca="1" si="75"/>
        <v>#N/A</v>
      </c>
      <c r="H312" s="41" t="e">
        <f t="shared" ca="1" si="85"/>
        <v>#N/A</v>
      </c>
      <c r="I312" s="41" t="e">
        <f t="shared" ca="1" si="86"/>
        <v>#N/A</v>
      </c>
      <c r="J312" s="41" t="e">
        <f t="shared" ca="1" si="87"/>
        <v>#N/A</v>
      </c>
      <c r="K312" t="e">
        <f t="shared" ca="1" si="76"/>
        <v>#N/A</v>
      </c>
      <c r="L312" t="e">
        <f t="shared" ca="1" si="77"/>
        <v>#N/A</v>
      </c>
      <c r="M312" s="42" t="e">
        <f t="shared" ca="1" si="78"/>
        <v>#REF!</v>
      </c>
      <c r="N312" s="5" t="e">
        <f t="shared" ca="1" si="88"/>
        <v>#N/A</v>
      </c>
      <c r="O312" s="5" t="e">
        <f t="shared" ca="1" si="89"/>
        <v>#N/A</v>
      </c>
      <c r="P312" s="41" t="e">
        <f ca="1">IF(OR(ISNA(A312),C312="Backstitch"),NA(),AVERAGEIF($C$4:$C312,"&gt;0")/100)</f>
        <v>#N/A</v>
      </c>
      <c r="Q312" s="41" t="e">
        <f t="shared" ca="1" si="79"/>
        <v>#N/A</v>
      </c>
      <c r="R312" s="43" t="e">
        <f t="shared" ca="1" si="80"/>
        <v>#N/A</v>
      </c>
      <c r="S312" s="44" t="e">
        <f t="shared" ca="1" si="81"/>
        <v>#N/A</v>
      </c>
      <c r="T312" s="5" t="e">
        <f t="shared" ca="1" si="82"/>
        <v>#N/A</v>
      </c>
      <c r="U312" s="5" t="e">
        <f t="shared" ca="1" si="83"/>
        <v>#N/A</v>
      </c>
    </row>
    <row r="313" spans="1:21">
      <c r="A313" s="6" t="e">
        <f t="shared" ca="1" si="73"/>
        <v>#N/A</v>
      </c>
      <c r="B313" s="39" t="e">
        <f t="shared" ca="1" si="72"/>
        <v>#N/A</v>
      </c>
      <c r="C313">
        <f t="array" aca="1" ref="C313" ca="1">IFERROR(INDEX(stitches, MATCH( 1, ($A313=dates)*(last_project=projects),0)),0)</f>
        <v>0</v>
      </c>
      <c r="D313" s="5" t="e">
        <f t="shared" ca="1" si="84"/>
        <v>#REF!</v>
      </c>
      <c r="E313" s="5" t="e">
        <f t="shared" ca="1" si="74"/>
        <v>#REF!</v>
      </c>
      <c r="F313" s="40" t="e">
        <f t="array" aca="1" ref="F313" ca="1">INDEX(hours,MATCH(1,($A313=dates)*(last_project=projects),0),0)</f>
        <v>#N/A</v>
      </c>
      <c r="G313" s="21" t="e">
        <f t="shared" ca="1" si="75"/>
        <v>#N/A</v>
      </c>
      <c r="H313" s="41" t="e">
        <f t="shared" ca="1" si="85"/>
        <v>#N/A</v>
      </c>
      <c r="I313" s="41" t="e">
        <f t="shared" ca="1" si="86"/>
        <v>#N/A</v>
      </c>
      <c r="J313" s="41" t="e">
        <f t="shared" ca="1" si="87"/>
        <v>#N/A</v>
      </c>
      <c r="K313" t="e">
        <f t="shared" ca="1" si="76"/>
        <v>#N/A</v>
      </c>
      <c r="L313" t="e">
        <f t="shared" ca="1" si="77"/>
        <v>#N/A</v>
      </c>
      <c r="M313" s="42" t="e">
        <f t="shared" ca="1" si="78"/>
        <v>#REF!</v>
      </c>
      <c r="N313" s="5" t="e">
        <f t="shared" ca="1" si="88"/>
        <v>#N/A</v>
      </c>
      <c r="O313" s="5" t="e">
        <f t="shared" ca="1" si="89"/>
        <v>#N/A</v>
      </c>
      <c r="P313" s="41" t="e">
        <f ca="1">IF(OR(ISNA(A313),C313="Backstitch"),NA(),AVERAGEIF($C$4:$C313,"&gt;0")/100)</f>
        <v>#N/A</v>
      </c>
      <c r="Q313" s="41" t="e">
        <f t="shared" ca="1" si="79"/>
        <v>#N/A</v>
      </c>
      <c r="R313" s="43" t="e">
        <f t="shared" ca="1" si="80"/>
        <v>#N/A</v>
      </c>
      <c r="S313" s="44" t="e">
        <f t="shared" ca="1" si="81"/>
        <v>#N/A</v>
      </c>
      <c r="T313" s="5" t="e">
        <f t="shared" ca="1" si="82"/>
        <v>#N/A</v>
      </c>
      <c r="U313" s="5" t="e">
        <f t="shared" ca="1" si="83"/>
        <v>#N/A</v>
      </c>
    </row>
    <row r="314" spans="1:21">
      <c r="A314" s="6" t="e">
        <f t="shared" ca="1" si="73"/>
        <v>#N/A</v>
      </c>
      <c r="B314" s="39" t="e">
        <f t="shared" ca="1" si="72"/>
        <v>#N/A</v>
      </c>
      <c r="C314">
        <f t="array" aca="1" ref="C314" ca="1">IFERROR(INDEX(stitches, MATCH( 1, ($A314=dates)*(last_project=projects),0)),0)</f>
        <v>0</v>
      </c>
      <c r="D314" s="5" t="e">
        <f t="shared" ca="1" si="84"/>
        <v>#REF!</v>
      </c>
      <c r="E314" s="5" t="e">
        <f t="shared" ca="1" si="74"/>
        <v>#REF!</v>
      </c>
      <c r="F314" s="40" t="e">
        <f t="array" aca="1" ref="F314" ca="1">INDEX(hours,MATCH(1,($A314=dates)*(last_project=projects),0),0)</f>
        <v>#N/A</v>
      </c>
      <c r="G314" s="21" t="e">
        <f t="shared" ca="1" si="75"/>
        <v>#N/A</v>
      </c>
      <c r="H314" s="41" t="e">
        <f t="shared" ca="1" si="85"/>
        <v>#N/A</v>
      </c>
      <c r="I314" s="41" t="e">
        <f t="shared" ca="1" si="86"/>
        <v>#N/A</v>
      </c>
      <c r="J314" s="41" t="e">
        <f t="shared" ca="1" si="87"/>
        <v>#N/A</v>
      </c>
      <c r="K314" t="e">
        <f t="shared" ca="1" si="76"/>
        <v>#N/A</v>
      </c>
      <c r="L314" t="e">
        <f t="shared" ca="1" si="77"/>
        <v>#N/A</v>
      </c>
      <c r="M314" s="42" t="e">
        <f t="shared" ca="1" si="78"/>
        <v>#REF!</v>
      </c>
      <c r="N314" s="5" t="e">
        <f t="shared" ca="1" si="88"/>
        <v>#N/A</v>
      </c>
      <c r="O314" s="5" t="e">
        <f t="shared" ca="1" si="89"/>
        <v>#N/A</v>
      </c>
      <c r="P314" s="41" t="e">
        <f ca="1">IF(OR(ISNA(A314),C314="Backstitch"),NA(),AVERAGEIF($C$4:$C314,"&gt;0")/100)</f>
        <v>#N/A</v>
      </c>
      <c r="Q314" s="41" t="e">
        <f t="shared" ca="1" si="79"/>
        <v>#N/A</v>
      </c>
      <c r="R314" s="43" t="e">
        <f t="shared" ca="1" si="80"/>
        <v>#N/A</v>
      </c>
      <c r="S314" s="44" t="e">
        <f t="shared" ca="1" si="81"/>
        <v>#N/A</v>
      </c>
      <c r="T314" s="5" t="e">
        <f t="shared" ca="1" si="82"/>
        <v>#N/A</v>
      </c>
      <c r="U314" s="5" t="e">
        <f t="shared" ca="1" si="83"/>
        <v>#N/A</v>
      </c>
    </row>
    <row r="315" spans="1:21">
      <c r="A315" s="6" t="e">
        <f t="shared" ca="1" si="73"/>
        <v>#N/A</v>
      </c>
      <c r="B315" s="39" t="e">
        <f t="shared" ca="1" si="72"/>
        <v>#N/A</v>
      </c>
      <c r="C315">
        <f t="array" aca="1" ref="C315" ca="1">IFERROR(INDEX(stitches, MATCH( 1, ($A315=dates)*(last_project=projects),0)),0)</f>
        <v>0</v>
      </c>
      <c r="D315" s="5" t="e">
        <f t="shared" ca="1" si="84"/>
        <v>#REF!</v>
      </c>
      <c r="E315" s="5" t="e">
        <f t="shared" ca="1" si="74"/>
        <v>#REF!</v>
      </c>
      <c r="F315" s="40" t="e">
        <f t="array" aca="1" ref="F315" ca="1">INDEX(hours,MATCH(1,($A315=dates)*(last_project=projects),0),0)</f>
        <v>#N/A</v>
      </c>
      <c r="G315" s="21" t="e">
        <f t="shared" ca="1" si="75"/>
        <v>#N/A</v>
      </c>
      <c r="H315" s="41" t="e">
        <f t="shared" ca="1" si="85"/>
        <v>#N/A</v>
      </c>
      <c r="I315" s="41" t="e">
        <f t="shared" ca="1" si="86"/>
        <v>#N/A</v>
      </c>
      <c r="J315" s="41" t="e">
        <f t="shared" ca="1" si="87"/>
        <v>#N/A</v>
      </c>
      <c r="K315" t="e">
        <f t="shared" ca="1" si="76"/>
        <v>#N/A</v>
      </c>
      <c r="L315" t="e">
        <f t="shared" ca="1" si="77"/>
        <v>#N/A</v>
      </c>
      <c r="M315" s="42" t="e">
        <f t="shared" ca="1" si="78"/>
        <v>#REF!</v>
      </c>
      <c r="N315" s="5" t="e">
        <f t="shared" ca="1" si="88"/>
        <v>#N/A</v>
      </c>
      <c r="O315" s="5" t="e">
        <f t="shared" ca="1" si="89"/>
        <v>#N/A</v>
      </c>
      <c r="P315" s="41" t="e">
        <f ca="1">IF(OR(ISNA(A315),C315="Backstitch"),NA(),AVERAGEIF($C$4:$C315,"&gt;0")/100)</f>
        <v>#N/A</v>
      </c>
      <c r="Q315" s="41" t="e">
        <f t="shared" ca="1" si="79"/>
        <v>#N/A</v>
      </c>
      <c r="R315" s="43" t="e">
        <f t="shared" ca="1" si="80"/>
        <v>#N/A</v>
      </c>
      <c r="S315" s="44" t="e">
        <f t="shared" ca="1" si="81"/>
        <v>#N/A</v>
      </c>
      <c r="T315" s="5" t="e">
        <f t="shared" ca="1" si="82"/>
        <v>#N/A</v>
      </c>
      <c r="U315" s="5" t="e">
        <f t="shared" ca="1" si="83"/>
        <v>#N/A</v>
      </c>
    </row>
    <row r="316" spans="1:21">
      <c r="A316" s="6" t="e">
        <f t="shared" ca="1" si="73"/>
        <v>#N/A</v>
      </c>
      <c r="B316" s="39" t="e">
        <f t="shared" ca="1" si="72"/>
        <v>#N/A</v>
      </c>
      <c r="C316">
        <f t="array" aca="1" ref="C316" ca="1">IFERROR(INDEX(stitches, MATCH( 1, ($A316=dates)*(last_project=projects),0)),0)</f>
        <v>0</v>
      </c>
      <c r="D316" s="5" t="e">
        <f t="shared" ca="1" si="84"/>
        <v>#REF!</v>
      </c>
      <c r="E316" s="5" t="e">
        <f t="shared" ca="1" si="74"/>
        <v>#REF!</v>
      </c>
      <c r="F316" s="40" t="e">
        <f t="array" aca="1" ref="F316" ca="1">INDEX(hours,MATCH(1,($A316=dates)*(last_project=projects),0),0)</f>
        <v>#N/A</v>
      </c>
      <c r="G316" s="21" t="e">
        <f t="shared" ca="1" si="75"/>
        <v>#N/A</v>
      </c>
      <c r="H316" s="41" t="e">
        <f t="shared" ca="1" si="85"/>
        <v>#N/A</v>
      </c>
      <c r="I316" s="41" t="e">
        <f t="shared" ca="1" si="86"/>
        <v>#N/A</v>
      </c>
      <c r="J316" s="41" t="e">
        <f t="shared" ca="1" si="87"/>
        <v>#N/A</v>
      </c>
      <c r="K316" t="e">
        <f t="shared" ca="1" si="76"/>
        <v>#N/A</v>
      </c>
      <c r="L316" t="e">
        <f t="shared" ca="1" si="77"/>
        <v>#N/A</v>
      </c>
      <c r="M316" s="42" t="e">
        <f t="shared" ca="1" si="78"/>
        <v>#REF!</v>
      </c>
      <c r="N316" s="5" t="e">
        <f t="shared" ca="1" si="88"/>
        <v>#N/A</v>
      </c>
      <c r="O316" s="5" t="e">
        <f t="shared" ca="1" si="89"/>
        <v>#N/A</v>
      </c>
      <c r="P316" s="41" t="e">
        <f ca="1">IF(OR(ISNA(A316),C316="Backstitch"),NA(),AVERAGEIF($C$4:$C316,"&gt;0")/100)</f>
        <v>#N/A</v>
      </c>
      <c r="Q316" s="41" t="e">
        <f t="shared" ca="1" si="79"/>
        <v>#N/A</v>
      </c>
      <c r="R316" s="43" t="e">
        <f t="shared" ca="1" si="80"/>
        <v>#N/A</v>
      </c>
      <c r="S316" s="44" t="e">
        <f t="shared" ca="1" si="81"/>
        <v>#N/A</v>
      </c>
      <c r="T316" s="5" t="e">
        <f t="shared" ca="1" si="82"/>
        <v>#N/A</v>
      </c>
      <c r="U316" s="5" t="e">
        <f t="shared" ca="1" si="83"/>
        <v>#N/A</v>
      </c>
    </row>
    <row r="317" spans="1:21">
      <c r="A317" s="6" t="e">
        <f t="shared" ca="1" si="73"/>
        <v>#N/A</v>
      </c>
      <c r="B317" s="39" t="e">
        <f t="shared" ca="1" si="72"/>
        <v>#N/A</v>
      </c>
      <c r="C317">
        <f t="array" aca="1" ref="C317" ca="1">IFERROR(INDEX(stitches, MATCH( 1, ($A317=dates)*(last_project=projects),0)),0)</f>
        <v>0</v>
      </c>
      <c r="D317" s="5" t="e">
        <f t="shared" ca="1" si="84"/>
        <v>#REF!</v>
      </c>
      <c r="E317" s="5" t="e">
        <f t="shared" ca="1" si="74"/>
        <v>#REF!</v>
      </c>
      <c r="F317" s="40" t="e">
        <f t="array" aca="1" ref="F317" ca="1">INDEX(hours,MATCH(1,($A317=dates)*(last_project=projects),0),0)</f>
        <v>#N/A</v>
      </c>
      <c r="G317" s="21" t="e">
        <f t="shared" ca="1" si="75"/>
        <v>#N/A</v>
      </c>
      <c r="H317" s="41" t="e">
        <f t="shared" ca="1" si="85"/>
        <v>#N/A</v>
      </c>
      <c r="I317" s="41" t="e">
        <f t="shared" ca="1" si="86"/>
        <v>#N/A</v>
      </c>
      <c r="J317" s="41" t="e">
        <f t="shared" ca="1" si="87"/>
        <v>#N/A</v>
      </c>
      <c r="K317" t="e">
        <f t="shared" ca="1" si="76"/>
        <v>#N/A</v>
      </c>
      <c r="L317" t="e">
        <f t="shared" ca="1" si="77"/>
        <v>#N/A</v>
      </c>
      <c r="M317" s="42" t="e">
        <f t="shared" ca="1" si="78"/>
        <v>#REF!</v>
      </c>
      <c r="N317" s="5" t="e">
        <f t="shared" ca="1" si="88"/>
        <v>#N/A</v>
      </c>
      <c r="O317" s="5" t="e">
        <f t="shared" ca="1" si="89"/>
        <v>#N/A</v>
      </c>
      <c r="P317" s="41" t="e">
        <f ca="1">IF(OR(ISNA(A317),C317="Backstitch"),NA(),AVERAGEIF($C$4:$C317,"&gt;0")/100)</f>
        <v>#N/A</v>
      </c>
      <c r="Q317" s="41" t="e">
        <f t="shared" ca="1" si="79"/>
        <v>#N/A</v>
      </c>
      <c r="R317" s="43" t="e">
        <f t="shared" ca="1" si="80"/>
        <v>#N/A</v>
      </c>
      <c r="S317" s="44" t="e">
        <f t="shared" ca="1" si="81"/>
        <v>#N/A</v>
      </c>
      <c r="T317" s="5" t="e">
        <f t="shared" ca="1" si="82"/>
        <v>#N/A</v>
      </c>
      <c r="U317" s="5" t="e">
        <f t="shared" ca="1" si="83"/>
        <v>#N/A</v>
      </c>
    </row>
    <row r="318" spans="1:21">
      <c r="A318" s="6" t="e">
        <f t="shared" ca="1" si="73"/>
        <v>#N/A</v>
      </c>
      <c r="B318" s="39" t="e">
        <f t="shared" ca="1" si="72"/>
        <v>#N/A</v>
      </c>
      <c r="C318">
        <f t="array" aca="1" ref="C318" ca="1">IFERROR(INDEX(stitches, MATCH( 1, ($A318=dates)*(last_project=projects),0)),0)</f>
        <v>0</v>
      </c>
      <c r="D318" s="5" t="e">
        <f t="shared" ca="1" si="84"/>
        <v>#REF!</v>
      </c>
      <c r="E318" s="5" t="e">
        <f t="shared" ca="1" si="74"/>
        <v>#REF!</v>
      </c>
      <c r="F318" s="40" t="e">
        <f t="array" aca="1" ref="F318" ca="1">INDEX(hours,MATCH(1,($A318=dates)*(last_project=projects),0),0)</f>
        <v>#N/A</v>
      </c>
      <c r="G318" s="21" t="e">
        <f t="shared" ca="1" si="75"/>
        <v>#N/A</v>
      </c>
      <c r="H318" s="41" t="e">
        <f t="shared" ca="1" si="85"/>
        <v>#N/A</v>
      </c>
      <c r="I318" s="41" t="e">
        <f t="shared" ca="1" si="86"/>
        <v>#N/A</v>
      </c>
      <c r="J318" s="41" t="e">
        <f t="shared" ca="1" si="87"/>
        <v>#N/A</v>
      </c>
      <c r="K318" t="e">
        <f t="shared" ca="1" si="76"/>
        <v>#N/A</v>
      </c>
      <c r="L318" t="e">
        <f t="shared" ca="1" si="77"/>
        <v>#N/A</v>
      </c>
      <c r="M318" s="42" t="e">
        <f t="shared" ca="1" si="78"/>
        <v>#REF!</v>
      </c>
      <c r="N318" s="5" t="e">
        <f t="shared" ca="1" si="88"/>
        <v>#N/A</v>
      </c>
      <c r="O318" s="5" t="e">
        <f t="shared" ca="1" si="89"/>
        <v>#N/A</v>
      </c>
      <c r="P318" s="41" t="e">
        <f ca="1">IF(OR(ISNA(A318),C318="Backstitch"),NA(),AVERAGEIF($C$4:$C318,"&gt;0")/100)</f>
        <v>#N/A</v>
      </c>
      <c r="Q318" s="41" t="e">
        <f t="shared" ca="1" si="79"/>
        <v>#N/A</v>
      </c>
      <c r="R318" s="43" t="e">
        <f t="shared" ca="1" si="80"/>
        <v>#N/A</v>
      </c>
      <c r="S318" s="44" t="e">
        <f t="shared" ca="1" si="81"/>
        <v>#N/A</v>
      </c>
      <c r="T318" s="5" t="e">
        <f t="shared" ca="1" si="82"/>
        <v>#N/A</v>
      </c>
      <c r="U318" s="5" t="e">
        <f t="shared" ca="1" si="83"/>
        <v>#N/A</v>
      </c>
    </row>
    <row r="319" spans="1:21">
      <c r="A319" s="6" t="e">
        <f t="shared" ca="1" si="73"/>
        <v>#N/A</v>
      </c>
      <c r="B319" s="39" t="e">
        <f t="shared" ca="1" si="72"/>
        <v>#N/A</v>
      </c>
      <c r="C319">
        <f t="array" aca="1" ref="C319" ca="1">IFERROR(INDEX(stitches, MATCH( 1, ($A319=dates)*(last_project=projects),0)),0)</f>
        <v>0</v>
      </c>
      <c r="D319" s="5" t="e">
        <f t="shared" ca="1" si="84"/>
        <v>#REF!</v>
      </c>
      <c r="E319" s="5" t="e">
        <f t="shared" ca="1" si="74"/>
        <v>#REF!</v>
      </c>
      <c r="F319" s="40" t="e">
        <f t="array" aca="1" ref="F319" ca="1">INDEX(hours,MATCH(1,($A319=dates)*(last_project=projects),0),0)</f>
        <v>#N/A</v>
      </c>
      <c r="G319" s="21" t="e">
        <f t="shared" ca="1" si="75"/>
        <v>#N/A</v>
      </c>
      <c r="H319" s="41" t="e">
        <f t="shared" ca="1" si="85"/>
        <v>#N/A</v>
      </c>
      <c r="I319" s="41" t="e">
        <f t="shared" ca="1" si="86"/>
        <v>#N/A</v>
      </c>
      <c r="J319" s="41" t="e">
        <f t="shared" ca="1" si="87"/>
        <v>#N/A</v>
      </c>
      <c r="K319" t="e">
        <f t="shared" ca="1" si="76"/>
        <v>#N/A</v>
      </c>
      <c r="L319" t="e">
        <f t="shared" ca="1" si="77"/>
        <v>#N/A</v>
      </c>
      <c r="M319" s="42" t="e">
        <f t="shared" ca="1" si="78"/>
        <v>#REF!</v>
      </c>
      <c r="N319" s="5" t="e">
        <f t="shared" ca="1" si="88"/>
        <v>#N/A</v>
      </c>
      <c r="O319" s="5" t="e">
        <f t="shared" ca="1" si="89"/>
        <v>#N/A</v>
      </c>
      <c r="P319" s="41" t="e">
        <f ca="1">IF(OR(ISNA(A319),C319="Backstitch"),NA(),AVERAGEIF($C$4:$C319,"&gt;0")/100)</f>
        <v>#N/A</v>
      </c>
      <c r="Q319" s="41" t="e">
        <f t="shared" ca="1" si="79"/>
        <v>#N/A</v>
      </c>
      <c r="R319" s="43" t="e">
        <f t="shared" ca="1" si="80"/>
        <v>#N/A</v>
      </c>
      <c r="S319" s="44" t="e">
        <f t="shared" ca="1" si="81"/>
        <v>#N/A</v>
      </c>
      <c r="T319" s="5" t="e">
        <f t="shared" ca="1" si="82"/>
        <v>#N/A</v>
      </c>
      <c r="U319" s="5" t="e">
        <f t="shared" ca="1" si="83"/>
        <v>#N/A</v>
      </c>
    </row>
    <row r="320" spans="1:21">
      <c r="A320" s="6" t="e">
        <f t="shared" ca="1" si="73"/>
        <v>#N/A</v>
      </c>
      <c r="B320" s="39" t="e">
        <f t="shared" ca="1" si="72"/>
        <v>#N/A</v>
      </c>
      <c r="C320">
        <f t="array" aca="1" ref="C320" ca="1">IFERROR(INDEX(stitches, MATCH( 1, ($A320=dates)*(last_project=projects),0)),0)</f>
        <v>0</v>
      </c>
      <c r="D320" s="5" t="e">
        <f t="shared" ca="1" si="84"/>
        <v>#REF!</v>
      </c>
      <c r="E320" s="5" t="e">
        <f t="shared" ca="1" si="74"/>
        <v>#REF!</v>
      </c>
      <c r="F320" s="40" t="e">
        <f t="array" aca="1" ref="F320" ca="1">INDEX(hours,MATCH(1,($A320=dates)*(last_project=projects),0),0)</f>
        <v>#N/A</v>
      </c>
      <c r="G320" s="21" t="e">
        <f t="shared" ca="1" si="75"/>
        <v>#N/A</v>
      </c>
      <c r="H320" s="41" t="e">
        <f t="shared" ca="1" si="85"/>
        <v>#N/A</v>
      </c>
      <c r="I320" s="41" t="e">
        <f t="shared" ca="1" si="86"/>
        <v>#N/A</v>
      </c>
      <c r="J320" s="41" t="e">
        <f t="shared" ca="1" si="87"/>
        <v>#N/A</v>
      </c>
      <c r="K320" t="e">
        <f t="shared" ca="1" si="76"/>
        <v>#N/A</v>
      </c>
      <c r="L320" t="e">
        <f t="shared" ca="1" si="77"/>
        <v>#N/A</v>
      </c>
      <c r="M320" s="42" t="e">
        <f t="shared" ca="1" si="78"/>
        <v>#REF!</v>
      </c>
      <c r="N320" s="5" t="e">
        <f t="shared" ca="1" si="88"/>
        <v>#N/A</v>
      </c>
      <c r="O320" s="5" t="e">
        <f t="shared" ca="1" si="89"/>
        <v>#N/A</v>
      </c>
      <c r="P320" s="41" t="e">
        <f ca="1">IF(OR(ISNA(A320),C320="Backstitch"),NA(),AVERAGEIF($C$4:$C320,"&gt;0")/100)</f>
        <v>#N/A</v>
      </c>
      <c r="Q320" s="41" t="e">
        <f t="shared" ca="1" si="79"/>
        <v>#N/A</v>
      </c>
      <c r="R320" s="43" t="e">
        <f t="shared" ca="1" si="80"/>
        <v>#N/A</v>
      </c>
      <c r="S320" s="44" t="e">
        <f t="shared" ca="1" si="81"/>
        <v>#N/A</v>
      </c>
      <c r="T320" s="5" t="e">
        <f t="shared" ca="1" si="82"/>
        <v>#N/A</v>
      </c>
      <c r="U320" s="5" t="e">
        <f t="shared" ca="1" si="83"/>
        <v>#N/A</v>
      </c>
    </row>
    <row r="321" spans="1:21">
      <c r="A321" s="6" t="e">
        <f t="shared" ca="1" si="73"/>
        <v>#N/A</v>
      </c>
      <c r="B321" s="39" t="e">
        <f t="shared" ca="1" si="72"/>
        <v>#N/A</v>
      </c>
      <c r="C321">
        <f t="array" aca="1" ref="C321" ca="1">IFERROR(INDEX(stitches, MATCH( 1, ($A321=dates)*(last_project=projects),0)),0)</f>
        <v>0</v>
      </c>
      <c r="D321" s="5" t="e">
        <f t="shared" ca="1" si="84"/>
        <v>#REF!</v>
      </c>
      <c r="E321" s="5" t="e">
        <f t="shared" ca="1" si="74"/>
        <v>#REF!</v>
      </c>
      <c r="F321" s="40" t="e">
        <f t="array" aca="1" ref="F321" ca="1">INDEX(hours,MATCH(1,($A321=dates)*(last_project=projects),0),0)</f>
        <v>#N/A</v>
      </c>
      <c r="G321" s="21" t="e">
        <f t="shared" ca="1" si="75"/>
        <v>#N/A</v>
      </c>
      <c r="H321" s="41" t="e">
        <f t="shared" ca="1" si="85"/>
        <v>#N/A</v>
      </c>
      <c r="I321" s="41" t="e">
        <f t="shared" ca="1" si="86"/>
        <v>#N/A</v>
      </c>
      <c r="J321" s="41" t="e">
        <f t="shared" ca="1" si="87"/>
        <v>#N/A</v>
      </c>
      <c r="K321" t="e">
        <f t="shared" ca="1" si="76"/>
        <v>#N/A</v>
      </c>
      <c r="L321" t="e">
        <f t="shared" ca="1" si="77"/>
        <v>#N/A</v>
      </c>
      <c r="M321" s="42" t="e">
        <f t="shared" ca="1" si="78"/>
        <v>#REF!</v>
      </c>
      <c r="N321" s="5" t="e">
        <f t="shared" ca="1" si="88"/>
        <v>#N/A</v>
      </c>
      <c r="O321" s="5" t="e">
        <f t="shared" ca="1" si="89"/>
        <v>#N/A</v>
      </c>
      <c r="P321" s="41" t="e">
        <f ca="1">IF(OR(ISNA(A321),C321="Backstitch"),NA(),AVERAGEIF($C$4:$C321,"&gt;0")/100)</f>
        <v>#N/A</v>
      </c>
      <c r="Q321" s="41" t="e">
        <f t="shared" ca="1" si="79"/>
        <v>#N/A</v>
      </c>
      <c r="R321" s="43" t="e">
        <f t="shared" ca="1" si="80"/>
        <v>#N/A</v>
      </c>
      <c r="S321" s="44" t="e">
        <f t="shared" ca="1" si="81"/>
        <v>#N/A</v>
      </c>
      <c r="T321" s="5" t="e">
        <f t="shared" ca="1" si="82"/>
        <v>#N/A</v>
      </c>
      <c r="U321" s="5" t="e">
        <f t="shared" ca="1" si="83"/>
        <v>#N/A</v>
      </c>
    </row>
    <row r="322" spans="1:21">
      <c r="A322" s="6" t="e">
        <f t="shared" ca="1" si="73"/>
        <v>#N/A</v>
      </c>
      <c r="B322" s="39" t="e">
        <f t="shared" ca="1" si="72"/>
        <v>#N/A</v>
      </c>
      <c r="C322">
        <f t="array" aca="1" ref="C322" ca="1">IFERROR(INDEX(stitches, MATCH( 1, ($A322=dates)*(last_project=projects),0)),0)</f>
        <v>0</v>
      </c>
      <c r="D322" s="5" t="e">
        <f t="shared" ca="1" si="84"/>
        <v>#REF!</v>
      </c>
      <c r="E322" s="5" t="e">
        <f t="shared" ca="1" si="74"/>
        <v>#REF!</v>
      </c>
      <c r="F322" s="40" t="e">
        <f t="array" aca="1" ref="F322" ca="1">INDEX(hours,MATCH(1,($A322=dates)*(last_project=projects),0),0)</f>
        <v>#N/A</v>
      </c>
      <c r="G322" s="21" t="e">
        <f t="shared" ca="1" si="75"/>
        <v>#N/A</v>
      </c>
      <c r="H322" s="41" t="e">
        <f t="shared" ca="1" si="85"/>
        <v>#N/A</v>
      </c>
      <c r="I322" s="41" t="e">
        <f t="shared" ca="1" si="86"/>
        <v>#N/A</v>
      </c>
      <c r="J322" s="41" t="e">
        <f t="shared" ca="1" si="87"/>
        <v>#N/A</v>
      </c>
      <c r="K322" t="e">
        <f t="shared" ca="1" si="76"/>
        <v>#N/A</v>
      </c>
      <c r="L322" t="e">
        <f t="shared" ca="1" si="77"/>
        <v>#N/A</v>
      </c>
      <c r="M322" s="42" t="e">
        <f t="shared" ca="1" si="78"/>
        <v>#REF!</v>
      </c>
      <c r="N322" s="5" t="e">
        <f t="shared" ca="1" si="88"/>
        <v>#N/A</v>
      </c>
      <c r="O322" s="5" t="e">
        <f t="shared" ca="1" si="89"/>
        <v>#N/A</v>
      </c>
      <c r="P322" s="41" t="e">
        <f ca="1">IF(OR(ISNA(A322),C322="Backstitch"),NA(),AVERAGEIF($C$4:$C322,"&gt;0")/100)</f>
        <v>#N/A</v>
      </c>
      <c r="Q322" s="41" t="e">
        <f t="shared" ca="1" si="79"/>
        <v>#N/A</v>
      </c>
      <c r="R322" s="43" t="e">
        <f t="shared" ca="1" si="80"/>
        <v>#N/A</v>
      </c>
      <c r="S322" s="44" t="e">
        <f t="shared" ca="1" si="81"/>
        <v>#N/A</v>
      </c>
      <c r="T322" s="5" t="e">
        <f t="shared" ca="1" si="82"/>
        <v>#N/A</v>
      </c>
      <c r="U322" s="5" t="e">
        <f t="shared" ca="1" si="83"/>
        <v>#N/A</v>
      </c>
    </row>
    <row r="323" spans="1:21">
      <c r="A323" s="6" t="e">
        <f t="shared" ca="1" si="73"/>
        <v>#N/A</v>
      </c>
      <c r="B323" s="39" t="e">
        <f t="shared" ref="B323:B386" ca="1" si="90">TEXT(A323,"ddd")</f>
        <v>#N/A</v>
      </c>
      <c r="C323">
        <f t="array" aca="1" ref="C323" ca="1">IFERROR(INDEX(stitches, MATCH( 1, ($A323=dates)*(last_project=projects),0)),0)</f>
        <v>0</v>
      </c>
      <c r="D323" s="5" t="e">
        <f t="shared" ca="1" si="84"/>
        <v>#REF!</v>
      </c>
      <c r="E323" s="5" t="e">
        <f t="shared" ca="1" si="74"/>
        <v>#REF!</v>
      </c>
      <c r="F323" s="40" t="e">
        <f t="array" aca="1" ref="F323" ca="1">INDEX(hours,MATCH(1,($A323=dates)*(last_project=projects),0),0)</f>
        <v>#N/A</v>
      </c>
      <c r="G323" s="21" t="e">
        <f t="shared" ca="1" si="75"/>
        <v>#N/A</v>
      </c>
      <c r="H323" s="41" t="e">
        <f t="shared" ca="1" si="85"/>
        <v>#N/A</v>
      </c>
      <c r="I323" s="41" t="e">
        <f t="shared" ca="1" si="86"/>
        <v>#N/A</v>
      </c>
      <c r="J323" s="41" t="e">
        <f t="shared" ca="1" si="87"/>
        <v>#N/A</v>
      </c>
      <c r="K323" t="e">
        <f t="shared" ca="1" si="76"/>
        <v>#N/A</v>
      </c>
      <c r="L323" t="e">
        <f t="shared" ca="1" si="77"/>
        <v>#N/A</v>
      </c>
      <c r="M323" s="42" t="e">
        <f t="shared" ca="1" si="78"/>
        <v>#REF!</v>
      </c>
      <c r="N323" s="5" t="e">
        <f t="shared" ca="1" si="88"/>
        <v>#N/A</v>
      </c>
      <c r="O323" s="5" t="e">
        <f t="shared" ca="1" si="89"/>
        <v>#N/A</v>
      </c>
      <c r="P323" s="41" t="e">
        <f ca="1">IF(OR(ISNA(A323),C323="Backstitch"),NA(),AVERAGEIF($C$4:$C323,"&gt;0")/100)</f>
        <v>#N/A</v>
      </c>
      <c r="Q323" s="41" t="e">
        <f t="shared" ca="1" si="79"/>
        <v>#N/A</v>
      </c>
      <c r="R323" s="43" t="e">
        <f t="shared" ca="1" si="80"/>
        <v>#N/A</v>
      </c>
      <c r="S323" s="44" t="e">
        <f t="shared" ca="1" si="81"/>
        <v>#N/A</v>
      </c>
      <c r="T323" s="5" t="e">
        <f t="shared" ca="1" si="82"/>
        <v>#N/A</v>
      </c>
      <c r="U323" s="5" t="e">
        <f t="shared" ca="1" si="83"/>
        <v>#N/A</v>
      </c>
    </row>
    <row r="324" spans="1:21">
      <c r="A324" s="6" t="e">
        <f t="shared" ref="A324:A387" ca="1" si="91">IF(A323+1&lt;=last_stitching_log_date,A323+1,NA())</f>
        <v>#N/A</v>
      </c>
      <c r="B324" s="39" t="e">
        <f t="shared" ca="1" si="90"/>
        <v>#N/A</v>
      </c>
      <c r="C324">
        <f t="array" aca="1" ref="C324" ca="1">IFERROR(INDEX(stitches, MATCH( 1, ($A324=dates)*(last_project=projects),0)),0)</f>
        <v>0</v>
      </c>
      <c r="D324" s="5" t="e">
        <f t="shared" ca="1" si="84"/>
        <v>#REF!</v>
      </c>
      <c r="E324" s="5" t="e">
        <f t="shared" ref="E324:E387" ca="1" si="92">IF(C324="Backstitch",E323,IF(ISNA(D324),NA(),E323-C324))</f>
        <v>#REF!</v>
      </c>
      <c r="F324" s="40" t="e">
        <f t="array" aca="1" ref="F324" ca="1">INDEX(hours,MATCH(1,($A324=dates)*(last_project=projects),0),0)</f>
        <v>#N/A</v>
      </c>
      <c r="G324" s="21" t="e">
        <f t="shared" ref="G324:G387" ca="1" si="93">IF(AND(C324&lt;&gt;0,F324&lt;&gt;0),C324/(F324*1440),NA())</f>
        <v>#N/A</v>
      </c>
      <c r="H324" s="41" t="e">
        <f t="shared" ca="1" si="85"/>
        <v>#N/A</v>
      </c>
      <c r="I324" s="41" t="e">
        <f t="shared" ca="1" si="86"/>
        <v>#N/A</v>
      </c>
      <c r="J324" s="41" t="e">
        <f t="shared" ca="1" si="87"/>
        <v>#N/A</v>
      </c>
      <c r="K324" t="e">
        <f t="shared" ref="K324:K387" ca="1" si="94">IF(INDEX(projects,MATCH($A324,dates,0))=last_project,IF(ISNUMBER(INDEX(pages,MATCH($A324,dates,0))),INDEX(pages,MATCH($A324,dates,0)),0),0)</f>
        <v>#N/A</v>
      </c>
      <c r="L324" t="e">
        <f t="shared" ref="L324:L387" ca="1" si="95">L323+K324</f>
        <v>#N/A</v>
      </c>
      <c r="M324" s="42" t="e">
        <f t="shared" ref="M324:M387" ca="1" si="96">$M$3-L324</f>
        <v>#REF!</v>
      </c>
      <c r="N324" s="5" t="e">
        <f t="shared" ca="1" si="88"/>
        <v>#N/A</v>
      </c>
      <c r="O324" s="5" t="e">
        <f t="shared" ca="1" si="89"/>
        <v>#N/A</v>
      </c>
      <c r="P324" s="41" t="e">
        <f ca="1">IF(OR(ISNA(A324),C324="Backstitch"),NA(),AVERAGEIF($C$4:$C324,"&gt;0")/100)</f>
        <v>#N/A</v>
      </c>
      <c r="Q324" s="41" t="e">
        <f t="shared" ref="Q324:Q387" ca="1" si="97">IF(OR(ISNA(A324),C324="Backstitch"),NA(),$J324/P324)</f>
        <v>#N/A</v>
      </c>
      <c r="R324" s="43" t="e">
        <f t="shared" ref="R324:R387" ca="1" si="98">IF(OR(ISNA(A324),C324="Backstitch"),NA(),$A324+Q324)</f>
        <v>#N/A</v>
      </c>
      <c r="S324" s="44" t="e">
        <f t="shared" ref="S324:S387" ca="1" si="99">IF(OR(ISNA(A324),C324="Backstitch",S323=1),NA(),D324/project_total_stitches)</f>
        <v>#N/A</v>
      </c>
      <c r="T324" s="5" t="e">
        <f t="shared" ref="T324:T387" ca="1" si="100">IF(ISNA(A324),NA(),IF(OR(C324&gt;0,C324="Backstitch"),T323+1,0))</f>
        <v>#N/A</v>
      </c>
      <c r="U324" s="5" t="e">
        <f t="shared" ref="U324:U387" ca="1" si="101">IF(ISNA(A324),NA(),IF(C324=0,U323+1,0))</f>
        <v>#N/A</v>
      </c>
    </row>
    <row r="325" spans="1:21">
      <c r="A325" s="6" t="e">
        <f t="shared" ca="1" si="91"/>
        <v>#N/A</v>
      </c>
      <c r="B325" s="39" t="e">
        <f t="shared" ca="1" si="90"/>
        <v>#N/A</v>
      </c>
      <c r="C325">
        <f t="array" aca="1" ref="C325" ca="1">IFERROR(INDEX(stitches, MATCH( 1, ($A325=dates)*(last_project=projects),0)),0)</f>
        <v>0</v>
      </c>
      <c r="D325" s="5" t="e">
        <f t="shared" ref="D325:D388" ca="1" si="102">IF(OR(ISNA(A325),C325="Backstitch",D324=$E$3),NA(),D324+C325)</f>
        <v>#REF!</v>
      </c>
      <c r="E325" s="5" t="e">
        <f t="shared" ca="1" si="92"/>
        <v>#REF!</v>
      </c>
      <c r="F325" s="40" t="e">
        <f t="array" aca="1" ref="F325" ca="1">INDEX(hours,MATCH(1,($A325=dates)*(last_project=projects),0),0)</f>
        <v>#N/A</v>
      </c>
      <c r="G325" s="21" t="e">
        <f t="shared" ca="1" si="93"/>
        <v>#N/A</v>
      </c>
      <c r="H325" s="41" t="e">
        <f t="shared" ref="H325:H388" ca="1" si="103">IF(OR(ISNA(A325),C325="Backstitch",C325="Bead"),NA(),C325/100)</f>
        <v>#N/A</v>
      </c>
      <c r="I325" s="41" t="e">
        <f t="shared" ref="I325:I388" ca="1" si="104">IF(OR(ISNA(A325),C325="Backstitch"),NA(),I324+H325)</f>
        <v>#N/A</v>
      </c>
      <c r="J325" s="41" t="e">
        <f t="shared" ref="J325:J388" ca="1" si="105">IF(OR(ISNA(A325),C325="Backstitch"),NA(),J324-H325)</f>
        <v>#N/A</v>
      </c>
      <c r="K325" t="e">
        <f t="shared" ca="1" si="94"/>
        <v>#N/A</v>
      </c>
      <c r="L325" t="e">
        <f t="shared" ca="1" si="95"/>
        <v>#N/A</v>
      </c>
      <c r="M325" s="42" t="e">
        <f t="shared" ca="1" si="96"/>
        <v>#REF!</v>
      </c>
      <c r="N325" s="5" t="e">
        <f t="shared" ref="N325:N388" ca="1" si="106">IF(ISNA(A325),NA(),N324+1)</f>
        <v>#N/A</v>
      </c>
      <c r="O325" s="5" t="e">
        <f t="shared" ref="O325:O388" ca="1" si="107">IF(ISNA(A325),NA(),IF(OR(C325&gt;0,C325="Backstitch"),O324+1,O324))</f>
        <v>#N/A</v>
      </c>
      <c r="P325" s="41" t="e">
        <f ca="1">IF(OR(ISNA(A325),C325="Backstitch"),NA(),AVERAGEIF($C$4:$C325,"&gt;0")/100)</f>
        <v>#N/A</v>
      </c>
      <c r="Q325" s="41" t="e">
        <f t="shared" ca="1" si="97"/>
        <v>#N/A</v>
      </c>
      <c r="R325" s="43" t="e">
        <f t="shared" ca="1" si="98"/>
        <v>#N/A</v>
      </c>
      <c r="S325" s="44" t="e">
        <f t="shared" ca="1" si="99"/>
        <v>#N/A</v>
      </c>
      <c r="T325" s="5" t="e">
        <f t="shared" ca="1" si="100"/>
        <v>#N/A</v>
      </c>
      <c r="U325" s="5" t="e">
        <f t="shared" ca="1" si="101"/>
        <v>#N/A</v>
      </c>
    </row>
    <row r="326" spans="1:21">
      <c r="A326" s="6" t="e">
        <f t="shared" ca="1" si="91"/>
        <v>#N/A</v>
      </c>
      <c r="B326" s="39" t="e">
        <f t="shared" ca="1" si="90"/>
        <v>#N/A</v>
      </c>
      <c r="C326">
        <f t="array" aca="1" ref="C326" ca="1">IFERROR(INDEX(stitches, MATCH( 1, ($A326=dates)*(last_project=projects),0)),0)</f>
        <v>0</v>
      </c>
      <c r="D326" s="5" t="e">
        <f t="shared" ca="1" si="102"/>
        <v>#REF!</v>
      </c>
      <c r="E326" s="5" t="e">
        <f t="shared" ca="1" si="92"/>
        <v>#REF!</v>
      </c>
      <c r="F326" s="40" t="e">
        <f t="array" aca="1" ref="F326" ca="1">INDEX(hours,MATCH(1,($A326=dates)*(last_project=projects),0),0)</f>
        <v>#N/A</v>
      </c>
      <c r="G326" s="21" t="e">
        <f t="shared" ca="1" si="93"/>
        <v>#N/A</v>
      </c>
      <c r="H326" s="41" t="e">
        <f t="shared" ca="1" si="103"/>
        <v>#N/A</v>
      </c>
      <c r="I326" s="41" t="e">
        <f t="shared" ca="1" si="104"/>
        <v>#N/A</v>
      </c>
      <c r="J326" s="41" t="e">
        <f t="shared" ca="1" si="105"/>
        <v>#N/A</v>
      </c>
      <c r="K326" t="e">
        <f t="shared" ca="1" si="94"/>
        <v>#N/A</v>
      </c>
      <c r="L326" t="e">
        <f t="shared" ca="1" si="95"/>
        <v>#N/A</v>
      </c>
      <c r="M326" s="42" t="e">
        <f t="shared" ca="1" si="96"/>
        <v>#REF!</v>
      </c>
      <c r="N326" s="5" t="e">
        <f t="shared" ca="1" si="106"/>
        <v>#N/A</v>
      </c>
      <c r="O326" s="5" t="e">
        <f t="shared" ca="1" si="107"/>
        <v>#N/A</v>
      </c>
      <c r="P326" s="41" t="e">
        <f ca="1">IF(OR(ISNA(A326),C326="Backstitch"),NA(),AVERAGEIF($C$4:$C326,"&gt;0")/100)</f>
        <v>#N/A</v>
      </c>
      <c r="Q326" s="41" t="e">
        <f t="shared" ca="1" si="97"/>
        <v>#N/A</v>
      </c>
      <c r="R326" s="43" t="e">
        <f t="shared" ca="1" si="98"/>
        <v>#N/A</v>
      </c>
      <c r="S326" s="44" t="e">
        <f t="shared" ca="1" si="99"/>
        <v>#N/A</v>
      </c>
      <c r="T326" s="5" t="e">
        <f t="shared" ca="1" si="100"/>
        <v>#N/A</v>
      </c>
      <c r="U326" s="5" t="e">
        <f t="shared" ca="1" si="101"/>
        <v>#N/A</v>
      </c>
    </row>
    <row r="327" spans="1:21">
      <c r="A327" s="6" t="e">
        <f t="shared" ca="1" si="91"/>
        <v>#N/A</v>
      </c>
      <c r="B327" s="39" t="e">
        <f t="shared" ca="1" si="90"/>
        <v>#N/A</v>
      </c>
      <c r="C327">
        <f t="array" aca="1" ref="C327" ca="1">IFERROR(INDEX(stitches, MATCH( 1, ($A327=dates)*(last_project=projects),0)),0)</f>
        <v>0</v>
      </c>
      <c r="D327" s="5" t="e">
        <f t="shared" ca="1" si="102"/>
        <v>#REF!</v>
      </c>
      <c r="E327" s="5" t="e">
        <f t="shared" ca="1" si="92"/>
        <v>#REF!</v>
      </c>
      <c r="F327" s="40" t="e">
        <f t="array" aca="1" ref="F327" ca="1">INDEX(hours,MATCH(1,($A327=dates)*(last_project=projects),0),0)</f>
        <v>#N/A</v>
      </c>
      <c r="G327" s="21" t="e">
        <f t="shared" ca="1" si="93"/>
        <v>#N/A</v>
      </c>
      <c r="H327" s="41" t="e">
        <f t="shared" ca="1" si="103"/>
        <v>#N/A</v>
      </c>
      <c r="I327" s="41" t="e">
        <f t="shared" ca="1" si="104"/>
        <v>#N/A</v>
      </c>
      <c r="J327" s="41" t="e">
        <f t="shared" ca="1" si="105"/>
        <v>#N/A</v>
      </c>
      <c r="K327" t="e">
        <f t="shared" ca="1" si="94"/>
        <v>#N/A</v>
      </c>
      <c r="L327" t="e">
        <f t="shared" ca="1" si="95"/>
        <v>#N/A</v>
      </c>
      <c r="M327" s="42" t="e">
        <f t="shared" ca="1" si="96"/>
        <v>#REF!</v>
      </c>
      <c r="N327" s="5" t="e">
        <f t="shared" ca="1" si="106"/>
        <v>#N/A</v>
      </c>
      <c r="O327" s="5" t="e">
        <f t="shared" ca="1" si="107"/>
        <v>#N/A</v>
      </c>
      <c r="P327" s="41" t="e">
        <f ca="1">IF(OR(ISNA(A327),C327="Backstitch"),NA(),AVERAGEIF($C$4:$C327,"&gt;0")/100)</f>
        <v>#N/A</v>
      </c>
      <c r="Q327" s="41" t="e">
        <f t="shared" ca="1" si="97"/>
        <v>#N/A</v>
      </c>
      <c r="R327" s="43" t="e">
        <f t="shared" ca="1" si="98"/>
        <v>#N/A</v>
      </c>
      <c r="S327" s="44" t="e">
        <f t="shared" ca="1" si="99"/>
        <v>#N/A</v>
      </c>
      <c r="T327" s="5" t="e">
        <f t="shared" ca="1" si="100"/>
        <v>#N/A</v>
      </c>
      <c r="U327" s="5" t="e">
        <f t="shared" ca="1" si="101"/>
        <v>#N/A</v>
      </c>
    </row>
    <row r="328" spans="1:21">
      <c r="A328" s="6" t="e">
        <f t="shared" ca="1" si="91"/>
        <v>#N/A</v>
      </c>
      <c r="B328" s="39" t="e">
        <f t="shared" ca="1" si="90"/>
        <v>#N/A</v>
      </c>
      <c r="C328">
        <f t="array" aca="1" ref="C328" ca="1">IFERROR(INDEX(stitches, MATCH( 1, ($A328=dates)*(last_project=projects),0)),0)</f>
        <v>0</v>
      </c>
      <c r="D328" s="5" t="e">
        <f t="shared" ca="1" si="102"/>
        <v>#REF!</v>
      </c>
      <c r="E328" s="5" t="e">
        <f t="shared" ca="1" si="92"/>
        <v>#REF!</v>
      </c>
      <c r="F328" s="40" t="e">
        <f t="array" aca="1" ref="F328" ca="1">INDEX(hours,MATCH(1,($A328=dates)*(last_project=projects),0),0)</f>
        <v>#N/A</v>
      </c>
      <c r="G328" s="21" t="e">
        <f t="shared" ca="1" si="93"/>
        <v>#N/A</v>
      </c>
      <c r="H328" s="41" t="e">
        <f t="shared" ca="1" si="103"/>
        <v>#N/A</v>
      </c>
      <c r="I328" s="41" t="e">
        <f t="shared" ca="1" si="104"/>
        <v>#N/A</v>
      </c>
      <c r="J328" s="41" t="e">
        <f t="shared" ca="1" si="105"/>
        <v>#N/A</v>
      </c>
      <c r="K328" t="e">
        <f t="shared" ca="1" si="94"/>
        <v>#N/A</v>
      </c>
      <c r="L328" t="e">
        <f t="shared" ca="1" si="95"/>
        <v>#N/A</v>
      </c>
      <c r="M328" s="42" t="e">
        <f t="shared" ca="1" si="96"/>
        <v>#REF!</v>
      </c>
      <c r="N328" s="5" t="e">
        <f t="shared" ca="1" si="106"/>
        <v>#N/A</v>
      </c>
      <c r="O328" s="5" t="e">
        <f t="shared" ca="1" si="107"/>
        <v>#N/A</v>
      </c>
      <c r="P328" s="41" t="e">
        <f ca="1">IF(OR(ISNA(A328),C328="Backstitch"),NA(),AVERAGEIF($C$4:$C328,"&gt;0")/100)</f>
        <v>#N/A</v>
      </c>
      <c r="Q328" s="41" t="e">
        <f t="shared" ca="1" si="97"/>
        <v>#N/A</v>
      </c>
      <c r="R328" s="43" t="e">
        <f t="shared" ca="1" si="98"/>
        <v>#N/A</v>
      </c>
      <c r="S328" s="44" t="e">
        <f t="shared" ca="1" si="99"/>
        <v>#N/A</v>
      </c>
      <c r="T328" s="5" t="e">
        <f t="shared" ca="1" si="100"/>
        <v>#N/A</v>
      </c>
      <c r="U328" s="5" t="e">
        <f t="shared" ca="1" si="101"/>
        <v>#N/A</v>
      </c>
    </row>
    <row r="329" spans="1:21">
      <c r="A329" s="6" t="e">
        <f t="shared" ca="1" si="91"/>
        <v>#N/A</v>
      </c>
      <c r="B329" s="39" t="e">
        <f t="shared" ca="1" si="90"/>
        <v>#N/A</v>
      </c>
      <c r="C329">
        <f t="array" aca="1" ref="C329" ca="1">IFERROR(INDEX(stitches, MATCH( 1, ($A329=dates)*(last_project=projects),0)),0)</f>
        <v>0</v>
      </c>
      <c r="D329" s="5" t="e">
        <f t="shared" ca="1" si="102"/>
        <v>#REF!</v>
      </c>
      <c r="E329" s="5" t="e">
        <f t="shared" ca="1" si="92"/>
        <v>#REF!</v>
      </c>
      <c r="F329" s="40" t="e">
        <f t="array" aca="1" ref="F329" ca="1">INDEX(hours,MATCH(1,($A329=dates)*(last_project=projects),0),0)</f>
        <v>#N/A</v>
      </c>
      <c r="G329" s="21" t="e">
        <f t="shared" ca="1" si="93"/>
        <v>#N/A</v>
      </c>
      <c r="H329" s="41" t="e">
        <f t="shared" ca="1" si="103"/>
        <v>#N/A</v>
      </c>
      <c r="I329" s="41" t="e">
        <f t="shared" ca="1" si="104"/>
        <v>#N/A</v>
      </c>
      <c r="J329" s="41" t="e">
        <f t="shared" ca="1" si="105"/>
        <v>#N/A</v>
      </c>
      <c r="K329" t="e">
        <f t="shared" ca="1" si="94"/>
        <v>#N/A</v>
      </c>
      <c r="L329" t="e">
        <f t="shared" ca="1" si="95"/>
        <v>#N/A</v>
      </c>
      <c r="M329" s="42" t="e">
        <f t="shared" ca="1" si="96"/>
        <v>#REF!</v>
      </c>
      <c r="N329" s="5" t="e">
        <f t="shared" ca="1" si="106"/>
        <v>#N/A</v>
      </c>
      <c r="O329" s="5" t="e">
        <f t="shared" ca="1" si="107"/>
        <v>#N/A</v>
      </c>
      <c r="P329" s="41" t="e">
        <f ca="1">IF(OR(ISNA(A329),C329="Backstitch"),NA(),AVERAGEIF($C$4:$C329,"&gt;0")/100)</f>
        <v>#N/A</v>
      </c>
      <c r="Q329" s="41" t="e">
        <f t="shared" ca="1" si="97"/>
        <v>#N/A</v>
      </c>
      <c r="R329" s="43" t="e">
        <f t="shared" ca="1" si="98"/>
        <v>#N/A</v>
      </c>
      <c r="S329" s="44" t="e">
        <f t="shared" ca="1" si="99"/>
        <v>#N/A</v>
      </c>
      <c r="T329" s="5" t="e">
        <f t="shared" ca="1" si="100"/>
        <v>#N/A</v>
      </c>
      <c r="U329" s="5" t="e">
        <f t="shared" ca="1" si="101"/>
        <v>#N/A</v>
      </c>
    </row>
    <row r="330" spans="1:21">
      <c r="A330" s="6" t="e">
        <f t="shared" ca="1" si="91"/>
        <v>#N/A</v>
      </c>
      <c r="B330" s="39" t="e">
        <f t="shared" ca="1" si="90"/>
        <v>#N/A</v>
      </c>
      <c r="C330">
        <f t="array" aca="1" ref="C330" ca="1">IFERROR(INDEX(stitches, MATCH( 1, ($A330=dates)*(last_project=projects),0)),0)</f>
        <v>0</v>
      </c>
      <c r="D330" s="5" t="e">
        <f t="shared" ca="1" si="102"/>
        <v>#REF!</v>
      </c>
      <c r="E330" s="5" t="e">
        <f t="shared" ca="1" si="92"/>
        <v>#REF!</v>
      </c>
      <c r="F330" s="40" t="e">
        <f t="array" aca="1" ref="F330" ca="1">INDEX(hours,MATCH(1,($A330=dates)*(last_project=projects),0),0)</f>
        <v>#N/A</v>
      </c>
      <c r="G330" s="21" t="e">
        <f t="shared" ca="1" si="93"/>
        <v>#N/A</v>
      </c>
      <c r="H330" s="41" t="e">
        <f t="shared" ca="1" si="103"/>
        <v>#N/A</v>
      </c>
      <c r="I330" s="41" t="e">
        <f t="shared" ca="1" si="104"/>
        <v>#N/A</v>
      </c>
      <c r="J330" s="41" t="e">
        <f t="shared" ca="1" si="105"/>
        <v>#N/A</v>
      </c>
      <c r="K330" t="e">
        <f t="shared" ca="1" si="94"/>
        <v>#N/A</v>
      </c>
      <c r="L330" t="e">
        <f t="shared" ca="1" si="95"/>
        <v>#N/A</v>
      </c>
      <c r="M330" s="42" t="e">
        <f t="shared" ca="1" si="96"/>
        <v>#REF!</v>
      </c>
      <c r="N330" s="5" t="e">
        <f t="shared" ca="1" si="106"/>
        <v>#N/A</v>
      </c>
      <c r="O330" s="5" t="e">
        <f t="shared" ca="1" si="107"/>
        <v>#N/A</v>
      </c>
      <c r="P330" s="41" t="e">
        <f ca="1">IF(OR(ISNA(A330),C330="Backstitch"),NA(),AVERAGEIF($C$4:$C330,"&gt;0")/100)</f>
        <v>#N/A</v>
      </c>
      <c r="Q330" s="41" t="e">
        <f t="shared" ca="1" si="97"/>
        <v>#N/A</v>
      </c>
      <c r="R330" s="43" t="e">
        <f t="shared" ca="1" si="98"/>
        <v>#N/A</v>
      </c>
      <c r="S330" s="44" t="e">
        <f t="shared" ca="1" si="99"/>
        <v>#N/A</v>
      </c>
      <c r="T330" s="5" t="e">
        <f t="shared" ca="1" si="100"/>
        <v>#N/A</v>
      </c>
      <c r="U330" s="5" t="e">
        <f t="shared" ca="1" si="101"/>
        <v>#N/A</v>
      </c>
    </row>
    <row r="331" spans="1:21">
      <c r="A331" s="6" t="e">
        <f t="shared" ca="1" si="91"/>
        <v>#N/A</v>
      </c>
      <c r="B331" s="39" t="e">
        <f t="shared" ca="1" si="90"/>
        <v>#N/A</v>
      </c>
      <c r="C331">
        <f t="array" aca="1" ref="C331" ca="1">IFERROR(INDEX(stitches, MATCH( 1, ($A331=dates)*(last_project=projects),0)),0)</f>
        <v>0</v>
      </c>
      <c r="D331" s="5" t="e">
        <f t="shared" ca="1" si="102"/>
        <v>#REF!</v>
      </c>
      <c r="E331" s="5" t="e">
        <f t="shared" ca="1" si="92"/>
        <v>#REF!</v>
      </c>
      <c r="F331" s="40" t="e">
        <f t="array" aca="1" ref="F331" ca="1">INDEX(hours,MATCH(1,($A331=dates)*(last_project=projects),0),0)</f>
        <v>#N/A</v>
      </c>
      <c r="G331" s="21" t="e">
        <f t="shared" ca="1" si="93"/>
        <v>#N/A</v>
      </c>
      <c r="H331" s="41" t="e">
        <f t="shared" ca="1" si="103"/>
        <v>#N/A</v>
      </c>
      <c r="I331" s="41" t="e">
        <f t="shared" ca="1" si="104"/>
        <v>#N/A</v>
      </c>
      <c r="J331" s="41" t="e">
        <f t="shared" ca="1" si="105"/>
        <v>#N/A</v>
      </c>
      <c r="K331" t="e">
        <f t="shared" ca="1" si="94"/>
        <v>#N/A</v>
      </c>
      <c r="L331" t="e">
        <f t="shared" ca="1" si="95"/>
        <v>#N/A</v>
      </c>
      <c r="M331" s="42" t="e">
        <f t="shared" ca="1" si="96"/>
        <v>#REF!</v>
      </c>
      <c r="N331" s="5" t="e">
        <f t="shared" ca="1" si="106"/>
        <v>#N/A</v>
      </c>
      <c r="O331" s="5" t="e">
        <f t="shared" ca="1" si="107"/>
        <v>#N/A</v>
      </c>
      <c r="P331" s="41" t="e">
        <f ca="1">IF(OR(ISNA(A331),C331="Backstitch"),NA(),AVERAGEIF($C$4:$C331,"&gt;0")/100)</f>
        <v>#N/A</v>
      </c>
      <c r="Q331" s="41" t="e">
        <f t="shared" ca="1" si="97"/>
        <v>#N/A</v>
      </c>
      <c r="R331" s="43" t="e">
        <f t="shared" ca="1" si="98"/>
        <v>#N/A</v>
      </c>
      <c r="S331" s="44" t="e">
        <f t="shared" ca="1" si="99"/>
        <v>#N/A</v>
      </c>
      <c r="T331" s="5" t="e">
        <f t="shared" ca="1" si="100"/>
        <v>#N/A</v>
      </c>
      <c r="U331" s="5" t="e">
        <f t="shared" ca="1" si="101"/>
        <v>#N/A</v>
      </c>
    </row>
    <row r="332" spans="1:21">
      <c r="A332" s="6" t="e">
        <f t="shared" ca="1" si="91"/>
        <v>#N/A</v>
      </c>
      <c r="B332" s="39" t="e">
        <f t="shared" ca="1" si="90"/>
        <v>#N/A</v>
      </c>
      <c r="C332">
        <f t="array" aca="1" ref="C332" ca="1">IFERROR(INDEX(stitches, MATCH( 1, ($A332=dates)*(last_project=projects),0)),0)</f>
        <v>0</v>
      </c>
      <c r="D332" s="5" t="e">
        <f t="shared" ca="1" si="102"/>
        <v>#REF!</v>
      </c>
      <c r="E332" s="5" t="e">
        <f t="shared" ca="1" si="92"/>
        <v>#REF!</v>
      </c>
      <c r="F332" s="40" t="e">
        <f t="array" aca="1" ref="F332" ca="1">INDEX(hours,MATCH(1,($A332=dates)*(last_project=projects),0),0)</f>
        <v>#N/A</v>
      </c>
      <c r="G332" s="21" t="e">
        <f t="shared" ca="1" si="93"/>
        <v>#N/A</v>
      </c>
      <c r="H332" s="41" t="e">
        <f t="shared" ca="1" si="103"/>
        <v>#N/A</v>
      </c>
      <c r="I332" s="41" t="e">
        <f t="shared" ca="1" si="104"/>
        <v>#N/A</v>
      </c>
      <c r="J332" s="41" t="e">
        <f t="shared" ca="1" si="105"/>
        <v>#N/A</v>
      </c>
      <c r="K332" t="e">
        <f t="shared" ca="1" si="94"/>
        <v>#N/A</v>
      </c>
      <c r="L332" t="e">
        <f t="shared" ca="1" si="95"/>
        <v>#N/A</v>
      </c>
      <c r="M332" s="42" t="e">
        <f t="shared" ca="1" si="96"/>
        <v>#REF!</v>
      </c>
      <c r="N332" s="5" t="e">
        <f t="shared" ca="1" si="106"/>
        <v>#N/A</v>
      </c>
      <c r="O332" s="5" t="e">
        <f t="shared" ca="1" si="107"/>
        <v>#N/A</v>
      </c>
      <c r="P332" s="41" t="e">
        <f ca="1">IF(OR(ISNA(A332),C332="Backstitch"),NA(),AVERAGEIF($C$4:$C332,"&gt;0")/100)</f>
        <v>#N/A</v>
      </c>
      <c r="Q332" s="41" t="e">
        <f t="shared" ca="1" si="97"/>
        <v>#N/A</v>
      </c>
      <c r="R332" s="43" t="e">
        <f t="shared" ca="1" si="98"/>
        <v>#N/A</v>
      </c>
      <c r="S332" s="44" t="e">
        <f t="shared" ca="1" si="99"/>
        <v>#N/A</v>
      </c>
      <c r="T332" s="5" t="e">
        <f t="shared" ca="1" si="100"/>
        <v>#N/A</v>
      </c>
      <c r="U332" s="5" t="e">
        <f t="shared" ca="1" si="101"/>
        <v>#N/A</v>
      </c>
    </row>
    <row r="333" spans="1:21">
      <c r="A333" s="6" t="e">
        <f t="shared" ca="1" si="91"/>
        <v>#N/A</v>
      </c>
      <c r="B333" s="39" t="e">
        <f t="shared" ca="1" si="90"/>
        <v>#N/A</v>
      </c>
      <c r="C333">
        <f t="array" aca="1" ref="C333" ca="1">IFERROR(INDEX(stitches, MATCH( 1, ($A333=dates)*(last_project=projects),0)),0)</f>
        <v>0</v>
      </c>
      <c r="D333" s="5" t="e">
        <f t="shared" ca="1" si="102"/>
        <v>#REF!</v>
      </c>
      <c r="E333" s="5" t="e">
        <f t="shared" ca="1" si="92"/>
        <v>#REF!</v>
      </c>
      <c r="F333" s="40" t="e">
        <f t="array" aca="1" ref="F333" ca="1">INDEX(hours,MATCH(1,($A333=dates)*(last_project=projects),0),0)</f>
        <v>#N/A</v>
      </c>
      <c r="G333" s="21" t="e">
        <f t="shared" ca="1" si="93"/>
        <v>#N/A</v>
      </c>
      <c r="H333" s="41" t="e">
        <f t="shared" ca="1" si="103"/>
        <v>#N/A</v>
      </c>
      <c r="I333" s="41" t="e">
        <f t="shared" ca="1" si="104"/>
        <v>#N/A</v>
      </c>
      <c r="J333" s="41" t="e">
        <f t="shared" ca="1" si="105"/>
        <v>#N/A</v>
      </c>
      <c r="K333" t="e">
        <f t="shared" ca="1" si="94"/>
        <v>#N/A</v>
      </c>
      <c r="L333" t="e">
        <f t="shared" ca="1" si="95"/>
        <v>#N/A</v>
      </c>
      <c r="M333" s="42" t="e">
        <f t="shared" ca="1" si="96"/>
        <v>#REF!</v>
      </c>
      <c r="N333" s="5" t="e">
        <f t="shared" ca="1" si="106"/>
        <v>#N/A</v>
      </c>
      <c r="O333" s="5" t="e">
        <f t="shared" ca="1" si="107"/>
        <v>#N/A</v>
      </c>
      <c r="P333" s="41" t="e">
        <f ca="1">IF(OR(ISNA(A333),C333="Backstitch"),NA(),AVERAGEIF($C$4:$C333,"&gt;0")/100)</f>
        <v>#N/A</v>
      </c>
      <c r="Q333" s="41" t="e">
        <f t="shared" ca="1" si="97"/>
        <v>#N/A</v>
      </c>
      <c r="R333" s="43" t="e">
        <f t="shared" ca="1" si="98"/>
        <v>#N/A</v>
      </c>
      <c r="S333" s="44" t="e">
        <f t="shared" ca="1" si="99"/>
        <v>#N/A</v>
      </c>
      <c r="T333" s="5" t="e">
        <f t="shared" ca="1" si="100"/>
        <v>#N/A</v>
      </c>
      <c r="U333" s="5" t="e">
        <f t="shared" ca="1" si="101"/>
        <v>#N/A</v>
      </c>
    </row>
    <row r="334" spans="1:21">
      <c r="A334" s="6" t="e">
        <f t="shared" ca="1" si="91"/>
        <v>#N/A</v>
      </c>
      <c r="B334" s="39" t="e">
        <f t="shared" ca="1" si="90"/>
        <v>#N/A</v>
      </c>
      <c r="C334">
        <f t="array" aca="1" ref="C334" ca="1">IFERROR(INDEX(stitches, MATCH( 1, ($A334=dates)*(last_project=projects),0)),0)</f>
        <v>0</v>
      </c>
      <c r="D334" s="5" t="e">
        <f t="shared" ca="1" si="102"/>
        <v>#REF!</v>
      </c>
      <c r="E334" s="5" t="e">
        <f t="shared" ca="1" si="92"/>
        <v>#REF!</v>
      </c>
      <c r="F334" s="40" t="e">
        <f t="array" aca="1" ref="F334" ca="1">INDEX(hours,MATCH(1,($A334=dates)*(last_project=projects),0),0)</f>
        <v>#N/A</v>
      </c>
      <c r="G334" s="21" t="e">
        <f t="shared" ca="1" si="93"/>
        <v>#N/A</v>
      </c>
      <c r="H334" s="41" t="e">
        <f t="shared" ca="1" si="103"/>
        <v>#N/A</v>
      </c>
      <c r="I334" s="41" t="e">
        <f t="shared" ca="1" si="104"/>
        <v>#N/A</v>
      </c>
      <c r="J334" s="41" t="e">
        <f t="shared" ca="1" si="105"/>
        <v>#N/A</v>
      </c>
      <c r="K334" t="e">
        <f t="shared" ca="1" si="94"/>
        <v>#N/A</v>
      </c>
      <c r="L334" t="e">
        <f t="shared" ca="1" si="95"/>
        <v>#N/A</v>
      </c>
      <c r="M334" s="42" t="e">
        <f t="shared" ca="1" si="96"/>
        <v>#REF!</v>
      </c>
      <c r="N334" s="5" t="e">
        <f t="shared" ca="1" si="106"/>
        <v>#N/A</v>
      </c>
      <c r="O334" s="5" t="e">
        <f t="shared" ca="1" si="107"/>
        <v>#N/A</v>
      </c>
      <c r="P334" s="41" t="e">
        <f ca="1">IF(OR(ISNA(A334),C334="Backstitch"),NA(),AVERAGEIF($C$4:$C334,"&gt;0")/100)</f>
        <v>#N/A</v>
      </c>
      <c r="Q334" s="41" t="e">
        <f t="shared" ca="1" si="97"/>
        <v>#N/A</v>
      </c>
      <c r="R334" s="43" t="e">
        <f t="shared" ca="1" si="98"/>
        <v>#N/A</v>
      </c>
      <c r="S334" s="44" t="e">
        <f t="shared" ca="1" si="99"/>
        <v>#N/A</v>
      </c>
      <c r="T334" s="5" t="e">
        <f t="shared" ca="1" si="100"/>
        <v>#N/A</v>
      </c>
      <c r="U334" s="5" t="e">
        <f t="shared" ca="1" si="101"/>
        <v>#N/A</v>
      </c>
    </row>
    <row r="335" spans="1:21">
      <c r="A335" s="6" t="e">
        <f t="shared" ca="1" si="91"/>
        <v>#N/A</v>
      </c>
      <c r="B335" s="39" t="e">
        <f t="shared" ca="1" si="90"/>
        <v>#N/A</v>
      </c>
      <c r="C335">
        <f t="array" aca="1" ref="C335" ca="1">IFERROR(INDEX(stitches, MATCH( 1, ($A335=dates)*(last_project=projects),0)),0)</f>
        <v>0</v>
      </c>
      <c r="D335" s="5" t="e">
        <f t="shared" ca="1" si="102"/>
        <v>#REF!</v>
      </c>
      <c r="E335" s="5" t="e">
        <f t="shared" ca="1" si="92"/>
        <v>#REF!</v>
      </c>
      <c r="F335" s="40" t="e">
        <f t="array" aca="1" ref="F335" ca="1">INDEX(hours,MATCH(1,($A335=dates)*(last_project=projects),0),0)</f>
        <v>#N/A</v>
      </c>
      <c r="G335" s="21" t="e">
        <f t="shared" ca="1" si="93"/>
        <v>#N/A</v>
      </c>
      <c r="H335" s="41" t="e">
        <f t="shared" ca="1" si="103"/>
        <v>#N/A</v>
      </c>
      <c r="I335" s="41" t="e">
        <f t="shared" ca="1" si="104"/>
        <v>#N/A</v>
      </c>
      <c r="J335" s="41" t="e">
        <f t="shared" ca="1" si="105"/>
        <v>#N/A</v>
      </c>
      <c r="K335" t="e">
        <f t="shared" ca="1" si="94"/>
        <v>#N/A</v>
      </c>
      <c r="L335" t="e">
        <f t="shared" ca="1" si="95"/>
        <v>#N/A</v>
      </c>
      <c r="M335" s="42" t="e">
        <f t="shared" ca="1" si="96"/>
        <v>#REF!</v>
      </c>
      <c r="N335" s="5" t="e">
        <f t="shared" ca="1" si="106"/>
        <v>#N/A</v>
      </c>
      <c r="O335" s="5" t="e">
        <f t="shared" ca="1" si="107"/>
        <v>#N/A</v>
      </c>
      <c r="P335" s="41" t="e">
        <f ca="1">IF(OR(ISNA(A335),C335="Backstitch"),NA(),AVERAGEIF($C$4:$C335,"&gt;0")/100)</f>
        <v>#N/A</v>
      </c>
      <c r="Q335" s="41" t="e">
        <f t="shared" ca="1" si="97"/>
        <v>#N/A</v>
      </c>
      <c r="R335" s="43" t="e">
        <f t="shared" ca="1" si="98"/>
        <v>#N/A</v>
      </c>
      <c r="S335" s="44" t="e">
        <f t="shared" ca="1" si="99"/>
        <v>#N/A</v>
      </c>
      <c r="T335" s="5" t="e">
        <f t="shared" ca="1" si="100"/>
        <v>#N/A</v>
      </c>
      <c r="U335" s="5" t="e">
        <f t="shared" ca="1" si="101"/>
        <v>#N/A</v>
      </c>
    </row>
    <row r="336" spans="1:21">
      <c r="A336" s="6" t="e">
        <f t="shared" ca="1" si="91"/>
        <v>#N/A</v>
      </c>
      <c r="B336" s="39" t="e">
        <f t="shared" ca="1" si="90"/>
        <v>#N/A</v>
      </c>
      <c r="C336">
        <f t="array" aca="1" ref="C336" ca="1">IFERROR(INDEX(stitches, MATCH( 1, ($A336=dates)*(last_project=projects),0)),0)</f>
        <v>0</v>
      </c>
      <c r="D336" s="5" t="e">
        <f t="shared" ca="1" si="102"/>
        <v>#REF!</v>
      </c>
      <c r="E336" s="5" t="e">
        <f t="shared" ca="1" si="92"/>
        <v>#REF!</v>
      </c>
      <c r="F336" s="40" t="e">
        <f t="array" aca="1" ref="F336" ca="1">INDEX(hours,MATCH(1,($A336=dates)*(last_project=projects),0),0)</f>
        <v>#N/A</v>
      </c>
      <c r="G336" s="21" t="e">
        <f t="shared" ca="1" si="93"/>
        <v>#N/A</v>
      </c>
      <c r="H336" s="41" t="e">
        <f t="shared" ca="1" si="103"/>
        <v>#N/A</v>
      </c>
      <c r="I336" s="41" t="e">
        <f t="shared" ca="1" si="104"/>
        <v>#N/A</v>
      </c>
      <c r="J336" s="41" t="e">
        <f t="shared" ca="1" si="105"/>
        <v>#N/A</v>
      </c>
      <c r="K336" t="e">
        <f t="shared" ca="1" si="94"/>
        <v>#N/A</v>
      </c>
      <c r="L336" t="e">
        <f t="shared" ca="1" si="95"/>
        <v>#N/A</v>
      </c>
      <c r="M336" s="42" t="e">
        <f t="shared" ca="1" si="96"/>
        <v>#REF!</v>
      </c>
      <c r="N336" s="5" t="e">
        <f t="shared" ca="1" si="106"/>
        <v>#N/A</v>
      </c>
      <c r="O336" s="5" t="e">
        <f t="shared" ca="1" si="107"/>
        <v>#N/A</v>
      </c>
      <c r="P336" s="41" t="e">
        <f ca="1">IF(OR(ISNA(A336),C336="Backstitch"),NA(),AVERAGEIF($C$4:$C336,"&gt;0")/100)</f>
        <v>#N/A</v>
      </c>
      <c r="Q336" s="41" t="e">
        <f t="shared" ca="1" si="97"/>
        <v>#N/A</v>
      </c>
      <c r="R336" s="43" t="e">
        <f t="shared" ca="1" si="98"/>
        <v>#N/A</v>
      </c>
      <c r="S336" s="44" t="e">
        <f t="shared" ca="1" si="99"/>
        <v>#N/A</v>
      </c>
      <c r="T336" s="5" t="e">
        <f t="shared" ca="1" si="100"/>
        <v>#N/A</v>
      </c>
      <c r="U336" s="5" t="e">
        <f t="shared" ca="1" si="101"/>
        <v>#N/A</v>
      </c>
    </row>
    <row r="337" spans="1:21">
      <c r="A337" s="6" t="e">
        <f t="shared" ca="1" si="91"/>
        <v>#N/A</v>
      </c>
      <c r="B337" s="39" t="e">
        <f t="shared" ca="1" si="90"/>
        <v>#N/A</v>
      </c>
      <c r="C337">
        <f t="array" aca="1" ref="C337" ca="1">IFERROR(INDEX(stitches, MATCH( 1, ($A337=dates)*(last_project=projects),0)),0)</f>
        <v>0</v>
      </c>
      <c r="D337" s="5" t="e">
        <f t="shared" ca="1" si="102"/>
        <v>#REF!</v>
      </c>
      <c r="E337" s="5" t="e">
        <f t="shared" ca="1" si="92"/>
        <v>#REF!</v>
      </c>
      <c r="F337" s="40" t="e">
        <f t="array" aca="1" ref="F337" ca="1">INDEX(hours,MATCH(1,($A337=dates)*(last_project=projects),0),0)</f>
        <v>#N/A</v>
      </c>
      <c r="G337" s="21" t="e">
        <f t="shared" ca="1" si="93"/>
        <v>#N/A</v>
      </c>
      <c r="H337" s="41" t="e">
        <f t="shared" ca="1" si="103"/>
        <v>#N/A</v>
      </c>
      <c r="I337" s="41" t="e">
        <f t="shared" ca="1" si="104"/>
        <v>#N/A</v>
      </c>
      <c r="J337" s="41" t="e">
        <f t="shared" ca="1" si="105"/>
        <v>#N/A</v>
      </c>
      <c r="K337" t="e">
        <f t="shared" ca="1" si="94"/>
        <v>#N/A</v>
      </c>
      <c r="L337" t="e">
        <f t="shared" ca="1" si="95"/>
        <v>#N/A</v>
      </c>
      <c r="M337" s="42" t="e">
        <f t="shared" ca="1" si="96"/>
        <v>#REF!</v>
      </c>
      <c r="N337" s="5" t="e">
        <f t="shared" ca="1" si="106"/>
        <v>#N/A</v>
      </c>
      <c r="O337" s="5" t="e">
        <f t="shared" ca="1" si="107"/>
        <v>#N/A</v>
      </c>
      <c r="P337" s="41" t="e">
        <f ca="1">IF(OR(ISNA(A337),C337="Backstitch"),NA(),AVERAGEIF($C$4:$C337,"&gt;0")/100)</f>
        <v>#N/A</v>
      </c>
      <c r="Q337" s="41" t="e">
        <f t="shared" ca="1" si="97"/>
        <v>#N/A</v>
      </c>
      <c r="R337" s="43" t="e">
        <f t="shared" ca="1" si="98"/>
        <v>#N/A</v>
      </c>
      <c r="S337" s="44" t="e">
        <f t="shared" ca="1" si="99"/>
        <v>#N/A</v>
      </c>
      <c r="T337" s="5" t="e">
        <f t="shared" ca="1" si="100"/>
        <v>#N/A</v>
      </c>
      <c r="U337" s="5" t="e">
        <f t="shared" ca="1" si="101"/>
        <v>#N/A</v>
      </c>
    </row>
    <row r="338" spans="1:21">
      <c r="A338" s="6" t="e">
        <f t="shared" ca="1" si="91"/>
        <v>#N/A</v>
      </c>
      <c r="B338" s="39" t="e">
        <f t="shared" ca="1" si="90"/>
        <v>#N/A</v>
      </c>
      <c r="C338">
        <f t="array" aca="1" ref="C338" ca="1">IFERROR(INDEX(stitches, MATCH( 1, ($A338=dates)*(last_project=projects),0)),0)</f>
        <v>0</v>
      </c>
      <c r="D338" s="5" t="e">
        <f t="shared" ca="1" si="102"/>
        <v>#REF!</v>
      </c>
      <c r="E338" s="5" t="e">
        <f t="shared" ca="1" si="92"/>
        <v>#REF!</v>
      </c>
      <c r="F338" s="40" t="e">
        <f t="array" aca="1" ref="F338" ca="1">INDEX(hours,MATCH(1,($A338=dates)*(last_project=projects),0),0)</f>
        <v>#N/A</v>
      </c>
      <c r="G338" s="21" t="e">
        <f t="shared" ca="1" si="93"/>
        <v>#N/A</v>
      </c>
      <c r="H338" s="41" t="e">
        <f t="shared" ca="1" si="103"/>
        <v>#N/A</v>
      </c>
      <c r="I338" s="41" t="e">
        <f t="shared" ca="1" si="104"/>
        <v>#N/A</v>
      </c>
      <c r="J338" s="41" t="e">
        <f t="shared" ca="1" si="105"/>
        <v>#N/A</v>
      </c>
      <c r="K338" t="e">
        <f t="shared" ca="1" si="94"/>
        <v>#N/A</v>
      </c>
      <c r="L338" t="e">
        <f t="shared" ca="1" si="95"/>
        <v>#N/A</v>
      </c>
      <c r="M338" s="42" t="e">
        <f t="shared" ca="1" si="96"/>
        <v>#REF!</v>
      </c>
      <c r="N338" s="5" t="e">
        <f t="shared" ca="1" si="106"/>
        <v>#N/A</v>
      </c>
      <c r="O338" s="5" t="e">
        <f t="shared" ca="1" si="107"/>
        <v>#N/A</v>
      </c>
      <c r="P338" s="41" t="e">
        <f ca="1">IF(OR(ISNA(A338),C338="Backstitch"),NA(),AVERAGEIF($C$4:$C338,"&gt;0")/100)</f>
        <v>#N/A</v>
      </c>
      <c r="Q338" s="41" t="e">
        <f t="shared" ca="1" si="97"/>
        <v>#N/A</v>
      </c>
      <c r="R338" s="43" t="e">
        <f t="shared" ca="1" si="98"/>
        <v>#N/A</v>
      </c>
      <c r="S338" s="44" t="e">
        <f t="shared" ca="1" si="99"/>
        <v>#N/A</v>
      </c>
      <c r="T338" s="5" t="e">
        <f t="shared" ca="1" si="100"/>
        <v>#N/A</v>
      </c>
      <c r="U338" s="5" t="e">
        <f t="shared" ca="1" si="101"/>
        <v>#N/A</v>
      </c>
    </row>
    <row r="339" spans="1:21">
      <c r="A339" s="6" t="e">
        <f t="shared" ca="1" si="91"/>
        <v>#N/A</v>
      </c>
      <c r="B339" s="39" t="e">
        <f t="shared" ca="1" si="90"/>
        <v>#N/A</v>
      </c>
      <c r="C339">
        <f t="array" aca="1" ref="C339" ca="1">IFERROR(INDEX(stitches, MATCH( 1, ($A339=dates)*(last_project=projects),0)),0)</f>
        <v>0</v>
      </c>
      <c r="D339" s="5" t="e">
        <f t="shared" ca="1" si="102"/>
        <v>#REF!</v>
      </c>
      <c r="E339" s="5" t="e">
        <f t="shared" ca="1" si="92"/>
        <v>#REF!</v>
      </c>
      <c r="F339" s="40" t="e">
        <f t="array" aca="1" ref="F339" ca="1">INDEX(hours,MATCH(1,($A339=dates)*(last_project=projects),0),0)</f>
        <v>#N/A</v>
      </c>
      <c r="G339" s="21" t="e">
        <f t="shared" ca="1" si="93"/>
        <v>#N/A</v>
      </c>
      <c r="H339" s="41" t="e">
        <f t="shared" ca="1" si="103"/>
        <v>#N/A</v>
      </c>
      <c r="I339" s="41" t="e">
        <f t="shared" ca="1" si="104"/>
        <v>#N/A</v>
      </c>
      <c r="J339" s="41" t="e">
        <f t="shared" ca="1" si="105"/>
        <v>#N/A</v>
      </c>
      <c r="K339" t="e">
        <f t="shared" ca="1" si="94"/>
        <v>#N/A</v>
      </c>
      <c r="L339" t="e">
        <f t="shared" ca="1" si="95"/>
        <v>#N/A</v>
      </c>
      <c r="M339" s="42" t="e">
        <f t="shared" ca="1" si="96"/>
        <v>#REF!</v>
      </c>
      <c r="N339" s="5" t="e">
        <f t="shared" ca="1" si="106"/>
        <v>#N/A</v>
      </c>
      <c r="O339" s="5" t="e">
        <f t="shared" ca="1" si="107"/>
        <v>#N/A</v>
      </c>
      <c r="P339" s="41" t="e">
        <f ca="1">IF(OR(ISNA(A339),C339="Backstitch"),NA(),AVERAGEIF($C$4:$C339,"&gt;0")/100)</f>
        <v>#N/A</v>
      </c>
      <c r="Q339" s="41" t="e">
        <f t="shared" ca="1" si="97"/>
        <v>#N/A</v>
      </c>
      <c r="R339" s="43" t="e">
        <f t="shared" ca="1" si="98"/>
        <v>#N/A</v>
      </c>
      <c r="S339" s="44" t="e">
        <f t="shared" ca="1" si="99"/>
        <v>#N/A</v>
      </c>
      <c r="T339" s="5" t="e">
        <f t="shared" ca="1" si="100"/>
        <v>#N/A</v>
      </c>
      <c r="U339" s="5" t="e">
        <f t="shared" ca="1" si="101"/>
        <v>#N/A</v>
      </c>
    </row>
    <row r="340" spans="1:21">
      <c r="A340" s="6" t="e">
        <f t="shared" ca="1" si="91"/>
        <v>#N/A</v>
      </c>
      <c r="B340" s="39" t="e">
        <f t="shared" ca="1" si="90"/>
        <v>#N/A</v>
      </c>
      <c r="C340">
        <f t="array" aca="1" ref="C340" ca="1">IFERROR(INDEX(stitches, MATCH( 1, ($A340=dates)*(last_project=projects),0)),0)</f>
        <v>0</v>
      </c>
      <c r="D340" s="5" t="e">
        <f t="shared" ca="1" si="102"/>
        <v>#REF!</v>
      </c>
      <c r="E340" s="5" t="e">
        <f t="shared" ca="1" si="92"/>
        <v>#REF!</v>
      </c>
      <c r="F340" s="40" t="e">
        <f t="array" aca="1" ref="F340" ca="1">INDEX(hours,MATCH(1,($A340=dates)*(last_project=projects),0),0)</f>
        <v>#N/A</v>
      </c>
      <c r="G340" s="21" t="e">
        <f t="shared" ca="1" si="93"/>
        <v>#N/A</v>
      </c>
      <c r="H340" s="41" t="e">
        <f t="shared" ca="1" si="103"/>
        <v>#N/A</v>
      </c>
      <c r="I340" s="41" t="e">
        <f t="shared" ca="1" si="104"/>
        <v>#N/A</v>
      </c>
      <c r="J340" s="41" t="e">
        <f t="shared" ca="1" si="105"/>
        <v>#N/A</v>
      </c>
      <c r="K340" t="e">
        <f t="shared" ca="1" si="94"/>
        <v>#N/A</v>
      </c>
      <c r="L340" t="e">
        <f t="shared" ca="1" si="95"/>
        <v>#N/A</v>
      </c>
      <c r="M340" s="42" t="e">
        <f t="shared" ca="1" si="96"/>
        <v>#REF!</v>
      </c>
      <c r="N340" s="5" t="e">
        <f t="shared" ca="1" si="106"/>
        <v>#N/A</v>
      </c>
      <c r="O340" s="5" t="e">
        <f t="shared" ca="1" si="107"/>
        <v>#N/A</v>
      </c>
      <c r="P340" s="41" t="e">
        <f ca="1">IF(OR(ISNA(A340),C340="Backstitch"),NA(),AVERAGEIF($C$4:$C340,"&gt;0")/100)</f>
        <v>#N/A</v>
      </c>
      <c r="Q340" s="41" t="e">
        <f t="shared" ca="1" si="97"/>
        <v>#N/A</v>
      </c>
      <c r="R340" s="43" t="e">
        <f t="shared" ca="1" si="98"/>
        <v>#N/A</v>
      </c>
      <c r="S340" s="44" t="e">
        <f t="shared" ca="1" si="99"/>
        <v>#N/A</v>
      </c>
      <c r="T340" s="5" t="e">
        <f t="shared" ca="1" si="100"/>
        <v>#N/A</v>
      </c>
      <c r="U340" s="5" t="e">
        <f t="shared" ca="1" si="101"/>
        <v>#N/A</v>
      </c>
    </row>
    <row r="341" spans="1:21">
      <c r="A341" s="6" t="e">
        <f t="shared" ca="1" si="91"/>
        <v>#N/A</v>
      </c>
      <c r="B341" s="39" t="e">
        <f t="shared" ca="1" si="90"/>
        <v>#N/A</v>
      </c>
      <c r="C341">
        <f t="array" aca="1" ref="C341" ca="1">IFERROR(INDEX(stitches, MATCH( 1, ($A341=dates)*(last_project=projects),0)),0)</f>
        <v>0</v>
      </c>
      <c r="D341" s="5" t="e">
        <f t="shared" ca="1" si="102"/>
        <v>#REF!</v>
      </c>
      <c r="E341" s="5" t="e">
        <f t="shared" ca="1" si="92"/>
        <v>#REF!</v>
      </c>
      <c r="F341" s="40" t="e">
        <f t="array" aca="1" ref="F341" ca="1">INDEX(hours,MATCH(1,($A341=dates)*(last_project=projects),0),0)</f>
        <v>#N/A</v>
      </c>
      <c r="G341" s="21" t="e">
        <f t="shared" ca="1" si="93"/>
        <v>#N/A</v>
      </c>
      <c r="H341" s="41" t="e">
        <f t="shared" ca="1" si="103"/>
        <v>#N/A</v>
      </c>
      <c r="I341" s="41" t="e">
        <f t="shared" ca="1" si="104"/>
        <v>#N/A</v>
      </c>
      <c r="J341" s="41" t="e">
        <f t="shared" ca="1" si="105"/>
        <v>#N/A</v>
      </c>
      <c r="K341" t="e">
        <f t="shared" ca="1" si="94"/>
        <v>#N/A</v>
      </c>
      <c r="L341" t="e">
        <f t="shared" ca="1" si="95"/>
        <v>#N/A</v>
      </c>
      <c r="M341" s="42" t="e">
        <f t="shared" ca="1" si="96"/>
        <v>#REF!</v>
      </c>
      <c r="N341" s="5" t="e">
        <f t="shared" ca="1" si="106"/>
        <v>#N/A</v>
      </c>
      <c r="O341" s="5" t="e">
        <f t="shared" ca="1" si="107"/>
        <v>#N/A</v>
      </c>
      <c r="P341" s="41" t="e">
        <f ca="1">IF(OR(ISNA(A341),C341="Backstitch"),NA(),AVERAGEIF($C$4:$C341,"&gt;0")/100)</f>
        <v>#N/A</v>
      </c>
      <c r="Q341" s="41" t="e">
        <f t="shared" ca="1" si="97"/>
        <v>#N/A</v>
      </c>
      <c r="R341" s="43" t="e">
        <f t="shared" ca="1" si="98"/>
        <v>#N/A</v>
      </c>
      <c r="S341" s="44" t="e">
        <f t="shared" ca="1" si="99"/>
        <v>#N/A</v>
      </c>
      <c r="T341" s="5" t="e">
        <f t="shared" ca="1" si="100"/>
        <v>#N/A</v>
      </c>
      <c r="U341" s="5" t="e">
        <f t="shared" ca="1" si="101"/>
        <v>#N/A</v>
      </c>
    </row>
    <row r="342" spans="1:21">
      <c r="A342" s="6" t="e">
        <f t="shared" ca="1" si="91"/>
        <v>#N/A</v>
      </c>
      <c r="B342" s="39" t="e">
        <f t="shared" ca="1" si="90"/>
        <v>#N/A</v>
      </c>
      <c r="C342">
        <f t="array" aca="1" ref="C342" ca="1">IFERROR(INDEX(stitches, MATCH( 1, ($A342=dates)*(last_project=projects),0)),0)</f>
        <v>0</v>
      </c>
      <c r="D342" s="5" t="e">
        <f t="shared" ca="1" si="102"/>
        <v>#REF!</v>
      </c>
      <c r="E342" s="5" t="e">
        <f t="shared" ca="1" si="92"/>
        <v>#REF!</v>
      </c>
      <c r="F342" s="40" t="e">
        <f t="array" aca="1" ref="F342" ca="1">INDEX(hours,MATCH(1,($A342=dates)*(last_project=projects),0),0)</f>
        <v>#N/A</v>
      </c>
      <c r="G342" s="21" t="e">
        <f t="shared" ca="1" si="93"/>
        <v>#N/A</v>
      </c>
      <c r="H342" s="41" t="e">
        <f t="shared" ca="1" si="103"/>
        <v>#N/A</v>
      </c>
      <c r="I342" s="41" t="e">
        <f t="shared" ca="1" si="104"/>
        <v>#N/A</v>
      </c>
      <c r="J342" s="41" t="e">
        <f t="shared" ca="1" si="105"/>
        <v>#N/A</v>
      </c>
      <c r="K342" t="e">
        <f t="shared" ca="1" si="94"/>
        <v>#N/A</v>
      </c>
      <c r="L342" t="e">
        <f t="shared" ca="1" si="95"/>
        <v>#N/A</v>
      </c>
      <c r="M342" s="42" t="e">
        <f t="shared" ca="1" si="96"/>
        <v>#REF!</v>
      </c>
      <c r="N342" s="5" t="e">
        <f t="shared" ca="1" si="106"/>
        <v>#N/A</v>
      </c>
      <c r="O342" s="5" t="e">
        <f t="shared" ca="1" si="107"/>
        <v>#N/A</v>
      </c>
      <c r="P342" s="41" t="e">
        <f ca="1">IF(OR(ISNA(A342),C342="Backstitch"),NA(),AVERAGEIF($C$4:$C342,"&gt;0")/100)</f>
        <v>#N/A</v>
      </c>
      <c r="Q342" s="41" t="e">
        <f t="shared" ca="1" si="97"/>
        <v>#N/A</v>
      </c>
      <c r="R342" s="43" t="e">
        <f t="shared" ca="1" si="98"/>
        <v>#N/A</v>
      </c>
      <c r="S342" s="44" t="e">
        <f t="shared" ca="1" si="99"/>
        <v>#N/A</v>
      </c>
      <c r="T342" s="5" t="e">
        <f t="shared" ca="1" si="100"/>
        <v>#N/A</v>
      </c>
      <c r="U342" s="5" t="e">
        <f t="shared" ca="1" si="101"/>
        <v>#N/A</v>
      </c>
    </row>
    <row r="343" spans="1:21">
      <c r="A343" s="6" t="e">
        <f t="shared" ca="1" si="91"/>
        <v>#N/A</v>
      </c>
      <c r="B343" s="39" t="e">
        <f t="shared" ca="1" si="90"/>
        <v>#N/A</v>
      </c>
      <c r="C343">
        <f t="array" aca="1" ref="C343" ca="1">IFERROR(INDEX(stitches, MATCH( 1, ($A343=dates)*(last_project=projects),0)),0)</f>
        <v>0</v>
      </c>
      <c r="D343" s="5" t="e">
        <f t="shared" ca="1" si="102"/>
        <v>#REF!</v>
      </c>
      <c r="E343" s="5" t="e">
        <f t="shared" ca="1" si="92"/>
        <v>#REF!</v>
      </c>
      <c r="F343" s="40" t="e">
        <f t="array" aca="1" ref="F343" ca="1">INDEX(hours,MATCH(1,($A343=dates)*(last_project=projects),0),0)</f>
        <v>#N/A</v>
      </c>
      <c r="G343" s="21" t="e">
        <f t="shared" ca="1" si="93"/>
        <v>#N/A</v>
      </c>
      <c r="H343" s="41" t="e">
        <f t="shared" ca="1" si="103"/>
        <v>#N/A</v>
      </c>
      <c r="I343" s="41" t="e">
        <f t="shared" ca="1" si="104"/>
        <v>#N/A</v>
      </c>
      <c r="J343" s="41" t="e">
        <f t="shared" ca="1" si="105"/>
        <v>#N/A</v>
      </c>
      <c r="K343" t="e">
        <f t="shared" ca="1" si="94"/>
        <v>#N/A</v>
      </c>
      <c r="L343" t="e">
        <f t="shared" ca="1" si="95"/>
        <v>#N/A</v>
      </c>
      <c r="M343" s="42" t="e">
        <f t="shared" ca="1" si="96"/>
        <v>#REF!</v>
      </c>
      <c r="N343" s="5" t="e">
        <f t="shared" ca="1" si="106"/>
        <v>#N/A</v>
      </c>
      <c r="O343" s="5" t="e">
        <f t="shared" ca="1" si="107"/>
        <v>#N/A</v>
      </c>
      <c r="P343" s="41" t="e">
        <f ca="1">IF(OR(ISNA(A343),C343="Backstitch"),NA(),AVERAGEIF($C$4:$C343,"&gt;0")/100)</f>
        <v>#N/A</v>
      </c>
      <c r="Q343" s="41" t="e">
        <f t="shared" ca="1" si="97"/>
        <v>#N/A</v>
      </c>
      <c r="R343" s="43" t="e">
        <f t="shared" ca="1" si="98"/>
        <v>#N/A</v>
      </c>
      <c r="S343" s="44" t="e">
        <f t="shared" ca="1" si="99"/>
        <v>#N/A</v>
      </c>
      <c r="T343" s="5" t="e">
        <f t="shared" ca="1" si="100"/>
        <v>#N/A</v>
      </c>
      <c r="U343" s="5" t="e">
        <f t="shared" ca="1" si="101"/>
        <v>#N/A</v>
      </c>
    </row>
    <row r="344" spans="1:21">
      <c r="A344" s="6" t="e">
        <f t="shared" ca="1" si="91"/>
        <v>#N/A</v>
      </c>
      <c r="B344" s="39" t="e">
        <f t="shared" ca="1" si="90"/>
        <v>#N/A</v>
      </c>
      <c r="C344">
        <f t="array" aca="1" ref="C344" ca="1">IFERROR(INDEX(stitches, MATCH( 1, ($A344=dates)*(last_project=projects),0)),0)</f>
        <v>0</v>
      </c>
      <c r="D344" s="5" t="e">
        <f t="shared" ca="1" si="102"/>
        <v>#REF!</v>
      </c>
      <c r="E344" s="5" t="e">
        <f t="shared" ca="1" si="92"/>
        <v>#REF!</v>
      </c>
      <c r="F344" s="40" t="e">
        <f t="array" aca="1" ref="F344" ca="1">INDEX(hours,MATCH(1,($A344=dates)*(last_project=projects),0),0)</f>
        <v>#N/A</v>
      </c>
      <c r="G344" s="21" t="e">
        <f t="shared" ca="1" si="93"/>
        <v>#N/A</v>
      </c>
      <c r="H344" s="41" t="e">
        <f t="shared" ca="1" si="103"/>
        <v>#N/A</v>
      </c>
      <c r="I344" s="41" t="e">
        <f t="shared" ca="1" si="104"/>
        <v>#N/A</v>
      </c>
      <c r="J344" s="41" t="e">
        <f t="shared" ca="1" si="105"/>
        <v>#N/A</v>
      </c>
      <c r="K344" t="e">
        <f t="shared" ca="1" si="94"/>
        <v>#N/A</v>
      </c>
      <c r="L344" t="e">
        <f t="shared" ca="1" si="95"/>
        <v>#N/A</v>
      </c>
      <c r="M344" s="42" t="e">
        <f t="shared" ca="1" si="96"/>
        <v>#REF!</v>
      </c>
      <c r="N344" s="5" t="e">
        <f t="shared" ca="1" si="106"/>
        <v>#N/A</v>
      </c>
      <c r="O344" s="5" t="e">
        <f t="shared" ca="1" si="107"/>
        <v>#N/A</v>
      </c>
      <c r="P344" s="41" t="e">
        <f ca="1">IF(OR(ISNA(A344),C344="Backstitch"),NA(),AVERAGEIF($C$4:$C344,"&gt;0")/100)</f>
        <v>#N/A</v>
      </c>
      <c r="Q344" s="41" t="e">
        <f t="shared" ca="1" si="97"/>
        <v>#N/A</v>
      </c>
      <c r="R344" s="43" t="e">
        <f t="shared" ca="1" si="98"/>
        <v>#N/A</v>
      </c>
      <c r="S344" s="44" t="e">
        <f t="shared" ca="1" si="99"/>
        <v>#N/A</v>
      </c>
      <c r="T344" s="5" t="e">
        <f t="shared" ca="1" si="100"/>
        <v>#N/A</v>
      </c>
      <c r="U344" s="5" t="e">
        <f t="shared" ca="1" si="101"/>
        <v>#N/A</v>
      </c>
    </row>
    <row r="345" spans="1:21">
      <c r="A345" s="6" t="e">
        <f t="shared" ca="1" si="91"/>
        <v>#N/A</v>
      </c>
      <c r="B345" s="39" t="e">
        <f t="shared" ca="1" si="90"/>
        <v>#N/A</v>
      </c>
      <c r="C345">
        <f t="array" aca="1" ref="C345" ca="1">IFERROR(INDEX(stitches, MATCH( 1, ($A345=dates)*(last_project=projects),0)),0)</f>
        <v>0</v>
      </c>
      <c r="D345" s="5" t="e">
        <f t="shared" ca="1" si="102"/>
        <v>#REF!</v>
      </c>
      <c r="E345" s="5" t="e">
        <f t="shared" ca="1" si="92"/>
        <v>#REF!</v>
      </c>
      <c r="F345" s="40" t="e">
        <f t="array" aca="1" ref="F345" ca="1">INDEX(hours,MATCH(1,($A345=dates)*(last_project=projects),0),0)</f>
        <v>#N/A</v>
      </c>
      <c r="G345" s="21" t="e">
        <f t="shared" ca="1" si="93"/>
        <v>#N/A</v>
      </c>
      <c r="H345" s="41" t="e">
        <f t="shared" ca="1" si="103"/>
        <v>#N/A</v>
      </c>
      <c r="I345" s="41" t="e">
        <f t="shared" ca="1" si="104"/>
        <v>#N/A</v>
      </c>
      <c r="J345" s="41" t="e">
        <f t="shared" ca="1" si="105"/>
        <v>#N/A</v>
      </c>
      <c r="K345" t="e">
        <f t="shared" ca="1" si="94"/>
        <v>#N/A</v>
      </c>
      <c r="L345" t="e">
        <f t="shared" ca="1" si="95"/>
        <v>#N/A</v>
      </c>
      <c r="M345" s="42" t="e">
        <f t="shared" ca="1" si="96"/>
        <v>#REF!</v>
      </c>
      <c r="N345" s="5" t="e">
        <f t="shared" ca="1" si="106"/>
        <v>#N/A</v>
      </c>
      <c r="O345" s="5" t="e">
        <f t="shared" ca="1" si="107"/>
        <v>#N/A</v>
      </c>
      <c r="P345" s="41" t="e">
        <f ca="1">IF(OR(ISNA(A345),C345="Backstitch"),NA(),AVERAGEIF($C$4:$C345,"&gt;0")/100)</f>
        <v>#N/A</v>
      </c>
      <c r="Q345" s="41" t="e">
        <f t="shared" ca="1" si="97"/>
        <v>#N/A</v>
      </c>
      <c r="R345" s="43" t="e">
        <f t="shared" ca="1" si="98"/>
        <v>#N/A</v>
      </c>
      <c r="S345" s="44" t="e">
        <f t="shared" ca="1" si="99"/>
        <v>#N/A</v>
      </c>
      <c r="T345" s="5" t="e">
        <f t="shared" ca="1" si="100"/>
        <v>#N/A</v>
      </c>
      <c r="U345" s="5" t="e">
        <f t="shared" ca="1" si="101"/>
        <v>#N/A</v>
      </c>
    </row>
    <row r="346" spans="1:21">
      <c r="A346" s="6" t="e">
        <f t="shared" ca="1" si="91"/>
        <v>#N/A</v>
      </c>
      <c r="B346" s="39" t="e">
        <f t="shared" ca="1" si="90"/>
        <v>#N/A</v>
      </c>
      <c r="C346">
        <f t="array" aca="1" ref="C346" ca="1">IFERROR(INDEX(stitches, MATCH( 1, ($A346=dates)*(last_project=projects),0)),0)</f>
        <v>0</v>
      </c>
      <c r="D346" s="5" t="e">
        <f t="shared" ca="1" si="102"/>
        <v>#REF!</v>
      </c>
      <c r="E346" s="5" t="e">
        <f t="shared" ca="1" si="92"/>
        <v>#REF!</v>
      </c>
      <c r="F346" s="40" t="e">
        <f t="array" aca="1" ref="F346" ca="1">INDEX(hours,MATCH(1,($A346=dates)*(last_project=projects),0),0)</f>
        <v>#N/A</v>
      </c>
      <c r="G346" s="21" t="e">
        <f t="shared" ca="1" si="93"/>
        <v>#N/A</v>
      </c>
      <c r="H346" s="41" t="e">
        <f t="shared" ca="1" si="103"/>
        <v>#N/A</v>
      </c>
      <c r="I346" s="41" t="e">
        <f t="shared" ca="1" si="104"/>
        <v>#N/A</v>
      </c>
      <c r="J346" s="41" t="e">
        <f t="shared" ca="1" si="105"/>
        <v>#N/A</v>
      </c>
      <c r="K346" t="e">
        <f t="shared" ca="1" si="94"/>
        <v>#N/A</v>
      </c>
      <c r="L346" t="e">
        <f t="shared" ca="1" si="95"/>
        <v>#N/A</v>
      </c>
      <c r="M346" s="42" t="e">
        <f t="shared" ca="1" si="96"/>
        <v>#REF!</v>
      </c>
      <c r="N346" s="5" t="e">
        <f t="shared" ca="1" si="106"/>
        <v>#N/A</v>
      </c>
      <c r="O346" s="5" t="e">
        <f t="shared" ca="1" si="107"/>
        <v>#N/A</v>
      </c>
      <c r="P346" s="41" t="e">
        <f ca="1">IF(OR(ISNA(A346),C346="Backstitch"),NA(),AVERAGEIF($C$4:$C346,"&gt;0")/100)</f>
        <v>#N/A</v>
      </c>
      <c r="Q346" s="41" t="e">
        <f t="shared" ca="1" si="97"/>
        <v>#N/A</v>
      </c>
      <c r="R346" s="43" t="e">
        <f t="shared" ca="1" si="98"/>
        <v>#N/A</v>
      </c>
      <c r="S346" s="44" t="e">
        <f t="shared" ca="1" si="99"/>
        <v>#N/A</v>
      </c>
      <c r="T346" s="5" t="e">
        <f t="shared" ca="1" si="100"/>
        <v>#N/A</v>
      </c>
      <c r="U346" s="5" t="e">
        <f t="shared" ca="1" si="101"/>
        <v>#N/A</v>
      </c>
    </row>
    <row r="347" spans="1:21">
      <c r="A347" s="6" t="e">
        <f t="shared" ca="1" si="91"/>
        <v>#N/A</v>
      </c>
      <c r="B347" s="39" t="e">
        <f t="shared" ca="1" si="90"/>
        <v>#N/A</v>
      </c>
      <c r="C347">
        <f t="array" aca="1" ref="C347" ca="1">IFERROR(INDEX(stitches, MATCH( 1, ($A347=dates)*(last_project=projects),0)),0)</f>
        <v>0</v>
      </c>
      <c r="D347" s="5" t="e">
        <f t="shared" ca="1" si="102"/>
        <v>#REF!</v>
      </c>
      <c r="E347" s="5" t="e">
        <f t="shared" ca="1" si="92"/>
        <v>#REF!</v>
      </c>
      <c r="F347" s="40" t="e">
        <f t="array" aca="1" ref="F347" ca="1">INDEX(hours,MATCH(1,($A347=dates)*(last_project=projects),0),0)</f>
        <v>#N/A</v>
      </c>
      <c r="G347" s="21" t="e">
        <f t="shared" ca="1" si="93"/>
        <v>#N/A</v>
      </c>
      <c r="H347" s="41" t="e">
        <f t="shared" ca="1" si="103"/>
        <v>#N/A</v>
      </c>
      <c r="I347" s="41" t="e">
        <f t="shared" ca="1" si="104"/>
        <v>#N/A</v>
      </c>
      <c r="J347" s="41" t="e">
        <f t="shared" ca="1" si="105"/>
        <v>#N/A</v>
      </c>
      <c r="K347" t="e">
        <f t="shared" ca="1" si="94"/>
        <v>#N/A</v>
      </c>
      <c r="L347" t="e">
        <f t="shared" ca="1" si="95"/>
        <v>#N/A</v>
      </c>
      <c r="M347" s="42" t="e">
        <f t="shared" ca="1" si="96"/>
        <v>#REF!</v>
      </c>
      <c r="N347" s="5" t="e">
        <f t="shared" ca="1" si="106"/>
        <v>#N/A</v>
      </c>
      <c r="O347" s="5" t="e">
        <f t="shared" ca="1" si="107"/>
        <v>#N/A</v>
      </c>
      <c r="P347" s="41" t="e">
        <f ca="1">IF(OR(ISNA(A347),C347="Backstitch"),NA(),AVERAGEIF($C$4:$C347,"&gt;0")/100)</f>
        <v>#N/A</v>
      </c>
      <c r="Q347" s="41" t="e">
        <f t="shared" ca="1" si="97"/>
        <v>#N/A</v>
      </c>
      <c r="R347" s="43" t="e">
        <f t="shared" ca="1" si="98"/>
        <v>#N/A</v>
      </c>
      <c r="S347" s="44" t="e">
        <f t="shared" ca="1" si="99"/>
        <v>#N/A</v>
      </c>
      <c r="T347" s="5" t="e">
        <f t="shared" ca="1" si="100"/>
        <v>#N/A</v>
      </c>
      <c r="U347" s="5" t="e">
        <f t="shared" ca="1" si="101"/>
        <v>#N/A</v>
      </c>
    </row>
    <row r="348" spans="1:21">
      <c r="A348" s="6" t="e">
        <f t="shared" ca="1" si="91"/>
        <v>#N/A</v>
      </c>
      <c r="B348" s="39" t="e">
        <f t="shared" ca="1" si="90"/>
        <v>#N/A</v>
      </c>
      <c r="C348">
        <f t="array" aca="1" ref="C348" ca="1">IFERROR(INDEX(stitches, MATCH( 1, ($A348=dates)*(last_project=projects),0)),0)</f>
        <v>0</v>
      </c>
      <c r="D348" s="5" t="e">
        <f t="shared" ca="1" si="102"/>
        <v>#REF!</v>
      </c>
      <c r="E348" s="5" t="e">
        <f t="shared" ca="1" si="92"/>
        <v>#REF!</v>
      </c>
      <c r="F348" s="40" t="e">
        <f t="array" aca="1" ref="F348" ca="1">INDEX(hours,MATCH(1,($A348=dates)*(last_project=projects),0),0)</f>
        <v>#N/A</v>
      </c>
      <c r="G348" s="21" t="e">
        <f t="shared" ca="1" si="93"/>
        <v>#N/A</v>
      </c>
      <c r="H348" s="41" t="e">
        <f t="shared" ca="1" si="103"/>
        <v>#N/A</v>
      </c>
      <c r="I348" s="41" t="e">
        <f t="shared" ca="1" si="104"/>
        <v>#N/A</v>
      </c>
      <c r="J348" s="41" t="e">
        <f t="shared" ca="1" si="105"/>
        <v>#N/A</v>
      </c>
      <c r="K348" t="e">
        <f t="shared" ca="1" si="94"/>
        <v>#N/A</v>
      </c>
      <c r="L348" t="e">
        <f t="shared" ca="1" si="95"/>
        <v>#N/A</v>
      </c>
      <c r="M348" s="42" t="e">
        <f t="shared" ca="1" si="96"/>
        <v>#REF!</v>
      </c>
      <c r="N348" s="5" t="e">
        <f t="shared" ca="1" si="106"/>
        <v>#N/A</v>
      </c>
      <c r="O348" s="5" t="e">
        <f t="shared" ca="1" si="107"/>
        <v>#N/A</v>
      </c>
      <c r="P348" s="41" t="e">
        <f ca="1">IF(OR(ISNA(A348),C348="Backstitch"),NA(),AVERAGEIF($C$4:$C348,"&gt;0")/100)</f>
        <v>#N/A</v>
      </c>
      <c r="Q348" s="41" t="e">
        <f t="shared" ca="1" si="97"/>
        <v>#N/A</v>
      </c>
      <c r="R348" s="43" t="e">
        <f t="shared" ca="1" si="98"/>
        <v>#N/A</v>
      </c>
      <c r="S348" s="44" t="e">
        <f t="shared" ca="1" si="99"/>
        <v>#N/A</v>
      </c>
      <c r="T348" s="5" t="e">
        <f t="shared" ca="1" si="100"/>
        <v>#N/A</v>
      </c>
      <c r="U348" s="5" t="e">
        <f t="shared" ca="1" si="101"/>
        <v>#N/A</v>
      </c>
    </row>
    <row r="349" spans="1:21">
      <c r="A349" s="6" t="e">
        <f t="shared" ca="1" si="91"/>
        <v>#N/A</v>
      </c>
      <c r="B349" s="39" t="e">
        <f t="shared" ca="1" si="90"/>
        <v>#N/A</v>
      </c>
      <c r="C349">
        <f t="array" aca="1" ref="C349" ca="1">IFERROR(INDEX(stitches, MATCH( 1, ($A349=dates)*(last_project=projects),0)),0)</f>
        <v>0</v>
      </c>
      <c r="D349" s="5" t="e">
        <f t="shared" ca="1" si="102"/>
        <v>#REF!</v>
      </c>
      <c r="E349" s="5" t="e">
        <f t="shared" ca="1" si="92"/>
        <v>#REF!</v>
      </c>
      <c r="F349" s="40" t="e">
        <f t="array" aca="1" ref="F349" ca="1">INDEX(hours,MATCH(1,($A349=dates)*(last_project=projects),0),0)</f>
        <v>#N/A</v>
      </c>
      <c r="G349" s="21" t="e">
        <f t="shared" ca="1" si="93"/>
        <v>#N/A</v>
      </c>
      <c r="H349" s="41" t="e">
        <f t="shared" ca="1" si="103"/>
        <v>#N/A</v>
      </c>
      <c r="I349" s="41" t="e">
        <f t="shared" ca="1" si="104"/>
        <v>#N/A</v>
      </c>
      <c r="J349" s="41" t="e">
        <f t="shared" ca="1" si="105"/>
        <v>#N/A</v>
      </c>
      <c r="K349" t="e">
        <f t="shared" ca="1" si="94"/>
        <v>#N/A</v>
      </c>
      <c r="L349" t="e">
        <f t="shared" ca="1" si="95"/>
        <v>#N/A</v>
      </c>
      <c r="M349" s="42" t="e">
        <f t="shared" ca="1" si="96"/>
        <v>#REF!</v>
      </c>
      <c r="N349" s="5" t="e">
        <f t="shared" ca="1" si="106"/>
        <v>#N/A</v>
      </c>
      <c r="O349" s="5" t="e">
        <f t="shared" ca="1" si="107"/>
        <v>#N/A</v>
      </c>
      <c r="P349" s="41" t="e">
        <f ca="1">IF(OR(ISNA(A349),C349="Backstitch"),NA(),AVERAGEIF($C$4:$C349,"&gt;0")/100)</f>
        <v>#N/A</v>
      </c>
      <c r="Q349" s="41" t="e">
        <f t="shared" ca="1" si="97"/>
        <v>#N/A</v>
      </c>
      <c r="R349" s="43" t="e">
        <f t="shared" ca="1" si="98"/>
        <v>#N/A</v>
      </c>
      <c r="S349" s="44" t="e">
        <f t="shared" ca="1" si="99"/>
        <v>#N/A</v>
      </c>
      <c r="T349" s="5" t="e">
        <f t="shared" ca="1" si="100"/>
        <v>#N/A</v>
      </c>
      <c r="U349" s="5" t="e">
        <f t="shared" ca="1" si="101"/>
        <v>#N/A</v>
      </c>
    </row>
    <row r="350" spans="1:21">
      <c r="A350" s="6" t="e">
        <f t="shared" ca="1" si="91"/>
        <v>#N/A</v>
      </c>
      <c r="B350" s="39" t="e">
        <f t="shared" ca="1" si="90"/>
        <v>#N/A</v>
      </c>
      <c r="C350">
        <f t="array" aca="1" ref="C350" ca="1">IFERROR(INDEX(stitches, MATCH( 1, ($A350=dates)*(last_project=projects),0)),0)</f>
        <v>0</v>
      </c>
      <c r="D350" s="5" t="e">
        <f t="shared" ca="1" si="102"/>
        <v>#REF!</v>
      </c>
      <c r="E350" s="5" t="e">
        <f t="shared" ca="1" si="92"/>
        <v>#REF!</v>
      </c>
      <c r="F350" s="40" t="e">
        <f t="array" aca="1" ref="F350" ca="1">INDEX(hours,MATCH(1,($A350=dates)*(last_project=projects),0),0)</f>
        <v>#N/A</v>
      </c>
      <c r="G350" s="21" t="e">
        <f t="shared" ca="1" si="93"/>
        <v>#N/A</v>
      </c>
      <c r="H350" s="41" t="e">
        <f t="shared" ca="1" si="103"/>
        <v>#N/A</v>
      </c>
      <c r="I350" s="41" t="e">
        <f t="shared" ca="1" si="104"/>
        <v>#N/A</v>
      </c>
      <c r="J350" s="41" t="e">
        <f t="shared" ca="1" si="105"/>
        <v>#N/A</v>
      </c>
      <c r="K350" t="e">
        <f t="shared" ca="1" si="94"/>
        <v>#N/A</v>
      </c>
      <c r="L350" t="e">
        <f t="shared" ca="1" si="95"/>
        <v>#N/A</v>
      </c>
      <c r="M350" s="42" t="e">
        <f t="shared" ca="1" si="96"/>
        <v>#REF!</v>
      </c>
      <c r="N350" s="5" t="e">
        <f t="shared" ca="1" si="106"/>
        <v>#N/A</v>
      </c>
      <c r="O350" s="5" t="e">
        <f t="shared" ca="1" si="107"/>
        <v>#N/A</v>
      </c>
      <c r="P350" s="41" t="e">
        <f ca="1">IF(OR(ISNA(A350),C350="Backstitch"),NA(),AVERAGEIF($C$4:$C350,"&gt;0")/100)</f>
        <v>#N/A</v>
      </c>
      <c r="Q350" s="41" t="e">
        <f t="shared" ca="1" si="97"/>
        <v>#N/A</v>
      </c>
      <c r="R350" s="43" t="e">
        <f t="shared" ca="1" si="98"/>
        <v>#N/A</v>
      </c>
      <c r="S350" s="44" t="e">
        <f t="shared" ca="1" si="99"/>
        <v>#N/A</v>
      </c>
      <c r="T350" s="5" t="e">
        <f t="shared" ca="1" si="100"/>
        <v>#N/A</v>
      </c>
      <c r="U350" s="5" t="e">
        <f t="shared" ca="1" si="101"/>
        <v>#N/A</v>
      </c>
    </row>
    <row r="351" spans="1:21">
      <c r="A351" s="6" t="e">
        <f t="shared" ca="1" si="91"/>
        <v>#N/A</v>
      </c>
      <c r="B351" s="39" t="e">
        <f t="shared" ca="1" si="90"/>
        <v>#N/A</v>
      </c>
      <c r="C351">
        <f t="array" aca="1" ref="C351" ca="1">IFERROR(INDEX(stitches, MATCH( 1, ($A351=dates)*(last_project=projects),0)),0)</f>
        <v>0</v>
      </c>
      <c r="D351" s="5" t="e">
        <f t="shared" ca="1" si="102"/>
        <v>#REF!</v>
      </c>
      <c r="E351" s="5" t="e">
        <f t="shared" ca="1" si="92"/>
        <v>#REF!</v>
      </c>
      <c r="F351" s="40" t="e">
        <f t="array" aca="1" ref="F351" ca="1">INDEX(hours,MATCH(1,($A351=dates)*(last_project=projects),0),0)</f>
        <v>#N/A</v>
      </c>
      <c r="G351" s="21" t="e">
        <f t="shared" ca="1" si="93"/>
        <v>#N/A</v>
      </c>
      <c r="H351" s="41" t="e">
        <f t="shared" ca="1" si="103"/>
        <v>#N/A</v>
      </c>
      <c r="I351" s="41" t="e">
        <f t="shared" ca="1" si="104"/>
        <v>#N/A</v>
      </c>
      <c r="J351" s="41" t="e">
        <f t="shared" ca="1" si="105"/>
        <v>#N/A</v>
      </c>
      <c r="K351" t="e">
        <f t="shared" ca="1" si="94"/>
        <v>#N/A</v>
      </c>
      <c r="L351" t="e">
        <f t="shared" ca="1" si="95"/>
        <v>#N/A</v>
      </c>
      <c r="M351" s="42" t="e">
        <f t="shared" ca="1" si="96"/>
        <v>#REF!</v>
      </c>
      <c r="N351" s="5" t="e">
        <f t="shared" ca="1" si="106"/>
        <v>#N/A</v>
      </c>
      <c r="O351" s="5" t="e">
        <f t="shared" ca="1" si="107"/>
        <v>#N/A</v>
      </c>
      <c r="P351" s="41" t="e">
        <f ca="1">IF(OR(ISNA(A351),C351="Backstitch"),NA(),AVERAGEIF($C$4:$C351,"&gt;0")/100)</f>
        <v>#N/A</v>
      </c>
      <c r="Q351" s="41" t="e">
        <f t="shared" ca="1" si="97"/>
        <v>#N/A</v>
      </c>
      <c r="R351" s="43" t="e">
        <f t="shared" ca="1" si="98"/>
        <v>#N/A</v>
      </c>
      <c r="S351" s="44" t="e">
        <f t="shared" ca="1" si="99"/>
        <v>#N/A</v>
      </c>
      <c r="T351" s="5" t="e">
        <f t="shared" ca="1" si="100"/>
        <v>#N/A</v>
      </c>
      <c r="U351" s="5" t="e">
        <f t="shared" ca="1" si="101"/>
        <v>#N/A</v>
      </c>
    </row>
    <row r="352" spans="1:21">
      <c r="A352" s="6" t="e">
        <f t="shared" ca="1" si="91"/>
        <v>#N/A</v>
      </c>
      <c r="B352" s="39" t="e">
        <f t="shared" ca="1" si="90"/>
        <v>#N/A</v>
      </c>
      <c r="C352">
        <f t="array" aca="1" ref="C352" ca="1">IFERROR(INDEX(stitches, MATCH( 1, ($A352=dates)*(last_project=projects),0)),0)</f>
        <v>0</v>
      </c>
      <c r="D352" s="5" t="e">
        <f t="shared" ca="1" si="102"/>
        <v>#REF!</v>
      </c>
      <c r="E352" s="5" t="e">
        <f t="shared" ca="1" si="92"/>
        <v>#REF!</v>
      </c>
      <c r="F352" s="40" t="e">
        <f t="array" aca="1" ref="F352" ca="1">INDEX(hours,MATCH(1,($A352=dates)*(last_project=projects),0),0)</f>
        <v>#N/A</v>
      </c>
      <c r="G352" s="21" t="e">
        <f t="shared" ca="1" si="93"/>
        <v>#N/A</v>
      </c>
      <c r="H352" s="41" t="e">
        <f t="shared" ca="1" si="103"/>
        <v>#N/A</v>
      </c>
      <c r="I352" s="41" t="e">
        <f t="shared" ca="1" si="104"/>
        <v>#N/A</v>
      </c>
      <c r="J352" s="41" t="e">
        <f t="shared" ca="1" si="105"/>
        <v>#N/A</v>
      </c>
      <c r="K352" t="e">
        <f t="shared" ca="1" si="94"/>
        <v>#N/A</v>
      </c>
      <c r="L352" t="e">
        <f t="shared" ca="1" si="95"/>
        <v>#N/A</v>
      </c>
      <c r="M352" s="42" t="e">
        <f t="shared" ca="1" si="96"/>
        <v>#REF!</v>
      </c>
      <c r="N352" s="5" t="e">
        <f t="shared" ca="1" si="106"/>
        <v>#N/A</v>
      </c>
      <c r="O352" s="5" t="e">
        <f t="shared" ca="1" si="107"/>
        <v>#N/A</v>
      </c>
      <c r="P352" s="41" t="e">
        <f ca="1">IF(OR(ISNA(A352),C352="Backstitch"),NA(),AVERAGEIF($C$4:$C352,"&gt;0")/100)</f>
        <v>#N/A</v>
      </c>
      <c r="Q352" s="41" t="e">
        <f t="shared" ca="1" si="97"/>
        <v>#N/A</v>
      </c>
      <c r="R352" s="43" t="e">
        <f t="shared" ca="1" si="98"/>
        <v>#N/A</v>
      </c>
      <c r="S352" s="44" t="e">
        <f t="shared" ca="1" si="99"/>
        <v>#N/A</v>
      </c>
      <c r="T352" s="5" t="e">
        <f t="shared" ca="1" si="100"/>
        <v>#N/A</v>
      </c>
      <c r="U352" s="5" t="e">
        <f t="shared" ca="1" si="101"/>
        <v>#N/A</v>
      </c>
    </row>
    <row r="353" spans="1:21">
      <c r="A353" s="6" t="e">
        <f t="shared" ca="1" si="91"/>
        <v>#N/A</v>
      </c>
      <c r="B353" s="39" t="e">
        <f t="shared" ca="1" si="90"/>
        <v>#N/A</v>
      </c>
      <c r="C353">
        <f t="array" aca="1" ref="C353" ca="1">IFERROR(INDEX(stitches, MATCH( 1, ($A353=dates)*(last_project=projects),0)),0)</f>
        <v>0</v>
      </c>
      <c r="D353" s="5" t="e">
        <f t="shared" ca="1" si="102"/>
        <v>#REF!</v>
      </c>
      <c r="E353" s="5" t="e">
        <f t="shared" ca="1" si="92"/>
        <v>#REF!</v>
      </c>
      <c r="F353" s="40" t="e">
        <f t="array" aca="1" ref="F353" ca="1">INDEX(hours,MATCH(1,($A353=dates)*(last_project=projects),0),0)</f>
        <v>#N/A</v>
      </c>
      <c r="G353" s="21" t="e">
        <f t="shared" ca="1" si="93"/>
        <v>#N/A</v>
      </c>
      <c r="H353" s="41" t="e">
        <f t="shared" ca="1" si="103"/>
        <v>#N/A</v>
      </c>
      <c r="I353" s="41" t="e">
        <f t="shared" ca="1" si="104"/>
        <v>#N/A</v>
      </c>
      <c r="J353" s="41" t="e">
        <f t="shared" ca="1" si="105"/>
        <v>#N/A</v>
      </c>
      <c r="K353" t="e">
        <f t="shared" ca="1" si="94"/>
        <v>#N/A</v>
      </c>
      <c r="L353" t="e">
        <f t="shared" ca="1" si="95"/>
        <v>#N/A</v>
      </c>
      <c r="M353" s="42" t="e">
        <f t="shared" ca="1" si="96"/>
        <v>#REF!</v>
      </c>
      <c r="N353" s="5" t="e">
        <f t="shared" ca="1" si="106"/>
        <v>#N/A</v>
      </c>
      <c r="O353" s="5" t="e">
        <f t="shared" ca="1" si="107"/>
        <v>#N/A</v>
      </c>
      <c r="P353" s="41" t="e">
        <f ca="1">IF(OR(ISNA(A353),C353="Backstitch"),NA(),AVERAGEIF($C$4:$C353,"&gt;0")/100)</f>
        <v>#N/A</v>
      </c>
      <c r="Q353" s="41" t="e">
        <f t="shared" ca="1" si="97"/>
        <v>#N/A</v>
      </c>
      <c r="R353" s="43" t="e">
        <f t="shared" ca="1" si="98"/>
        <v>#N/A</v>
      </c>
      <c r="S353" s="44" t="e">
        <f t="shared" ca="1" si="99"/>
        <v>#N/A</v>
      </c>
      <c r="T353" s="5" t="e">
        <f t="shared" ca="1" si="100"/>
        <v>#N/A</v>
      </c>
      <c r="U353" s="5" t="e">
        <f t="shared" ca="1" si="101"/>
        <v>#N/A</v>
      </c>
    </row>
    <row r="354" spans="1:21">
      <c r="A354" s="6" t="e">
        <f t="shared" ca="1" si="91"/>
        <v>#N/A</v>
      </c>
      <c r="B354" s="39" t="e">
        <f t="shared" ca="1" si="90"/>
        <v>#N/A</v>
      </c>
      <c r="C354">
        <f t="array" aca="1" ref="C354" ca="1">IFERROR(INDEX(stitches, MATCH( 1, ($A354=dates)*(last_project=projects),0)),0)</f>
        <v>0</v>
      </c>
      <c r="D354" s="5" t="e">
        <f t="shared" ca="1" si="102"/>
        <v>#REF!</v>
      </c>
      <c r="E354" s="5" t="e">
        <f t="shared" ca="1" si="92"/>
        <v>#REF!</v>
      </c>
      <c r="F354" s="40" t="e">
        <f t="array" aca="1" ref="F354" ca="1">INDEX(hours,MATCH(1,($A354=dates)*(last_project=projects),0),0)</f>
        <v>#N/A</v>
      </c>
      <c r="G354" s="21" t="e">
        <f t="shared" ca="1" si="93"/>
        <v>#N/A</v>
      </c>
      <c r="H354" s="41" t="e">
        <f t="shared" ca="1" si="103"/>
        <v>#N/A</v>
      </c>
      <c r="I354" s="41" t="e">
        <f t="shared" ca="1" si="104"/>
        <v>#N/A</v>
      </c>
      <c r="J354" s="41" t="e">
        <f t="shared" ca="1" si="105"/>
        <v>#N/A</v>
      </c>
      <c r="K354" t="e">
        <f t="shared" ca="1" si="94"/>
        <v>#N/A</v>
      </c>
      <c r="L354" t="e">
        <f t="shared" ca="1" si="95"/>
        <v>#N/A</v>
      </c>
      <c r="M354" s="42" t="e">
        <f t="shared" ca="1" si="96"/>
        <v>#REF!</v>
      </c>
      <c r="N354" s="5" t="e">
        <f t="shared" ca="1" si="106"/>
        <v>#N/A</v>
      </c>
      <c r="O354" s="5" t="e">
        <f t="shared" ca="1" si="107"/>
        <v>#N/A</v>
      </c>
      <c r="P354" s="41" t="e">
        <f ca="1">IF(OR(ISNA(A354),C354="Backstitch"),NA(),AVERAGEIF($C$4:$C354,"&gt;0")/100)</f>
        <v>#N/A</v>
      </c>
      <c r="Q354" s="41" t="e">
        <f t="shared" ca="1" si="97"/>
        <v>#N/A</v>
      </c>
      <c r="R354" s="43" t="e">
        <f t="shared" ca="1" si="98"/>
        <v>#N/A</v>
      </c>
      <c r="S354" s="44" t="e">
        <f t="shared" ca="1" si="99"/>
        <v>#N/A</v>
      </c>
      <c r="T354" s="5" t="e">
        <f t="shared" ca="1" si="100"/>
        <v>#N/A</v>
      </c>
      <c r="U354" s="5" t="e">
        <f t="shared" ca="1" si="101"/>
        <v>#N/A</v>
      </c>
    </row>
    <row r="355" spans="1:21">
      <c r="A355" s="6" t="e">
        <f t="shared" ca="1" si="91"/>
        <v>#N/A</v>
      </c>
      <c r="B355" s="39" t="e">
        <f t="shared" ca="1" si="90"/>
        <v>#N/A</v>
      </c>
      <c r="C355">
        <f t="array" aca="1" ref="C355" ca="1">IFERROR(INDEX(stitches, MATCH( 1, ($A355=dates)*(last_project=projects),0)),0)</f>
        <v>0</v>
      </c>
      <c r="D355" s="5" t="e">
        <f t="shared" ca="1" si="102"/>
        <v>#REF!</v>
      </c>
      <c r="E355" s="5" t="e">
        <f t="shared" ca="1" si="92"/>
        <v>#REF!</v>
      </c>
      <c r="F355" s="40" t="e">
        <f t="array" aca="1" ref="F355" ca="1">INDEX(hours,MATCH(1,($A355=dates)*(last_project=projects),0),0)</f>
        <v>#N/A</v>
      </c>
      <c r="G355" s="21" t="e">
        <f t="shared" ca="1" si="93"/>
        <v>#N/A</v>
      </c>
      <c r="H355" s="41" t="e">
        <f t="shared" ca="1" si="103"/>
        <v>#N/A</v>
      </c>
      <c r="I355" s="41" t="e">
        <f t="shared" ca="1" si="104"/>
        <v>#N/A</v>
      </c>
      <c r="J355" s="41" t="e">
        <f t="shared" ca="1" si="105"/>
        <v>#N/A</v>
      </c>
      <c r="K355" t="e">
        <f t="shared" ca="1" si="94"/>
        <v>#N/A</v>
      </c>
      <c r="L355" t="e">
        <f t="shared" ca="1" si="95"/>
        <v>#N/A</v>
      </c>
      <c r="M355" s="42" t="e">
        <f t="shared" ca="1" si="96"/>
        <v>#REF!</v>
      </c>
      <c r="N355" s="5" t="e">
        <f t="shared" ca="1" si="106"/>
        <v>#N/A</v>
      </c>
      <c r="O355" s="5" t="e">
        <f t="shared" ca="1" si="107"/>
        <v>#N/A</v>
      </c>
      <c r="P355" s="41" t="e">
        <f ca="1">IF(OR(ISNA(A355),C355="Backstitch"),NA(),AVERAGEIF($C$4:$C355,"&gt;0")/100)</f>
        <v>#N/A</v>
      </c>
      <c r="Q355" s="41" t="e">
        <f t="shared" ca="1" si="97"/>
        <v>#N/A</v>
      </c>
      <c r="R355" s="43" t="e">
        <f t="shared" ca="1" si="98"/>
        <v>#N/A</v>
      </c>
      <c r="S355" s="44" t="e">
        <f t="shared" ca="1" si="99"/>
        <v>#N/A</v>
      </c>
      <c r="T355" s="5" t="e">
        <f t="shared" ca="1" si="100"/>
        <v>#N/A</v>
      </c>
      <c r="U355" s="5" t="e">
        <f t="shared" ca="1" si="101"/>
        <v>#N/A</v>
      </c>
    </row>
    <row r="356" spans="1:21">
      <c r="A356" s="6" t="e">
        <f t="shared" ca="1" si="91"/>
        <v>#N/A</v>
      </c>
      <c r="B356" s="39" t="e">
        <f t="shared" ca="1" si="90"/>
        <v>#N/A</v>
      </c>
      <c r="C356">
        <f t="array" aca="1" ref="C356" ca="1">IFERROR(INDEX(stitches, MATCH( 1, ($A356=dates)*(last_project=projects),0)),0)</f>
        <v>0</v>
      </c>
      <c r="D356" s="5" t="e">
        <f t="shared" ca="1" si="102"/>
        <v>#REF!</v>
      </c>
      <c r="E356" s="5" t="e">
        <f t="shared" ca="1" si="92"/>
        <v>#REF!</v>
      </c>
      <c r="F356" s="40" t="e">
        <f t="array" aca="1" ref="F356" ca="1">INDEX(hours,MATCH(1,($A356=dates)*(last_project=projects),0),0)</f>
        <v>#N/A</v>
      </c>
      <c r="G356" s="21" t="e">
        <f t="shared" ca="1" si="93"/>
        <v>#N/A</v>
      </c>
      <c r="H356" s="41" t="e">
        <f t="shared" ca="1" si="103"/>
        <v>#N/A</v>
      </c>
      <c r="I356" s="41" t="e">
        <f t="shared" ca="1" si="104"/>
        <v>#N/A</v>
      </c>
      <c r="J356" s="41" t="e">
        <f t="shared" ca="1" si="105"/>
        <v>#N/A</v>
      </c>
      <c r="K356" t="e">
        <f t="shared" ca="1" si="94"/>
        <v>#N/A</v>
      </c>
      <c r="L356" t="e">
        <f t="shared" ca="1" si="95"/>
        <v>#N/A</v>
      </c>
      <c r="M356" s="42" t="e">
        <f t="shared" ca="1" si="96"/>
        <v>#REF!</v>
      </c>
      <c r="N356" s="5" t="e">
        <f t="shared" ca="1" si="106"/>
        <v>#N/A</v>
      </c>
      <c r="O356" s="5" t="e">
        <f t="shared" ca="1" si="107"/>
        <v>#N/A</v>
      </c>
      <c r="P356" s="41" t="e">
        <f ca="1">IF(OR(ISNA(A356),C356="Backstitch"),NA(),AVERAGEIF($C$4:$C356,"&gt;0")/100)</f>
        <v>#N/A</v>
      </c>
      <c r="Q356" s="41" t="e">
        <f t="shared" ca="1" si="97"/>
        <v>#N/A</v>
      </c>
      <c r="R356" s="43" t="e">
        <f t="shared" ca="1" si="98"/>
        <v>#N/A</v>
      </c>
      <c r="S356" s="44" t="e">
        <f t="shared" ca="1" si="99"/>
        <v>#N/A</v>
      </c>
      <c r="T356" s="5" t="e">
        <f t="shared" ca="1" si="100"/>
        <v>#N/A</v>
      </c>
      <c r="U356" s="5" t="e">
        <f t="shared" ca="1" si="101"/>
        <v>#N/A</v>
      </c>
    </row>
    <row r="357" spans="1:21">
      <c r="A357" s="6" t="e">
        <f t="shared" ca="1" si="91"/>
        <v>#N/A</v>
      </c>
      <c r="B357" s="39" t="e">
        <f t="shared" ca="1" si="90"/>
        <v>#N/A</v>
      </c>
      <c r="C357">
        <f t="array" aca="1" ref="C357" ca="1">IFERROR(INDEX(stitches, MATCH( 1, ($A357=dates)*(last_project=projects),0)),0)</f>
        <v>0</v>
      </c>
      <c r="D357" s="5" t="e">
        <f t="shared" ca="1" si="102"/>
        <v>#REF!</v>
      </c>
      <c r="E357" s="5" t="e">
        <f t="shared" ca="1" si="92"/>
        <v>#REF!</v>
      </c>
      <c r="F357" s="40" t="e">
        <f t="array" aca="1" ref="F357" ca="1">INDEX(hours,MATCH(1,($A357=dates)*(last_project=projects),0),0)</f>
        <v>#N/A</v>
      </c>
      <c r="G357" s="21" t="e">
        <f t="shared" ca="1" si="93"/>
        <v>#N/A</v>
      </c>
      <c r="H357" s="41" t="e">
        <f t="shared" ca="1" si="103"/>
        <v>#N/A</v>
      </c>
      <c r="I357" s="41" t="e">
        <f t="shared" ca="1" si="104"/>
        <v>#N/A</v>
      </c>
      <c r="J357" s="41" t="e">
        <f t="shared" ca="1" si="105"/>
        <v>#N/A</v>
      </c>
      <c r="K357" t="e">
        <f t="shared" ca="1" si="94"/>
        <v>#N/A</v>
      </c>
      <c r="L357" t="e">
        <f t="shared" ca="1" si="95"/>
        <v>#N/A</v>
      </c>
      <c r="M357" s="42" t="e">
        <f t="shared" ca="1" si="96"/>
        <v>#REF!</v>
      </c>
      <c r="N357" s="5" t="e">
        <f t="shared" ca="1" si="106"/>
        <v>#N/A</v>
      </c>
      <c r="O357" s="5" t="e">
        <f t="shared" ca="1" si="107"/>
        <v>#N/A</v>
      </c>
      <c r="P357" s="41" t="e">
        <f ca="1">IF(OR(ISNA(A357),C357="Backstitch"),NA(),AVERAGEIF($C$4:$C357,"&gt;0")/100)</f>
        <v>#N/A</v>
      </c>
      <c r="Q357" s="41" t="e">
        <f t="shared" ca="1" si="97"/>
        <v>#N/A</v>
      </c>
      <c r="R357" s="43" t="e">
        <f t="shared" ca="1" si="98"/>
        <v>#N/A</v>
      </c>
      <c r="S357" s="44" t="e">
        <f t="shared" ca="1" si="99"/>
        <v>#N/A</v>
      </c>
      <c r="T357" s="5" t="e">
        <f t="shared" ca="1" si="100"/>
        <v>#N/A</v>
      </c>
      <c r="U357" s="5" t="e">
        <f t="shared" ca="1" si="101"/>
        <v>#N/A</v>
      </c>
    </row>
    <row r="358" spans="1:21">
      <c r="A358" s="6" t="e">
        <f t="shared" ca="1" si="91"/>
        <v>#N/A</v>
      </c>
      <c r="B358" s="39" t="e">
        <f t="shared" ca="1" si="90"/>
        <v>#N/A</v>
      </c>
      <c r="C358">
        <f t="array" aca="1" ref="C358" ca="1">IFERROR(INDEX(stitches, MATCH( 1, ($A358=dates)*(last_project=projects),0)),0)</f>
        <v>0</v>
      </c>
      <c r="D358" s="5" t="e">
        <f t="shared" ca="1" si="102"/>
        <v>#REF!</v>
      </c>
      <c r="E358" s="5" t="e">
        <f t="shared" ca="1" si="92"/>
        <v>#REF!</v>
      </c>
      <c r="F358" s="40" t="e">
        <f t="array" aca="1" ref="F358" ca="1">INDEX(hours,MATCH(1,($A358=dates)*(last_project=projects),0),0)</f>
        <v>#N/A</v>
      </c>
      <c r="G358" s="21" t="e">
        <f t="shared" ca="1" si="93"/>
        <v>#N/A</v>
      </c>
      <c r="H358" s="41" t="e">
        <f t="shared" ca="1" si="103"/>
        <v>#N/A</v>
      </c>
      <c r="I358" s="41" t="e">
        <f t="shared" ca="1" si="104"/>
        <v>#N/A</v>
      </c>
      <c r="J358" s="41" t="e">
        <f t="shared" ca="1" si="105"/>
        <v>#N/A</v>
      </c>
      <c r="K358" t="e">
        <f t="shared" ca="1" si="94"/>
        <v>#N/A</v>
      </c>
      <c r="L358" t="e">
        <f t="shared" ca="1" si="95"/>
        <v>#N/A</v>
      </c>
      <c r="M358" s="42" t="e">
        <f t="shared" ca="1" si="96"/>
        <v>#REF!</v>
      </c>
      <c r="N358" s="5" t="e">
        <f t="shared" ca="1" si="106"/>
        <v>#N/A</v>
      </c>
      <c r="O358" s="5" t="e">
        <f t="shared" ca="1" si="107"/>
        <v>#N/A</v>
      </c>
      <c r="P358" s="41" t="e">
        <f ca="1">IF(OR(ISNA(A358),C358="Backstitch"),NA(),AVERAGEIF($C$4:$C358,"&gt;0")/100)</f>
        <v>#N/A</v>
      </c>
      <c r="Q358" s="41" t="e">
        <f t="shared" ca="1" si="97"/>
        <v>#N/A</v>
      </c>
      <c r="R358" s="43" t="e">
        <f t="shared" ca="1" si="98"/>
        <v>#N/A</v>
      </c>
      <c r="S358" s="44" t="e">
        <f t="shared" ca="1" si="99"/>
        <v>#N/A</v>
      </c>
      <c r="T358" s="5" t="e">
        <f t="shared" ca="1" si="100"/>
        <v>#N/A</v>
      </c>
      <c r="U358" s="5" t="e">
        <f t="shared" ca="1" si="101"/>
        <v>#N/A</v>
      </c>
    </row>
    <row r="359" spans="1:21">
      <c r="A359" s="6" t="e">
        <f t="shared" ca="1" si="91"/>
        <v>#N/A</v>
      </c>
      <c r="B359" s="39" t="e">
        <f t="shared" ca="1" si="90"/>
        <v>#N/A</v>
      </c>
      <c r="C359">
        <f t="array" aca="1" ref="C359" ca="1">IFERROR(INDEX(stitches, MATCH( 1, ($A359=dates)*(last_project=projects),0)),0)</f>
        <v>0</v>
      </c>
      <c r="D359" s="5" t="e">
        <f t="shared" ca="1" si="102"/>
        <v>#REF!</v>
      </c>
      <c r="E359" s="5" t="e">
        <f t="shared" ca="1" si="92"/>
        <v>#REF!</v>
      </c>
      <c r="F359" s="40" t="e">
        <f t="array" aca="1" ref="F359" ca="1">INDEX(hours,MATCH(1,($A359=dates)*(last_project=projects),0),0)</f>
        <v>#N/A</v>
      </c>
      <c r="G359" s="21" t="e">
        <f t="shared" ca="1" si="93"/>
        <v>#N/A</v>
      </c>
      <c r="H359" s="41" t="e">
        <f t="shared" ca="1" si="103"/>
        <v>#N/A</v>
      </c>
      <c r="I359" s="41" t="e">
        <f t="shared" ca="1" si="104"/>
        <v>#N/A</v>
      </c>
      <c r="J359" s="41" t="e">
        <f t="shared" ca="1" si="105"/>
        <v>#N/A</v>
      </c>
      <c r="K359" t="e">
        <f t="shared" ca="1" si="94"/>
        <v>#N/A</v>
      </c>
      <c r="L359" t="e">
        <f t="shared" ca="1" si="95"/>
        <v>#N/A</v>
      </c>
      <c r="M359" s="42" t="e">
        <f t="shared" ca="1" si="96"/>
        <v>#REF!</v>
      </c>
      <c r="N359" s="5" t="e">
        <f t="shared" ca="1" si="106"/>
        <v>#N/A</v>
      </c>
      <c r="O359" s="5" t="e">
        <f t="shared" ca="1" si="107"/>
        <v>#N/A</v>
      </c>
      <c r="P359" s="41" t="e">
        <f ca="1">IF(OR(ISNA(A359),C359="Backstitch"),NA(),AVERAGEIF($C$4:$C359,"&gt;0")/100)</f>
        <v>#N/A</v>
      </c>
      <c r="Q359" s="41" t="e">
        <f t="shared" ca="1" si="97"/>
        <v>#N/A</v>
      </c>
      <c r="R359" s="43" t="e">
        <f t="shared" ca="1" si="98"/>
        <v>#N/A</v>
      </c>
      <c r="S359" s="44" t="e">
        <f t="shared" ca="1" si="99"/>
        <v>#N/A</v>
      </c>
      <c r="T359" s="5" t="e">
        <f t="shared" ca="1" si="100"/>
        <v>#N/A</v>
      </c>
      <c r="U359" s="5" t="e">
        <f t="shared" ca="1" si="101"/>
        <v>#N/A</v>
      </c>
    </row>
    <row r="360" spans="1:21">
      <c r="A360" s="6" t="e">
        <f t="shared" ca="1" si="91"/>
        <v>#N/A</v>
      </c>
      <c r="B360" s="39" t="e">
        <f t="shared" ca="1" si="90"/>
        <v>#N/A</v>
      </c>
      <c r="C360">
        <f t="array" aca="1" ref="C360" ca="1">IFERROR(INDEX(stitches, MATCH( 1, ($A360=dates)*(last_project=projects),0)),0)</f>
        <v>0</v>
      </c>
      <c r="D360" s="5" t="e">
        <f t="shared" ca="1" si="102"/>
        <v>#REF!</v>
      </c>
      <c r="E360" s="5" t="e">
        <f t="shared" ca="1" si="92"/>
        <v>#REF!</v>
      </c>
      <c r="F360" s="40" t="e">
        <f t="array" aca="1" ref="F360" ca="1">INDEX(hours,MATCH(1,($A360=dates)*(last_project=projects),0),0)</f>
        <v>#N/A</v>
      </c>
      <c r="G360" s="21" t="e">
        <f t="shared" ca="1" si="93"/>
        <v>#N/A</v>
      </c>
      <c r="H360" s="41" t="e">
        <f t="shared" ca="1" si="103"/>
        <v>#N/A</v>
      </c>
      <c r="I360" s="41" t="e">
        <f t="shared" ca="1" si="104"/>
        <v>#N/A</v>
      </c>
      <c r="J360" s="41" t="e">
        <f t="shared" ca="1" si="105"/>
        <v>#N/A</v>
      </c>
      <c r="K360" t="e">
        <f t="shared" ca="1" si="94"/>
        <v>#N/A</v>
      </c>
      <c r="L360" t="e">
        <f t="shared" ca="1" si="95"/>
        <v>#N/A</v>
      </c>
      <c r="M360" s="42" t="e">
        <f t="shared" ca="1" si="96"/>
        <v>#REF!</v>
      </c>
      <c r="N360" s="5" t="e">
        <f t="shared" ca="1" si="106"/>
        <v>#N/A</v>
      </c>
      <c r="O360" s="5" t="e">
        <f t="shared" ca="1" si="107"/>
        <v>#N/A</v>
      </c>
      <c r="P360" s="41" t="e">
        <f ca="1">IF(OR(ISNA(A360),C360="Backstitch"),NA(),AVERAGEIF($C$4:$C360,"&gt;0")/100)</f>
        <v>#N/A</v>
      </c>
      <c r="Q360" s="41" t="e">
        <f t="shared" ca="1" si="97"/>
        <v>#N/A</v>
      </c>
      <c r="R360" s="43" t="e">
        <f t="shared" ca="1" si="98"/>
        <v>#N/A</v>
      </c>
      <c r="S360" s="44" t="e">
        <f t="shared" ca="1" si="99"/>
        <v>#N/A</v>
      </c>
      <c r="T360" s="5" t="e">
        <f t="shared" ca="1" si="100"/>
        <v>#N/A</v>
      </c>
      <c r="U360" s="5" t="e">
        <f t="shared" ca="1" si="101"/>
        <v>#N/A</v>
      </c>
    </row>
    <row r="361" spans="1:21">
      <c r="A361" s="6" t="e">
        <f t="shared" ca="1" si="91"/>
        <v>#N/A</v>
      </c>
      <c r="B361" s="39" t="e">
        <f t="shared" ca="1" si="90"/>
        <v>#N/A</v>
      </c>
      <c r="C361">
        <f t="array" aca="1" ref="C361" ca="1">IFERROR(INDEX(stitches, MATCH( 1, ($A361=dates)*(last_project=projects),0)),0)</f>
        <v>0</v>
      </c>
      <c r="D361" s="5" t="e">
        <f t="shared" ca="1" si="102"/>
        <v>#REF!</v>
      </c>
      <c r="E361" s="5" t="e">
        <f t="shared" ca="1" si="92"/>
        <v>#REF!</v>
      </c>
      <c r="F361" s="40" t="e">
        <f t="array" aca="1" ref="F361" ca="1">INDEX(hours,MATCH(1,($A361=dates)*(last_project=projects),0),0)</f>
        <v>#N/A</v>
      </c>
      <c r="G361" s="21" t="e">
        <f t="shared" ca="1" si="93"/>
        <v>#N/A</v>
      </c>
      <c r="H361" s="41" t="e">
        <f t="shared" ca="1" si="103"/>
        <v>#N/A</v>
      </c>
      <c r="I361" s="41" t="e">
        <f t="shared" ca="1" si="104"/>
        <v>#N/A</v>
      </c>
      <c r="J361" s="41" t="e">
        <f t="shared" ca="1" si="105"/>
        <v>#N/A</v>
      </c>
      <c r="K361" t="e">
        <f t="shared" ca="1" si="94"/>
        <v>#N/A</v>
      </c>
      <c r="L361" t="e">
        <f t="shared" ca="1" si="95"/>
        <v>#N/A</v>
      </c>
      <c r="M361" s="42" t="e">
        <f t="shared" ca="1" si="96"/>
        <v>#REF!</v>
      </c>
      <c r="N361" s="5" t="e">
        <f t="shared" ca="1" si="106"/>
        <v>#N/A</v>
      </c>
      <c r="O361" s="5" t="e">
        <f t="shared" ca="1" si="107"/>
        <v>#N/A</v>
      </c>
      <c r="P361" s="41" t="e">
        <f ca="1">IF(OR(ISNA(A361),C361="Backstitch"),NA(),AVERAGEIF($C$4:$C361,"&gt;0")/100)</f>
        <v>#N/A</v>
      </c>
      <c r="Q361" s="41" t="e">
        <f t="shared" ca="1" si="97"/>
        <v>#N/A</v>
      </c>
      <c r="R361" s="43" t="e">
        <f t="shared" ca="1" si="98"/>
        <v>#N/A</v>
      </c>
      <c r="S361" s="44" t="e">
        <f t="shared" ca="1" si="99"/>
        <v>#N/A</v>
      </c>
      <c r="T361" s="5" t="e">
        <f t="shared" ca="1" si="100"/>
        <v>#N/A</v>
      </c>
      <c r="U361" s="5" t="e">
        <f t="shared" ca="1" si="101"/>
        <v>#N/A</v>
      </c>
    </row>
    <row r="362" spans="1:21">
      <c r="A362" s="6" t="e">
        <f t="shared" ca="1" si="91"/>
        <v>#N/A</v>
      </c>
      <c r="B362" s="39" t="e">
        <f t="shared" ca="1" si="90"/>
        <v>#N/A</v>
      </c>
      <c r="C362">
        <f t="array" aca="1" ref="C362" ca="1">IFERROR(INDEX(stitches, MATCH( 1, ($A362=dates)*(last_project=projects),0)),0)</f>
        <v>0</v>
      </c>
      <c r="D362" s="5" t="e">
        <f t="shared" ca="1" si="102"/>
        <v>#REF!</v>
      </c>
      <c r="E362" s="5" t="e">
        <f t="shared" ca="1" si="92"/>
        <v>#REF!</v>
      </c>
      <c r="F362" s="40" t="e">
        <f t="array" aca="1" ref="F362" ca="1">INDEX(hours,MATCH(1,($A362=dates)*(last_project=projects),0),0)</f>
        <v>#N/A</v>
      </c>
      <c r="G362" s="21" t="e">
        <f t="shared" ca="1" si="93"/>
        <v>#N/A</v>
      </c>
      <c r="H362" s="41" t="e">
        <f t="shared" ca="1" si="103"/>
        <v>#N/A</v>
      </c>
      <c r="I362" s="41" t="e">
        <f t="shared" ca="1" si="104"/>
        <v>#N/A</v>
      </c>
      <c r="J362" s="41" t="e">
        <f t="shared" ca="1" si="105"/>
        <v>#N/A</v>
      </c>
      <c r="K362" t="e">
        <f t="shared" ca="1" si="94"/>
        <v>#N/A</v>
      </c>
      <c r="L362" t="e">
        <f t="shared" ca="1" si="95"/>
        <v>#N/A</v>
      </c>
      <c r="M362" s="42" t="e">
        <f t="shared" ca="1" si="96"/>
        <v>#REF!</v>
      </c>
      <c r="N362" s="5" t="e">
        <f t="shared" ca="1" si="106"/>
        <v>#N/A</v>
      </c>
      <c r="O362" s="5" t="e">
        <f t="shared" ca="1" si="107"/>
        <v>#N/A</v>
      </c>
      <c r="P362" s="41" t="e">
        <f ca="1">IF(OR(ISNA(A362),C362="Backstitch"),NA(),AVERAGEIF($C$4:$C362,"&gt;0")/100)</f>
        <v>#N/A</v>
      </c>
      <c r="Q362" s="41" t="e">
        <f t="shared" ca="1" si="97"/>
        <v>#N/A</v>
      </c>
      <c r="R362" s="43" t="e">
        <f t="shared" ca="1" si="98"/>
        <v>#N/A</v>
      </c>
      <c r="S362" s="44" t="e">
        <f t="shared" ca="1" si="99"/>
        <v>#N/A</v>
      </c>
      <c r="T362" s="5" t="e">
        <f t="shared" ca="1" si="100"/>
        <v>#N/A</v>
      </c>
      <c r="U362" s="5" t="e">
        <f t="shared" ca="1" si="101"/>
        <v>#N/A</v>
      </c>
    </row>
    <row r="363" spans="1:21">
      <c r="A363" s="6" t="e">
        <f t="shared" ca="1" si="91"/>
        <v>#N/A</v>
      </c>
      <c r="B363" s="39" t="e">
        <f t="shared" ca="1" si="90"/>
        <v>#N/A</v>
      </c>
      <c r="C363">
        <f t="array" aca="1" ref="C363" ca="1">IFERROR(INDEX(stitches, MATCH( 1, ($A363=dates)*(last_project=projects),0)),0)</f>
        <v>0</v>
      </c>
      <c r="D363" s="5" t="e">
        <f t="shared" ca="1" si="102"/>
        <v>#REF!</v>
      </c>
      <c r="E363" s="5" t="e">
        <f t="shared" ca="1" si="92"/>
        <v>#REF!</v>
      </c>
      <c r="F363" s="40" t="e">
        <f t="array" aca="1" ref="F363" ca="1">INDEX(hours,MATCH(1,($A363=dates)*(last_project=projects),0),0)</f>
        <v>#N/A</v>
      </c>
      <c r="G363" s="21" t="e">
        <f t="shared" ca="1" si="93"/>
        <v>#N/A</v>
      </c>
      <c r="H363" s="41" t="e">
        <f t="shared" ca="1" si="103"/>
        <v>#N/A</v>
      </c>
      <c r="I363" s="41" t="e">
        <f t="shared" ca="1" si="104"/>
        <v>#N/A</v>
      </c>
      <c r="J363" s="41" t="e">
        <f t="shared" ca="1" si="105"/>
        <v>#N/A</v>
      </c>
      <c r="K363" t="e">
        <f t="shared" ca="1" si="94"/>
        <v>#N/A</v>
      </c>
      <c r="L363" t="e">
        <f t="shared" ca="1" si="95"/>
        <v>#N/A</v>
      </c>
      <c r="M363" s="42" t="e">
        <f t="shared" ca="1" si="96"/>
        <v>#REF!</v>
      </c>
      <c r="N363" s="5" t="e">
        <f t="shared" ca="1" si="106"/>
        <v>#N/A</v>
      </c>
      <c r="O363" s="5" t="e">
        <f t="shared" ca="1" si="107"/>
        <v>#N/A</v>
      </c>
      <c r="P363" s="41" t="e">
        <f ca="1">IF(OR(ISNA(A363),C363="Backstitch"),NA(),AVERAGEIF($C$4:$C363,"&gt;0")/100)</f>
        <v>#N/A</v>
      </c>
      <c r="Q363" s="41" t="e">
        <f t="shared" ca="1" si="97"/>
        <v>#N/A</v>
      </c>
      <c r="R363" s="43" t="e">
        <f t="shared" ca="1" si="98"/>
        <v>#N/A</v>
      </c>
      <c r="S363" s="44" t="e">
        <f t="shared" ca="1" si="99"/>
        <v>#N/A</v>
      </c>
      <c r="T363" s="5" t="e">
        <f t="shared" ca="1" si="100"/>
        <v>#N/A</v>
      </c>
      <c r="U363" s="5" t="e">
        <f t="shared" ca="1" si="101"/>
        <v>#N/A</v>
      </c>
    </row>
    <row r="364" spans="1:21">
      <c r="A364" s="6" t="e">
        <f t="shared" ca="1" si="91"/>
        <v>#N/A</v>
      </c>
      <c r="B364" s="39" t="e">
        <f t="shared" ca="1" si="90"/>
        <v>#N/A</v>
      </c>
      <c r="C364">
        <f t="array" aca="1" ref="C364" ca="1">IFERROR(INDEX(stitches, MATCH( 1, ($A364=dates)*(last_project=projects),0)),0)</f>
        <v>0</v>
      </c>
      <c r="D364" s="5" t="e">
        <f t="shared" ca="1" si="102"/>
        <v>#REF!</v>
      </c>
      <c r="E364" s="5" t="e">
        <f t="shared" ca="1" si="92"/>
        <v>#REF!</v>
      </c>
      <c r="F364" s="40" t="e">
        <f t="array" aca="1" ref="F364" ca="1">INDEX(hours,MATCH(1,($A364=dates)*(last_project=projects),0),0)</f>
        <v>#N/A</v>
      </c>
      <c r="G364" s="21" t="e">
        <f t="shared" ca="1" si="93"/>
        <v>#N/A</v>
      </c>
      <c r="H364" s="41" t="e">
        <f t="shared" ca="1" si="103"/>
        <v>#N/A</v>
      </c>
      <c r="I364" s="41" t="e">
        <f t="shared" ca="1" si="104"/>
        <v>#N/A</v>
      </c>
      <c r="J364" s="41" t="e">
        <f t="shared" ca="1" si="105"/>
        <v>#N/A</v>
      </c>
      <c r="K364" t="e">
        <f t="shared" ca="1" si="94"/>
        <v>#N/A</v>
      </c>
      <c r="L364" t="e">
        <f t="shared" ca="1" si="95"/>
        <v>#N/A</v>
      </c>
      <c r="M364" s="42" t="e">
        <f t="shared" ca="1" si="96"/>
        <v>#REF!</v>
      </c>
      <c r="N364" s="5" t="e">
        <f t="shared" ca="1" si="106"/>
        <v>#N/A</v>
      </c>
      <c r="O364" s="5" t="e">
        <f t="shared" ca="1" si="107"/>
        <v>#N/A</v>
      </c>
      <c r="P364" s="41" t="e">
        <f ca="1">IF(OR(ISNA(A364),C364="Backstitch"),NA(),AVERAGEIF($C$4:$C364,"&gt;0")/100)</f>
        <v>#N/A</v>
      </c>
      <c r="Q364" s="41" t="e">
        <f t="shared" ca="1" si="97"/>
        <v>#N/A</v>
      </c>
      <c r="R364" s="43" t="e">
        <f t="shared" ca="1" si="98"/>
        <v>#N/A</v>
      </c>
      <c r="S364" s="44" t="e">
        <f t="shared" ca="1" si="99"/>
        <v>#N/A</v>
      </c>
      <c r="T364" s="5" t="e">
        <f t="shared" ca="1" si="100"/>
        <v>#N/A</v>
      </c>
      <c r="U364" s="5" t="e">
        <f t="shared" ca="1" si="101"/>
        <v>#N/A</v>
      </c>
    </row>
    <row r="365" spans="1:21">
      <c r="A365" s="6" t="e">
        <f t="shared" ca="1" si="91"/>
        <v>#N/A</v>
      </c>
      <c r="B365" s="39" t="e">
        <f t="shared" ca="1" si="90"/>
        <v>#N/A</v>
      </c>
      <c r="C365">
        <f t="array" aca="1" ref="C365" ca="1">IFERROR(INDEX(stitches, MATCH( 1, ($A365=dates)*(last_project=projects),0)),0)</f>
        <v>0</v>
      </c>
      <c r="D365" s="5" t="e">
        <f t="shared" ca="1" si="102"/>
        <v>#REF!</v>
      </c>
      <c r="E365" s="5" t="e">
        <f t="shared" ca="1" si="92"/>
        <v>#REF!</v>
      </c>
      <c r="F365" s="40" t="e">
        <f t="array" aca="1" ref="F365" ca="1">INDEX(hours,MATCH(1,($A365=dates)*(last_project=projects),0),0)</f>
        <v>#N/A</v>
      </c>
      <c r="G365" s="21" t="e">
        <f t="shared" ca="1" si="93"/>
        <v>#N/A</v>
      </c>
      <c r="H365" s="41" t="e">
        <f t="shared" ca="1" si="103"/>
        <v>#N/A</v>
      </c>
      <c r="I365" s="41" t="e">
        <f t="shared" ca="1" si="104"/>
        <v>#N/A</v>
      </c>
      <c r="J365" s="41" t="e">
        <f t="shared" ca="1" si="105"/>
        <v>#N/A</v>
      </c>
      <c r="K365" t="e">
        <f t="shared" ca="1" si="94"/>
        <v>#N/A</v>
      </c>
      <c r="L365" t="e">
        <f t="shared" ca="1" si="95"/>
        <v>#N/A</v>
      </c>
      <c r="M365" s="42" t="e">
        <f t="shared" ca="1" si="96"/>
        <v>#REF!</v>
      </c>
      <c r="N365" s="5" t="e">
        <f t="shared" ca="1" si="106"/>
        <v>#N/A</v>
      </c>
      <c r="O365" s="5" t="e">
        <f t="shared" ca="1" si="107"/>
        <v>#N/A</v>
      </c>
      <c r="P365" s="41" t="e">
        <f ca="1">IF(OR(ISNA(A365),C365="Backstitch"),NA(),AVERAGEIF($C$4:$C365,"&gt;0")/100)</f>
        <v>#N/A</v>
      </c>
      <c r="Q365" s="41" t="e">
        <f t="shared" ca="1" si="97"/>
        <v>#N/A</v>
      </c>
      <c r="R365" s="43" t="e">
        <f t="shared" ca="1" si="98"/>
        <v>#N/A</v>
      </c>
      <c r="S365" s="44" t="e">
        <f t="shared" ca="1" si="99"/>
        <v>#N/A</v>
      </c>
      <c r="T365" s="5" t="e">
        <f t="shared" ca="1" si="100"/>
        <v>#N/A</v>
      </c>
      <c r="U365" s="5" t="e">
        <f t="shared" ca="1" si="101"/>
        <v>#N/A</v>
      </c>
    </row>
    <row r="366" spans="1:21">
      <c r="A366" s="6" t="e">
        <f t="shared" ca="1" si="91"/>
        <v>#N/A</v>
      </c>
      <c r="B366" s="39" t="e">
        <f t="shared" ca="1" si="90"/>
        <v>#N/A</v>
      </c>
      <c r="C366">
        <f t="array" aca="1" ref="C366" ca="1">IFERROR(INDEX(stitches, MATCH( 1, ($A366=dates)*(last_project=projects),0)),0)</f>
        <v>0</v>
      </c>
      <c r="D366" s="5" t="e">
        <f t="shared" ca="1" si="102"/>
        <v>#REF!</v>
      </c>
      <c r="E366" s="5" t="e">
        <f t="shared" ca="1" si="92"/>
        <v>#REF!</v>
      </c>
      <c r="F366" s="40" t="e">
        <f t="array" aca="1" ref="F366" ca="1">INDEX(hours,MATCH(1,($A366=dates)*(last_project=projects),0),0)</f>
        <v>#N/A</v>
      </c>
      <c r="G366" s="21" t="e">
        <f t="shared" ca="1" si="93"/>
        <v>#N/A</v>
      </c>
      <c r="H366" s="41" t="e">
        <f t="shared" ca="1" si="103"/>
        <v>#N/A</v>
      </c>
      <c r="I366" s="41" t="e">
        <f t="shared" ca="1" si="104"/>
        <v>#N/A</v>
      </c>
      <c r="J366" s="41" t="e">
        <f t="shared" ca="1" si="105"/>
        <v>#N/A</v>
      </c>
      <c r="K366" t="e">
        <f t="shared" ca="1" si="94"/>
        <v>#N/A</v>
      </c>
      <c r="L366" t="e">
        <f t="shared" ca="1" si="95"/>
        <v>#N/A</v>
      </c>
      <c r="M366" s="42" t="e">
        <f t="shared" ca="1" si="96"/>
        <v>#REF!</v>
      </c>
      <c r="N366" s="5" t="e">
        <f t="shared" ca="1" si="106"/>
        <v>#N/A</v>
      </c>
      <c r="O366" s="5" t="e">
        <f t="shared" ca="1" si="107"/>
        <v>#N/A</v>
      </c>
      <c r="P366" s="41" t="e">
        <f ca="1">IF(OR(ISNA(A366),C366="Backstitch"),NA(),AVERAGEIF($C$4:$C366,"&gt;0")/100)</f>
        <v>#N/A</v>
      </c>
      <c r="Q366" s="41" t="e">
        <f t="shared" ca="1" si="97"/>
        <v>#N/A</v>
      </c>
      <c r="R366" s="43" t="e">
        <f t="shared" ca="1" si="98"/>
        <v>#N/A</v>
      </c>
      <c r="S366" s="44" t="e">
        <f t="shared" ca="1" si="99"/>
        <v>#N/A</v>
      </c>
      <c r="T366" s="5" t="e">
        <f t="shared" ca="1" si="100"/>
        <v>#N/A</v>
      </c>
      <c r="U366" s="5" t="e">
        <f t="shared" ca="1" si="101"/>
        <v>#N/A</v>
      </c>
    </row>
    <row r="367" spans="1:21">
      <c r="A367" s="6" t="e">
        <f t="shared" ca="1" si="91"/>
        <v>#N/A</v>
      </c>
      <c r="B367" s="39" t="e">
        <f t="shared" ca="1" si="90"/>
        <v>#N/A</v>
      </c>
      <c r="C367">
        <f t="array" aca="1" ref="C367" ca="1">IFERROR(INDEX(stitches, MATCH( 1, ($A367=dates)*(last_project=projects),0)),0)</f>
        <v>0</v>
      </c>
      <c r="D367" s="5" t="e">
        <f t="shared" ca="1" si="102"/>
        <v>#REF!</v>
      </c>
      <c r="E367" s="5" t="e">
        <f t="shared" ca="1" si="92"/>
        <v>#REF!</v>
      </c>
      <c r="F367" s="40" t="e">
        <f t="array" aca="1" ref="F367" ca="1">INDEX(hours,MATCH(1,($A367=dates)*(last_project=projects),0),0)</f>
        <v>#N/A</v>
      </c>
      <c r="G367" s="21" t="e">
        <f t="shared" ca="1" si="93"/>
        <v>#N/A</v>
      </c>
      <c r="H367" s="41" t="e">
        <f t="shared" ca="1" si="103"/>
        <v>#N/A</v>
      </c>
      <c r="I367" s="41" t="e">
        <f t="shared" ca="1" si="104"/>
        <v>#N/A</v>
      </c>
      <c r="J367" s="41" t="e">
        <f t="shared" ca="1" si="105"/>
        <v>#N/A</v>
      </c>
      <c r="K367" t="e">
        <f t="shared" ca="1" si="94"/>
        <v>#N/A</v>
      </c>
      <c r="L367" t="e">
        <f t="shared" ca="1" si="95"/>
        <v>#N/A</v>
      </c>
      <c r="M367" s="42" t="e">
        <f t="shared" ca="1" si="96"/>
        <v>#REF!</v>
      </c>
      <c r="N367" s="5" t="e">
        <f t="shared" ca="1" si="106"/>
        <v>#N/A</v>
      </c>
      <c r="O367" s="5" t="e">
        <f t="shared" ca="1" si="107"/>
        <v>#N/A</v>
      </c>
      <c r="P367" s="41" t="e">
        <f ca="1">IF(OR(ISNA(A367),C367="Backstitch"),NA(),AVERAGEIF($C$4:$C367,"&gt;0")/100)</f>
        <v>#N/A</v>
      </c>
      <c r="Q367" s="41" t="e">
        <f t="shared" ca="1" si="97"/>
        <v>#N/A</v>
      </c>
      <c r="R367" s="43" t="e">
        <f t="shared" ca="1" si="98"/>
        <v>#N/A</v>
      </c>
      <c r="S367" s="44" t="e">
        <f t="shared" ca="1" si="99"/>
        <v>#N/A</v>
      </c>
      <c r="T367" s="5" t="e">
        <f t="shared" ca="1" si="100"/>
        <v>#N/A</v>
      </c>
      <c r="U367" s="5" t="e">
        <f t="shared" ca="1" si="101"/>
        <v>#N/A</v>
      </c>
    </row>
    <row r="368" spans="1:21">
      <c r="A368" s="6" t="e">
        <f t="shared" ca="1" si="91"/>
        <v>#N/A</v>
      </c>
      <c r="B368" s="39" t="e">
        <f t="shared" ca="1" si="90"/>
        <v>#N/A</v>
      </c>
      <c r="C368">
        <f t="array" aca="1" ref="C368" ca="1">IFERROR(INDEX(stitches, MATCH( 1, ($A368=dates)*(last_project=projects),0)),0)</f>
        <v>0</v>
      </c>
      <c r="D368" s="5" t="e">
        <f t="shared" ca="1" si="102"/>
        <v>#REF!</v>
      </c>
      <c r="E368" s="5" t="e">
        <f t="shared" ca="1" si="92"/>
        <v>#REF!</v>
      </c>
      <c r="F368" s="40" t="e">
        <f t="array" aca="1" ref="F368" ca="1">INDEX(hours,MATCH(1,($A368=dates)*(last_project=projects),0),0)</f>
        <v>#N/A</v>
      </c>
      <c r="G368" s="21" t="e">
        <f t="shared" ca="1" si="93"/>
        <v>#N/A</v>
      </c>
      <c r="H368" s="41" t="e">
        <f t="shared" ca="1" si="103"/>
        <v>#N/A</v>
      </c>
      <c r="I368" s="41" t="e">
        <f t="shared" ca="1" si="104"/>
        <v>#N/A</v>
      </c>
      <c r="J368" s="41" t="e">
        <f t="shared" ca="1" si="105"/>
        <v>#N/A</v>
      </c>
      <c r="K368" t="e">
        <f t="shared" ca="1" si="94"/>
        <v>#N/A</v>
      </c>
      <c r="L368" t="e">
        <f t="shared" ca="1" si="95"/>
        <v>#N/A</v>
      </c>
      <c r="M368" s="42" t="e">
        <f t="shared" ca="1" si="96"/>
        <v>#REF!</v>
      </c>
      <c r="N368" s="5" t="e">
        <f t="shared" ca="1" si="106"/>
        <v>#N/A</v>
      </c>
      <c r="O368" s="5" t="e">
        <f t="shared" ca="1" si="107"/>
        <v>#N/A</v>
      </c>
      <c r="P368" s="41" t="e">
        <f ca="1">IF(OR(ISNA(A368),C368="Backstitch"),NA(),AVERAGEIF($C$4:$C368,"&gt;0")/100)</f>
        <v>#N/A</v>
      </c>
      <c r="Q368" s="41" t="e">
        <f t="shared" ca="1" si="97"/>
        <v>#N/A</v>
      </c>
      <c r="R368" s="43" t="e">
        <f t="shared" ca="1" si="98"/>
        <v>#N/A</v>
      </c>
      <c r="S368" s="44" t="e">
        <f t="shared" ca="1" si="99"/>
        <v>#N/A</v>
      </c>
      <c r="T368" s="5" t="e">
        <f t="shared" ca="1" si="100"/>
        <v>#N/A</v>
      </c>
      <c r="U368" s="5" t="e">
        <f t="shared" ca="1" si="101"/>
        <v>#N/A</v>
      </c>
    </row>
    <row r="369" spans="1:21">
      <c r="A369" s="6" t="e">
        <f t="shared" ca="1" si="91"/>
        <v>#N/A</v>
      </c>
      <c r="B369" s="39" t="e">
        <f t="shared" ca="1" si="90"/>
        <v>#N/A</v>
      </c>
      <c r="C369">
        <f t="array" aca="1" ref="C369" ca="1">IFERROR(INDEX(stitches, MATCH( 1, ($A369=dates)*(last_project=projects),0)),0)</f>
        <v>0</v>
      </c>
      <c r="D369" s="5" t="e">
        <f t="shared" ca="1" si="102"/>
        <v>#REF!</v>
      </c>
      <c r="E369" s="5" t="e">
        <f t="shared" ca="1" si="92"/>
        <v>#REF!</v>
      </c>
      <c r="F369" s="40" t="e">
        <f t="array" aca="1" ref="F369" ca="1">INDEX(hours,MATCH(1,($A369=dates)*(last_project=projects),0),0)</f>
        <v>#N/A</v>
      </c>
      <c r="G369" s="21" t="e">
        <f t="shared" ca="1" si="93"/>
        <v>#N/A</v>
      </c>
      <c r="H369" s="41" t="e">
        <f t="shared" ca="1" si="103"/>
        <v>#N/A</v>
      </c>
      <c r="I369" s="41" t="e">
        <f t="shared" ca="1" si="104"/>
        <v>#N/A</v>
      </c>
      <c r="J369" s="41" t="e">
        <f t="shared" ca="1" si="105"/>
        <v>#N/A</v>
      </c>
      <c r="K369" t="e">
        <f t="shared" ca="1" si="94"/>
        <v>#N/A</v>
      </c>
      <c r="L369" t="e">
        <f t="shared" ca="1" si="95"/>
        <v>#N/A</v>
      </c>
      <c r="M369" s="42" t="e">
        <f t="shared" ca="1" si="96"/>
        <v>#REF!</v>
      </c>
      <c r="N369" s="5" t="e">
        <f t="shared" ca="1" si="106"/>
        <v>#N/A</v>
      </c>
      <c r="O369" s="5" t="e">
        <f t="shared" ca="1" si="107"/>
        <v>#N/A</v>
      </c>
      <c r="P369" s="41" t="e">
        <f ca="1">IF(OR(ISNA(A369),C369="Backstitch"),NA(),AVERAGEIF($C$4:$C369,"&gt;0")/100)</f>
        <v>#N/A</v>
      </c>
      <c r="Q369" s="41" t="e">
        <f t="shared" ca="1" si="97"/>
        <v>#N/A</v>
      </c>
      <c r="R369" s="43" t="e">
        <f t="shared" ca="1" si="98"/>
        <v>#N/A</v>
      </c>
      <c r="S369" s="44" t="e">
        <f t="shared" ca="1" si="99"/>
        <v>#N/A</v>
      </c>
      <c r="T369" s="5" t="e">
        <f t="shared" ca="1" si="100"/>
        <v>#N/A</v>
      </c>
      <c r="U369" s="5" t="e">
        <f t="shared" ca="1" si="101"/>
        <v>#N/A</v>
      </c>
    </row>
    <row r="370" spans="1:21">
      <c r="A370" s="6" t="e">
        <f t="shared" ca="1" si="91"/>
        <v>#N/A</v>
      </c>
      <c r="B370" s="39" t="e">
        <f t="shared" ca="1" si="90"/>
        <v>#N/A</v>
      </c>
      <c r="C370">
        <f t="array" aca="1" ref="C370" ca="1">IFERROR(INDEX(stitches, MATCH( 1, ($A370=dates)*(last_project=projects),0)),0)</f>
        <v>0</v>
      </c>
      <c r="D370" s="5" t="e">
        <f t="shared" ca="1" si="102"/>
        <v>#REF!</v>
      </c>
      <c r="E370" s="5" t="e">
        <f t="shared" ca="1" si="92"/>
        <v>#REF!</v>
      </c>
      <c r="F370" s="40" t="e">
        <f t="array" aca="1" ref="F370" ca="1">INDEX(hours,MATCH(1,($A370=dates)*(last_project=projects),0),0)</f>
        <v>#N/A</v>
      </c>
      <c r="G370" s="21" t="e">
        <f t="shared" ca="1" si="93"/>
        <v>#N/A</v>
      </c>
      <c r="H370" s="41" t="e">
        <f t="shared" ca="1" si="103"/>
        <v>#N/A</v>
      </c>
      <c r="I370" s="41" t="e">
        <f t="shared" ca="1" si="104"/>
        <v>#N/A</v>
      </c>
      <c r="J370" s="41" t="e">
        <f t="shared" ca="1" si="105"/>
        <v>#N/A</v>
      </c>
      <c r="K370" t="e">
        <f t="shared" ca="1" si="94"/>
        <v>#N/A</v>
      </c>
      <c r="L370" t="e">
        <f t="shared" ca="1" si="95"/>
        <v>#N/A</v>
      </c>
      <c r="M370" s="42" t="e">
        <f t="shared" ca="1" si="96"/>
        <v>#REF!</v>
      </c>
      <c r="N370" s="5" t="e">
        <f t="shared" ca="1" si="106"/>
        <v>#N/A</v>
      </c>
      <c r="O370" s="5" t="e">
        <f t="shared" ca="1" si="107"/>
        <v>#N/A</v>
      </c>
      <c r="P370" s="41" t="e">
        <f ca="1">IF(OR(ISNA(A370),C370="Backstitch"),NA(),AVERAGEIF($C$4:$C370,"&gt;0")/100)</f>
        <v>#N/A</v>
      </c>
      <c r="Q370" s="41" t="e">
        <f t="shared" ca="1" si="97"/>
        <v>#N/A</v>
      </c>
      <c r="R370" s="43" t="e">
        <f t="shared" ca="1" si="98"/>
        <v>#N/A</v>
      </c>
      <c r="S370" s="44" t="e">
        <f t="shared" ca="1" si="99"/>
        <v>#N/A</v>
      </c>
      <c r="T370" s="5" t="e">
        <f t="shared" ca="1" si="100"/>
        <v>#N/A</v>
      </c>
      <c r="U370" s="5" t="e">
        <f t="shared" ca="1" si="101"/>
        <v>#N/A</v>
      </c>
    </row>
    <row r="371" spans="1:21">
      <c r="A371" s="6" t="e">
        <f t="shared" ca="1" si="91"/>
        <v>#N/A</v>
      </c>
      <c r="B371" s="39" t="e">
        <f t="shared" ca="1" si="90"/>
        <v>#N/A</v>
      </c>
      <c r="C371">
        <f t="array" aca="1" ref="C371" ca="1">IFERROR(INDEX(stitches, MATCH( 1, ($A371=dates)*(last_project=projects),0)),0)</f>
        <v>0</v>
      </c>
      <c r="D371" s="5" t="e">
        <f t="shared" ca="1" si="102"/>
        <v>#REF!</v>
      </c>
      <c r="E371" s="5" t="e">
        <f t="shared" ca="1" si="92"/>
        <v>#REF!</v>
      </c>
      <c r="F371" s="40" t="e">
        <f t="array" aca="1" ref="F371" ca="1">INDEX(hours,MATCH(1,($A371=dates)*(last_project=projects),0),0)</f>
        <v>#N/A</v>
      </c>
      <c r="G371" s="21" t="e">
        <f t="shared" ca="1" si="93"/>
        <v>#N/A</v>
      </c>
      <c r="H371" s="41" t="e">
        <f t="shared" ca="1" si="103"/>
        <v>#N/A</v>
      </c>
      <c r="I371" s="41" t="e">
        <f t="shared" ca="1" si="104"/>
        <v>#N/A</v>
      </c>
      <c r="J371" s="41" t="e">
        <f t="shared" ca="1" si="105"/>
        <v>#N/A</v>
      </c>
      <c r="K371" t="e">
        <f t="shared" ca="1" si="94"/>
        <v>#N/A</v>
      </c>
      <c r="L371" t="e">
        <f t="shared" ca="1" si="95"/>
        <v>#N/A</v>
      </c>
      <c r="M371" s="42" t="e">
        <f t="shared" ca="1" si="96"/>
        <v>#REF!</v>
      </c>
      <c r="N371" s="5" t="e">
        <f t="shared" ca="1" si="106"/>
        <v>#N/A</v>
      </c>
      <c r="O371" s="5" t="e">
        <f t="shared" ca="1" si="107"/>
        <v>#N/A</v>
      </c>
      <c r="P371" s="41" t="e">
        <f ca="1">IF(OR(ISNA(A371),C371="Backstitch"),NA(),AVERAGEIF($C$4:$C371,"&gt;0")/100)</f>
        <v>#N/A</v>
      </c>
      <c r="Q371" s="41" t="e">
        <f t="shared" ca="1" si="97"/>
        <v>#N/A</v>
      </c>
      <c r="R371" s="43" t="e">
        <f t="shared" ca="1" si="98"/>
        <v>#N/A</v>
      </c>
      <c r="S371" s="44" t="e">
        <f t="shared" ca="1" si="99"/>
        <v>#N/A</v>
      </c>
      <c r="T371" s="5" t="e">
        <f t="shared" ca="1" si="100"/>
        <v>#N/A</v>
      </c>
      <c r="U371" s="5" t="e">
        <f t="shared" ca="1" si="101"/>
        <v>#N/A</v>
      </c>
    </row>
    <row r="372" spans="1:21">
      <c r="A372" s="6" t="e">
        <f t="shared" ca="1" si="91"/>
        <v>#N/A</v>
      </c>
      <c r="B372" s="39" t="e">
        <f t="shared" ca="1" si="90"/>
        <v>#N/A</v>
      </c>
      <c r="C372">
        <f t="array" aca="1" ref="C372" ca="1">IFERROR(INDEX(stitches, MATCH( 1, ($A372=dates)*(last_project=projects),0)),0)</f>
        <v>0</v>
      </c>
      <c r="D372" s="5" t="e">
        <f t="shared" ca="1" si="102"/>
        <v>#REF!</v>
      </c>
      <c r="E372" s="5" t="e">
        <f t="shared" ca="1" si="92"/>
        <v>#REF!</v>
      </c>
      <c r="F372" s="40" t="e">
        <f t="array" aca="1" ref="F372" ca="1">INDEX(hours,MATCH(1,($A372=dates)*(last_project=projects),0),0)</f>
        <v>#N/A</v>
      </c>
      <c r="G372" s="21" t="e">
        <f t="shared" ca="1" si="93"/>
        <v>#N/A</v>
      </c>
      <c r="H372" s="41" t="e">
        <f t="shared" ca="1" si="103"/>
        <v>#N/A</v>
      </c>
      <c r="I372" s="41" t="e">
        <f t="shared" ca="1" si="104"/>
        <v>#N/A</v>
      </c>
      <c r="J372" s="41" t="e">
        <f t="shared" ca="1" si="105"/>
        <v>#N/A</v>
      </c>
      <c r="K372" t="e">
        <f t="shared" ca="1" si="94"/>
        <v>#N/A</v>
      </c>
      <c r="L372" t="e">
        <f t="shared" ca="1" si="95"/>
        <v>#N/A</v>
      </c>
      <c r="M372" s="42" t="e">
        <f t="shared" ca="1" si="96"/>
        <v>#REF!</v>
      </c>
      <c r="N372" s="5" t="e">
        <f t="shared" ca="1" si="106"/>
        <v>#N/A</v>
      </c>
      <c r="O372" s="5" t="e">
        <f t="shared" ca="1" si="107"/>
        <v>#N/A</v>
      </c>
      <c r="P372" s="41" t="e">
        <f ca="1">IF(OR(ISNA(A372),C372="Backstitch"),NA(),AVERAGEIF($C$4:$C372,"&gt;0")/100)</f>
        <v>#N/A</v>
      </c>
      <c r="Q372" s="41" t="e">
        <f t="shared" ca="1" si="97"/>
        <v>#N/A</v>
      </c>
      <c r="R372" s="43" t="e">
        <f t="shared" ca="1" si="98"/>
        <v>#N/A</v>
      </c>
      <c r="S372" s="44" t="e">
        <f t="shared" ca="1" si="99"/>
        <v>#N/A</v>
      </c>
      <c r="T372" s="5" t="e">
        <f t="shared" ca="1" si="100"/>
        <v>#N/A</v>
      </c>
      <c r="U372" s="5" t="e">
        <f t="shared" ca="1" si="101"/>
        <v>#N/A</v>
      </c>
    </row>
    <row r="373" spans="1:21">
      <c r="A373" s="6" t="e">
        <f t="shared" ca="1" si="91"/>
        <v>#N/A</v>
      </c>
      <c r="B373" s="39" t="e">
        <f t="shared" ca="1" si="90"/>
        <v>#N/A</v>
      </c>
      <c r="C373">
        <f t="array" aca="1" ref="C373" ca="1">IFERROR(INDEX(stitches, MATCH( 1, ($A373=dates)*(last_project=projects),0)),0)</f>
        <v>0</v>
      </c>
      <c r="D373" s="5" t="e">
        <f t="shared" ca="1" si="102"/>
        <v>#REF!</v>
      </c>
      <c r="E373" s="5" t="e">
        <f t="shared" ca="1" si="92"/>
        <v>#REF!</v>
      </c>
      <c r="F373" s="40" t="e">
        <f t="array" aca="1" ref="F373" ca="1">INDEX(hours,MATCH(1,($A373=dates)*(last_project=projects),0),0)</f>
        <v>#N/A</v>
      </c>
      <c r="G373" s="21" t="e">
        <f t="shared" ca="1" si="93"/>
        <v>#N/A</v>
      </c>
      <c r="H373" s="41" t="e">
        <f t="shared" ca="1" si="103"/>
        <v>#N/A</v>
      </c>
      <c r="I373" s="41" t="e">
        <f t="shared" ca="1" si="104"/>
        <v>#N/A</v>
      </c>
      <c r="J373" s="41" t="e">
        <f t="shared" ca="1" si="105"/>
        <v>#N/A</v>
      </c>
      <c r="K373" t="e">
        <f t="shared" ca="1" si="94"/>
        <v>#N/A</v>
      </c>
      <c r="L373" t="e">
        <f t="shared" ca="1" si="95"/>
        <v>#N/A</v>
      </c>
      <c r="M373" s="42" t="e">
        <f t="shared" ca="1" si="96"/>
        <v>#REF!</v>
      </c>
      <c r="N373" s="5" t="e">
        <f t="shared" ca="1" si="106"/>
        <v>#N/A</v>
      </c>
      <c r="O373" s="5" t="e">
        <f t="shared" ca="1" si="107"/>
        <v>#N/A</v>
      </c>
      <c r="P373" s="41" t="e">
        <f ca="1">IF(OR(ISNA(A373),C373="Backstitch"),NA(),AVERAGEIF($C$4:$C373,"&gt;0")/100)</f>
        <v>#N/A</v>
      </c>
      <c r="Q373" s="41" t="e">
        <f t="shared" ca="1" si="97"/>
        <v>#N/A</v>
      </c>
      <c r="R373" s="43" t="e">
        <f t="shared" ca="1" si="98"/>
        <v>#N/A</v>
      </c>
      <c r="S373" s="44" t="e">
        <f t="shared" ca="1" si="99"/>
        <v>#N/A</v>
      </c>
      <c r="T373" s="5" t="e">
        <f t="shared" ca="1" si="100"/>
        <v>#N/A</v>
      </c>
      <c r="U373" s="5" t="e">
        <f t="shared" ca="1" si="101"/>
        <v>#N/A</v>
      </c>
    </row>
    <row r="374" spans="1:21">
      <c r="A374" s="6" t="e">
        <f t="shared" ca="1" si="91"/>
        <v>#N/A</v>
      </c>
      <c r="B374" s="39" t="e">
        <f t="shared" ca="1" si="90"/>
        <v>#N/A</v>
      </c>
      <c r="C374">
        <f t="array" aca="1" ref="C374" ca="1">IFERROR(INDEX(stitches, MATCH( 1, ($A374=dates)*(last_project=projects),0)),0)</f>
        <v>0</v>
      </c>
      <c r="D374" s="5" t="e">
        <f t="shared" ca="1" si="102"/>
        <v>#REF!</v>
      </c>
      <c r="E374" s="5" t="e">
        <f t="shared" ca="1" si="92"/>
        <v>#REF!</v>
      </c>
      <c r="F374" s="40" t="e">
        <f t="array" aca="1" ref="F374" ca="1">INDEX(hours,MATCH(1,($A374=dates)*(last_project=projects),0),0)</f>
        <v>#N/A</v>
      </c>
      <c r="G374" s="21" t="e">
        <f t="shared" ca="1" si="93"/>
        <v>#N/A</v>
      </c>
      <c r="H374" s="41" t="e">
        <f t="shared" ca="1" si="103"/>
        <v>#N/A</v>
      </c>
      <c r="I374" s="41" t="e">
        <f t="shared" ca="1" si="104"/>
        <v>#N/A</v>
      </c>
      <c r="J374" s="41" t="e">
        <f t="shared" ca="1" si="105"/>
        <v>#N/A</v>
      </c>
      <c r="K374" t="e">
        <f t="shared" ca="1" si="94"/>
        <v>#N/A</v>
      </c>
      <c r="L374" t="e">
        <f t="shared" ca="1" si="95"/>
        <v>#N/A</v>
      </c>
      <c r="M374" s="42" t="e">
        <f t="shared" ca="1" si="96"/>
        <v>#REF!</v>
      </c>
      <c r="N374" s="5" t="e">
        <f t="shared" ca="1" si="106"/>
        <v>#N/A</v>
      </c>
      <c r="O374" s="5" t="e">
        <f t="shared" ca="1" si="107"/>
        <v>#N/A</v>
      </c>
      <c r="P374" s="41" t="e">
        <f ca="1">IF(OR(ISNA(A374),C374="Backstitch"),NA(),AVERAGEIF($C$4:$C374,"&gt;0")/100)</f>
        <v>#N/A</v>
      </c>
      <c r="Q374" s="41" t="e">
        <f t="shared" ca="1" si="97"/>
        <v>#N/A</v>
      </c>
      <c r="R374" s="43" t="e">
        <f t="shared" ca="1" si="98"/>
        <v>#N/A</v>
      </c>
      <c r="S374" s="44" t="e">
        <f t="shared" ca="1" si="99"/>
        <v>#N/A</v>
      </c>
      <c r="T374" s="5" t="e">
        <f t="shared" ca="1" si="100"/>
        <v>#N/A</v>
      </c>
      <c r="U374" s="5" t="e">
        <f t="shared" ca="1" si="101"/>
        <v>#N/A</v>
      </c>
    </row>
    <row r="375" spans="1:21">
      <c r="A375" s="6" t="e">
        <f t="shared" ca="1" si="91"/>
        <v>#N/A</v>
      </c>
      <c r="B375" s="39" t="e">
        <f t="shared" ca="1" si="90"/>
        <v>#N/A</v>
      </c>
      <c r="C375">
        <f t="array" aca="1" ref="C375" ca="1">IFERROR(INDEX(stitches, MATCH( 1, ($A375=dates)*(last_project=projects),0)),0)</f>
        <v>0</v>
      </c>
      <c r="D375" s="5" t="e">
        <f t="shared" ca="1" si="102"/>
        <v>#REF!</v>
      </c>
      <c r="E375" s="5" t="e">
        <f t="shared" ca="1" si="92"/>
        <v>#REF!</v>
      </c>
      <c r="F375" s="40" t="e">
        <f t="array" aca="1" ref="F375" ca="1">INDEX(hours,MATCH(1,($A375=dates)*(last_project=projects),0),0)</f>
        <v>#N/A</v>
      </c>
      <c r="G375" s="21" t="e">
        <f t="shared" ca="1" si="93"/>
        <v>#N/A</v>
      </c>
      <c r="H375" s="41" t="e">
        <f t="shared" ca="1" si="103"/>
        <v>#N/A</v>
      </c>
      <c r="I375" s="41" t="e">
        <f t="shared" ca="1" si="104"/>
        <v>#N/A</v>
      </c>
      <c r="J375" s="41" t="e">
        <f t="shared" ca="1" si="105"/>
        <v>#N/A</v>
      </c>
      <c r="K375" t="e">
        <f t="shared" ca="1" si="94"/>
        <v>#N/A</v>
      </c>
      <c r="L375" t="e">
        <f t="shared" ca="1" si="95"/>
        <v>#N/A</v>
      </c>
      <c r="M375" s="42" t="e">
        <f t="shared" ca="1" si="96"/>
        <v>#REF!</v>
      </c>
      <c r="N375" s="5" t="e">
        <f t="shared" ca="1" si="106"/>
        <v>#N/A</v>
      </c>
      <c r="O375" s="5" t="e">
        <f t="shared" ca="1" si="107"/>
        <v>#N/A</v>
      </c>
      <c r="P375" s="41" t="e">
        <f ca="1">IF(OR(ISNA(A375),C375="Backstitch"),NA(),AVERAGEIF($C$4:$C375,"&gt;0")/100)</f>
        <v>#N/A</v>
      </c>
      <c r="Q375" s="41" t="e">
        <f t="shared" ca="1" si="97"/>
        <v>#N/A</v>
      </c>
      <c r="R375" s="43" t="e">
        <f t="shared" ca="1" si="98"/>
        <v>#N/A</v>
      </c>
      <c r="S375" s="44" t="e">
        <f t="shared" ca="1" si="99"/>
        <v>#N/A</v>
      </c>
      <c r="T375" s="5" t="e">
        <f t="shared" ca="1" si="100"/>
        <v>#N/A</v>
      </c>
      <c r="U375" s="5" t="e">
        <f t="shared" ca="1" si="101"/>
        <v>#N/A</v>
      </c>
    </row>
    <row r="376" spans="1:21">
      <c r="A376" s="6" t="e">
        <f t="shared" ca="1" si="91"/>
        <v>#N/A</v>
      </c>
      <c r="B376" s="39" t="e">
        <f t="shared" ca="1" si="90"/>
        <v>#N/A</v>
      </c>
      <c r="C376">
        <f t="array" aca="1" ref="C376" ca="1">IFERROR(INDEX(stitches, MATCH( 1, ($A376=dates)*(last_project=projects),0)),0)</f>
        <v>0</v>
      </c>
      <c r="D376" s="5" t="e">
        <f t="shared" ca="1" si="102"/>
        <v>#REF!</v>
      </c>
      <c r="E376" s="5" t="e">
        <f t="shared" ca="1" si="92"/>
        <v>#REF!</v>
      </c>
      <c r="F376" s="40" t="e">
        <f t="array" aca="1" ref="F376" ca="1">INDEX(hours,MATCH(1,($A376=dates)*(last_project=projects),0),0)</f>
        <v>#N/A</v>
      </c>
      <c r="G376" s="21" t="e">
        <f t="shared" ca="1" si="93"/>
        <v>#N/A</v>
      </c>
      <c r="H376" s="41" t="e">
        <f t="shared" ca="1" si="103"/>
        <v>#N/A</v>
      </c>
      <c r="I376" s="41" t="e">
        <f t="shared" ca="1" si="104"/>
        <v>#N/A</v>
      </c>
      <c r="J376" s="41" t="e">
        <f t="shared" ca="1" si="105"/>
        <v>#N/A</v>
      </c>
      <c r="K376" t="e">
        <f t="shared" ca="1" si="94"/>
        <v>#N/A</v>
      </c>
      <c r="L376" t="e">
        <f t="shared" ca="1" si="95"/>
        <v>#N/A</v>
      </c>
      <c r="M376" s="42" t="e">
        <f t="shared" ca="1" si="96"/>
        <v>#REF!</v>
      </c>
      <c r="N376" s="5" t="e">
        <f t="shared" ca="1" si="106"/>
        <v>#N/A</v>
      </c>
      <c r="O376" s="5" t="e">
        <f t="shared" ca="1" si="107"/>
        <v>#N/A</v>
      </c>
      <c r="P376" s="41" t="e">
        <f ca="1">IF(OR(ISNA(A376),C376="Backstitch"),NA(),AVERAGEIF($C$4:$C376,"&gt;0")/100)</f>
        <v>#N/A</v>
      </c>
      <c r="Q376" s="41" t="e">
        <f t="shared" ca="1" si="97"/>
        <v>#N/A</v>
      </c>
      <c r="R376" s="43" t="e">
        <f t="shared" ca="1" si="98"/>
        <v>#N/A</v>
      </c>
      <c r="S376" s="44" t="e">
        <f t="shared" ca="1" si="99"/>
        <v>#N/A</v>
      </c>
      <c r="T376" s="5" t="e">
        <f t="shared" ca="1" si="100"/>
        <v>#N/A</v>
      </c>
      <c r="U376" s="5" t="e">
        <f t="shared" ca="1" si="101"/>
        <v>#N/A</v>
      </c>
    </row>
    <row r="377" spans="1:21">
      <c r="A377" s="6" t="e">
        <f t="shared" ca="1" si="91"/>
        <v>#N/A</v>
      </c>
      <c r="B377" s="39" t="e">
        <f t="shared" ca="1" si="90"/>
        <v>#N/A</v>
      </c>
      <c r="C377">
        <f t="array" aca="1" ref="C377" ca="1">IFERROR(INDEX(stitches, MATCH( 1, ($A377=dates)*(last_project=projects),0)),0)</f>
        <v>0</v>
      </c>
      <c r="D377" s="5" t="e">
        <f t="shared" ca="1" si="102"/>
        <v>#REF!</v>
      </c>
      <c r="E377" s="5" t="e">
        <f t="shared" ca="1" si="92"/>
        <v>#REF!</v>
      </c>
      <c r="F377" s="40" t="e">
        <f t="array" aca="1" ref="F377" ca="1">INDEX(hours,MATCH(1,($A377=dates)*(last_project=projects),0),0)</f>
        <v>#N/A</v>
      </c>
      <c r="G377" s="21" t="e">
        <f t="shared" ca="1" si="93"/>
        <v>#N/A</v>
      </c>
      <c r="H377" s="41" t="e">
        <f t="shared" ca="1" si="103"/>
        <v>#N/A</v>
      </c>
      <c r="I377" s="41" t="e">
        <f t="shared" ca="1" si="104"/>
        <v>#N/A</v>
      </c>
      <c r="J377" s="41" t="e">
        <f t="shared" ca="1" si="105"/>
        <v>#N/A</v>
      </c>
      <c r="K377" t="e">
        <f t="shared" ca="1" si="94"/>
        <v>#N/A</v>
      </c>
      <c r="L377" t="e">
        <f t="shared" ca="1" si="95"/>
        <v>#N/A</v>
      </c>
      <c r="M377" s="42" t="e">
        <f t="shared" ca="1" si="96"/>
        <v>#REF!</v>
      </c>
      <c r="N377" s="5" t="e">
        <f t="shared" ca="1" si="106"/>
        <v>#N/A</v>
      </c>
      <c r="O377" s="5" t="e">
        <f t="shared" ca="1" si="107"/>
        <v>#N/A</v>
      </c>
      <c r="P377" s="41" t="e">
        <f ca="1">IF(OR(ISNA(A377),C377="Backstitch"),NA(),AVERAGEIF($C$4:$C377,"&gt;0")/100)</f>
        <v>#N/A</v>
      </c>
      <c r="Q377" s="41" t="e">
        <f t="shared" ca="1" si="97"/>
        <v>#N/A</v>
      </c>
      <c r="R377" s="43" t="e">
        <f t="shared" ca="1" si="98"/>
        <v>#N/A</v>
      </c>
      <c r="S377" s="44" t="e">
        <f t="shared" ca="1" si="99"/>
        <v>#N/A</v>
      </c>
      <c r="T377" s="5" t="e">
        <f t="shared" ca="1" si="100"/>
        <v>#N/A</v>
      </c>
      <c r="U377" s="5" t="e">
        <f t="shared" ca="1" si="101"/>
        <v>#N/A</v>
      </c>
    </row>
    <row r="378" spans="1:21">
      <c r="A378" s="6" t="e">
        <f t="shared" ca="1" si="91"/>
        <v>#N/A</v>
      </c>
      <c r="B378" s="39" t="e">
        <f t="shared" ca="1" si="90"/>
        <v>#N/A</v>
      </c>
      <c r="C378">
        <f t="array" aca="1" ref="C378" ca="1">IFERROR(INDEX(stitches, MATCH( 1, ($A378=dates)*(last_project=projects),0)),0)</f>
        <v>0</v>
      </c>
      <c r="D378" s="5" t="e">
        <f t="shared" ca="1" si="102"/>
        <v>#REF!</v>
      </c>
      <c r="E378" s="5" t="e">
        <f t="shared" ca="1" si="92"/>
        <v>#REF!</v>
      </c>
      <c r="F378" s="40" t="e">
        <f t="array" aca="1" ref="F378" ca="1">INDEX(hours,MATCH(1,($A378=dates)*(last_project=projects),0),0)</f>
        <v>#N/A</v>
      </c>
      <c r="G378" s="21" t="e">
        <f t="shared" ca="1" si="93"/>
        <v>#N/A</v>
      </c>
      <c r="H378" s="41" t="e">
        <f t="shared" ca="1" si="103"/>
        <v>#N/A</v>
      </c>
      <c r="I378" s="41" t="e">
        <f t="shared" ca="1" si="104"/>
        <v>#N/A</v>
      </c>
      <c r="J378" s="41" t="e">
        <f t="shared" ca="1" si="105"/>
        <v>#N/A</v>
      </c>
      <c r="K378" t="e">
        <f t="shared" ca="1" si="94"/>
        <v>#N/A</v>
      </c>
      <c r="L378" t="e">
        <f t="shared" ca="1" si="95"/>
        <v>#N/A</v>
      </c>
      <c r="M378" s="42" t="e">
        <f t="shared" ca="1" si="96"/>
        <v>#REF!</v>
      </c>
      <c r="N378" s="5" t="e">
        <f t="shared" ca="1" si="106"/>
        <v>#N/A</v>
      </c>
      <c r="O378" s="5" t="e">
        <f t="shared" ca="1" si="107"/>
        <v>#N/A</v>
      </c>
      <c r="P378" s="41" t="e">
        <f ca="1">IF(OR(ISNA(A378),C378="Backstitch"),NA(),AVERAGEIF($C$4:$C378,"&gt;0")/100)</f>
        <v>#N/A</v>
      </c>
      <c r="Q378" s="41" t="e">
        <f t="shared" ca="1" si="97"/>
        <v>#N/A</v>
      </c>
      <c r="R378" s="43" t="e">
        <f t="shared" ca="1" si="98"/>
        <v>#N/A</v>
      </c>
      <c r="S378" s="44" t="e">
        <f t="shared" ca="1" si="99"/>
        <v>#N/A</v>
      </c>
      <c r="T378" s="5" t="e">
        <f t="shared" ca="1" si="100"/>
        <v>#N/A</v>
      </c>
      <c r="U378" s="5" t="e">
        <f t="shared" ca="1" si="101"/>
        <v>#N/A</v>
      </c>
    </row>
    <row r="379" spans="1:21">
      <c r="A379" s="6" t="e">
        <f t="shared" ca="1" si="91"/>
        <v>#N/A</v>
      </c>
      <c r="B379" s="39" t="e">
        <f t="shared" ca="1" si="90"/>
        <v>#N/A</v>
      </c>
      <c r="C379">
        <f t="array" aca="1" ref="C379" ca="1">IFERROR(INDEX(stitches, MATCH( 1, ($A379=dates)*(last_project=projects),0)),0)</f>
        <v>0</v>
      </c>
      <c r="D379" s="5" t="e">
        <f t="shared" ca="1" si="102"/>
        <v>#REF!</v>
      </c>
      <c r="E379" s="5" t="e">
        <f t="shared" ca="1" si="92"/>
        <v>#REF!</v>
      </c>
      <c r="F379" s="40" t="e">
        <f t="array" aca="1" ref="F379" ca="1">INDEX(hours,MATCH(1,($A379=dates)*(last_project=projects),0),0)</f>
        <v>#N/A</v>
      </c>
      <c r="G379" s="21" t="e">
        <f t="shared" ca="1" si="93"/>
        <v>#N/A</v>
      </c>
      <c r="H379" s="41" t="e">
        <f t="shared" ca="1" si="103"/>
        <v>#N/A</v>
      </c>
      <c r="I379" s="41" t="e">
        <f t="shared" ca="1" si="104"/>
        <v>#N/A</v>
      </c>
      <c r="J379" s="41" t="e">
        <f t="shared" ca="1" si="105"/>
        <v>#N/A</v>
      </c>
      <c r="K379" t="e">
        <f t="shared" ca="1" si="94"/>
        <v>#N/A</v>
      </c>
      <c r="L379" t="e">
        <f t="shared" ca="1" si="95"/>
        <v>#N/A</v>
      </c>
      <c r="M379" s="42" t="e">
        <f t="shared" ca="1" si="96"/>
        <v>#REF!</v>
      </c>
      <c r="N379" s="5" t="e">
        <f t="shared" ca="1" si="106"/>
        <v>#N/A</v>
      </c>
      <c r="O379" s="5" t="e">
        <f t="shared" ca="1" si="107"/>
        <v>#N/A</v>
      </c>
      <c r="P379" s="41" t="e">
        <f ca="1">IF(OR(ISNA(A379),C379="Backstitch"),NA(),AVERAGEIF($C$4:$C379,"&gt;0")/100)</f>
        <v>#N/A</v>
      </c>
      <c r="Q379" s="41" t="e">
        <f t="shared" ca="1" si="97"/>
        <v>#N/A</v>
      </c>
      <c r="R379" s="43" t="e">
        <f t="shared" ca="1" si="98"/>
        <v>#N/A</v>
      </c>
      <c r="S379" s="44" t="e">
        <f t="shared" ca="1" si="99"/>
        <v>#N/A</v>
      </c>
      <c r="T379" s="5" t="e">
        <f t="shared" ca="1" si="100"/>
        <v>#N/A</v>
      </c>
      <c r="U379" s="5" t="e">
        <f t="shared" ca="1" si="101"/>
        <v>#N/A</v>
      </c>
    </row>
    <row r="380" spans="1:21">
      <c r="A380" s="6" t="e">
        <f t="shared" ca="1" si="91"/>
        <v>#N/A</v>
      </c>
      <c r="B380" s="39" t="e">
        <f t="shared" ca="1" si="90"/>
        <v>#N/A</v>
      </c>
      <c r="C380">
        <f t="array" aca="1" ref="C380" ca="1">IFERROR(INDEX(stitches, MATCH( 1, ($A380=dates)*(last_project=projects),0)),0)</f>
        <v>0</v>
      </c>
      <c r="D380" s="5" t="e">
        <f t="shared" ca="1" si="102"/>
        <v>#REF!</v>
      </c>
      <c r="E380" s="5" t="e">
        <f t="shared" ca="1" si="92"/>
        <v>#REF!</v>
      </c>
      <c r="F380" s="40" t="e">
        <f t="array" aca="1" ref="F380" ca="1">INDEX(hours,MATCH(1,($A380=dates)*(last_project=projects),0),0)</f>
        <v>#N/A</v>
      </c>
      <c r="G380" s="21" t="e">
        <f t="shared" ca="1" si="93"/>
        <v>#N/A</v>
      </c>
      <c r="H380" s="41" t="e">
        <f t="shared" ca="1" si="103"/>
        <v>#N/A</v>
      </c>
      <c r="I380" s="41" t="e">
        <f t="shared" ca="1" si="104"/>
        <v>#N/A</v>
      </c>
      <c r="J380" s="41" t="e">
        <f t="shared" ca="1" si="105"/>
        <v>#N/A</v>
      </c>
      <c r="K380" t="e">
        <f t="shared" ca="1" si="94"/>
        <v>#N/A</v>
      </c>
      <c r="L380" t="e">
        <f t="shared" ca="1" si="95"/>
        <v>#N/A</v>
      </c>
      <c r="M380" s="42" t="e">
        <f t="shared" ca="1" si="96"/>
        <v>#REF!</v>
      </c>
      <c r="N380" s="5" t="e">
        <f t="shared" ca="1" si="106"/>
        <v>#N/A</v>
      </c>
      <c r="O380" s="5" t="e">
        <f t="shared" ca="1" si="107"/>
        <v>#N/A</v>
      </c>
      <c r="P380" s="41" t="e">
        <f ca="1">IF(OR(ISNA(A380),C380="Backstitch"),NA(),AVERAGEIF($C$4:$C380,"&gt;0")/100)</f>
        <v>#N/A</v>
      </c>
      <c r="Q380" s="41" t="e">
        <f t="shared" ca="1" si="97"/>
        <v>#N/A</v>
      </c>
      <c r="R380" s="43" t="e">
        <f t="shared" ca="1" si="98"/>
        <v>#N/A</v>
      </c>
      <c r="S380" s="44" t="e">
        <f t="shared" ca="1" si="99"/>
        <v>#N/A</v>
      </c>
      <c r="T380" s="5" t="e">
        <f t="shared" ca="1" si="100"/>
        <v>#N/A</v>
      </c>
      <c r="U380" s="5" t="e">
        <f t="shared" ca="1" si="101"/>
        <v>#N/A</v>
      </c>
    </row>
    <row r="381" spans="1:21">
      <c r="A381" s="6" t="e">
        <f t="shared" ca="1" si="91"/>
        <v>#N/A</v>
      </c>
      <c r="B381" s="39" t="e">
        <f t="shared" ca="1" si="90"/>
        <v>#N/A</v>
      </c>
      <c r="C381">
        <f t="array" aca="1" ref="C381" ca="1">IFERROR(INDEX(stitches, MATCH( 1, ($A381=dates)*(last_project=projects),0)),0)</f>
        <v>0</v>
      </c>
      <c r="D381" s="5" t="e">
        <f t="shared" ca="1" si="102"/>
        <v>#REF!</v>
      </c>
      <c r="E381" s="5" t="e">
        <f t="shared" ca="1" si="92"/>
        <v>#REF!</v>
      </c>
      <c r="F381" s="40" t="e">
        <f t="array" aca="1" ref="F381" ca="1">INDEX(hours,MATCH(1,($A381=dates)*(last_project=projects),0),0)</f>
        <v>#N/A</v>
      </c>
      <c r="G381" s="21" t="e">
        <f t="shared" ca="1" si="93"/>
        <v>#N/A</v>
      </c>
      <c r="H381" s="41" t="e">
        <f t="shared" ca="1" si="103"/>
        <v>#N/A</v>
      </c>
      <c r="I381" s="41" t="e">
        <f t="shared" ca="1" si="104"/>
        <v>#N/A</v>
      </c>
      <c r="J381" s="41" t="e">
        <f t="shared" ca="1" si="105"/>
        <v>#N/A</v>
      </c>
      <c r="K381" t="e">
        <f t="shared" ca="1" si="94"/>
        <v>#N/A</v>
      </c>
      <c r="L381" t="e">
        <f t="shared" ca="1" si="95"/>
        <v>#N/A</v>
      </c>
      <c r="M381" s="42" t="e">
        <f t="shared" ca="1" si="96"/>
        <v>#REF!</v>
      </c>
      <c r="N381" s="5" t="e">
        <f t="shared" ca="1" si="106"/>
        <v>#N/A</v>
      </c>
      <c r="O381" s="5" t="e">
        <f t="shared" ca="1" si="107"/>
        <v>#N/A</v>
      </c>
      <c r="P381" s="41" t="e">
        <f ca="1">IF(OR(ISNA(A381),C381="Backstitch"),NA(),AVERAGEIF($C$4:$C381,"&gt;0")/100)</f>
        <v>#N/A</v>
      </c>
      <c r="Q381" s="41" t="e">
        <f t="shared" ca="1" si="97"/>
        <v>#N/A</v>
      </c>
      <c r="R381" s="43" t="e">
        <f t="shared" ca="1" si="98"/>
        <v>#N/A</v>
      </c>
      <c r="S381" s="44" t="e">
        <f t="shared" ca="1" si="99"/>
        <v>#N/A</v>
      </c>
      <c r="T381" s="5" t="e">
        <f t="shared" ca="1" si="100"/>
        <v>#N/A</v>
      </c>
      <c r="U381" s="5" t="e">
        <f t="shared" ca="1" si="101"/>
        <v>#N/A</v>
      </c>
    </row>
    <row r="382" spans="1:21">
      <c r="A382" s="6" t="e">
        <f t="shared" ca="1" si="91"/>
        <v>#N/A</v>
      </c>
      <c r="B382" s="39" t="e">
        <f t="shared" ca="1" si="90"/>
        <v>#N/A</v>
      </c>
      <c r="C382">
        <f t="array" aca="1" ref="C382" ca="1">IFERROR(INDEX(stitches, MATCH( 1, ($A382=dates)*(last_project=projects),0)),0)</f>
        <v>0</v>
      </c>
      <c r="D382" s="5" t="e">
        <f t="shared" ca="1" si="102"/>
        <v>#REF!</v>
      </c>
      <c r="E382" s="5" t="e">
        <f t="shared" ca="1" si="92"/>
        <v>#REF!</v>
      </c>
      <c r="F382" s="40" t="e">
        <f t="array" aca="1" ref="F382" ca="1">INDEX(hours,MATCH(1,($A382=dates)*(last_project=projects),0),0)</f>
        <v>#N/A</v>
      </c>
      <c r="G382" s="21" t="e">
        <f t="shared" ca="1" si="93"/>
        <v>#N/A</v>
      </c>
      <c r="H382" s="41" t="e">
        <f t="shared" ca="1" si="103"/>
        <v>#N/A</v>
      </c>
      <c r="I382" s="41" t="e">
        <f t="shared" ca="1" si="104"/>
        <v>#N/A</v>
      </c>
      <c r="J382" s="41" t="e">
        <f t="shared" ca="1" si="105"/>
        <v>#N/A</v>
      </c>
      <c r="K382" t="e">
        <f t="shared" ca="1" si="94"/>
        <v>#N/A</v>
      </c>
      <c r="L382" t="e">
        <f t="shared" ca="1" si="95"/>
        <v>#N/A</v>
      </c>
      <c r="M382" s="42" t="e">
        <f t="shared" ca="1" si="96"/>
        <v>#REF!</v>
      </c>
      <c r="N382" s="5" t="e">
        <f t="shared" ca="1" si="106"/>
        <v>#N/A</v>
      </c>
      <c r="O382" s="5" t="e">
        <f t="shared" ca="1" si="107"/>
        <v>#N/A</v>
      </c>
      <c r="P382" s="41" t="e">
        <f ca="1">IF(OR(ISNA(A382),C382="Backstitch"),NA(),AVERAGEIF($C$4:$C382,"&gt;0")/100)</f>
        <v>#N/A</v>
      </c>
      <c r="Q382" s="41" t="e">
        <f t="shared" ca="1" si="97"/>
        <v>#N/A</v>
      </c>
      <c r="R382" s="43" t="e">
        <f t="shared" ca="1" si="98"/>
        <v>#N/A</v>
      </c>
      <c r="S382" s="44" t="e">
        <f t="shared" ca="1" si="99"/>
        <v>#N/A</v>
      </c>
      <c r="T382" s="5" t="e">
        <f t="shared" ca="1" si="100"/>
        <v>#N/A</v>
      </c>
      <c r="U382" s="5" t="e">
        <f t="shared" ca="1" si="101"/>
        <v>#N/A</v>
      </c>
    </row>
    <row r="383" spans="1:21">
      <c r="A383" s="6" t="e">
        <f t="shared" ca="1" si="91"/>
        <v>#N/A</v>
      </c>
      <c r="B383" s="39" t="e">
        <f t="shared" ca="1" si="90"/>
        <v>#N/A</v>
      </c>
      <c r="C383">
        <f t="array" aca="1" ref="C383" ca="1">IFERROR(INDEX(stitches, MATCH( 1, ($A383=dates)*(last_project=projects),0)),0)</f>
        <v>0</v>
      </c>
      <c r="D383" s="5" t="e">
        <f t="shared" ca="1" si="102"/>
        <v>#REF!</v>
      </c>
      <c r="E383" s="5" t="e">
        <f t="shared" ca="1" si="92"/>
        <v>#REF!</v>
      </c>
      <c r="F383" s="40" t="e">
        <f t="array" aca="1" ref="F383" ca="1">INDEX(hours,MATCH(1,($A383=dates)*(last_project=projects),0),0)</f>
        <v>#N/A</v>
      </c>
      <c r="G383" s="21" t="e">
        <f t="shared" ca="1" si="93"/>
        <v>#N/A</v>
      </c>
      <c r="H383" s="41" t="e">
        <f t="shared" ca="1" si="103"/>
        <v>#N/A</v>
      </c>
      <c r="I383" s="41" t="e">
        <f t="shared" ca="1" si="104"/>
        <v>#N/A</v>
      </c>
      <c r="J383" s="41" t="e">
        <f t="shared" ca="1" si="105"/>
        <v>#N/A</v>
      </c>
      <c r="K383" t="e">
        <f t="shared" ca="1" si="94"/>
        <v>#N/A</v>
      </c>
      <c r="L383" t="e">
        <f t="shared" ca="1" si="95"/>
        <v>#N/A</v>
      </c>
      <c r="M383" s="42" t="e">
        <f t="shared" ca="1" si="96"/>
        <v>#REF!</v>
      </c>
      <c r="N383" s="5" t="e">
        <f t="shared" ca="1" si="106"/>
        <v>#N/A</v>
      </c>
      <c r="O383" s="5" t="e">
        <f t="shared" ca="1" si="107"/>
        <v>#N/A</v>
      </c>
      <c r="P383" s="41" t="e">
        <f ca="1">IF(OR(ISNA(A383),C383="Backstitch"),NA(),AVERAGEIF($C$4:$C383,"&gt;0")/100)</f>
        <v>#N/A</v>
      </c>
      <c r="Q383" s="41" t="e">
        <f t="shared" ca="1" si="97"/>
        <v>#N/A</v>
      </c>
      <c r="R383" s="43" t="e">
        <f t="shared" ca="1" si="98"/>
        <v>#N/A</v>
      </c>
      <c r="S383" s="44" t="e">
        <f t="shared" ca="1" si="99"/>
        <v>#N/A</v>
      </c>
      <c r="T383" s="5" t="e">
        <f t="shared" ca="1" si="100"/>
        <v>#N/A</v>
      </c>
      <c r="U383" s="5" t="e">
        <f t="shared" ca="1" si="101"/>
        <v>#N/A</v>
      </c>
    </row>
    <row r="384" spans="1:21">
      <c r="A384" s="6" t="e">
        <f t="shared" ca="1" si="91"/>
        <v>#N/A</v>
      </c>
      <c r="B384" s="39" t="e">
        <f t="shared" ca="1" si="90"/>
        <v>#N/A</v>
      </c>
      <c r="C384">
        <f t="array" aca="1" ref="C384" ca="1">IFERROR(INDEX(stitches, MATCH( 1, ($A384=dates)*(last_project=projects),0)),0)</f>
        <v>0</v>
      </c>
      <c r="D384" s="5" t="e">
        <f t="shared" ca="1" si="102"/>
        <v>#REF!</v>
      </c>
      <c r="E384" s="5" t="e">
        <f t="shared" ca="1" si="92"/>
        <v>#REF!</v>
      </c>
      <c r="F384" s="40" t="e">
        <f t="array" aca="1" ref="F384" ca="1">INDEX(hours,MATCH(1,($A384=dates)*(last_project=projects),0),0)</f>
        <v>#N/A</v>
      </c>
      <c r="G384" s="21" t="e">
        <f t="shared" ca="1" si="93"/>
        <v>#N/A</v>
      </c>
      <c r="H384" s="41" t="e">
        <f t="shared" ca="1" si="103"/>
        <v>#N/A</v>
      </c>
      <c r="I384" s="41" t="e">
        <f t="shared" ca="1" si="104"/>
        <v>#N/A</v>
      </c>
      <c r="J384" s="41" t="e">
        <f t="shared" ca="1" si="105"/>
        <v>#N/A</v>
      </c>
      <c r="K384" t="e">
        <f t="shared" ca="1" si="94"/>
        <v>#N/A</v>
      </c>
      <c r="L384" t="e">
        <f t="shared" ca="1" si="95"/>
        <v>#N/A</v>
      </c>
      <c r="M384" s="42" t="e">
        <f t="shared" ca="1" si="96"/>
        <v>#REF!</v>
      </c>
      <c r="N384" s="5" t="e">
        <f t="shared" ca="1" si="106"/>
        <v>#N/A</v>
      </c>
      <c r="O384" s="5" t="e">
        <f t="shared" ca="1" si="107"/>
        <v>#N/A</v>
      </c>
      <c r="P384" s="41" t="e">
        <f ca="1">IF(OR(ISNA(A384),C384="Backstitch"),NA(),AVERAGEIF($C$4:$C384,"&gt;0")/100)</f>
        <v>#N/A</v>
      </c>
      <c r="Q384" s="41" t="e">
        <f t="shared" ca="1" si="97"/>
        <v>#N/A</v>
      </c>
      <c r="R384" s="43" t="e">
        <f t="shared" ca="1" si="98"/>
        <v>#N/A</v>
      </c>
      <c r="S384" s="44" t="e">
        <f t="shared" ca="1" si="99"/>
        <v>#N/A</v>
      </c>
      <c r="T384" s="5" t="e">
        <f t="shared" ca="1" si="100"/>
        <v>#N/A</v>
      </c>
      <c r="U384" s="5" t="e">
        <f t="shared" ca="1" si="101"/>
        <v>#N/A</v>
      </c>
    </row>
    <row r="385" spans="1:21">
      <c r="A385" s="6" t="e">
        <f t="shared" ca="1" si="91"/>
        <v>#N/A</v>
      </c>
      <c r="B385" s="39" t="e">
        <f t="shared" ca="1" si="90"/>
        <v>#N/A</v>
      </c>
      <c r="C385">
        <f t="array" aca="1" ref="C385" ca="1">IFERROR(INDEX(stitches, MATCH( 1, ($A385=dates)*(last_project=projects),0)),0)</f>
        <v>0</v>
      </c>
      <c r="D385" s="5" t="e">
        <f t="shared" ca="1" si="102"/>
        <v>#REF!</v>
      </c>
      <c r="E385" s="5" t="e">
        <f t="shared" ca="1" si="92"/>
        <v>#REF!</v>
      </c>
      <c r="F385" s="40" t="e">
        <f t="array" aca="1" ref="F385" ca="1">INDEX(hours,MATCH(1,($A385=dates)*(last_project=projects),0),0)</f>
        <v>#N/A</v>
      </c>
      <c r="G385" s="21" t="e">
        <f t="shared" ca="1" si="93"/>
        <v>#N/A</v>
      </c>
      <c r="H385" s="41" t="e">
        <f t="shared" ca="1" si="103"/>
        <v>#N/A</v>
      </c>
      <c r="I385" s="41" t="e">
        <f t="shared" ca="1" si="104"/>
        <v>#N/A</v>
      </c>
      <c r="J385" s="41" t="e">
        <f t="shared" ca="1" si="105"/>
        <v>#N/A</v>
      </c>
      <c r="K385" t="e">
        <f t="shared" ca="1" si="94"/>
        <v>#N/A</v>
      </c>
      <c r="L385" t="e">
        <f t="shared" ca="1" si="95"/>
        <v>#N/A</v>
      </c>
      <c r="M385" s="42" t="e">
        <f t="shared" ca="1" si="96"/>
        <v>#REF!</v>
      </c>
      <c r="N385" s="5" t="e">
        <f t="shared" ca="1" si="106"/>
        <v>#N/A</v>
      </c>
      <c r="O385" s="5" t="e">
        <f t="shared" ca="1" si="107"/>
        <v>#N/A</v>
      </c>
      <c r="P385" s="41" t="e">
        <f ca="1">IF(OR(ISNA(A385),C385="Backstitch"),NA(),AVERAGEIF($C$4:$C385,"&gt;0")/100)</f>
        <v>#N/A</v>
      </c>
      <c r="Q385" s="41" t="e">
        <f t="shared" ca="1" si="97"/>
        <v>#N/A</v>
      </c>
      <c r="R385" s="43" t="e">
        <f t="shared" ca="1" si="98"/>
        <v>#N/A</v>
      </c>
      <c r="S385" s="44" t="e">
        <f t="shared" ca="1" si="99"/>
        <v>#N/A</v>
      </c>
      <c r="T385" s="5" t="e">
        <f t="shared" ca="1" si="100"/>
        <v>#N/A</v>
      </c>
      <c r="U385" s="5" t="e">
        <f t="shared" ca="1" si="101"/>
        <v>#N/A</v>
      </c>
    </row>
    <row r="386" spans="1:21">
      <c r="A386" s="6" t="e">
        <f t="shared" ca="1" si="91"/>
        <v>#N/A</v>
      </c>
      <c r="B386" s="39" t="e">
        <f t="shared" ca="1" si="90"/>
        <v>#N/A</v>
      </c>
      <c r="C386">
        <f t="array" aca="1" ref="C386" ca="1">IFERROR(INDEX(stitches, MATCH( 1, ($A386=dates)*(last_project=projects),0)),0)</f>
        <v>0</v>
      </c>
      <c r="D386" s="5" t="e">
        <f t="shared" ca="1" si="102"/>
        <v>#REF!</v>
      </c>
      <c r="E386" s="5" t="e">
        <f t="shared" ca="1" si="92"/>
        <v>#REF!</v>
      </c>
      <c r="F386" s="40" t="e">
        <f t="array" aca="1" ref="F386" ca="1">INDEX(hours,MATCH(1,($A386=dates)*(last_project=projects),0),0)</f>
        <v>#N/A</v>
      </c>
      <c r="G386" s="21" t="e">
        <f t="shared" ca="1" si="93"/>
        <v>#N/A</v>
      </c>
      <c r="H386" s="41" t="e">
        <f t="shared" ca="1" si="103"/>
        <v>#N/A</v>
      </c>
      <c r="I386" s="41" t="e">
        <f t="shared" ca="1" si="104"/>
        <v>#N/A</v>
      </c>
      <c r="J386" s="41" t="e">
        <f t="shared" ca="1" si="105"/>
        <v>#N/A</v>
      </c>
      <c r="K386" t="e">
        <f t="shared" ca="1" si="94"/>
        <v>#N/A</v>
      </c>
      <c r="L386" t="e">
        <f t="shared" ca="1" si="95"/>
        <v>#N/A</v>
      </c>
      <c r="M386" s="42" t="e">
        <f t="shared" ca="1" si="96"/>
        <v>#REF!</v>
      </c>
      <c r="N386" s="5" t="e">
        <f t="shared" ca="1" si="106"/>
        <v>#N/A</v>
      </c>
      <c r="O386" s="5" t="e">
        <f t="shared" ca="1" si="107"/>
        <v>#N/A</v>
      </c>
      <c r="P386" s="41" t="e">
        <f ca="1">IF(OR(ISNA(A386),C386="Backstitch"),NA(),AVERAGEIF($C$4:$C386,"&gt;0")/100)</f>
        <v>#N/A</v>
      </c>
      <c r="Q386" s="41" t="e">
        <f t="shared" ca="1" si="97"/>
        <v>#N/A</v>
      </c>
      <c r="R386" s="43" t="e">
        <f t="shared" ca="1" si="98"/>
        <v>#N/A</v>
      </c>
      <c r="S386" s="44" t="e">
        <f t="shared" ca="1" si="99"/>
        <v>#N/A</v>
      </c>
      <c r="T386" s="5" t="e">
        <f t="shared" ca="1" si="100"/>
        <v>#N/A</v>
      </c>
      <c r="U386" s="5" t="e">
        <f t="shared" ca="1" si="101"/>
        <v>#N/A</v>
      </c>
    </row>
    <row r="387" spans="1:21">
      <c r="A387" s="6" t="e">
        <f t="shared" ca="1" si="91"/>
        <v>#N/A</v>
      </c>
      <c r="B387" s="39" t="e">
        <f t="shared" ref="B387:B450" ca="1" si="108">TEXT(A387,"ddd")</f>
        <v>#N/A</v>
      </c>
      <c r="C387">
        <f t="array" aca="1" ref="C387" ca="1">IFERROR(INDEX(stitches, MATCH( 1, ($A387=dates)*(last_project=projects),0)),0)</f>
        <v>0</v>
      </c>
      <c r="D387" s="5" t="e">
        <f t="shared" ca="1" si="102"/>
        <v>#REF!</v>
      </c>
      <c r="E387" s="5" t="e">
        <f t="shared" ca="1" si="92"/>
        <v>#REF!</v>
      </c>
      <c r="F387" s="40" t="e">
        <f t="array" aca="1" ref="F387" ca="1">INDEX(hours,MATCH(1,($A387=dates)*(last_project=projects),0),0)</f>
        <v>#N/A</v>
      </c>
      <c r="G387" s="21" t="e">
        <f t="shared" ca="1" si="93"/>
        <v>#N/A</v>
      </c>
      <c r="H387" s="41" t="e">
        <f t="shared" ca="1" si="103"/>
        <v>#N/A</v>
      </c>
      <c r="I387" s="41" t="e">
        <f t="shared" ca="1" si="104"/>
        <v>#N/A</v>
      </c>
      <c r="J387" s="41" t="e">
        <f t="shared" ca="1" si="105"/>
        <v>#N/A</v>
      </c>
      <c r="K387" t="e">
        <f t="shared" ca="1" si="94"/>
        <v>#N/A</v>
      </c>
      <c r="L387" t="e">
        <f t="shared" ca="1" si="95"/>
        <v>#N/A</v>
      </c>
      <c r="M387" s="42" t="e">
        <f t="shared" ca="1" si="96"/>
        <v>#REF!</v>
      </c>
      <c r="N387" s="5" t="e">
        <f t="shared" ca="1" si="106"/>
        <v>#N/A</v>
      </c>
      <c r="O387" s="5" t="e">
        <f t="shared" ca="1" si="107"/>
        <v>#N/A</v>
      </c>
      <c r="P387" s="41" t="e">
        <f ca="1">IF(OR(ISNA(A387),C387="Backstitch"),NA(),AVERAGEIF($C$4:$C387,"&gt;0")/100)</f>
        <v>#N/A</v>
      </c>
      <c r="Q387" s="41" t="e">
        <f t="shared" ca="1" si="97"/>
        <v>#N/A</v>
      </c>
      <c r="R387" s="43" t="e">
        <f t="shared" ca="1" si="98"/>
        <v>#N/A</v>
      </c>
      <c r="S387" s="44" t="e">
        <f t="shared" ca="1" si="99"/>
        <v>#N/A</v>
      </c>
      <c r="T387" s="5" t="e">
        <f t="shared" ca="1" si="100"/>
        <v>#N/A</v>
      </c>
      <c r="U387" s="5" t="e">
        <f t="shared" ca="1" si="101"/>
        <v>#N/A</v>
      </c>
    </row>
    <row r="388" spans="1:21">
      <c r="A388" s="6" t="e">
        <f t="shared" ref="A388:A451" ca="1" si="109">IF(A387+1&lt;=last_stitching_log_date,A387+1,NA())</f>
        <v>#N/A</v>
      </c>
      <c r="B388" s="39" t="e">
        <f t="shared" ca="1" si="108"/>
        <v>#N/A</v>
      </c>
      <c r="C388">
        <f t="array" aca="1" ref="C388" ca="1">IFERROR(INDEX(stitches, MATCH( 1, ($A388=dates)*(last_project=projects),0)),0)</f>
        <v>0</v>
      </c>
      <c r="D388" s="5" t="e">
        <f t="shared" ca="1" si="102"/>
        <v>#REF!</v>
      </c>
      <c r="E388" s="5" t="e">
        <f t="shared" ref="E388:E451" ca="1" si="110">IF(C388="Backstitch",E387,IF(ISNA(D388),NA(),E387-C388))</f>
        <v>#REF!</v>
      </c>
      <c r="F388" s="40" t="e">
        <f t="array" aca="1" ref="F388" ca="1">INDEX(hours,MATCH(1,($A388=dates)*(last_project=projects),0),0)</f>
        <v>#N/A</v>
      </c>
      <c r="G388" s="21" t="e">
        <f t="shared" ref="G388:G451" ca="1" si="111">IF(AND(C388&lt;&gt;0,F388&lt;&gt;0),C388/(F388*1440),NA())</f>
        <v>#N/A</v>
      </c>
      <c r="H388" s="41" t="e">
        <f t="shared" ca="1" si="103"/>
        <v>#N/A</v>
      </c>
      <c r="I388" s="41" t="e">
        <f t="shared" ca="1" si="104"/>
        <v>#N/A</v>
      </c>
      <c r="J388" s="41" t="e">
        <f t="shared" ca="1" si="105"/>
        <v>#N/A</v>
      </c>
      <c r="K388" t="e">
        <f t="shared" ref="K388:K451" ca="1" si="112">IF(INDEX(projects,MATCH($A388,dates,0))=last_project,IF(ISNUMBER(INDEX(pages,MATCH($A388,dates,0))),INDEX(pages,MATCH($A388,dates,0)),0),0)</f>
        <v>#N/A</v>
      </c>
      <c r="L388" t="e">
        <f t="shared" ref="L388:L451" ca="1" si="113">L387+K388</f>
        <v>#N/A</v>
      </c>
      <c r="M388" s="42" t="e">
        <f t="shared" ref="M388:M451" ca="1" si="114">$M$3-L388</f>
        <v>#REF!</v>
      </c>
      <c r="N388" s="5" t="e">
        <f t="shared" ca="1" si="106"/>
        <v>#N/A</v>
      </c>
      <c r="O388" s="5" t="e">
        <f t="shared" ca="1" si="107"/>
        <v>#N/A</v>
      </c>
      <c r="P388" s="41" t="e">
        <f ca="1">IF(OR(ISNA(A388),C388="Backstitch"),NA(),AVERAGEIF($C$4:$C388,"&gt;0")/100)</f>
        <v>#N/A</v>
      </c>
      <c r="Q388" s="41" t="e">
        <f t="shared" ref="Q388:Q451" ca="1" si="115">IF(OR(ISNA(A388),C388="Backstitch"),NA(),$J388/P388)</f>
        <v>#N/A</v>
      </c>
      <c r="R388" s="43" t="e">
        <f t="shared" ref="R388:R451" ca="1" si="116">IF(OR(ISNA(A388),C388="Backstitch"),NA(),$A388+Q388)</f>
        <v>#N/A</v>
      </c>
      <c r="S388" s="44" t="e">
        <f t="shared" ref="S388:S451" ca="1" si="117">IF(OR(ISNA(A388),C388="Backstitch",S387=1),NA(),D388/project_total_stitches)</f>
        <v>#N/A</v>
      </c>
      <c r="T388" s="5" t="e">
        <f t="shared" ref="T388:T451" ca="1" si="118">IF(ISNA(A388),NA(),IF(OR(C388&gt;0,C388="Backstitch"),T387+1,0))</f>
        <v>#N/A</v>
      </c>
      <c r="U388" s="5" t="e">
        <f t="shared" ref="U388:U451" ca="1" si="119">IF(ISNA(A388),NA(),IF(C388=0,U387+1,0))</f>
        <v>#N/A</v>
      </c>
    </row>
    <row r="389" spans="1:21">
      <c r="A389" s="6" t="e">
        <f t="shared" ca="1" si="109"/>
        <v>#N/A</v>
      </c>
      <c r="B389" s="39" t="e">
        <f t="shared" ca="1" si="108"/>
        <v>#N/A</v>
      </c>
      <c r="C389">
        <f t="array" aca="1" ref="C389" ca="1">IFERROR(INDEX(stitches, MATCH( 1, ($A389=dates)*(last_project=projects),0)),0)</f>
        <v>0</v>
      </c>
      <c r="D389" s="5" t="e">
        <f t="shared" ref="D389:D452" ca="1" si="120">IF(OR(ISNA(A389),C389="Backstitch",D388=$E$3),NA(),D388+C389)</f>
        <v>#REF!</v>
      </c>
      <c r="E389" s="5" t="e">
        <f t="shared" ca="1" si="110"/>
        <v>#REF!</v>
      </c>
      <c r="F389" s="40" t="e">
        <f t="array" aca="1" ref="F389" ca="1">INDEX(hours,MATCH(1,($A389=dates)*(last_project=projects),0),0)</f>
        <v>#N/A</v>
      </c>
      <c r="G389" s="21" t="e">
        <f t="shared" ca="1" si="111"/>
        <v>#N/A</v>
      </c>
      <c r="H389" s="41" t="e">
        <f t="shared" ref="H389:H452" ca="1" si="121">IF(OR(ISNA(A389),C389="Backstitch",C389="Bead"),NA(),C389/100)</f>
        <v>#N/A</v>
      </c>
      <c r="I389" s="41" t="e">
        <f t="shared" ref="I389:I452" ca="1" si="122">IF(OR(ISNA(A389),C389="Backstitch"),NA(),I388+H389)</f>
        <v>#N/A</v>
      </c>
      <c r="J389" s="41" t="e">
        <f t="shared" ref="J389:J452" ca="1" si="123">IF(OR(ISNA(A389),C389="Backstitch"),NA(),J388-H389)</f>
        <v>#N/A</v>
      </c>
      <c r="K389" t="e">
        <f t="shared" ca="1" si="112"/>
        <v>#N/A</v>
      </c>
      <c r="L389" t="e">
        <f t="shared" ca="1" si="113"/>
        <v>#N/A</v>
      </c>
      <c r="M389" s="42" t="e">
        <f t="shared" ca="1" si="114"/>
        <v>#REF!</v>
      </c>
      <c r="N389" s="5" t="e">
        <f t="shared" ref="N389:N452" ca="1" si="124">IF(ISNA(A389),NA(),N388+1)</f>
        <v>#N/A</v>
      </c>
      <c r="O389" s="5" t="e">
        <f t="shared" ref="O389:O452" ca="1" si="125">IF(ISNA(A389),NA(),IF(OR(C389&gt;0,C389="Backstitch"),O388+1,O388))</f>
        <v>#N/A</v>
      </c>
      <c r="P389" s="41" t="e">
        <f ca="1">IF(OR(ISNA(A389),C389="Backstitch"),NA(),AVERAGEIF($C$4:$C389,"&gt;0")/100)</f>
        <v>#N/A</v>
      </c>
      <c r="Q389" s="41" t="e">
        <f t="shared" ca="1" si="115"/>
        <v>#N/A</v>
      </c>
      <c r="R389" s="43" t="e">
        <f t="shared" ca="1" si="116"/>
        <v>#N/A</v>
      </c>
      <c r="S389" s="44" t="e">
        <f t="shared" ca="1" si="117"/>
        <v>#N/A</v>
      </c>
      <c r="T389" s="5" t="e">
        <f t="shared" ca="1" si="118"/>
        <v>#N/A</v>
      </c>
      <c r="U389" s="5" t="e">
        <f t="shared" ca="1" si="119"/>
        <v>#N/A</v>
      </c>
    </row>
    <row r="390" spans="1:21">
      <c r="A390" s="6" t="e">
        <f t="shared" ca="1" si="109"/>
        <v>#N/A</v>
      </c>
      <c r="B390" s="39" t="e">
        <f t="shared" ca="1" si="108"/>
        <v>#N/A</v>
      </c>
      <c r="C390">
        <f t="array" aca="1" ref="C390" ca="1">IFERROR(INDEX(stitches, MATCH( 1, ($A390=dates)*(last_project=projects),0)),0)</f>
        <v>0</v>
      </c>
      <c r="D390" s="5" t="e">
        <f t="shared" ca="1" si="120"/>
        <v>#REF!</v>
      </c>
      <c r="E390" s="5" t="e">
        <f t="shared" ca="1" si="110"/>
        <v>#REF!</v>
      </c>
      <c r="F390" s="40" t="e">
        <f t="array" aca="1" ref="F390" ca="1">INDEX(hours,MATCH(1,($A390=dates)*(last_project=projects),0),0)</f>
        <v>#N/A</v>
      </c>
      <c r="G390" s="21" t="e">
        <f t="shared" ca="1" si="111"/>
        <v>#N/A</v>
      </c>
      <c r="H390" s="41" t="e">
        <f t="shared" ca="1" si="121"/>
        <v>#N/A</v>
      </c>
      <c r="I390" s="41" t="e">
        <f t="shared" ca="1" si="122"/>
        <v>#N/A</v>
      </c>
      <c r="J390" s="41" t="e">
        <f t="shared" ca="1" si="123"/>
        <v>#N/A</v>
      </c>
      <c r="K390" t="e">
        <f t="shared" ca="1" si="112"/>
        <v>#N/A</v>
      </c>
      <c r="L390" t="e">
        <f t="shared" ca="1" si="113"/>
        <v>#N/A</v>
      </c>
      <c r="M390" s="42" t="e">
        <f t="shared" ca="1" si="114"/>
        <v>#REF!</v>
      </c>
      <c r="N390" s="5" t="e">
        <f t="shared" ca="1" si="124"/>
        <v>#N/A</v>
      </c>
      <c r="O390" s="5" t="e">
        <f t="shared" ca="1" si="125"/>
        <v>#N/A</v>
      </c>
      <c r="P390" s="41" t="e">
        <f ca="1">IF(OR(ISNA(A390),C390="Backstitch"),NA(),AVERAGEIF($C$4:$C390,"&gt;0")/100)</f>
        <v>#N/A</v>
      </c>
      <c r="Q390" s="41" t="e">
        <f t="shared" ca="1" si="115"/>
        <v>#N/A</v>
      </c>
      <c r="R390" s="43" t="e">
        <f t="shared" ca="1" si="116"/>
        <v>#N/A</v>
      </c>
      <c r="S390" s="44" t="e">
        <f t="shared" ca="1" si="117"/>
        <v>#N/A</v>
      </c>
      <c r="T390" s="5" t="e">
        <f t="shared" ca="1" si="118"/>
        <v>#N/A</v>
      </c>
      <c r="U390" s="5" t="e">
        <f t="shared" ca="1" si="119"/>
        <v>#N/A</v>
      </c>
    </row>
    <row r="391" spans="1:21">
      <c r="A391" s="6" t="e">
        <f t="shared" ca="1" si="109"/>
        <v>#N/A</v>
      </c>
      <c r="B391" s="39" t="e">
        <f t="shared" ca="1" si="108"/>
        <v>#N/A</v>
      </c>
      <c r="C391">
        <f t="array" aca="1" ref="C391" ca="1">IFERROR(INDEX(stitches, MATCH( 1, ($A391=dates)*(last_project=projects),0)),0)</f>
        <v>0</v>
      </c>
      <c r="D391" s="5" t="e">
        <f t="shared" ca="1" si="120"/>
        <v>#REF!</v>
      </c>
      <c r="E391" s="5" t="e">
        <f t="shared" ca="1" si="110"/>
        <v>#REF!</v>
      </c>
      <c r="F391" s="40" t="e">
        <f t="array" aca="1" ref="F391" ca="1">INDEX(hours,MATCH(1,($A391=dates)*(last_project=projects),0),0)</f>
        <v>#N/A</v>
      </c>
      <c r="G391" s="21" t="e">
        <f t="shared" ca="1" si="111"/>
        <v>#N/A</v>
      </c>
      <c r="H391" s="41" t="e">
        <f t="shared" ca="1" si="121"/>
        <v>#N/A</v>
      </c>
      <c r="I391" s="41" t="e">
        <f t="shared" ca="1" si="122"/>
        <v>#N/A</v>
      </c>
      <c r="J391" s="41" t="e">
        <f t="shared" ca="1" si="123"/>
        <v>#N/A</v>
      </c>
      <c r="K391" t="e">
        <f t="shared" ca="1" si="112"/>
        <v>#N/A</v>
      </c>
      <c r="L391" t="e">
        <f t="shared" ca="1" si="113"/>
        <v>#N/A</v>
      </c>
      <c r="M391" s="42" t="e">
        <f t="shared" ca="1" si="114"/>
        <v>#REF!</v>
      </c>
      <c r="N391" s="5" t="e">
        <f t="shared" ca="1" si="124"/>
        <v>#N/A</v>
      </c>
      <c r="O391" s="5" t="e">
        <f t="shared" ca="1" si="125"/>
        <v>#N/A</v>
      </c>
      <c r="P391" s="41" t="e">
        <f ca="1">IF(OR(ISNA(A391),C391="Backstitch"),NA(),AVERAGEIF($C$4:$C391,"&gt;0")/100)</f>
        <v>#N/A</v>
      </c>
      <c r="Q391" s="41" t="e">
        <f t="shared" ca="1" si="115"/>
        <v>#N/A</v>
      </c>
      <c r="R391" s="43" t="e">
        <f t="shared" ca="1" si="116"/>
        <v>#N/A</v>
      </c>
      <c r="S391" s="44" t="e">
        <f t="shared" ca="1" si="117"/>
        <v>#N/A</v>
      </c>
      <c r="T391" s="5" t="e">
        <f t="shared" ca="1" si="118"/>
        <v>#N/A</v>
      </c>
      <c r="U391" s="5" t="e">
        <f t="shared" ca="1" si="119"/>
        <v>#N/A</v>
      </c>
    </row>
    <row r="392" spans="1:21">
      <c r="A392" s="6" t="e">
        <f t="shared" ca="1" si="109"/>
        <v>#N/A</v>
      </c>
      <c r="B392" s="39" t="e">
        <f t="shared" ca="1" si="108"/>
        <v>#N/A</v>
      </c>
      <c r="C392">
        <f t="array" aca="1" ref="C392" ca="1">IFERROR(INDEX(stitches, MATCH( 1, ($A392=dates)*(last_project=projects),0)),0)</f>
        <v>0</v>
      </c>
      <c r="D392" s="5" t="e">
        <f t="shared" ca="1" si="120"/>
        <v>#REF!</v>
      </c>
      <c r="E392" s="5" t="e">
        <f t="shared" ca="1" si="110"/>
        <v>#REF!</v>
      </c>
      <c r="F392" s="40" t="e">
        <f t="array" aca="1" ref="F392" ca="1">INDEX(hours,MATCH(1,($A392=dates)*(last_project=projects),0),0)</f>
        <v>#N/A</v>
      </c>
      <c r="G392" s="21" t="e">
        <f t="shared" ca="1" si="111"/>
        <v>#N/A</v>
      </c>
      <c r="H392" s="41" t="e">
        <f t="shared" ca="1" si="121"/>
        <v>#N/A</v>
      </c>
      <c r="I392" s="41" t="e">
        <f t="shared" ca="1" si="122"/>
        <v>#N/A</v>
      </c>
      <c r="J392" s="41" t="e">
        <f t="shared" ca="1" si="123"/>
        <v>#N/A</v>
      </c>
      <c r="K392" t="e">
        <f t="shared" ca="1" si="112"/>
        <v>#N/A</v>
      </c>
      <c r="L392" t="e">
        <f t="shared" ca="1" si="113"/>
        <v>#N/A</v>
      </c>
      <c r="M392" s="42" t="e">
        <f t="shared" ca="1" si="114"/>
        <v>#REF!</v>
      </c>
      <c r="N392" s="5" t="e">
        <f t="shared" ca="1" si="124"/>
        <v>#N/A</v>
      </c>
      <c r="O392" s="5" t="e">
        <f t="shared" ca="1" si="125"/>
        <v>#N/A</v>
      </c>
      <c r="P392" s="41" t="e">
        <f ca="1">IF(OR(ISNA(A392),C392="Backstitch"),NA(),AVERAGEIF($C$4:$C392,"&gt;0")/100)</f>
        <v>#N/A</v>
      </c>
      <c r="Q392" s="41" t="e">
        <f t="shared" ca="1" si="115"/>
        <v>#N/A</v>
      </c>
      <c r="R392" s="43" t="e">
        <f t="shared" ca="1" si="116"/>
        <v>#N/A</v>
      </c>
      <c r="S392" s="44" t="e">
        <f t="shared" ca="1" si="117"/>
        <v>#N/A</v>
      </c>
      <c r="T392" s="5" t="e">
        <f t="shared" ca="1" si="118"/>
        <v>#N/A</v>
      </c>
      <c r="U392" s="5" t="e">
        <f t="shared" ca="1" si="119"/>
        <v>#N/A</v>
      </c>
    </row>
    <row r="393" spans="1:21">
      <c r="A393" s="6" t="e">
        <f t="shared" ca="1" si="109"/>
        <v>#N/A</v>
      </c>
      <c r="B393" s="39" t="e">
        <f t="shared" ca="1" si="108"/>
        <v>#N/A</v>
      </c>
      <c r="C393">
        <f t="array" aca="1" ref="C393" ca="1">IFERROR(INDEX(stitches, MATCH( 1, ($A393=dates)*(last_project=projects),0)),0)</f>
        <v>0</v>
      </c>
      <c r="D393" s="5" t="e">
        <f t="shared" ca="1" si="120"/>
        <v>#REF!</v>
      </c>
      <c r="E393" s="5" t="e">
        <f t="shared" ca="1" si="110"/>
        <v>#REF!</v>
      </c>
      <c r="F393" s="40" t="e">
        <f t="array" aca="1" ref="F393" ca="1">INDEX(hours,MATCH(1,($A393=dates)*(last_project=projects),0),0)</f>
        <v>#N/A</v>
      </c>
      <c r="G393" s="21" t="e">
        <f t="shared" ca="1" si="111"/>
        <v>#N/A</v>
      </c>
      <c r="H393" s="41" t="e">
        <f t="shared" ca="1" si="121"/>
        <v>#N/A</v>
      </c>
      <c r="I393" s="41" t="e">
        <f t="shared" ca="1" si="122"/>
        <v>#N/A</v>
      </c>
      <c r="J393" s="41" t="e">
        <f t="shared" ca="1" si="123"/>
        <v>#N/A</v>
      </c>
      <c r="K393" t="e">
        <f t="shared" ca="1" si="112"/>
        <v>#N/A</v>
      </c>
      <c r="L393" t="e">
        <f t="shared" ca="1" si="113"/>
        <v>#N/A</v>
      </c>
      <c r="M393" s="42" t="e">
        <f t="shared" ca="1" si="114"/>
        <v>#REF!</v>
      </c>
      <c r="N393" s="5" t="e">
        <f t="shared" ca="1" si="124"/>
        <v>#N/A</v>
      </c>
      <c r="O393" s="5" t="e">
        <f t="shared" ca="1" si="125"/>
        <v>#N/A</v>
      </c>
      <c r="P393" s="41" t="e">
        <f ca="1">IF(OR(ISNA(A393),C393="Backstitch"),NA(),AVERAGEIF($C$4:$C393,"&gt;0")/100)</f>
        <v>#N/A</v>
      </c>
      <c r="Q393" s="41" t="e">
        <f t="shared" ca="1" si="115"/>
        <v>#N/A</v>
      </c>
      <c r="R393" s="43" t="e">
        <f t="shared" ca="1" si="116"/>
        <v>#N/A</v>
      </c>
      <c r="S393" s="44" t="e">
        <f t="shared" ca="1" si="117"/>
        <v>#N/A</v>
      </c>
      <c r="T393" s="5" t="e">
        <f t="shared" ca="1" si="118"/>
        <v>#N/A</v>
      </c>
      <c r="U393" s="5" t="e">
        <f t="shared" ca="1" si="119"/>
        <v>#N/A</v>
      </c>
    </row>
    <row r="394" spans="1:21">
      <c r="A394" s="6" t="e">
        <f t="shared" ca="1" si="109"/>
        <v>#N/A</v>
      </c>
      <c r="B394" s="39" t="e">
        <f t="shared" ca="1" si="108"/>
        <v>#N/A</v>
      </c>
      <c r="C394">
        <f t="array" aca="1" ref="C394" ca="1">IFERROR(INDEX(stitches, MATCH( 1, ($A394=dates)*(last_project=projects),0)),0)</f>
        <v>0</v>
      </c>
      <c r="D394" s="5" t="e">
        <f t="shared" ca="1" si="120"/>
        <v>#REF!</v>
      </c>
      <c r="E394" s="5" t="e">
        <f t="shared" ca="1" si="110"/>
        <v>#REF!</v>
      </c>
      <c r="F394" s="40" t="e">
        <f t="array" aca="1" ref="F394" ca="1">INDEX(hours,MATCH(1,($A394=dates)*(last_project=projects),0),0)</f>
        <v>#N/A</v>
      </c>
      <c r="G394" s="21" t="e">
        <f t="shared" ca="1" si="111"/>
        <v>#N/A</v>
      </c>
      <c r="H394" s="41" t="e">
        <f t="shared" ca="1" si="121"/>
        <v>#N/A</v>
      </c>
      <c r="I394" s="41" t="e">
        <f t="shared" ca="1" si="122"/>
        <v>#N/A</v>
      </c>
      <c r="J394" s="41" t="e">
        <f t="shared" ca="1" si="123"/>
        <v>#N/A</v>
      </c>
      <c r="K394" t="e">
        <f t="shared" ca="1" si="112"/>
        <v>#N/A</v>
      </c>
      <c r="L394" t="e">
        <f t="shared" ca="1" si="113"/>
        <v>#N/A</v>
      </c>
      <c r="M394" s="42" t="e">
        <f t="shared" ca="1" si="114"/>
        <v>#REF!</v>
      </c>
      <c r="N394" s="5" t="e">
        <f t="shared" ca="1" si="124"/>
        <v>#N/A</v>
      </c>
      <c r="O394" s="5" t="e">
        <f t="shared" ca="1" si="125"/>
        <v>#N/A</v>
      </c>
      <c r="P394" s="41" t="e">
        <f ca="1">IF(OR(ISNA(A394),C394="Backstitch"),NA(),AVERAGEIF($C$4:$C394,"&gt;0")/100)</f>
        <v>#N/A</v>
      </c>
      <c r="Q394" s="41" t="e">
        <f t="shared" ca="1" si="115"/>
        <v>#N/A</v>
      </c>
      <c r="R394" s="43" t="e">
        <f t="shared" ca="1" si="116"/>
        <v>#N/A</v>
      </c>
      <c r="S394" s="44" t="e">
        <f t="shared" ca="1" si="117"/>
        <v>#N/A</v>
      </c>
      <c r="T394" s="5" t="e">
        <f t="shared" ca="1" si="118"/>
        <v>#N/A</v>
      </c>
      <c r="U394" s="5" t="e">
        <f t="shared" ca="1" si="119"/>
        <v>#N/A</v>
      </c>
    </row>
    <row r="395" spans="1:21">
      <c r="A395" s="6" t="e">
        <f t="shared" ca="1" si="109"/>
        <v>#N/A</v>
      </c>
      <c r="B395" s="39" t="e">
        <f t="shared" ca="1" si="108"/>
        <v>#N/A</v>
      </c>
      <c r="C395">
        <f t="array" aca="1" ref="C395" ca="1">IFERROR(INDEX(stitches, MATCH( 1, ($A395=dates)*(last_project=projects),0)),0)</f>
        <v>0</v>
      </c>
      <c r="D395" s="5" t="e">
        <f t="shared" ca="1" si="120"/>
        <v>#REF!</v>
      </c>
      <c r="E395" s="5" t="e">
        <f t="shared" ca="1" si="110"/>
        <v>#REF!</v>
      </c>
      <c r="F395" s="40" t="e">
        <f t="array" aca="1" ref="F395" ca="1">INDEX(hours,MATCH(1,($A395=dates)*(last_project=projects),0),0)</f>
        <v>#N/A</v>
      </c>
      <c r="G395" s="21" t="e">
        <f t="shared" ca="1" si="111"/>
        <v>#N/A</v>
      </c>
      <c r="H395" s="41" t="e">
        <f t="shared" ca="1" si="121"/>
        <v>#N/A</v>
      </c>
      <c r="I395" s="41" t="e">
        <f t="shared" ca="1" si="122"/>
        <v>#N/A</v>
      </c>
      <c r="J395" s="41" t="e">
        <f t="shared" ca="1" si="123"/>
        <v>#N/A</v>
      </c>
      <c r="K395" t="e">
        <f t="shared" ca="1" si="112"/>
        <v>#N/A</v>
      </c>
      <c r="L395" t="e">
        <f t="shared" ca="1" si="113"/>
        <v>#N/A</v>
      </c>
      <c r="M395" s="42" t="e">
        <f t="shared" ca="1" si="114"/>
        <v>#REF!</v>
      </c>
      <c r="N395" s="5" t="e">
        <f t="shared" ca="1" si="124"/>
        <v>#N/A</v>
      </c>
      <c r="O395" s="5" t="e">
        <f t="shared" ca="1" si="125"/>
        <v>#N/A</v>
      </c>
      <c r="P395" s="41" t="e">
        <f ca="1">IF(OR(ISNA(A395),C395="Backstitch"),NA(),AVERAGEIF($C$4:$C395,"&gt;0")/100)</f>
        <v>#N/A</v>
      </c>
      <c r="Q395" s="41" t="e">
        <f t="shared" ca="1" si="115"/>
        <v>#N/A</v>
      </c>
      <c r="R395" s="43" t="e">
        <f t="shared" ca="1" si="116"/>
        <v>#N/A</v>
      </c>
      <c r="S395" s="44" t="e">
        <f t="shared" ca="1" si="117"/>
        <v>#N/A</v>
      </c>
      <c r="T395" s="5" t="e">
        <f t="shared" ca="1" si="118"/>
        <v>#N/A</v>
      </c>
      <c r="U395" s="5" t="e">
        <f t="shared" ca="1" si="119"/>
        <v>#N/A</v>
      </c>
    </row>
    <row r="396" spans="1:21">
      <c r="A396" s="6" t="e">
        <f t="shared" ca="1" si="109"/>
        <v>#N/A</v>
      </c>
      <c r="B396" s="39" t="e">
        <f t="shared" ca="1" si="108"/>
        <v>#N/A</v>
      </c>
      <c r="C396">
        <f t="array" aca="1" ref="C396" ca="1">IFERROR(INDEX(stitches, MATCH( 1, ($A396=dates)*(last_project=projects),0)),0)</f>
        <v>0</v>
      </c>
      <c r="D396" s="5" t="e">
        <f t="shared" ca="1" si="120"/>
        <v>#REF!</v>
      </c>
      <c r="E396" s="5" t="e">
        <f t="shared" ca="1" si="110"/>
        <v>#REF!</v>
      </c>
      <c r="F396" s="40" t="e">
        <f t="array" aca="1" ref="F396" ca="1">INDEX(hours,MATCH(1,($A396=dates)*(last_project=projects),0),0)</f>
        <v>#N/A</v>
      </c>
      <c r="G396" s="21" t="e">
        <f t="shared" ca="1" si="111"/>
        <v>#N/A</v>
      </c>
      <c r="H396" s="41" t="e">
        <f t="shared" ca="1" si="121"/>
        <v>#N/A</v>
      </c>
      <c r="I396" s="41" t="e">
        <f t="shared" ca="1" si="122"/>
        <v>#N/A</v>
      </c>
      <c r="J396" s="41" t="e">
        <f t="shared" ca="1" si="123"/>
        <v>#N/A</v>
      </c>
      <c r="K396" t="e">
        <f t="shared" ca="1" si="112"/>
        <v>#N/A</v>
      </c>
      <c r="L396" t="e">
        <f t="shared" ca="1" si="113"/>
        <v>#N/A</v>
      </c>
      <c r="M396" s="42" t="e">
        <f t="shared" ca="1" si="114"/>
        <v>#REF!</v>
      </c>
      <c r="N396" s="5" t="e">
        <f t="shared" ca="1" si="124"/>
        <v>#N/A</v>
      </c>
      <c r="O396" s="5" t="e">
        <f t="shared" ca="1" si="125"/>
        <v>#N/A</v>
      </c>
      <c r="P396" s="41" t="e">
        <f ca="1">IF(OR(ISNA(A396),C396="Backstitch"),NA(),AVERAGEIF($C$4:$C396,"&gt;0")/100)</f>
        <v>#N/A</v>
      </c>
      <c r="Q396" s="41" t="e">
        <f t="shared" ca="1" si="115"/>
        <v>#N/A</v>
      </c>
      <c r="R396" s="43" t="e">
        <f t="shared" ca="1" si="116"/>
        <v>#N/A</v>
      </c>
      <c r="S396" s="44" t="e">
        <f t="shared" ca="1" si="117"/>
        <v>#N/A</v>
      </c>
      <c r="T396" s="5" t="e">
        <f t="shared" ca="1" si="118"/>
        <v>#N/A</v>
      </c>
      <c r="U396" s="5" t="e">
        <f t="shared" ca="1" si="119"/>
        <v>#N/A</v>
      </c>
    </row>
    <row r="397" spans="1:21">
      <c r="A397" s="6" t="e">
        <f t="shared" ca="1" si="109"/>
        <v>#N/A</v>
      </c>
      <c r="B397" s="39" t="e">
        <f t="shared" ca="1" si="108"/>
        <v>#N/A</v>
      </c>
      <c r="C397">
        <f t="array" aca="1" ref="C397" ca="1">IFERROR(INDEX(stitches, MATCH( 1, ($A397=dates)*(last_project=projects),0)),0)</f>
        <v>0</v>
      </c>
      <c r="D397" s="5" t="e">
        <f t="shared" ca="1" si="120"/>
        <v>#REF!</v>
      </c>
      <c r="E397" s="5" t="e">
        <f t="shared" ca="1" si="110"/>
        <v>#REF!</v>
      </c>
      <c r="F397" s="40" t="e">
        <f t="array" aca="1" ref="F397" ca="1">INDEX(hours,MATCH(1,($A397=dates)*(last_project=projects),0),0)</f>
        <v>#N/A</v>
      </c>
      <c r="G397" s="21" t="e">
        <f t="shared" ca="1" si="111"/>
        <v>#N/A</v>
      </c>
      <c r="H397" s="41" t="e">
        <f t="shared" ca="1" si="121"/>
        <v>#N/A</v>
      </c>
      <c r="I397" s="41" t="e">
        <f t="shared" ca="1" si="122"/>
        <v>#N/A</v>
      </c>
      <c r="J397" s="41" t="e">
        <f t="shared" ca="1" si="123"/>
        <v>#N/A</v>
      </c>
      <c r="K397" t="e">
        <f t="shared" ca="1" si="112"/>
        <v>#N/A</v>
      </c>
      <c r="L397" t="e">
        <f t="shared" ca="1" si="113"/>
        <v>#N/A</v>
      </c>
      <c r="M397" s="42" t="e">
        <f t="shared" ca="1" si="114"/>
        <v>#REF!</v>
      </c>
      <c r="N397" s="5" t="e">
        <f t="shared" ca="1" si="124"/>
        <v>#N/A</v>
      </c>
      <c r="O397" s="5" t="e">
        <f t="shared" ca="1" si="125"/>
        <v>#N/A</v>
      </c>
      <c r="P397" s="41" t="e">
        <f ca="1">IF(OR(ISNA(A397),C397="Backstitch"),NA(),AVERAGEIF($C$4:$C397,"&gt;0")/100)</f>
        <v>#N/A</v>
      </c>
      <c r="Q397" s="41" t="e">
        <f t="shared" ca="1" si="115"/>
        <v>#N/A</v>
      </c>
      <c r="R397" s="43" t="e">
        <f t="shared" ca="1" si="116"/>
        <v>#N/A</v>
      </c>
      <c r="S397" s="44" t="e">
        <f t="shared" ca="1" si="117"/>
        <v>#N/A</v>
      </c>
      <c r="T397" s="5" t="e">
        <f t="shared" ca="1" si="118"/>
        <v>#N/A</v>
      </c>
      <c r="U397" s="5" t="e">
        <f t="shared" ca="1" si="119"/>
        <v>#N/A</v>
      </c>
    </row>
    <row r="398" spans="1:21">
      <c r="A398" s="6" t="e">
        <f t="shared" ca="1" si="109"/>
        <v>#N/A</v>
      </c>
      <c r="B398" s="39" t="e">
        <f t="shared" ca="1" si="108"/>
        <v>#N/A</v>
      </c>
      <c r="C398">
        <f t="array" aca="1" ref="C398" ca="1">IFERROR(INDEX(stitches, MATCH( 1, ($A398=dates)*(last_project=projects),0)),0)</f>
        <v>0</v>
      </c>
      <c r="D398" s="5" t="e">
        <f t="shared" ca="1" si="120"/>
        <v>#REF!</v>
      </c>
      <c r="E398" s="5" t="e">
        <f t="shared" ca="1" si="110"/>
        <v>#REF!</v>
      </c>
      <c r="F398" s="40" t="e">
        <f t="array" aca="1" ref="F398" ca="1">INDEX(hours,MATCH(1,($A398=dates)*(last_project=projects),0),0)</f>
        <v>#N/A</v>
      </c>
      <c r="G398" s="21" t="e">
        <f t="shared" ca="1" si="111"/>
        <v>#N/A</v>
      </c>
      <c r="H398" s="41" t="e">
        <f t="shared" ca="1" si="121"/>
        <v>#N/A</v>
      </c>
      <c r="I398" s="41" t="e">
        <f t="shared" ca="1" si="122"/>
        <v>#N/A</v>
      </c>
      <c r="J398" s="41" t="e">
        <f t="shared" ca="1" si="123"/>
        <v>#N/A</v>
      </c>
      <c r="K398" t="e">
        <f t="shared" ca="1" si="112"/>
        <v>#N/A</v>
      </c>
      <c r="L398" t="e">
        <f t="shared" ca="1" si="113"/>
        <v>#N/A</v>
      </c>
      <c r="M398" s="42" t="e">
        <f t="shared" ca="1" si="114"/>
        <v>#REF!</v>
      </c>
      <c r="N398" s="5" t="e">
        <f t="shared" ca="1" si="124"/>
        <v>#N/A</v>
      </c>
      <c r="O398" s="5" t="e">
        <f t="shared" ca="1" si="125"/>
        <v>#N/A</v>
      </c>
      <c r="P398" s="41" t="e">
        <f ca="1">IF(OR(ISNA(A398),C398="Backstitch"),NA(),AVERAGEIF($C$4:$C398,"&gt;0")/100)</f>
        <v>#N/A</v>
      </c>
      <c r="Q398" s="41" t="e">
        <f t="shared" ca="1" si="115"/>
        <v>#N/A</v>
      </c>
      <c r="R398" s="43" t="e">
        <f t="shared" ca="1" si="116"/>
        <v>#N/A</v>
      </c>
      <c r="S398" s="44" t="e">
        <f t="shared" ca="1" si="117"/>
        <v>#N/A</v>
      </c>
      <c r="T398" s="5" t="e">
        <f t="shared" ca="1" si="118"/>
        <v>#N/A</v>
      </c>
      <c r="U398" s="5" t="e">
        <f t="shared" ca="1" si="119"/>
        <v>#N/A</v>
      </c>
    </row>
    <row r="399" spans="1:21">
      <c r="A399" s="6" t="e">
        <f t="shared" ca="1" si="109"/>
        <v>#N/A</v>
      </c>
      <c r="B399" s="39" t="e">
        <f t="shared" ca="1" si="108"/>
        <v>#N/A</v>
      </c>
      <c r="C399">
        <f t="array" aca="1" ref="C399" ca="1">IFERROR(INDEX(stitches, MATCH( 1, ($A399=dates)*(last_project=projects),0)),0)</f>
        <v>0</v>
      </c>
      <c r="D399" s="5" t="e">
        <f t="shared" ca="1" si="120"/>
        <v>#REF!</v>
      </c>
      <c r="E399" s="5" t="e">
        <f t="shared" ca="1" si="110"/>
        <v>#REF!</v>
      </c>
      <c r="F399" s="40" t="e">
        <f t="array" aca="1" ref="F399" ca="1">INDEX(hours,MATCH(1,($A399=dates)*(last_project=projects),0),0)</f>
        <v>#N/A</v>
      </c>
      <c r="G399" s="21" t="e">
        <f t="shared" ca="1" si="111"/>
        <v>#N/A</v>
      </c>
      <c r="H399" s="41" t="e">
        <f t="shared" ca="1" si="121"/>
        <v>#N/A</v>
      </c>
      <c r="I399" s="41" t="e">
        <f t="shared" ca="1" si="122"/>
        <v>#N/A</v>
      </c>
      <c r="J399" s="41" t="e">
        <f t="shared" ca="1" si="123"/>
        <v>#N/A</v>
      </c>
      <c r="K399" t="e">
        <f t="shared" ca="1" si="112"/>
        <v>#N/A</v>
      </c>
      <c r="L399" t="e">
        <f t="shared" ca="1" si="113"/>
        <v>#N/A</v>
      </c>
      <c r="M399" s="42" t="e">
        <f t="shared" ca="1" si="114"/>
        <v>#REF!</v>
      </c>
      <c r="N399" s="5" t="e">
        <f t="shared" ca="1" si="124"/>
        <v>#N/A</v>
      </c>
      <c r="O399" s="5" t="e">
        <f t="shared" ca="1" si="125"/>
        <v>#N/A</v>
      </c>
      <c r="P399" s="41" t="e">
        <f ca="1">IF(OR(ISNA(A399),C399="Backstitch"),NA(),AVERAGEIF($C$4:$C399,"&gt;0")/100)</f>
        <v>#N/A</v>
      </c>
      <c r="Q399" s="41" t="e">
        <f t="shared" ca="1" si="115"/>
        <v>#N/A</v>
      </c>
      <c r="R399" s="43" t="e">
        <f t="shared" ca="1" si="116"/>
        <v>#N/A</v>
      </c>
      <c r="S399" s="44" t="e">
        <f t="shared" ca="1" si="117"/>
        <v>#N/A</v>
      </c>
      <c r="T399" s="5" t="e">
        <f t="shared" ca="1" si="118"/>
        <v>#N/A</v>
      </c>
      <c r="U399" s="5" t="e">
        <f t="shared" ca="1" si="119"/>
        <v>#N/A</v>
      </c>
    </row>
    <row r="400" spans="1:21">
      <c r="A400" s="6" t="e">
        <f t="shared" ca="1" si="109"/>
        <v>#N/A</v>
      </c>
      <c r="B400" s="39" t="e">
        <f t="shared" ca="1" si="108"/>
        <v>#N/A</v>
      </c>
      <c r="C400">
        <f t="array" aca="1" ref="C400" ca="1">IFERROR(INDEX(stitches, MATCH( 1, ($A400=dates)*(last_project=projects),0)),0)</f>
        <v>0</v>
      </c>
      <c r="D400" s="5" t="e">
        <f t="shared" ca="1" si="120"/>
        <v>#REF!</v>
      </c>
      <c r="E400" s="5" t="e">
        <f t="shared" ca="1" si="110"/>
        <v>#REF!</v>
      </c>
      <c r="F400" s="40" t="e">
        <f t="array" aca="1" ref="F400" ca="1">INDEX(hours,MATCH(1,($A400=dates)*(last_project=projects),0),0)</f>
        <v>#N/A</v>
      </c>
      <c r="G400" s="21" t="e">
        <f t="shared" ca="1" si="111"/>
        <v>#N/A</v>
      </c>
      <c r="H400" s="41" t="e">
        <f t="shared" ca="1" si="121"/>
        <v>#N/A</v>
      </c>
      <c r="I400" s="41" t="e">
        <f t="shared" ca="1" si="122"/>
        <v>#N/A</v>
      </c>
      <c r="J400" s="41" t="e">
        <f t="shared" ca="1" si="123"/>
        <v>#N/A</v>
      </c>
      <c r="K400" t="e">
        <f t="shared" ca="1" si="112"/>
        <v>#N/A</v>
      </c>
      <c r="L400" t="e">
        <f t="shared" ca="1" si="113"/>
        <v>#N/A</v>
      </c>
      <c r="M400" s="42" t="e">
        <f t="shared" ca="1" si="114"/>
        <v>#REF!</v>
      </c>
      <c r="N400" s="5" t="e">
        <f t="shared" ca="1" si="124"/>
        <v>#N/A</v>
      </c>
      <c r="O400" s="5" t="e">
        <f t="shared" ca="1" si="125"/>
        <v>#N/A</v>
      </c>
      <c r="P400" s="41" t="e">
        <f ca="1">IF(OR(ISNA(A400),C400="Backstitch"),NA(),AVERAGEIF($C$4:$C400,"&gt;0")/100)</f>
        <v>#N/A</v>
      </c>
      <c r="Q400" s="41" t="e">
        <f t="shared" ca="1" si="115"/>
        <v>#N/A</v>
      </c>
      <c r="R400" s="43" t="e">
        <f t="shared" ca="1" si="116"/>
        <v>#N/A</v>
      </c>
      <c r="S400" s="44" t="e">
        <f t="shared" ca="1" si="117"/>
        <v>#N/A</v>
      </c>
      <c r="T400" s="5" t="e">
        <f t="shared" ca="1" si="118"/>
        <v>#N/A</v>
      </c>
      <c r="U400" s="5" t="e">
        <f t="shared" ca="1" si="119"/>
        <v>#N/A</v>
      </c>
    </row>
    <row r="401" spans="1:21">
      <c r="A401" s="6" t="e">
        <f t="shared" ca="1" si="109"/>
        <v>#N/A</v>
      </c>
      <c r="B401" s="39" t="e">
        <f t="shared" ca="1" si="108"/>
        <v>#N/A</v>
      </c>
      <c r="C401">
        <f t="array" aca="1" ref="C401" ca="1">IFERROR(INDEX(stitches, MATCH( 1, ($A401=dates)*(last_project=projects),0)),0)</f>
        <v>0</v>
      </c>
      <c r="D401" s="5" t="e">
        <f t="shared" ca="1" si="120"/>
        <v>#REF!</v>
      </c>
      <c r="E401" s="5" t="e">
        <f t="shared" ca="1" si="110"/>
        <v>#REF!</v>
      </c>
      <c r="F401" s="40" t="e">
        <f t="array" aca="1" ref="F401" ca="1">INDEX(hours,MATCH(1,($A401=dates)*(last_project=projects),0),0)</f>
        <v>#N/A</v>
      </c>
      <c r="G401" s="21" t="e">
        <f t="shared" ca="1" si="111"/>
        <v>#N/A</v>
      </c>
      <c r="H401" s="41" t="e">
        <f t="shared" ca="1" si="121"/>
        <v>#N/A</v>
      </c>
      <c r="I401" s="41" t="e">
        <f t="shared" ca="1" si="122"/>
        <v>#N/A</v>
      </c>
      <c r="J401" s="41" t="e">
        <f t="shared" ca="1" si="123"/>
        <v>#N/A</v>
      </c>
      <c r="K401" t="e">
        <f t="shared" ca="1" si="112"/>
        <v>#N/A</v>
      </c>
      <c r="L401" t="e">
        <f t="shared" ca="1" si="113"/>
        <v>#N/A</v>
      </c>
      <c r="M401" s="42" t="e">
        <f t="shared" ca="1" si="114"/>
        <v>#REF!</v>
      </c>
      <c r="N401" s="5" t="e">
        <f t="shared" ca="1" si="124"/>
        <v>#N/A</v>
      </c>
      <c r="O401" s="5" t="e">
        <f t="shared" ca="1" si="125"/>
        <v>#N/A</v>
      </c>
      <c r="P401" s="41" t="e">
        <f ca="1">IF(OR(ISNA(A401),C401="Backstitch"),NA(),AVERAGEIF($C$4:$C401,"&gt;0")/100)</f>
        <v>#N/A</v>
      </c>
      <c r="Q401" s="41" t="e">
        <f t="shared" ca="1" si="115"/>
        <v>#N/A</v>
      </c>
      <c r="R401" s="43" t="e">
        <f t="shared" ca="1" si="116"/>
        <v>#N/A</v>
      </c>
      <c r="S401" s="44" t="e">
        <f t="shared" ca="1" si="117"/>
        <v>#N/A</v>
      </c>
      <c r="T401" s="5" t="e">
        <f t="shared" ca="1" si="118"/>
        <v>#N/A</v>
      </c>
      <c r="U401" s="5" t="e">
        <f t="shared" ca="1" si="119"/>
        <v>#N/A</v>
      </c>
    </row>
    <row r="402" spans="1:21">
      <c r="A402" s="6" t="e">
        <f t="shared" ca="1" si="109"/>
        <v>#N/A</v>
      </c>
      <c r="B402" s="39" t="e">
        <f t="shared" ca="1" si="108"/>
        <v>#N/A</v>
      </c>
      <c r="C402">
        <f t="array" aca="1" ref="C402" ca="1">IFERROR(INDEX(stitches, MATCH( 1, ($A402=dates)*(last_project=projects),0)),0)</f>
        <v>0</v>
      </c>
      <c r="D402" s="5" t="e">
        <f t="shared" ca="1" si="120"/>
        <v>#REF!</v>
      </c>
      <c r="E402" s="5" t="e">
        <f t="shared" ca="1" si="110"/>
        <v>#REF!</v>
      </c>
      <c r="F402" s="40" t="e">
        <f t="array" aca="1" ref="F402" ca="1">INDEX(hours,MATCH(1,($A402=dates)*(last_project=projects),0),0)</f>
        <v>#N/A</v>
      </c>
      <c r="G402" s="21" t="e">
        <f t="shared" ca="1" si="111"/>
        <v>#N/A</v>
      </c>
      <c r="H402" s="41" t="e">
        <f t="shared" ca="1" si="121"/>
        <v>#N/A</v>
      </c>
      <c r="I402" s="41" t="e">
        <f t="shared" ca="1" si="122"/>
        <v>#N/A</v>
      </c>
      <c r="J402" s="41" t="e">
        <f t="shared" ca="1" si="123"/>
        <v>#N/A</v>
      </c>
      <c r="K402" t="e">
        <f t="shared" ca="1" si="112"/>
        <v>#N/A</v>
      </c>
      <c r="L402" t="e">
        <f t="shared" ca="1" si="113"/>
        <v>#N/A</v>
      </c>
      <c r="M402" s="42" t="e">
        <f t="shared" ca="1" si="114"/>
        <v>#REF!</v>
      </c>
      <c r="N402" s="5" t="e">
        <f t="shared" ca="1" si="124"/>
        <v>#N/A</v>
      </c>
      <c r="O402" s="5" t="e">
        <f t="shared" ca="1" si="125"/>
        <v>#N/A</v>
      </c>
      <c r="P402" s="41" t="e">
        <f ca="1">IF(OR(ISNA(A402),C402="Backstitch"),NA(),AVERAGEIF($C$4:$C402,"&gt;0")/100)</f>
        <v>#N/A</v>
      </c>
      <c r="Q402" s="41" t="e">
        <f t="shared" ca="1" si="115"/>
        <v>#N/A</v>
      </c>
      <c r="R402" s="43" t="e">
        <f t="shared" ca="1" si="116"/>
        <v>#N/A</v>
      </c>
      <c r="S402" s="44" t="e">
        <f t="shared" ca="1" si="117"/>
        <v>#N/A</v>
      </c>
      <c r="T402" s="5" t="e">
        <f t="shared" ca="1" si="118"/>
        <v>#N/A</v>
      </c>
      <c r="U402" s="5" t="e">
        <f t="shared" ca="1" si="119"/>
        <v>#N/A</v>
      </c>
    </row>
    <row r="403" spans="1:21">
      <c r="A403" s="6" t="e">
        <f t="shared" ca="1" si="109"/>
        <v>#N/A</v>
      </c>
      <c r="B403" s="39" t="e">
        <f t="shared" ca="1" si="108"/>
        <v>#N/A</v>
      </c>
      <c r="C403">
        <f t="array" aca="1" ref="C403" ca="1">IFERROR(INDEX(stitches, MATCH( 1, ($A403=dates)*(last_project=projects),0)),0)</f>
        <v>0</v>
      </c>
      <c r="D403" s="5" t="e">
        <f t="shared" ca="1" si="120"/>
        <v>#REF!</v>
      </c>
      <c r="E403" s="5" t="e">
        <f t="shared" ca="1" si="110"/>
        <v>#REF!</v>
      </c>
      <c r="F403" s="40" t="e">
        <f t="array" aca="1" ref="F403" ca="1">INDEX(hours,MATCH(1,($A403=dates)*(last_project=projects),0),0)</f>
        <v>#N/A</v>
      </c>
      <c r="G403" s="21" t="e">
        <f t="shared" ca="1" si="111"/>
        <v>#N/A</v>
      </c>
      <c r="H403" s="41" t="e">
        <f t="shared" ca="1" si="121"/>
        <v>#N/A</v>
      </c>
      <c r="I403" s="41" t="e">
        <f t="shared" ca="1" si="122"/>
        <v>#N/A</v>
      </c>
      <c r="J403" s="41" t="e">
        <f t="shared" ca="1" si="123"/>
        <v>#N/A</v>
      </c>
      <c r="K403" t="e">
        <f t="shared" ca="1" si="112"/>
        <v>#N/A</v>
      </c>
      <c r="L403" t="e">
        <f t="shared" ca="1" si="113"/>
        <v>#N/A</v>
      </c>
      <c r="M403" s="42" t="e">
        <f t="shared" ca="1" si="114"/>
        <v>#REF!</v>
      </c>
      <c r="N403" s="5" t="e">
        <f t="shared" ca="1" si="124"/>
        <v>#N/A</v>
      </c>
      <c r="O403" s="5" t="e">
        <f t="shared" ca="1" si="125"/>
        <v>#N/A</v>
      </c>
      <c r="P403" s="41" t="e">
        <f ca="1">IF(OR(ISNA(A403),C403="Backstitch"),NA(),AVERAGEIF($C$4:$C403,"&gt;0")/100)</f>
        <v>#N/A</v>
      </c>
      <c r="Q403" s="41" t="e">
        <f t="shared" ca="1" si="115"/>
        <v>#N/A</v>
      </c>
      <c r="R403" s="43" t="e">
        <f t="shared" ca="1" si="116"/>
        <v>#N/A</v>
      </c>
      <c r="S403" s="44" t="e">
        <f t="shared" ca="1" si="117"/>
        <v>#N/A</v>
      </c>
      <c r="T403" s="5" t="e">
        <f t="shared" ca="1" si="118"/>
        <v>#N/A</v>
      </c>
      <c r="U403" s="5" t="e">
        <f t="shared" ca="1" si="119"/>
        <v>#N/A</v>
      </c>
    </row>
    <row r="404" spans="1:21">
      <c r="A404" s="6" t="e">
        <f t="shared" ca="1" si="109"/>
        <v>#N/A</v>
      </c>
      <c r="B404" s="39" t="e">
        <f t="shared" ca="1" si="108"/>
        <v>#N/A</v>
      </c>
      <c r="C404">
        <f t="array" aca="1" ref="C404" ca="1">IFERROR(INDEX(stitches, MATCH( 1, ($A404=dates)*(last_project=projects),0)),0)</f>
        <v>0</v>
      </c>
      <c r="D404" s="5" t="e">
        <f t="shared" ca="1" si="120"/>
        <v>#REF!</v>
      </c>
      <c r="E404" s="5" t="e">
        <f t="shared" ca="1" si="110"/>
        <v>#REF!</v>
      </c>
      <c r="F404" s="40" t="e">
        <f t="array" aca="1" ref="F404" ca="1">INDEX(hours,MATCH(1,($A404=dates)*(last_project=projects),0),0)</f>
        <v>#N/A</v>
      </c>
      <c r="G404" s="21" t="e">
        <f t="shared" ca="1" si="111"/>
        <v>#N/A</v>
      </c>
      <c r="H404" s="41" t="e">
        <f t="shared" ca="1" si="121"/>
        <v>#N/A</v>
      </c>
      <c r="I404" s="41" t="e">
        <f t="shared" ca="1" si="122"/>
        <v>#N/A</v>
      </c>
      <c r="J404" s="41" t="e">
        <f t="shared" ca="1" si="123"/>
        <v>#N/A</v>
      </c>
      <c r="K404" t="e">
        <f t="shared" ca="1" si="112"/>
        <v>#N/A</v>
      </c>
      <c r="L404" t="e">
        <f t="shared" ca="1" si="113"/>
        <v>#N/A</v>
      </c>
      <c r="M404" s="42" t="e">
        <f t="shared" ca="1" si="114"/>
        <v>#REF!</v>
      </c>
      <c r="N404" s="5" t="e">
        <f t="shared" ca="1" si="124"/>
        <v>#N/A</v>
      </c>
      <c r="O404" s="5" t="e">
        <f t="shared" ca="1" si="125"/>
        <v>#N/A</v>
      </c>
      <c r="P404" s="41" t="e">
        <f ca="1">IF(OR(ISNA(A404),C404="Backstitch"),NA(),AVERAGEIF($C$4:$C404,"&gt;0")/100)</f>
        <v>#N/A</v>
      </c>
      <c r="Q404" s="41" t="e">
        <f t="shared" ca="1" si="115"/>
        <v>#N/A</v>
      </c>
      <c r="R404" s="43" t="e">
        <f t="shared" ca="1" si="116"/>
        <v>#N/A</v>
      </c>
      <c r="S404" s="44" t="e">
        <f t="shared" ca="1" si="117"/>
        <v>#N/A</v>
      </c>
      <c r="T404" s="5" t="e">
        <f t="shared" ca="1" si="118"/>
        <v>#N/A</v>
      </c>
      <c r="U404" s="5" t="e">
        <f t="shared" ca="1" si="119"/>
        <v>#N/A</v>
      </c>
    </row>
    <row r="405" spans="1:21">
      <c r="A405" s="6" t="e">
        <f t="shared" ca="1" si="109"/>
        <v>#N/A</v>
      </c>
      <c r="B405" s="39" t="e">
        <f t="shared" ca="1" si="108"/>
        <v>#N/A</v>
      </c>
      <c r="C405">
        <f t="array" aca="1" ref="C405" ca="1">IFERROR(INDEX(stitches, MATCH( 1, ($A405=dates)*(last_project=projects),0)),0)</f>
        <v>0</v>
      </c>
      <c r="D405" s="5" t="e">
        <f t="shared" ca="1" si="120"/>
        <v>#REF!</v>
      </c>
      <c r="E405" s="5" t="e">
        <f t="shared" ca="1" si="110"/>
        <v>#REF!</v>
      </c>
      <c r="F405" s="40" t="e">
        <f t="array" aca="1" ref="F405" ca="1">INDEX(hours,MATCH(1,($A405=dates)*(last_project=projects),0),0)</f>
        <v>#N/A</v>
      </c>
      <c r="G405" s="21" t="e">
        <f t="shared" ca="1" si="111"/>
        <v>#N/A</v>
      </c>
      <c r="H405" s="41" t="e">
        <f t="shared" ca="1" si="121"/>
        <v>#N/A</v>
      </c>
      <c r="I405" s="41" t="e">
        <f t="shared" ca="1" si="122"/>
        <v>#N/A</v>
      </c>
      <c r="J405" s="41" t="e">
        <f t="shared" ca="1" si="123"/>
        <v>#N/A</v>
      </c>
      <c r="K405" t="e">
        <f t="shared" ca="1" si="112"/>
        <v>#N/A</v>
      </c>
      <c r="L405" t="e">
        <f t="shared" ca="1" si="113"/>
        <v>#N/A</v>
      </c>
      <c r="M405" s="42" t="e">
        <f t="shared" ca="1" si="114"/>
        <v>#REF!</v>
      </c>
      <c r="N405" s="5" t="e">
        <f t="shared" ca="1" si="124"/>
        <v>#N/A</v>
      </c>
      <c r="O405" s="5" t="e">
        <f t="shared" ca="1" si="125"/>
        <v>#N/A</v>
      </c>
      <c r="P405" s="41" t="e">
        <f ca="1">IF(OR(ISNA(A405),C405="Backstitch"),NA(),AVERAGEIF($C$4:$C405,"&gt;0")/100)</f>
        <v>#N/A</v>
      </c>
      <c r="Q405" s="41" t="e">
        <f t="shared" ca="1" si="115"/>
        <v>#N/A</v>
      </c>
      <c r="R405" s="43" t="e">
        <f t="shared" ca="1" si="116"/>
        <v>#N/A</v>
      </c>
      <c r="S405" s="44" t="e">
        <f t="shared" ca="1" si="117"/>
        <v>#N/A</v>
      </c>
      <c r="T405" s="5" t="e">
        <f t="shared" ca="1" si="118"/>
        <v>#N/A</v>
      </c>
      <c r="U405" s="5" t="e">
        <f t="shared" ca="1" si="119"/>
        <v>#N/A</v>
      </c>
    </row>
    <row r="406" spans="1:21">
      <c r="A406" s="6" t="e">
        <f t="shared" ca="1" si="109"/>
        <v>#N/A</v>
      </c>
      <c r="B406" s="39" t="e">
        <f t="shared" ca="1" si="108"/>
        <v>#N/A</v>
      </c>
      <c r="C406">
        <f t="array" aca="1" ref="C406" ca="1">IFERROR(INDEX(stitches, MATCH( 1, ($A406=dates)*(last_project=projects),0)),0)</f>
        <v>0</v>
      </c>
      <c r="D406" s="5" t="e">
        <f t="shared" ca="1" si="120"/>
        <v>#REF!</v>
      </c>
      <c r="E406" s="5" t="e">
        <f t="shared" ca="1" si="110"/>
        <v>#REF!</v>
      </c>
      <c r="F406" s="40" t="e">
        <f t="array" aca="1" ref="F406" ca="1">INDEX(hours,MATCH(1,($A406=dates)*(last_project=projects),0),0)</f>
        <v>#N/A</v>
      </c>
      <c r="G406" s="21" t="e">
        <f t="shared" ca="1" si="111"/>
        <v>#N/A</v>
      </c>
      <c r="H406" s="41" t="e">
        <f t="shared" ca="1" si="121"/>
        <v>#N/A</v>
      </c>
      <c r="I406" s="41" t="e">
        <f t="shared" ca="1" si="122"/>
        <v>#N/A</v>
      </c>
      <c r="J406" s="41" t="e">
        <f t="shared" ca="1" si="123"/>
        <v>#N/A</v>
      </c>
      <c r="K406" t="e">
        <f t="shared" ca="1" si="112"/>
        <v>#N/A</v>
      </c>
      <c r="L406" t="e">
        <f t="shared" ca="1" si="113"/>
        <v>#N/A</v>
      </c>
      <c r="M406" s="42" t="e">
        <f t="shared" ca="1" si="114"/>
        <v>#REF!</v>
      </c>
      <c r="N406" s="5" t="e">
        <f t="shared" ca="1" si="124"/>
        <v>#N/A</v>
      </c>
      <c r="O406" s="5" t="e">
        <f t="shared" ca="1" si="125"/>
        <v>#N/A</v>
      </c>
      <c r="P406" s="41" t="e">
        <f ca="1">IF(OR(ISNA(A406),C406="Backstitch"),NA(),AVERAGEIF($C$4:$C406,"&gt;0")/100)</f>
        <v>#N/A</v>
      </c>
      <c r="Q406" s="41" t="e">
        <f t="shared" ca="1" si="115"/>
        <v>#N/A</v>
      </c>
      <c r="R406" s="43" t="e">
        <f t="shared" ca="1" si="116"/>
        <v>#N/A</v>
      </c>
      <c r="S406" s="44" t="e">
        <f t="shared" ca="1" si="117"/>
        <v>#N/A</v>
      </c>
      <c r="T406" s="5" t="e">
        <f t="shared" ca="1" si="118"/>
        <v>#N/A</v>
      </c>
      <c r="U406" s="5" t="e">
        <f t="shared" ca="1" si="119"/>
        <v>#N/A</v>
      </c>
    </row>
    <row r="407" spans="1:21">
      <c r="A407" s="6" t="e">
        <f t="shared" ca="1" si="109"/>
        <v>#N/A</v>
      </c>
      <c r="B407" s="39" t="e">
        <f t="shared" ca="1" si="108"/>
        <v>#N/A</v>
      </c>
      <c r="C407">
        <f t="array" aca="1" ref="C407" ca="1">IFERROR(INDEX(stitches, MATCH( 1, ($A407=dates)*(last_project=projects),0)),0)</f>
        <v>0</v>
      </c>
      <c r="D407" s="5" t="e">
        <f t="shared" ca="1" si="120"/>
        <v>#REF!</v>
      </c>
      <c r="E407" s="5" t="e">
        <f t="shared" ca="1" si="110"/>
        <v>#REF!</v>
      </c>
      <c r="F407" s="40" t="e">
        <f t="array" aca="1" ref="F407" ca="1">INDEX(hours,MATCH(1,($A407=dates)*(last_project=projects),0),0)</f>
        <v>#N/A</v>
      </c>
      <c r="G407" s="21" t="e">
        <f t="shared" ca="1" si="111"/>
        <v>#N/A</v>
      </c>
      <c r="H407" s="41" t="e">
        <f t="shared" ca="1" si="121"/>
        <v>#N/A</v>
      </c>
      <c r="I407" s="41" t="e">
        <f t="shared" ca="1" si="122"/>
        <v>#N/A</v>
      </c>
      <c r="J407" s="41" t="e">
        <f t="shared" ca="1" si="123"/>
        <v>#N/A</v>
      </c>
      <c r="K407" t="e">
        <f t="shared" ca="1" si="112"/>
        <v>#N/A</v>
      </c>
      <c r="L407" t="e">
        <f t="shared" ca="1" si="113"/>
        <v>#N/A</v>
      </c>
      <c r="M407" s="42" t="e">
        <f t="shared" ca="1" si="114"/>
        <v>#REF!</v>
      </c>
      <c r="N407" s="5" t="e">
        <f t="shared" ca="1" si="124"/>
        <v>#N/A</v>
      </c>
      <c r="O407" s="5" t="e">
        <f t="shared" ca="1" si="125"/>
        <v>#N/A</v>
      </c>
      <c r="P407" s="41" t="e">
        <f ca="1">IF(OR(ISNA(A407),C407="Backstitch"),NA(),AVERAGEIF($C$4:$C407,"&gt;0")/100)</f>
        <v>#N/A</v>
      </c>
      <c r="Q407" s="41" t="e">
        <f t="shared" ca="1" si="115"/>
        <v>#N/A</v>
      </c>
      <c r="R407" s="43" t="e">
        <f t="shared" ca="1" si="116"/>
        <v>#N/A</v>
      </c>
      <c r="S407" s="44" t="e">
        <f t="shared" ca="1" si="117"/>
        <v>#N/A</v>
      </c>
      <c r="T407" s="5" t="e">
        <f t="shared" ca="1" si="118"/>
        <v>#N/A</v>
      </c>
      <c r="U407" s="5" t="e">
        <f t="shared" ca="1" si="119"/>
        <v>#N/A</v>
      </c>
    </row>
    <row r="408" spans="1:21">
      <c r="A408" s="6" t="e">
        <f t="shared" ca="1" si="109"/>
        <v>#N/A</v>
      </c>
      <c r="B408" s="39" t="e">
        <f t="shared" ca="1" si="108"/>
        <v>#N/A</v>
      </c>
      <c r="C408">
        <f t="array" aca="1" ref="C408" ca="1">IFERROR(INDEX(stitches, MATCH( 1, ($A408=dates)*(last_project=projects),0)),0)</f>
        <v>0</v>
      </c>
      <c r="D408" s="5" t="e">
        <f t="shared" ca="1" si="120"/>
        <v>#REF!</v>
      </c>
      <c r="E408" s="5" t="e">
        <f t="shared" ca="1" si="110"/>
        <v>#REF!</v>
      </c>
      <c r="F408" s="40" t="e">
        <f t="array" aca="1" ref="F408" ca="1">INDEX(hours,MATCH(1,($A408=dates)*(last_project=projects),0),0)</f>
        <v>#N/A</v>
      </c>
      <c r="G408" s="21" t="e">
        <f t="shared" ca="1" si="111"/>
        <v>#N/A</v>
      </c>
      <c r="H408" s="41" t="e">
        <f t="shared" ca="1" si="121"/>
        <v>#N/A</v>
      </c>
      <c r="I408" s="41" t="e">
        <f t="shared" ca="1" si="122"/>
        <v>#N/A</v>
      </c>
      <c r="J408" s="41" t="e">
        <f t="shared" ca="1" si="123"/>
        <v>#N/A</v>
      </c>
      <c r="K408" t="e">
        <f t="shared" ca="1" si="112"/>
        <v>#N/A</v>
      </c>
      <c r="L408" t="e">
        <f t="shared" ca="1" si="113"/>
        <v>#N/A</v>
      </c>
      <c r="M408" s="42" t="e">
        <f t="shared" ca="1" si="114"/>
        <v>#REF!</v>
      </c>
      <c r="N408" s="5" t="e">
        <f t="shared" ca="1" si="124"/>
        <v>#N/A</v>
      </c>
      <c r="O408" s="5" t="e">
        <f t="shared" ca="1" si="125"/>
        <v>#N/A</v>
      </c>
      <c r="P408" s="41" t="e">
        <f ca="1">IF(OR(ISNA(A408),C408="Backstitch"),NA(),AVERAGEIF($C$4:$C408,"&gt;0")/100)</f>
        <v>#N/A</v>
      </c>
      <c r="Q408" s="41" t="e">
        <f t="shared" ca="1" si="115"/>
        <v>#N/A</v>
      </c>
      <c r="R408" s="43" t="e">
        <f t="shared" ca="1" si="116"/>
        <v>#N/A</v>
      </c>
      <c r="S408" s="44" t="e">
        <f t="shared" ca="1" si="117"/>
        <v>#N/A</v>
      </c>
      <c r="T408" s="5" t="e">
        <f t="shared" ca="1" si="118"/>
        <v>#N/A</v>
      </c>
      <c r="U408" s="5" t="e">
        <f t="shared" ca="1" si="119"/>
        <v>#N/A</v>
      </c>
    </row>
    <row r="409" spans="1:21">
      <c r="A409" s="6" t="e">
        <f t="shared" ca="1" si="109"/>
        <v>#N/A</v>
      </c>
      <c r="B409" s="39" t="e">
        <f t="shared" ca="1" si="108"/>
        <v>#N/A</v>
      </c>
      <c r="C409">
        <f t="array" aca="1" ref="C409" ca="1">IFERROR(INDEX(stitches, MATCH( 1, ($A409=dates)*(last_project=projects),0)),0)</f>
        <v>0</v>
      </c>
      <c r="D409" s="5" t="e">
        <f t="shared" ca="1" si="120"/>
        <v>#REF!</v>
      </c>
      <c r="E409" s="5" t="e">
        <f t="shared" ca="1" si="110"/>
        <v>#REF!</v>
      </c>
      <c r="F409" s="40" t="e">
        <f t="array" aca="1" ref="F409" ca="1">INDEX(hours,MATCH(1,($A409=dates)*(last_project=projects),0),0)</f>
        <v>#N/A</v>
      </c>
      <c r="G409" s="21" t="e">
        <f t="shared" ca="1" si="111"/>
        <v>#N/A</v>
      </c>
      <c r="H409" s="41" t="e">
        <f t="shared" ca="1" si="121"/>
        <v>#N/A</v>
      </c>
      <c r="I409" s="41" t="e">
        <f t="shared" ca="1" si="122"/>
        <v>#N/A</v>
      </c>
      <c r="J409" s="41" t="e">
        <f t="shared" ca="1" si="123"/>
        <v>#N/A</v>
      </c>
      <c r="K409" t="e">
        <f t="shared" ca="1" si="112"/>
        <v>#N/A</v>
      </c>
      <c r="L409" t="e">
        <f t="shared" ca="1" si="113"/>
        <v>#N/A</v>
      </c>
      <c r="M409" s="42" t="e">
        <f t="shared" ca="1" si="114"/>
        <v>#REF!</v>
      </c>
      <c r="N409" s="5" t="e">
        <f t="shared" ca="1" si="124"/>
        <v>#N/A</v>
      </c>
      <c r="O409" s="5" t="e">
        <f t="shared" ca="1" si="125"/>
        <v>#N/A</v>
      </c>
      <c r="P409" s="41" t="e">
        <f ca="1">IF(OR(ISNA(A409),C409="Backstitch"),NA(),AVERAGEIF($C$4:$C409,"&gt;0")/100)</f>
        <v>#N/A</v>
      </c>
      <c r="Q409" s="41" t="e">
        <f t="shared" ca="1" si="115"/>
        <v>#N/A</v>
      </c>
      <c r="R409" s="43" t="e">
        <f t="shared" ca="1" si="116"/>
        <v>#N/A</v>
      </c>
      <c r="S409" s="44" t="e">
        <f t="shared" ca="1" si="117"/>
        <v>#N/A</v>
      </c>
      <c r="T409" s="5" t="e">
        <f t="shared" ca="1" si="118"/>
        <v>#N/A</v>
      </c>
      <c r="U409" s="5" t="e">
        <f t="shared" ca="1" si="119"/>
        <v>#N/A</v>
      </c>
    </row>
    <row r="410" spans="1:21">
      <c r="A410" s="6" t="e">
        <f t="shared" ca="1" si="109"/>
        <v>#N/A</v>
      </c>
      <c r="B410" s="39" t="e">
        <f t="shared" ca="1" si="108"/>
        <v>#N/A</v>
      </c>
      <c r="C410">
        <f t="array" aca="1" ref="C410" ca="1">IFERROR(INDEX(stitches, MATCH( 1, ($A410=dates)*(last_project=projects),0)),0)</f>
        <v>0</v>
      </c>
      <c r="D410" s="5" t="e">
        <f t="shared" ca="1" si="120"/>
        <v>#REF!</v>
      </c>
      <c r="E410" s="5" t="e">
        <f t="shared" ca="1" si="110"/>
        <v>#REF!</v>
      </c>
      <c r="F410" s="40" t="e">
        <f t="array" aca="1" ref="F410" ca="1">INDEX(hours,MATCH(1,($A410=dates)*(last_project=projects),0),0)</f>
        <v>#N/A</v>
      </c>
      <c r="G410" s="21" t="e">
        <f t="shared" ca="1" si="111"/>
        <v>#N/A</v>
      </c>
      <c r="H410" s="41" t="e">
        <f t="shared" ca="1" si="121"/>
        <v>#N/A</v>
      </c>
      <c r="I410" s="41" t="e">
        <f t="shared" ca="1" si="122"/>
        <v>#N/A</v>
      </c>
      <c r="J410" s="41" t="e">
        <f t="shared" ca="1" si="123"/>
        <v>#N/A</v>
      </c>
      <c r="K410" t="e">
        <f t="shared" ca="1" si="112"/>
        <v>#N/A</v>
      </c>
      <c r="L410" t="e">
        <f t="shared" ca="1" si="113"/>
        <v>#N/A</v>
      </c>
      <c r="M410" s="42" t="e">
        <f t="shared" ca="1" si="114"/>
        <v>#REF!</v>
      </c>
      <c r="N410" s="5" t="e">
        <f t="shared" ca="1" si="124"/>
        <v>#N/A</v>
      </c>
      <c r="O410" s="5" t="e">
        <f t="shared" ca="1" si="125"/>
        <v>#N/A</v>
      </c>
      <c r="P410" s="41" t="e">
        <f ca="1">IF(OR(ISNA(A410),C410="Backstitch"),NA(),AVERAGEIF($C$4:$C410,"&gt;0")/100)</f>
        <v>#N/A</v>
      </c>
      <c r="Q410" s="41" t="e">
        <f t="shared" ca="1" si="115"/>
        <v>#N/A</v>
      </c>
      <c r="R410" s="43" t="e">
        <f t="shared" ca="1" si="116"/>
        <v>#N/A</v>
      </c>
      <c r="S410" s="44" t="e">
        <f t="shared" ca="1" si="117"/>
        <v>#N/A</v>
      </c>
      <c r="T410" s="5" t="e">
        <f t="shared" ca="1" si="118"/>
        <v>#N/A</v>
      </c>
      <c r="U410" s="5" t="e">
        <f t="shared" ca="1" si="119"/>
        <v>#N/A</v>
      </c>
    </row>
    <row r="411" spans="1:21">
      <c r="A411" s="6" t="e">
        <f t="shared" ca="1" si="109"/>
        <v>#N/A</v>
      </c>
      <c r="B411" s="39" t="e">
        <f t="shared" ca="1" si="108"/>
        <v>#N/A</v>
      </c>
      <c r="C411">
        <f t="array" aca="1" ref="C411" ca="1">IFERROR(INDEX(stitches, MATCH( 1, ($A411=dates)*(last_project=projects),0)),0)</f>
        <v>0</v>
      </c>
      <c r="D411" s="5" t="e">
        <f t="shared" ca="1" si="120"/>
        <v>#REF!</v>
      </c>
      <c r="E411" s="5" t="e">
        <f t="shared" ca="1" si="110"/>
        <v>#REF!</v>
      </c>
      <c r="F411" s="40" t="e">
        <f t="array" aca="1" ref="F411" ca="1">INDEX(hours,MATCH(1,($A411=dates)*(last_project=projects),0),0)</f>
        <v>#N/A</v>
      </c>
      <c r="G411" s="21" t="e">
        <f t="shared" ca="1" si="111"/>
        <v>#N/A</v>
      </c>
      <c r="H411" s="41" t="e">
        <f t="shared" ca="1" si="121"/>
        <v>#N/A</v>
      </c>
      <c r="I411" s="41" t="e">
        <f t="shared" ca="1" si="122"/>
        <v>#N/A</v>
      </c>
      <c r="J411" s="41" t="e">
        <f t="shared" ca="1" si="123"/>
        <v>#N/A</v>
      </c>
      <c r="K411" t="e">
        <f t="shared" ca="1" si="112"/>
        <v>#N/A</v>
      </c>
      <c r="L411" t="e">
        <f t="shared" ca="1" si="113"/>
        <v>#N/A</v>
      </c>
      <c r="M411" s="42" t="e">
        <f t="shared" ca="1" si="114"/>
        <v>#REF!</v>
      </c>
      <c r="N411" s="5" t="e">
        <f t="shared" ca="1" si="124"/>
        <v>#N/A</v>
      </c>
      <c r="O411" s="5" t="e">
        <f t="shared" ca="1" si="125"/>
        <v>#N/A</v>
      </c>
      <c r="P411" s="41" t="e">
        <f ca="1">IF(OR(ISNA(A411),C411="Backstitch"),NA(),AVERAGEIF($C$4:$C411,"&gt;0")/100)</f>
        <v>#N/A</v>
      </c>
      <c r="Q411" s="41" t="e">
        <f t="shared" ca="1" si="115"/>
        <v>#N/A</v>
      </c>
      <c r="R411" s="43" t="e">
        <f t="shared" ca="1" si="116"/>
        <v>#N/A</v>
      </c>
      <c r="S411" s="44" t="e">
        <f t="shared" ca="1" si="117"/>
        <v>#N/A</v>
      </c>
      <c r="T411" s="5" t="e">
        <f t="shared" ca="1" si="118"/>
        <v>#N/A</v>
      </c>
      <c r="U411" s="5" t="e">
        <f t="shared" ca="1" si="119"/>
        <v>#N/A</v>
      </c>
    </row>
    <row r="412" spans="1:21">
      <c r="A412" s="6" t="e">
        <f t="shared" ca="1" si="109"/>
        <v>#N/A</v>
      </c>
      <c r="B412" s="39" t="e">
        <f t="shared" ca="1" si="108"/>
        <v>#N/A</v>
      </c>
      <c r="C412">
        <f t="array" aca="1" ref="C412" ca="1">IFERROR(INDEX(stitches, MATCH( 1, ($A412=dates)*(last_project=projects),0)),0)</f>
        <v>0</v>
      </c>
      <c r="D412" s="5" t="e">
        <f t="shared" ca="1" si="120"/>
        <v>#REF!</v>
      </c>
      <c r="E412" s="5" t="e">
        <f t="shared" ca="1" si="110"/>
        <v>#REF!</v>
      </c>
      <c r="F412" s="40" t="e">
        <f t="array" aca="1" ref="F412" ca="1">INDEX(hours,MATCH(1,($A412=dates)*(last_project=projects),0),0)</f>
        <v>#N/A</v>
      </c>
      <c r="G412" s="21" t="e">
        <f t="shared" ca="1" si="111"/>
        <v>#N/A</v>
      </c>
      <c r="H412" s="41" t="e">
        <f t="shared" ca="1" si="121"/>
        <v>#N/A</v>
      </c>
      <c r="I412" s="41" t="e">
        <f t="shared" ca="1" si="122"/>
        <v>#N/A</v>
      </c>
      <c r="J412" s="41" t="e">
        <f t="shared" ca="1" si="123"/>
        <v>#N/A</v>
      </c>
      <c r="K412" t="e">
        <f t="shared" ca="1" si="112"/>
        <v>#N/A</v>
      </c>
      <c r="L412" t="e">
        <f t="shared" ca="1" si="113"/>
        <v>#N/A</v>
      </c>
      <c r="M412" s="42" t="e">
        <f t="shared" ca="1" si="114"/>
        <v>#REF!</v>
      </c>
      <c r="N412" s="5" t="e">
        <f t="shared" ca="1" si="124"/>
        <v>#N/A</v>
      </c>
      <c r="O412" s="5" t="e">
        <f t="shared" ca="1" si="125"/>
        <v>#N/A</v>
      </c>
      <c r="P412" s="41" t="e">
        <f ca="1">IF(OR(ISNA(A412),C412="Backstitch"),NA(),AVERAGEIF($C$4:$C412,"&gt;0")/100)</f>
        <v>#N/A</v>
      </c>
      <c r="Q412" s="41" t="e">
        <f t="shared" ca="1" si="115"/>
        <v>#N/A</v>
      </c>
      <c r="R412" s="43" t="e">
        <f t="shared" ca="1" si="116"/>
        <v>#N/A</v>
      </c>
      <c r="S412" s="44" t="e">
        <f t="shared" ca="1" si="117"/>
        <v>#N/A</v>
      </c>
      <c r="T412" s="5" t="e">
        <f t="shared" ca="1" si="118"/>
        <v>#N/A</v>
      </c>
      <c r="U412" s="5" t="e">
        <f t="shared" ca="1" si="119"/>
        <v>#N/A</v>
      </c>
    </row>
    <row r="413" spans="1:21">
      <c r="A413" s="6" t="e">
        <f t="shared" ca="1" si="109"/>
        <v>#N/A</v>
      </c>
      <c r="B413" s="39" t="e">
        <f t="shared" ca="1" si="108"/>
        <v>#N/A</v>
      </c>
      <c r="C413">
        <f t="array" aca="1" ref="C413" ca="1">IFERROR(INDEX(stitches, MATCH( 1, ($A413=dates)*(last_project=projects),0)),0)</f>
        <v>0</v>
      </c>
      <c r="D413" s="5" t="e">
        <f t="shared" ca="1" si="120"/>
        <v>#REF!</v>
      </c>
      <c r="E413" s="5" t="e">
        <f t="shared" ca="1" si="110"/>
        <v>#REF!</v>
      </c>
      <c r="F413" s="40" t="e">
        <f t="array" aca="1" ref="F413" ca="1">INDEX(hours,MATCH(1,($A413=dates)*(last_project=projects),0),0)</f>
        <v>#N/A</v>
      </c>
      <c r="G413" s="21" t="e">
        <f t="shared" ca="1" si="111"/>
        <v>#N/A</v>
      </c>
      <c r="H413" s="41" t="e">
        <f t="shared" ca="1" si="121"/>
        <v>#N/A</v>
      </c>
      <c r="I413" s="41" t="e">
        <f t="shared" ca="1" si="122"/>
        <v>#N/A</v>
      </c>
      <c r="J413" s="41" t="e">
        <f t="shared" ca="1" si="123"/>
        <v>#N/A</v>
      </c>
      <c r="K413" t="e">
        <f t="shared" ca="1" si="112"/>
        <v>#N/A</v>
      </c>
      <c r="L413" t="e">
        <f t="shared" ca="1" si="113"/>
        <v>#N/A</v>
      </c>
      <c r="M413" s="42" t="e">
        <f t="shared" ca="1" si="114"/>
        <v>#REF!</v>
      </c>
      <c r="N413" s="5" t="e">
        <f t="shared" ca="1" si="124"/>
        <v>#N/A</v>
      </c>
      <c r="O413" s="5" t="e">
        <f t="shared" ca="1" si="125"/>
        <v>#N/A</v>
      </c>
      <c r="P413" s="41" t="e">
        <f ca="1">IF(OR(ISNA(A413),C413="Backstitch"),NA(),AVERAGEIF($C$4:$C413,"&gt;0")/100)</f>
        <v>#N/A</v>
      </c>
      <c r="Q413" s="41" t="e">
        <f t="shared" ca="1" si="115"/>
        <v>#N/A</v>
      </c>
      <c r="R413" s="43" t="e">
        <f t="shared" ca="1" si="116"/>
        <v>#N/A</v>
      </c>
      <c r="S413" s="44" t="e">
        <f t="shared" ca="1" si="117"/>
        <v>#N/A</v>
      </c>
      <c r="T413" s="5" t="e">
        <f t="shared" ca="1" si="118"/>
        <v>#N/A</v>
      </c>
      <c r="U413" s="5" t="e">
        <f t="shared" ca="1" si="119"/>
        <v>#N/A</v>
      </c>
    </row>
    <row r="414" spans="1:21">
      <c r="A414" s="6" t="e">
        <f t="shared" ca="1" si="109"/>
        <v>#N/A</v>
      </c>
      <c r="B414" s="39" t="e">
        <f t="shared" ca="1" si="108"/>
        <v>#N/A</v>
      </c>
      <c r="C414">
        <f t="array" aca="1" ref="C414" ca="1">IFERROR(INDEX(stitches, MATCH( 1, ($A414=dates)*(last_project=projects),0)),0)</f>
        <v>0</v>
      </c>
      <c r="D414" s="5" t="e">
        <f t="shared" ca="1" si="120"/>
        <v>#REF!</v>
      </c>
      <c r="E414" s="5" t="e">
        <f t="shared" ca="1" si="110"/>
        <v>#REF!</v>
      </c>
      <c r="F414" s="40" t="e">
        <f t="array" aca="1" ref="F414" ca="1">INDEX(hours,MATCH(1,($A414=dates)*(last_project=projects),0),0)</f>
        <v>#N/A</v>
      </c>
      <c r="G414" s="21" t="e">
        <f t="shared" ca="1" si="111"/>
        <v>#N/A</v>
      </c>
      <c r="H414" s="41" t="e">
        <f t="shared" ca="1" si="121"/>
        <v>#N/A</v>
      </c>
      <c r="I414" s="41" t="e">
        <f t="shared" ca="1" si="122"/>
        <v>#N/A</v>
      </c>
      <c r="J414" s="41" t="e">
        <f t="shared" ca="1" si="123"/>
        <v>#N/A</v>
      </c>
      <c r="K414" t="e">
        <f t="shared" ca="1" si="112"/>
        <v>#N/A</v>
      </c>
      <c r="L414" t="e">
        <f t="shared" ca="1" si="113"/>
        <v>#N/A</v>
      </c>
      <c r="M414" s="42" t="e">
        <f t="shared" ca="1" si="114"/>
        <v>#REF!</v>
      </c>
      <c r="N414" s="5" t="e">
        <f t="shared" ca="1" si="124"/>
        <v>#N/A</v>
      </c>
      <c r="O414" s="5" t="e">
        <f t="shared" ca="1" si="125"/>
        <v>#N/A</v>
      </c>
      <c r="P414" s="41" t="e">
        <f ca="1">IF(OR(ISNA(A414),C414="Backstitch"),NA(),AVERAGEIF($C$4:$C414,"&gt;0")/100)</f>
        <v>#N/A</v>
      </c>
      <c r="Q414" s="41" t="e">
        <f t="shared" ca="1" si="115"/>
        <v>#N/A</v>
      </c>
      <c r="R414" s="43" t="e">
        <f t="shared" ca="1" si="116"/>
        <v>#N/A</v>
      </c>
      <c r="S414" s="44" t="e">
        <f t="shared" ca="1" si="117"/>
        <v>#N/A</v>
      </c>
      <c r="T414" s="5" t="e">
        <f t="shared" ca="1" si="118"/>
        <v>#N/A</v>
      </c>
      <c r="U414" s="5" t="e">
        <f t="shared" ca="1" si="119"/>
        <v>#N/A</v>
      </c>
    </row>
    <row r="415" spans="1:21">
      <c r="A415" s="6" t="e">
        <f t="shared" ca="1" si="109"/>
        <v>#N/A</v>
      </c>
      <c r="B415" s="39" t="e">
        <f t="shared" ca="1" si="108"/>
        <v>#N/A</v>
      </c>
      <c r="C415">
        <f t="array" aca="1" ref="C415" ca="1">IFERROR(INDEX(stitches, MATCH( 1, ($A415=dates)*(last_project=projects),0)),0)</f>
        <v>0</v>
      </c>
      <c r="D415" s="5" t="e">
        <f t="shared" ca="1" si="120"/>
        <v>#REF!</v>
      </c>
      <c r="E415" s="5" t="e">
        <f t="shared" ca="1" si="110"/>
        <v>#REF!</v>
      </c>
      <c r="F415" s="40" t="e">
        <f t="array" aca="1" ref="F415" ca="1">INDEX(hours,MATCH(1,($A415=dates)*(last_project=projects),0),0)</f>
        <v>#N/A</v>
      </c>
      <c r="G415" s="21" t="e">
        <f t="shared" ca="1" si="111"/>
        <v>#N/A</v>
      </c>
      <c r="H415" s="41" t="e">
        <f t="shared" ca="1" si="121"/>
        <v>#N/A</v>
      </c>
      <c r="I415" s="41" t="e">
        <f t="shared" ca="1" si="122"/>
        <v>#N/A</v>
      </c>
      <c r="J415" s="41" t="e">
        <f t="shared" ca="1" si="123"/>
        <v>#N/A</v>
      </c>
      <c r="K415" t="e">
        <f t="shared" ca="1" si="112"/>
        <v>#N/A</v>
      </c>
      <c r="L415" t="e">
        <f t="shared" ca="1" si="113"/>
        <v>#N/A</v>
      </c>
      <c r="M415" s="42" t="e">
        <f t="shared" ca="1" si="114"/>
        <v>#REF!</v>
      </c>
      <c r="N415" s="5" t="e">
        <f t="shared" ca="1" si="124"/>
        <v>#N/A</v>
      </c>
      <c r="O415" s="5" t="e">
        <f t="shared" ca="1" si="125"/>
        <v>#N/A</v>
      </c>
      <c r="P415" s="41" t="e">
        <f ca="1">IF(OR(ISNA(A415),C415="Backstitch"),NA(),AVERAGEIF($C$4:$C415,"&gt;0")/100)</f>
        <v>#N/A</v>
      </c>
      <c r="Q415" s="41" t="e">
        <f t="shared" ca="1" si="115"/>
        <v>#N/A</v>
      </c>
      <c r="R415" s="43" t="e">
        <f t="shared" ca="1" si="116"/>
        <v>#N/A</v>
      </c>
      <c r="S415" s="44" t="e">
        <f t="shared" ca="1" si="117"/>
        <v>#N/A</v>
      </c>
      <c r="T415" s="5" t="e">
        <f t="shared" ca="1" si="118"/>
        <v>#N/A</v>
      </c>
      <c r="U415" s="5" t="e">
        <f t="shared" ca="1" si="119"/>
        <v>#N/A</v>
      </c>
    </row>
    <row r="416" spans="1:21">
      <c r="A416" s="6" t="e">
        <f t="shared" ca="1" si="109"/>
        <v>#N/A</v>
      </c>
      <c r="B416" s="39" t="e">
        <f t="shared" ca="1" si="108"/>
        <v>#N/A</v>
      </c>
      <c r="C416">
        <f t="array" aca="1" ref="C416" ca="1">IFERROR(INDEX(stitches, MATCH( 1, ($A416=dates)*(last_project=projects),0)),0)</f>
        <v>0</v>
      </c>
      <c r="D416" s="5" t="e">
        <f t="shared" ca="1" si="120"/>
        <v>#REF!</v>
      </c>
      <c r="E416" s="5" t="e">
        <f t="shared" ca="1" si="110"/>
        <v>#REF!</v>
      </c>
      <c r="F416" s="40" t="e">
        <f t="array" aca="1" ref="F416" ca="1">INDEX(hours,MATCH(1,($A416=dates)*(last_project=projects),0),0)</f>
        <v>#N/A</v>
      </c>
      <c r="G416" s="21" t="e">
        <f t="shared" ca="1" si="111"/>
        <v>#N/A</v>
      </c>
      <c r="H416" s="41" t="e">
        <f t="shared" ca="1" si="121"/>
        <v>#N/A</v>
      </c>
      <c r="I416" s="41" t="e">
        <f t="shared" ca="1" si="122"/>
        <v>#N/A</v>
      </c>
      <c r="J416" s="41" t="e">
        <f t="shared" ca="1" si="123"/>
        <v>#N/A</v>
      </c>
      <c r="K416" t="e">
        <f t="shared" ca="1" si="112"/>
        <v>#N/A</v>
      </c>
      <c r="L416" t="e">
        <f t="shared" ca="1" si="113"/>
        <v>#N/A</v>
      </c>
      <c r="M416" s="42" t="e">
        <f t="shared" ca="1" si="114"/>
        <v>#REF!</v>
      </c>
      <c r="N416" s="5" t="e">
        <f t="shared" ca="1" si="124"/>
        <v>#N/A</v>
      </c>
      <c r="O416" s="5" t="e">
        <f t="shared" ca="1" si="125"/>
        <v>#N/A</v>
      </c>
      <c r="P416" s="41" t="e">
        <f ca="1">IF(OR(ISNA(A416),C416="Backstitch"),NA(),AVERAGEIF($C$4:$C416,"&gt;0")/100)</f>
        <v>#N/A</v>
      </c>
      <c r="Q416" s="41" t="e">
        <f t="shared" ca="1" si="115"/>
        <v>#N/A</v>
      </c>
      <c r="R416" s="43" t="e">
        <f t="shared" ca="1" si="116"/>
        <v>#N/A</v>
      </c>
      <c r="S416" s="44" t="e">
        <f t="shared" ca="1" si="117"/>
        <v>#N/A</v>
      </c>
      <c r="T416" s="5" t="e">
        <f t="shared" ca="1" si="118"/>
        <v>#N/A</v>
      </c>
      <c r="U416" s="5" t="e">
        <f t="shared" ca="1" si="119"/>
        <v>#N/A</v>
      </c>
    </row>
    <row r="417" spans="1:21">
      <c r="A417" s="6" t="e">
        <f t="shared" ca="1" si="109"/>
        <v>#N/A</v>
      </c>
      <c r="B417" s="39" t="e">
        <f t="shared" ca="1" si="108"/>
        <v>#N/A</v>
      </c>
      <c r="C417">
        <f t="array" aca="1" ref="C417" ca="1">IFERROR(INDEX(stitches, MATCH( 1, ($A417=dates)*(last_project=projects),0)),0)</f>
        <v>0</v>
      </c>
      <c r="D417" s="5" t="e">
        <f t="shared" ca="1" si="120"/>
        <v>#REF!</v>
      </c>
      <c r="E417" s="5" t="e">
        <f t="shared" ca="1" si="110"/>
        <v>#REF!</v>
      </c>
      <c r="F417" s="40" t="e">
        <f t="array" aca="1" ref="F417" ca="1">INDEX(hours,MATCH(1,($A417=dates)*(last_project=projects),0),0)</f>
        <v>#N/A</v>
      </c>
      <c r="G417" s="21" t="e">
        <f t="shared" ca="1" si="111"/>
        <v>#N/A</v>
      </c>
      <c r="H417" s="41" t="e">
        <f t="shared" ca="1" si="121"/>
        <v>#N/A</v>
      </c>
      <c r="I417" s="41" t="e">
        <f t="shared" ca="1" si="122"/>
        <v>#N/A</v>
      </c>
      <c r="J417" s="41" t="e">
        <f t="shared" ca="1" si="123"/>
        <v>#N/A</v>
      </c>
      <c r="K417" t="e">
        <f t="shared" ca="1" si="112"/>
        <v>#N/A</v>
      </c>
      <c r="L417" t="e">
        <f t="shared" ca="1" si="113"/>
        <v>#N/A</v>
      </c>
      <c r="M417" s="42" t="e">
        <f t="shared" ca="1" si="114"/>
        <v>#REF!</v>
      </c>
      <c r="N417" s="5" t="e">
        <f t="shared" ca="1" si="124"/>
        <v>#N/A</v>
      </c>
      <c r="O417" s="5" t="e">
        <f t="shared" ca="1" si="125"/>
        <v>#N/A</v>
      </c>
      <c r="P417" s="41" t="e">
        <f ca="1">IF(OR(ISNA(A417),C417="Backstitch"),NA(),AVERAGEIF($C$4:$C417,"&gt;0")/100)</f>
        <v>#N/A</v>
      </c>
      <c r="Q417" s="41" t="e">
        <f t="shared" ca="1" si="115"/>
        <v>#N/A</v>
      </c>
      <c r="R417" s="43" t="e">
        <f t="shared" ca="1" si="116"/>
        <v>#N/A</v>
      </c>
      <c r="S417" s="44" t="e">
        <f t="shared" ca="1" si="117"/>
        <v>#N/A</v>
      </c>
      <c r="T417" s="5" t="e">
        <f t="shared" ca="1" si="118"/>
        <v>#N/A</v>
      </c>
      <c r="U417" s="5" t="e">
        <f t="shared" ca="1" si="119"/>
        <v>#N/A</v>
      </c>
    </row>
    <row r="418" spans="1:21">
      <c r="A418" s="6" t="e">
        <f t="shared" ca="1" si="109"/>
        <v>#N/A</v>
      </c>
      <c r="B418" s="39" t="e">
        <f t="shared" ca="1" si="108"/>
        <v>#N/A</v>
      </c>
      <c r="C418">
        <f t="array" aca="1" ref="C418" ca="1">IFERROR(INDEX(stitches, MATCH( 1, ($A418=dates)*(last_project=projects),0)),0)</f>
        <v>0</v>
      </c>
      <c r="D418" s="5" t="e">
        <f t="shared" ca="1" si="120"/>
        <v>#REF!</v>
      </c>
      <c r="E418" s="5" t="e">
        <f t="shared" ca="1" si="110"/>
        <v>#REF!</v>
      </c>
      <c r="F418" s="40" t="e">
        <f t="array" aca="1" ref="F418" ca="1">INDEX(hours,MATCH(1,($A418=dates)*(last_project=projects),0),0)</f>
        <v>#N/A</v>
      </c>
      <c r="G418" s="21" t="e">
        <f t="shared" ca="1" si="111"/>
        <v>#N/A</v>
      </c>
      <c r="H418" s="41" t="e">
        <f t="shared" ca="1" si="121"/>
        <v>#N/A</v>
      </c>
      <c r="I418" s="41" t="e">
        <f t="shared" ca="1" si="122"/>
        <v>#N/A</v>
      </c>
      <c r="J418" s="41" t="e">
        <f t="shared" ca="1" si="123"/>
        <v>#N/A</v>
      </c>
      <c r="K418" t="e">
        <f t="shared" ca="1" si="112"/>
        <v>#N/A</v>
      </c>
      <c r="L418" t="e">
        <f t="shared" ca="1" si="113"/>
        <v>#N/A</v>
      </c>
      <c r="M418" s="42" t="e">
        <f t="shared" ca="1" si="114"/>
        <v>#REF!</v>
      </c>
      <c r="N418" s="5" t="e">
        <f t="shared" ca="1" si="124"/>
        <v>#N/A</v>
      </c>
      <c r="O418" s="5" t="e">
        <f t="shared" ca="1" si="125"/>
        <v>#N/A</v>
      </c>
      <c r="P418" s="41" t="e">
        <f ca="1">IF(OR(ISNA(A418),C418="Backstitch"),NA(),AVERAGEIF($C$4:$C418,"&gt;0")/100)</f>
        <v>#N/A</v>
      </c>
      <c r="Q418" s="41" t="e">
        <f t="shared" ca="1" si="115"/>
        <v>#N/A</v>
      </c>
      <c r="R418" s="43" t="e">
        <f t="shared" ca="1" si="116"/>
        <v>#N/A</v>
      </c>
      <c r="S418" s="44" t="e">
        <f t="shared" ca="1" si="117"/>
        <v>#N/A</v>
      </c>
      <c r="T418" s="5" t="e">
        <f t="shared" ca="1" si="118"/>
        <v>#N/A</v>
      </c>
      <c r="U418" s="5" t="e">
        <f t="shared" ca="1" si="119"/>
        <v>#N/A</v>
      </c>
    </row>
    <row r="419" spans="1:21">
      <c r="A419" s="6" t="e">
        <f t="shared" ca="1" si="109"/>
        <v>#N/A</v>
      </c>
      <c r="B419" s="39" t="e">
        <f t="shared" ca="1" si="108"/>
        <v>#N/A</v>
      </c>
      <c r="C419">
        <f t="array" aca="1" ref="C419" ca="1">IFERROR(INDEX(stitches, MATCH( 1, ($A419=dates)*(last_project=projects),0)),0)</f>
        <v>0</v>
      </c>
      <c r="D419" s="5" t="e">
        <f t="shared" ca="1" si="120"/>
        <v>#REF!</v>
      </c>
      <c r="E419" s="5" t="e">
        <f t="shared" ca="1" si="110"/>
        <v>#REF!</v>
      </c>
      <c r="F419" s="40" t="e">
        <f t="array" aca="1" ref="F419" ca="1">INDEX(hours,MATCH(1,($A419=dates)*(last_project=projects),0),0)</f>
        <v>#N/A</v>
      </c>
      <c r="G419" s="21" t="e">
        <f t="shared" ca="1" si="111"/>
        <v>#N/A</v>
      </c>
      <c r="H419" s="41" t="e">
        <f t="shared" ca="1" si="121"/>
        <v>#N/A</v>
      </c>
      <c r="I419" s="41" t="e">
        <f t="shared" ca="1" si="122"/>
        <v>#N/A</v>
      </c>
      <c r="J419" s="41" t="e">
        <f t="shared" ca="1" si="123"/>
        <v>#N/A</v>
      </c>
      <c r="K419" t="e">
        <f t="shared" ca="1" si="112"/>
        <v>#N/A</v>
      </c>
      <c r="L419" t="e">
        <f t="shared" ca="1" si="113"/>
        <v>#N/A</v>
      </c>
      <c r="M419" s="42" t="e">
        <f t="shared" ca="1" si="114"/>
        <v>#REF!</v>
      </c>
      <c r="N419" s="5" t="e">
        <f t="shared" ca="1" si="124"/>
        <v>#N/A</v>
      </c>
      <c r="O419" s="5" t="e">
        <f t="shared" ca="1" si="125"/>
        <v>#N/A</v>
      </c>
      <c r="P419" s="41" t="e">
        <f ca="1">IF(OR(ISNA(A419),C419="Backstitch"),NA(),AVERAGEIF($C$4:$C419,"&gt;0")/100)</f>
        <v>#N/A</v>
      </c>
      <c r="Q419" s="41" t="e">
        <f t="shared" ca="1" si="115"/>
        <v>#N/A</v>
      </c>
      <c r="R419" s="43" t="e">
        <f t="shared" ca="1" si="116"/>
        <v>#N/A</v>
      </c>
      <c r="S419" s="44" t="e">
        <f t="shared" ca="1" si="117"/>
        <v>#N/A</v>
      </c>
      <c r="T419" s="5" t="e">
        <f t="shared" ca="1" si="118"/>
        <v>#N/A</v>
      </c>
      <c r="U419" s="5" t="e">
        <f t="shared" ca="1" si="119"/>
        <v>#N/A</v>
      </c>
    </row>
    <row r="420" spans="1:21">
      <c r="A420" s="6" t="e">
        <f t="shared" ca="1" si="109"/>
        <v>#N/A</v>
      </c>
      <c r="B420" s="39" t="e">
        <f t="shared" ca="1" si="108"/>
        <v>#N/A</v>
      </c>
      <c r="C420">
        <f t="array" aca="1" ref="C420" ca="1">IFERROR(INDEX(stitches, MATCH( 1, ($A420=dates)*(last_project=projects),0)),0)</f>
        <v>0</v>
      </c>
      <c r="D420" s="5" t="e">
        <f t="shared" ca="1" si="120"/>
        <v>#REF!</v>
      </c>
      <c r="E420" s="5" t="e">
        <f t="shared" ca="1" si="110"/>
        <v>#REF!</v>
      </c>
      <c r="F420" s="40" t="e">
        <f t="array" aca="1" ref="F420" ca="1">INDEX(hours,MATCH(1,($A420=dates)*(last_project=projects),0),0)</f>
        <v>#N/A</v>
      </c>
      <c r="G420" s="21" t="e">
        <f t="shared" ca="1" si="111"/>
        <v>#N/A</v>
      </c>
      <c r="H420" s="41" t="e">
        <f t="shared" ca="1" si="121"/>
        <v>#N/A</v>
      </c>
      <c r="I420" s="41" t="e">
        <f t="shared" ca="1" si="122"/>
        <v>#N/A</v>
      </c>
      <c r="J420" s="41" t="e">
        <f t="shared" ca="1" si="123"/>
        <v>#N/A</v>
      </c>
      <c r="K420" t="e">
        <f t="shared" ca="1" si="112"/>
        <v>#N/A</v>
      </c>
      <c r="L420" t="e">
        <f t="shared" ca="1" si="113"/>
        <v>#N/A</v>
      </c>
      <c r="M420" s="42" t="e">
        <f t="shared" ca="1" si="114"/>
        <v>#REF!</v>
      </c>
      <c r="N420" s="5" t="e">
        <f t="shared" ca="1" si="124"/>
        <v>#N/A</v>
      </c>
      <c r="O420" s="5" t="e">
        <f t="shared" ca="1" si="125"/>
        <v>#N/A</v>
      </c>
      <c r="P420" s="41" t="e">
        <f ca="1">IF(OR(ISNA(A420),C420="Backstitch"),NA(),AVERAGEIF($C$4:$C420,"&gt;0")/100)</f>
        <v>#N/A</v>
      </c>
      <c r="Q420" s="41" t="e">
        <f t="shared" ca="1" si="115"/>
        <v>#N/A</v>
      </c>
      <c r="R420" s="43" t="e">
        <f t="shared" ca="1" si="116"/>
        <v>#N/A</v>
      </c>
      <c r="S420" s="44" t="e">
        <f t="shared" ca="1" si="117"/>
        <v>#N/A</v>
      </c>
      <c r="T420" s="5" t="e">
        <f t="shared" ca="1" si="118"/>
        <v>#N/A</v>
      </c>
      <c r="U420" s="5" t="e">
        <f t="shared" ca="1" si="119"/>
        <v>#N/A</v>
      </c>
    </row>
    <row r="421" spans="1:21">
      <c r="A421" s="6" t="e">
        <f t="shared" ca="1" si="109"/>
        <v>#N/A</v>
      </c>
      <c r="B421" s="39" t="e">
        <f t="shared" ca="1" si="108"/>
        <v>#N/A</v>
      </c>
      <c r="C421">
        <f t="array" aca="1" ref="C421" ca="1">IFERROR(INDEX(stitches, MATCH( 1, ($A421=dates)*(last_project=projects),0)),0)</f>
        <v>0</v>
      </c>
      <c r="D421" s="5" t="e">
        <f t="shared" ca="1" si="120"/>
        <v>#REF!</v>
      </c>
      <c r="E421" s="5" t="e">
        <f t="shared" ca="1" si="110"/>
        <v>#REF!</v>
      </c>
      <c r="F421" s="40" t="e">
        <f t="array" aca="1" ref="F421" ca="1">INDEX(hours,MATCH(1,($A421=dates)*(last_project=projects),0),0)</f>
        <v>#N/A</v>
      </c>
      <c r="G421" s="21" t="e">
        <f t="shared" ca="1" si="111"/>
        <v>#N/A</v>
      </c>
      <c r="H421" s="41" t="e">
        <f t="shared" ca="1" si="121"/>
        <v>#N/A</v>
      </c>
      <c r="I421" s="41" t="e">
        <f t="shared" ca="1" si="122"/>
        <v>#N/A</v>
      </c>
      <c r="J421" s="41" t="e">
        <f t="shared" ca="1" si="123"/>
        <v>#N/A</v>
      </c>
      <c r="K421" t="e">
        <f t="shared" ca="1" si="112"/>
        <v>#N/A</v>
      </c>
      <c r="L421" t="e">
        <f t="shared" ca="1" si="113"/>
        <v>#N/A</v>
      </c>
      <c r="M421" s="42" t="e">
        <f t="shared" ca="1" si="114"/>
        <v>#REF!</v>
      </c>
      <c r="N421" s="5" t="e">
        <f t="shared" ca="1" si="124"/>
        <v>#N/A</v>
      </c>
      <c r="O421" s="5" t="e">
        <f t="shared" ca="1" si="125"/>
        <v>#N/A</v>
      </c>
      <c r="P421" s="41" t="e">
        <f ca="1">IF(OR(ISNA(A421),C421="Backstitch"),NA(),AVERAGEIF($C$4:$C421,"&gt;0")/100)</f>
        <v>#N/A</v>
      </c>
      <c r="Q421" s="41" t="e">
        <f t="shared" ca="1" si="115"/>
        <v>#N/A</v>
      </c>
      <c r="R421" s="43" t="e">
        <f t="shared" ca="1" si="116"/>
        <v>#N/A</v>
      </c>
      <c r="S421" s="44" t="e">
        <f t="shared" ca="1" si="117"/>
        <v>#N/A</v>
      </c>
      <c r="T421" s="5" t="e">
        <f t="shared" ca="1" si="118"/>
        <v>#N/A</v>
      </c>
      <c r="U421" s="5" t="e">
        <f t="shared" ca="1" si="119"/>
        <v>#N/A</v>
      </c>
    </row>
    <row r="422" spans="1:21">
      <c r="A422" s="6" t="e">
        <f t="shared" ca="1" si="109"/>
        <v>#N/A</v>
      </c>
      <c r="B422" s="39" t="e">
        <f t="shared" ca="1" si="108"/>
        <v>#N/A</v>
      </c>
      <c r="C422">
        <f t="array" aca="1" ref="C422" ca="1">IFERROR(INDEX(stitches, MATCH( 1, ($A422=dates)*(last_project=projects),0)),0)</f>
        <v>0</v>
      </c>
      <c r="D422" s="5" t="e">
        <f t="shared" ca="1" si="120"/>
        <v>#REF!</v>
      </c>
      <c r="E422" s="5" t="e">
        <f t="shared" ca="1" si="110"/>
        <v>#REF!</v>
      </c>
      <c r="F422" s="40" t="e">
        <f t="array" aca="1" ref="F422" ca="1">INDEX(hours,MATCH(1,($A422=dates)*(last_project=projects),0),0)</f>
        <v>#N/A</v>
      </c>
      <c r="G422" s="21" t="e">
        <f t="shared" ca="1" si="111"/>
        <v>#N/A</v>
      </c>
      <c r="H422" s="41" t="e">
        <f t="shared" ca="1" si="121"/>
        <v>#N/A</v>
      </c>
      <c r="I422" s="41" t="e">
        <f t="shared" ca="1" si="122"/>
        <v>#N/A</v>
      </c>
      <c r="J422" s="41" t="e">
        <f t="shared" ca="1" si="123"/>
        <v>#N/A</v>
      </c>
      <c r="K422" t="e">
        <f t="shared" ca="1" si="112"/>
        <v>#N/A</v>
      </c>
      <c r="L422" t="e">
        <f t="shared" ca="1" si="113"/>
        <v>#N/A</v>
      </c>
      <c r="M422" s="42" t="e">
        <f t="shared" ca="1" si="114"/>
        <v>#REF!</v>
      </c>
      <c r="N422" s="5" t="e">
        <f t="shared" ca="1" si="124"/>
        <v>#N/A</v>
      </c>
      <c r="O422" s="5" t="e">
        <f t="shared" ca="1" si="125"/>
        <v>#N/A</v>
      </c>
      <c r="P422" s="41" t="e">
        <f ca="1">IF(OR(ISNA(A422),C422="Backstitch"),NA(),AVERAGEIF($C$4:$C422,"&gt;0")/100)</f>
        <v>#N/A</v>
      </c>
      <c r="Q422" s="41" t="e">
        <f t="shared" ca="1" si="115"/>
        <v>#N/A</v>
      </c>
      <c r="R422" s="43" t="e">
        <f t="shared" ca="1" si="116"/>
        <v>#N/A</v>
      </c>
      <c r="S422" s="44" t="e">
        <f t="shared" ca="1" si="117"/>
        <v>#N/A</v>
      </c>
      <c r="T422" s="5" t="e">
        <f t="shared" ca="1" si="118"/>
        <v>#N/A</v>
      </c>
      <c r="U422" s="5" t="e">
        <f t="shared" ca="1" si="119"/>
        <v>#N/A</v>
      </c>
    </row>
    <row r="423" spans="1:21">
      <c r="A423" s="6" t="e">
        <f t="shared" ca="1" si="109"/>
        <v>#N/A</v>
      </c>
      <c r="B423" s="39" t="e">
        <f t="shared" ca="1" si="108"/>
        <v>#N/A</v>
      </c>
      <c r="C423">
        <f t="array" aca="1" ref="C423" ca="1">IFERROR(INDEX(stitches, MATCH( 1, ($A423=dates)*(last_project=projects),0)),0)</f>
        <v>0</v>
      </c>
      <c r="D423" s="5" t="e">
        <f t="shared" ca="1" si="120"/>
        <v>#REF!</v>
      </c>
      <c r="E423" s="5" t="e">
        <f t="shared" ca="1" si="110"/>
        <v>#REF!</v>
      </c>
      <c r="F423" s="40" t="e">
        <f t="array" aca="1" ref="F423" ca="1">INDEX(hours,MATCH(1,($A423=dates)*(last_project=projects),0),0)</f>
        <v>#N/A</v>
      </c>
      <c r="G423" s="21" t="e">
        <f t="shared" ca="1" si="111"/>
        <v>#N/A</v>
      </c>
      <c r="H423" s="41" t="e">
        <f t="shared" ca="1" si="121"/>
        <v>#N/A</v>
      </c>
      <c r="I423" s="41" t="e">
        <f t="shared" ca="1" si="122"/>
        <v>#N/A</v>
      </c>
      <c r="J423" s="41" t="e">
        <f t="shared" ca="1" si="123"/>
        <v>#N/A</v>
      </c>
      <c r="K423" t="e">
        <f t="shared" ca="1" si="112"/>
        <v>#N/A</v>
      </c>
      <c r="L423" t="e">
        <f t="shared" ca="1" si="113"/>
        <v>#N/A</v>
      </c>
      <c r="M423" s="42" t="e">
        <f t="shared" ca="1" si="114"/>
        <v>#REF!</v>
      </c>
      <c r="N423" s="5" t="e">
        <f t="shared" ca="1" si="124"/>
        <v>#N/A</v>
      </c>
      <c r="O423" s="5" t="e">
        <f t="shared" ca="1" si="125"/>
        <v>#N/A</v>
      </c>
      <c r="P423" s="41" t="e">
        <f ca="1">IF(OR(ISNA(A423),C423="Backstitch"),NA(),AVERAGEIF($C$4:$C423,"&gt;0")/100)</f>
        <v>#N/A</v>
      </c>
      <c r="Q423" s="41" t="e">
        <f t="shared" ca="1" si="115"/>
        <v>#N/A</v>
      </c>
      <c r="R423" s="43" t="e">
        <f t="shared" ca="1" si="116"/>
        <v>#N/A</v>
      </c>
      <c r="S423" s="44" t="e">
        <f t="shared" ca="1" si="117"/>
        <v>#N/A</v>
      </c>
      <c r="T423" s="5" t="e">
        <f t="shared" ca="1" si="118"/>
        <v>#N/A</v>
      </c>
      <c r="U423" s="5" t="e">
        <f t="shared" ca="1" si="119"/>
        <v>#N/A</v>
      </c>
    </row>
    <row r="424" spans="1:21">
      <c r="A424" s="6" t="e">
        <f t="shared" ca="1" si="109"/>
        <v>#N/A</v>
      </c>
      <c r="B424" s="39" t="e">
        <f t="shared" ca="1" si="108"/>
        <v>#N/A</v>
      </c>
      <c r="C424">
        <f t="array" aca="1" ref="C424" ca="1">IFERROR(INDEX(stitches, MATCH( 1, ($A424=dates)*(last_project=projects),0)),0)</f>
        <v>0</v>
      </c>
      <c r="D424" s="5" t="e">
        <f t="shared" ca="1" si="120"/>
        <v>#REF!</v>
      </c>
      <c r="E424" s="5" t="e">
        <f t="shared" ca="1" si="110"/>
        <v>#REF!</v>
      </c>
      <c r="F424" s="40" t="e">
        <f t="array" aca="1" ref="F424" ca="1">INDEX(hours,MATCH(1,($A424=dates)*(last_project=projects),0),0)</f>
        <v>#N/A</v>
      </c>
      <c r="G424" s="21" t="e">
        <f t="shared" ca="1" si="111"/>
        <v>#N/A</v>
      </c>
      <c r="H424" s="41" t="e">
        <f t="shared" ca="1" si="121"/>
        <v>#N/A</v>
      </c>
      <c r="I424" s="41" t="e">
        <f t="shared" ca="1" si="122"/>
        <v>#N/A</v>
      </c>
      <c r="J424" s="41" t="e">
        <f t="shared" ca="1" si="123"/>
        <v>#N/A</v>
      </c>
      <c r="K424" t="e">
        <f t="shared" ca="1" si="112"/>
        <v>#N/A</v>
      </c>
      <c r="L424" t="e">
        <f t="shared" ca="1" si="113"/>
        <v>#N/A</v>
      </c>
      <c r="M424" s="42" t="e">
        <f t="shared" ca="1" si="114"/>
        <v>#REF!</v>
      </c>
      <c r="N424" s="5" t="e">
        <f t="shared" ca="1" si="124"/>
        <v>#N/A</v>
      </c>
      <c r="O424" s="5" t="e">
        <f t="shared" ca="1" si="125"/>
        <v>#N/A</v>
      </c>
      <c r="P424" s="41" t="e">
        <f ca="1">IF(OR(ISNA(A424),C424="Backstitch"),NA(),AVERAGEIF($C$4:$C424,"&gt;0")/100)</f>
        <v>#N/A</v>
      </c>
      <c r="Q424" s="41" t="e">
        <f t="shared" ca="1" si="115"/>
        <v>#N/A</v>
      </c>
      <c r="R424" s="43" t="e">
        <f t="shared" ca="1" si="116"/>
        <v>#N/A</v>
      </c>
      <c r="S424" s="44" t="e">
        <f t="shared" ca="1" si="117"/>
        <v>#N/A</v>
      </c>
      <c r="T424" s="5" t="e">
        <f t="shared" ca="1" si="118"/>
        <v>#N/A</v>
      </c>
      <c r="U424" s="5" t="e">
        <f t="shared" ca="1" si="119"/>
        <v>#N/A</v>
      </c>
    </row>
    <row r="425" spans="1:21">
      <c r="A425" s="6" t="e">
        <f t="shared" ca="1" si="109"/>
        <v>#N/A</v>
      </c>
      <c r="B425" s="39" t="e">
        <f t="shared" ca="1" si="108"/>
        <v>#N/A</v>
      </c>
      <c r="C425">
        <f t="array" aca="1" ref="C425" ca="1">IFERROR(INDEX(stitches, MATCH( 1, ($A425=dates)*(last_project=projects),0)),0)</f>
        <v>0</v>
      </c>
      <c r="D425" s="5" t="e">
        <f t="shared" ca="1" si="120"/>
        <v>#REF!</v>
      </c>
      <c r="E425" s="5" t="e">
        <f t="shared" ca="1" si="110"/>
        <v>#REF!</v>
      </c>
      <c r="F425" s="40" t="e">
        <f t="array" aca="1" ref="F425" ca="1">INDEX(hours,MATCH(1,($A425=dates)*(last_project=projects),0),0)</f>
        <v>#N/A</v>
      </c>
      <c r="G425" s="21" t="e">
        <f t="shared" ca="1" si="111"/>
        <v>#N/A</v>
      </c>
      <c r="H425" s="41" t="e">
        <f t="shared" ca="1" si="121"/>
        <v>#N/A</v>
      </c>
      <c r="I425" s="41" t="e">
        <f t="shared" ca="1" si="122"/>
        <v>#N/A</v>
      </c>
      <c r="J425" s="41" t="e">
        <f t="shared" ca="1" si="123"/>
        <v>#N/A</v>
      </c>
      <c r="K425" t="e">
        <f t="shared" ca="1" si="112"/>
        <v>#N/A</v>
      </c>
      <c r="L425" t="e">
        <f t="shared" ca="1" si="113"/>
        <v>#N/A</v>
      </c>
      <c r="M425" s="42" t="e">
        <f t="shared" ca="1" si="114"/>
        <v>#REF!</v>
      </c>
      <c r="N425" s="5" t="e">
        <f t="shared" ca="1" si="124"/>
        <v>#N/A</v>
      </c>
      <c r="O425" s="5" t="e">
        <f t="shared" ca="1" si="125"/>
        <v>#N/A</v>
      </c>
      <c r="P425" s="41" t="e">
        <f ca="1">IF(OR(ISNA(A425),C425="Backstitch"),NA(),AVERAGEIF($C$4:$C425,"&gt;0")/100)</f>
        <v>#N/A</v>
      </c>
      <c r="Q425" s="41" t="e">
        <f t="shared" ca="1" si="115"/>
        <v>#N/A</v>
      </c>
      <c r="R425" s="43" t="e">
        <f t="shared" ca="1" si="116"/>
        <v>#N/A</v>
      </c>
      <c r="S425" s="44" t="e">
        <f t="shared" ca="1" si="117"/>
        <v>#N/A</v>
      </c>
      <c r="T425" s="5" t="e">
        <f t="shared" ca="1" si="118"/>
        <v>#N/A</v>
      </c>
      <c r="U425" s="5" t="e">
        <f t="shared" ca="1" si="119"/>
        <v>#N/A</v>
      </c>
    </row>
    <row r="426" spans="1:21">
      <c r="A426" s="6" t="e">
        <f t="shared" ca="1" si="109"/>
        <v>#N/A</v>
      </c>
      <c r="B426" s="39" t="e">
        <f t="shared" ca="1" si="108"/>
        <v>#N/A</v>
      </c>
      <c r="C426">
        <f t="array" aca="1" ref="C426" ca="1">IFERROR(INDEX(stitches, MATCH( 1, ($A426=dates)*(last_project=projects),0)),0)</f>
        <v>0</v>
      </c>
      <c r="D426" s="5" t="e">
        <f t="shared" ca="1" si="120"/>
        <v>#REF!</v>
      </c>
      <c r="E426" s="5" t="e">
        <f t="shared" ca="1" si="110"/>
        <v>#REF!</v>
      </c>
      <c r="F426" s="40" t="e">
        <f t="array" aca="1" ref="F426" ca="1">INDEX(hours,MATCH(1,($A426=dates)*(last_project=projects),0),0)</f>
        <v>#N/A</v>
      </c>
      <c r="G426" s="21" t="e">
        <f t="shared" ca="1" si="111"/>
        <v>#N/A</v>
      </c>
      <c r="H426" s="41" t="e">
        <f t="shared" ca="1" si="121"/>
        <v>#N/A</v>
      </c>
      <c r="I426" s="41" t="e">
        <f t="shared" ca="1" si="122"/>
        <v>#N/A</v>
      </c>
      <c r="J426" s="41" t="e">
        <f t="shared" ca="1" si="123"/>
        <v>#N/A</v>
      </c>
      <c r="K426" t="e">
        <f t="shared" ca="1" si="112"/>
        <v>#N/A</v>
      </c>
      <c r="L426" t="e">
        <f t="shared" ca="1" si="113"/>
        <v>#N/A</v>
      </c>
      <c r="M426" s="42" t="e">
        <f t="shared" ca="1" si="114"/>
        <v>#REF!</v>
      </c>
      <c r="N426" s="5" t="e">
        <f t="shared" ca="1" si="124"/>
        <v>#N/A</v>
      </c>
      <c r="O426" s="5" t="e">
        <f t="shared" ca="1" si="125"/>
        <v>#N/A</v>
      </c>
      <c r="P426" s="41" t="e">
        <f ca="1">IF(OR(ISNA(A426),C426="Backstitch"),NA(),AVERAGEIF($C$4:$C426,"&gt;0")/100)</f>
        <v>#N/A</v>
      </c>
      <c r="Q426" s="41" t="e">
        <f t="shared" ca="1" si="115"/>
        <v>#N/A</v>
      </c>
      <c r="R426" s="43" t="e">
        <f t="shared" ca="1" si="116"/>
        <v>#N/A</v>
      </c>
      <c r="S426" s="44" t="e">
        <f t="shared" ca="1" si="117"/>
        <v>#N/A</v>
      </c>
      <c r="T426" s="5" t="e">
        <f t="shared" ca="1" si="118"/>
        <v>#N/A</v>
      </c>
      <c r="U426" s="5" t="e">
        <f t="shared" ca="1" si="119"/>
        <v>#N/A</v>
      </c>
    </row>
    <row r="427" spans="1:21">
      <c r="A427" s="6" t="e">
        <f t="shared" ca="1" si="109"/>
        <v>#N/A</v>
      </c>
      <c r="B427" s="39" t="e">
        <f t="shared" ca="1" si="108"/>
        <v>#N/A</v>
      </c>
      <c r="C427">
        <f t="array" aca="1" ref="C427" ca="1">IFERROR(INDEX(stitches, MATCH( 1, ($A427=dates)*(last_project=projects),0)),0)</f>
        <v>0</v>
      </c>
      <c r="D427" s="5" t="e">
        <f t="shared" ca="1" si="120"/>
        <v>#REF!</v>
      </c>
      <c r="E427" s="5" t="e">
        <f t="shared" ca="1" si="110"/>
        <v>#REF!</v>
      </c>
      <c r="F427" s="40" t="e">
        <f t="array" aca="1" ref="F427" ca="1">INDEX(hours,MATCH(1,($A427=dates)*(last_project=projects),0),0)</f>
        <v>#N/A</v>
      </c>
      <c r="G427" s="21" t="e">
        <f t="shared" ca="1" si="111"/>
        <v>#N/A</v>
      </c>
      <c r="H427" s="41" t="e">
        <f t="shared" ca="1" si="121"/>
        <v>#N/A</v>
      </c>
      <c r="I427" s="41" t="e">
        <f t="shared" ca="1" si="122"/>
        <v>#N/A</v>
      </c>
      <c r="J427" s="41" t="e">
        <f t="shared" ca="1" si="123"/>
        <v>#N/A</v>
      </c>
      <c r="K427" t="e">
        <f t="shared" ca="1" si="112"/>
        <v>#N/A</v>
      </c>
      <c r="L427" t="e">
        <f t="shared" ca="1" si="113"/>
        <v>#N/A</v>
      </c>
      <c r="M427" s="42" t="e">
        <f t="shared" ca="1" si="114"/>
        <v>#REF!</v>
      </c>
      <c r="N427" s="5" t="e">
        <f t="shared" ca="1" si="124"/>
        <v>#N/A</v>
      </c>
      <c r="O427" s="5" t="e">
        <f t="shared" ca="1" si="125"/>
        <v>#N/A</v>
      </c>
      <c r="P427" s="41" t="e">
        <f ca="1">IF(OR(ISNA(A427),C427="Backstitch"),NA(),AVERAGEIF($C$4:$C427,"&gt;0")/100)</f>
        <v>#N/A</v>
      </c>
      <c r="Q427" s="41" t="e">
        <f t="shared" ca="1" si="115"/>
        <v>#N/A</v>
      </c>
      <c r="R427" s="43" t="e">
        <f t="shared" ca="1" si="116"/>
        <v>#N/A</v>
      </c>
      <c r="S427" s="44" t="e">
        <f t="shared" ca="1" si="117"/>
        <v>#N/A</v>
      </c>
      <c r="T427" s="5" t="e">
        <f t="shared" ca="1" si="118"/>
        <v>#N/A</v>
      </c>
      <c r="U427" s="5" t="e">
        <f t="shared" ca="1" si="119"/>
        <v>#N/A</v>
      </c>
    </row>
    <row r="428" spans="1:21">
      <c r="A428" s="6" t="e">
        <f t="shared" ca="1" si="109"/>
        <v>#N/A</v>
      </c>
      <c r="B428" s="39" t="e">
        <f t="shared" ca="1" si="108"/>
        <v>#N/A</v>
      </c>
      <c r="C428">
        <f t="array" aca="1" ref="C428" ca="1">IFERROR(INDEX(stitches, MATCH( 1, ($A428=dates)*(last_project=projects),0)),0)</f>
        <v>0</v>
      </c>
      <c r="D428" s="5" t="e">
        <f t="shared" ca="1" si="120"/>
        <v>#REF!</v>
      </c>
      <c r="E428" s="5" t="e">
        <f t="shared" ca="1" si="110"/>
        <v>#REF!</v>
      </c>
      <c r="F428" s="40" t="e">
        <f t="array" aca="1" ref="F428" ca="1">INDEX(hours,MATCH(1,($A428=dates)*(last_project=projects),0),0)</f>
        <v>#N/A</v>
      </c>
      <c r="G428" s="21" t="e">
        <f t="shared" ca="1" si="111"/>
        <v>#N/A</v>
      </c>
      <c r="H428" s="41" t="e">
        <f t="shared" ca="1" si="121"/>
        <v>#N/A</v>
      </c>
      <c r="I428" s="41" t="e">
        <f t="shared" ca="1" si="122"/>
        <v>#N/A</v>
      </c>
      <c r="J428" s="41" t="e">
        <f t="shared" ca="1" si="123"/>
        <v>#N/A</v>
      </c>
      <c r="K428" t="e">
        <f t="shared" ca="1" si="112"/>
        <v>#N/A</v>
      </c>
      <c r="L428" t="e">
        <f t="shared" ca="1" si="113"/>
        <v>#N/A</v>
      </c>
      <c r="M428" s="42" t="e">
        <f t="shared" ca="1" si="114"/>
        <v>#REF!</v>
      </c>
      <c r="N428" s="5" t="e">
        <f t="shared" ca="1" si="124"/>
        <v>#N/A</v>
      </c>
      <c r="O428" s="5" t="e">
        <f t="shared" ca="1" si="125"/>
        <v>#N/A</v>
      </c>
      <c r="P428" s="41" t="e">
        <f ca="1">IF(OR(ISNA(A428),C428="Backstitch"),NA(),AVERAGEIF($C$4:$C428,"&gt;0")/100)</f>
        <v>#N/A</v>
      </c>
      <c r="Q428" s="41" t="e">
        <f t="shared" ca="1" si="115"/>
        <v>#N/A</v>
      </c>
      <c r="R428" s="43" t="e">
        <f t="shared" ca="1" si="116"/>
        <v>#N/A</v>
      </c>
      <c r="S428" s="44" t="e">
        <f t="shared" ca="1" si="117"/>
        <v>#N/A</v>
      </c>
      <c r="T428" s="5" t="e">
        <f t="shared" ca="1" si="118"/>
        <v>#N/A</v>
      </c>
      <c r="U428" s="5" t="e">
        <f t="shared" ca="1" si="119"/>
        <v>#N/A</v>
      </c>
    </row>
    <row r="429" spans="1:21">
      <c r="A429" s="6" t="e">
        <f t="shared" ca="1" si="109"/>
        <v>#N/A</v>
      </c>
      <c r="B429" s="39" t="e">
        <f t="shared" ca="1" si="108"/>
        <v>#N/A</v>
      </c>
      <c r="C429">
        <f t="array" aca="1" ref="C429" ca="1">IFERROR(INDEX(stitches, MATCH( 1, ($A429=dates)*(last_project=projects),0)),0)</f>
        <v>0</v>
      </c>
      <c r="D429" s="5" t="e">
        <f t="shared" ca="1" si="120"/>
        <v>#REF!</v>
      </c>
      <c r="E429" s="5" t="e">
        <f t="shared" ca="1" si="110"/>
        <v>#REF!</v>
      </c>
      <c r="F429" s="40" t="e">
        <f t="array" aca="1" ref="F429" ca="1">INDEX(hours,MATCH(1,($A429=dates)*(last_project=projects),0),0)</f>
        <v>#N/A</v>
      </c>
      <c r="G429" s="21" t="e">
        <f t="shared" ca="1" si="111"/>
        <v>#N/A</v>
      </c>
      <c r="H429" s="41" t="e">
        <f t="shared" ca="1" si="121"/>
        <v>#N/A</v>
      </c>
      <c r="I429" s="41" t="e">
        <f t="shared" ca="1" si="122"/>
        <v>#N/A</v>
      </c>
      <c r="J429" s="41" t="e">
        <f t="shared" ca="1" si="123"/>
        <v>#N/A</v>
      </c>
      <c r="K429" t="e">
        <f t="shared" ca="1" si="112"/>
        <v>#N/A</v>
      </c>
      <c r="L429" t="e">
        <f t="shared" ca="1" si="113"/>
        <v>#N/A</v>
      </c>
      <c r="M429" s="42" t="e">
        <f t="shared" ca="1" si="114"/>
        <v>#REF!</v>
      </c>
      <c r="N429" s="5" t="e">
        <f t="shared" ca="1" si="124"/>
        <v>#N/A</v>
      </c>
      <c r="O429" s="5" t="e">
        <f t="shared" ca="1" si="125"/>
        <v>#N/A</v>
      </c>
      <c r="P429" s="41" t="e">
        <f ca="1">IF(OR(ISNA(A429),C429="Backstitch"),NA(),AVERAGEIF($C$4:$C429,"&gt;0")/100)</f>
        <v>#N/A</v>
      </c>
      <c r="Q429" s="41" t="e">
        <f t="shared" ca="1" si="115"/>
        <v>#N/A</v>
      </c>
      <c r="R429" s="43" t="e">
        <f t="shared" ca="1" si="116"/>
        <v>#N/A</v>
      </c>
      <c r="S429" s="44" t="e">
        <f t="shared" ca="1" si="117"/>
        <v>#N/A</v>
      </c>
      <c r="T429" s="5" t="e">
        <f t="shared" ca="1" si="118"/>
        <v>#N/A</v>
      </c>
      <c r="U429" s="5" t="e">
        <f t="shared" ca="1" si="119"/>
        <v>#N/A</v>
      </c>
    </row>
    <row r="430" spans="1:21">
      <c r="A430" s="6" t="e">
        <f t="shared" ca="1" si="109"/>
        <v>#N/A</v>
      </c>
      <c r="B430" s="39" t="e">
        <f t="shared" ca="1" si="108"/>
        <v>#N/A</v>
      </c>
      <c r="C430">
        <f t="array" aca="1" ref="C430" ca="1">IFERROR(INDEX(stitches, MATCH( 1, ($A430=dates)*(last_project=projects),0)),0)</f>
        <v>0</v>
      </c>
      <c r="D430" s="5" t="e">
        <f t="shared" ca="1" si="120"/>
        <v>#REF!</v>
      </c>
      <c r="E430" s="5" t="e">
        <f t="shared" ca="1" si="110"/>
        <v>#REF!</v>
      </c>
      <c r="F430" s="40" t="e">
        <f t="array" aca="1" ref="F430" ca="1">INDEX(hours,MATCH(1,($A430=dates)*(last_project=projects),0),0)</f>
        <v>#N/A</v>
      </c>
      <c r="G430" s="21" t="e">
        <f t="shared" ca="1" si="111"/>
        <v>#N/A</v>
      </c>
      <c r="H430" s="41" t="e">
        <f t="shared" ca="1" si="121"/>
        <v>#N/A</v>
      </c>
      <c r="I430" s="41" t="e">
        <f t="shared" ca="1" si="122"/>
        <v>#N/A</v>
      </c>
      <c r="J430" s="41" t="e">
        <f t="shared" ca="1" si="123"/>
        <v>#N/A</v>
      </c>
      <c r="K430" t="e">
        <f t="shared" ca="1" si="112"/>
        <v>#N/A</v>
      </c>
      <c r="L430" t="e">
        <f t="shared" ca="1" si="113"/>
        <v>#N/A</v>
      </c>
      <c r="M430" s="42" t="e">
        <f t="shared" ca="1" si="114"/>
        <v>#REF!</v>
      </c>
      <c r="N430" s="5" t="e">
        <f t="shared" ca="1" si="124"/>
        <v>#N/A</v>
      </c>
      <c r="O430" s="5" t="e">
        <f t="shared" ca="1" si="125"/>
        <v>#N/A</v>
      </c>
      <c r="P430" s="41" t="e">
        <f ca="1">IF(OR(ISNA(A430),C430="Backstitch"),NA(),AVERAGEIF($C$4:$C430,"&gt;0")/100)</f>
        <v>#N/A</v>
      </c>
      <c r="Q430" s="41" t="e">
        <f t="shared" ca="1" si="115"/>
        <v>#N/A</v>
      </c>
      <c r="R430" s="43" t="e">
        <f t="shared" ca="1" si="116"/>
        <v>#N/A</v>
      </c>
      <c r="S430" s="44" t="e">
        <f t="shared" ca="1" si="117"/>
        <v>#N/A</v>
      </c>
      <c r="T430" s="5" t="e">
        <f t="shared" ca="1" si="118"/>
        <v>#N/A</v>
      </c>
      <c r="U430" s="5" t="e">
        <f t="shared" ca="1" si="119"/>
        <v>#N/A</v>
      </c>
    </row>
    <row r="431" spans="1:21">
      <c r="A431" s="6" t="e">
        <f t="shared" ca="1" si="109"/>
        <v>#N/A</v>
      </c>
      <c r="B431" s="39" t="e">
        <f t="shared" ca="1" si="108"/>
        <v>#N/A</v>
      </c>
      <c r="C431">
        <f t="array" aca="1" ref="C431" ca="1">IFERROR(INDEX(stitches, MATCH( 1, ($A431=dates)*(last_project=projects),0)),0)</f>
        <v>0</v>
      </c>
      <c r="D431" s="5" t="e">
        <f t="shared" ca="1" si="120"/>
        <v>#REF!</v>
      </c>
      <c r="E431" s="5" t="e">
        <f t="shared" ca="1" si="110"/>
        <v>#REF!</v>
      </c>
      <c r="F431" s="40" t="e">
        <f t="array" aca="1" ref="F431" ca="1">INDEX(hours,MATCH(1,($A431=dates)*(last_project=projects),0),0)</f>
        <v>#N/A</v>
      </c>
      <c r="G431" s="21" t="e">
        <f t="shared" ca="1" si="111"/>
        <v>#N/A</v>
      </c>
      <c r="H431" s="41" t="e">
        <f t="shared" ca="1" si="121"/>
        <v>#N/A</v>
      </c>
      <c r="I431" s="41" t="e">
        <f t="shared" ca="1" si="122"/>
        <v>#N/A</v>
      </c>
      <c r="J431" s="41" t="e">
        <f t="shared" ca="1" si="123"/>
        <v>#N/A</v>
      </c>
      <c r="K431" t="e">
        <f t="shared" ca="1" si="112"/>
        <v>#N/A</v>
      </c>
      <c r="L431" t="e">
        <f t="shared" ca="1" si="113"/>
        <v>#N/A</v>
      </c>
      <c r="M431" s="42" t="e">
        <f t="shared" ca="1" si="114"/>
        <v>#REF!</v>
      </c>
      <c r="N431" s="5" t="e">
        <f t="shared" ca="1" si="124"/>
        <v>#N/A</v>
      </c>
      <c r="O431" s="5" t="e">
        <f t="shared" ca="1" si="125"/>
        <v>#N/A</v>
      </c>
      <c r="P431" s="41" t="e">
        <f ca="1">IF(OR(ISNA(A431),C431="Backstitch"),NA(),AVERAGEIF($C$4:$C431,"&gt;0")/100)</f>
        <v>#N/A</v>
      </c>
      <c r="Q431" s="41" t="e">
        <f t="shared" ca="1" si="115"/>
        <v>#N/A</v>
      </c>
      <c r="R431" s="43" t="e">
        <f t="shared" ca="1" si="116"/>
        <v>#N/A</v>
      </c>
      <c r="S431" s="44" t="e">
        <f t="shared" ca="1" si="117"/>
        <v>#N/A</v>
      </c>
      <c r="T431" s="5" t="e">
        <f t="shared" ca="1" si="118"/>
        <v>#N/A</v>
      </c>
      <c r="U431" s="5" t="e">
        <f t="shared" ca="1" si="119"/>
        <v>#N/A</v>
      </c>
    </row>
    <row r="432" spans="1:21">
      <c r="A432" s="6" t="e">
        <f t="shared" ca="1" si="109"/>
        <v>#N/A</v>
      </c>
      <c r="B432" s="39" t="e">
        <f t="shared" ca="1" si="108"/>
        <v>#N/A</v>
      </c>
      <c r="C432">
        <f t="array" aca="1" ref="C432" ca="1">IFERROR(INDEX(stitches, MATCH( 1, ($A432=dates)*(last_project=projects),0)),0)</f>
        <v>0</v>
      </c>
      <c r="D432" s="5" t="e">
        <f t="shared" ca="1" si="120"/>
        <v>#REF!</v>
      </c>
      <c r="E432" s="5" t="e">
        <f t="shared" ca="1" si="110"/>
        <v>#REF!</v>
      </c>
      <c r="F432" s="40" t="e">
        <f t="array" aca="1" ref="F432" ca="1">INDEX(hours,MATCH(1,($A432=dates)*(last_project=projects),0),0)</f>
        <v>#N/A</v>
      </c>
      <c r="G432" s="21" t="e">
        <f t="shared" ca="1" si="111"/>
        <v>#N/A</v>
      </c>
      <c r="H432" s="41" t="e">
        <f t="shared" ca="1" si="121"/>
        <v>#N/A</v>
      </c>
      <c r="I432" s="41" t="e">
        <f t="shared" ca="1" si="122"/>
        <v>#N/A</v>
      </c>
      <c r="J432" s="41" t="e">
        <f t="shared" ca="1" si="123"/>
        <v>#N/A</v>
      </c>
      <c r="K432" t="e">
        <f t="shared" ca="1" si="112"/>
        <v>#N/A</v>
      </c>
      <c r="L432" t="e">
        <f t="shared" ca="1" si="113"/>
        <v>#N/A</v>
      </c>
      <c r="M432" s="42" t="e">
        <f t="shared" ca="1" si="114"/>
        <v>#REF!</v>
      </c>
      <c r="N432" s="5" t="e">
        <f t="shared" ca="1" si="124"/>
        <v>#N/A</v>
      </c>
      <c r="O432" s="5" t="e">
        <f t="shared" ca="1" si="125"/>
        <v>#N/A</v>
      </c>
      <c r="P432" s="41" t="e">
        <f ca="1">IF(OR(ISNA(A432),C432="Backstitch"),NA(),AVERAGEIF($C$4:$C432,"&gt;0")/100)</f>
        <v>#N/A</v>
      </c>
      <c r="Q432" s="41" t="e">
        <f t="shared" ca="1" si="115"/>
        <v>#N/A</v>
      </c>
      <c r="R432" s="43" t="e">
        <f t="shared" ca="1" si="116"/>
        <v>#N/A</v>
      </c>
      <c r="S432" s="44" t="e">
        <f t="shared" ca="1" si="117"/>
        <v>#N/A</v>
      </c>
      <c r="T432" s="5" t="e">
        <f t="shared" ca="1" si="118"/>
        <v>#N/A</v>
      </c>
      <c r="U432" s="5" t="e">
        <f t="shared" ca="1" si="119"/>
        <v>#N/A</v>
      </c>
    </row>
    <row r="433" spans="1:21">
      <c r="A433" s="6" t="e">
        <f t="shared" ca="1" si="109"/>
        <v>#N/A</v>
      </c>
      <c r="B433" s="39" t="e">
        <f t="shared" ca="1" si="108"/>
        <v>#N/A</v>
      </c>
      <c r="C433">
        <f t="array" aca="1" ref="C433" ca="1">IFERROR(INDEX(stitches, MATCH( 1, ($A433=dates)*(last_project=projects),0)),0)</f>
        <v>0</v>
      </c>
      <c r="D433" s="5" t="e">
        <f t="shared" ca="1" si="120"/>
        <v>#REF!</v>
      </c>
      <c r="E433" s="5" t="e">
        <f t="shared" ca="1" si="110"/>
        <v>#REF!</v>
      </c>
      <c r="F433" s="40" t="e">
        <f t="array" aca="1" ref="F433" ca="1">INDEX(hours,MATCH(1,($A433=dates)*(last_project=projects),0),0)</f>
        <v>#N/A</v>
      </c>
      <c r="G433" s="21" t="e">
        <f t="shared" ca="1" si="111"/>
        <v>#N/A</v>
      </c>
      <c r="H433" s="41" t="e">
        <f t="shared" ca="1" si="121"/>
        <v>#N/A</v>
      </c>
      <c r="I433" s="41" t="e">
        <f t="shared" ca="1" si="122"/>
        <v>#N/A</v>
      </c>
      <c r="J433" s="41" t="e">
        <f t="shared" ca="1" si="123"/>
        <v>#N/A</v>
      </c>
      <c r="K433" t="e">
        <f t="shared" ca="1" si="112"/>
        <v>#N/A</v>
      </c>
      <c r="L433" t="e">
        <f t="shared" ca="1" si="113"/>
        <v>#N/A</v>
      </c>
      <c r="M433" s="42" t="e">
        <f t="shared" ca="1" si="114"/>
        <v>#REF!</v>
      </c>
      <c r="N433" s="5" t="e">
        <f t="shared" ca="1" si="124"/>
        <v>#N/A</v>
      </c>
      <c r="O433" s="5" t="e">
        <f t="shared" ca="1" si="125"/>
        <v>#N/A</v>
      </c>
      <c r="P433" s="41" t="e">
        <f ca="1">IF(OR(ISNA(A433),C433="Backstitch"),NA(),AVERAGEIF($C$4:$C433,"&gt;0")/100)</f>
        <v>#N/A</v>
      </c>
      <c r="Q433" s="41" t="e">
        <f t="shared" ca="1" si="115"/>
        <v>#N/A</v>
      </c>
      <c r="R433" s="43" t="e">
        <f t="shared" ca="1" si="116"/>
        <v>#N/A</v>
      </c>
      <c r="S433" s="44" t="e">
        <f t="shared" ca="1" si="117"/>
        <v>#N/A</v>
      </c>
      <c r="T433" s="5" t="e">
        <f t="shared" ca="1" si="118"/>
        <v>#N/A</v>
      </c>
      <c r="U433" s="5" t="e">
        <f t="shared" ca="1" si="119"/>
        <v>#N/A</v>
      </c>
    </row>
    <row r="434" spans="1:21">
      <c r="A434" s="6" t="e">
        <f t="shared" ca="1" si="109"/>
        <v>#N/A</v>
      </c>
      <c r="B434" s="39" t="e">
        <f t="shared" ca="1" si="108"/>
        <v>#N/A</v>
      </c>
      <c r="C434">
        <f t="array" aca="1" ref="C434" ca="1">IFERROR(INDEX(stitches, MATCH( 1, ($A434=dates)*(last_project=projects),0)),0)</f>
        <v>0</v>
      </c>
      <c r="D434" s="5" t="e">
        <f t="shared" ca="1" si="120"/>
        <v>#REF!</v>
      </c>
      <c r="E434" s="5" t="e">
        <f t="shared" ca="1" si="110"/>
        <v>#REF!</v>
      </c>
      <c r="F434" s="40" t="e">
        <f t="array" aca="1" ref="F434" ca="1">INDEX(hours,MATCH(1,($A434=dates)*(last_project=projects),0),0)</f>
        <v>#N/A</v>
      </c>
      <c r="G434" s="21" t="e">
        <f t="shared" ca="1" si="111"/>
        <v>#N/A</v>
      </c>
      <c r="H434" s="41" t="e">
        <f t="shared" ca="1" si="121"/>
        <v>#N/A</v>
      </c>
      <c r="I434" s="41" t="e">
        <f t="shared" ca="1" si="122"/>
        <v>#N/A</v>
      </c>
      <c r="J434" s="41" t="e">
        <f t="shared" ca="1" si="123"/>
        <v>#N/A</v>
      </c>
      <c r="K434" t="e">
        <f t="shared" ca="1" si="112"/>
        <v>#N/A</v>
      </c>
      <c r="L434" t="e">
        <f t="shared" ca="1" si="113"/>
        <v>#N/A</v>
      </c>
      <c r="M434" s="42" t="e">
        <f t="shared" ca="1" si="114"/>
        <v>#REF!</v>
      </c>
      <c r="N434" s="5" t="e">
        <f t="shared" ca="1" si="124"/>
        <v>#N/A</v>
      </c>
      <c r="O434" s="5" t="e">
        <f t="shared" ca="1" si="125"/>
        <v>#N/A</v>
      </c>
      <c r="P434" s="41" t="e">
        <f ca="1">IF(OR(ISNA(A434),C434="Backstitch"),NA(),AVERAGEIF($C$4:$C434,"&gt;0")/100)</f>
        <v>#N/A</v>
      </c>
      <c r="Q434" s="41" t="e">
        <f t="shared" ca="1" si="115"/>
        <v>#N/A</v>
      </c>
      <c r="R434" s="43" t="e">
        <f t="shared" ca="1" si="116"/>
        <v>#N/A</v>
      </c>
      <c r="S434" s="44" t="e">
        <f t="shared" ca="1" si="117"/>
        <v>#N/A</v>
      </c>
      <c r="T434" s="5" t="e">
        <f t="shared" ca="1" si="118"/>
        <v>#N/A</v>
      </c>
      <c r="U434" s="5" t="e">
        <f t="shared" ca="1" si="119"/>
        <v>#N/A</v>
      </c>
    </row>
    <row r="435" spans="1:21">
      <c r="A435" s="6" t="e">
        <f t="shared" ca="1" si="109"/>
        <v>#N/A</v>
      </c>
      <c r="B435" s="39" t="e">
        <f t="shared" ca="1" si="108"/>
        <v>#N/A</v>
      </c>
      <c r="C435">
        <f t="array" aca="1" ref="C435" ca="1">IFERROR(INDEX(stitches, MATCH( 1, ($A435=dates)*(last_project=projects),0)),0)</f>
        <v>0</v>
      </c>
      <c r="D435" s="5" t="e">
        <f t="shared" ca="1" si="120"/>
        <v>#REF!</v>
      </c>
      <c r="E435" s="5" t="e">
        <f t="shared" ca="1" si="110"/>
        <v>#REF!</v>
      </c>
      <c r="F435" s="40" t="e">
        <f t="array" aca="1" ref="F435" ca="1">INDEX(hours,MATCH(1,($A435=dates)*(last_project=projects),0),0)</f>
        <v>#N/A</v>
      </c>
      <c r="G435" s="21" t="e">
        <f t="shared" ca="1" si="111"/>
        <v>#N/A</v>
      </c>
      <c r="H435" s="41" t="e">
        <f t="shared" ca="1" si="121"/>
        <v>#N/A</v>
      </c>
      <c r="I435" s="41" t="e">
        <f t="shared" ca="1" si="122"/>
        <v>#N/A</v>
      </c>
      <c r="J435" s="41" t="e">
        <f t="shared" ca="1" si="123"/>
        <v>#N/A</v>
      </c>
      <c r="K435" t="e">
        <f t="shared" ca="1" si="112"/>
        <v>#N/A</v>
      </c>
      <c r="L435" t="e">
        <f t="shared" ca="1" si="113"/>
        <v>#N/A</v>
      </c>
      <c r="M435" s="42" t="e">
        <f t="shared" ca="1" si="114"/>
        <v>#REF!</v>
      </c>
      <c r="N435" s="5" t="e">
        <f t="shared" ca="1" si="124"/>
        <v>#N/A</v>
      </c>
      <c r="O435" s="5" t="e">
        <f t="shared" ca="1" si="125"/>
        <v>#N/A</v>
      </c>
      <c r="P435" s="41" t="e">
        <f ca="1">IF(OR(ISNA(A435),C435="Backstitch"),NA(),AVERAGEIF($C$4:$C435,"&gt;0")/100)</f>
        <v>#N/A</v>
      </c>
      <c r="Q435" s="41" t="e">
        <f t="shared" ca="1" si="115"/>
        <v>#N/A</v>
      </c>
      <c r="R435" s="43" t="e">
        <f t="shared" ca="1" si="116"/>
        <v>#N/A</v>
      </c>
      <c r="S435" s="44" t="e">
        <f t="shared" ca="1" si="117"/>
        <v>#N/A</v>
      </c>
      <c r="T435" s="5" t="e">
        <f t="shared" ca="1" si="118"/>
        <v>#N/A</v>
      </c>
      <c r="U435" s="5" t="e">
        <f t="shared" ca="1" si="119"/>
        <v>#N/A</v>
      </c>
    </row>
    <row r="436" spans="1:21">
      <c r="A436" s="6" t="e">
        <f t="shared" ca="1" si="109"/>
        <v>#N/A</v>
      </c>
      <c r="B436" s="39" t="e">
        <f t="shared" ca="1" si="108"/>
        <v>#N/A</v>
      </c>
      <c r="C436">
        <f t="array" aca="1" ref="C436" ca="1">IFERROR(INDEX(stitches, MATCH( 1, ($A436=dates)*(last_project=projects),0)),0)</f>
        <v>0</v>
      </c>
      <c r="D436" s="5" t="e">
        <f t="shared" ca="1" si="120"/>
        <v>#REF!</v>
      </c>
      <c r="E436" s="5" t="e">
        <f t="shared" ca="1" si="110"/>
        <v>#REF!</v>
      </c>
      <c r="F436" s="40" t="e">
        <f t="array" aca="1" ref="F436" ca="1">INDEX(hours,MATCH(1,($A436=dates)*(last_project=projects),0),0)</f>
        <v>#N/A</v>
      </c>
      <c r="G436" s="21" t="e">
        <f t="shared" ca="1" si="111"/>
        <v>#N/A</v>
      </c>
      <c r="H436" s="41" t="e">
        <f t="shared" ca="1" si="121"/>
        <v>#N/A</v>
      </c>
      <c r="I436" s="41" t="e">
        <f t="shared" ca="1" si="122"/>
        <v>#N/A</v>
      </c>
      <c r="J436" s="41" t="e">
        <f t="shared" ca="1" si="123"/>
        <v>#N/A</v>
      </c>
      <c r="K436" t="e">
        <f t="shared" ca="1" si="112"/>
        <v>#N/A</v>
      </c>
      <c r="L436" t="e">
        <f t="shared" ca="1" si="113"/>
        <v>#N/A</v>
      </c>
      <c r="M436" s="42" t="e">
        <f t="shared" ca="1" si="114"/>
        <v>#REF!</v>
      </c>
      <c r="N436" s="5" t="e">
        <f t="shared" ca="1" si="124"/>
        <v>#N/A</v>
      </c>
      <c r="O436" s="5" t="e">
        <f t="shared" ca="1" si="125"/>
        <v>#N/A</v>
      </c>
      <c r="P436" s="41" t="e">
        <f ca="1">IF(OR(ISNA(A436),C436="Backstitch"),NA(),AVERAGEIF($C$4:$C436,"&gt;0")/100)</f>
        <v>#N/A</v>
      </c>
      <c r="Q436" s="41" t="e">
        <f t="shared" ca="1" si="115"/>
        <v>#N/A</v>
      </c>
      <c r="R436" s="43" t="e">
        <f t="shared" ca="1" si="116"/>
        <v>#N/A</v>
      </c>
      <c r="S436" s="44" t="e">
        <f t="shared" ca="1" si="117"/>
        <v>#N/A</v>
      </c>
      <c r="T436" s="5" t="e">
        <f t="shared" ca="1" si="118"/>
        <v>#N/A</v>
      </c>
      <c r="U436" s="5" t="e">
        <f t="shared" ca="1" si="119"/>
        <v>#N/A</v>
      </c>
    </row>
    <row r="437" spans="1:21">
      <c r="A437" s="6" t="e">
        <f t="shared" ca="1" si="109"/>
        <v>#N/A</v>
      </c>
      <c r="B437" s="39" t="e">
        <f t="shared" ca="1" si="108"/>
        <v>#N/A</v>
      </c>
      <c r="C437">
        <f t="array" aca="1" ref="C437" ca="1">IFERROR(INDEX(stitches, MATCH( 1, ($A437=dates)*(last_project=projects),0)),0)</f>
        <v>0</v>
      </c>
      <c r="D437" s="5" t="e">
        <f t="shared" ca="1" si="120"/>
        <v>#REF!</v>
      </c>
      <c r="E437" s="5" t="e">
        <f t="shared" ca="1" si="110"/>
        <v>#REF!</v>
      </c>
      <c r="F437" s="40" t="e">
        <f t="array" aca="1" ref="F437" ca="1">INDEX(hours,MATCH(1,($A437=dates)*(last_project=projects),0),0)</f>
        <v>#N/A</v>
      </c>
      <c r="G437" s="21" t="e">
        <f t="shared" ca="1" si="111"/>
        <v>#N/A</v>
      </c>
      <c r="H437" s="41" t="e">
        <f t="shared" ca="1" si="121"/>
        <v>#N/A</v>
      </c>
      <c r="I437" s="41" t="e">
        <f t="shared" ca="1" si="122"/>
        <v>#N/A</v>
      </c>
      <c r="J437" s="41" t="e">
        <f t="shared" ca="1" si="123"/>
        <v>#N/A</v>
      </c>
      <c r="K437" t="e">
        <f t="shared" ca="1" si="112"/>
        <v>#N/A</v>
      </c>
      <c r="L437" t="e">
        <f t="shared" ca="1" si="113"/>
        <v>#N/A</v>
      </c>
      <c r="M437" s="42" t="e">
        <f t="shared" ca="1" si="114"/>
        <v>#REF!</v>
      </c>
      <c r="N437" s="5" t="e">
        <f t="shared" ca="1" si="124"/>
        <v>#N/A</v>
      </c>
      <c r="O437" s="5" t="e">
        <f t="shared" ca="1" si="125"/>
        <v>#N/A</v>
      </c>
      <c r="P437" s="41" t="e">
        <f ca="1">IF(OR(ISNA(A437),C437="Backstitch"),NA(),AVERAGEIF($C$4:$C437,"&gt;0")/100)</f>
        <v>#N/A</v>
      </c>
      <c r="Q437" s="41" t="e">
        <f t="shared" ca="1" si="115"/>
        <v>#N/A</v>
      </c>
      <c r="R437" s="43" t="e">
        <f t="shared" ca="1" si="116"/>
        <v>#N/A</v>
      </c>
      <c r="S437" s="44" t="e">
        <f t="shared" ca="1" si="117"/>
        <v>#N/A</v>
      </c>
      <c r="T437" s="5" t="e">
        <f t="shared" ca="1" si="118"/>
        <v>#N/A</v>
      </c>
      <c r="U437" s="5" t="e">
        <f t="shared" ca="1" si="119"/>
        <v>#N/A</v>
      </c>
    </row>
    <row r="438" spans="1:21">
      <c r="A438" s="6" t="e">
        <f t="shared" ca="1" si="109"/>
        <v>#N/A</v>
      </c>
      <c r="B438" s="39" t="e">
        <f t="shared" ca="1" si="108"/>
        <v>#N/A</v>
      </c>
      <c r="C438">
        <f t="array" aca="1" ref="C438" ca="1">IFERROR(INDEX(stitches, MATCH( 1, ($A438=dates)*(last_project=projects),0)),0)</f>
        <v>0</v>
      </c>
      <c r="D438" s="5" t="e">
        <f t="shared" ca="1" si="120"/>
        <v>#REF!</v>
      </c>
      <c r="E438" s="5" t="e">
        <f t="shared" ca="1" si="110"/>
        <v>#REF!</v>
      </c>
      <c r="F438" s="40" t="e">
        <f t="array" aca="1" ref="F438" ca="1">INDEX(hours,MATCH(1,($A438=dates)*(last_project=projects),0),0)</f>
        <v>#N/A</v>
      </c>
      <c r="G438" s="21" t="e">
        <f t="shared" ca="1" si="111"/>
        <v>#N/A</v>
      </c>
      <c r="H438" s="41" t="e">
        <f t="shared" ca="1" si="121"/>
        <v>#N/A</v>
      </c>
      <c r="I438" s="41" t="e">
        <f t="shared" ca="1" si="122"/>
        <v>#N/A</v>
      </c>
      <c r="J438" s="41" t="e">
        <f t="shared" ca="1" si="123"/>
        <v>#N/A</v>
      </c>
      <c r="K438" t="e">
        <f t="shared" ca="1" si="112"/>
        <v>#N/A</v>
      </c>
      <c r="L438" t="e">
        <f t="shared" ca="1" si="113"/>
        <v>#N/A</v>
      </c>
      <c r="M438" s="42" t="e">
        <f t="shared" ca="1" si="114"/>
        <v>#REF!</v>
      </c>
      <c r="N438" s="5" t="e">
        <f t="shared" ca="1" si="124"/>
        <v>#N/A</v>
      </c>
      <c r="O438" s="5" t="e">
        <f t="shared" ca="1" si="125"/>
        <v>#N/A</v>
      </c>
      <c r="P438" s="41" t="e">
        <f ca="1">IF(OR(ISNA(A438),C438="Backstitch"),NA(),AVERAGEIF($C$4:$C438,"&gt;0")/100)</f>
        <v>#N/A</v>
      </c>
      <c r="Q438" s="41" t="e">
        <f t="shared" ca="1" si="115"/>
        <v>#N/A</v>
      </c>
      <c r="R438" s="43" t="e">
        <f t="shared" ca="1" si="116"/>
        <v>#N/A</v>
      </c>
      <c r="S438" s="44" t="e">
        <f t="shared" ca="1" si="117"/>
        <v>#N/A</v>
      </c>
      <c r="T438" s="5" t="e">
        <f t="shared" ca="1" si="118"/>
        <v>#N/A</v>
      </c>
      <c r="U438" s="5" t="e">
        <f t="shared" ca="1" si="119"/>
        <v>#N/A</v>
      </c>
    </row>
    <row r="439" spans="1:21">
      <c r="A439" s="6" t="e">
        <f t="shared" ca="1" si="109"/>
        <v>#N/A</v>
      </c>
      <c r="B439" s="39" t="e">
        <f t="shared" ca="1" si="108"/>
        <v>#N/A</v>
      </c>
      <c r="C439">
        <f t="array" aca="1" ref="C439" ca="1">IFERROR(INDEX(stitches, MATCH( 1, ($A439=dates)*(last_project=projects),0)),0)</f>
        <v>0</v>
      </c>
      <c r="D439" s="5" t="e">
        <f t="shared" ca="1" si="120"/>
        <v>#REF!</v>
      </c>
      <c r="E439" s="5" t="e">
        <f t="shared" ca="1" si="110"/>
        <v>#REF!</v>
      </c>
      <c r="F439" s="40" t="e">
        <f t="array" aca="1" ref="F439" ca="1">INDEX(hours,MATCH(1,($A439=dates)*(last_project=projects),0),0)</f>
        <v>#N/A</v>
      </c>
      <c r="G439" s="21" t="e">
        <f t="shared" ca="1" si="111"/>
        <v>#N/A</v>
      </c>
      <c r="H439" s="41" t="e">
        <f t="shared" ca="1" si="121"/>
        <v>#N/A</v>
      </c>
      <c r="I439" s="41" t="e">
        <f t="shared" ca="1" si="122"/>
        <v>#N/A</v>
      </c>
      <c r="J439" s="41" t="e">
        <f t="shared" ca="1" si="123"/>
        <v>#N/A</v>
      </c>
      <c r="K439" t="e">
        <f t="shared" ca="1" si="112"/>
        <v>#N/A</v>
      </c>
      <c r="L439" t="e">
        <f t="shared" ca="1" si="113"/>
        <v>#N/A</v>
      </c>
      <c r="M439" s="42" t="e">
        <f t="shared" ca="1" si="114"/>
        <v>#REF!</v>
      </c>
      <c r="N439" s="5" t="e">
        <f t="shared" ca="1" si="124"/>
        <v>#N/A</v>
      </c>
      <c r="O439" s="5" t="e">
        <f t="shared" ca="1" si="125"/>
        <v>#N/A</v>
      </c>
      <c r="P439" s="41" t="e">
        <f ca="1">IF(OR(ISNA(A439),C439="Backstitch"),NA(),AVERAGEIF($C$4:$C439,"&gt;0")/100)</f>
        <v>#N/A</v>
      </c>
      <c r="Q439" s="41" t="e">
        <f t="shared" ca="1" si="115"/>
        <v>#N/A</v>
      </c>
      <c r="R439" s="43" t="e">
        <f t="shared" ca="1" si="116"/>
        <v>#N/A</v>
      </c>
      <c r="S439" s="44" t="e">
        <f t="shared" ca="1" si="117"/>
        <v>#N/A</v>
      </c>
      <c r="T439" s="5" t="e">
        <f t="shared" ca="1" si="118"/>
        <v>#N/A</v>
      </c>
      <c r="U439" s="5" t="e">
        <f t="shared" ca="1" si="119"/>
        <v>#N/A</v>
      </c>
    </row>
    <row r="440" spans="1:21">
      <c r="A440" s="6" t="e">
        <f t="shared" ca="1" si="109"/>
        <v>#N/A</v>
      </c>
      <c r="B440" s="39" t="e">
        <f t="shared" ca="1" si="108"/>
        <v>#N/A</v>
      </c>
      <c r="C440">
        <f t="array" aca="1" ref="C440" ca="1">IFERROR(INDEX(stitches, MATCH( 1, ($A440=dates)*(last_project=projects),0)),0)</f>
        <v>0</v>
      </c>
      <c r="D440" s="5" t="e">
        <f t="shared" ca="1" si="120"/>
        <v>#REF!</v>
      </c>
      <c r="E440" s="5" t="e">
        <f t="shared" ca="1" si="110"/>
        <v>#REF!</v>
      </c>
      <c r="F440" s="40" t="e">
        <f t="array" aca="1" ref="F440" ca="1">INDEX(hours,MATCH(1,($A440=dates)*(last_project=projects),0),0)</f>
        <v>#N/A</v>
      </c>
      <c r="G440" s="21" t="e">
        <f t="shared" ca="1" si="111"/>
        <v>#N/A</v>
      </c>
      <c r="H440" s="41" t="e">
        <f t="shared" ca="1" si="121"/>
        <v>#N/A</v>
      </c>
      <c r="I440" s="41" t="e">
        <f t="shared" ca="1" si="122"/>
        <v>#N/A</v>
      </c>
      <c r="J440" s="41" t="e">
        <f t="shared" ca="1" si="123"/>
        <v>#N/A</v>
      </c>
      <c r="K440" t="e">
        <f t="shared" ca="1" si="112"/>
        <v>#N/A</v>
      </c>
      <c r="L440" t="e">
        <f t="shared" ca="1" si="113"/>
        <v>#N/A</v>
      </c>
      <c r="M440" s="42" t="e">
        <f t="shared" ca="1" si="114"/>
        <v>#REF!</v>
      </c>
      <c r="N440" s="5" t="e">
        <f t="shared" ca="1" si="124"/>
        <v>#N/A</v>
      </c>
      <c r="O440" s="5" t="e">
        <f t="shared" ca="1" si="125"/>
        <v>#N/A</v>
      </c>
      <c r="P440" s="41" t="e">
        <f ca="1">IF(OR(ISNA(A440),C440="Backstitch"),NA(),AVERAGEIF($C$4:$C440,"&gt;0")/100)</f>
        <v>#N/A</v>
      </c>
      <c r="Q440" s="41" t="e">
        <f t="shared" ca="1" si="115"/>
        <v>#N/A</v>
      </c>
      <c r="R440" s="43" t="e">
        <f t="shared" ca="1" si="116"/>
        <v>#N/A</v>
      </c>
      <c r="S440" s="44" t="e">
        <f t="shared" ca="1" si="117"/>
        <v>#N/A</v>
      </c>
      <c r="T440" s="5" t="e">
        <f t="shared" ca="1" si="118"/>
        <v>#N/A</v>
      </c>
      <c r="U440" s="5" t="e">
        <f t="shared" ca="1" si="119"/>
        <v>#N/A</v>
      </c>
    </row>
    <row r="441" spans="1:21">
      <c r="A441" s="6" t="e">
        <f t="shared" ca="1" si="109"/>
        <v>#N/A</v>
      </c>
      <c r="B441" s="39" t="e">
        <f t="shared" ca="1" si="108"/>
        <v>#N/A</v>
      </c>
      <c r="C441">
        <f t="array" aca="1" ref="C441" ca="1">IFERROR(INDEX(stitches, MATCH( 1, ($A441=dates)*(last_project=projects),0)),0)</f>
        <v>0</v>
      </c>
      <c r="D441" s="5" t="e">
        <f t="shared" ca="1" si="120"/>
        <v>#REF!</v>
      </c>
      <c r="E441" s="5" t="e">
        <f t="shared" ca="1" si="110"/>
        <v>#REF!</v>
      </c>
      <c r="F441" s="40" t="e">
        <f t="array" aca="1" ref="F441" ca="1">INDEX(hours,MATCH(1,($A441=dates)*(last_project=projects),0),0)</f>
        <v>#N/A</v>
      </c>
      <c r="G441" s="21" t="e">
        <f t="shared" ca="1" si="111"/>
        <v>#N/A</v>
      </c>
      <c r="H441" s="41" t="e">
        <f t="shared" ca="1" si="121"/>
        <v>#N/A</v>
      </c>
      <c r="I441" s="41" t="e">
        <f t="shared" ca="1" si="122"/>
        <v>#N/A</v>
      </c>
      <c r="J441" s="41" t="e">
        <f t="shared" ca="1" si="123"/>
        <v>#N/A</v>
      </c>
      <c r="K441" t="e">
        <f t="shared" ca="1" si="112"/>
        <v>#N/A</v>
      </c>
      <c r="L441" t="e">
        <f t="shared" ca="1" si="113"/>
        <v>#N/A</v>
      </c>
      <c r="M441" s="42" t="e">
        <f t="shared" ca="1" si="114"/>
        <v>#REF!</v>
      </c>
      <c r="N441" s="5" t="e">
        <f t="shared" ca="1" si="124"/>
        <v>#N/A</v>
      </c>
      <c r="O441" s="5" t="e">
        <f t="shared" ca="1" si="125"/>
        <v>#N/A</v>
      </c>
      <c r="P441" s="41" t="e">
        <f ca="1">IF(OR(ISNA(A441),C441="Backstitch"),NA(),AVERAGEIF($C$4:$C441,"&gt;0")/100)</f>
        <v>#N/A</v>
      </c>
      <c r="Q441" s="41" t="e">
        <f t="shared" ca="1" si="115"/>
        <v>#N/A</v>
      </c>
      <c r="R441" s="43" t="e">
        <f t="shared" ca="1" si="116"/>
        <v>#N/A</v>
      </c>
      <c r="S441" s="44" t="e">
        <f t="shared" ca="1" si="117"/>
        <v>#N/A</v>
      </c>
      <c r="T441" s="5" t="e">
        <f t="shared" ca="1" si="118"/>
        <v>#N/A</v>
      </c>
      <c r="U441" s="5" t="e">
        <f t="shared" ca="1" si="119"/>
        <v>#N/A</v>
      </c>
    </row>
    <row r="442" spans="1:21">
      <c r="A442" s="6" t="e">
        <f t="shared" ca="1" si="109"/>
        <v>#N/A</v>
      </c>
      <c r="B442" s="39" t="e">
        <f t="shared" ca="1" si="108"/>
        <v>#N/A</v>
      </c>
      <c r="C442">
        <f t="array" aca="1" ref="C442" ca="1">IFERROR(INDEX(stitches, MATCH( 1, ($A442=dates)*(last_project=projects),0)),0)</f>
        <v>0</v>
      </c>
      <c r="D442" s="5" t="e">
        <f t="shared" ca="1" si="120"/>
        <v>#REF!</v>
      </c>
      <c r="E442" s="5" t="e">
        <f t="shared" ca="1" si="110"/>
        <v>#REF!</v>
      </c>
      <c r="F442" s="40" t="e">
        <f t="array" aca="1" ref="F442" ca="1">INDEX(hours,MATCH(1,($A442=dates)*(last_project=projects),0),0)</f>
        <v>#N/A</v>
      </c>
      <c r="G442" s="21" t="e">
        <f t="shared" ca="1" si="111"/>
        <v>#N/A</v>
      </c>
      <c r="H442" s="41" t="e">
        <f t="shared" ca="1" si="121"/>
        <v>#N/A</v>
      </c>
      <c r="I442" s="41" t="e">
        <f t="shared" ca="1" si="122"/>
        <v>#N/A</v>
      </c>
      <c r="J442" s="41" t="e">
        <f t="shared" ca="1" si="123"/>
        <v>#N/A</v>
      </c>
      <c r="K442" t="e">
        <f t="shared" ca="1" si="112"/>
        <v>#N/A</v>
      </c>
      <c r="L442" t="e">
        <f t="shared" ca="1" si="113"/>
        <v>#N/A</v>
      </c>
      <c r="M442" s="42" t="e">
        <f t="shared" ca="1" si="114"/>
        <v>#REF!</v>
      </c>
      <c r="N442" s="5" t="e">
        <f t="shared" ca="1" si="124"/>
        <v>#N/A</v>
      </c>
      <c r="O442" s="5" t="e">
        <f t="shared" ca="1" si="125"/>
        <v>#N/A</v>
      </c>
      <c r="P442" s="41" t="e">
        <f ca="1">IF(OR(ISNA(A442),C442="Backstitch"),NA(),AVERAGEIF($C$4:$C442,"&gt;0")/100)</f>
        <v>#N/A</v>
      </c>
      <c r="Q442" s="41" t="e">
        <f t="shared" ca="1" si="115"/>
        <v>#N/A</v>
      </c>
      <c r="R442" s="43" t="e">
        <f t="shared" ca="1" si="116"/>
        <v>#N/A</v>
      </c>
      <c r="S442" s="44" t="e">
        <f t="shared" ca="1" si="117"/>
        <v>#N/A</v>
      </c>
      <c r="T442" s="5" t="e">
        <f t="shared" ca="1" si="118"/>
        <v>#N/A</v>
      </c>
      <c r="U442" s="5" t="e">
        <f t="shared" ca="1" si="119"/>
        <v>#N/A</v>
      </c>
    </row>
    <row r="443" spans="1:21">
      <c r="A443" s="6" t="e">
        <f t="shared" ca="1" si="109"/>
        <v>#N/A</v>
      </c>
      <c r="B443" s="39" t="e">
        <f t="shared" ca="1" si="108"/>
        <v>#N/A</v>
      </c>
      <c r="C443">
        <f t="array" aca="1" ref="C443" ca="1">IFERROR(INDEX(stitches, MATCH( 1, ($A443=dates)*(last_project=projects),0)),0)</f>
        <v>0</v>
      </c>
      <c r="D443" s="5" t="e">
        <f t="shared" ca="1" si="120"/>
        <v>#REF!</v>
      </c>
      <c r="E443" s="5" t="e">
        <f t="shared" ca="1" si="110"/>
        <v>#REF!</v>
      </c>
      <c r="F443" s="40" t="e">
        <f t="array" aca="1" ref="F443" ca="1">INDEX(hours,MATCH(1,($A443=dates)*(last_project=projects),0),0)</f>
        <v>#N/A</v>
      </c>
      <c r="G443" s="21" t="e">
        <f t="shared" ca="1" si="111"/>
        <v>#N/A</v>
      </c>
      <c r="H443" s="41" t="e">
        <f t="shared" ca="1" si="121"/>
        <v>#N/A</v>
      </c>
      <c r="I443" s="41" t="e">
        <f t="shared" ca="1" si="122"/>
        <v>#N/A</v>
      </c>
      <c r="J443" s="41" t="e">
        <f t="shared" ca="1" si="123"/>
        <v>#N/A</v>
      </c>
      <c r="K443" t="e">
        <f t="shared" ca="1" si="112"/>
        <v>#N/A</v>
      </c>
      <c r="L443" t="e">
        <f t="shared" ca="1" si="113"/>
        <v>#N/A</v>
      </c>
      <c r="M443" s="42" t="e">
        <f t="shared" ca="1" si="114"/>
        <v>#REF!</v>
      </c>
      <c r="N443" s="5" t="e">
        <f t="shared" ca="1" si="124"/>
        <v>#N/A</v>
      </c>
      <c r="O443" s="5" t="e">
        <f t="shared" ca="1" si="125"/>
        <v>#N/A</v>
      </c>
      <c r="P443" s="41" t="e">
        <f ca="1">IF(OR(ISNA(A443),C443="Backstitch"),NA(),AVERAGEIF($C$4:$C443,"&gt;0")/100)</f>
        <v>#N/A</v>
      </c>
      <c r="Q443" s="41" t="e">
        <f t="shared" ca="1" si="115"/>
        <v>#N/A</v>
      </c>
      <c r="R443" s="43" t="e">
        <f t="shared" ca="1" si="116"/>
        <v>#N/A</v>
      </c>
      <c r="S443" s="44" t="e">
        <f t="shared" ca="1" si="117"/>
        <v>#N/A</v>
      </c>
      <c r="T443" s="5" t="e">
        <f t="shared" ca="1" si="118"/>
        <v>#N/A</v>
      </c>
      <c r="U443" s="5" t="e">
        <f t="shared" ca="1" si="119"/>
        <v>#N/A</v>
      </c>
    </row>
    <row r="444" spans="1:21">
      <c r="A444" s="6" t="e">
        <f t="shared" ca="1" si="109"/>
        <v>#N/A</v>
      </c>
      <c r="B444" s="39" t="e">
        <f t="shared" ca="1" si="108"/>
        <v>#N/A</v>
      </c>
      <c r="C444">
        <f t="array" aca="1" ref="C444" ca="1">IFERROR(INDEX(stitches, MATCH( 1, ($A444=dates)*(last_project=projects),0)),0)</f>
        <v>0</v>
      </c>
      <c r="D444" s="5" t="e">
        <f t="shared" ca="1" si="120"/>
        <v>#REF!</v>
      </c>
      <c r="E444" s="5" t="e">
        <f t="shared" ca="1" si="110"/>
        <v>#REF!</v>
      </c>
      <c r="F444" s="40" t="e">
        <f t="array" aca="1" ref="F444" ca="1">INDEX(hours,MATCH(1,($A444=dates)*(last_project=projects),0),0)</f>
        <v>#N/A</v>
      </c>
      <c r="G444" s="21" t="e">
        <f t="shared" ca="1" si="111"/>
        <v>#N/A</v>
      </c>
      <c r="H444" s="41" t="e">
        <f t="shared" ca="1" si="121"/>
        <v>#N/A</v>
      </c>
      <c r="I444" s="41" t="e">
        <f t="shared" ca="1" si="122"/>
        <v>#N/A</v>
      </c>
      <c r="J444" s="41" t="e">
        <f t="shared" ca="1" si="123"/>
        <v>#N/A</v>
      </c>
      <c r="K444" t="e">
        <f t="shared" ca="1" si="112"/>
        <v>#N/A</v>
      </c>
      <c r="L444" t="e">
        <f t="shared" ca="1" si="113"/>
        <v>#N/A</v>
      </c>
      <c r="M444" s="42" t="e">
        <f t="shared" ca="1" si="114"/>
        <v>#REF!</v>
      </c>
      <c r="N444" s="5" t="e">
        <f t="shared" ca="1" si="124"/>
        <v>#N/A</v>
      </c>
      <c r="O444" s="5" t="e">
        <f t="shared" ca="1" si="125"/>
        <v>#N/A</v>
      </c>
      <c r="P444" s="41" t="e">
        <f ca="1">IF(OR(ISNA(A444),C444="Backstitch"),NA(),AVERAGEIF($C$4:$C444,"&gt;0")/100)</f>
        <v>#N/A</v>
      </c>
      <c r="Q444" s="41" t="e">
        <f t="shared" ca="1" si="115"/>
        <v>#N/A</v>
      </c>
      <c r="R444" s="43" t="e">
        <f t="shared" ca="1" si="116"/>
        <v>#N/A</v>
      </c>
      <c r="S444" s="44" t="e">
        <f t="shared" ca="1" si="117"/>
        <v>#N/A</v>
      </c>
      <c r="T444" s="5" t="e">
        <f t="shared" ca="1" si="118"/>
        <v>#N/A</v>
      </c>
      <c r="U444" s="5" t="e">
        <f t="shared" ca="1" si="119"/>
        <v>#N/A</v>
      </c>
    </row>
    <row r="445" spans="1:21">
      <c r="A445" s="6" t="e">
        <f t="shared" ca="1" si="109"/>
        <v>#N/A</v>
      </c>
      <c r="B445" s="39" t="e">
        <f t="shared" ca="1" si="108"/>
        <v>#N/A</v>
      </c>
      <c r="C445">
        <f t="array" aca="1" ref="C445" ca="1">IFERROR(INDEX(stitches, MATCH( 1, ($A445=dates)*(last_project=projects),0)),0)</f>
        <v>0</v>
      </c>
      <c r="D445" s="5" t="e">
        <f t="shared" ca="1" si="120"/>
        <v>#REF!</v>
      </c>
      <c r="E445" s="5" t="e">
        <f t="shared" ca="1" si="110"/>
        <v>#REF!</v>
      </c>
      <c r="F445" s="40" t="e">
        <f t="array" aca="1" ref="F445" ca="1">INDEX(hours,MATCH(1,($A445=dates)*(last_project=projects),0),0)</f>
        <v>#N/A</v>
      </c>
      <c r="G445" s="21" t="e">
        <f t="shared" ca="1" si="111"/>
        <v>#N/A</v>
      </c>
      <c r="H445" s="41" t="e">
        <f t="shared" ca="1" si="121"/>
        <v>#N/A</v>
      </c>
      <c r="I445" s="41" t="e">
        <f t="shared" ca="1" si="122"/>
        <v>#N/A</v>
      </c>
      <c r="J445" s="41" t="e">
        <f t="shared" ca="1" si="123"/>
        <v>#N/A</v>
      </c>
      <c r="K445" t="e">
        <f t="shared" ca="1" si="112"/>
        <v>#N/A</v>
      </c>
      <c r="L445" t="e">
        <f t="shared" ca="1" si="113"/>
        <v>#N/A</v>
      </c>
      <c r="M445" s="42" t="e">
        <f t="shared" ca="1" si="114"/>
        <v>#REF!</v>
      </c>
      <c r="N445" s="5" t="e">
        <f t="shared" ca="1" si="124"/>
        <v>#N/A</v>
      </c>
      <c r="O445" s="5" t="e">
        <f t="shared" ca="1" si="125"/>
        <v>#N/A</v>
      </c>
      <c r="P445" s="41" t="e">
        <f ca="1">IF(OR(ISNA(A445),C445="Backstitch"),NA(),AVERAGEIF($C$4:$C445,"&gt;0")/100)</f>
        <v>#N/A</v>
      </c>
      <c r="Q445" s="41" t="e">
        <f t="shared" ca="1" si="115"/>
        <v>#N/A</v>
      </c>
      <c r="R445" s="43" t="e">
        <f t="shared" ca="1" si="116"/>
        <v>#N/A</v>
      </c>
      <c r="S445" s="44" t="e">
        <f t="shared" ca="1" si="117"/>
        <v>#N/A</v>
      </c>
      <c r="T445" s="5" t="e">
        <f t="shared" ca="1" si="118"/>
        <v>#N/A</v>
      </c>
      <c r="U445" s="5" t="e">
        <f t="shared" ca="1" si="119"/>
        <v>#N/A</v>
      </c>
    </row>
    <row r="446" spans="1:21">
      <c r="A446" s="6" t="e">
        <f t="shared" ca="1" si="109"/>
        <v>#N/A</v>
      </c>
      <c r="B446" s="39" t="e">
        <f t="shared" ca="1" si="108"/>
        <v>#N/A</v>
      </c>
      <c r="C446">
        <f t="array" aca="1" ref="C446" ca="1">IFERROR(INDEX(stitches, MATCH( 1, ($A446=dates)*(last_project=projects),0)),0)</f>
        <v>0</v>
      </c>
      <c r="D446" s="5" t="e">
        <f t="shared" ca="1" si="120"/>
        <v>#REF!</v>
      </c>
      <c r="E446" s="5" t="e">
        <f t="shared" ca="1" si="110"/>
        <v>#REF!</v>
      </c>
      <c r="F446" s="40" t="e">
        <f t="array" aca="1" ref="F446" ca="1">INDEX(hours,MATCH(1,($A446=dates)*(last_project=projects),0),0)</f>
        <v>#N/A</v>
      </c>
      <c r="G446" s="21" t="e">
        <f t="shared" ca="1" si="111"/>
        <v>#N/A</v>
      </c>
      <c r="H446" s="41" t="e">
        <f t="shared" ca="1" si="121"/>
        <v>#N/A</v>
      </c>
      <c r="I446" s="41" t="e">
        <f t="shared" ca="1" si="122"/>
        <v>#N/A</v>
      </c>
      <c r="J446" s="41" t="e">
        <f t="shared" ca="1" si="123"/>
        <v>#N/A</v>
      </c>
      <c r="K446" t="e">
        <f t="shared" ca="1" si="112"/>
        <v>#N/A</v>
      </c>
      <c r="L446" t="e">
        <f t="shared" ca="1" si="113"/>
        <v>#N/A</v>
      </c>
      <c r="M446" s="42" t="e">
        <f t="shared" ca="1" si="114"/>
        <v>#REF!</v>
      </c>
      <c r="N446" s="5" t="e">
        <f t="shared" ca="1" si="124"/>
        <v>#N/A</v>
      </c>
      <c r="O446" s="5" t="e">
        <f t="shared" ca="1" si="125"/>
        <v>#N/A</v>
      </c>
      <c r="P446" s="41" t="e">
        <f ca="1">IF(OR(ISNA(A446),C446="Backstitch"),NA(),AVERAGEIF($C$4:$C446,"&gt;0")/100)</f>
        <v>#N/A</v>
      </c>
      <c r="Q446" s="41" t="e">
        <f t="shared" ca="1" si="115"/>
        <v>#N/A</v>
      </c>
      <c r="R446" s="43" t="e">
        <f t="shared" ca="1" si="116"/>
        <v>#N/A</v>
      </c>
      <c r="S446" s="44" t="e">
        <f t="shared" ca="1" si="117"/>
        <v>#N/A</v>
      </c>
      <c r="T446" s="5" t="e">
        <f t="shared" ca="1" si="118"/>
        <v>#N/A</v>
      </c>
      <c r="U446" s="5" t="e">
        <f t="shared" ca="1" si="119"/>
        <v>#N/A</v>
      </c>
    </row>
    <row r="447" spans="1:21">
      <c r="A447" s="6" t="e">
        <f t="shared" ca="1" si="109"/>
        <v>#N/A</v>
      </c>
      <c r="B447" s="39" t="e">
        <f t="shared" ca="1" si="108"/>
        <v>#N/A</v>
      </c>
      <c r="C447">
        <f t="array" aca="1" ref="C447" ca="1">IFERROR(INDEX(stitches, MATCH( 1, ($A447=dates)*(last_project=projects),0)),0)</f>
        <v>0</v>
      </c>
      <c r="D447" s="5" t="e">
        <f t="shared" ca="1" si="120"/>
        <v>#REF!</v>
      </c>
      <c r="E447" s="5" t="e">
        <f t="shared" ca="1" si="110"/>
        <v>#REF!</v>
      </c>
      <c r="F447" s="40" t="e">
        <f t="array" aca="1" ref="F447" ca="1">INDEX(hours,MATCH(1,($A447=dates)*(last_project=projects),0),0)</f>
        <v>#N/A</v>
      </c>
      <c r="G447" s="21" t="e">
        <f t="shared" ca="1" si="111"/>
        <v>#N/A</v>
      </c>
      <c r="H447" s="41" t="e">
        <f t="shared" ca="1" si="121"/>
        <v>#N/A</v>
      </c>
      <c r="I447" s="41" t="e">
        <f t="shared" ca="1" si="122"/>
        <v>#N/A</v>
      </c>
      <c r="J447" s="41" t="e">
        <f t="shared" ca="1" si="123"/>
        <v>#N/A</v>
      </c>
      <c r="K447" t="e">
        <f t="shared" ca="1" si="112"/>
        <v>#N/A</v>
      </c>
      <c r="L447" t="e">
        <f t="shared" ca="1" si="113"/>
        <v>#N/A</v>
      </c>
      <c r="M447" s="42" t="e">
        <f t="shared" ca="1" si="114"/>
        <v>#REF!</v>
      </c>
      <c r="N447" s="5" t="e">
        <f t="shared" ca="1" si="124"/>
        <v>#N/A</v>
      </c>
      <c r="O447" s="5" t="e">
        <f t="shared" ca="1" si="125"/>
        <v>#N/A</v>
      </c>
      <c r="P447" s="41" t="e">
        <f ca="1">IF(OR(ISNA(A447),C447="Backstitch"),NA(),AVERAGEIF($C$4:$C447,"&gt;0")/100)</f>
        <v>#N/A</v>
      </c>
      <c r="Q447" s="41" t="e">
        <f t="shared" ca="1" si="115"/>
        <v>#N/A</v>
      </c>
      <c r="R447" s="43" t="e">
        <f t="shared" ca="1" si="116"/>
        <v>#N/A</v>
      </c>
      <c r="S447" s="44" t="e">
        <f t="shared" ca="1" si="117"/>
        <v>#N/A</v>
      </c>
      <c r="T447" s="5" t="e">
        <f t="shared" ca="1" si="118"/>
        <v>#N/A</v>
      </c>
      <c r="U447" s="5" t="e">
        <f t="shared" ca="1" si="119"/>
        <v>#N/A</v>
      </c>
    </row>
    <row r="448" spans="1:21">
      <c r="A448" s="6" t="e">
        <f t="shared" ca="1" si="109"/>
        <v>#N/A</v>
      </c>
      <c r="B448" s="39" t="e">
        <f t="shared" ca="1" si="108"/>
        <v>#N/A</v>
      </c>
      <c r="C448">
        <f t="array" aca="1" ref="C448" ca="1">IFERROR(INDEX(stitches, MATCH( 1, ($A448=dates)*(last_project=projects),0)),0)</f>
        <v>0</v>
      </c>
      <c r="D448" s="5" t="e">
        <f t="shared" ca="1" si="120"/>
        <v>#REF!</v>
      </c>
      <c r="E448" s="5" t="e">
        <f t="shared" ca="1" si="110"/>
        <v>#REF!</v>
      </c>
      <c r="F448" s="40" t="e">
        <f t="array" aca="1" ref="F448" ca="1">INDEX(hours,MATCH(1,($A448=dates)*(last_project=projects),0),0)</f>
        <v>#N/A</v>
      </c>
      <c r="G448" s="21" t="e">
        <f t="shared" ca="1" si="111"/>
        <v>#N/A</v>
      </c>
      <c r="H448" s="41" t="e">
        <f t="shared" ca="1" si="121"/>
        <v>#N/A</v>
      </c>
      <c r="I448" s="41" t="e">
        <f t="shared" ca="1" si="122"/>
        <v>#N/A</v>
      </c>
      <c r="J448" s="41" t="e">
        <f t="shared" ca="1" si="123"/>
        <v>#N/A</v>
      </c>
      <c r="K448" t="e">
        <f t="shared" ca="1" si="112"/>
        <v>#N/A</v>
      </c>
      <c r="L448" t="e">
        <f t="shared" ca="1" si="113"/>
        <v>#N/A</v>
      </c>
      <c r="M448" s="42" t="e">
        <f t="shared" ca="1" si="114"/>
        <v>#REF!</v>
      </c>
      <c r="N448" s="5" t="e">
        <f t="shared" ca="1" si="124"/>
        <v>#N/A</v>
      </c>
      <c r="O448" s="5" t="e">
        <f t="shared" ca="1" si="125"/>
        <v>#N/A</v>
      </c>
      <c r="P448" s="41" t="e">
        <f ca="1">IF(OR(ISNA(A448),C448="Backstitch"),NA(),AVERAGEIF($C$4:$C448,"&gt;0")/100)</f>
        <v>#N/A</v>
      </c>
      <c r="Q448" s="41" t="e">
        <f t="shared" ca="1" si="115"/>
        <v>#N/A</v>
      </c>
      <c r="R448" s="43" t="e">
        <f t="shared" ca="1" si="116"/>
        <v>#N/A</v>
      </c>
      <c r="S448" s="44" t="e">
        <f t="shared" ca="1" si="117"/>
        <v>#N/A</v>
      </c>
      <c r="T448" s="5" t="e">
        <f t="shared" ca="1" si="118"/>
        <v>#N/A</v>
      </c>
      <c r="U448" s="5" t="e">
        <f t="shared" ca="1" si="119"/>
        <v>#N/A</v>
      </c>
    </row>
    <row r="449" spans="1:21">
      <c r="A449" s="6" t="e">
        <f t="shared" ca="1" si="109"/>
        <v>#N/A</v>
      </c>
      <c r="B449" s="39" t="e">
        <f t="shared" ca="1" si="108"/>
        <v>#N/A</v>
      </c>
      <c r="C449">
        <f t="array" aca="1" ref="C449" ca="1">IFERROR(INDEX(stitches, MATCH( 1, ($A449=dates)*(last_project=projects),0)),0)</f>
        <v>0</v>
      </c>
      <c r="D449" s="5" t="e">
        <f t="shared" ca="1" si="120"/>
        <v>#REF!</v>
      </c>
      <c r="E449" s="5" t="e">
        <f t="shared" ca="1" si="110"/>
        <v>#REF!</v>
      </c>
      <c r="F449" s="40" t="e">
        <f t="array" aca="1" ref="F449" ca="1">INDEX(hours,MATCH(1,($A449=dates)*(last_project=projects),0),0)</f>
        <v>#N/A</v>
      </c>
      <c r="G449" s="21" t="e">
        <f t="shared" ca="1" si="111"/>
        <v>#N/A</v>
      </c>
      <c r="H449" s="41" t="e">
        <f t="shared" ca="1" si="121"/>
        <v>#N/A</v>
      </c>
      <c r="I449" s="41" t="e">
        <f t="shared" ca="1" si="122"/>
        <v>#N/A</v>
      </c>
      <c r="J449" s="41" t="e">
        <f t="shared" ca="1" si="123"/>
        <v>#N/A</v>
      </c>
      <c r="K449" t="e">
        <f t="shared" ca="1" si="112"/>
        <v>#N/A</v>
      </c>
      <c r="L449" t="e">
        <f t="shared" ca="1" si="113"/>
        <v>#N/A</v>
      </c>
      <c r="M449" s="42" t="e">
        <f t="shared" ca="1" si="114"/>
        <v>#REF!</v>
      </c>
      <c r="N449" s="5" t="e">
        <f t="shared" ca="1" si="124"/>
        <v>#N/A</v>
      </c>
      <c r="O449" s="5" t="e">
        <f t="shared" ca="1" si="125"/>
        <v>#N/A</v>
      </c>
      <c r="P449" s="41" t="e">
        <f ca="1">IF(OR(ISNA(A449),C449="Backstitch"),NA(),AVERAGEIF($C$4:$C449,"&gt;0")/100)</f>
        <v>#N/A</v>
      </c>
      <c r="Q449" s="41" t="e">
        <f t="shared" ca="1" si="115"/>
        <v>#N/A</v>
      </c>
      <c r="R449" s="43" t="e">
        <f t="shared" ca="1" si="116"/>
        <v>#N/A</v>
      </c>
      <c r="S449" s="44" t="e">
        <f t="shared" ca="1" si="117"/>
        <v>#N/A</v>
      </c>
      <c r="T449" s="5" t="e">
        <f t="shared" ca="1" si="118"/>
        <v>#N/A</v>
      </c>
      <c r="U449" s="5" t="e">
        <f t="shared" ca="1" si="119"/>
        <v>#N/A</v>
      </c>
    </row>
    <row r="450" spans="1:21">
      <c r="A450" s="6" t="e">
        <f t="shared" ca="1" si="109"/>
        <v>#N/A</v>
      </c>
      <c r="B450" s="39" t="e">
        <f t="shared" ca="1" si="108"/>
        <v>#N/A</v>
      </c>
      <c r="C450">
        <f t="array" aca="1" ref="C450" ca="1">IFERROR(INDEX(stitches, MATCH( 1, ($A450=dates)*(last_project=projects),0)),0)</f>
        <v>0</v>
      </c>
      <c r="D450" s="5" t="e">
        <f t="shared" ca="1" si="120"/>
        <v>#REF!</v>
      </c>
      <c r="E450" s="5" t="e">
        <f t="shared" ca="1" si="110"/>
        <v>#REF!</v>
      </c>
      <c r="F450" s="40" t="e">
        <f t="array" aca="1" ref="F450" ca="1">INDEX(hours,MATCH(1,($A450=dates)*(last_project=projects),0),0)</f>
        <v>#N/A</v>
      </c>
      <c r="G450" s="21" t="e">
        <f t="shared" ca="1" si="111"/>
        <v>#N/A</v>
      </c>
      <c r="H450" s="41" t="e">
        <f t="shared" ca="1" si="121"/>
        <v>#N/A</v>
      </c>
      <c r="I450" s="41" t="e">
        <f t="shared" ca="1" si="122"/>
        <v>#N/A</v>
      </c>
      <c r="J450" s="41" t="e">
        <f t="shared" ca="1" si="123"/>
        <v>#N/A</v>
      </c>
      <c r="K450" t="e">
        <f t="shared" ca="1" si="112"/>
        <v>#N/A</v>
      </c>
      <c r="L450" t="e">
        <f t="shared" ca="1" si="113"/>
        <v>#N/A</v>
      </c>
      <c r="M450" s="42" t="e">
        <f t="shared" ca="1" si="114"/>
        <v>#REF!</v>
      </c>
      <c r="N450" s="5" t="e">
        <f t="shared" ca="1" si="124"/>
        <v>#N/A</v>
      </c>
      <c r="O450" s="5" t="e">
        <f t="shared" ca="1" si="125"/>
        <v>#N/A</v>
      </c>
      <c r="P450" s="41" t="e">
        <f ca="1">IF(OR(ISNA(A450),C450="Backstitch"),NA(),AVERAGEIF($C$4:$C450,"&gt;0")/100)</f>
        <v>#N/A</v>
      </c>
      <c r="Q450" s="41" t="e">
        <f t="shared" ca="1" si="115"/>
        <v>#N/A</v>
      </c>
      <c r="R450" s="43" t="e">
        <f t="shared" ca="1" si="116"/>
        <v>#N/A</v>
      </c>
      <c r="S450" s="44" t="e">
        <f t="shared" ca="1" si="117"/>
        <v>#N/A</v>
      </c>
      <c r="T450" s="5" t="e">
        <f t="shared" ca="1" si="118"/>
        <v>#N/A</v>
      </c>
      <c r="U450" s="5" t="e">
        <f t="shared" ca="1" si="119"/>
        <v>#N/A</v>
      </c>
    </row>
    <row r="451" spans="1:21">
      <c r="A451" s="6" t="e">
        <f t="shared" ca="1" si="109"/>
        <v>#N/A</v>
      </c>
      <c r="B451" s="39" t="e">
        <f t="shared" ref="B451:B514" ca="1" si="126">TEXT(A451,"ddd")</f>
        <v>#N/A</v>
      </c>
      <c r="C451">
        <f t="array" aca="1" ref="C451" ca="1">IFERROR(INDEX(stitches, MATCH( 1, ($A451=dates)*(last_project=projects),0)),0)</f>
        <v>0</v>
      </c>
      <c r="D451" s="5" t="e">
        <f t="shared" ca="1" si="120"/>
        <v>#REF!</v>
      </c>
      <c r="E451" s="5" t="e">
        <f t="shared" ca="1" si="110"/>
        <v>#REF!</v>
      </c>
      <c r="F451" s="40" t="e">
        <f t="array" aca="1" ref="F451" ca="1">INDEX(hours,MATCH(1,($A451=dates)*(last_project=projects),0),0)</f>
        <v>#N/A</v>
      </c>
      <c r="G451" s="21" t="e">
        <f t="shared" ca="1" si="111"/>
        <v>#N/A</v>
      </c>
      <c r="H451" s="41" t="e">
        <f t="shared" ca="1" si="121"/>
        <v>#N/A</v>
      </c>
      <c r="I451" s="41" t="e">
        <f t="shared" ca="1" si="122"/>
        <v>#N/A</v>
      </c>
      <c r="J451" s="41" t="e">
        <f t="shared" ca="1" si="123"/>
        <v>#N/A</v>
      </c>
      <c r="K451" t="e">
        <f t="shared" ca="1" si="112"/>
        <v>#N/A</v>
      </c>
      <c r="L451" t="e">
        <f t="shared" ca="1" si="113"/>
        <v>#N/A</v>
      </c>
      <c r="M451" s="42" t="e">
        <f t="shared" ca="1" si="114"/>
        <v>#REF!</v>
      </c>
      <c r="N451" s="5" t="e">
        <f t="shared" ca="1" si="124"/>
        <v>#N/A</v>
      </c>
      <c r="O451" s="5" t="e">
        <f t="shared" ca="1" si="125"/>
        <v>#N/A</v>
      </c>
      <c r="P451" s="41" t="e">
        <f ca="1">IF(OR(ISNA(A451),C451="Backstitch"),NA(),AVERAGEIF($C$4:$C451,"&gt;0")/100)</f>
        <v>#N/A</v>
      </c>
      <c r="Q451" s="41" t="e">
        <f t="shared" ca="1" si="115"/>
        <v>#N/A</v>
      </c>
      <c r="R451" s="43" t="e">
        <f t="shared" ca="1" si="116"/>
        <v>#N/A</v>
      </c>
      <c r="S451" s="44" t="e">
        <f t="shared" ca="1" si="117"/>
        <v>#N/A</v>
      </c>
      <c r="T451" s="5" t="e">
        <f t="shared" ca="1" si="118"/>
        <v>#N/A</v>
      </c>
      <c r="U451" s="5" t="e">
        <f t="shared" ca="1" si="119"/>
        <v>#N/A</v>
      </c>
    </row>
    <row r="452" spans="1:21">
      <c r="A452" s="6" t="e">
        <f t="shared" ref="A452:A515" ca="1" si="127">IF(A451+1&lt;=last_stitching_log_date,A451+1,NA())</f>
        <v>#N/A</v>
      </c>
      <c r="B452" s="39" t="e">
        <f t="shared" ca="1" si="126"/>
        <v>#N/A</v>
      </c>
      <c r="C452">
        <f t="array" aca="1" ref="C452" ca="1">IFERROR(INDEX(stitches, MATCH( 1, ($A452=dates)*(last_project=projects),0)),0)</f>
        <v>0</v>
      </c>
      <c r="D452" s="5" t="e">
        <f t="shared" ca="1" si="120"/>
        <v>#REF!</v>
      </c>
      <c r="E452" s="5" t="e">
        <f t="shared" ref="E452:E515" ca="1" si="128">IF(C452="Backstitch",E451,IF(ISNA(D452),NA(),E451-C452))</f>
        <v>#REF!</v>
      </c>
      <c r="F452" s="40" t="e">
        <f t="array" aca="1" ref="F452" ca="1">INDEX(hours,MATCH(1,($A452=dates)*(last_project=projects),0),0)</f>
        <v>#N/A</v>
      </c>
      <c r="G452" s="21" t="e">
        <f t="shared" ref="G452:G515" ca="1" si="129">IF(AND(C452&lt;&gt;0,F452&lt;&gt;0),C452/(F452*1440),NA())</f>
        <v>#N/A</v>
      </c>
      <c r="H452" s="41" t="e">
        <f t="shared" ca="1" si="121"/>
        <v>#N/A</v>
      </c>
      <c r="I452" s="41" t="e">
        <f t="shared" ca="1" si="122"/>
        <v>#N/A</v>
      </c>
      <c r="J452" s="41" t="e">
        <f t="shared" ca="1" si="123"/>
        <v>#N/A</v>
      </c>
      <c r="K452" t="e">
        <f t="shared" ref="K452:K515" ca="1" si="130">IF(INDEX(projects,MATCH($A452,dates,0))=last_project,IF(ISNUMBER(INDEX(pages,MATCH($A452,dates,0))),INDEX(pages,MATCH($A452,dates,0)),0),0)</f>
        <v>#N/A</v>
      </c>
      <c r="L452" t="e">
        <f t="shared" ref="L452:L515" ca="1" si="131">L451+K452</f>
        <v>#N/A</v>
      </c>
      <c r="M452" s="42" t="e">
        <f t="shared" ref="M452:M515" ca="1" si="132">$M$3-L452</f>
        <v>#REF!</v>
      </c>
      <c r="N452" s="5" t="e">
        <f t="shared" ca="1" si="124"/>
        <v>#N/A</v>
      </c>
      <c r="O452" s="5" t="e">
        <f t="shared" ca="1" si="125"/>
        <v>#N/A</v>
      </c>
      <c r="P452" s="41" t="e">
        <f ca="1">IF(OR(ISNA(A452),C452="Backstitch"),NA(),AVERAGEIF($C$4:$C452,"&gt;0")/100)</f>
        <v>#N/A</v>
      </c>
      <c r="Q452" s="41" t="e">
        <f t="shared" ref="Q452:Q515" ca="1" si="133">IF(OR(ISNA(A452),C452="Backstitch"),NA(),$J452/P452)</f>
        <v>#N/A</v>
      </c>
      <c r="R452" s="43" t="e">
        <f t="shared" ref="R452:R515" ca="1" si="134">IF(OR(ISNA(A452),C452="Backstitch"),NA(),$A452+Q452)</f>
        <v>#N/A</v>
      </c>
      <c r="S452" s="44" t="e">
        <f t="shared" ref="S452:S515" ca="1" si="135">IF(OR(ISNA(A452),C452="Backstitch",S451=1),NA(),D452/project_total_stitches)</f>
        <v>#N/A</v>
      </c>
      <c r="T452" s="5" t="e">
        <f t="shared" ref="T452:T515" ca="1" si="136">IF(ISNA(A452),NA(),IF(OR(C452&gt;0,C452="Backstitch"),T451+1,0))</f>
        <v>#N/A</v>
      </c>
      <c r="U452" s="5" t="e">
        <f t="shared" ref="U452:U515" ca="1" si="137">IF(ISNA(A452),NA(),IF(C452=0,U451+1,0))</f>
        <v>#N/A</v>
      </c>
    </row>
    <row r="453" spans="1:21">
      <c r="A453" s="6" t="e">
        <f t="shared" ca="1" si="127"/>
        <v>#N/A</v>
      </c>
      <c r="B453" s="39" t="e">
        <f t="shared" ca="1" si="126"/>
        <v>#N/A</v>
      </c>
      <c r="C453">
        <f t="array" aca="1" ref="C453" ca="1">IFERROR(INDEX(stitches, MATCH( 1, ($A453=dates)*(last_project=projects),0)),0)</f>
        <v>0</v>
      </c>
      <c r="D453" s="5" t="e">
        <f t="shared" ref="D453:D516" ca="1" si="138">IF(OR(ISNA(A453),C453="Backstitch",D452=$E$3),NA(),D452+C453)</f>
        <v>#REF!</v>
      </c>
      <c r="E453" s="5" t="e">
        <f t="shared" ca="1" si="128"/>
        <v>#REF!</v>
      </c>
      <c r="F453" s="40" t="e">
        <f t="array" aca="1" ref="F453" ca="1">INDEX(hours,MATCH(1,($A453=dates)*(last_project=projects),0),0)</f>
        <v>#N/A</v>
      </c>
      <c r="G453" s="21" t="e">
        <f t="shared" ca="1" si="129"/>
        <v>#N/A</v>
      </c>
      <c r="H453" s="41" t="e">
        <f t="shared" ref="H453:H516" ca="1" si="139">IF(OR(ISNA(A453),C453="Backstitch",C453="Bead"),NA(),C453/100)</f>
        <v>#N/A</v>
      </c>
      <c r="I453" s="41" t="e">
        <f t="shared" ref="I453:I516" ca="1" si="140">IF(OR(ISNA(A453),C453="Backstitch"),NA(),I452+H453)</f>
        <v>#N/A</v>
      </c>
      <c r="J453" s="41" t="e">
        <f t="shared" ref="J453:J516" ca="1" si="141">IF(OR(ISNA(A453),C453="Backstitch"),NA(),J452-H453)</f>
        <v>#N/A</v>
      </c>
      <c r="K453" t="e">
        <f t="shared" ca="1" si="130"/>
        <v>#N/A</v>
      </c>
      <c r="L453" t="e">
        <f t="shared" ca="1" si="131"/>
        <v>#N/A</v>
      </c>
      <c r="M453" s="42" t="e">
        <f t="shared" ca="1" si="132"/>
        <v>#REF!</v>
      </c>
      <c r="N453" s="5" t="e">
        <f t="shared" ref="N453:N516" ca="1" si="142">IF(ISNA(A453),NA(),N452+1)</f>
        <v>#N/A</v>
      </c>
      <c r="O453" s="5" t="e">
        <f t="shared" ref="O453:O516" ca="1" si="143">IF(ISNA(A453),NA(),IF(OR(C453&gt;0,C453="Backstitch"),O452+1,O452))</f>
        <v>#N/A</v>
      </c>
      <c r="P453" s="41" t="e">
        <f ca="1">IF(OR(ISNA(A453),C453="Backstitch"),NA(),AVERAGEIF($C$4:$C453,"&gt;0")/100)</f>
        <v>#N/A</v>
      </c>
      <c r="Q453" s="41" t="e">
        <f t="shared" ca="1" si="133"/>
        <v>#N/A</v>
      </c>
      <c r="R453" s="43" t="e">
        <f t="shared" ca="1" si="134"/>
        <v>#N/A</v>
      </c>
      <c r="S453" s="44" t="e">
        <f t="shared" ca="1" si="135"/>
        <v>#N/A</v>
      </c>
      <c r="T453" s="5" t="e">
        <f t="shared" ca="1" si="136"/>
        <v>#N/A</v>
      </c>
      <c r="U453" s="5" t="e">
        <f t="shared" ca="1" si="137"/>
        <v>#N/A</v>
      </c>
    </row>
    <row r="454" spans="1:21">
      <c r="A454" s="6" t="e">
        <f t="shared" ca="1" si="127"/>
        <v>#N/A</v>
      </c>
      <c r="B454" s="39" t="e">
        <f t="shared" ca="1" si="126"/>
        <v>#N/A</v>
      </c>
      <c r="C454">
        <f t="array" aca="1" ref="C454" ca="1">IFERROR(INDEX(stitches, MATCH( 1, ($A454=dates)*(last_project=projects),0)),0)</f>
        <v>0</v>
      </c>
      <c r="D454" s="5" t="e">
        <f t="shared" ca="1" si="138"/>
        <v>#REF!</v>
      </c>
      <c r="E454" s="5" t="e">
        <f t="shared" ca="1" si="128"/>
        <v>#REF!</v>
      </c>
      <c r="F454" s="40" t="e">
        <f t="array" aca="1" ref="F454" ca="1">INDEX(hours,MATCH(1,($A454=dates)*(last_project=projects),0),0)</f>
        <v>#N/A</v>
      </c>
      <c r="G454" s="21" t="e">
        <f t="shared" ca="1" si="129"/>
        <v>#N/A</v>
      </c>
      <c r="H454" s="41" t="e">
        <f t="shared" ca="1" si="139"/>
        <v>#N/A</v>
      </c>
      <c r="I454" s="41" t="e">
        <f t="shared" ca="1" si="140"/>
        <v>#N/A</v>
      </c>
      <c r="J454" s="41" t="e">
        <f t="shared" ca="1" si="141"/>
        <v>#N/A</v>
      </c>
      <c r="K454" t="e">
        <f t="shared" ca="1" si="130"/>
        <v>#N/A</v>
      </c>
      <c r="L454" t="e">
        <f t="shared" ca="1" si="131"/>
        <v>#N/A</v>
      </c>
      <c r="M454" s="42" t="e">
        <f t="shared" ca="1" si="132"/>
        <v>#REF!</v>
      </c>
      <c r="N454" s="5" t="e">
        <f t="shared" ca="1" si="142"/>
        <v>#N/A</v>
      </c>
      <c r="O454" s="5" t="e">
        <f t="shared" ca="1" si="143"/>
        <v>#N/A</v>
      </c>
      <c r="P454" s="41" t="e">
        <f ca="1">IF(OR(ISNA(A454),C454="Backstitch"),NA(),AVERAGEIF($C$4:$C454,"&gt;0")/100)</f>
        <v>#N/A</v>
      </c>
      <c r="Q454" s="41" t="e">
        <f t="shared" ca="1" si="133"/>
        <v>#N/A</v>
      </c>
      <c r="R454" s="43" t="e">
        <f t="shared" ca="1" si="134"/>
        <v>#N/A</v>
      </c>
      <c r="S454" s="44" t="e">
        <f t="shared" ca="1" si="135"/>
        <v>#N/A</v>
      </c>
      <c r="T454" s="5" t="e">
        <f t="shared" ca="1" si="136"/>
        <v>#N/A</v>
      </c>
      <c r="U454" s="5" t="e">
        <f t="shared" ca="1" si="137"/>
        <v>#N/A</v>
      </c>
    </row>
    <row r="455" spans="1:21">
      <c r="A455" s="6" t="e">
        <f t="shared" ca="1" si="127"/>
        <v>#N/A</v>
      </c>
      <c r="B455" s="39" t="e">
        <f t="shared" ca="1" si="126"/>
        <v>#N/A</v>
      </c>
      <c r="C455">
        <f t="array" aca="1" ref="C455" ca="1">IFERROR(INDEX(stitches, MATCH( 1, ($A455=dates)*(last_project=projects),0)),0)</f>
        <v>0</v>
      </c>
      <c r="D455" s="5" t="e">
        <f t="shared" ca="1" si="138"/>
        <v>#REF!</v>
      </c>
      <c r="E455" s="5" t="e">
        <f t="shared" ca="1" si="128"/>
        <v>#REF!</v>
      </c>
      <c r="F455" s="40" t="e">
        <f t="array" aca="1" ref="F455" ca="1">INDEX(hours,MATCH(1,($A455=dates)*(last_project=projects),0),0)</f>
        <v>#N/A</v>
      </c>
      <c r="G455" s="21" t="e">
        <f t="shared" ca="1" si="129"/>
        <v>#N/A</v>
      </c>
      <c r="H455" s="41" t="e">
        <f t="shared" ca="1" si="139"/>
        <v>#N/A</v>
      </c>
      <c r="I455" s="41" t="e">
        <f t="shared" ca="1" si="140"/>
        <v>#N/A</v>
      </c>
      <c r="J455" s="41" t="e">
        <f t="shared" ca="1" si="141"/>
        <v>#N/A</v>
      </c>
      <c r="K455" t="e">
        <f t="shared" ca="1" si="130"/>
        <v>#N/A</v>
      </c>
      <c r="L455" t="e">
        <f t="shared" ca="1" si="131"/>
        <v>#N/A</v>
      </c>
      <c r="M455" s="42" t="e">
        <f t="shared" ca="1" si="132"/>
        <v>#REF!</v>
      </c>
      <c r="N455" s="5" t="e">
        <f t="shared" ca="1" si="142"/>
        <v>#N/A</v>
      </c>
      <c r="O455" s="5" t="e">
        <f t="shared" ca="1" si="143"/>
        <v>#N/A</v>
      </c>
      <c r="P455" s="41" t="e">
        <f ca="1">IF(OR(ISNA(A455),C455="Backstitch"),NA(),AVERAGEIF($C$4:$C455,"&gt;0")/100)</f>
        <v>#N/A</v>
      </c>
      <c r="Q455" s="41" t="e">
        <f t="shared" ca="1" si="133"/>
        <v>#N/A</v>
      </c>
      <c r="R455" s="43" t="e">
        <f t="shared" ca="1" si="134"/>
        <v>#N/A</v>
      </c>
      <c r="S455" s="44" t="e">
        <f t="shared" ca="1" si="135"/>
        <v>#N/A</v>
      </c>
      <c r="T455" s="5" t="e">
        <f t="shared" ca="1" si="136"/>
        <v>#N/A</v>
      </c>
      <c r="U455" s="5" t="e">
        <f t="shared" ca="1" si="137"/>
        <v>#N/A</v>
      </c>
    </row>
    <row r="456" spans="1:21">
      <c r="A456" s="6" t="e">
        <f t="shared" ca="1" si="127"/>
        <v>#N/A</v>
      </c>
      <c r="B456" s="39" t="e">
        <f t="shared" ca="1" si="126"/>
        <v>#N/A</v>
      </c>
      <c r="C456">
        <f t="array" aca="1" ref="C456" ca="1">IFERROR(INDEX(stitches, MATCH( 1, ($A456=dates)*(last_project=projects),0)),0)</f>
        <v>0</v>
      </c>
      <c r="D456" s="5" t="e">
        <f t="shared" ca="1" si="138"/>
        <v>#REF!</v>
      </c>
      <c r="E456" s="5" t="e">
        <f t="shared" ca="1" si="128"/>
        <v>#REF!</v>
      </c>
      <c r="F456" s="40" t="e">
        <f t="array" aca="1" ref="F456" ca="1">INDEX(hours,MATCH(1,($A456=dates)*(last_project=projects),0),0)</f>
        <v>#N/A</v>
      </c>
      <c r="G456" s="21" t="e">
        <f t="shared" ca="1" si="129"/>
        <v>#N/A</v>
      </c>
      <c r="H456" s="41" t="e">
        <f t="shared" ca="1" si="139"/>
        <v>#N/A</v>
      </c>
      <c r="I456" s="41" t="e">
        <f t="shared" ca="1" si="140"/>
        <v>#N/A</v>
      </c>
      <c r="J456" s="41" t="e">
        <f t="shared" ca="1" si="141"/>
        <v>#N/A</v>
      </c>
      <c r="K456" t="e">
        <f t="shared" ca="1" si="130"/>
        <v>#N/A</v>
      </c>
      <c r="L456" t="e">
        <f t="shared" ca="1" si="131"/>
        <v>#N/A</v>
      </c>
      <c r="M456" s="42" t="e">
        <f t="shared" ca="1" si="132"/>
        <v>#REF!</v>
      </c>
      <c r="N456" s="5" t="e">
        <f t="shared" ca="1" si="142"/>
        <v>#N/A</v>
      </c>
      <c r="O456" s="5" t="e">
        <f t="shared" ca="1" si="143"/>
        <v>#N/A</v>
      </c>
      <c r="P456" s="41" t="e">
        <f ca="1">IF(OR(ISNA(A456),C456="Backstitch"),NA(),AVERAGEIF($C$4:$C456,"&gt;0")/100)</f>
        <v>#N/A</v>
      </c>
      <c r="Q456" s="41" t="e">
        <f t="shared" ca="1" si="133"/>
        <v>#N/A</v>
      </c>
      <c r="R456" s="43" t="e">
        <f t="shared" ca="1" si="134"/>
        <v>#N/A</v>
      </c>
      <c r="S456" s="44" t="e">
        <f t="shared" ca="1" si="135"/>
        <v>#N/A</v>
      </c>
      <c r="T456" s="5" t="e">
        <f t="shared" ca="1" si="136"/>
        <v>#N/A</v>
      </c>
      <c r="U456" s="5" t="e">
        <f t="shared" ca="1" si="137"/>
        <v>#N/A</v>
      </c>
    </row>
    <row r="457" spans="1:21">
      <c r="A457" s="6" t="e">
        <f t="shared" ca="1" si="127"/>
        <v>#N/A</v>
      </c>
      <c r="B457" s="39" t="e">
        <f t="shared" ca="1" si="126"/>
        <v>#N/A</v>
      </c>
      <c r="C457">
        <f t="array" aca="1" ref="C457" ca="1">IFERROR(INDEX(stitches, MATCH( 1, ($A457=dates)*(last_project=projects),0)),0)</f>
        <v>0</v>
      </c>
      <c r="D457" s="5" t="e">
        <f t="shared" ca="1" si="138"/>
        <v>#REF!</v>
      </c>
      <c r="E457" s="5" t="e">
        <f t="shared" ca="1" si="128"/>
        <v>#REF!</v>
      </c>
      <c r="F457" s="40" t="e">
        <f t="array" aca="1" ref="F457" ca="1">INDEX(hours,MATCH(1,($A457=dates)*(last_project=projects),0),0)</f>
        <v>#N/A</v>
      </c>
      <c r="G457" s="21" t="e">
        <f t="shared" ca="1" si="129"/>
        <v>#N/A</v>
      </c>
      <c r="H457" s="41" t="e">
        <f t="shared" ca="1" si="139"/>
        <v>#N/A</v>
      </c>
      <c r="I457" s="41" t="e">
        <f t="shared" ca="1" si="140"/>
        <v>#N/A</v>
      </c>
      <c r="J457" s="41" t="e">
        <f t="shared" ca="1" si="141"/>
        <v>#N/A</v>
      </c>
      <c r="K457" t="e">
        <f t="shared" ca="1" si="130"/>
        <v>#N/A</v>
      </c>
      <c r="L457" t="e">
        <f t="shared" ca="1" si="131"/>
        <v>#N/A</v>
      </c>
      <c r="M457" s="42" t="e">
        <f t="shared" ca="1" si="132"/>
        <v>#REF!</v>
      </c>
      <c r="N457" s="5" t="e">
        <f t="shared" ca="1" si="142"/>
        <v>#N/A</v>
      </c>
      <c r="O457" s="5" t="e">
        <f t="shared" ca="1" si="143"/>
        <v>#N/A</v>
      </c>
      <c r="P457" s="41" t="e">
        <f ca="1">IF(OR(ISNA(A457),C457="Backstitch"),NA(),AVERAGEIF($C$4:$C457,"&gt;0")/100)</f>
        <v>#N/A</v>
      </c>
      <c r="Q457" s="41" t="e">
        <f t="shared" ca="1" si="133"/>
        <v>#N/A</v>
      </c>
      <c r="R457" s="43" t="e">
        <f t="shared" ca="1" si="134"/>
        <v>#N/A</v>
      </c>
      <c r="S457" s="44" t="e">
        <f t="shared" ca="1" si="135"/>
        <v>#N/A</v>
      </c>
      <c r="T457" s="5" t="e">
        <f t="shared" ca="1" si="136"/>
        <v>#N/A</v>
      </c>
      <c r="U457" s="5" t="e">
        <f t="shared" ca="1" si="137"/>
        <v>#N/A</v>
      </c>
    </row>
    <row r="458" spans="1:21">
      <c r="A458" s="6" t="e">
        <f t="shared" ca="1" si="127"/>
        <v>#N/A</v>
      </c>
      <c r="B458" s="39" t="e">
        <f t="shared" ca="1" si="126"/>
        <v>#N/A</v>
      </c>
      <c r="C458">
        <f t="array" aca="1" ref="C458" ca="1">IFERROR(INDEX(stitches, MATCH( 1, ($A458=dates)*(last_project=projects),0)),0)</f>
        <v>0</v>
      </c>
      <c r="D458" s="5" t="e">
        <f t="shared" ca="1" si="138"/>
        <v>#REF!</v>
      </c>
      <c r="E458" s="5" t="e">
        <f t="shared" ca="1" si="128"/>
        <v>#REF!</v>
      </c>
      <c r="F458" s="40" t="e">
        <f t="array" aca="1" ref="F458" ca="1">INDEX(hours,MATCH(1,($A458=dates)*(last_project=projects),0),0)</f>
        <v>#N/A</v>
      </c>
      <c r="G458" s="21" t="e">
        <f t="shared" ca="1" si="129"/>
        <v>#N/A</v>
      </c>
      <c r="H458" s="41" t="e">
        <f t="shared" ca="1" si="139"/>
        <v>#N/A</v>
      </c>
      <c r="I458" s="41" t="e">
        <f t="shared" ca="1" si="140"/>
        <v>#N/A</v>
      </c>
      <c r="J458" s="41" t="e">
        <f t="shared" ca="1" si="141"/>
        <v>#N/A</v>
      </c>
      <c r="K458" t="e">
        <f t="shared" ca="1" si="130"/>
        <v>#N/A</v>
      </c>
      <c r="L458" t="e">
        <f t="shared" ca="1" si="131"/>
        <v>#N/A</v>
      </c>
      <c r="M458" s="42" t="e">
        <f t="shared" ca="1" si="132"/>
        <v>#REF!</v>
      </c>
      <c r="N458" s="5" t="e">
        <f t="shared" ca="1" si="142"/>
        <v>#N/A</v>
      </c>
      <c r="O458" s="5" t="e">
        <f t="shared" ca="1" si="143"/>
        <v>#N/A</v>
      </c>
      <c r="P458" s="41" t="e">
        <f ca="1">IF(OR(ISNA(A458),C458="Backstitch"),NA(),AVERAGEIF($C$4:$C458,"&gt;0")/100)</f>
        <v>#N/A</v>
      </c>
      <c r="Q458" s="41" t="e">
        <f t="shared" ca="1" si="133"/>
        <v>#N/A</v>
      </c>
      <c r="R458" s="43" t="e">
        <f t="shared" ca="1" si="134"/>
        <v>#N/A</v>
      </c>
      <c r="S458" s="44" t="e">
        <f t="shared" ca="1" si="135"/>
        <v>#N/A</v>
      </c>
      <c r="T458" s="5" t="e">
        <f t="shared" ca="1" si="136"/>
        <v>#N/A</v>
      </c>
      <c r="U458" s="5" t="e">
        <f t="shared" ca="1" si="137"/>
        <v>#N/A</v>
      </c>
    </row>
    <row r="459" spans="1:21">
      <c r="A459" s="6" t="e">
        <f t="shared" ca="1" si="127"/>
        <v>#N/A</v>
      </c>
      <c r="B459" s="39" t="e">
        <f t="shared" ca="1" si="126"/>
        <v>#N/A</v>
      </c>
      <c r="C459">
        <f t="array" aca="1" ref="C459" ca="1">IFERROR(INDEX(stitches, MATCH( 1, ($A459=dates)*(last_project=projects),0)),0)</f>
        <v>0</v>
      </c>
      <c r="D459" s="5" t="e">
        <f t="shared" ca="1" si="138"/>
        <v>#REF!</v>
      </c>
      <c r="E459" s="5" t="e">
        <f t="shared" ca="1" si="128"/>
        <v>#REF!</v>
      </c>
      <c r="F459" s="40" t="e">
        <f t="array" aca="1" ref="F459" ca="1">INDEX(hours,MATCH(1,($A459=dates)*(last_project=projects),0),0)</f>
        <v>#N/A</v>
      </c>
      <c r="G459" s="21" t="e">
        <f t="shared" ca="1" si="129"/>
        <v>#N/A</v>
      </c>
      <c r="H459" s="41" t="e">
        <f t="shared" ca="1" si="139"/>
        <v>#N/A</v>
      </c>
      <c r="I459" s="41" t="e">
        <f t="shared" ca="1" si="140"/>
        <v>#N/A</v>
      </c>
      <c r="J459" s="41" t="e">
        <f t="shared" ca="1" si="141"/>
        <v>#N/A</v>
      </c>
      <c r="K459" t="e">
        <f t="shared" ca="1" si="130"/>
        <v>#N/A</v>
      </c>
      <c r="L459" t="e">
        <f t="shared" ca="1" si="131"/>
        <v>#N/A</v>
      </c>
      <c r="M459" s="42" t="e">
        <f t="shared" ca="1" si="132"/>
        <v>#REF!</v>
      </c>
      <c r="N459" s="5" t="e">
        <f t="shared" ca="1" si="142"/>
        <v>#N/A</v>
      </c>
      <c r="O459" s="5" t="e">
        <f t="shared" ca="1" si="143"/>
        <v>#N/A</v>
      </c>
      <c r="P459" s="41" t="e">
        <f ca="1">IF(OR(ISNA(A459),C459="Backstitch"),NA(),AVERAGEIF($C$4:$C459,"&gt;0")/100)</f>
        <v>#N/A</v>
      </c>
      <c r="Q459" s="41" t="e">
        <f t="shared" ca="1" si="133"/>
        <v>#N/A</v>
      </c>
      <c r="R459" s="43" t="e">
        <f t="shared" ca="1" si="134"/>
        <v>#N/A</v>
      </c>
      <c r="S459" s="44" t="e">
        <f t="shared" ca="1" si="135"/>
        <v>#N/A</v>
      </c>
      <c r="T459" s="5" t="e">
        <f t="shared" ca="1" si="136"/>
        <v>#N/A</v>
      </c>
      <c r="U459" s="5" t="e">
        <f t="shared" ca="1" si="137"/>
        <v>#N/A</v>
      </c>
    </row>
    <row r="460" spans="1:21">
      <c r="A460" s="6" t="e">
        <f t="shared" ca="1" si="127"/>
        <v>#N/A</v>
      </c>
      <c r="B460" s="39" t="e">
        <f t="shared" ca="1" si="126"/>
        <v>#N/A</v>
      </c>
      <c r="C460">
        <f t="array" aca="1" ref="C460" ca="1">IFERROR(INDEX(stitches, MATCH( 1, ($A460=dates)*(last_project=projects),0)),0)</f>
        <v>0</v>
      </c>
      <c r="D460" s="5" t="e">
        <f t="shared" ca="1" si="138"/>
        <v>#REF!</v>
      </c>
      <c r="E460" s="5" t="e">
        <f t="shared" ca="1" si="128"/>
        <v>#REF!</v>
      </c>
      <c r="F460" s="40" t="e">
        <f t="array" aca="1" ref="F460" ca="1">INDEX(hours,MATCH(1,($A460=dates)*(last_project=projects),0),0)</f>
        <v>#N/A</v>
      </c>
      <c r="G460" s="21" t="e">
        <f t="shared" ca="1" si="129"/>
        <v>#N/A</v>
      </c>
      <c r="H460" s="41" t="e">
        <f t="shared" ca="1" si="139"/>
        <v>#N/A</v>
      </c>
      <c r="I460" s="41" t="e">
        <f t="shared" ca="1" si="140"/>
        <v>#N/A</v>
      </c>
      <c r="J460" s="41" t="e">
        <f t="shared" ca="1" si="141"/>
        <v>#N/A</v>
      </c>
      <c r="K460" t="e">
        <f t="shared" ca="1" si="130"/>
        <v>#N/A</v>
      </c>
      <c r="L460" t="e">
        <f t="shared" ca="1" si="131"/>
        <v>#N/A</v>
      </c>
      <c r="M460" s="42" t="e">
        <f t="shared" ca="1" si="132"/>
        <v>#REF!</v>
      </c>
      <c r="N460" s="5" t="e">
        <f t="shared" ca="1" si="142"/>
        <v>#N/A</v>
      </c>
      <c r="O460" s="5" t="e">
        <f t="shared" ca="1" si="143"/>
        <v>#N/A</v>
      </c>
      <c r="P460" s="41" t="e">
        <f ca="1">IF(OR(ISNA(A460),C460="Backstitch"),NA(),AVERAGEIF($C$4:$C460,"&gt;0")/100)</f>
        <v>#N/A</v>
      </c>
      <c r="Q460" s="41" t="e">
        <f t="shared" ca="1" si="133"/>
        <v>#N/A</v>
      </c>
      <c r="R460" s="43" t="e">
        <f t="shared" ca="1" si="134"/>
        <v>#N/A</v>
      </c>
      <c r="S460" s="44" t="e">
        <f t="shared" ca="1" si="135"/>
        <v>#N/A</v>
      </c>
      <c r="T460" s="5" t="e">
        <f t="shared" ca="1" si="136"/>
        <v>#N/A</v>
      </c>
      <c r="U460" s="5" t="e">
        <f t="shared" ca="1" si="137"/>
        <v>#N/A</v>
      </c>
    </row>
    <row r="461" spans="1:21">
      <c r="A461" s="6" t="e">
        <f t="shared" ca="1" si="127"/>
        <v>#N/A</v>
      </c>
      <c r="B461" s="39" t="e">
        <f t="shared" ca="1" si="126"/>
        <v>#N/A</v>
      </c>
      <c r="C461">
        <f t="array" aca="1" ref="C461" ca="1">IFERROR(INDEX(stitches, MATCH( 1, ($A461=dates)*(last_project=projects),0)),0)</f>
        <v>0</v>
      </c>
      <c r="D461" s="5" t="e">
        <f t="shared" ca="1" si="138"/>
        <v>#REF!</v>
      </c>
      <c r="E461" s="5" t="e">
        <f t="shared" ca="1" si="128"/>
        <v>#REF!</v>
      </c>
      <c r="F461" s="40" t="e">
        <f t="array" aca="1" ref="F461" ca="1">INDEX(hours,MATCH(1,($A461=dates)*(last_project=projects),0),0)</f>
        <v>#N/A</v>
      </c>
      <c r="G461" s="21" t="e">
        <f t="shared" ca="1" si="129"/>
        <v>#N/A</v>
      </c>
      <c r="H461" s="41" t="e">
        <f t="shared" ca="1" si="139"/>
        <v>#N/A</v>
      </c>
      <c r="I461" s="41" t="e">
        <f t="shared" ca="1" si="140"/>
        <v>#N/A</v>
      </c>
      <c r="J461" s="41" t="e">
        <f t="shared" ca="1" si="141"/>
        <v>#N/A</v>
      </c>
      <c r="K461" t="e">
        <f t="shared" ca="1" si="130"/>
        <v>#N/A</v>
      </c>
      <c r="L461" t="e">
        <f t="shared" ca="1" si="131"/>
        <v>#N/A</v>
      </c>
      <c r="M461" s="42" t="e">
        <f t="shared" ca="1" si="132"/>
        <v>#REF!</v>
      </c>
      <c r="N461" s="5" t="e">
        <f t="shared" ca="1" si="142"/>
        <v>#N/A</v>
      </c>
      <c r="O461" s="5" t="e">
        <f t="shared" ca="1" si="143"/>
        <v>#N/A</v>
      </c>
      <c r="P461" s="41" t="e">
        <f ca="1">IF(OR(ISNA(A461),C461="Backstitch"),NA(),AVERAGEIF($C$4:$C461,"&gt;0")/100)</f>
        <v>#N/A</v>
      </c>
      <c r="Q461" s="41" t="e">
        <f t="shared" ca="1" si="133"/>
        <v>#N/A</v>
      </c>
      <c r="R461" s="43" t="e">
        <f t="shared" ca="1" si="134"/>
        <v>#N/A</v>
      </c>
      <c r="S461" s="44" t="e">
        <f t="shared" ca="1" si="135"/>
        <v>#N/A</v>
      </c>
      <c r="T461" s="5" t="e">
        <f t="shared" ca="1" si="136"/>
        <v>#N/A</v>
      </c>
      <c r="U461" s="5" t="e">
        <f t="shared" ca="1" si="137"/>
        <v>#N/A</v>
      </c>
    </row>
    <row r="462" spans="1:21">
      <c r="A462" s="6" t="e">
        <f t="shared" ca="1" si="127"/>
        <v>#N/A</v>
      </c>
      <c r="B462" s="39" t="e">
        <f t="shared" ca="1" si="126"/>
        <v>#N/A</v>
      </c>
      <c r="C462">
        <f t="array" aca="1" ref="C462" ca="1">IFERROR(INDEX(stitches, MATCH( 1, ($A462=dates)*(last_project=projects),0)),0)</f>
        <v>0</v>
      </c>
      <c r="D462" s="5" t="e">
        <f t="shared" ca="1" si="138"/>
        <v>#REF!</v>
      </c>
      <c r="E462" s="5" t="e">
        <f t="shared" ca="1" si="128"/>
        <v>#REF!</v>
      </c>
      <c r="F462" s="40" t="e">
        <f t="array" aca="1" ref="F462" ca="1">INDEX(hours,MATCH(1,($A462=dates)*(last_project=projects),0),0)</f>
        <v>#N/A</v>
      </c>
      <c r="G462" s="21" t="e">
        <f t="shared" ca="1" si="129"/>
        <v>#N/A</v>
      </c>
      <c r="H462" s="41" t="e">
        <f t="shared" ca="1" si="139"/>
        <v>#N/A</v>
      </c>
      <c r="I462" s="41" t="e">
        <f t="shared" ca="1" si="140"/>
        <v>#N/A</v>
      </c>
      <c r="J462" s="41" t="e">
        <f t="shared" ca="1" si="141"/>
        <v>#N/A</v>
      </c>
      <c r="K462" t="e">
        <f t="shared" ca="1" si="130"/>
        <v>#N/A</v>
      </c>
      <c r="L462" t="e">
        <f t="shared" ca="1" si="131"/>
        <v>#N/A</v>
      </c>
      <c r="M462" s="42" t="e">
        <f t="shared" ca="1" si="132"/>
        <v>#REF!</v>
      </c>
      <c r="N462" s="5" t="e">
        <f t="shared" ca="1" si="142"/>
        <v>#N/A</v>
      </c>
      <c r="O462" s="5" t="e">
        <f t="shared" ca="1" si="143"/>
        <v>#N/A</v>
      </c>
      <c r="P462" s="41" t="e">
        <f ca="1">IF(OR(ISNA(A462),C462="Backstitch"),NA(),AVERAGEIF($C$4:$C462,"&gt;0")/100)</f>
        <v>#N/A</v>
      </c>
      <c r="Q462" s="41" t="e">
        <f t="shared" ca="1" si="133"/>
        <v>#N/A</v>
      </c>
      <c r="R462" s="43" t="e">
        <f t="shared" ca="1" si="134"/>
        <v>#N/A</v>
      </c>
      <c r="S462" s="44" t="e">
        <f t="shared" ca="1" si="135"/>
        <v>#N/A</v>
      </c>
      <c r="T462" s="5" t="e">
        <f t="shared" ca="1" si="136"/>
        <v>#N/A</v>
      </c>
      <c r="U462" s="5" t="e">
        <f t="shared" ca="1" si="137"/>
        <v>#N/A</v>
      </c>
    </row>
    <row r="463" spans="1:21">
      <c r="A463" s="6" t="e">
        <f t="shared" ca="1" si="127"/>
        <v>#N/A</v>
      </c>
      <c r="B463" s="39" t="e">
        <f t="shared" ca="1" si="126"/>
        <v>#N/A</v>
      </c>
      <c r="C463">
        <f t="array" aca="1" ref="C463" ca="1">IFERROR(INDEX(stitches, MATCH( 1, ($A463=dates)*(last_project=projects),0)),0)</f>
        <v>0</v>
      </c>
      <c r="D463" s="5" t="e">
        <f t="shared" ca="1" si="138"/>
        <v>#REF!</v>
      </c>
      <c r="E463" s="5" t="e">
        <f t="shared" ca="1" si="128"/>
        <v>#REF!</v>
      </c>
      <c r="F463" s="40" t="e">
        <f t="array" aca="1" ref="F463" ca="1">INDEX(hours,MATCH(1,($A463=dates)*(last_project=projects),0),0)</f>
        <v>#N/A</v>
      </c>
      <c r="G463" s="21" t="e">
        <f t="shared" ca="1" si="129"/>
        <v>#N/A</v>
      </c>
      <c r="H463" s="41" t="e">
        <f t="shared" ca="1" si="139"/>
        <v>#N/A</v>
      </c>
      <c r="I463" s="41" t="e">
        <f t="shared" ca="1" si="140"/>
        <v>#N/A</v>
      </c>
      <c r="J463" s="41" t="e">
        <f t="shared" ca="1" si="141"/>
        <v>#N/A</v>
      </c>
      <c r="K463" t="e">
        <f t="shared" ca="1" si="130"/>
        <v>#N/A</v>
      </c>
      <c r="L463" t="e">
        <f t="shared" ca="1" si="131"/>
        <v>#N/A</v>
      </c>
      <c r="M463" s="42" t="e">
        <f t="shared" ca="1" si="132"/>
        <v>#REF!</v>
      </c>
      <c r="N463" s="5" t="e">
        <f t="shared" ca="1" si="142"/>
        <v>#N/A</v>
      </c>
      <c r="O463" s="5" t="e">
        <f t="shared" ca="1" si="143"/>
        <v>#N/A</v>
      </c>
      <c r="P463" s="41" t="e">
        <f ca="1">IF(OR(ISNA(A463),C463="Backstitch"),NA(),AVERAGEIF($C$4:$C463,"&gt;0")/100)</f>
        <v>#N/A</v>
      </c>
      <c r="Q463" s="41" t="e">
        <f t="shared" ca="1" si="133"/>
        <v>#N/A</v>
      </c>
      <c r="R463" s="43" t="e">
        <f t="shared" ca="1" si="134"/>
        <v>#N/A</v>
      </c>
      <c r="S463" s="44" t="e">
        <f t="shared" ca="1" si="135"/>
        <v>#N/A</v>
      </c>
      <c r="T463" s="5" t="e">
        <f t="shared" ca="1" si="136"/>
        <v>#N/A</v>
      </c>
      <c r="U463" s="5" t="e">
        <f t="shared" ca="1" si="137"/>
        <v>#N/A</v>
      </c>
    </row>
    <row r="464" spans="1:21">
      <c r="A464" s="6" t="e">
        <f t="shared" ca="1" si="127"/>
        <v>#N/A</v>
      </c>
      <c r="B464" s="39" t="e">
        <f t="shared" ca="1" si="126"/>
        <v>#N/A</v>
      </c>
      <c r="C464">
        <f t="array" aca="1" ref="C464" ca="1">IFERROR(INDEX(stitches, MATCH( 1, ($A464=dates)*(last_project=projects),0)),0)</f>
        <v>0</v>
      </c>
      <c r="D464" s="5" t="e">
        <f t="shared" ca="1" si="138"/>
        <v>#REF!</v>
      </c>
      <c r="E464" s="5" t="e">
        <f t="shared" ca="1" si="128"/>
        <v>#REF!</v>
      </c>
      <c r="F464" s="40" t="e">
        <f t="array" aca="1" ref="F464" ca="1">INDEX(hours,MATCH(1,($A464=dates)*(last_project=projects),0),0)</f>
        <v>#N/A</v>
      </c>
      <c r="G464" s="21" t="e">
        <f t="shared" ca="1" si="129"/>
        <v>#N/A</v>
      </c>
      <c r="H464" s="41" t="e">
        <f t="shared" ca="1" si="139"/>
        <v>#N/A</v>
      </c>
      <c r="I464" s="41" t="e">
        <f t="shared" ca="1" si="140"/>
        <v>#N/A</v>
      </c>
      <c r="J464" s="41" t="e">
        <f t="shared" ca="1" si="141"/>
        <v>#N/A</v>
      </c>
      <c r="K464" t="e">
        <f t="shared" ca="1" si="130"/>
        <v>#N/A</v>
      </c>
      <c r="L464" t="e">
        <f t="shared" ca="1" si="131"/>
        <v>#N/A</v>
      </c>
      <c r="M464" s="42" t="e">
        <f t="shared" ca="1" si="132"/>
        <v>#REF!</v>
      </c>
      <c r="N464" s="5" t="e">
        <f t="shared" ca="1" si="142"/>
        <v>#N/A</v>
      </c>
      <c r="O464" s="5" t="e">
        <f t="shared" ca="1" si="143"/>
        <v>#N/A</v>
      </c>
      <c r="P464" s="41" t="e">
        <f ca="1">IF(OR(ISNA(A464),C464="Backstitch"),NA(),AVERAGEIF($C$4:$C464,"&gt;0")/100)</f>
        <v>#N/A</v>
      </c>
      <c r="Q464" s="41" t="e">
        <f t="shared" ca="1" si="133"/>
        <v>#N/A</v>
      </c>
      <c r="R464" s="43" t="e">
        <f t="shared" ca="1" si="134"/>
        <v>#N/A</v>
      </c>
      <c r="S464" s="44" t="e">
        <f t="shared" ca="1" si="135"/>
        <v>#N/A</v>
      </c>
      <c r="T464" s="5" t="e">
        <f t="shared" ca="1" si="136"/>
        <v>#N/A</v>
      </c>
      <c r="U464" s="5" t="e">
        <f t="shared" ca="1" si="137"/>
        <v>#N/A</v>
      </c>
    </row>
    <row r="465" spans="1:21">
      <c r="A465" s="6" t="e">
        <f t="shared" ca="1" si="127"/>
        <v>#N/A</v>
      </c>
      <c r="B465" s="39" t="e">
        <f t="shared" ca="1" si="126"/>
        <v>#N/A</v>
      </c>
      <c r="C465">
        <f t="array" aca="1" ref="C465" ca="1">IFERROR(INDEX(stitches, MATCH( 1, ($A465=dates)*(last_project=projects),0)),0)</f>
        <v>0</v>
      </c>
      <c r="D465" s="5" t="e">
        <f t="shared" ca="1" si="138"/>
        <v>#REF!</v>
      </c>
      <c r="E465" s="5" t="e">
        <f t="shared" ca="1" si="128"/>
        <v>#REF!</v>
      </c>
      <c r="F465" s="40" t="e">
        <f t="array" aca="1" ref="F465" ca="1">INDEX(hours,MATCH(1,($A465=dates)*(last_project=projects),0),0)</f>
        <v>#N/A</v>
      </c>
      <c r="G465" s="21" t="e">
        <f t="shared" ca="1" si="129"/>
        <v>#N/A</v>
      </c>
      <c r="H465" s="41" t="e">
        <f t="shared" ca="1" si="139"/>
        <v>#N/A</v>
      </c>
      <c r="I465" s="41" t="e">
        <f t="shared" ca="1" si="140"/>
        <v>#N/A</v>
      </c>
      <c r="J465" s="41" t="e">
        <f t="shared" ca="1" si="141"/>
        <v>#N/A</v>
      </c>
      <c r="K465" t="e">
        <f t="shared" ca="1" si="130"/>
        <v>#N/A</v>
      </c>
      <c r="L465" t="e">
        <f t="shared" ca="1" si="131"/>
        <v>#N/A</v>
      </c>
      <c r="M465" s="42" t="e">
        <f t="shared" ca="1" si="132"/>
        <v>#REF!</v>
      </c>
      <c r="N465" s="5" t="e">
        <f t="shared" ca="1" si="142"/>
        <v>#N/A</v>
      </c>
      <c r="O465" s="5" t="e">
        <f t="shared" ca="1" si="143"/>
        <v>#N/A</v>
      </c>
      <c r="P465" s="41" t="e">
        <f ca="1">IF(OR(ISNA(A465),C465="Backstitch"),NA(),AVERAGEIF($C$4:$C465,"&gt;0")/100)</f>
        <v>#N/A</v>
      </c>
      <c r="Q465" s="41" t="e">
        <f t="shared" ca="1" si="133"/>
        <v>#N/A</v>
      </c>
      <c r="R465" s="43" t="e">
        <f t="shared" ca="1" si="134"/>
        <v>#N/A</v>
      </c>
      <c r="S465" s="44" t="e">
        <f t="shared" ca="1" si="135"/>
        <v>#N/A</v>
      </c>
      <c r="T465" s="5" t="e">
        <f t="shared" ca="1" si="136"/>
        <v>#N/A</v>
      </c>
      <c r="U465" s="5" t="e">
        <f t="shared" ca="1" si="137"/>
        <v>#N/A</v>
      </c>
    </row>
    <row r="466" spans="1:21">
      <c r="A466" s="6" t="e">
        <f t="shared" ca="1" si="127"/>
        <v>#N/A</v>
      </c>
      <c r="B466" s="39" t="e">
        <f t="shared" ca="1" si="126"/>
        <v>#N/A</v>
      </c>
      <c r="C466">
        <f t="array" aca="1" ref="C466" ca="1">IFERROR(INDEX(stitches, MATCH( 1, ($A466=dates)*(last_project=projects),0)),0)</f>
        <v>0</v>
      </c>
      <c r="D466" s="5" t="e">
        <f t="shared" ca="1" si="138"/>
        <v>#REF!</v>
      </c>
      <c r="E466" s="5" t="e">
        <f t="shared" ca="1" si="128"/>
        <v>#REF!</v>
      </c>
      <c r="F466" s="40" t="e">
        <f t="array" aca="1" ref="F466" ca="1">INDEX(hours,MATCH(1,($A466=dates)*(last_project=projects),0),0)</f>
        <v>#N/A</v>
      </c>
      <c r="G466" s="21" t="e">
        <f t="shared" ca="1" si="129"/>
        <v>#N/A</v>
      </c>
      <c r="H466" s="41" t="e">
        <f t="shared" ca="1" si="139"/>
        <v>#N/A</v>
      </c>
      <c r="I466" s="41" t="e">
        <f t="shared" ca="1" si="140"/>
        <v>#N/A</v>
      </c>
      <c r="J466" s="41" t="e">
        <f t="shared" ca="1" si="141"/>
        <v>#N/A</v>
      </c>
      <c r="K466" t="e">
        <f t="shared" ca="1" si="130"/>
        <v>#N/A</v>
      </c>
      <c r="L466" t="e">
        <f t="shared" ca="1" si="131"/>
        <v>#N/A</v>
      </c>
      <c r="M466" s="42" t="e">
        <f t="shared" ca="1" si="132"/>
        <v>#REF!</v>
      </c>
      <c r="N466" s="5" t="e">
        <f t="shared" ca="1" si="142"/>
        <v>#N/A</v>
      </c>
      <c r="O466" s="5" t="e">
        <f t="shared" ca="1" si="143"/>
        <v>#N/A</v>
      </c>
      <c r="P466" s="41" t="e">
        <f ca="1">IF(OR(ISNA(A466),C466="Backstitch"),NA(),AVERAGEIF($C$4:$C466,"&gt;0")/100)</f>
        <v>#N/A</v>
      </c>
      <c r="Q466" s="41" t="e">
        <f t="shared" ca="1" si="133"/>
        <v>#N/A</v>
      </c>
      <c r="R466" s="43" t="e">
        <f t="shared" ca="1" si="134"/>
        <v>#N/A</v>
      </c>
      <c r="S466" s="44" t="e">
        <f t="shared" ca="1" si="135"/>
        <v>#N/A</v>
      </c>
      <c r="T466" s="5" t="e">
        <f t="shared" ca="1" si="136"/>
        <v>#N/A</v>
      </c>
      <c r="U466" s="5" t="e">
        <f t="shared" ca="1" si="137"/>
        <v>#N/A</v>
      </c>
    </row>
    <row r="467" spans="1:21">
      <c r="A467" s="6" t="e">
        <f t="shared" ca="1" si="127"/>
        <v>#N/A</v>
      </c>
      <c r="B467" s="39" t="e">
        <f t="shared" ca="1" si="126"/>
        <v>#N/A</v>
      </c>
      <c r="C467">
        <f t="array" aca="1" ref="C467" ca="1">IFERROR(INDEX(stitches, MATCH( 1, ($A467=dates)*(last_project=projects),0)),0)</f>
        <v>0</v>
      </c>
      <c r="D467" s="5" t="e">
        <f t="shared" ca="1" si="138"/>
        <v>#REF!</v>
      </c>
      <c r="E467" s="5" t="e">
        <f t="shared" ca="1" si="128"/>
        <v>#REF!</v>
      </c>
      <c r="F467" s="40" t="e">
        <f t="array" aca="1" ref="F467" ca="1">INDEX(hours,MATCH(1,($A467=dates)*(last_project=projects),0),0)</f>
        <v>#N/A</v>
      </c>
      <c r="G467" s="21" t="e">
        <f t="shared" ca="1" si="129"/>
        <v>#N/A</v>
      </c>
      <c r="H467" s="41" t="e">
        <f t="shared" ca="1" si="139"/>
        <v>#N/A</v>
      </c>
      <c r="I467" s="41" t="e">
        <f t="shared" ca="1" si="140"/>
        <v>#N/A</v>
      </c>
      <c r="J467" s="41" t="e">
        <f t="shared" ca="1" si="141"/>
        <v>#N/A</v>
      </c>
      <c r="K467" t="e">
        <f t="shared" ca="1" si="130"/>
        <v>#N/A</v>
      </c>
      <c r="L467" t="e">
        <f t="shared" ca="1" si="131"/>
        <v>#N/A</v>
      </c>
      <c r="M467" s="42" t="e">
        <f t="shared" ca="1" si="132"/>
        <v>#REF!</v>
      </c>
      <c r="N467" s="5" t="e">
        <f t="shared" ca="1" si="142"/>
        <v>#N/A</v>
      </c>
      <c r="O467" s="5" t="e">
        <f t="shared" ca="1" si="143"/>
        <v>#N/A</v>
      </c>
      <c r="P467" s="41" t="e">
        <f ca="1">IF(OR(ISNA(A467),C467="Backstitch"),NA(),AVERAGEIF($C$4:$C467,"&gt;0")/100)</f>
        <v>#N/A</v>
      </c>
      <c r="Q467" s="41" t="e">
        <f t="shared" ca="1" si="133"/>
        <v>#N/A</v>
      </c>
      <c r="R467" s="43" t="e">
        <f t="shared" ca="1" si="134"/>
        <v>#N/A</v>
      </c>
      <c r="S467" s="44" t="e">
        <f t="shared" ca="1" si="135"/>
        <v>#N/A</v>
      </c>
      <c r="T467" s="5" t="e">
        <f t="shared" ca="1" si="136"/>
        <v>#N/A</v>
      </c>
      <c r="U467" s="5" t="e">
        <f t="shared" ca="1" si="137"/>
        <v>#N/A</v>
      </c>
    </row>
    <row r="468" spans="1:21">
      <c r="A468" s="6" t="e">
        <f t="shared" ca="1" si="127"/>
        <v>#N/A</v>
      </c>
      <c r="B468" s="39" t="e">
        <f t="shared" ca="1" si="126"/>
        <v>#N/A</v>
      </c>
      <c r="C468">
        <f t="array" aca="1" ref="C468" ca="1">IFERROR(INDEX(stitches, MATCH( 1, ($A468=dates)*(last_project=projects),0)),0)</f>
        <v>0</v>
      </c>
      <c r="D468" s="5" t="e">
        <f t="shared" ca="1" si="138"/>
        <v>#REF!</v>
      </c>
      <c r="E468" s="5" t="e">
        <f t="shared" ca="1" si="128"/>
        <v>#REF!</v>
      </c>
      <c r="F468" s="40" t="e">
        <f t="array" aca="1" ref="F468" ca="1">INDEX(hours,MATCH(1,($A468=dates)*(last_project=projects),0),0)</f>
        <v>#N/A</v>
      </c>
      <c r="G468" s="21" t="e">
        <f t="shared" ca="1" si="129"/>
        <v>#N/A</v>
      </c>
      <c r="H468" s="41" t="e">
        <f t="shared" ca="1" si="139"/>
        <v>#N/A</v>
      </c>
      <c r="I468" s="41" t="e">
        <f t="shared" ca="1" si="140"/>
        <v>#N/A</v>
      </c>
      <c r="J468" s="41" t="e">
        <f t="shared" ca="1" si="141"/>
        <v>#N/A</v>
      </c>
      <c r="K468" t="e">
        <f t="shared" ca="1" si="130"/>
        <v>#N/A</v>
      </c>
      <c r="L468" t="e">
        <f t="shared" ca="1" si="131"/>
        <v>#N/A</v>
      </c>
      <c r="M468" s="42" t="e">
        <f t="shared" ca="1" si="132"/>
        <v>#REF!</v>
      </c>
      <c r="N468" s="5" t="e">
        <f t="shared" ca="1" si="142"/>
        <v>#N/A</v>
      </c>
      <c r="O468" s="5" t="e">
        <f t="shared" ca="1" si="143"/>
        <v>#N/A</v>
      </c>
      <c r="P468" s="41" t="e">
        <f ca="1">IF(OR(ISNA(A468),C468="Backstitch"),NA(),AVERAGEIF($C$4:$C468,"&gt;0")/100)</f>
        <v>#N/A</v>
      </c>
      <c r="Q468" s="41" t="e">
        <f t="shared" ca="1" si="133"/>
        <v>#N/A</v>
      </c>
      <c r="R468" s="43" t="e">
        <f t="shared" ca="1" si="134"/>
        <v>#N/A</v>
      </c>
      <c r="S468" s="44" t="e">
        <f t="shared" ca="1" si="135"/>
        <v>#N/A</v>
      </c>
      <c r="T468" s="5" t="e">
        <f t="shared" ca="1" si="136"/>
        <v>#N/A</v>
      </c>
      <c r="U468" s="5" t="e">
        <f t="shared" ca="1" si="137"/>
        <v>#N/A</v>
      </c>
    </row>
    <row r="469" spans="1:21">
      <c r="A469" s="6" t="e">
        <f t="shared" ca="1" si="127"/>
        <v>#N/A</v>
      </c>
      <c r="B469" s="39" t="e">
        <f t="shared" ca="1" si="126"/>
        <v>#N/A</v>
      </c>
      <c r="C469">
        <f t="array" aca="1" ref="C469" ca="1">IFERROR(INDEX(stitches, MATCH( 1, ($A469=dates)*(last_project=projects),0)),0)</f>
        <v>0</v>
      </c>
      <c r="D469" s="5" t="e">
        <f t="shared" ca="1" si="138"/>
        <v>#REF!</v>
      </c>
      <c r="E469" s="5" t="e">
        <f t="shared" ca="1" si="128"/>
        <v>#REF!</v>
      </c>
      <c r="F469" s="40" t="e">
        <f t="array" aca="1" ref="F469" ca="1">INDEX(hours,MATCH(1,($A469=dates)*(last_project=projects),0),0)</f>
        <v>#N/A</v>
      </c>
      <c r="G469" s="21" t="e">
        <f t="shared" ca="1" si="129"/>
        <v>#N/A</v>
      </c>
      <c r="H469" s="41" t="e">
        <f t="shared" ca="1" si="139"/>
        <v>#N/A</v>
      </c>
      <c r="I469" s="41" t="e">
        <f t="shared" ca="1" si="140"/>
        <v>#N/A</v>
      </c>
      <c r="J469" s="41" t="e">
        <f t="shared" ca="1" si="141"/>
        <v>#N/A</v>
      </c>
      <c r="K469" t="e">
        <f t="shared" ca="1" si="130"/>
        <v>#N/A</v>
      </c>
      <c r="L469" t="e">
        <f t="shared" ca="1" si="131"/>
        <v>#N/A</v>
      </c>
      <c r="M469" s="42" t="e">
        <f t="shared" ca="1" si="132"/>
        <v>#REF!</v>
      </c>
      <c r="N469" s="5" t="e">
        <f t="shared" ca="1" si="142"/>
        <v>#N/A</v>
      </c>
      <c r="O469" s="5" t="e">
        <f t="shared" ca="1" si="143"/>
        <v>#N/A</v>
      </c>
      <c r="P469" s="41" t="e">
        <f ca="1">IF(OR(ISNA(A469),C469="Backstitch"),NA(),AVERAGEIF($C$4:$C469,"&gt;0")/100)</f>
        <v>#N/A</v>
      </c>
      <c r="Q469" s="41" t="e">
        <f t="shared" ca="1" si="133"/>
        <v>#N/A</v>
      </c>
      <c r="R469" s="43" t="e">
        <f t="shared" ca="1" si="134"/>
        <v>#N/A</v>
      </c>
      <c r="S469" s="44" t="e">
        <f t="shared" ca="1" si="135"/>
        <v>#N/A</v>
      </c>
      <c r="T469" s="5" t="e">
        <f t="shared" ca="1" si="136"/>
        <v>#N/A</v>
      </c>
      <c r="U469" s="5" t="e">
        <f t="shared" ca="1" si="137"/>
        <v>#N/A</v>
      </c>
    </row>
    <row r="470" spans="1:21">
      <c r="A470" s="6" t="e">
        <f t="shared" ca="1" si="127"/>
        <v>#N/A</v>
      </c>
      <c r="B470" s="39" t="e">
        <f t="shared" ca="1" si="126"/>
        <v>#N/A</v>
      </c>
      <c r="C470">
        <f t="array" aca="1" ref="C470" ca="1">IFERROR(INDEX(stitches, MATCH( 1, ($A470=dates)*(last_project=projects),0)),0)</f>
        <v>0</v>
      </c>
      <c r="D470" s="5" t="e">
        <f t="shared" ca="1" si="138"/>
        <v>#REF!</v>
      </c>
      <c r="E470" s="5" t="e">
        <f t="shared" ca="1" si="128"/>
        <v>#REF!</v>
      </c>
      <c r="F470" s="40" t="e">
        <f t="array" aca="1" ref="F470" ca="1">INDEX(hours,MATCH(1,($A470=dates)*(last_project=projects),0),0)</f>
        <v>#N/A</v>
      </c>
      <c r="G470" s="21" t="e">
        <f t="shared" ca="1" si="129"/>
        <v>#N/A</v>
      </c>
      <c r="H470" s="41" t="e">
        <f t="shared" ca="1" si="139"/>
        <v>#N/A</v>
      </c>
      <c r="I470" s="41" t="e">
        <f t="shared" ca="1" si="140"/>
        <v>#N/A</v>
      </c>
      <c r="J470" s="41" t="e">
        <f t="shared" ca="1" si="141"/>
        <v>#N/A</v>
      </c>
      <c r="K470" t="e">
        <f t="shared" ca="1" si="130"/>
        <v>#N/A</v>
      </c>
      <c r="L470" t="e">
        <f t="shared" ca="1" si="131"/>
        <v>#N/A</v>
      </c>
      <c r="M470" s="42" t="e">
        <f t="shared" ca="1" si="132"/>
        <v>#REF!</v>
      </c>
      <c r="N470" s="5" t="e">
        <f t="shared" ca="1" si="142"/>
        <v>#N/A</v>
      </c>
      <c r="O470" s="5" t="e">
        <f t="shared" ca="1" si="143"/>
        <v>#N/A</v>
      </c>
      <c r="P470" s="41" t="e">
        <f ca="1">IF(OR(ISNA(A470),C470="Backstitch"),NA(),AVERAGEIF($C$4:$C470,"&gt;0")/100)</f>
        <v>#N/A</v>
      </c>
      <c r="Q470" s="41" t="e">
        <f t="shared" ca="1" si="133"/>
        <v>#N/A</v>
      </c>
      <c r="R470" s="43" t="e">
        <f t="shared" ca="1" si="134"/>
        <v>#N/A</v>
      </c>
      <c r="S470" s="44" t="e">
        <f t="shared" ca="1" si="135"/>
        <v>#N/A</v>
      </c>
      <c r="T470" s="5" t="e">
        <f t="shared" ca="1" si="136"/>
        <v>#N/A</v>
      </c>
      <c r="U470" s="5" t="e">
        <f t="shared" ca="1" si="137"/>
        <v>#N/A</v>
      </c>
    </row>
    <row r="471" spans="1:21">
      <c r="A471" s="6" t="e">
        <f t="shared" ca="1" si="127"/>
        <v>#N/A</v>
      </c>
      <c r="B471" s="39" t="e">
        <f t="shared" ca="1" si="126"/>
        <v>#N/A</v>
      </c>
      <c r="C471">
        <f t="array" aca="1" ref="C471" ca="1">IFERROR(INDEX(stitches, MATCH( 1, ($A471=dates)*(last_project=projects),0)),0)</f>
        <v>0</v>
      </c>
      <c r="D471" s="5" t="e">
        <f t="shared" ca="1" si="138"/>
        <v>#REF!</v>
      </c>
      <c r="E471" s="5" t="e">
        <f t="shared" ca="1" si="128"/>
        <v>#REF!</v>
      </c>
      <c r="F471" s="40" t="e">
        <f t="array" aca="1" ref="F471" ca="1">INDEX(hours,MATCH(1,($A471=dates)*(last_project=projects),0),0)</f>
        <v>#N/A</v>
      </c>
      <c r="G471" s="21" t="e">
        <f t="shared" ca="1" si="129"/>
        <v>#N/A</v>
      </c>
      <c r="H471" s="41" t="e">
        <f t="shared" ca="1" si="139"/>
        <v>#N/A</v>
      </c>
      <c r="I471" s="41" t="e">
        <f t="shared" ca="1" si="140"/>
        <v>#N/A</v>
      </c>
      <c r="J471" s="41" t="e">
        <f t="shared" ca="1" si="141"/>
        <v>#N/A</v>
      </c>
      <c r="K471" t="e">
        <f t="shared" ca="1" si="130"/>
        <v>#N/A</v>
      </c>
      <c r="L471" t="e">
        <f t="shared" ca="1" si="131"/>
        <v>#N/A</v>
      </c>
      <c r="M471" s="42" t="e">
        <f t="shared" ca="1" si="132"/>
        <v>#REF!</v>
      </c>
      <c r="N471" s="5" t="e">
        <f t="shared" ca="1" si="142"/>
        <v>#N/A</v>
      </c>
      <c r="O471" s="5" t="e">
        <f t="shared" ca="1" si="143"/>
        <v>#N/A</v>
      </c>
      <c r="P471" s="41" t="e">
        <f ca="1">IF(OR(ISNA(A471),C471="Backstitch"),NA(),AVERAGEIF($C$4:$C471,"&gt;0")/100)</f>
        <v>#N/A</v>
      </c>
      <c r="Q471" s="41" t="e">
        <f t="shared" ca="1" si="133"/>
        <v>#N/A</v>
      </c>
      <c r="R471" s="43" t="e">
        <f t="shared" ca="1" si="134"/>
        <v>#N/A</v>
      </c>
      <c r="S471" s="44" t="e">
        <f t="shared" ca="1" si="135"/>
        <v>#N/A</v>
      </c>
      <c r="T471" s="5" t="e">
        <f t="shared" ca="1" si="136"/>
        <v>#N/A</v>
      </c>
      <c r="U471" s="5" t="e">
        <f t="shared" ca="1" si="137"/>
        <v>#N/A</v>
      </c>
    </row>
    <row r="472" spans="1:21">
      <c r="A472" s="6" t="e">
        <f t="shared" ca="1" si="127"/>
        <v>#N/A</v>
      </c>
      <c r="B472" s="39" t="e">
        <f t="shared" ca="1" si="126"/>
        <v>#N/A</v>
      </c>
      <c r="C472">
        <f t="array" aca="1" ref="C472" ca="1">IFERROR(INDEX(stitches, MATCH( 1, ($A472=dates)*(last_project=projects),0)),0)</f>
        <v>0</v>
      </c>
      <c r="D472" s="5" t="e">
        <f t="shared" ca="1" si="138"/>
        <v>#REF!</v>
      </c>
      <c r="E472" s="5" t="e">
        <f t="shared" ca="1" si="128"/>
        <v>#REF!</v>
      </c>
      <c r="F472" s="40" t="e">
        <f t="array" aca="1" ref="F472" ca="1">INDEX(hours,MATCH(1,($A472=dates)*(last_project=projects),0),0)</f>
        <v>#N/A</v>
      </c>
      <c r="G472" s="21" t="e">
        <f t="shared" ca="1" si="129"/>
        <v>#N/A</v>
      </c>
      <c r="H472" s="41" t="e">
        <f t="shared" ca="1" si="139"/>
        <v>#N/A</v>
      </c>
      <c r="I472" s="41" t="e">
        <f t="shared" ca="1" si="140"/>
        <v>#N/A</v>
      </c>
      <c r="J472" s="41" t="e">
        <f t="shared" ca="1" si="141"/>
        <v>#N/A</v>
      </c>
      <c r="K472" t="e">
        <f t="shared" ca="1" si="130"/>
        <v>#N/A</v>
      </c>
      <c r="L472" t="e">
        <f t="shared" ca="1" si="131"/>
        <v>#N/A</v>
      </c>
      <c r="M472" s="42" t="e">
        <f t="shared" ca="1" si="132"/>
        <v>#REF!</v>
      </c>
      <c r="N472" s="5" t="e">
        <f t="shared" ca="1" si="142"/>
        <v>#N/A</v>
      </c>
      <c r="O472" s="5" t="e">
        <f t="shared" ca="1" si="143"/>
        <v>#N/A</v>
      </c>
      <c r="P472" s="41" t="e">
        <f ca="1">IF(OR(ISNA(A472),C472="Backstitch"),NA(),AVERAGEIF($C$4:$C472,"&gt;0")/100)</f>
        <v>#N/A</v>
      </c>
      <c r="Q472" s="41" t="e">
        <f t="shared" ca="1" si="133"/>
        <v>#N/A</v>
      </c>
      <c r="R472" s="43" t="e">
        <f t="shared" ca="1" si="134"/>
        <v>#N/A</v>
      </c>
      <c r="S472" s="44" t="e">
        <f t="shared" ca="1" si="135"/>
        <v>#N/A</v>
      </c>
      <c r="T472" s="5" t="e">
        <f t="shared" ca="1" si="136"/>
        <v>#N/A</v>
      </c>
      <c r="U472" s="5" t="e">
        <f t="shared" ca="1" si="137"/>
        <v>#N/A</v>
      </c>
    </row>
    <row r="473" spans="1:21">
      <c r="A473" s="6" t="e">
        <f t="shared" ca="1" si="127"/>
        <v>#N/A</v>
      </c>
      <c r="B473" s="39" t="e">
        <f t="shared" ca="1" si="126"/>
        <v>#N/A</v>
      </c>
      <c r="C473">
        <f t="array" aca="1" ref="C473" ca="1">IFERROR(INDEX(stitches, MATCH( 1, ($A473=dates)*(last_project=projects),0)),0)</f>
        <v>0</v>
      </c>
      <c r="D473" s="5" t="e">
        <f t="shared" ca="1" si="138"/>
        <v>#REF!</v>
      </c>
      <c r="E473" s="5" t="e">
        <f t="shared" ca="1" si="128"/>
        <v>#REF!</v>
      </c>
      <c r="F473" s="40" t="e">
        <f t="array" aca="1" ref="F473" ca="1">INDEX(hours,MATCH(1,($A473=dates)*(last_project=projects),0),0)</f>
        <v>#N/A</v>
      </c>
      <c r="G473" s="21" t="e">
        <f t="shared" ca="1" si="129"/>
        <v>#N/A</v>
      </c>
      <c r="H473" s="41" t="e">
        <f t="shared" ca="1" si="139"/>
        <v>#N/A</v>
      </c>
      <c r="I473" s="41" t="e">
        <f t="shared" ca="1" si="140"/>
        <v>#N/A</v>
      </c>
      <c r="J473" s="41" t="e">
        <f t="shared" ca="1" si="141"/>
        <v>#N/A</v>
      </c>
      <c r="K473" t="e">
        <f t="shared" ca="1" si="130"/>
        <v>#N/A</v>
      </c>
      <c r="L473" t="e">
        <f t="shared" ca="1" si="131"/>
        <v>#N/A</v>
      </c>
      <c r="M473" s="42" t="e">
        <f t="shared" ca="1" si="132"/>
        <v>#REF!</v>
      </c>
      <c r="N473" s="5" t="e">
        <f t="shared" ca="1" si="142"/>
        <v>#N/A</v>
      </c>
      <c r="O473" s="5" t="e">
        <f t="shared" ca="1" si="143"/>
        <v>#N/A</v>
      </c>
      <c r="P473" s="41" t="e">
        <f ca="1">IF(OR(ISNA(A473),C473="Backstitch"),NA(),AVERAGEIF($C$4:$C473,"&gt;0")/100)</f>
        <v>#N/A</v>
      </c>
      <c r="Q473" s="41" t="e">
        <f t="shared" ca="1" si="133"/>
        <v>#N/A</v>
      </c>
      <c r="R473" s="43" t="e">
        <f t="shared" ca="1" si="134"/>
        <v>#N/A</v>
      </c>
      <c r="S473" s="44" t="e">
        <f t="shared" ca="1" si="135"/>
        <v>#N/A</v>
      </c>
      <c r="T473" s="5" t="e">
        <f t="shared" ca="1" si="136"/>
        <v>#N/A</v>
      </c>
      <c r="U473" s="5" t="e">
        <f t="shared" ca="1" si="137"/>
        <v>#N/A</v>
      </c>
    </row>
    <row r="474" spans="1:21">
      <c r="A474" s="6" t="e">
        <f t="shared" ca="1" si="127"/>
        <v>#N/A</v>
      </c>
      <c r="B474" s="39" t="e">
        <f t="shared" ca="1" si="126"/>
        <v>#N/A</v>
      </c>
      <c r="C474">
        <f t="array" aca="1" ref="C474" ca="1">IFERROR(INDEX(stitches, MATCH( 1, ($A474=dates)*(last_project=projects),0)),0)</f>
        <v>0</v>
      </c>
      <c r="D474" s="5" t="e">
        <f t="shared" ca="1" si="138"/>
        <v>#REF!</v>
      </c>
      <c r="E474" s="5" t="e">
        <f t="shared" ca="1" si="128"/>
        <v>#REF!</v>
      </c>
      <c r="F474" s="40" t="e">
        <f t="array" aca="1" ref="F474" ca="1">INDEX(hours,MATCH(1,($A474=dates)*(last_project=projects),0),0)</f>
        <v>#N/A</v>
      </c>
      <c r="G474" s="21" t="e">
        <f t="shared" ca="1" si="129"/>
        <v>#N/A</v>
      </c>
      <c r="H474" s="41" t="e">
        <f t="shared" ca="1" si="139"/>
        <v>#N/A</v>
      </c>
      <c r="I474" s="41" t="e">
        <f t="shared" ca="1" si="140"/>
        <v>#N/A</v>
      </c>
      <c r="J474" s="41" t="e">
        <f t="shared" ca="1" si="141"/>
        <v>#N/A</v>
      </c>
      <c r="K474" t="e">
        <f t="shared" ca="1" si="130"/>
        <v>#N/A</v>
      </c>
      <c r="L474" t="e">
        <f t="shared" ca="1" si="131"/>
        <v>#N/A</v>
      </c>
      <c r="M474" s="42" t="e">
        <f t="shared" ca="1" si="132"/>
        <v>#REF!</v>
      </c>
      <c r="N474" s="5" t="e">
        <f t="shared" ca="1" si="142"/>
        <v>#N/A</v>
      </c>
      <c r="O474" s="5" t="e">
        <f t="shared" ca="1" si="143"/>
        <v>#N/A</v>
      </c>
      <c r="P474" s="41" t="e">
        <f ca="1">IF(OR(ISNA(A474),C474="Backstitch"),NA(),AVERAGEIF($C$4:$C474,"&gt;0")/100)</f>
        <v>#N/A</v>
      </c>
      <c r="Q474" s="41" t="e">
        <f t="shared" ca="1" si="133"/>
        <v>#N/A</v>
      </c>
      <c r="R474" s="43" t="e">
        <f t="shared" ca="1" si="134"/>
        <v>#N/A</v>
      </c>
      <c r="S474" s="44" t="e">
        <f t="shared" ca="1" si="135"/>
        <v>#N/A</v>
      </c>
      <c r="T474" s="5" t="e">
        <f t="shared" ca="1" si="136"/>
        <v>#N/A</v>
      </c>
      <c r="U474" s="5" t="e">
        <f t="shared" ca="1" si="137"/>
        <v>#N/A</v>
      </c>
    </row>
    <row r="475" spans="1:21">
      <c r="A475" s="6" t="e">
        <f t="shared" ca="1" si="127"/>
        <v>#N/A</v>
      </c>
      <c r="B475" s="39" t="e">
        <f t="shared" ca="1" si="126"/>
        <v>#N/A</v>
      </c>
      <c r="C475">
        <f t="array" aca="1" ref="C475" ca="1">IFERROR(INDEX(stitches, MATCH( 1, ($A475=dates)*(last_project=projects),0)),0)</f>
        <v>0</v>
      </c>
      <c r="D475" s="5" t="e">
        <f t="shared" ca="1" si="138"/>
        <v>#REF!</v>
      </c>
      <c r="E475" s="5" t="e">
        <f t="shared" ca="1" si="128"/>
        <v>#REF!</v>
      </c>
      <c r="F475" s="40" t="e">
        <f t="array" aca="1" ref="F475" ca="1">INDEX(hours,MATCH(1,($A475=dates)*(last_project=projects),0),0)</f>
        <v>#N/A</v>
      </c>
      <c r="G475" s="21" t="e">
        <f t="shared" ca="1" si="129"/>
        <v>#N/A</v>
      </c>
      <c r="H475" s="41" t="e">
        <f t="shared" ca="1" si="139"/>
        <v>#N/A</v>
      </c>
      <c r="I475" s="41" t="e">
        <f t="shared" ca="1" si="140"/>
        <v>#N/A</v>
      </c>
      <c r="J475" s="41" t="e">
        <f t="shared" ca="1" si="141"/>
        <v>#N/A</v>
      </c>
      <c r="K475" t="e">
        <f t="shared" ca="1" si="130"/>
        <v>#N/A</v>
      </c>
      <c r="L475" t="e">
        <f t="shared" ca="1" si="131"/>
        <v>#N/A</v>
      </c>
      <c r="M475" s="42" t="e">
        <f t="shared" ca="1" si="132"/>
        <v>#REF!</v>
      </c>
      <c r="N475" s="5" t="e">
        <f t="shared" ca="1" si="142"/>
        <v>#N/A</v>
      </c>
      <c r="O475" s="5" t="e">
        <f t="shared" ca="1" si="143"/>
        <v>#N/A</v>
      </c>
      <c r="P475" s="41" t="e">
        <f ca="1">IF(OR(ISNA(A475),C475="Backstitch"),NA(),AVERAGEIF($C$4:$C475,"&gt;0")/100)</f>
        <v>#N/A</v>
      </c>
      <c r="Q475" s="41" t="e">
        <f t="shared" ca="1" si="133"/>
        <v>#N/A</v>
      </c>
      <c r="R475" s="43" t="e">
        <f t="shared" ca="1" si="134"/>
        <v>#N/A</v>
      </c>
      <c r="S475" s="44" t="e">
        <f t="shared" ca="1" si="135"/>
        <v>#N/A</v>
      </c>
      <c r="T475" s="5" t="e">
        <f t="shared" ca="1" si="136"/>
        <v>#N/A</v>
      </c>
      <c r="U475" s="5" t="e">
        <f t="shared" ca="1" si="137"/>
        <v>#N/A</v>
      </c>
    </row>
    <row r="476" spans="1:21">
      <c r="A476" s="6" t="e">
        <f t="shared" ca="1" si="127"/>
        <v>#N/A</v>
      </c>
      <c r="B476" s="39" t="e">
        <f t="shared" ca="1" si="126"/>
        <v>#N/A</v>
      </c>
      <c r="C476">
        <f t="array" aca="1" ref="C476" ca="1">IFERROR(INDEX(stitches, MATCH( 1, ($A476=dates)*(last_project=projects),0)),0)</f>
        <v>0</v>
      </c>
      <c r="D476" s="5" t="e">
        <f t="shared" ca="1" si="138"/>
        <v>#REF!</v>
      </c>
      <c r="E476" s="5" t="e">
        <f t="shared" ca="1" si="128"/>
        <v>#REF!</v>
      </c>
      <c r="F476" s="40" t="e">
        <f t="array" aca="1" ref="F476" ca="1">INDEX(hours,MATCH(1,($A476=dates)*(last_project=projects),0),0)</f>
        <v>#N/A</v>
      </c>
      <c r="G476" s="21" t="e">
        <f t="shared" ca="1" si="129"/>
        <v>#N/A</v>
      </c>
      <c r="H476" s="41" t="e">
        <f t="shared" ca="1" si="139"/>
        <v>#N/A</v>
      </c>
      <c r="I476" s="41" t="e">
        <f t="shared" ca="1" si="140"/>
        <v>#N/A</v>
      </c>
      <c r="J476" s="41" t="e">
        <f t="shared" ca="1" si="141"/>
        <v>#N/A</v>
      </c>
      <c r="K476" t="e">
        <f t="shared" ca="1" si="130"/>
        <v>#N/A</v>
      </c>
      <c r="L476" t="e">
        <f t="shared" ca="1" si="131"/>
        <v>#N/A</v>
      </c>
      <c r="M476" s="42" t="e">
        <f t="shared" ca="1" si="132"/>
        <v>#REF!</v>
      </c>
      <c r="N476" s="5" t="e">
        <f t="shared" ca="1" si="142"/>
        <v>#N/A</v>
      </c>
      <c r="O476" s="5" t="e">
        <f t="shared" ca="1" si="143"/>
        <v>#N/A</v>
      </c>
      <c r="P476" s="41" t="e">
        <f ca="1">IF(OR(ISNA(A476),C476="Backstitch"),NA(),AVERAGEIF($C$4:$C476,"&gt;0")/100)</f>
        <v>#N/A</v>
      </c>
      <c r="Q476" s="41" t="e">
        <f t="shared" ca="1" si="133"/>
        <v>#N/A</v>
      </c>
      <c r="R476" s="43" t="e">
        <f t="shared" ca="1" si="134"/>
        <v>#N/A</v>
      </c>
      <c r="S476" s="44" t="e">
        <f t="shared" ca="1" si="135"/>
        <v>#N/A</v>
      </c>
      <c r="T476" s="5" t="e">
        <f t="shared" ca="1" si="136"/>
        <v>#N/A</v>
      </c>
      <c r="U476" s="5" t="e">
        <f t="shared" ca="1" si="137"/>
        <v>#N/A</v>
      </c>
    </row>
    <row r="477" spans="1:21">
      <c r="A477" s="6" t="e">
        <f t="shared" ca="1" si="127"/>
        <v>#N/A</v>
      </c>
      <c r="B477" s="39" t="e">
        <f t="shared" ca="1" si="126"/>
        <v>#N/A</v>
      </c>
      <c r="C477">
        <f t="array" aca="1" ref="C477" ca="1">IFERROR(INDEX(stitches, MATCH( 1, ($A477=dates)*(last_project=projects),0)),0)</f>
        <v>0</v>
      </c>
      <c r="D477" s="5" t="e">
        <f t="shared" ca="1" si="138"/>
        <v>#REF!</v>
      </c>
      <c r="E477" s="5" t="e">
        <f t="shared" ca="1" si="128"/>
        <v>#REF!</v>
      </c>
      <c r="F477" s="40" t="e">
        <f t="array" aca="1" ref="F477" ca="1">INDEX(hours,MATCH(1,($A477=dates)*(last_project=projects),0),0)</f>
        <v>#N/A</v>
      </c>
      <c r="G477" s="21" t="e">
        <f t="shared" ca="1" si="129"/>
        <v>#N/A</v>
      </c>
      <c r="H477" s="41" t="e">
        <f t="shared" ca="1" si="139"/>
        <v>#N/A</v>
      </c>
      <c r="I477" s="41" t="e">
        <f t="shared" ca="1" si="140"/>
        <v>#N/A</v>
      </c>
      <c r="J477" s="41" t="e">
        <f t="shared" ca="1" si="141"/>
        <v>#N/A</v>
      </c>
      <c r="K477" t="e">
        <f t="shared" ca="1" si="130"/>
        <v>#N/A</v>
      </c>
      <c r="L477" t="e">
        <f t="shared" ca="1" si="131"/>
        <v>#N/A</v>
      </c>
      <c r="M477" s="42" t="e">
        <f t="shared" ca="1" si="132"/>
        <v>#REF!</v>
      </c>
      <c r="N477" s="5" t="e">
        <f t="shared" ca="1" si="142"/>
        <v>#N/A</v>
      </c>
      <c r="O477" s="5" t="e">
        <f t="shared" ca="1" si="143"/>
        <v>#N/A</v>
      </c>
      <c r="P477" s="41" t="e">
        <f ca="1">IF(OR(ISNA(A477),C477="Backstitch"),NA(),AVERAGEIF($C$4:$C477,"&gt;0")/100)</f>
        <v>#N/A</v>
      </c>
      <c r="Q477" s="41" t="e">
        <f t="shared" ca="1" si="133"/>
        <v>#N/A</v>
      </c>
      <c r="R477" s="43" t="e">
        <f t="shared" ca="1" si="134"/>
        <v>#N/A</v>
      </c>
      <c r="S477" s="44" t="e">
        <f t="shared" ca="1" si="135"/>
        <v>#N/A</v>
      </c>
      <c r="T477" s="5" t="e">
        <f t="shared" ca="1" si="136"/>
        <v>#N/A</v>
      </c>
      <c r="U477" s="5" t="e">
        <f t="shared" ca="1" si="137"/>
        <v>#N/A</v>
      </c>
    </row>
    <row r="478" spans="1:21">
      <c r="A478" s="6" t="e">
        <f t="shared" ca="1" si="127"/>
        <v>#N/A</v>
      </c>
      <c r="B478" s="39" t="e">
        <f t="shared" ca="1" si="126"/>
        <v>#N/A</v>
      </c>
      <c r="C478">
        <f t="array" aca="1" ref="C478" ca="1">IFERROR(INDEX(stitches, MATCH( 1, ($A478=dates)*(last_project=projects),0)),0)</f>
        <v>0</v>
      </c>
      <c r="D478" s="5" t="e">
        <f t="shared" ca="1" si="138"/>
        <v>#REF!</v>
      </c>
      <c r="E478" s="5" t="e">
        <f t="shared" ca="1" si="128"/>
        <v>#REF!</v>
      </c>
      <c r="F478" s="40" t="e">
        <f t="array" aca="1" ref="F478" ca="1">INDEX(hours,MATCH(1,($A478=dates)*(last_project=projects),0),0)</f>
        <v>#N/A</v>
      </c>
      <c r="G478" s="21" t="e">
        <f t="shared" ca="1" si="129"/>
        <v>#N/A</v>
      </c>
      <c r="H478" s="41" t="e">
        <f t="shared" ca="1" si="139"/>
        <v>#N/A</v>
      </c>
      <c r="I478" s="41" t="e">
        <f t="shared" ca="1" si="140"/>
        <v>#N/A</v>
      </c>
      <c r="J478" s="41" t="e">
        <f t="shared" ca="1" si="141"/>
        <v>#N/A</v>
      </c>
      <c r="K478" t="e">
        <f t="shared" ca="1" si="130"/>
        <v>#N/A</v>
      </c>
      <c r="L478" t="e">
        <f t="shared" ca="1" si="131"/>
        <v>#N/A</v>
      </c>
      <c r="M478" s="42" t="e">
        <f t="shared" ca="1" si="132"/>
        <v>#REF!</v>
      </c>
      <c r="N478" s="5" t="e">
        <f t="shared" ca="1" si="142"/>
        <v>#N/A</v>
      </c>
      <c r="O478" s="5" t="e">
        <f t="shared" ca="1" si="143"/>
        <v>#N/A</v>
      </c>
      <c r="P478" s="41" t="e">
        <f ca="1">IF(OR(ISNA(A478),C478="Backstitch"),NA(),AVERAGEIF($C$4:$C478,"&gt;0")/100)</f>
        <v>#N/A</v>
      </c>
      <c r="Q478" s="41" t="e">
        <f t="shared" ca="1" si="133"/>
        <v>#N/A</v>
      </c>
      <c r="R478" s="43" t="e">
        <f t="shared" ca="1" si="134"/>
        <v>#N/A</v>
      </c>
      <c r="S478" s="44" t="e">
        <f t="shared" ca="1" si="135"/>
        <v>#N/A</v>
      </c>
      <c r="T478" s="5" t="e">
        <f t="shared" ca="1" si="136"/>
        <v>#N/A</v>
      </c>
      <c r="U478" s="5" t="e">
        <f t="shared" ca="1" si="137"/>
        <v>#N/A</v>
      </c>
    </row>
    <row r="479" spans="1:21">
      <c r="A479" s="6" t="e">
        <f t="shared" ca="1" si="127"/>
        <v>#N/A</v>
      </c>
      <c r="B479" s="39" t="e">
        <f t="shared" ca="1" si="126"/>
        <v>#N/A</v>
      </c>
      <c r="C479">
        <f t="array" aca="1" ref="C479" ca="1">IFERROR(INDEX(stitches, MATCH( 1, ($A479=dates)*(last_project=projects),0)),0)</f>
        <v>0</v>
      </c>
      <c r="D479" s="5" t="e">
        <f t="shared" ca="1" si="138"/>
        <v>#REF!</v>
      </c>
      <c r="E479" s="5" t="e">
        <f t="shared" ca="1" si="128"/>
        <v>#REF!</v>
      </c>
      <c r="F479" s="40" t="e">
        <f t="array" aca="1" ref="F479" ca="1">INDEX(hours,MATCH(1,($A479=dates)*(last_project=projects),0),0)</f>
        <v>#N/A</v>
      </c>
      <c r="G479" s="21" t="e">
        <f t="shared" ca="1" si="129"/>
        <v>#N/A</v>
      </c>
      <c r="H479" s="41" t="e">
        <f t="shared" ca="1" si="139"/>
        <v>#N/A</v>
      </c>
      <c r="I479" s="41" t="e">
        <f t="shared" ca="1" si="140"/>
        <v>#N/A</v>
      </c>
      <c r="J479" s="41" t="e">
        <f t="shared" ca="1" si="141"/>
        <v>#N/A</v>
      </c>
      <c r="K479" t="e">
        <f t="shared" ca="1" si="130"/>
        <v>#N/A</v>
      </c>
      <c r="L479" t="e">
        <f t="shared" ca="1" si="131"/>
        <v>#N/A</v>
      </c>
      <c r="M479" s="42" t="e">
        <f t="shared" ca="1" si="132"/>
        <v>#REF!</v>
      </c>
      <c r="N479" s="5" t="e">
        <f t="shared" ca="1" si="142"/>
        <v>#N/A</v>
      </c>
      <c r="O479" s="5" t="e">
        <f t="shared" ca="1" si="143"/>
        <v>#N/A</v>
      </c>
      <c r="P479" s="41" t="e">
        <f ca="1">IF(OR(ISNA(A479),C479="Backstitch"),NA(),AVERAGEIF($C$4:$C479,"&gt;0")/100)</f>
        <v>#N/A</v>
      </c>
      <c r="Q479" s="41" t="e">
        <f t="shared" ca="1" si="133"/>
        <v>#N/A</v>
      </c>
      <c r="R479" s="43" t="e">
        <f t="shared" ca="1" si="134"/>
        <v>#N/A</v>
      </c>
      <c r="S479" s="44" t="e">
        <f t="shared" ca="1" si="135"/>
        <v>#N/A</v>
      </c>
      <c r="T479" s="5" t="e">
        <f t="shared" ca="1" si="136"/>
        <v>#N/A</v>
      </c>
      <c r="U479" s="5" t="e">
        <f t="shared" ca="1" si="137"/>
        <v>#N/A</v>
      </c>
    </row>
    <row r="480" spans="1:21">
      <c r="A480" s="6" t="e">
        <f t="shared" ca="1" si="127"/>
        <v>#N/A</v>
      </c>
      <c r="B480" s="39" t="e">
        <f t="shared" ref="B480" ca="1" si="144">TEXT(A480,"ddd")</f>
        <v>#N/A</v>
      </c>
      <c r="C480">
        <f t="array" aca="1" ref="C480" ca="1">IFERROR(INDEX(stitches, MATCH( 1, ($A480=dates)*(last_project=projects),0)),0)</f>
        <v>0</v>
      </c>
      <c r="D480" s="5" t="e">
        <f t="shared" ref="D480" ca="1" si="145">IF(OR(ISNA(A480),C480="Backstitch",D479=$E$3),NA(),D479+C480)</f>
        <v>#REF!</v>
      </c>
      <c r="E480" s="5" t="e">
        <f t="shared" ref="E480" ca="1" si="146">IF(C480="Backstitch",E479,IF(ISNA(D480),NA(),E479-C480))</f>
        <v>#REF!</v>
      </c>
      <c r="F480" s="40" t="e">
        <f t="array" aca="1" ref="F480" ca="1">INDEX(hours,MATCH(1,($A480=dates)*(last_project=projects),0),0)</f>
        <v>#N/A</v>
      </c>
      <c r="G480" s="21" t="e">
        <f t="shared" ref="G480" ca="1" si="147">IF(AND(C480&lt;&gt;0,F480&lt;&gt;0),C480/(F480*1440),NA())</f>
        <v>#N/A</v>
      </c>
      <c r="H480" s="41" t="e">
        <f t="shared" ref="H480" ca="1" si="148">IF(OR(ISNA(A480),C480="Backstitch",C480="Bead"),NA(),C480/100)</f>
        <v>#N/A</v>
      </c>
      <c r="I480" s="41" t="e">
        <f t="shared" ref="I480" ca="1" si="149">IF(OR(ISNA(A480),C480="Backstitch"),NA(),I479+H480)</f>
        <v>#N/A</v>
      </c>
      <c r="J480" s="41" t="e">
        <f t="shared" ref="J480" ca="1" si="150">IF(OR(ISNA(A480),C480="Backstitch"),NA(),J479-H480)</f>
        <v>#N/A</v>
      </c>
      <c r="K480" t="e">
        <f t="shared" ca="1" si="130"/>
        <v>#N/A</v>
      </c>
      <c r="L480" t="e">
        <f t="shared" ref="L480" ca="1" si="151">L479+K480</f>
        <v>#N/A</v>
      </c>
      <c r="M480" s="42" t="e">
        <f t="shared" ref="M480" ca="1" si="152">$M$3-L480</f>
        <v>#REF!</v>
      </c>
      <c r="N480" s="5" t="e">
        <f t="shared" ref="N480" ca="1" si="153">IF(ISNA(A480),NA(),N479+1)</f>
        <v>#N/A</v>
      </c>
      <c r="O480" s="5" t="e">
        <f t="shared" ref="O480" ca="1" si="154">IF(ISNA(A480),NA(),IF(OR(C480&gt;0,C480="Backstitch"),O479+1,O479))</f>
        <v>#N/A</v>
      </c>
      <c r="P480" s="41" t="e">
        <f ca="1">IF(OR(ISNA(A480),C480="Backstitch"),NA(),AVERAGEIF($C$4:$C480,"&gt;0")/100)</f>
        <v>#N/A</v>
      </c>
      <c r="Q480" s="41" t="e">
        <f t="shared" ref="Q480" ca="1" si="155">IF(OR(ISNA(A480),C480="Backstitch"),NA(),$J480/P480)</f>
        <v>#N/A</v>
      </c>
      <c r="R480" s="43" t="e">
        <f t="shared" ref="R480" ca="1" si="156">IF(OR(ISNA(A480),C480="Backstitch"),NA(),$A480+Q480)</f>
        <v>#N/A</v>
      </c>
      <c r="S480" s="44" t="e">
        <f t="shared" ref="S480" ca="1" si="157">IF(OR(ISNA(A480),C480="Backstitch",S479=1),NA(),D480/project_total_stitches)</f>
        <v>#N/A</v>
      </c>
      <c r="T480" s="5" t="e">
        <f t="shared" ref="T480" ca="1" si="158">IF(ISNA(A480),NA(),IF(OR(C480&gt;0,C480="Backstitch"),T479+1,0))</f>
        <v>#N/A</v>
      </c>
      <c r="U480" s="5" t="e">
        <f t="shared" ref="U480" ca="1" si="159">IF(ISNA(A480),NA(),IF(C480=0,U479+1,0))</f>
        <v>#N/A</v>
      </c>
    </row>
    <row r="481" spans="1:21">
      <c r="A481" s="6" t="e">
        <f t="shared" ca="1" si="127"/>
        <v>#N/A</v>
      </c>
      <c r="B481" s="39" t="e">
        <f t="shared" ca="1" si="126"/>
        <v>#N/A</v>
      </c>
      <c r="C481">
        <f t="array" aca="1" ref="C481" ca="1">IFERROR(INDEX(stitches, MATCH( 1, ($A481=dates)*(last_project=projects),0)),0)</f>
        <v>0</v>
      </c>
      <c r="D481" s="5" t="e">
        <f t="shared" ca="1" si="138"/>
        <v>#REF!</v>
      </c>
      <c r="E481" s="5" t="e">
        <f t="shared" ca="1" si="128"/>
        <v>#REF!</v>
      </c>
      <c r="F481" s="40" t="e">
        <f t="array" aca="1" ref="F481" ca="1">INDEX(hours,MATCH(1,($A481=dates)*(last_project=projects),0),0)</f>
        <v>#N/A</v>
      </c>
      <c r="G481" s="21" t="e">
        <f t="shared" ca="1" si="129"/>
        <v>#N/A</v>
      </c>
      <c r="H481" s="41" t="e">
        <f t="shared" ca="1" si="139"/>
        <v>#N/A</v>
      </c>
      <c r="I481" s="41" t="e">
        <f t="shared" ca="1" si="140"/>
        <v>#N/A</v>
      </c>
      <c r="J481" s="41" t="e">
        <f t="shared" ca="1" si="141"/>
        <v>#N/A</v>
      </c>
      <c r="K481" t="e">
        <f t="shared" ca="1" si="130"/>
        <v>#N/A</v>
      </c>
      <c r="L481" t="e">
        <f t="shared" ca="1" si="131"/>
        <v>#N/A</v>
      </c>
      <c r="M481" s="42" t="e">
        <f t="shared" ca="1" si="132"/>
        <v>#REF!</v>
      </c>
      <c r="N481" s="5" t="e">
        <f t="shared" ca="1" si="142"/>
        <v>#N/A</v>
      </c>
      <c r="O481" s="5" t="e">
        <f t="shared" ca="1" si="143"/>
        <v>#N/A</v>
      </c>
      <c r="P481" s="41" t="e">
        <f ca="1">IF(OR(ISNA(A481),C481="Backstitch"),NA(),AVERAGEIF($C$4:$C481,"&gt;0")/100)</f>
        <v>#N/A</v>
      </c>
      <c r="Q481" s="41" t="e">
        <f t="shared" ca="1" si="133"/>
        <v>#N/A</v>
      </c>
      <c r="R481" s="43" t="e">
        <f t="shared" ca="1" si="134"/>
        <v>#N/A</v>
      </c>
      <c r="S481" s="44" t="e">
        <f t="shared" ca="1" si="135"/>
        <v>#N/A</v>
      </c>
      <c r="T481" s="5" t="e">
        <f t="shared" ca="1" si="136"/>
        <v>#N/A</v>
      </c>
      <c r="U481" s="5" t="e">
        <f t="shared" ca="1" si="137"/>
        <v>#N/A</v>
      </c>
    </row>
    <row r="482" spans="1:21">
      <c r="A482" s="6" t="e">
        <f t="shared" ca="1" si="127"/>
        <v>#N/A</v>
      </c>
      <c r="B482" s="39" t="e">
        <f t="shared" ca="1" si="126"/>
        <v>#N/A</v>
      </c>
      <c r="C482">
        <f t="array" aca="1" ref="C482" ca="1">IFERROR(INDEX(stitches, MATCH( 1, ($A482=dates)*(last_project=projects),0)),0)</f>
        <v>0</v>
      </c>
      <c r="D482" s="5" t="e">
        <f t="shared" ca="1" si="138"/>
        <v>#REF!</v>
      </c>
      <c r="E482" s="5" t="e">
        <f t="shared" ca="1" si="128"/>
        <v>#REF!</v>
      </c>
      <c r="F482" s="40" t="e">
        <f t="array" aca="1" ref="F482" ca="1">INDEX(hours,MATCH(1,($A482=dates)*(last_project=projects),0),0)</f>
        <v>#N/A</v>
      </c>
      <c r="G482" s="21" t="e">
        <f t="shared" ca="1" si="129"/>
        <v>#N/A</v>
      </c>
      <c r="H482" s="41" t="e">
        <f t="shared" ca="1" si="139"/>
        <v>#N/A</v>
      </c>
      <c r="I482" s="41" t="e">
        <f t="shared" ca="1" si="140"/>
        <v>#N/A</v>
      </c>
      <c r="J482" s="41" t="e">
        <f t="shared" ca="1" si="141"/>
        <v>#N/A</v>
      </c>
      <c r="K482" t="e">
        <f t="shared" ca="1" si="130"/>
        <v>#N/A</v>
      </c>
      <c r="L482" t="e">
        <f t="shared" ca="1" si="131"/>
        <v>#N/A</v>
      </c>
      <c r="M482" s="42" t="e">
        <f t="shared" ca="1" si="132"/>
        <v>#REF!</v>
      </c>
      <c r="N482" s="5" t="e">
        <f t="shared" ca="1" si="142"/>
        <v>#N/A</v>
      </c>
      <c r="O482" s="5" t="e">
        <f t="shared" ca="1" si="143"/>
        <v>#N/A</v>
      </c>
      <c r="P482" s="41" t="e">
        <f ca="1">IF(OR(ISNA(A482),C482="Backstitch"),NA(),AVERAGEIF($C$4:$C482,"&gt;0")/100)</f>
        <v>#N/A</v>
      </c>
      <c r="Q482" s="41" t="e">
        <f t="shared" ca="1" si="133"/>
        <v>#N/A</v>
      </c>
      <c r="R482" s="43" t="e">
        <f t="shared" ca="1" si="134"/>
        <v>#N/A</v>
      </c>
      <c r="S482" s="44" t="e">
        <f t="shared" ca="1" si="135"/>
        <v>#N/A</v>
      </c>
      <c r="T482" s="5" t="e">
        <f t="shared" ca="1" si="136"/>
        <v>#N/A</v>
      </c>
      <c r="U482" s="5" t="e">
        <f t="shared" ca="1" si="137"/>
        <v>#N/A</v>
      </c>
    </row>
    <row r="483" spans="1:21">
      <c r="A483" s="6" t="e">
        <f t="shared" ca="1" si="127"/>
        <v>#N/A</v>
      </c>
      <c r="B483" s="39" t="e">
        <f t="shared" ca="1" si="126"/>
        <v>#N/A</v>
      </c>
      <c r="C483">
        <f t="array" aca="1" ref="C483" ca="1">IFERROR(INDEX(stitches, MATCH( 1, ($A483=dates)*(last_project=projects),0)),0)</f>
        <v>0</v>
      </c>
      <c r="D483" s="5" t="e">
        <f t="shared" ca="1" si="138"/>
        <v>#REF!</v>
      </c>
      <c r="E483" s="5" t="e">
        <f t="shared" ca="1" si="128"/>
        <v>#REF!</v>
      </c>
      <c r="F483" s="40" t="e">
        <f t="array" aca="1" ref="F483" ca="1">INDEX(hours,MATCH(1,($A483=dates)*(last_project=projects),0),0)</f>
        <v>#N/A</v>
      </c>
      <c r="G483" s="21" t="e">
        <f t="shared" ca="1" si="129"/>
        <v>#N/A</v>
      </c>
      <c r="H483" s="41" t="e">
        <f t="shared" ca="1" si="139"/>
        <v>#N/A</v>
      </c>
      <c r="I483" s="41" t="e">
        <f t="shared" ca="1" si="140"/>
        <v>#N/A</v>
      </c>
      <c r="J483" s="41" t="e">
        <f t="shared" ca="1" si="141"/>
        <v>#N/A</v>
      </c>
      <c r="K483" t="e">
        <f t="shared" ca="1" si="130"/>
        <v>#N/A</v>
      </c>
      <c r="L483" t="e">
        <f t="shared" ca="1" si="131"/>
        <v>#N/A</v>
      </c>
      <c r="M483" s="42" t="e">
        <f t="shared" ca="1" si="132"/>
        <v>#REF!</v>
      </c>
      <c r="N483" s="5" t="e">
        <f t="shared" ca="1" si="142"/>
        <v>#N/A</v>
      </c>
      <c r="O483" s="5" t="e">
        <f t="shared" ca="1" si="143"/>
        <v>#N/A</v>
      </c>
      <c r="P483" s="41" t="e">
        <f ca="1">IF(OR(ISNA(A483),C483="Backstitch"),NA(),AVERAGEIF($C$4:$C483,"&gt;0")/100)</f>
        <v>#N/A</v>
      </c>
      <c r="Q483" s="41" t="e">
        <f t="shared" ca="1" si="133"/>
        <v>#N/A</v>
      </c>
      <c r="R483" s="43" t="e">
        <f t="shared" ca="1" si="134"/>
        <v>#N/A</v>
      </c>
      <c r="S483" s="44" t="e">
        <f t="shared" ca="1" si="135"/>
        <v>#N/A</v>
      </c>
      <c r="T483" s="5" t="e">
        <f t="shared" ca="1" si="136"/>
        <v>#N/A</v>
      </c>
      <c r="U483" s="5" t="e">
        <f t="shared" ca="1" si="137"/>
        <v>#N/A</v>
      </c>
    </row>
    <row r="484" spans="1:21">
      <c r="A484" s="6" t="e">
        <f t="shared" ca="1" si="127"/>
        <v>#N/A</v>
      </c>
      <c r="B484" s="39" t="e">
        <f t="shared" ca="1" si="126"/>
        <v>#N/A</v>
      </c>
      <c r="C484">
        <f t="array" aca="1" ref="C484" ca="1">IFERROR(INDEX(stitches, MATCH( 1, ($A484=dates)*(last_project=projects),0)),0)</f>
        <v>0</v>
      </c>
      <c r="D484" s="5" t="e">
        <f t="shared" ca="1" si="138"/>
        <v>#REF!</v>
      </c>
      <c r="E484" s="5" t="e">
        <f t="shared" ca="1" si="128"/>
        <v>#REF!</v>
      </c>
      <c r="F484" s="40" t="e">
        <f t="array" aca="1" ref="F484" ca="1">INDEX(hours,MATCH(1,($A484=dates)*(last_project=projects),0),0)</f>
        <v>#N/A</v>
      </c>
      <c r="G484" s="21" t="e">
        <f t="shared" ca="1" si="129"/>
        <v>#N/A</v>
      </c>
      <c r="H484" s="41" t="e">
        <f t="shared" ca="1" si="139"/>
        <v>#N/A</v>
      </c>
      <c r="I484" s="41" t="e">
        <f t="shared" ca="1" si="140"/>
        <v>#N/A</v>
      </c>
      <c r="J484" s="41" t="e">
        <f t="shared" ca="1" si="141"/>
        <v>#N/A</v>
      </c>
      <c r="K484" t="e">
        <f t="shared" ca="1" si="130"/>
        <v>#N/A</v>
      </c>
      <c r="L484" t="e">
        <f t="shared" ca="1" si="131"/>
        <v>#N/A</v>
      </c>
      <c r="M484" s="42" t="e">
        <f t="shared" ca="1" si="132"/>
        <v>#REF!</v>
      </c>
      <c r="N484" s="5" t="e">
        <f t="shared" ca="1" si="142"/>
        <v>#N/A</v>
      </c>
      <c r="O484" s="5" t="e">
        <f t="shared" ca="1" si="143"/>
        <v>#N/A</v>
      </c>
      <c r="P484" s="41" t="e">
        <f ca="1">IF(OR(ISNA(A484),C484="Backstitch"),NA(),AVERAGEIF($C$4:$C484,"&gt;0")/100)</f>
        <v>#N/A</v>
      </c>
      <c r="Q484" s="41" t="e">
        <f t="shared" ca="1" si="133"/>
        <v>#N/A</v>
      </c>
      <c r="R484" s="43" t="e">
        <f t="shared" ca="1" si="134"/>
        <v>#N/A</v>
      </c>
      <c r="S484" s="44" t="e">
        <f t="shared" ca="1" si="135"/>
        <v>#N/A</v>
      </c>
      <c r="T484" s="5" t="e">
        <f t="shared" ca="1" si="136"/>
        <v>#N/A</v>
      </c>
      <c r="U484" s="5" t="e">
        <f t="shared" ca="1" si="137"/>
        <v>#N/A</v>
      </c>
    </row>
    <row r="485" spans="1:21">
      <c r="A485" s="6" t="e">
        <f t="shared" ca="1" si="127"/>
        <v>#N/A</v>
      </c>
      <c r="B485" s="39" t="e">
        <f t="shared" ca="1" si="126"/>
        <v>#N/A</v>
      </c>
      <c r="C485">
        <f t="array" aca="1" ref="C485" ca="1">IFERROR(INDEX(stitches, MATCH( 1, ($A485=dates)*(last_project=projects),0)),0)</f>
        <v>0</v>
      </c>
      <c r="D485" s="5" t="e">
        <f t="shared" ca="1" si="138"/>
        <v>#REF!</v>
      </c>
      <c r="E485" s="5" t="e">
        <f t="shared" ca="1" si="128"/>
        <v>#REF!</v>
      </c>
      <c r="F485" s="40" t="e">
        <f t="array" aca="1" ref="F485" ca="1">INDEX(hours,MATCH(1,($A485=dates)*(last_project=projects),0),0)</f>
        <v>#N/A</v>
      </c>
      <c r="G485" s="21" t="e">
        <f t="shared" ca="1" si="129"/>
        <v>#N/A</v>
      </c>
      <c r="H485" s="41" t="e">
        <f t="shared" ca="1" si="139"/>
        <v>#N/A</v>
      </c>
      <c r="I485" s="41" t="e">
        <f t="shared" ca="1" si="140"/>
        <v>#N/A</v>
      </c>
      <c r="J485" s="41" t="e">
        <f t="shared" ca="1" si="141"/>
        <v>#N/A</v>
      </c>
      <c r="K485" t="e">
        <f t="shared" ca="1" si="130"/>
        <v>#N/A</v>
      </c>
      <c r="L485" t="e">
        <f t="shared" ca="1" si="131"/>
        <v>#N/A</v>
      </c>
      <c r="M485" s="42" t="e">
        <f t="shared" ca="1" si="132"/>
        <v>#REF!</v>
      </c>
      <c r="N485" s="5" t="e">
        <f t="shared" ca="1" si="142"/>
        <v>#N/A</v>
      </c>
      <c r="O485" s="5" t="e">
        <f t="shared" ca="1" si="143"/>
        <v>#N/A</v>
      </c>
      <c r="P485" s="41" t="e">
        <f ca="1">IF(OR(ISNA(A485),C485="Backstitch"),NA(),AVERAGEIF($C$4:$C485,"&gt;0")/100)</f>
        <v>#N/A</v>
      </c>
      <c r="Q485" s="41" t="e">
        <f t="shared" ca="1" si="133"/>
        <v>#N/A</v>
      </c>
      <c r="R485" s="43" t="e">
        <f t="shared" ca="1" si="134"/>
        <v>#N/A</v>
      </c>
      <c r="S485" s="44" t="e">
        <f t="shared" ca="1" si="135"/>
        <v>#N/A</v>
      </c>
      <c r="T485" s="5" t="e">
        <f t="shared" ca="1" si="136"/>
        <v>#N/A</v>
      </c>
      <c r="U485" s="5" t="e">
        <f t="shared" ca="1" si="137"/>
        <v>#N/A</v>
      </c>
    </row>
    <row r="486" spans="1:21">
      <c r="A486" s="6" t="e">
        <f t="shared" ca="1" si="127"/>
        <v>#N/A</v>
      </c>
      <c r="B486" s="39" t="e">
        <f t="shared" ca="1" si="126"/>
        <v>#N/A</v>
      </c>
      <c r="C486">
        <f t="array" aca="1" ref="C486" ca="1">IFERROR(INDEX(stitches, MATCH( 1, ($A486=dates)*(last_project=projects),0)),0)</f>
        <v>0</v>
      </c>
      <c r="D486" s="5" t="e">
        <f t="shared" ca="1" si="138"/>
        <v>#REF!</v>
      </c>
      <c r="E486" s="5" t="e">
        <f t="shared" ca="1" si="128"/>
        <v>#REF!</v>
      </c>
      <c r="F486" s="40" t="e">
        <f t="array" aca="1" ref="F486" ca="1">INDEX(hours,MATCH(1,($A486=dates)*(last_project=projects),0),0)</f>
        <v>#N/A</v>
      </c>
      <c r="G486" s="21" t="e">
        <f t="shared" ca="1" si="129"/>
        <v>#N/A</v>
      </c>
      <c r="H486" s="41" t="e">
        <f t="shared" ca="1" si="139"/>
        <v>#N/A</v>
      </c>
      <c r="I486" s="41" t="e">
        <f t="shared" ca="1" si="140"/>
        <v>#N/A</v>
      </c>
      <c r="J486" s="41" t="e">
        <f t="shared" ca="1" si="141"/>
        <v>#N/A</v>
      </c>
      <c r="K486" t="e">
        <f t="shared" ca="1" si="130"/>
        <v>#N/A</v>
      </c>
      <c r="L486" t="e">
        <f t="shared" ca="1" si="131"/>
        <v>#N/A</v>
      </c>
      <c r="M486" s="42" t="e">
        <f t="shared" ca="1" si="132"/>
        <v>#REF!</v>
      </c>
      <c r="N486" s="5" t="e">
        <f t="shared" ca="1" si="142"/>
        <v>#N/A</v>
      </c>
      <c r="O486" s="5" t="e">
        <f t="shared" ca="1" si="143"/>
        <v>#N/A</v>
      </c>
      <c r="P486" s="41" t="e">
        <f ca="1">IF(OR(ISNA(A486),C486="Backstitch"),NA(),AVERAGEIF($C$4:$C486,"&gt;0")/100)</f>
        <v>#N/A</v>
      </c>
      <c r="Q486" s="41" t="e">
        <f t="shared" ca="1" si="133"/>
        <v>#N/A</v>
      </c>
      <c r="R486" s="43" t="e">
        <f t="shared" ca="1" si="134"/>
        <v>#N/A</v>
      </c>
      <c r="S486" s="44" t="e">
        <f t="shared" ca="1" si="135"/>
        <v>#N/A</v>
      </c>
      <c r="T486" s="5" t="e">
        <f t="shared" ca="1" si="136"/>
        <v>#N/A</v>
      </c>
      <c r="U486" s="5" t="e">
        <f t="shared" ca="1" si="137"/>
        <v>#N/A</v>
      </c>
    </row>
    <row r="487" spans="1:21">
      <c r="A487" s="6" t="e">
        <f t="shared" ca="1" si="127"/>
        <v>#N/A</v>
      </c>
      <c r="B487" s="39" t="e">
        <f t="shared" ca="1" si="126"/>
        <v>#N/A</v>
      </c>
      <c r="C487">
        <f t="array" aca="1" ref="C487" ca="1">IFERROR(INDEX(stitches, MATCH( 1, ($A487=dates)*(last_project=projects),0)),0)</f>
        <v>0</v>
      </c>
      <c r="D487" s="5" t="e">
        <f t="shared" ca="1" si="138"/>
        <v>#REF!</v>
      </c>
      <c r="E487" s="5" t="e">
        <f t="shared" ca="1" si="128"/>
        <v>#REF!</v>
      </c>
      <c r="F487" s="40" t="e">
        <f t="array" aca="1" ref="F487" ca="1">INDEX(hours,MATCH(1,($A487=dates)*(last_project=projects),0),0)</f>
        <v>#N/A</v>
      </c>
      <c r="G487" s="21" t="e">
        <f t="shared" ca="1" si="129"/>
        <v>#N/A</v>
      </c>
      <c r="H487" s="41" t="e">
        <f t="shared" ca="1" si="139"/>
        <v>#N/A</v>
      </c>
      <c r="I487" s="41" t="e">
        <f t="shared" ca="1" si="140"/>
        <v>#N/A</v>
      </c>
      <c r="J487" s="41" t="e">
        <f t="shared" ca="1" si="141"/>
        <v>#N/A</v>
      </c>
      <c r="K487" t="e">
        <f t="shared" ca="1" si="130"/>
        <v>#N/A</v>
      </c>
      <c r="L487" t="e">
        <f t="shared" ca="1" si="131"/>
        <v>#N/A</v>
      </c>
      <c r="M487" s="42" t="e">
        <f t="shared" ca="1" si="132"/>
        <v>#REF!</v>
      </c>
      <c r="N487" s="5" t="e">
        <f t="shared" ca="1" si="142"/>
        <v>#N/A</v>
      </c>
      <c r="O487" s="5" t="e">
        <f t="shared" ca="1" si="143"/>
        <v>#N/A</v>
      </c>
      <c r="P487" s="41" t="e">
        <f ca="1">IF(OR(ISNA(A487),C487="Backstitch"),NA(),AVERAGEIF($C$4:$C487,"&gt;0")/100)</f>
        <v>#N/A</v>
      </c>
      <c r="Q487" s="41" t="e">
        <f t="shared" ca="1" si="133"/>
        <v>#N/A</v>
      </c>
      <c r="R487" s="43" t="e">
        <f t="shared" ca="1" si="134"/>
        <v>#N/A</v>
      </c>
      <c r="S487" s="44" t="e">
        <f t="shared" ca="1" si="135"/>
        <v>#N/A</v>
      </c>
      <c r="T487" s="5" t="e">
        <f t="shared" ca="1" si="136"/>
        <v>#N/A</v>
      </c>
      <c r="U487" s="5" t="e">
        <f t="shared" ca="1" si="137"/>
        <v>#N/A</v>
      </c>
    </row>
    <row r="488" spans="1:21">
      <c r="A488" s="6" t="e">
        <f t="shared" ca="1" si="127"/>
        <v>#N/A</v>
      </c>
      <c r="B488" s="39" t="e">
        <f t="shared" ca="1" si="126"/>
        <v>#N/A</v>
      </c>
      <c r="C488">
        <f t="array" aca="1" ref="C488" ca="1">IFERROR(INDEX(stitches, MATCH( 1, ($A488=dates)*(last_project=projects),0)),0)</f>
        <v>0</v>
      </c>
      <c r="D488" s="5" t="e">
        <f t="shared" ca="1" si="138"/>
        <v>#REF!</v>
      </c>
      <c r="E488" s="5" t="e">
        <f t="shared" ca="1" si="128"/>
        <v>#REF!</v>
      </c>
      <c r="F488" s="40" t="e">
        <f t="array" aca="1" ref="F488" ca="1">INDEX(hours,MATCH(1,($A488=dates)*(last_project=projects),0),0)</f>
        <v>#N/A</v>
      </c>
      <c r="G488" s="21" t="e">
        <f t="shared" ca="1" si="129"/>
        <v>#N/A</v>
      </c>
      <c r="H488" s="41" t="e">
        <f t="shared" ca="1" si="139"/>
        <v>#N/A</v>
      </c>
      <c r="I488" s="41" t="e">
        <f t="shared" ca="1" si="140"/>
        <v>#N/A</v>
      </c>
      <c r="J488" s="41" t="e">
        <f t="shared" ca="1" si="141"/>
        <v>#N/A</v>
      </c>
      <c r="K488" t="e">
        <f t="shared" ca="1" si="130"/>
        <v>#N/A</v>
      </c>
      <c r="L488" t="e">
        <f t="shared" ca="1" si="131"/>
        <v>#N/A</v>
      </c>
      <c r="M488" s="42" t="e">
        <f t="shared" ca="1" si="132"/>
        <v>#REF!</v>
      </c>
      <c r="N488" s="5" t="e">
        <f t="shared" ca="1" si="142"/>
        <v>#N/A</v>
      </c>
      <c r="O488" s="5" t="e">
        <f t="shared" ca="1" si="143"/>
        <v>#N/A</v>
      </c>
      <c r="P488" s="41" t="e">
        <f ca="1">IF(OR(ISNA(A488),C488="Backstitch"),NA(),AVERAGEIF($C$4:$C488,"&gt;0")/100)</f>
        <v>#N/A</v>
      </c>
      <c r="Q488" s="41" t="e">
        <f t="shared" ca="1" si="133"/>
        <v>#N/A</v>
      </c>
      <c r="R488" s="43" t="e">
        <f t="shared" ca="1" si="134"/>
        <v>#N/A</v>
      </c>
      <c r="S488" s="44" t="e">
        <f t="shared" ca="1" si="135"/>
        <v>#N/A</v>
      </c>
      <c r="T488" s="5" t="e">
        <f t="shared" ca="1" si="136"/>
        <v>#N/A</v>
      </c>
      <c r="U488" s="5" t="e">
        <f t="shared" ca="1" si="137"/>
        <v>#N/A</v>
      </c>
    </row>
    <row r="489" spans="1:21">
      <c r="A489" s="6" t="e">
        <f t="shared" ca="1" si="127"/>
        <v>#N/A</v>
      </c>
      <c r="B489" s="39" t="e">
        <f t="shared" ca="1" si="126"/>
        <v>#N/A</v>
      </c>
      <c r="C489">
        <f t="array" aca="1" ref="C489" ca="1">IFERROR(INDEX(stitches, MATCH( 1, ($A489=dates)*(last_project=projects),0)),0)</f>
        <v>0</v>
      </c>
      <c r="D489" s="5" t="e">
        <f t="shared" ca="1" si="138"/>
        <v>#REF!</v>
      </c>
      <c r="E489" s="5" t="e">
        <f t="shared" ca="1" si="128"/>
        <v>#REF!</v>
      </c>
      <c r="F489" s="40" t="e">
        <f t="array" aca="1" ref="F489" ca="1">INDEX(hours,MATCH(1,($A489=dates)*(last_project=projects),0),0)</f>
        <v>#N/A</v>
      </c>
      <c r="G489" s="21" t="e">
        <f t="shared" ca="1" si="129"/>
        <v>#N/A</v>
      </c>
      <c r="H489" s="41" t="e">
        <f t="shared" ca="1" si="139"/>
        <v>#N/A</v>
      </c>
      <c r="I489" s="41" t="e">
        <f t="shared" ca="1" si="140"/>
        <v>#N/A</v>
      </c>
      <c r="J489" s="41" t="e">
        <f t="shared" ca="1" si="141"/>
        <v>#N/A</v>
      </c>
      <c r="K489" t="e">
        <f t="shared" ca="1" si="130"/>
        <v>#N/A</v>
      </c>
      <c r="L489" t="e">
        <f t="shared" ca="1" si="131"/>
        <v>#N/A</v>
      </c>
      <c r="M489" s="42" t="e">
        <f t="shared" ca="1" si="132"/>
        <v>#REF!</v>
      </c>
      <c r="N489" s="5" t="e">
        <f t="shared" ca="1" si="142"/>
        <v>#N/A</v>
      </c>
      <c r="O489" s="5" t="e">
        <f t="shared" ca="1" si="143"/>
        <v>#N/A</v>
      </c>
      <c r="P489" s="41" t="e">
        <f ca="1">IF(OR(ISNA(A489),C489="Backstitch"),NA(),AVERAGEIF($C$4:$C489,"&gt;0")/100)</f>
        <v>#N/A</v>
      </c>
      <c r="Q489" s="41" t="e">
        <f t="shared" ca="1" si="133"/>
        <v>#N/A</v>
      </c>
      <c r="R489" s="43" t="e">
        <f t="shared" ca="1" si="134"/>
        <v>#N/A</v>
      </c>
      <c r="S489" s="44" t="e">
        <f t="shared" ca="1" si="135"/>
        <v>#N/A</v>
      </c>
      <c r="T489" s="5" t="e">
        <f t="shared" ca="1" si="136"/>
        <v>#N/A</v>
      </c>
      <c r="U489" s="5" t="e">
        <f t="shared" ca="1" si="137"/>
        <v>#N/A</v>
      </c>
    </row>
    <row r="490" spans="1:21">
      <c r="A490" s="6" t="e">
        <f t="shared" ca="1" si="127"/>
        <v>#N/A</v>
      </c>
      <c r="B490" s="39" t="e">
        <f t="shared" ca="1" si="126"/>
        <v>#N/A</v>
      </c>
      <c r="C490">
        <f t="array" aca="1" ref="C490" ca="1">IFERROR(INDEX(stitches, MATCH( 1, ($A490=dates)*(last_project=projects),0)),0)</f>
        <v>0</v>
      </c>
      <c r="D490" s="5" t="e">
        <f t="shared" ca="1" si="138"/>
        <v>#REF!</v>
      </c>
      <c r="E490" s="5" t="e">
        <f t="shared" ca="1" si="128"/>
        <v>#REF!</v>
      </c>
      <c r="F490" s="40" t="e">
        <f t="array" aca="1" ref="F490" ca="1">INDEX(hours,MATCH(1,($A490=dates)*(last_project=projects),0),0)</f>
        <v>#N/A</v>
      </c>
      <c r="G490" s="21" t="e">
        <f t="shared" ca="1" si="129"/>
        <v>#N/A</v>
      </c>
      <c r="H490" s="41" t="e">
        <f t="shared" ca="1" si="139"/>
        <v>#N/A</v>
      </c>
      <c r="I490" s="41" t="e">
        <f t="shared" ca="1" si="140"/>
        <v>#N/A</v>
      </c>
      <c r="J490" s="41" t="e">
        <f t="shared" ca="1" si="141"/>
        <v>#N/A</v>
      </c>
      <c r="K490" t="e">
        <f t="shared" ca="1" si="130"/>
        <v>#N/A</v>
      </c>
      <c r="L490" t="e">
        <f t="shared" ca="1" si="131"/>
        <v>#N/A</v>
      </c>
      <c r="M490" s="42" t="e">
        <f t="shared" ca="1" si="132"/>
        <v>#REF!</v>
      </c>
      <c r="N490" s="5" t="e">
        <f t="shared" ca="1" si="142"/>
        <v>#N/A</v>
      </c>
      <c r="O490" s="5" t="e">
        <f t="shared" ca="1" si="143"/>
        <v>#N/A</v>
      </c>
      <c r="P490" s="41" t="e">
        <f ca="1">IF(OR(ISNA(A490),C490="Backstitch"),NA(),AVERAGEIF($C$4:$C490,"&gt;0")/100)</f>
        <v>#N/A</v>
      </c>
      <c r="Q490" s="41" t="e">
        <f t="shared" ca="1" si="133"/>
        <v>#N/A</v>
      </c>
      <c r="R490" s="43" t="e">
        <f t="shared" ca="1" si="134"/>
        <v>#N/A</v>
      </c>
      <c r="S490" s="44" t="e">
        <f t="shared" ca="1" si="135"/>
        <v>#N/A</v>
      </c>
      <c r="T490" s="5" t="e">
        <f t="shared" ca="1" si="136"/>
        <v>#N/A</v>
      </c>
      <c r="U490" s="5" t="e">
        <f t="shared" ca="1" si="137"/>
        <v>#N/A</v>
      </c>
    </row>
    <row r="491" spans="1:21">
      <c r="A491" s="6" t="e">
        <f t="shared" ca="1" si="127"/>
        <v>#N/A</v>
      </c>
      <c r="B491" s="39" t="e">
        <f t="shared" ca="1" si="126"/>
        <v>#N/A</v>
      </c>
      <c r="C491">
        <f t="array" aca="1" ref="C491" ca="1">IFERROR(INDEX(stitches, MATCH( 1, ($A491=dates)*(last_project=projects),0)),0)</f>
        <v>0</v>
      </c>
      <c r="D491" s="5" t="e">
        <f t="shared" ca="1" si="138"/>
        <v>#REF!</v>
      </c>
      <c r="E491" s="5" t="e">
        <f t="shared" ca="1" si="128"/>
        <v>#REF!</v>
      </c>
      <c r="F491" s="40" t="e">
        <f t="array" aca="1" ref="F491" ca="1">INDEX(hours,MATCH(1,($A491=dates)*(last_project=projects),0),0)</f>
        <v>#N/A</v>
      </c>
      <c r="G491" s="21" t="e">
        <f t="shared" ca="1" si="129"/>
        <v>#N/A</v>
      </c>
      <c r="H491" s="41" t="e">
        <f t="shared" ca="1" si="139"/>
        <v>#N/A</v>
      </c>
      <c r="I491" s="41" t="e">
        <f t="shared" ca="1" si="140"/>
        <v>#N/A</v>
      </c>
      <c r="J491" s="41" t="e">
        <f t="shared" ca="1" si="141"/>
        <v>#N/A</v>
      </c>
      <c r="K491" t="e">
        <f t="shared" ca="1" si="130"/>
        <v>#N/A</v>
      </c>
      <c r="L491" t="e">
        <f t="shared" ca="1" si="131"/>
        <v>#N/A</v>
      </c>
      <c r="M491" s="42" t="e">
        <f t="shared" ca="1" si="132"/>
        <v>#REF!</v>
      </c>
      <c r="N491" s="5" t="e">
        <f t="shared" ca="1" si="142"/>
        <v>#N/A</v>
      </c>
      <c r="O491" s="5" t="e">
        <f t="shared" ca="1" si="143"/>
        <v>#N/A</v>
      </c>
      <c r="P491" s="41" t="e">
        <f ca="1">IF(OR(ISNA(A491),C491="Backstitch"),NA(),AVERAGEIF($C$4:$C491,"&gt;0")/100)</f>
        <v>#N/A</v>
      </c>
      <c r="Q491" s="41" t="e">
        <f t="shared" ca="1" si="133"/>
        <v>#N/A</v>
      </c>
      <c r="R491" s="43" t="e">
        <f t="shared" ca="1" si="134"/>
        <v>#N/A</v>
      </c>
      <c r="S491" s="44" t="e">
        <f t="shared" ca="1" si="135"/>
        <v>#N/A</v>
      </c>
      <c r="T491" s="5" t="e">
        <f t="shared" ca="1" si="136"/>
        <v>#N/A</v>
      </c>
      <c r="U491" s="5" t="e">
        <f t="shared" ca="1" si="137"/>
        <v>#N/A</v>
      </c>
    </row>
    <row r="492" spans="1:21">
      <c r="A492" s="6" t="e">
        <f t="shared" ca="1" si="127"/>
        <v>#N/A</v>
      </c>
      <c r="B492" s="39" t="e">
        <f t="shared" ca="1" si="126"/>
        <v>#N/A</v>
      </c>
      <c r="C492">
        <f t="array" aca="1" ref="C492" ca="1">IFERROR(INDEX(stitches, MATCH( 1, ($A492=dates)*(last_project=projects),0)),0)</f>
        <v>0</v>
      </c>
      <c r="D492" s="5" t="e">
        <f t="shared" ca="1" si="138"/>
        <v>#REF!</v>
      </c>
      <c r="E492" s="5" t="e">
        <f t="shared" ca="1" si="128"/>
        <v>#REF!</v>
      </c>
      <c r="F492" s="40" t="e">
        <f t="array" aca="1" ref="F492" ca="1">INDEX(hours,MATCH(1,($A492=dates)*(last_project=projects),0),0)</f>
        <v>#N/A</v>
      </c>
      <c r="G492" s="21" t="e">
        <f t="shared" ca="1" si="129"/>
        <v>#N/A</v>
      </c>
      <c r="H492" s="41" t="e">
        <f t="shared" ca="1" si="139"/>
        <v>#N/A</v>
      </c>
      <c r="I492" s="41" t="e">
        <f t="shared" ca="1" si="140"/>
        <v>#N/A</v>
      </c>
      <c r="J492" s="41" t="e">
        <f t="shared" ca="1" si="141"/>
        <v>#N/A</v>
      </c>
      <c r="K492" t="e">
        <f t="shared" ca="1" si="130"/>
        <v>#N/A</v>
      </c>
      <c r="L492" t="e">
        <f t="shared" ca="1" si="131"/>
        <v>#N/A</v>
      </c>
      <c r="M492" s="42" t="e">
        <f t="shared" ca="1" si="132"/>
        <v>#REF!</v>
      </c>
      <c r="N492" s="5" t="e">
        <f t="shared" ca="1" si="142"/>
        <v>#N/A</v>
      </c>
      <c r="O492" s="5" t="e">
        <f t="shared" ca="1" si="143"/>
        <v>#N/A</v>
      </c>
      <c r="P492" s="41" t="e">
        <f ca="1">IF(OR(ISNA(A492),C492="Backstitch"),NA(),AVERAGEIF($C$4:$C492,"&gt;0")/100)</f>
        <v>#N/A</v>
      </c>
      <c r="Q492" s="41" t="e">
        <f t="shared" ca="1" si="133"/>
        <v>#N/A</v>
      </c>
      <c r="R492" s="43" t="e">
        <f t="shared" ca="1" si="134"/>
        <v>#N/A</v>
      </c>
      <c r="S492" s="44" t="e">
        <f t="shared" ca="1" si="135"/>
        <v>#N/A</v>
      </c>
      <c r="T492" s="5" t="e">
        <f t="shared" ca="1" si="136"/>
        <v>#N/A</v>
      </c>
      <c r="U492" s="5" t="e">
        <f t="shared" ca="1" si="137"/>
        <v>#N/A</v>
      </c>
    </row>
    <row r="493" spans="1:21">
      <c r="A493" s="6" t="e">
        <f t="shared" ca="1" si="127"/>
        <v>#N/A</v>
      </c>
      <c r="B493" s="39" t="e">
        <f t="shared" ca="1" si="126"/>
        <v>#N/A</v>
      </c>
      <c r="C493">
        <f t="array" aca="1" ref="C493" ca="1">IFERROR(INDEX(stitches, MATCH( 1, ($A493=dates)*(last_project=projects),0)),0)</f>
        <v>0</v>
      </c>
      <c r="D493" s="5" t="e">
        <f t="shared" ca="1" si="138"/>
        <v>#REF!</v>
      </c>
      <c r="E493" s="5" t="e">
        <f t="shared" ca="1" si="128"/>
        <v>#REF!</v>
      </c>
      <c r="F493" s="40" t="e">
        <f t="array" aca="1" ref="F493" ca="1">INDEX(hours,MATCH(1,($A493=dates)*(last_project=projects),0),0)</f>
        <v>#N/A</v>
      </c>
      <c r="G493" s="21" t="e">
        <f t="shared" ca="1" si="129"/>
        <v>#N/A</v>
      </c>
      <c r="H493" s="41" t="e">
        <f t="shared" ca="1" si="139"/>
        <v>#N/A</v>
      </c>
      <c r="I493" s="41" t="e">
        <f t="shared" ca="1" si="140"/>
        <v>#N/A</v>
      </c>
      <c r="J493" s="41" t="e">
        <f t="shared" ca="1" si="141"/>
        <v>#N/A</v>
      </c>
      <c r="K493" t="e">
        <f t="shared" ca="1" si="130"/>
        <v>#N/A</v>
      </c>
      <c r="L493" t="e">
        <f t="shared" ca="1" si="131"/>
        <v>#N/A</v>
      </c>
      <c r="M493" s="42" t="e">
        <f t="shared" ca="1" si="132"/>
        <v>#REF!</v>
      </c>
      <c r="N493" s="5" t="e">
        <f t="shared" ca="1" si="142"/>
        <v>#N/A</v>
      </c>
      <c r="O493" s="5" t="e">
        <f t="shared" ca="1" si="143"/>
        <v>#N/A</v>
      </c>
      <c r="P493" s="41" t="e">
        <f ca="1">IF(OR(ISNA(A493),C493="Backstitch"),NA(),AVERAGEIF($C$4:$C493,"&gt;0")/100)</f>
        <v>#N/A</v>
      </c>
      <c r="Q493" s="41" t="e">
        <f t="shared" ca="1" si="133"/>
        <v>#N/A</v>
      </c>
      <c r="R493" s="43" t="e">
        <f t="shared" ca="1" si="134"/>
        <v>#N/A</v>
      </c>
      <c r="S493" s="44" t="e">
        <f t="shared" ca="1" si="135"/>
        <v>#N/A</v>
      </c>
      <c r="T493" s="5" t="e">
        <f t="shared" ca="1" si="136"/>
        <v>#N/A</v>
      </c>
      <c r="U493" s="5" t="e">
        <f t="shared" ca="1" si="137"/>
        <v>#N/A</v>
      </c>
    </row>
    <row r="494" spans="1:21">
      <c r="A494" s="6" t="e">
        <f t="shared" ca="1" si="127"/>
        <v>#N/A</v>
      </c>
      <c r="B494" s="39" t="e">
        <f t="shared" ca="1" si="126"/>
        <v>#N/A</v>
      </c>
      <c r="C494">
        <f t="array" aca="1" ref="C494" ca="1">IFERROR(INDEX(stitches, MATCH( 1, ($A494=dates)*(last_project=projects),0)),0)</f>
        <v>0</v>
      </c>
      <c r="D494" s="5" t="e">
        <f t="shared" ca="1" si="138"/>
        <v>#REF!</v>
      </c>
      <c r="E494" s="5" t="e">
        <f t="shared" ca="1" si="128"/>
        <v>#REF!</v>
      </c>
      <c r="F494" s="40" t="e">
        <f t="array" aca="1" ref="F494" ca="1">INDEX(hours,MATCH(1,($A494=dates)*(last_project=projects),0),0)</f>
        <v>#N/A</v>
      </c>
      <c r="G494" s="21" t="e">
        <f t="shared" ca="1" si="129"/>
        <v>#N/A</v>
      </c>
      <c r="H494" s="41" t="e">
        <f t="shared" ca="1" si="139"/>
        <v>#N/A</v>
      </c>
      <c r="I494" s="41" t="e">
        <f t="shared" ca="1" si="140"/>
        <v>#N/A</v>
      </c>
      <c r="J494" s="41" t="e">
        <f t="shared" ca="1" si="141"/>
        <v>#N/A</v>
      </c>
      <c r="K494" t="e">
        <f t="shared" ca="1" si="130"/>
        <v>#N/A</v>
      </c>
      <c r="L494" t="e">
        <f t="shared" ca="1" si="131"/>
        <v>#N/A</v>
      </c>
      <c r="M494" s="42" t="e">
        <f t="shared" ca="1" si="132"/>
        <v>#REF!</v>
      </c>
      <c r="N494" s="5" t="e">
        <f t="shared" ca="1" si="142"/>
        <v>#N/A</v>
      </c>
      <c r="O494" s="5" t="e">
        <f t="shared" ca="1" si="143"/>
        <v>#N/A</v>
      </c>
      <c r="P494" s="41" t="e">
        <f ca="1">IF(OR(ISNA(A494),C494="Backstitch"),NA(),AVERAGEIF($C$4:$C494,"&gt;0")/100)</f>
        <v>#N/A</v>
      </c>
      <c r="Q494" s="41" t="e">
        <f t="shared" ca="1" si="133"/>
        <v>#N/A</v>
      </c>
      <c r="R494" s="43" t="e">
        <f t="shared" ca="1" si="134"/>
        <v>#N/A</v>
      </c>
      <c r="S494" s="44" t="e">
        <f t="shared" ca="1" si="135"/>
        <v>#N/A</v>
      </c>
      <c r="T494" s="5" t="e">
        <f t="shared" ca="1" si="136"/>
        <v>#N/A</v>
      </c>
      <c r="U494" s="5" t="e">
        <f t="shared" ca="1" si="137"/>
        <v>#N/A</v>
      </c>
    </row>
    <row r="495" spans="1:21">
      <c r="A495" s="6" t="e">
        <f t="shared" ca="1" si="127"/>
        <v>#N/A</v>
      </c>
      <c r="B495" s="39" t="e">
        <f t="shared" ca="1" si="126"/>
        <v>#N/A</v>
      </c>
      <c r="C495">
        <f t="array" aca="1" ref="C495" ca="1">IFERROR(INDEX(stitches, MATCH( 1, ($A495=dates)*(last_project=projects),0)),0)</f>
        <v>0</v>
      </c>
      <c r="D495" s="5" t="e">
        <f t="shared" ca="1" si="138"/>
        <v>#REF!</v>
      </c>
      <c r="E495" s="5" t="e">
        <f t="shared" ca="1" si="128"/>
        <v>#REF!</v>
      </c>
      <c r="F495" s="40" t="e">
        <f t="array" aca="1" ref="F495" ca="1">INDEX(hours,MATCH(1,($A495=dates)*(last_project=projects),0),0)</f>
        <v>#N/A</v>
      </c>
      <c r="G495" s="21" t="e">
        <f t="shared" ca="1" si="129"/>
        <v>#N/A</v>
      </c>
      <c r="H495" s="41" t="e">
        <f t="shared" ca="1" si="139"/>
        <v>#N/A</v>
      </c>
      <c r="I495" s="41" t="e">
        <f t="shared" ca="1" si="140"/>
        <v>#N/A</v>
      </c>
      <c r="J495" s="41" t="e">
        <f t="shared" ca="1" si="141"/>
        <v>#N/A</v>
      </c>
      <c r="K495" t="e">
        <f t="shared" ca="1" si="130"/>
        <v>#N/A</v>
      </c>
      <c r="L495" t="e">
        <f t="shared" ca="1" si="131"/>
        <v>#N/A</v>
      </c>
      <c r="M495" s="42" t="e">
        <f t="shared" ca="1" si="132"/>
        <v>#REF!</v>
      </c>
      <c r="N495" s="5" t="e">
        <f t="shared" ca="1" si="142"/>
        <v>#N/A</v>
      </c>
      <c r="O495" s="5" t="e">
        <f t="shared" ca="1" si="143"/>
        <v>#N/A</v>
      </c>
      <c r="P495" s="41" t="e">
        <f ca="1">IF(OR(ISNA(A495),C495="Backstitch"),NA(),AVERAGEIF($C$4:$C495,"&gt;0")/100)</f>
        <v>#N/A</v>
      </c>
      <c r="Q495" s="41" t="e">
        <f t="shared" ca="1" si="133"/>
        <v>#N/A</v>
      </c>
      <c r="R495" s="43" t="e">
        <f t="shared" ca="1" si="134"/>
        <v>#N/A</v>
      </c>
      <c r="S495" s="44" t="e">
        <f t="shared" ca="1" si="135"/>
        <v>#N/A</v>
      </c>
      <c r="T495" s="5" t="e">
        <f t="shared" ca="1" si="136"/>
        <v>#N/A</v>
      </c>
      <c r="U495" s="5" t="e">
        <f t="shared" ca="1" si="137"/>
        <v>#N/A</v>
      </c>
    </row>
    <row r="496" spans="1:21">
      <c r="A496" s="6" t="e">
        <f t="shared" ca="1" si="127"/>
        <v>#N/A</v>
      </c>
      <c r="B496" s="39" t="e">
        <f t="shared" ca="1" si="126"/>
        <v>#N/A</v>
      </c>
      <c r="C496">
        <f t="array" aca="1" ref="C496" ca="1">IFERROR(INDEX(stitches, MATCH( 1, ($A496=dates)*(last_project=projects),0)),0)</f>
        <v>0</v>
      </c>
      <c r="D496" s="5" t="e">
        <f t="shared" ca="1" si="138"/>
        <v>#REF!</v>
      </c>
      <c r="E496" s="5" t="e">
        <f t="shared" ca="1" si="128"/>
        <v>#REF!</v>
      </c>
      <c r="F496" s="40" t="e">
        <f t="array" aca="1" ref="F496" ca="1">INDEX(hours,MATCH(1,($A496=dates)*(last_project=projects),0),0)</f>
        <v>#N/A</v>
      </c>
      <c r="G496" s="21" t="e">
        <f t="shared" ca="1" si="129"/>
        <v>#N/A</v>
      </c>
      <c r="H496" s="41" t="e">
        <f t="shared" ca="1" si="139"/>
        <v>#N/A</v>
      </c>
      <c r="I496" s="41" t="e">
        <f t="shared" ca="1" si="140"/>
        <v>#N/A</v>
      </c>
      <c r="J496" s="41" t="e">
        <f t="shared" ca="1" si="141"/>
        <v>#N/A</v>
      </c>
      <c r="K496" t="e">
        <f t="shared" ca="1" si="130"/>
        <v>#N/A</v>
      </c>
      <c r="L496" t="e">
        <f t="shared" ca="1" si="131"/>
        <v>#N/A</v>
      </c>
      <c r="M496" s="42" t="e">
        <f t="shared" ca="1" si="132"/>
        <v>#REF!</v>
      </c>
      <c r="N496" s="5" t="e">
        <f t="shared" ca="1" si="142"/>
        <v>#N/A</v>
      </c>
      <c r="O496" s="5" t="e">
        <f t="shared" ca="1" si="143"/>
        <v>#N/A</v>
      </c>
      <c r="P496" s="41" t="e">
        <f ca="1">IF(OR(ISNA(A496),C496="Backstitch"),NA(),AVERAGEIF($C$4:$C496,"&gt;0")/100)</f>
        <v>#N/A</v>
      </c>
      <c r="Q496" s="41" t="e">
        <f t="shared" ca="1" si="133"/>
        <v>#N/A</v>
      </c>
      <c r="R496" s="43" t="e">
        <f t="shared" ca="1" si="134"/>
        <v>#N/A</v>
      </c>
      <c r="S496" s="44" t="e">
        <f t="shared" ca="1" si="135"/>
        <v>#N/A</v>
      </c>
      <c r="T496" s="5" t="e">
        <f t="shared" ca="1" si="136"/>
        <v>#N/A</v>
      </c>
      <c r="U496" s="5" t="e">
        <f t="shared" ca="1" si="137"/>
        <v>#N/A</v>
      </c>
    </row>
    <row r="497" spans="1:21">
      <c r="A497" s="6" t="e">
        <f t="shared" ca="1" si="127"/>
        <v>#N/A</v>
      </c>
      <c r="B497" s="39" t="e">
        <f t="shared" ca="1" si="126"/>
        <v>#N/A</v>
      </c>
      <c r="C497">
        <f t="array" aca="1" ref="C497" ca="1">IFERROR(INDEX(stitches, MATCH( 1, ($A497=dates)*(last_project=projects),0)),0)</f>
        <v>0</v>
      </c>
      <c r="D497" s="5" t="e">
        <f t="shared" ca="1" si="138"/>
        <v>#REF!</v>
      </c>
      <c r="E497" s="5" t="e">
        <f t="shared" ca="1" si="128"/>
        <v>#REF!</v>
      </c>
      <c r="F497" s="40" t="e">
        <f t="array" aca="1" ref="F497" ca="1">INDEX(hours,MATCH(1,($A497=dates)*(last_project=projects),0),0)</f>
        <v>#N/A</v>
      </c>
      <c r="G497" s="21" t="e">
        <f t="shared" ca="1" si="129"/>
        <v>#N/A</v>
      </c>
      <c r="H497" s="41" t="e">
        <f t="shared" ca="1" si="139"/>
        <v>#N/A</v>
      </c>
      <c r="I497" s="41" t="e">
        <f t="shared" ca="1" si="140"/>
        <v>#N/A</v>
      </c>
      <c r="J497" s="41" t="e">
        <f t="shared" ca="1" si="141"/>
        <v>#N/A</v>
      </c>
      <c r="K497" t="e">
        <f t="shared" ca="1" si="130"/>
        <v>#N/A</v>
      </c>
      <c r="L497" t="e">
        <f t="shared" ca="1" si="131"/>
        <v>#N/A</v>
      </c>
      <c r="M497" s="42" t="e">
        <f t="shared" ca="1" si="132"/>
        <v>#REF!</v>
      </c>
      <c r="N497" s="5" t="e">
        <f t="shared" ca="1" si="142"/>
        <v>#N/A</v>
      </c>
      <c r="O497" s="5" t="e">
        <f t="shared" ca="1" si="143"/>
        <v>#N/A</v>
      </c>
      <c r="P497" s="41" t="e">
        <f ca="1">IF(OR(ISNA(A497),C497="Backstitch"),NA(),AVERAGEIF($C$4:$C497,"&gt;0")/100)</f>
        <v>#N/A</v>
      </c>
      <c r="Q497" s="41" t="e">
        <f t="shared" ca="1" si="133"/>
        <v>#N/A</v>
      </c>
      <c r="R497" s="43" t="e">
        <f t="shared" ca="1" si="134"/>
        <v>#N/A</v>
      </c>
      <c r="S497" s="44" t="e">
        <f t="shared" ca="1" si="135"/>
        <v>#N/A</v>
      </c>
      <c r="T497" s="5" t="e">
        <f t="shared" ca="1" si="136"/>
        <v>#N/A</v>
      </c>
      <c r="U497" s="5" t="e">
        <f t="shared" ca="1" si="137"/>
        <v>#N/A</v>
      </c>
    </row>
    <row r="498" spans="1:21">
      <c r="A498" s="6" t="e">
        <f t="shared" ca="1" si="127"/>
        <v>#N/A</v>
      </c>
      <c r="B498" s="39" t="e">
        <f t="shared" ca="1" si="126"/>
        <v>#N/A</v>
      </c>
      <c r="C498">
        <f t="array" aca="1" ref="C498" ca="1">IFERROR(INDEX(stitches, MATCH( 1, ($A498=dates)*(last_project=projects),0)),0)</f>
        <v>0</v>
      </c>
      <c r="D498" s="5" t="e">
        <f t="shared" ca="1" si="138"/>
        <v>#REF!</v>
      </c>
      <c r="E498" s="5" t="e">
        <f t="shared" ca="1" si="128"/>
        <v>#REF!</v>
      </c>
      <c r="F498" s="40" t="e">
        <f t="array" aca="1" ref="F498" ca="1">INDEX(hours,MATCH(1,($A498=dates)*(last_project=projects),0),0)</f>
        <v>#N/A</v>
      </c>
      <c r="G498" s="21" t="e">
        <f t="shared" ca="1" si="129"/>
        <v>#N/A</v>
      </c>
      <c r="H498" s="41" t="e">
        <f t="shared" ca="1" si="139"/>
        <v>#N/A</v>
      </c>
      <c r="I498" s="41" t="e">
        <f t="shared" ca="1" si="140"/>
        <v>#N/A</v>
      </c>
      <c r="J498" s="41" t="e">
        <f t="shared" ca="1" si="141"/>
        <v>#N/A</v>
      </c>
      <c r="K498" t="e">
        <f t="shared" ca="1" si="130"/>
        <v>#N/A</v>
      </c>
      <c r="L498" t="e">
        <f t="shared" ca="1" si="131"/>
        <v>#N/A</v>
      </c>
      <c r="M498" s="42" t="e">
        <f t="shared" ca="1" si="132"/>
        <v>#REF!</v>
      </c>
      <c r="N498" s="5" t="e">
        <f t="shared" ca="1" si="142"/>
        <v>#N/A</v>
      </c>
      <c r="O498" s="5" t="e">
        <f t="shared" ca="1" si="143"/>
        <v>#N/A</v>
      </c>
      <c r="P498" s="41" t="e">
        <f ca="1">IF(OR(ISNA(A498),C498="Backstitch"),NA(),AVERAGEIF($C$4:$C498,"&gt;0")/100)</f>
        <v>#N/A</v>
      </c>
      <c r="Q498" s="41" t="e">
        <f t="shared" ca="1" si="133"/>
        <v>#N/A</v>
      </c>
      <c r="R498" s="43" t="e">
        <f t="shared" ca="1" si="134"/>
        <v>#N/A</v>
      </c>
      <c r="S498" s="44" t="e">
        <f t="shared" ca="1" si="135"/>
        <v>#N/A</v>
      </c>
      <c r="T498" s="5" t="e">
        <f t="shared" ca="1" si="136"/>
        <v>#N/A</v>
      </c>
      <c r="U498" s="5" t="e">
        <f t="shared" ca="1" si="137"/>
        <v>#N/A</v>
      </c>
    </row>
    <row r="499" spans="1:21">
      <c r="A499" s="6" t="e">
        <f t="shared" ca="1" si="127"/>
        <v>#N/A</v>
      </c>
      <c r="B499" s="39" t="e">
        <f t="shared" ca="1" si="126"/>
        <v>#N/A</v>
      </c>
      <c r="C499">
        <f t="array" aca="1" ref="C499" ca="1">IFERROR(INDEX(stitches, MATCH( 1, ($A499=dates)*(last_project=projects),0)),0)</f>
        <v>0</v>
      </c>
      <c r="D499" s="5" t="e">
        <f t="shared" ca="1" si="138"/>
        <v>#REF!</v>
      </c>
      <c r="E499" s="5" t="e">
        <f t="shared" ca="1" si="128"/>
        <v>#REF!</v>
      </c>
      <c r="F499" s="40" t="e">
        <f t="array" aca="1" ref="F499" ca="1">INDEX(hours,MATCH(1,($A499=dates)*(last_project=projects),0),0)</f>
        <v>#N/A</v>
      </c>
      <c r="G499" s="21" t="e">
        <f t="shared" ca="1" si="129"/>
        <v>#N/A</v>
      </c>
      <c r="H499" s="41" t="e">
        <f t="shared" ca="1" si="139"/>
        <v>#N/A</v>
      </c>
      <c r="I499" s="41" t="e">
        <f t="shared" ca="1" si="140"/>
        <v>#N/A</v>
      </c>
      <c r="J499" s="41" t="e">
        <f t="shared" ca="1" si="141"/>
        <v>#N/A</v>
      </c>
      <c r="K499" t="e">
        <f t="shared" ca="1" si="130"/>
        <v>#N/A</v>
      </c>
      <c r="L499" t="e">
        <f t="shared" ca="1" si="131"/>
        <v>#N/A</v>
      </c>
      <c r="M499" s="42" t="e">
        <f t="shared" ca="1" si="132"/>
        <v>#REF!</v>
      </c>
      <c r="N499" s="5" t="e">
        <f t="shared" ca="1" si="142"/>
        <v>#N/A</v>
      </c>
      <c r="O499" s="5" t="e">
        <f t="shared" ca="1" si="143"/>
        <v>#N/A</v>
      </c>
      <c r="P499" s="41" t="e">
        <f ca="1">IF(OR(ISNA(A499),C499="Backstitch"),NA(),AVERAGEIF($C$4:$C499,"&gt;0")/100)</f>
        <v>#N/A</v>
      </c>
      <c r="Q499" s="41" t="e">
        <f t="shared" ca="1" si="133"/>
        <v>#N/A</v>
      </c>
      <c r="R499" s="43" t="e">
        <f t="shared" ca="1" si="134"/>
        <v>#N/A</v>
      </c>
      <c r="S499" s="44" t="e">
        <f t="shared" ca="1" si="135"/>
        <v>#N/A</v>
      </c>
      <c r="T499" s="5" t="e">
        <f t="shared" ca="1" si="136"/>
        <v>#N/A</v>
      </c>
      <c r="U499" s="5" t="e">
        <f t="shared" ca="1" si="137"/>
        <v>#N/A</v>
      </c>
    </row>
    <row r="500" spans="1:21">
      <c r="A500" s="6" t="e">
        <f t="shared" ca="1" si="127"/>
        <v>#N/A</v>
      </c>
      <c r="B500" s="39" t="e">
        <f t="shared" ca="1" si="126"/>
        <v>#N/A</v>
      </c>
      <c r="C500">
        <f t="array" aca="1" ref="C500" ca="1">IFERROR(INDEX(stitches, MATCH( 1, ($A500=dates)*(last_project=projects),0)),0)</f>
        <v>0</v>
      </c>
      <c r="D500" s="5" t="e">
        <f t="shared" ca="1" si="138"/>
        <v>#REF!</v>
      </c>
      <c r="E500" s="5" t="e">
        <f t="shared" ca="1" si="128"/>
        <v>#REF!</v>
      </c>
      <c r="F500" s="40" t="e">
        <f t="array" aca="1" ref="F500" ca="1">INDEX(hours,MATCH(1,($A500=dates)*(last_project=projects),0),0)</f>
        <v>#N/A</v>
      </c>
      <c r="G500" s="21" t="e">
        <f t="shared" ca="1" si="129"/>
        <v>#N/A</v>
      </c>
      <c r="H500" s="41" t="e">
        <f t="shared" ca="1" si="139"/>
        <v>#N/A</v>
      </c>
      <c r="I500" s="41" t="e">
        <f t="shared" ca="1" si="140"/>
        <v>#N/A</v>
      </c>
      <c r="J500" s="41" t="e">
        <f t="shared" ca="1" si="141"/>
        <v>#N/A</v>
      </c>
      <c r="K500" t="e">
        <f t="shared" ca="1" si="130"/>
        <v>#N/A</v>
      </c>
      <c r="L500" t="e">
        <f t="shared" ca="1" si="131"/>
        <v>#N/A</v>
      </c>
      <c r="M500" s="42" t="e">
        <f t="shared" ca="1" si="132"/>
        <v>#REF!</v>
      </c>
      <c r="N500" s="5" t="e">
        <f t="shared" ca="1" si="142"/>
        <v>#N/A</v>
      </c>
      <c r="O500" s="5" t="e">
        <f t="shared" ca="1" si="143"/>
        <v>#N/A</v>
      </c>
      <c r="P500" s="41" t="e">
        <f ca="1">IF(OR(ISNA(A500),C500="Backstitch"),NA(),AVERAGEIF($C$4:$C500,"&gt;0")/100)</f>
        <v>#N/A</v>
      </c>
      <c r="Q500" s="41" t="e">
        <f t="shared" ca="1" si="133"/>
        <v>#N/A</v>
      </c>
      <c r="R500" s="43" t="e">
        <f t="shared" ca="1" si="134"/>
        <v>#N/A</v>
      </c>
      <c r="S500" s="44" t="e">
        <f t="shared" ca="1" si="135"/>
        <v>#N/A</v>
      </c>
      <c r="T500" s="5" t="e">
        <f t="shared" ca="1" si="136"/>
        <v>#N/A</v>
      </c>
      <c r="U500" s="5" t="e">
        <f t="shared" ca="1" si="137"/>
        <v>#N/A</v>
      </c>
    </row>
    <row r="501" spans="1:21">
      <c r="A501" s="6" t="e">
        <f t="shared" ca="1" si="127"/>
        <v>#N/A</v>
      </c>
      <c r="B501" s="39" t="e">
        <f t="shared" ca="1" si="126"/>
        <v>#N/A</v>
      </c>
      <c r="C501">
        <f t="array" aca="1" ref="C501" ca="1">IFERROR(INDEX(stitches, MATCH( 1, ($A501=dates)*(last_project=projects),0)),0)</f>
        <v>0</v>
      </c>
      <c r="D501" s="5" t="e">
        <f t="shared" ca="1" si="138"/>
        <v>#REF!</v>
      </c>
      <c r="E501" s="5" t="e">
        <f t="shared" ca="1" si="128"/>
        <v>#REF!</v>
      </c>
      <c r="F501" s="40" t="e">
        <f t="array" aca="1" ref="F501" ca="1">INDEX(hours,MATCH(1,($A501=dates)*(last_project=projects),0),0)</f>
        <v>#N/A</v>
      </c>
      <c r="G501" s="21" t="e">
        <f t="shared" ca="1" si="129"/>
        <v>#N/A</v>
      </c>
      <c r="H501" s="41" t="e">
        <f t="shared" ca="1" si="139"/>
        <v>#N/A</v>
      </c>
      <c r="I501" s="41" t="e">
        <f t="shared" ca="1" si="140"/>
        <v>#N/A</v>
      </c>
      <c r="J501" s="41" t="e">
        <f t="shared" ca="1" si="141"/>
        <v>#N/A</v>
      </c>
      <c r="K501" t="e">
        <f t="shared" ca="1" si="130"/>
        <v>#N/A</v>
      </c>
      <c r="L501" t="e">
        <f t="shared" ca="1" si="131"/>
        <v>#N/A</v>
      </c>
      <c r="M501" s="42" t="e">
        <f t="shared" ca="1" si="132"/>
        <v>#REF!</v>
      </c>
      <c r="N501" s="5" t="e">
        <f t="shared" ca="1" si="142"/>
        <v>#N/A</v>
      </c>
      <c r="O501" s="5" t="e">
        <f t="shared" ca="1" si="143"/>
        <v>#N/A</v>
      </c>
      <c r="P501" s="41" t="e">
        <f ca="1">IF(OR(ISNA(A501),C501="Backstitch"),NA(),AVERAGEIF($C$4:$C501,"&gt;0")/100)</f>
        <v>#N/A</v>
      </c>
      <c r="Q501" s="41" t="e">
        <f t="shared" ca="1" si="133"/>
        <v>#N/A</v>
      </c>
      <c r="R501" s="43" t="e">
        <f t="shared" ca="1" si="134"/>
        <v>#N/A</v>
      </c>
      <c r="S501" s="44" t="e">
        <f t="shared" ca="1" si="135"/>
        <v>#N/A</v>
      </c>
      <c r="T501" s="5" t="e">
        <f t="shared" ca="1" si="136"/>
        <v>#N/A</v>
      </c>
      <c r="U501" s="5" t="e">
        <f t="shared" ca="1" si="137"/>
        <v>#N/A</v>
      </c>
    </row>
    <row r="502" spans="1:21">
      <c r="A502" s="6" t="e">
        <f t="shared" ca="1" si="127"/>
        <v>#N/A</v>
      </c>
      <c r="B502" s="39" t="e">
        <f t="shared" ca="1" si="126"/>
        <v>#N/A</v>
      </c>
      <c r="C502">
        <f t="array" aca="1" ref="C502" ca="1">IFERROR(INDEX(stitches, MATCH( 1, ($A502=dates)*(last_project=projects),0)),0)</f>
        <v>0</v>
      </c>
      <c r="D502" s="5" t="e">
        <f t="shared" ca="1" si="138"/>
        <v>#REF!</v>
      </c>
      <c r="E502" s="5" t="e">
        <f t="shared" ca="1" si="128"/>
        <v>#REF!</v>
      </c>
      <c r="F502" s="40" t="e">
        <f t="array" aca="1" ref="F502" ca="1">INDEX(hours,MATCH(1,($A502=dates)*(last_project=projects),0),0)</f>
        <v>#N/A</v>
      </c>
      <c r="G502" s="21" t="e">
        <f t="shared" ca="1" si="129"/>
        <v>#N/A</v>
      </c>
      <c r="H502" s="41" t="e">
        <f t="shared" ca="1" si="139"/>
        <v>#N/A</v>
      </c>
      <c r="I502" s="41" t="e">
        <f t="shared" ca="1" si="140"/>
        <v>#N/A</v>
      </c>
      <c r="J502" s="41" t="e">
        <f t="shared" ca="1" si="141"/>
        <v>#N/A</v>
      </c>
      <c r="K502" t="e">
        <f t="shared" ca="1" si="130"/>
        <v>#N/A</v>
      </c>
      <c r="L502" t="e">
        <f t="shared" ca="1" si="131"/>
        <v>#N/A</v>
      </c>
      <c r="M502" s="42" t="e">
        <f t="shared" ca="1" si="132"/>
        <v>#REF!</v>
      </c>
      <c r="N502" s="5" t="e">
        <f t="shared" ca="1" si="142"/>
        <v>#N/A</v>
      </c>
      <c r="O502" s="5" t="e">
        <f t="shared" ca="1" si="143"/>
        <v>#N/A</v>
      </c>
      <c r="P502" s="41" t="e">
        <f ca="1">IF(OR(ISNA(A502),C502="Backstitch"),NA(),AVERAGEIF($C$4:$C502,"&gt;0")/100)</f>
        <v>#N/A</v>
      </c>
      <c r="Q502" s="41" t="e">
        <f t="shared" ca="1" si="133"/>
        <v>#N/A</v>
      </c>
      <c r="R502" s="43" t="e">
        <f t="shared" ca="1" si="134"/>
        <v>#N/A</v>
      </c>
      <c r="S502" s="44" t="e">
        <f t="shared" ca="1" si="135"/>
        <v>#N/A</v>
      </c>
      <c r="T502" s="5" t="e">
        <f t="shared" ca="1" si="136"/>
        <v>#N/A</v>
      </c>
      <c r="U502" s="5" t="e">
        <f t="shared" ca="1" si="137"/>
        <v>#N/A</v>
      </c>
    </row>
    <row r="503" spans="1:21">
      <c r="A503" s="6" t="e">
        <f t="shared" ca="1" si="127"/>
        <v>#N/A</v>
      </c>
      <c r="B503" s="39" t="e">
        <f t="shared" ca="1" si="126"/>
        <v>#N/A</v>
      </c>
      <c r="C503">
        <f t="array" aca="1" ref="C503" ca="1">IFERROR(INDEX(stitches, MATCH( 1, ($A503=dates)*(last_project=projects),0)),0)</f>
        <v>0</v>
      </c>
      <c r="D503" s="5" t="e">
        <f t="shared" ca="1" si="138"/>
        <v>#REF!</v>
      </c>
      <c r="E503" s="5" t="e">
        <f t="shared" ca="1" si="128"/>
        <v>#REF!</v>
      </c>
      <c r="F503" s="40" t="e">
        <f t="array" aca="1" ref="F503" ca="1">INDEX(hours,MATCH(1,($A503=dates)*(last_project=projects),0),0)</f>
        <v>#N/A</v>
      </c>
      <c r="G503" s="21" t="e">
        <f t="shared" ca="1" si="129"/>
        <v>#N/A</v>
      </c>
      <c r="H503" s="41" t="e">
        <f t="shared" ca="1" si="139"/>
        <v>#N/A</v>
      </c>
      <c r="I503" s="41" t="e">
        <f t="shared" ca="1" si="140"/>
        <v>#N/A</v>
      </c>
      <c r="J503" s="41" t="e">
        <f t="shared" ca="1" si="141"/>
        <v>#N/A</v>
      </c>
      <c r="K503" t="e">
        <f t="shared" ca="1" si="130"/>
        <v>#N/A</v>
      </c>
      <c r="L503" t="e">
        <f t="shared" ca="1" si="131"/>
        <v>#N/A</v>
      </c>
      <c r="M503" s="42" t="e">
        <f t="shared" ca="1" si="132"/>
        <v>#REF!</v>
      </c>
      <c r="N503" s="5" t="e">
        <f t="shared" ca="1" si="142"/>
        <v>#N/A</v>
      </c>
      <c r="O503" s="5" t="e">
        <f t="shared" ca="1" si="143"/>
        <v>#N/A</v>
      </c>
      <c r="P503" s="41" t="e">
        <f ca="1">IF(OR(ISNA(A503),C503="Backstitch"),NA(),AVERAGEIF($C$4:$C503,"&gt;0")/100)</f>
        <v>#N/A</v>
      </c>
      <c r="Q503" s="41" t="e">
        <f t="shared" ca="1" si="133"/>
        <v>#N/A</v>
      </c>
      <c r="R503" s="43" t="e">
        <f t="shared" ca="1" si="134"/>
        <v>#N/A</v>
      </c>
      <c r="S503" s="44" t="e">
        <f t="shared" ca="1" si="135"/>
        <v>#N/A</v>
      </c>
      <c r="T503" s="5" t="e">
        <f t="shared" ca="1" si="136"/>
        <v>#N/A</v>
      </c>
      <c r="U503" s="5" t="e">
        <f t="shared" ca="1" si="137"/>
        <v>#N/A</v>
      </c>
    </row>
    <row r="504" spans="1:21">
      <c r="A504" s="6" t="e">
        <f t="shared" ca="1" si="127"/>
        <v>#N/A</v>
      </c>
      <c r="B504" s="39" t="e">
        <f t="shared" ca="1" si="126"/>
        <v>#N/A</v>
      </c>
      <c r="C504">
        <f t="array" aca="1" ref="C504" ca="1">IFERROR(INDEX(stitches, MATCH( 1, ($A504=dates)*(last_project=projects),0)),0)</f>
        <v>0</v>
      </c>
      <c r="D504" s="5" t="e">
        <f t="shared" ca="1" si="138"/>
        <v>#REF!</v>
      </c>
      <c r="E504" s="5" t="e">
        <f t="shared" ca="1" si="128"/>
        <v>#REF!</v>
      </c>
      <c r="F504" s="40" t="e">
        <f t="array" aca="1" ref="F504" ca="1">INDEX(hours,MATCH(1,($A504=dates)*(last_project=projects),0),0)</f>
        <v>#N/A</v>
      </c>
      <c r="G504" s="21" t="e">
        <f t="shared" ca="1" si="129"/>
        <v>#N/A</v>
      </c>
      <c r="H504" s="41" t="e">
        <f t="shared" ca="1" si="139"/>
        <v>#N/A</v>
      </c>
      <c r="I504" s="41" t="e">
        <f t="shared" ca="1" si="140"/>
        <v>#N/A</v>
      </c>
      <c r="J504" s="41" t="e">
        <f t="shared" ca="1" si="141"/>
        <v>#N/A</v>
      </c>
      <c r="K504" t="e">
        <f t="shared" ca="1" si="130"/>
        <v>#N/A</v>
      </c>
      <c r="L504" t="e">
        <f t="shared" ca="1" si="131"/>
        <v>#N/A</v>
      </c>
      <c r="M504" s="42" t="e">
        <f t="shared" ca="1" si="132"/>
        <v>#REF!</v>
      </c>
      <c r="N504" s="5" t="e">
        <f t="shared" ca="1" si="142"/>
        <v>#N/A</v>
      </c>
      <c r="O504" s="5" t="e">
        <f t="shared" ca="1" si="143"/>
        <v>#N/A</v>
      </c>
      <c r="P504" s="41" t="e">
        <f ca="1">IF(OR(ISNA(A504),C504="Backstitch"),NA(),AVERAGEIF($C$4:$C504,"&gt;0")/100)</f>
        <v>#N/A</v>
      </c>
      <c r="Q504" s="41" t="e">
        <f t="shared" ca="1" si="133"/>
        <v>#N/A</v>
      </c>
      <c r="R504" s="43" t="e">
        <f t="shared" ca="1" si="134"/>
        <v>#N/A</v>
      </c>
      <c r="S504" s="44" t="e">
        <f t="shared" ca="1" si="135"/>
        <v>#N/A</v>
      </c>
      <c r="T504" s="5" t="e">
        <f t="shared" ca="1" si="136"/>
        <v>#N/A</v>
      </c>
      <c r="U504" s="5" t="e">
        <f t="shared" ca="1" si="137"/>
        <v>#N/A</v>
      </c>
    </row>
    <row r="505" spans="1:21">
      <c r="A505" s="6" t="e">
        <f t="shared" ca="1" si="127"/>
        <v>#N/A</v>
      </c>
      <c r="B505" s="39" t="e">
        <f t="shared" ca="1" si="126"/>
        <v>#N/A</v>
      </c>
      <c r="C505">
        <f t="array" aca="1" ref="C505" ca="1">IFERROR(INDEX(stitches, MATCH( 1, ($A505=dates)*(last_project=projects),0)),0)</f>
        <v>0</v>
      </c>
      <c r="D505" s="5" t="e">
        <f t="shared" ca="1" si="138"/>
        <v>#REF!</v>
      </c>
      <c r="E505" s="5" t="e">
        <f t="shared" ca="1" si="128"/>
        <v>#REF!</v>
      </c>
      <c r="F505" s="40" t="e">
        <f t="array" aca="1" ref="F505" ca="1">INDEX(hours,MATCH(1,($A505=dates)*(last_project=projects),0),0)</f>
        <v>#N/A</v>
      </c>
      <c r="G505" s="21" t="e">
        <f t="shared" ca="1" si="129"/>
        <v>#N/A</v>
      </c>
      <c r="H505" s="41" t="e">
        <f t="shared" ca="1" si="139"/>
        <v>#N/A</v>
      </c>
      <c r="I505" s="41" t="e">
        <f t="shared" ca="1" si="140"/>
        <v>#N/A</v>
      </c>
      <c r="J505" s="41" t="e">
        <f t="shared" ca="1" si="141"/>
        <v>#N/A</v>
      </c>
      <c r="K505" t="e">
        <f t="shared" ca="1" si="130"/>
        <v>#N/A</v>
      </c>
      <c r="L505" t="e">
        <f t="shared" ca="1" si="131"/>
        <v>#N/A</v>
      </c>
      <c r="M505" s="42" t="e">
        <f t="shared" ca="1" si="132"/>
        <v>#REF!</v>
      </c>
      <c r="N505" s="5" t="e">
        <f t="shared" ca="1" si="142"/>
        <v>#N/A</v>
      </c>
      <c r="O505" s="5" t="e">
        <f t="shared" ca="1" si="143"/>
        <v>#N/A</v>
      </c>
      <c r="P505" s="41" t="e">
        <f ca="1">IF(OR(ISNA(A505),C505="Backstitch"),NA(),AVERAGEIF($C$4:$C505,"&gt;0")/100)</f>
        <v>#N/A</v>
      </c>
      <c r="Q505" s="41" t="e">
        <f t="shared" ca="1" si="133"/>
        <v>#N/A</v>
      </c>
      <c r="R505" s="43" t="e">
        <f t="shared" ca="1" si="134"/>
        <v>#N/A</v>
      </c>
      <c r="S505" s="44" t="e">
        <f t="shared" ca="1" si="135"/>
        <v>#N/A</v>
      </c>
      <c r="T505" s="5" t="e">
        <f t="shared" ca="1" si="136"/>
        <v>#N/A</v>
      </c>
      <c r="U505" s="5" t="e">
        <f t="shared" ca="1" si="137"/>
        <v>#N/A</v>
      </c>
    </row>
    <row r="506" spans="1:21">
      <c r="A506" s="6" t="e">
        <f t="shared" ca="1" si="127"/>
        <v>#N/A</v>
      </c>
      <c r="B506" s="39" t="e">
        <f t="shared" ca="1" si="126"/>
        <v>#N/A</v>
      </c>
      <c r="C506">
        <f t="array" aca="1" ref="C506" ca="1">IFERROR(INDEX(stitches, MATCH( 1, ($A506=dates)*(last_project=projects),0)),0)</f>
        <v>0</v>
      </c>
      <c r="D506" s="5" t="e">
        <f t="shared" ca="1" si="138"/>
        <v>#REF!</v>
      </c>
      <c r="E506" s="5" t="e">
        <f t="shared" ca="1" si="128"/>
        <v>#REF!</v>
      </c>
      <c r="F506" s="40" t="e">
        <f t="array" aca="1" ref="F506" ca="1">INDEX(hours,MATCH(1,($A506=dates)*(last_project=projects),0),0)</f>
        <v>#N/A</v>
      </c>
      <c r="G506" s="21" t="e">
        <f t="shared" ca="1" si="129"/>
        <v>#N/A</v>
      </c>
      <c r="H506" s="41" t="e">
        <f t="shared" ca="1" si="139"/>
        <v>#N/A</v>
      </c>
      <c r="I506" s="41" t="e">
        <f t="shared" ca="1" si="140"/>
        <v>#N/A</v>
      </c>
      <c r="J506" s="41" t="e">
        <f t="shared" ca="1" si="141"/>
        <v>#N/A</v>
      </c>
      <c r="K506" t="e">
        <f t="shared" ca="1" si="130"/>
        <v>#N/A</v>
      </c>
      <c r="L506" t="e">
        <f t="shared" ca="1" si="131"/>
        <v>#N/A</v>
      </c>
      <c r="M506" s="42" t="e">
        <f t="shared" ca="1" si="132"/>
        <v>#REF!</v>
      </c>
      <c r="N506" s="5" t="e">
        <f t="shared" ca="1" si="142"/>
        <v>#N/A</v>
      </c>
      <c r="O506" s="5" t="e">
        <f t="shared" ca="1" si="143"/>
        <v>#N/A</v>
      </c>
      <c r="P506" s="41" t="e">
        <f ca="1">IF(OR(ISNA(A506),C506="Backstitch"),NA(),AVERAGEIF($C$4:$C506,"&gt;0")/100)</f>
        <v>#N/A</v>
      </c>
      <c r="Q506" s="41" t="e">
        <f t="shared" ca="1" si="133"/>
        <v>#N/A</v>
      </c>
      <c r="R506" s="43" t="e">
        <f t="shared" ca="1" si="134"/>
        <v>#N/A</v>
      </c>
      <c r="S506" s="44" t="e">
        <f t="shared" ca="1" si="135"/>
        <v>#N/A</v>
      </c>
      <c r="T506" s="5" t="e">
        <f t="shared" ca="1" si="136"/>
        <v>#N/A</v>
      </c>
      <c r="U506" s="5" t="e">
        <f t="shared" ca="1" si="137"/>
        <v>#N/A</v>
      </c>
    </row>
    <row r="507" spans="1:21">
      <c r="A507" s="6" t="e">
        <f t="shared" ca="1" si="127"/>
        <v>#N/A</v>
      </c>
      <c r="B507" s="39" t="e">
        <f t="shared" ca="1" si="126"/>
        <v>#N/A</v>
      </c>
      <c r="C507">
        <f t="array" aca="1" ref="C507" ca="1">IFERROR(INDEX(stitches, MATCH( 1, ($A507=dates)*(last_project=projects),0)),0)</f>
        <v>0</v>
      </c>
      <c r="D507" s="5" t="e">
        <f t="shared" ca="1" si="138"/>
        <v>#REF!</v>
      </c>
      <c r="E507" s="5" t="e">
        <f t="shared" ca="1" si="128"/>
        <v>#REF!</v>
      </c>
      <c r="F507" s="40" t="e">
        <f t="array" aca="1" ref="F507" ca="1">INDEX(hours,MATCH(1,($A507=dates)*(last_project=projects),0),0)</f>
        <v>#N/A</v>
      </c>
      <c r="G507" s="21" t="e">
        <f t="shared" ca="1" si="129"/>
        <v>#N/A</v>
      </c>
      <c r="H507" s="41" t="e">
        <f t="shared" ca="1" si="139"/>
        <v>#N/A</v>
      </c>
      <c r="I507" s="41" t="e">
        <f t="shared" ca="1" si="140"/>
        <v>#N/A</v>
      </c>
      <c r="J507" s="41" t="e">
        <f t="shared" ca="1" si="141"/>
        <v>#N/A</v>
      </c>
      <c r="K507" t="e">
        <f t="shared" ca="1" si="130"/>
        <v>#N/A</v>
      </c>
      <c r="L507" t="e">
        <f t="shared" ca="1" si="131"/>
        <v>#N/A</v>
      </c>
      <c r="M507" s="42" t="e">
        <f t="shared" ca="1" si="132"/>
        <v>#REF!</v>
      </c>
      <c r="N507" s="5" t="e">
        <f t="shared" ca="1" si="142"/>
        <v>#N/A</v>
      </c>
      <c r="O507" s="5" t="e">
        <f t="shared" ca="1" si="143"/>
        <v>#N/A</v>
      </c>
      <c r="P507" s="41" t="e">
        <f ca="1">IF(OR(ISNA(A507),C507="Backstitch"),NA(),AVERAGEIF($C$4:$C507,"&gt;0")/100)</f>
        <v>#N/A</v>
      </c>
      <c r="Q507" s="41" t="e">
        <f t="shared" ca="1" si="133"/>
        <v>#N/A</v>
      </c>
      <c r="R507" s="43" t="e">
        <f t="shared" ca="1" si="134"/>
        <v>#N/A</v>
      </c>
      <c r="S507" s="44" t="e">
        <f t="shared" ca="1" si="135"/>
        <v>#N/A</v>
      </c>
      <c r="T507" s="5" t="e">
        <f t="shared" ca="1" si="136"/>
        <v>#N/A</v>
      </c>
      <c r="U507" s="5" t="e">
        <f t="shared" ca="1" si="137"/>
        <v>#N/A</v>
      </c>
    </row>
    <row r="508" spans="1:21">
      <c r="A508" s="6" t="e">
        <f t="shared" ca="1" si="127"/>
        <v>#N/A</v>
      </c>
      <c r="B508" s="39" t="e">
        <f t="shared" ca="1" si="126"/>
        <v>#N/A</v>
      </c>
      <c r="C508">
        <f t="array" aca="1" ref="C508" ca="1">IFERROR(INDEX(stitches, MATCH( 1, ($A508=dates)*(last_project=projects),0)),0)</f>
        <v>0</v>
      </c>
      <c r="D508" s="5" t="e">
        <f t="shared" ca="1" si="138"/>
        <v>#REF!</v>
      </c>
      <c r="E508" s="5" t="e">
        <f t="shared" ca="1" si="128"/>
        <v>#REF!</v>
      </c>
      <c r="F508" s="40" t="e">
        <f t="array" aca="1" ref="F508" ca="1">INDEX(hours,MATCH(1,($A508=dates)*(last_project=projects),0),0)</f>
        <v>#N/A</v>
      </c>
      <c r="G508" s="21" t="e">
        <f t="shared" ca="1" si="129"/>
        <v>#N/A</v>
      </c>
      <c r="H508" s="41" t="e">
        <f t="shared" ca="1" si="139"/>
        <v>#N/A</v>
      </c>
      <c r="I508" s="41" t="e">
        <f t="shared" ca="1" si="140"/>
        <v>#N/A</v>
      </c>
      <c r="J508" s="41" t="e">
        <f t="shared" ca="1" si="141"/>
        <v>#N/A</v>
      </c>
      <c r="K508" t="e">
        <f t="shared" ca="1" si="130"/>
        <v>#N/A</v>
      </c>
      <c r="L508" t="e">
        <f t="shared" ca="1" si="131"/>
        <v>#N/A</v>
      </c>
      <c r="M508" s="42" t="e">
        <f t="shared" ca="1" si="132"/>
        <v>#REF!</v>
      </c>
      <c r="N508" s="5" t="e">
        <f t="shared" ca="1" si="142"/>
        <v>#N/A</v>
      </c>
      <c r="O508" s="5" t="e">
        <f t="shared" ca="1" si="143"/>
        <v>#N/A</v>
      </c>
      <c r="P508" s="41" t="e">
        <f ca="1">IF(OR(ISNA(A508),C508="Backstitch"),NA(),AVERAGEIF($C$4:$C508,"&gt;0")/100)</f>
        <v>#N/A</v>
      </c>
      <c r="Q508" s="41" t="e">
        <f t="shared" ca="1" si="133"/>
        <v>#N/A</v>
      </c>
      <c r="R508" s="43" t="e">
        <f t="shared" ca="1" si="134"/>
        <v>#N/A</v>
      </c>
      <c r="S508" s="44" t="e">
        <f t="shared" ca="1" si="135"/>
        <v>#N/A</v>
      </c>
      <c r="T508" s="5" t="e">
        <f t="shared" ca="1" si="136"/>
        <v>#N/A</v>
      </c>
      <c r="U508" s="5" t="e">
        <f t="shared" ca="1" si="137"/>
        <v>#N/A</v>
      </c>
    </row>
    <row r="509" spans="1:21">
      <c r="A509" s="6" t="e">
        <f t="shared" ca="1" si="127"/>
        <v>#N/A</v>
      </c>
      <c r="B509" s="39" t="e">
        <f t="shared" ca="1" si="126"/>
        <v>#N/A</v>
      </c>
      <c r="C509">
        <f t="array" aca="1" ref="C509" ca="1">IFERROR(INDEX(stitches, MATCH( 1, ($A509=dates)*(last_project=projects),0)),0)</f>
        <v>0</v>
      </c>
      <c r="D509" s="5" t="e">
        <f t="shared" ca="1" si="138"/>
        <v>#REF!</v>
      </c>
      <c r="E509" s="5" t="e">
        <f t="shared" ca="1" si="128"/>
        <v>#REF!</v>
      </c>
      <c r="F509" s="40" t="e">
        <f t="array" aca="1" ref="F509" ca="1">INDEX(hours,MATCH(1,($A509=dates)*(last_project=projects),0),0)</f>
        <v>#N/A</v>
      </c>
      <c r="G509" s="21" t="e">
        <f t="shared" ca="1" si="129"/>
        <v>#N/A</v>
      </c>
      <c r="H509" s="41" t="e">
        <f t="shared" ca="1" si="139"/>
        <v>#N/A</v>
      </c>
      <c r="I509" s="41" t="e">
        <f t="shared" ca="1" si="140"/>
        <v>#N/A</v>
      </c>
      <c r="J509" s="41" t="e">
        <f t="shared" ca="1" si="141"/>
        <v>#N/A</v>
      </c>
      <c r="K509" t="e">
        <f t="shared" ca="1" si="130"/>
        <v>#N/A</v>
      </c>
      <c r="L509" t="e">
        <f t="shared" ca="1" si="131"/>
        <v>#N/A</v>
      </c>
      <c r="M509" s="42" t="e">
        <f t="shared" ca="1" si="132"/>
        <v>#REF!</v>
      </c>
      <c r="N509" s="5" t="e">
        <f t="shared" ca="1" si="142"/>
        <v>#N/A</v>
      </c>
      <c r="O509" s="5" t="e">
        <f t="shared" ca="1" si="143"/>
        <v>#N/A</v>
      </c>
      <c r="P509" s="41" t="e">
        <f ca="1">IF(OR(ISNA(A509),C509="Backstitch"),NA(),AVERAGEIF($C$4:$C509,"&gt;0")/100)</f>
        <v>#N/A</v>
      </c>
      <c r="Q509" s="41" t="e">
        <f t="shared" ca="1" si="133"/>
        <v>#N/A</v>
      </c>
      <c r="R509" s="43" t="e">
        <f t="shared" ca="1" si="134"/>
        <v>#N/A</v>
      </c>
      <c r="S509" s="44" t="e">
        <f t="shared" ca="1" si="135"/>
        <v>#N/A</v>
      </c>
      <c r="T509" s="5" t="e">
        <f t="shared" ca="1" si="136"/>
        <v>#N/A</v>
      </c>
      <c r="U509" s="5" t="e">
        <f t="shared" ca="1" si="137"/>
        <v>#N/A</v>
      </c>
    </row>
    <row r="510" spans="1:21">
      <c r="A510" s="6" t="e">
        <f t="shared" ca="1" si="127"/>
        <v>#N/A</v>
      </c>
      <c r="B510" s="39" t="e">
        <f t="shared" ca="1" si="126"/>
        <v>#N/A</v>
      </c>
      <c r="C510">
        <f t="array" aca="1" ref="C510" ca="1">IFERROR(INDEX(stitches, MATCH( 1, ($A510=dates)*(last_project=projects),0)),0)</f>
        <v>0</v>
      </c>
      <c r="D510" s="5" t="e">
        <f t="shared" ca="1" si="138"/>
        <v>#REF!</v>
      </c>
      <c r="E510" s="5" t="e">
        <f t="shared" ca="1" si="128"/>
        <v>#REF!</v>
      </c>
      <c r="F510" s="40" t="e">
        <f t="array" aca="1" ref="F510" ca="1">INDEX(hours,MATCH(1,($A510=dates)*(last_project=projects),0),0)</f>
        <v>#N/A</v>
      </c>
      <c r="G510" s="21" t="e">
        <f t="shared" ca="1" si="129"/>
        <v>#N/A</v>
      </c>
      <c r="H510" s="41" t="e">
        <f t="shared" ca="1" si="139"/>
        <v>#N/A</v>
      </c>
      <c r="I510" s="41" t="e">
        <f t="shared" ca="1" si="140"/>
        <v>#N/A</v>
      </c>
      <c r="J510" s="41" t="e">
        <f t="shared" ca="1" si="141"/>
        <v>#N/A</v>
      </c>
      <c r="K510" t="e">
        <f t="shared" ca="1" si="130"/>
        <v>#N/A</v>
      </c>
      <c r="L510" t="e">
        <f t="shared" ca="1" si="131"/>
        <v>#N/A</v>
      </c>
      <c r="M510" s="42" t="e">
        <f t="shared" ca="1" si="132"/>
        <v>#REF!</v>
      </c>
      <c r="N510" s="5" t="e">
        <f t="shared" ca="1" si="142"/>
        <v>#N/A</v>
      </c>
      <c r="O510" s="5" t="e">
        <f t="shared" ca="1" si="143"/>
        <v>#N/A</v>
      </c>
      <c r="P510" s="41" t="e">
        <f ca="1">IF(OR(ISNA(A510),C510="Backstitch"),NA(),AVERAGEIF($C$4:$C510,"&gt;0")/100)</f>
        <v>#N/A</v>
      </c>
      <c r="Q510" s="41" t="e">
        <f t="shared" ca="1" si="133"/>
        <v>#N/A</v>
      </c>
      <c r="R510" s="43" t="e">
        <f t="shared" ca="1" si="134"/>
        <v>#N/A</v>
      </c>
      <c r="S510" s="44" t="e">
        <f t="shared" ca="1" si="135"/>
        <v>#N/A</v>
      </c>
      <c r="T510" s="5" t="e">
        <f t="shared" ca="1" si="136"/>
        <v>#N/A</v>
      </c>
      <c r="U510" s="5" t="e">
        <f t="shared" ca="1" si="137"/>
        <v>#N/A</v>
      </c>
    </row>
    <row r="511" spans="1:21">
      <c r="A511" s="6" t="e">
        <f t="shared" ca="1" si="127"/>
        <v>#N/A</v>
      </c>
      <c r="B511" s="39" t="e">
        <f t="shared" ca="1" si="126"/>
        <v>#N/A</v>
      </c>
      <c r="C511">
        <f t="array" aca="1" ref="C511" ca="1">IFERROR(INDEX(stitches, MATCH( 1, ($A511=dates)*(last_project=projects),0)),0)</f>
        <v>0</v>
      </c>
      <c r="D511" s="5" t="e">
        <f t="shared" ca="1" si="138"/>
        <v>#REF!</v>
      </c>
      <c r="E511" s="5" t="e">
        <f t="shared" ca="1" si="128"/>
        <v>#REF!</v>
      </c>
      <c r="F511" s="40" t="e">
        <f t="array" aca="1" ref="F511" ca="1">INDEX(hours,MATCH(1,($A511=dates)*(last_project=projects),0),0)</f>
        <v>#N/A</v>
      </c>
      <c r="G511" s="21" t="e">
        <f t="shared" ca="1" si="129"/>
        <v>#N/A</v>
      </c>
      <c r="H511" s="41" t="e">
        <f t="shared" ca="1" si="139"/>
        <v>#N/A</v>
      </c>
      <c r="I511" s="41" t="e">
        <f t="shared" ca="1" si="140"/>
        <v>#N/A</v>
      </c>
      <c r="J511" s="41" t="e">
        <f t="shared" ca="1" si="141"/>
        <v>#N/A</v>
      </c>
      <c r="K511" t="e">
        <f t="shared" ca="1" si="130"/>
        <v>#N/A</v>
      </c>
      <c r="L511" t="e">
        <f t="shared" ca="1" si="131"/>
        <v>#N/A</v>
      </c>
      <c r="M511" s="42" t="e">
        <f t="shared" ca="1" si="132"/>
        <v>#REF!</v>
      </c>
      <c r="N511" s="5" t="e">
        <f t="shared" ca="1" si="142"/>
        <v>#N/A</v>
      </c>
      <c r="O511" s="5" t="e">
        <f t="shared" ca="1" si="143"/>
        <v>#N/A</v>
      </c>
      <c r="P511" s="41" t="e">
        <f ca="1">IF(OR(ISNA(A511),C511="Backstitch"),NA(),AVERAGEIF($C$4:$C511,"&gt;0")/100)</f>
        <v>#N/A</v>
      </c>
      <c r="Q511" s="41" t="e">
        <f t="shared" ca="1" si="133"/>
        <v>#N/A</v>
      </c>
      <c r="R511" s="43" t="e">
        <f t="shared" ca="1" si="134"/>
        <v>#N/A</v>
      </c>
      <c r="S511" s="44" t="e">
        <f t="shared" ca="1" si="135"/>
        <v>#N/A</v>
      </c>
      <c r="T511" s="5" t="e">
        <f t="shared" ca="1" si="136"/>
        <v>#N/A</v>
      </c>
      <c r="U511" s="5" t="e">
        <f t="shared" ca="1" si="137"/>
        <v>#N/A</v>
      </c>
    </row>
    <row r="512" spans="1:21">
      <c r="A512" s="6" t="e">
        <f t="shared" ca="1" si="127"/>
        <v>#N/A</v>
      </c>
      <c r="B512" s="39" t="e">
        <f t="shared" ca="1" si="126"/>
        <v>#N/A</v>
      </c>
      <c r="C512">
        <f t="array" aca="1" ref="C512" ca="1">IFERROR(INDEX(stitches, MATCH( 1, ($A512=dates)*(last_project=projects),0)),0)</f>
        <v>0</v>
      </c>
      <c r="D512" s="5" t="e">
        <f t="shared" ca="1" si="138"/>
        <v>#REF!</v>
      </c>
      <c r="E512" s="5" t="e">
        <f t="shared" ca="1" si="128"/>
        <v>#REF!</v>
      </c>
      <c r="F512" s="40" t="e">
        <f t="array" aca="1" ref="F512" ca="1">INDEX(hours,MATCH(1,($A512=dates)*(last_project=projects),0),0)</f>
        <v>#N/A</v>
      </c>
      <c r="G512" s="21" t="e">
        <f t="shared" ca="1" si="129"/>
        <v>#N/A</v>
      </c>
      <c r="H512" s="41" t="e">
        <f t="shared" ca="1" si="139"/>
        <v>#N/A</v>
      </c>
      <c r="I512" s="41" t="e">
        <f t="shared" ca="1" si="140"/>
        <v>#N/A</v>
      </c>
      <c r="J512" s="41" t="e">
        <f t="shared" ca="1" si="141"/>
        <v>#N/A</v>
      </c>
      <c r="K512" t="e">
        <f t="shared" ca="1" si="130"/>
        <v>#N/A</v>
      </c>
      <c r="L512" t="e">
        <f t="shared" ca="1" si="131"/>
        <v>#N/A</v>
      </c>
      <c r="M512" s="42" t="e">
        <f t="shared" ca="1" si="132"/>
        <v>#REF!</v>
      </c>
      <c r="N512" s="5" t="e">
        <f t="shared" ca="1" si="142"/>
        <v>#N/A</v>
      </c>
      <c r="O512" s="5" t="e">
        <f t="shared" ca="1" si="143"/>
        <v>#N/A</v>
      </c>
      <c r="P512" s="41" t="e">
        <f ca="1">IF(OR(ISNA(A512),C512="Backstitch"),NA(),AVERAGEIF($C$4:$C512,"&gt;0")/100)</f>
        <v>#N/A</v>
      </c>
      <c r="Q512" s="41" t="e">
        <f t="shared" ca="1" si="133"/>
        <v>#N/A</v>
      </c>
      <c r="R512" s="43" t="e">
        <f t="shared" ca="1" si="134"/>
        <v>#N/A</v>
      </c>
      <c r="S512" s="44" t="e">
        <f t="shared" ca="1" si="135"/>
        <v>#N/A</v>
      </c>
      <c r="T512" s="5" t="e">
        <f t="shared" ca="1" si="136"/>
        <v>#N/A</v>
      </c>
      <c r="U512" s="5" t="e">
        <f t="shared" ca="1" si="137"/>
        <v>#N/A</v>
      </c>
    </row>
    <row r="513" spans="1:21">
      <c r="A513" s="6" t="e">
        <f t="shared" ca="1" si="127"/>
        <v>#N/A</v>
      </c>
      <c r="B513" s="39" t="e">
        <f t="shared" ca="1" si="126"/>
        <v>#N/A</v>
      </c>
      <c r="C513">
        <f t="array" aca="1" ref="C513" ca="1">IFERROR(INDEX(stitches, MATCH( 1, ($A513=dates)*(last_project=projects),0)),0)</f>
        <v>0</v>
      </c>
      <c r="D513" s="5" t="e">
        <f t="shared" ca="1" si="138"/>
        <v>#REF!</v>
      </c>
      <c r="E513" s="5" t="e">
        <f t="shared" ca="1" si="128"/>
        <v>#REF!</v>
      </c>
      <c r="F513" s="40" t="e">
        <f t="array" aca="1" ref="F513" ca="1">INDEX(hours,MATCH(1,($A513=dates)*(last_project=projects),0),0)</f>
        <v>#N/A</v>
      </c>
      <c r="G513" s="21" t="e">
        <f t="shared" ca="1" si="129"/>
        <v>#N/A</v>
      </c>
      <c r="H513" s="41" t="e">
        <f t="shared" ca="1" si="139"/>
        <v>#N/A</v>
      </c>
      <c r="I513" s="41" t="e">
        <f t="shared" ca="1" si="140"/>
        <v>#N/A</v>
      </c>
      <c r="J513" s="41" t="e">
        <f t="shared" ca="1" si="141"/>
        <v>#N/A</v>
      </c>
      <c r="K513" t="e">
        <f t="shared" ca="1" si="130"/>
        <v>#N/A</v>
      </c>
      <c r="L513" t="e">
        <f t="shared" ca="1" si="131"/>
        <v>#N/A</v>
      </c>
      <c r="M513" s="42" t="e">
        <f t="shared" ca="1" si="132"/>
        <v>#REF!</v>
      </c>
      <c r="N513" s="5" t="e">
        <f t="shared" ca="1" si="142"/>
        <v>#N/A</v>
      </c>
      <c r="O513" s="5" t="e">
        <f t="shared" ca="1" si="143"/>
        <v>#N/A</v>
      </c>
      <c r="P513" s="41" t="e">
        <f ca="1">IF(OR(ISNA(A513),C513="Backstitch"),NA(),AVERAGEIF($C$4:$C513,"&gt;0")/100)</f>
        <v>#N/A</v>
      </c>
      <c r="Q513" s="41" t="e">
        <f t="shared" ca="1" si="133"/>
        <v>#N/A</v>
      </c>
      <c r="R513" s="43" t="e">
        <f t="shared" ca="1" si="134"/>
        <v>#N/A</v>
      </c>
      <c r="S513" s="44" t="e">
        <f t="shared" ca="1" si="135"/>
        <v>#N/A</v>
      </c>
      <c r="T513" s="5" t="e">
        <f t="shared" ca="1" si="136"/>
        <v>#N/A</v>
      </c>
      <c r="U513" s="5" t="e">
        <f t="shared" ca="1" si="137"/>
        <v>#N/A</v>
      </c>
    </row>
    <row r="514" spans="1:21">
      <c r="A514" s="6" t="e">
        <f t="shared" ca="1" si="127"/>
        <v>#N/A</v>
      </c>
      <c r="B514" s="39" t="e">
        <f t="shared" ca="1" si="126"/>
        <v>#N/A</v>
      </c>
      <c r="C514">
        <f t="array" aca="1" ref="C514" ca="1">IFERROR(INDEX(stitches, MATCH( 1, ($A514=dates)*(last_project=projects),0)),0)</f>
        <v>0</v>
      </c>
      <c r="D514" s="5" t="e">
        <f t="shared" ca="1" si="138"/>
        <v>#REF!</v>
      </c>
      <c r="E514" s="5" t="e">
        <f t="shared" ca="1" si="128"/>
        <v>#REF!</v>
      </c>
      <c r="F514" s="40" t="e">
        <f t="array" aca="1" ref="F514" ca="1">INDEX(hours,MATCH(1,($A514=dates)*(last_project=projects),0),0)</f>
        <v>#N/A</v>
      </c>
      <c r="G514" s="21" t="e">
        <f t="shared" ca="1" si="129"/>
        <v>#N/A</v>
      </c>
      <c r="H514" s="41" t="e">
        <f t="shared" ca="1" si="139"/>
        <v>#N/A</v>
      </c>
      <c r="I514" s="41" t="e">
        <f t="shared" ca="1" si="140"/>
        <v>#N/A</v>
      </c>
      <c r="J514" s="41" t="e">
        <f t="shared" ca="1" si="141"/>
        <v>#N/A</v>
      </c>
      <c r="K514" t="e">
        <f t="shared" ca="1" si="130"/>
        <v>#N/A</v>
      </c>
      <c r="L514" t="e">
        <f t="shared" ca="1" si="131"/>
        <v>#N/A</v>
      </c>
      <c r="M514" s="42" t="e">
        <f t="shared" ca="1" si="132"/>
        <v>#REF!</v>
      </c>
      <c r="N514" s="5" t="e">
        <f t="shared" ca="1" si="142"/>
        <v>#N/A</v>
      </c>
      <c r="O514" s="5" t="e">
        <f t="shared" ca="1" si="143"/>
        <v>#N/A</v>
      </c>
      <c r="P514" s="41" t="e">
        <f ca="1">IF(OR(ISNA(A514),C514="Backstitch"),NA(),AVERAGEIF($C$4:$C514,"&gt;0")/100)</f>
        <v>#N/A</v>
      </c>
      <c r="Q514" s="41" t="e">
        <f t="shared" ca="1" si="133"/>
        <v>#N/A</v>
      </c>
      <c r="R514" s="43" t="e">
        <f t="shared" ca="1" si="134"/>
        <v>#N/A</v>
      </c>
      <c r="S514" s="44" t="e">
        <f t="shared" ca="1" si="135"/>
        <v>#N/A</v>
      </c>
      <c r="T514" s="5" t="e">
        <f t="shared" ca="1" si="136"/>
        <v>#N/A</v>
      </c>
      <c r="U514" s="5" t="e">
        <f t="shared" ca="1" si="137"/>
        <v>#N/A</v>
      </c>
    </row>
    <row r="515" spans="1:21">
      <c r="A515" s="6" t="e">
        <f t="shared" ca="1" si="127"/>
        <v>#N/A</v>
      </c>
      <c r="B515" s="39" t="e">
        <f t="shared" ref="B515:B578" ca="1" si="160">TEXT(A515,"ddd")</f>
        <v>#N/A</v>
      </c>
      <c r="C515">
        <f t="array" aca="1" ref="C515" ca="1">IFERROR(INDEX(stitches, MATCH( 1, ($A515=dates)*(last_project=projects),0)),0)</f>
        <v>0</v>
      </c>
      <c r="D515" s="5" t="e">
        <f t="shared" ca="1" si="138"/>
        <v>#REF!</v>
      </c>
      <c r="E515" s="5" t="e">
        <f t="shared" ca="1" si="128"/>
        <v>#REF!</v>
      </c>
      <c r="F515" s="40" t="e">
        <f t="array" aca="1" ref="F515" ca="1">INDEX(hours,MATCH(1,($A515=dates)*(last_project=projects),0),0)</f>
        <v>#N/A</v>
      </c>
      <c r="G515" s="21" t="e">
        <f t="shared" ca="1" si="129"/>
        <v>#N/A</v>
      </c>
      <c r="H515" s="41" t="e">
        <f t="shared" ca="1" si="139"/>
        <v>#N/A</v>
      </c>
      <c r="I515" s="41" t="e">
        <f t="shared" ca="1" si="140"/>
        <v>#N/A</v>
      </c>
      <c r="J515" s="41" t="e">
        <f t="shared" ca="1" si="141"/>
        <v>#N/A</v>
      </c>
      <c r="K515" t="e">
        <f t="shared" ca="1" si="130"/>
        <v>#N/A</v>
      </c>
      <c r="L515" t="e">
        <f t="shared" ca="1" si="131"/>
        <v>#N/A</v>
      </c>
      <c r="M515" s="42" t="e">
        <f t="shared" ca="1" si="132"/>
        <v>#REF!</v>
      </c>
      <c r="N515" s="5" t="e">
        <f t="shared" ca="1" si="142"/>
        <v>#N/A</v>
      </c>
      <c r="O515" s="5" t="e">
        <f t="shared" ca="1" si="143"/>
        <v>#N/A</v>
      </c>
      <c r="P515" s="41" t="e">
        <f ca="1">IF(OR(ISNA(A515),C515="Backstitch"),NA(),AVERAGEIF($C$4:$C515,"&gt;0")/100)</f>
        <v>#N/A</v>
      </c>
      <c r="Q515" s="41" t="e">
        <f t="shared" ca="1" si="133"/>
        <v>#N/A</v>
      </c>
      <c r="R515" s="43" t="e">
        <f t="shared" ca="1" si="134"/>
        <v>#N/A</v>
      </c>
      <c r="S515" s="44" t="e">
        <f t="shared" ca="1" si="135"/>
        <v>#N/A</v>
      </c>
      <c r="T515" s="5" t="e">
        <f t="shared" ca="1" si="136"/>
        <v>#N/A</v>
      </c>
      <c r="U515" s="5" t="e">
        <f t="shared" ca="1" si="137"/>
        <v>#N/A</v>
      </c>
    </row>
    <row r="516" spans="1:21">
      <c r="A516" s="6" t="e">
        <f t="shared" ref="A516:A579" ca="1" si="161">IF(A515+1&lt;=last_stitching_log_date,A515+1,NA())</f>
        <v>#N/A</v>
      </c>
      <c r="B516" s="39" t="e">
        <f t="shared" ca="1" si="160"/>
        <v>#N/A</v>
      </c>
      <c r="C516">
        <f t="array" aca="1" ref="C516" ca="1">IFERROR(INDEX(stitches, MATCH( 1, ($A516=dates)*(last_project=projects),0)),0)</f>
        <v>0</v>
      </c>
      <c r="D516" s="5" t="e">
        <f t="shared" ca="1" si="138"/>
        <v>#REF!</v>
      </c>
      <c r="E516" s="5" t="e">
        <f t="shared" ref="E516:E579" ca="1" si="162">IF(C516="Backstitch",E515,IF(ISNA(D516),NA(),E515-C516))</f>
        <v>#REF!</v>
      </c>
      <c r="F516" s="40" t="e">
        <f t="array" aca="1" ref="F516" ca="1">INDEX(hours,MATCH(1,($A516=dates)*(last_project=projects),0),0)</f>
        <v>#N/A</v>
      </c>
      <c r="G516" s="21" t="e">
        <f t="shared" ref="G516:G579" ca="1" si="163">IF(AND(C516&lt;&gt;0,F516&lt;&gt;0),C516/(F516*1440),NA())</f>
        <v>#N/A</v>
      </c>
      <c r="H516" s="41" t="e">
        <f t="shared" ca="1" si="139"/>
        <v>#N/A</v>
      </c>
      <c r="I516" s="41" t="e">
        <f t="shared" ca="1" si="140"/>
        <v>#N/A</v>
      </c>
      <c r="J516" s="41" t="e">
        <f t="shared" ca="1" si="141"/>
        <v>#N/A</v>
      </c>
      <c r="K516" t="e">
        <f t="shared" ref="K516:K579" ca="1" si="164">IF(INDEX(projects,MATCH($A516,dates,0))=last_project,IF(ISNUMBER(INDEX(pages,MATCH($A516,dates,0))),INDEX(pages,MATCH($A516,dates,0)),0),0)</f>
        <v>#N/A</v>
      </c>
      <c r="L516" t="e">
        <f t="shared" ref="L516:L579" ca="1" si="165">L515+K516</f>
        <v>#N/A</v>
      </c>
      <c r="M516" s="42" t="e">
        <f t="shared" ref="M516:M579" ca="1" si="166">$M$3-L516</f>
        <v>#REF!</v>
      </c>
      <c r="N516" s="5" t="e">
        <f t="shared" ca="1" si="142"/>
        <v>#N/A</v>
      </c>
      <c r="O516" s="5" t="e">
        <f t="shared" ca="1" si="143"/>
        <v>#N/A</v>
      </c>
      <c r="P516" s="41" t="e">
        <f ca="1">IF(OR(ISNA(A516),C516="Backstitch"),NA(),AVERAGEIF($C$4:$C516,"&gt;0")/100)</f>
        <v>#N/A</v>
      </c>
      <c r="Q516" s="41" t="e">
        <f t="shared" ref="Q516:Q579" ca="1" si="167">IF(OR(ISNA(A516),C516="Backstitch"),NA(),$J516/P516)</f>
        <v>#N/A</v>
      </c>
      <c r="R516" s="43" t="e">
        <f t="shared" ref="R516:R579" ca="1" si="168">IF(OR(ISNA(A516),C516="Backstitch"),NA(),$A516+Q516)</f>
        <v>#N/A</v>
      </c>
      <c r="S516" s="44" t="e">
        <f t="shared" ref="S516:S579" ca="1" si="169">IF(OR(ISNA(A516),C516="Backstitch",S515=1),NA(),D516/project_total_stitches)</f>
        <v>#N/A</v>
      </c>
      <c r="T516" s="5" t="e">
        <f t="shared" ref="T516:T579" ca="1" si="170">IF(ISNA(A516),NA(),IF(OR(C516&gt;0,C516="Backstitch"),T515+1,0))</f>
        <v>#N/A</v>
      </c>
      <c r="U516" s="5" t="e">
        <f t="shared" ref="U516:U579" ca="1" si="171">IF(ISNA(A516),NA(),IF(C516=0,U515+1,0))</f>
        <v>#N/A</v>
      </c>
    </row>
    <row r="517" spans="1:21">
      <c r="A517" s="6" t="e">
        <f t="shared" ca="1" si="161"/>
        <v>#N/A</v>
      </c>
      <c r="B517" s="39" t="e">
        <f t="shared" ca="1" si="160"/>
        <v>#N/A</v>
      </c>
      <c r="C517">
        <f t="array" aca="1" ref="C517" ca="1">IFERROR(INDEX(stitches, MATCH( 1, ($A517=dates)*(last_project=projects),0)),0)</f>
        <v>0</v>
      </c>
      <c r="D517" s="5" t="e">
        <f t="shared" ref="D517:D580" ca="1" si="172">IF(OR(ISNA(A517),C517="Backstitch",D516=$E$3),NA(),D516+C517)</f>
        <v>#REF!</v>
      </c>
      <c r="E517" s="5" t="e">
        <f t="shared" ca="1" si="162"/>
        <v>#REF!</v>
      </c>
      <c r="F517" s="40" t="e">
        <f t="array" aca="1" ref="F517" ca="1">INDEX(hours,MATCH(1,($A517=dates)*(last_project=projects),0),0)</f>
        <v>#N/A</v>
      </c>
      <c r="G517" s="21" t="e">
        <f t="shared" ca="1" si="163"/>
        <v>#N/A</v>
      </c>
      <c r="H517" s="41" t="e">
        <f t="shared" ref="H517:H580" ca="1" si="173">IF(OR(ISNA(A517),C517="Backstitch",C517="Bead"),NA(),C517/100)</f>
        <v>#N/A</v>
      </c>
      <c r="I517" s="41" t="e">
        <f t="shared" ref="I517:I580" ca="1" si="174">IF(OR(ISNA(A517),C517="Backstitch"),NA(),I516+H517)</f>
        <v>#N/A</v>
      </c>
      <c r="J517" s="41" t="e">
        <f t="shared" ref="J517:J580" ca="1" si="175">IF(OR(ISNA(A517),C517="Backstitch"),NA(),J516-H517)</f>
        <v>#N/A</v>
      </c>
      <c r="K517" t="e">
        <f t="shared" ca="1" si="164"/>
        <v>#N/A</v>
      </c>
      <c r="L517" t="e">
        <f t="shared" ca="1" si="165"/>
        <v>#N/A</v>
      </c>
      <c r="M517" s="42" t="e">
        <f t="shared" ca="1" si="166"/>
        <v>#REF!</v>
      </c>
      <c r="N517" s="5" t="e">
        <f t="shared" ref="N517:N580" ca="1" si="176">IF(ISNA(A517),NA(),N516+1)</f>
        <v>#N/A</v>
      </c>
      <c r="O517" s="5" t="e">
        <f t="shared" ref="O517:O580" ca="1" si="177">IF(ISNA(A517),NA(),IF(OR(C517&gt;0,C517="Backstitch"),O516+1,O516))</f>
        <v>#N/A</v>
      </c>
      <c r="P517" s="41" t="e">
        <f ca="1">IF(OR(ISNA(A517),C517="Backstitch"),NA(),AVERAGEIF($C$4:$C517,"&gt;0")/100)</f>
        <v>#N/A</v>
      </c>
      <c r="Q517" s="41" t="e">
        <f t="shared" ca="1" si="167"/>
        <v>#N/A</v>
      </c>
      <c r="R517" s="43" t="e">
        <f t="shared" ca="1" si="168"/>
        <v>#N/A</v>
      </c>
      <c r="S517" s="44" t="e">
        <f t="shared" ca="1" si="169"/>
        <v>#N/A</v>
      </c>
      <c r="T517" s="5" t="e">
        <f t="shared" ca="1" si="170"/>
        <v>#N/A</v>
      </c>
      <c r="U517" s="5" t="e">
        <f t="shared" ca="1" si="171"/>
        <v>#N/A</v>
      </c>
    </row>
    <row r="518" spans="1:21">
      <c r="A518" s="6" t="e">
        <f t="shared" ca="1" si="161"/>
        <v>#N/A</v>
      </c>
      <c r="B518" s="39" t="e">
        <f t="shared" ca="1" si="160"/>
        <v>#N/A</v>
      </c>
      <c r="C518">
        <f t="array" aca="1" ref="C518" ca="1">IFERROR(INDEX(stitches, MATCH( 1, ($A518=dates)*(last_project=projects),0)),0)</f>
        <v>0</v>
      </c>
      <c r="D518" s="5" t="e">
        <f t="shared" ca="1" si="172"/>
        <v>#REF!</v>
      </c>
      <c r="E518" s="5" t="e">
        <f t="shared" ca="1" si="162"/>
        <v>#REF!</v>
      </c>
      <c r="F518" s="40" t="e">
        <f t="array" aca="1" ref="F518" ca="1">INDEX(hours,MATCH(1,($A518=dates)*(last_project=projects),0),0)</f>
        <v>#N/A</v>
      </c>
      <c r="G518" s="21" t="e">
        <f t="shared" ca="1" si="163"/>
        <v>#N/A</v>
      </c>
      <c r="H518" s="41" t="e">
        <f t="shared" ca="1" si="173"/>
        <v>#N/A</v>
      </c>
      <c r="I518" s="41" t="e">
        <f t="shared" ca="1" si="174"/>
        <v>#N/A</v>
      </c>
      <c r="J518" s="41" t="e">
        <f t="shared" ca="1" si="175"/>
        <v>#N/A</v>
      </c>
      <c r="K518" t="e">
        <f t="shared" ca="1" si="164"/>
        <v>#N/A</v>
      </c>
      <c r="L518" t="e">
        <f t="shared" ca="1" si="165"/>
        <v>#N/A</v>
      </c>
      <c r="M518" s="42" t="e">
        <f t="shared" ca="1" si="166"/>
        <v>#REF!</v>
      </c>
      <c r="N518" s="5" t="e">
        <f t="shared" ca="1" si="176"/>
        <v>#N/A</v>
      </c>
      <c r="O518" s="5" t="e">
        <f t="shared" ca="1" si="177"/>
        <v>#N/A</v>
      </c>
      <c r="P518" s="41" t="e">
        <f ca="1">IF(OR(ISNA(A518),C518="Backstitch"),NA(),AVERAGEIF($C$4:$C518,"&gt;0")/100)</f>
        <v>#N/A</v>
      </c>
      <c r="Q518" s="41" t="e">
        <f t="shared" ca="1" si="167"/>
        <v>#N/A</v>
      </c>
      <c r="R518" s="43" t="e">
        <f t="shared" ca="1" si="168"/>
        <v>#N/A</v>
      </c>
      <c r="S518" s="44" t="e">
        <f t="shared" ca="1" si="169"/>
        <v>#N/A</v>
      </c>
      <c r="T518" s="5" t="e">
        <f t="shared" ca="1" si="170"/>
        <v>#N/A</v>
      </c>
      <c r="U518" s="5" t="e">
        <f t="shared" ca="1" si="171"/>
        <v>#N/A</v>
      </c>
    </row>
    <row r="519" spans="1:21">
      <c r="A519" s="6" t="e">
        <f t="shared" ca="1" si="161"/>
        <v>#N/A</v>
      </c>
      <c r="B519" s="39" t="e">
        <f t="shared" ca="1" si="160"/>
        <v>#N/A</v>
      </c>
      <c r="C519">
        <f t="array" aca="1" ref="C519" ca="1">IFERROR(INDEX(stitches, MATCH( 1, ($A519=dates)*(last_project=projects),0)),0)</f>
        <v>0</v>
      </c>
      <c r="D519" s="5" t="e">
        <f t="shared" ca="1" si="172"/>
        <v>#REF!</v>
      </c>
      <c r="E519" s="5" t="e">
        <f t="shared" ca="1" si="162"/>
        <v>#REF!</v>
      </c>
      <c r="F519" s="40" t="e">
        <f t="array" aca="1" ref="F519" ca="1">INDEX(hours,MATCH(1,($A519=dates)*(last_project=projects),0),0)</f>
        <v>#N/A</v>
      </c>
      <c r="G519" s="21" t="e">
        <f t="shared" ca="1" si="163"/>
        <v>#N/A</v>
      </c>
      <c r="H519" s="41" t="e">
        <f t="shared" ca="1" si="173"/>
        <v>#N/A</v>
      </c>
      <c r="I519" s="41" t="e">
        <f t="shared" ca="1" si="174"/>
        <v>#N/A</v>
      </c>
      <c r="J519" s="41" t="e">
        <f t="shared" ca="1" si="175"/>
        <v>#N/A</v>
      </c>
      <c r="K519" t="e">
        <f t="shared" ca="1" si="164"/>
        <v>#N/A</v>
      </c>
      <c r="L519" t="e">
        <f t="shared" ca="1" si="165"/>
        <v>#N/A</v>
      </c>
      <c r="M519" s="42" t="e">
        <f t="shared" ca="1" si="166"/>
        <v>#REF!</v>
      </c>
      <c r="N519" s="5" t="e">
        <f t="shared" ca="1" si="176"/>
        <v>#N/A</v>
      </c>
      <c r="O519" s="5" t="e">
        <f t="shared" ca="1" si="177"/>
        <v>#N/A</v>
      </c>
      <c r="P519" s="41" t="e">
        <f ca="1">IF(OR(ISNA(A519),C519="Backstitch"),NA(),AVERAGEIF($C$4:$C519,"&gt;0")/100)</f>
        <v>#N/A</v>
      </c>
      <c r="Q519" s="41" t="e">
        <f t="shared" ca="1" si="167"/>
        <v>#N/A</v>
      </c>
      <c r="R519" s="43" t="e">
        <f t="shared" ca="1" si="168"/>
        <v>#N/A</v>
      </c>
      <c r="S519" s="44" t="e">
        <f t="shared" ca="1" si="169"/>
        <v>#N/A</v>
      </c>
      <c r="T519" s="5" t="e">
        <f t="shared" ca="1" si="170"/>
        <v>#N/A</v>
      </c>
      <c r="U519" s="5" t="e">
        <f t="shared" ca="1" si="171"/>
        <v>#N/A</v>
      </c>
    </row>
    <row r="520" spans="1:21">
      <c r="A520" s="6" t="e">
        <f t="shared" ca="1" si="161"/>
        <v>#N/A</v>
      </c>
      <c r="B520" s="39" t="e">
        <f t="shared" ca="1" si="160"/>
        <v>#N/A</v>
      </c>
      <c r="C520">
        <f t="array" aca="1" ref="C520" ca="1">IFERROR(INDEX(stitches, MATCH( 1, ($A520=dates)*(last_project=projects),0)),0)</f>
        <v>0</v>
      </c>
      <c r="D520" s="5" t="e">
        <f t="shared" ca="1" si="172"/>
        <v>#REF!</v>
      </c>
      <c r="E520" s="5" t="e">
        <f t="shared" ca="1" si="162"/>
        <v>#REF!</v>
      </c>
      <c r="F520" s="40" t="e">
        <f t="array" aca="1" ref="F520" ca="1">INDEX(hours,MATCH(1,($A520=dates)*(last_project=projects),0),0)</f>
        <v>#N/A</v>
      </c>
      <c r="G520" s="21" t="e">
        <f t="shared" ca="1" si="163"/>
        <v>#N/A</v>
      </c>
      <c r="H520" s="41" t="e">
        <f t="shared" ca="1" si="173"/>
        <v>#N/A</v>
      </c>
      <c r="I520" s="41" t="e">
        <f t="shared" ca="1" si="174"/>
        <v>#N/A</v>
      </c>
      <c r="J520" s="41" t="e">
        <f t="shared" ca="1" si="175"/>
        <v>#N/A</v>
      </c>
      <c r="K520" t="e">
        <f t="shared" ca="1" si="164"/>
        <v>#N/A</v>
      </c>
      <c r="L520" t="e">
        <f t="shared" ca="1" si="165"/>
        <v>#N/A</v>
      </c>
      <c r="M520" s="42" t="e">
        <f t="shared" ca="1" si="166"/>
        <v>#REF!</v>
      </c>
      <c r="N520" s="5" t="e">
        <f t="shared" ca="1" si="176"/>
        <v>#N/A</v>
      </c>
      <c r="O520" s="5" t="e">
        <f t="shared" ca="1" si="177"/>
        <v>#N/A</v>
      </c>
      <c r="P520" s="41" t="e">
        <f ca="1">IF(OR(ISNA(A520),C520="Backstitch"),NA(),AVERAGEIF($C$4:$C520,"&gt;0")/100)</f>
        <v>#N/A</v>
      </c>
      <c r="Q520" s="41" t="e">
        <f t="shared" ca="1" si="167"/>
        <v>#N/A</v>
      </c>
      <c r="R520" s="43" t="e">
        <f t="shared" ca="1" si="168"/>
        <v>#N/A</v>
      </c>
      <c r="S520" s="44" t="e">
        <f t="shared" ca="1" si="169"/>
        <v>#N/A</v>
      </c>
      <c r="T520" s="5" t="e">
        <f t="shared" ca="1" si="170"/>
        <v>#N/A</v>
      </c>
      <c r="U520" s="5" t="e">
        <f t="shared" ca="1" si="171"/>
        <v>#N/A</v>
      </c>
    </row>
    <row r="521" spans="1:21">
      <c r="A521" s="6" t="e">
        <f t="shared" ca="1" si="161"/>
        <v>#N/A</v>
      </c>
      <c r="B521" s="39" t="e">
        <f t="shared" ca="1" si="160"/>
        <v>#N/A</v>
      </c>
      <c r="C521">
        <f t="array" aca="1" ref="C521" ca="1">IFERROR(INDEX(stitches, MATCH( 1, ($A521=dates)*(last_project=projects),0)),0)</f>
        <v>0</v>
      </c>
      <c r="D521" s="5" t="e">
        <f t="shared" ca="1" si="172"/>
        <v>#REF!</v>
      </c>
      <c r="E521" s="5" t="e">
        <f t="shared" ca="1" si="162"/>
        <v>#REF!</v>
      </c>
      <c r="F521" s="40" t="e">
        <f t="array" aca="1" ref="F521" ca="1">INDEX(hours,MATCH(1,($A521=dates)*(last_project=projects),0),0)</f>
        <v>#N/A</v>
      </c>
      <c r="G521" s="21" t="e">
        <f t="shared" ca="1" si="163"/>
        <v>#N/A</v>
      </c>
      <c r="H521" s="41" t="e">
        <f t="shared" ca="1" si="173"/>
        <v>#N/A</v>
      </c>
      <c r="I521" s="41" t="e">
        <f t="shared" ca="1" si="174"/>
        <v>#N/A</v>
      </c>
      <c r="J521" s="41" t="e">
        <f t="shared" ca="1" si="175"/>
        <v>#N/A</v>
      </c>
      <c r="K521" t="e">
        <f t="shared" ca="1" si="164"/>
        <v>#N/A</v>
      </c>
      <c r="L521" t="e">
        <f t="shared" ca="1" si="165"/>
        <v>#N/A</v>
      </c>
      <c r="M521" s="42" t="e">
        <f t="shared" ca="1" si="166"/>
        <v>#REF!</v>
      </c>
      <c r="N521" s="5" t="e">
        <f t="shared" ca="1" si="176"/>
        <v>#N/A</v>
      </c>
      <c r="O521" s="5" t="e">
        <f t="shared" ca="1" si="177"/>
        <v>#N/A</v>
      </c>
      <c r="P521" s="41" t="e">
        <f ca="1">IF(OR(ISNA(A521),C521="Backstitch"),NA(),AVERAGEIF($C$4:$C521,"&gt;0")/100)</f>
        <v>#N/A</v>
      </c>
      <c r="Q521" s="41" t="e">
        <f t="shared" ca="1" si="167"/>
        <v>#N/A</v>
      </c>
      <c r="R521" s="43" t="e">
        <f t="shared" ca="1" si="168"/>
        <v>#N/A</v>
      </c>
      <c r="S521" s="44" t="e">
        <f t="shared" ca="1" si="169"/>
        <v>#N/A</v>
      </c>
      <c r="T521" s="5" t="e">
        <f t="shared" ca="1" si="170"/>
        <v>#N/A</v>
      </c>
      <c r="U521" s="5" t="e">
        <f t="shared" ca="1" si="171"/>
        <v>#N/A</v>
      </c>
    </row>
    <row r="522" spans="1:21">
      <c r="A522" s="6" t="e">
        <f t="shared" ca="1" si="161"/>
        <v>#N/A</v>
      </c>
      <c r="B522" s="39" t="e">
        <f t="shared" ca="1" si="160"/>
        <v>#N/A</v>
      </c>
      <c r="C522">
        <f t="array" aca="1" ref="C522" ca="1">IFERROR(INDEX(stitches, MATCH( 1, ($A522=dates)*(last_project=projects),0)),0)</f>
        <v>0</v>
      </c>
      <c r="D522" s="5" t="e">
        <f t="shared" ca="1" si="172"/>
        <v>#REF!</v>
      </c>
      <c r="E522" s="5" t="e">
        <f t="shared" ca="1" si="162"/>
        <v>#REF!</v>
      </c>
      <c r="F522" s="40" t="e">
        <f t="array" aca="1" ref="F522" ca="1">INDEX(hours,MATCH(1,($A522=dates)*(last_project=projects),0),0)</f>
        <v>#N/A</v>
      </c>
      <c r="G522" s="21" t="e">
        <f t="shared" ca="1" si="163"/>
        <v>#N/A</v>
      </c>
      <c r="H522" s="41" t="e">
        <f t="shared" ca="1" si="173"/>
        <v>#N/A</v>
      </c>
      <c r="I522" s="41" t="e">
        <f t="shared" ca="1" si="174"/>
        <v>#N/A</v>
      </c>
      <c r="J522" s="41" t="e">
        <f t="shared" ca="1" si="175"/>
        <v>#N/A</v>
      </c>
      <c r="K522" t="e">
        <f t="shared" ca="1" si="164"/>
        <v>#N/A</v>
      </c>
      <c r="L522" t="e">
        <f t="shared" ca="1" si="165"/>
        <v>#N/A</v>
      </c>
      <c r="M522" s="42" t="e">
        <f t="shared" ca="1" si="166"/>
        <v>#REF!</v>
      </c>
      <c r="N522" s="5" t="e">
        <f t="shared" ca="1" si="176"/>
        <v>#N/A</v>
      </c>
      <c r="O522" s="5" t="e">
        <f t="shared" ca="1" si="177"/>
        <v>#N/A</v>
      </c>
      <c r="P522" s="41" t="e">
        <f ca="1">IF(OR(ISNA(A522),C522="Backstitch"),NA(),AVERAGEIF($C$4:$C522,"&gt;0")/100)</f>
        <v>#N/A</v>
      </c>
      <c r="Q522" s="41" t="e">
        <f t="shared" ca="1" si="167"/>
        <v>#N/A</v>
      </c>
      <c r="R522" s="43" t="e">
        <f t="shared" ca="1" si="168"/>
        <v>#N/A</v>
      </c>
      <c r="S522" s="44" t="e">
        <f t="shared" ca="1" si="169"/>
        <v>#N/A</v>
      </c>
      <c r="T522" s="5" t="e">
        <f t="shared" ca="1" si="170"/>
        <v>#N/A</v>
      </c>
      <c r="U522" s="5" t="e">
        <f t="shared" ca="1" si="171"/>
        <v>#N/A</v>
      </c>
    </row>
    <row r="523" spans="1:21">
      <c r="A523" s="6" t="e">
        <f t="shared" ca="1" si="161"/>
        <v>#N/A</v>
      </c>
      <c r="B523" s="39" t="e">
        <f t="shared" ca="1" si="160"/>
        <v>#N/A</v>
      </c>
      <c r="C523">
        <f t="array" aca="1" ref="C523" ca="1">IFERROR(INDEX(stitches, MATCH( 1, ($A523=dates)*(last_project=projects),0)),0)</f>
        <v>0</v>
      </c>
      <c r="D523" s="5" t="e">
        <f t="shared" ca="1" si="172"/>
        <v>#REF!</v>
      </c>
      <c r="E523" s="5" t="e">
        <f t="shared" ca="1" si="162"/>
        <v>#REF!</v>
      </c>
      <c r="F523" s="40" t="e">
        <f t="array" aca="1" ref="F523" ca="1">INDEX(hours,MATCH(1,($A523=dates)*(last_project=projects),0),0)</f>
        <v>#N/A</v>
      </c>
      <c r="G523" s="21" t="e">
        <f t="shared" ca="1" si="163"/>
        <v>#N/A</v>
      </c>
      <c r="H523" s="41" t="e">
        <f t="shared" ca="1" si="173"/>
        <v>#N/A</v>
      </c>
      <c r="I523" s="41" t="e">
        <f t="shared" ca="1" si="174"/>
        <v>#N/A</v>
      </c>
      <c r="J523" s="41" t="e">
        <f t="shared" ca="1" si="175"/>
        <v>#N/A</v>
      </c>
      <c r="K523" t="e">
        <f t="shared" ca="1" si="164"/>
        <v>#N/A</v>
      </c>
      <c r="L523" t="e">
        <f t="shared" ca="1" si="165"/>
        <v>#N/A</v>
      </c>
      <c r="M523" s="42" t="e">
        <f t="shared" ca="1" si="166"/>
        <v>#REF!</v>
      </c>
      <c r="N523" s="5" t="e">
        <f t="shared" ca="1" si="176"/>
        <v>#N/A</v>
      </c>
      <c r="O523" s="5" t="e">
        <f t="shared" ca="1" si="177"/>
        <v>#N/A</v>
      </c>
      <c r="P523" s="41" t="e">
        <f ca="1">IF(OR(ISNA(A523),C523="Backstitch"),NA(),AVERAGEIF($C$4:$C523,"&gt;0")/100)</f>
        <v>#N/A</v>
      </c>
      <c r="Q523" s="41" t="e">
        <f t="shared" ca="1" si="167"/>
        <v>#N/A</v>
      </c>
      <c r="R523" s="43" t="e">
        <f t="shared" ca="1" si="168"/>
        <v>#N/A</v>
      </c>
      <c r="S523" s="44" t="e">
        <f t="shared" ca="1" si="169"/>
        <v>#N/A</v>
      </c>
      <c r="T523" s="5" t="e">
        <f t="shared" ca="1" si="170"/>
        <v>#N/A</v>
      </c>
      <c r="U523" s="5" t="e">
        <f t="shared" ca="1" si="171"/>
        <v>#N/A</v>
      </c>
    </row>
    <row r="524" spans="1:21">
      <c r="A524" s="6" t="e">
        <f t="shared" ca="1" si="161"/>
        <v>#N/A</v>
      </c>
      <c r="B524" s="39" t="e">
        <f t="shared" ca="1" si="160"/>
        <v>#N/A</v>
      </c>
      <c r="C524">
        <f t="array" aca="1" ref="C524" ca="1">IFERROR(INDEX(stitches, MATCH( 1, ($A524=dates)*(last_project=projects),0)),0)</f>
        <v>0</v>
      </c>
      <c r="D524" s="5" t="e">
        <f t="shared" ca="1" si="172"/>
        <v>#REF!</v>
      </c>
      <c r="E524" s="5" t="e">
        <f t="shared" ca="1" si="162"/>
        <v>#REF!</v>
      </c>
      <c r="F524" s="40" t="e">
        <f t="array" aca="1" ref="F524" ca="1">INDEX(hours,MATCH(1,($A524=dates)*(last_project=projects),0),0)</f>
        <v>#N/A</v>
      </c>
      <c r="G524" s="21" t="e">
        <f t="shared" ca="1" si="163"/>
        <v>#N/A</v>
      </c>
      <c r="H524" s="41" t="e">
        <f t="shared" ca="1" si="173"/>
        <v>#N/A</v>
      </c>
      <c r="I524" s="41" t="e">
        <f t="shared" ca="1" si="174"/>
        <v>#N/A</v>
      </c>
      <c r="J524" s="41" t="e">
        <f t="shared" ca="1" si="175"/>
        <v>#N/A</v>
      </c>
      <c r="K524" t="e">
        <f t="shared" ca="1" si="164"/>
        <v>#N/A</v>
      </c>
      <c r="L524" t="e">
        <f t="shared" ca="1" si="165"/>
        <v>#N/A</v>
      </c>
      <c r="M524" s="42" t="e">
        <f t="shared" ca="1" si="166"/>
        <v>#REF!</v>
      </c>
      <c r="N524" s="5" t="e">
        <f t="shared" ca="1" si="176"/>
        <v>#N/A</v>
      </c>
      <c r="O524" s="5" t="e">
        <f t="shared" ca="1" si="177"/>
        <v>#N/A</v>
      </c>
      <c r="P524" s="41" t="e">
        <f ca="1">IF(OR(ISNA(A524),C524="Backstitch"),NA(),AVERAGEIF($C$4:$C524,"&gt;0")/100)</f>
        <v>#N/A</v>
      </c>
      <c r="Q524" s="41" t="e">
        <f t="shared" ca="1" si="167"/>
        <v>#N/A</v>
      </c>
      <c r="R524" s="43" t="e">
        <f t="shared" ca="1" si="168"/>
        <v>#N/A</v>
      </c>
      <c r="S524" s="44" t="e">
        <f t="shared" ca="1" si="169"/>
        <v>#N/A</v>
      </c>
      <c r="T524" s="5" t="e">
        <f t="shared" ca="1" si="170"/>
        <v>#N/A</v>
      </c>
      <c r="U524" s="5" t="e">
        <f t="shared" ca="1" si="171"/>
        <v>#N/A</v>
      </c>
    </row>
    <row r="525" spans="1:21">
      <c r="A525" s="6" t="e">
        <f t="shared" ca="1" si="161"/>
        <v>#N/A</v>
      </c>
      <c r="B525" s="39" t="e">
        <f t="shared" ca="1" si="160"/>
        <v>#N/A</v>
      </c>
      <c r="C525">
        <f t="array" aca="1" ref="C525" ca="1">IFERROR(INDEX(stitches, MATCH( 1, ($A525=dates)*(last_project=projects),0)),0)</f>
        <v>0</v>
      </c>
      <c r="D525" s="5" t="e">
        <f t="shared" ca="1" si="172"/>
        <v>#REF!</v>
      </c>
      <c r="E525" s="5" t="e">
        <f t="shared" ca="1" si="162"/>
        <v>#REF!</v>
      </c>
      <c r="F525" s="40" t="e">
        <f t="array" aca="1" ref="F525" ca="1">INDEX(hours,MATCH(1,($A525=dates)*(last_project=projects),0),0)</f>
        <v>#N/A</v>
      </c>
      <c r="G525" s="21" t="e">
        <f t="shared" ca="1" si="163"/>
        <v>#N/A</v>
      </c>
      <c r="H525" s="41" t="e">
        <f t="shared" ca="1" si="173"/>
        <v>#N/A</v>
      </c>
      <c r="I525" s="41" t="e">
        <f t="shared" ca="1" si="174"/>
        <v>#N/A</v>
      </c>
      <c r="J525" s="41" t="e">
        <f t="shared" ca="1" si="175"/>
        <v>#N/A</v>
      </c>
      <c r="K525" t="e">
        <f t="shared" ca="1" si="164"/>
        <v>#N/A</v>
      </c>
      <c r="L525" t="e">
        <f t="shared" ca="1" si="165"/>
        <v>#N/A</v>
      </c>
      <c r="M525" s="42" t="e">
        <f t="shared" ca="1" si="166"/>
        <v>#REF!</v>
      </c>
      <c r="N525" s="5" t="e">
        <f t="shared" ca="1" si="176"/>
        <v>#N/A</v>
      </c>
      <c r="O525" s="5" t="e">
        <f t="shared" ca="1" si="177"/>
        <v>#N/A</v>
      </c>
      <c r="P525" s="41" t="e">
        <f ca="1">IF(OR(ISNA(A525),C525="Backstitch"),NA(),AVERAGEIF($C$4:$C525,"&gt;0")/100)</f>
        <v>#N/A</v>
      </c>
      <c r="Q525" s="41" t="e">
        <f t="shared" ca="1" si="167"/>
        <v>#N/A</v>
      </c>
      <c r="R525" s="43" t="e">
        <f t="shared" ca="1" si="168"/>
        <v>#N/A</v>
      </c>
      <c r="S525" s="44" t="e">
        <f t="shared" ca="1" si="169"/>
        <v>#N/A</v>
      </c>
      <c r="T525" s="5" t="e">
        <f t="shared" ca="1" si="170"/>
        <v>#N/A</v>
      </c>
      <c r="U525" s="5" t="e">
        <f t="shared" ca="1" si="171"/>
        <v>#N/A</v>
      </c>
    </row>
    <row r="526" spans="1:21">
      <c r="A526" s="6" t="e">
        <f t="shared" ca="1" si="161"/>
        <v>#N/A</v>
      </c>
      <c r="B526" s="39" t="e">
        <f t="shared" ca="1" si="160"/>
        <v>#N/A</v>
      </c>
      <c r="C526">
        <f t="array" aca="1" ref="C526" ca="1">IFERROR(INDEX(stitches, MATCH( 1, ($A526=dates)*(last_project=projects),0)),0)</f>
        <v>0</v>
      </c>
      <c r="D526" s="5" t="e">
        <f t="shared" ca="1" si="172"/>
        <v>#REF!</v>
      </c>
      <c r="E526" s="5" t="e">
        <f t="shared" ca="1" si="162"/>
        <v>#REF!</v>
      </c>
      <c r="F526" s="40" t="e">
        <f t="array" aca="1" ref="F526" ca="1">INDEX(hours,MATCH(1,($A526=dates)*(last_project=projects),0),0)</f>
        <v>#N/A</v>
      </c>
      <c r="G526" s="21" t="e">
        <f t="shared" ca="1" si="163"/>
        <v>#N/A</v>
      </c>
      <c r="H526" s="41" t="e">
        <f t="shared" ca="1" si="173"/>
        <v>#N/A</v>
      </c>
      <c r="I526" s="41" t="e">
        <f t="shared" ca="1" si="174"/>
        <v>#N/A</v>
      </c>
      <c r="J526" s="41" t="e">
        <f t="shared" ca="1" si="175"/>
        <v>#N/A</v>
      </c>
      <c r="K526" t="e">
        <f t="shared" ca="1" si="164"/>
        <v>#N/A</v>
      </c>
      <c r="L526" t="e">
        <f t="shared" ca="1" si="165"/>
        <v>#N/A</v>
      </c>
      <c r="M526" s="42" t="e">
        <f t="shared" ca="1" si="166"/>
        <v>#REF!</v>
      </c>
      <c r="N526" s="5" t="e">
        <f t="shared" ca="1" si="176"/>
        <v>#N/A</v>
      </c>
      <c r="O526" s="5" t="e">
        <f t="shared" ca="1" si="177"/>
        <v>#N/A</v>
      </c>
      <c r="P526" s="41" t="e">
        <f ca="1">IF(OR(ISNA(A526),C526="Backstitch"),NA(),AVERAGEIF($C$4:$C526,"&gt;0")/100)</f>
        <v>#N/A</v>
      </c>
      <c r="Q526" s="41" t="e">
        <f t="shared" ca="1" si="167"/>
        <v>#N/A</v>
      </c>
      <c r="R526" s="43" t="e">
        <f t="shared" ca="1" si="168"/>
        <v>#N/A</v>
      </c>
      <c r="S526" s="44" t="e">
        <f t="shared" ca="1" si="169"/>
        <v>#N/A</v>
      </c>
      <c r="T526" s="5" t="e">
        <f t="shared" ca="1" si="170"/>
        <v>#N/A</v>
      </c>
      <c r="U526" s="5" t="e">
        <f t="shared" ca="1" si="171"/>
        <v>#N/A</v>
      </c>
    </row>
    <row r="527" spans="1:21">
      <c r="A527" s="6" t="e">
        <f t="shared" ca="1" si="161"/>
        <v>#N/A</v>
      </c>
      <c r="B527" s="39" t="e">
        <f t="shared" ca="1" si="160"/>
        <v>#N/A</v>
      </c>
      <c r="C527">
        <f t="array" aca="1" ref="C527" ca="1">IFERROR(INDEX(stitches, MATCH( 1, ($A527=dates)*(last_project=projects),0)),0)</f>
        <v>0</v>
      </c>
      <c r="D527" s="5" t="e">
        <f t="shared" ca="1" si="172"/>
        <v>#REF!</v>
      </c>
      <c r="E527" s="5" t="e">
        <f t="shared" ca="1" si="162"/>
        <v>#REF!</v>
      </c>
      <c r="F527" s="40" t="e">
        <f t="array" aca="1" ref="F527" ca="1">INDEX(hours,MATCH(1,($A527=dates)*(last_project=projects),0),0)</f>
        <v>#N/A</v>
      </c>
      <c r="G527" s="21" t="e">
        <f t="shared" ca="1" si="163"/>
        <v>#N/A</v>
      </c>
      <c r="H527" s="41" t="e">
        <f t="shared" ca="1" si="173"/>
        <v>#N/A</v>
      </c>
      <c r="I527" s="41" t="e">
        <f t="shared" ca="1" si="174"/>
        <v>#N/A</v>
      </c>
      <c r="J527" s="41" t="e">
        <f t="shared" ca="1" si="175"/>
        <v>#N/A</v>
      </c>
      <c r="K527" t="e">
        <f t="shared" ca="1" si="164"/>
        <v>#N/A</v>
      </c>
      <c r="L527" t="e">
        <f t="shared" ca="1" si="165"/>
        <v>#N/A</v>
      </c>
      <c r="M527" s="42" t="e">
        <f t="shared" ca="1" si="166"/>
        <v>#REF!</v>
      </c>
      <c r="N527" s="5" t="e">
        <f t="shared" ca="1" si="176"/>
        <v>#N/A</v>
      </c>
      <c r="O527" s="5" t="e">
        <f t="shared" ca="1" si="177"/>
        <v>#N/A</v>
      </c>
      <c r="P527" s="41" t="e">
        <f ca="1">IF(OR(ISNA(A527),C527="Backstitch"),NA(),AVERAGEIF($C$4:$C527,"&gt;0")/100)</f>
        <v>#N/A</v>
      </c>
      <c r="Q527" s="41" t="e">
        <f t="shared" ca="1" si="167"/>
        <v>#N/A</v>
      </c>
      <c r="R527" s="43" t="e">
        <f t="shared" ca="1" si="168"/>
        <v>#N/A</v>
      </c>
      <c r="S527" s="44" t="e">
        <f t="shared" ca="1" si="169"/>
        <v>#N/A</v>
      </c>
      <c r="T527" s="5" t="e">
        <f t="shared" ca="1" si="170"/>
        <v>#N/A</v>
      </c>
      <c r="U527" s="5" t="e">
        <f t="shared" ca="1" si="171"/>
        <v>#N/A</v>
      </c>
    </row>
    <row r="528" spans="1:21">
      <c r="A528" s="6" t="e">
        <f t="shared" ca="1" si="161"/>
        <v>#N/A</v>
      </c>
      <c r="B528" s="39" t="e">
        <f t="shared" ca="1" si="160"/>
        <v>#N/A</v>
      </c>
      <c r="C528">
        <f t="array" aca="1" ref="C528" ca="1">IFERROR(INDEX(stitches, MATCH( 1, ($A528=dates)*(last_project=projects),0)),0)</f>
        <v>0</v>
      </c>
      <c r="D528" s="5" t="e">
        <f t="shared" ca="1" si="172"/>
        <v>#REF!</v>
      </c>
      <c r="E528" s="5" t="e">
        <f t="shared" ca="1" si="162"/>
        <v>#REF!</v>
      </c>
      <c r="F528" s="40" t="e">
        <f t="array" aca="1" ref="F528" ca="1">INDEX(hours,MATCH(1,($A528=dates)*(last_project=projects),0),0)</f>
        <v>#N/A</v>
      </c>
      <c r="G528" s="21" t="e">
        <f t="shared" ca="1" si="163"/>
        <v>#N/A</v>
      </c>
      <c r="H528" s="41" t="e">
        <f t="shared" ca="1" si="173"/>
        <v>#N/A</v>
      </c>
      <c r="I528" s="41" t="e">
        <f t="shared" ca="1" si="174"/>
        <v>#N/A</v>
      </c>
      <c r="J528" s="41" t="e">
        <f t="shared" ca="1" si="175"/>
        <v>#N/A</v>
      </c>
      <c r="K528" t="e">
        <f t="shared" ca="1" si="164"/>
        <v>#N/A</v>
      </c>
      <c r="L528" t="e">
        <f t="shared" ca="1" si="165"/>
        <v>#N/A</v>
      </c>
      <c r="M528" s="42" t="e">
        <f t="shared" ca="1" si="166"/>
        <v>#REF!</v>
      </c>
      <c r="N528" s="5" t="e">
        <f t="shared" ca="1" si="176"/>
        <v>#N/A</v>
      </c>
      <c r="O528" s="5" t="e">
        <f t="shared" ca="1" si="177"/>
        <v>#N/A</v>
      </c>
      <c r="P528" s="41" t="e">
        <f ca="1">IF(OR(ISNA(A528),C528="Backstitch"),NA(),AVERAGEIF($C$4:$C528,"&gt;0")/100)</f>
        <v>#N/A</v>
      </c>
      <c r="Q528" s="41" t="e">
        <f t="shared" ca="1" si="167"/>
        <v>#N/A</v>
      </c>
      <c r="R528" s="43" t="e">
        <f t="shared" ca="1" si="168"/>
        <v>#N/A</v>
      </c>
      <c r="S528" s="44" t="e">
        <f t="shared" ca="1" si="169"/>
        <v>#N/A</v>
      </c>
      <c r="T528" s="5" t="e">
        <f t="shared" ca="1" si="170"/>
        <v>#N/A</v>
      </c>
      <c r="U528" s="5" t="e">
        <f t="shared" ca="1" si="171"/>
        <v>#N/A</v>
      </c>
    </row>
    <row r="529" spans="1:21">
      <c r="A529" s="6" t="e">
        <f t="shared" ca="1" si="161"/>
        <v>#N/A</v>
      </c>
      <c r="B529" s="39" t="e">
        <f t="shared" ca="1" si="160"/>
        <v>#N/A</v>
      </c>
      <c r="C529">
        <f t="array" aca="1" ref="C529" ca="1">IFERROR(INDEX(stitches, MATCH( 1, ($A529=dates)*(last_project=projects),0)),0)</f>
        <v>0</v>
      </c>
      <c r="D529" s="5" t="e">
        <f t="shared" ca="1" si="172"/>
        <v>#REF!</v>
      </c>
      <c r="E529" s="5" t="e">
        <f t="shared" ca="1" si="162"/>
        <v>#REF!</v>
      </c>
      <c r="F529" s="40" t="e">
        <f t="array" aca="1" ref="F529" ca="1">INDEX(hours,MATCH(1,($A529=dates)*(last_project=projects),0),0)</f>
        <v>#N/A</v>
      </c>
      <c r="G529" s="21" t="e">
        <f t="shared" ca="1" si="163"/>
        <v>#N/A</v>
      </c>
      <c r="H529" s="41" t="e">
        <f t="shared" ca="1" si="173"/>
        <v>#N/A</v>
      </c>
      <c r="I529" s="41" t="e">
        <f t="shared" ca="1" si="174"/>
        <v>#N/A</v>
      </c>
      <c r="J529" s="41" t="e">
        <f t="shared" ca="1" si="175"/>
        <v>#N/A</v>
      </c>
      <c r="K529" t="e">
        <f t="shared" ca="1" si="164"/>
        <v>#N/A</v>
      </c>
      <c r="L529" t="e">
        <f t="shared" ca="1" si="165"/>
        <v>#N/A</v>
      </c>
      <c r="M529" s="42" t="e">
        <f t="shared" ca="1" si="166"/>
        <v>#REF!</v>
      </c>
      <c r="N529" s="5" t="e">
        <f t="shared" ca="1" si="176"/>
        <v>#N/A</v>
      </c>
      <c r="O529" s="5" t="e">
        <f t="shared" ca="1" si="177"/>
        <v>#N/A</v>
      </c>
      <c r="P529" s="41" t="e">
        <f ca="1">IF(OR(ISNA(A529),C529="Backstitch"),NA(),AVERAGEIF($C$4:$C529,"&gt;0")/100)</f>
        <v>#N/A</v>
      </c>
      <c r="Q529" s="41" t="e">
        <f t="shared" ca="1" si="167"/>
        <v>#N/A</v>
      </c>
      <c r="R529" s="43" t="e">
        <f t="shared" ca="1" si="168"/>
        <v>#N/A</v>
      </c>
      <c r="S529" s="44" t="e">
        <f t="shared" ca="1" si="169"/>
        <v>#N/A</v>
      </c>
      <c r="T529" s="5" t="e">
        <f t="shared" ca="1" si="170"/>
        <v>#N/A</v>
      </c>
      <c r="U529" s="5" t="e">
        <f t="shared" ca="1" si="171"/>
        <v>#N/A</v>
      </c>
    </row>
    <row r="530" spans="1:21">
      <c r="A530" s="6" t="e">
        <f t="shared" ca="1" si="161"/>
        <v>#N/A</v>
      </c>
      <c r="B530" s="39" t="e">
        <f t="shared" ca="1" si="160"/>
        <v>#N/A</v>
      </c>
      <c r="C530">
        <f t="array" aca="1" ref="C530" ca="1">IFERROR(INDEX(stitches, MATCH( 1, ($A530=dates)*(last_project=projects),0)),0)</f>
        <v>0</v>
      </c>
      <c r="D530" s="5" t="e">
        <f t="shared" ca="1" si="172"/>
        <v>#REF!</v>
      </c>
      <c r="E530" s="5" t="e">
        <f t="shared" ca="1" si="162"/>
        <v>#REF!</v>
      </c>
      <c r="F530" s="40" t="e">
        <f t="array" aca="1" ref="F530" ca="1">INDEX(hours,MATCH(1,($A530=dates)*(last_project=projects),0),0)</f>
        <v>#N/A</v>
      </c>
      <c r="G530" s="21" t="e">
        <f t="shared" ca="1" si="163"/>
        <v>#N/A</v>
      </c>
      <c r="H530" s="41" t="e">
        <f t="shared" ca="1" si="173"/>
        <v>#N/A</v>
      </c>
      <c r="I530" s="41" t="e">
        <f t="shared" ca="1" si="174"/>
        <v>#N/A</v>
      </c>
      <c r="J530" s="41" t="e">
        <f t="shared" ca="1" si="175"/>
        <v>#N/A</v>
      </c>
      <c r="K530" t="e">
        <f t="shared" ca="1" si="164"/>
        <v>#N/A</v>
      </c>
      <c r="L530" t="e">
        <f t="shared" ca="1" si="165"/>
        <v>#N/A</v>
      </c>
      <c r="M530" s="42" t="e">
        <f t="shared" ca="1" si="166"/>
        <v>#REF!</v>
      </c>
      <c r="N530" s="5" t="e">
        <f t="shared" ca="1" si="176"/>
        <v>#N/A</v>
      </c>
      <c r="O530" s="5" t="e">
        <f t="shared" ca="1" si="177"/>
        <v>#N/A</v>
      </c>
      <c r="P530" s="41" t="e">
        <f ca="1">IF(OR(ISNA(A530),C530="Backstitch"),NA(),AVERAGEIF($C$4:$C530,"&gt;0")/100)</f>
        <v>#N/A</v>
      </c>
      <c r="Q530" s="41" t="e">
        <f t="shared" ca="1" si="167"/>
        <v>#N/A</v>
      </c>
      <c r="R530" s="43" t="e">
        <f t="shared" ca="1" si="168"/>
        <v>#N/A</v>
      </c>
      <c r="S530" s="44" t="e">
        <f t="shared" ca="1" si="169"/>
        <v>#N/A</v>
      </c>
      <c r="T530" s="5" t="e">
        <f t="shared" ca="1" si="170"/>
        <v>#N/A</v>
      </c>
      <c r="U530" s="5" t="e">
        <f t="shared" ca="1" si="171"/>
        <v>#N/A</v>
      </c>
    </row>
    <row r="531" spans="1:21">
      <c r="A531" s="6" t="e">
        <f t="shared" ca="1" si="161"/>
        <v>#N/A</v>
      </c>
      <c r="B531" s="39" t="e">
        <f t="shared" ca="1" si="160"/>
        <v>#N/A</v>
      </c>
      <c r="C531">
        <f t="array" aca="1" ref="C531" ca="1">IFERROR(INDEX(stitches, MATCH( 1, ($A531=dates)*(last_project=projects),0)),0)</f>
        <v>0</v>
      </c>
      <c r="D531" s="5" t="e">
        <f t="shared" ca="1" si="172"/>
        <v>#REF!</v>
      </c>
      <c r="E531" s="5" t="e">
        <f t="shared" ca="1" si="162"/>
        <v>#REF!</v>
      </c>
      <c r="F531" s="40" t="e">
        <f t="array" aca="1" ref="F531" ca="1">INDEX(hours,MATCH(1,($A531=dates)*(last_project=projects),0),0)</f>
        <v>#N/A</v>
      </c>
      <c r="G531" s="21" t="e">
        <f t="shared" ca="1" si="163"/>
        <v>#N/A</v>
      </c>
      <c r="H531" s="41" t="e">
        <f t="shared" ca="1" si="173"/>
        <v>#N/A</v>
      </c>
      <c r="I531" s="41" t="e">
        <f t="shared" ca="1" si="174"/>
        <v>#N/A</v>
      </c>
      <c r="J531" s="41" t="e">
        <f t="shared" ca="1" si="175"/>
        <v>#N/A</v>
      </c>
      <c r="K531" t="e">
        <f t="shared" ca="1" si="164"/>
        <v>#N/A</v>
      </c>
      <c r="L531" t="e">
        <f t="shared" ca="1" si="165"/>
        <v>#N/A</v>
      </c>
      <c r="M531" s="42" t="e">
        <f t="shared" ca="1" si="166"/>
        <v>#REF!</v>
      </c>
      <c r="N531" s="5" t="e">
        <f t="shared" ca="1" si="176"/>
        <v>#N/A</v>
      </c>
      <c r="O531" s="5" t="e">
        <f t="shared" ca="1" si="177"/>
        <v>#N/A</v>
      </c>
      <c r="P531" s="41" t="e">
        <f ca="1">IF(OR(ISNA(A531),C531="Backstitch"),NA(),AVERAGEIF($C$4:$C531,"&gt;0")/100)</f>
        <v>#N/A</v>
      </c>
      <c r="Q531" s="41" t="e">
        <f t="shared" ca="1" si="167"/>
        <v>#N/A</v>
      </c>
      <c r="R531" s="43" t="e">
        <f t="shared" ca="1" si="168"/>
        <v>#N/A</v>
      </c>
      <c r="S531" s="44" t="e">
        <f t="shared" ca="1" si="169"/>
        <v>#N/A</v>
      </c>
      <c r="T531" s="5" t="e">
        <f t="shared" ca="1" si="170"/>
        <v>#N/A</v>
      </c>
      <c r="U531" s="5" t="e">
        <f t="shared" ca="1" si="171"/>
        <v>#N/A</v>
      </c>
    </row>
    <row r="532" spans="1:21">
      <c r="A532" s="6" t="e">
        <f t="shared" ca="1" si="161"/>
        <v>#N/A</v>
      </c>
      <c r="B532" s="39" t="e">
        <f t="shared" ca="1" si="160"/>
        <v>#N/A</v>
      </c>
      <c r="C532">
        <f t="array" aca="1" ref="C532" ca="1">IFERROR(INDEX(stitches, MATCH( 1, ($A532=dates)*(last_project=projects),0)),0)</f>
        <v>0</v>
      </c>
      <c r="D532" s="5" t="e">
        <f t="shared" ca="1" si="172"/>
        <v>#REF!</v>
      </c>
      <c r="E532" s="5" t="e">
        <f t="shared" ca="1" si="162"/>
        <v>#REF!</v>
      </c>
      <c r="F532" s="40" t="e">
        <f t="array" aca="1" ref="F532" ca="1">INDEX(hours,MATCH(1,($A532=dates)*(last_project=projects),0),0)</f>
        <v>#N/A</v>
      </c>
      <c r="G532" s="21" t="e">
        <f t="shared" ca="1" si="163"/>
        <v>#N/A</v>
      </c>
      <c r="H532" s="41" t="e">
        <f t="shared" ca="1" si="173"/>
        <v>#N/A</v>
      </c>
      <c r="I532" s="41" t="e">
        <f t="shared" ca="1" si="174"/>
        <v>#N/A</v>
      </c>
      <c r="J532" s="41" t="e">
        <f t="shared" ca="1" si="175"/>
        <v>#N/A</v>
      </c>
      <c r="K532" t="e">
        <f t="shared" ca="1" si="164"/>
        <v>#N/A</v>
      </c>
      <c r="L532" t="e">
        <f t="shared" ca="1" si="165"/>
        <v>#N/A</v>
      </c>
      <c r="M532" s="42" t="e">
        <f t="shared" ca="1" si="166"/>
        <v>#REF!</v>
      </c>
      <c r="N532" s="5" t="e">
        <f t="shared" ca="1" si="176"/>
        <v>#N/A</v>
      </c>
      <c r="O532" s="5" t="e">
        <f t="shared" ca="1" si="177"/>
        <v>#N/A</v>
      </c>
      <c r="P532" s="41" t="e">
        <f ca="1">IF(OR(ISNA(A532),C532="Backstitch"),NA(),AVERAGEIF($C$4:$C532,"&gt;0")/100)</f>
        <v>#N/A</v>
      </c>
      <c r="Q532" s="41" t="e">
        <f t="shared" ca="1" si="167"/>
        <v>#N/A</v>
      </c>
      <c r="R532" s="43" t="e">
        <f t="shared" ca="1" si="168"/>
        <v>#N/A</v>
      </c>
      <c r="S532" s="44" t="e">
        <f t="shared" ca="1" si="169"/>
        <v>#N/A</v>
      </c>
      <c r="T532" s="5" t="e">
        <f t="shared" ca="1" si="170"/>
        <v>#N/A</v>
      </c>
      <c r="U532" s="5" t="e">
        <f t="shared" ca="1" si="171"/>
        <v>#N/A</v>
      </c>
    </row>
    <row r="533" spans="1:21">
      <c r="A533" s="6" t="e">
        <f t="shared" ca="1" si="161"/>
        <v>#N/A</v>
      </c>
      <c r="B533" s="39" t="e">
        <f t="shared" ca="1" si="160"/>
        <v>#N/A</v>
      </c>
      <c r="C533">
        <f t="array" aca="1" ref="C533" ca="1">IFERROR(INDEX(stitches, MATCH( 1, ($A533=dates)*(last_project=projects),0)),0)</f>
        <v>0</v>
      </c>
      <c r="D533" s="5" t="e">
        <f t="shared" ca="1" si="172"/>
        <v>#REF!</v>
      </c>
      <c r="E533" s="5" t="e">
        <f t="shared" ca="1" si="162"/>
        <v>#REF!</v>
      </c>
      <c r="F533" s="40" t="e">
        <f t="array" aca="1" ref="F533" ca="1">INDEX(hours,MATCH(1,($A533=dates)*(last_project=projects),0),0)</f>
        <v>#N/A</v>
      </c>
      <c r="G533" s="21" t="e">
        <f t="shared" ca="1" si="163"/>
        <v>#N/A</v>
      </c>
      <c r="H533" s="41" t="e">
        <f t="shared" ca="1" si="173"/>
        <v>#N/A</v>
      </c>
      <c r="I533" s="41" t="e">
        <f t="shared" ca="1" si="174"/>
        <v>#N/A</v>
      </c>
      <c r="J533" s="41" t="e">
        <f t="shared" ca="1" si="175"/>
        <v>#N/A</v>
      </c>
      <c r="K533" t="e">
        <f t="shared" ca="1" si="164"/>
        <v>#N/A</v>
      </c>
      <c r="L533" t="e">
        <f t="shared" ca="1" si="165"/>
        <v>#N/A</v>
      </c>
      <c r="M533" s="42" t="e">
        <f t="shared" ca="1" si="166"/>
        <v>#REF!</v>
      </c>
      <c r="N533" s="5" t="e">
        <f t="shared" ca="1" si="176"/>
        <v>#N/A</v>
      </c>
      <c r="O533" s="5" t="e">
        <f t="shared" ca="1" si="177"/>
        <v>#N/A</v>
      </c>
      <c r="P533" s="41" t="e">
        <f ca="1">IF(OR(ISNA(A533),C533="Backstitch"),NA(),AVERAGEIF($C$4:$C533,"&gt;0")/100)</f>
        <v>#N/A</v>
      </c>
      <c r="Q533" s="41" t="e">
        <f t="shared" ca="1" si="167"/>
        <v>#N/A</v>
      </c>
      <c r="R533" s="43" t="e">
        <f t="shared" ca="1" si="168"/>
        <v>#N/A</v>
      </c>
      <c r="S533" s="44" t="e">
        <f t="shared" ca="1" si="169"/>
        <v>#N/A</v>
      </c>
      <c r="T533" s="5" t="e">
        <f t="shared" ca="1" si="170"/>
        <v>#N/A</v>
      </c>
      <c r="U533" s="5" t="e">
        <f t="shared" ca="1" si="171"/>
        <v>#N/A</v>
      </c>
    </row>
    <row r="534" spans="1:21">
      <c r="A534" s="6" t="e">
        <f t="shared" ca="1" si="161"/>
        <v>#N/A</v>
      </c>
      <c r="B534" s="39" t="e">
        <f t="shared" ca="1" si="160"/>
        <v>#N/A</v>
      </c>
      <c r="C534">
        <f t="array" aca="1" ref="C534" ca="1">IFERROR(INDEX(stitches, MATCH( 1, ($A534=dates)*(last_project=projects),0)),0)</f>
        <v>0</v>
      </c>
      <c r="D534" s="5" t="e">
        <f t="shared" ca="1" si="172"/>
        <v>#REF!</v>
      </c>
      <c r="E534" s="5" t="e">
        <f t="shared" ca="1" si="162"/>
        <v>#REF!</v>
      </c>
      <c r="F534" s="40" t="e">
        <f t="array" aca="1" ref="F534" ca="1">INDEX(hours,MATCH(1,($A534=dates)*(last_project=projects),0),0)</f>
        <v>#N/A</v>
      </c>
      <c r="G534" s="21" t="e">
        <f t="shared" ca="1" si="163"/>
        <v>#N/A</v>
      </c>
      <c r="H534" s="41" t="e">
        <f t="shared" ca="1" si="173"/>
        <v>#N/A</v>
      </c>
      <c r="I534" s="41" t="e">
        <f t="shared" ca="1" si="174"/>
        <v>#N/A</v>
      </c>
      <c r="J534" s="41" t="e">
        <f t="shared" ca="1" si="175"/>
        <v>#N/A</v>
      </c>
      <c r="K534" t="e">
        <f t="shared" ca="1" si="164"/>
        <v>#N/A</v>
      </c>
      <c r="L534" t="e">
        <f t="shared" ca="1" si="165"/>
        <v>#N/A</v>
      </c>
      <c r="M534" s="42" t="e">
        <f t="shared" ca="1" si="166"/>
        <v>#REF!</v>
      </c>
      <c r="N534" s="5" t="e">
        <f t="shared" ca="1" si="176"/>
        <v>#N/A</v>
      </c>
      <c r="O534" s="5" t="e">
        <f t="shared" ca="1" si="177"/>
        <v>#N/A</v>
      </c>
      <c r="P534" s="41" t="e">
        <f ca="1">IF(OR(ISNA(A534),C534="Backstitch"),NA(),AVERAGEIF($C$4:$C534,"&gt;0")/100)</f>
        <v>#N/A</v>
      </c>
      <c r="Q534" s="41" t="e">
        <f t="shared" ca="1" si="167"/>
        <v>#N/A</v>
      </c>
      <c r="R534" s="43" t="e">
        <f t="shared" ca="1" si="168"/>
        <v>#N/A</v>
      </c>
      <c r="S534" s="44" t="e">
        <f t="shared" ca="1" si="169"/>
        <v>#N/A</v>
      </c>
      <c r="T534" s="5" t="e">
        <f t="shared" ca="1" si="170"/>
        <v>#N/A</v>
      </c>
      <c r="U534" s="5" t="e">
        <f t="shared" ca="1" si="171"/>
        <v>#N/A</v>
      </c>
    </row>
    <row r="535" spans="1:21">
      <c r="A535" s="6" t="e">
        <f t="shared" ca="1" si="161"/>
        <v>#N/A</v>
      </c>
      <c r="B535" s="39" t="e">
        <f t="shared" ca="1" si="160"/>
        <v>#N/A</v>
      </c>
      <c r="C535">
        <f t="array" aca="1" ref="C535" ca="1">IFERROR(INDEX(stitches, MATCH( 1, ($A535=dates)*(last_project=projects),0)),0)</f>
        <v>0</v>
      </c>
      <c r="D535" s="5" t="e">
        <f t="shared" ca="1" si="172"/>
        <v>#REF!</v>
      </c>
      <c r="E535" s="5" t="e">
        <f t="shared" ca="1" si="162"/>
        <v>#REF!</v>
      </c>
      <c r="F535" s="40" t="e">
        <f t="array" aca="1" ref="F535" ca="1">INDEX(hours,MATCH(1,($A535=dates)*(last_project=projects),0),0)</f>
        <v>#N/A</v>
      </c>
      <c r="G535" s="21" t="e">
        <f t="shared" ca="1" si="163"/>
        <v>#N/A</v>
      </c>
      <c r="H535" s="41" t="e">
        <f t="shared" ca="1" si="173"/>
        <v>#N/A</v>
      </c>
      <c r="I535" s="41" t="e">
        <f t="shared" ca="1" si="174"/>
        <v>#N/A</v>
      </c>
      <c r="J535" s="41" t="e">
        <f t="shared" ca="1" si="175"/>
        <v>#N/A</v>
      </c>
      <c r="K535" t="e">
        <f t="shared" ca="1" si="164"/>
        <v>#N/A</v>
      </c>
      <c r="L535" t="e">
        <f t="shared" ca="1" si="165"/>
        <v>#N/A</v>
      </c>
      <c r="M535" s="42" t="e">
        <f t="shared" ca="1" si="166"/>
        <v>#REF!</v>
      </c>
      <c r="N535" s="5" t="e">
        <f t="shared" ca="1" si="176"/>
        <v>#N/A</v>
      </c>
      <c r="O535" s="5" t="e">
        <f t="shared" ca="1" si="177"/>
        <v>#N/A</v>
      </c>
      <c r="P535" s="41" t="e">
        <f ca="1">IF(OR(ISNA(A535),C535="Backstitch"),NA(),AVERAGEIF($C$4:$C535,"&gt;0")/100)</f>
        <v>#N/A</v>
      </c>
      <c r="Q535" s="41" t="e">
        <f t="shared" ca="1" si="167"/>
        <v>#N/A</v>
      </c>
      <c r="R535" s="43" t="e">
        <f t="shared" ca="1" si="168"/>
        <v>#N/A</v>
      </c>
      <c r="S535" s="44" t="e">
        <f t="shared" ca="1" si="169"/>
        <v>#N/A</v>
      </c>
      <c r="T535" s="5" t="e">
        <f t="shared" ca="1" si="170"/>
        <v>#N/A</v>
      </c>
      <c r="U535" s="5" t="e">
        <f t="shared" ca="1" si="171"/>
        <v>#N/A</v>
      </c>
    </row>
    <row r="536" spans="1:21">
      <c r="A536" s="6" t="e">
        <f t="shared" ca="1" si="161"/>
        <v>#N/A</v>
      </c>
      <c r="B536" s="39" t="e">
        <f t="shared" ca="1" si="160"/>
        <v>#N/A</v>
      </c>
      <c r="C536">
        <f t="array" aca="1" ref="C536" ca="1">IFERROR(INDEX(stitches, MATCH( 1, ($A536=dates)*(last_project=projects),0)),0)</f>
        <v>0</v>
      </c>
      <c r="D536" s="5" t="e">
        <f t="shared" ca="1" si="172"/>
        <v>#REF!</v>
      </c>
      <c r="E536" s="5" t="e">
        <f t="shared" ca="1" si="162"/>
        <v>#REF!</v>
      </c>
      <c r="F536" s="40" t="e">
        <f t="array" aca="1" ref="F536" ca="1">INDEX(hours,MATCH(1,($A536=dates)*(last_project=projects),0),0)</f>
        <v>#N/A</v>
      </c>
      <c r="G536" s="21" t="e">
        <f t="shared" ca="1" si="163"/>
        <v>#N/A</v>
      </c>
      <c r="H536" s="41" t="e">
        <f t="shared" ca="1" si="173"/>
        <v>#N/A</v>
      </c>
      <c r="I536" s="41" t="e">
        <f t="shared" ca="1" si="174"/>
        <v>#N/A</v>
      </c>
      <c r="J536" s="41" t="e">
        <f t="shared" ca="1" si="175"/>
        <v>#N/A</v>
      </c>
      <c r="K536" t="e">
        <f t="shared" ca="1" si="164"/>
        <v>#N/A</v>
      </c>
      <c r="L536" t="e">
        <f t="shared" ca="1" si="165"/>
        <v>#N/A</v>
      </c>
      <c r="M536" s="42" t="e">
        <f t="shared" ca="1" si="166"/>
        <v>#REF!</v>
      </c>
      <c r="N536" s="5" t="e">
        <f t="shared" ca="1" si="176"/>
        <v>#N/A</v>
      </c>
      <c r="O536" s="5" t="e">
        <f t="shared" ca="1" si="177"/>
        <v>#N/A</v>
      </c>
      <c r="P536" s="41" t="e">
        <f ca="1">IF(OR(ISNA(A536),C536="Backstitch"),NA(),AVERAGEIF($C$4:$C536,"&gt;0")/100)</f>
        <v>#N/A</v>
      </c>
      <c r="Q536" s="41" t="e">
        <f t="shared" ca="1" si="167"/>
        <v>#N/A</v>
      </c>
      <c r="R536" s="43" t="e">
        <f t="shared" ca="1" si="168"/>
        <v>#N/A</v>
      </c>
      <c r="S536" s="44" t="e">
        <f t="shared" ca="1" si="169"/>
        <v>#N/A</v>
      </c>
      <c r="T536" s="5" t="e">
        <f t="shared" ca="1" si="170"/>
        <v>#N/A</v>
      </c>
      <c r="U536" s="5" t="e">
        <f t="shared" ca="1" si="171"/>
        <v>#N/A</v>
      </c>
    </row>
    <row r="537" spans="1:21">
      <c r="A537" s="6" t="e">
        <f t="shared" ca="1" si="161"/>
        <v>#N/A</v>
      </c>
      <c r="B537" s="39" t="e">
        <f t="shared" ca="1" si="160"/>
        <v>#N/A</v>
      </c>
      <c r="C537">
        <f t="array" aca="1" ref="C537" ca="1">IFERROR(INDEX(stitches, MATCH( 1, ($A537=dates)*(last_project=projects),0)),0)</f>
        <v>0</v>
      </c>
      <c r="D537" s="5" t="e">
        <f t="shared" ca="1" si="172"/>
        <v>#REF!</v>
      </c>
      <c r="E537" s="5" t="e">
        <f t="shared" ca="1" si="162"/>
        <v>#REF!</v>
      </c>
      <c r="F537" s="40" t="e">
        <f t="array" aca="1" ref="F537" ca="1">INDEX(hours,MATCH(1,($A537=dates)*(last_project=projects),0),0)</f>
        <v>#N/A</v>
      </c>
      <c r="G537" s="21" t="e">
        <f t="shared" ca="1" si="163"/>
        <v>#N/A</v>
      </c>
      <c r="H537" s="41" t="e">
        <f t="shared" ca="1" si="173"/>
        <v>#N/A</v>
      </c>
      <c r="I537" s="41" t="e">
        <f t="shared" ca="1" si="174"/>
        <v>#N/A</v>
      </c>
      <c r="J537" s="41" t="e">
        <f t="shared" ca="1" si="175"/>
        <v>#N/A</v>
      </c>
      <c r="K537" t="e">
        <f t="shared" ca="1" si="164"/>
        <v>#N/A</v>
      </c>
      <c r="L537" t="e">
        <f t="shared" ca="1" si="165"/>
        <v>#N/A</v>
      </c>
      <c r="M537" s="42" t="e">
        <f t="shared" ca="1" si="166"/>
        <v>#REF!</v>
      </c>
      <c r="N537" s="5" t="e">
        <f t="shared" ca="1" si="176"/>
        <v>#N/A</v>
      </c>
      <c r="O537" s="5" t="e">
        <f t="shared" ca="1" si="177"/>
        <v>#N/A</v>
      </c>
      <c r="P537" s="41" t="e">
        <f ca="1">IF(OR(ISNA(A537),C537="Backstitch"),NA(),AVERAGEIF($C$4:$C537,"&gt;0")/100)</f>
        <v>#N/A</v>
      </c>
      <c r="Q537" s="41" t="e">
        <f t="shared" ca="1" si="167"/>
        <v>#N/A</v>
      </c>
      <c r="R537" s="43" t="e">
        <f t="shared" ca="1" si="168"/>
        <v>#N/A</v>
      </c>
      <c r="S537" s="44" t="e">
        <f t="shared" ca="1" si="169"/>
        <v>#N/A</v>
      </c>
      <c r="T537" s="5" t="e">
        <f t="shared" ca="1" si="170"/>
        <v>#N/A</v>
      </c>
      <c r="U537" s="5" t="e">
        <f t="shared" ca="1" si="171"/>
        <v>#N/A</v>
      </c>
    </row>
    <row r="538" spans="1:21">
      <c r="A538" s="6" t="e">
        <f t="shared" ca="1" si="161"/>
        <v>#N/A</v>
      </c>
      <c r="B538" s="39" t="e">
        <f t="shared" ca="1" si="160"/>
        <v>#N/A</v>
      </c>
      <c r="C538">
        <f t="array" aca="1" ref="C538" ca="1">IFERROR(INDEX(stitches, MATCH( 1, ($A538=dates)*(last_project=projects),0)),0)</f>
        <v>0</v>
      </c>
      <c r="D538" s="5" t="e">
        <f t="shared" ca="1" si="172"/>
        <v>#REF!</v>
      </c>
      <c r="E538" s="5" t="e">
        <f t="shared" ca="1" si="162"/>
        <v>#REF!</v>
      </c>
      <c r="F538" s="40" t="e">
        <f t="array" aca="1" ref="F538" ca="1">INDEX(hours,MATCH(1,($A538=dates)*(last_project=projects),0),0)</f>
        <v>#N/A</v>
      </c>
      <c r="G538" s="21" t="e">
        <f t="shared" ca="1" si="163"/>
        <v>#N/A</v>
      </c>
      <c r="H538" s="41" t="e">
        <f t="shared" ca="1" si="173"/>
        <v>#N/A</v>
      </c>
      <c r="I538" s="41" t="e">
        <f t="shared" ca="1" si="174"/>
        <v>#N/A</v>
      </c>
      <c r="J538" s="41" t="e">
        <f t="shared" ca="1" si="175"/>
        <v>#N/A</v>
      </c>
      <c r="K538" t="e">
        <f t="shared" ca="1" si="164"/>
        <v>#N/A</v>
      </c>
      <c r="L538" t="e">
        <f t="shared" ca="1" si="165"/>
        <v>#N/A</v>
      </c>
      <c r="M538" s="42" t="e">
        <f t="shared" ca="1" si="166"/>
        <v>#REF!</v>
      </c>
      <c r="N538" s="5" t="e">
        <f t="shared" ca="1" si="176"/>
        <v>#N/A</v>
      </c>
      <c r="O538" s="5" t="e">
        <f t="shared" ca="1" si="177"/>
        <v>#N/A</v>
      </c>
      <c r="P538" s="41" t="e">
        <f ca="1">IF(OR(ISNA(A538),C538="Backstitch"),NA(),AVERAGEIF($C$4:$C538,"&gt;0")/100)</f>
        <v>#N/A</v>
      </c>
      <c r="Q538" s="41" t="e">
        <f t="shared" ca="1" si="167"/>
        <v>#N/A</v>
      </c>
      <c r="R538" s="43" t="e">
        <f t="shared" ca="1" si="168"/>
        <v>#N/A</v>
      </c>
      <c r="S538" s="44" t="e">
        <f t="shared" ca="1" si="169"/>
        <v>#N/A</v>
      </c>
      <c r="T538" s="5" t="e">
        <f t="shared" ca="1" si="170"/>
        <v>#N/A</v>
      </c>
      <c r="U538" s="5" t="e">
        <f t="shared" ca="1" si="171"/>
        <v>#N/A</v>
      </c>
    </row>
    <row r="539" spans="1:21">
      <c r="A539" s="6" t="e">
        <f t="shared" ca="1" si="161"/>
        <v>#N/A</v>
      </c>
      <c r="B539" s="39" t="e">
        <f t="shared" ca="1" si="160"/>
        <v>#N/A</v>
      </c>
      <c r="C539">
        <f t="array" aca="1" ref="C539" ca="1">IFERROR(INDEX(stitches, MATCH( 1, ($A539=dates)*(last_project=projects),0)),0)</f>
        <v>0</v>
      </c>
      <c r="D539" s="5" t="e">
        <f t="shared" ca="1" si="172"/>
        <v>#REF!</v>
      </c>
      <c r="E539" s="5" t="e">
        <f t="shared" ca="1" si="162"/>
        <v>#REF!</v>
      </c>
      <c r="F539" s="40" t="e">
        <f t="array" aca="1" ref="F539" ca="1">INDEX(hours,MATCH(1,($A539=dates)*(last_project=projects),0),0)</f>
        <v>#N/A</v>
      </c>
      <c r="G539" s="21" t="e">
        <f t="shared" ca="1" si="163"/>
        <v>#N/A</v>
      </c>
      <c r="H539" s="41" t="e">
        <f t="shared" ca="1" si="173"/>
        <v>#N/A</v>
      </c>
      <c r="I539" s="41" t="e">
        <f t="shared" ca="1" si="174"/>
        <v>#N/A</v>
      </c>
      <c r="J539" s="41" t="e">
        <f t="shared" ca="1" si="175"/>
        <v>#N/A</v>
      </c>
      <c r="K539" t="e">
        <f t="shared" ca="1" si="164"/>
        <v>#N/A</v>
      </c>
      <c r="L539" t="e">
        <f t="shared" ca="1" si="165"/>
        <v>#N/A</v>
      </c>
      <c r="M539" s="42" t="e">
        <f t="shared" ca="1" si="166"/>
        <v>#REF!</v>
      </c>
      <c r="N539" s="5" t="e">
        <f t="shared" ca="1" si="176"/>
        <v>#N/A</v>
      </c>
      <c r="O539" s="5" t="e">
        <f t="shared" ca="1" si="177"/>
        <v>#N/A</v>
      </c>
      <c r="P539" s="41" t="e">
        <f ca="1">IF(OR(ISNA(A539),C539="Backstitch"),NA(),AVERAGEIF($C$4:$C539,"&gt;0")/100)</f>
        <v>#N/A</v>
      </c>
      <c r="Q539" s="41" t="e">
        <f t="shared" ca="1" si="167"/>
        <v>#N/A</v>
      </c>
      <c r="R539" s="43" t="e">
        <f t="shared" ca="1" si="168"/>
        <v>#N/A</v>
      </c>
      <c r="S539" s="44" t="e">
        <f t="shared" ca="1" si="169"/>
        <v>#N/A</v>
      </c>
      <c r="T539" s="5" t="e">
        <f t="shared" ca="1" si="170"/>
        <v>#N/A</v>
      </c>
      <c r="U539" s="5" t="e">
        <f t="shared" ca="1" si="171"/>
        <v>#N/A</v>
      </c>
    </row>
    <row r="540" spans="1:21">
      <c r="A540" s="6" t="e">
        <f t="shared" ca="1" si="161"/>
        <v>#N/A</v>
      </c>
      <c r="B540" s="39" t="e">
        <f t="shared" ca="1" si="160"/>
        <v>#N/A</v>
      </c>
      <c r="C540">
        <f t="array" aca="1" ref="C540" ca="1">IFERROR(INDEX(stitches, MATCH( 1, ($A540=dates)*(last_project=projects),0)),0)</f>
        <v>0</v>
      </c>
      <c r="D540" s="5" t="e">
        <f t="shared" ca="1" si="172"/>
        <v>#REF!</v>
      </c>
      <c r="E540" s="5" t="e">
        <f t="shared" ca="1" si="162"/>
        <v>#REF!</v>
      </c>
      <c r="F540" s="40" t="e">
        <f t="array" aca="1" ref="F540" ca="1">INDEX(hours,MATCH(1,($A540=dates)*(last_project=projects),0),0)</f>
        <v>#N/A</v>
      </c>
      <c r="G540" s="21" t="e">
        <f t="shared" ca="1" si="163"/>
        <v>#N/A</v>
      </c>
      <c r="H540" s="41" t="e">
        <f t="shared" ca="1" si="173"/>
        <v>#N/A</v>
      </c>
      <c r="I540" s="41" t="e">
        <f t="shared" ca="1" si="174"/>
        <v>#N/A</v>
      </c>
      <c r="J540" s="41" t="e">
        <f t="shared" ca="1" si="175"/>
        <v>#N/A</v>
      </c>
      <c r="K540" t="e">
        <f t="shared" ca="1" si="164"/>
        <v>#N/A</v>
      </c>
      <c r="L540" t="e">
        <f t="shared" ca="1" si="165"/>
        <v>#N/A</v>
      </c>
      <c r="M540" s="42" t="e">
        <f t="shared" ca="1" si="166"/>
        <v>#REF!</v>
      </c>
      <c r="N540" s="5" t="e">
        <f t="shared" ca="1" si="176"/>
        <v>#N/A</v>
      </c>
      <c r="O540" s="5" t="e">
        <f t="shared" ca="1" si="177"/>
        <v>#N/A</v>
      </c>
      <c r="P540" s="41" t="e">
        <f ca="1">IF(OR(ISNA(A540),C540="Backstitch"),NA(),AVERAGEIF($C$4:$C540,"&gt;0")/100)</f>
        <v>#N/A</v>
      </c>
      <c r="Q540" s="41" t="e">
        <f t="shared" ca="1" si="167"/>
        <v>#N/A</v>
      </c>
      <c r="R540" s="43" t="e">
        <f t="shared" ca="1" si="168"/>
        <v>#N/A</v>
      </c>
      <c r="S540" s="44" t="e">
        <f t="shared" ca="1" si="169"/>
        <v>#N/A</v>
      </c>
      <c r="T540" s="5" t="e">
        <f t="shared" ca="1" si="170"/>
        <v>#N/A</v>
      </c>
      <c r="U540" s="5" t="e">
        <f t="shared" ca="1" si="171"/>
        <v>#N/A</v>
      </c>
    </row>
    <row r="541" spans="1:21">
      <c r="A541" s="6" t="e">
        <f t="shared" ca="1" si="161"/>
        <v>#N/A</v>
      </c>
      <c r="B541" s="39" t="e">
        <f t="shared" ca="1" si="160"/>
        <v>#N/A</v>
      </c>
      <c r="C541">
        <f t="array" aca="1" ref="C541" ca="1">IFERROR(INDEX(stitches, MATCH( 1, ($A541=dates)*(last_project=projects),0)),0)</f>
        <v>0</v>
      </c>
      <c r="D541" s="5" t="e">
        <f t="shared" ca="1" si="172"/>
        <v>#REF!</v>
      </c>
      <c r="E541" s="5" t="e">
        <f t="shared" ca="1" si="162"/>
        <v>#REF!</v>
      </c>
      <c r="F541" s="40" t="e">
        <f t="array" aca="1" ref="F541" ca="1">INDEX(hours,MATCH(1,($A541=dates)*(last_project=projects),0),0)</f>
        <v>#N/A</v>
      </c>
      <c r="G541" s="21" t="e">
        <f t="shared" ca="1" si="163"/>
        <v>#N/A</v>
      </c>
      <c r="H541" s="41" t="e">
        <f t="shared" ca="1" si="173"/>
        <v>#N/A</v>
      </c>
      <c r="I541" s="41" t="e">
        <f t="shared" ca="1" si="174"/>
        <v>#N/A</v>
      </c>
      <c r="J541" s="41" t="e">
        <f t="shared" ca="1" si="175"/>
        <v>#N/A</v>
      </c>
      <c r="K541" t="e">
        <f t="shared" ca="1" si="164"/>
        <v>#N/A</v>
      </c>
      <c r="L541" t="e">
        <f t="shared" ca="1" si="165"/>
        <v>#N/A</v>
      </c>
      <c r="M541" s="42" t="e">
        <f t="shared" ca="1" si="166"/>
        <v>#REF!</v>
      </c>
      <c r="N541" s="5" t="e">
        <f t="shared" ca="1" si="176"/>
        <v>#N/A</v>
      </c>
      <c r="O541" s="5" t="e">
        <f t="shared" ca="1" si="177"/>
        <v>#N/A</v>
      </c>
      <c r="P541" s="41" t="e">
        <f ca="1">IF(OR(ISNA(A541),C541="Backstitch"),NA(),AVERAGEIF($C$4:$C541,"&gt;0")/100)</f>
        <v>#N/A</v>
      </c>
      <c r="Q541" s="41" t="e">
        <f t="shared" ca="1" si="167"/>
        <v>#N/A</v>
      </c>
      <c r="R541" s="43" t="e">
        <f t="shared" ca="1" si="168"/>
        <v>#N/A</v>
      </c>
      <c r="S541" s="44" t="e">
        <f t="shared" ca="1" si="169"/>
        <v>#N/A</v>
      </c>
      <c r="T541" s="5" t="e">
        <f t="shared" ca="1" si="170"/>
        <v>#N/A</v>
      </c>
      <c r="U541" s="5" t="e">
        <f t="shared" ca="1" si="171"/>
        <v>#N/A</v>
      </c>
    </row>
    <row r="542" spans="1:21">
      <c r="A542" s="6" t="e">
        <f t="shared" ca="1" si="161"/>
        <v>#N/A</v>
      </c>
      <c r="B542" s="39" t="e">
        <f t="shared" ca="1" si="160"/>
        <v>#N/A</v>
      </c>
      <c r="C542">
        <f t="array" aca="1" ref="C542" ca="1">IFERROR(INDEX(stitches, MATCH( 1, ($A542=dates)*(last_project=projects),0)),0)</f>
        <v>0</v>
      </c>
      <c r="D542" s="5" t="e">
        <f t="shared" ca="1" si="172"/>
        <v>#REF!</v>
      </c>
      <c r="E542" s="5" t="e">
        <f t="shared" ca="1" si="162"/>
        <v>#REF!</v>
      </c>
      <c r="F542" s="40" t="e">
        <f t="array" aca="1" ref="F542" ca="1">INDEX(hours,MATCH(1,($A542=dates)*(last_project=projects),0),0)</f>
        <v>#N/A</v>
      </c>
      <c r="G542" s="21" t="e">
        <f t="shared" ca="1" si="163"/>
        <v>#N/A</v>
      </c>
      <c r="H542" s="41" t="e">
        <f t="shared" ca="1" si="173"/>
        <v>#N/A</v>
      </c>
      <c r="I542" s="41" t="e">
        <f t="shared" ca="1" si="174"/>
        <v>#N/A</v>
      </c>
      <c r="J542" s="41" t="e">
        <f t="shared" ca="1" si="175"/>
        <v>#N/A</v>
      </c>
      <c r="K542" t="e">
        <f t="shared" ca="1" si="164"/>
        <v>#N/A</v>
      </c>
      <c r="L542" t="e">
        <f t="shared" ca="1" si="165"/>
        <v>#N/A</v>
      </c>
      <c r="M542" s="42" t="e">
        <f t="shared" ca="1" si="166"/>
        <v>#REF!</v>
      </c>
      <c r="N542" s="5" t="e">
        <f t="shared" ca="1" si="176"/>
        <v>#N/A</v>
      </c>
      <c r="O542" s="5" t="e">
        <f t="shared" ca="1" si="177"/>
        <v>#N/A</v>
      </c>
      <c r="P542" s="41" t="e">
        <f ca="1">IF(OR(ISNA(A542),C542="Backstitch"),NA(),AVERAGEIF($C$4:$C542,"&gt;0")/100)</f>
        <v>#N/A</v>
      </c>
      <c r="Q542" s="41" t="e">
        <f t="shared" ca="1" si="167"/>
        <v>#N/A</v>
      </c>
      <c r="R542" s="43" t="e">
        <f t="shared" ca="1" si="168"/>
        <v>#N/A</v>
      </c>
      <c r="S542" s="44" t="e">
        <f t="shared" ca="1" si="169"/>
        <v>#N/A</v>
      </c>
      <c r="T542" s="5" t="e">
        <f t="shared" ca="1" si="170"/>
        <v>#N/A</v>
      </c>
      <c r="U542" s="5" t="e">
        <f t="shared" ca="1" si="171"/>
        <v>#N/A</v>
      </c>
    </row>
    <row r="543" spans="1:21">
      <c r="A543" s="6" t="e">
        <f t="shared" ca="1" si="161"/>
        <v>#N/A</v>
      </c>
      <c r="B543" s="39" t="e">
        <f t="shared" ca="1" si="160"/>
        <v>#N/A</v>
      </c>
      <c r="C543">
        <f t="array" aca="1" ref="C543" ca="1">IFERROR(INDEX(stitches, MATCH( 1, ($A543=dates)*(last_project=projects),0)),0)</f>
        <v>0</v>
      </c>
      <c r="D543" s="5" t="e">
        <f t="shared" ca="1" si="172"/>
        <v>#REF!</v>
      </c>
      <c r="E543" s="5" t="e">
        <f t="shared" ca="1" si="162"/>
        <v>#REF!</v>
      </c>
      <c r="F543" s="40" t="e">
        <f t="array" aca="1" ref="F543" ca="1">INDEX(hours,MATCH(1,($A543=dates)*(last_project=projects),0),0)</f>
        <v>#N/A</v>
      </c>
      <c r="G543" s="21" t="e">
        <f t="shared" ca="1" si="163"/>
        <v>#N/A</v>
      </c>
      <c r="H543" s="41" t="e">
        <f t="shared" ca="1" si="173"/>
        <v>#N/A</v>
      </c>
      <c r="I543" s="41" t="e">
        <f t="shared" ca="1" si="174"/>
        <v>#N/A</v>
      </c>
      <c r="J543" s="41" t="e">
        <f t="shared" ca="1" si="175"/>
        <v>#N/A</v>
      </c>
      <c r="K543" t="e">
        <f t="shared" ca="1" si="164"/>
        <v>#N/A</v>
      </c>
      <c r="L543" t="e">
        <f t="shared" ca="1" si="165"/>
        <v>#N/A</v>
      </c>
      <c r="M543" s="42" t="e">
        <f t="shared" ca="1" si="166"/>
        <v>#REF!</v>
      </c>
      <c r="N543" s="5" t="e">
        <f t="shared" ca="1" si="176"/>
        <v>#N/A</v>
      </c>
      <c r="O543" s="5" t="e">
        <f t="shared" ca="1" si="177"/>
        <v>#N/A</v>
      </c>
      <c r="P543" s="41" t="e">
        <f ca="1">IF(OR(ISNA(A543),C543="Backstitch"),NA(),AVERAGEIF($C$4:$C543,"&gt;0")/100)</f>
        <v>#N/A</v>
      </c>
      <c r="Q543" s="41" t="e">
        <f t="shared" ca="1" si="167"/>
        <v>#N/A</v>
      </c>
      <c r="R543" s="43" t="e">
        <f t="shared" ca="1" si="168"/>
        <v>#N/A</v>
      </c>
      <c r="S543" s="44" t="e">
        <f t="shared" ca="1" si="169"/>
        <v>#N/A</v>
      </c>
      <c r="T543" s="5" t="e">
        <f t="shared" ca="1" si="170"/>
        <v>#N/A</v>
      </c>
      <c r="U543" s="5" t="e">
        <f t="shared" ca="1" si="171"/>
        <v>#N/A</v>
      </c>
    </row>
    <row r="544" spans="1:21">
      <c r="A544" s="6" t="e">
        <f t="shared" ca="1" si="161"/>
        <v>#N/A</v>
      </c>
      <c r="B544" s="39" t="e">
        <f t="shared" ca="1" si="160"/>
        <v>#N/A</v>
      </c>
      <c r="C544">
        <f t="array" aca="1" ref="C544" ca="1">IFERROR(INDEX(stitches, MATCH( 1, ($A544=dates)*(last_project=projects),0)),0)</f>
        <v>0</v>
      </c>
      <c r="D544" s="5" t="e">
        <f t="shared" ca="1" si="172"/>
        <v>#REF!</v>
      </c>
      <c r="E544" s="5" t="e">
        <f t="shared" ca="1" si="162"/>
        <v>#REF!</v>
      </c>
      <c r="F544" s="40" t="e">
        <f t="array" aca="1" ref="F544" ca="1">INDEX(hours,MATCH(1,($A544=dates)*(last_project=projects),0),0)</f>
        <v>#N/A</v>
      </c>
      <c r="G544" s="21" t="e">
        <f t="shared" ca="1" si="163"/>
        <v>#N/A</v>
      </c>
      <c r="H544" s="41" t="e">
        <f t="shared" ca="1" si="173"/>
        <v>#N/A</v>
      </c>
      <c r="I544" s="41" t="e">
        <f t="shared" ca="1" si="174"/>
        <v>#N/A</v>
      </c>
      <c r="J544" s="41" t="e">
        <f t="shared" ca="1" si="175"/>
        <v>#N/A</v>
      </c>
      <c r="K544" t="e">
        <f t="shared" ca="1" si="164"/>
        <v>#N/A</v>
      </c>
      <c r="L544" t="e">
        <f t="shared" ca="1" si="165"/>
        <v>#N/A</v>
      </c>
      <c r="M544" s="42" t="e">
        <f t="shared" ca="1" si="166"/>
        <v>#REF!</v>
      </c>
      <c r="N544" s="5" t="e">
        <f t="shared" ca="1" si="176"/>
        <v>#N/A</v>
      </c>
      <c r="O544" s="5" t="e">
        <f t="shared" ca="1" si="177"/>
        <v>#N/A</v>
      </c>
      <c r="P544" s="41" t="e">
        <f ca="1">IF(OR(ISNA(A544),C544="Backstitch"),NA(),AVERAGEIF($C$4:$C544,"&gt;0")/100)</f>
        <v>#N/A</v>
      </c>
      <c r="Q544" s="41" t="e">
        <f t="shared" ca="1" si="167"/>
        <v>#N/A</v>
      </c>
      <c r="R544" s="43" t="e">
        <f t="shared" ca="1" si="168"/>
        <v>#N/A</v>
      </c>
      <c r="S544" s="44" t="e">
        <f t="shared" ca="1" si="169"/>
        <v>#N/A</v>
      </c>
      <c r="T544" s="5" t="e">
        <f t="shared" ca="1" si="170"/>
        <v>#N/A</v>
      </c>
      <c r="U544" s="5" t="e">
        <f t="shared" ca="1" si="171"/>
        <v>#N/A</v>
      </c>
    </row>
    <row r="545" spans="1:21">
      <c r="A545" s="6" t="e">
        <f t="shared" ca="1" si="161"/>
        <v>#N/A</v>
      </c>
      <c r="B545" s="39" t="e">
        <f t="shared" ca="1" si="160"/>
        <v>#N/A</v>
      </c>
      <c r="C545">
        <f t="array" aca="1" ref="C545" ca="1">IFERROR(INDEX(stitches, MATCH( 1, ($A545=dates)*(last_project=projects),0)),0)</f>
        <v>0</v>
      </c>
      <c r="D545" s="5" t="e">
        <f t="shared" ca="1" si="172"/>
        <v>#REF!</v>
      </c>
      <c r="E545" s="5" t="e">
        <f t="shared" ca="1" si="162"/>
        <v>#REF!</v>
      </c>
      <c r="F545" s="40" t="e">
        <f t="array" aca="1" ref="F545" ca="1">INDEX(hours,MATCH(1,($A545=dates)*(last_project=projects),0),0)</f>
        <v>#N/A</v>
      </c>
      <c r="G545" s="21" t="e">
        <f t="shared" ca="1" si="163"/>
        <v>#N/A</v>
      </c>
      <c r="H545" s="41" t="e">
        <f t="shared" ca="1" si="173"/>
        <v>#N/A</v>
      </c>
      <c r="I545" s="41" t="e">
        <f t="shared" ca="1" si="174"/>
        <v>#N/A</v>
      </c>
      <c r="J545" s="41" t="e">
        <f t="shared" ca="1" si="175"/>
        <v>#N/A</v>
      </c>
      <c r="K545" t="e">
        <f t="shared" ca="1" si="164"/>
        <v>#N/A</v>
      </c>
      <c r="L545" t="e">
        <f t="shared" ca="1" si="165"/>
        <v>#N/A</v>
      </c>
      <c r="M545" s="42" t="e">
        <f t="shared" ca="1" si="166"/>
        <v>#REF!</v>
      </c>
      <c r="N545" s="5" t="e">
        <f t="shared" ca="1" si="176"/>
        <v>#N/A</v>
      </c>
      <c r="O545" s="5" t="e">
        <f t="shared" ca="1" si="177"/>
        <v>#N/A</v>
      </c>
      <c r="P545" s="41" t="e">
        <f ca="1">IF(OR(ISNA(A545),C545="Backstitch"),NA(),AVERAGEIF($C$4:$C545,"&gt;0")/100)</f>
        <v>#N/A</v>
      </c>
      <c r="Q545" s="41" t="e">
        <f t="shared" ca="1" si="167"/>
        <v>#N/A</v>
      </c>
      <c r="R545" s="43" t="e">
        <f t="shared" ca="1" si="168"/>
        <v>#N/A</v>
      </c>
      <c r="S545" s="44" t="e">
        <f t="shared" ca="1" si="169"/>
        <v>#N/A</v>
      </c>
      <c r="T545" s="5" t="e">
        <f t="shared" ca="1" si="170"/>
        <v>#N/A</v>
      </c>
      <c r="U545" s="5" t="e">
        <f t="shared" ca="1" si="171"/>
        <v>#N/A</v>
      </c>
    </row>
    <row r="546" spans="1:21">
      <c r="A546" s="6" t="e">
        <f t="shared" ca="1" si="161"/>
        <v>#N/A</v>
      </c>
      <c r="B546" s="39" t="e">
        <f t="shared" ca="1" si="160"/>
        <v>#N/A</v>
      </c>
      <c r="C546">
        <f t="array" aca="1" ref="C546" ca="1">IFERROR(INDEX(stitches, MATCH( 1, ($A546=dates)*(last_project=projects),0)),0)</f>
        <v>0</v>
      </c>
      <c r="D546" s="5" t="e">
        <f t="shared" ca="1" si="172"/>
        <v>#REF!</v>
      </c>
      <c r="E546" s="5" t="e">
        <f t="shared" ca="1" si="162"/>
        <v>#REF!</v>
      </c>
      <c r="F546" s="40" t="e">
        <f t="array" aca="1" ref="F546" ca="1">INDEX(hours,MATCH(1,($A546=dates)*(last_project=projects),0),0)</f>
        <v>#N/A</v>
      </c>
      <c r="G546" s="21" t="e">
        <f t="shared" ca="1" si="163"/>
        <v>#N/A</v>
      </c>
      <c r="H546" s="41" t="e">
        <f t="shared" ca="1" si="173"/>
        <v>#N/A</v>
      </c>
      <c r="I546" s="41" t="e">
        <f t="shared" ca="1" si="174"/>
        <v>#N/A</v>
      </c>
      <c r="J546" s="41" t="e">
        <f t="shared" ca="1" si="175"/>
        <v>#N/A</v>
      </c>
      <c r="K546" t="e">
        <f t="shared" ca="1" si="164"/>
        <v>#N/A</v>
      </c>
      <c r="L546" t="e">
        <f t="shared" ca="1" si="165"/>
        <v>#N/A</v>
      </c>
      <c r="M546" s="42" t="e">
        <f t="shared" ca="1" si="166"/>
        <v>#REF!</v>
      </c>
      <c r="N546" s="5" t="e">
        <f t="shared" ca="1" si="176"/>
        <v>#N/A</v>
      </c>
      <c r="O546" s="5" t="e">
        <f t="shared" ca="1" si="177"/>
        <v>#N/A</v>
      </c>
      <c r="P546" s="41" t="e">
        <f ca="1">IF(OR(ISNA(A546),C546="Backstitch"),NA(),AVERAGEIF($C$4:$C546,"&gt;0")/100)</f>
        <v>#N/A</v>
      </c>
      <c r="Q546" s="41" t="e">
        <f t="shared" ca="1" si="167"/>
        <v>#N/A</v>
      </c>
      <c r="R546" s="43" t="e">
        <f t="shared" ca="1" si="168"/>
        <v>#N/A</v>
      </c>
      <c r="S546" s="44" t="e">
        <f t="shared" ca="1" si="169"/>
        <v>#N/A</v>
      </c>
      <c r="T546" s="5" t="e">
        <f t="shared" ca="1" si="170"/>
        <v>#N/A</v>
      </c>
      <c r="U546" s="5" t="e">
        <f t="shared" ca="1" si="171"/>
        <v>#N/A</v>
      </c>
    </row>
    <row r="547" spans="1:21">
      <c r="A547" s="6" t="e">
        <f t="shared" ca="1" si="161"/>
        <v>#N/A</v>
      </c>
      <c r="B547" s="39" t="e">
        <f t="shared" ca="1" si="160"/>
        <v>#N/A</v>
      </c>
      <c r="C547">
        <f t="array" aca="1" ref="C547" ca="1">IFERROR(INDEX(stitches, MATCH( 1, ($A547=dates)*(last_project=projects),0)),0)</f>
        <v>0</v>
      </c>
      <c r="D547" s="5" t="e">
        <f t="shared" ca="1" si="172"/>
        <v>#REF!</v>
      </c>
      <c r="E547" s="5" t="e">
        <f t="shared" ca="1" si="162"/>
        <v>#REF!</v>
      </c>
      <c r="F547" s="40" t="e">
        <f t="array" aca="1" ref="F547" ca="1">INDEX(hours,MATCH(1,($A547=dates)*(last_project=projects),0),0)</f>
        <v>#N/A</v>
      </c>
      <c r="G547" s="21" t="e">
        <f t="shared" ca="1" si="163"/>
        <v>#N/A</v>
      </c>
      <c r="H547" s="41" t="e">
        <f t="shared" ca="1" si="173"/>
        <v>#N/A</v>
      </c>
      <c r="I547" s="41" t="e">
        <f t="shared" ca="1" si="174"/>
        <v>#N/A</v>
      </c>
      <c r="J547" s="41" t="e">
        <f t="shared" ca="1" si="175"/>
        <v>#N/A</v>
      </c>
      <c r="K547" t="e">
        <f t="shared" ca="1" si="164"/>
        <v>#N/A</v>
      </c>
      <c r="L547" t="e">
        <f t="shared" ca="1" si="165"/>
        <v>#N/A</v>
      </c>
      <c r="M547" s="42" t="e">
        <f t="shared" ca="1" si="166"/>
        <v>#REF!</v>
      </c>
      <c r="N547" s="5" t="e">
        <f t="shared" ca="1" si="176"/>
        <v>#N/A</v>
      </c>
      <c r="O547" s="5" t="e">
        <f t="shared" ca="1" si="177"/>
        <v>#N/A</v>
      </c>
      <c r="P547" s="41" t="e">
        <f ca="1">IF(OR(ISNA(A547),C547="Backstitch"),NA(),AVERAGEIF($C$4:$C547,"&gt;0")/100)</f>
        <v>#N/A</v>
      </c>
      <c r="Q547" s="41" t="e">
        <f t="shared" ca="1" si="167"/>
        <v>#N/A</v>
      </c>
      <c r="R547" s="43" t="e">
        <f t="shared" ca="1" si="168"/>
        <v>#N/A</v>
      </c>
      <c r="S547" s="44" t="e">
        <f t="shared" ca="1" si="169"/>
        <v>#N/A</v>
      </c>
      <c r="T547" s="5" t="e">
        <f t="shared" ca="1" si="170"/>
        <v>#N/A</v>
      </c>
      <c r="U547" s="5" t="e">
        <f t="shared" ca="1" si="171"/>
        <v>#N/A</v>
      </c>
    </row>
    <row r="548" spans="1:21">
      <c r="A548" s="6" t="e">
        <f t="shared" ca="1" si="161"/>
        <v>#N/A</v>
      </c>
      <c r="B548" s="39" t="e">
        <f t="shared" ca="1" si="160"/>
        <v>#N/A</v>
      </c>
      <c r="C548">
        <f t="array" aca="1" ref="C548" ca="1">IFERROR(INDEX(stitches, MATCH( 1, ($A548=dates)*(last_project=projects),0)),0)</f>
        <v>0</v>
      </c>
      <c r="D548" s="5" t="e">
        <f t="shared" ca="1" si="172"/>
        <v>#REF!</v>
      </c>
      <c r="E548" s="5" t="e">
        <f t="shared" ca="1" si="162"/>
        <v>#REF!</v>
      </c>
      <c r="F548" s="40" t="e">
        <f t="array" aca="1" ref="F548" ca="1">INDEX(hours,MATCH(1,($A548=dates)*(last_project=projects),0),0)</f>
        <v>#N/A</v>
      </c>
      <c r="G548" s="21" t="e">
        <f t="shared" ca="1" si="163"/>
        <v>#N/A</v>
      </c>
      <c r="H548" s="41" t="e">
        <f t="shared" ca="1" si="173"/>
        <v>#N/A</v>
      </c>
      <c r="I548" s="41" t="e">
        <f t="shared" ca="1" si="174"/>
        <v>#N/A</v>
      </c>
      <c r="J548" s="41" t="e">
        <f t="shared" ca="1" si="175"/>
        <v>#N/A</v>
      </c>
      <c r="K548" t="e">
        <f t="shared" ca="1" si="164"/>
        <v>#N/A</v>
      </c>
      <c r="L548" t="e">
        <f t="shared" ca="1" si="165"/>
        <v>#N/A</v>
      </c>
      <c r="M548" s="42" t="e">
        <f t="shared" ca="1" si="166"/>
        <v>#REF!</v>
      </c>
      <c r="N548" s="5" t="e">
        <f t="shared" ca="1" si="176"/>
        <v>#N/A</v>
      </c>
      <c r="O548" s="5" t="e">
        <f t="shared" ca="1" si="177"/>
        <v>#N/A</v>
      </c>
      <c r="P548" s="41" t="e">
        <f ca="1">IF(OR(ISNA(A548),C548="Backstitch"),NA(),AVERAGEIF($C$4:$C548,"&gt;0")/100)</f>
        <v>#N/A</v>
      </c>
      <c r="Q548" s="41" t="e">
        <f t="shared" ca="1" si="167"/>
        <v>#N/A</v>
      </c>
      <c r="R548" s="43" t="e">
        <f t="shared" ca="1" si="168"/>
        <v>#N/A</v>
      </c>
      <c r="S548" s="44" t="e">
        <f t="shared" ca="1" si="169"/>
        <v>#N/A</v>
      </c>
      <c r="T548" s="5" t="e">
        <f t="shared" ca="1" si="170"/>
        <v>#N/A</v>
      </c>
      <c r="U548" s="5" t="e">
        <f t="shared" ca="1" si="171"/>
        <v>#N/A</v>
      </c>
    </row>
    <row r="549" spans="1:21">
      <c r="A549" s="6" t="e">
        <f t="shared" ca="1" si="161"/>
        <v>#N/A</v>
      </c>
      <c r="B549" s="39" t="e">
        <f t="shared" ca="1" si="160"/>
        <v>#N/A</v>
      </c>
      <c r="C549">
        <f t="array" aca="1" ref="C549" ca="1">IFERROR(INDEX(stitches, MATCH( 1, ($A549=dates)*(last_project=projects),0)),0)</f>
        <v>0</v>
      </c>
      <c r="D549" s="5" t="e">
        <f t="shared" ca="1" si="172"/>
        <v>#REF!</v>
      </c>
      <c r="E549" s="5" t="e">
        <f t="shared" ca="1" si="162"/>
        <v>#REF!</v>
      </c>
      <c r="F549" s="40" t="e">
        <f t="array" aca="1" ref="F549" ca="1">INDEX(hours,MATCH(1,($A549=dates)*(last_project=projects),0),0)</f>
        <v>#N/A</v>
      </c>
      <c r="G549" s="21" t="e">
        <f t="shared" ca="1" si="163"/>
        <v>#N/A</v>
      </c>
      <c r="H549" s="41" t="e">
        <f t="shared" ca="1" si="173"/>
        <v>#N/A</v>
      </c>
      <c r="I549" s="41" t="e">
        <f t="shared" ca="1" si="174"/>
        <v>#N/A</v>
      </c>
      <c r="J549" s="41" t="e">
        <f t="shared" ca="1" si="175"/>
        <v>#N/A</v>
      </c>
      <c r="K549" t="e">
        <f t="shared" ca="1" si="164"/>
        <v>#N/A</v>
      </c>
      <c r="L549" t="e">
        <f t="shared" ca="1" si="165"/>
        <v>#N/A</v>
      </c>
      <c r="M549" s="42" t="e">
        <f t="shared" ca="1" si="166"/>
        <v>#REF!</v>
      </c>
      <c r="N549" s="5" t="e">
        <f t="shared" ca="1" si="176"/>
        <v>#N/A</v>
      </c>
      <c r="O549" s="5" t="e">
        <f t="shared" ca="1" si="177"/>
        <v>#N/A</v>
      </c>
      <c r="P549" s="41" t="e">
        <f ca="1">IF(OR(ISNA(A549),C549="Backstitch"),NA(),AVERAGEIF($C$4:$C549,"&gt;0")/100)</f>
        <v>#N/A</v>
      </c>
      <c r="Q549" s="41" t="e">
        <f t="shared" ca="1" si="167"/>
        <v>#N/A</v>
      </c>
      <c r="R549" s="43" t="e">
        <f t="shared" ca="1" si="168"/>
        <v>#N/A</v>
      </c>
      <c r="S549" s="44" t="e">
        <f t="shared" ca="1" si="169"/>
        <v>#N/A</v>
      </c>
      <c r="T549" s="5" t="e">
        <f t="shared" ca="1" si="170"/>
        <v>#N/A</v>
      </c>
      <c r="U549" s="5" t="e">
        <f t="shared" ca="1" si="171"/>
        <v>#N/A</v>
      </c>
    </row>
    <row r="550" spans="1:21">
      <c r="A550" s="6" t="e">
        <f t="shared" ca="1" si="161"/>
        <v>#N/A</v>
      </c>
      <c r="B550" s="39" t="e">
        <f t="shared" ca="1" si="160"/>
        <v>#N/A</v>
      </c>
      <c r="C550">
        <f t="array" aca="1" ref="C550" ca="1">IFERROR(INDEX(stitches, MATCH( 1, ($A550=dates)*(last_project=projects),0)),0)</f>
        <v>0</v>
      </c>
      <c r="D550" s="5" t="e">
        <f t="shared" ca="1" si="172"/>
        <v>#REF!</v>
      </c>
      <c r="E550" s="5" t="e">
        <f t="shared" ca="1" si="162"/>
        <v>#REF!</v>
      </c>
      <c r="F550" s="40" t="e">
        <f t="array" aca="1" ref="F550" ca="1">INDEX(hours,MATCH(1,($A550=dates)*(last_project=projects),0),0)</f>
        <v>#N/A</v>
      </c>
      <c r="G550" s="21" t="e">
        <f t="shared" ca="1" si="163"/>
        <v>#N/A</v>
      </c>
      <c r="H550" s="41" t="e">
        <f t="shared" ca="1" si="173"/>
        <v>#N/A</v>
      </c>
      <c r="I550" s="41" t="e">
        <f t="shared" ca="1" si="174"/>
        <v>#N/A</v>
      </c>
      <c r="J550" s="41" t="e">
        <f t="shared" ca="1" si="175"/>
        <v>#N/A</v>
      </c>
      <c r="K550" t="e">
        <f t="shared" ca="1" si="164"/>
        <v>#N/A</v>
      </c>
      <c r="L550" t="e">
        <f t="shared" ca="1" si="165"/>
        <v>#N/A</v>
      </c>
      <c r="M550" s="42" t="e">
        <f t="shared" ca="1" si="166"/>
        <v>#REF!</v>
      </c>
      <c r="N550" s="5" t="e">
        <f t="shared" ca="1" si="176"/>
        <v>#N/A</v>
      </c>
      <c r="O550" s="5" t="e">
        <f t="shared" ca="1" si="177"/>
        <v>#N/A</v>
      </c>
      <c r="P550" s="41" t="e">
        <f ca="1">IF(OR(ISNA(A550),C550="Backstitch"),NA(),AVERAGEIF($C$4:$C550,"&gt;0")/100)</f>
        <v>#N/A</v>
      </c>
      <c r="Q550" s="41" t="e">
        <f t="shared" ca="1" si="167"/>
        <v>#N/A</v>
      </c>
      <c r="R550" s="43" t="e">
        <f t="shared" ca="1" si="168"/>
        <v>#N/A</v>
      </c>
      <c r="S550" s="44" t="e">
        <f t="shared" ca="1" si="169"/>
        <v>#N/A</v>
      </c>
      <c r="T550" s="5" t="e">
        <f t="shared" ca="1" si="170"/>
        <v>#N/A</v>
      </c>
      <c r="U550" s="5" t="e">
        <f t="shared" ca="1" si="171"/>
        <v>#N/A</v>
      </c>
    </row>
    <row r="551" spans="1:21">
      <c r="A551" s="6" t="e">
        <f t="shared" ca="1" si="161"/>
        <v>#N/A</v>
      </c>
      <c r="B551" s="39" t="e">
        <f t="shared" ca="1" si="160"/>
        <v>#N/A</v>
      </c>
      <c r="C551">
        <f t="array" aca="1" ref="C551" ca="1">IFERROR(INDEX(stitches, MATCH( 1, ($A551=dates)*(last_project=projects),0)),0)</f>
        <v>0</v>
      </c>
      <c r="D551" s="5" t="e">
        <f t="shared" ca="1" si="172"/>
        <v>#REF!</v>
      </c>
      <c r="E551" s="5" t="e">
        <f t="shared" ca="1" si="162"/>
        <v>#REF!</v>
      </c>
      <c r="F551" s="40" t="e">
        <f t="array" aca="1" ref="F551" ca="1">INDEX(hours,MATCH(1,($A551=dates)*(last_project=projects),0),0)</f>
        <v>#N/A</v>
      </c>
      <c r="G551" s="21" t="e">
        <f t="shared" ca="1" si="163"/>
        <v>#N/A</v>
      </c>
      <c r="H551" s="41" t="e">
        <f t="shared" ca="1" si="173"/>
        <v>#N/A</v>
      </c>
      <c r="I551" s="41" t="e">
        <f t="shared" ca="1" si="174"/>
        <v>#N/A</v>
      </c>
      <c r="J551" s="41" t="e">
        <f t="shared" ca="1" si="175"/>
        <v>#N/A</v>
      </c>
      <c r="K551" t="e">
        <f t="shared" ca="1" si="164"/>
        <v>#N/A</v>
      </c>
      <c r="L551" t="e">
        <f t="shared" ca="1" si="165"/>
        <v>#N/A</v>
      </c>
      <c r="M551" s="42" t="e">
        <f t="shared" ca="1" si="166"/>
        <v>#REF!</v>
      </c>
      <c r="N551" s="5" t="e">
        <f t="shared" ca="1" si="176"/>
        <v>#N/A</v>
      </c>
      <c r="O551" s="5" t="e">
        <f t="shared" ca="1" si="177"/>
        <v>#N/A</v>
      </c>
      <c r="P551" s="41" t="e">
        <f ca="1">IF(OR(ISNA(A551),C551="Backstitch"),NA(),AVERAGEIF($C$4:$C551,"&gt;0")/100)</f>
        <v>#N/A</v>
      </c>
      <c r="Q551" s="41" t="e">
        <f t="shared" ca="1" si="167"/>
        <v>#N/A</v>
      </c>
      <c r="R551" s="43" t="e">
        <f t="shared" ca="1" si="168"/>
        <v>#N/A</v>
      </c>
      <c r="S551" s="44" t="e">
        <f t="shared" ca="1" si="169"/>
        <v>#N/A</v>
      </c>
      <c r="T551" s="5" t="e">
        <f t="shared" ca="1" si="170"/>
        <v>#N/A</v>
      </c>
      <c r="U551" s="5" t="e">
        <f t="shared" ca="1" si="171"/>
        <v>#N/A</v>
      </c>
    </row>
    <row r="552" spans="1:21">
      <c r="A552" s="6" t="e">
        <f t="shared" ca="1" si="161"/>
        <v>#N/A</v>
      </c>
      <c r="B552" s="39" t="e">
        <f t="shared" ca="1" si="160"/>
        <v>#N/A</v>
      </c>
      <c r="C552">
        <f t="array" aca="1" ref="C552" ca="1">IFERROR(INDEX(stitches, MATCH( 1, ($A552=dates)*(last_project=projects),0)),0)</f>
        <v>0</v>
      </c>
      <c r="D552" s="5" t="e">
        <f t="shared" ca="1" si="172"/>
        <v>#REF!</v>
      </c>
      <c r="E552" s="5" t="e">
        <f t="shared" ca="1" si="162"/>
        <v>#REF!</v>
      </c>
      <c r="F552" s="40" t="e">
        <f t="array" aca="1" ref="F552" ca="1">INDEX(hours,MATCH(1,($A552=dates)*(last_project=projects),0),0)</f>
        <v>#N/A</v>
      </c>
      <c r="G552" s="21" t="e">
        <f t="shared" ca="1" si="163"/>
        <v>#N/A</v>
      </c>
      <c r="H552" s="41" t="e">
        <f t="shared" ca="1" si="173"/>
        <v>#N/A</v>
      </c>
      <c r="I552" s="41" t="e">
        <f t="shared" ca="1" si="174"/>
        <v>#N/A</v>
      </c>
      <c r="J552" s="41" t="e">
        <f t="shared" ca="1" si="175"/>
        <v>#N/A</v>
      </c>
      <c r="K552" t="e">
        <f t="shared" ca="1" si="164"/>
        <v>#N/A</v>
      </c>
      <c r="L552" t="e">
        <f t="shared" ca="1" si="165"/>
        <v>#N/A</v>
      </c>
      <c r="M552" s="42" t="e">
        <f t="shared" ca="1" si="166"/>
        <v>#REF!</v>
      </c>
      <c r="N552" s="5" t="e">
        <f t="shared" ca="1" si="176"/>
        <v>#N/A</v>
      </c>
      <c r="O552" s="5" t="e">
        <f t="shared" ca="1" si="177"/>
        <v>#N/A</v>
      </c>
      <c r="P552" s="41" t="e">
        <f ca="1">IF(OR(ISNA(A552),C552="Backstitch"),NA(),AVERAGEIF($C$4:$C552,"&gt;0")/100)</f>
        <v>#N/A</v>
      </c>
      <c r="Q552" s="41" t="e">
        <f t="shared" ca="1" si="167"/>
        <v>#N/A</v>
      </c>
      <c r="R552" s="43" t="e">
        <f t="shared" ca="1" si="168"/>
        <v>#N/A</v>
      </c>
      <c r="S552" s="44" t="e">
        <f t="shared" ca="1" si="169"/>
        <v>#N/A</v>
      </c>
      <c r="T552" s="5" t="e">
        <f t="shared" ca="1" si="170"/>
        <v>#N/A</v>
      </c>
      <c r="U552" s="5" t="e">
        <f t="shared" ca="1" si="171"/>
        <v>#N/A</v>
      </c>
    </row>
    <row r="553" spans="1:21">
      <c r="A553" s="6" t="e">
        <f t="shared" ca="1" si="161"/>
        <v>#N/A</v>
      </c>
      <c r="B553" s="39" t="e">
        <f t="shared" ca="1" si="160"/>
        <v>#N/A</v>
      </c>
      <c r="C553">
        <f t="array" aca="1" ref="C553" ca="1">IFERROR(INDEX(stitches, MATCH( 1, ($A553=dates)*(last_project=projects),0)),0)</f>
        <v>0</v>
      </c>
      <c r="D553" s="5" t="e">
        <f t="shared" ca="1" si="172"/>
        <v>#REF!</v>
      </c>
      <c r="E553" s="5" t="e">
        <f t="shared" ca="1" si="162"/>
        <v>#REF!</v>
      </c>
      <c r="F553" s="40" t="e">
        <f t="array" aca="1" ref="F553" ca="1">INDEX(hours,MATCH(1,($A553=dates)*(last_project=projects),0),0)</f>
        <v>#N/A</v>
      </c>
      <c r="G553" s="21" t="e">
        <f t="shared" ca="1" si="163"/>
        <v>#N/A</v>
      </c>
      <c r="H553" s="41" t="e">
        <f t="shared" ca="1" si="173"/>
        <v>#N/A</v>
      </c>
      <c r="I553" s="41" t="e">
        <f t="shared" ca="1" si="174"/>
        <v>#N/A</v>
      </c>
      <c r="J553" s="41" t="e">
        <f t="shared" ca="1" si="175"/>
        <v>#N/A</v>
      </c>
      <c r="K553" t="e">
        <f t="shared" ca="1" si="164"/>
        <v>#N/A</v>
      </c>
      <c r="L553" t="e">
        <f t="shared" ca="1" si="165"/>
        <v>#N/A</v>
      </c>
      <c r="M553" s="42" t="e">
        <f t="shared" ca="1" si="166"/>
        <v>#REF!</v>
      </c>
      <c r="N553" s="5" t="e">
        <f t="shared" ca="1" si="176"/>
        <v>#N/A</v>
      </c>
      <c r="O553" s="5" t="e">
        <f t="shared" ca="1" si="177"/>
        <v>#N/A</v>
      </c>
      <c r="P553" s="41" t="e">
        <f ca="1">IF(OR(ISNA(A553),C553="Backstitch"),NA(),AVERAGEIF($C$4:$C553,"&gt;0")/100)</f>
        <v>#N/A</v>
      </c>
      <c r="Q553" s="41" t="e">
        <f t="shared" ca="1" si="167"/>
        <v>#N/A</v>
      </c>
      <c r="R553" s="43" t="e">
        <f t="shared" ca="1" si="168"/>
        <v>#N/A</v>
      </c>
      <c r="S553" s="44" t="e">
        <f t="shared" ca="1" si="169"/>
        <v>#N/A</v>
      </c>
      <c r="T553" s="5" t="e">
        <f t="shared" ca="1" si="170"/>
        <v>#N/A</v>
      </c>
      <c r="U553" s="5" t="e">
        <f t="shared" ca="1" si="171"/>
        <v>#N/A</v>
      </c>
    </row>
    <row r="554" spans="1:21">
      <c r="A554" s="6" t="e">
        <f t="shared" ca="1" si="161"/>
        <v>#N/A</v>
      </c>
      <c r="B554" s="39" t="e">
        <f t="shared" ca="1" si="160"/>
        <v>#N/A</v>
      </c>
      <c r="C554">
        <f t="array" aca="1" ref="C554" ca="1">IFERROR(INDEX(stitches, MATCH( 1, ($A554=dates)*(last_project=projects),0)),0)</f>
        <v>0</v>
      </c>
      <c r="D554" s="5" t="e">
        <f t="shared" ca="1" si="172"/>
        <v>#REF!</v>
      </c>
      <c r="E554" s="5" t="e">
        <f t="shared" ca="1" si="162"/>
        <v>#REF!</v>
      </c>
      <c r="F554" s="40" t="e">
        <f t="array" aca="1" ref="F554" ca="1">INDEX(hours,MATCH(1,($A554=dates)*(last_project=projects),0),0)</f>
        <v>#N/A</v>
      </c>
      <c r="G554" s="21" t="e">
        <f t="shared" ca="1" si="163"/>
        <v>#N/A</v>
      </c>
      <c r="H554" s="41" t="e">
        <f t="shared" ca="1" si="173"/>
        <v>#N/A</v>
      </c>
      <c r="I554" s="41" t="e">
        <f t="shared" ca="1" si="174"/>
        <v>#N/A</v>
      </c>
      <c r="J554" s="41" t="e">
        <f t="shared" ca="1" si="175"/>
        <v>#N/A</v>
      </c>
      <c r="K554" t="e">
        <f t="shared" ca="1" si="164"/>
        <v>#N/A</v>
      </c>
      <c r="L554" t="e">
        <f t="shared" ca="1" si="165"/>
        <v>#N/A</v>
      </c>
      <c r="M554" s="42" t="e">
        <f t="shared" ca="1" si="166"/>
        <v>#REF!</v>
      </c>
      <c r="N554" s="5" t="e">
        <f t="shared" ca="1" si="176"/>
        <v>#N/A</v>
      </c>
      <c r="O554" s="5" t="e">
        <f t="shared" ca="1" si="177"/>
        <v>#N/A</v>
      </c>
      <c r="P554" s="41" t="e">
        <f ca="1">IF(OR(ISNA(A554),C554="Backstitch"),NA(),AVERAGEIF($C$4:$C554,"&gt;0")/100)</f>
        <v>#N/A</v>
      </c>
      <c r="Q554" s="41" t="e">
        <f t="shared" ca="1" si="167"/>
        <v>#N/A</v>
      </c>
      <c r="R554" s="43" t="e">
        <f t="shared" ca="1" si="168"/>
        <v>#N/A</v>
      </c>
      <c r="S554" s="44" t="e">
        <f t="shared" ca="1" si="169"/>
        <v>#N/A</v>
      </c>
      <c r="T554" s="5" t="e">
        <f t="shared" ca="1" si="170"/>
        <v>#N/A</v>
      </c>
      <c r="U554" s="5" t="e">
        <f t="shared" ca="1" si="171"/>
        <v>#N/A</v>
      </c>
    </row>
    <row r="555" spans="1:21">
      <c r="A555" s="6" t="e">
        <f t="shared" ca="1" si="161"/>
        <v>#N/A</v>
      </c>
      <c r="B555" s="39" t="e">
        <f t="shared" ca="1" si="160"/>
        <v>#N/A</v>
      </c>
      <c r="C555">
        <f t="array" aca="1" ref="C555" ca="1">IFERROR(INDEX(stitches, MATCH( 1, ($A555=dates)*(last_project=projects),0)),0)</f>
        <v>0</v>
      </c>
      <c r="D555" s="5" t="e">
        <f t="shared" ca="1" si="172"/>
        <v>#REF!</v>
      </c>
      <c r="E555" s="5" t="e">
        <f t="shared" ca="1" si="162"/>
        <v>#REF!</v>
      </c>
      <c r="F555" s="40" t="e">
        <f t="array" aca="1" ref="F555" ca="1">INDEX(hours,MATCH(1,($A555=dates)*(last_project=projects),0),0)</f>
        <v>#N/A</v>
      </c>
      <c r="G555" s="21" t="e">
        <f t="shared" ca="1" si="163"/>
        <v>#N/A</v>
      </c>
      <c r="H555" s="41" t="e">
        <f t="shared" ca="1" si="173"/>
        <v>#N/A</v>
      </c>
      <c r="I555" s="41" t="e">
        <f t="shared" ca="1" si="174"/>
        <v>#N/A</v>
      </c>
      <c r="J555" s="41" t="e">
        <f t="shared" ca="1" si="175"/>
        <v>#N/A</v>
      </c>
      <c r="K555" t="e">
        <f t="shared" ca="1" si="164"/>
        <v>#N/A</v>
      </c>
      <c r="L555" t="e">
        <f t="shared" ca="1" si="165"/>
        <v>#N/A</v>
      </c>
      <c r="M555" s="42" t="e">
        <f t="shared" ca="1" si="166"/>
        <v>#REF!</v>
      </c>
      <c r="N555" s="5" t="e">
        <f t="shared" ca="1" si="176"/>
        <v>#N/A</v>
      </c>
      <c r="O555" s="5" t="e">
        <f t="shared" ca="1" si="177"/>
        <v>#N/A</v>
      </c>
      <c r="P555" s="41" t="e">
        <f ca="1">IF(OR(ISNA(A555),C555="Backstitch"),NA(),AVERAGEIF($C$4:$C555,"&gt;0")/100)</f>
        <v>#N/A</v>
      </c>
      <c r="Q555" s="41" t="e">
        <f t="shared" ca="1" si="167"/>
        <v>#N/A</v>
      </c>
      <c r="R555" s="43" t="e">
        <f t="shared" ca="1" si="168"/>
        <v>#N/A</v>
      </c>
      <c r="S555" s="44" t="e">
        <f t="shared" ca="1" si="169"/>
        <v>#N/A</v>
      </c>
      <c r="T555" s="5" t="e">
        <f t="shared" ca="1" si="170"/>
        <v>#N/A</v>
      </c>
      <c r="U555" s="5" t="e">
        <f t="shared" ca="1" si="171"/>
        <v>#N/A</v>
      </c>
    </row>
    <row r="556" spans="1:21">
      <c r="A556" s="6" t="e">
        <f t="shared" ca="1" si="161"/>
        <v>#N/A</v>
      </c>
      <c r="B556" s="39" t="e">
        <f t="shared" ca="1" si="160"/>
        <v>#N/A</v>
      </c>
      <c r="C556">
        <f t="array" aca="1" ref="C556" ca="1">IFERROR(INDEX(stitches, MATCH( 1, ($A556=dates)*(last_project=projects),0)),0)</f>
        <v>0</v>
      </c>
      <c r="D556" s="5" t="e">
        <f t="shared" ca="1" si="172"/>
        <v>#REF!</v>
      </c>
      <c r="E556" s="5" t="e">
        <f t="shared" ca="1" si="162"/>
        <v>#REF!</v>
      </c>
      <c r="F556" s="40" t="e">
        <f t="array" aca="1" ref="F556" ca="1">INDEX(hours,MATCH(1,($A556=dates)*(last_project=projects),0),0)</f>
        <v>#N/A</v>
      </c>
      <c r="G556" s="21" t="e">
        <f t="shared" ca="1" si="163"/>
        <v>#N/A</v>
      </c>
      <c r="H556" s="41" t="e">
        <f t="shared" ca="1" si="173"/>
        <v>#N/A</v>
      </c>
      <c r="I556" s="41" t="e">
        <f t="shared" ca="1" si="174"/>
        <v>#N/A</v>
      </c>
      <c r="J556" s="41" t="e">
        <f t="shared" ca="1" si="175"/>
        <v>#N/A</v>
      </c>
      <c r="K556" t="e">
        <f t="shared" ca="1" si="164"/>
        <v>#N/A</v>
      </c>
      <c r="L556" t="e">
        <f t="shared" ca="1" si="165"/>
        <v>#N/A</v>
      </c>
      <c r="M556" s="42" t="e">
        <f t="shared" ca="1" si="166"/>
        <v>#REF!</v>
      </c>
      <c r="N556" s="5" t="e">
        <f t="shared" ca="1" si="176"/>
        <v>#N/A</v>
      </c>
      <c r="O556" s="5" t="e">
        <f t="shared" ca="1" si="177"/>
        <v>#N/A</v>
      </c>
      <c r="P556" s="41" t="e">
        <f ca="1">IF(OR(ISNA(A556),C556="Backstitch"),NA(),AVERAGEIF($C$4:$C556,"&gt;0")/100)</f>
        <v>#N/A</v>
      </c>
      <c r="Q556" s="41" t="e">
        <f t="shared" ca="1" si="167"/>
        <v>#N/A</v>
      </c>
      <c r="R556" s="43" t="e">
        <f t="shared" ca="1" si="168"/>
        <v>#N/A</v>
      </c>
      <c r="S556" s="44" t="e">
        <f t="shared" ca="1" si="169"/>
        <v>#N/A</v>
      </c>
      <c r="T556" s="5" t="e">
        <f t="shared" ca="1" si="170"/>
        <v>#N/A</v>
      </c>
      <c r="U556" s="5" t="e">
        <f t="shared" ca="1" si="171"/>
        <v>#N/A</v>
      </c>
    </row>
    <row r="557" spans="1:21">
      <c r="A557" s="6" t="e">
        <f t="shared" ca="1" si="161"/>
        <v>#N/A</v>
      </c>
      <c r="B557" s="39" t="e">
        <f t="shared" ca="1" si="160"/>
        <v>#N/A</v>
      </c>
      <c r="C557">
        <f t="array" aca="1" ref="C557" ca="1">IFERROR(INDEX(stitches, MATCH( 1, ($A557=dates)*(last_project=projects),0)),0)</f>
        <v>0</v>
      </c>
      <c r="D557" s="5" t="e">
        <f t="shared" ca="1" si="172"/>
        <v>#REF!</v>
      </c>
      <c r="E557" s="5" t="e">
        <f t="shared" ca="1" si="162"/>
        <v>#REF!</v>
      </c>
      <c r="F557" s="40" t="e">
        <f t="array" aca="1" ref="F557" ca="1">INDEX(hours,MATCH(1,($A557=dates)*(last_project=projects),0),0)</f>
        <v>#N/A</v>
      </c>
      <c r="G557" s="21" t="e">
        <f t="shared" ca="1" si="163"/>
        <v>#N/A</v>
      </c>
      <c r="H557" s="41" t="e">
        <f t="shared" ca="1" si="173"/>
        <v>#N/A</v>
      </c>
      <c r="I557" s="41" t="e">
        <f t="shared" ca="1" si="174"/>
        <v>#N/A</v>
      </c>
      <c r="J557" s="41" t="e">
        <f t="shared" ca="1" si="175"/>
        <v>#N/A</v>
      </c>
      <c r="K557" t="e">
        <f t="shared" ca="1" si="164"/>
        <v>#N/A</v>
      </c>
      <c r="L557" t="e">
        <f t="shared" ca="1" si="165"/>
        <v>#N/A</v>
      </c>
      <c r="M557" s="42" t="e">
        <f t="shared" ca="1" si="166"/>
        <v>#REF!</v>
      </c>
      <c r="N557" s="5" t="e">
        <f t="shared" ca="1" si="176"/>
        <v>#N/A</v>
      </c>
      <c r="O557" s="5" t="e">
        <f t="shared" ca="1" si="177"/>
        <v>#N/A</v>
      </c>
      <c r="P557" s="41" t="e">
        <f ca="1">IF(OR(ISNA(A557),C557="Backstitch"),NA(),AVERAGEIF($C$4:$C557,"&gt;0")/100)</f>
        <v>#N/A</v>
      </c>
      <c r="Q557" s="41" t="e">
        <f t="shared" ca="1" si="167"/>
        <v>#N/A</v>
      </c>
      <c r="R557" s="43" t="e">
        <f t="shared" ca="1" si="168"/>
        <v>#N/A</v>
      </c>
      <c r="S557" s="44" t="e">
        <f t="shared" ca="1" si="169"/>
        <v>#N/A</v>
      </c>
      <c r="T557" s="5" t="e">
        <f t="shared" ca="1" si="170"/>
        <v>#N/A</v>
      </c>
      <c r="U557" s="5" t="e">
        <f t="shared" ca="1" si="171"/>
        <v>#N/A</v>
      </c>
    </row>
    <row r="558" spans="1:21">
      <c r="A558" s="6" t="e">
        <f t="shared" ca="1" si="161"/>
        <v>#N/A</v>
      </c>
      <c r="B558" s="39" t="e">
        <f t="shared" ca="1" si="160"/>
        <v>#N/A</v>
      </c>
      <c r="C558">
        <f t="array" aca="1" ref="C558" ca="1">IFERROR(INDEX(stitches, MATCH( 1, ($A558=dates)*(last_project=projects),0)),0)</f>
        <v>0</v>
      </c>
      <c r="D558" s="5" t="e">
        <f t="shared" ca="1" si="172"/>
        <v>#REF!</v>
      </c>
      <c r="E558" s="5" t="e">
        <f t="shared" ca="1" si="162"/>
        <v>#REF!</v>
      </c>
      <c r="F558" s="40" t="e">
        <f t="array" aca="1" ref="F558" ca="1">INDEX(hours,MATCH(1,($A558=dates)*(last_project=projects),0),0)</f>
        <v>#N/A</v>
      </c>
      <c r="G558" s="21" t="e">
        <f t="shared" ca="1" si="163"/>
        <v>#N/A</v>
      </c>
      <c r="H558" s="41" t="e">
        <f t="shared" ca="1" si="173"/>
        <v>#N/A</v>
      </c>
      <c r="I558" s="41" t="e">
        <f t="shared" ca="1" si="174"/>
        <v>#N/A</v>
      </c>
      <c r="J558" s="41" t="e">
        <f t="shared" ca="1" si="175"/>
        <v>#N/A</v>
      </c>
      <c r="K558" t="e">
        <f t="shared" ca="1" si="164"/>
        <v>#N/A</v>
      </c>
      <c r="L558" t="e">
        <f t="shared" ca="1" si="165"/>
        <v>#N/A</v>
      </c>
      <c r="M558" s="42" t="e">
        <f t="shared" ca="1" si="166"/>
        <v>#REF!</v>
      </c>
      <c r="N558" s="5" t="e">
        <f t="shared" ca="1" si="176"/>
        <v>#N/A</v>
      </c>
      <c r="O558" s="5" t="e">
        <f t="shared" ca="1" si="177"/>
        <v>#N/A</v>
      </c>
      <c r="P558" s="41" t="e">
        <f ca="1">IF(OR(ISNA(A558),C558="Backstitch"),NA(),AVERAGEIF($C$4:$C558,"&gt;0")/100)</f>
        <v>#N/A</v>
      </c>
      <c r="Q558" s="41" t="e">
        <f t="shared" ca="1" si="167"/>
        <v>#N/A</v>
      </c>
      <c r="R558" s="43" t="e">
        <f t="shared" ca="1" si="168"/>
        <v>#N/A</v>
      </c>
      <c r="S558" s="44" t="e">
        <f t="shared" ca="1" si="169"/>
        <v>#N/A</v>
      </c>
      <c r="T558" s="5" t="e">
        <f t="shared" ca="1" si="170"/>
        <v>#N/A</v>
      </c>
      <c r="U558" s="5" t="e">
        <f t="shared" ca="1" si="171"/>
        <v>#N/A</v>
      </c>
    </row>
    <row r="559" spans="1:21">
      <c r="A559" s="6" t="e">
        <f t="shared" ca="1" si="161"/>
        <v>#N/A</v>
      </c>
      <c r="B559" s="39" t="e">
        <f t="shared" ca="1" si="160"/>
        <v>#N/A</v>
      </c>
      <c r="C559">
        <f t="array" aca="1" ref="C559" ca="1">IFERROR(INDEX(stitches, MATCH( 1, ($A559=dates)*(last_project=projects),0)),0)</f>
        <v>0</v>
      </c>
      <c r="D559" s="5" t="e">
        <f t="shared" ca="1" si="172"/>
        <v>#REF!</v>
      </c>
      <c r="E559" s="5" t="e">
        <f t="shared" ca="1" si="162"/>
        <v>#REF!</v>
      </c>
      <c r="F559" s="40" t="e">
        <f t="array" aca="1" ref="F559" ca="1">INDEX(hours,MATCH(1,($A559=dates)*(last_project=projects),0),0)</f>
        <v>#N/A</v>
      </c>
      <c r="G559" s="21" t="e">
        <f t="shared" ca="1" si="163"/>
        <v>#N/A</v>
      </c>
      <c r="H559" s="41" t="e">
        <f t="shared" ca="1" si="173"/>
        <v>#N/A</v>
      </c>
      <c r="I559" s="41" t="e">
        <f t="shared" ca="1" si="174"/>
        <v>#N/A</v>
      </c>
      <c r="J559" s="41" t="e">
        <f t="shared" ca="1" si="175"/>
        <v>#N/A</v>
      </c>
      <c r="K559" t="e">
        <f t="shared" ca="1" si="164"/>
        <v>#N/A</v>
      </c>
      <c r="L559" t="e">
        <f t="shared" ca="1" si="165"/>
        <v>#N/A</v>
      </c>
      <c r="M559" s="42" t="e">
        <f t="shared" ca="1" si="166"/>
        <v>#REF!</v>
      </c>
      <c r="N559" s="5" t="e">
        <f t="shared" ca="1" si="176"/>
        <v>#N/A</v>
      </c>
      <c r="O559" s="5" t="e">
        <f t="shared" ca="1" si="177"/>
        <v>#N/A</v>
      </c>
      <c r="P559" s="41" t="e">
        <f ca="1">IF(OR(ISNA(A559),C559="Backstitch"),NA(),AVERAGEIF($C$4:$C559,"&gt;0")/100)</f>
        <v>#N/A</v>
      </c>
      <c r="Q559" s="41" t="e">
        <f t="shared" ca="1" si="167"/>
        <v>#N/A</v>
      </c>
      <c r="R559" s="43" t="e">
        <f t="shared" ca="1" si="168"/>
        <v>#N/A</v>
      </c>
      <c r="S559" s="44" t="e">
        <f t="shared" ca="1" si="169"/>
        <v>#N/A</v>
      </c>
      <c r="T559" s="5" t="e">
        <f t="shared" ca="1" si="170"/>
        <v>#N/A</v>
      </c>
      <c r="U559" s="5" t="e">
        <f t="shared" ca="1" si="171"/>
        <v>#N/A</v>
      </c>
    </row>
    <row r="560" spans="1:21">
      <c r="A560" s="6" t="e">
        <f t="shared" ca="1" si="161"/>
        <v>#N/A</v>
      </c>
      <c r="B560" s="39" t="e">
        <f t="shared" ca="1" si="160"/>
        <v>#N/A</v>
      </c>
      <c r="C560">
        <f t="array" aca="1" ref="C560" ca="1">IFERROR(INDEX(stitches, MATCH( 1, ($A560=dates)*(last_project=projects),0)),0)</f>
        <v>0</v>
      </c>
      <c r="D560" s="5" t="e">
        <f t="shared" ca="1" si="172"/>
        <v>#REF!</v>
      </c>
      <c r="E560" s="5" t="e">
        <f t="shared" ca="1" si="162"/>
        <v>#REF!</v>
      </c>
      <c r="F560" s="40" t="e">
        <f t="array" aca="1" ref="F560" ca="1">INDEX(hours,MATCH(1,($A560=dates)*(last_project=projects),0),0)</f>
        <v>#N/A</v>
      </c>
      <c r="G560" s="21" t="e">
        <f t="shared" ca="1" si="163"/>
        <v>#N/A</v>
      </c>
      <c r="H560" s="41" t="e">
        <f t="shared" ca="1" si="173"/>
        <v>#N/A</v>
      </c>
      <c r="I560" s="41" t="e">
        <f t="shared" ca="1" si="174"/>
        <v>#N/A</v>
      </c>
      <c r="J560" s="41" t="e">
        <f t="shared" ca="1" si="175"/>
        <v>#N/A</v>
      </c>
      <c r="K560" t="e">
        <f t="shared" ca="1" si="164"/>
        <v>#N/A</v>
      </c>
      <c r="L560" t="e">
        <f t="shared" ca="1" si="165"/>
        <v>#N/A</v>
      </c>
      <c r="M560" s="42" t="e">
        <f t="shared" ca="1" si="166"/>
        <v>#REF!</v>
      </c>
      <c r="N560" s="5" t="e">
        <f t="shared" ca="1" si="176"/>
        <v>#N/A</v>
      </c>
      <c r="O560" s="5" t="e">
        <f t="shared" ca="1" si="177"/>
        <v>#N/A</v>
      </c>
      <c r="P560" s="41" t="e">
        <f ca="1">IF(OR(ISNA(A560),C560="Backstitch"),NA(),AVERAGEIF($C$4:$C560,"&gt;0")/100)</f>
        <v>#N/A</v>
      </c>
      <c r="Q560" s="41" t="e">
        <f t="shared" ca="1" si="167"/>
        <v>#N/A</v>
      </c>
      <c r="R560" s="43" t="e">
        <f t="shared" ca="1" si="168"/>
        <v>#N/A</v>
      </c>
      <c r="S560" s="44" t="e">
        <f t="shared" ca="1" si="169"/>
        <v>#N/A</v>
      </c>
      <c r="T560" s="5" t="e">
        <f t="shared" ca="1" si="170"/>
        <v>#N/A</v>
      </c>
      <c r="U560" s="5" t="e">
        <f t="shared" ca="1" si="171"/>
        <v>#N/A</v>
      </c>
    </row>
    <row r="561" spans="1:21">
      <c r="A561" s="6" t="e">
        <f t="shared" ca="1" si="161"/>
        <v>#N/A</v>
      </c>
      <c r="B561" s="39" t="e">
        <f t="shared" ca="1" si="160"/>
        <v>#N/A</v>
      </c>
      <c r="C561">
        <f t="array" aca="1" ref="C561" ca="1">IFERROR(INDEX(stitches, MATCH( 1, ($A561=dates)*(last_project=projects),0)),0)</f>
        <v>0</v>
      </c>
      <c r="D561" s="5" t="e">
        <f t="shared" ca="1" si="172"/>
        <v>#REF!</v>
      </c>
      <c r="E561" s="5" t="e">
        <f t="shared" ca="1" si="162"/>
        <v>#REF!</v>
      </c>
      <c r="F561" s="40" t="e">
        <f t="array" aca="1" ref="F561" ca="1">INDEX(hours,MATCH(1,($A561=dates)*(last_project=projects),0),0)</f>
        <v>#N/A</v>
      </c>
      <c r="G561" s="21" t="e">
        <f t="shared" ca="1" si="163"/>
        <v>#N/A</v>
      </c>
      <c r="H561" s="41" t="e">
        <f t="shared" ca="1" si="173"/>
        <v>#N/A</v>
      </c>
      <c r="I561" s="41" t="e">
        <f t="shared" ca="1" si="174"/>
        <v>#N/A</v>
      </c>
      <c r="J561" s="41" t="e">
        <f t="shared" ca="1" si="175"/>
        <v>#N/A</v>
      </c>
      <c r="K561" t="e">
        <f t="shared" ca="1" si="164"/>
        <v>#N/A</v>
      </c>
      <c r="L561" t="e">
        <f t="shared" ca="1" si="165"/>
        <v>#N/A</v>
      </c>
      <c r="M561" s="42" t="e">
        <f t="shared" ca="1" si="166"/>
        <v>#REF!</v>
      </c>
      <c r="N561" s="5" t="e">
        <f t="shared" ca="1" si="176"/>
        <v>#N/A</v>
      </c>
      <c r="O561" s="5" t="e">
        <f t="shared" ca="1" si="177"/>
        <v>#N/A</v>
      </c>
      <c r="P561" s="41" t="e">
        <f ca="1">IF(OR(ISNA(A561),C561="Backstitch"),NA(),AVERAGEIF($C$4:$C561,"&gt;0")/100)</f>
        <v>#N/A</v>
      </c>
      <c r="Q561" s="41" t="e">
        <f t="shared" ca="1" si="167"/>
        <v>#N/A</v>
      </c>
      <c r="R561" s="43" t="e">
        <f t="shared" ca="1" si="168"/>
        <v>#N/A</v>
      </c>
      <c r="S561" s="44" t="e">
        <f t="shared" ca="1" si="169"/>
        <v>#N/A</v>
      </c>
      <c r="T561" s="5" t="e">
        <f t="shared" ca="1" si="170"/>
        <v>#N/A</v>
      </c>
      <c r="U561" s="5" t="e">
        <f t="shared" ca="1" si="171"/>
        <v>#N/A</v>
      </c>
    </row>
    <row r="562" spans="1:21">
      <c r="A562" s="6" t="e">
        <f t="shared" ca="1" si="161"/>
        <v>#N/A</v>
      </c>
      <c r="B562" s="39" t="e">
        <f t="shared" ca="1" si="160"/>
        <v>#N/A</v>
      </c>
      <c r="C562">
        <f t="array" aca="1" ref="C562" ca="1">IFERROR(INDEX(stitches, MATCH( 1, ($A562=dates)*(last_project=projects),0)),0)</f>
        <v>0</v>
      </c>
      <c r="D562" s="5" t="e">
        <f t="shared" ca="1" si="172"/>
        <v>#REF!</v>
      </c>
      <c r="E562" s="5" t="e">
        <f t="shared" ca="1" si="162"/>
        <v>#REF!</v>
      </c>
      <c r="F562" s="40" t="e">
        <f t="array" aca="1" ref="F562" ca="1">INDEX(hours,MATCH(1,($A562=dates)*(last_project=projects),0),0)</f>
        <v>#N/A</v>
      </c>
      <c r="G562" s="21" t="e">
        <f t="shared" ca="1" si="163"/>
        <v>#N/A</v>
      </c>
      <c r="H562" s="41" t="e">
        <f t="shared" ca="1" si="173"/>
        <v>#N/A</v>
      </c>
      <c r="I562" s="41" t="e">
        <f t="shared" ca="1" si="174"/>
        <v>#N/A</v>
      </c>
      <c r="J562" s="41" t="e">
        <f t="shared" ca="1" si="175"/>
        <v>#N/A</v>
      </c>
      <c r="K562" t="e">
        <f t="shared" ca="1" si="164"/>
        <v>#N/A</v>
      </c>
      <c r="L562" t="e">
        <f t="shared" ca="1" si="165"/>
        <v>#N/A</v>
      </c>
      <c r="M562" s="42" t="e">
        <f t="shared" ca="1" si="166"/>
        <v>#REF!</v>
      </c>
      <c r="N562" s="5" t="e">
        <f t="shared" ca="1" si="176"/>
        <v>#N/A</v>
      </c>
      <c r="O562" s="5" t="e">
        <f t="shared" ca="1" si="177"/>
        <v>#N/A</v>
      </c>
      <c r="P562" s="41" t="e">
        <f ca="1">IF(OR(ISNA(A562),C562="Backstitch"),NA(),AVERAGEIF($C$4:$C562,"&gt;0")/100)</f>
        <v>#N/A</v>
      </c>
      <c r="Q562" s="41" t="e">
        <f t="shared" ca="1" si="167"/>
        <v>#N/A</v>
      </c>
      <c r="R562" s="43" t="e">
        <f t="shared" ca="1" si="168"/>
        <v>#N/A</v>
      </c>
      <c r="S562" s="44" t="e">
        <f t="shared" ca="1" si="169"/>
        <v>#N/A</v>
      </c>
      <c r="T562" s="5" t="e">
        <f t="shared" ca="1" si="170"/>
        <v>#N/A</v>
      </c>
      <c r="U562" s="5" t="e">
        <f t="shared" ca="1" si="171"/>
        <v>#N/A</v>
      </c>
    </row>
    <row r="563" spans="1:21">
      <c r="A563" s="6" t="e">
        <f t="shared" ca="1" si="161"/>
        <v>#N/A</v>
      </c>
      <c r="B563" s="39" t="e">
        <f t="shared" ca="1" si="160"/>
        <v>#N/A</v>
      </c>
      <c r="C563">
        <f t="array" aca="1" ref="C563" ca="1">IFERROR(INDEX(stitches, MATCH( 1, ($A563=dates)*(last_project=projects),0)),0)</f>
        <v>0</v>
      </c>
      <c r="D563" s="5" t="e">
        <f t="shared" ca="1" si="172"/>
        <v>#REF!</v>
      </c>
      <c r="E563" s="5" t="e">
        <f t="shared" ca="1" si="162"/>
        <v>#REF!</v>
      </c>
      <c r="F563" s="40" t="e">
        <f t="array" aca="1" ref="F563" ca="1">INDEX(hours,MATCH(1,($A563=dates)*(last_project=projects),0),0)</f>
        <v>#N/A</v>
      </c>
      <c r="G563" s="21" t="e">
        <f t="shared" ca="1" si="163"/>
        <v>#N/A</v>
      </c>
      <c r="H563" s="41" t="e">
        <f t="shared" ca="1" si="173"/>
        <v>#N/A</v>
      </c>
      <c r="I563" s="41" t="e">
        <f t="shared" ca="1" si="174"/>
        <v>#N/A</v>
      </c>
      <c r="J563" s="41" t="e">
        <f t="shared" ca="1" si="175"/>
        <v>#N/A</v>
      </c>
      <c r="K563" t="e">
        <f t="shared" ca="1" si="164"/>
        <v>#N/A</v>
      </c>
      <c r="L563" t="e">
        <f t="shared" ca="1" si="165"/>
        <v>#N/A</v>
      </c>
      <c r="M563" s="42" t="e">
        <f t="shared" ca="1" si="166"/>
        <v>#REF!</v>
      </c>
      <c r="N563" s="5" t="e">
        <f t="shared" ca="1" si="176"/>
        <v>#N/A</v>
      </c>
      <c r="O563" s="5" t="e">
        <f t="shared" ca="1" si="177"/>
        <v>#N/A</v>
      </c>
      <c r="P563" s="41" t="e">
        <f ca="1">IF(OR(ISNA(A563),C563="Backstitch"),NA(),AVERAGEIF($C$4:$C563,"&gt;0")/100)</f>
        <v>#N/A</v>
      </c>
      <c r="Q563" s="41" t="e">
        <f t="shared" ca="1" si="167"/>
        <v>#N/A</v>
      </c>
      <c r="R563" s="43" t="e">
        <f t="shared" ca="1" si="168"/>
        <v>#N/A</v>
      </c>
      <c r="S563" s="44" t="e">
        <f t="shared" ca="1" si="169"/>
        <v>#N/A</v>
      </c>
      <c r="T563" s="5" t="e">
        <f t="shared" ca="1" si="170"/>
        <v>#N/A</v>
      </c>
      <c r="U563" s="5" t="e">
        <f t="shared" ca="1" si="171"/>
        <v>#N/A</v>
      </c>
    </row>
    <row r="564" spans="1:21">
      <c r="A564" s="6" t="e">
        <f t="shared" ca="1" si="161"/>
        <v>#N/A</v>
      </c>
      <c r="B564" s="39" t="e">
        <f t="shared" ca="1" si="160"/>
        <v>#N/A</v>
      </c>
      <c r="C564">
        <f t="array" aca="1" ref="C564" ca="1">IFERROR(INDEX(stitches, MATCH( 1, ($A564=dates)*(last_project=projects),0)),0)</f>
        <v>0</v>
      </c>
      <c r="D564" s="5" t="e">
        <f t="shared" ca="1" si="172"/>
        <v>#REF!</v>
      </c>
      <c r="E564" s="5" t="e">
        <f t="shared" ca="1" si="162"/>
        <v>#REF!</v>
      </c>
      <c r="F564" s="40" t="e">
        <f t="array" aca="1" ref="F564" ca="1">INDEX(hours,MATCH(1,($A564=dates)*(last_project=projects),0),0)</f>
        <v>#N/A</v>
      </c>
      <c r="G564" s="21" t="e">
        <f t="shared" ca="1" si="163"/>
        <v>#N/A</v>
      </c>
      <c r="H564" s="41" t="e">
        <f t="shared" ca="1" si="173"/>
        <v>#N/A</v>
      </c>
      <c r="I564" s="41" t="e">
        <f t="shared" ca="1" si="174"/>
        <v>#N/A</v>
      </c>
      <c r="J564" s="41" t="e">
        <f t="shared" ca="1" si="175"/>
        <v>#N/A</v>
      </c>
      <c r="K564" t="e">
        <f t="shared" ca="1" si="164"/>
        <v>#N/A</v>
      </c>
      <c r="L564" t="e">
        <f t="shared" ca="1" si="165"/>
        <v>#N/A</v>
      </c>
      <c r="M564" s="42" t="e">
        <f t="shared" ca="1" si="166"/>
        <v>#REF!</v>
      </c>
      <c r="N564" s="5" t="e">
        <f t="shared" ca="1" si="176"/>
        <v>#N/A</v>
      </c>
      <c r="O564" s="5" t="e">
        <f t="shared" ca="1" si="177"/>
        <v>#N/A</v>
      </c>
      <c r="P564" s="41" t="e">
        <f ca="1">IF(OR(ISNA(A564),C564="Backstitch"),NA(),AVERAGEIF($C$4:$C564,"&gt;0")/100)</f>
        <v>#N/A</v>
      </c>
      <c r="Q564" s="41" t="e">
        <f t="shared" ca="1" si="167"/>
        <v>#N/A</v>
      </c>
      <c r="R564" s="43" t="e">
        <f t="shared" ca="1" si="168"/>
        <v>#N/A</v>
      </c>
      <c r="S564" s="44" t="e">
        <f t="shared" ca="1" si="169"/>
        <v>#N/A</v>
      </c>
      <c r="T564" s="5" t="e">
        <f t="shared" ca="1" si="170"/>
        <v>#N/A</v>
      </c>
      <c r="U564" s="5" t="e">
        <f t="shared" ca="1" si="171"/>
        <v>#N/A</v>
      </c>
    </row>
    <row r="565" spans="1:21">
      <c r="A565" s="6" t="e">
        <f t="shared" ca="1" si="161"/>
        <v>#N/A</v>
      </c>
      <c r="B565" s="39" t="e">
        <f t="shared" ca="1" si="160"/>
        <v>#N/A</v>
      </c>
      <c r="C565">
        <f t="array" aca="1" ref="C565" ca="1">IFERROR(INDEX(stitches, MATCH( 1, ($A565=dates)*(last_project=projects),0)),0)</f>
        <v>0</v>
      </c>
      <c r="D565" s="5" t="e">
        <f t="shared" ca="1" si="172"/>
        <v>#REF!</v>
      </c>
      <c r="E565" s="5" t="e">
        <f t="shared" ca="1" si="162"/>
        <v>#REF!</v>
      </c>
      <c r="F565" s="40" t="e">
        <f t="array" aca="1" ref="F565" ca="1">INDEX(hours,MATCH(1,($A565=dates)*(last_project=projects),0),0)</f>
        <v>#N/A</v>
      </c>
      <c r="G565" s="21" t="e">
        <f t="shared" ca="1" si="163"/>
        <v>#N/A</v>
      </c>
      <c r="H565" s="41" t="e">
        <f t="shared" ca="1" si="173"/>
        <v>#N/A</v>
      </c>
      <c r="I565" s="41" t="e">
        <f t="shared" ca="1" si="174"/>
        <v>#N/A</v>
      </c>
      <c r="J565" s="41" t="e">
        <f t="shared" ca="1" si="175"/>
        <v>#N/A</v>
      </c>
      <c r="K565" t="e">
        <f t="shared" ca="1" si="164"/>
        <v>#N/A</v>
      </c>
      <c r="L565" t="e">
        <f t="shared" ca="1" si="165"/>
        <v>#N/A</v>
      </c>
      <c r="M565" s="42" t="e">
        <f t="shared" ca="1" si="166"/>
        <v>#REF!</v>
      </c>
      <c r="N565" s="5" t="e">
        <f t="shared" ca="1" si="176"/>
        <v>#N/A</v>
      </c>
      <c r="O565" s="5" t="e">
        <f t="shared" ca="1" si="177"/>
        <v>#N/A</v>
      </c>
      <c r="P565" s="41" t="e">
        <f ca="1">IF(OR(ISNA(A565),C565="Backstitch"),NA(),AVERAGEIF($C$4:$C565,"&gt;0")/100)</f>
        <v>#N/A</v>
      </c>
      <c r="Q565" s="41" t="e">
        <f t="shared" ca="1" si="167"/>
        <v>#N/A</v>
      </c>
      <c r="R565" s="43" t="e">
        <f t="shared" ca="1" si="168"/>
        <v>#N/A</v>
      </c>
      <c r="S565" s="44" t="e">
        <f t="shared" ca="1" si="169"/>
        <v>#N/A</v>
      </c>
      <c r="T565" s="5" t="e">
        <f t="shared" ca="1" si="170"/>
        <v>#N/A</v>
      </c>
      <c r="U565" s="5" t="e">
        <f t="shared" ca="1" si="171"/>
        <v>#N/A</v>
      </c>
    </row>
    <row r="566" spans="1:21">
      <c r="A566" s="6" t="e">
        <f t="shared" ca="1" si="161"/>
        <v>#N/A</v>
      </c>
      <c r="B566" s="39" t="e">
        <f t="shared" ca="1" si="160"/>
        <v>#N/A</v>
      </c>
      <c r="C566">
        <f t="array" aca="1" ref="C566" ca="1">IFERROR(INDEX(stitches, MATCH( 1, ($A566=dates)*(last_project=projects),0)),0)</f>
        <v>0</v>
      </c>
      <c r="D566" s="5" t="e">
        <f t="shared" ca="1" si="172"/>
        <v>#REF!</v>
      </c>
      <c r="E566" s="5" t="e">
        <f t="shared" ca="1" si="162"/>
        <v>#REF!</v>
      </c>
      <c r="F566" s="40" t="e">
        <f t="array" aca="1" ref="F566" ca="1">INDEX(hours,MATCH(1,($A566=dates)*(last_project=projects),0),0)</f>
        <v>#N/A</v>
      </c>
      <c r="G566" s="21" t="e">
        <f t="shared" ca="1" si="163"/>
        <v>#N/A</v>
      </c>
      <c r="H566" s="41" t="e">
        <f t="shared" ca="1" si="173"/>
        <v>#N/A</v>
      </c>
      <c r="I566" s="41" t="e">
        <f t="shared" ca="1" si="174"/>
        <v>#N/A</v>
      </c>
      <c r="J566" s="41" t="e">
        <f t="shared" ca="1" si="175"/>
        <v>#N/A</v>
      </c>
      <c r="K566" t="e">
        <f t="shared" ca="1" si="164"/>
        <v>#N/A</v>
      </c>
      <c r="L566" t="e">
        <f t="shared" ca="1" si="165"/>
        <v>#N/A</v>
      </c>
      <c r="M566" s="42" t="e">
        <f t="shared" ca="1" si="166"/>
        <v>#REF!</v>
      </c>
      <c r="N566" s="5" t="e">
        <f t="shared" ca="1" si="176"/>
        <v>#N/A</v>
      </c>
      <c r="O566" s="5" t="e">
        <f t="shared" ca="1" si="177"/>
        <v>#N/A</v>
      </c>
      <c r="P566" s="41" t="e">
        <f ca="1">IF(OR(ISNA(A566),C566="Backstitch"),NA(),AVERAGEIF($C$4:$C566,"&gt;0")/100)</f>
        <v>#N/A</v>
      </c>
      <c r="Q566" s="41" t="e">
        <f t="shared" ca="1" si="167"/>
        <v>#N/A</v>
      </c>
      <c r="R566" s="43" t="e">
        <f t="shared" ca="1" si="168"/>
        <v>#N/A</v>
      </c>
      <c r="S566" s="44" t="e">
        <f t="shared" ca="1" si="169"/>
        <v>#N/A</v>
      </c>
      <c r="T566" s="5" t="e">
        <f t="shared" ca="1" si="170"/>
        <v>#N/A</v>
      </c>
      <c r="U566" s="5" t="e">
        <f t="shared" ca="1" si="171"/>
        <v>#N/A</v>
      </c>
    </row>
    <row r="567" spans="1:21">
      <c r="A567" s="6" t="e">
        <f t="shared" ca="1" si="161"/>
        <v>#N/A</v>
      </c>
      <c r="B567" s="39" t="e">
        <f t="shared" ca="1" si="160"/>
        <v>#N/A</v>
      </c>
      <c r="C567">
        <f t="array" aca="1" ref="C567" ca="1">IFERROR(INDEX(stitches, MATCH( 1, ($A567=dates)*(last_project=projects),0)),0)</f>
        <v>0</v>
      </c>
      <c r="D567" s="5" t="e">
        <f t="shared" ca="1" si="172"/>
        <v>#REF!</v>
      </c>
      <c r="E567" s="5" t="e">
        <f t="shared" ca="1" si="162"/>
        <v>#REF!</v>
      </c>
      <c r="F567" s="40" t="e">
        <f t="array" aca="1" ref="F567" ca="1">INDEX(hours,MATCH(1,($A567=dates)*(last_project=projects),0),0)</f>
        <v>#N/A</v>
      </c>
      <c r="G567" s="21" t="e">
        <f t="shared" ca="1" si="163"/>
        <v>#N/A</v>
      </c>
      <c r="H567" s="41" t="e">
        <f t="shared" ca="1" si="173"/>
        <v>#N/A</v>
      </c>
      <c r="I567" s="41" t="e">
        <f t="shared" ca="1" si="174"/>
        <v>#N/A</v>
      </c>
      <c r="J567" s="41" t="e">
        <f t="shared" ca="1" si="175"/>
        <v>#N/A</v>
      </c>
      <c r="K567" t="e">
        <f t="shared" ca="1" si="164"/>
        <v>#N/A</v>
      </c>
      <c r="L567" t="e">
        <f t="shared" ca="1" si="165"/>
        <v>#N/A</v>
      </c>
      <c r="M567" s="42" t="e">
        <f t="shared" ca="1" si="166"/>
        <v>#REF!</v>
      </c>
      <c r="N567" s="5" t="e">
        <f t="shared" ca="1" si="176"/>
        <v>#N/A</v>
      </c>
      <c r="O567" s="5" t="e">
        <f t="shared" ca="1" si="177"/>
        <v>#N/A</v>
      </c>
      <c r="P567" s="41" t="e">
        <f ca="1">IF(OR(ISNA(A567),C567="Backstitch"),NA(),AVERAGEIF($C$4:$C567,"&gt;0")/100)</f>
        <v>#N/A</v>
      </c>
      <c r="Q567" s="41" t="e">
        <f t="shared" ca="1" si="167"/>
        <v>#N/A</v>
      </c>
      <c r="R567" s="43" t="e">
        <f t="shared" ca="1" si="168"/>
        <v>#N/A</v>
      </c>
      <c r="S567" s="44" t="e">
        <f t="shared" ca="1" si="169"/>
        <v>#N/A</v>
      </c>
      <c r="T567" s="5" t="e">
        <f t="shared" ca="1" si="170"/>
        <v>#N/A</v>
      </c>
      <c r="U567" s="5" t="e">
        <f t="shared" ca="1" si="171"/>
        <v>#N/A</v>
      </c>
    </row>
    <row r="568" spans="1:21">
      <c r="A568" s="6" t="e">
        <f t="shared" ca="1" si="161"/>
        <v>#N/A</v>
      </c>
      <c r="B568" s="39" t="e">
        <f t="shared" ca="1" si="160"/>
        <v>#N/A</v>
      </c>
      <c r="C568">
        <f t="array" aca="1" ref="C568" ca="1">IFERROR(INDEX(stitches, MATCH( 1, ($A568=dates)*(last_project=projects),0)),0)</f>
        <v>0</v>
      </c>
      <c r="D568" s="5" t="e">
        <f t="shared" ca="1" si="172"/>
        <v>#REF!</v>
      </c>
      <c r="E568" s="5" t="e">
        <f t="shared" ca="1" si="162"/>
        <v>#REF!</v>
      </c>
      <c r="F568" s="40" t="e">
        <f t="array" aca="1" ref="F568" ca="1">INDEX(hours,MATCH(1,($A568=dates)*(last_project=projects),0),0)</f>
        <v>#N/A</v>
      </c>
      <c r="G568" s="21" t="e">
        <f t="shared" ca="1" si="163"/>
        <v>#N/A</v>
      </c>
      <c r="H568" s="41" t="e">
        <f t="shared" ca="1" si="173"/>
        <v>#N/A</v>
      </c>
      <c r="I568" s="41" t="e">
        <f t="shared" ca="1" si="174"/>
        <v>#N/A</v>
      </c>
      <c r="J568" s="41" t="e">
        <f t="shared" ca="1" si="175"/>
        <v>#N/A</v>
      </c>
      <c r="K568" t="e">
        <f t="shared" ca="1" si="164"/>
        <v>#N/A</v>
      </c>
      <c r="L568" t="e">
        <f t="shared" ca="1" si="165"/>
        <v>#N/A</v>
      </c>
      <c r="M568" s="42" t="e">
        <f t="shared" ca="1" si="166"/>
        <v>#REF!</v>
      </c>
      <c r="N568" s="5" t="e">
        <f t="shared" ca="1" si="176"/>
        <v>#N/A</v>
      </c>
      <c r="O568" s="5" t="e">
        <f t="shared" ca="1" si="177"/>
        <v>#N/A</v>
      </c>
      <c r="P568" s="41" t="e">
        <f ca="1">IF(OR(ISNA(A568),C568="Backstitch"),NA(),AVERAGEIF($C$4:$C568,"&gt;0")/100)</f>
        <v>#N/A</v>
      </c>
      <c r="Q568" s="41" t="e">
        <f t="shared" ca="1" si="167"/>
        <v>#N/A</v>
      </c>
      <c r="R568" s="43" t="e">
        <f t="shared" ca="1" si="168"/>
        <v>#N/A</v>
      </c>
      <c r="S568" s="44" t="e">
        <f t="shared" ca="1" si="169"/>
        <v>#N/A</v>
      </c>
      <c r="T568" s="5" t="e">
        <f t="shared" ca="1" si="170"/>
        <v>#N/A</v>
      </c>
      <c r="U568" s="5" t="e">
        <f t="shared" ca="1" si="171"/>
        <v>#N/A</v>
      </c>
    </row>
    <row r="569" spans="1:21">
      <c r="A569" s="6" t="e">
        <f t="shared" ca="1" si="161"/>
        <v>#N/A</v>
      </c>
      <c r="B569" s="39" t="e">
        <f t="shared" ca="1" si="160"/>
        <v>#N/A</v>
      </c>
      <c r="C569">
        <f t="array" aca="1" ref="C569" ca="1">IFERROR(INDEX(stitches, MATCH( 1, ($A569=dates)*(last_project=projects),0)),0)</f>
        <v>0</v>
      </c>
      <c r="D569" s="5" t="e">
        <f t="shared" ca="1" si="172"/>
        <v>#REF!</v>
      </c>
      <c r="E569" s="5" t="e">
        <f t="shared" ca="1" si="162"/>
        <v>#REF!</v>
      </c>
      <c r="F569" s="40" t="e">
        <f t="array" aca="1" ref="F569" ca="1">INDEX(hours,MATCH(1,($A569=dates)*(last_project=projects),0),0)</f>
        <v>#N/A</v>
      </c>
      <c r="G569" s="21" t="e">
        <f t="shared" ca="1" si="163"/>
        <v>#N/A</v>
      </c>
      <c r="H569" s="41" t="e">
        <f t="shared" ca="1" si="173"/>
        <v>#N/A</v>
      </c>
      <c r="I569" s="41" t="e">
        <f t="shared" ca="1" si="174"/>
        <v>#N/A</v>
      </c>
      <c r="J569" s="41" t="e">
        <f t="shared" ca="1" si="175"/>
        <v>#N/A</v>
      </c>
      <c r="K569" t="e">
        <f t="shared" ca="1" si="164"/>
        <v>#N/A</v>
      </c>
      <c r="L569" t="e">
        <f t="shared" ca="1" si="165"/>
        <v>#N/A</v>
      </c>
      <c r="M569" s="42" t="e">
        <f t="shared" ca="1" si="166"/>
        <v>#REF!</v>
      </c>
      <c r="N569" s="5" t="e">
        <f t="shared" ca="1" si="176"/>
        <v>#N/A</v>
      </c>
      <c r="O569" s="5" t="e">
        <f t="shared" ca="1" si="177"/>
        <v>#N/A</v>
      </c>
      <c r="P569" s="41" t="e">
        <f ca="1">IF(OR(ISNA(A569),C569="Backstitch"),NA(),AVERAGEIF($C$4:$C569,"&gt;0")/100)</f>
        <v>#N/A</v>
      </c>
      <c r="Q569" s="41" t="e">
        <f t="shared" ca="1" si="167"/>
        <v>#N/A</v>
      </c>
      <c r="R569" s="43" t="e">
        <f t="shared" ca="1" si="168"/>
        <v>#N/A</v>
      </c>
      <c r="S569" s="44" t="e">
        <f t="shared" ca="1" si="169"/>
        <v>#N/A</v>
      </c>
      <c r="T569" s="5" t="e">
        <f t="shared" ca="1" si="170"/>
        <v>#N/A</v>
      </c>
      <c r="U569" s="5" t="e">
        <f t="shared" ca="1" si="171"/>
        <v>#N/A</v>
      </c>
    </row>
    <row r="570" spans="1:21">
      <c r="A570" s="6" t="e">
        <f t="shared" ca="1" si="161"/>
        <v>#N/A</v>
      </c>
      <c r="B570" s="39" t="e">
        <f t="shared" ca="1" si="160"/>
        <v>#N/A</v>
      </c>
      <c r="C570">
        <f t="array" aca="1" ref="C570" ca="1">IFERROR(INDEX(stitches, MATCH( 1, ($A570=dates)*(last_project=projects),0)),0)</f>
        <v>0</v>
      </c>
      <c r="D570" s="5" t="e">
        <f t="shared" ca="1" si="172"/>
        <v>#REF!</v>
      </c>
      <c r="E570" s="5" t="e">
        <f t="shared" ca="1" si="162"/>
        <v>#REF!</v>
      </c>
      <c r="F570" s="40" t="e">
        <f t="array" aca="1" ref="F570" ca="1">INDEX(hours,MATCH(1,($A570=dates)*(last_project=projects),0),0)</f>
        <v>#N/A</v>
      </c>
      <c r="G570" s="21" t="e">
        <f t="shared" ca="1" si="163"/>
        <v>#N/A</v>
      </c>
      <c r="H570" s="41" t="e">
        <f t="shared" ca="1" si="173"/>
        <v>#N/A</v>
      </c>
      <c r="I570" s="41" t="e">
        <f t="shared" ca="1" si="174"/>
        <v>#N/A</v>
      </c>
      <c r="J570" s="41" t="e">
        <f t="shared" ca="1" si="175"/>
        <v>#N/A</v>
      </c>
      <c r="K570" t="e">
        <f t="shared" ca="1" si="164"/>
        <v>#N/A</v>
      </c>
      <c r="L570" t="e">
        <f t="shared" ca="1" si="165"/>
        <v>#N/A</v>
      </c>
      <c r="M570" s="42" t="e">
        <f t="shared" ca="1" si="166"/>
        <v>#REF!</v>
      </c>
      <c r="N570" s="5" t="e">
        <f t="shared" ca="1" si="176"/>
        <v>#N/A</v>
      </c>
      <c r="O570" s="5" t="e">
        <f t="shared" ca="1" si="177"/>
        <v>#N/A</v>
      </c>
      <c r="P570" s="41" t="e">
        <f ca="1">IF(OR(ISNA(A570),C570="Backstitch"),NA(),AVERAGEIF($C$4:$C570,"&gt;0")/100)</f>
        <v>#N/A</v>
      </c>
      <c r="Q570" s="41" t="e">
        <f t="shared" ca="1" si="167"/>
        <v>#N/A</v>
      </c>
      <c r="R570" s="43" t="e">
        <f t="shared" ca="1" si="168"/>
        <v>#N/A</v>
      </c>
      <c r="S570" s="44" t="e">
        <f t="shared" ca="1" si="169"/>
        <v>#N/A</v>
      </c>
      <c r="T570" s="5" t="e">
        <f t="shared" ca="1" si="170"/>
        <v>#N/A</v>
      </c>
      <c r="U570" s="5" t="e">
        <f t="shared" ca="1" si="171"/>
        <v>#N/A</v>
      </c>
    </row>
    <row r="571" spans="1:21">
      <c r="A571" s="6" t="e">
        <f t="shared" ca="1" si="161"/>
        <v>#N/A</v>
      </c>
      <c r="B571" s="39" t="e">
        <f t="shared" ca="1" si="160"/>
        <v>#N/A</v>
      </c>
      <c r="C571">
        <f t="array" aca="1" ref="C571" ca="1">IFERROR(INDEX(stitches, MATCH( 1, ($A571=dates)*(last_project=projects),0)),0)</f>
        <v>0</v>
      </c>
      <c r="D571" s="5" t="e">
        <f t="shared" ca="1" si="172"/>
        <v>#REF!</v>
      </c>
      <c r="E571" s="5" t="e">
        <f t="shared" ca="1" si="162"/>
        <v>#REF!</v>
      </c>
      <c r="F571" s="40" t="e">
        <f t="array" aca="1" ref="F571" ca="1">INDEX(hours,MATCH(1,($A571=dates)*(last_project=projects),0),0)</f>
        <v>#N/A</v>
      </c>
      <c r="G571" s="21" t="e">
        <f t="shared" ca="1" si="163"/>
        <v>#N/A</v>
      </c>
      <c r="H571" s="41" t="e">
        <f t="shared" ca="1" si="173"/>
        <v>#N/A</v>
      </c>
      <c r="I571" s="41" t="e">
        <f t="shared" ca="1" si="174"/>
        <v>#N/A</v>
      </c>
      <c r="J571" s="41" t="e">
        <f t="shared" ca="1" si="175"/>
        <v>#N/A</v>
      </c>
      <c r="K571" t="e">
        <f t="shared" ca="1" si="164"/>
        <v>#N/A</v>
      </c>
      <c r="L571" t="e">
        <f t="shared" ca="1" si="165"/>
        <v>#N/A</v>
      </c>
      <c r="M571" s="42" t="e">
        <f t="shared" ca="1" si="166"/>
        <v>#REF!</v>
      </c>
      <c r="N571" s="5" t="e">
        <f t="shared" ca="1" si="176"/>
        <v>#N/A</v>
      </c>
      <c r="O571" s="5" t="e">
        <f t="shared" ca="1" si="177"/>
        <v>#N/A</v>
      </c>
      <c r="P571" s="41" t="e">
        <f ca="1">IF(OR(ISNA(A571),C571="Backstitch"),NA(),AVERAGEIF($C$4:$C571,"&gt;0")/100)</f>
        <v>#N/A</v>
      </c>
      <c r="Q571" s="41" t="e">
        <f t="shared" ca="1" si="167"/>
        <v>#N/A</v>
      </c>
      <c r="R571" s="43" t="e">
        <f t="shared" ca="1" si="168"/>
        <v>#N/A</v>
      </c>
      <c r="S571" s="44" t="e">
        <f t="shared" ca="1" si="169"/>
        <v>#N/A</v>
      </c>
      <c r="T571" s="5" t="e">
        <f t="shared" ca="1" si="170"/>
        <v>#N/A</v>
      </c>
      <c r="U571" s="5" t="e">
        <f t="shared" ca="1" si="171"/>
        <v>#N/A</v>
      </c>
    </row>
    <row r="572" spans="1:21">
      <c r="A572" s="6" t="e">
        <f t="shared" ca="1" si="161"/>
        <v>#N/A</v>
      </c>
      <c r="B572" s="39" t="e">
        <f t="shared" ca="1" si="160"/>
        <v>#N/A</v>
      </c>
      <c r="C572">
        <f t="array" aca="1" ref="C572" ca="1">IFERROR(INDEX(stitches, MATCH( 1, ($A572=dates)*(last_project=projects),0)),0)</f>
        <v>0</v>
      </c>
      <c r="D572" s="5" t="e">
        <f t="shared" ca="1" si="172"/>
        <v>#REF!</v>
      </c>
      <c r="E572" s="5" t="e">
        <f t="shared" ca="1" si="162"/>
        <v>#REF!</v>
      </c>
      <c r="F572" s="40" t="e">
        <f t="array" aca="1" ref="F572" ca="1">INDEX(hours,MATCH(1,($A572=dates)*(last_project=projects),0),0)</f>
        <v>#N/A</v>
      </c>
      <c r="G572" s="21" t="e">
        <f t="shared" ca="1" si="163"/>
        <v>#N/A</v>
      </c>
      <c r="H572" s="41" t="e">
        <f t="shared" ca="1" si="173"/>
        <v>#N/A</v>
      </c>
      <c r="I572" s="41" t="e">
        <f t="shared" ca="1" si="174"/>
        <v>#N/A</v>
      </c>
      <c r="J572" s="41" t="e">
        <f t="shared" ca="1" si="175"/>
        <v>#N/A</v>
      </c>
      <c r="K572" t="e">
        <f t="shared" ca="1" si="164"/>
        <v>#N/A</v>
      </c>
      <c r="L572" t="e">
        <f t="shared" ca="1" si="165"/>
        <v>#N/A</v>
      </c>
      <c r="M572" s="42" t="e">
        <f t="shared" ca="1" si="166"/>
        <v>#REF!</v>
      </c>
      <c r="N572" s="5" t="e">
        <f t="shared" ca="1" si="176"/>
        <v>#N/A</v>
      </c>
      <c r="O572" s="5" t="e">
        <f t="shared" ca="1" si="177"/>
        <v>#N/A</v>
      </c>
      <c r="P572" s="41" t="e">
        <f ca="1">IF(OR(ISNA(A572),C572="Backstitch"),NA(),AVERAGEIF($C$4:$C572,"&gt;0")/100)</f>
        <v>#N/A</v>
      </c>
      <c r="Q572" s="41" t="e">
        <f t="shared" ca="1" si="167"/>
        <v>#N/A</v>
      </c>
      <c r="R572" s="43" t="e">
        <f t="shared" ca="1" si="168"/>
        <v>#N/A</v>
      </c>
      <c r="S572" s="44" t="e">
        <f t="shared" ca="1" si="169"/>
        <v>#N/A</v>
      </c>
      <c r="T572" s="5" t="e">
        <f t="shared" ca="1" si="170"/>
        <v>#N/A</v>
      </c>
      <c r="U572" s="5" t="e">
        <f t="shared" ca="1" si="171"/>
        <v>#N/A</v>
      </c>
    </row>
    <row r="573" spans="1:21">
      <c r="A573" s="6" t="e">
        <f t="shared" ca="1" si="161"/>
        <v>#N/A</v>
      </c>
      <c r="B573" s="39" t="e">
        <f t="shared" ca="1" si="160"/>
        <v>#N/A</v>
      </c>
      <c r="C573">
        <f t="array" aca="1" ref="C573" ca="1">IFERROR(INDEX(stitches, MATCH( 1, ($A573=dates)*(last_project=projects),0)),0)</f>
        <v>0</v>
      </c>
      <c r="D573" s="5" t="e">
        <f t="shared" ca="1" si="172"/>
        <v>#REF!</v>
      </c>
      <c r="E573" s="5" t="e">
        <f t="shared" ca="1" si="162"/>
        <v>#REF!</v>
      </c>
      <c r="F573" s="40" t="e">
        <f t="array" aca="1" ref="F573" ca="1">INDEX(hours,MATCH(1,($A573=dates)*(last_project=projects),0),0)</f>
        <v>#N/A</v>
      </c>
      <c r="G573" s="21" t="e">
        <f t="shared" ca="1" si="163"/>
        <v>#N/A</v>
      </c>
      <c r="H573" s="41" t="e">
        <f t="shared" ca="1" si="173"/>
        <v>#N/A</v>
      </c>
      <c r="I573" s="41" t="e">
        <f t="shared" ca="1" si="174"/>
        <v>#N/A</v>
      </c>
      <c r="J573" s="41" t="e">
        <f t="shared" ca="1" si="175"/>
        <v>#N/A</v>
      </c>
      <c r="K573" t="e">
        <f t="shared" ca="1" si="164"/>
        <v>#N/A</v>
      </c>
      <c r="L573" t="e">
        <f t="shared" ca="1" si="165"/>
        <v>#N/A</v>
      </c>
      <c r="M573" s="42" t="e">
        <f t="shared" ca="1" si="166"/>
        <v>#REF!</v>
      </c>
      <c r="N573" s="5" t="e">
        <f t="shared" ca="1" si="176"/>
        <v>#N/A</v>
      </c>
      <c r="O573" s="5" t="e">
        <f t="shared" ca="1" si="177"/>
        <v>#N/A</v>
      </c>
      <c r="P573" s="41" t="e">
        <f ca="1">IF(OR(ISNA(A573),C573="Backstitch"),NA(),AVERAGEIF($C$4:$C573,"&gt;0")/100)</f>
        <v>#N/A</v>
      </c>
      <c r="Q573" s="41" t="e">
        <f t="shared" ca="1" si="167"/>
        <v>#N/A</v>
      </c>
      <c r="R573" s="43" t="e">
        <f t="shared" ca="1" si="168"/>
        <v>#N/A</v>
      </c>
      <c r="S573" s="44" t="e">
        <f t="shared" ca="1" si="169"/>
        <v>#N/A</v>
      </c>
      <c r="T573" s="5" t="e">
        <f t="shared" ca="1" si="170"/>
        <v>#N/A</v>
      </c>
      <c r="U573" s="5" t="e">
        <f t="shared" ca="1" si="171"/>
        <v>#N/A</v>
      </c>
    </row>
    <row r="574" spans="1:21">
      <c r="A574" s="6" t="e">
        <f t="shared" ca="1" si="161"/>
        <v>#N/A</v>
      </c>
      <c r="B574" s="39" t="e">
        <f t="shared" ca="1" si="160"/>
        <v>#N/A</v>
      </c>
      <c r="C574">
        <f t="array" aca="1" ref="C574" ca="1">IFERROR(INDEX(stitches, MATCH( 1, ($A574=dates)*(last_project=projects),0)),0)</f>
        <v>0</v>
      </c>
      <c r="D574" s="5" t="e">
        <f t="shared" ca="1" si="172"/>
        <v>#REF!</v>
      </c>
      <c r="E574" s="5" t="e">
        <f t="shared" ca="1" si="162"/>
        <v>#REF!</v>
      </c>
      <c r="F574" s="40" t="e">
        <f t="array" aca="1" ref="F574" ca="1">INDEX(hours,MATCH(1,($A574=dates)*(last_project=projects),0),0)</f>
        <v>#N/A</v>
      </c>
      <c r="G574" s="21" t="e">
        <f t="shared" ca="1" si="163"/>
        <v>#N/A</v>
      </c>
      <c r="H574" s="41" t="e">
        <f t="shared" ca="1" si="173"/>
        <v>#N/A</v>
      </c>
      <c r="I574" s="41" t="e">
        <f t="shared" ca="1" si="174"/>
        <v>#N/A</v>
      </c>
      <c r="J574" s="41" t="e">
        <f t="shared" ca="1" si="175"/>
        <v>#N/A</v>
      </c>
      <c r="K574" t="e">
        <f t="shared" ca="1" si="164"/>
        <v>#N/A</v>
      </c>
      <c r="L574" t="e">
        <f t="shared" ca="1" si="165"/>
        <v>#N/A</v>
      </c>
      <c r="M574" s="42" t="e">
        <f t="shared" ca="1" si="166"/>
        <v>#REF!</v>
      </c>
      <c r="N574" s="5" t="e">
        <f t="shared" ca="1" si="176"/>
        <v>#N/A</v>
      </c>
      <c r="O574" s="5" t="e">
        <f t="shared" ca="1" si="177"/>
        <v>#N/A</v>
      </c>
      <c r="P574" s="41" t="e">
        <f ca="1">IF(OR(ISNA(A574),C574="Backstitch"),NA(),AVERAGEIF($C$4:$C574,"&gt;0")/100)</f>
        <v>#N/A</v>
      </c>
      <c r="Q574" s="41" t="e">
        <f t="shared" ca="1" si="167"/>
        <v>#N/A</v>
      </c>
      <c r="R574" s="43" t="e">
        <f t="shared" ca="1" si="168"/>
        <v>#N/A</v>
      </c>
      <c r="S574" s="44" t="e">
        <f t="shared" ca="1" si="169"/>
        <v>#N/A</v>
      </c>
      <c r="T574" s="5" t="e">
        <f t="shared" ca="1" si="170"/>
        <v>#N/A</v>
      </c>
      <c r="U574" s="5" t="e">
        <f t="shared" ca="1" si="171"/>
        <v>#N/A</v>
      </c>
    </row>
    <row r="575" spans="1:21">
      <c r="A575" s="6" t="e">
        <f t="shared" ca="1" si="161"/>
        <v>#N/A</v>
      </c>
      <c r="B575" s="39" t="e">
        <f t="shared" ca="1" si="160"/>
        <v>#N/A</v>
      </c>
      <c r="C575">
        <f t="array" aca="1" ref="C575" ca="1">IFERROR(INDEX(stitches, MATCH( 1, ($A575=dates)*(last_project=projects),0)),0)</f>
        <v>0</v>
      </c>
      <c r="D575" s="5" t="e">
        <f t="shared" ca="1" si="172"/>
        <v>#REF!</v>
      </c>
      <c r="E575" s="5" t="e">
        <f t="shared" ca="1" si="162"/>
        <v>#REF!</v>
      </c>
      <c r="F575" s="40" t="e">
        <f t="array" aca="1" ref="F575" ca="1">INDEX(hours,MATCH(1,($A575=dates)*(last_project=projects),0),0)</f>
        <v>#N/A</v>
      </c>
      <c r="G575" s="21" t="e">
        <f t="shared" ca="1" si="163"/>
        <v>#N/A</v>
      </c>
      <c r="H575" s="41" t="e">
        <f t="shared" ca="1" si="173"/>
        <v>#N/A</v>
      </c>
      <c r="I575" s="41" t="e">
        <f t="shared" ca="1" si="174"/>
        <v>#N/A</v>
      </c>
      <c r="J575" s="41" t="e">
        <f t="shared" ca="1" si="175"/>
        <v>#N/A</v>
      </c>
      <c r="K575" t="e">
        <f t="shared" ca="1" si="164"/>
        <v>#N/A</v>
      </c>
      <c r="L575" t="e">
        <f t="shared" ca="1" si="165"/>
        <v>#N/A</v>
      </c>
      <c r="M575" s="42" t="e">
        <f t="shared" ca="1" si="166"/>
        <v>#REF!</v>
      </c>
      <c r="N575" s="5" t="e">
        <f t="shared" ca="1" si="176"/>
        <v>#N/A</v>
      </c>
      <c r="O575" s="5" t="e">
        <f t="shared" ca="1" si="177"/>
        <v>#N/A</v>
      </c>
      <c r="P575" s="41" t="e">
        <f ca="1">IF(OR(ISNA(A575),C575="Backstitch"),NA(),AVERAGEIF($C$4:$C575,"&gt;0")/100)</f>
        <v>#N/A</v>
      </c>
      <c r="Q575" s="41" t="e">
        <f t="shared" ca="1" si="167"/>
        <v>#N/A</v>
      </c>
      <c r="R575" s="43" t="e">
        <f t="shared" ca="1" si="168"/>
        <v>#N/A</v>
      </c>
      <c r="S575" s="44" t="e">
        <f t="shared" ca="1" si="169"/>
        <v>#N/A</v>
      </c>
      <c r="T575" s="5" t="e">
        <f t="shared" ca="1" si="170"/>
        <v>#N/A</v>
      </c>
      <c r="U575" s="5" t="e">
        <f t="shared" ca="1" si="171"/>
        <v>#N/A</v>
      </c>
    </row>
    <row r="576" spans="1:21">
      <c r="A576" s="6" t="e">
        <f t="shared" ca="1" si="161"/>
        <v>#N/A</v>
      </c>
      <c r="B576" s="39" t="e">
        <f t="shared" ca="1" si="160"/>
        <v>#N/A</v>
      </c>
      <c r="C576">
        <f t="array" aca="1" ref="C576" ca="1">IFERROR(INDEX(stitches, MATCH( 1, ($A576=dates)*(last_project=projects),0)),0)</f>
        <v>0</v>
      </c>
      <c r="D576" s="5" t="e">
        <f t="shared" ca="1" si="172"/>
        <v>#REF!</v>
      </c>
      <c r="E576" s="5" t="e">
        <f t="shared" ca="1" si="162"/>
        <v>#REF!</v>
      </c>
      <c r="F576" s="40" t="e">
        <f t="array" aca="1" ref="F576" ca="1">INDEX(hours,MATCH(1,($A576=dates)*(last_project=projects),0),0)</f>
        <v>#N/A</v>
      </c>
      <c r="G576" s="21" t="e">
        <f t="shared" ca="1" si="163"/>
        <v>#N/A</v>
      </c>
      <c r="H576" s="41" t="e">
        <f t="shared" ca="1" si="173"/>
        <v>#N/A</v>
      </c>
      <c r="I576" s="41" t="e">
        <f t="shared" ca="1" si="174"/>
        <v>#N/A</v>
      </c>
      <c r="J576" s="41" t="e">
        <f t="shared" ca="1" si="175"/>
        <v>#N/A</v>
      </c>
      <c r="K576" t="e">
        <f t="shared" ca="1" si="164"/>
        <v>#N/A</v>
      </c>
      <c r="L576" t="e">
        <f t="shared" ca="1" si="165"/>
        <v>#N/A</v>
      </c>
      <c r="M576" s="42" t="e">
        <f t="shared" ca="1" si="166"/>
        <v>#REF!</v>
      </c>
      <c r="N576" s="5" t="e">
        <f t="shared" ca="1" si="176"/>
        <v>#N/A</v>
      </c>
      <c r="O576" s="5" t="e">
        <f t="shared" ca="1" si="177"/>
        <v>#N/A</v>
      </c>
      <c r="P576" s="41" t="e">
        <f ca="1">IF(OR(ISNA(A576),C576="Backstitch"),NA(),AVERAGEIF($C$4:$C576,"&gt;0")/100)</f>
        <v>#N/A</v>
      </c>
      <c r="Q576" s="41" t="e">
        <f t="shared" ca="1" si="167"/>
        <v>#N/A</v>
      </c>
      <c r="R576" s="43" t="e">
        <f t="shared" ca="1" si="168"/>
        <v>#N/A</v>
      </c>
      <c r="S576" s="44" t="e">
        <f t="shared" ca="1" si="169"/>
        <v>#N/A</v>
      </c>
      <c r="T576" s="5" t="e">
        <f t="shared" ca="1" si="170"/>
        <v>#N/A</v>
      </c>
      <c r="U576" s="5" t="e">
        <f t="shared" ca="1" si="171"/>
        <v>#N/A</v>
      </c>
    </row>
    <row r="577" spans="1:21">
      <c r="A577" s="6" t="e">
        <f t="shared" ca="1" si="161"/>
        <v>#N/A</v>
      </c>
      <c r="B577" s="39" t="e">
        <f t="shared" ca="1" si="160"/>
        <v>#N/A</v>
      </c>
      <c r="C577">
        <f t="array" aca="1" ref="C577" ca="1">IFERROR(INDEX(stitches, MATCH( 1, ($A577=dates)*(last_project=projects),0)),0)</f>
        <v>0</v>
      </c>
      <c r="D577" s="5" t="e">
        <f t="shared" ca="1" si="172"/>
        <v>#REF!</v>
      </c>
      <c r="E577" s="5" t="e">
        <f t="shared" ca="1" si="162"/>
        <v>#REF!</v>
      </c>
      <c r="F577" s="40" t="e">
        <f t="array" aca="1" ref="F577" ca="1">INDEX(hours,MATCH(1,($A577=dates)*(last_project=projects),0),0)</f>
        <v>#N/A</v>
      </c>
      <c r="G577" s="21" t="e">
        <f t="shared" ca="1" si="163"/>
        <v>#N/A</v>
      </c>
      <c r="H577" s="41" t="e">
        <f t="shared" ca="1" si="173"/>
        <v>#N/A</v>
      </c>
      <c r="I577" s="41" t="e">
        <f t="shared" ca="1" si="174"/>
        <v>#N/A</v>
      </c>
      <c r="J577" s="41" t="e">
        <f t="shared" ca="1" si="175"/>
        <v>#N/A</v>
      </c>
      <c r="K577" t="e">
        <f t="shared" ca="1" si="164"/>
        <v>#N/A</v>
      </c>
      <c r="L577" t="e">
        <f t="shared" ca="1" si="165"/>
        <v>#N/A</v>
      </c>
      <c r="M577" s="42" t="e">
        <f t="shared" ca="1" si="166"/>
        <v>#REF!</v>
      </c>
      <c r="N577" s="5" t="e">
        <f t="shared" ca="1" si="176"/>
        <v>#N/A</v>
      </c>
      <c r="O577" s="5" t="e">
        <f t="shared" ca="1" si="177"/>
        <v>#N/A</v>
      </c>
      <c r="P577" s="41" t="e">
        <f ca="1">IF(OR(ISNA(A577),C577="Backstitch"),NA(),AVERAGEIF($C$4:$C577,"&gt;0")/100)</f>
        <v>#N/A</v>
      </c>
      <c r="Q577" s="41" t="e">
        <f t="shared" ca="1" si="167"/>
        <v>#N/A</v>
      </c>
      <c r="R577" s="43" t="e">
        <f t="shared" ca="1" si="168"/>
        <v>#N/A</v>
      </c>
      <c r="S577" s="44" t="e">
        <f t="shared" ca="1" si="169"/>
        <v>#N/A</v>
      </c>
      <c r="T577" s="5" t="e">
        <f t="shared" ca="1" si="170"/>
        <v>#N/A</v>
      </c>
      <c r="U577" s="5" t="e">
        <f t="shared" ca="1" si="171"/>
        <v>#N/A</v>
      </c>
    </row>
    <row r="578" spans="1:21">
      <c r="A578" s="6" t="e">
        <f t="shared" ca="1" si="161"/>
        <v>#N/A</v>
      </c>
      <c r="B578" s="39" t="e">
        <f t="shared" ca="1" si="160"/>
        <v>#N/A</v>
      </c>
      <c r="C578">
        <f t="array" aca="1" ref="C578" ca="1">IFERROR(INDEX(stitches, MATCH( 1, ($A578=dates)*(last_project=projects),0)),0)</f>
        <v>0</v>
      </c>
      <c r="D578" s="5" t="e">
        <f t="shared" ca="1" si="172"/>
        <v>#REF!</v>
      </c>
      <c r="E578" s="5" t="e">
        <f t="shared" ca="1" si="162"/>
        <v>#REF!</v>
      </c>
      <c r="F578" s="40" t="e">
        <f t="array" aca="1" ref="F578" ca="1">INDEX(hours,MATCH(1,($A578=dates)*(last_project=projects),0),0)</f>
        <v>#N/A</v>
      </c>
      <c r="G578" s="21" t="e">
        <f t="shared" ca="1" si="163"/>
        <v>#N/A</v>
      </c>
      <c r="H578" s="41" t="e">
        <f t="shared" ca="1" si="173"/>
        <v>#N/A</v>
      </c>
      <c r="I578" s="41" t="e">
        <f t="shared" ca="1" si="174"/>
        <v>#N/A</v>
      </c>
      <c r="J578" s="41" t="e">
        <f t="shared" ca="1" si="175"/>
        <v>#N/A</v>
      </c>
      <c r="K578" t="e">
        <f t="shared" ca="1" si="164"/>
        <v>#N/A</v>
      </c>
      <c r="L578" t="e">
        <f t="shared" ca="1" si="165"/>
        <v>#N/A</v>
      </c>
      <c r="M578" s="42" t="e">
        <f t="shared" ca="1" si="166"/>
        <v>#REF!</v>
      </c>
      <c r="N578" s="5" t="e">
        <f t="shared" ca="1" si="176"/>
        <v>#N/A</v>
      </c>
      <c r="O578" s="5" t="e">
        <f t="shared" ca="1" si="177"/>
        <v>#N/A</v>
      </c>
      <c r="P578" s="41" t="e">
        <f ca="1">IF(OR(ISNA(A578),C578="Backstitch"),NA(),AVERAGEIF($C$4:$C578,"&gt;0")/100)</f>
        <v>#N/A</v>
      </c>
      <c r="Q578" s="41" t="e">
        <f t="shared" ca="1" si="167"/>
        <v>#N/A</v>
      </c>
      <c r="R578" s="43" t="e">
        <f t="shared" ca="1" si="168"/>
        <v>#N/A</v>
      </c>
      <c r="S578" s="44" t="e">
        <f t="shared" ca="1" si="169"/>
        <v>#N/A</v>
      </c>
      <c r="T578" s="5" t="e">
        <f t="shared" ca="1" si="170"/>
        <v>#N/A</v>
      </c>
      <c r="U578" s="5" t="e">
        <f t="shared" ca="1" si="171"/>
        <v>#N/A</v>
      </c>
    </row>
    <row r="579" spans="1:21">
      <c r="A579" s="6" t="e">
        <f t="shared" ca="1" si="161"/>
        <v>#N/A</v>
      </c>
      <c r="B579" s="39" t="e">
        <f t="shared" ref="B579:B642" ca="1" si="178">TEXT(A579,"ddd")</f>
        <v>#N/A</v>
      </c>
      <c r="C579">
        <f t="array" aca="1" ref="C579" ca="1">IFERROR(INDEX(stitches, MATCH( 1, ($A579=dates)*(last_project=projects),0)),0)</f>
        <v>0</v>
      </c>
      <c r="D579" s="5" t="e">
        <f t="shared" ca="1" si="172"/>
        <v>#REF!</v>
      </c>
      <c r="E579" s="5" t="e">
        <f t="shared" ca="1" si="162"/>
        <v>#REF!</v>
      </c>
      <c r="F579" s="40" t="e">
        <f t="array" aca="1" ref="F579" ca="1">INDEX(hours,MATCH(1,($A579=dates)*(last_project=projects),0),0)</f>
        <v>#N/A</v>
      </c>
      <c r="G579" s="21" t="e">
        <f t="shared" ca="1" si="163"/>
        <v>#N/A</v>
      </c>
      <c r="H579" s="41" t="e">
        <f t="shared" ca="1" si="173"/>
        <v>#N/A</v>
      </c>
      <c r="I579" s="41" t="e">
        <f t="shared" ca="1" si="174"/>
        <v>#N/A</v>
      </c>
      <c r="J579" s="41" t="e">
        <f t="shared" ca="1" si="175"/>
        <v>#N/A</v>
      </c>
      <c r="K579" t="e">
        <f t="shared" ca="1" si="164"/>
        <v>#N/A</v>
      </c>
      <c r="L579" t="e">
        <f t="shared" ca="1" si="165"/>
        <v>#N/A</v>
      </c>
      <c r="M579" s="42" t="e">
        <f t="shared" ca="1" si="166"/>
        <v>#REF!</v>
      </c>
      <c r="N579" s="5" t="e">
        <f t="shared" ca="1" si="176"/>
        <v>#N/A</v>
      </c>
      <c r="O579" s="5" t="e">
        <f t="shared" ca="1" si="177"/>
        <v>#N/A</v>
      </c>
      <c r="P579" s="41" t="e">
        <f ca="1">IF(OR(ISNA(A579),C579="Backstitch"),NA(),AVERAGEIF($C$4:$C579,"&gt;0")/100)</f>
        <v>#N/A</v>
      </c>
      <c r="Q579" s="41" t="e">
        <f t="shared" ca="1" si="167"/>
        <v>#N/A</v>
      </c>
      <c r="R579" s="43" t="e">
        <f t="shared" ca="1" si="168"/>
        <v>#N/A</v>
      </c>
      <c r="S579" s="44" t="e">
        <f t="shared" ca="1" si="169"/>
        <v>#N/A</v>
      </c>
      <c r="T579" s="5" t="e">
        <f t="shared" ca="1" si="170"/>
        <v>#N/A</v>
      </c>
      <c r="U579" s="5" t="e">
        <f t="shared" ca="1" si="171"/>
        <v>#N/A</v>
      </c>
    </row>
    <row r="580" spans="1:21">
      <c r="A580" s="6" t="e">
        <f t="shared" ref="A580:A643" ca="1" si="179">IF(A579+1&lt;=last_stitching_log_date,A579+1,NA())</f>
        <v>#N/A</v>
      </c>
      <c r="B580" s="39" t="e">
        <f t="shared" ca="1" si="178"/>
        <v>#N/A</v>
      </c>
      <c r="C580">
        <f t="array" aca="1" ref="C580" ca="1">IFERROR(INDEX(stitches, MATCH( 1, ($A580=dates)*(last_project=projects),0)),0)</f>
        <v>0</v>
      </c>
      <c r="D580" s="5" t="e">
        <f t="shared" ca="1" si="172"/>
        <v>#REF!</v>
      </c>
      <c r="E580" s="5" t="e">
        <f t="shared" ref="E580:E643" ca="1" si="180">IF(C580="Backstitch",E579,IF(ISNA(D580),NA(),E579-C580))</f>
        <v>#REF!</v>
      </c>
      <c r="F580" s="40" t="e">
        <f t="array" aca="1" ref="F580" ca="1">INDEX(hours,MATCH(1,($A580=dates)*(last_project=projects),0),0)</f>
        <v>#N/A</v>
      </c>
      <c r="G580" s="21" t="e">
        <f t="shared" ref="G580:G643" ca="1" si="181">IF(AND(C580&lt;&gt;0,F580&lt;&gt;0),C580/(F580*1440),NA())</f>
        <v>#N/A</v>
      </c>
      <c r="H580" s="41" t="e">
        <f t="shared" ca="1" si="173"/>
        <v>#N/A</v>
      </c>
      <c r="I580" s="41" t="e">
        <f t="shared" ca="1" si="174"/>
        <v>#N/A</v>
      </c>
      <c r="J580" s="41" t="e">
        <f t="shared" ca="1" si="175"/>
        <v>#N/A</v>
      </c>
      <c r="K580" t="e">
        <f t="shared" ref="K580:K643" ca="1" si="182">IF(INDEX(projects,MATCH($A580,dates,0))=last_project,IF(ISNUMBER(INDEX(pages,MATCH($A580,dates,0))),INDEX(pages,MATCH($A580,dates,0)),0),0)</f>
        <v>#N/A</v>
      </c>
      <c r="L580" t="e">
        <f t="shared" ref="L580:L643" ca="1" si="183">L579+K580</f>
        <v>#N/A</v>
      </c>
      <c r="M580" s="42" t="e">
        <f t="shared" ref="M580:M643" ca="1" si="184">$M$3-L580</f>
        <v>#REF!</v>
      </c>
      <c r="N580" s="5" t="e">
        <f t="shared" ca="1" si="176"/>
        <v>#N/A</v>
      </c>
      <c r="O580" s="5" t="e">
        <f t="shared" ca="1" si="177"/>
        <v>#N/A</v>
      </c>
      <c r="P580" s="41" t="e">
        <f ca="1">IF(OR(ISNA(A580),C580="Backstitch"),NA(),AVERAGEIF($C$4:$C580,"&gt;0")/100)</f>
        <v>#N/A</v>
      </c>
      <c r="Q580" s="41" t="e">
        <f t="shared" ref="Q580:Q643" ca="1" si="185">IF(OR(ISNA(A580),C580="Backstitch"),NA(),$J580/P580)</f>
        <v>#N/A</v>
      </c>
      <c r="R580" s="43" t="e">
        <f t="shared" ref="R580:R643" ca="1" si="186">IF(OR(ISNA(A580),C580="Backstitch"),NA(),$A580+Q580)</f>
        <v>#N/A</v>
      </c>
      <c r="S580" s="44" t="e">
        <f t="shared" ref="S580:S643" ca="1" si="187">IF(OR(ISNA(A580),C580="Backstitch",S579=1),NA(),D580/project_total_stitches)</f>
        <v>#N/A</v>
      </c>
      <c r="T580" s="5" t="e">
        <f t="shared" ref="T580:T643" ca="1" si="188">IF(ISNA(A580),NA(),IF(OR(C580&gt;0,C580="Backstitch"),T579+1,0))</f>
        <v>#N/A</v>
      </c>
      <c r="U580" s="5" t="e">
        <f t="shared" ref="U580:U643" ca="1" si="189">IF(ISNA(A580),NA(),IF(C580=0,U579+1,0))</f>
        <v>#N/A</v>
      </c>
    </row>
    <row r="581" spans="1:21">
      <c r="A581" s="6" t="e">
        <f t="shared" ca="1" si="179"/>
        <v>#N/A</v>
      </c>
      <c r="B581" s="39" t="e">
        <f t="shared" ca="1" si="178"/>
        <v>#N/A</v>
      </c>
      <c r="C581">
        <f t="array" aca="1" ref="C581" ca="1">IFERROR(INDEX(stitches, MATCH( 1, ($A581=dates)*(last_project=projects),0)),0)</f>
        <v>0</v>
      </c>
      <c r="D581" s="5" t="e">
        <f t="shared" ref="D581:D644" ca="1" si="190">IF(OR(ISNA(A581),C581="Backstitch",D580=$E$3),NA(),D580+C581)</f>
        <v>#REF!</v>
      </c>
      <c r="E581" s="5" t="e">
        <f t="shared" ca="1" si="180"/>
        <v>#REF!</v>
      </c>
      <c r="F581" s="40" t="e">
        <f t="array" aca="1" ref="F581" ca="1">INDEX(hours,MATCH(1,($A581=dates)*(last_project=projects),0),0)</f>
        <v>#N/A</v>
      </c>
      <c r="G581" s="21" t="e">
        <f t="shared" ca="1" si="181"/>
        <v>#N/A</v>
      </c>
      <c r="H581" s="41" t="e">
        <f t="shared" ref="H581:H644" ca="1" si="191">IF(OR(ISNA(A581),C581="Backstitch",C581="Bead"),NA(),C581/100)</f>
        <v>#N/A</v>
      </c>
      <c r="I581" s="41" t="e">
        <f t="shared" ref="I581:I644" ca="1" si="192">IF(OR(ISNA(A581),C581="Backstitch"),NA(),I580+H581)</f>
        <v>#N/A</v>
      </c>
      <c r="J581" s="41" t="e">
        <f t="shared" ref="J581:J644" ca="1" si="193">IF(OR(ISNA(A581),C581="Backstitch"),NA(),J580-H581)</f>
        <v>#N/A</v>
      </c>
      <c r="K581" t="e">
        <f t="shared" ca="1" si="182"/>
        <v>#N/A</v>
      </c>
      <c r="L581" t="e">
        <f t="shared" ca="1" si="183"/>
        <v>#N/A</v>
      </c>
      <c r="M581" s="42" t="e">
        <f t="shared" ca="1" si="184"/>
        <v>#REF!</v>
      </c>
      <c r="N581" s="5" t="e">
        <f t="shared" ref="N581:N644" ca="1" si="194">IF(ISNA(A581),NA(),N580+1)</f>
        <v>#N/A</v>
      </c>
      <c r="O581" s="5" t="e">
        <f t="shared" ref="O581:O644" ca="1" si="195">IF(ISNA(A581),NA(),IF(OR(C581&gt;0,C581="Backstitch"),O580+1,O580))</f>
        <v>#N/A</v>
      </c>
      <c r="P581" s="41" t="e">
        <f ca="1">IF(OR(ISNA(A581),C581="Backstitch"),NA(),AVERAGEIF($C$4:$C581,"&gt;0")/100)</f>
        <v>#N/A</v>
      </c>
      <c r="Q581" s="41" t="e">
        <f t="shared" ca="1" si="185"/>
        <v>#N/A</v>
      </c>
      <c r="R581" s="43" t="e">
        <f t="shared" ca="1" si="186"/>
        <v>#N/A</v>
      </c>
      <c r="S581" s="44" t="e">
        <f t="shared" ca="1" si="187"/>
        <v>#N/A</v>
      </c>
      <c r="T581" s="5" t="e">
        <f t="shared" ca="1" si="188"/>
        <v>#N/A</v>
      </c>
      <c r="U581" s="5" t="e">
        <f t="shared" ca="1" si="189"/>
        <v>#N/A</v>
      </c>
    </row>
    <row r="582" spans="1:21">
      <c r="A582" s="6" t="e">
        <f t="shared" ca="1" si="179"/>
        <v>#N/A</v>
      </c>
      <c r="B582" s="39" t="e">
        <f t="shared" ca="1" si="178"/>
        <v>#N/A</v>
      </c>
      <c r="C582">
        <f t="array" aca="1" ref="C582" ca="1">IFERROR(INDEX(stitches, MATCH( 1, ($A582=dates)*(last_project=projects),0)),0)</f>
        <v>0</v>
      </c>
      <c r="D582" s="5" t="e">
        <f t="shared" ca="1" si="190"/>
        <v>#REF!</v>
      </c>
      <c r="E582" s="5" t="e">
        <f t="shared" ca="1" si="180"/>
        <v>#REF!</v>
      </c>
      <c r="F582" s="40" t="e">
        <f t="array" aca="1" ref="F582" ca="1">INDEX(hours,MATCH(1,($A582=dates)*(last_project=projects),0),0)</f>
        <v>#N/A</v>
      </c>
      <c r="G582" s="21" t="e">
        <f t="shared" ca="1" si="181"/>
        <v>#N/A</v>
      </c>
      <c r="H582" s="41" t="e">
        <f t="shared" ca="1" si="191"/>
        <v>#N/A</v>
      </c>
      <c r="I582" s="41" t="e">
        <f t="shared" ca="1" si="192"/>
        <v>#N/A</v>
      </c>
      <c r="J582" s="41" t="e">
        <f t="shared" ca="1" si="193"/>
        <v>#N/A</v>
      </c>
      <c r="K582" t="e">
        <f t="shared" ca="1" si="182"/>
        <v>#N/A</v>
      </c>
      <c r="L582" t="e">
        <f t="shared" ca="1" si="183"/>
        <v>#N/A</v>
      </c>
      <c r="M582" s="42" t="e">
        <f t="shared" ca="1" si="184"/>
        <v>#REF!</v>
      </c>
      <c r="N582" s="5" t="e">
        <f t="shared" ca="1" si="194"/>
        <v>#N/A</v>
      </c>
      <c r="O582" s="5" t="e">
        <f t="shared" ca="1" si="195"/>
        <v>#N/A</v>
      </c>
      <c r="P582" s="41" t="e">
        <f ca="1">IF(OR(ISNA(A582),C582="Backstitch"),NA(),AVERAGEIF($C$4:$C582,"&gt;0")/100)</f>
        <v>#N/A</v>
      </c>
      <c r="Q582" s="41" t="e">
        <f t="shared" ca="1" si="185"/>
        <v>#N/A</v>
      </c>
      <c r="R582" s="43" t="e">
        <f t="shared" ca="1" si="186"/>
        <v>#N/A</v>
      </c>
      <c r="S582" s="44" t="e">
        <f t="shared" ca="1" si="187"/>
        <v>#N/A</v>
      </c>
      <c r="T582" s="5" t="e">
        <f t="shared" ca="1" si="188"/>
        <v>#N/A</v>
      </c>
      <c r="U582" s="5" t="e">
        <f t="shared" ca="1" si="189"/>
        <v>#N/A</v>
      </c>
    </row>
    <row r="583" spans="1:21">
      <c r="A583" s="6" t="e">
        <f t="shared" ca="1" si="179"/>
        <v>#N/A</v>
      </c>
      <c r="B583" s="39" t="e">
        <f t="shared" ca="1" si="178"/>
        <v>#N/A</v>
      </c>
      <c r="C583">
        <f t="array" aca="1" ref="C583" ca="1">IFERROR(INDEX(stitches, MATCH( 1, ($A583=dates)*(last_project=projects),0)),0)</f>
        <v>0</v>
      </c>
      <c r="D583" s="5" t="e">
        <f t="shared" ca="1" si="190"/>
        <v>#REF!</v>
      </c>
      <c r="E583" s="5" t="e">
        <f t="shared" ca="1" si="180"/>
        <v>#REF!</v>
      </c>
      <c r="F583" s="40" t="e">
        <f t="array" aca="1" ref="F583" ca="1">INDEX(hours,MATCH(1,($A583=dates)*(last_project=projects),0),0)</f>
        <v>#N/A</v>
      </c>
      <c r="G583" s="21" t="e">
        <f t="shared" ca="1" si="181"/>
        <v>#N/A</v>
      </c>
      <c r="H583" s="41" t="e">
        <f t="shared" ca="1" si="191"/>
        <v>#N/A</v>
      </c>
      <c r="I583" s="41" t="e">
        <f t="shared" ca="1" si="192"/>
        <v>#N/A</v>
      </c>
      <c r="J583" s="41" t="e">
        <f t="shared" ca="1" si="193"/>
        <v>#N/A</v>
      </c>
      <c r="K583" t="e">
        <f t="shared" ca="1" si="182"/>
        <v>#N/A</v>
      </c>
      <c r="L583" t="e">
        <f t="shared" ca="1" si="183"/>
        <v>#N/A</v>
      </c>
      <c r="M583" s="42" t="e">
        <f t="shared" ca="1" si="184"/>
        <v>#REF!</v>
      </c>
      <c r="N583" s="5" t="e">
        <f t="shared" ca="1" si="194"/>
        <v>#N/A</v>
      </c>
      <c r="O583" s="5" t="e">
        <f t="shared" ca="1" si="195"/>
        <v>#N/A</v>
      </c>
      <c r="P583" s="41" t="e">
        <f ca="1">IF(OR(ISNA(A583),C583="Backstitch"),NA(),AVERAGEIF($C$4:$C583,"&gt;0")/100)</f>
        <v>#N/A</v>
      </c>
      <c r="Q583" s="41" t="e">
        <f t="shared" ca="1" si="185"/>
        <v>#N/A</v>
      </c>
      <c r="R583" s="43" t="e">
        <f t="shared" ca="1" si="186"/>
        <v>#N/A</v>
      </c>
      <c r="S583" s="44" t="e">
        <f t="shared" ca="1" si="187"/>
        <v>#N/A</v>
      </c>
      <c r="T583" s="5" t="e">
        <f t="shared" ca="1" si="188"/>
        <v>#N/A</v>
      </c>
      <c r="U583" s="5" t="e">
        <f t="shared" ca="1" si="189"/>
        <v>#N/A</v>
      </c>
    </row>
    <row r="584" spans="1:21">
      <c r="A584" s="6" t="e">
        <f t="shared" ca="1" si="179"/>
        <v>#N/A</v>
      </c>
      <c r="B584" s="39" t="e">
        <f t="shared" ca="1" si="178"/>
        <v>#N/A</v>
      </c>
      <c r="C584">
        <f t="array" aca="1" ref="C584" ca="1">IFERROR(INDEX(stitches, MATCH( 1, ($A584=dates)*(last_project=projects),0)),0)</f>
        <v>0</v>
      </c>
      <c r="D584" s="5" t="e">
        <f t="shared" ca="1" si="190"/>
        <v>#REF!</v>
      </c>
      <c r="E584" s="5" t="e">
        <f t="shared" ca="1" si="180"/>
        <v>#REF!</v>
      </c>
      <c r="F584" s="40" t="e">
        <f t="array" aca="1" ref="F584" ca="1">INDEX(hours,MATCH(1,($A584=dates)*(last_project=projects),0),0)</f>
        <v>#N/A</v>
      </c>
      <c r="G584" s="21" t="e">
        <f t="shared" ca="1" si="181"/>
        <v>#N/A</v>
      </c>
      <c r="H584" s="41" t="e">
        <f t="shared" ca="1" si="191"/>
        <v>#N/A</v>
      </c>
      <c r="I584" s="41" t="e">
        <f t="shared" ca="1" si="192"/>
        <v>#N/A</v>
      </c>
      <c r="J584" s="41" t="e">
        <f t="shared" ca="1" si="193"/>
        <v>#N/A</v>
      </c>
      <c r="K584" t="e">
        <f t="shared" ca="1" si="182"/>
        <v>#N/A</v>
      </c>
      <c r="L584" t="e">
        <f t="shared" ca="1" si="183"/>
        <v>#N/A</v>
      </c>
      <c r="M584" s="42" t="e">
        <f t="shared" ca="1" si="184"/>
        <v>#REF!</v>
      </c>
      <c r="N584" s="5" t="e">
        <f t="shared" ca="1" si="194"/>
        <v>#N/A</v>
      </c>
      <c r="O584" s="5" t="e">
        <f t="shared" ca="1" si="195"/>
        <v>#N/A</v>
      </c>
      <c r="P584" s="41" t="e">
        <f ca="1">IF(OR(ISNA(A584),C584="Backstitch"),NA(),AVERAGEIF($C$4:$C584,"&gt;0")/100)</f>
        <v>#N/A</v>
      </c>
      <c r="Q584" s="41" t="e">
        <f t="shared" ca="1" si="185"/>
        <v>#N/A</v>
      </c>
      <c r="R584" s="43" t="e">
        <f t="shared" ca="1" si="186"/>
        <v>#N/A</v>
      </c>
      <c r="S584" s="44" t="e">
        <f t="shared" ca="1" si="187"/>
        <v>#N/A</v>
      </c>
      <c r="T584" s="5" t="e">
        <f t="shared" ca="1" si="188"/>
        <v>#N/A</v>
      </c>
      <c r="U584" s="5" t="e">
        <f t="shared" ca="1" si="189"/>
        <v>#N/A</v>
      </c>
    </row>
    <row r="585" spans="1:21">
      <c r="A585" s="6" t="e">
        <f t="shared" ca="1" si="179"/>
        <v>#N/A</v>
      </c>
      <c r="B585" s="39" t="e">
        <f t="shared" ca="1" si="178"/>
        <v>#N/A</v>
      </c>
      <c r="C585">
        <f t="array" aca="1" ref="C585" ca="1">IFERROR(INDEX(stitches, MATCH( 1, ($A585=dates)*(last_project=projects),0)),0)</f>
        <v>0</v>
      </c>
      <c r="D585" s="5" t="e">
        <f t="shared" ca="1" si="190"/>
        <v>#REF!</v>
      </c>
      <c r="E585" s="5" t="e">
        <f t="shared" ca="1" si="180"/>
        <v>#REF!</v>
      </c>
      <c r="F585" s="40" t="e">
        <f t="array" aca="1" ref="F585" ca="1">INDEX(hours,MATCH(1,($A585=dates)*(last_project=projects),0),0)</f>
        <v>#N/A</v>
      </c>
      <c r="G585" s="21" t="e">
        <f t="shared" ca="1" si="181"/>
        <v>#N/A</v>
      </c>
      <c r="H585" s="41" t="e">
        <f t="shared" ca="1" si="191"/>
        <v>#N/A</v>
      </c>
      <c r="I585" s="41" t="e">
        <f t="shared" ca="1" si="192"/>
        <v>#N/A</v>
      </c>
      <c r="J585" s="41" t="e">
        <f t="shared" ca="1" si="193"/>
        <v>#N/A</v>
      </c>
      <c r="K585" t="e">
        <f t="shared" ca="1" si="182"/>
        <v>#N/A</v>
      </c>
      <c r="L585" t="e">
        <f t="shared" ca="1" si="183"/>
        <v>#N/A</v>
      </c>
      <c r="M585" s="42" t="e">
        <f t="shared" ca="1" si="184"/>
        <v>#REF!</v>
      </c>
      <c r="N585" s="5" t="e">
        <f t="shared" ca="1" si="194"/>
        <v>#N/A</v>
      </c>
      <c r="O585" s="5" t="e">
        <f t="shared" ca="1" si="195"/>
        <v>#N/A</v>
      </c>
      <c r="P585" s="41" t="e">
        <f ca="1">IF(OR(ISNA(A585),C585="Backstitch"),NA(),AVERAGEIF($C$4:$C585,"&gt;0")/100)</f>
        <v>#N/A</v>
      </c>
      <c r="Q585" s="41" t="e">
        <f t="shared" ca="1" si="185"/>
        <v>#N/A</v>
      </c>
      <c r="R585" s="43" t="e">
        <f t="shared" ca="1" si="186"/>
        <v>#N/A</v>
      </c>
      <c r="S585" s="44" t="e">
        <f t="shared" ca="1" si="187"/>
        <v>#N/A</v>
      </c>
      <c r="T585" s="5" t="e">
        <f t="shared" ca="1" si="188"/>
        <v>#N/A</v>
      </c>
      <c r="U585" s="5" t="e">
        <f t="shared" ca="1" si="189"/>
        <v>#N/A</v>
      </c>
    </row>
    <row r="586" spans="1:21">
      <c r="A586" s="6" t="e">
        <f t="shared" ca="1" si="179"/>
        <v>#N/A</v>
      </c>
      <c r="B586" s="39" t="e">
        <f t="shared" ca="1" si="178"/>
        <v>#N/A</v>
      </c>
      <c r="C586">
        <f t="array" aca="1" ref="C586" ca="1">IFERROR(INDEX(stitches, MATCH( 1, ($A586=dates)*(last_project=projects),0)),0)</f>
        <v>0</v>
      </c>
      <c r="D586" s="5" t="e">
        <f t="shared" ca="1" si="190"/>
        <v>#REF!</v>
      </c>
      <c r="E586" s="5" t="e">
        <f t="shared" ca="1" si="180"/>
        <v>#REF!</v>
      </c>
      <c r="F586" s="40" t="e">
        <f t="array" aca="1" ref="F586" ca="1">INDEX(hours,MATCH(1,($A586=dates)*(last_project=projects),0),0)</f>
        <v>#N/A</v>
      </c>
      <c r="G586" s="21" t="e">
        <f t="shared" ca="1" si="181"/>
        <v>#N/A</v>
      </c>
      <c r="H586" s="41" t="e">
        <f t="shared" ca="1" si="191"/>
        <v>#N/A</v>
      </c>
      <c r="I586" s="41" t="e">
        <f t="shared" ca="1" si="192"/>
        <v>#N/A</v>
      </c>
      <c r="J586" s="41" t="e">
        <f t="shared" ca="1" si="193"/>
        <v>#N/A</v>
      </c>
      <c r="K586" t="e">
        <f t="shared" ca="1" si="182"/>
        <v>#N/A</v>
      </c>
      <c r="L586" t="e">
        <f t="shared" ca="1" si="183"/>
        <v>#N/A</v>
      </c>
      <c r="M586" s="42" t="e">
        <f t="shared" ca="1" si="184"/>
        <v>#REF!</v>
      </c>
      <c r="N586" s="5" t="e">
        <f t="shared" ca="1" si="194"/>
        <v>#N/A</v>
      </c>
      <c r="O586" s="5" t="e">
        <f t="shared" ca="1" si="195"/>
        <v>#N/A</v>
      </c>
      <c r="P586" s="41" t="e">
        <f ca="1">IF(OR(ISNA(A586),C586="Backstitch"),NA(),AVERAGEIF($C$4:$C586,"&gt;0")/100)</f>
        <v>#N/A</v>
      </c>
      <c r="Q586" s="41" t="e">
        <f t="shared" ca="1" si="185"/>
        <v>#N/A</v>
      </c>
      <c r="R586" s="43" t="e">
        <f t="shared" ca="1" si="186"/>
        <v>#N/A</v>
      </c>
      <c r="S586" s="44" t="e">
        <f t="shared" ca="1" si="187"/>
        <v>#N/A</v>
      </c>
      <c r="T586" s="5" t="e">
        <f t="shared" ca="1" si="188"/>
        <v>#N/A</v>
      </c>
      <c r="U586" s="5" t="e">
        <f t="shared" ca="1" si="189"/>
        <v>#N/A</v>
      </c>
    </row>
    <row r="587" spans="1:21">
      <c r="A587" s="6" t="e">
        <f t="shared" ca="1" si="179"/>
        <v>#N/A</v>
      </c>
      <c r="B587" s="39" t="e">
        <f t="shared" ca="1" si="178"/>
        <v>#N/A</v>
      </c>
      <c r="C587">
        <f t="array" aca="1" ref="C587" ca="1">IFERROR(INDEX(stitches, MATCH( 1, ($A587=dates)*(last_project=projects),0)),0)</f>
        <v>0</v>
      </c>
      <c r="D587" s="5" t="e">
        <f t="shared" ca="1" si="190"/>
        <v>#REF!</v>
      </c>
      <c r="E587" s="5" t="e">
        <f t="shared" ca="1" si="180"/>
        <v>#REF!</v>
      </c>
      <c r="F587" s="40" t="e">
        <f t="array" aca="1" ref="F587" ca="1">INDEX(hours,MATCH(1,($A587=dates)*(last_project=projects),0),0)</f>
        <v>#N/A</v>
      </c>
      <c r="G587" s="21" t="e">
        <f t="shared" ca="1" si="181"/>
        <v>#N/A</v>
      </c>
      <c r="H587" s="41" t="e">
        <f t="shared" ca="1" si="191"/>
        <v>#N/A</v>
      </c>
      <c r="I587" s="41" t="e">
        <f t="shared" ca="1" si="192"/>
        <v>#N/A</v>
      </c>
      <c r="J587" s="41" t="e">
        <f t="shared" ca="1" si="193"/>
        <v>#N/A</v>
      </c>
      <c r="K587" t="e">
        <f t="shared" ca="1" si="182"/>
        <v>#N/A</v>
      </c>
      <c r="L587" t="e">
        <f t="shared" ca="1" si="183"/>
        <v>#N/A</v>
      </c>
      <c r="M587" s="42" t="e">
        <f t="shared" ca="1" si="184"/>
        <v>#REF!</v>
      </c>
      <c r="N587" s="5" t="e">
        <f t="shared" ca="1" si="194"/>
        <v>#N/A</v>
      </c>
      <c r="O587" s="5" t="e">
        <f t="shared" ca="1" si="195"/>
        <v>#N/A</v>
      </c>
      <c r="P587" s="41" t="e">
        <f ca="1">IF(OR(ISNA(A587),C587="Backstitch"),NA(),AVERAGEIF($C$4:$C587,"&gt;0")/100)</f>
        <v>#N/A</v>
      </c>
      <c r="Q587" s="41" t="e">
        <f t="shared" ca="1" si="185"/>
        <v>#N/A</v>
      </c>
      <c r="R587" s="43" t="e">
        <f t="shared" ca="1" si="186"/>
        <v>#N/A</v>
      </c>
      <c r="S587" s="44" t="e">
        <f t="shared" ca="1" si="187"/>
        <v>#N/A</v>
      </c>
      <c r="T587" s="5" t="e">
        <f t="shared" ca="1" si="188"/>
        <v>#N/A</v>
      </c>
      <c r="U587" s="5" t="e">
        <f t="shared" ca="1" si="189"/>
        <v>#N/A</v>
      </c>
    </row>
    <row r="588" spans="1:21">
      <c r="A588" s="6" t="e">
        <f t="shared" ca="1" si="179"/>
        <v>#N/A</v>
      </c>
      <c r="B588" s="39" t="e">
        <f t="shared" ca="1" si="178"/>
        <v>#N/A</v>
      </c>
      <c r="C588">
        <f t="array" aca="1" ref="C588" ca="1">IFERROR(INDEX(stitches, MATCH( 1, ($A588=dates)*(last_project=projects),0)),0)</f>
        <v>0</v>
      </c>
      <c r="D588" s="5" t="e">
        <f t="shared" ca="1" si="190"/>
        <v>#REF!</v>
      </c>
      <c r="E588" s="5" t="e">
        <f t="shared" ca="1" si="180"/>
        <v>#REF!</v>
      </c>
      <c r="F588" s="40" t="e">
        <f t="array" aca="1" ref="F588" ca="1">INDEX(hours,MATCH(1,($A588=dates)*(last_project=projects),0),0)</f>
        <v>#N/A</v>
      </c>
      <c r="G588" s="21" t="e">
        <f t="shared" ca="1" si="181"/>
        <v>#N/A</v>
      </c>
      <c r="H588" s="41" t="e">
        <f t="shared" ca="1" si="191"/>
        <v>#N/A</v>
      </c>
      <c r="I588" s="41" t="e">
        <f t="shared" ca="1" si="192"/>
        <v>#N/A</v>
      </c>
      <c r="J588" s="41" t="e">
        <f t="shared" ca="1" si="193"/>
        <v>#N/A</v>
      </c>
      <c r="K588" t="e">
        <f t="shared" ca="1" si="182"/>
        <v>#N/A</v>
      </c>
      <c r="L588" t="e">
        <f t="shared" ca="1" si="183"/>
        <v>#N/A</v>
      </c>
      <c r="M588" s="42" t="e">
        <f t="shared" ca="1" si="184"/>
        <v>#REF!</v>
      </c>
      <c r="N588" s="5" t="e">
        <f t="shared" ca="1" si="194"/>
        <v>#N/A</v>
      </c>
      <c r="O588" s="5" t="e">
        <f t="shared" ca="1" si="195"/>
        <v>#N/A</v>
      </c>
      <c r="P588" s="41" t="e">
        <f ca="1">IF(OR(ISNA(A588),C588="Backstitch"),NA(),AVERAGEIF($C$4:$C588,"&gt;0")/100)</f>
        <v>#N/A</v>
      </c>
      <c r="Q588" s="41" t="e">
        <f t="shared" ca="1" si="185"/>
        <v>#N/A</v>
      </c>
      <c r="R588" s="43" t="e">
        <f t="shared" ca="1" si="186"/>
        <v>#N/A</v>
      </c>
      <c r="S588" s="44" t="e">
        <f t="shared" ca="1" si="187"/>
        <v>#N/A</v>
      </c>
      <c r="T588" s="5" t="e">
        <f t="shared" ca="1" si="188"/>
        <v>#N/A</v>
      </c>
      <c r="U588" s="5" t="e">
        <f t="shared" ca="1" si="189"/>
        <v>#N/A</v>
      </c>
    </row>
    <row r="589" spans="1:21">
      <c r="A589" s="6" t="e">
        <f t="shared" ca="1" si="179"/>
        <v>#N/A</v>
      </c>
      <c r="B589" s="39" t="e">
        <f t="shared" ca="1" si="178"/>
        <v>#N/A</v>
      </c>
      <c r="C589">
        <f t="array" aca="1" ref="C589" ca="1">IFERROR(INDEX(stitches, MATCH( 1, ($A589=dates)*(last_project=projects),0)),0)</f>
        <v>0</v>
      </c>
      <c r="D589" s="5" t="e">
        <f t="shared" ca="1" si="190"/>
        <v>#REF!</v>
      </c>
      <c r="E589" s="5" t="e">
        <f t="shared" ca="1" si="180"/>
        <v>#REF!</v>
      </c>
      <c r="F589" s="40" t="e">
        <f t="array" aca="1" ref="F589" ca="1">INDEX(hours,MATCH(1,($A589=dates)*(last_project=projects),0),0)</f>
        <v>#N/A</v>
      </c>
      <c r="G589" s="21" t="e">
        <f t="shared" ca="1" si="181"/>
        <v>#N/A</v>
      </c>
      <c r="H589" s="41" t="e">
        <f t="shared" ca="1" si="191"/>
        <v>#N/A</v>
      </c>
      <c r="I589" s="41" t="e">
        <f t="shared" ca="1" si="192"/>
        <v>#N/A</v>
      </c>
      <c r="J589" s="41" t="e">
        <f t="shared" ca="1" si="193"/>
        <v>#N/A</v>
      </c>
      <c r="K589" t="e">
        <f t="shared" ca="1" si="182"/>
        <v>#N/A</v>
      </c>
      <c r="L589" t="e">
        <f t="shared" ca="1" si="183"/>
        <v>#N/A</v>
      </c>
      <c r="M589" s="42" t="e">
        <f t="shared" ca="1" si="184"/>
        <v>#REF!</v>
      </c>
      <c r="N589" s="5" t="e">
        <f t="shared" ca="1" si="194"/>
        <v>#N/A</v>
      </c>
      <c r="O589" s="5" t="e">
        <f t="shared" ca="1" si="195"/>
        <v>#N/A</v>
      </c>
      <c r="P589" s="41" t="e">
        <f ca="1">IF(OR(ISNA(A589),C589="Backstitch"),NA(),AVERAGEIF($C$4:$C589,"&gt;0")/100)</f>
        <v>#N/A</v>
      </c>
      <c r="Q589" s="41" t="e">
        <f t="shared" ca="1" si="185"/>
        <v>#N/A</v>
      </c>
      <c r="R589" s="43" t="e">
        <f t="shared" ca="1" si="186"/>
        <v>#N/A</v>
      </c>
      <c r="S589" s="44" t="e">
        <f t="shared" ca="1" si="187"/>
        <v>#N/A</v>
      </c>
      <c r="T589" s="5" t="e">
        <f t="shared" ca="1" si="188"/>
        <v>#N/A</v>
      </c>
      <c r="U589" s="5" t="e">
        <f t="shared" ca="1" si="189"/>
        <v>#N/A</v>
      </c>
    </row>
    <row r="590" spans="1:21">
      <c r="A590" s="6" t="e">
        <f t="shared" ca="1" si="179"/>
        <v>#N/A</v>
      </c>
      <c r="B590" s="39" t="e">
        <f t="shared" ca="1" si="178"/>
        <v>#N/A</v>
      </c>
      <c r="C590">
        <f t="array" aca="1" ref="C590" ca="1">IFERROR(INDEX(stitches, MATCH( 1, ($A590=dates)*(last_project=projects),0)),0)</f>
        <v>0</v>
      </c>
      <c r="D590" s="5" t="e">
        <f t="shared" ca="1" si="190"/>
        <v>#REF!</v>
      </c>
      <c r="E590" s="5" t="e">
        <f t="shared" ca="1" si="180"/>
        <v>#REF!</v>
      </c>
      <c r="F590" s="40" t="e">
        <f t="array" aca="1" ref="F590" ca="1">INDEX(hours,MATCH(1,($A590=dates)*(last_project=projects),0),0)</f>
        <v>#N/A</v>
      </c>
      <c r="G590" s="21" t="e">
        <f t="shared" ca="1" si="181"/>
        <v>#N/A</v>
      </c>
      <c r="H590" s="41" t="e">
        <f t="shared" ca="1" si="191"/>
        <v>#N/A</v>
      </c>
      <c r="I590" s="41" t="e">
        <f t="shared" ca="1" si="192"/>
        <v>#N/A</v>
      </c>
      <c r="J590" s="41" t="e">
        <f t="shared" ca="1" si="193"/>
        <v>#N/A</v>
      </c>
      <c r="K590" t="e">
        <f t="shared" ca="1" si="182"/>
        <v>#N/A</v>
      </c>
      <c r="L590" t="e">
        <f t="shared" ca="1" si="183"/>
        <v>#N/A</v>
      </c>
      <c r="M590" s="42" t="e">
        <f t="shared" ca="1" si="184"/>
        <v>#REF!</v>
      </c>
      <c r="N590" s="5" t="e">
        <f t="shared" ca="1" si="194"/>
        <v>#N/A</v>
      </c>
      <c r="O590" s="5" t="e">
        <f t="shared" ca="1" si="195"/>
        <v>#N/A</v>
      </c>
      <c r="P590" s="41" t="e">
        <f ca="1">IF(OR(ISNA(A590),C590="Backstitch"),NA(),AVERAGEIF($C$4:$C590,"&gt;0")/100)</f>
        <v>#N/A</v>
      </c>
      <c r="Q590" s="41" t="e">
        <f t="shared" ca="1" si="185"/>
        <v>#N/A</v>
      </c>
      <c r="R590" s="43" t="e">
        <f t="shared" ca="1" si="186"/>
        <v>#N/A</v>
      </c>
      <c r="S590" s="44" t="e">
        <f t="shared" ca="1" si="187"/>
        <v>#N/A</v>
      </c>
      <c r="T590" s="5" t="e">
        <f t="shared" ca="1" si="188"/>
        <v>#N/A</v>
      </c>
      <c r="U590" s="5" t="e">
        <f t="shared" ca="1" si="189"/>
        <v>#N/A</v>
      </c>
    </row>
    <row r="591" spans="1:21">
      <c r="A591" s="6" t="e">
        <f t="shared" ca="1" si="179"/>
        <v>#N/A</v>
      </c>
      <c r="B591" s="39" t="e">
        <f t="shared" ca="1" si="178"/>
        <v>#N/A</v>
      </c>
      <c r="C591">
        <f t="array" aca="1" ref="C591" ca="1">IFERROR(INDEX(stitches, MATCH( 1, ($A591=dates)*(last_project=projects),0)),0)</f>
        <v>0</v>
      </c>
      <c r="D591" s="5" t="e">
        <f t="shared" ca="1" si="190"/>
        <v>#REF!</v>
      </c>
      <c r="E591" s="5" t="e">
        <f t="shared" ca="1" si="180"/>
        <v>#REF!</v>
      </c>
      <c r="F591" s="40" t="e">
        <f t="array" aca="1" ref="F591" ca="1">INDEX(hours,MATCH(1,($A591=dates)*(last_project=projects),0),0)</f>
        <v>#N/A</v>
      </c>
      <c r="G591" s="21" t="e">
        <f t="shared" ca="1" si="181"/>
        <v>#N/A</v>
      </c>
      <c r="H591" s="41" t="e">
        <f t="shared" ca="1" si="191"/>
        <v>#N/A</v>
      </c>
      <c r="I591" s="41" t="e">
        <f t="shared" ca="1" si="192"/>
        <v>#N/A</v>
      </c>
      <c r="J591" s="41" t="e">
        <f t="shared" ca="1" si="193"/>
        <v>#N/A</v>
      </c>
      <c r="K591" t="e">
        <f t="shared" ca="1" si="182"/>
        <v>#N/A</v>
      </c>
      <c r="L591" t="e">
        <f t="shared" ca="1" si="183"/>
        <v>#N/A</v>
      </c>
      <c r="M591" s="42" t="e">
        <f t="shared" ca="1" si="184"/>
        <v>#REF!</v>
      </c>
      <c r="N591" s="5" t="e">
        <f t="shared" ca="1" si="194"/>
        <v>#N/A</v>
      </c>
      <c r="O591" s="5" t="e">
        <f t="shared" ca="1" si="195"/>
        <v>#N/A</v>
      </c>
      <c r="P591" s="41" t="e">
        <f ca="1">IF(OR(ISNA(A591),C591="Backstitch"),NA(),AVERAGEIF($C$4:$C591,"&gt;0")/100)</f>
        <v>#N/A</v>
      </c>
      <c r="Q591" s="41" t="e">
        <f t="shared" ca="1" si="185"/>
        <v>#N/A</v>
      </c>
      <c r="R591" s="43" t="e">
        <f t="shared" ca="1" si="186"/>
        <v>#N/A</v>
      </c>
      <c r="S591" s="44" t="e">
        <f t="shared" ca="1" si="187"/>
        <v>#N/A</v>
      </c>
      <c r="T591" s="5" t="e">
        <f t="shared" ca="1" si="188"/>
        <v>#N/A</v>
      </c>
      <c r="U591" s="5" t="e">
        <f t="shared" ca="1" si="189"/>
        <v>#N/A</v>
      </c>
    </row>
    <row r="592" spans="1:21">
      <c r="A592" s="6" t="e">
        <f t="shared" ca="1" si="179"/>
        <v>#N/A</v>
      </c>
      <c r="B592" s="39" t="e">
        <f t="shared" ca="1" si="178"/>
        <v>#N/A</v>
      </c>
      <c r="C592">
        <f t="array" aca="1" ref="C592" ca="1">IFERROR(INDEX(stitches, MATCH( 1, ($A592=dates)*(last_project=projects),0)),0)</f>
        <v>0</v>
      </c>
      <c r="D592" s="5" t="e">
        <f t="shared" ca="1" si="190"/>
        <v>#REF!</v>
      </c>
      <c r="E592" s="5" t="e">
        <f t="shared" ca="1" si="180"/>
        <v>#REF!</v>
      </c>
      <c r="F592" s="40" t="e">
        <f t="array" aca="1" ref="F592" ca="1">INDEX(hours,MATCH(1,($A592=dates)*(last_project=projects),0),0)</f>
        <v>#N/A</v>
      </c>
      <c r="G592" s="21" t="e">
        <f t="shared" ca="1" si="181"/>
        <v>#N/A</v>
      </c>
      <c r="H592" s="41" t="e">
        <f t="shared" ca="1" si="191"/>
        <v>#N/A</v>
      </c>
      <c r="I592" s="41" t="e">
        <f t="shared" ca="1" si="192"/>
        <v>#N/A</v>
      </c>
      <c r="J592" s="41" t="e">
        <f t="shared" ca="1" si="193"/>
        <v>#N/A</v>
      </c>
      <c r="K592" t="e">
        <f t="shared" ca="1" si="182"/>
        <v>#N/A</v>
      </c>
      <c r="L592" t="e">
        <f t="shared" ca="1" si="183"/>
        <v>#N/A</v>
      </c>
      <c r="M592" s="42" t="e">
        <f t="shared" ca="1" si="184"/>
        <v>#REF!</v>
      </c>
      <c r="N592" s="5" t="e">
        <f t="shared" ca="1" si="194"/>
        <v>#N/A</v>
      </c>
      <c r="O592" s="5" t="e">
        <f t="shared" ca="1" si="195"/>
        <v>#N/A</v>
      </c>
      <c r="P592" s="41" t="e">
        <f ca="1">IF(OR(ISNA(A592),C592="Backstitch"),NA(),AVERAGEIF($C$4:$C592,"&gt;0")/100)</f>
        <v>#N/A</v>
      </c>
      <c r="Q592" s="41" t="e">
        <f t="shared" ca="1" si="185"/>
        <v>#N/A</v>
      </c>
      <c r="R592" s="43" t="e">
        <f t="shared" ca="1" si="186"/>
        <v>#N/A</v>
      </c>
      <c r="S592" s="44" t="e">
        <f t="shared" ca="1" si="187"/>
        <v>#N/A</v>
      </c>
      <c r="T592" s="5" t="e">
        <f t="shared" ca="1" si="188"/>
        <v>#N/A</v>
      </c>
      <c r="U592" s="5" t="e">
        <f t="shared" ca="1" si="189"/>
        <v>#N/A</v>
      </c>
    </row>
    <row r="593" spans="1:21">
      <c r="A593" s="6" t="e">
        <f t="shared" ca="1" si="179"/>
        <v>#N/A</v>
      </c>
      <c r="B593" s="39" t="e">
        <f t="shared" ca="1" si="178"/>
        <v>#N/A</v>
      </c>
      <c r="C593">
        <f t="array" aca="1" ref="C593" ca="1">IFERROR(INDEX(stitches, MATCH( 1, ($A593=dates)*(last_project=projects),0)),0)</f>
        <v>0</v>
      </c>
      <c r="D593" s="5" t="e">
        <f t="shared" ca="1" si="190"/>
        <v>#REF!</v>
      </c>
      <c r="E593" s="5" t="e">
        <f t="shared" ca="1" si="180"/>
        <v>#REF!</v>
      </c>
      <c r="F593" s="40" t="e">
        <f t="array" aca="1" ref="F593" ca="1">INDEX(hours,MATCH(1,($A593=dates)*(last_project=projects),0),0)</f>
        <v>#N/A</v>
      </c>
      <c r="G593" s="21" t="e">
        <f t="shared" ca="1" si="181"/>
        <v>#N/A</v>
      </c>
      <c r="H593" s="41" t="e">
        <f t="shared" ca="1" si="191"/>
        <v>#N/A</v>
      </c>
      <c r="I593" s="41" t="e">
        <f t="shared" ca="1" si="192"/>
        <v>#N/A</v>
      </c>
      <c r="J593" s="41" t="e">
        <f t="shared" ca="1" si="193"/>
        <v>#N/A</v>
      </c>
      <c r="K593" t="e">
        <f t="shared" ca="1" si="182"/>
        <v>#N/A</v>
      </c>
      <c r="L593" t="e">
        <f t="shared" ca="1" si="183"/>
        <v>#N/A</v>
      </c>
      <c r="M593" s="42" t="e">
        <f t="shared" ca="1" si="184"/>
        <v>#REF!</v>
      </c>
      <c r="N593" s="5" t="e">
        <f t="shared" ca="1" si="194"/>
        <v>#N/A</v>
      </c>
      <c r="O593" s="5" t="e">
        <f t="shared" ca="1" si="195"/>
        <v>#N/A</v>
      </c>
      <c r="P593" s="41" t="e">
        <f ca="1">IF(OR(ISNA(A593),C593="Backstitch"),NA(),AVERAGEIF($C$4:$C593,"&gt;0")/100)</f>
        <v>#N/A</v>
      </c>
      <c r="Q593" s="41" t="e">
        <f t="shared" ca="1" si="185"/>
        <v>#N/A</v>
      </c>
      <c r="R593" s="43" t="e">
        <f t="shared" ca="1" si="186"/>
        <v>#N/A</v>
      </c>
      <c r="S593" s="44" t="e">
        <f t="shared" ca="1" si="187"/>
        <v>#N/A</v>
      </c>
      <c r="T593" s="5" t="e">
        <f t="shared" ca="1" si="188"/>
        <v>#N/A</v>
      </c>
      <c r="U593" s="5" t="e">
        <f t="shared" ca="1" si="189"/>
        <v>#N/A</v>
      </c>
    </row>
    <row r="594" spans="1:21">
      <c r="A594" s="6" t="e">
        <f t="shared" ca="1" si="179"/>
        <v>#N/A</v>
      </c>
      <c r="B594" s="39" t="e">
        <f t="shared" ca="1" si="178"/>
        <v>#N/A</v>
      </c>
      <c r="C594">
        <f t="array" aca="1" ref="C594" ca="1">IFERROR(INDEX(stitches, MATCH( 1, ($A594=dates)*(last_project=projects),0)),0)</f>
        <v>0</v>
      </c>
      <c r="D594" s="5" t="e">
        <f t="shared" ca="1" si="190"/>
        <v>#REF!</v>
      </c>
      <c r="E594" s="5" t="e">
        <f t="shared" ca="1" si="180"/>
        <v>#REF!</v>
      </c>
      <c r="F594" s="40" t="e">
        <f t="array" aca="1" ref="F594" ca="1">INDEX(hours,MATCH(1,($A594=dates)*(last_project=projects),0),0)</f>
        <v>#N/A</v>
      </c>
      <c r="G594" s="21" t="e">
        <f t="shared" ca="1" si="181"/>
        <v>#N/A</v>
      </c>
      <c r="H594" s="41" t="e">
        <f t="shared" ca="1" si="191"/>
        <v>#N/A</v>
      </c>
      <c r="I594" s="41" t="e">
        <f t="shared" ca="1" si="192"/>
        <v>#N/A</v>
      </c>
      <c r="J594" s="41" t="e">
        <f t="shared" ca="1" si="193"/>
        <v>#N/A</v>
      </c>
      <c r="K594" t="e">
        <f t="shared" ca="1" si="182"/>
        <v>#N/A</v>
      </c>
      <c r="L594" t="e">
        <f t="shared" ca="1" si="183"/>
        <v>#N/A</v>
      </c>
      <c r="M594" s="42" t="e">
        <f t="shared" ca="1" si="184"/>
        <v>#REF!</v>
      </c>
      <c r="N594" s="5" t="e">
        <f t="shared" ca="1" si="194"/>
        <v>#N/A</v>
      </c>
      <c r="O594" s="5" t="e">
        <f t="shared" ca="1" si="195"/>
        <v>#N/A</v>
      </c>
      <c r="P594" s="41" t="e">
        <f ca="1">IF(OR(ISNA(A594),C594="Backstitch"),NA(),AVERAGEIF($C$4:$C594,"&gt;0")/100)</f>
        <v>#N/A</v>
      </c>
      <c r="Q594" s="41" t="e">
        <f t="shared" ca="1" si="185"/>
        <v>#N/A</v>
      </c>
      <c r="R594" s="43" t="e">
        <f t="shared" ca="1" si="186"/>
        <v>#N/A</v>
      </c>
      <c r="S594" s="44" t="e">
        <f t="shared" ca="1" si="187"/>
        <v>#N/A</v>
      </c>
      <c r="T594" s="5" t="e">
        <f t="shared" ca="1" si="188"/>
        <v>#N/A</v>
      </c>
      <c r="U594" s="5" t="e">
        <f t="shared" ca="1" si="189"/>
        <v>#N/A</v>
      </c>
    </row>
    <row r="595" spans="1:21">
      <c r="A595" s="6" t="e">
        <f t="shared" ca="1" si="179"/>
        <v>#N/A</v>
      </c>
      <c r="B595" s="39" t="e">
        <f t="shared" ca="1" si="178"/>
        <v>#N/A</v>
      </c>
      <c r="C595">
        <f t="array" aca="1" ref="C595" ca="1">IFERROR(INDEX(stitches, MATCH( 1, ($A595=dates)*(last_project=projects),0)),0)</f>
        <v>0</v>
      </c>
      <c r="D595" s="5" t="e">
        <f t="shared" ca="1" si="190"/>
        <v>#REF!</v>
      </c>
      <c r="E595" s="5" t="e">
        <f t="shared" ca="1" si="180"/>
        <v>#REF!</v>
      </c>
      <c r="F595" s="40" t="e">
        <f t="array" aca="1" ref="F595" ca="1">INDEX(hours,MATCH(1,($A595=dates)*(last_project=projects),0),0)</f>
        <v>#N/A</v>
      </c>
      <c r="G595" s="21" t="e">
        <f t="shared" ca="1" si="181"/>
        <v>#N/A</v>
      </c>
      <c r="H595" s="41" t="e">
        <f t="shared" ca="1" si="191"/>
        <v>#N/A</v>
      </c>
      <c r="I595" s="41" t="e">
        <f t="shared" ca="1" si="192"/>
        <v>#N/A</v>
      </c>
      <c r="J595" s="41" t="e">
        <f t="shared" ca="1" si="193"/>
        <v>#N/A</v>
      </c>
      <c r="K595" t="e">
        <f t="shared" ca="1" si="182"/>
        <v>#N/A</v>
      </c>
      <c r="L595" t="e">
        <f t="shared" ca="1" si="183"/>
        <v>#N/A</v>
      </c>
      <c r="M595" s="42" t="e">
        <f t="shared" ca="1" si="184"/>
        <v>#REF!</v>
      </c>
      <c r="N595" s="5" t="e">
        <f t="shared" ca="1" si="194"/>
        <v>#N/A</v>
      </c>
      <c r="O595" s="5" t="e">
        <f t="shared" ca="1" si="195"/>
        <v>#N/A</v>
      </c>
      <c r="P595" s="41" t="e">
        <f ca="1">IF(OR(ISNA(A595),C595="Backstitch"),NA(),AVERAGEIF($C$4:$C595,"&gt;0")/100)</f>
        <v>#N/A</v>
      </c>
      <c r="Q595" s="41" t="e">
        <f t="shared" ca="1" si="185"/>
        <v>#N/A</v>
      </c>
      <c r="R595" s="43" t="e">
        <f t="shared" ca="1" si="186"/>
        <v>#N/A</v>
      </c>
      <c r="S595" s="44" t="e">
        <f t="shared" ca="1" si="187"/>
        <v>#N/A</v>
      </c>
      <c r="T595" s="5" t="e">
        <f t="shared" ca="1" si="188"/>
        <v>#N/A</v>
      </c>
      <c r="U595" s="5" t="e">
        <f t="shared" ca="1" si="189"/>
        <v>#N/A</v>
      </c>
    </row>
    <row r="596" spans="1:21">
      <c r="A596" s="6" t="e">
        <f t="shared" ca="1" si="179"/>
        <v>#N/A</v>
      </c>
      <c r="B596" s="39" t="e">
        <f t="shared" ca="1" si="178"/>
        <v>#N/A</v>
      </c>
      <c r="C596">
        <f t="array" aca="1" ref="C596" ca="1">IFERROR(INDEX(stitches, MATCH( 1, ($A596=dates)*(last_project=projects),0)),0)</f>
        <v>0</v>
      </c>
      <c r="D596" s="5" t="e">
        <f t="shared" ca="1" si="190"/>
        <v>#REF!</v>
      </c>
      <c r="E596" s="5" t="e">
        <f t="shared" ca="1" si="180"/>
        <v>#REF!</v>
      </c>
      <c r="F596" s="40" t="e">
        <f t="array" aca="1" ref="F596" ca="1">INDEX(hours,MATCH(1,($A596=dates)*(last_project=projects),0),0)</f>
        <v>#N/A</v>
      </c>
      <c r="G596" s="21" t="e">
        <f t="shared" ca="1" si="181"/>
        <v>#N/A</v>
      </c>
      <c r="H596" s="41" t="e">
        <f t="shared" ca="1" si="191"/>
        <v>#N/A</v>
      </c>
      <c r="I596" s="41" t="e">
        <f t="shared" ca="1" si="192"/>
        <v>#N/A</v>
      </c>
      <c r="J596" s="41" t="e">
        <f t="shared" ca="1" si="193"/>
        <v>#N/A</v>
      </c>
      <c r="K596" t="e">
        <f t="shared" ca="1" si="182"/>
        <v>#N/A</v>
      </c>
      <c r="L596" t="e">
        <f t="shared" ca="1" si="183"/>
        <v>#N/A</v>
      </c>
      <c r="M596" s="42" t="e">
        <f t="shared" ca="1" si="184"/>
        <v>#REF!</v>
      </c>
      <c r="N596" s="5" t="e">
        <f t="shared" ca="1" si="194"/>
        <v>#N/A</v>
      </c>
      <c r="O596" s="5" t="e">
        <f t="shared" ca="1" si="195"/>
        <v>#N/A</v>
      </c>
      <c r="P596" s="41" t="e">
        <f ca="1">IF(OR(ISNA(A596),C596="Backstitch"),NA(),AVERAGEIF($C$4:$C596,"&gt;0")/100)</f>
        <v>#N/A</v>
      </c>
      <c r="Q596" s="41" t="e">
        <f t="shared" ca="1" si="185"/>
        <v>#N/A</v>
      </c>
      <c r="R596" s="43" t="e">
        <f t="shared" ca="1" si="186"/>
        <v>#N/A</v>
      </c>
      <c r="S596" s="44" t="e">
        <f t="shared" ca="1" si="187"/>
        <v>#N/A</v>
      </c>
      <c r="T596" s="5" t="e">
        <f t="shared" ca="1" si="188"/>
        <v>#N/A</v>
      </c>
      <c r="U596" s="5" t="e">
        <f t="shared" ca="1" si="189"/>
        <v>#N/A</v>
      </c>
    </row>
    <row r="597" spans="1:21">
      <c r="A597" s="6" t="e">
        <f t="shared" ca="1" si="179"/>
        <v>#N/A</v>
      </c>
      <c r="B597" s="39" t="e">
        <f t="shared" ca="1" si="178"/>
        <v>#N/A</v>
      </c>
      <c r="C597">
        <f t="array" aca="1" ref="C597" ca="1">IFERROR(INDEX(stitches, MATCH( 1, ($A597=dates)*(last_project=projects),0)),0)</f>
        <v>0</v>
      </c>
      <c r="D597" s="5" t="e">
        <f t="shared" ca="1" si="190"/>
        <v>#REF!</v>
      </c>
      <c r="E597" s="5" t="e">
        <f t="shared" ca="1" si="180"/>
        <v>#REF!</v>
      </c>
      <c r="F597" s="40" t="e">
        <f t="array" aca="1" ref="F597" ca="1">INDEX(hours,MATCH(1,($A597=dates)*(last_project=projects),0),0)</f>
        <v>#N/A</v>
      </c>
      <c r="G597" s="21" t="e">
        <f t="shared" ca="1" si="181"/>
        <v>#N/A</v>
      </c>
      <c r="H597" s="41" t="e">
        <f t="shared" ca="1" si="191"/>
        <v>#N/A</v>
      </c>
      <c r="I597" s="41" t="e">
        <f t="shared" ca="1" si="192"/>
        <v>#N/A</v>
      </c>
      <c r="J597" s="41" t="e">
        <f t="shared" ca="1" si="193"/>
        <v>#N/A</v>
      </c>
      <c r="K597" t="e">
        <f t="shared" ca="1" si="182"/>
        <v>#N/A</v>
      </c>
      <c r="L597" t="e">
        <f t="shared" ca="1" si="183"/>
        <v>#N/A</v>
      </c>
      <c r="M597" s="42" t="e">
        <f t="shared" ca="1" si="184"/>
        <v>#REF!</v>
      </c>
      <c r="N597" s="5" t="e">
        <f t="shared" ca="1" si="194"/>
        <v>#N/A</v>
      </c>
      <c r="O597" s="5" t="e">
        <f t="shared" ca="1" si="195"/>
        <v>#N/A</v>
      </c>
      <c r="P597" s="41" t="e">
        <f ca="1">IF(OR(ISNA(A597),C597="Backstitch"),NA(),AVERAGEIF($C$4:$C597,"&gt;0")/100)</f>
        <v>#N/A</v>
      </c>
      <c r="Q597" s="41" t="e">
        <f t="shared" ca="1" si="185"/>
        <v>#N/A</v>
      </c>
      <c r="R597" s="43" t="e">
        <f t="shared" ca="1" si="186"/>
        <v>#N/A</v>
      </c>
      <c r="S597" s="44" t="e">
        <f t="shared" ca="1" si="187"/>
        <v>#N/A</v>
      </c>
      <c r="T597" s="5" t="e">
        <f t="shared" ca="1" si="188"/>
        <v>#N/A</v>
      </c>
      <c r="U597" s="5" t="e">
        <f t="shared" ca="1" si="189"/>
        <v>#N/A</v>
      </c>
    </row>
    <row r="598" spans="1:21">
      <c r="A598" s="6" t="e">
        <f t="shared" ca="1" si="179"/>
        <v>#N/A</v>
      </c>
      <c r="B598" s="39" t="e">
        <f t="shared" ca="1" si="178"/>
        <v>#N/A</v>
      </c>
      <c r="C598">
        <f t="array" aca="1" ref="C598" ca="1">IFERROR(INDEX(stitches, MATCH( 1, ($A598=dates)*(last_project=projects),0)),0)</f>
        <v>0</v>
      </c>
      <c r="D598" s="5" t="e">
        <f t="shared" ca="1" si="190"/>
        <v>#REF!</v>
      </c>
      <c r="E598" s="5" t="e">
        <f t="shared" ca="1" si="180"/>
        <v>#REF!</v>
      </c>
      <c r="F598" s="40" t="e">
        <f t="array" aca="1" ref="F598" ca="1">INDEX(hours,MATCH(1,($A598=dates)*(last_project=projects),0),0)</f>
        <v>#N/A</v>
      </c>
      <c r="G598" s="21" t="e">
        <f t="shared" ca="1" si="181"/>
        <v>#N/A</v>
      </c>
      <c r="H598" s="41" t="e">
        <f t="shared" ca="1" si="191"/>
        <v>#N/A</v>
      </c>
      <c r="I598" s="41" t="e">
        <f t="shared" ca="1" si="192"/>
        <v>#N/A</v>
      </c>
      <c r="J598" s="41" t="e">
        <f t="shared" ca="1" si="193"/>
        <v>#N/A</v>
      </c>
      <c r="K598" t="e">
        <f t="shared" ca="1" si="182"/>
        <v>#N/A</v>
      </c>
      <c r="L598" t="e">
        <f t="shared" ca="1" si="183"/>
        <v>#N/A</v>
      </c>
      <c r="M598" s="42" t="e">
        <f t="shared" ca="1" si="184"/>
        <v>#REF!</v>
      </c>
      <c r="N598" s="5" t="e">
        <f t="shared" ca="1" si="194"/>
        <v>#N/A</v>
      </c>
      <c r="O598" s="5" t="e">
        <f t="shared" ca="1" si="195"/>
        <v>#N/A</v>
      </c>
      <c r="P598" s="41" t="e">
        <f ca="1">IF(OR(ISNA(A598),C598="Backstitch"),NA(),AVERAGEIF($C$4:$C598,"&gt;0")/100)</f>
        <v>#N/A</v>
      </c>
      <c r="Q598" s="41" t="e">
        <f t="shared" ca="1" si="185"/>
        <v>#N/A</v>
      </c>
      <c r="R598" s="43" t="e">
        <f t="shared" ca="1" si="186"/>
        <v>#N/A</v>
      </c>
      <c r="S598" s="44" t="e">
        <f t="shared" ca="1" si="187"/>
        <v>#N/A</v>
      </c>
      <c r="T598" s="5" t="e">
        <f t="shared" ca="1" si="188"/>
        <v>#N/A</v>
      </c>
      <c r="U598" s="5" t="e">
        <f t="shared" ca="1" si="189"/>
        <v>#N/A</v>
      </c>
    </row>
    <row r="599" spans="1:21">
      <c r="A599" s="6" t="e">
        <f t="shared" ca="1" si="179"/>
        <v>#N/A</v>
      </c>
      <c r="B599" s="39" t="e">
        <f t="shared" ca="1" si="178"/>
        <v>#N/A</v>
      </c>
      <c r="C599">
        <f t="array" aca="1" ref="C599" ca="1">IFERROR(INDEX(stitches, MATCH( 1, ($A599=dates)*(last_project=projects),0)),0)</f>
        <v>0</v>
      </c>
      <c r="D599" s="5" t="e">
        <f t="shared" ca="1" si="190"/>
        <v>#REF!</v>
      </c>
      <c r="E599" s="5" t="e">
        <f t="shared" ca="1" si="180"/>
        <v>#REF!</v>
      </c>
      <c r="F599" s="40" t="e">
        <f t="array" aca="1" ref="F599" ca="1">INDEX(hours,MATCH(1,($A599=dates)*(last_project=projects),0),0)</f>
        <v>#N/A</v>
      </c>
      <c r="G599" s="21" t="e">
        <f t="shared" ca="1" si="181"/>
        <v>#N/A</v>
      </c>
      <c r="H599" s="41" t="e">
        <f t="shared" ca="1" si="191"/>
        <v>#N/A</v>
      </c>
      <c r="I599" s="41" t="e">
        <f t="shared" ca="1" si="192"/>
        <v>#N/A</v>
      </c>
      <c r="J599" s="41" t="e">
        <f t="shared" ca="1" si="193"/>
        <v>#N/A</v>
      </c>
      <c r="K599" t="e">
        <f t="shared" ca="1" si="182"/>
        <v>#N/A</v>
      </c>
      <c r="L599" t="e">
        <f t="shared" ca="1" si="183"/>
        <v>#N/A</v>
      </c>
      <c r="M599" s="42" t="e">
        <f t="shared" ca="1" si="184"/>
        <v>#REF!</v>
      </c>
      <c r="N599" s="5" t="e">
        <f t="shared" ca="1" si="194"/>
        <v>#N/A</v>
      </c>
      <c r="O599" s="5" t="e">
        <f t="shared" ca="1" si="195"/>
        <v>#N/A</v>
      </c>
      <c r="P599" s="41" t="e">
        <f ca="1">IF(OR(ISNA(A599),C599="Backstitch"),NA(),AVERAGEIF($C$4:$C599,"&gt;0")/100)</f>
        <v>#N/A</v>
      </c>
      <c r="Q599" s="41" t="e">
        <f t="shared" ca="1" si="185"/>
        <v>#N/A</v>
      </c>
      <c r="R599" s="43" t="e">
        <f t="shared" ca="1" si="186"/>
        <v>#N/A</v>
      </c>
      <c r="S599" s="44" t="e">
        <f t="shared" ca="1" si="187"/>
        <v>#N/A</v>
      </c>
      <c r="T599" s="5" t="e">
        <f t="shared" ca="1" si="188"/>
        <v>#N/A</v>
      </c>
      <c r="U599" s="5" t="e">
        <f t="shared" ca="1" si="189"/>
        <v>#N/A</v>
      </c>
    </row>
    <row r="600" spans="1:21">
      <c r="A600" s="6" t="e">
        <f t="shared" ca="1" si="179"/>
        <v>#N/A</v>
      </c>
      <c r="B600" s="39" t="e">
        <f t="shared" ca="1" si="178"/>
        <v>#N/A</v>
      </c>
      <c r="C600">
        <f t="array" aca="1" ref="C600" ca="1">IFERROR(INDEX(stitches, MATCH( 1, ($A600=dates)*(last_project=projects),0)),0)</f>
        <v>0</v>
      </c>
      <c r="D600" s="5" t="e">
        <f t="shared" ca="1" si="190"/>
        <v>#REF!</v>
      </c>
      <c r="E600" s="5" t="e">
        <f t="shared" ca="1" si="180"/>
        <v>#REF!</v>
      </c>
      <c r="F600" s="40" t="e">
        <f t="array" aca="1" ref="F600" ca="1">INDEX(hours,MATCH(1,($A600=dates)*(last_project=projects),0),0)</f>
        <v>#N/A</v>
      </c>
      <c r="G600" s="21" t="e">
        <f t="shared" ca="1" si="181"/>
        <v>#N/A</v>
      </c>
      <c r="H600" s="41" t="e">
        <f t="shared" ca="1" si="191"/>
        <v>#N/A</v>
      </c>
      <c r="I600" s="41" t="e">
        <f t="shared" ca="1" si="192"/>
        <v>#N/A</v>
      </c>
      <c r="J600" s="41" t="e">
        <f t="shared" ca="1" si="193"/>
        <v>#N/A</v>
      </c>
      <c r="K600" t="e">
        <f t="shared" ca="1" si="182"/>
        <v>#N/A</v>
      </c>
      <c r="L600" t="e">
        <f t="shared" ca="1" si="183"/>
        <v>#N/A</v>
      </c>
      <c r="M600" s="42" t="e">
        <f t="shared" ca="1" si="184"/>
        <v>#REF!</v>
      </c>
      <c r="N600" s="5" t="e">
        <f t="shared" ca="1" si="194"/>
        <v>#N/A</v>
      </c>
      <c r="O600" s="5" t="e">
        <f t="shared" ca="1" si="195"/>
        <v>#N/A</v>
      </c>
      <c r="P600" s="41" t="e">
        <f ca="1">IF(OR(ISNA(A600),C600="Backstitch"),NA(),AVERAGEIF($C$4:$C600,"&gt;0")/100)</f>
        <v>#N/A</v>
      </c>
      <c r="Q600" s="41" t="e">
        <f t="shared" ca="1" si="185"/>
        <v>#N/A</v>
      </c>
      <c r="R600" s="43" t="e">
        <f t="shared" ca="1" si="186"/>
        <v>#N/A</v>
      </c>
      <c r="S600" s="44" t="e">
        <f t="shared" ca="1" si="187"/>
        <v>#N/A</v>
      </c>
      <c r="T600" s="5" t="e">
        <f t="shared" ca="1" si="188"/>
        <v>#N/A</v>
      </c>
      <c r="U600" s="5" t="e">
        <f t="shared" ca="1" si="189"/>
        <v>#N/A</v>
      </c>
    </row>
    <row r="601" spans="1:21">
      <c r="A601" s="6" t="e">
        <f t="shared" ca="1" si="179"/>
        <v>#N/A</v>
      </c>
      <c r="B601" s="39" t="e">
        <f t="shared" ca="1" si="178"/>
        <v>#N/A</v>
      </c>
      <c r="C601">
        <f t="array" aca="1" ref="C601" ca="1">IFERROR(INDEX(stitches, MATCH( 1, ($A601=dates)*(last_project=projects),0)),0)</f>
        <v>0</v>
      </c>
      <c r="D601" s="5" t="e">
        <f t="shared" ca="1" si="190"/>
        <v>#REF!</v>
      </c>
      <c r="E601" s="5" t="e">
        <f t="shared" ca="1" si="180"/>
        <v>#REF!</v>
      </c>
      <c r="F601" s="40" t="e">
        <f t="array" aca="1" ref="F601" ca="1">INDEX(hours,MATCH(1,($A601=dates)*(last_project=projects),0),0)</f>
        <v>#N/A</v>
      </c>
      <c r="G601" s="21" t="e">
        <f t="shared" ca="1" si="181"/>
        <v>#N/A</v>
      </c>
      <c r="H601" s="41" t="e">
        <f t="shared" ca="1" si="191"/>
        <v>#N/A</v>
      </c>
      <c r="I601" s="41" t="e">
        <f t="shared" ca="1" si="192"/>
        <v>#N/A</v>
      </c>
      <c r="J601" s="41" t="e">
        <f t="shared" ca="1" si="193"/>
        <v>#N/A</v>
      </c>
      <c r="K601" t="e">
        <f t="shared" ca="1" si="182"/>
        <v>#N/A</v>
      </c>
      <c r="L601" t="e">
        <f t="shared" ca="1" si="183"/>
        <v>#N/A</v>
      </c>
      <c r="M601" s="42" t="e">
        <f t="shared" ca="1" si="184"/>
        <v>#REF!</v>
      </c>
      <c r="N601" s="5" t="e">
        <f t="shared" ca="1" si="194"/>
        <v>#N/A</v>
      </c>
      <c r="O601" s="5" t="e">
        <f t="shared" ca="1" si="195"/>
        <v>#N/A</v>
      </c>
      <c r="P601" s="41" t="e">
        <f ca="1">IF(OR(ISNA(A601),C601="Backstitch"),NA(),AVERAGEIF($C$4:$C601,"&gt;0")/100)</f>
        <v>#N/A</v>
      </c>
      <c r="Q601" s="41" t="e">
        <f t="shared" ca="1" si="185"/>
        <v>#N/A</v>
      </c>
      <c r="R601" s="43" t="e">
        <f t="shared" ca="1" si="186"/>
        <v>#N/A</v>
      </c>
      <c r="S601" s="44" t="e">
        <f t="shared" ca="1" si="187"/>
        <v>#N/A</v>
      </c>
      <c r="T601" s="5" t="e">
        <f t="shared" ca="1" si="188"/>
        <v>#N/A</v>
      </c>
      <c r="U601" s="5" t="e">
        <f t="shared" ca="1" si="189"/>
        <v>#N/A</v>
      </c>
    </row>
    <row r="602" spans="1:21">
      <c r="A602" s="6" t="e">
        <f t="shared" ca="1" si="179"/>
        <v>#N/A</v>
      </c>
      <c r="B602" s="39" t="e">
        <f t="shared" ca="1" si="178"/>
        <v>#N/A</v>
      </c>
      <c r="C602">
        <f t="array" aca="1" ref="C602" ca="1">IFERROR(INDEX(stitches, MATCH( 1, ($A602=dates)*(last_project=projects),0)),0)</f>
        <v>0</v>
      </c>
      <c r="D602" s="5" t="e">
        <f t="shared" ca="1" si="190"/>
        <v>#REF!</v>
      </c>
      <c r="E602" s="5" t="e">
        <f t="shared" ca="1" si="180"/>
        <v>#REF!</v>
      </c>
      <c r="F602" s="40" t="e">
        <f t="array" aca="1" ref="F602" ca="1">INDEX(hours,MATCH(1,($A602=dates)*(last_project=projects),0),0)</f>
        <v>#N/A</v>
      </c>
      <c r="G602" s="21" t="e">
        <f t="shared" ca="1" si="181"/>
        <v>#N/A</v>
      </c>
      <c r="H602" s="41" t="e">
        <f t="shared" ca="1" si="191"/>
        <v>#N/A</v>
      </c>
      <c r="I602" s="41" t="e">
        <f t="shared" ca="1" si="192"/>
        <v>#N/A</v>
      </c>
      <c r="J602" s="41" t="e">
        <f t="shared" ca="1" si="193"/>
        <v>#N/A</v>
      </c>
      <c r="K602" t="e">
        <f t="shared" ca="1" si="182"/>
        <v>#N/A</v>
      </c>
      <c r="L602" t="e">
        <f t="shared" ca="1" si="183"/>
        <v>#N/A</v>
      </c>
      <c r="M602" s="42" t="e">
        <f t="shared" ca="1" si="184"/>
        <v>#REF!</v>
      </c>
      <c r="N602" s="5" t="e">
        <f t="shared" ca="1" si="194"/>
        <v>#N/A</v>
      </c>
      <c r="O602" s="5" t="e">
        <f t="shared" ca="1" si="195"/>
        <v>#N/A</v>
      </c>
      <c r="P602" s="41" t="e">
        <f ca="1">IF(OR(ISNA(A602),C602="Backstitch"),NA(),AVERAGEIF($C$4:$C602,"&gt;0")/100)</f>
        <v>#N/A</v>
      </c>
      <c r="Q602" s="41" t="e">
        <f t="shared" ca="1" si="185"/>
        <v>#N/A</v>
      </c>
      <c r="R602" s="43" t="e">
        <f t="shared" ca="1" si="186"/>
        <v>#N/A</v>
      </c>
      <c r="S602" s="44" t="e">
        <f t="shared" ca="1" si="187"/>
        <v>#N/A</v>
      </c>
      <c r="T602" s="5" t="e">
        <f t="shared" ca="1" si="188"/>
        <v>#N/A</v>
      </c>
      <c r="U602" s="5" t="e">
        <f t="shared" ca="1" si="189"/>
        <v>#N/A</v>
      </c>
    </row>
    <row r="603" spans="1:21">
      <c r="A603" s="6" t="e">
        <f t="shared" ca="1" si="179"/>
        <v>#N/A</v>
      </c>
      <c r="B603" s="39" t="e">
        <f t="shared" ca="1" si="178"/>
        <v>#N/A</v>
      </c>
      <c r="C603">
        <f t="array" aca="1" ref="C603" ca="1">IFERROR(INDEX(stitches, MATCH( 1, ($A603=dates)*(last_project=projects),0)),0)</f>
        <v>0</v>
      </c>
      <c r="D603" s="5" t="e">
        <f t="shared" ca="1" si="190"/>
        <v>#REF!</v>
      </c>
      <c r="E603" s="5" t="e">
        <f t="shared" ca="1" si="180"/>
        <v>#REF!</v>
      </c>
      <c r="F603" s="40" t="e">
        <f t="array" aca="1" ref="F603" ca="1">INDEX(hours,MATCH(1,($A603=dates)*(last_project=projects),0),0)</f>
        <v>#N/A</v>
      </c>
      <c r="G603" s="21" t="e">
        <f t="shared" ca="1" si="181"/>
        <v>#N/A</v>
      </c>
      <c r="H603" s="41" t="e">
        <f t="shared" ca="1" si="191"/>
        <v>#N/A</v>
      </c>
      <c r="I603" s="41" t="e">
        <f t="shared" ca="1" si="192"/>
        <v>#N/A</v>
      </c>
      <c r="J603" s="41" t="e">
        <f t="shared" ca="1" si="193"/>
        <v>#N/A</v>
      </c>
      <c r="K603" t="e">
        <f t="shared" ca="1" si="182"/>
        <v>#N/A</v>
      </c>
      <c r="L603" t="e">
        <f t="shared" ca="1" si="183"/>
        <v>#N/A</v>
      </c>
      <c r="M603" s="42" t="e">
        <f t="shared" ca="1" si="184"/>
        <v>#REF!</v>
      </c>
      <c r="N603" s="5" t="e">
        <f t="shared" ca="1" si="194"/>
        <v>#N/A</v>
      </c>
      <c r="O603" s="5" t="e">
        <f t="shared" ca="1" si="195"/>
        <v>#N/A</v>
      </c>
      <c r="P603" s="41" t="e">
        <f ca="1">IF(OR(ISNA(A603),C603="Backstitch"),NA(),AVERAGEIF($C$4:$C603,"&gt;0")/100)</f>
        <v>#N/A</v>
      </c>
      <c r="Q603" s="41" t="e">
        <f t="shared" ca="1" si="185"/>
        <v>#N/A</v>
      </c>
      <c r="R603" s="43" t="e">
        <f t="shared" ca="1" si="186"/>
        <v>#N/A</v>
      </c>
      <c r="S603" s="44" t="e">
        <f t="shared" ca="1" si="187"/>
        <v>#N/A</v>
      </c>
      <c r="T603" s="5" t="e">
        <f t="shared" ca="1" si="188"/>
        <v>#N/A</v>
      </c>
      <c r="U603" s="5" t="e">
        <f t="shared" ca="1" si="189"/>
        <v>#N/A</v>
      </c>
    </row>
    <row r="604" spans="1:21">
      <c r="A604" s="6" t="e">
        <f t="shared" ca="1" si="179"/>
        <v>#N/A</v>
      </c>
      <c r="B604" s="39" t="e">
        <f t="shared" ca="1" si="178"/>
        <v>#N/A</v>
      </c>
      <c r="C604">
        <f t="array" aca="1" ref="C604" ca="1">IFERROR(INDEX(stitches, MATCH( 1, ($A604=dates)*(last_project=projects),0)),0)</f>
        <v>0</v>
      </c>
      <c r="D604" s="5" t="e">
        <f t="shared" ca="1" si="190"/>
        <v>#REF!</v>
      </c>
      <c r="E604" s="5" t="e">
        <f t="shared" ca="1" si="180"/>
        <v>#REF!</v>
      </c>
      <c r="F604" s="40" t="e">
        <f t="array" aca="1" ref="F604" ca="1">INDEX(hours,MATCH(1,($A604=dates)*(last_project=projects),0),0)</f>
        <v>#N/A</v>
      </c>
      <c r="G604" s="21" t="e">
        <f t="shared" ca="1" si="181"/>
        <v>#N/A</v>
      </c>
      <c r="H604" s="41" t="e">
        <f t="shared" ca="1" si="191"/>
        <v>#N/A</v>
      </c>
      <c r="I604" s="41" t="e">
        <f t="shared" ca="1" si="192"/>
        <v>#N/A</v>
      </c>
      <c r="J604" s="41" t="e">
        <f t="shared" ca="1" si="193"/>
        <v>#N/A</v>
      </c>
      <c r="K604" t="e">
        <f t="shared" ca="1" si="182"/>
        <v>#N/A</v>
      </c>
      <c r="L604" t="e">
        <f t="shared" ca="1" si="183"/>
        <v>#N/A</v>
      </c>
      <c r="M604" s="42" t="e">
        <f t="shared" ca="1" si="184"/>
        <v>#REF!</v>
      </c>
      <c r="N604" s="5" t="e">
        <f t="shared" ca="1" si="194"/>
        <v>#N/A</v>
      </c>
      <c r="O604" s="5" t="e">
        <f t="shared" ca="1" si="195"/>
        <v>#N/A</v>
      </c>
      <c r="P604" s="41" t="e">
        <f ca="1">IF(OR(ISNA(A604),C604="Backstitch"),NA(),AVERAGEIF($C$4:$C604,"&gt;0")/100)</f>
        <v>#N/A</v>
      </c>
      <c r="Q604" s="41" t="e">
        <f t="shared" ca="1" si="185"/>
        <v>#N/A</v>
      </c>
      <c r="R604" s="43" t="e">
        <f t="shared" ca="1" si="186"/>
        <v>#N/A</v>
      </c>
      <c r="S604" s="44" t="e">
        <f t="shared" ca="1" si="187"/>
        <v>#N/A</v>
      </c>
      <c r="T604" s="5" t="e">
        <f t="shared" ca="1" si="188"/>
        <v>#N/A</v>
      </c>
      <c r="U604" s="5" t="e">
        <f t="shared" ca="1" si="189"/>
        <v>#N/A</v>
      </c>
    </row>
    <row r="605" spans="1:21">
      <c r="A605" s="6" t="e">
        <f t="shared" ca="1" si="179"/>
        <v>#N/A</v>
      </c>
      <c r="B605" s="39" t="e">
        <f t="shared" ca="1" si="178"/>
        <v>#N/A</v>
      </c>
      <c r="C605">
        <f t="array" aca="1" ref="C605" ca="1">IFERROR(INDEX(stitches, MATCH( 1, ($A605=dates)*(last_project=projects),0)),0)</f>
        <v>0</v>
      </c>
      <c r="D605" s="5" t="e">
        <f t="shared" ca="1" si="190"/>
        <v>#REF!</v>
      </c>
      <c r="E605" s="5" t="e">
        <f t="shared" ca="1" si="180"/>
        <v>#REF!</v>
      </c>
      <c r="F605" s="40" t="e">
        <f t="array" aca="1" ref="F605" ca="1">INDEX(hours,MATCH(1,($A605=dates)*(last_project=projects),0),0)</f>
        <v>#N/A</v>
      </c>
      <c r="G605" s="21" t="e">
        <f t="shared" ca="1" si="181"/>
        <v>#N/A</v>
      </c>
      <c r="H605" s="41" t="e">
        <f t="shared" ca="1" si="191"/>
        <v>#N/A</v>
      </c>
      <c r="I605" s="41" t="e">
        <f t="shared" ca="1" si="192"/>
        <v>#N/A</v>
      </c>
      <c r="J605" s="41" t="e">
        <f t="shared" ca="1" si="193"/>
        <v>#N/A</v>
      </c>
      <c r="K605" t="e">
        <f t="shared" ca="1" si="182"/>
        <v>#N/A</v>
      </c>
      <c r="L605" t="e">
        <f t="shared" ca="1" si="183"/>
        <v>#N/A</v>
      </c>
      <c r="M605" s="42" t="e">
        <f t="shared" ca="1" si="184"/>
        <v>#REF!</v>
      </c>
      <c r="N605" s="5" t="e">
        <f t="shared" ca="1" si="194"/>
        <v>#N/A</v>
      </c>
      <c r="O605" s="5" t="e">
        <f t="shared" ca="1" si="195"/>
        <v>#N/A</v>
      </c>
      <c r="P605" s="41" t="e">
        <f ca="1">IF(OR(ISNA(A605),C605="Backstitch"),NA(),AVERAGEIF($C$4:$C605,"&gt;0")/100)</f>
        <v>#N/A</v>
      </c>
      <c r="Q605" s="41" t="e">
        <f t="shared" ca="1" si="185"/>
        <v>#N/A</v>
      </c>
      <c r="R605" s="43" t="e">
        <f t="shared" ca="1" si="186"/>
        <v>#N/A</v>
      </c>
      <c r="S605" s="44" t="e">
        <f t="shared" ca="1" si="187"/>
        <v>#N/A</v>
      </c>
      <c r="T605" s="5" t="e">
        <f t="shared" ca="1" si="188"/>
        <v>#N/A</v>
      </c>
      <c r="U605" s="5" t="e">
        <f t="shared" ca="1" si="189"/>
        <v>#N/A</v>
      </c>
    </row>
    <row r="606" spans="1:21">
      <c r="A606" s="6" t="e">
        <f t="shared" ca="1" si="179"/>
        <v>#N/A</v>
      </c>
      <c r="B606" s="39" t="e">
        <f t="shared" ca="1" si="178"/>
        <v>#N/A</v>
      </c>
      <c r="C606">
        <f t="array" aca="1" ref="C606" ca="1">IFERROR(INDEX(stitches, MATCH( 1, ($A606=dates)*(last_project=projects),0)),0)</f>
        <v>0</v>
      </c>
      <c r="D606" s="5" t="e">
        <f t="shared" ca="1" si="190"/>
        <v>#REF!</v>
      </c>
      <c r="E606" s="5" t="e">
        <f t="shared" ca="1" si="180"/>
        <v>#REF!</v>
      </c>
      <c r="F606" s="40" t="e">
        <f t="array" aca="1" ref="F606" ca="1">INDEX(hours,MATCH(1,($A606=dates)*(last_project=projects),0),0)</f>
        <v>#N/A</v>
      </c>
      <c r="G606" s="21" t="e">
        <f t="shared" ca="1" si="181"/>
        <v>#N/A</v>
      </c>
      <c r="H606" s="41" t="e">
        <f t="shared" ca="1" si="191"/>
        <v>#N/A</v>
      </c>
      <c r="I606" s="41" t="e">
        <f t="shared" ca="1" si="192"/>
        <v>#N/A</v>
      </c>
      <c r="J606" s="41" t="e">
        <f t="shared" ca="1" si="193"/>
        <v>#N/A</v>
      </c>
      <c r="K606" t="e">
        <f t="shared" ca="1" si="182"/>
        <v>#N/A</v>
      </c>
      <c r="L606" t="e">
        <f t="shared" ca="1" si="183"/>
        <v>#N/A</v>
      </c>
      <c r="M606" s="42" t="e">
        <f t="shared" ca="1" si="184"/>
        <v>#REF!</v>
      </c>
      <c r="N606" s="5" t="e">
        <f t="shared" ca="1" si="194"/>
        <v>#N/A</v>
      </c>
      <c r="O606" s="5" t="e">
        <f t="shared" ca="1" si="195"/>
        <v>#N/A</v>
      </c>
      <c r="P606" s="41" t="e">
        <f ca="1">IF(OR(ISNA(A606),C606="Backstitch"),NA(),AVERAGEIF($C$4:$C606,"&gt;0")/100)</f>
        <v>#N/A</v>
      </c>
      <c r="Q606" s="41" t="e">
        <f t="shared" ca="1" si="185"/>
        <v>#N/A</v>
      </c>
      <c r="R606" s="43" t="e">
        <f t="shared" ca="1" si="186"/>
        <v>#N/A</v>
      </c>
      <c r="S606" s="44" t="e">
        <f t="shared" ca="1" si="187"/>
        <v>#N/A</v>
      </c>
      <c r="T606" s="5" t="e">
        <f t="shared" ca="1" si="188"/>
        <v>#N/A</v>
      </c>
      <c r="U606" s="5" t="e">
        <f t="shared" ca="1" si="189"/>
        <v>#N/A</v>
      </c>
    </row>
    <row r="607" spans="1:21">
      <c r="A607" s="6" t="e">
        <f t="shared" ca="1" si="179"/>
        <v>#N/A</v>
      </c>
      <c r="B607" s="39" t="e">
        <f t="shared" ca="1" si="178"/>
        <v>#N/A</v>
      </c>
      <c r="C607">
        <f t="array" aca="1" ref="C607" ca="1">IFERROR(INDEX(stitches, MATCH( 1, ($A607=dates)*(last_project=projects),0)),0)</f>
        <v>0</v>
      </c>
      <c r="D607" s="5" t="e">
        <f t="shared" ca="1" si="190"/>
        <v>#REF!</v>
      </c>
      <c r="E607" s="5" t="e">
        <f t="shared" ca="1" si="180"/>
        <v>#REF!</v>
      </c>
      <c r="F607" s="40" t="e">
        <f t="array" aca="1" ref="F607" ca="1">INDEX(hours,MATCH(1,($A607=dates)*(last_project=projects),0),0)</f>
        <v>#N/A</v>
      </c>
      <c r="G607" s="21" t="e">
        <f t="shared" ca="1" si="181"/>
        <v>#N/A</v>
      </c>
      <c r="H607" s="41" t="e">
        <f t="shared" ca="1" si="191"/>
        <v>#N/A</v>
      </c>
      <c r="I607" s="41" t="e">
        <f t="shared" ca="1" si="192"/>
        <v>#N/A</v>
      </c>
      <c r="J607" s="41" t="e">
        <f t="shared" ca="1" si="193"/>
        <v>#N/A</v>
      </c>
      <c r="K607" t="e">
        <f t="shared" ca="1" si="182"/>
        <v>#N/A</v>
      </c>
      <c r="L607" t="e">
        <f t="shared" ca="1" si="183"/>
        <v>#N/A</v>
      </c>
      <c r="M607" s="42" t="e">
        <f t="shared" ca="1" si="184"/>
        <v>#REF!</v>
      </c>
      <c r="N607" s="5" t="e">
        <f t="shared" ca="1" si="194"/>
        <v>#N/A</v>
      </c>
      <c r="O607" s="5" t="e">
        <f t="shared" ca="1" si="195"/>
        <v>#N/A</v>
      </c>
      <c r="P607" s="41" t="e">
        <f ca="1">IF(OR(ISNA(A607),C607="Backstitch"),NA(),AVERAGEIF($C$4:$C607,"&gt;0")/100)</f>
        <v>#N/A</v>
      </c>
      <c r="Q607" s="41" t="e">
        <f t="shared" ca="1" si="185"/>
        <v>#N/A</v>
      </c>
      <c r="R607" s="43" t="e">
        <f t="shared" ca="1" si="186"/>
        <v>#N/A</v>
      </c>
      <c r="S607" s="44" t="e">
        <f t="shared" ca="1" si="187"/>
        <v>#N/A</v>
      </c>
      <c r="T607" s="5" t="e">
        <f t="shared" ca="1" si="188"/>
        <v>#N/A</v>
      </c>
      <c r="U607" s="5" t="e">
        <f t="shared" ca="1" si="189"/>
        <v>#N/A</v>
      </c>
    </row>
    <row r="608" spans="1:21">
      <c r="A608" s="6" t="e">
        <f t="shared" ca="1" si="179"/>
        <v>#N/A</v>
      </c>
      <c r="B608" s="39" t="e">
        <f t="shared" ca="1" si="178"/>
        <v>#N/A</v>
      </c>
      <c r="C608">
        <f t="array" aca="1" ref="C608" ca="1">IFERROR(INDEX(stitches, MATCH( 1, ($A608=dates)*(last_project=projects),0)),0)</f>
        <v>0</v>
      </c>
      <c r="D608" s="5" t="e">
        <f t="shared" ca="1" si="190"/>
        <v>#REF!</v>
      </c>
      <c r="E608" s="5" t="e">
        <f t="shared" ca="1" si="180"/>
        <v>#REF!</v>
      </c>
      <c r="F608" s="40" t="e">
        <f t="array" aca="1" ref="F608" ca="1">INDEX(hours,MATCH(1,($A608=dates)*(last_project=projects),0),0)</f>
        <v>#N/A</v>
      </c>
      <c r="G608" s="21" t="e">
        <f t="shared" ca="1" si="181"/>
        <v>#N/A</v>
      </c>
      <c r="H608" s="41" t="e">
        <f t="shared" ca="1" si="191"/>
        <v>#N/A</v>
      </c>
      <c r="I608" s="41" t="e">
        <f t="shared" ca="1" si="192"/>
        <v>#N/A</v>
      </c>
      <c r="J608" s="41" t="e">
        <f t="shared" ca="1" si="193"/>
        <v>#N/A</v>
      </c>
      <c r="K608" t="e">
        <f t="shared" ca="1" si="182"/>
        <v>#N/A</v>
      </c>
      <c r="L608" t="e">
        <f t="shared" ca="1" si="183"/>
        <v>#N/A</v>
      </c>
      <c r="M608" s="42" t="e">
        <f t="shared" ca="1" si="184"/>
        <v>#REF!</v>
      </c>
      <c r="N608" s="5" t="e">
        <f t="shared" ca="1" si="194"/>
        <v>#N/A</v>
      </c>
      <c r="O608" s="5" t="e">
        <f t="shared" ca="1" si="195"/>
        <v>#N/A</v>
      </c>
      <c r="P608" s="41" t="e">
        <f ca="1">IF(OR(ISNA(A608),C608="Backstitch"),NA(),AVERAGEIF($C$4:$C608,"&gt;0")/100)</f>
        <v>#N/A</v>
      </c>
      <c r="Q608" s="41" t="e">
        <f t="shared" ca="1" si="185"/>
        <v>#N/A</v>
      </c>
      <c r="R608" s="43" t="e">
        <f t="shared" ca="1" si="186"/>
        <v>#N/A</v>
      </c>
      <c r="S608" s="44" t="e">
        <f t="shared" ca="1" si="187"/>
        <v>#N/A</v>
      </c>
      <c r="T608" s="5" t="e">
        <f t="shared" ca="1" si="188"/>
        <v>#N/A</v>
      </c>
      <c r="U608" s="5" t="e">
        <f t="shared" ca="1" si="189"/>
        <v>#N/A</v>
      </c>
    </row>
    <row r="609" spans="1:21">
      <c r="A609" s="6" t="e">
        <f t="shared" ca="1" si="179"/>
        <v>#N/A</v>
      </c>
      <c r="B609" s="39" t="e">
        <f t="shared" ca="1" si="178"/>
        <v>#N/A</v>
      </c>
      <c r="C609">
        <f t="array" aca="1" ref="C609" ca="1">IFERROR(INDEX(stitches, MATCH( 1, ($A609=dates)*(last_project=projects),0)),0)</f>
        <v>0</v>
      </c>
      <c r="D609" s="5" t="e">
        <f t="shared" ca="1" si="190"/>
        <v>#REF!</v>
      </c>
      <c r="E609" s="5" t="e">
        <f t="shared" ca="1" si="180"/>
        <v>#REF!</v>
      </c>
      <c r="F609" s="40" t="e">
        <f t="array" aca="1" ref="F609" ca="1">INDEX(hours,MATCH(1,($A609=dates)*(last_project=projects),0),0)</f>
        <v>#N/A</v>
      </c>
      <c r="G609" s="21" t="e">
        <f t="shared" ca="1" si="181"/>
        <v>#N/A</v>
      </c>
      <c r="H609" s="41" t="e">
        <f t="shared" ca="1" si="191"/>
        <v>#N/A</v>
      </c>
      <c r="I609" s="41" t="e">
        <f t="shared" ca="1" si="192"/>
        <v>#N/A</v>
      </c>
      <c r="J609" s="41" t="e">
        <f t="shared" ca="1" si="193"/>
        <v>#N/A</v>
      </c>
      <c r="K609" t="e">
        <f t="shared" ca="1" si="182"/>
        <v>#N/A</v>
      </c>
      <c r="L609" t="e">
        <f t="shared" ca="1" si="183"/>
        <v>#N/A</v>
      </c>
      <c r="M609" s="42" t="e">
        <f t="shared" ca="1" si="184"/>
        <v>#REF!</v>
      </c>
      <c r="N609" s="5" t="e">
        <f t="shared" ca="1" si="194"/>
        <v>#N/A</v>
      </c>
      <c r="O609" s="5" t="e">
        <f t="shared" ca="1" si="195"/>
        <v>#N/A</v>
      </c>
      <c r="P609" s="41" t="e">
        <f ca="1">IF(OR(ISNA(A609),C609="Backstitch"),NA(),AVERAGEIF($C$4:$C609,"&gt;0")/100)</f>
        <v>#N/A</v>
      </c>
      <c r="Q609" s="41" t="e">
        <f t="shared" ca="1" si="185"/>
        <v>#N/A</v>
      </c>
      <c r="R609" s="43" t="e">
        <f t="shared" ca="1" si="186"/>
        <v>#N/A</v>
      </c>
      <c r="S609" s="44" t="e">
        <f t="shared" ca="1" si="187"/>
        <v>#N/A</v>
      </c>
      <c r="T609" s="5" t="e">
        <f t="shared" ca="1" si="188"/>
        <v>#N/A</v>
      </c>
      <c r="U609" s="5" t="e">
        <f t="shared" ca="1" si="189"/>
        <v>#N/A</v>
      </c>
    </row>
    <row r="610" spans="1:21">
      <c r="A610" s="6" t="e">
        <f t="shared" ca="1" si="179"/>
        <v>#N/A</v>
      </c>
      <c r="B610" s="39" t="e">
        <f t="shared" ca="1" si="178"/>
        <v>#N/A</v>
      </c>
      <c r="C610">
        <f t="array" aca="1" ref="C610" ca="1">IFERROR(INDEX(stitches, MATCH( 1, ($A610=dates)*(last_project=projects),0)),0)</f>
        <v>0</v>
      </c>
      <c r="D610" s="5" t="e">
        <f t="shared" ca="1" si="190"/>
        <v>#REF!</v>
      </c>
      <c r="E610" s="5" t="e">
        <f t="shared" ca="1" si="180"/>
        <v>#REF!</v>
      </c>
      <c r="F610" s="40" t="e">
        <f t="array" aca="1" ref="F610" ca="1">INDEX(hours,MATCH(1,($A610=dates)*(last_project=projects),0),0)</f>
        <v>#N/A</v>
      </c>
      <c r="G610" s="21" t="e">
        <f t="shared" ca="1" si="181"/>
        <v>#N/A</v>
      </c>
      <c r="H610" s="41" t="e">
        <f t="shared" ca="1" si="191"/>
        <v>#N/A</v>
      </c>
      <c r="I610" s="41" t="e">
        <f t="shared" ca="1" si="192"/>
        <v>#N/A</v>
      </c>
      <c r="J610" s="41" t="e">
        <f t="shared" ca="1" si="193"/>
        <v>#N/A</v>
      </c>
      <c r="K610" t="e">
        <f t="shared" ca="1" si="182"/>
        <v>#N/A</v>
      </c>
      <c r="L610" t="e">
        <f t="shared" ca="1" si="183"/>
        <v>#N/A</v>
      </c>
      <c r="M610" s="42" t="e">
        <f t="shared" ca="1" si="184"/>
        <v>#REF!</v>
      </c>
      <c r="N610" s="5" t="e">
        <f t="shared" ca="1" si="194"/>
        <v>#N/A</v>
      </c>
      <c r="O610" s="5" t="e">
        <f t="shared" ca="1" si="195"/>
        <v>#N/A</v>
      </c>
      <c r="P610" s="41" t="e">
        <f ca="1">IF(OR(ISNA(A610),C610="Backstitch"),NA(),AVERAGEIF($C$4:$C610,"&gt;0")/100)</f>
        <v>#N/A</v>
      </c>
      <c r="Q610" s="41" t="e">
        <f t="shared" ca="1" si="185"/>
        <v>#N/A</v>
      </c>
      <c r="R610" s="43" t="e">
        <f t="shared" ca="1" si="186"/>
        <v>#N/A</v>
      </c>
      <c r="S610" s="44" t="e">
        <f t="shared" ca="1" si="187"/>
        <v>#N/A</v>
      </c>
      <c r="T610" s="5" t="e">
        <f t="shared" ca="1" si="188"/>
        <v>#N/A</v>
      </c>
      <c r="U610" s="5" t="e">
        <f t="shared" ca="1" si="189"/>
        <v>#N/A</v>
      </c>
    </row>
    <row r="611" spans="1:21">
      <c r="A611" s="6" t="e">
        <f t="shared" ca="1" si="179"/>
        <v>#N/A</v>
      </c>
      <c r="B611" s="39" t="e">
        <f t="shared" ca="1" si="178"/>
        <v>#N/A</v>
      </c>
      <c r="C611">
        <f t="array" aca="1" ref="C611" ca="1">IFERROR(INDEX(stitches, MATCH( 1, ($A611=dates)*(last_project=projects),0)),0)</f>
        <v>0</v>
      </c>
      <c r="D611" s="5" t="e">
        <f t="shared" ca="1" si="190"/>
        <v>#REF!</v>
      </c>
      <c r="E611" s="5" t="e">
        <f t="shared" ca="1" si="180"/>
        <v>#REF!</v>
      </c>
      <c r="F611" s="40" t="e">
        <f t="array" aca="1" ref="F611" ca="1">INDEX(hours,MATCH(1,($A611=dates)*(last_project=projects),0),0)</f>
        <v>#N/A</v>
      </c>
      <c r="G611" s="21" t="e">
        <f t="shared" ca="1" si="181"/>
        <v>#N/A</v>
      </c>
      <c r="H611" s="41" t="e">
        <f t="shared" ca="1" si="191"/>
        <v>#N/A</v>
      </c>
      <c r="I611" s="41" t="e">
        <f t="shared" ca="1" si="192"/>
        <v>#N/A</v>
      </c>
      <c r="J611" s="41" t="e">
        <f t="shared" ca="1" si="193"/>
        <v>#N/A</v>
      </c>
      <c r="K611" t="e">
        <f t="shared" ca="1" si="182"/>
        <v>#N/A</v>
      </c>
      <c r="L611" t="e">
        <f t="shared" ca="1" si="183"/>
        <v>#N/A</v>
      </c>
      <c r="M611" s="42" t="e">
        <f t="shared" ca="1" si="184"/>
        <v>#REF!</v>
      </c>
      <c r="N611" s="5" t="e">
        <f t="shared" ca="1" si="194"/>
        <v>#N/A</v>
      </c>
      <c r="O611" s="5" t="e">
        <f t="shared" ca="1" si="195"/>
        <v>#N/A</v>
      </c>
      <c r="P611" s="41" t="e">
        <f ca="1">IF(OR(ISNA(A611),C611="Backstitch"),NA(),AVERAGEIF($C$4:$C611,"&gt;0")/100)</f>
        <v>#N/A</v>
      </c>
      <c r="Q611" s="41" t="e">
        <f t="shared" ca="1" si="185"/>
        <v>#N/A</v>
      </c>
      <c r="R611" s="43" t="e">
        <f t="shared" ca="1" si="186"/>
        <v>#N/A</v>
      </c>
      <c r="S611" s="44" t="e">
        <f t="shared" ca="1" si="187"/>
        <v>#N/A</v>
      </c>
      <c r="T611" s="5" t="e">
        <f t="shared" ca="1" si="188"/>
        <v>#N/A</v>
      </c>
      <c r="U611" s="5" t="e">
        <f t="shared" ca="1" si="189"/>
        <v>#N/A</v>
      </c>
    </row>
    <row r="612" spans="1:21">
      <c r="A612" s="6" t="e">
        <f t="shared" ca="1" si="179"/>
        <v>#N/A</v>
      </c>
      <c r="B612" s="39" t="e">
        <f t="shared" ca="1" si="178"/>
        <v>#N/A</v>
      </c>
      <c r="C612">
        <f t="array" aca="1" ref="C612" ca="1">IFERROR(INDEX(stitches, MATCH( 1, ($A612=dates)*(last_project=projects),0)),0)</f>
        <v>0</v>
      </c>
      <c r="D612" s="5" t="e">
        <f t="shared" ca="1" si="190"/>
        <v>#REF!</v>
      </c>
      <c r="E612" s="5" t="e">
        <f t="shared" ca="1" si="180"/>
        <v>#REF!</v>
      </c>
      <c r="F612" s="40" t="e">
        <f t="array" aca="1" ref="F612" ca="1">INDEX(hours,MATCH(1,($A612=dates)*(last_project=projects),0),0)</f>
        <v>#N/A</v>
      </c>
      <c r="G612" s="21" t="e">
        <f t="shared" ca="1" si="181"/>
        <v>#N/A</v>
      </c>
      <c r="H612" s="41" t="e">
        <f t="shared" ca="1" si="191"/>
        <v>#N/A</v>
      </c>
      <c r="I612" s="41" t="e">
        <f t="shared" ca="1" si="192"/>
        <v>#N/A</v>
      </c>
      <c r="J612" s="41" t="e">
        <f t="shared" ca="1" si="193"/>
        <v>#N/A</v>
      </c>
      <c r="K612" t="e">
        <f t="shared" ca="1" si="182"/>
        <v>#N/A</v>
      </c>
      <c r="L612" t="e">
        <f t="shared" ca="1" si="183"/>
        <v>#N/A</v>
      </c>
      <c r="M612" s="42" t="e">
        <f t="shared" ca="1" si="184"/>
        <v>#REF!</v>
      </c>
      <c r="N612" s="5" t="e">
        <f t="shared" ca="1" si="194"/>
        <v>#N/A</v>
      </c>
      <c r="O612" s="5" t="e">
        <f t="shared" ca="1" si="195"/>
        <v>#N/A</v>
      </c>
      <c r="P612" s="41" t="e">
        <f ca="1">IF(OR(ISNA(A612),C612="Backstitch"),NA(),AVERAGEIF($C$4:$C612,"&gt;0")/100)</f>
        <v>#N/A</v>
      </c>
      <c r="Q612" s="41" t="e">
        <f t="shared" ca="1" si="185"/>
        <v>#N/A</v>
      </c>
      <c r="R612" s="43" t="e">
        <f t="shared" ca="1" si="186"/>
        <v>#N/A</v>
      </c>
      <c r="S612" s="44" t="e">
        <f t="shared" ca="1" si="187"/>
        <v>#N/A</v>
      </c>
      <c r="T612" s="5" t="e">
        <f t="shared" ca="1" si="188"/>
        <v>#N/A</v>
      </c>
      <c r="U612" s="5" t="e">
        <f t="shared" ca="1" si="189"/>
        <v>#N/A</v>
      </c>
    </row>
    <row r="613" spans="1:21">
      <c r="A613" s="6" t="e">
        <f t="shared" ca="1" si="179"/>
        <v>#N/A</v>
      </c>
      <c r="B613" s="39" t="e">
        <f t="shared" ca="1" si="178"/>
        <v>#N/A</v>
      </c>
      <c r="C613">
        <f t="array" aca="1" ref="C613" ca="1">IFERROR(INDEX(stitches, MATCH( 1, ($A613=dates)*(last_project=projects),0)),0)</f>
        <v>0</v>
      </c>
      <c r="D613" s="5" t="e">
        <f t="shared" ca="1" si="190"/>
        <v>#REF!</v>
      </c>
      <c r="E613" s="5" t="e">
        <f t="shared" ca="1" si="180"/>
        <v>#REF!</v>
      </c>
      <c r="F613" s="40" t="e">
        <f t="array" aca="1" ref="F613" ca="1">INDEX(hours,MATCH(1,($A613=dates)*(last_project=projects),0),0)</f>
        <v>#N/A</v>
      </c>
      <c r="G613" s="21" t="e">
        <f t="shared" ca="1" si="181"/>
        <v>#N/A</v>
      </c>
      <c r="H613" s="41" t="e">
        <f t="shared" ca="1" si="191"/>
        <v>#N/A</v>
      </c>
      <c r="I613" s="41" t="e">
        <f t="shared" ca="1" si="192"/>
        <v>#N/A</v>
      </c>
      <c r="J613" s="41" t="e">
        <f t="shared" ca="1" si="193"/>
        <v>#N/A</v>
      </c>
      <c r="K613" t="e">
        <f t="shared" ca="1" si="182"/>
        <v>#N/A</v>
      </c>
      <c r="L613" t="e">
        <f t="shared" ca="1" si="183"/>
        <v>#N/A</v>
      </c>
      <c r="M613" s="42" t="e">
        <f t="shared" ca="1" si="184"/>
        <v>#REF!</v>
      </c>
      <c r="N613" s="5" t="e">
        <f t="shared" ca="1" si="194"/>
        <v>#N/A</v>
      </c>
      <c r="O613" s="5" t="e">
        <f t="shared" ca="1" si="195"/>
        <v>#N/A</v>
      </c>
      <c r="P613" s="41" t="e">
        <f ca="1">IF(OR(ISNA(A613),C613="Backstitch"),NA(),AVERAGEIF($C$4:$C613,"&gt;0")/100)</f>
        <v>#N/A</v>
      </c>
      <c r="Q613" s="41" t="e">
        <f t="shared" ca="1" si="185"/>
        <v>#N/A</v>
      </c>
      <c r="R613" s="43" t="e">
        <f t="shared" ca="1" si="186"/>
        <v>#N/A</v>
      </c>
      <c r="S613" s="44" t="e">
        <f t="shared" ca="1" si="187"/>
        <v>#N/A</v>
      </c>
      <c r="T613" s="5" t="e">
        <f t="shared" ca="1" si="188"/>
        <v>#N/A</v>
      </c>
      <c r="U613" s="5" t="e">
        <f t="shared" ca="1" si="189"/>
        <v>#N/A</v>
      </c>
    </row>
    <row r="614" spans="1:21">
      <c r="A614" s="6" t="e">
        <f t="shared" ca="1" si="179"/>
        <v>#N/A</v>
      </c>
      <c r="B614" s="39" t="e">
        <f t="shared" ca="1" si="178"/>
        <v>#N/A</v>
      </c>
      <c r="C614">
        <f t="array" aca="1" ref="C614" ca="1">IFERROR(INDEX(stitches, MATCH( 1, ($A614=dates)*(last_project=projects),0)),0)</f>
        <v>0</v>
      </c>
      <c r="D614" s="5" t="e">
        <f t="shared" ca="1" si="190"/>
        <v>#REF!</v>
      </c>
      <c r="E614" s="5" t="e">
        <f t="shared" ca="1" si="180"/>
        <v>#REF!</v>
      </c>
      <c r="F614" s="40" t="e">
        <f t="array" aca="1" ref="F614" ca="1">INDEX(hours,MATCH(1,($A614=dates)*(last_project=projects),0),0)</f>
        <v>#N/A</v>
      </c>
      <c r="G614" s="21" t="e">
        <f t="shared" ca="1" si="181"/>
        <v>#N/A</v>
      </c>
      <c r="H614" s="41" t="e">
        <f t="shared" ca="1" si="191"/>
        <v>#N/A</v>
      </c>
      <c r="I614" s="41" t="e">
        <f t="shared" ca="1" si="192"/>
        <v>#N/A</v>
      </c>
      <c r="J614" s="41" t="e">
        <f t="shared" ca="1" si="193"/>
        <v>#N/A</v>
      </c>
      <c r="K614" t="e">
        <f t="shared" ca="1" si="182"/>
        <v>#N/A</v>
      </c>
      <c r="L614" t="e">
        <f t="shared" ca="1" si="183"/>
        <v>#N/A</v>
      </c>
      <c r="M614" s="42" t="e">
        <f t="shared" ca="1" si="184"/>
        <v>#REF!</v>
      </c>
      <c r="N614" s="5" t="e">
        <f t="shared" ca="1" si="194"/>
        <v>#N/A</v>
      </c>
      <c r="O614" s="5" t="e">
        <f t="shared" ca="1" si="195"/>
        <v>#N/A</v>
      </c>
      <c r="P614" s="41" t="e">
        <f ca="1">IF(OR(ISNA(A614),C614="Backstitch"),NA(),AVERAGEIF($C$4:$C614,"&gt;0")/100)</f>
        <v>#N/A</v>
      </c>
      <c r="Q614" s="41" t="e">
        <f t="shared" ca="1" si="185"/>
        <v>#N/A</v>
      </c>
      <c r="R614" s="43" t="e">
        <f t="shared" ca="1" si="186"/>
        <v>#N/A</v>
      </c>
      <c r="S614" s="44" t="e">
        <f t="shared" ca="1" si="187"/>
        <v>#N/A</v>
      </c>
      <c r="T614" s="5" t="e">
        <f t="shared" ca="1" si="188"/>
        <v>#N/A</v>
      </c>
      <c r="U614" s="5" t="e">
        <f t="shared" ca="1" si="189"/>
        <v>#N/A</v>
      </c>
    </row>
    <row r="615" spans="1:21">
      <c r="A615" s="6" t="e">
        <f t="shared" ca="1" si="179"/>
        <v>#N/A</v>
      </c>
      <c r="B615" s="39" t="e">
        <f t="shared" ca="1" si="178"/>
        <v>#N/A</v>
      </c>
      <c r="C615">
        <f t="array" aca="1" ref="C615" ca="1">IFERROR(INDEX(stitches, MATCH( 1, ($A615=dates)*(last_project=projects),0)),0)</f>
        <v>0</v>
      </c>
      <c r="D615" s="5" t="e">
        <f t="shared" ca="1" si="190"/>
        <v>#REF!</v>
      </c>
      <c r="E615" s="5" t="e">
        <f t="shared" ca="1" si="180"/>
        <v>#REF!</v>
      </c>
      <c r="F615" s="40" t="e">
        <f t="array" aca="1" ref="F615" ca="1">INDEX(hours,MATCH(1,($A615=dates)*(last_project=projects),0),0)</f>
        <v>#N/A</v>
      </c>
      <c r="G615" s="21" t="e">
        <f t="shared" ca="1" si="181"/>
        <v>#N/A</v>
      </c>
      <c r="H615" s="41" t="e">
        <f t="shared" ca="1" si="191"/>
        <v>#N/A</v>
      </c>
      <c r="I615" s="41" t="e">
        <f t="shared" ca="1" si="192"/>
        <v>#N/A</v>
      </c>
      <c r="J615" s="41" t="e">
        <f t="shared" ca="1" si="193"/>
        <v>#N/A</v>
      </c>
      <c r="K615" t="e">
        <f t="shared" ca="1" si="182"/>
        <v>#N/A</v>
      </c>
      <c r="L615" t="e">
        <f t="shared" ca="1" si="183"/>
        <v>#N/A</v>
      </c>
      <c r="M615" s="42" t="e">
        <f t="shared" ca="1" si="184"/>
        <v>#REF!</v>
      </c>
      <c r="N615" s="5" t="e">
        <f t="shared" ca="1" si="194"/>
        <v>#N/A</v>
      </c>
      <c r="O615" s="5" t="e">
        <f t="shared" ca="1" si="195"/>
        <v>#N/A</v>
      </c>
      <c r="P615" s="41" t="e">
        <f ca="1">IF(OR(ISNA(A615),C615="Backstitch"),NA(),AVERAGEIF($C$4:$C615,"&gt;0")/100)</f>
        <v>#N/A</v>
      </c>
      <c r="Q615" s="41" t="e">
        <f t="shared" ca="1" si="185"/>
        <v>#N/A</v>
      </c>
      <c r="R615" s="43" t="e">
        <f t="shared" ca="1" si="186"/>
        <v>#N/A</v>
      </c>
      <c r="S615" s="44" t="e">
        <f t="shared" ca="1" si="187"/>
        <v>#N/A</v>
      </c>
      <c r="T615" s="5" t="e">
        <f t="shared" ca="1" si="188"/>
        <v>#N/A</v>
      </c>
      <c r="U615" s="5" t="e">
        <f t="shared" ca="1" si="189"/>
        <v>#N/A</v>
      </c>
    </row>
    <row r="616" spans="1:21">
      <c r="A616" s="6" t="e">
        <f t="shared" ca="1" si="179"/>
        <v>#N/A</v>
      </c>
      <c r="B616" s="39" t="e">
        <f t="shared" ca="1" si="178"/>
        <v>#N/A</v>
      </c>
      <c r="C616">
        <f t="array" aca="1" ref="C616" ca="1">IFERROR(INDEX(stitches, MATCH( 1, ($A616=dates)*(last_project=projects),0)),0)</f>
        <v>0</v>
      </c>
      <c r="D616" s="5" t="e">
        <f t="shared" ca="1" si="190"/>
        <v>#REF!</v>
      </c>
      <c r="E616" s="5" t="e">
        <f t="shared" ca="1" si="180"/>
        <v>#REF!</v>
      </c>
      <c r="F616" s="40" t="e">
        <f t="array" aca="1" ref="F616" ca="1">INDEX(hours,MATCH(1,($A616=dates)*(last_project=projects),0),0)</f>
        <v>#N/A</v>
      </c>
      <c r="G616" s="21" t="e">
        <f t="shared" ca="1" si="181"/>
        <v>#N/A</v>
      </c>
      <c r="H616" s="41" t="e">
        <f t="shared" ca="1" si="191"/>
        <v>#N/A</v>
      </c>
      <c r="I616" s="41" t="e">
        <f t="shared" ca="1" si="192"/>
        <v>#N/A</v>
      </c>
      <c r="J616" s="41" t="e">
        <f t="shared" ca="1" si="193"/>
        <v>#N/A</v>
      </c>
      <c r="K616" t="e">
        <f t="shared" ca="1" si="182"/>
        <v>#N/A</v>
      </c>
      <c r="L616" t="e">
        <f t="shared" ca="1" si="183"/>
        <v>#N/A</v>
      </c>
      <c r="M616" s="42" t="e">
        <f t="shared" ca="1" si="184"/>
        <v>#REF!</v>
      </c>
      <c r="N616" s="5" t="e">
        <f t="shared" ca="1" si="194"/>
        <v>#N/A</v>
      </c>
      <c r="O616" s="5" t="e">
        <f t="shared" ca="1" si="195"/>
        <v>#N/A</v>
      </c>
      <c r="P616" s="41" t="e">
        <f ca="1">IF(OR(ISNA(A616),C616="Backstitch"),NA(),AVERAGEIF($C$4:$C616,"&gt;0")/100)</f>
        <v>#N/A</v>
      </c>
      <c r="Q616" s="41" t="e">
        <f t="shared" ca="1" si="185"/>
        <v>#N/A</v>
      </c>
      <c r="R616" s="43" t="e">
        <f t="shared" ca="1" si="186"/>
        <v>#N/A</v>
      </c>
      <c r="S616" s="44" t="e">
        <f t="shared" ca="1" si="187"/>
        <v>#N/A</v>
      </c>
      <c r="T616" s="5" t="e">
        <f t="shared" ca="1" si="188"/>
        <v>#N/A</v>
      </c>
      <c r="U616" s="5" t="e">
        <f t="shared" ca="1" si="189"/>
        <v>#N/A</v>
      </c>
    </row>
    <row r="617" spans="1:21">
      <c r="A617" s="6" t="e">
        <f t="shared" ca="1" si="179"/>
        <v>#N/A</v>
      </c>
      <c r="B617" s="39" t="e">
        <f t="shared" ca="1" si="178"/>
        <v>#N/A</v>
      </c>
      <c r="C617">
        <f t="array" aca="1" ref="C617" ca="1">IFERROR(INDEX(stitches, MATCH( 1, ($A617=dates)*(last_project=projects),0)),0)</f>
        <v>0</v>
      </c>
      <c r="D617" s="5" t="e">
        <f t="shared" ca="1" si="190"/>
        <v>#REF!</v>
      </c>
      <c r="E617" s="5" t="e">
        <f t="shared" ca="1" si="180"/>
        <v>#REF!</v>
      </c>
      <c r="F617" s="40" t="e">
        <f t="array" aca="1" ref="F617" ca="1">INDEX(hours,MATCH(1,($A617=dates)*(last_project=projects),0),0)</f>
        <v>#N/A</v>
      </c>
      <c r="G617" s="21" t="e">
        <f t="shared" ca="1" si="181"/>
        <v>#N/A</v>
      </c>
      <c r="H617" s="41" t="e">
        <f t="shared" ca="1" si="191"/>
        <v>#N/A</v>
      </c>
      <c r="I617" s="41" t="e">
        <f t="shared" ca="1" si="192"/>
        <v>#N/A</v>
      </c>
      <c r="J617" s="41" t="e">
        <f t="shared" ca="1" si="193"/>
        <v>#N/A</v>
      </c>
      <c r="K617" t="e">
        <f t="shared" ca="1" si="182"/>
        <v>#N/A</v>
      </c>
      <c r="L617" t="e">
        <f t="shared" ca="1" si="183"/>
        <v>#N/A</v>
      </c>
      <c r="M617" s="42" t="e">
        <f t="shared" ca="1" si="184"/>
        <v>#REF!</v>
      </c>
      <c r="N617" s="5" t="e">
        <f t="shared" ca="1" si="194"/>
        <v>#N/A</v>
      </c>
      <c r="O617" s="5" t="e">
        <f t="shared" ca="1" si="195"/>
        <v>#N/A</v>
      </c>
      <c r="P617" s="41" t="e">
        <f ca="1">IF(OR(ISNA(A617),C617="Backstitch"),NA(),AVERAGEIF($C$4:$C617,"&gt;0")/100)</f>
        <v>#N/A</v>
      </c>
      <c r="Q617" s="41" t="e">
        <f t="shared" ca="1" si="185"/>
        <v>#N/A</v>
      </c>
      <c r="R617" s="43" t="e">
        <f t="shared" ca="1" si="186"/>
        <v>#N/A</v>
      </c>
      <c r="S617" s="44" t="e">
        <f t="shared" ca="1" si="187"/>
        <v>#N/A</v>
      </c>
      <c r="T617" s="5" t="e">
        <f t="shared" ca="1" si="188"/>
        <v>#N/A</v>
      </c>
      <c r="U617" s="5" t="e">
        <f t="shared" ca="1" si="189"/>
        <v>#N/A</v>
      </c>
    </row>
    <row r="618" spans="1:21">
      <c r="A618" s="6" t="e">
        <f t="shared" ca="1" si="179"/>
        <v>#N/A</v>
      </c>
      <c r="B618" s="39" t="e">
        <f t="shared" ca="1" si="178"/>
        <v>#N/A</v>
      </c>
      <c r="C618">
        <f t="array" aca="1" ref="C618" ca="1">IFERROR(INDEX(stitches, MATCH( 1, ($A618=dates)*(last_project=projects),0)),0)</f>
        <v>0</v>
      </c>
      <c r="D618" s="5" t="e">
        <f t="shared" ca="1" si="190"/>
        <v>#REF!</v>
      </c>
      <c r="E618" s="5" t="e">
        <f t="shared" ca="1" si="180"/>
        <v>#REF!</v>
      </c>
      <c r="F618" s="40" t="e">
        <f t="array" aca="1" ref="F618" ca="1">INDEX(hours,MATCH(1,($A618=dates)*(last_project=projects),0),0)</f>
        <v>#N/A</v>
      </c>
      <c r="G618" s="21" t="e">
        <f t="shared" ca="1" si="181"/>
        <v>#N/A</v>
      </c>
      <c r="H618" s="41" t="e">
        <f t="shared" ca="1" si="191"/>
        <v>#N/A</v>
      </c>
      <c r="I618" s="41" t="e">
        <f t="shared" ca="1" si="192"/>
        <v>#N/A</v>
      </c>
      <c r="J618" s="41" t="e">
        <f t="shared" ca="1" si="193"/>
        <v>#N/A</v>
      </c>
      <c r="K618" t="e">
        <f t="shared" ca="1" si="182"/>
        <v>#N/A</v>
      </c>
      <c r="L618" t="e">
        <f t="shared" ca="1" si="183"/>
        <v>#N/A</v>
      </c>
      <c r="M618" s="42" t="e">
        <f t="shared" ca="1" si="184"/>
        <v>#REF!</v>
      </c>
      <c r="N618" s="5" t="e">
        <f t="shared" ca="1" si="194"/>
        <v>#N/A</v>
      </c>
      <c r="O618" s="5" t="e">
        <f t="shared" ca="1" si="195"/>
        <v>#N/A</v>
      </c>
      <c r="P618" s="41" t="e">
        <f ca="1">IF(OR(ISNA(A618),C618="Backstitch"),NA(),AVERAGEIF($C$4:$C618,"&gt;0")/100)</f>
        <v>#N/A</v>
      </c>
      <c r="Q618" s="41" t="e">
        <f t="shared" ca="1" si="185"/>
        <v>#N/A</v>
      </c>
      <c r="R618" s="43" t="e">
        <f t="shared" ca="1" si="186"/>
        <v>#N/A</v>
      </c>
      <c r="S618" s="44" t="e">
        <f t="shared" ca="1" si="187"/>
        <v>#N/A</v>
      </c>
      <c r="T618" s="5" t="e">
        <f t="shared" ca="1" si="188"/>
        <v>#N/A</v>
      </c>
      <c r="U618" s="5" t="e">
        <f t="shared" ca="1" si="189"/>
        <v>#N/A</v>
      </c>
    </row>
    <row r="619" spans="1:21">
      <c r="A619" s="6" t="e">
        <f t="shared" ca="1" si="179"/>
        <v>#N/A</v>
      </c>
      <c r="B619" s="39" t="e">
        <f t="shared" ca="1" si="178"/>
        <v>#N/A</v>
      </c>
      <c r="C619">
        <f t="array" aca="1" ref="C619" ca="1">IFERROR(INDEX(stitches, MATCH( 1, ($A619=dates)*(last_project=projects),0)),0)</f>
        <v>0</v>
      </c>
      <c r="D619" s="5" t="e">
        <f t="shared" ca="1" si="190"/>
        <v>#REF!</v>
      </c>
      <c r="E619" s="5" t="e">
        <f t="shared" ca="1" si="180"/>
        <v>#REF!</v>
      </c>
      <c r="F619" s="40" t="e">
        <f t="array" aca="1" ref="F619" ca="1">INDEX(hours,MATCH(1,($A619=dates)*(last_project=projects),0),0)</f>
        <v>#N/A</v>
      </c>
      <c r="G619" s="21" t="e">
        <f t="shared" ca="1" si="181"/>
        <v>#N/A</v>
      </c>
      <c r="H619" s="41" t="e">
        <f t="shared" ca="1" si="191"/>
        <v>#N/A</v>
      </c>
      <c r="I619" s="41" t="e">
        <f t="shared" ca="1" si="192"/>
        <v>#N/A</v>
      </c>
      <c r="J619" s="41" t="e">
        <f t="shared" ca="1" si="193"/>
        <v>#N/A</v>
      </c>
      <c r="K619" t="e">
        <f t="shared" ca="1" si="182"/>
        <v>#N/A</v>
      </c>
      <c r="L619" t="e">
        <f t="shared" ca="1" si="183"/>
        <v>#N/A</v>
      </c>
      <c r="M619" s="42" t="e">
        <f t="shared" ca="1" si="184"/>
        <v>#REF!</v>
      </c>
      <c r="N619" s="5" t="e">
        <f t="shared" ca="1" si="194"/>
        <v>#N/A</v>
      </c>
      <c r="O619" s="5" t="e">
        <f t="shared" ca="1" si="195"/>
        <v>#N/A</v>
      </c>
      <c r="P619" s="41" t="e">
        <f ca="1">IF(OR(ISNA(A619),C619="Backstitch"),NA(),AVERAGEIF($C$4:$C619,"&gt;0")/100)</f>
        <v>#N/A</v>
      </c>
      <c r="Q619" s="41" t="e">
        <f t="shared" ca="1" si="185"/>
        <v>#N/A</v>
      </c>
      <c r="R619" s="43" t="e">
        <f t="shared" ca="1" si="186"/>
        <v>#N/A</v>
      </c>
      <c r="S619" s="44" t="e">
        <f t="shared" ca="1" si="187"/>
        <v>#N/A</v>
      </c>
      <c r="T619" s="5" t="e">
        <f t="shared" ca="1" si="188"/>
        <v>#N/A</v>
      </c>
      <c r="U619" s="5" t="e">
        <f t="shared" ca="1" si="189"/>
        <v>#N/A</v>
      </c>
    </row>
    <row r="620" spans="1:21">
      <c r="A620" s="6" t="e">
        <f t="shared" ca="1" si="179"/>
        <v>#N/A</v>
      </c>
      <c r="B620" s="39" t="e">
        <f t="shared" ca="1" si="178"/>
        <v>#N/A</v>
      </c>
      <c r="C620">
        <f t="array" aca="1" ref="C620" ca="1">IFERROR(INDEX(stitches, MATCH( 1, ($A620=dates)*(last_project=projects),0)),0)</f>
        <v>0</v>
      </c>
      <c r="D620" s="5" t="e">
        <f t="shared" ca="1" si="190"/>
        <v>#REF!</v>
      </c>
      <c r="E620" s="5" t="e">
        <f t="shared" ca="1" si="180"/>
        <v>#REF!</v>
      </c>
      <c r="F620" s="40" t="e">
        <f t="array" aca="1" ref="F620" ca="1">INDEX(hours,MATCH(1,($A620=dates)*(last_project=projects),0),0)</f>
        <v>#N/A</v>
      </c>
      <c r="G620" s="21" t="e">
        <f t="shared" ca="1" si="181"/>
        <v>#N/A</v>
      </c>
      <c r="H620" s="41" t="e">
        <f t="shared" ca="1" si="191"/>
        <v>#N/A</v>
      </c>
      <c r="I620" s="41" t="e">
        <f t="shared" ca="1" si="192"/>
        <v>#N/A</v>
      </c>
      <c r="J620" s="41" t="e">
        <f t="shared" ca="1" si="193"/>
        <v>#N/A</v>
      </c>
      <c r="K620" t="e">
        <f t="shared" ca="1" si="182"/>
        <v>#N/A</v>
      </c>
      <c r="L620" t="e">
        <f t="shared" ca="1" si="183"/>
        <v>#N/A</v>
      </c>
      <c r="M620" s="42" t="e">
        <f t="shared" ca="1" si="184"/>
        <v>#REF!</v>
      </c>
      <c r="N620" s="5" t="e">
        <f t="shared" ca="1" si="194"/>
        <v>#N/A</v>
      </c>
      <c r="O620" s="5" t="e">
        <f t="shared" ca="1" si="195"/>
        <v>#N/A</v>
      </c>
      <c r="P620" s="41" t="e">
        <f ca="1">IF(OR(ISNA(A620),C620="Backstitch"),NA(),AVERAGEIF($C$4:$C620,"&gt;0")/100)</f>
        <v>#N/A</v>
      </c>
      <c r="Q620" s="41" t="e">
        <f t="shared" ca="1" si="185"/>
        <v>#N/A</v>
      </c>
      <c r="R620" s="43" t="e">
        <f t="shared" ca="1" si="186"/>
        <v>#N/A</v>
      </c>
      <c r="S620" s="44" t="e">
        <f t="shared" ca="1" si="187"/>
        <v>#N/A</v>
      </c>
      <c r="T620" s="5" t="e">
        <f t="shared" ca="1" si="188"/>
        <v>#N/A</v>
      </c>
      <c r="U620" s="5" t="e">
        <f t="shared" ca="1" si="189"/>
        <v>#N/A</v>
      </c>
    </row>
    <row r="621" spans="1:21">
      <c r="A621" s="6" t="e">
        <f t="shared" ca="1" si="179"/>
        <v>#N/A</v>
      </c>
      <c r="B621" s="39" t="e">
        <f t="shared" ca="1" si="178"/>
        <v>#N/A</v>
      </c>
      <c r="C621">
        <f t="array" aca="1" ref="C621" ca="1">IFERROR(INDEX(stitches, MATCH( 1, ($A621=dates)*(last_project=projects),0)),0)</f>
        <v>0</v>
      </c>
      <c r="D621" s="5" t="e">
        <f t="shared" ca="1" si="190"/>
        <v>#REF!</v>
      </c>
      <c r="E621" s="5" t="e">
        <f t="shared" ca="1" si="180"/>
        <v>#REF!</v>
      </c>
      <c r="F621" s="40" t="e">
        <f t="array" aca="1" ref="F621" ca="1">INDEX(hours,MATCH(1,($A621=dates)*(last_project=projects),0),0)</f>
        <v>#N/A</v>
      </c>
      <c r="G621" s="21" t="e">
        <f t="shared" ca="1" si="181"/>
        <v>#N/A</v>
      </c>
      <c r="H621" s="41" t="e">
        <f t="shared" ca="1" si="191"/>
        <v>#N/A</v>
      </c>
      <c r="I621" s="41" t="e">
        <f t="shared" ca="1" si="192"/>
        <v>#N/A</v>
      </c>
      <c r="J621" s="41" t="e">
        <f t="shared" ca="1" si="193"/>
        <v>#N/A</v>
      </c>
      <c r="K621" t="e">
        <f t="shared" ca="1" si="182"/>
        <v>#N/A</v>
      </c>
      <c r="L621" t="e">
        <f t="shared" ca="1" si="183"/>
        <v>#N/A</v>
      </c>
      <c r="M621" s="42" t="e">
        <f t="shared" ca="1" si="184"/>
        <v>#REF!</v>
      </c>
      <c r="N621" s="5" t="e">
        <f t="shared" ca="1" si="194"/>
        <v>#N/A</v>
      </c>
      <c r="O621" s="5" t="e">
        <f t="shared" ca="1" si="195"/>
        <v>#N/A</v>
      </c>
      <c r="P621" s="41" t="e">
        <f ca="1">IF(OR(ISNA(A621),C621="Backstitch"),NA(),AVERAGEIF($C$4:$C621,"&gt;0")/100)</f>
        <v>#N/A</v>
      </c>
      <c r="Q621" s="41" t="e">
        <f t="shared" ca="1" si="185"/>
        <v>#N/A</v>
      </c>
      <c r="R621" s="43" t="e">
        <f t="shared" ca="1" si="186"/>
        <v>#N/A</v>
      </c>
      <c r="S621" s="44" t="e">
        <f t="shared" ca="1" si="187"/>
        <v>#N/A</v>
      </c>
      <c r="T621" s="5" t="e">
        <f t="shared" ca="1" si="188"/>
        <v>#N/A</v>
      </c>
      <c r="U621" s="5" t="e">
        <f t="shared" ca="1" si="189"/>
        <v>#N/A</v>
      </c>
    </row>
    <row r="622" spans="1:21">
      <c r="A622" s="6" t="e">
        <f t="shared" ca="1" si="179"/>
        <v>#N/A</v>
      </c>
      <c r="B622" s="39" t="e">
        <f t="shared" ca="1" si="178"/>
        <v>#N/A</v>
      </c>
      <c r="C622">
        <f t="array" aca="1" ref="C622" ca="1">IFERROR(INDEX(stitches, MATCH( 1, ($A622=dates)*(last_project=projects),0)),0)</f>
        <v>0</v>
      </c>
      <c r="D622" s="5" t="e">
        <f t="shared" ca="1" si="190"/>
        <v>#REF!</v>
      </c>
      <c r="E622" s="5" t="e">
        <f t="shared" ca="1" si="180"/>
        <v>#REF!</v>
      </c>
      <c r="F622" s="40" t="e">
        <f t="array" aca="1" ref="F622" ca="1">INDEX(hours,MATCH(1,($A622=dates)*(last_project=projects),0),0)</f>
        <v>#N/A</v>
      </c>
      <c r="G622" s="21" t="e">
        <f t="shared" ca="1" si="181"/>
        <v>#N/A</v>
      </c>
      <c r="H622" s="41" t="e">
        <f t="shared" ca="1" si="191"/>
        <v>#N/A</v>
      </c>
      <c r="I622" s="41" t="e">
        <f t="shared" ca="1" si="192"/>
        <v>#N/A</v>
      </c>
      <c r="J622" s="41" t="e">
        <f t="shared" ca="1" si="193"/>
        <v>#N/A</v>
      </c>
      <c r="K622" t="e">
        <f t="shared" ca="1" si="182"/>
        <v>#N/A</v>
      </c>
      <c r="L622" t="e">
        <f t="shared" ca="1" si="183"/>
        <v>#N/A</v>
      </c>
      <c r="M622" s="42" t="e">
        <f t="shared" ca="1" si="184"/>
        <v>#REF!</v>
      </c>
      <c r="N622" s="5" t="e">
        <f t="shared" ca="1" si="194"/>
        <v>#N/A</v>
      </c>
      <c r="O622" s="5" t="e">
        <f t="shared" ca="1" si="195"/>
        <v>#N/A</v>
      </c>
      <c r="P622" s="41" t="e">
        <f ca="1">IF(OR(ISNA(A622),C622="Backstitch"),NA(),AVERAGEIF($C$4:$C622,"&gt;0")/100)</f>
        <v>#N/A</v>
      </c>
      <c r="Q622" s="41" t="e">
        <f t="shared" ca="1" si="185"/>
        <v>#N/A</v>
      </c>
      <c r="R622" s="43" t="e">
        <f t="shared" ca="1" si="186"/>
        <v>#N/A</v>
      </c>
      <c r="S622" s="44" t="e">
        <f t="shared" ca="1" si="187"/>
        <v>#N/A</v>
      </c>
      <c r="T622" s="5" t="e">
        <f t="shared" ca="1" si="188"/>
        <v>#N/A</v>
      </c>
      <c r="U622" s="5" t="e">
        <f t="shared" ca="1" si="189"/>
        <v>#N/A</v>
      </c>
    </row>
    <row r="623" spans="1:21">
      <c r="A623" s="6" t="e">
        <f t="shared" ca="1" si="179"/>
        <v>#N/A</v>
      </c>
      <c r="B623" s="39" t="e">
        <f t="shared" ca="1" si="178"/>
        <v>#N/A</v>
      </c>
      <c r="C623">
        <f t="array" aca="1" ref="C623" ca="1">IFERROR(INDEX(stitches, MATCH( 1, ($A623=dates)*(last_project=projects),0)),0)</f>
        <v>0</v>
      </c>
      <c r="D623" s="5" t="e">
        <f t="shared" ca="1" si="190"/>
        <v>#REF!</v>
      </c>
      <c r="E623" s="5" t="e">
        <f t="shared" ca="1" si="180"/>
        <v>#REF!</v>
      </c>
      <c r="F623" s="40" t="e">
        <f t="array" aca="1" ref="F623" ca="1">INDEX(hours,MATCH(1,($A623=dates)*(last_project=projects),0),0)</f>
        <v>#N/A</v>
      </c>
      <c r="G623" s="21" t="e">
        <f t="shared" ca="1" si="181"/>
        <v>#N/A</v>
      </c>
      <c r="H623" s="41" t="e">
        <f t="shared" ca="1" si="191"/>
        <v>#N/A</v>
      </c>
      <c r="I623" s="41" t="e">
        <f t="shared" ca="1" si="192"/>
        <v>#N/A</v>
      </c>
      <c r="J623" s="41" t="e">
        <f t="shared" ca="1" si="193"/>
        <v>#N/A</v>
      </c>
      <c r="K623" t="e">
        <f t="shared" ca="1" si="182"/>
        <v>#N/A</v>
      </c>
      <c r="L623" t="e">
        <f t="shared" ca="1" si="183"/>
        <v>#N/A</v>
      </c>
      <c r="M623" s="42" t="e">
        <f t="shared" ca="1" si="184"/>
        <v>#REF!</v>
      </c>
      <c r="N623" s="5" t="e">
        <f t="shared" ca="1" si="194"/>
        <v>#N/A</v>
      </c>
      <c r="O623" s="5" t="e">
        <f t="shared" ca="1" si="195"/>
        <v>#N/A</v>
      </c>
      <c r="P623" s="41" t="e">
        <f ca="1">IF(OR(ISNA(A623),C623="Backstitch"),NA(),AVERAGEIF($C$4:$C623,"&gt;0")/100)</f>
        <v>#N/A</v>
      </c>
      <c r="Q623" s="41" t="e">
        <f t="shared" ca="1" si="185"/>
        <v>#N/A</v>
      </c>
      <c r="R623" s="43" t="e">
        <f t="shared" ca="1" si="186"/>
        <v>#N/A</v>
      </c>
      <c r="S623" s="44" t="e">
        <f t="shared" ca="1" si="187"/>
        <v>#N/A</v>
      </c>
      <c r="T623" s="5" t="e">
        <f t="shared" ca="1" si="188"/>
        <v>#N/A</v>
      </c>
      <c r="U623" s="5" t="e">
        <f t="shared" ca="1" si="189"/>
        <v>#N/A</v>
      </c>
    </row>
    <row r="624" spans="1:21">
      <c r="A624" s="6" t="e">
        <f t="shared" ca="1" si="179"/>
        <v>#N/A</v>
      </c>
      <c r="B624" s="39" t="e">
        <f t="shared" ca="1" si="178"/>
        <v>#N/A</v>
      </c>
      <c r="C624">
        <f t="array" aca="1" ref="C624" ca="1">IFERROR(INDEX(stitches, MATCH( 1, ($A624=dates)*(last_project=projects),0)),0)</f>
        <v>0</v>
      </c>
      <c r="D624" s="5" t="e">
        <f t="shared" ca="1" si="190"/>
        <v>#REF!</v>
      </c>
      <c r="E624" s="5" t="e">
        <f t="shared" ca="1" si="180"/>
        <v>#REF!</v>
      </c>
      <c r="F624" s="40" t="e">
        <f t="array" aca="1" ref="F624" ca="1">INDEX(hours,MATCH(1,($A624=dates)*(last_project=projects),0),0)</f>
        <v>#N/A</v>
      </c>
      <c r="G624" s="21" t="e">
        <f t="shared" ca="1" si="181"/>
        <v>#N/A</v>
      </c>
      <c r="H624" s="41" t="e">
        <f t="shared" ca="1" si="191"/>
        <v>#N/A</v>
      </c>
      <c r="I624" s="41" t="e">
        <f t="shared" ca="1" si="192"/>
        <v>#N/A</v>
      </c>
      <c r="J624" s="41" t="e">
        <f t="shared" ca="1" si="193"/>
        <v>#N/A</v>
      </c>
      <c r="K624" t="e">
        <f t="shared" ca="1" si="182"/>
        <v>#N/A</v>
      </c>
      <c r="L624" t="e">
        <f t="shared" ca="1" si="183"/>
        <v>#N/A</v>
      </c>
      <c r="M624" s="42" t="e">
        <f t="shared" ca="1" si="184"/>
        <v>#REF!</v>
      </c>
      <c r="N624" s="5" t="e">
        <f t="shared" ca="1" si="194"/>
        <v>#N/A</v>
      </c>
      <c r="O624" s="5" t="e">
        <f t="shared" ca="1" si="195"/>
        <v>#N/A</v>
      </c>
      <c r="P624" s="41" t="e">
        <f ca="1">IF(OR(ISNA(A624),C624="Backstitch"),NA(),AVERAGEIF($C$4:$C624,"&gt;0")/100)</f>
        <v>#N/A</v>
      </c>
      <c r="Q624" s="41" t="e">
        <f t="shared" ca="1" si="185"/>
        <v>#N/A</v>
      </c>
      <c r="R624" s="43" t="e">
        <f t="shared" ca="1" si="186"/>
        <v>#N/A</v>
      </c>
      <c r="S624" s="44" t="e">
        <f t="shared" ca="1" si="187"/>
        <v>#N/A</v>
      </c>
      <c r="T624" s="5" t="e">
        <f t="shared" ca="1" si="188"/>
        <v>#N/A</v>
      </c>
      <c r="U624" s="5" t="e">
        <f t="shared" ca="1" si="189"/>
        <v>#N/A</v>
      </c>
    </row>
    <row r="625" spans="1:21">
      <c r="A625" s="6" t="e">
        <f t="shared" ca="1" si="179"/>
        <v>#N/A</v>
      </c>
      <c r="B625" s="39" t="e">
        <f t="shared" ca="1" si="178"/>
        <v>#N/A</v>
      </c>
      <c r="C625">
        <f t="array" aca="1" ref="C625" ca="1">IFERROR(INDEX(stitches, MATCH( 1, ($A625=dates)*(last_project=projects),0)),0)</f>
        <v>0</v>
      </c>
      <c r="D625" s="5" t="e">
        <f t="shared" ca="1" si="190"/>
        <v>#REF!</v>
      </c>
      <c r="E625" s="5" t="e">
        <f t="shared" ca="1" si="180"/>
        <v>#REF!</v>
      </c>
      <c r="F625" s="40" t="e">
        <f t="array" aca="1" ref="F625" ca="1">INDEX(hours,MATCH(1,($A625=dates)*(last_project=projects),0),0)</f>
        <v>#N/A</v>
      </c>
      <c r="G625" s="21" t="e">
        <f t="shared" ca="1" si="181"/>
        <v>#N/A</v>
      </c>
      <c r="H625" s="41" t="e">
        <f t="shared" ca="1" si="191"/>
        <v>#N/A</v>
      </c>
      <c r="I625" s="41" t="e">
        <f t="shared" ca="1" si="192"/>
        <v>#N/A</v>
      </c>
      <c r="J625" s="41" t="e">
        <f t="shared" ca="1" si="193"/>
        <v>#N/A</v>
      </c>
      <c r="K625" t="e">
        <f t="shared" ca="1" si="182"/>
        <v>#N/A</v>
      </c>
      <c r="L625" t="e">
        <f t="shared" ca="1" si="183"/>
        <v>#N/A</v>
      </c>
      <c r="M625" s="42" t="e">
        <f t="shared" ca="1" si="184"/>
        <v>#REF!</v>
      </c>
      <c r="N625" s="5" t="e">
        <f t="shared" ca="1" si="194"/>
        <v>#N/A</v>
      </c>
      <c r="O625" s="5" t="e">
        <f t="shared" ca="1" si="195"/>
        <v>#N/A</v>
      </c>
      <c r="P625" s="41" t="e">
        <f ca="1">IF(OR(ISNA(A625),C625="Backstitch"),NA(),AVERAGEIF($C$4:$C625,"&gt;0")/100)</f>
        <v>#N/A</v>
      </c>
      <c r="Q625" s="41" t="e">
        <f t="shared" ca="1" si="185"/>
        <v>#N/A</v>
      </c>
      <c r="R625" s="43" t="e">
        <f t="shared" ca="1" si="186"/>
        <v>#N/A</v>
      </c>
      <c r="S625" s="44" t="e">
        <f t="shared" ca="1" si="187"/>
        <v>#N/A</v>
      </c>
      <c r="T625" s="5" t="e">
        <f t="shared" ca="1" si="188"/>
        <v>#N/A</v>
      </c>
      <c r="U625" s="5" t="e">
        <f t="shared" ca="1" si="189"/>
        <v>#N/A</v>
      </c>
    </row>
    <row r="626" spans="1:21">
      <c r="A626" s="6" t="e">
        <f t="shared" ca="1" si="179"/>
        <v>#N/A</v>
      </c>
      <c r="B626" s="39" t="e">
        <f t="shared" ca="1" si="178"/>
        <v>#N/A</v>
      </c>
      <c r="C626">
        <f t="array" aca="1" ref="C626" ca="1">IFERROR(INDEX(stitches, MATCH( 1, ($A626=dates)*(last_project=projects),0)),0)</f>
        <v>0</v>
      </c>
      <c r="D626" s="5" t="e">
        <f t="shared" ca="1" si="190"/>
        <v>#REF!</v>
      </c>
      <c r="E626" s="5" t="e">
        <f t="shared" ca="1" si="180"/>
        <v>#REF!</v>
      </c>
      <c r="F626" s="40" t="e">
        <f t="array" aca="1" ref="F626" ca="1">INDEX(hours,MATCH(1,($A626=dates)*(last_project=projects),0),0)</f>
        <v>#N/A</v>
      </c>
      <c r="G626" s="21" t="e">
        <f t="shared" ca="1" si="181"/>
        <v>#N/A</v>
      </c>
      <c r="H626" s="41" t="e">
        <f t="shared" ca="1" si="191"/>
        <v>#N/A</v>
      </c>
      <c r="I626" s="41" t="e">
        <f t="shared" ca="1" si="192"/>
        <v>#N/A</v>
      </c>
      <c r="J626" s="41" t="e">
        <f t="shared" ca="1" si="193"/>
        <v>#N/A</v>
      </c>
      <c r="K626" t="e">
        <f t="shared" ca="1" si="182"/>
        <v>#N/A</v>
      </c>
      <c r="L626" t="e">
        <f t="shared" ca="1" si="183"/>
        <v>#N/A</v>
      </c>
      <c r="M626" s="42" t="e">
        <f t="shared" ca="1" si="184"/>
        <v>#REF!</v>
      </c>
      <c r="N626" s="5" t="e">
        <f t="shared" ca="1" si="194"/>
        <v>#N/A</v>
      </c>
      <c r="O626" s="5" t="e">
        <f t="shared" ca="1" si="195"/>
        <v>#N/A</v>
      </c>
      <c r="P626" s="41" t="e">
        <f ca="1">IF(OR(ISNA(A626),C626="Backstitch"),NA(),AVERAGEIF($C$4:$C626,"&gt;0")/100)</f>
        <v>#N/A</v>
      </c>
      <c r="Q626" s="41" t="e">
        <f t="shared" ca="1" si="185"/>
        <v>#N/A</v>
      </c>
      <c r="R626" s="43" t="e">
        <f t="shared" ca="1" si="186"/>
        <v>#N/A</v>
      </c>
      <c r="S626" s="44" t="e">
        <f t="shared" ca="1" si="187"/>
        <v>#N/A</v>
      </c>
      <c r="T626" s="5" t="e">
        <f t="shared" ca="1" si="188"/>
        <v>#N/A</v>
      </c>
      <c r="U626" s="5" t="e">
        <f t="shared" ca="1" si="189"/>
        <v>#N/A</v>
      </c>
    </row>
    <row r="627" spans="1:21">
      <c r="A627" s="6" t="e">
        <f t="shared" ca="1" si="179"/>
        <v>#N/A</v>
      </c>
      <c r="B627" s="39" t="e">
        <f t="shared" ca="1" si="178"/>
        <v>#N/A</v>
      </c>
      <c r="C627">
        <f t="array" aca="1" ref="C627" ca="1">IFERROR(INDEX(stitches, MATCH( 1, ($A627=dates)*(last_project=projects),0)),0)</f>
        <v>0</v>
      </c>
      <c r="D627" s="5" t="e">
        <f t="shared" ca="1" si="190"/>
        <v>#REF!</v>
      </c>
      <c r="E627" s="5" t="e">
        <f t="shared" ca="1" si="180"/>
        <v>#REF!</v>
      </c>
      <c r="F627" s="40" t="e">
        <f t="array" aca="1" ref="F627" ca="1">INDEX(hours,MATCH(1,($A627=dates)*(last_project=projects),0),0)</f>
        <v>#N/A</v>
      </c>
      <c r="G627" s="21" t="e">
        <f t="shared" ca="1" si="181"/>
        <v>#N/A</v>
      </c>
      <c r="H627" s="41" t="e">
        <f t="shared" ca="1" si="191"/>
        <v>#N/A</v>
      </c>
      <c r="I627" s="41" t="e">
        <f t="shared" ca="1" si="192"/>
        <v>#N/A</v>
      </c>
      <c r="J627" s="41" t="e">
        <f t="shared" ca="1" si="193"/>
        <v>#N/A</v>
      </c>
      <c r="K627" t="e">
        <f t="shared" ca="1" si="182"/>
        <v>#N/A</v>
      </c>
      <c r="L627" t="e">
        <f t="shared" ca="1" si="183"/>
        <v>#N/A</v>
      </c>
      <c r="M627" s="42" t="e">
        <f t="shared" ca="1" si="184"/>
        <v>#REF!</v>
      </c>
      <c r="N627" s="5" t="e">
        <f t="shared" ca="1" si="194"/>
        <v>#N/A</v>
      </c>
      <c r="O627" s="5" t="e">
        <f t="shared" ca="1" si="195"/>
        <v>#N/A</v>
      </c>
      <c r="P627" s="41" t="e">
        <f ca="1">IF(OR(ISNA(A627),C627="Backstitch"),NA(),AVERAGEIF($C$4:$C627,"&gt;0")/100)</f>
        <v>#N/A</v>
      </c>
      <c r="Q627" s="41" t="e">
        <f t="shared" ca="1" si="185"/>
        <v>#N/A</v>
      </c>
      <c r="R627" s="43" t="e">
        <f t="shared" ca="1" si="186"/>
        <v>#N/A</v>
      </c>
      <c r="S627" s="44" t="e">
        <f t="shared" ca="1" si="187"/>
        <v>#N/A</v>
      </c>
      <c r="T627" s="5" t="e">
        <f t="shared" ca="1" si="188"/>
        <v>#N/A</v>
      </c>
      <c r="U627" s="5" t="e">
        <f t="shared" ca="1" si="189"/>
        <v>#N/A</v>
      </c>
    </row>
    <row r="628" spans="1:21">
      <c r="A628" s="6" t="e">
        <f t="shared" ca="1" si="179"/>
        <v>#N/A</v>
      </c>
      <c r="B628" s="39" t="e">
        <f t="shared" ca="1" si="178"/>
        <v>#N/A</v>
      </c>
      <c r="C628">
        <f t="array" aca="1" ref="C628" ca="1">IFERROR(INDEX(stitches, MATCH( 1, ($A628=dates)*(last_project=projects),0)),0)</f>
        <v>0</v>
      </c>
      <c r="D628" s="5" t="e">
        <f t="shared" ca="1" si="190"/>
        <v>#REF!</v>
      </c>
      <c r="E628" s="5" t="e">
        <f t="shared" ca="1" si="180"/>
        <v>#REF!</v>
      </c>
      <c r="F628" s="40" t="e">
        <f t="array" aca="1" ref="F628" ca="1">INDEX(hours,MATCH(1,($A628=dates)*(last_project=projects),0),0)</f>
        <v>#N/A</v>
      </c>
      <c r="G628" s="21" t="e">
        <f t="shared" ca="1" si="181"/>
        <v>#N/A</v>
      </c>
      <c r="H628" s="41" t="e">
        <f t="shared" ca="1" si="191"/>
        <v>#N/A</v>
      </c>
      <c r="I628" s="41" t="e">
        <f t="shared" ca="1" si="192"/>
        <v>#N/A</v>
      </c>
      <c r="J628" s="41" t="e">
        <f t="shared" ca="1" si="193"/>
        <v>#N/A</v>
      </c>
      <c r="K628" t="e">
        <f t="shared" ca="1" si="182"/>
        <v>#N/A</v>
      </c>
      <c r="L628" t="e">
        <f t="shared" ca="1" si="183"/>
        <v>#N/A</v>
      </c>
      <c r="M628" s="42" t="e">
        <f t="shared" ca="1" si="184"/>
        <v>#REF!</v>
      </c>
      <c r="N628" s="5" t="e">
        <f t="shared" ca="1" si="194"/>
        <v>#N/A</v>
      </c>
      <c r="O628" s="5" t="e">
        <f t="shared" ca="1" si="195"/>
        <v>#N/A</v>
      </c>
      <c r="P628" s="41" t="e">
        <f ca="1">IF(OR(ISNA(A628),C628="Backstitch"),NA(),AVERAGEIF($C$4:$C628,"&gt;0")/100)</f>
        <v>#N/A</v>
      </c>
      <c r="Q628" s="41" t="e">
        <f t="shared" ca="1" si="185"/>
        <v>#N/A</v>
      </c>
      <c r="R628" s="43" t="e">
        <f t="shared" ca="1" si="186"/>
        <v>#N/A</v>
      </c>
      <c r="S628" s="44" t="e">
        <f t="shared" ca="1" si="187"/>
        <v>#N/A</v>
      </c>
      <c r="T628" s="5" t="e">
        <f t="shared" ca="1" si="188"/>
        <v>#N/A</v>
      </c>
      <c r="U628" s="5" t="e">
        <f t="shared" ca="1" si="189"/>
        <v>#N/A</v>
      </c>
    </row>
    <row r="629" spans="1:21">
      <c r="A629" s="6" t="e">
        <f t="shared" ca="1" si="179"/>
        <v>#N/A</v>
      </c>
      <c r="B629" s="39" t="e">
        <f t="shared" ca="1" si="178"/>
        <v>#N/A</v>
      </c>
      <c r="C629">
        <f t="array" aca="1" ref="C629" ca="1">IFERROR(INDEX(stitches, MATCH( 1, ($A629=dates)*(last_project=projects),0)),0)</f>
        <v>0</v>
      </c>
      <c r="D629" s="5" t="e">
        <f t="shared" ca="1" si="190"/>
        <v>#REF!</v>
      </c>
      <c r="E629" s="5" t="e">
        <f t="shared" ca="1" si="180"/>
        <v>#REF!</v>
      </c>
      <c r="F629" s="40" t="e">
        <f t="array" aca="1" ref="F629" ca="1">INDEX(hours,MATCH(1,($A629=dates)*(last_project=projects),0),0)</f>
        <v>#N/A</v>
      </c>
      <c r="G629" s="21" t="e">
        <f t="shared" ca="1" si="181"/>
        <v>#N/A</v>
      </c>
      <c r="H629" s="41" t="e">
        <f t="shared" ca="1" si="191"/>
        <v>#N/A</v>
      </c>
      <c r="I629" s="41" t="e">
        <f t="shared" ca="1" si="192"/>
        <v>#N/A</v>
      </c>
      <c r="J629" s="41" t="e">
        <f t="shared" ca="1" si="193"/>
        <v>#N/A</v>
      </c>
      <c r="K629" t="e">
        <f t="shared" ca="1" si="182"/>
        <v>#N/A</v>
      </c>
      <c r="L629" t="e">
        <f t="shared" ca="1" si="183"/>
        <v>#N/A</v>
      </c>
      <c r="M629" s="42" t="e">
        <f t="shared" ca="1" si="184"/>
        <v>#REF!</v>
      </c>
      <c r="N629" s="5" t="e">
        <f t="shared" ca="1" si="194"/>
        <v>#N/A</v>
      </c>
      <c r="O629" s="5" t="e">
        <f t="shared" ca="1" si="195"/>
        <v>#N/A</v>
      </c>
      <c r="P629" s="41" t="e">
        <f ca="1">IF(OR(ISNA(A629),C629="Backstitch"),NA(),AVERAGEIF($C$4:$C629,"&gt;0")/100)</f>
        <v>#N/A</v>
      </c>
      <c r="Q629" s="41" t="e">
        <f t="shared" ca="1" si="185"/>
        <v>#N/A</v>
      </c>
      <c r="R629" s="43" t="e">
        <f t="shared" ca="1" si="186"/>
        <v>#N/A</v>
      </c>
      <c r="S629" s="44" t="e">
        <f t="shared" ca="1" si="187"/>
        <v>#N/A</v>
      </c>
      <c r="T629" s="5" t="e">
        <f t="shared" ca="1" si="188"/>
        <v>#N/A</v>
      </c>
      <c r="U629" s="5" t="e">
        <f t="shared" ca="1" si="189"/>
        <v>#N/A</v>
      </c>
    </row>
    <row r="630" spans="1:21">
      <c r="A630" s="6" t="e">
        <f t="shared" ca="1" si="179"/>
        <v>#N/A</v>
      </c>
      <c r="B630" s="39" t="e">
        <f t="shared" ca="1" si="178"/>
        <v>#N/A</v>
      </c>
      <c r="C630">
        <f t="array" aca="1" ref="C630" ca="1">IFERROR(INDEX(stitches, MATCH( 1, ($A630=dates)*(last_project=projects),0)),0)</f>
        <v>0</v>
      </c>
      <c r="D630" s="5" t="e">
        <f t="shared" ca="1" si="190"/>
        <v>#REF!</v>
      </c>
      <c r="E630" s="5" t="e">
        <f t="shared" ca="1" si="180"/>
        <v>#REF!</v>
      </c>
      <c r="F630" s="40" t="e">
        <f t="array" aca="1" ref="F630" ca="1">INDEX(hours,MATCH(1,($A630=dates)*(last_project=projects),0),0)</f>
        <v>#N/A</v>
      </c>
      <c r="G630" s="21" t="e">
        <f t="shared" ca="1" si="181"/>
        <v>#N/A</v>
      </c>
      <c r="H630" s="41" t="e">
        <f t="shared" ca="1" si="191"/>
        <v>#N/A</v>
      </c>
      <c r="I630" s="41" t="e">
        <f t="shared" ca="1" si="192"/>
        <v>#N/A</v>
      </c>
      <c r="J630" s="41" t="e">
        <f t="shared" ca="1" si="193"/>
        <v>#N/A</v>
      </c>
      <c r="K630" t="e">
        <f t="shared" ca="1" si="182"/>
        <v>#N/A</v>
      </c>
      <c r="L630" t="e">
        <f t="shared" ca="1" si="183"/>
        <v>#N/A</v>
      </c>
      <c r="M630" s="42" t="e">
        <f t="shared" ca="1" si="184"/>
        <v>#REF!</v>
      </c>
      <c r="N630" s="5" t="e">
        <f t="shared" ca="1" si="194"/>
        <v>#N/A</v>
      </c>
      <c r="O630" s="5" t="e">
        <f t="shared" ca="1" si="195"/>
        <v>#N/A</v>
      </c>
      <c r="P630" s="41" t="e">
        <f ca="1">IF(OR(ISNA(A630),C630="Backstitch"),NA(),AVERAGEIF($C$4:$C630,"&gt;0")/100)</f>
        <v>#N/A</v>
      </c>
      <c r="Q630" s="41" t="e">
        <f t="shared" ca="1" si="185"/>
        <v>#N/A</v>
      </c>
      <c r="R630" s="43" t="e">
        <f t="shared" ca="1" si="186"/>
        <v>#N/A</v>
      </c>
      <c r="S630" s="44" t="e">
        <f t="shared" ca="1" si="187"/>
        <v>#N/A</v>
      </c>
      <c r="T630" s="5" t="e">
        <f t="shared" ca="1" si="188"/>
        <v>#N/A</v>
      </c>
      <c r="U630" s="5" t="e">
        <f t="shared" ca="1" si="189"/>
        <v>#N/A</v>
      </c>
    </row>
    <row r="631" spans="1:21">
      <c r="A631" s="6" t="e">
        <f t="shared" ca="1" si="179"/>
        <v>#N/A</v>
      </c>
      <c r="B631" s="39" t="e">
        <f t="shared" ca="1" si="178"/>
        <v>#N/A</v>
      </c>
      <c r="C631">
        <f t="array" aca="1" ref="C631" ca="1">IFERROR(INDEX(stitches, MATCH( 1, ($A631=dates)*(last_project=projects),0)),0)</f>
        <v>0</v>
      </c>
      <c r="D631" s="5" t="e">
        <f t="shared" ca="1" si="190"/>
        <v>#REF!</v>
      </c>
      <c r="E631" s="5" t="e">
        <f t="shared" ca="1" si="180"/>
        <v>#REF!</v>
      </c>
      <c r="F631" s="40" t="e">
        <f t="array" aca="1" ref="F631" ca="1">INDEX(hours,MATCH(1,($A631=dates)*(last_project=projects),0),0)</f>
        <v>#N/A</v>
      </c>
      <c r="G631" s="21" t="e">
        <f t="shared" ca="1" si="181"/>
        <v>#N/A</v>
      </c>
      <c r="H631" s="41" t="e">
        <f t="shared" ca="1" si="191"/>
        <v>#N/A</v>
      </c>
      <c r="I631" s="41" t="e">
        <f t="shared" ca="1" si="192"/>
        <v>#N/A</v>
      </c>
      <c r="J631" s="41" t="e">
        <f t="shared" ca="1" si="193"/>
        <v>#N/A</v>
      </c>
      <c r="K631" t="e">
        <f t="shared" ca="1" si="182"/>
        <v>#N/A</v>
      </c>
      <c r="L631" t="e">
        <f t="shared" ca="1" si="183"/>
        <v>#N/A</v>
      </c>
      <c r="M631" s="42" t="e">
        <f t="shared" ca="1" si="184"/>
        <v>#REF!</v>
      </c>
      <c r="N631" s="5" t="e">
        <f t="shared" ca="1" si="194"/>
        <v>#N/A</v>
      </c>
      <c r="O631" s="5" t="e">
        <f t="shared" ca="1" si="195"/>
        <v>#N/A</v>
      </c>
      <c r="P631" s="41" t="e">
        <f ca="1">IF(OR(ISNA(A631),C631="Backstitch"),NA(),AVERAGEIF($C$4:$C631,"&gt;0")/100)</f>
        <v>#N/A</v>
      </c>
      <c r="Q631" s="41" t="e">
        <f t="shared" ca="1" si="185"/>
        <v>#N/A</v>
      </c>
      <c r="R631" s="43" t="e">
        <f t="shared" ca="1" si="186"/>
        <v>#N/A</v>
      </c>
      <c r="S631" s="44" t="e">
        <f t="shared" ca="1" si="187"/>
        <v>#N/A</v>
      </c>
      <c r="T631" s="5" t="e">
        <f t="shared" ca="1" si="188"/>
        <v>#N/A</v>
      </c>
      <c r="U631" s="5" t="e">
        <f t="shared" ca="1" si="189"/>
        <v>#N/A</v>
      </c>
    </row>
    <row r="632" spans="1:21">
      <c r="A632" s="6" t="e">
        <f t="shared" ca="1" si="179"/>
        <v>#N/A</v>
      </c>
      <c r="B632" s="39" t="e">
        <f t="shared" ca="1" si="178"/>
        <v>#N/A</v>
      </c>
      <c r="C632">
        <f t="array" aca="1" ref="C632" ca="1">IFERROR(INDEX(stitches, MATCH( 1, ($A632=dates)*(last_project=projects),0)),0)</f>
        <v>0</v>
      </c>
      <c r="D632" s="5" t="e">
        <f t="shared" ca="1" si="190"/>
        <v>#REF!</v>
      </c>
      <c r="E632" s="5" t="e">
        <f t="shared" ca="1" si="180"/>
        <v>#REF!</v>
      </c>
      <c r="F632" s="40" t="e">
        <f t="array" aca="1" ref="F632" ca="1">INDEX(hours,MATCH(1,($A632=dates)*(last_project=projects),0),0)</f>
        <v>#N/A</v>
      </c>
      <c r="G632" s="21" t="e">
        <f t="shared" ca="1" si="181"/>
        <v>#N/A</v>
      </c>
      <c r="H632" s="41" t="e">
        <f t="shared" ca="1" si="191"/>
        <v>#N/A</v>
      </c>
      <c r="I632" s="41" t="e">
        <f t="shared" ca="1" si="192"/>
        <v>#N/A</v>
      </c>
      <c r="J632" s="41" t="e">
        <f t="shared" ca="1" si="193"/>
        <v>#N/A</v>
      </c>
      <c r="K632" t="e">
        <f t="shared" ca="1" si="182"/>
        <v>#N/A</v>
      </c>
      <c r="L632" t="e">
        <f t="shared" ca="1" si="183"/>
        <v>#N/A</v>
      </c>
      <c r="M632" s="42" t="e">
        <f t="shared" ca="1" si="184"/>
        <v>#REF!</v>
      </c>
      <c r="N632" s="5" t="e">
        <f t="shared" ca="1" si="194"/>
        <v>#N/A</v>
      </c>
      <c r="O632" s="5" t="e">
        <f t="shared" ca="1" si="195"/>
        <v>#N/A</v>
      </c>
      <c r="P632" s="41" t="e">
        <f ca="1">IF(OR(ISNA(A632),C632="Backstitch"),NA(),AVERAGEIF($C$4:$C632,"&gt;0")/100)</f>
        <v>#N/A</v>
      </c>
      <c r="Q632" s="41" t="e">
        <f t="shared" ca="1" si="185"/>
        <v>#N/A</v>
      </c>
      <c r="R632" s="43" t="e">
        <f t="shared" ca="1" si="186"/>
        <v>#N/A</v>
      </c>
      <c r="S632" s="44" t="e">
        <f t="shared" ca="1" si="187"/>
        <v>#N/A</v>
      </c>
      <c r="T632" s="5" t="e">
        <f t="shared" ca="1" si="188"/>
        <v>#N/A</v>
      </c>
      <c r="U632" s="5" t="e">
        <f t="shared" ca="1" si="189"/>
        <v>#N/A</v>
      </c>
    </row>
    <row r="633" spans="1:21">
      <c r="A633" s="6" t="e">
        <f t="shared" ca="1" si="179"/>
        <v>#N/A</v>
      </c>
      <c r="B633" s="39" t="e">
        <f t="shared" ca="1" si="178"/>
        <v>#N/A</v>
      </c>
      <c r="C633">
        <f t="array" aca="1" ref="C633" ca="1">IFERROR(INDEX(stitches, MATCH( 1, ($A633=dates)*(last_project=projects),0)),0)</f>
        <v>0</v>
      </c>
      <c r="D633" s="5" t="e">
        <f t="shared" ca="1" si="190"/>
        <v>#REF!</v>
      </c>
      <c r="E633" s="5" t="e">
        <f t="shared" ca="1" si="180"/>
        <v>#REF!</v>
      </c>
      <c r="F633" s="40" t="e">
        <f t="array" aca="1" ref="F633" ca="1">INDEX(hours,MATCH(1,($A633=dates)*(last_project=projects),0),0)</f>
        <v>#N/A</v>
      </c>
      <c r="G633" s="21" t="e">
        <f t="shared" ca="1" si="181"/>
        <v>#N/A</v>
      </c>
      <c r="H633" s="41" t="e">
        <f t="shared" ca="1" si="191"/>
        <v>#N/A</v>
      </c>
      <c r="I633" s="41" t="e">
        <f t="shared" ca="1" si="192"/>
        <v>#N/A</v>
      </c>
      <c r="J633" s="41" t="e">
        <f t="shared" ca="1" si="193"/>
        <v>#N/A</v>
      </c>
      <c r="K633" t="e">
        <f t="shared" ca="1" si="182"/>
        <v>#N/A</v>
      </c>
      <c r="L633" t="e">
        <f t="shared" ca="1" si="183"/>
        <v>#N/A</v>
      </c>
      <c r="M633" s="42" t="e">
        <f t="shared" ca="1" si="184"/>
        <v>#REF!</v>
      </c>
      <c r="N633" s="5" t="e">
        <f t="shared" ca="1" si="194"/>
        <v>#N/A</v>
      </c>
      <c r="O633" s="5" t="e">
        <f t="shared" ca="1" si="195"/>
        <v>#N/A</v>
      </c>
      <c r="P633" s="41" t="e">
        <f ca="1">IF(OR(ISNA(A633),C633="Backstitch"),NA(),AVERAGEIF($C$4:$C633,"&gt;0")/100)</f>
        <v>#N/A</v>
      </c>
      <c r="Q633" s="41" t="e">
        <f t="shared" ca="1" si="185"/>
        <v>#N/A</v>
      </c>
      <c r="R633" s="43" t="e">
        <f t="shared" ca="1" si="186"/>
        <v>#N/A</v>
      </c>
      <c r="S633" s="44" t="e">
        <f t="shared" ca="1" si="187"/>
        <v>#N/A</v>
      </c>
      <c r="T633" s="5" t="e">
        <f t="shared" ca="1" si="188"/>
        <v>#N/A</v>
      </c>
      <c r="U633" s="5" t="e">
        <f t="shared" ca="1" si="189"/>
        <v>#N/A</v>
      </c>
    </row>
    <row r="634" spans="1:21">
      <c r="A634" s="6" t="e">
        <f t="shared" ca="1" si="179"/>
        <v>#N/A</v>
      </c>
      <c r="B634" s="39" t="e">
        <f t="shared" ca="1" si="178"/>
        <v>#N/A</v>
      </c>
      <c r="C634">
        <f t="array" aca="1" ref="C634" ca="1">IFERROR(INDEX(stitches, MATCH( 1, ($A634=dates)*(last_project=projects),0)),0)</f>
        <v>0</v>
      </c>
      <c r="D634" s="5" t="e">
        <f t="shared" ca="1" si="190"/>
        <v>#REF!</v>
      </c>
      <c r="E634" s="5" t="e">
        <f t="shared" ca="1" si="180"/>
        <v>#REF!</v>
      </c>
      <c r="F634" s="40" t="e">
        <f t="array" aca="1" ref="F634" ca="1">INDEX(hours,MATCH(1,($A634=dates)*(last_project=projects),0),0)</f>
        <v>#N/A</v>
      </c>
      <c r="G634" s="21" t="e">
        <f t="shared" ca="1" si="181"/>
        <v>#N/A</v>
      </c>
      <c r="H634" s="41" t="e">
        <f t="shared" ca="1" si="191"/>
        <v>#N/A</v>
      </c>
      <c r="I634" s="41" t="e">
        <f t="shared" ca="1" si="192"/>
        <v>#N/A</v>
      </c>
      <c r="J634" s="41" t="e">
        <f t="shared" ca="1" si="193"/>
        <v>#N/A</v>
      </c>
      <c r="K634" t="e">
        <f t="shared" ca="1" si="182"/>
        <v>#N/A</v>
      </c>
      <c r="L634" t="e">
        <f t="shared" ca="1" si="183"/>
        <v>#N/A</v>
      </c>
      <c r="M634" s="42" t="e">
        <f t="shared" ca="1" si="184"/>
        <v>#REF!</v>
      </c>
      <c r="N634" s="5" t="e">
        <f t="shared" ca="1" si="194"/>
        <v>#N/A</v>
      </c>
      <c r="O634" s="5" t="e">
        <f t="shared" ca="1" si="195"/>
        <v>#N/A</v>
      </c>
      <c r="P634" s="41" t="e">
        <f ca="1">IF(OR(ISNA(A634),C634="Backstitch"),NA(),AVERAGEIF($C$4:$C634,"&gt;0")/100)</f>
        <v>#N/A</v>
      </c>
      <c r="Q634" s="41" t="e">
        <f t="shared" ca="1" si="185"/>
        <v>#N/A</v>
      </c>
      <c r="R634" s="43" t="e">
        <f t="shared" ca="1" si="186"/>
        <v>#N/A</v>
      </c>
      <c r="S634" s="44" t="e">
        <f t="shared" ca="1" si="187"/>
        <v>#N/A</v>
      </c>
      <c r="T634" s="5" t="e">
        <f t="shared" ca="1" si="188"/>
        <v>#N/A</v>
      </c>
      <c r="U634" s="5" t="e">
        <f t="shared" ca="1" si="189"/>
        <v>#N/A</v>
      </c>
    </row>
    <row r="635" spans="1:21">
      <c r="A635" s="6" t="e">
        <f t="shared" ca="1" si="179"/>
        <v>#N/A</v>
      </c>
      <c r="B635" s="39" t="e">
        <f t="shared" ca="1" si="178"/>
        <v>#N/A</v>
      </c>
      <c r="C635">
        <f t="array" aca="1" ref="C635" ca="1">IFERROR(INDEX(stitches, MATCH( 1, ($A635=dates)*(last_project=projects),0)),0)</f>
        <v>0</v>
      </c>
      <c r="D635" s="5" t="e">
        <f t="shared" ca="1" si="190"/>
        <v>#REF!</v>
      </c>
      <c r="E635" s="5" t="e">
        <f t="shared" ca="1" si="180"/>
        <v>#REF!</v>
      </c>
      <c r="F635" s="40" t="e">
        <f t="array" aca="1" ref="F635" ca="1">INDEX(hours,MATCH(1,($A635=dates)*(last_project=projects),0),0)</f>
        <v>#N/A</v>
      </c>
      <c r="G635" s="21" t="e">
        <f t="shared" ca="1" si="181"/>
        <v>#N/A</v>
      </c>
      <c r="H635" s="41" t="e">
        <f t="shared" ca="1" si="191"/>
        <v>#N/A</v>
      </c>
      <c r="I635" s="41" t="e">
        <f t="shared" ca="1" si="192"/>
        <v>#N/A</v>
      </c>
      <c r="J635" s="41" t="e">
        <f t="shared" ca="1" si="193"/>
        <v>#N/A</v>
      </c>
      <c r="K635" t="e">
        <f t="shared" ca="1" si="182"/>
        <v>#N/A</v>
      </c>
      <c r="L635" t="e">
        <f t="shared" ca="1" si="183"/>
        <v>#N/A</v>
      </c>
      <c r="M635" s="42" t="e">
        <f t="shared" ca="1" si="184"/>
        <v>#REF!</v>
      </c>
      <c r="N635" s="5" t="e">
        <f t="shared" ca="1" si="194"/>
        <v>#N/A</v>
      </c>
      <c r="O635" s="5" t="e">
        <f t="shared" ca="1" si="195"/>
        <v>#N/A</v>
      </c>
      <c r="P635" s="41" t="e">
        <f ca="1">IF(OR(ISNA(A635),C635="Backstitch"),NA(),AVERAGEIF($C$4:$C635,"&gt;0")/100)</f>
        <v>#N/A</v>
      </c>
      <c r="Q635" s="41" t="e">
        <f t="shared" ca="1" si="185"/>
        <v>#N/A</v>
      </c>
      <c r="R635" s="43" t="e">
        <f t="shared" ca="1" si="186"/>
        <v>#N/A</v>
      </c>
      <c r="S635" s="44" t="e">
        <f t="shared" ca="1" si="187"/>
        <v>#N/A</v>
      </c>
      <c r="T635" s="5" t="e">
        <f t="shared" ca="1" si="188"/>
        <v>#N/A</v>
      </c>
      <c r="U635" s="5" t="e">
        <f t="shared" ca="1" si="189"/>
        <v>#N/A</v>
      </c>
    </row>
    <row r="636" spans="1:21">
      <c r="A636" s="6" t="e">
        <f t="shared" ca="1" si="179"/>
        <v>#N/A</v>
      </c>
      <c r="B636" s="39" t="e">
        <f t="shared" ca="1" si="178"/>
        <v>#N/A</v>
      </c>
      <c r="C636">
        <f t="array" aca="1" ref="C636" ca="1">IFERROR(INDEX(stitches, MATCH( 1, ($A636=dates)*(last_project=projects),0)),0)</f>
        <v>0</v>
      </c>
      <c r="D636" s="5" t="e">
        <f t="shared" ca="1" si="190"/>
        <v>#REF!</v>
      </c>
      <c r="E636" s="5" t="e">
        <f t="shared" ca="1" si="180"/>
        <v>#REF!</v>
      </c>
      <c r="F636" s="40" t="e">
        <f t="array" aca="1" ref="F636" ca="1">INDEX(hours,MATCH(1,($A636=dates)*(last_project=projects),0),0)</f>
        <v>#N/A</v>
      </c>
      <c r="G636" s="21" t="e">
        <f t="shared" ca="1" si="181"/>
        <v>#N/A</v>
      </c>
      <c r="H636" s="41" t="e">
        <f t="shared" ca="1" si="191"/>
        <v>#N/A</v>
      </c>
      <c r="I636" s="41" t="e">
        <f t="shared" ca="1" si="192"/>
        <v>#N/A</v>
      </c>
      <c r="J636" s="41" t="e">
        <f t="shared" ca="1" si="193"/>
        <v>#N/A</v>
      </c>
      <c r="K636" t="e">
        <f t="shared" ca="1" si="182"/>
        <v>#N/A</v>
      </c>
      <c r="L636" t="e">
        <f t="shared" ca="1" si="183"/>
        <v>#N/A</v>
      </c>
      <c r="M636" s="42" t="e">
        <f t="shared" ca="1" si="184"/>
        <v>#REF!</v>
      </c>
      <c r="N636" s="5" t="e">
        <f t="shared" ca="1" si="194"/>
        <v>#N/A</v>
      </c>
      <c r="O636" s="5" t="e">
        <f t="shared" ca="1" si="195"/>
        <v>#N/A</v>
      </c>
      <c r="P636" s="41" t="e">
        <f ca="1">IF(OR(ISNA(A636),C636="Backstitch"),NA(),AVERAGEIF($C$4:$C636,"&gt;0")/100)</f>
        <v>#N/A</v>
      </c>
      <c r="Q636" s="41" t="e">
        <f t="shared" ca="1" si="185"/>
        <v>#N/A</v>
      </c>
      <c r="R636" s="43" t="e">
        <f t="shared" ca="1" si="186"/>
        <v>#N/A</v>
      </c>
      <c r="S636" s="44" t="e">
        <f t="shared" ca="1" si="187"/>
        <v>#N/A</v>
      </c>
      <c r="T636" s="5" t="e">
        <f t="shared" ca="1" si="188"/>
        <v>#N/A</v>
      </c>
      <c r="U636" s="5" t="e">
        <f t="shared" ca="1" si="189"/>
        <v>#N/A</v>
      </c>
    </row>
    <row r="637" spans="1:21">
      <c r="A637" s="6" t="e">
        <f t="shared" ca="1" si="179"/>
        <v>#N/A</v>
      </c>
      <c r="B637" s="39" t="e">
        <f t="shared" ca="1" si="178"/>
        <v>#N/A</v>
      </c>
      <c r="C637">
        <f t="array" aca="1" ref="C637" ca="1">IFERROR(INDEX(stitches, MATCH( 1, ($A637=dates)*(last_project=projects),0)),0)</f>
        <v>0</v>
      </c>
      <c r="D637" s="5" t="e">
        <f t="shared" ca="1" si="190"/>
        <v>#REF!</v>
      </c>
      <c r="E637" s="5" t="e">
        <f t="shared" ca="1" si="180"/>
        <v>#REF!</v>
      </c>
      <c r="F637" s="40" t="e">
        <f t="array" aca="1" ref="F637" ca="1">INDEX(hours,MATCH(1,($A637=dates)*(last_project=projects),0),0)</f>
        <v>#N/A</v>
      </c>
      <c r="G637" s="21" t="e">
        <f t="shared" ca="1" si="181"/>
        <v>#N/A</v>
      </c>
      <c r="H637" s="41" t="e">
        <f t="shared" ca="1" si="191"/>
        <v>#N/A</v>
      </c>
      <c r="I637" s="41" t="e">
        <f t="shared" ca="1" si="192"/>
        <v>#N/A</v>
      </c>
      <c r="J637" s="41" t="e">
        <f t="shared" ca="1" si="193"/>
        <v>#N/A</v>
      </c>
      <c r="K637" t="e">
        <f t="shared" ca="1" si="182"/>
        <v>#N/A</v>
      </c>
      <c r="L637" t="e">
        <f t="shared" ca="1" si="183"/>
        <v>#N/A</v>
      </c>
      <c r="M637" s="42" t="e">
        <f t="shared" ca="1" si="184"/>
        <v>#REF!</v>
      </c>
      <c r="N637" s="5" t="e">
        <f t="shared" ca="1" si="194"/>
        <v>#N/A</v>
      </c>
      <c r="O637" s="5" t="e">
        <f t="shared" ca="1" si="195"/>
        <v>#N/A</v>
      </c>
      <c r="P637" s="41" t="e">
        <f ca="1">IF(OR(ISNA(A637),C637="Backstitch"),NA(),AVERAGEIF($C$4:$C637,"&gt;0")/100)</f>
        <v>#N/A</v>
      </c>
      <c r="Q637" s="41" t="e">
        <f t="shared" ca="1" si="185"/>
        <v>#N/A</v>
      </c>
      <c r="R637" s="43" t="e">
        <f t="shared" ca="1" si="186"/>
        <v>#N/A</v>
      </c>
      <c r="S637" s="44" t="e">
        <f t="shared" ca="1" si="187"/>
        <v>#N/A</v>
      </c>
      <c r="T637" s="5" t="e">
        <f t="shared" ca="1" si="188"/>
        <v>#N/A</v>
      </c>
      <c r="U637" s="5" t="e">
        <f t="shared" ca="1" si="189"/>
        <v>#N/A</v>
      </c>
    </row>
    <row r="638" spans="1:21">
      <c r="A638" s="6" t="e">
        <f t="shared" ca="1" si="179"/>
        <v>#N/A</v>
      </c>
      <c r="B638" s="39" t="e">
        <f t="shared" ca="1" si="178"/>
        <v>#N/A</v>
      </c>
      <c r="C638">
        <f t="array" aca="1" ref="C638" ca="1">IFERROR(INDEX(stitches, MATCH( 1, ($A638=dates)*(last_project=projects),0)),0)</f>
        <v>0</v>
      </c>
      <c r="D638" s="5" t="e">
        <f t="shared" ca="1" si="190"/>
        <v>#REF!</v>
      </c>
      <c r="E638" s="5" t="e">
        <f t="shared" ca="1" si="180"/>
        <v>#REF!</v>
      </c>
      <c r="F638" s="40" t="e">
        <f t="array" aca="1" ref="F638" ca="1">INDEX(hours,MATCH(1,($A638=dates)*(last_project=projects),0),0)</f>
        <v>#N/A</v>
      </c>
      <c r="G638" s="21" t="e">
        <f t="shared" ca="1" si="181"/>
        <v>#N/A</v>
      </c>
      <c r="H638" s="41" t="e">
        <f t="shared" ca="1" si="191"/>
        <v>#N/A</v>
      </c>
      <c r="I638" s="41" t="e">
        <f t="shared" ca="1" si="192"/>
        <v>#N/A</v>
      </c>
      <c r="J638" s="41" t="e">
        <f t="shared" ca="1" si="193"/>
        <v>#N/A</v>
      </c>
      <c r="K638" t="e">
        <f t="shared" ca="1" si="182"/>
        <v>#N/A</v>
      </c>
      <c r="L638" t="e">
        <f t="shared" ca="1" si="183"/>
        <v>#N/A</v>
      </c>
      <c r="M638" s="42" t="e">
        <f t="shared" ca="1" si="184"/>
        <v>#REF!</v>
      </c>
      <c r="N638" s="5" t="e">
        <f t="shared" ca="1" si="194"/>
        <v>#N/A</v>
      </c>
      <c r="O638" s="5" t="e">
        <f t="shared" ca="1" si="195"/>
        <v>#N/A</v>
      </c>
      <c r="P638" s="41" t="e">
        <f ca="1">IF(OR(ISNA(A638),C638="Backstitch"),NA(),AVERAGEIF($C$4:$C638,"&gt;0")/100)</f>
        <v>#N/A</v>
      </c>
      <c r="Q638" s="41" t="e">
        <f t="shared" ca="1" si="185"/>
        <v>#N/A</v>
      </c>
      <c r="R638" s="43" t="e">
        <f t="shared" ca="1" si="186"/>
        <v>#N/A</v>
      </c>
      <c r="S638" s="44" t="e">
        <f t="shared" ca="1" si="187"/>
        <v>#N/A</v>
      </c>
      <c r="T638" s="5" t="e">
        <f t="shared" ca="1" si="188"/>
        <v>#N/A</v>
      </c>
      <c r="U638" s="5" t="e">
        <f t="shared" ca="1" si="189"/>
        <v>#N/A</v>
      </c>
    </row>
    <row r="639" spans="1:21">
      <c r="A639" s="6" t="e">
        <f t="shared" ca="1" si="179"/>
        <v>#N/A</v>
      </c>
      <c r="B639" s="39" t="e">
        <f t="shared" ca="1" si="178"/>
        <v>#N/A</v>
      </c>
      <c r="C639">
        <f t="array" aca="1" ref="C639" ca="1">IFERROR(INDEX(stitches, MATCH( 1, ($A639=dates)*(last_project=projects),0)),0)</f>
        <v>0</v>
      </c>
      <c r="D639" s="5" t="e">
        <f t="shared" ca="1" si="190"/>
        <v>#REF!</v>
      </c>
      <c r="E639" s="5" t="e">
        <f t="shared" ca="1" si="180"/>
        <v>#REF!</v>
      </c>
      <c r="F639" s="40" t="e">
        <f t="array" aca="1" ref="F639" ca="1">INDEX(hours,MATCH(1,($A639=dates)*(last_project=projects),0),0)</f>
        <v>#N/A</v>
      </c>
      <c r="G639" s="21" t="e">
        <f t="shared" ca="1" si="181"/>
        <v>#N/A</v>
      </c>
      <c r="H639" s="41" t="e">
        <f t="shared" ca="1" si="191"/>
        <v>#N/A</v>
      </c>
      <c r="I639" s="41" t="e">
        <f t="shared" ca="1" si="192"/>
        <v>#N/A</v>
      </c>
      <c r="J639" s="41" t="e">
        <f t="shared" ca="1" si="193"/>
        <v>#N/A</v>
      </c>
      <c r="K639" t="e">
        <f t="shared" ca="1" si="182"/>
        <v>#N/A</v>
      </c>
      <c r="L639" t="e">
        <f t="shared" ca="1" si="183"/>
        <v>#N/A</v>
      </c>
      <c r="M639" s="42" t="e">
        <f t="shared" ca="1" si="184"/>
        <v>#REF!</v>
      </c>
      <c r="N639" s="5" t="e">
        <f t="shared" ca="1" si="194"/>
        <v>#N/A</v>
      </c>
      <c r="O639" s="5" t="e">
        <f t="shared" ca="1" si="195"/>
        <v>#N/A</v>
      </c>
      <c r="P639" s="41" t="e">
        <f ca="1">IF(OR(ISNA(A639),C639="Backstitch"),NA(),AVERAGEIF($C$4:$C639,"&gt;0")/100)</f>
        <v>#N/A</v>
      </c>
      <c r="Q639" s="41" t="e">
        <f t="shared" ca="1" si="185"/>
        <v>#N/A</v>
      </c>
      <c r="R639" s="43" t="e">
        <f t="shared" ca="1" si="186"/>
        <v>#N/A</v>
      </c>
      <c r="S639" s="44" t="e">
        <f t="shared" ca="1" si="187"/>
        <v>#N/A</v>
      </c>
      <c r="T639" s="5" t="e">
        <f t="shared" ca="1" si="188"/>
        <v>#N/A</v>
      </c>
      <c r="U639" s="5" t="e">
        <f t="shared" ca="1" si="189"/>
        <v>#N/A</v>
      </c>
    </row>
    <row r="640" spans="1:21">
      <c r="A640" s="6" t="e">
        <f t="shared" ca="1" si="179"/>
        <v>#N/A</v>
      </c>
      <c r="B640" s="39" t="e">
        <f t="shared" ca="1" si="178"/>
        <v>#N/A</v>
      </c>
      <c r="C640">
        <f t="array" aca="1" ref="C640" ca="1">IFERROR(INDEX(stitches, MATCH( 1, ($A640=dates)*(last_project=projects),0)),0)</f>
        <v>0</v>
      </c>
      <c r="D640" s="5" t="e">
        <f t="shared" ca="1" si="190"/>
        <v>#REF!</v>
      </c>
      <c r="E640" s="5" t="e">
        <f t="shared" ca="1" si="180"/>
        <v>#REF!</v>
      </c>
      <c r="F640" s="40" t="e">
        <f t="array" aca="1" ref="F640" ca="1">INDEX(hours,MATCH(1,($A640=dates)*(last_project=projects),0),0)</f>
        <v>#N/A</v>
      </c>
      <c r="G640" s="21" t="e">
        <f t="shared" ca="1" si="181"/>
        <v>#N/A</v>
      </c>
      <c r="H640" s="41" t="e">
        <f t="shared" ca="1" si="191"/>
        <v>#N/A</v>
      </c>
      <c r="I640" s="41" t="e">
        <f t="shared" ca="1" si="192"/>
        <v>#N/A</v>
      </c>
      <c r="J640" s="41" t="e">
        <f t="shared" ca="1" si="193"/>
        <v>#N/A</v>
      </c>
      <c r="K640" t="e">
        <f t="shared" ca="1" si="182"/>
        <v>#N/A</v>
      </c>
      <c r="L640" t="e">
        <f t="shared" ca="1" si="183"/>
        <v>#N/A</v>
      </c>
      <c r="M640" s="42" t="e">
        <f t="shared" ca="1" si="184"/>
        <v>#REF!</v>
      </c>
      <c r="N640" s="5" t="e">
        <f t="shared" ca="1" si="194"/>
        <v>#N/A</v>
      </c>
      <c r="O640" s="5" t="e">
        <f t="shared" ca="1" si="195"/>
        <v>#N/A</v>
      </c>
      <c r="P640" s="41" t="e">
        <f ca="1">IF(OR(ISNA(A640),C640="Backstitch"),NA(),AVERAGEIF($C$4:$C640,"&gt;0")/100)</f>
        <v>#N/A</v>
      </c>
      <c r="Q640" s="41" t="e">
        <f t="shared" ca="1" si="185"/>
        <v>#N/A</v>
      </c>
      <c r="R640" s="43" t="e">
        <f t="shared" ca="1" si="186"/>
        <v>#N/A</v>
      </c>
      <c r="S640" s="44" t="e">
        <f t="shared" ca="1" si="187"/>
        <v>#N/A</v>
      </c>
      <c r="T640" s="5" t="e">
        <f t="shared" ca="1" si="188"/>
        <v>#N/A</v>
      </c>
      <c r="U640" s="5" t="e">
        <f t="shared" ca="1" si="189"/>
        <v>#N/A</v>
      </c>
    </row>
    <row r="641" spans="1:21">
      <c r="A641" s="6" t="e">
        <f t="shared" ca="1" si="179"/>
        <v>#N/A</v>
      </c>
      <c r="B641" s="39" t="e">
        <f t="shared" ca="1" si="178"/>
        <v>#N/A</v>
      </c>
      <c r="C641">
        <f t="array" aca="1" ref="C641" ca="1">IFERROR(INDEX(stitches, MATCH( 1, ($A641=dates)*(last_project=projects),0)),0)</f>
        <v>0</v>
      </c>
      <c r="D641" s="5" t="e">
        <f t="shared" ca="1" si="190"/>
        <v>#REF!</v>
      </c>
      <c r="E641" s="5" t="e">
        <f t="shared" ca="1" si="180"/>
        <v>#REF!</v>
      </c>
      <c r="F641" s="40" t="e">
        <f t="array" aca="1" ref="F641" ca="1">INDEX(hours,MATCH(1,($A641=dates)*(last_project=projects),0),0)</f>
        <v>#N/A</v>
      </c>
      <c r="G641" s="21" t="e">
        <f t="shared" ca="1" si="181"/>
        <v>#N/A</v>
      </c>
      <c r="H641" s="41" t="e">
        <f t="shared" ca="1" si="191"/>
        <v>#N/A</v>
      </c>
      <c r="I641" s="41" t="e">
        <f t="shared" ca="1" si="192"/>
        <v>#N/A</v>
      </c>
      <c r="J641" s="41" t="e">
        <f t="shared" ca="1" si="193"/>
        <v>#N/A</v>
      </c>
      <c r="K641" t="e">
        <f t="shared" ca="1" si="182"/>
        <v>#N/A</v>
      </c>
      <c r="L641" t="e">
        <f t="shared" ca="1" si="183"/>
        <v>#N/A</v>
      </c>
      <c r="M641" s="42" t="e">
        <f t="shared" ca="1" si="184"/>
        <v>#REF!</v>
      </c>
      <c r="N641" s="5" t="e">
        <f t="shared" ca="1" si="194"/>
        <v>#N/A</v>
      </c>
      <c r="O641" s="5" t="e">
        <f t="shared" ca="1" si="195"/>
        <v>#N/A</v>
      </c>
      <c r="P641" s="41" t="e">
        <f ca="1">IF(OR(ISNA(A641),C641="Backstitch"),NA(),AVERAGEIF($C$4:$C641,"&gt;0")/100)</f>
        <v>#N/A</v>
      </c>
      <c r="Q641" s="41" t="e">
        <f t="shared" ca="1" si="185"/>
        <v>#N/A</v>
      </c>
      <c r="R641" s="43" t="e">
        <f t="shared" ca="1" si="186"/>
        <v>#N/A</v>
      </c>
      <c r="S641" s="44" t="e">
        <f t="shared" ca="1" si="187"/>
        <v>#N/A</v>
      </c>
      <c r="T641" s="5" t="e">
        <f t="shared" ca="1" si="188"/>
        <v>#N/A</v>
      </c>
      <c r="U641" s="5" t="e">
        <f t="shared" ca="1" si="189"/>
        <v>#N/A</v>
      </c>
    </row>
    <row r="642" spans="1:21">
      <c r="A642" s="6" t="e">
        <f t="shared" ca="1" si="179"/>
        <v>#N/A</v>
      </c>
      <c r="B642" s="39" t="e">
        <f t="shared" ca="1" si="178"/>
        <v>#N/A</v>
      </c>
      <c r="C642">
        <f t="array" aca="1" ref="C642" ca="1">IFERROR(INDEX(stitches, MATCH( 1, ($A642=dates)*(last_project=projects),0)),0)</f>
        <v>0</v>
      </c>
      <c r="D642" s="5" t="e">
        <f t="shared" ca="1" si="190"/>
        <v>#REF!</v>
      </c>
      <c r="E642" s="5" t="e">
        <f t="shared" ca="1" si="180"/>
        <v>#REF!</v>
      </c>
      <c r="F642" s="40" t="e">
        <f t="array" aca="1" ref="F642" ca="1">INDEX(hours,MATCH(1,($A642=dates)*(last_project=projects),0),0)</f>
        <v>#N/A</v>
      </c>
      <c r="G642" s="21" t="e">
        <f t="shared" ca="1" si="181"/>
        <v>#N/A</v>
      </c>
      <c r="H642" s="41" t="e">
        <f t="shared" ca="1" si="191"/>
        <v>#N/A</v>
      </c>
      <c r="I642" s="41" t="e">
        <f t="shared" ca="1" si="192"/>
        <v>#N/A</v>
      </c>
      <c r="J642" s="41" t="e">
        <f t="shared" ca="1" si="193"/>
        <v>#N/A</v>
      </c>
      <c r="K642" t="e">
        <f t="shared" ca="1" si="182"/>
        <v>#N/A</v>
      </c>
      <c r="L642" t="e">
        <f t="shared" ca="1" si="183"/>
        <v>#N/A</v>
      </c>
      <c r="M642" s="42" t="e">
        <f t="shared" ca="1" si="184"/>
        <v>#REF!</v>
      </c>
      <c r="N642" s="5" t="e">
        <f t="shared" ca="1" si="194"/>
        <v>#N/A</v>
      </c>
      <c r="O642" s="5" t="e">
        <f t="shared" ca="1" si="195"/>
        <v>#N/A</v>
      </c>
      <c r="P642" s="41" t="e">
        <f ca="1">IF(OR(ISNA(A642),C642="Backstitch"),NA(),AVERAGEIF($C$4:$C642,"&gt;0")/100)</f>
        <v>#N/A</v>
      </c>
      <c r="Q642" s="41" t="e">
        <f t="shared" ca="1" si="185"/>
        <v>#N/A</v>
      </c>
      <c r="R642" s="43" t="e">
        <f t="shared" ca="1" si="186"/>
        <v>#N/A</v>
      </c>
      <c r="S642" s="44" t="e">
        <f t="shared" ca="1" si="187"/>
        <v>#N/A</v>
      </c>
      <c r="T642" s="5" t="e">
        <f t="shared" ca="1" si="188"/>
        <v>#N/A</v>
      </c>
      <c r="U642" s="5" t="e">
        <f t="shared" ca="1" si="189"/>
        <v>#N/A</v>
      </c>
    </row>
    <row r="643" spans="1:21">
      <c r="A643" s="6" t="e">
        <f t="shared" ca="1" si="179"/>
        <v>#N/A</v>
      </c>
      <c r="B643" s="39" t="e">
        <f t="shared" ref="B643:B706" ca="1" si="196">TEXT(A643,"ddd")</f>
        <v>#N/A</v>
      </c>
      <c r="C643">
        <f t="array" aca="1" ref="C643" ca="1">IFERROR(INDEX(stitches, MATCH( 1, ($A643=dates)*(last_project=projects),0)),0)</f>
        <v>0</v>
      </c>
      <c r="D643" s="5" t="e">
        <f t="shared" ca="1" si="190"/>
        <v>#REF!</v>
      </c>
      <c r="E643" s="5" t="e">
        <f t="shared" ca="1" si="180"/>
        <v>#REF!</v>
      </c>
      <c r="F643" s="40" t="e">
        <f t="array" aca="1" ref="F643" ca="1">INDEX(hours,MATCH(1,($A643=dates)*(last_project=projects),0),0)</f>
        <v>#N/A</v>
      </c>
      <c r="G643" s="21" t="e">
        <f t="shared" ca="1" si="181"/>
        <v>#N/A</v>
      </c>
      <c r="H643" s="41" t="e">
        <f t="shared" ca="1" si="191"/>
        <v>#N/A</v>
      </c>
      <c r="I643" s="41" t="e">
        <f t="shared" ca="1" si="192"/>
        <v>#N/A</v>
      </c>
      <c r="J643" s="41" t="e">
        <f t="shared" ca="1" si="193"/>
        <v>#N/A</v>
      </c>
      <c r="K643" t="e">
        <f t="shared" ca="1" si="182"/>
        <v>#N/A</v>
      </c>
      <c r="L643" t="e">
        <f t="shared" ca="1" si="183"/>
        <v>#N/A</v>
      </c>
      <c r="M643" s="42" t="e">
        <f t="shared" ca="1" si="184"/>
        <v>#REF!</v>
      </c>
      <c r="N643" s="5" t="e">
        <f t="shared" ca="1" si="194"/>
        <v>#N/A</v>
      </c>
      <c r="O643" s="5" t="e">
        <f t="shared" ca="1" si="195"/>
        <v>#N/A</v>
      </c>
      <c r="P643" s="41" t="e">
        <f ca="1">IF(OR(ISNA(A643),C643="Backstitch"),NA(),AVERAGEIF($C$4:$C643,"&gt;0")/100)</f>
        <v>#N/A</v>
      </c>
      <c r="Q643" s="41" t="e">
        <f t="shared" ca="1" si="185"/>
        <v>#N/A</v>
      </c>
      <c r="R643" s="43" t="e">
        <f t="shared" ca="1" si="186"/>
        <v>#N/A</v>
      </c>
      <c r="S643" s="44" t="e">
        <f t="shared" ca="1" si="187"/>
        <v>#N/A</v>
      </c>
      <c r="T643" s="5" t="e">
        <f t="shared" ca="1" si="188"/>
        <v>#N/A</v>
      </c>
      <c r="U643" s="5" t="e">
        <f t="shared" ca="1" si="189"/>
        <v>#N/A</v>
      </c>
    </row>
    <row r="644" spans="1:21">
      <c r="A644" s="6" t="e">
        <f t="shared" ref="A644:A707" ca="1" si="197">IF(A643+1&lt;=last_stitching_log_date,A643+1,NA())</f>
        <v>#N/A</v>
      </c>
      <c r="B644" s="39" t="e">
        <f t="shared" ca="1" si="196"/>
        <v>#N/A</v>
      </c>
      <c r="C644">
        <f t="array" aca="1" ref="C644" ca="1">IFERROR(INDEX(stitches, MATCH( 1, ($A644=dates)*(last_project=projects),0)),0)</f>
        <v>0</v>
      </c>
      <c r="D644" s="5" t="e">
        <f t="shared" ca="1" si="190"/>
        <v>#REF!</v>
      </c>
      <c r="E644" s="5" t="e">
        <f t="shared" ref="E644:E707" ca="1" si="198">IF(C644="Backstitch",E643,IF(ISNA(D644),NA(),E643-C644))</f>
        <v>#REF!</v>
      </c>
      <c r="F644" s="40" t="e">
        <f t="array" aca="1" ref="F644" ca="1">INDEX(hours,MATCH(1,($A644=dates)*(last_project=projects),0),0)</f>
        <v>#N/A</v>
      </c>
      <c r="G644" s="21" t="e">
        <f t="shared" ref="G644:G707" ca="1" si="199">IF(AND(C644&lt;&gt;0,F644&lt;&gt;0),C644/(F644*1440),NA())</f>
        <v>#N/A</v>
      </c>
      <c r="H644" s="41" t="e">
        <f t="shared" ca="1" si="191"/>
        <v>#N/A</v>
      </c>
      <c r="I644" s="41" t="e">
        <f t="shared" ca="1" si="192"/>
        <v>#N/A</v>
      </c>
      <c r="J644" s="41" t="e">
        <f t="shared" ca="1" si="193"/>
        <v>#N/A</v>
      </c>
      <c r="K644" t="e">
        <f t="shared" ref="K644:K707" ca="1" si="200">IF(INDEX(projects,MATCH($A644,dates,0))=last_project,IF(ISNUMBER(INDEX(pages,MATCH($A644,dates,0))),INDEX(pages,MATCH($A644,dates,0)),0),0)</f>
        <v>#N/A</v>
      </c>
      <c r="L644" t="e">
        <f t="shared" ref="L644:L707" ca="1" si="201">L643+K644</f>
        <v>#N/A</v>
      </c>
      <c r="M644" s="42" t="e">
        <f t="shared" ref="M644:M707" ca="1" si="202">$M$3-L644</f>
        <v>#REF!</v>
      </c>
      <c r="N644" s="5" t="e">
        <f t="shared" ca="1" si="194"/>
        <v>#N/A</v>
      </c>
      <c r="O644" s="5" t="e">
        <f t="shared" ca="1" si="195"/>
        <v>#N/A</v>
      </c>
      <c r="P644" s="41" t="e">
        <f ca="1">IF(OR(ISNA(A644),C644="Backstitch"),NA(),AVERAGEIF($C$4:$C644,"&gt;0")/100)</f>
        <v>#N/A</v>
      </c>
      <c r="Q644" s="41" t="e">
        <f t="shared" ref="Q644:Q707" ca="1" si="203">IF(OR(ISNA(A644),C644="Backstitch"),NA(),$J644/P644)</f>
        <v>#N/A</v>
      </c>
      <c r="R644" s="43" t="e">
        <f t="shared" ref="R644:R707" ca="1" si="204">IF(OR(ISNA(A644),C644="Backstitch"),NA(),$A644+Q644)</f>
        <v>#N/A</v>
      </c>
      <c r="S644" s="44" t="e">
        <f t="shared" ref="S644:S707" ca="1" si="205">IF(OR(ISNA(A644),C644="Backstitch",S643=1),NA(),D644/project_total_stitches)</f>
        <v>#N/A</v>
      </c>
      <c r="T644" s="5" t="e">
        <f t="shared" ref="T644:T707" ca="1" si="206">IF(ISNA(A644),NA(),IF(OR(C644&gt;0,C644="Backstitch"),T643+1,0))</f>
        <v>#N/A</v>
      </c>
      <c r="U644" s="5" t="e">
        <f t="shared" ref="U644:U707" ca="1" si="207">IF(ISNA(A644),NA(),IF(C644=0,U643+1,0))</f>
        <v>#N/A</v>
      </c>
    </row>
    <row r="645" spans="1:21">
      <c r="A645" s="6" t="e">
        <f t="shared" ca="1" si="197"/>
        <v>#N/A</v>
      </c>
      <c r="B645" s="39" t="e">
        <f t="shared" ca="1" si="196"/>
        <v>#N/A</v>
      </c>
      <c r="C645">
        <f t="array" aca="1" ref="C645" ca="1">IFERROR(INDEX(stitches, MATCH( 1, ($A645=dates)*(last_project=projects),0)),0)</f>
        <v>0</v>
      </c>
      <c r="D645" s="5" t="e">
        <f t="shared" ref="D645:D708" ca="1" si="208">IF(OR(ISNA(A645),C645="Backstitch",D644=$E$3),NA(),D644+C645)</f>
        <v>#REF!</v>
      </c>
      <c r="E645" s="5" t="e">
        <f t="shared" ca="1" si="198"/>
        <v>#REF!</v>
      </c>
      <c r="F645" s="40" t="e">
        <f t="array" aca="1" ref="F645" ca="1">INDEX(hours,MATCH(1,($A645=dates)*(last_project=projects),0),0)</f>
        <v>#N/A</v>
      </c>
      <c r="G645" s="21" t="e">
        <f t="shared" ca="1" si="199"/>
        <v>#N/A</v>
      </c>
      <c r="H645" s="41" t="e">
        <f t="shared" ref="H645:H708" ca="1" si="209">IF(OR(ISNA(A645),C645="Backstitch",C645="Bead"),NA(),C645/100)</f>
        <v>#N/A</v>
      </c>
      <c r="I645" s="41" t="e">
        <f t="shared" ref="I645:I708" ca="1" si="210">IF(OR(ISNA(A645),C645="Backstitch"),NA(),I644+H645)</f>
        <v>#N/A</v>
      </c>
      <c r="J645" s="41" t="e">
        <f t="shared" ref="J645:J708" ca="1" si="211">IF(OR(ISNA(A645),C645="Backstitch"),NA(),J644-H645)</f>
        <v>#N/A</v>
      </c>
      <c r="K645" t="e">
        <f t="shared" ca="1" si="200"/>
        <v>#N/A</v>
      </c>
      <c r="L645" t="e">
        <f t="shared" ca="1" si="201"/>
        <v>#N/A</v>
      </c>
      <c r="M645" s="42" t="e">
        <f t="shared" ca="1" si="202"/>
        <v>#REF!</v>
      </c>
      <c r="N645" s="5" t="e">
        <f t="shared" ref="N645:N708" ca="1" si="212">IF(ISNA(A645),NA(),N644+1)</f>
        <v>#N/A</v>
      </c>
      <c r="O645" s="5" t="e">
        <f t="shared" ref="O645:O708" ca="1" si="213">IF(ISNA(A645),NA(),IF(OR(C645&gt;0,C645="Backstitch"),O644+1,O644))</f>
        <v>#N/A</v>
      </c>
      <c r="P645" s="41" t="e">
        <f ca="1">IF(OR(ISNA(A645),C645="Backstitch"),NA(),AVERAGEIF($C$4:$C645,"&gt;0")/100)</f>
        <v>#N/A</v>
      </c>
      <c r="Q645" s="41" t="e">
        <f t="shared" ca="1" si="203"/>
        <v>#N/A</v>
      </c>
      <c r="R645" s="43" t="e">
        <f t="shared" ca="1" si="204"/>
        <v>#N/A</v>
      </c>
      <c r="S645" s="44" t="e">
        <f t="shared" ca="1" si="205"/>
        <v>#N/A</v>
      </c>
      <c r="T645" s="5" t="e">
        <f t="shared" ca="1" si="206"/>
        <v>#N/A</v>
      </c>
      <c r="U645" s="5" t="e">
        <f t="shared" ca="1" si="207"/>
        <v>#N/A</v>
      </c>
    </row>
    <row r="646" spans="1:21">
      <c r="A646" s="6" t="e">
        <f t="shared" ca="1" si="197"/>
        <v>#N/A</v>
      </c>
      <c r="B646" s="39" t="e">
        <f t="shared" ca="1" si="196"/>
        <v>#N/A</v>
      </c>
      <c r="C646">
        <f t="array" aca="1" ref="C646" ca="1">IFERROR(INDEX(stitches, MATCH( 1, ($A646=dates)*(last_project=projects),0)),0)</f>
        <v>0</v>
      </c>
      <c r="D646" s="5" t="e">
        <f t="shared" ca="1" si="208"/>
        <v>#REF!</v>
      </c>
      <c r="E646" s="5" t="e">
        <f t="shared" ca="1" si="198"/>
        <v>#REF!</v>
      </c>
      <c r="F646" s="40" t="e">
        <f t="array" aca="1" ref="F646" ca="1">INDEX(hours,MATCH(1,($A646=dates)*(last_project=projects),0),0)</f>
        <v>#N/A</v>
      </c>
      <c r="G646" s="21" t="e">
        <f t="shared" ca="1" si="199"/>
        <v>#N/A</v>
      </c>
      <c r="H646" s="41" t="e">
        <f t="shared" ca="1" si="209"/>
        <v>#N/A</v>
      </c>
      <c r="I646" s="41" t="e">
        <f t="shared" ca="1" si="210"/>
        <v>#N/A</v>
      </c>
      <c r="J646" s="41" t="e">
        <f t="shared" ca="1" si="211"/>
        <v>#N/A</v>
      </c>
      <c r="K646" t="e">
        <f t="shared" ca="1" si="200"/>
        <v>#N/A</v>
      </c>
      <c r="L646" t="e">
        <f t="shared" ca="1" si="201"/>
        <v>#N/A</v>
      </c>
      <c r="M646" s="42" t="e">
        <f t="shared" ca="1" si="202"/>
        <v>#REF!</v>
      </c>
      <c r="N646" s="5" t="e">
        <f t="shared" ca="1" si="212"/>
        <v>#N/A</v>
      </c>
      <c r="O646" s="5" t="e">
        <f t="shared" ca="1" si="213"/>
        <v>#N/A</v>
      </c>
      <c r="P646" s="41" t="e">
        <f ca="1">IF(OR(ISNA(A646),C646="Backstitch"),NA(),AVERAGEIF($C$4:$C646,"&gt;0")/100)</f>
        <v>#N/A</v>
      </c>
      <c r="Q646" s="41" t="e">
        <f t="shared" ca="1" si="203"/>
        <v>#N/A</v>
      </c>
      <c r="R646" s="43" t="e">
        <f t="shared" ca="1" si="204"/>
        <v>#N/A</v>
      </c>
      <c r="S646" s="44" t="e">
        <f t="shared" ca="1" si="205"/>
        <v>#N/A</v>
      </c>
      <c r="T646" s="5" t="e">
        <f t="shared" ca="1" si="206"/>
        <v>#N/A</v>
      </c>
      <c r="U646" s="5" t="e">
        <f t="shared" ca="1" si="207"/>
        <v>#N/A</v>
      </c>
    </row>
    <row r="647" spans="1:21">
      <c r="A647" s="6" t="e">
        <f t="shared" ca="1" si="197"/>
        <v>#N/A</v>
      </c>
      <c r="B647" s="39" t="e">
        <f t="shared" ca="1" si="196"/>
        <v>#N/A</v>
      </c>
      <c r="C647">
        <f t="array" aca="1" ref="C647" ca="1">IFERROR(INDEX(stitches, MATCH( 1, ($A647=dates)*(last_project=projects),0)),0)</f>
        <v>0</v>
      </c>
      <c r="D647" s="5" t="e">
        <f t="shared" ca="1" si="208"/>
        <v>#REF!</v>
      </c>
      <c r="E647" s="5" t="e">
        <f t="shared" ca="1" si="198"/>
        <v>#REF!</v>
      </c>
      <c r="F647" s="40" t="e">
        <f t="array" aca="1" ref="F647" ca="1">INDEX(hours,MATCH(1,($A647=dates)*(last_project=projects),0),0)</f>
        <v>#N/A</v>
      </c>
      <c r="G647" s="21" t="e">
        <f t="shared" ca="1" si="199"/>
        <v>#N/A</v>
      </c>
      <c r="H647" s="41" t="e">
        <f t="shared" ca="1" si="209"/>
        <v>#N/A</v>
      </c>
      <c r="I647" s="41" t="e">
        <f t="shared" ca="1" si="210"/>
        <v>#N/A</v>
      </c>
      <c r="J647" s="41" t="e">
        <f t="shared" ca="1" si="211"/>
        <v>#N/A</v>
      </c>
      <c r="K647" t="e">
        <f t="shared" ca="1" si="200"/>
        <v>#N/A</v>
      </c>
      <c r="L647" t="e">
        <f t="shared" ca="1" si="201"/>
        <v>#N/A</v>
      </c>
      <c r="M647" s="42" t="e">
        <f t="shared" ca="1" si="202"/>
        <v>#REF!</v>
      </c>
      <c r="N647" s="5" t="e">
        <f t="shared" ca="1" si="212"/>
        <v>#N/A</v>
      </c>
      <c r="O647" s="5" t="e">
        <f t="shared" ca="1" si="213"/>
        <v>#N/A</v>
      </c>
      <c r="P647" s="41" t="e">
        <f ca="1">IF(OR(ISNA(A647),C647="Backstitch"),NA(),AVERAGEIF($C$4:$C647,"&gt;0")/100)</f>
        <v>#N/A</v>
      </c>
      <c r="Q647" s="41" t="e">
        <f t="shared" ca="1" si="203"/>
        <v>#N/A</v>
      </c>
      <c r="R647" s="43" t="e">
        <f t="shared" ca="1" si="204"/>
        <v>#N/A</v>
      </c>
      <c r="S647" s="44" t="e">
        <f t="shared" ca="1" si="205"/>
        <v>#N/A</v>
      </c>
      <c r="T647" s="5" t="e">
        <f t="shared" ca="1" si="206"/>
        <v>#N/A</v>
      </c>
      <c r="U647" s="5" t="e">
        <f t="shared" ca="1" si="207"/>
        <v>#N/A</v>
      </c>
    </row>
    <row r="648" spans="1:21">
      <c r="A648" s="6" t="e">
        <f t="shared" ca="1" si="197"/>
        <v>#N/A</v>
      </c>
      <c r="B648" s="39" t="e">
        <f t="shared" ca="1" si="196"/>
        <v>#N/A</v>
      </c>
      <c r="C648">
        <f t="array" aca="1" ref="C648" ca="1">IFERROR(INDEX(stitches, MATCH( 1, ($A648=dates)*(last_project=projects),0)),0)</f>
        <v>0</v>
      </c>
      <c r="D648" s="5" t="e">
        <f t="shared" ca="1" si="208"/>
        <v>#REF!</v>
      </c>
      <c r="E648" s="5" t="e">
        <f t="shared" ca="1" si="198"/>
        <v>#REF!</v>
      </c>
      <c r="F648" s="40" t="e">
        <f t="array" aca="1" ref="F648" ca="1">INDEX(hours,MATCH(1,($A648=dates)*(last_project=projects),0),0)</f>
        <v>#N/A</v>
      </c>
      <c r="G648" s="21" t="e">
        <f t="shared" ca="1" si="199"/>
        <v>#N/A</v>
      </c>
      <c r="H648" s="41" t="e">
        <f t="shared" ca="1" si="209"/>
        <v>#N/A</v>
      </c>
      <c r="I648" s="41" t="e">
        <f t="shared" ca="1" si="210"/>
        <v>#N/A</v>
      </c>
      <c r="J648" s="41" t="e">
        <f t="shared" ca="1" si="211"/>
        <v>#N/A</v>
      </c>
      <c r="K648" t="e">
        <f t="shared" ca="1" si="200"/>
        <v>#N/A</v>
      </c>
      <c r="L648" t="e">
        <f t="shared" ca="1" si="201"/>
        <v>#N/A</v>
      </c>
      <c r="M648" s="42" t="e">
        <f t="shared" ca="1" si="202"/>
        <v>#REF!</v>
      </c>
      <c r="N648" s="5" t="e">
        <f t="shared" ca="1" si="212"/>
        <v>#N/A</v>
      </c>
      <c r="O648" s="5" t="e">
        <f t="shared" ca="1" si="213"/>
        <v>#N/A</v>
      </c>
      <c r="P648" s="41" t="e">
        <f ca="1">IF(OR(ISNA(A648),C648="Backstitch"),NA(),AVERAGEIF($C$4:$C648,"&gt;0")/100)</f>
        <v>#N/A</v>
      </c>
      <c r="Q648" s="41" t="e">
        <f t="shared" ca="1" si="203"/>
        <v>#N/A</v>
      </c>
      <c r="R648" s="43" t="e">
        <f t="shared" ca="1" si="204"/>
        <v>#N/A</v>
      </c>
      <c r="S648" s="44" t="e">
        <f t="shared" ca="1" si="205"/>
        <v>#N/A</v>
      </c>
      <c r="T648" s="5" t="e">
        <f t="shared" ca="1" si="206"/>
        <v>#N/A</v>
      </c>
      <c r="U648" s="5" t="e">
        <f t="shared" ca="1" si="207"/>
        <v>#N/A</v>
      </c>
    </row>
    <row r="649" spans="1:21">
      <c r="A649" s="6" t="e">
        <f t="shared" ca="1" si="197"/>
        <v>#N/A</v>
      </c>
      <c r="B649" s="39" t="e">
        <f t="shared" ca="1" si="196"/>
        <v>#N/A</v>
      </c>
      <c r="C649">
        <f t="array" aca="1" ref="C649" ca="1">IFERROR(INDEX(stitches, MATCH( 1, ($A649=dates)*(last_project=projects),0)),0)</f>
        <v>0</v>
      </c>
      <c r="D649" s="5" t="e">
        <f t="shared" ca="1" si="208"/>
        <v>#REF!</v>
      </c>
      <c r="E649" s="5" t="e">
        <f t="shared" ca="1" si="198"/>
        <v>#REF!</v>
      </c>
      <c r="F649" s="40" t="e">
        <f t="array" aca="1" ref="F649" ca="1">INDEX(hours,MATCH(1,($A649=dates)*(last_project=projects),0),0)</f>
        <v>#N/A</v>
      </c>
      <c r="G649" s="21" t="e">
        <f t="shared" ca="1" si="199"/>
        <v>#N/A</v>
      </c>
      <c r="H649" s="41" t="e">
        <f t="shared" ca="1" si="209"/>
        <v>#N/A</v>
      </c>
      <c r="I649" s="41" t="e">
        <f t="shared" ca="1" si="210"/>
        <v>#N/A</v>
      </c>
      <c r="J649" s="41" t="e">
        <f t="shared" ca="1" si="211"/>
        <v>#N/A</v>
      </c>
      <c r="K649" t="e">
        <f t="shared" ca="1" si="200"/>
        <v>#N/A</v>
      </c>
      <c r="L649" t="e">
        <f t="shared" ca="1" si="201"/>
        <v>#N/A</v>
      </c>
      <c r="M649" s="42" t="e">
        <f t="shared" ca="1" si="202"/>
        <v>#REF!</v>
      </c>
      <c r="N649" s="5" t="e">
        <f t="shared" ca="1" si="212"/>
        <v>#N/A</v>
      </c>
      <c r="O649" s="5" t="e">
        <f t="shared" ca="1" si="213"/>
        <v>#N/A</v>
      </c>
      <c r="P649" s="41" t="e">
        <f ca="1">IF(OR(ISNA(A649),C649="Backstitch"),NA(),AVERAGEIF($C$4:$C649,"&gt;0")/100)</f>
        <v>#N/A</v>
      </c>
      <c r="Q649" s="41" t="e">
        <f t="shared" ca="1" si="203"/>
        <v>#N/A</v>
      </c>
      <c r="R649" s="43" t="e">
        <f t="shared" ca="1" si="204"/>
        <v>#N/A</v>
      </c>
      <c r="S649" s="44" t="e">
        <f t="shared" ca="1" si="205"/>
        <v>#N/A</v>
      </c>
      <c r="T649" s="5" t="e">
        <f t="shared" ca="1" si="206"/>
        <v>#N/A</v>
      </c>
      <c r="U649" s="5" t="e">
        <f t="shared" ca="1" si="207"/>
        <v>#N/A</v>
      </c>
    </row>
    <row r="650" spans="1:21">
      <c r="A650" s="6" t="e">
        <f t="shared" ca="1" si="197"/>
        <v>#N/A</v>
      </c>
      <c r="B650" s="39" t="e">
        <f t="shared" ca="1" si="196"/>
        <v>#N/A</v>
      </c>
      <c r="C650">
        <f t="array" aca="1" ref="C650" ca="1">IFERROR(INDEX(stitches, MATCH( 1, ($A650=dates)*(last_project=projects),0)),0)</f>
        <v>0</v>
      </c>
      <c r="D650" s="5" t="e">
        <f t="shared" ca="1" si="208"/>
        <v>#REF!</v>
      </c>
      <c r="E650" s="5" t="e">
        <f t="shared" ca="1" si="198"/>
        <v>#REF!</v>
      </c>
      <c r="F650" s="40" t="e">
        <f t="array" aca="1" ref="F650" ca="1">INDEX(hours,MATCH(1,($A650=dates)*(last_project=projects),0),0)</f>
        <v>#N/A</v>
      </c>
      <c r="G650" s="21" t="e">
        <f t="shared" ca="1" si="199"/>
        <v>#N/A</v>
      </c>
      <c r="H650" s="41" t="e">
        <f t="shared" ca="1" si="209"/>
        <v>#N/A</v>
      </c>
      <c r="I650" s="41" t="e">
        <f t="shared" ca="1" si="210"/>
        <v>#N/A</v>
      </c>
      <c r="J650" s="41" t="e">
        <f t="shared" ca="1" si="211"/>
        <v>#N/A</v>
      </c>
      <c r="K650" t="e">
        <f t="shared" ca="1" si="200"/>
        <v>#N/A</v>
      </c>
      <c r="L650" t="e">
        <f t="shared" ca="1" si="201"/>
        <v>#N/A</v>
      </c>
      <c r="M650" s="42" t="e">
        <f t="shared" ca="1" si="202"/>
        <v>#REF!</v>
      </c>
      <c r="N650" s="5" t="e">
        <f t="shared" ca="1" si="212"/>
        <v>#N/A</v>
      </c>
      <c r="O650" s="5" t="e">
        <f t="shared" ca="1" si="213"/>
        <v>#N/A</v>
      </c>
      <c r="P650" s="41" t="e">
        <f ca="1">IF(OR(ISNA(A650),C650="Backstitch"),NA(),AVERAGEIF($C$4:$C650,"&gt;0")/100)</f>
        <v>#N/A</v>
      </c>
      <c r="Q650" s="41" t="e">
        <f t="shared" ca="1" si="203"/>
        <v>#N/A</v>
      </c>
      <c r="R650" s="43" t="e">
        <f t="shared" ca="1" si="204"/>
        <v>#N/A</v>
      </c>
      <c r="S650" s="44" t="e">
        <f t="shared" ca="1" si="205"/>
        <v>#N/A</v>
      </c>
      <c r="T650" s="5" t="e">
        <f t="shared" ca="1" si="206"/>
        <v>#N/A</v>
      </c>
      <c r="U650" s="5" t="e">
        <f t="shared" ca="1" si="207"/>
        <v>#N/A</v>
      </c>
    </row>
    <row r="651" spans="1:21">
      <c r="A651" s="6" t="e">
        <f t="shared" ca="1" si="197"/>
        <v>#N/A</v>
      </c>
      <c r="B651" s="39" t="e">
        <f t="shared" ca="1" si="196"/>
        <v>#N/A</v>
      </c>
      <c r="C651">
        <f t="array" aca="1" ref="C651" ca="1">IFERROR(INDEX(stitches, MATCH( 1, ($A651=dates)*(last_project=projects),0)),0)</f>
        <v>0</v>
      </c>
      <c r="D651" s="5" t="e">
        <f t="shared" ca="1" si="208"/>
        <v>#REF!</v>
      </c>
      <c r="E651" s="5" t="e">
        <f t="shared" ca="1" si="198"/>
        <v>#REF!</v>
      </c>
      <c r="F651" s="40" t="e">
        <f t="array" aca="1" ref="F651" ca="1">INDEX(hours,MATCH(1,($A651=dates)*(last_project=projects),0),0)</f>
        <v>#N/A</v>
      </c>
      <c r="G651" s="21" t="e">
        <f t="shared" ca="1" si="199"/>
        <v>#N/A</v>
      </c>
      <c r="H651" s="41" t="e">
        <f t="shared" ca="1" si="209"/>
        <v>#N/A</v>
      </c>
      <c r="I651" s="41" t="e">
        <f t="shared" ca="1" si="210"/>
        <v>#N/A</v>
      </c>
      <c r="J651" s="41" t="e">
        <f t="shared" ca="1" si="211"/>
        <v>#N/A</v>
      </c>
      <c r="K651" t="e">
        <f t="shared" ca="1" si="200"/>
        <v>#N/A</v>
      </c>
      <c r="L651" t="e">
        <f t="shared" ca="1" si="201"/>
        <v>#N/A</v>
      </c>
      <c r="M651" s="42" t="e">
        <f t="shared" ca="1" si="202"/>
        <v>#REF!</v>
      </c>
      <c r="N651" s="5" t="e">
        <f t="shared" ca="1" si="212"/>
        <v>#N/A</v>
      </c>
      <c r="O651" s="5" t="e">
        <f t="shared" ca="1" si="213"/>
        <v>#N/A</v>
      </c>
      <c r="P651" s="41" t="e">
        <f ca="1">IF(OR(ISNA(A651),C651="Backstitch"),NA(),AVERAGEIF($C$4:$C651,"&gt;0")/100)</f>
        <v>#N/A</v>
      </c>
      <c r="Q651" s="41" t="e">
        <f t="shared" ca="1" si="203"/>
        <v>#N/A</v>
      </c>
      <c r="R651" s="43" t="e">
        <f t="shared" ca="1" si="204"/>
        <v>#N/A</v>
      </c>
      <c r="S651" s="44" t="e">
        <f t="shared" ca="1" si="205"/>
        <v>#N/A</v>
      </c>
      <c r="T651" s="5" t="e">
        <f t="shared" ca="1" si="206"/>
        <v>#N/A</v>
      </c>
      <c r="U651" s="5" t="e">
        <f t="shared" ca="1" si="207"/>
        <v>#N/A</v>
      </c>
    </row>
    <row r="652" spans="1:21">
      <c r="A652" s="6" t="e">
        <f t="shared" ca="1" si="197"/>
        <v>#N/A</v>
      </c>
      <c r="B652" s="39" t="e">
        <f t="shared" ca="1" si="196"/>
        <v>#N/A</v>
      </c>
      <c r="C652">
        <f t="array" aca="1" ref="C652" ca="1">IFERROR(INDEX(stitches, MATCH( 1, ($A652=dates)*(last_project=projects),0)),0)</f>
        <v>0</v>
      </c>
      <c r="D652" s="5" t="e">
        <f t="shared" ca="1" si="208"/>
        <v>#REF!</v>
      </c>
      <c r="E652" s="5" t="e">
        <f t="shared" ca="1" si="198"/>
        <v>#REF!</v>
      </c>
      <c r="F652" s="40" t="e">
        <f t="array" aca="1" ref="F652" ca="1">INDEX(hours,MATCH(1,($A652=dates)*(last_project=projects),0),0)</f>
        <v>#N/A</v>
      </c>
      <c r="G652" s="21" t="e">
        <f t="shared" ca="1" si="199"/>
        <v>#N/A</v>
      </c>
      <c r="H652" s="41" t="e">
        <f t="shared" ca="1" si="209"/>
        <v>#N/A</v>
      </c>
      <c r="I652" s="41" t="e">
        <f t="shared" ca="1" si="210"/>
        <v>#N/A</v>
      </c>
      <c r="J652" s="41" t="e">
        <f t="shared" ca="1" si="211"/>
        <v>#N/A</v>
      </c>
      <c r="K652" t="e">
        <f t="shared" ca="1" si="200"/>
        <v>#N/A</v>
      </c>
      <c r="L652" t="e">
        <f t="shared" ca="1" si="201"/>
        <v>#N/A</v>
      </c>
      <c r="M652" s="42" t="e">
        <f t="shared" ca="1" si="202"/>
        <v>#REF!</v>
      </c>
      <c r="N652" s="5" t="e">
        <f t="shared" ca="1" si="212"/>
        <v>#N/A</v>
      </c>
      <c r="O652" s="5" t="e">
        <f t="shared" ca="1" si="213"/>
        <v>#N/A</v>
      </c>
      <c r="P652" s="41" t="e">
        <f ca="1">IF(OR(ISNA(A652),C652="Backstitch"),NA(),AVERAGEIF($C$4:$C652,"&gt;0")/100)</f>
        <v>#N/A</v>
      </c>
      <c r="Q652" s="41" t="e">
        <f t="shared" ca="1" si="203"/>
        <v>#N/A</v>
      </c>
      <c r="R652" s="43" t="e">
        <f t="shared" ca="1" si="204"/>
        <v>#N/A</v>
      </c>
      <c r="S652" s="44" t="e">
        <f t="shared" ca="1" si="205"/>
        <v>#N/A</v>
      </c>
      <c r="T652" s="5" t="e">
        <f t="shared" ca="1" si="206"/>
        <v>#N/A</v>
      </c>
      <c r="U652" s="5" t="e">
        <f t="shared" ca="1" si="207"/>
        <v>#N/A</v>
      </c>
    </row>
    <row r="653" spans="1:21">
      <c r="A653" s="6" t="e">
        <f t="shared" ca="1" si="197"/>
        <v>#N/A</v>
      </c>
      <c r="B653" s="39" t="e">
        <f t="shared" ca="1" si="196"/>
        <v>#N/A</v>
      </c>
      <c r="C653">
        <f t="array" aca="1" ref="C653" ca="1">IFERROR(INDEX(stitches, MATCH( 1, ($A653=dates)*(last_project=projects),0)),0)</f>
        <v>0</v>
      </c>
      <c r="D653" s="5" t="e">
        <f t="shared" ca="1" si="208"/>
        <v>#REF!</v>
      </c>
      <c r="E653" s="5" t="e">
        <f t="shared" ca="1" si="198"/>
        <v>#REF!</v>
      </c>
      <c r="F653" s="40" t="e">
        <f t="array" aca="1" ref="F653" ca="1">INDEX(hours,MATCH(1,($A653=dates)*(last_project=projects),0),0)</f>
        <v>#N/A</v>
      </c>
      <c r="G653" s="21" t="e">
        <f t="shared" ca="1" si="199"/>
        <v>#N/A</v>
      </c>
      <c r="H653" s="41" t="e">
        <f t="shared" ca="1" si="209"/>
        <v>#N/A</v>
      </c>
      <c r="I653" s="41" t="e">
        <f t="shared" ca="1" si="210"/>
        <v>#N/A</v>
      </c>
      <c r="J653" s="41" t="e">
        <f t="shared" ca="1" si="211"/>
        <v>#N/A</v>
      </c>
      <c r="K653" t="e">
        <f t="shared" ca="1" si="200"/>
        <v>#N/A</v>
      </c>
      <c r="L653" t="e">
        <f t="shared" ca="1" si="201"/>
        <v>#N/A</v>
      </c>
      <c r="M653" s="42" t="e">
        <f t="shared" ca="1" si="202"/>
        <v>#REF!</v>
      </c>
      <c r="N653" s="5" t="e">
        <f t="shared" ca="1" si="212"/>
        <v>#N/A</v>
      </c>
      <c r="O653" s="5" t="e">
        <f t="shared" ca="1" si="213"/>
        <v>#N/A</v>
      </c>
      <c r="P653" s="41" t="e">
        <f ca="1">IF(OR(ISNA(A653),C653="Backstitch"),NA(),AVERAGEIF($C$4:$C653,"&gt;0")/100)</f>
        <v>#N/A</v>
      </c>
      <c r="Q653" s="41" t="e">
        <f t="shared" ca="1" si="203"/>
        <v>#N/A</v>
      </c>
      <c r="R653" s="43" t="e">
        <f t="shared" ca="1" si="204"/>
        <v>#N/A</v>
      </c>
      <c r="S653" s="44" t="e">
        <f t="shared" ca="1" si="205"/>
        <v>#N/A</v>
      </c>
      <c r="T653" s="5" t="e">
        <f t="shared" ca="1" si="206"/>
        <v>#N/A</v>
      </c>
      <c r="U653" s="5" t="e">
        <f t="shared" ca="1" si="207"/>
        <v>#N/A</v>
      </c>
    </row>
    <row r="654" spans="1:21">
      <c r="A654" s="6" t="e">
        <f t="shared" ca="1" si="197"/>
        <v>#N/A</v>
      </c>
      <c r="B654" s="39" t="e">
        <f t="shared" ca="1" si="196"/>
        <v>#N/A</v>
      </c>
      <c r="C654">
        <f t="array" aca="1" ref="C654" ca="1">IFERROR(INDEX(stitches, MATCH( 1, ($A654=dates)*(last_project=projects),0)),0)</f>
        <v>0</v>
      </c>
      <c r="D654" s="5" t="e">
        <f t="shared" ca="1" si="208"/>
        <v>#REF!</v>
      </c>
      <c r="E654" s="5" t="e">
        <f t="shared" ca="1" si="198"/>
        <v>#REF!</v>
      </c>
      <c r="F654" s="40" t="e">
        <f t="array" aca="1" ref="F654" ca="1">INDEX(hours,MATCH(1,($A654=dates)*(last_project=projects),0),0)</f>
        <v>#N/A</v>
      </c>
      <c r="G654" s="21" t="e">
        <f t="shared" ca="1" si="199"/>
        <v>#N/A</v>
      </c>
      <c r="H654" s="41" t="e">
        <f t="shared" ca="1" si="209"/>
        <v>#N/A</v>
      </c>
      <c r="I654" s="41" t="e">
        <f t="shared" ca="1" si="210"/>
        <v>#N/A</v>
      </c>
      <c r="J654" s="41" t="e">
        <f t="shared" ca="1" si="211"/>
        <v>#N/A</v>
      </c>
      <c r="K654" t="e">
        <f t="shared" ca="1" si="200"/>
        <v>#N/A</v>
      </c>
      <c r="L654" t="e">
        <f t="shared" ca="1" si="201"/>
        <v>#N/A</v>
      </c>
      <c r="M654" s="42" t="e">
        <f t="shared" ca="1" si="202"/>
        <v>#REF!</v>
      </c>
      <c r="N654" s="5" t="e">
        <f t="shared" ca="1" si="212"/>
        <v>#N/A</v>
      </c>
      <c r="O654" s="5" t="e">
        <f t="shared" ca="1" si="213"/>
        <v>#N/A</v>
      </c>
      <c r="P654" s="41" t="e">
        <f ca="1">IF(OR(ISNA(A654),C654="Backstitch"),NA(),AVERAGEIF($C$4:$C654,"&gt;0")/100)</f>
        <v>#N/A</v>
      </c>
      <c r="Q654" s="41" t="e">
        <f t="shared" ca="1" si="203"/>
        <v>#N/A</v>
      </c>
      <c r="R654" s="43" t="e">
        <f t="shared" ca="1" si="204"/>
        <v>#N/A</v>
      </c>
      <c r="S654" s="44" t="e">
        <f t="shared" ca="1" si="205"/>
        <v>#N/A</v>
      </c>
      <c r="T654" s="5" t="e">
        <f t="shared" ca="1" si="206"/>
        <v>#N/A</v>
      </c>
      <c r="U654" s="5" t="e">
        <f t="shared" ca="1" si="207"/>
        <v>#N/A</v>
      </c>
    </row>
    <row r="655" spans="1:21">
      <c r="A655" s="6" t="e">
        <f t="shared" ca="1" si="197"/>
        <v>#N/A</v>
      </c>
      <c r="B655" s="39" t="e">
        <f t="shared" ca="1" si="196"/>
        <v>#N/A</v>
      </c>
      <c r="C655">
        <f t="array" aca="1" ref="C655" ca="1">IFERROR(INDEX(stitches, MATCH( 1, ($A655=dates)*(last_project=projects),0)),0)</f>
        <v>0</v>
      </c>
      <c r="D655" s="5" t="e">
        <f t="shared" ca="1" si="208"/>
        <v>#REF!</v>
      </c>
      <c r="E655" s="5" t="e">
        <f t="shared" ca="1" si="198"/>
        <v>#REF!</v>
      </c>
      <c r="F655" s="40" t="e">
        <f t="array" aca="1" ref="F655" ca="1">INDEX(hours,MATCH(1,($A655=dates)*(last_project=projects),0),0)</f>
        <v>#N/A</v>
      </c>
      <c r="G655" s="21" t="e">
        <f t="shared" ca="1" si="199"/>
        <v>#N/A</v>
      </c>
      <c r="H655" s="41" t="e">
        <f t="shared" ca="1" si="209"/>
        <v>#N/A</v>
      </c>
      <c r="I655" s="41" t="e">
        <f t="shared" ca="1" si="210"/>
        <v>#N/A</v>
      </c>
      <c r="J655" s="41" t="e">
        <f t="shared" ca="1" si="211"/>
        <v>#N/A</v>
      </c>
      <c r="K655" t="e">
        <f t="shared" ca="1" si="200"/>
        <v>#N/A</v>
      </c>
      <c r="L655" t="e">
        <f t="shared" ca="1" si="201"/>
        <v>#N/A</v>
      </c>
      <c r="M655" s="42" t="e">
        <f t="shared" ca="1" si="202"/>
        <v>#REF!</v>
      </c>
      <c r="N655" s="5" t="e">
        <f t="shared" ca="1" si="212"/>
        <v>#N/A</v>
      </c>
      <c r="O655" s="5" t="e">
        <f t="shared" ca="1" si="213"/>
        <v>#N/A</v>
      </c>
      <c r="P655" s="41" t="e">
        <f ca="1">IF(OR(ISNA(A655),C655="Backstitch"),NA(),AVERAGEIF($C$4:$C655,"&gt;0")/100)</f>
        <v>#N/A</v>
      </c>
      <c r="Q655" s="41" t="e">
        <f t="shared" ca="1" si="203"/>
        <v>#N/A</v>
      </c>
      <c r="R655" s="43" t="e">
        <f t="shared" ca="1" si="204"/>
        <v>#N/A</v>
      </c>
      <c r="S655" s="44" t="e">
        <f t="shared" ca="1" si="205"/>
        <v>#N/A</v>
      </c>
      <c r="T655" s="5" t="e">
        <f t="shared" ca="1" si="206"/>
        <v>#N/A</v>
      </c>
      <c r="U655" s="5" t="e">
        <f t="shared" ca="1" si="207"/>
        <v>#N/A</v>
      </c>
    </row>
    <row r="656" spans="1:21">
      <c r="A656" s="6" t="e">
        <f t="shared" ca="1" si="197"/>
        <v>#N/A</v>
      </c>
      <c r="B656" s="39" t="e">
        <f t="shared" ca="1" si="196"/>
        <v>#N/A</v>
      </c>
      <c r="C656">
        <f t="array" aca="1" ref="C656" ca="1">IFERROR(INDEX(stitches, MATCH( 1, ($A656=dates)*(last_project=projects),0)),0)</f>
        <v>0</v>
      </c>
      <c r="D656" s="5" t="e">
        <f t="shared" ca="1" si="208"/>
        <v>#REF!</v>
      </c>
      <c r="E656" s="5" t="e">
        <f t="shared" ca="1" si="198"/>
        <v>#REF!</v>
      </c>
      <c r="F656" s="40" t="e">
        <f t="array" aca="1" ref="F656" ca="1">INDEX(hours,MATCH(1,($A656=dates)*(last_project=projects),0),0)</f>
        <v>#N/A</v>
      </c>
      <c r="G656" s="21" t="e">
        <f t="shared" ca="1" si="199"/>
        <v>#N/A</v>
      </c>
      <c r="H656" s="41" t="e">
        <f t="shared" ca="1" si="209"/>
        <v>#N/A</v>
      </c>
      <c r="I656" s="41" t="e">
        <f t="shared" ca="1" si="210"/>
        <v>#N/A</v>
      </c>
      <c r="J656" s="41" t="e">
        <f t="shared" ca="1" si="211"/>
        <v>#N/A</v>
      </c>
      <c r="K656" t="e">
        <f t="shared" ca="1" si="200"/>
        <v>#N/A</v>
      </c>
      <c r="L656" t="e">
        <f t="shared" ca="1" si="201"/>
        <v>#N/A</v>
      </c>
      <c r="M656" s="42" t="e">
        <f t="shared" ca="1" si="202"/>
        <v>#REF!</v>
      </c>
      <c r="N656" s="5" t="e">
        <f t="shared" ca="1" si="212"/>
        <v>#N/A</v>
      </c>
      <c r="O656" s="5" t="e">
        <f t="shared" ca="1" si="213"/>
        <v>#N/A</v>
      </c>
      <c r="P656" s="41" t="e">
        <f ca="1">IF(OR(ISNA(A656),C656="Backstitch"),NA(),AVERAGEIF($C$4:$C656,"&gt;0")/100)</f>
        <v>#N/A</v>
      </c>
      <c r="Q656" s="41" t="e">
        <f t="shared" ca="1" si="203"/>
        <v>#N/A</v>
      </c>
      <c r="R656" s="43" t="e">
        <f t="shared" ca="1" si="204"/>
        <v>#N/A</v>
      </c>
      <c r="S656" s="44" t="e">
        <f t="shared" ca="1" si="205"/>
        <v>#N/A</v>
      </c>
      <c r="T656" s="5" t="e">
        <f t="shared" ca="1" si="206"/>
        <v>#N/A</v>
      </c>
      <c r="U656" s="5" t="e">
        <f t="shared" ca="1" si="207"/>
        <v>#N/A</v>
      </c>
    </row>
    <row r="657" spans="1:21">
      <c r="A657" s="6" t="e">
        <f t="shared" ca="1" si="197"/>
        <v>#N/A</v>
      </c>
      <c r="B657" s="39" t="e">
        <f t="shared" ca="1" si="196"/>
        <v>#N/A</v>
      </c>
      <c r="C657">
        <f t="array" aca="1" ref="C657" ca="1">IFERROR(INDEX(stitches, MATCH( 1, ($A657=dates)*(last_project=projects),0)),0)</f>
        <v>0</v>
      </c>
      <c r="D657" s="5" t="e">
        <f t="shared" ca="1" si="208"/>
        <v>#REF!</v>
      </c>
      <c r="E657" s="5" t="e">
        <f t="shared" ca="1" si="198"/>
        <v>#REF!</v>
      </c>
      <c r="F657" s="40" t="e">
        <f t="array" aca="1" ref="F657" ca="1">INDEX(hours,MATCH(1,($A657=dates)*(last_project=projects),0),0)</f>
        <v>#N/A</v>
      </c>
      <c r="G657" s="21" t="e">
        <f t="shared" ca="1" si="199"/>
        <v>#N/A</v>
      </c>
      <c r="H657" s="41" t="e">
        <f t="shared" ca="1" si="209"/>
        <v>#N/A</v>
      </c>
      <c r="I657" s="41" t="e">
        <f t="shared" ca="1" si="210"/>
        <v>#N/A</v>
      </c>
      <c r="J657" s="41" t="e">
        <f t="shared" ca="1" si="211"/>
        <v>#N/A</v>
      </c>
      <c r="K657" t="e">
        <f t="shared" ca="1" si="200"/>
        <v>#N/A</v>
      </c>
      <c r="L657" t="e">
        <f t="shared" ca="1" si="201"/>
        <v>#N/A</v>
      </c>
      <c r="M657" s="42" t="e">
        <f t="shared" ca="1" si="202"/>
        <v>#REF!</v>
      </c>
      <c r="N657" s="5" t="e">
        <f t="shared" ca="1" si="212"/>
        <v>#N/A</v>
      </c>
      <c r="O657" s="5" t="e">
        <f t="shared" ca="1" si="213"/>
        <v>#N/A</v>
      </c>
      <c r="P657" s="41" t="e">
        <f ca="1">IF(OR(ISNA(A657),C657="Backstitch"),NA(),AVERAGEIF($C$4:$C657,"&gt;0")/100)</f>
        <v>#N/A</v>
      </c>
      <c r="Q657" s="41" t="e">
        <f t="shared" ca="1" si="203"/>
        <v>#N/A</v>
      </c>
      <c r="R657" s="43" t="e">
        <f t="shared" ca="1" si="204"/>
        <v>#N/A</v>
      </c>
      <c r="S657" s="44" t="e">
        <f t="shared" ca="1" si="205"/>
        <v>#N/A</v>
      </c>
      <c r="T657" s="5" t="e">
        <f t="shared" ca="1" si="206"/>
        <v>#N/A</v>
      </c>
      <c r="U657" s="5" t="e">
        <f t="shared" ca="1" si="207"/>
        <v>#N/A</v>
      </c>
    </row>
    <row r="658" spans="1:21">
      <c r="A658" s="6" t="e">
        <f t="shared" ca="1" si="197"/>
        <v>#N/A</v>
      </c>
      <c r="B658" s="39" t="e">
        <f t="shared" ca="1" si="196"/>
        <v>#N/A</v>
      </c>
      <c r="C658">
        <f t="array" aca="1" ref="C658" ca="1">IFERROR(INDEX(stitches, MATCH( 1, ($A658=dates)*(last_project=projects),0)),0)</f>
        <v>0</v>
      </c>
      <c r="D658" s="5" t="e">
        <f t="shared" ca="1" si="208"/>
        <v>#REF!</v>
      </c>
      <c r="E658" s="5" t="e">
        <f t="shared" ca="1" si="198"/>
        <v>#REF!</v>
      </c>
      <c r="F658" s="40" t="e">
        <f t="array" aca="1" ref="F658" ca="1">INDEX(hours,MATCH(1,($A658=dates)*(last_project=projects),0),0)</f>
        <v>#N/A</v>
      </c>
      <c r="G658" s="21" t="e">
        <f t="shared" ca="1" si="199"/>
        <v>#N/A</v>
      </c>
      <c r="H658" s="41" t="e">
        <f t="shared" ca="1" si="209"/>
        <v>#N/A</v>
      </c>
      <c r="I658" s="41" t="e">
        <f t="shared" ca="1" si="210"/>
        <v>#N/A</v>
      </c>
      <c r="J658" s="41" t="e">
        <f t="shared" ca="1" si="211"/>
        <v>#N/A</v>
      </c>
      <c r="K658" t="e">
        <f t="shared" ca="1" si="200"/>
        <v>#N/A</v>
      </c>
      <c r="L658" t="e">
        <f t="shared" ca="1" si="201"/>
        <v>#N/A</v>
      </c>
      <c r="M658" s="42" t="e">
        <f t="shared" ca="1" si="202"/>
        <v>#REF!</v>
      </c>
      <c r="N658" s="5" t="e">
        <f t="shared" ca="1" si="212"/>
        <v>#N/A</v>
      </c>
      <c r="O658" s="5" t="e">
        <f t="shared" ca="1" si="213"/>
        <v>#N/A</v>
      </c>
      <c r="P658" s="41" t="e">
        <f ca="1">IF(OR(ISNA(A658),C658="Backstitch"),NA(),AVERAGEIF($C$4:$C658,"&gt;0")/100)</f>
        <v>#N/A</v>
      </c>
      <c r="Q658" s="41" t="e">
        <f t="shared" ca="1" si="203"/>
        <v>#N/A</v>
      </c>
      <c r="R658" s="43" t="e">
        <f t="shared" ca="1" si="204"/>
        <v>#N/A</v>
      </c>
      <c r="S658" s="44" t="e">
        <f t="shared" ca="1" si="205"/>
        <v>#N/A</v>
      </c>
      <c r="T658" s="5" t="e">
        <f t="shared" ca="1" si="206"/>
        <v>#N/A</v>
      </c>
      <c r="U658" s="5" t="e">
        <f t="shared" ca="1" si="207"/>
        <v>#N/A</v>
      </c>
    </row>
    <row r="659" spans="1:21">
      <c r="A659" s="6" t="e">
        <f t="shared" ca="1" si="197"/>
        <v>#N/A</v>
      </c>
      <c r="B659" s="39" t="e">
        <f t="shared" ca="1" si="196"/>
        <v>#N/A</v>
      </c>
      <c r="C659">
        <f t="array" aca="1" ref="C659" ca="1">IFERROR(INDEX(stitches, MATCH( 1, ($A659=dates)*(last_project=projects),0)),0)</f>
        <v>0</v>
      </c>
      <c r="D659" s="5" t="e">
        <f t="shared" ca="1" si="208"/>
        <v>#REF!</v>
      </c>
      <c r="E659" s="5" t="e">
        <f t="shared" ca="1" si="198"/>
        <v>#REF!</v>
      </c>
      <c r="F659" s="40" t="e">
        <f t="array" aca="1" ref="F659" ca="1">INDEX(hours,MATCH(1,($A659=dates)*(last_project=projects),0),0)</f>
        <v>#N/A</v>
      </c>
      <c r="G659" s="21" t="e">
        <f t="shared" ca="1" si="199"/>
        <v>#N/A</v>
      </c>
      <c r="H659" s="41" t="e">
        <f t="shared" ca="1" si="209"/>
        <v>#N/A</v>
      </c>
      <c r="I659" s="41" t="e">
        <f t="shared" ca="1" si="210"/>
        <v>#N/A</v>
      </c>
      <c r="J659" s="41" t="e">
        <f t="shared" ca="1" si="211"/>
        <v>#N/A</v>
      </c>
      <c r="K659" t="e">
        <f t="shared" ca="1" si="200"/>
        <v>#N/A</v>
      </c>
      <c r="L659" t="e">
        <f t="shared" ca="1" si="201"/>
        <v>#N/A</v>
      </c>
      <c r="M659" s="42" t="e">
        <f t="shared" ca="1" si="202"/>
        <v>#REF!</v>
      </c>
      <c r="N659" s="5" t="e">
        <f t="shared" ca="1" si="212"/>
        <v>#N/A</v>
      </c>
      <c r="O659" s="5" t="e">
        <f t="shared" ca="1" si="213"/>
        <v>#N/A</v>
      </c>
      <c r="P659" s="41" t="e">
        <f ca="1">IF(OR(ISNA(A659),C659="Backstitch"),NA(),AVERAGEIF($C$4:$C659,"&gt;0")/100)</f>
        <v>#N/A</v>
      </c>
      <c r="Q659" s="41" t="e">
        <f t="shared" ca="1" si="203"/>
        <v>#N/A</v>
      </c>
      <c r="R659" s="43" t="e">
        <f t="shared" ca="1" si="204"/>
        <v>#N/A</v>
      </c>
      <c r="S659" s="44" t="e">
        <f t="shared" ca="1" si="205"/>
        <v>#N/A</v>
      </c>
      <c r="T659" s="5" t="e">
        <f t="shared" ca="1" si="206"/>
        <v>#N/A</v>
      </c>
      <c r="U659" s="5" t="e">
        <f t="shared" ca="1" si="207"/>
        <v>#N/A</v>
      </c>
    </row>
    <row r="660" spans="1:21">
      <c r="A660" s="6" t="e">
        <f t="shared" ca="1" si="197"/>
        <v>#N/A</v>
      </c>
      <c r="B660" s="39" t="e">
        <f t="shared" ca="1" si="196"/>
        <v>#N/A</v>
      </c>
      <c r="C660">
        <f t="array" aca="1" ref="C660" ca="1">IFERROR(INDEX(stitches, MATCH( 1, ($A660=dates)*(last_project=projects),0)),0)</f>
        <v>0</v>
      </c>
      <c r="D660" s="5" t="e">
        <f t="shared" ca="1" si="208"/>
        <v>#REF!</v>
      </c>
      <c r="E660" s="5" t="e">
        <f t="shared" ca="1" si="198"/>
        <v>#REF!</v>
      </c>
      <c r="F660" s="40" t="e">
        <f t="array" aca="1" ref="F660" ca="1">INDEX(hours,MATCH(1,($A660=dates)*(last_project=projects),0),0)</f>
        <v>#N/A</v>
      </c>
      <c r="G660" s="21" t="e">
        <f t="shared" ca="1" si="199"/>
        <v>#N/A</v>
      </c>
      <c r="H660" s="41" t="e">
        <f t="shared" ca="1" si="209"/>
        <v>#N/A</v>
      </c>
      <c r="I660" s="41" t="e">
        <f t="shared" ca="1" si="210"/>
        <v>#N/A</v>
      </c>
      <c r="J660" s="41" t="e">
        <f t="shared" ca="1" si="211"/>
        <v>#N/A</v>
      </c>
      <c r="K660" t="e">
        <f t="shared" ca="1" si="200"/>
        <v>#N/A</v>
      </c>
      <c r="L660" t="e">
        <f t="shared" ca="1" si="201"/>
        <v>#N/A</v>
      </c>
      <c r="M660" s="42" t="e">
        <f t="shared" ca="1" si="202"/>
        <v>#REF!</v>
      </c>
      <c r="N660" s="5" t="e">
        <f t="shared" ca="1" si="212"/>
        <v>#N/A</v>
      </c>
      <c r="O660" s="5" t="e">
        <f t="shared" ca="1" si="213"/>
        <v>#N/A</v>
      </c>
      <c r="P660" s="41" t="e">
        <f ca="1">IF(OR(ISNA(A660),C660="Backstitch"),NA(),AVERAGEIF($C$4:$C660,"&gt;0")/100)</f>
        <v>#N/A</v>
      </c>
      <c r="Q660" s="41" t="e">
        <f t="shared" ca="1" si="203"/>
        <v>#N/A</v>
      </c>
      <c r="R660" s="43" t="e">
        <f t="shared" ca="1" si="204"/>
        <v>#N/A</v>
      </c>
      <c r="S660" s="44" t="e">
        <f t="shared" ca="1" si="205"/>
        <v>#N/A</v>
      </c>
      <c r="T660" s="5" t="e">
        <f t="shared" ca="1" si="206"/>
        <v>#N/A</v>
      </c>
      <c r="U660" s="5" t="e">
        <f t="shared" ca="1" si="207"/>
        <v>#N/A</v>
      </c>
    </row>
    <row r="661" spans="1:21">
      <c r="A661" s="6" t="e">
        <f t="shared" ca="1" si="197"/>
        <v>#N/A</v>
      </c>
      <c r="B661" s="39" t="e">
        <f t="shared" ca="1" si="196"/>
        <v>#N/A</v>
      </c>
      <c r="C661">
        <f t="array" aca="1" ref="C661" ca="1">IFERROR(INDEX(stitches, MATCH( 1, ($A661=dates)*(last_project=projects),0)),0)</f>
        <v>0</v>
      </c>
      <c r="D661" s="5" t="e">
        <f t="shared" ca="1" si="208"/>
        <v>#REF!</v>
      </c>
      <c r="E661" s="5" t="e">
        <f t="shared" ca="1" si="198"/>
        <v>#REF!</v>
      </c>
      <c r="F661" s="40" t="e">
        <f t="array" aca="1" ref="F661" ca="1">INDEX(hours,MATCH(1,($A661=dates)*(last_project=projects),0),0)</f>
        <v>#N/A</v>
      </c>
      <c r="G661" s="21" t="e">
        <f t="shared" ca="1" si="199"/>
        <v>#N/A</v>
      </c>
      <c r="H661" s="41" t="e">
        <f t="shared" ca="1" si="209"/>
        <v>#N/A</v>
      </c>
      <c r="I661" s="41" t="e">
        <f t="shared" ca="1" si="210"/>
        <v>#N/A</v>
      </c>
      <c r="J661" s="41" t="e">
        <f t="shared" ca="1" si="211"/>
        <v>#N/A</v>
      </c>
      <c r="K661" t="e">
        <f t="shared" ca="1" si="200"/>
        <v>#N/A</v>
      </c>
      <c r="L661" t="e">
        <f t="shared" ca="1" si="201"/>
        <v>#N/A</v>
      </c>
      <c r="M661" s="42" t="e">
        <f t="shared" ca="1" si="202"/>
        <v>#REF!</v>
      </c>
      <c r="N661" s="5" t="e">
        <f t="shared" ca="1" si="212"/>
        <v>#N/A</v>
      </c>
      <c r="O661" s="5" t="e">
        <f t="shared" ca="1" si="213"/>
        <v>#N/A</v>
      </c>
      <c r="P661" s="41" t="e">
        <f ca="1">IF(OR(ISNA(A661),C661="Backstitch"),NA(),AVERAGEIF($C$4:$C661,"&gt;0")/100)</f>
        <v>#N/A</v>
      </c>
      <c r="Q661" s="41" t="e">
        <f t="shared" ca="1" si="203"/>
        <v>#N/A</v>
      </c>
      <c r="R661" s="43" t="e">
        <f t="shared" ca="1" si="204"/>
        <v>#N/A</v>
      </c>
      <c r="S661" s="44" t="e">
        <f t="shared" ca="1" si="205"/>
        <v>#N/A</v>
      </c>
      <c r="T661" s="5" t="e">
        <f t="shared" ca="1" si="206"/>
        <v>#N/A</v>
      </c>
      <c r="U661" s="5" t="e">
        <f t="shared" ca="1" si="207"/>
        <v>#N/A</v>
      </c>
    </row>
    <row r="662" spans="1:21">
      <c r="A662" s="6" t="e">
        <f t="shared" ca="1" si="197"/>
        <v>#N/A</v>
      </c>
      <c r="B662" s="39" t="e">
        <f t="shared" ca="1" si="196"/>
        <v>#N/A</v>
      </c>
      <c r="C662">
        <f t="array" aca="1" ref="C662" ca="1">IFERROR(INDEX(stitches, MATCH( 1, ($A662=dates)*(last_project=projects),0)),0)</f>
        <v>0</v>
      </c>
      <c r="D662" s="5" t="e">
        <f t="shared" ca="1" si="208"/>
        <v>#REF!</v>
      </c>
      <c r="E662" s="5" t="e">
        <f t="shared" ca="1" si="198"/>
        <v>#REF!</v>
      </c>
      <c r="F662" s="40" t="e">
        <f t="array" aca="1" ref="F662" ca="1">INDEX(hours,MATCH(1,($A662=dates)*(last_project=projects),0),0)</f>
        <v>#N/A</v>
      </c>
      <c r="G662" s="21" t="e">
        <f t="shared" ca="1" si="199"/>
        <v>#N/A</v>
      </c>
      <c r="H662" s="41" t="e">
        <f t="shared" ca="1" si="209"/>
        <v>#N/A</v>
      </c>
      <c r="I662" s="41" t="e">
        <f t="shared" ca="1" si="210"/>
        <v>#N/A</v>
      </c>
      <c r="J662" s="41" t="e">
        <f t="shared" ca="1" si="211"/>
        <v>#N/A</v>
      </c>
      <c r="K662" t="e">
        <f t="shared" ca="1" si="200"/>
        <v>#N/A</v>
      </c>
      <c r="L662" t="e">
        <f t="shared" ca="1" si="201"/>
        <v>#N/A</v>
      </c>
      <c r="M662" s="42" t="e">
        <f t="shared" ca="1" si="202"/>
        <v>#REF!</v>
      </c>
      <c r="N662" s="5" t="e">
        <f t="shared" ca="1" si="212"/>
        <v>#N/A</v>
      </c>
      <c r="O662" s="5" t="e">
        <f t="shared" ca="1" si="213"/>
        <v>#N/A</v>
      </c>
      <c r="P662" s="41" t="e">
        <f ca="1">IF(OR(ISNA(A662),C662="Backstitch"),NA(),AVERAGEIF($C$4:$C662,"&gt;0")/100)</f>
        <v>#N/A</v>
      </c>
      <c r="Q662" s="41" t="e">
        <f t="shared" ca="1" si="203"/>
        <v>#N/A</v>
      </c>
      <c r="R662" s="43" t="e">
        <f t="shared" ca="1" si="204"/>
        <v>#N/A</v>
      </c>
      <c r="S662" s="44" t="e">
        <f t="shared" ca="1" si="205"/>
        <v>#N/A</v>
      </c>
      <c r="T662" s="5" t="e">
        <f t="shared" ca="1" si="206"/>
        <v>#N/A</v>
      </c>
      <c r="U662" s="5" t="e">
        <f t="shared" ca="1" si="207"/>
        <v>#N/A</v>
      </c>
    </row>
    <row r="663" spans="1:21">
      <c r="A663" s="6" t="e">
        <f t="shared" ca="1" si="197"/>
        <v>#N/A</v>
      </c>
      <c r="B663" s="39" t="e">
        <f t="shared" ca="1" si="196"/>
        <v>#N/A</v>
      </c>
      <c r="C663">
        <f t="array" aca="1" ref="C663" ca="1">IFERROR(INDEX(stitches, MATCH( 1, ($A663=dates)*(last_project=projects),0)),0)</f>
        <v>0</v>
      </c>
      <c r="D663" s="5" t="e">
        <f t="shared" ca="1" si="208"/>
        <v>#REF!</v>
      </c>
      <c r="E663" s="5" t="e">
        <f t="shared" ca="1" si="198"/>
        <v>#REF!</v>
      </c>
      <c r="F663" s="40" t="e">
        <f t="array" aca="1" ref="F663" ca="1">INDEX(hours,MATCH(1,($A663=dates)*(last_project=projects),0),0)</f>
        <v>#N/A</v>
      </c>
      <c r="G663" s="21" t="e">
        <f t="shared" ca="1" si="199"/>
        <v>#N/A</v>
      </c>
      <c r="H663" s="41" t="e">
        <f t="shared" ca="1" si="209"/>
        <v>#N/A</v>
      </c>
      <c r="I663" s="41" t="e">
        <f t="shared" ca="1" si="210"/>
        <v>#N/A</v>
      </c>
      <c r="J663" s="41" t="e">
        <f t="shared" ca="1" si="211"/>
        <v>#N/A</v>
      </c>
      <c r="K663" t="e">
        <f t="shared" ca="1" si="200"/>
        <v>#N/A</v>
      </c>
      <c r="L663" t="e">
        <f t="shared" ca="1" si="201"/>
        <v>#N/A</v>
      </c>
      <c r="M663" s="42" t="e">
        <f t="shared" ca="1" si="202"/>
        <v>#REF!</v>
      </c>
      <c r="N663" s="5" t="e">
        <f t="shared" ca="1" si="212"/>
        <v>#N/A</v>
      </c>
      <c r="O663" s="5" t="e">
        <f t="shared" ca="1" si="213"/>
        <v>#N/A</v>
      </c>
      <c r="P663" s="41" t="e">
        <f ca="1">IF(OR(ISNA(A663),C663="Backstitch"),NA(),AVERAGEIF($C$4:$C663,"&gt;0")/100)</f>
        <v>#N/A</v>
      </c>
      <c r="Q663" s="41" t="e">
        <f t="shared" ca="1" si="203"/>
        <v>#N/A</v>
      </c>
      <c r="R663" s="43" t="e">
        <f t="shared" ca="1" si="204"/>
        <v>#N/A</v>
      </c>
      <c r="S663" s="44" t="e">
        <f t="shared" ca="1" si="205"/>
        <v>#N/A</v>
      </c>
      <c r="T663" s="5" t="e">
        <f t="shared" ca="1" si="206"/>
        <v>#N/A</v>
      </c>
      <c r="U663" s="5" t="e">
        <f t="shared" ca="1" si="207"/>
        <v>#N/A</v>
      </c>
    </row>
    <row r="664" spans="1:21">
      <c r="A664" s="6" t="e">
        <f t="shared" ca="1" si="197"/>
        <v>#N/A</v>
      </c>
      <c r="B664" s="39" t="e">
        <f t="shared" ca="1" si="196"/>
        <v>#N/A</v>
      </c>
      <c r="C664">
        <f t="array" aca="1" ref="C664" ca="1">IFERROR(INDEX(stitches, MATCH( 1, ($A664=dates)*(last_project=projects),0)),0)</f>
        <v>0</v>
      </c>
      <c r="D664" s="5" t="e">
        <f t="shared" ca="1" si="208"/>
        <v>#REF!</v>
      </c>
      <c r="E664" s="5" t="e">
        <f t="shared" ca="1" si="198"/>
        <v>#REF!</v>
      </c>
      <c r="F664" s="40" t="e">
        <f t="array" aca="1" ref="F664" ca="1">INDEX(hours,MATCH(1,($A664=dates)*(last_project=projects),0),0)</f>
        <v>#N/A</v>
      </c>
      <c r="G664" s="21" t="e">
        <f t="shared" ca="1" si="199"/>
        <v>#N/A</v>
      </c>
      <c r="H664" s="41" t="e">
        <f t="shared" ca="1" si="209"/>
        <v>#N/A</v>
      </c>
      <c r="I664" s="41" t="e">
        <f t="shared" ca="1" si="210"/>
        <v>#N/A</v>
      </c>
      <c r="J664" s="41" t="e">
        <f t="shared" ca="1" si="211"/>
        <v>#N/A</v>
      </c>
      <c r="K664" t="e">
        <f t="shared" ca="1" si="200"/>
        <v>#N/A</v>
      </c>
      <c r="L664" t="e">
        <f t="shared" ca="1" si="201"/>
        <v>#N/A</v>
      </c>
      <c r="M664" s="42" t="e">
        <f t="shared" ca="1" si="202"/>
        <v>#REF!</v>
      </c>
      <c r="N664" s="5" t="e">
        <f t="shared" ca="1" si="212"/>
        <v>#N/A</v>
      </c>
      <c r="O664" s="5" t="e">
        <f t="shared" ca="1" si="213"/>
        <v>#N/A</v>
      </c>
      <c r="P664" s="41" t="e">
        <f ca="1">IF(OR(ISNA(A664),C664="Backstitch"),NA(),AVERAGEIF($C$4:$C664,"&gt;0")/100)</f>
        <v>#N/A</v>
      </c>
      <c r="Q664" s="41" t="e">
        <f t="shared" ca="1" si="203"/>
        <v>#N/A</v>
      </c>
      <c r="R664" s="43" t="e">
        <f t="shared" ca="1" si="204"/>
        <v>#N/A</v>
      </c>
      <c r="S664" s="44" t="e">
        <f t="shared" ca="1" si="205"/>
        <v>#N/A</v>
      </c>
      <c r="T664" s="5" t="e">
        <f t="shared" ca="1" si="206"/>
        <v>#N/A</v>
      </c>
      <c r="U664" s="5" t="e">
        <f t="shared" ca="1" si="207"/>
        <v>#N/A</v>
      </c>
    </row>
    <row r="665" spans="1:21">
      <c r="A665" s="6" t="e">
        <f t="shared" ca="1" si="197"/>
        <v>#N/A</v>
      </c>
      <c r="B665" s="39" t="e">
        <f t="shared" ca="1" si="196"/>
        <v>#N/A</v>
      </c>
      <c r="C665">
        <f t="array" aca="1" ref="C665" ca="1">IFERROR(INDEX(stitches, MATCH( 1, ($A665=dates)*(last_project=projects),0)),0)</f>
        <v>0</v>
      </c>
      <c r="D665" s="5" t="e">
        <f t="shared" ca="1" si="208"/>
        <v>#REF!</v>
      </c>
      <c r="E665" s="5" t="e">
        <f t="shared" ca="1" si="198"/>
        <v>#REF!</v>
      </c>
      <c r="F665" s="40" t="e">
        <f t="array" aca="1" ref="F665" ca="1">INDEX(hours,MATCH(1,($A665=dates)*(last_project=projects),0),0)</f>
        <v>#N/A</v>
      </c>
      <c r="G665" s="21" t="e">
        <f t="shared" ca="1" si="199"/>
        <v>#N/A</v>
      </c>
      <c r="H665" s="41" t="e">
        <f t="shared" ca="1" si="209"/>
        <v>#N/A</v>
      </c>
      <c r="I665" s="41" t="e">
        <f t="shared" ca="1" si="210"/>
        <v>#N/A</v>
      </c>
      <c r="J665" s="41" t="e">
        <f t="shared" ca="1" si="211"/>
        <v>#N/A</v>
      </c>
      <c r="K665" t="e">
        <f t="shared" ca="1" si="200"/>
        <v>#N/A</v>
      </c>
      <c r="L665" t="e">
        <f t="shared" ca="1" si="201"/>
        <v>#N/A</v>
      </c>
      <c r="M665" s="42" t="e">
        <f t="shared" ca="1" si="202"/>
        <v>#REF!</v>
      </c>
      <c r="N665" s="5" t="e">
        <f t="shared" ca="1" si="212"/>
        <v>#N/A</v>
      </c>
      <c r="O665" s="5" t="e">
        <f t="shared" ca="1" si="213"/>
        <v>#N/A</v>
      </c>
      <c r="P665" s="41" t="e">
        <f ca="1">IF(OR(ISNA(A665),C665="Backstitch"),NA(),AVERAGEIF($C$4:$C665,"&gt;0")/100)</f>
        <v>#N/A</v>
      </c>
      <c r="Q665" s="41" t="e">
        <f t="shared" ca="1" si="203"/>
        <v>#N/A</v>
      </c>
      <c r="R665" s="43" t="e">
        <f t="shared" ca="1" si="204"/>
        <v>#N/A</v>
      </c>
      <c r="S665" s="44" t="e">
        <f t="shared" ca="1" si="205"/>
        <v>#N/A</v>
      </c>
      <c r="T665" s="5" t="e">
        <f t="shared" ca="1" si="206"/>
        <v>#N/A</v>
      </c>
      <c r="U665" s="5" t="e">
        <f t="shared" ca="1" si="207"/>
        <v>#N/A</v>
      </c>
    </row>
    <row r="666" spans="1:21">
      <c r="A666" s="6" t="e">
        <f t="shared" ca="1" si="197"/>
        <v>#N/A</v>
      </c>
      <c r="B666" s="39" t="e">
        <f t="shared" ca="1" si="196"/>
        <v>#N/A</v>
      </c>
      <c r="C666">
        <f t="array" aca="1" ref="C666" ca="1">IFERROR(INDEX(stitches, MATCH( 1, ($A666=dates)*(last_project=projects),0)),0)</f>
        <v>0</v>
      </c>
      <c r="D666" s="5" t="e">
        <f t="shared" ca="1" si="208"/>
        <v>#REF!</v>
      </c>
      <c r="E666" s="5" t="e">
        <f t="shared" ca="1" si="198"/>
        <v>#REF!</v>
      </c>
      <c r="F666" s="40" t="e">
        <f t="array" aca="1" ref="F666" ca="1">INDEX(hours,MATCH(1,($A666=dates)*(last_project=projects),0),0)</f>
        <v>#N/A</v>
      </c>
      <c r="G666" s="21" t="e">
        <f t="shared" ca="1" si="199"/>
        <v>#N/A</v>
      </c>
      <c r="H666" s="41" t="e">
        <f t="shared" ca="1" si="209"/>
        <v>#N/A</v>
      </c>
      <c r="I666" s="41" t="e">
        <f t="shared" ca="1" si="210"/>
        <v>#N/A</v>
      </c>
      <c r="J666" s="41" t="e">
        <f t="shared" ca="1" si="211"/>
        <v>#N/A</v>
      </c>
      <c r="K666" t="e">
        <f t="shared" ca="1" si="200"/>
        <v>#N/A</v>
      </c>
      <c r="L666" t="e">
        <f t="shared" ca="1" si="201"/>
        <v>#N/A</v>
      </c>
      <c r="M666" s="42" t="e">
        <f t="shared" ca="1" si="202"/>
        <v>#REF!</v>
      </c>
      <c r="N666" s="5" t="e">
        <f t="shared" ca="1" si="212"/>
        <v>#N/A</v>
      </c>
      <c r="O666" s="5" t="e">
        <f t="shared" ca="1" si="213"/>
        <v>#N/A</v>
      </c>
      <c r="P666" s="41" t="e">
        <f ca="1">IF(OR(ISNA(A666),C666="Backstitch"),NA(),AVERAGEIF($C$4:$C666,"&gt;0")/100)</f>
        <v>#N/A</v>
      </c>
      <c r="Q666" s="41" t="e">
        <f t="shared" ca="1" si="203"/>
        <v>#N/A</v>
      </c>
      <c r="R666" s="43" t="e">
        <f t="shared" ca="1" si="204"/>
        <v>#N/A</v>
      </c>
      <c r="S666" s="44" t="e">
        <f t="shared" ca="1" si="205"/>
        <v>#N/A</v>
      </c>
      <c r="T666" s="5" t="e">
        <f t="shared" ca="1" si="206"/>
        <v>#N/A</v>
      </c>
      <c r="U666" s="5" t="e">
        <f t="shared" ca="1" si="207"/>
        <v>#N/A</v>
      </c>
    </row>
    <row r="667" spans="1:21">
      <c r="A667" s="6" t="e">
        <f t="shared" ca="1" si="197"/>
        <v>#N/A</v>
      </c>
      <c r="B667" s="39" t="e">
        <f t="shared" ca="1" si="196"/>
        <v>#N/A</v>
      </c>
      <c r="C667">
        <f t="array" aca="1" ref="C667" ca="1">IFERROR(INDEX(stitches, MATCH( 1, ($A667=dates)*(last_project=projects),0)),0)</f>
        <v>0</v>
      </c>
      <c r="D667" s="5" t="e">
        <f t="shared" ca="1" si="208"/>
        <v>#REF!</v>
      </c>
      <c r="E667" s="5" t="e">
        <f t="shared" ca="1" si="198"/>
        <v>#REF!</v>
      </c>
      <c r="F667" s="40" t="e">
        <f t="array" aca="1" ref="F667" ca="1">INDEX(hours,MATCH(1,($A667=dates)*(last_project=projects),0),0)</f>
        <v>#N/A</v>
      </c>
      <c r="G667" s="21" t="e">
        <f t="shared" ca="1" si="199"/>
        <v>#N/A</v>
      </c>
      <c r="H667" s="41" t="e">
        <f t="shared" ca="1" si="209"/>
        <v>#N/A</v>
      </c>
      <c r="I667" s="41" t="e">
        <f t="shared" ca="1" si="210"/>
        <v>#N/A</v>
      </c>
      <c r="J667" s="41" t="e">
        <f t="shared" ca="1" si="211"/>
        <v>#N/A</v>
      </c>
      <c r="K667" t="e">
        <f t="shared" ca="1" si="200"/>
        <v>#N/A</v>
      </c>
      <c r="L667" t="e">
        <f t="shared" ca="1" si="201"/>
        <v>#N/A</v>
      </c>
      <c r="M667" s="42" t="e">
        <f t="shared" ca="1" si="202"/>
        <v>#REF!</v>
      </c>
      <c r="N667" s="5" t="e">
        <f t="shared" ca="1" si="212"/>
        <v>#N/A</v>
      </c>
      <c r="O667" s="5" t="e">
        <f t="shared" ca="1" si="213"/>
        <v>#N/A</v>
      </c>
      <c r="P667" s="41" t="e">
        <f ca="1">IF(OR(ISNA(A667),C667="Backstitch"),NA(),AVERAGEIF($C$4:$C667,"&gt;0")/100)</f>
        <v>#N/A</v>
      </c>
      <c r="Q667" s="41" t="e">
        <f t="shared" ca="1" si="203"/>
        <v>#N/A</v>
      </c>
      <c r="R667" s="43" t="e">
        <f t="shared" ca="1" si="204"/>
        <v>#N/A</v>
      </c>
      <c r="S667" s="44" t="e">
        <f t="shared" ca="1" si="205"/>
        <v>#N/A</v>
      </c>
      <c r="T667" s="5" t="e">
        <f t="shared" ca="1" si="206"/>
        <v>#N/A</v>
      </c>
      <c r="U667" s="5" t="e">
        <f t="shared" ca="1" si="207"/>
        <v>#N/A</v>
      </c>
    </row>
    <row r="668" spans="1:21">
      <c r="A668" s="6" t="e">
        <f t="shared" ca="1" si="197"/>
        <v>#N/A</v>
      </c>
      <c r="B668" s="39" t="e">
        <f t="shared" ca="1" si="196"/>
        <v>#N/A</v>
      </c>
      <c r="C668">
        <f t="array" aca="1" ref="C668" ca="1">IFERROR(INDEX(stitches, MATCH( 1, ($A668=dates)*(last_project=projects),0)),0)</f>
        <v>0</v>
      </c>
      <c r="D668" s="5" t="e">
        <f t="shared" ca="1" si="208"/>
        <v>#REF!</v>
      </c>
      <c r="E668" s="5" t="e">
        <f t="shared" ca="1" si="198"/>
        <v>#REF!</v>
      </c>
      <c r="F668" s="40" t="e">
        <f t="array" aca="1" ref="F668" ca="1">INDEX(hours,MATCH(1,($A668=dates)*(last_project=projects),0),0)</f>
        <v>#N/A</v>
      </c>
      <c r="G668" s="21" t="e">
        <f t="shared" ca="1" si="199"/>
        <v>#N/A</v>
      </c>
      <c r="H668" s="41" t="e">
        <f t="shared" ca="1" si="209"/>
        <v>#N/A</v>
      </c>
      <c r="I668" s="41" t="e">
        <f t="shared" ca="1" si="210"/>
        <v>#N/A</v>
      </c>
      <c r="J668" s="41" t="e">
        <f t="shared" ca="1" si="211"/>
        <v>#N/A</v>
      </c>
      <c r="K668" t="e">
        <f t="shared" ca="1" si="200"/>
        <v>#N/A</v>
      </c>
      <c r="L668" t="e">
        <f t="shared" ca="1" si="201"/>
        <v>#N/A</v>
      </c>
      <c r="M668" s="42" t="e">
        <f t="shared" ca="1" si="202"/>
        <v>#REF!</v>
      </c>
      <c r="N668" s="5" t="e">
        <f t="shared" ca="1" si="212"/>
        <v>#N/A</v>
      </c>
      <c r="O668" s="5" t="e">
        <f t="shared" ca="1" si="213"/>
        <v>#N/A</v>
      </c>
      <c r="P668" s="41" t="e">
        <f ca="1">IF(OR(ISNA(A668),C668="Backstitch"),NA(),AVERAGEIF($C$4:$C668,"&gt;0")/100)</f>
        <v>#N/A</v>
      </c>
      <c r="Q668" s="41" t="e">
        <f t="shared" ca="1" si="203"/>
        <v>#N/A</v>
      </c>
      <c r="R668" s="43" t="e">
        <f t="shared" ca="1" si="204"/>
        <v>#N/A</v>
      </c>
      <c r="S668" s="44" t="e">
        <f t="shared" ca="1" si="205"/>
        <v>#N/A</v>
      </c>
      <c r="T668" s="5" t="e">
        <f t="shared" ca="1" si="206"/>
        <v>#N/A</v>
      </c>
      <c r="U668" s="5" t="e">
        <f t="shared" ca="1" si="207"/>
        <v>#N/A</v>
      </c>
    </row>
    <row r="669" spans="1:21">
      <c r="A669" s="6" t="e">
        <f t="shared" ca="1" si="197"/>
        <v>#N/A</v>
      </c>
      <c r="B669" s="39" t="e">
        <f t="shared" ca="1" si="196"/>
        <v>#N/A</v>
      </c>
      <c r="C669">
        <f t="array" aca="1" ref="C669" ca="1">IFERROR(INDEX(stitches, MATCH( 1, ($A669=dates)*(last_project=projects),0)),0)</f>
        <v>0</v>
      </c>
      <c r="D669" s="5" t="e">
        <f t="shared" ca="1" si="208"/>
        <v>#REF!</v>
      </c>
      <c r="E669" s="5" t="e">
        <f t="shared" ca="1" si="198"/>
        <v>#REF!</v>
      </c>
      <c r="F669" s="40" t="e">
        <f t="array" aca="1" ref="F669" ca="1">INDEX(hours,MATCH(1,($A669=dates)*(last_project=projects),0),0)</f>
        <v>#N/A</v>
      </c>
      <c r="G669" s="21" t="e">
        <f t="shared" ca="1" si="199"/>
        <v>#N/A</v>
      </c>
      <c r="H669" s="41" t="e">
        <f t="shared" ca="1" si="209"/>
        <v>#N/A</v>
      </c>
      <c r="I669" s="41" t="e">
        <f t="shared" ca="1" si="210"/>
        <v>#N/A</v>
      </c>
      <c r="J669" s="41" t="e">
        <f t="shared" ca="1" si="211"/>
        <v>#N/A</v>
      </c>
      <c r="K669" t="e">
        <f t="shared" ca="1" si="200"/>
        <v>#N/A</v>
      </c>
      <c r="L669" t="e">
        <f t="shared" ca="1" si="201"/>
        <v>#N/A</v>
      </c>
      <c r="M669" s="42" t="e">
        <f t="shared" ca="1" si="202"/>
        <v>#REF!</v>
      </c>
      <c r="N669" s="5" t="e">
        <f t="shared" ca="1" si="212"/>
        <v>#N/A</v>
      </c>
      <c r="O669" s="5" t="e">
        <f t="shared" ca="1" si="213"/>
        <v>#N/A</v>
      </c>
      <c r="P669" s="41" t="e">
        <f ca="1">IF(OR(ISNA(A669),C669="Backstitch"),NA(),AVERAGEIF($C$4:$C669,"&gt;0")/100)</f>
        <v>#N/A</v>
      </c>
      <c r="Q669" s="41" t="e">
        <f t="shared" ca="1" si="203"/>
        <v>#N/A</v>
      </c>
      <c r="R669" s="43" t="e">
        <f t="shared" ca="1" si="204"/>
        <v>#N/A</v>
      </c>
      <c r="S669" s="44" t="e">
        <f t="shared" ca="1" si="205"/>
        <v>#N/A</v>
      </c>
      <c r="T669" s="5" t="e">
        <f t="shared" ca="1" si="206"/>
        <v>#N/A</v>
      </c>
      <c r="U669" s="5" t="e">
        <f t="shared" ca="1" si="207"/>
        <v>#N/A</v>
      </c>
    </row>
    <row r="670" spans="1:21">
      <c r="A670" s="6" t="e">
        <f t="shared" ca="1" si="197"/>
        <v>#N/A</v>
      </c>
      <c r="B670" s="39" t="e">
        <f t="shared" ca="1" si="196"/>
        <v>#N/A</v>
      </c>
      <c r="C670">
        <f t="array" aca="1" ref="C670" ca="1">IFERROR(INDEX(stitches, MATCH( 1, ($A670=dates)*(last_project=projects),0)),0)</f>
        <v>0</v>
      </c>
      <c r="D670" s="5" t="e">
        <f t="shared" ca="1" si="208"/>
        <v>#REF!</v>
      </c>
      <c r="E670" s="5" t="e">
        <f t="shared" ca="1" si="198"/>
        <v>#REF!</v>
      </c>
      <c r="F670" s="40" t="e">
        <f t="array" aca="1" ref="F670" ca="1">INDEX(hours,MATCH(1,($A670=dates)*(last_project=projects),0),0)</f>
        <v>#N/A</v>
      </c>
      <c r="G670" s="21" t="e">
        <f t="shared" ca="1" si="199"/>
        <v>#N/A</v>
      </c>
      <c r="H670" s="41" t="e">
        <f t="shared" ca="1" si="209"/>
        <v>#N/A</v>
      </c>
      <c r="I670" s="41" t="e">
        <f t="shared" ca="1" si="210"/>
        <v>#N/A</v>
      </c>
      <c r="J670" s="41" t="e">
        <f t="shared" ca="1" si="211"/>
        <v>#N/A</v>
      </c>
      <c r="K670" t="e">
        <f t="shared" ca="1" si="200"/>
        <v>#N/A</v>
      </c>
      <c r="L670" t="e">
        <f t="shared" ca="1" si="201"/>
        <v>#N/A</v>
      </c>
      <c r="M670" s="42" t="e">
        <f t="shared" ca="1" si="202"/>
        <v>#REF!</v>
      </c>
      <c r="N670" s="5" t="e">
        <f t="shared" ca="1" si="212"/>
        <v>#N/A</v>
      </c>
      <c r="O670" s="5" t="e">
        <f t="shared" ca="1" si="213"/>
        <v>#N/A</v>
      </c>
      <c r="P670" s="41" t="e">
        <f ca="1">IF(OR(ISNA(A670),C670="Backstitch"),NA(),AVERAGEIF($C$4:$C670,"&gt;0")/100)</f>
        <v>#N/A</v>
      </c>
      <c r="Q670" s="41" t="e">
        <f t="shared" ca="1" si="203"/>
        <v>#N/A</v>
      </c>
      <c r="R670" s="43" t="e">
        <f t="shared" ca="1" si="204"/>
        <v>#N/A</v>
      </c>
      <c r="S670" s="44" t="e">
        <f t="shared" ca="1" si="205"/>
        <v>#N/A</v>
      </c>
      <c r="T670" s="5" t="e">
        <f t="shared" ca="1" si="206"/>
        <v>#N/A</v>
      </c>
      <c r="U670" s="5" t="e">
        <f t="shared" ca="1" si="207"/>
        <v>#N/A</v>
      </c>
    </row>
    <row r="671" spans="1:21">
      <c r="A671" s="6" t="e">
        <f t="shared" ca="1" si="197"/>
        <v>#N/A</v>
      </c>
      <c r="B671" s="39" t="e">
        <f t="shared" ca="1" si="196"/>
        <v>#N/A</v>
      </c>
      <c r="C671">
        <f t="array" aca="1" ref="C671" ca="1">IFERROR(INDEX(stitches, MATCH( 1, ($A671=dates)*(last_project=projects),0)),0)</f>
        <v>0</v>
      </c>
      <c r="D671" s="5" t="e">
        <f t="shared" ca="1" si="208"/>
        <v>#REF!</v>
      </c>
      <c r="E671" s="5" t="e">
        <f t="shared" ca="1" si="198"/>
        <v>#REF!</v>
      </c>
      <c r="F671" s="40" t="e">
        <f t="array" aca="1" ref="F671" ca="1">INDEX(hours,MATCH(1,($A671=dates)*(last_project=projects),0),0)</f>
        <v>#N/A</v>
      </c>
      <c r="G671" s="21" t="e">
        <f t="shared" ca="1" si="199"/>
        <v>#N/A</v>
      </c>
      <c r="H671" s="41" t="e">
        <f t="shared" ca="1" si="209"/>
        <v>#N/A</v>
      </c>
      <c r="I671" s="41" t="e">
        <f t="shared" ca="1" si="210"/>
        <v>#N/A</v>
      </c>
      <c r="J671" s="41" t="e">
        <f t="shared" ca="1" si="211"/>
        <v>#N/A</v>
      </c>
      <c r="K671" t="e">
        <f t="shared" ca="1" si="200"/>
        <v>#N/A</v>
      </c>
      <c r="L671" t="e">
        <f t="shared" ca="1" si="201"/>
        <v>#N/A</v>
      </c>
      <c r="M671" s="42" t="e">
        <f t="shared" ca="1" si="202"/>
        <v>#REF!</v>
      </c>
      <c r="N671" s="5" t="e">
        <f t="shared" ca="1" si="212"/>
        <v>#N/A</v>
      </c>
      <c r="O671" s="5" t="e">
        <f t="shared" ca="1" si="213"/>
        <v>#N/A</v>
      </c>
      <c r="P671" s="41" t="e">
        <f ca="1">IF(OR(ISNA(A671),C671="Backstitch"),NA(),AVERAGEIF($C$4:$C671,"&gt;0")/100)</f>
        <v>#N/A</v>
      </c>
      <c r="Q671" s="41" t="e">
        <f t="shared" ca="1" si="203"/>
        <v>#N/A</v>
      </c>
      <c r="R671" s="43" t="e">
        <f t="shared" ca="1" si="204"/>
        <v>#N/A</v>
      </c>
      <c r="S671" s="44" t="e">
        <f t="shared" ca="1" si="205"/>
        <v>#N/A</v>
      </c>
      <c r="T671" s="5" t="e">
        <f t="shared" ca="1" si="206"/>
        <v>#N/A</v>
      </c>
      <c r="U671" s="5" t="e">
        <f t="shared" ca="1" si="207"/>
        <v>#N/A</v>
      </c>
    </row>
    <row r="672" spans="1:21">
      <c r="A672" s="6" t="e">
        <f t="shared" ca="1" si="197"/>
        <v>#N/A</v>
      </c>
      <c r="B672" s="39" t="e">
        <f t="shared" ca="1" si="196"/>
        <v>#N/A</v>
      </c>
      <c r="C672">
        <f t="array" aca="1" ref="C672" ca="1">IFERROR(INDEX(stitches, MATCH( 1, ($A672=dates)*(last_project=projects),0)),0)</f>
        <v>0</v>
      </c>
      <c r="D672" s="5" t="e">
        <f t="shared" ca="1" si="208"/>
        <v>#REF!</v>
      </c>
      <c r="E672" s="5" t="e">
        <f t="shared" ca="1" si="198"/>
        <v>#REF!</v>
      </c>
      <c r="F672" s="40" t="e">
        <f t="array" aca="1" ref="F672" ca="1">INDEX(hours,MATCH(1,($A672=dates)*(last_project=projects),0),0)</f>
        <v>#N/A</v>
      </c>
      <c r="G672" s="21" t="e">
        <f t="shared" ca="1" si="199"/>
        <v>#N/A</v>
      </c>
      <c r="H672" s="41" t="e">
        <f t="shared" ca="1" si="209"/>
        <v>#N/A</v>
      </c>
      <c r="I672" s="41" t="e">
        <f t="shared" ca="1" si="210"/>
        <v>#N/A</v>
      </c>
      <c r="J672" s="41" t="e">
        <f t="shared" ca="1" si="211"/>
        <v>#N/A</v>
      </c>
      <c r="K672" t="e">
        <f t="shared" ca="1" si="200"/>
        <v>#N/A</v>
      </c>
      <c r="L672" t="e">
        <f t="shared" ca="1" si="201"/>
        <v>#N/A</v>
      </c>
      <c r="M672" s="42" t="e">
        <f t="shared" ca="1" si="202"/>
        <v>#REF!</v>
      </c>
      <c r="N672" s="5" t="e">
        <f t="shared" ca="1" si="212"/>
        <v>#N/A</v>
      </c>
      <c r="O672" s="5" t="e">
        <f t="shared" ca="1" si="213"/>
        <v>#N/A</v>
      </c>
      <c r="P672" s="41" t="e">
        <f ca="1">IF(OR(ISNA(A672),C672="Backstitch"),NA(),AVERAGEIF($C$4:$C672,"&gt;0")/100)</f>
        <v>#N/A</v>
      </c>
      <c r="Q672" s="41" t="e">
        <f t="shared" ca="1" si="203"/>
        <v>#N/A</v>
      </c>
      <c r="R672" s="43" t="e">
        <f t="shared" ca="1" si="204"/>
        <v>#N/A</v>
      </c>
      <c r="S672" s="44" t="e">
        <f t="shared" ca="1" si="205"/>
        <v>#N/A</v>
      </c>
      <c r="T672" s="5" t="e">
        <f t="shared" ca="1" si="206"/>
        <v>#N/A</v>
      </c>
      <c r="U672" s="5" t="e">
        <f t="shared" ca="1" si="207"/>
        <v>#N/A</v>
      </c>
    </row>
    <row r="673" spans="1:21">
      <c r="A673" s="6" t="e">
        <f t="shared" ca="1" si="197"/>
        <v>#N/A</v>
      </c>
      <c r="B673" s="39" t="e">
        <f t="shared" ca="1" si="196"/>
        <v>#N/A</v>
      </c>
      <c r="C673">
        <f t="array" aca="1" ref="C673" ca="1">IFERROR(INDEX(stitches, MATCH( 1, ($A673=dates)*(last_project=projects),0)),0)</f>
        <v>0</v>
      </c>
      <c r="D673" s="5" t="e">
        <f t="shared" ca="1" si="208"/>
        <v>#REF!</v>
      </c>
      <c r="E673" s="5" t="e">
        <f t="shared" ca="1" si="198"/>
        <v>#REF!</v>
      </c>
      <c r="F673" s="40" t="e">
        <f t="array" aca="1" ref="F673" ca="1">INDEX(hours,MATCH(1,($A673=dates)*(last_project=projects),0),0)</f>
        <v>#N/A</v>
      </c>
      <c r="G673" s="21" t="e">
        <f t="shared" ca="1" si="199"/>
        <v>#N/A</v>
      </c>
      <c r="H673" s="41" t="e">
        <f t="shared" ca="1" si="209"/>
        <v>#N/A</v>
      </c>
      <c r="I673" s="41" t="e">
        <f t="shared" ca="1" si="210"/>
        <v>#N/A</v>
      </c>
      <c r="J673" s="41" t="e">
        <f t="shared" ca="1" si="211"/>
        <v>#N/A</v>
      </c>
      <c r="K673" t="e">
        <f t="shared" ca="1" si="200"/>
        <v>#N/A</v>
      </c>
      <c r="L673" t="e">
        <f t="shared" ca="1" si="201"/>
        <v>#N/A</v>
      </c>
      <c r="M673" s="42" t="e">
        <f t="shared" ca="1" si="202"/>
        <v>#REF!</v>
      </c>
      <c r="N673" s="5" t="e">
        <f t="shared" ca="1" si="212"/>
        <v>#N/A</v>
      </c>
      <c r="O673" s="5" t="e">
        <f t="shared" ca="1" si="213"/>
        <v>#N/A</v>
      </c>
      <c r="P673" s="41" t="e">
        <f ca="1">IF(OR(ISNA(A673),C673="Backstitch"),NA(),AVERAGEIF($C$4:$C673,"&gt;0")/100)</f>
        <v>#N/A</v>
      </c>
      <c r="Q673" s="41" t="e">
        <f t="shared" ca="1" si="203"/>
        <v>#N/A</v>
      </c>
      <c r="R673" s="43" t="e">
        <f t="shared" ca="1" si="204"/>
        <v>#N/A</v>
      </c>
      <c r="S673" s="44" t="e">
        <f t="shared" ca="1" si="205"/>
        <v>#N/A</v>
      </c>
      <c r="T673" s="5" t="e">
        <f t="shared" ca="1" si="206"/>
        <v>#N/A</v>
      </c>
      <c r="U673" s="5" t="e">
        <f t="shared" ca="1" si="207"/>
        <v>#N/A</v>
      </c>
    </row>
    <row r="674" spans="1:21">
      <c r="A674" s="6" t="e">
        <f t="shared" ca="1" si="197"/>
        <v>#N/A</v>
      </c>
      <c r="B674" s="39" t="e">
        <f t="shared" ca="1" si="196"/>
        <v>#N/A</v>
      </c>
      <c r="C674">
        <f t="array" aca="1" ref="C674" ca="1">IFERROR(INDEX(stitches, MATCH( 1, ($A674=dates)*(last_project=projects),0)),0)</f>
        <v>0</v>
      </c>
      <c r="D674" s="5" t="e">
        <f t="shared" ca="1" si="208"/>
        <v>#REF!</v>
      </c>
      <c r="E674" s="5" t="e">
        <f t="shared" ca="1" si="198"/>
        <v>#REF!</v>
      </c>
      <c r="F674" s="40" t="e">
        <f t="array" aca="1" ref="F674" ca="1">INDEX(hours,MATCH(1,($A674=dates)*(last_project=projects),0),0)</f>
        <v>#N/A</v>
      </c>
      <c r="G674" s="21" t="e">
        <f t="shared" ca="1" si="199"/>
        <v>#N/A</v>
      </c>
      <c r="H674" s="41" t="e">
        <f t="shared" ca="1" si="209"/>
        <v>#N/A</v>
      </c>
      <c r="I674" s="41" t="e">
        <f t="shared" ca="1" si="210"/>
        <v>#N/A</v>
      </c>
      <c r="J674" s="41" t="e">
        <f t="shared" ca="1" si="211"/>
        <v>#N/A</v>
      </c>
      <c r="K674" t="e">
        <f t="shared" ca="1" si="200"/>
        <v>#N/A</v>
      </c>
      <c r="L674" t="e">
        <f t="shared" ca="1" si="201"/>
        <v>#N/A</v>
      </c>
      <c r="M674" s="42" t="e">
        <f t="shared" ca="1" si="202"/>
        <v>#REF!</v>
      </c>
      <c r="N674" s="5" t="e">
        <f t="shared" ca="1" si="212"/>
        <v>#N/A</v>
      </c>
      <c r="O674" s="5" t="e">
        <f t="shared" ca="1" si="213"/>
        <v>#N/A</v>
      </c>
      <c r="P674" s="41" t="e">
        <f ca="1">IF(OR(ISNA(A674),C674="Backstitch"),NA(),AVERAGEIF($C$4:$C674,"&gt;0")/100)</f>
        <v>#N/A</v>
      </c>
      <c r="Q674" s="41" t="e">
        <f t="shared" ca="1" si="203"/>
        <v>#N/A</v>
      </c>
      <c r="R674" s="43" t="e">
        <f t="shared" ca="1" si="204"/>
        <v>#N/A</v>
      </c>
      <c r="S674" s="44" t="e">
        <f t="shared" ca="1" si="205"/>
        <v>#N/A</v>
      </c>
      <c r="T674" s="5" t="e">
        <f t="shared" ca="1" si="206"/>
        <v>#N/A</v>
      </c>
      <c r="U674" s="5" t="e">
        <f t="shared" ca="1" si="207"/>
        <v>#N/A</v>
      </c>
    </row>
    <row r="675" spans="1:21">
      <c r="A675" s="6" t="e">
        <f t="shared" ca="1" si="197"/>
        <v>#N/A</v>
      </c>
      <c r="B675" s="39" t="e">
        <f t="shared" ca="1" si="196"/>
        <v>#N/A</v>
      </c>
      <c r="C675">
        <f t="array" aca="1" ref="C675" ca="1">IFERROR(INDEX(stitches, MATCH( 1, ($A675=dates)*(last_project=projects),0)),0)</f>
        <v>0</v>
      </c>
      <c r="D675" s="5" t="e">
        <f t="shared" ca="1" si="208"/>
        <v>#REF!</v>
      </c>
      <c r="E675" s="5" t="e">
        <f t="shared" ca="1" si="198"/>
        <v>#REF!</v>
      </c>
      <c r="F675" s="40" t="e">
        <f t="array" aca="1" ref="F675" ca="1">INDEX(hours,MATCH(1,($A675=dates)*(last_project=projects),0),0)</f>
        <v>#N/A</v>
      </c>
      <c r="G675" s="21" t="e">
        <f t="shared" ca="1" si="199"/>
        <v>#N/A</v>
      </c>
      <c r="H675" s="41" t="e">
        <f t="shared" ca="1" si="209"/>
        <v>#N/A</v>
      </c>
      <c r="I675" s="41" t="e">
        <f t="shared" ca="1" si="210"/>
        <v>#N/A</v>
      </c>
      <c r="J675" s="41" t="e">
        <f t="shared" ca="1" si="211"/>
        <v>#N/A</v>
      </c>
      <c r="K675" t="e">
        <f t="shared" ca="1" si="200"/>
        <v>#N/A</v>
      </c>
      <c r="L675" t="e">
        <f t="shared" ca="1" si="201"/>
        <v>#N/A</v>
      </c>
      <c r="M675" s="42" t="e">
        <f t="shared" ca="1" si="202"/>
        <v>#REF!</v>
      </c>
      <c r="N675" s="5" t="e">
        <f t="shared" ca="1" si="212"/>
        <v>#N/A</v>
      </c>
      <c r="O675" s="5" t="e">
        <f t="shared" ca="1" si="213"/>
        <v>#N/A</v>
      </c>
      <c r="P675" s="41" t="e">
        <f ca="1">IF(OR(ISNA(A675),C675="Backstitch"),NA(),AVERAGEIF($C$4:$C675,"&gt;0")/100)</f>
        <v>#N/A</v>
      </c>
      <c r="Q675" s="41" t="e">
        <f t="shared" ca="1" si="203"/>
        <v>#N/A</v>
      </c>
      <c r="R675" s="43" t="e">
        <f t="shared" ca="1" si="204"/>
        <v>#N/A</v>
      </c>
      <c r="S675" s="44" t="e">
        <f t="shared" ca="1" si="205"/>
        <v>#N/A</v>
      </c>
      <c r="T675" s="5" t="e">
        <f t="shared" ca="1" si="206"/>
        <v>#N/A</v>
      </c>
      <c r="U675" s="5" t="e">
        <f t="shared" ca="1" si="207"/>
        <v>#N/A</v>
      </c>
    </row>
    <row r="676" spans="1:21">
      <c r="A676" s="6" t="e">
        <f t="shared" ca="1" si="197"/>
        <v>#N/A</v>
      </c>
      <c r="B676" s="39" t="e">
        <f t="shared" ca="1" si="196"/>
        <v>#N/A</v>
      </c>
      <c r="C676">
        <f t="array" aca="1" ref="C676" ca="1">IFERROR(INDEX(stitches, MATCH( 1, ($A676=dates)*(last_project=projects),0)),0)</f>
        <v>0</v>
      </c>
      <c r="D676" s="5" t="e">
        <f t="shared" ca="1" si="208"/>
        <v>#REF!</v>
      </c>
      <c r="E676" s="5" t="e">
        <f t="shared" ca="1" si="198"/>
        <v>#REF!</v>
      </c>
      <c r="F676" s="40" t="e">
        <f t="array" aca="1" ref="F676" ca="1">INDEX(hours,MATCH(1,($A676=dates)*(last_project=projects),0),0)</f>
        <v>#N/A</v>
      </c>
      <c r="G676" s="21" t="e">
        <f t="shared" ca="1" si="199"/>
        <v>#N/A</v>
      </c>
      <c r="H676" s="41" t="e">
        <f t="shared" ca="1" si="209"/>
        <v>#N/A</v>
      </c>
      <c r="I676" s="41" t="e">
        <f t="shared" ca="1" si="210"/>
        <v>#N/A</v>
      </c>
      <c r="J676" s="41" t="e">
        <f t="shared" ca="1" si="211"/>
        <v>#N/A</v>
      </c>
      <c r="K676" t="e">
        <f t="shared" ca="1" si="200"/>
        <v>#N/A</v>
      </c>
      <c r="L676" t="e">
        <f t="shared" ca="1" si="201"/>
        <v>#N/A</v>
      </c>
      <c r="M676" s="42" t="e">
        <f t="shared" ca="1" si="202"/>
        <v>#REF!</v>
      </c>
      <c r="N676" s="5" t="e">
        <f t="shared" ca="1" si="212"/>
        <v>#N/A</v>
      </c>
      <c r="O676" s="5" t="e">
        <f t="shared" ca="1" si="213"/>
        <v>#N/A</v>
      </c>
      <c r="P676" s="41" t="e">
        <f ca="1">IF(OR(ISNA(A676),C676="Backstitch"),NA(),AVERAGEIF($C$4:$C676,"&gt;0")/100)</f>
        <v>#N/A</v>
      </c>
      <c r="Q676" s="41" t="e">
        <f t="shared" ca="1" si="203"/>
        <v>#N/A</v>
      </c>
      <c r="R676" s="43" t="e">
        <f t="shared" ca="1" si="204"/>
        <v>#N/A</v>
      </c>
      <c r="S676" s="44" t="e">
        <f t="shared" ca="1" si="205"/>
        <v>#N/A</v>
      </c>
      <c r="T676" s="5" t="e">
        <f t="shared" ca="1" si="206"/>
        <v>#N/A</v>
      </c>
      <c r="U676" s="5" t="e">
        <f t="shared" ca="1" si="207"/>
        <v>#N/A</v>
      </c>
    </row>
    <row r="677" spans="1:21">
      <c r="A677" s="6" t="e">
        <f t="shared" ca="1" si="197"/>
        <v>#N/A</v>
      </c>
      <c r="B677" s="39" t="e">
        <f t="shared" ca="1" si="196"/>
        <v>#N/A</v>
      </c>
      <c r="C677">
        <f t="array" aca="1" ref="C677" ca="1">IFERROR(INDEX(stitches, MATCH( 1, ($A677=dates)*(last_project=projects),0)),0)</f>
        <v>0</v>
      </c>
      <c r="D677" s="5" t="e">
        <f t="shared" ca="1" si="208"/>
        <v>#REF!</v>
      </c>
      <c r="E677" s="5" t="e">
        <f t="shared" ca="1" si="198"/>
        <v>#REF!</v>
      </c>
      <c r="F677" s="40" t="e">
        <f t="array" aca="1" ref="F677" ca="1">INDEX(hours,MATCH(1,($A677=dates)*(last_project=projects),0),0)</f>
        <v>#N/A</v>
      </c>
      <c r="G677" s="21" t="e">
        <f t="shared" ca="1" si="199"/>
        <v>#N/A</v>
      </c>
      <c r="H677" s="41" t="e">
        <f t="shared" ca="1" si="209"/>
        <v>#N/A</v>
      </c>
      <c r="I677" s="41" t="e">
        <f t="shared" ca="1" si="210"/>
        <v>#N/A</v>
      </c>
      <c r="J677" s="41" t="e">
        <f t="shared" ca="1" si="211"/>
        <v>#N/A</v>
      </c>
      <c r="K677" t="e">
        <f t="shared" ca="1" si="200"/>
        <v>#N/A</v>
      </c>
      <c r="L677" t="e">
        <f t="shared" ca="1" si="201"/>
        <v>#N/A</v>
      </c>
      <c r="M677" s="42" t="e">
        <f t="shared" ca="1" si="202"/>
        <v>#REF!</v>
      </c>
      <c r="N677" s="5" t="e">
        <f t="shared" ca="1" si="212"/>
        <v>#N/A</v>
      </c>
      <c r="O677" s="5" t="e">
        <f t="shared" ca="1" si="213"/>
        <v>#N/A</v>
      </c>
      <c r="P677" s="41" t="e">
        <f ca="1">IF(OR(ISNA(A677),C677="Backstitch"),NA(),AVERAGEIF($C$4:$C677,"&gt;0")/100)</f>
        <v>#N/A</v>
      </c>
      <c r="Q677" s="41" t="e">
        <f t="shared" ca="1" si="203"/>
        <v>#N/A</v>
      </c>
      <c r="R677" s="43" t="e">
        <f t="shared" ca="1" si="204"/>
        <v>#N/A</v>
      </c>
      <c r="S677" s="44" t="e">
        <f t="shared" ca="1" si="205"/>
        <v>#N/A</v>
      </c>
      <c r="T677" s="5" t="e">
        <f t="shared" ca="1" si="206"/>
        <v>#N/A</v>
      </c>
      <c r="U677" s="5" t="e">
        <f t="shared" ca="1" si="207"/>
        <v>#N/A</v>
      </c>
    </row>
    <row r="678" spans="1:21">
      <c r="A678" s="6" t="e">
        <f t="shared" ca="1" si="197"/>
        <v>#N/A</v>
      </c>
      <c r="B678" s="39" t="e">
        <f t="shared" ca="1" si="196"/>
        <v>#N/A</v>
      </c>
      <c r="C678">
        <f t="array" aca="1" ref="C678" ca="1">IFERROR(INDEX(stitches, MATCH( 1, ($A678=dates)*(last_project=projects),0)),0)</f>
        <v>0</v>
      </c>
      <c r="D678" s="5" t="e">
        <f t="shared" ca="1" si="208"/>
        <v>#REF!</v>
      </c>
      <c r="E678" s="5" t="e">
        <f t="shared" ca="1" si="198"/>
        <v>#REF!</v>
      </c>
      <c r="F678" s="40" t="e">
        <f t="array" aca="1" ref="F678" ca="1">INDEX(hours,MATCH(1,($A678=dates)*(last_project=projects),0),0)</f>
        <v>#N/A</v>
      </c>
      <c r="G678" s="21" t="e">
        <f t="shared" ca="1" si="199"/>
        <v>#N/A</v>
      </c>
      <c r="H678" s="41" t="e">
        <f t="shared" ca="1" si="209"/>
        <v>#N/A</v>
      </c>
      <c r="I678" s="41" t="e">
        <f t="shared" ca="1" si="210"/>
        <v>#N/A</v>
      </c>
      <c r="J678" s="41" t="e">
        <f t="shared" ca="1" si="211"/>
        <v>#N/A</v>
      </c>
      <c r="K678" t="e">
        <f t="shared" ca="1" si="200"/>
        <v>#N/A</v>
      </c>
      <c r="L678" t="e">
        <f t="shared" ca="1" si="201"/>
        <v>#N/A</v>
      </c>
      <c r="M678" s="42" t="e">
        <f t="shared" ca="1" si="202"/>
        <v>#REF!</v>
      </c>
      <c r="N678" s="5" t="e">
        <f t="shared" ca="1" si="212"/>
        <v>#N/A</v>
      </c>
      <c r="O678" s="5" t="e">
        <f t="shared" ca="1" si="213"/>
        <v>#N/A</v>
      </c>
      <c r="P678" s="41" t="e">
        <f ca="1">IF(OR(ISNA(A678),C678="Backstitch"),NA(),AVERAGEIF($C$4:$C678,"&gt;0")/100)</f>
        <v>#N/A</v>
      </c>
      <c r="Q678" s="41" t="e">
        <f t="shared" ca="1" si="203"/>
        <v>#N/A</v>
      </c>
      <c r="R678" s="43" t="e">
        <f t="shared" ca="1" si="204"/>
        <v>#N/A</v>
      </c>
      <c r="S678" s="44" t="e">
        <f t="shared" ca="1" si="205"/>
        <v>#N/A</v>
      </c>
      <c r="T678" s="5" t="e">
        <f t="shared" ca="1" si="206"/>
        <v>#N/A</v>
      </c>
      <c r="U678" s="5" t="e">
        <f t="shared" ca="1" si="207"/>
        <v>#N/A</v>
      </c>
    </row>
    <row r="679" spans="1:21">
      <c r="A679" s="6" t="e">
        <f t="shared" ca="1" si="197"/>
        <v>#N/A</v>
      </c>
      <c r="B679" s="39" t="e">
        <f t="shared" ca="1" si="196"/>
        <v>#N/A</v>
      </c>
      <c r="C679">
        <f t="array" aca="1" ref="C679" ca="1">IFERROR(INDEX(stitches, MATCH( 1, ($A679=dates)*(last_project=projects),0)),0)</f>
        <v>0</v>
      </c>
      <c r="D679" s="5" t="e">
        <f t="shared" ca="1" si="208"/>
        <v>#REF!</v>
      </c>
      <c r="E679" s="5" t="e">
        <f t="shared" ca="1" si="198"/>
        <v>#REF!</v>
      </c>
      <c r="F679" s="40" t="e">
        <f t="array" aca="1" ref="F679" ca="1">INDEX(hours,MATCH(1,($A679=dates)*(last_project=projects),0),0)</f>
        <v>#N/A</v>
      </c>
      <c r="G679" s="21" t="e">
        <f t="shared" ca="1" si="199"/>
        <v>#N/A</v>
      </c>
      <c r="H679" s="41" t="e">
        <f t="shared" ca="1" si="209"/>
        <v>#N/A</v>
      </c>
      <c r="I679" s="41" t="e">
        <f t="shared" ca="1" si="210"/>
        <v>#N/A</v>
      </c>
      <c r="J679" s="41" t="e">
        <f t="shared" ca="1" si="211"/>
        <v>#N/A</v>
      </c>
      <c r="K679" t="e">
        <f t="shared" ca="1" si="200"/>
        <v>#N/A</v>
      </c>
      <c r="L679" t="e">
        <f t="shared" ca="1" si="201"/>
        <v>#N/A</v>
      </c>
      <c r="M679" s="42" t="e">
        <f t="shared" ca="1" si="202"/>
        <v>#REF!</v>
      </c>
      <c r="N679" s="5" t="e">
        <f t="shared" ca="1" si="212"/>
        <v>#N/A</v>
      </c>
      <c r="O679" s="5" t="e">
        <f t="shared" ca="1" si="213"/>
        <v>#N/A</v>
      </c>
      <c r="P679" s="41" t="e">
        <f ca="1">IF(OR(ISNA(A679),C679="Backstitch"),NA(),AVERAGEIF($C$4:$C679,"&gt;0")/100)</f>
        <v>#N/A</v>
      </c>
      <c r="Q679" s="41" t="e">
        <f t="shared" ca="1" si="203"/>
        <v>#N/A</v>
      </c>
      <c r="R679" s="43" t="e">
        <f t="shared" ca="1" si="204"/>
        <v>#N/A</v>
      </c>
      <c r="S679" s="44" t="e">
        <f t="shared" ca="1" si="205"/>
        <v>#N/A</v>
      </c>
      <c r="T679" s="5" t="e">
        <f t="shared" ca="1" si="206"/>
        <v>#N/A</v>
      </c>
      <c r="U679" s="5" t="e">
        <f t="shared" ca="1" si="207"/>
        <v>#N/A</v>
      </c>
    </row>
    <row r="680" spans="1:21">
      <c r="A680" s="6" t="e">
        <f t="shared" ca="1" si="197"/>
        <v>#N/A</v>
      </c>
      <c r="B680" s="39" t="e">
        <f t="shared" ca="1" si="196"/>
        <v>#N/A</v>
      </c>
      <c r="C680">
        <f t="array" aca="1" ref="C680" ca="1">IFERROR(INDEX(stitches, MATCH( 1, ($A680=dates)*(last_project=projects),0)),0)</f>
        <v>0</v>
      </c>
      <c r="D680" s="5" t="e">
        <f t="shared" ca="1" si="208"/>
        <v>#REF!</v>
      </c>
      <c r="E680" s="5" t="e">
        <f t="shared" ca="1" si="198"/>
        <v>#REF!</v>
      </c>
      <c r="F680" s="40" t="e">
        <f t="array" aca="1" ref="F680" ca="1">INDEX(hours,MATCH(1,($A680=dates)*(last_project=projects),0),0)</f>
        <v>#N/A</v>
      </c>
      <c r="G680" s="21" t="e">
        <f t="shared" ca="1" si="199"/>
        <v>#N/A</v>
      </c>
      <c r="H680" s="41" t="e">
        <f t="shared" ca="1" si="209"/>
        <v>#N/A</v>
      </c>
      <c r="I680" s="41" t="e">
        <f t="shared" ca="1" si="210"/>
        <v>#N/A</v>
      </c>
      <c r="J680" s="41" t="e">
        <f t="shared" ca="1" si="211"/>
        <v>#N/A</v>
      </c>
      <c r="K680" t="e">
        <f t="shared" ca="1" si="200"/>
        <v>#N/A</v>
      </c>
      <c r="L680" t="e">
        <f t="shared" ca="1" si="201"/>
        <v>#N/A</v>
      </c>
      <c r="M680" s="42" t="e">
        <f t="shared" ca="1" si="202"/>
        <v>#REF!</v>
      </c>
      <c r="N680" s="5" t="e">
        <f t="shared" ca="1" si="212"/>
        <v>#N/A</v>
      </c>
      <c r="O680" s="5" t="e">
        <f t="shared" ca="1" si="213"/>
        <v>#N/A</v>
      </c>
      <c r="P680" s="41" t="e">
        <f ca="1">IF(OR(ISNA(A680),C680="Backstitch"),NA(),AVERAGEIF($C$4:$C680,"&gt;0")/100)</f>
        <v>#N/A</v>
      </c>
      <c r="Q680" s="41" t="e">
        <f t="shared" ca="1" si="203"/>
        <v>#N/A</v>
      </c>
      <c r="R680" s="43" t="e">
        <f t="shared" ca="1" si="204"/>
        <v>#N/A</v>
      </c>
      <c r="S680" s="44" t="e">
        <f t="shared" ca="1" si="205"/>
        <v>#N/A</v>
      </c>
      <c r="T680" s="5" t="e">
        <f t="shared" ca="1" si="206"/>
        <v>#N/A</v>
      </c>
      <c r="U680" s="5" t="e">
        <f t="shared" ca="1" si="207"/>
        <v>#N/A</v>
      </c>
    </row>
    <row r="681" spans="1:21">
      <c r="A681" s="6" t="e">
        <f t="shared" ca="1" si="197"/>
        <v>#N/A</v>
      </c>
      <c r="B681" s="39" t="e">
        <f t="shared" ca="1" si="196"/>
        <v>#N/A</v>
      </c>
      <c r="C681">
        <f t="array" aca="1" ref="C681" ca="1">IFERROR(INDEX(stitches, MATCH( 1, ($A681=dates)*(last_project=projects),0)),0)</f>
        <v>0</v>
      </c>
      <c r="D681" s="5" t="e">
        <f t="shared" ca="1" si="208"/>
        <v>#REF!</v>
      </c>
      <c r="E681" s="5" t="e">
        <f t="shared" ca="1" si="198"/>
        <v>#REF!</v>
      </c>
      <c r="F681" s="40" t="e">
        <f t="array" aca="1" ref="F681" ca="1">INDEX(hours,MATCH(1,($A681=dates)*(last_project=projects),0),0)</f>
        <v>#N/A</v>
      </c>
      <c r="G681" s="21" t="e">
        <f t="shared" ca="1" si="199"/>
        <v>#N/A</v>
      </c>
      <c r="H681" s="41" t="e">
        <f t="shared" ca="1" si="209"/>
        <v>#N/A</v>
      </c>
      <c r="I681" s="41" t="e">
        <f t="shared" ca="1" si="210"/>
        <v>#N/A</v>
      </c>
      <c r="J681" s="41" t="e">
        <f t="shared" ca="1" si="211"/>
        <v>#N/A</v>
      </c>
      <c r="K681" t="e">
        <f t="shared" ca="1" si="200"/>
        <v>#N/A</v>
      </c>
      <c r="L681" t="e">
        <f t="shared" ca="1" si="201"/>
        <v>#N/A</v>
      </c>
      <c r="M681" s="42" t="e">
        <f t="shared" ca="1" si="202"/>
        <v>#REF!</v>
      </c>
      <c r="N681" s="5" t="e">
        <f t="shared" ca="1" si="212"/>
        <v>#N/A</v>
      </c>
      <c r="O681" s="5" t="e">
        <f t="shared" ca="1" si="213"/>
        <v>#N/A</v>
      </c>
      <c r="P681" s="41" t="e">
        <f ca="1">IF(OR(ISNA(A681),C681="Backstitch"),NA(),AVERAGEIF($C$4:$C681,"&gt;0")/100)</f>
        <v>#N/A</v>
      </c>
      <c r="Q681" s="41" t="e">
        <f t="shared" ca="1" si="203"/>
        <v>#N/A</v>
      </c>
      <c r="R681" s="43" t="e">
        <f t="shared" ca="1" si="204"/>
        <v>#N/A</v>
      </c>
      <c r="S681" s="44" t="e">
        <f t="shared" ca="1" si="205"/>
        <v>#N/A</v>
      </c>
      <c r="T681" s="5" t="e">
        <f t="shared" ca="1" si="206"/>
        <v>#N/A</v>
      </c>
      <c r="U681" s="5" t="e">
        <f t="shared" ca="1" si="207"/>
        <v>#N/A</v>
      </c>
    </row>
    <row r="682" spans="1:21">
      <c r="A682" s="6" t="e">
        <f t="shared" ca="1" si="197"/>
        <v>#N/A</v>
      </c>
      <c r="B682" s="39" t="e">
        <f t="shared" ca="1" si="196"/>
        <v>#N/A</v>
      </c>
      <c r="C682">
        <f t="array" aca="1" ref="C682" ca="1">IFERROR(INDEX(stitches, MATCH( 1, ($A682=dates)*(last_project=projects),0)),0)</f>
        <v>0</v>
      </c>
      <c r="D682" s="5" t="e">
        <f t="shared" ca="1" si="208"/>
        <v>#REF!</v>
      </c>
      <c r="E682" s="5" t="e">
        <f t="shared" ca="1" si="198"/>
        <v>#REF!</v>
      </c>
      <c r="F682" s="40" t="e">
        <f t="array" aca="1" ref="F682" ca="1">INDEX(hours,MATCH(1,($A682=dates)*(last_project=projects),0),0)</f>
        <v>#N/A</v>
      </c>
      <c r="G682" s="21" t="e">
        <f t="shared" ca="1" si="199"/>
        <v>#N/A</v>
      </c>
      <c r="H682" s="41" t="e">
        <f t="shared" ca="1" si="209"/>
        <v>#N/A</v>
      </c>
      <c r="I682" s="41" t="e">
        <f t="shared" ca="1" si="210"/>
        <v>#N/A</v>
      </c>
      <c r="J682" s="41" t="e">
        <f t="shared" ca="1" si="211"/>
        <v>#N/A</v>
      </c>
      <c r="K682" t="e">
        <f t="shared" ca="1" si="200"/>
        <v>#N/A</v>
      </c>
      <c r="L682" t="e">
        <f t="shared" ca="1" si="201"/>
        <v>#N/A</v>
      </c>
      <c r="M682" s="42" t="e">
        <f t="shared" ca="1" si="202"/>
        <v>#REF!</v>
      </c>
      <c r="N682" s="5" t="e">
        <f t="shared" ca="1" si="212"/>
        <v>#N/A</v>
      </c>
      <c r="O682" s="5" t="e">
        <f t="shared" ca="1" si="213"/>
        <v>#N/A</v>
      </c>
      <c r="P682" s="41" t="e">
        <f ca="1">IF(OR(ISNA(A682),C682="Backstitch"),NA(),AVERAGEIF($C$4:$C682,"&gt;0")/100)</f>
        <v>#N/A</v>
      </c>
      <c r="Q682" s="41" t="e">
        <f t="shared" ca="1" si="203"/>
        <v>#N/A</v>
      </c>
      <c r="R682" s="43" t="e">
        <f t="shared" ca="1" si="204"/>
        <v>#N/A</v>
      </c>
      <c r="S682" s="44" t="e">
        <f t="shared" ca="1" si="205"/>
        <v>#N/A</v>
      </c>
      <c r="T682" s="5" t="e">
        <f t="shared" ca="1" si="206"/>
        <v>#N/A</v>
      </c>
      <c r="U682" s="5" t="e">
        <f t="shared" ca="1" si="207"/>
        <v>#N/A</v>
      </c>
    </row>
    <row r="683" spans="1:21">
      <c r="A683" s="6" t="e">
        <f t="shared" ca="1" si="197"/>
        <v>#N/A</v>
      </c>
      <c r="B683" s="39" t="e">
        <f t="shared" ca="1" si="196"/>
        <v>#N/A</v>
      </c>
      <c r="C683">
        <f t="array" aca="1" ref="C683" ca="1">IFERROR(INDEX(stitches, MATCH( 1, ($A683=dates)*(last_project=projects),0)),0)</f>
        <v>0</v>
      </c>
      <c r="D683" s="5" t="e">
        <f t="shared" ca="1" si="208"/>
        <v>#REF!</v>
      </c>
      <c r="E683" s="5" t="e">
        <f t="shared" ca="1" si="198"/>
        <v>#REF!</v>
      </c>
      <c r="F683" s="40" t="e">
        <f t="array" aca="1" ref="F683" ca="1">INDEX(hours,MATCH(1,($A683=dates)*(last_project=projects),0),0)</f>
        <v>#N/A</v>
      </c>
      <c r="G683" s="21" t="e">
        <f t="shared" ca="1" si="199"/>
        <v>#N/A</v>
      </c>
      <c r="H683" s="41" t="e">
        <f t="shared" ca="1" si="209"/>
        <v>#N/A</v>
      </c>
      <c r="I683" s="41" t="e">
        <f t="shared" ca="1" si="210"/>
        <v>#N/A</v>
      </c>
      <c r="J683" s="41" t="e">
        <f t="shared" ca="1" si="211"/>
        <v>#N/A</v>
      </c>
      <c r="K683" t="e">
        <f t="shared" ca="1" si="200"/>
        <v>#N/A</v>
      </c>
      <c r="L683" t="e">
        <f t="shared" ca="1" si="201"/>
        <v>#N/A</v>
      </c>
      <c r="M683" s="42" t="e">
        <f t="shared" ca="1" si="202"/>
        <v>#REF!</v>
      </c>
      <c r="N683" s="5" t="e">
        <f t="shared" ca="1" si="212"/>
        <v>#N/A</v>
      </c>
      <c r="O683" s="5" t="e">
        <f t="shared" ca="1" si="213"/>
        <v>#N/A</v>
      </c>
      <c r="P683" s="41" t="e">
        <f ca="1">IF(OR(ISNA(A683),C683="Backstitch"),NA(),AVERAGEIF($C$4:$C683,"&gt;0")/100)</f>
        <v>#N/A</v>
      </c>
      <c r="Q683" s="41" t="e">
        <f t="shared" ca="1" si="203"/>
        <v>#N/A</v>
      </c>
      <c r="R683" s="43" t="e">
        <f t="shared" ca="1" si="204"/>
        <v>#N/A</v>
      </c>
      <c r="S683" s="44" t="e">
        <f t="shared" ca="1" si="205"/>
        <v>#N/A</v>
      </c>
      <c r="T683" s="5" t="e">
        <f t="shared" ca="1" si="206"/>
        <v>#N/A</v>
      </c>
      <c r="U683" s="5" t="e">
        <f t="shared" ca="1" si="207"/>
        <v>#N/A</v>
      </c>
    </row>
    <row r="684" spans="1:21">
      <c r="A684" s="6" t="e">
        <f t="shared" ca="1" si="197"/>
        <v>#N/A</v>
      </c>
      <c r="B684" s="39" t="e">
        <f t="shared" ca="1" si="196"/>
        <v>#N/A</v>
      </c>
      <c r="C684">
        <f t="array" aca="1" ref="C684" ca="1">IFERROR(INDEX(stitches, MATCH( 1, ($A684=dates)*(last_project=projects),0)),0)</f>
        <v>0</v>
      </c>
      <c r="D684" s="5" t="e">
        <f t="shared" ca="1" si="208"/>
        <v>#REF!</v>
      </c>
      <c r="E684" s="5" t="e">
        <f t="shared" ca="1" si="198"/>
        <v>#REF!</v>
      </c>
      <c r="F684" s="40" t="e">
        <f t="array" aca="1" ref="F684" ca="1">INDEX(hours,MATCH(1,($A684=dates)*(last_project=projects),0),0)</f>
        <v>#N/A</v>
      </c>
      <c r="G684" s="21" t="e">
        <f t="shared" ca="1" si="199"/>
        <v>#N/A</v>
      </c>
      <c r="H684" s="41" t="e">
        <f t="shared" ca="1" si="209"/>
        <v>#N/A</v>
      </c>
      <c r="I684" s="41" t="e">
        <f t="shared" ca="1" si="210"/>
        <v>#N/A</v>
      </c>
      <c r="J684" s="41" t="e">
        <f t="shared" ca="1" si="211"/>
        <v>#N/A</v>
      </c>
      <c r="K684" t="e">
        <f t="shared" ca="1" si="200"/>
        <v>#N/A</v>
      </c>
      <c r="L684" t="e">
        <f t="shared" ca="1" si="201"/>
        <v>#N/A</v>
      </c>
      <c r="M684" s="42" t="e">
        <f t="shared" ca="1" si="202"/>
        <v>#REF!</v>
      </c>
      <c r="N684" s="5" t="e">
        <f t="shared" ca="1" si="212"/>
        <v>#N/A</v>
      </c>
      <c r="O684" s="5" t="e">
        <f t="shared" ca="1" si="213"/>
        <v>#N/A</v>
      </c>
      <c r="P684" s="41" t="e">
        <f ca="1">IF(OR(ISNA(A684),C684="Backstitch"),NA(),AVERAGEIF($C$4:$C684,"&gt;0")/100)</f>
        <v>#N/A</v>
      </c>
      <c r="Q684" s="41" t="e">
        <f t="shared" ca="1" si="203"/>
        <v>#N/A</v>
      </c>
      <c r="R684" s="43" t="e">
        <f t="shared" ca="1" si="204"/>
        <v>#N/A</v>
      </c>
      <c r="S684" s="44" t="e">
        <f t="shared" ca="1" si="205"/>
        <v>#N/A</v>
      </c>
      <c r="T684" s="5" t="e">
        <f t="shared" ca="1" si="206"/>
        <v>#N/A</v>
      </c>
      <c r="U684" s="5" t="e">
        <f t="shared" ca="1" si="207"/>
        <v>#N/A</v>
      </c>
    </row>
    <row r="685" spans="1:21">
      <c r="A685" s="6" t="e">
        <f t="shared" ca="1" si="197"/>
        <v>#N/A</v>
      </c>
      <c r="B685" s="39" t="e">
        <f t="shared" ca="1" si="196"/>
        <v>#N/A</v>
      </c>
      <c r="C685">
        <f t="array" aca="1" ref="C685" ca="1">IFERROR(INDEX(stitches, MATCH( 1, ($A685=dates)*(last_project=projects),0)),0)</f>
        <v>0</v>
      </c>
      <c r="D685" s="5" t="e">
        <f t="shared" ca="1" si="208"/>
        <v>#REF!</v>
      </c>
      <c r="E685" s="5" t="e">
        <f t="shared" ca="1" si="198"/>
        <v>#REF!</v>
      </c>
      <c r="F685" s="40" t="e">
        <f t="array" aca="1" ref="F685" ca="1">INDEX(hours,MATCH(1,($A685=dates)*(last_project=projects),0),0)</f>
        <v>#N/A</v>
      </c>
      <c r="G685" s="21" t="e">
        <f t="shared" ca="1" si="199"/>
        <v>#N/A</v>
      </c>
      <c r="H685" s="41" t="e">
        <f t="shared" ca="1" si="209"/>
        <v>#N/A</v>
      </c>
      <c r="I685" s="41" t="e">
        <f t="shared" ca="1" si="210"/>
        <v>#N/A</v>
      </c>
      <c r="J685" s="41" t="e">
        <f t="shared" ca="1" si="211"/>
        <v>#N/A</v>
      </c>
      <c r="K685" t="e">
        <f t="shared" ca="1" si="200"/>
        <v>#N/A</v>
      </c>
      <c r="L685" t="e">
        <f t="shared" ca="1" si="201"/>
        <v>#N/A</v>
      </c>
      <c r="M685" s="42" t="e">
        <f t="shared" ca="1" si="202"/>
        <v>#REF!</v>
      </c>
      <c r="N685" s="5" t="e">
        <f t="shared" ca="1" si="212"/>
        <v>#N/A</v>
      </c>
      <c r="O685" s="5" t="e">
        <f t="shared" ca="1" si="213"/>
        <v>#N/A</v>
      </c>
      <c r="P685" s="41" t="e">
        <f ca="1">IF(OR(ISNA(A685),C685="Backstitch"),NA(),AVERAGEIF($C$4:$C685,"&gt;0")/100)</f>
        <v>#N/A</v>
      </c>
      <c r="Q685" s="41" t="e">
        <f t="shared" ca="1" si="203"/>
        <v>#N/A</v>
      </c>
      <c r="R685" s="43" t="e">
        <f t="shared" ca="1" si="204"/>
        <v>#N/A</v>
      </c>
      <c r="S685" s="44" t="e">
        <f t="shared" ca="1" si="205"/>
        <v>#N/A</v>
      </c>
      <c r="T685" s="5" t="e">
        <f t="shared" ca="1" si="206"/>
        <v>#N/A</v>
      </c>
      <c r="U685" s="5" t="e">
        <f t="shared" ca="1" si="207"/>
        <v>#N/A</v>
      </c>
    </row>
    <row r="686" spans="1:21">
      <c r="A686" s="6" t="e">
        <f t="shared" ca="1" si="197"/>
        <v>#N/A</v>
      </c>
      <c r="B686" s="39" t="e">
        <f t="shared" ca="1" si="196"/>
        <v>#N/A</v>
      </c>
      <c r="C686">
        <f t="array" aca="1" ref="C686" ca="1">IFERROR(INDEX(stitches, MATCH( 1, ($A686=dates)*(last_project=projects),0)),0)</f>
        <v>0</v>
      </c>
      <c r="D686" s="5" t="e">
        <f t="shared" ca="1" si="208"/>
        <v>#REF!</v>
      </c>
      <c r="E686" s="5" t="e">
        <f t="shared" ca="1" si="198"/>
        <v>#REF!</v>
      </c>
      <c r="F686" s="40" t="e">
        <f t="array" aca="1" ref="F686" ca="1">INDEX(hours,MATCH(1,($A686=dates)*(last_project=projects),0),0)</f>
        <v>#N/A</v>
      </c>
      <c r="G686" s="21" t="e">
        <f t="shared" ca="1" si="199"/>
        <v>#N/A</v>
      </c>
      <c r="H686" s="41" t="e">
        <f t="shared" ca="1" si="209"/>
        <v>#N/A</v>
      </c>
      <c r="I686" s="41" t="e">
        <f t="shared" ca="1" si="210"/>
        <v>#N/A</v>
      </c>
      <c r="J686" s="41" t="e">
        <f t="shared" ca="1" si="211"/>
        <v>#N/A</v>
      </c>
      <c r="K686" t="e">
        <f t="shared" ca="1" si="200"/>
        <v>#N/A</v>
      </c>
      <c r="L686" t="e">
        <f t="shared" ca="1" si="201"/>
        <v>#N/A</v>
      </c>
      <c r="M686" s="42" t="e">
        <f t="shared" ca="1" si="202"/>
        <v>#REF!</v>
      </c>
      <c r="N686" s="5" t="e">
        <f t="shared" ca="1" si="212"/>
        <v>#N/A</v>
      </c>
      <c r="O686" s="5" t="e">
        <f t="shared" ca="1" si="213"/>
        <v>#N/A</v>
      </c>
      <c r="P686" s="41" t="e">
        <f ca="1">IF(OR(ISNA(A686),C686="Backstitch"),NA(),AVERAGEIF($C$4:$C686,"&gt;0")/100)</f>
        <v>#N/A</v>
      </c>
      <c r="Q686" s="41" t="e">
        <f t="shared" ca="1" si="203"/>
        <v>#N/A</v>
      </c>
      <c r="R686" s="43" t="e">
        <f t="shared" ca="1" si="204"/>
        <v>#N/A</v>
      </c>
      <c r="S686" s="44" t="e">
        <f t="shared" ca="1" si="205"/>
        <v>#N/A</v>
      </c>
      <c r="T686" s="5" t="e">
        <f t="shared" ca="1" si="206"/>
        <v>#N/A</v>
      </c>
      <c r="U686" s="5" t="e">
        <f t="shared" ca="1" si="207"/>
        <v>#N/A</v>
      </c>
    </row>
    <row r="687" spans="1:21">
      <c r="A687" s="6" t="e">
        <f t="shared" ca="1" si="197"/>
        <v>#N/A</v>
      </c>
      <c r="B687" s="39" t="e">
        <f t="shared" ca="1" si="196"/>
        <v>#N/A</v>
      </c>
      <c r="C687">
        <f t="array" aca="1" ref="C687" ca="1">IFERROR(INDEX(stitches, MATCH( 1, ($A687=dates)*(last_project=projects),0)),0)</f>
        <v>0</v>
      </c>
      <c r="D687" s="5" t="e">
        <f t="shared" ca="1" si="208"/>
        <v>#REF!</v>
      </c>
      <c r="E687" s="5" t="e">
        <f t="shared" ca="1" si="198"/>
        <v>#REF!</v>
      </c>
      <c r="F687" s="40" t="e">
        <f t="array" aca="1" ref="F687" ca="1">INDEX(hours,MATCH(1,($A687=dates)*(last_project=projects),0),0)</f>
        <v>#N/A</v>
      </c>
      <c r="G687" s="21" t="e">
        <f t="shared" ca="1" si="199"/>
        <v>#N/A</v>
      </c>
      <c r="H687" s="41" t="e">
        <f t="shared" ca="1" si="209"/>
        <v>#N/A</v>
      </c>
      <c r="I687" s="41" t="e">
        <f t="shared" ca="1" si="210"/>
        <v>#N/A</v>
      </c>
      <c r="J687" s="41" t="e">
        <f t="shared" ca="1" si="211"/>
        <v>#N/A</v>
      </c>
      <c r="K687" t="e">
        <f t="shared" ca="1" si="200"/>
        <v>#N/A</v>
      </c>
      <c r="L687" t="e">
        <f t="shared" ca="1" si="201"/>
        <v>#N/A</v>
      </c>
      <c r="M687" s="42" t="e">
        <f t="shared" ca="1" si="202"/>
        <v>#REF!</v>
      </c>
      <c r="N687" s="5" t="e">
        <f t="shared" ca="1" si="212"/>
        <v>#N/A</v>
      </c>
      <c r="O687" s="5" t="e">
        <f t="shared" ca="1" si="213"/>
        <v>#N/A</v>
      </c>
      <c r="P687" s="41" t="e">
        <f ca="1">IF(OR(ISNA(A687),C687="Backstitch"),NA(),AVERAGEIF($C$4:$C687,"&gt;0")/100)</f>
        <v>#N/A</v>
      </c>
      <c r="Q687" s="41" t="e">
        <f t="shared" ca="1" si="203"/>
        <v>#N/A</v>
      </c>
      <c r="R687" s="43" t="e">
        <f t="shared" ca="1" si="204"/>
        <v>#N/A</v>
      </c>
      <c r="S687" s="44" t="e">
        <f t="shared" ca="1" si="205"/>
        <v>#N/A</v>
      </c>
      <c r="T687" s="5" t="e">
        <f t="shared" ca="1" si="206"/>
        <v>#N/A</v>
      </c>
      <c r="U687" s="5" t="e">
        <f t="shared" ca="1" si="207"/>
        <v>#N/A</v>
      </c>
    </row>
    <row r="688" spans="1:21">
      <c r="A688" s="6" t="e">
        <f t="shared" ca="1" si="197"/>
        <v>#N/A</v>
      </c>
      <c r="B688" s="39" t="e">
        <f t="shared" ca="1" si="196"/>
        <v>#N/A</v>
      </c>
      <c r="C688">
        <f t="array" aca="1" ref="C688" ca="1">IFERROR(INDEX(stitches, MATCH( 1, ($A688=dates)*(last_project=projects),0)),0)</f>
        <v>0</v>
      </c>
      <c r="D688" s="5" t="e">
        <f t="shared" ca="1" si="208"/>
        <v>#REF!</v>
      </c>
      <c r="E688" s="5" t="e">
        <f t="shared" ca="1" si="198"/>
        <v>#REF!</v>
      </c>
      <c r="F688" s="40" t="e">
        <f t="array" aca="1" ref="F688" ca="1">INDEX(hours,MATCH(1,($A688=dates)*(last_project=projects),0),0)</f>
        <v>#N/A</v>
      </c>
      <c r="G688" s="21" t="e">
        <f t="shared" ca="1" si="199"/>
        <v>#N/A</v>
      </c>
      <c r="H688" s="41" t="e">
        <f t="shared" ca="1" si="209"/>
        <v>#N/A</v>
      </c>
      <c r="I688" s="41" t="e">
        <f t="shared" ca="1" si="210"/>
        <v>#N/A</v>
      </c>
      <c r="J688" s="41" t="e">
        <f t="shared" ca="1" si="211"/>
        <v>#N/A</v>
      </c>
      <c r="K688" t="e">
        <f t="shared" ca="1" si="200"/>
        <v>#N/A</v>
      </c>
      <c r="L688" t="e">
        <f t="shared" ca="1" si="201"/>
        <v>#N/A</v>
      </c>
      <c r="M688" s="42" t="e">
        <f t="shared" ca="1" si="202"/>
        <v>#REF!</v>
      </c>
      <c r="N688" s="5" t="e">
        <f t="shared" ca="1" si="212"/>
        <v>#N/A</v>
      </c>
      <c r="O688" s="5" t="e">
        <f t="shared" ca="1" si="213"/>
        <v>#N/A</v>
      </c>
      <c r="P688" s="41" t="e">
        <f ca="1">IF(OR(ISNA(A688),C688="Backstitch"),NA(),AVERAGEIF($C$4:$C688,"&gt;0")/100)</f>
        <v>#N/A</v>
      </c>
      <c r="Q688" s="41" t="e">
        <f t="shared" ca="1" si="203"/>
        <v>#N/A</v>
      </c>
      <c r="R688" s="43" t="e">
        <f t="shared" ca="1" si="204"/>
        <v>#N/A</v>
      </c>
      <c r="S688" s="44" t="e">
        <f t="shared" ca="1" si="205"/>
        <v>#N/A</v>
      </c>
      <c r="T688" s="5" t="e">
        <f t="shared" ca="1" si="206"/>
        <v>#N/A</v>
      </c>
      <c r="U688" s="5" t="e">
        <f t="shared" ca="1" si="207"/>
        <v>#N/A</v>
      </c>
    </row>
    <row r="689" spans="1:21">
      <c r="A689" s="6" t="e">
        <f t="shared" ca="1" si="197"/>
        <v>#N/A</v>
      </c>
      <c r="B689" s="39" t="e">
        <f t="shared" ca="1" si="196"/>
        <v>#N/A</v>
      </c>
      <c r="C689">
        <f t="array" aca="1" ref="C689" ca="1">IFERROR(INDEX(stitches, MATCH( 1, ($A689=dates)*(last_project=projects),0)),0)</f>
        <v>0</v>
      </c>
      <c r="D689" s="5" t="e">
        <f t="shared" ca="1" si="208"/>
        <v>#REF!</v>
      </c>
      <c r="E689" s="5" t="e">
        <f t="shared" ca="1" si="198"/>
        <v>#REF!</v>
      </c>
      <c r="F689" s="40" t="e">
        <f t="array" aca="1" ref="F689" ca="1">INDEX(hours,MATCH(1,($A689=dates)*(last_project=projects),0),0)</f>
        <v>#N/A</v>
      </c>
      <c r="G689" s="21" t="e">
        <f t="shared" ca="1" si="199"/>
        <v>#N/A</v>
      </c>
      <c r="H689" s="41" t="e">
        <f t="shared" ca="1" si="209"/>
        <v>#N/A</v>
      </c>
      <c r="I689" s="41" t="e">
        <f t="shared" ca="1" si="210"/>
        <v>#N/A</v>
      </c>
      <c r="J689" s="41" t="e">
        <f t="shared" ca="1" si="211"/>
        <v>#N/A</v>
      </c>
      <c r="K689" t="e">
        <f t="shared" ca="1" si="200"/>
        <v>#N/A</v>
      </c>
      <c r="L689" t="e">
        <f t="shared" ca="1" si="201"/>
        <v>#N/A</v>
      </c>
      <c r="M689" s="42" t="e">
        <f t="shared" ca="1" si="202"/>
        <v>#REF!</v>
      </c>
      <c r="N689" s="5" t="e">
        <f t="shared" ca="1" si="212"/>
        <v>#N/A</v>
      </c>
      <c r="O689" s="5" t="e">
        <f t="shared" ca="1" si="213"/>
        <v>#N/A</v>
      </c>
      <c r="P689" s="41" t="e">
        <f ca="1">IF(OR(ISNA(A689),C689="Backstitch"),NA(),AVERAGEIF($C$4:$C689,"&gt;0")/100)</f>
        <v>#N/A</v>
      </c>
      <c r="Q689" s="41" t="e">
        <f t="shared" ca="1" si="203"/>
        <v>#N/A</v>
      </c>
      <c r="R689" s="43" t="e">
        <f t="shared" ca="1" si="204"/>
        <v>#N/A</v>
      </c>
      <c r="S689" s="44" t="e">
        <f t="shared" ca="1" si="205"/>
        <v>#N/A</v>
      </c>
      <c r="T689" s="5" t="e">
        <f t="shared" ca="1" si="206"/>
        <v>#N/A</v>
      </c>
      <c r="U689" s="5" t="e">
        <f t="shared" ca="1" si="207"/>
        <v>#N/A</v>
      </c>
    </row>
    <row r="690" spans="1:21">
      <c r="A690" s="6" t="e">
        <f t="shared" ca="1" si="197"/>
        <v>#N/A</v>
      </c>
      <c r="B690" s="39" t="e">
        <f t="shared" ca="1" si="196"/>
        <v>#N/A</v>
      </c>
      <c r="C690">
        <f t="array" aca="1" ref="C690" ca="1">IFERROR(INDEX(stitches, MATCH( 1, ($A690=dates)*(last_project=projects),0)),0)</f>
        <v>0</v>
      </c>
      <c r="D690" s="5" t="e">
        <f t="shared" ca="1" si="208"/>
        <v>#REF!</v>
      </c>
      <c r="E690" s="5" t="e">
        <f t="shared" ca="1" si="198"/>
        <v>#REF!</v>
      </c>
      <c r="F690" s="40" t="e">
        <f t="array" aca="1" ref="F690" ca="1">INDEX(hours,MATCH(1,($A690=dates)*(last_project=projects),0),0)</f>
        <v>#N/A</v>
      </c>
      <c r="G690" s="21" t="e">
        <f t="shared" ca="1" si="199"/>
        <v>#N/A</v>
      </c>
      <c r="H690" s="41" t="e">
        <f t="shared" ca="1" si="209"/>
        <v>#N/A</v>
      </c>
      <c r="I690" s="41" t="e">
        <f t="shared" ca="1" si="210"/>
        <v>#N/A</v>
      </c>
      <c r="J690" s="41" t="e">
        <f t="shared" ca="1" si="211"/>
        <v>#N/A</v>
      </c>
      <c r="K690" t="e">
        <f t="shared" ca="1" si="200"/>
        <v>#N/A</v>
      </c>
      <c r="L690" t="e">
        <f t="shared" ca="1" si="201"/>
        <v>#N/A</v>
      </c>
      <c r="M690" s="42" t="e">
        <f t="shared" ca="1" si="202"/>
        <v>#REF!</v>
      </c>
      <c r="N690" s="5" t="e">
        <f t="shared" ca="1" si="212"/>
        <v>#N/A</v>
      </c>
      <c r="O690" s="5" t="e">
        <f t="shared" ca="1" si="213"/>
        <v>#N/A</v>
      </c>
      <c r="P690" s="41" t="e">
        <f ca="1">IF(OR(ISNA(A690),C690="Backstitch"),NA(),AVERAGEIF($C$4:$C690,"&gt;0")/100)</f>
        <v>#N/A</v>
      </c>
      <c r="Q690" s="41" t="e">
        <f t="shared" ca="1" si="203"/>
        <v>#N/A</v>
      </c>
      <c r="R690" s="43" t="e">
        <f t="shared" ca="1" si="204"/>
        <v>#N/A</v>
      </c>
      <c r="S690" s="44" t="e">
        <f t="shared" ca="1" si="205"/>
        <v>#N/A</v>
      </c>
      <c r="T690" s="5" t="e">
        <f t="shared" ca="1" si="206"/>
        <v>#N/A</v>
      </c>
      <c r="U690" s="5" t="e">
        <f t="shared" ca="1" si="207"/>
        <v>#N/A</v>
      </c>
    </row>
    <row r="691" spans="1:21">
      <c r="A691" s="6" t="e">
        <f t="shared" ca="1" si="197"/>
        <v>#N/A</v>
      </c>
      <c r="B691" s="39" t="e">
        <f t="shared" ca="1" si="196"/>
        <v>#N/A</v>
      </c>
      <c r="C691">
        <f t="array" aca="1" ref="C691" ca="1">IFERROR(INDEX(stitches, MATCH( 1, ($A691=dates)*(last_project=projects),0)),0)</f>
        <v>0</v>
      </c>
      <c r="D691" s="5" t="e">
        <f t="shared" ca="1" si="208"/>
        <v>#REF!</v>
      </c>
      <c r="E691" s="5" t="e">
        <f t="shared" ca="1" si="198"/>
        <v>#REF!</v>
      </c>
      <c r="F691" s="40" t="e">
        <f t="array" aca="1" ref="F691" ca="1">INDEX(hours,MATCH(1,($A691=dates)*(last_project=projects),0),0)</f>
        <v>#N/A</v>
      </c>
      <c r="G691" s="21" t="e">
        <f t="shared" ca="1" si="199"/>
        <v>#N/A</v>
      </c>
      <c r="H691" s="41" t="e">
        <f t="shared" ca="1" si="209"/>
        <v>#N/A</v>
      </c>
      <c r="I691" s="41" t="e">
        <f t="shared" ca="1" si="210"/>
        <v>#N/A</v>
      </c>
      <c r="J691" s="41" t="e">
        <f t="shared" ca="1" si="211"/>
        <v>#N/A</v>
      </c>
      <c r="K691" t="e">
        <f t="shared" ca="1" si="200"/>
        <v>#N/A</v>
      </c>
      <c r="L691" t="e">
        <f t="shared" ca="1" si="201"/>
        <v>#N/A</v>
      </c>
      <c r="M691" s="42" t="e">
        <f t="shared" ca="1" si="202"/>
        <v>#REF!</v>
      </c>
      <c r="N691" s="5" t="e">
        <f t="shared" ca="1" si="212"/>
        <v>#N/A</v>
      </c>
      <c r="O691" s="5" t="e">
        <f t="shared" ca="1" si="213"/>
        <v>#N/A</v>
      </c>
      <c r="P691" s="41" t="e">
        <f ca="1">IF(OR(ISNA(A691),C691="Backstitch"),NA(),AVERAGEIF($C$4:$C691,"&gt;0")/100)</f>
        <v>#N/A</v>
      </c>
      <c r="Q691" s="41" t="e">
        <f t="shared" ca="1" si="203"/>
        <v>#N/A</v>
      </c>
      <c r="R691" s="43" t="e">
        <f t="shared" ca="1" si="204"/>
        <v>#N/A</v>
      </c>
      <c r="S691" s="44" t="e">
        <f t="shared" ca="1" si="205"/>
        <v>#N/A</v>
      </c>
      <c r="T691" s="5" t="e">
        <f t="shared" ca="1" si="206"/>
        <v>#N/A</v>
      </c>
      <c r="U691" s="5" t="e">
        <f t="shared" ca="1" si="207"/>
        <v>#N/A</v>
      </c>
    </row>
    <row r="692" spans="1:21">
      <c r="A692" s="6" t="e">
        <f t="shared" ca="1" si="197"/>
        <v>#N/A</v>
      </c>
      <c r="B692" s="39" t="e">
        <f t="shared" ca="1" si="196"/>
        <v>#N/A</v>
      </c>
      <c r="C692">
        <f t="array" aca="1" ref="C692" ca="1">IFERROR(INDEX(stitches, MATCH( 1, ($A692=dates)*(last_project=projects),0)),0)</f>
        <v>0</v>
      </c>
      <c r="D692" s="5" t="e">
        <f t="shared" ca="1" si="208"/>
        <v>#REF!</v>
      </c>
      <c r="E692" s="5" t="e">
        <f t="shared" ca="1" si="198"/>
        <v>#REF!</v>
      </c>
      <c r="F692" s="40" t="e">
        <f t="array" aca="1" ref="F692" ca="1">INDEX(hours,MATCH(1,($A692=dates)*(last_project=projects),0),0)</f>
        <v>#N/A</v>
      </c>
      <c r="G692" s="21" t="e">
        <f t="shared" ca="1" si="199"/>
        <v>#N/A</v>
      </c>
      <c r="H692" s="41" t="e">
        <f t="shared" ca="1" si="209"/>
        <v>#N/A</v>
      </c>
      <c r="I692" s="41" t="e">
        <f t="shared" ca="1" si="210"/>
        <v>#N/A</v>
      </c>
      <c r="J692" s="41" t="e">
        <f t="shared" ca="1" si="211"/>
        <v>#N/A</v>
      </c>
      <c r="K692" t="e">
        <f t="shared" ca="1" si="200"/>
        <v>#N/A</v>
      </c>
      <c r="L692" t="e">
        <f t="shared" ca="1" si="201"/>
        <v>#N/A</v>
      </c>
      <c r="M692" s="42" t="e">
        <f t="shared" ca="1" si="202"/>
        <v>#REF!</v>
      </c>
      <c r="N692" s="5" t="e">
        <f t="shared" ca="1" si="212"/>
        <v>#N/A</v>
      </c>
      <c r="O692" s="5" t="e">
        <f t="shared" ca="1" si="213"/>
        <v>#N/A</v>
      </c>
      <c r="P692" s="41" t="e">
        <f ca="1">IF(OR(ISNA(A692),C692="Backstitch"),NA(),AVERAGEIF($C$4:$C692,"&gt;0")/100)</f>
        <v>#N/A</v>
      </c>
      <c r="Q692" s="41" t="e">
        <f t="shared" ca="1" si="203"/>
        <v>#N/A</v>
      </c>
      <c r="R692" s="43" t="e">
        <f t="shared" ca="1" si="204"/>
        <v>#N/A</v>
      </c>
      <c r="S692" s="44" t="e">
        <f t="shared" ca="1" si="205"/>
        <v>#N/A</v>
      </c>
      <c r="T692" s="5" t="e">
        <f t="shared" ca="1" si="206"/>
        <v>#N/A</v>
      </c>
      <c r="U692" s="5" t="e">
        <f t="shared" ca="1" si="207"/>
        <v>#N/A</v>
      </c>
    </row>
    <row r="693" spans="1:21">
      <c r="A693" s="6" t="e">
        <f t="shared" ca="1" si="197"/>
        <v>#N/A</v>
      </c>
      <c r="B693" s="39" t="e">
        <f t="shared" ca="1" si="196"/>
        <v>#N/A</v>
      </c>
      <c r="C693">
        <f t="array" aca="1" ref="C693" ca="1">IFERROR(INDEX(stitches, MATCH( 1, ($A693=dates)*(last_project=projects),0)),0)</f>
        <v>0</v>
      </c>
      <c r="D693" s="5" t="e">
        <f t="shared" ca="1" si="208"/>
        <v>#REF!</v>
      </c>
      <c r="E693" s="5" t="e">
        <f t="shared" ca="1" si="198"/>
        <v>#REF!</v>
      </c>
      <c r="F693" s="40" t="e">
        <f t="array" aca="1" ref="F693" ca="1">INDEX(hours,MATCH(1,($A693=dates)*(last_project=projects),0),0)</f>
        <v>#N/A</v>
      </c>
      <c r="G693" s="21" t="e">
        <f t="shared" ca="1" si="199"/>
        <v>#N/A</v>
      </c>
      <c r="H693" s="41" t="e">
        <f t="shared" ca="1" si="209"/>
        <v>#N/A</v>
      </c>
      <c r="I693" s="41" t="e">
        <f t="shared" ca="1" si="210"/>
        <v>#N/A</v>
      </c>
      <c r="J693" s="41" t="e">
        <f t="shared" ca="1" si="211"/>
        <v>#N/A</v>
      </c>
      <c r="K693" t="e">
        <f t="shared" ca="1" si="200"/>
        <v>#N/A</v>
      </c>
      <c r="L693" t="e">
        <f t="shared" ca="1" si="201"/>
        <v>#N/A</v>
      </c>
      <c r="M693" s="42" t="e">
        <f t="shared" ca="1" si="202"/>
        <v>#REF!</v>
      </c>
      <c r="N693" s="5" t="e">
        <f t="shared" ca="1" si="212"/>
        <v>#N/A</v>
      </c>
      <c r="O693" s="5" t="e">
        <f t="shared" ca="1" si="213"/>
        <v>#N/A</v>
      </c>
      <c r="P693" s="41" t="e">
        <f ca="1">IF(OR(ISNA(A693),C693="Backstitch"),NA(),AVERAGEIF($C$4:$C693,"&gt;0")/100)</f>
        <v>#N/A</v>
      </c>
      <c r="Q693" s="41" t="e">
        <f t="shared" ca="1" si="203"/>
        <v>#N/A</v>
      </c>
      <c r="R693" s="43" t="e">
        <f t="shared" ca="1" si="204"/>
        <v>#N/A</v>
      </c>
      <c r="S693" s="44" t="e">
        <f t="shared" ca="1" si="205"/>
        <v>#N/A</v>
      </c>
      <c r="T693" s="5" t="e">
        <f t="shared" ca="1" si="206"/>
        <v>#N/A</v>
      </c>
      <c r="U693" s="5" t="e">
        <f t="shared" ca="1" si="207"/>
        <v>#N/A</v>
      </c>
    </row>
    <row r="694" spans="1:21">
      <c r="A694" s="6" t="e">
        <f t="shared" ca="1" si="197"/>
        <v>#N/A</v>
      </c>
      <c r="B694" s="39" t="e">
        <f t="shared" ca="1" si="196"/>
        <v>#N/A</v>
      </c>
      <c r="C694">
        <f t="array" aca="1" ref="C694" ca="1">IFERROR(INDEX(stitches, MATCH( 1, ($A694=dates)*(last_project=projects),0)),0)</f>
        <v>0</v>
      </c>
      <c r="D694" s="5" t="e">
        <f t="shared" ca="1" si="208"/>
        <v>#REF!</v>
      </c>
      <c r="E694" s="5" t="e">
        <f t="shared" ca="1" si="198"/>
        <v>#REF!</v>
      </c>
      <c r="F694" s="40" t="e">
        <f t="array" aca="1" ref="F694" ca="1">INDEX(hours,MATCH(1,($A694=dates)*(last_project=projects),0),0)</f>
        <v>#N/A</v>
      </c>
      <c r="G694" s="21" t="e">
        <f t="shared" ca="1" si="199"/>
        <v>#N/A</v>
      </c>
      <c r="H694" s="41" t="e">
        <f t="shared" ca="1" si="209"/>
        <v>#N/A</v>
      </c>
      <c r="I694" s="41" t="e">
        <f t="shared" ca="1" si="210"/>
        <v>#N/A</v>
      </c>
      <c r="J694" s="41" t="e">
        <f t="shared" ca="1" si="211"/>
        <v>#N/A</v>
      </c>
      <c r="K694" t="e">
        <f t="shared" ca="1" si="200"/>
        <v>#N/A</v>
      </c>
      <c r="L694" t="e">
        <f t="shared" ca="1" si="201"/>
        <v>#N/A</v>
      </c>
      <c r="M694" s="42" t="e">
        <f t="shared" ca="1" si="202"/>
        <v>#REF!</v>
      </c>
      <c r="N694" s="5" t="e">
        <f t="shared" ca="1" si="212"/>
        <v>#N/A</v>
      </c>
      <c r="O694" s="5" t="e">
        <f t="shared" ca="1" si="213"/>
        <v>#N/A</v>
      </c>
      <c r="P694" s="41" t="e">
        <f ca="1">IF(OR(ISNA(A694),C694="Backstitch"),NA(),AVERAGEIF($C$4:$C694,"&gt;0")/100)</f>
        <v>#N/A</v>
      </c>
      <c r="Q694" s="41" t="e">
        <f t="shared" ca="1" si="203"/>
        <v>#N/A</v>
      </c>
      <c r="R694" s="43" t="e">
        <f t="shared" ca="1" si="204"/>
        <v>#N/A</v>
      </c>
      <c r="S694" s="44" t="e">
        <f t="shared" ca="1" si="205"/>
        <v>#N/A</v>
      </c>
      <c r="T694" s="5" t="e">
        <f t="shared" ca="1" si="206"/>
        <v>#N/A</v>
      </c>
      <c r="U694" s="5" t="e">
        <f t="shared" ca="1" si="207"/>
        <v>#N/A</v>
      </c>
    </row>
    <row r="695" spans="1:21">
      <c r="A695" s="6" t="e">
        <f t="shared" ca="1" si="197"/>
        <v>#N/A</v>
      </c>
      <c r="B695" s="39" t="e">
        <f t="shared" ca="1" si="196"/>
        <v>#N/A</v>
      </c>
      <c r="C695">
        <f t="array" aca="1" ref="C695" ca="1">IFERROR(INDEX(stitches, MATCH( 1, ($A695=dates)*(last_project=projects),0)),0)</f>
        <v>0</v>
      </c>
      <c r="D695" s="5" t="e">
        <f t="shared" ca="1" si="208"/>
        <v>#REF!</v>
      </c>
      <c r="E695" s="5" t="e">
        <f t="shared" ca="1" si="198"/>
        <v>#REF!</v>
      </c>
      <c r="F695" s="40" t="e">
        <f t="array" aca="1" ref="F695" ca="1">INDEX(hours,MATCH(1,($A695=dates)*(last_project=projects),0),0)</f>
        <v>#N/A</v>
      </c>
      <c r="G695" s="21" t="e">
        <f t="shared" ca="1" si="199"/>
        <v>#N/A</v>
      </c>
      <c r="H695" s="41" t="e">
        <f t="shared" ca="1" si="209"/>
        <v>#N/A</v>
      </c>
      <c r="I695" s="41" t="e">
        <f t="shared" ca="1" si="210"/>
        <v>#N/A</v>
      </c>
      <c r="J695" s="41" t="e">
        <f t="shared" ca="1" si="211"/>
        <v>#N/A</v>
      </c>
      <c r="K695" t="e">
        <f t="shared" ca="1" si="200"/>
        <v>#N/A</v>
      </c>
      <c r="L695" t="e">
        <f t="shared" ca="1" si="201"/>
        <v>#N/A</v>
      </c>
      <c r="M695" s="42" t="e">
        <f t="shared" ca="1" si="202"/>
        <v>#REF!</v>
      </c>
      <c r="N695" s="5" t="e">
        <f t="shared" ca="1" si="212"/>
        <v>#N/A</v>
      </c>
      <c r="O695" s="5" t="e">
        <f t="shared" ca="1" si="213"/>
        <v>#N/A</v>
      </c>
      <c r="P695" s="41" t="e">
        <f ca="1">IF(OR(ISNA(A695),C695="Backstitch"),NA(),AVERAGEIF($C$4:$C695,"&gt;0")/100)</f>
        <v>#N/A</v>
      </c>
      <c r="Q695" s="41" t="e">
        <f t="shared" ca="1" si="203"/>
        <v>#N/A</v>
      </c>
      <c r="R695" s="43" t="e">
        <f t="shared" ca="1" si="204"/>
        <v>#N/A</v>
      </c>
      <c r="S695" s="44" t="e">
        <f t="shared" ca="1" si="205"/>
        <v>#N/A</v>
      </c>
      <c r="T695" s="5" t="e">
        <f t="shared" ca="1" si="206"/>
        <v>#N/A</v>
      </c>
      <c r="U695" s="5" t="e">
        <f t="shared" ca="1" si="207"/>
        <v>#N/A</v>
      </c>
    </row>
    <row r="696" spans="1:21">
      <c r="A696" s="6" t="e">
        <f ca="1">IF(A695+1&lt;=last_stitching_log_date,A695+1,NA())</f>
        <v>#N/A</v>
      </c>
      <c r="B696" s="39" t="e">
        <f ca="1">TEXT(A696,"ddd")</f>
        <v>#N/A</v>
      </c>
      <c r="C696">
        <f t="array" aca="1" ref="C696" ca="1">IFERROR(INDEX(stitches, MATCH( 1, ($A696=dates)*(last_project=projects),0)),0)</f>
        <v>0</v>
      </c>
      <c r="D696" s="5" t="e">
        <f ca="1">IF(OR(ISNA(A696),C696="Backstitch",D695=$E$3),NA(),D695+C696)</f>
        <v>#REF!</v>
      </c>
      <c r="E696" s="5" t="e">
        <f ca="1">IF(C696="Backstitch",E695,IF(ISNA(D696),NA(),E695-C696))</f>
        <v>#REF!</v>
      </c>
      <c r="F696" s="40" t="e">
        <f t="array" aca="1" ref="F696" ca="1">INDEX(hours,MATCH(1,($A696=dates)*(last_project=projects),0),0)</f>
        <v>#N/A</v>
      </c>
      <c r="G696" s="21" t="e">
        <f ca="1">IF(AND(C696&lt;&gt;0,F696&lt;&gt;0),C696/(F696*1440),NA())</f>
        <v>#N/A</v>
      </c>
      <c r="H696" s="41" t="e">
        <f ca="1">IF(OR(ISNA(A696),C696="Backstitch",C696="Bead"),NA(),C696/100)</f>
        <v>#N/A</v>
      </c>
      <c r="I696" s="41" t="e">
        <f ca="1">IF(OR(ISNA(A696),C696="Backstitch"),NA(),I695+H696)</f>
        <v>#N/A</v>
      </c>
      <c r="J696" s="41" t="e">
        <f ca="1">IF(OR(ISNA(A696),C696="Backstitch"),NA(),J695-H696)</f>
        <v>#N/A</v>
      </c>
      <c r="K696" t="e">
        <f ca="1">IF(INDEX(projects,MATCH($A696,dates,0))=last_project,IF(ISNUMBER(INDEX(pages,MATCH($A696,dates,0))),INDEX(pages,MATCH($A696,dates,0)),0),0)</f>
        <v>#N/A</v>
      </c>
      <c r="L696" t="e">
        <f ca="1">L695+K696</f>
        <v>#N/A</v>
      </c>
      <c r="M696" s="42" t="e">
        <f ca="1">$M$3-L696</f>
        <v>#REF!</v>
      </c>
      <c r="N696" s="5" t="e">
        <f ca="1">IF(ISNA(A696),NA(),N695+1)</f>
        <v>#N/A</v>
      </c>
      <c r="O696" s="5" t="e">
        <f ca="1">IF(ISNA(A696),NA(),IF(OR(C696&gt;0,C696="Backstitch"),O695+1,O695))</f>
        <v>#N/A</v>
      </c>
      <c r="P696" s="41" t="e">
        <f ca="1">IF(OR(ISNA(A696),C696="Backstitch"),NA(),AVERAGEIF($C$4:$C696,"&gt;0")/100)</f>
        <v>#N/A</v>
      </c>
      <c r="Q696" s="41" t="e">
        <f ca="1">IF(OR(ISNA(A696),C696="Backstitch"),NA(),$J696/P696)</f>
        <v>#N/A</v>
      </c>
      <c r="R696" s="43" t="e">
        <f ca="1">IF(OR(ISNA(A696),C696="Backstitch"),NA(),$A696+Q696)</f>
        <v>#N/A</v>
      </c>
      <c r="S696" s="44" t="e">
        <f ca="1">IF(OR(ISNA(A696),C696="Backstitch",S695=1),NA(),D696/project_total_stitches)</f>
        <v>#N/A</v>
      </c>
      <c r="T696" s="5" t="e">
        <f ca="1">IF(ISNA(A696),NA(),IF(OR(C696&gt;0,C696="Backstitch"),T695+1,0))</f>
        <v>#N/A</v>
      </c>
      <c r="U696" s="5" t="e">
        <f ca="1">IF(ISNA(A696),NA(),IF(C696=0,U695+1,0))</f>
        <v>#N/A</v>
      </c>
    </row>
    <row r="697" spans="1:21">
      <c r="A697" s="6" t="e">
        <f t="shared" ca="1" si="197"/>
        <v>#N/A</v>
      </c>
      <c r="B697" s="39" t="e">
        <f t="shared" ca="1" si="196"/>
        <v>#N/A</v>
      </c>
      <c r="C697">
        <f t="array" aca="1" ref="C697" ca="1">IFERROR(INDEX(stitches, MATCH( 1, ($A697=dates)*(last_project=projects),0)),0)</f>
        <v>0</v>
      </c>
      <c r="D697" s="5" t="e">
        <f t="shared" ca="1" si="208"/>
        <v>#REF!</v>
      </c>
      <c r="E697" s="5" t="e">
        <f t="shared" ca="1" si="198"/>
        <v>#REF!</v>
      </c>
      <c r="F697" s="40" t="e">
        <f t="array" aca="1" ref="F697" ca="1">INDEX(hours,MATCH(1,($A697=dates)*(last_project=projects),0),0)</f>
        <v>#N/A</v>
      </c>
      <c r="G697" s="21" t="e">
        <f t="shared" ca="1" si="199"/>
        <v>#N/A</v>
      </c>
      <c r="H697" s="41" t="e">
        <f t="shared" ca="1" si="209"/>
        <v>#N/A</v>
      </c>
      <c r="I697" s="41" t="e">
        <f t="shared" ca="1" si="210"/>
        <v>#N/A</v>
      </c>
      <c r="J697" s="41" t="e">
        <f t="shared" ca="1" si="211"/>
        <v>#N/A</v>
      </c>
      <c r="K697" t="e">
        <f t="shared" ca="1" si="200"/>
        <v>#N/A</v>
      </c>
      <c r="L697" t="e">
        <f t="shared" ca="1" si="201"/>
        <v>#N/A</v>
      </c>
      <c r="M697" s="42" t="e">
        <f t="shared" ca="1" si="202"/>
        <v>#REF!</v>
      </c>
      <c r="N697" s="5" t="e">
        <f t="shared" ca="1" si="212"/>
        <v>#N/A</v>
      </c>
      <c r="O697" s="5" t="e">
        <f t="shared" ca="1" si="213"/>
        <v>#N/A</v>
      </c>
      <c r="P697" s="41" t="e">
        <f ca="1">IF(OR(ISNA(A697),C697="Backstitch"),NA(),AVERAGEIF($C$4:$C697,"&gt;0")/100)</f>
        <v>#N/A</v>
      </c>
      <c r="Q697" s="41" t="e">
        <f t="shared" ca="1" si="203"/>
        <v>#N/A</v>
      </c>
      <c r="R697" s="43" t="e">
        <f t="shared" ca="1" si="204"/>
        <v>#N/A</v>
      </c>
      <c r="S697" s="44" t="e">
        <f t="shared" ca="1" si="205"/>
        <v>#N/A</v>
      </c>
      <c r="T697" s="5" t="e">
        <f t="shared" ca="1" si="206"/>
        <v>#N/A</v>
      </c>
      <c r="U697" s="5" t="e">
        <f t="shared" ca="1" si="207"/>
        <v>#N/A</v>
      </c>
    </row>
    <row r="698" spans="1:21">
      <c r="A698" s="6" t="e">
        <f t="shared" ca="1" si="197"/>
        <v>#N/A</v>
      </c>
      <c r="B698" s="39" t="e">
        <f t="shared" ca="1" si="196"/>
        <v>#N/A</v>
      </c>
      <c r="C698">
        <f t="array" aca="1" ref="C698" ca="1">IFERROR(INDEX(stitches, MATCH( 1, ($A698=dates)*(last_project=projects),0)),0)</f>
        <v>0</v>
      </c>
      <c r="D698" s="5" t="e">
        <f t="shared" ca="1" si="208"/>
        <v>#REF!</v>
      </c>
      <c r="E698" s="5" t="e">
        <f t="shared" ca="1" si="198"/>
        <v>#REF!</v>
      </c>
      <c r="F698" s="40" t="e">
        <f t="array" aca="1" ref="F698" ca="1">INDEX(hours,MATCH(1,($A698=dates)*(last_project=projects),0),0)</f>
        <v>#N/A</v>
      </c>
      <c r="G698" s="21" t="e">
        <f t="shared" ca="1" si="199"/>
        <v>#N/A</v>
      </c>
      <c r="H698" s="41" t="e">
        <f t="shared" ca="1" si="209"/>
        <v>#N/A</v>
      </c>
      <c r="I698" s="41" t="e">
        <f t="shared" ca="1" si="210"/>
        <v>#N/A</v>
      </c>
      <c r="J698" s="41" t="e">
        <f t="shared" ca="1" si="211"/>
        <v>#N/A</v>
      </c>
      <c r="K698" t="e">
        <f t="shared" ca="1" si="200"/>
        <v>#N/A</v>
      </c>
      <c r="L698" t="e">
        <f t="shared" ca="1" si="201"/>
        <v>#N/A</v>
      </c>
      <c r="M698" s="42" t="e">
        <f t="shared" ca="1" si="202"/>
        <v>#REF!</v>
      </c>
      <c r="N698" s="5" t="e">
        <f t="shared" ca="1" si="212"/>
        <v>#N/A</v>
      </c>
      <c r="O698" s="5" t="e">
        <f t="shared" ca="1" si="213"/>
        <v>#N/A</v>
      </c>
      <c r="P698" s="41" t="e">
        <f ca="1">IF(OR(ISNA(A698),C698="Backstitch"),NA(),AVERAGEIF($C$4:$C698,"&gt;0")/100)</f>
        <v>#N/A</v>
      </c>
      <c r="Q698" s="41" t="e">
        <f t="shared" ca="1" si="203"/>
        <v>#N/A</v>
      </c>
      <c r="R698" s="43" t="e">
        <f t="shared" ca="1" si="204"/>
        <v>#N/A</v>
      </c>
      <c r="S698" s="44" t="e">
        <f t="shared" ca="1" si="205"/>
        <v>#N/A</v>
      </c>
      <c r="T698" s="5" t="e">
        <f t="shared" ca="1" si="206"/>
        <v>#N/A</v>
      </c>
      <c r="U698" s="5" t="e">
        <f t="shared" ca="1" si="207"/>
        <v>#N/A</v>
      </c>
    </row>
    <row r="699" spans="1:21">
      <c r="A699" s="6" t="e">
        <f t="shared" ca="1" si="197"/>
        <v>#N/A</v>
      </c>
      <c r="B699" s="39" t="e">
        <f t="shared" ca="1" si="196"/>
        <v>#N/A</v>
      </c>
      <c r="C699">
        <f t="array" aca="1" ref="C699" ca="1">IFERROR(INDEX(stitches, MATCH( 1, ($A699=dates)*(last_project=projects),0)),0)</f>
        <v>0</v>
      </c>
      <c r="D699" s="5" t="e">
        <f t="shared" ca="1" si="208"/>
        <v>#REF!</v>
      </c>
      <c r="E699" s="5" t="e">
        <f t="shared" ca="1" si="198"/>
        <v>#REF!</v>
      </c>
      <c r="F699" s="40" t="e">
        <f t="array" aca="1" ref="F699" ca="1">INDEX(hours,MATCH(1,($A699=dates)*(last_project=projects),0),0)</f>
        <v>#N/A</v>
      </c>
      <c r="G699" s="21" t="e">
        <f t="shared" ca="1" si="199"/>
        <v>#N/A</v>
      </c>
      <c r="H699" s="41" t="e">
        <f t="shared" ca="1" si="209"/>
        <v>#N/A</v>
      </c>
      <c r="I699" s="41" t="e">
        <f t="shared" ca="1" si="210"/>
        <v>#N/A</v>
      </c>
      <c r="J699" s="41" t="e">
        <f t="shared" ca="1" si="211"/>
        <v>#N/A</v>
      </c>
      <c r="K699" t="e">
        <f t="shared" ca="1" si="200"/>
        <v>#N/A</v>
      </c>
      <c r="L699" t="e">
        <f t="shared" ca="1" si="201"/>
        <v>#N/A</v>
      </c>
      <c r="M699" s="42" t="e">
        <f t="shared" ca="1" si="202"/>
        <v>#REF!</v>
      </c>
      <c r="N699" s="5" t="e">
        <f t="shared" ca="1" si="212"/>
        <v>#N/A</v>
      </c>
      <c r="O699" s="5" t="e">
        <f t="shared" ca="1" si="213"/>
        <v>#N/A</v>
      </c>
      <c r="P699" s="41" t="e">
        <f ca="1">IF(OR(ISNA(A699),C699="Backstitch"),NA(),AVERAGEIF($C$4:$C699,"&gt;0")/100)</f>
        <v>#N/A</v>
      </c>
      <c r="Q699" s="41" t="e">
        <f t="shared" ca="1" si="203"/>
        <v>#N/A</v>
      </c>
      <c r="R699" s="43" t="e">
        <f t="shared" ca="1" si="204"/>
        <v>#N/A</v>
      </c>
      <c r="S699" s="44" t="e">
        <f t="shared" ca="1" si="205"/>
        <v>#N/A</v>
      </c>
      <c r="T699" s="5" t="e">
        <f t="shared" ca="1" si="206"/>
        <v>#N/A</v>
      </c>
      <c r="U699" s="5" t="e">
        <f t="shared" ca="1" si="207"/>
        <v>#N/A</v>
      </c>
    </row>
    <row r="700" spans="1:21">
      <c r="A700" s="6" t="e">
        <f t="shared" ca="1" si="197"/>
        <v>#N/A</v>
      </c>
      <c r="B700" s="39" t="e">
        <f t="shared" ca="1" si="196"/>
        <v>#N/A</v>
      </c>
      <c r="C700">
        <f t="array" aca="1" ref="C700" ca="1">IFERROR(INDEX(stitches, MATCH( 1, ($A700=dates)*(last_project=projects),0)),0)</f>
        <v>0</v>
      </c>
      <c r="D700" s="5" t="e">
        <f t="shared" ca="1" si="208"/>
        <v>#REF!</v>
      </c>
      <c r="E700" s="5" t="e">
        <f t="shared" ca="1" si="198"/>
        <v>#REF!</v>
      </c>
      <c r="F700" s="40" t="e">
        <f t="array" aca="1" ref="F700" ca="1">INDEX(hours,MATCH(1,($A700=dates)*(last_project=projects),0),0)</f>
        <v>#N/A</v>
      </c>
      <c r="G700" s="21" t="e">
        <f t="shared" ca="1" si="199"/>
        <v>#N/A</v>
      </c>
      <c r="H700" s="41" t="e">
        <f t="shared" ca="1" si="209"/>
        <v>#N/A</v>
      </c>
      <c r="I700" s="41" t="e">
        <f t="shared" ca="1" si="210"/>
        <v>#N/A</v>
      </c>
      <c r="J700" s="41" t="e">
        <f t="shared" ca="1" si="211"/>
        <v>#N/A</v>
      </c>
      <c r="K700" t="e">
        <f t="shared" ca="1" si="200"/>
        <v>#N/A</v>
      </c>
      <c r="L700" t="e">
        <f t="shared" ca="1" si="201"/>
        <v>#N/A</v>
      </c>
      <c r="M700" s="42" t="e">
        <f t="shared" ca="1" si="202"/>
        <v>#REF!</v>
      </c>
      <c r="N700" s="5" t="e">
        <f t="shared" ca="1" si="212"/>
        <v>#N/A</v>
      </c>
      <c r="O700" s="5" t="e">
        <f t="shared" ca="1" si="213"/>
        <v>#N/A</v>
      </c>
      <c r="P700" s="41" t="e">
        <f ca="1">IF(OR(ISNA(A700),C700="Backstitch"),NA(),AVERAGEIF($C$4:$C700,"&gt;0")/100)</f>
        <v>#N/A</v>
      </c>
      <c r="Q700" s="41" t="e">
        <f t="shared" ca="1" si="203"/>
        <v>#N/A</v>
      </c>
      <c r="R700" s="43" t="e">
        <f t="shared" ca="1" si="204"/>
        <v>#N/A</v>
      </c>
      <c r="S700" s="44" t="e">
        <f t="shared" ca="1" si="205"/>
        <v>#N/A</v>
      </c>
      <c r="T700" s="5" t="e">
        <f t="shared" ca="1" si="206"/>
        <v>#N/A</v>
      </c>
      <c r="U700" s="5" t="e">
        <f t="shared" ca="1" si="207"/>
        <v>#N/A</v>
      </c>
    </row>
    <row r="701" spans="1:21">
      <c r="A701" s="6" t="e">
        <f t="shared" ca="1" si="197"/>
        <v>#N/A</v>
      </c>
      <c r="B701" s="39" t="e">
        <f t="shared" ca="1" si="196"/>
        <v>#N/A</v>
      </c>
      <c r="C701">
        <f t="array" aca="1" ref="C701" ca="1">IFERROR(INDEX(stitches, MATCH( 1, ($A701=dates)*(last_project=projects),0)),0)</f>
        <v>0</v>
      </c>
      <c r="D701" s="5" t="e">
        <f t="shared" ca="1" si="208"/>
        <v>#REF!</v>
      </c>
      <c r="E701" s="5" t="e">
        <f t="shared" ca="1" si="198"/>
        <v>#REF!</v>
      </c>
      <c r="F701" s="40" t="e">
        <f t="array" aca="1" ref="F701" ca="1">INDEX(hours,MATCH(1,($A701=dates)*(last_project=projects),0),0)</f>
        <v>#N/A</v>
      </c>
      <c r="G701" s="21" t="e">
        <f t="shared" ca="1" si="199"/>
        <v>#N/A</v>
      </c>
      <c r="H701" s="41" t="e">
        <f t="shared" ca="1" si="209"/>
        <v>#N/A</v>
      </c>
      <c r="I701" s="41" t="e">
        <f t="shared" ca="1" si="210"/>
        <v>#N/A</v>
      </c>
      <c r="J701" s="41" t="e">
        <f t="shared" ca="1" si="211"/>
        <v>#N/A</v>
      </c>
      <c r="K701" t="e">
        <f t="shared" ca="1" si="200"/>
        <v>#N/A</v>
      </c>
      <c r="L701" t="e">
        <f t="shared" ca="1" si="201"/>
        <v>#N/A</v>
      </c>
      <c r="M701" s="42" t="e">
        <f t="shared" ca="1" si="202"/>
        <v>#REF!</v>
      </c>
      <c r="N701" s="5" t="e">
        <f t="shared" ca="1" si="212"/>
        <v>#N/A</v>
      </c>
      <c r="O701" s="5" t="e">
        <f t="shared" ca="1" si="213"/>
        <v>#N/A</v>
      </c>
      <c r="P701" s="41" t="e">
        <f ca="1">IF(OR(ISNA(A701),C701="Backstitch"),NA(),AVERAGEIF($C$4:$C701,"&gt;0")/100)</f>
        <v>#N/A</v>
      </c>
      <c r="Q701" s="41" t="e">
        <f t="shared" ca="1" si="203"/>
        <v>#N/A</v>
      </c>
      <c r="R701" s="43" t="e">
        <f t="shared" ca="1" si="204"/>
        <v>#N/A</v>
      </c>
      <c r="S701" s="44" t="e">
        <f t="shared" ca="1" si="205"/>
        <v>#N/A</v>
      </c>
      <c r="T701" s="5" t="e">
        <f t="shared" ca="1" si="206"/>
        <v>#N/A</v>
      </c>
      <c r="U701" s="5" t="e">
        <f t="shared" ca="1" si="207"/>
        <v>#N/A</v>
      </c>
    </row>
    <row r="702" spans="1:21">
      <c r="A702" s="6" t="e">
        <f t="shared" ca="1" si="197"/>
        <v>#N/A</v>
      </c>
      <c r="B702" s="39" t="e">
        <f t="shared" ca="1" si="196"/>
        <v>#N/A</v>
      </c>
      <c r="C702">
        <f t="array" aca="1" ref="C702" ca="1">IFERROR(INDEX(stitches, MATCH( 1, ($A702=dates)*(last_project=projects),0)),0)</f>
        <v>0</v>
      </c>
      <c r="D702" s="5" t="e">
        <f t="shared" ca="1" si="208"/>
        <v>#REF!</v>
      </c>
      <c r="E702" s="5" t="e">
        <f t="shared" ca="1" si="198"/>
        <v>#REF!</v>
      </c>
      <c r="F702" s="40" t="e">
        <f t="array" aca="1" ref="F702" ca="1">INDEX(hours,MATCH(1,($A702=dates)*(last_project=projects),0),0)</f>
        <v>#N/A</v>
      </c>
      <c r="G702" s="21" t="e">
        <f t="shared" ca="1" si="199"/>
        <v>#N/A</v>
      </c>
      <c r="H702" s="41" t="e">
        <f t="shared" ca="1" si="209"/>
        <v>#N/A</v>
      </c>
      <c r="I702" s="41" t="e">
        <f t="shared" ca="1" si="210"/>
        <v>#N/A</v>
      </c>
      <c r="J702" s="41" t="e">
        <f t="shared" ca="1" si="211"/>
        <v>#N/A</v>
      </c>
      <c r="K702" t="e">
        <f t="shared" ca="1" si="200"/>
        <v>#N/A</v>
      </c>
      <c r="L702" t="e">
        <f t="shared" ca="1" si="201"/>
        <v>#N/A</v>
      </c>
      <c r="M702" s="42" t="e">
        <f t="shared" ca="1" si="202"/>
        <v>#REF!</v>
      </c>
      <c r="N702" s="5" t="e">
        <f t="shared" ca="1" si="212"/>
        <v>#N/A</v>
      </c>
      <c r="O702" s="5" t="e">
        <f t="shared" ca="1" si="213"/>
        <v>#N/A</v>
      </c>
      <c r="P702" s="41" t="e">
        <f ca="1">IF(OR(ISNA(A702),C702="Backstitch"),NA(),AVERAGEIF($C$4:$C702,"&gt;0")/100)</f>
        <v>#N/A</v>
      </c>
      <c r="Q702" s="41" t="e">
        <f t="shared" ca="1" si="203"/>
        <v>#N/A</v>
      </c>
      <c r="R702" s="43" t="e">
        <f t="shared" ca="1" si="204"/>
        <v>#N/A</v>
      </c>
      <c r="S702" s="44" t="e">
        <f t="shared" ca="1" si="205"/>
        <v>#N/A</v>
      </c>
      <c r="T702" s="5" t="e">
        <f t="shared" ca="1" si="206"/>
        <v>#N/A</v>
      </c>
      <c r="U702" s="5" t="e">
        <f t="shared" ca="1" si="207"/>
        <v>#N/A</v>
      </c>
    </row>
    <row r="703" spans="1:21">
      <c r="A703" s="6" t="e">
        <f t="shared" ca="1" si="197"/>
        <v>#N/A</v>
      </c>
      <c r="B703" s="39" t="e">
        <f t="shared" ca="1" si="196"/>
        <v>#N/A</v>
      </c>
      <c r="C703">
        <f t="array" aca="1" ref="C703" ca="1">IFERROR(INDEX(stitches, MATCH( 1, ($A703=dates)*(last_project=projects),0)),0)</f>
        <v>0</v>
      </c>
      <c r="D703" s="5" t="e">
        <f t="shared" ca="1" si="208"/>
        <v>#REF!</v>
      </c>
      <c r="E703" s="5" t="e">
        <f t="shared" ca="1" si="198"/>
        <v>#REF!</v>
      </c>
      <c r="F703" s="40" t="e">
        <f t="array" aca="1" ref="F703" ca="1">INDEX(hours,MATCH(1,($A703=dates)*(last_project=projects),0),0)</f>
        <v>#N/A</v>
      </c>
      <c r="G703" s="21" t="e">
        <f t="shared" ca="1" si="199"/>
        <v>#N/A</v>
      </c>
      <c r="H703" s="41" t="e">
        <f t="shared" ca="1" si="209"/>
        <v>#N/A</v>
      </c>
      <c r="I703" s="41" t="e">
        <f t="shared" ca="1" si="210"/>
        <v>#N/A</v>
      </c>
      <c r="J703" s="41" t="e">
        <f t="shared" ca="1" si="211"/>
        <v>#N/A</v>
      </c>
      <c r="K703" t="e">
        <f t="shared" ca="1" si="200"/>
        <v>#N/A</v>
      </c>
      <c r="L703" t="e">
        <f t="shared" ca="1" si="201"/>
        <v>#N/A</v>
      </c>
      <c r="M703" s="42" t="e">
        <f t="shared" ca="1" si="202"/>
        <v>#REF!</v>
      </c>
      <c r="N703" s="5" t="e">
        <f t="shared" ca="1" si="212"/>
        <v>#N/A</v>
      </c>
      <c r="O703" s="5" t="e">
        <f t="shared" ca="1" si="213"/>
        <v>#N/A</v>
      </c>
      <c r="P703" s="41" t="e">
        <f ca="1">IF(OR(ISNA(A703),C703="Backstitch"),NA(),AVERAGEIF($C$4:$C703,"&gt;0")/100)</f>
        <v>#N/A</v>
      </c>
      <c r="Q703" s="41" t="e">
        <f t="shared" ca="1" si="203"/>
        <v>#N/A</v>
      </c>
      <c r="R703" s="43" t="e">
        <f t="shared" ca="1" si="204"/>
        <v>#N/A</v>
      </c>
      <c r="S703" s="44" t="e">
        <f t="shared" ca="1" si="205"/>
        <v>#N/A</v>
      </c>
      <c r="T703" s="5" t="e">
        <f t="shared" ca="1" si="206"/>
        <v>#N/A</v>
      </c>
      <c r="U703" s="5" t="e">
        <f t="shared" ca="1" si="207"/>
        <v>#N/A</v>
      </c>
    </row>
    <row r="704" spans="1:21">
      <c r="A704" s="6" t="e">
        <f t="shared" ca="1" si="197"/>
        <v>#N/A</v>
      </c>
      <c r="B704" s="39" t="e">
        <f t="shared" ca="1" si="196"/>
        <v>#N/A</v>
      </c>
      <c r="C704">
        <f t="array" aca="1" ref="C704" ca="1">IFERROR(INDEX(stitches, MATCH( 1, ($A704=dates)*(last_project=projects),0)),0)</f>
        <v>0</v>
      </c>
      <c r="D704" s="5" t="e">
        <f t="shared" ca="1" si="208"/>
        <v>#REF!</v>
      </c>
      <c r="E704" s="5" t="e">
        <f t="shared" ca="1" si="198"/>
        <v>#REF!</v>
      </c>
      <c r="F704" s="40" t="e">
        <f t="array" aca="1" ref="F704" ca="1">INDEX(hours,MATCH(1,($A704=dates)*(last_project=projects),0),0)</f>
        <v>#N/A</v>
      </c>
      <c r="G704" s="21" t="e">
        <f t="shared" ca="1" si="199"/>
        <v>#N/A</v>
      </c>
      <c r="H704" s="41" t="e">
        <f t="shared" ca="1" si="209"/>
        <v>#N/A</v>
      </c>
      <c r="I704" s="41" t="e">
        <f t="shared" ca="1" si="210"/>
        <v>#N/A</v>
      </c>
      <c r="J704" s="41" t="e">
        <f t="shared" ca="1" si="211"/>
        <v>#N/A</v>
      </c>
      <c r="K704" t="e">
        <f t="shared" ca="1" si="200"/>
        <v>#N/A</v>
      </c>
      <c r="L704" t="e">
        <f t="shared" ca="1" si="201"/>
        <v>#N/A</v>
      </c>
      <c r="M704" s="42" t="e">
        <f t="shared" ca="1" si="202"/>
        <v>#REF!</v>
      </c>
      <c r="N704" s="5" t="e">
        <f t="shared" ca="1" si="212"/>
        <v>#N/A</v>
      </c>
      <c r="O704" s="5" t="e">
        <f t="shared" ca="1" si="213"/>
        <v>#N/A</v>
      </c>
      <c r="P704" s="41" t="e">
        <f ca="1">IF(OR(ISNA(A704),C704="Backstitch"),NA(),AVERAGEIF($C$4:$C704,"&gt;0")/100)</f>
        <v>#N/A</v>
      </c>
      <c r="Q704" s="41" t="e">
        <f t="shared" ca="1" si="203"/>
        <v>#N/A</v>
      </c>
      <c r="R704" s="43" t="e">
        <f t="shared" ca="1" si="204"/>
        <v>#N/A</v>
      </c>
      <c r="S704" s="44" t="e">
        <f t="shared" ca="1" si="205"/>
        <v>#N/A</v>
      </c>
      <c r="T704" s="5" t="e">
        <f t="shared" ca="1" si="206"/>
        <v>#N/A</v>
      </c>
      <c r="U704" s="5" t="e">
        <f t="shared" ca="1" si="207"/>
        <v>#N/A</v>
      </c>
    </row>
    <row r="705" spans="1:21">
      <c r="A705" s="6" t="e">
        <f t="shared" ca="1" si="197"/>
        <v>#N/A</v>
      </c>
      <c r="B705" s="39" t="e">
        <f t="shared" ca="1" si="196"/>
        <v>#N/A</v>
      </c>
      <c r="C705">
        <f t="array" aca="1" ref="C705" ca="1">IFERROR(INDEX(stitches, MATCH( 1, ($A705=dates)*(last_project=projects),0)),0)</f>
        <v>0</v>
      </c>
      <c r="D705" s="5" t="e">
        <f t="shared" ca="1" si="208"/>
        <v>#REF!</v>
      </c>
      <c r="E705" s="5" t="e">
        <f t="shared" ca="1" si="198"/>
        <v>#REF!</v>
      </c>
      <c r="F705" s="40" t="e">
        <f t="array" aca="1" ref="F705" ca="1">INDEX(hours,MATCH(1,($A705=dates)*(last_project=projects),0),0)</f>
        <v>#N/A</v>
      </c>
      <c r="G705" s="21" t="e">
        <f t="shared" ca="1" si="199"/>
        <v>#N/A</v>
      </c>
      <c r="H705" s="41" t="e">
        <f t="shared" ca="1" si="209"/>
        <v>#N/A</v>
      </c>
      <c r="I705" s="41" t="e">
        <f t="shared" ca="1" si="210"/>
        <v>#N/A</v>
      </c>
      <c r="J705" s="41" t="e">
        <f t="shared" ca="1" si="211"/>
        <v>#N/A</v>
      </c>
      <c r="K705" t="e">
        <f t="shared" ca="1" si="200"/>
        <v>#N/A</v>
      </c>
      <c r="L705" t="e">
        <f t="shared" ca="1" si="201"/>
        <v>#N/A</v>
      </c>
      <c r="M705" s="42" t="e">
        <f t="shared" ca="1" si="202"/>
        <v>#REF!</v>
      </c>
      <c r="N705" s="5" t="e">
        <f t="shared" ca="1" si="212"/>
        <v>#N/A</v>
      </c>
      <c r="O705" s="5" t="e">
        <f t="shared" ca="1" si="213"/>
        <v>#N/A</v>
      </c>
      <c r="P705" s="41" t="e">
        <f ca="1">IF(OR(ISNA(A705),C705="Backstitch"),NA(),AVERAGEIF($C$4:$C705,"&gt;0")/100)</f>
        <v>#N/A</v>
      </c>
      <c r="Q705" s="41" t="e">
        <f t="shared" ca="1" si="203"/>
        <v>#N/A</v>
      </c>
      <c r="R705" s="43" t="e">
        <f t="shared" ca="1" si="204"/>
        <v>#N/A</v>
      </c>
      <c r="S705" s="44" t="e">
        <f t="shared" ca="1" si="205"/>
        <v>#N/A</v>
      </c>
      <c r="T705" s="5" t="e">
        <f t="shared" ca="1" si="206"/>
        <v>#N/A</v>
      </c>
      <c r="U705" s="5" t="e">
        <f t="shared" ca="1" si="207"/>
        <v>#N/A</v>
      </c>
    </row>
    <row r="706" spans="1:21">
      <c r="A706" s="6" t="e">
        <f t="shared" ca="1" si="197"/>
        <v>#N/A</v>
      </c>
      <c r="B706" s="39" t="e">
        <f t="shared" ca="1" si="196"/>
        <v>#N/A</v>
      </c>
      <c r="C706">
        <f t="array" aca="1" ref="C706" ca="1">IFERROR(INDEX(stitches, MATCH( 1, ($A706=dates)*(last_project=projects),0)),0)</f>
        <v>0</v>
      </c>
      <c r="D706" s="5" t="e">
        <f t="shared" ca="1" si="208"/>
        <v>#REF!</v>
      </c>
      <c r="E706" s="5" t="e">
        <f t="shared" ca="1" si="198"/>
        <v>#REF!</v>
      </c>
      <c r="F706" s="40" t="e">
        <f t="array" aca="1" ref="F706" ca="1">INDEX(hours,MATCH(1,($A706=dates)*(last_project=projects),0),0)</f>
        <v>#N/A</v>
      </c>
      <c r="G706" s="21" t="e">
        <f t="shared" ca="1" si="199"/>
        <v>#N/A</v>
      </c>
      <c r="H706" s="41" t="e">
        <f t="shared" ca="1" si="209"/>
        <v>#N/A</v>
      </c>
      <c r="I706" s="41" t="e">
        <f t="shared" ca="1" si="210"/>
        <v>#N/A</v>
      </c>
      <c r="J706" s="41" t="e">
        <f t="shared" ca="1" si="211"/>
        <v>#N/A</v>
      </c>
      <c r="K706" t="e">
        <f t="shared" ca="1" si="200"/>
        <v>#N/A</v>
      </c>
      <c r="L706" t="e">
        <f t="shared" ca="1" si="201"/>
        <v>#N/A</v>
      </c>
      <c r="M706" s="42" t="e">
        <f t="shared" ca="1" si="202"/>
        <v>#REF!</v>
      </c>
      <c r="N706" s="5" t="e">
        <f t="shared" ca="1" si="212"/>
        <v>#N/A</v>
      </c>
      <c r="O706" s="5" t="e">
        <f t="shared" ca="1" si="213"/>
        <v>#N/A</v>
      </c>
      <c r="P706" s="41" t="e">
        <f ca="1">IF(OR(ISNA(A706),C706="Backstitch"),NA(),AVERAGEIF($C$4:$C706,"&gt;0")/100)</f>
        <v>#N/A</v>
      </c>
      <c r="Q706" s="41" t="e">
        <f t="shared" ca="1" si="203"/>
        <v>#N/A</v>
      </c>
      <c r="R706" s="43" t="e">
        <f t="shared" ca="1" si="204"/>
        <v>#N/A</v>
      </c>
      <c r="S706" s="44" t="e">
        <f t="shared" ca="1" si="205"/>
        <v>#N/A</v>
      </c>
      <c r="T706" s="5" t="e">
        <f t="shared" ca="1" si="206"/>
        <v>#N/A</v>
      </c>
      <c r="U706" s="5" t="e">
        <f t="shared" ca="1" si="207"/>
        <v>#N/A</v>
      </c>
    </row>
    <row r="707" spans="1:21">
      <c r="A707" s="6" t="e">
        <f t="shared" ca="1" si="197"/>
        <v>#N/A</v>
      </c>
      <c r="B707" s="39" t="e">
        <f t="shared" ref="B707:B770" ca="1" si="214">TEXT(A707,"ddd")</f>
        <v>#N/A</v>
      </c>
      <c r="C707">
        <f t="array" aca="1" ref="C707" ca="1">IFERROR(INDEX(stitches, MATCH( 1, ($A707=dates)*(last_project=projects),0)),0)</f>
        <v>0</v>
      </c>
      <c r="D707" s="5" t="e">
        <f t="shared" ca="1" si="208"/>
        <v>#REF!</v>
      </c>
      <c r="E707" s="5" t="e">
        <f t="shared" ca="1" si="198"/>
        <v>#REF!</v>
      </c>
      <c r="F707" s="40" t="e">
        <f t="array" aca="1" ref="F707" ca="1">INDEX(hours,MATCH(1,($A707=dates)*(last_project=projects),0),0)</f>
        <v>#N/A</v>
      </c>
      <c r="G707" s="21" t="e">
        <f t="shared" ca="1" si="199"/>
        <v>#N/A</v>
      </c>
      <c r="H707" s="41" t="e">
        <f t="shared" ca="1" si="209"/>
        <v>#N/A</v>
      </c>
      <c r="I707" s="41" t="e">
        <f t="shared" ca="1" si="210"/>
        <v>#N/A</v>
      </c>
      <c r="J707" s="41" t="e">
        <f t="shared" ca="1" si="211"/>
        <v>#N/A</v>
      </c>
      <c r="K707" t="e">
        <f t="shared" ca="1" si="200"/>
        <v>#N/A</v>
      </c>
      <c r="L707" t="e">
        <f t="shared" ca="1" si="201"/>
        <v>#N/A</v>
      </c>
      <c r="M707" s="42" t="e">
        <f t="shared" ca="1" si="202"/>
        <v>#REF!</v>
      </c>
      <c r="N707" s="5" t="e">
        <f t="shared" ca="1" si="212"/>
        <v>#N/A</v>
      </c>
      <c r="O707" s="5" t="e">
        <f t="shared" ca="1" si="213"/>
        <v>#N/A</v>
      </c>
      <c r="P707" s="41" t="e">
        <f ca="1">IF(OR(ISNA(A707),C707="Backstitch"),NA(),AVERAGEIF($C$4:$C707,"&gt;0")/100)</f>
        <v>#N/A</v>
      </c>
      <c r="Q707" s="41" t="e">
        <f t="shared" ca="1" si="203"/>
        <v>#N/A</v>
      </c>
      <c r="R707" s="43" t="e">
        <f t="shared" ca="1" si="204"/>
        <v>#N/A</v>
      </c>
      <c r="S707" s="44" t="e">
        <f t="shared" ca="1" si="205"/>
        <v>#N/A</v>
      </c>
      <c r="T707" s="5" t="e">
        <f t="shared" ca="1" si="206"/>
        <v>#N/A</v>
      </c>
      <c r="U707" s="5" t="e">
        <f t="shared" ca="1" si="207"/>
        <v>#N/A</v>
      </c>
    </row>
    <row r="708" spans="1:21">
      <c r="A708" s="6" t="e">
        <f t="shared" ref="A708:A771" ca="1" si="215">IF(A707+1&lt;=last_stitching_log_date,A707+1,NA())</f>
        <v>#N/A</v>
      </c>
      <c r="B708" s="39" t="e">
        <f t="shared" ca="1" si="214"/>
        <v>#N/A</v>
      </c>
      <c r="C708">
        <f t="array" aca="1" ref="C708" ca="1">IFERROR(INDEX(stitches, MATCH( 1, ($A708=dates)*(last_project=projects),0)),0)</f>
        <v>0</v>
      </c>
      <c r="D708" s="5" t="e">
        <f t="shared" ca="1" si="208"/>
        <v>#REF!</v>
      </c>
      <c r="E708" s="5" t="e">
        <f t="shared" ref="E708:E771" ca="1" si="216">IF(C708="Backstitch",E707,IF(ISNA(D708),NA(),E707-C708))</f>
        <v>#REF!</v>
      </c>
      <c r="F708" s="40" t="e">
        <f t="array" aca="1" ref="F708" ca="1">INDEX(hours,MATCH(1,($A708=dates)*(last_project=projects),0),0)</f>
        <v>#N/A</v>
      </c>
      <c r="G708" s="21" t="e">
        <f t="shared" ref="G708:G771" ca="1" si="217">IF(AND(C708&lt;&gt;0,F708&lt;&gt;0),C708/(F708*1440),NA())</f>
        <v>#N/A</v>
      </c>
      <c r="H708" s="41" t="e">
        <f t="shared" ca="1" si="209"/>
        <v>#N/A</v>
      </c>
      <c r="I708" s="41" t="e">
        <f t="shared" ca="1" si="210"/>
        <v>#N/A</v>
      </c>
      <c r="J708" s="41" t="e">
        <f t="shared" ca="1" si="211"/>
        <v>#N/A</v>
      </c>
      <c r="K708" t="e">
        <f t="shared" ref="K708:K771" ca="1" si="218">IF(INDEX(projects,MATCH($A708,dates,0))=last_project,IF(ISNUMBER(INDEX(pages,MATCH($A708,dates,0))),INDEX(pages,MATCH($A708,dates,0)),0),0)</f>
        <v>#N/A</v>
      </c>
      <c r="L708" t="e">
        <f t="shared" ref="L708:L771" ca="1" si="219">L707+K708</f>
        <v>#N/A</v>
      </c>
      <c r="M708" s="42" t="e">
        <f t="shared" ref="M708:M771" ca="1" si="220">$M$3-L708</f>
        <v>#REF!</v>
      </c>
      <c r="N708" s="5" t="e">
        <f t="shared" ca="1" si="212"/>
        <v>#N/A</v>
      </c>
      <c r="O708" s="5" t="e">
        <f t="shared" ca="1" si="213"/>
        <v>#N/A</v>
      </c>
      <c r="P708" s="41" t="e">
        <f ca="1">IF(OR(ISNA(A708),C708="Backstitch"),NA(),AVERAGEIF($C$4:$C708,"&gt;0")/100)</f>
        <v>#N/A</v>
      </c>
      <c r="Q708" s="41" t="e">
        <f t="shared" ref="Q708:Q771" ca="1" si="221">IF(OR(ISNA(A708),C708="Backstitch"),NA(),$J708/P708)</f>
        <v>#N/A</v>
      </c>
      <c r="R708" s="43" t="e">
        <f t="shared" ref="R708:R771" ca="1" si="222">IF(OR(ISNA(A708),C708="Backstitch"),NA(),$A708+Q708)</f>
        <v>#N/A</v>
      </c>
      <c r="S708" s="44" t="e">
        <f t="shared" ref="S708:S771" ca="1" si="223">IF(OR(ISNA(A708),C708="Backstitch",S707=1),NA(),D708/project_total_stitches)</f>
        <v>#N/A</v>
      </c>
      <c r="T708" s="5" t="e">
        <f t="shared" ref="T708:T771" ca="1" si="224">IF(ISNA(A708),NA(),IF(OR(C708&gt;0,C708="Backstitch"),T707+1,0))</f>
        <v>#N/A</v>
      </c>
      <c r="U708" s="5" t="e">
        <f t="shared" ref="U708:U771" ca="1" si="225">IF(ISNA(A708),NA(),IF(C708=0,U707+1,0))</f>
        <v>#N/A</v>
      </c>
    </row>
    <row r="709" spans="1:21">
      <c r="A709" s="6" t="e">
        <f t="shared" ca="1" si="215"/>
        <v>#N/A</v>
      </c>
      <c r="B709" s="39" t="e">
        <f t="shared" ca="1" si="214"/>
        <v>#N/A</v>
      </c>
      <c r="C709">
        <f t="array" aca="1" ref="C709" ca="1">IFERROR(INDEX(stitches, MATCH( 1, ($A709=dates)*(last_project=projects),0)),0)</f>
        <v>0</v>
      </c>
      <c r="D709" s="5" t="e">
        <f t="shared" ref="D709:D772" ca="1" si="226">IF(OR(ISNA(A709),C709="Backstitch",D708=$E$3),NA(),D708+C709)</f>
        <v>#REF!</v>
      </c>
      <c r="E709" s="5" t="e">
        <f t="shared" ca="1" si="216"/>
        <v>#REF!</v>
      </c>
      <c r="F709" s="40" t="e">
        <f t="array" aca="1" ref="F709" ca="1">INDEX(hours,MATCH(1,($A709=dates)*(last_project=projects),0),0)</f>
        <v>#N/A</v>
      </c>
      <c r="G709" s="21" t="e">
        <f t="shared" ca="1" si="217"/>
        <v>#N/A</v>
      </c>
      <c r="H709" s="41" t="e">
        <f t="shared" ref="H709:H772" ca="1" si="227">IF(OR(ISNA(A709),C709="Backstitch",C709="Bead"),NA(),C709/100)</f>
        <v>#N/A</v>
      </c>
      <c r="I709" s="41" t="e">
        <f t="shared" ref="I709:I772" ca="1" si="228">IF(OR(ISNA(A709),C709="Backstitch"),NA(),I708+H709)</f>
        <v>#N/A</v>
      </c>
      <c r="J709" s="41" t="e">
        <f t="shared" ref="J709:J772" ca="1" si="229">IF(OR(ISNA(A709),C709="Backstitch"),NA(),J708-H709)</f>
        <v>#N/A</v>
      </c>
      <c r="K709" t="e">
        <f t="shared" ca="1" si="218"/>
        <v>#N/A</v>
      </c>
      <c r="L709" t="e">
        <f t="shared" ca="1" si="219"/>
        <v>#N/A</v>
      </c>
      <c r="M709" s="42" t="e">
        <f t="shared" ca="1" si="220"/>
        <v>#REF!</v>
      </c>
      <c r="N709" s="5" t="e">
        <f t="shared" ref="N709:N772" ca="1" si="230">IF(ISNA(A709),NA(),N708+1)</f>
        <v>#N/A</v>
      </c>
      <c r="O709" s="5" t="e">
        <f t="shared" ref="O709:O772" ca="1" si="231">IF(ISNA(A709),NA(),IF(OR(C709&gt;0,C709="Backstitch"),O708+1,O708))</f>
        <v>#N/A</v>
      </c>
      <c r="P709" s="41" t="e">
        <f ca="1">IF(OR(ISNA(A709),C709="Backstitch"),NA(),AVERAGEIF($C$4:$C709,"&gt;0")/100)</f>
        <v>#N/A</v>
      </c>
      <c r="Q709" s="41" t="e">
        <f t="shared" ca="1" si="221"/>
        <v>#N/A</v>
      </c>
      <c r="R709" s="43" t="e">
        <f t="shared" ca="1" si="222"/>
        <v>#N/A</v>
      </c>
      <c r="S709" s="44" t="e">
        <f t="shared" ca="1" si="223"/>
        <v>#N/A</v>
      </c>
      <c r="T709" s="5" t="e">
        <f t="shared" ca="1" si="224"/>
        <v>#N/A</v>
      </c>
      <c r="U709" s="5" t="e">
        <f t="shared" ca="1" si="225"/>
        <v>#N/A</v>
      </c>
    </row>
    <row r="710" spans="1:21">
      <c r="A710" s="6" t="e">
        <f t="shared" ca="1" si="215"/>
        <v>#N/A</v>
      </c>
      <c r="B710" s="39" t="e">
        <f t="shared" ca="1" si="214"/>
        <v>#N/A</v>
      </c>
      <c r="C710">
        <f t="array" aca="1" ref="C710" ca="1">IFERROR(INDEX(stitches, MATCH( 1, ($A710=dates)*(last_project=projects),0)),0)</f>
        <v>0</v>
      </c>
      <c r="D710" s="5" t="e">
        <f t="shared" ca="1" si="226"/>
        <v>#REF!</v>
      </c>
      <c r="E710" s="5" t="e">
        <f t="shared" ca="1" si="216"/>
        <v>#REF!</v>
      </c>
      <c r="F710" s="40" t="e">
        <f t="array" aca="1" ref="F710" ca="1">INDEX(hours,MATCH(1,($A710=dates)*(last_project=projects),0),0)</f>
        <v>#N/A</v>
      </c>
      <c r="G710" s="21" t="e">
        <f t="shared" ca="1" si="217"/>
        <v>#N/A</v>
      </c>
      <c r="H710" s="41" t="e">
        <f t="shared" ca="1" si="227"/>
        <v>#N/A</v>
      </c>
      <c r="I710" s="41" t="e">
        <f t="shared" ca="1" si="228"/>
        <v>#N/A</v>
      </c>
      <c r="J710" s="41" t="e">
        <f t="shared" ca="1" si="229"/>
        <v>#N/A</v>
      </c>
      <c r="K710" t="e">
        <f t="shared" ca="1" si="218"/>
        <v>#N/A</v>
      </c>
      <c r="L710" t="e">
        <f t="shared" ca="1" si="219"/>
        <v>#N/A</v>
      </c>
      <c r="M710" s="42" t="e">
        <f t="shared" ca="1" si="220"/>
        <v>#REF!</v>
      </c>
      <c r="N710" s="5" t="e">
        <f t="shared" ca="1" si="230"/>
        <v>#N/A</v>
      </c>
      <c r="O710" s="5" t="e">
        <f t="shared" ca="1" si="231"/>
        <v>#N/A</v>
      </c>
      <c r="P710" s="41" t="e">
        <f ca="1">IF(OR(ISNA(A710),C710="Backstitch"),NA(),AVERAGEIF($C$4:$C710,"&gt;0")/100)</f>
        <v>#N/A</v>
      </c>
      <c r="Q710" s="41" t="e">
        <f t="shared" ca="1" si="221"/>
        <v>#N/A</v>
      </c>
      <c r="R710" s="43" t="e">
        <f t="shared" ca="1" si="222"/>
        <v>#N/A</v>
      </c>
      <c r="S710" s="44" t="e">
        <f t="shared" ca="1" si="223"/>
        <v>#N/A</v>
      </c>
      <c r="T710" s="5" t="e">
        <f t="shared" ca="1" si="224"/>
        <v>#N/A</v>
      </c>
      <c r="U710" s="5" t="e">
        <f t="shared" ca="1" si="225"/>
        <v>#N/A</v>
      </c>
    </row>
    <row r="711" spans="1:21">
      <c r="A711" s="6" t="e">
        <f t="shared" ca="1" si="215"/>
        <v>#N/A</v>
      </c>
      <c r="B711" s="39" t="e">
        <f t="shared" ca="1" si="214"/>
        <v>#N/A</v>
      </c>
      <c r="C711">
        <f t="array" aca="1" ref="C711" ca="1">IFERROR(INDEX(stitches, MATCH( 1, ($A711=dates)*(last_project=projects),0)),0)</f>
        <v>0</v>
      </c>
      <c r="D711" s="5" t="e">
        <f t="shared" ca="1" si="226"/>
        <v>#REF!</v>
      </c>
      <c r="E711" s="5" t="e">
        <f t="shared" ca="1" si="216"/>
        <v>#REF!</v>
      </c>
      <c r="F711" s="40" t="e">
        <f t="array" aca="1" ref="F711" ca="1">INDEX(hours,MATCH(1,($A711=dates)*(last_project=projects),0),0)</f>
        <v>#N/A</v>
      </c>
      <c r="G711" s="21" t="e">
        <f t="shared" ca="1" si="217"/>
        <v>#N/A</v>
      </c>
      <c r="H711" s="41" t="e">
        <f t="shared" ca="1" si="227"/>
        <v>#N/A</v>
      </c>
      <c r="I711" s="41" t="e">
        <f t="shared" ca="1" si="228"/>
        <v>#N/A</v>
      </c>
      <c r="J711" s="41" t="e">
        <f t="shared" ca="1" si="229"/>
        <v>#N/A</v>
      </c>
      <c r="K711" t="e">
        <f t="shared" ca="1" si="218"/>
        <v>#N/A</v>
      </c>
      <c r="L711" t="e">
        <f t="shared" ca="1" si="219"/>
        <v>#N/A</v>
      </c>
      <c r="M711" s="42" t="e">
        <f t="shared" ca="1" si="220"/>
        <v>#REF!</v>
      </c>
      <c r="N711" s="5" t="e">
        <f t="shared" ca="1" si="230"/>
        <v>#N/A</v>
      </c>
      <c r="O711" s="5" t="e">
        <f t="shared" ca="1" si="231"/>
        <v>#N/A</v>
      </c>
      <c r="P711" s="41" t="e">
        <f ca="1">IF(OR(ISNA(A711),C711="Backstitch"),NA(),AVERAGEIF($C$4:$C711,"&gt;0")/100)</f>
        <v>#N/A</v>
      </c>
      <c r="Q711" s="41" t="e">
        <f t="shared" ca="1" si="221"/>
        <v>#N/A</v>
      </c>
      <c r="R711" s="43" t="e">
        <f t="shared" ca="1" si="222"/>
        <v>#N/A</v>
      </c>
      <c r="S711" s="44" t="e">
        <f t="shared" ca="1" si="223"/>
        <v>#N/A</v>
      </c>
      <c r="T711" s="5" t="e">
        <f t="shared" ca="1" si="224"/>
        <v>#N/A</v>
      </c>
      <c r="U711" s="5" t="e">
        <f t="shared" ca="1" si="225"/>
        <v>#N/A</v>
      </c>
    </row>
    <row r="712" spans="1:21">
      <c r="A712" s="6" t="e">
        <f t="shared" ca="1" si="215"/>
        <v>#N/A</v>
      </c>
      <c r="B712" s="39" t="e">
        <f t="shared" ca="1" si="214"/>
        <v>#N/A</v>
      </c>
      <c r="C712">
        <f t="array" aca="1" ref="C712" ca="1">IFERROR(INDEX(stitches, MATCH( 1, ($A712=dates)*(last_project=projects),0)),0)</f>
        <v>0</v>
      </c>
      <c r="D712" s="5" t="e">
        <f t="shared" ca="1" si="226"/>
        <v>#REF!</v>
      </c>
      <c r="E712" s="5" t="e">
        <f t="shared" ca="1" si="216"/>
        <v>#REF!</v>
      </c>
      <c r="F712" s="40" t="e">
        <f t="array" aca="1" ref="F712" ca="1">INDEX(hours,MATCH(1,($A712=dates)*(last_project=projects),0),0)</f>
        <v>#N/A</v>
      </c>
      <c r="G712" s="21" t="e">
        <f t="shared" ca="1" si="217"/>
        <v>#N/A</v>
      </c>
      <c r="H712" s="41" t="e">
        <f t="shared" ca="1" si="227"/>
        <v>#N/A</v>
      </c>
      <c r="I712" s="41" t="e">
        <f t="shared" ca="1" si="228"/>
        <v>#N/A</v>
      </c>
      <c r="J712" s="41" t="e">
        <f t="shared" ca="1" si="229"/>
        <v>#N/A</v>
      </c>
      <c r="K712" t="e">
        <f t="shared" ca="1" si="218"/>
        <v>#N/A</v>
      </c>
      <c r="L712" t="e">
        <f t="shared" ca="1" si="219"/>
        <v>#N/A</v>
      </c>
      <c r="M712" s="42" t="e">
        <f t="shared" ca="1" si="220"/>
        <v>#REF!</v>
      </c>
      <c r="N712" s="5" t="e">
        <f t="shared" ca="1" si="230"/>
        <v>#N/A</v>
      </c>
      <c r="O712" s="5" t="e">
        <f t="shared" ca="1" si="231"/>
        <v>#N/A</v>
      </c>
      <c r="P712" s="41" t="e">
        <f ca="1">IF(OR(ISNA(A712),C712="Backstitch"),NA(),AVERAGEIF($C$4:$C712,"&gt;0")/100)</f>
        <v>#N/A</v>
      </c>
      <c r="Q712" s="41" t="e">
        <f t="shared" ca="1" si="221"/>
        <v>#N/A</v>
      </c>
      <c r="R712" s="43" t="e">
        <f t="shared" ca="1" si="222"/>
        <v>#N/A</v>
      </c>
      <c r="S712" s="44" t="e">
        <f t="shared" ca="1" si="223"/>
        <v>#N/A</v>
      </c>
      <c r="T712" s="5" t="e">
        <f t="shared" ca="1" si="224"/>
        <v>#N/A</v>
      </c>
      <c r="U712" s="5" t="e">
        <f t="shared" ca="1" si="225"/>
        <v>#N/A</v>
      </c>
    </row>
    <row r="713" spans="1:21">
      <c r="A713" s="6" t="e">
        <f t="shared" ca="1" si="215"/>
        <v>#N/A</v>
      </c>
      <c r="B713" s="39" t="e">
        <f t="shared" ca="1" si="214"/>
        <v>#N/A</v>
      </c>
      <c r="C713">
        <f t="array" aca="1" ref="C713" ca="1">IFERROR(INDEX(stitches, MATCH( 1, ($A713=dates)*(last_project=projects),0)),0)</f>
        <v>0</v>
      </c>
      <c r="D713" s="5" t="e">
        <f t="shared" ca="1" si="226"/>
        <v>#REF!</v>
      </c>
      <c r="E713" s="5" t="e">
        <f t="shared" ca="1" si="216"/>
        <v>#REF!</v>
      </c>
      <c r="F713" s="40" t="e">
        <f t="array" aca="1" ref="F713" ca="1">INDEX(hours,MATCH(1,($A713=dates)*(last_project=projects),0),0)</f>
        <v>#N/A</v>
      </c>
      <c r="G713" s="21" t="e">
        <f t="shared" ca="1" si="217"/>
        <v>#N/A</v>
      </c>
      <c r="H713" s="41" t="e">
        <f t="shared" ca="1" si="227"/>
        <v>#N/A</v>
      </c>
      <c r="I713" s="41" t="e">
        <f t="shared" ca="1" si="228"/>
        <v>#N/A</v>
      </c>
      <c r="J713" s="41" t="e">
        <f t="shared" ca="1" si="229"/>
        <v>#N/A</v>
      </c>
      <c r="K713" t="e">
        <f t="shared" ca="1" si="218"/>
        <v>#N/A</v>
      </c>
      <c r="L713" t="e">
        <f t="shared" ca="1" si="219"/>
        <v>#N/A</v>
      </c>
      <c r="M713" s="42" t="e">
        <f t="shared" ca="1" si="220"/>
        <v>#REF!</v>
      </c>
      <c r="N713" s="5" t="e">
        <f t="shared" ca="1" si="230"/>
        <v>#N/A</v>
      </c>
      <c r="O713" s="5" t="e">
        <f t="shared" ca="1" si="231"/>
        <v>#N/A</v>
      </c>
      <c r="P713" s="41" t="e">
        <f ca="1">IF(OR(ISNA(A713),C713="Backstitch"),NA(),AVERAGEIF($C$4:$C713,"&gt;0")/100)</f>
        <v>#N/A</v>
      </c>
      <c r="Q713" s="41" t="e">
        <f t="shared" ca="1" si="221"/>
        <v>#N/A</v>
      </c>
      <c r="R713" s="43" t="e">
        <f t="shared" ca="1" si="222"/>
        <v>#N/A</v>
      </c>
      <c r="S713" s="44" t="e">
        <f t="shared" ca="1" si="223"/>
        <v>#N/A</v>
      </c>
      <c r="T713" s="5" t="e">
        <f t="shared" ca="1" si="224"/>
        <v>#N/A</v>
      </c>
      <c r="U713" s="5" t="e">
        <f t="shared" ca="1" si="225"/>
        <v>#N/A</v>
      </c>
    </row>
    <row r="714" spans="1:21">
      <c r="A714" s="6" t="e">
        <f t="shared" ca="1" si="215"/>
        <v>#N/A</v>
      </c>
      <c r="B714" s="39" t="e">
        <f t="shared" ca="1" si="214"/>
        <v>#N/A</v>
      </c>
      <c r="C714">
        <f t="array" aca="1" ref="C714" ca="1">IFERROR(INDEX(stitches, MATCH( 1, ($A714=dates)*(last_project=projects),0)),0)</f>
        <v>0</v>
      </c>
      <c r="D714" s="5" t="e">
        <f t="shared" ca="1" si="226"/>
        <v>#REF!</v>
      </c>
      <c r="E714" s="5" t="e">
        <f t="shared" ca="1" si="216"/>
        <v>#REF!</v>
      </c>
      <c r="F714" s="40" t="e">
        <f t="array" aca="1" ref="F714" ca="1">INDEX(hours,MATCH(1,($A714=dates)*(last_project=projects),0),0)</f>
        <v>#N/A</v>
      </c>
      <c r="G714" s="21" t="e">
        <f t="shared" ca="1" si="217"/>
        <v>#N/A</v>
      </c>
      <c r="H714" s="41" t="e">
        <f t="shared" ca="1" si="227"/>
        <v>#N/A</v>
      </c>
      <c r="I714" s="41" t="e">
        <f t="shared" ca="1" si="228"/>
        <v>#N/A</v>
      </c>
      <c r="J714" s="41" t="e">
        <f t="shared" ca="1" si="229"/>
        <v>#N/A</v>
      </c>
      <c r="K714" t="e">
        <f t="shared" ca="1" si="218"/>
        <v>#N/A</v>
      </c>
      <c r="L714" t="e">
        <f t="shared" ca="1" si="219"/>
        <v>#N/A</v>
      </c>
      <c r="M714" s="42" t="e">
        <f t="shared" ca="1" si="220"/>
        <v>#REF!</v>
      </c>
      <c r="N714" s="5" t="e">
        <f t="shared" ca="1" si="230"/>
        <v>#N/A</v>
      </c>
      <c r="O714" s="5" t="e">
        <f t="shared" ca="1" si="231"/>
        <v>#N/A</v>
      </c>
      <c r="P714" s="41" t="e">
        <f ca="1">IF(OR(ISNA(A714),C714="Backstitch"),NA(),AVERAGEIF($C$4:$C714,"&gt;0")/100)</f>
        <v>#N/A</v>
      </c>
      <c r="Q714" s="41" t="e">
        <f t="shared" ca="1" si="221"/>
        <v>#N/A</v>
      </c>
      <c r="R714" s="43" t="e">
        <f t="shared" ca="1" si="222"/>
        <v>#N/A</v>
      </c>
      <c r="S714" s="44" t="e">
        <f t="shared" ca="1" si="223"/>
        <v>#N/A</v>
      </c>
      <c r="T714" s="5" t="e">
        <f t="shared" ca="1" si="224"/>
        <v>#N/A</v>
      </c>
      <c r="U714" s="5" t="e">
        <f t="shared" ca="1" si="225"/>
        <v>#N/A</v>
      </c>
    </row>
    <row r="715" spans="1:21">
      <c r="A715" s="6" t="e">
        <f t="shared" ca="1" si="215"/>
        <v>#N/A</v>
      </c>
      <c r="B715" s="39" t="e">
        <f t="shared" ca="1" si="214"/>
        <v>#N/A</v>
      </c>
      <c r="C715">
        <f t="array" aca="1" ref="C715" ca="1">IFERROR(INDEX(stitches, MATCH( 1, ($A715=dates)*(last_project=projects),0)),0)</f>
        <v>0</v>
      </c>
      <c r="D715" s="5" t="e">
        <f t="shared" ca="1" si="226"/>
        <v>#REF!</v>
      </c>
      <c r="E715" s="5" t="e">
        <f t="shared" ca="1" si="216"/>
        <v>#REF!</v>
      </c>
      <c r="F715" s="40" t="e">
        <f t="array" aca="1" ref="F715" ca="1">INDEX(hours,MATCH(1,($A715=dates)*(last_project=projects),0),0)</f>
        <v>#N/A</v>
      </c>
      <c r="G715" s="21" t="e">
        <f t="shared" ca="1" si="217"/>
        <v>#N/A</v>
      </c>
      <c r="H715" s="41" t="e">
        <f t="shared" ca="1" si="227"/>
        <v>#N/A</v>
      </c>
      <c r="I715" s="41" t="e">
        <f t="shared" ca="1" si="228"/>
        <v>#N/A</v>
      </c>
      <c r="J715" s="41" t="e">
        <f t="shared" ca="1" si="229"/>
        <v>#N/A</v>
      </c>
      <c r="K715" t="e">
        <f t="shared" ca="1" si="218"/>
        <v>#N/A</v>
      </c>
      <c r="L715" t="e">
        <f t="shared" ca="1" si="219"/>
        <v>#N/A</v>
      </c>
      <c r="M715" s="42" t="e">
        <f t="shared" ca="1" si="220"/>
        <v>#REF!</v>
      </c>
      <c r="N715" s="5" t="e">
        <f t="shared" ca="1" si="230"/>
        <v>#N/A</v>
      </c>
      <c r="O715" s="5" t="e">
        <f t="shared" ca="1" si="231"/>
        <v>#N/A</v>
      </c>
      <c r="P715" s="41" t="e">
        <f ca="1">IF(OR(ISNA(A715),C715="Backstitch"),NA(),AVERAGEIF($C$4:$C715,"&gt;0")/100)</f>
        <v>#N/A</v>
      </c>
      <c r="Q715" s="41" t="e">
        <f t="shared" ca="1" si="221"/>
        <v>#N/A</v>
      </c>
      <c r="R715" s="43" t="e">
        <f t="shared" ca="1" si="222"/>
        <v>#N/A</v>
      </c>
      <c r="S715" s="44" t="e">
        <f t="shared" ca="1" si="223"/>
        <v>#N/A</v>
      </c>
      <c r="T715" s="5" t="e">
        <f t="shared" ca="1" si="224"/>
        <v>#N/A</v>
      </c>
      <c r="U715" s="5" t="e">
        <f t="shared" ca="1" si="225"/>
        <v>#N/A</v>
      </c>
    </row>
    <row r="716" spans="1:21">
      <c r="A716" s="6" t="e">
        <f t="shared" ca="1" si="215"/>
        <v>#N/A</v>
      </c>
      <c r="B716" s="39" t="e">
        <f t="shared" ca="1" si="214"/>
        <v>#N/A</v>
      </c>
      <c r="C716">
        <f t="array" aca="1" ref="C716" ca="1">IFERROR(INDEX(stitches, MATCH( 1, ($A716=dates)*(last_project=projects),0)),0)</f>
        <v>0</v>
      </c>
      <c r="D716" s="5" t="e">
        <f t="shared" ca="1" si="226"/>
        <v>#REF!</v>
      </c>
      <c r="E716" s="5" t="e">
        <f t="shared" ca="1" si="216"/>
        <v>#REF!</v>
      </c>
      <c r="F716" s="40" t="e">
        <f t="array" aca="1" ref="F716" ca="1">INDEX(hours,MATCH(1,($A716=dates)*(last_project=projects),0),0)</f>
        <v>#N/A</v>
      </c>
      <c r="G716" s="21" t="e">
        <f t="shared" ca="1" si="217"/>
        <v>#N/A</v>
      </c>
      <c r="H716" s="41" t="e">
        <f t="shared" ca="1" si="227"/>
        <v>#N/A</v>
      </c>
      <c r="I716" s="41" t="e">
        <f t="shared" ca="1" si="228"/>
        <v>#N/A</v>
      </c>
      <c r="J716" s="41" t="e">
        <f t="shared" ca="1" si="229"/>
        <v>#N/A</v>
      </c>
      <c r="K716" t="e">
        <f t="shared" ca="1" si="218"/>
        <v>#N/A</v>
      </c>
      <c r="L716" t="e">
        <f t="shared" ca="1" si="219"/>
        <v>#N/A</v>
      </c>
      <c r="M716" s="42" t="e">
        <f t="shared" ca="1" si="220"/>
        <v>#REF!</v>
      </c>
      <c r="N716" s="5" t="e">
        <f t="shared" ca="1" si="230"/>
        <v>#N/A</v>
      </c>
      <c r="O716" s="5" t="e">
        <f t="shared" ca="1" si="231"/>
        <v>#N/A</v>
      </c>
      <c r="P716" s="41" t="e">
        <f ca="1">IF(OR(ISNA(A716),C716="Backstitch"),NA(),AVERAGEIF($C$4:$C716,"&gt;0")/100)</f>
        <v>#N/A</v>
      </c>
      <c r="Q716" s="41" t="e">
        <f t="shared" ca="1" si="221"/>
        <v>#N/A</v>
      </c>
      <c r="R716" s="43" t="e">
        <f t="shared" ca="1" si="222"/>
        <v>#N/A</v>
      </c>
      <c r="S716" s="44" t="e">
        <f t="shared" ca="1" si="223"/>
        <v>#N/A</v>
      </c>
      <c r="T716" s="5" t="e">
        <f t="shared" ca="1" si="224"/>
        <v>#N/A</v>
      </c>
      <c r="U716" s="5" t="e">
        <f t="shared" ca="1" si="225"/>
        <v>#N/A</v>
      </c>
    </row>
    <row r="717" spans="1:21">
      <c r="A717" s="6" t="e">
        <f t="shared" ca="1" si="215"/>
        <v>#N/A</v>
      </c>
      <c r="B717" s="39" t="e">
        <f t="shared" ca="1" si="214"/>
        <v>#N/A</v>
      </c>
      <c r="C717">
        <f t="array" aca="1" ref="C717" ca="1">IFERROR(INDEX(stitches, MATCH( 1, ($A717=dates)*(last_project=projects),0)),0)</f>
        <v>0</v>
      </c>
      <c r="D717" s="5" t="e">
        <f t="shared" ca="1" si="226"/>
        <v>#REF!</v>
      </c>
      <c r="E717" s="5" t="e">
        <f t="shared" ca="1" si="216"/>
        <v>#REF!</v>
      </c>
      <c r="F717" s="40" t="e">
        <f t="array" aca="1" ref="F717" ca="1">INDEX(hours,MATCH(1,($A717=dates)*(last_project=projects),0),0)</f>
        <v>#N/A</v>
      </c>
      <c r="G717" s="21" t="e">
        <f t="shared" ca="1" si="217"/>
        <v>#N/A</v>
      </c>
      <c r="H717" s="41" t="e">
        <f t="shared" ca="1" si="227"/>
        <v>#N/A</v>
      </c>
      <c r="I717" s="41" t="e">
        <f t="shared" ca="1" si="228"/>
        <v>#N/A</v>
      </c>
      <c r="J717" s="41" t="e">
        <f t="shared" ca="1" si="229"/>
        <v>#N/A</v>
      </c>
      <c r="K717" t="e">
        <f t="shared" ca="1" si="218"/>
        <v>#N/A</v>
      </c>
      <c r="L717" t="e">
        <f t="shared" ca="1" si="219"/>
        <v>#N/A</v>
      </c>
      <c r="M717" s="42" t="e">
        <f t="shared" ca="1" si="220"/>
        <v>#REF!</v>
      </c>
      <c r="N717" s="5" t="e">
        <f t="shared" ca="1" si="230"/>
        <v>#N/A</v>
      </c>
      <c r="O717" s="5" t="e">
        <f t="shared" ca="1" si="231"/>
        <v>#N/A</v>
      </c>
      <c r="P717" s="41" t="e">
        <f ca="1">IF(OR(ISNA(A717),C717="Backstitch"),NA(),AVERAGEIF($C$4:$C717,"&gt;0")/100)</f>
        <v>#N/A</v>
      </c>
      <c r="Q717" s="41" t="e">
        <f t="shared" ca="1" si="221"/>
        <v>#N/A</v>
      </c>
      <c r="R717" s="43" t="e">
        <f t="shared" ca="1" si="222"/>
        <v>#N/A</v>
      </c>
      <c r="S717" s="44" t="e">
        <f t="shared" ca="1" si="223"/>
        <v>#N/A</v>
      </c>
      <c r="T717" s="5" t="e">
        <f t="shared" ca="1" si="224"/>
        <v>#N/A</v>
      </c>
      <c r="U717" s="5" t="e">
        <f t="shared" ca="1" si="225"/>
        <v>#N/A</v>
      </c>
    </row>
    <row r="718" spans="1:21">
      <c r="A718" s="6" t="e">
        <f t="shared" ca="1" si="215"/>
        <v>#N/A</v>
      </c>
      <c r="B718" s="39" t="e">
        <f t="shared" ca="1" si="214"/>
        <v>#N/A</v>
      </c>
      <c r="C718">
        <f t="array" aca="1" ref="C718" ca="1">IFERROR(INDEX(stitches, MATCH( 1, ($A718=dates)*(last_project=projects),0)),0)</f>
        <v>0</v>
      </c>
      <c r="D718" s="5" t="e">
        <f t="shared" ca="1" si="226"/>
        <v>#REF!</v>
      </c>
      <c r="E718" s="5" t="e">
        <f t="shared" ca="1" si="216"/>
        <v>#REF!</v>
      </c>
      <c r="F718" s="40" t="e">
        <f t="array" aca="1" ref="F718" ca="1">INDEX(hours,MATCH(1,($A718=dates)*(last_project=projects),0),0)</f>
        <v>#N/A</v>
      </c>
      <c r="G718" s="21" t="e">
        <f t="shared" ca="1" si="217"/>
        <v>#N/A</v>
      </c>
      <c r="H718" s="41" t="e">
        <f t="shared" ca="1" si="227"/>
        <v>#N/A</v>
      </c>
      <c r="I718" s="41" t="e">
        <f t="shared" ca="1" si="228"/>
        <v>#N/A</v>
      </c>
      <c r="J718" s="41" t="e">
        <f t="shared" ca="1" si="229"/>
        <v>#N/A</v>
      </c>
      <c r="K718" t="e">
        <f t="shared" ca="1" si="218"/>
        <v>#N/A</v>
      </c>
      <c r="L718" t="e">
        <f t="shared" ca="1" si="219"/>
        <v>#N/A</v>
      </c>
      <c r="M718" s="42" t="e">
        <f t="shared" ca="1" si="220"/>
        <v>#REF!</v>
      </c>
      <c r="N718" s="5" t="e">
        <f t="shared" ca="1" si="230"/>
        <v>#N/A</v>
      </c>
      <c r="O718" s="5" t="e">
        <f t="shared" ca="1" si="231"/>
        <v>#N/A</v>
      </c>
      <c r="P718" s="41" t="e">
        <f ca="1">IF(OR(ISNA(A718),C718="Backstitch"),NA(),AVERAGEIF($C$4:$C718,"&gt;0")/100)</f>
        <v>#N/A</v>
      </c>
      <c r="Q718" s="41" t="e">
        <f t="shared" ca="1" si="221"/>
        <v>#N/A</v>
      </c>
      <c r="R718" s="43" t="e">
        <f t="shared" ca="1" si="222"/>
        <v>#N/A</v>
      </c>
      <c r="S718" s="44" t="e">
        <f t="shared" ca="1" si="223"/>
        <v>#N/A</v>
      </c>
      <c r="T718" s="5" t="e">
        <f t="shared" ca="1" si="224"/>
        <v>#N/A</v>
      </c>
      <c r="U718" s="5" t="e">
        <f t="shared" ca="1" si="225"/>
        <v>#N/A</v>
      </c>
    </row>
    <row r="719" spans="1:21">
      <c r="A719" s="6" t="e">
        <f t="shared" ca="1" si="215"/>
        <v>#N/A</v>
      </c>
      <c r="B719" s="39" t="e">
        <f t="shared" ca="1" si="214"/>
        <v>#N/A</v>
      </c>
      <c r="C719">
        <f t="array" aca="1" ref="C719" ca="1">IFERROR(INDEX(stitches, MATCH( 1, ($A719=dates)*(last_project=projects),0)),0)</f>
        <v>0</v>
      </c>
      <c r="D719" s="5" t="e">
        <f t="shared" ca="1" si="226"/>
        <v>#REF!</v>
      </c>
      <c r="E719" s="5" t="e">
        <f t="shared" ca="1" si="216"/>
        <v>#REF!</v>
      </c>
      <c r="F719" s="40" t="e">
        <f t="array" aca="1" ref="F719" ca="1">INDEX(hours,MATCH(1,($A719=dates)*(last_project=projects),0),0)</f>
        <v>#N/A</v>
      </c>
      <c r="G719" s="21" t="e">
        <f t="shared" ca="1" si="217"/>
        <v>#N/A</v>
      </c>
      <c r="H719" s="41" t="e">
        <f t="shared" ca="1" si="227"/>
        <v>#N/A</v>
      </c>
      <c r="I719" s="41" t="e">
        <f t="shared" ca="1" si="228"/>
        <v>#N/A</v>
      </c>
      <c r="J719" s="41" t="e">
        <f t="shared" ca="1" si="229"/>
        <v>#N/A</v>
      </c>
      <c r="K719" t="e">
        <f t="shared" ca="1" si="218"/>
        <v>#N/A</v>
      </c>
      <c r="L719" t="e">
        <f t="shared" ca="1" si="219"/>
        <v>#N/A</v>
      </c>
      <c r="M719" s="42" t="e">
        <f t="shared" ca="1" si="220"/>
        <v>#REF!</v>
      </c>
      <c r="N719" s="5" t="e">
        <f t="shared" ca="1" si="230"/>
        <v>#N/A</v>
      </c>
      <c r="O719" s="5" t="e">
        <f t="shared" ca="1" si="231"/>
        <v>#N/A</v>
      </c>
      <c r="P719" s="41" t="e">
        <f ca="1">IF(OR(ISNA(A719),C719="Backstitch"),NA(),AVERAGEIF($C$4:$C719,"&gt;0")/100)</f>
        <v>#N/A</v>
      </c>
      <c r="Q719" s="41" t="e">
        <f t="shared" ca="1" si="221"/>
        <v>#N/A</v>
      </c>
      <c r="R719" s="43" t="e">
        <f t="shared" ca="1" si="222"/>
        <v>#N/A</v>
      </c>
      <c r="S719" s="44" t="e">
        <f t="shared" ca="1" si="223"/>
        <v>#N/A</v>
      </c>
      <c r="T719" s="5" t="e">
        <f t="shared" ca="1" si="224"/>
        <v>#N/A</v>
      </c>
      <c r="U719" s="5" t="e">
        <f t="shared" ca="1" si="225"/>
        <v>#N/A</v>
      </c>
    </row>
    <row r="720" spans="1:21">
      <c r="A720" s="6" t="e">
        <f t="shared" ca="1" si="215"/>
        <v>#N/A</v>
      </c>
      <c r="B720" s="39" t="e">
        <f t="shared" ca="1" si="214"/>
        <v>#N/A</v>
      </c>
      <c r="C720">
        <f t="array" aca="1" ref="C720" ca="1">IFERROR(INDEX(stitches, MATCH( 1, ($A720=dates)*(last_project=projects),0)),0)</f>
        <v>0</v>
      </c>
      <c r="D720" s="5" t="e">
        <f t="shared" ca="1" si="226"/>
        <v>#REF!</v>
      </c>
      <c r="E720" s="5" t="e">
        <f t="shared" ca="1" si="216"/>
        <v>#REF!</v>
      </c>
      <c r="F720" s="40" t="e">
        <f t="array" aca="1" ref="F720" ca="1">INDEX(hours,MATCH(1,($A720=dates)*(last_project=projects),0),0)</f>
        <v>#N/A</v>
      </c>
      <c r="G720" s="21" t="e">
        <f t="shared" ca="1" si="217"/>
        <v>#N/A</v>
      </c>
      <c r="H720" s="41" t="e">
        <f t="shared" ca="1" si="227"/>
        <v>#N/A</v>
      </c>
      <c r="I720" s="41" t="e">
        <f t="shared" ca="1" si="228"/>
        <v>#N/A</v>
      </c>
      <c r="J720" s="41" t="e">
        <f t="shared" ca="1" si="229"/>
        <v>#N/A</v>
      </c>
      <c r="K720" t="e">
        <f t="shared" ca="1" si="218"/>
        <v>#N/A</v>
      </c>
      <c r="L720" t="e">
        <f t="shared" ca="1" si="219"/>
        <v>#N/A</v>
      </c>
      <c r="M720" s="42" t="e">
        <f t="shared" ca="1" si="220"/>
        <v>#REF!</v>
      </c>
      <c r="N720" s="5" t="e">
        <f t="shared" ca="1" si="230"/>
        <v>#N/A</v>
      </c>
      <c r="O720" s="5" t="e">
        <f t="shared" ca="1" si="231"/>
        <v>#N/A</v>
      </c>
      <c r="P720" s="41" t="e">
        <f ca="1">IF(OR(ISNA(A720),C720="Backstitch"),NA(),AVERAGEIF($C$4:$C720,"&gt;0")/100)</f>
        <v>#N/A</v>
      </c>
      <c r="Q720" s="41" t="e">
        <f t="shared" ca="1" si="221"/>
        <v>#N/A</v>
      </c>
      <c r="R720" s="43" t="e">
        <f t="shared" ca="1" si="222"/>
        <v>#N/A</v>
      </c>
      <c r="S720" s="44" t="e">
        <f t="shared" ca="1" si="223"/>
        <v>#N/A</v>
      </c>
      <c r="T720" s="5" t="e">
        <f t="shared" ca="1" si="224"/>
        <v>#N/A</v>
      </c>
      <c r="U720" s="5" t="e">
        <f t="shared" ca="1" si="225"/>
        <v>#N/A</v>
      </c>
    </row>
    <row r="721" spans="1:21">
      <c r="A721" s="6" t="e">
        <f t="shared" ca="1" si="215"/>
        <v>#N/A</v>
      </c>
      <c r="B721" s="39" t="e">
        <f t="shared" ca="1" si="214"/>
        <v>#N/A</v>
      </c>
      <c r="C721">
        <f t="array" aca="1" ref="C721" ca="1">IFERROR(INDEX(stitches, MATCH( 1, ($A721=dates)*(last_project=projects),0)),0)</f>
        <v>0</v>
      </c>
      <c r="D721" s="5" t="e">
        <f t="shared" ca="1" si="226"/>
        <v>#REF!</v>
      </c>
      <c r="E721" s="5" t="e">
        <f t="shared" ca="1" si="216"/>
        <v>#REF!</v>
      </c>
      <c r="F721" s="40" t="e">
        <f t="array" aca="1" ref="F721" ca="1">INDEX(hours,MATCH(1,($A721=dates)*(last_project=projects),0),0)</f>
        <v>#N/A</v>
      </c>
      <c r="G721" s="21" t="e">
        <f t="shared" ca="1" si="217"/>
        <v>#N/A</v>
      </c>
      <c r="H721" s="41" t="e">
        <f t="shared" ca="1" si="227"/>
        <v>#N/A</v>
      </c>
      <c r="I721" s="41" t="e">
        <f t="shared" ca="1" si="228"/>
        <v>#N/A</v>
      </c>
      <c r="J721" s="41" t="e">
        <f t="shared" ca="1" si="229"/>
        <v>#N/A</v>
      </c>
      <c r="K721" t="e">
        <f t="shared" ca="1" si="218"/>
        <v>#N/A</v>
      </c>
      <c r="L721" t="e">
        <f t="shared" ca="1" si="219"/>
        <v>#N/A</v>
      </c>
      <c r="M721" s="42" t="e">
        <f t="shared" ca="1" si="220"/>
        <v>#REF!</v>
      </c>
      <c r="N721" s="5" t="e">
        <f t="shared" ca="1" si="230"/>
        <v>#N/A</v>
      </c>
      <c r="O721" s="5" t="e">
        <f t="shared" ca="1" si="231"/>
        <v>#N/A</v>
      </c>
      <c r="P721" s="41" t="e">
        <f ca="1">IF(OR(ISNA(A721),C721="Backstitch"),NA(),AVERAGEIF($C$4:$C721,"&gt;0")/100)</f>
        <v>#N/A</v>
      </c>
      <c r="Q721" s="41" t="e">
        <f t="shared" ca="1" si="221"/>
        <v>#N/A</v>
      </c>
      <c r="R721" s="43" t="e">
        <f t="shared" ca="1" si="222"/>
        <v>#N/A</v>
      </c>
      <c r="S721" s="44" t="e">
        <f t="shared" ca="1" si="223"/>
        <v>#N/A</v>
      </c>
      <c r="T721" s="5" t="e">
        <f t="shared" ca="1" si="224"/>
        <v>#N/A</v>
      </c>
      <c r="U721" s="5" t="e">
        <f t="shared" ca="1" si="225"/>
        <v>#N/A</v>
      </c>
    </row>
    <row r="722" spans="1:21">
      <c r="A722" s="6" t="e">
        <f t="shared" ca="1" si="215"/>
        <v>#N/A</v>
      </c>
      <c r="B722" s="39" t="e">
        <f t="shared" ca="1" si="214"/>
        <v>#N/A</v>
      </c>
      <c r="C722">
        <f t="array" aca="1" ref="C722" ca="1">IFERROR(INDEX(stitches, MATCH( 1, ($A722=dates)*(last_project=projects),0)),0)</f>
        <v>0</v>
      </c>
      <c r="D722" s="5" t="e">
        <f t="shared" ca="1" si="226"/>
        <v>#REF!</v>
      </c>
      <c r="E722" s="5" t="e">
        <f t="shared" ca="1" si="216"/>
        <v>#REF!</v>
      </c>
      <c r="F722" s="40" t="e">
        <f t="array" aca="1" ref="F722" ca="1">INDEX(hours,MATCH(1,($A722=dates)*(last_project=projects),0),0)</f>
        <v>#N/A</v>
      </c>
      <c r="G722" s="21" t="e">
        <f t="shared" ca="1" si="217"/>
        <v>#N/A</v>
      </c>
      <c r="H722" s="41" t="e">
        <f t="shared" ca="1" si="227"/>
        <v>#N/A</v>
      </c>
      <c r="I722" s="41" t="e">
        <f t="shared" ca="1" si="228"/>
        <v>#N/A</v>
      </c>
      <c r="J722" s="41" t="e">
        <f t="shared" ca="1" si="229"/>
        <v>#N/A</v>
      </c>
      <c r="K722" t="e">
        <f t="shared" ca="1" si="218"/>
        <v>#N/A</v>
      </c>
      <c r="L722" t="e">
        <f t="shared" ca="1" si="219"/>
        <v>#N/A</v>
      </c>
      <c r="M722" s="42" t="e">
        <f t="shared" ca="1" si="220"/>
        <v>#REF!</v>
      </c>
      <c r="N722" s="5" t="e">
        <f t="shared" ca="1" si="230"/>
        <v>#N/A</v>
      </c>
      <c r="O722" s="5" t="e">
        <f t="shared" ca="1" si="231"/>
        <v>#N/A</v>
      </c>
      <c r="P722" s="41" t="e">
        <f ca="1">IF(OR(ISNA(A722),C722="Backstitch"),NA(),AVERAGEIF($C$4:$C722,"&gt;0")/100)</f>
        <v>#N/A</v>
      </c>
      <c r="Q722" s="41" t="e">
        <f t="shared" ca="1" si="221"/>
        <v>#N/A</v>
      </c>
      <c r="R722" s="43" t="e">
        <f t="shared" ca="1" si="222"/>
        <v>#N/A</v>
      </c>
      <c r="S722" s="44" t="e">
        <f t="shared" ca="1" si="223"/>
        <v>#N/A</v>
      </c>
      <c r="T722" s="5" t="e">
        <f t="shared" ca="1" si="224"/>
        <v>#N/A</v>
      </c>
      <c r="U722" s="5" t="e">
        <f t="shared" ca="1" si="225"/>
        <v>#N/A</v>
      </c>
    </row>
    <row r="723" spans="1:21">
      <c r="A723" s="6" t="e">
        <f t="shared" ca="1" si="215"/>
        <v>#N/A</v>
      </c>
      <c r="B723" s="39" t="e">
        <f t="shared" ca="1" si="214"/>
        <v>#N/A</v>
      </c>
      <c r="C723">
        <f t="array" aca="1" ref="C723" ca="1">IFERROR(INDEX(stitches, MATCH( 1, ($A723=dates)*(last_project=projects),0)),0)</f>
        <v>0</v>
      </c>
      <c r="D723" s="5" t="e">
        <f t="shared" ca="1" si="226"/>
        <v>#REF!</v>
      </c>
      <c r="E723" s="5" t="e">
        <f t="shared" ca="1" si="216"/>
        <v>#REF!</v>
      </c>
      <c r="F723" s="40" t="e">
        <f t="array" aca="1" ref="F723" ca="1">INDEX(hours,MATCH(1,($A723=dates)*(last_project=projects),0),0)</f>
        <v>#N/A</v>
      </c>
      <c r="G723" s="21" t="e">
        <f t="shared" ca="1" si="217"/>
        <v>#N/A</v>
      </c>
      <c r="H723" s="41" t="e">
        <f t="shared" ca="1" si="227"/>
        <v>#N/A</v>
      </c>
      <c r="I723" s="41" t="e">
        <f t="shared" ca="1" si="228"/>
        <v>#N/A</v>
      </c>
      <c r="J723" s="41" t="e">
        <f t="shared" ca="1" si="229"/>
        <v>#N/A</v>
      </c>
      <c r="K723" t="e">
        <f t="shared" ca="1" si="218"/>
        <v>#N/A</v>
      </c>
      <c r="L723" t="e">
        <f t="shared" ca="1" si="219"/>
        <v>#N/A</v>
      </c>
      <c r="M723" s="42" t="e">
        <f t="shared" ca="1" si="220"/>
        <v>#REF!</v>
      </c>
      <c r="N723" s="5" t="e">
        <f t="shared" ca="1" si="230"/>
        <v>#N/A</v>
      </c>
      <c r="O723" s="5" t="e">
        <f t="shared" ca="1" si="231"/>
        <v>#N/A</v>
      </c>
      <c r="P723" s="41" t="e">
        <f ca="1">IF(OR(ISNA(A723),C723="Backstitch"),NA(),AVERAGEIF($C$4:$C723,"&gt;0")/100)</f>
        <v>#N/A</v>
      </c>
      <c r="Q723" s="41" t="e">
        <f t="shared" ca="1" si="221"/>
        <v>#N/A</v>
      </c>
      <c r="R723" s="43" t="e">
        <f t="shared" ca="1" si="222"/>
        <v>#N/A</v>
      </c>
      <c r="S723" s="44" t="e">
        <f t="shared" ca="1" si="223"/>
        <v>#N/A</v>
      </c>
      <c r="T723" s="5" t="e">
        <f t="shared" ca="1" si="224"/>
        <v>#N/A</v>
      </c>
      <c r="U723" s="5" t="e">
        <f t="shared" ca="1" si="225"/>
        <v>#N/A</v>
      </c>
    </row>
    <row r="724" spans="1:21">
      <c r="A724" s="6" t="e">
        <f t="shared" ca="1" si="215"/>
        <v>#N/A</v>
      </c>
      <c r="B724" s="39" t="e">
        <f t="shared" ca="1" si="214"/>
        <v>#N/A</v>
      </c>
      <c r="C724">
        <f t="array" aca="1" ref="C724" ca="1">IFERROR(INDEX(stitches, MATCH( 1, ($A724=dates)*(last_project=projects),0)),0)</f>
        <v>0</v>
      </c>
      <c r="D724" s="5" t="e">
        <f t="shared" ca="1" si="226"/>
        <v>#REF!</v>
      </c>
      <c r="E724" s="5" t="e">
        <f t="shared" ca="1" si="216"/>
        <v>#REF!</v>
      </c>
      <c r="F724" s="40" t="e">
        <f t="array" aca="1" ref="F724" ca="1">INDEX(hours,MATCH(1,($A724=dates)*(last_project=projects),0),0)</f>
        <v>#N/A</v>
      </c>
      <c r="G724" s="21" t="e">
        <f t="shared" ca="1" si="217"/>
        <v>#N/A</v>
      </c>
      <c r="H724" s="41" t="e">
        <f t="shared" ca="1" si="227"/>
        <v>#N/A</v>
      </c>
      <c r="I724" s="41" t="e">
        <f t="shared" ca="1" si="228"/>
        <v>#N/A</v>
      </c>
      <c r="J724" s="41" t="e">
        <f t="shared" ca="1" si="229"/>
        <v>#N/A</v>
      </c>
      <c r="K724" t="e">
        <f t="shared" ca="1" si="218"/>
        <v>#N/A</v>
      </c>
      <c r="L724" t="e">
        <f t="shared" ca="1" si="219"/>
        <v>#N/A</v>
      </c>
      <c r="M724" s="42" t="e">
        <f t="shared" ca="1" si="220"/>
        <v>#REF!</v>
      </c>
      <c r="N724" s="5" t="e">
        <f t="shared" ca="1" si="230"/>
        <v>#N/A</v>
      </c>
      <c r="O724" s="5" t="e">
        <f t="shared" ca="1" si="231"/>
        <v>#N/A</v>
      </c>
      <c r="P724" s="41" t="e">
        <f ca="1">IF(OR(ISNA(A724),C724="Backstitch"),NA(),AVERAGEIF($C$4:$C724,"&gt;0")/100)</f>
        <v>#N/A</v>
      </c>
      <c r="Q724" s="41" t="e">
        <f t="shared" ca="1" si="221"/>
        <v>#N/A</v>
      </c>
      <c r="R724" s="43" t="e">
        <f t="shared" ca="1" si="222"/>
        <v>#N/A</v>
      </c>
      <c r="S724" s="44" t="e">
        <f t="shared" ca="1" si="223"/>
        <v>#N/A</v>
      </c>
      <c r="T724" s="5" t="e">
        <f t="shared" ca="1" si="224"/>
        <v>#N/A</v>
      </c>
      <c r="U724" s="5" t="e">
        <f t="shared" ca="1" si="225"/>
        <v>#N/A</v>
      </c>
    </row>
    <row r="725" spans="1:21">
      <c r="A725" s="6" t="e">
        <f t="shared" ca="1" si="215"/>
        <v>#N/A</v>
      </c>
      <c r="B725" s="39" t="e">
        <f t="shared" ca="1" si="214"/>
        <v>#N/A</v>
      </c>
      <c r="C725">
        <f t="array" aca="1" ref="C725" ca="1">IFERROR(INDEX(stitches, MATCH( 1, ($A725=dates)*(last_project=projects),0)),0)</f>
        <v>0</v>
      </c>
      <c r="D725" s="5" t="e">
        <f t="shared" ca="1" si="226"/>
        <v>#REF!</v>
      </c>
      <c r="E725" s="5" t="e">
        <f t="shared" ca="1" si="216"/>
        <v>#REF!</v>
      </c>
      <c r="F725" s="40" t="e">
        <f t="array" aca="1" ref="F725" ca="1">INDEX(hours,MATCH(1,($A725=dates)*(last_project=projects),0),0)</f>
        <v>#N/A</v>
      </c>
      <c r="G725" s="21" t="e">
        <f t="shared" ca="1" si="217"/>
        <v>#N/A</v>
      </c>
      <c r="H725" s="41" t="e">
        <f t="shared" ca="1" si="227"/>
        <v>#N/A</v>
      </c>
      <c r="I725" s="41" t="e">
        <f t="shared" ca="1" si="228"/>
        <v>#N/A</v>
      </c>
      <c r="J725" s="41" t="e">
        <f t="shared" ca="1" si="229"/>
        <v>#N/A</v>
      </c>
      <c r="K725" t="e">
        <f t="shared" ca="1" si="218"/>
        <v>#N/A</v>
      </c>
      <c r="L725" t="e">
        <f t="shared" ca="1" si="219"/>
        <v>#N/A</v>
      </c>
      <c r="M725" s="42" t="e">
        <f t="shared" ca="1" si="220"/>
        <v>#REF!</v>
      </c>
      <c r="N725" s="5" t="e">
        <f t="shared" ca="1" si="230"/>
        <v>#N/A</v>
      </c>
      <c r="O725" s="5" t="e">
        <f t="shared" ca="1" si="231"/>
        <v>#N/A</v>
      </c>
      <c r="P725" s="41" t="e">
        <f ca="1">IF(OR(ISNA(A725),C725="Backstitch"),NA(),AVERAGEIF($C$4:$C725,"&gt;0")/100)</f>
        <v>#N/A</v>
      </c>
      <c r="Q725" s="41" t="e">
        <f t="shared" ca="1" si="221"/>
        <v>#N/A</v>
      </c>
      <c r="R725" s="43" t="e">
        <f t="shared" ca="1" si="222"/>
        <v>#N/A</v>
      </c>
      <c r="S725" s="44" t="e">
        <f t="shared" ca="1" si="223"/>
        <v>#N/A</v>
      </c>
      <c r="T725" s="5" t="e">
        <f t="shared" ca="1" si="224"/>
        <v>#N/A</v>
      </c>
      <c r="U725" s="5" t="e">
        <f t="shared" ca="1" si="225"/>
        <v>#N/A</v>
      </c>
    </row>
    <row r="726" spans="1:21">
      <c r="A726" s="6" t="e">
        <f t="shared" ca="1" si="215"/>
        <v>#N/A</v>
      </c>
      <c r="B726" s="39" t="e">
        <f t="shared" ca="1" si="214"/>
        <v>#N/A</v>
      </c>
      <c r="C726">
        <f t="array" aca="1" ref="C726" ca="1">IFERROR(INDEX(stitches, MATCH( 1, ($A726=dates)*(last_project=projects),0)),0)</f>
        <v>0</v>
      </c>
      <c r="D726" s="5" t="e">
        <f t="shared" ca="1" si="226"/>
        <v>#REF!</v>
      </c>
      <c r="E726" s="5" t="e">
        <f t="shared" ca="1" si="216"/>
        <v>#REF!</v>
      </c>
      <c r="F726" s="40" t="e">
        <f t="array" aca="1" ref="F726" ca="1">INDEX(hours,MATCH(1,($A726=dates)*(last_project=projects),0),0)</f>
        <v>#N/A</v>
      </c>
      <c r="G726" s="21" t="e">
        <f t="shared" ca="1" si="217"/>
        <v>#N/A</v>
      </c>
      <c r="H726" s="41" t="e">
        <f t="shared" ca="1" si="227"/>
        <v>#N/A</v>
      </c>
      <c r="I726" s="41" t="e">
        <f t="shared" ca="1" si="228"/>
        <v>#N/A</v>
      </c>
      <c r="J726" s="41" t="e">
        <f t="shared" ca="1" si="229"/>
        <v>#N/A</v>
      </c>
      <c r="K726" t="e">
        <f t="shared" ca="1" si="218"/>
        <v>#N/A</v>
      </c>
      <c r="L726" t="e">
        <f t="shared" ca="1" si="219"/>
        <v>#N/A</v>
      </c>
      <c r="M726" s="42" t="e">
        <f t="shared" ca="1" si="220"/>
        <v>#REF!</v>
      </c>
      <c r="N726" s="5" t="e">
        <f t="shared" ca="1" si="230"/>
        <v>#N/A</v>
      </c>
      <c r="O726" s="5" t="e">
        <f t="shared" ca="1" si="231"/>
        <v>#N/A</v>
      </c>
      <c r="P726" s="41" t="e">
        <f ca="1">IF(OR(ISNA(A726),C726="Backstitch"),NA(),AVERAGEIF($C$4:$C726,"&gt;0")/100)</f>
        <v>#N/A</v>
      </c>
      <c r="Q726" s="41" t="e">
        <f t="shared" ca="1" si="221"/>
        <v>#N/A</v>
      </c>
      <c r="R726" s="43" t="e">
        <f t="shared" ca="1" si="222"/>
        <v>#N/A</v>
      </c>
      <c r="S726" s="44" t="e">
        <f t="shared" ca="1" si="223"/>
        <v>#N/A</v>
      </c>
      <c r="T726" s="5" t="e">
        <f t="shared" ca="1" si="224"/>
        <v>#N/A</v>
      </c>
      <c r="U726" s="5" t="e">
        <f t="shared" ca="1" si="225"/>
        <v>#N/A</v>
      </c>
    </row>
    <row r="727" spans="1:21">
      <c r="A727" s="6" t="e">
        <f t="shared" ca="1" si="215"/>
        <v>#N/A</v>
      </c>
      <c r="B727" s="39" t="e">
        <f t="shared" ca="1" si="214"/>
        <v>#N/A</v>
      </c>
      <c r="C727">
        <f t="array" aca="1" ref="C727" ca="1">IFERROR(INDEX(stitches, MATCH( 1, ($A727=dates)*(last_project=projects),0)),0)</f>
        <v>0</v>
      </c>
      <c r="D727" s="5" t="e">
        <f t="shared" ca="1" si="226"/>
        <v>#REF!</v>
      </c>
      <c r="E727" s="5" t="e">
        <f t="shared" ca="1" si="216"/>
        <v>#REF!</v>
      </c>
      <c r="F727" s="40" t="e">
        <f t="array" aca="1" ref="F727" ca="1">INDEX(hours,MATCH(1,($A727=dates)*(last_project=projects),0),0)</f>
        <v>#N/A</v>
      </c>
      <c r="G727" s="21" t="e">
        <f t="shared" ca="1" si="217"/>
        <v>#N/A</v>
      </c>
      <c r="H727" s="41" t="e">
        <f t="shared" ca="1" si="227"/>
        <v>#N/A</v>
      </c>
      <c r="I727" s="41" t="e">
        <f t="shared" ca="1" si="228"/>
        <v>#N/A</v>
      </c>
      <c r="J727" s="41" t="e">
        <f t="shared" ca="1" si="229"/>
        <v>#N/A</v>
      </c>
      <c r="K727" t="e">
        <f t="shared" ca="1" si="218"/>
        <v>#N/A</v>
      </c>
      <c r="L727" t="e">
        <f t="shared" ca="1" si="219"/>
        <v>#N/A</v>
      </c>
      <c r="M727" s="42" t="e">
        <f t="shared" ca="1" si="220"/>
        <v>#REF!</v>
      </c>
      <c r="N727" s="5" t="e">
        <f t="shared" ca="1" si="230"/>
        <v>#N/A</v>
      </c>
      <c r="O727" s="5" t="e">
        <f t="shared" ca="1" si="231"/>
        <v>#N/A</v>
      </c>
      <c r="P727" s="41" t="e">
        <f ca="1">IF(OR(ISNA(A727),C727="Backstitch"),NA(),AVERAGEIF($C$4:$C727,"&gt;0")/100)</f>
        <v>#N/A</v>
      </c>
      <c r="Q727" s="41" t="e">
        <f t="shared" ca="1" si="221"/>
        <v>#N/A</v>
      </c>
      <c r="R727" s="43" t="e">
        <f t="shared" ca="1" si="222"/>
        <v>#N/A</v>
      </c>
      <c r="S727" s="44" t="e">
        <f t="shared" ca="1" si="223"/>
        <v>#N/A</v>
      </c>
      <c r="T727" s="5" t="e">
        <f t="shared" ca="1" si="224"/>
        <v>#N/A</v>
      </c>
      <c r="U727" s="5" t="e">
        <f t="shared" ca="1" si="225"/>
        <v>#N/A</v>
      </c>
    </row>
    <row r="728" spans="1:21">
      <c r="A728" s="6" t="e">
        <f t="shared" ca="1" si="215"/>
        <v>#N/A</v>
      </c>
      <c r="B728" s="39" t="e">
        <f t="shared" ca="1" si="214"/>
        <v>#N/A</v>
      </c>
      <c r="C728">
        <f t="array" aca="1" ref="C728" ca="1">IFERROR(INDEX(stitches, MATCH( 1, ($A728=dates)*(last_project=projects),0)),0)</f>
        <v>0</v>
      </c>
      <c r="D728" s="5" t="e">
        <f t="shared" ca="1" si="226"/>
        <v>#REF!</v>
      </c>
      <c r="E728" s="5" t="e">
        <f t="shared" ca="1" si="216"/>
        <v>#REF!</v>
      </c>
      <c r="F728" s="40" t="e">
        <f t="array" aca="1" ref="F728" ca="1">INDEX(hours,MATCH(1,($A728=dates)*(last_project=projects),0),0)</f>
        <v>#N/A</v>
      </c>
      <c r="G728" s="21" t="e">
        <f t="shared" ca="1" si="217"/>
        <v>#N/A</v>
      </c>
      <c r="H728" s="41" t="e">
        <f t="shared" ca="1" si="227"/>
        <v>#N/A</v>
      </c>
      <c r="I728" s="41" t="e">
        <f t="shared" ca="1" si="228"/>
        <v>#N/A</v>
      </c>
      <c r="J728" s="41" t="e">
        <f t="shared" ca="1" si="229"/>
        <v>#N/A</v>
      </c>
      <c r="K728" t="e">
        <f t="shared" ca="1" si="218"/>
        <v>#N/A</v>
      </c>
      <c r="L728" t="e">
        <f t="shared" ca="1" si="219"/>
        <v>#N/A</v>
      </c>
      <c r="M728" s="42" t="e">
        <f t="shared" ca="1" si="220"/>
        <v>#REF!</v>
      </c>
      <c r="N728" s="5" t="e">
        <f t="shared" ca="1" si="230"/>
        <v>#N/A</v>
      </c>
      <c r="O728" s="5" t="e">
        <f t="shared" ca="1" si="231"/>
        <v>#N/A</v>
      </c>
      <c r="P728" s="41" t="e">
        <f ca="1">IF(OR(ISNA(A728),C728="Backstitch"),NA(),AVERAGEIF($C$4:$C728,"&gt;0")/100)</f>
        <v>#N/A</v>
      </c>
      <c r="Q728" s="41" t="e">
        <f t="shared" ca="1" si="221"/>
        <v>#N/A</v>
      </c>
      <c r="R728" s="43" t="e">
        <f t="shared" ca="1" si="222"/>
        <v>#N/A</v>
      </c>
      <c r="S728" s="44" t="e">
        <f t="shared" ca="1" si="223"/>
        <v>#N/A</v>
      </c>
      <c r="T728" s="5" t="e">
        <f t="shared" ca="1" si="224"/>
        <v>#N/A</v>
      </c>
      <c r="U728" s="5" t="e">
        <f t="shared" ca="1" si="225"/>
        <v>#N/A</v>
      </c>
    </row>
    <row r="729" spans="1:21">
      <c r="A729" s="6" t="e">
        <f t="shared" ca="1" si="215"/>
        <v>#N/A</v>
      </c>
      <c r="B729" s="39" t="e">
        <f t="shared" ca="1" si="214"/>
        <v>#N/A</v>
      </c>
      <c r="C729">
        <f t="array" aca="1" ref="C729" ca="1">IFERROR(INDEX(stitches, MATCH( 1, ($A729=dates)*(last_project=projects),0)),0)</f>
        <v>0</v>
      </c>
      <c r="D729" s="5" t="e">
        <f t="shared" ca="1" si="226"/>
        <v>#REF!</v>
      </c>
      <c r="E729" s="5" t="e">
        <f t="shared" ca="1" si="216"/>
        <v>#REF!</v>
      </c>
      <c r="F729" s="40" t="e">
        <f t="array" aca="1" ref="F729" ca="1">INDEX(hours,MATCH(1,($A729=dates)*(last_project=projects),0),0)</f>
        <v>#N/A</v>
      </c>
      <c r="G729" s="21" t="e">
        <f t="shared" ca="1" si="217"/>
        <v>#N/A</v>
      </c>
      <c r="H729" s="41" t="e">
        <f t="shared" ca="1" si="227"/>
        <v>#N/A</v>
      </c>
      <c r="I729" s="41" t="e">
        <f t="shared" ca="1" si="228"/>
        <v>#N/A</v>
      </c>
      <c r="J729" s="41" t="e">
        <f t="shared" ca="1" si="229"/>
        <v>#N/A</v>
      </c>
      <c r="K729" t="e">
        <f t="shared" ca="1" si="218"/>
        <v>#N/A</v>
      </c>
      <c r="L729" t="e">
        <f t="shared" ca="1" si="219"/>
        <v>#N/A</v>
      </c>
      <c r="M729" s="42" t="e">
        <f t="shared" ca="1" si="220"/>
        <v>#REF!</v>
      </c>
      <c r="N729" s="5" t="e">
        <f t="shared" ca="1" si="230"/>
        <v>#N/A</v>
      </c>
      <c r="O729" s="5" t="e">
        <f t="shared" ca="1" si="231"/>
        <v>#N/A</v>
      </c>
      <c r="P729" s="41" t="e">
        <f ca="1">IF(OR(ISNA(A729),C729="Backstitch"),NA(),AVERAGEIF($C$4:$C729,"&gt;0")/100)</f>
        <v>#N/A</v>
      </c>
      <c r="Q729" s="41" t="e">
        <f t="shared" ca="1" si="221"/>
        <v>#N/A</v>
      </c>
      <c r="R729" s="43" t="e">
        <f t="shared" ca="1" si="222"/>
        <v>#N/A</v>
      </c>
      <c r="S729" s="44" t="e">
        <f t="shared" ca="1" si="223"/>
        <v>#N/A</v>
      </c>
      <c r="T729" s="5" t="e">
        <f t="shared" ca="1" si="224"/>
        <v>#N/A</v>
      </c>
      <c r="U729" s="5" t="e">
        <f t="shared" ca="1" si="225"/>
        <v>#N/A</v>
      </c>
    </row>
    <row r="730" spans="1:21">
      <c r="A730" s="6" t="e">
        <f t="shared" ca="1" si="215"/>
        <v>#N/A</v>
      </c>
      <c r="B730" s="39" t="e">
        <f t="shared" ca="1" si="214"/>
        <v>#N/A</v>
      </c>
      <c r="C730">
        <f t="array" aca="1" ref="C730" ca="1">IFERROR(INDEX(stitches, MATCH( 1, ($A730=dates)*(last_project=projects),0)),0)</f>
        <v>0</v>
      </c>
      <c r="D730" s="5" t="e">
        <f t="shared" ca="1" si="226"/>
        <v>#REF!</v>
      </c>
      <c r="E730" s="5" t="e">
        <f t="shared" ca="1" si="216"/>
        <v>#REF!</v>
      </c>
      <c r="F730" s="40" t="e">
        <f t="array" aca="1" ref="F730" ca="1">INDEX(hours,MATCH(1,($A730=dates)*(last_project=projects),0),0)</f>
        <v>#N/A</v>
      </c>
      <c r="G730" s="21" t="e">
        <f t="shared" ca="1" si="217"/>
        <v>#N/A</v>
      </c>
      <c r="H730" s="41" t="e">
        <f t="shared" ca="1" si="227"/>
        <v>#N/A</v>
      </c>
      <c r="I730" s="41" t="e">
        <f t="shared" ca="1" si="228"/>
        <v>#N/A</v>
      </c>
      <c r="J730" s="41" t="e">
        <f t="shared" ca="1" si="229"/>
        <v>#N/A</v>
      </c>
      <c r="K730" t="e">
        <f t="shared" ca="1" si="218"/>
        <v>#N/A</v>
      </c>
      <c r="L730" t="e">
        <f t="shared" ca="1" si="219"/>
        <v>#N/A</v>
      </c>
      <c r="M730" s="42" t="e">
        <f t="shared" ca="1" si="220"/>
        <v>#REF!</v>
      </c>
      <c r="N730" s="5" t="e">
        <f t="shared" ca="1" si="230"/>
        <v>#N/A</v>
      </c>
      <c r="O730" s="5" t="e">
        <f t="shared" ca="1" si="231"/>
        <v>#N/A</v>
      </c>
      <c r="P730" s="41" t="e">
        <f ca="1">IF(OR(ISNA(A730),C730="Backstitch"),NA(),AVERAGEIF($C$4:$C730,"&gt;0")/100)</f>
        <v>#N/A</v>
      </c>
      <c r="Q730" s="41" t="e">
        <f t="shared" ca="1" si="221"/>
        <v>#N/A</v>
      </c>
      <c r="R730" s="43" t="e">
        <f t="shared" ca="1" si="222"/>
        <v>#N/A</v>
      </c>
      <c r="S730" s="44" t="e">
        <f t="shared" ca="1" si="223"/>
        <v>#N/A</v>
      </c>
      <c r="T730" s="5" t="e">
        <f t="shared" ca="1" si="224"/>
        <v>#N/A</v>
      </c>
      <c r="U730" s="5" t="e">
        <f t="shared" ca="1" si="225"/>
        <v>#N/A</v>
      </c>
    </row>
    <row r="731" spans="1:21">
      <c r="A731" s="6" t="e">
        <f t="shared" ca="1" si="215"/>
        <v>#N/A</v>
      </c>
      <c r="B731" s="39" t="e">
        <f t="shared" ca="1" si="214"/>
        <v>#N/A</v>
      </c>
      <c r="C731">
        <f t="array" aca="1" ref="C731" ca="1">IFERROR(INDEX(stitches, MATCH( 1, ($A731=dates)*(last_project=projects),0)),0)</f>
        <v>0</v>
      </c>
      <c r="D731" s="5" t="e">
        <f t="shared" ca="1" si="226"/>
        <v>#REF!</v>
      </c>
      <c r="E731" s="5" t="e">
        <f t="shared" ca="1" si="216"/>
        <v>#REF!</v>
      </c>
      <c r="F731" s="40" t="e">
        <f t="array" aca="1" ref="F731" ca="1">INDEX(hours,MATCH(1,($A731=dates)*(last_project=projects),0),0)</f>
        <v>#N/A</v>
      </c>
      <c r="G731" s="21" t="e">
        <f t="shared" ca="1" si="217"/>
        <v>#N/A</v>
      </c>
      <c r="H731" s="41" t="e">
        <f t="shared" ca="1" si="227"/>
        <v>#N/A</v>
      </c>
      <c r="I731" s="41" t="e">
        <f t="shared" ca="1" si="228"/>
        <v>#N/A</v>
      </c>
      <c r="J731" s="41" t="e">
        <f t="shared" ca="1" si="229"/>
        <v>#N/A</v>
      </c>
      <c r="K731" t="e">
        <f t="shared" ca="1" si="218"/>
        <v>#N/A</v>
      </c>
      <c r="L731" t="e">
        <f t="shared" ca="1" si="219"/>
        <v>#N/A</v>
      </c>
      <c r="M731" s="42" t="e">
        <f t="shared" ca="1" si="220"/>
        <v>#REF!</v>
      </c>
      <c r="N731" s="5" t="e">
        <f t="shared" ca="1" si="230"/>
        <v>#N/A</v>
      </c>
      <c r="O731" s="5" t="e">
        <f t="shared" ca="1" si="231"/>
        <v>#N/A</v>
      </c>
      <c r="P731" s="41" t="e">
        <f ca="1">IF(OR(ISNA(A731),C731="Backstitch"),NA(),AVERAGEIF($C$4:$C731,"&gt;0")/100)</f>
        <v>#N/A</v>
      </c>
      <c r="Q731" s="41" t="e">
        <f t="shared" ca="1" si="221"/>
        <v>#N/A</v>
      </c>
      <c r="R731" s="43" t="e">
        <f t="shared" ca="1" si="222"/>
        <v>#N/A</v>
      </c>
      <c r="S731" s="44" t="e">
        <f t="shared" ca="1" si="223"/>
        <v>#N/A</v>
      </c>
      <c r="T731" s="5" t="e">
        <f t="shared" ca="1" si="224"/>
        <v>#N/A</v>
      </c>
      <c r="U731" s="5" t="e">
        <f t="shared" ca="1" si="225"/>
        <v>#N/A</v>
      </c>
    </row>
    <row r="732" spans="1:21">
      <c r="A732" s="6" t="e">
        <f t="shared" ca="1" si="215"/>
        <v>#N/A</v>
      </c>
      <c r="B732" s="39" t="e">
        <f t="shared" ca="1" si="214"/>
        <v>#N/A</v>
      </c>
      <c r="C732">
        <f t="array" aca="1" ref="C732" ca="1">IFERROR(INDEX(stitches, MATCH( 1, ($A732=dates)*(last_project=projects),0)),0)</f>
        <v>0</v>
      </c>
      <c r="D732" s="5" t="e">
        <f t="shared" ca="1" si="226"/>
        <v>#REF!</v>
      </c>
      <c r="E732" s="5" t="e">
        <f t="shared" ca="1" si="216"/>
        <v>#REF!</v>
      </c>
      <c r="F732" s="40" t="e">
        <f t="array" aca="1" ref="F732" ca="1">INDEX(hours,MATCH(1,($A732=dates)*(last_project=projects),0),0)</f>
        <v>#N/A</v>
      </c>
      <c r="G732" s="21" t="e">
        <f t="shared" ca="1" si="217"/>
        <v>#N/A</v>
      </c>
      <c r="H732" s="41" t="e">
        <f t="shared" ca="1" si="227"/>
        <v>#N/A</v>
      </c>
      <c r="I732" s="41" t="e">
        <f t="shared" ca="1" si="228"/>
        <v>#N/A</v>
      </c>
      <c r="J732" s="41" t="e">
        <f t="shared" ca="1" si="229"/>
        <v>#N/A</v>
      </c>
      <c r="K732" t="e">
        <f t="shared" ca="1" si="218"/>
        <v>#N/A</v>
      </c>
      <c r="L732" t="e">
        <f t="shared" ca="1" si="219"/>
        <v>#N/A</v>
      </c>
      <c r="M732" s="42" t="e">
        <f t="shared" ca="1" si="220"/>
        <v>#REF!</v>
      </c>
      <c r="N732" s="5" t="e">
        <f t="shared" ca="1" si="230"/>
        <v>#N/A</v>
      </c>
      <c r="O732" s="5" t="e">
        <f t="shared" ca="1" si="231"/>
        <v>#N/A</v>
      </c>
      <c r="P732" s="41" t="e">
        <f ca="1">IF(OR(ISNA(A732),C732="Backstitch"),NA(),AVERAGEIF($C$4:$C732,"&gt;0")/100)</f>
        <v>#N/A</v>
      </c>
      <c r="Q732" s="41" t="e">
        <f t="shared" ca="1" si="221"/>
        <v>#N/A</v>
      </c>
      <c r="R732" s="43" t="e">
        <f t="shared" ca="1" si="222"/>
        <v>#N/A</v>
      </c>
      <c r="S732" s="44" t="e">
        <f t="shared" ca="1" si="223"/>
        <v>#N/A</v>
      </c>
      <c r="T732" s="5" t="e">
        <f t="shared" ca="1" si="224"/>
        <v>#N/A</v>
      </c>
      <c r="U732" s="5" t="e">
        <f t="shared" ca="1" si="225"/>
        <v>#N/A</v>
      </c>
    </row>
    <row r="733" spans="1:21">
      <c r="A733" s="6" t="e">
        <f t="shared" ca="1" si="215"/>
        <v>#N/A</v>
      </c>
      <c r="B733" s="39" t="e">
        <f t="shared" ca="1" si="214"/>
        <v>#N/A</v>
      </c>
      <c r="C733">
        <f t="array" aca="1" ref="C733" ca="1">IFERROR(INDEX(stitches, MATCH( 1, ($A733=dates)*(last_project=projects),0)),0)</f>
        <v>0</v>
      </c>
      <c r="D733" s="5" t="e">
        <f t="shared" ca="1" si="226"/>
        <v>#REF!</v>
      </c>
      <c r="E733" s="5" t="e">
        <f t="shared" ca="1" si="216"/>
        <v>#REF!</v>
      </c>
      <c r="F733" s="40" t="e">
        <f t="array" aca="1" ref="F733" ca="1">INDEX(hours,MATCH(1,($A733=dates)*(last_project=projects),0),0)</f>
        <v>#N/A</v>
      </c>
      <c r="G733" s="21" t="e">
        <f t="shared" ca="1" si="217"/>
        <v>#N/A</v>
      </c>
      <c r="H733" s="41" t="e">
        <f t="shared" ca="1" si="227"/>
        <v>#N/A</v>
      </c>
      <c r="I733" s="41" t="e">
        <f t="shared" ca="1" si="228"/>
        <v>#N/A</v>
      </c>
      <c r="J733" s="41" t="e">
        <f t="shared" ca="1" si="229"/>
        <v>#N/A</v>
      </c>
      <c r="K733" t="e">
        <f t="shared" ca="1" si="218"/>
        <v>#N/A</v>
      </c>
      <c r="L733" t="e">
        <f t="shared" ca="1" si="219"/>
        <v>#N/A</v>
      </c>
      <c r="M733" s="42" t="e">
        <f t="shared" ca="1" si="220"/>
        <v>#REF!</v>
      </c>
      <c r="N733" s="5" t="e">
        <f t="shared" ca="1" si="230"/>
        <v>#N/A</v>
      </c>
      <c r="O733" s="5" t="e">
        <f t="shared" ca="1" si="231"/>
        <v>#N/A</v>
      </c>
      <c r="P733" s="41" t="e">
        <f ca="1">IF(OR(ISNA(A733),C733="Backstitch"),NA(),AVERAGEIF($C$4:$C733,"&gt;0")/100)</f>
        <v>#N/A</v>
      </c>
      <c r="Q733" s="41" t="e">
        <f t="shared" ca="1" si="221"/>
        <v>#N/A</v>
      </c>
      <c r="R733" s="43" t="e">
        <f t="shared" ca="1" si="222"/>
        <v>#N/A</v>
      </c>
      <c r="S733" s="44" t="e">
        <f t="shared" ca="1" si="223"/>
        <v>#N/A</v>
      </c>
      <c r="T733" s="5" t="e">
        <f t="shared" ca="1" si="224"/>
        <v>#N/A</v>
      </c>
      <c r="U733" s="5" t="e">
        <f t="shared" ca="1" si="225"/>
        <v>#N/A</v>
      </c>
    </row>
    <row r="734" spans="1:21">
      <c r="A734" s="6" t="e">
        <f t="shared" ca="1" si="215"/>
        <v>#N/A</v>
      </c>
      <c r="B734" s="39" t="e">
        <f t="shared" ca="1" si="214"/>
        <v>#N/A</v>
      </c>
      <c r="C734">
        <f t="array" aca="1" ref="C734" ca="1">IFERROR(INDEX(stitches, MATCH( 1, ($A734=dates)*(last_project=projects),0)),0)</f>
        <v>0</v>
      </c>
      <c r="D734" s="5" t="e">
        <f t="shared" ca="1" si="226"/>
        <v>#REF!</v>
      </c>
      <c r="E734" s="5" t="e">
        <f t="shared" ca="1" si="216"/>
        <v>#REF!</v>
      </c>
      <c r="F734" s="40" t="e">
        <f t="array" aca="1" ref="F734" ca="1">INDEX(hours,MATCH(1,($A734=dates)*(last_project=projects),0),0)</f>
        <v>#N/A</v>
      </c>
      <c r="G734" s="21" t="e">
        <f t="shared" ca="1" si="217"/>
        <v>#N/A</v>
      </c>
      <c r="H734" s="41" t="e">
        <f t="shared" ca="1" si="227"/>
        <v>#N/A</v>
      </c>
      <c r="I734" s="41" t="e">
        <f t="shared" ca="1" si="228"/>
        <v>#N/A</v>
      </c>
      <c r="J734" s="41" t="e">
        <f t="shared" ca="1" si="229"/>
        <v>#N/A</v>
      </c>
      <c r="K734" t="e">
        <f t="shared" ca="1" si="218"/>
        <v>#N/A</v>
      </c>
      <c r="L734" t="e">
        <f t="shared" ca="1" si="219"/>
        <v>#N/A</v>
      </c>
      <c r="M734" s="42" t="e">
        <f t="shared" ca="1" si="220"/>
        <v>#REF!</v>
      </c>
      <c r="N734" s="5" t="e">
        <f t="shared" ca="1" si="230"/>
        <v>#N/A</v>
      </c>
      <c r="O734" s="5" t="e">
        <f t="shared" ca="1" si="231"/>
        <v>#N/A</v>
      </c>
      <c r="P734" s="41" t="e">
        <f ca="1">IF(OR(ISNA(A734),C734="Backstitch"),NA(),AVERAGEIF($C$4:$C734,"&gt;0")/100)</f>
        <v>#N/A</v>
      </c>
      <c r="Q734" s="41" t="e">
        <f t="shared" ca="1" si="221"/>
        <v>#N/A</v>
      </c>
      <c r="R734" s="43" t="e">
        <f t="shared" ca="1" si="222"/>
        <v>#N/A</v>
      </c>
      <c r="S734" s="44" t="e">
        <f t="shared" ca="1" si="223"/>
        <v>#N/A</v>
      </c>
      <c r="T734" s="5" t="e">
        <f t="shared" ca="1" si="224"/>
        <v>#N/A</v>
      </c>
      <c r="U734" s="5" t="e">
        <f t="shared" ca="1" si="225"/>
        <v>#N/A</v>
      </c>
    </row>
    <row r="735" spans="1:21">
      <c r="A735" s="6" t="e">
        <f t="shared" ca="1" si="215"/>
        <v>#N/A</v>
      </c>
      <c r="B735" s="39" t="e">
        <f t="shared" ca="1" si="214"/>
        <v>#N/A</v>
      </c>
      <c r="C735">
        <f t="array" aca="1" ref="C735" ca="1">IFERROR(INDEX(stitches, MATCH( 1, ($A735=dates)*(last_project=projects),0)),0)</f>
        <v>0</v>
      </c>
      <c r="D735" s="5" t="e">
        <f t="shared" ca="1" si="226"/>
        <v>#REF!</v>
      </c>
      <c r="E735" s="5" t="e">
        <f t="shared" ca="1" si="216"/>
        <v>#REF!</v>
      </c>
      <c r="F735" s="40" t="e">
        <f t="array" aca="1" ref="F735" ca="1">INDEX(hours,MATCH(1,($A735=dates)*(last_project=projects),0),0)</f>
        <v>#N/A</v>
      </c>
      <c r="G735" s="21" t="e">
        <f t="shared" ca="1" si="217"/>
        <v>#N/A</v>
      </c>
      <c r="H735" s="41" t="e">
        <f t="shared" ca="1" si="227"/>
        <v>#N/A</v>
      </c>
      <c r="I735" s="41" t="e">
        <f t="shared" ca="1" si="228"/>
        <v>#N/A</v>
      </c>
      <c r="J735" s="41" t="e">
        <f t="shared" ca="1" si="229"/>
        <v>#N/A</v>
      </c>
      <c r="K735" t="e">
        <f t="shared" ca="1" si="218"/>
        <v>#N/A</v>
      </c>
      <c r="L735" t="e">
        <f t="shared" ca="1" si="219"/>
        <v>#N/A</v>
      </c>
      <c r="M735" s="42" t="e">
        <f t="shared" ca="1" si="220"/>
        <v>#REF!</v>
      </c>
      <c r="N735" s="5" t="e">
        <f t="shared" ca="1" si="230"/>
        <v>#N/A</v>
      </c>
      <c r="O735" s="5" t="e">
        <f t="shared" ca="1" si="231"/>
        <v>#N/A</v>
      </c>
      <c r="P735" s="41" t="e">
        <f ca="1">IF(OR(ISNA(A735),C735="Backstitch"),NA(),AVERAGEIF($C$4:$C735,"&gt;0")/100)</f>
        <v>#N/A</v>
      </c>
      <c r="Q735" s="41" t="e">
        <f t="shared" ca="1" si="221"/>
        <v>#N/A</v>
      </c>
      <c r="R735" s="43" t="e">
        <f t="shared" ca="1" si="222"/>
        <v>#N/A</v>
      </c>
      <c r="S735" s="44" t="e">
        <f t="shared" ca="1" si="223"/>
        <v>#N/A</v>
      </c>
      <c r="T735" s="5" t="e">
        <f t="shared" ca="1" si="224"/>
        <v>#N/A</v>
      </c>
      <c r="U735" s="5" t="e">
        <f t="shared" ca="1" si="225"/>
        <v>#N/A</v>
      </c>
    </row>
    <row r="736" spans="1:21">
      <c r="A736" s="6" t="e">
        <f t="shared" ca="1" si="215"/>
        <v>#N/A</v>
      </c>
      <c r="B736" s="39" t="e">
        <f t="shared" ca="1" si="214"/>
        <v>#N/A</v>
      </c>
      <c r="C736">
        <f t="array" aca="1" ref="C736" ca="1">IFERROR(INDEX(stitches, MATCH( 1, ($A736=dates)*(last_project=projects),0)),0)</f>
        <v>0</v>
      </c>
      <c r="D736" s="5" t="e">
        <f t="shared" ca="1" si="226"/>
        <v>#REF!</v>
      </c>
      <c r="E736" s="5" t="e">
        <f t="shared" ca="1" si="216"/>
        <v>#REF!</v>
      </c>
      <c r="F736" s="40" t="e">
        <f t="array" aca="1" ref="F736" ca="1">INDEX(hours,MATCH(1,($A736=dates)*(last_project=projects),0),0)</f>
        <v>#N/A</v>
      </c>
      <c r="G736" s="21" t="e">
        <f t="shared" ca="1" si="217"/>
        <v>#N/A</v>
      </c>
      <c r="H736" s="41" t="e">
        <f t="shared" ca="1" si="227"/>
        <v>#N/A</v>
      </c>
      <c r="I736" s="41" t="e">
        <f t="shared" ca="1" si="228"/>
        <v>#N/A</v>
      </c>
      <c r="J736" s="41" t="e">
        <f t="shared" ca="1" si="229"/>
        <v>#N/A</v>
      </c>
      <c r="K736" t="e">
        <f t="shared" ca="1" si="218"/>
        <v>#N/A</v>
      </c>
      <c r="L736" t="e">
        <f t="shared" ca="1" si="219"/>
        <v>#N/A</v>
      </c>
      <c r="M736" s="42" t="e">
        <f t="shared" ca="1" si="220"/>
        <v>#REF!</v>
      </c>
      <c r="N736" s="5" t="e">
        <f t="shared" ca="1" si="230"/>
        <v>#N/A</v>
      </c>
      <c r="O736" s="5" t="e">
        <f t="shared" ca="1" si="231"/>
        <v>#N/A</v>
      </c>
      <c r="P736" s="41" t="e">
        <f ca="1">IF(OR(ISNA(A736),C736="Backstitch"),NA(),AVERAGEIF($C$4:$C736,"&gt;0")/100)</f>
        <v>#N/A</v>
      </c>
      <c r="Q736" s="41" t="e">
        <f t="shared" ca="1" si="221"/>
        <v>#N/A</v>
      </c>
      <c r="R736" s="43" t="e">
        <f t="shared" ca="1" si="222"/>
        <v>#N/A</v>
      </c>
      <c r="S736" s="44" t="e">
        <f t="shared" ca="1" si="223"/>
        <v>#N/A</v>
      </c>
      <c r="T736" s="5" t="e">
        <f t="shared" ca="1" si="224"/>
        <v>#N/A</v>
      </c>
      <c r="U736" s="5" t="e">
        <f t="shared" ca="1" si="225"/>
        <v>#N/A</v>
      </c>
    </row>
    <row r="737" spans="1:21">
      <c r="A737" s="6" t="e">
        <f t="shared" ca="1" si="215"/>
        <v>#N/A</v>
      </c>
      <c r="B737" s="39" t="e">
        <f t="shared" ca="1" si="214"/>
        <v>#N/A</v>
      </c>
      <c r="C737">
        <f t="array" aca="1" ref="C737" ca="1">IFERROR(INDEX(stitches, MATCH( 1, ($A737=dates)*(last_project=projects),0)),0)</f>
        <v>0</v>
      </c>
      <c r="D737" s="5" t="e">
        <f t="shared" ca="1" si="226"/>
        <v>#REF!</v>
      </c>
      <c r="E737" s="5" t="e">
        <f t="shared" ca="1" si="216"/>
        <v>#REF!</v>
      </c>
      <c r="F737" s="40" t="e">
        <f t="array" aca="1" ref="F737" ca="1">INDEX(hours,MATCH(1,($A737=dates)*(last_project=projects),0),0)</f>
        <v>#N/A</v>
      </c>
      <c r="G737" s="21" t="e">
        <f t="shared" ca="1" si="217"/>
        <v>#N/A</v>
      </c>
      <c r="H737" s="41" t="e">
        <f t="shared" ca="1" si="227"/>
        <v>#N/A</v>
      </c>
      <c r="I737" s="41" t="e">
        <f t="shared" ca="1" si="228"/>
        <v>#N/A</v>
      </c>
      <c r="J737" s="41" t="e">
        <f t="shared" ca="1" si="229"/>
        <v>#N/A</v>
      </c>
      <c r="K737" t="e">
        <f t="shared" ca="1" si="218"/>
        <v>#N/A</v>
      </c>
      <c r="L737" t="e">
        <f t="shared" ca="1" si="219"/>
        <v>#N/A</v>
      </c>
      <c r="M737" s="42" t="e">
        <f t="shared" ca="1" si="220"/>
        <v>#REF!</v>
      </c>
      <c r="N737" s="5" t="e">
        <f t="shared" ca="1" si="230"/>
        <v>#N/A</v>
      </c>
      <c r="O737" s="5" t="e">
        <f t="shared" ca="1" si="231"/>
        <v>#N/A</v>
      </c>
      <c r="P737" s="41" t="e">
        <f ca="1">IF(OR(ISNA(A737),C737="Backstitch"),NA(),AVERAGEIF($C$4:$C737,"&gt;0")/100)</f>
        <v>#N/A</v>
      </c>
      <c r="Q737" s="41" t="e">
        <f t="shared" ca="1" si="221"/>
        <v>#N/A</v>
      </c>
      <c r="R737" s="43" t="e">
        <f t="shared" ca="1" si="222"/>
        <v>#N/A</v>
      </c>
      <c r="S737" s="44" t="e">
        <f t="shared" ca="1" si="223"/>
        <v>#N/A</v>
      </c>
      <c r="T737" s="5" t="e">
        <f t="shared" ca="1" si="224"/>
        <v>#N/A</v>
      </c>
      <c r="U737" s="5" t="e">
        <f t="shared" ca="1" si="225"/>
        <v>#N/A</v>
      </c>
    </row>
    <row r="738" spans="1:21">
      <c r="A738" s="6" t="e">
        <f t="shared" ca="1" si="215"/>
        <v>#N/A</v>
      </c>
      <c r="B738" s="39" t="e">
        <f t="shared" ca="1" si="214"/>
        <v>#N/A</v>
      </c>
      <c r="C738">
        <f t="array" aca="1" ref="C738" ca="1">IFERROR(INDEX(stitches, MATCH( 1, ($A738=dates)*(last_project=projects),0)),0)</f>
        <v>0</v>
      </c>
      <c r="D738" s="5" t="e">
        <f t="shared" ca="1" si="226"/>
        <v>#REF!</v>
      </c>
      <c r="E738" s="5" t="e">
        <f t="shared" ca="1" si="216"/>
        <v>#REF!</v>
      </c>
      <c r="F738" s="40" t="e">
        <f t="array" aca="1" ref="F738" ca="1">INDEX(hours,MATCH(1,($A738=dates)*(last_project=projects),0),0)</f>
        <v>#N/A</v>
      </c>
      <c r="G738" s="21" t="e">
        <f t="shared" ca="1" si="217"/>
        <v>#N/A</v>
      </c>
      <c r="H738" s="41" t="e">
        <f t="shared" ca="1" si="227"/>
        <v>#N/A</v>
      </c>
      <c r="I738" s="41" t="e">
        <f t="shared" ca="1" si="228"/>
        <v>#N/A</v>
      </c>
      <c r="J738" s="41" t="e">
        <f t="shared" ca="1" si="229"/>
        <v>#N/A</v>
      </c>
      <c r="K738" t="e">
        <f t="shared" ca="1" si="218"/>
        <v>#N/A</v>
      </c>
      <c r="L738" t="e">
        <f t="shared" ca="1" si="219"/>
        <v>#N/A</v>
      </c>
      <c r="M738" s="42" t="e">
        <f t="shared" ca="1" si="220"/>
        <v>#REF!</v>
      </c>
      <c r="N738" s="5" t="e">
        <f t="shared" ca="1" si="230"/>
        <v>#N/A</v>
      </c>
      <c r="O738" s="5" t="e">
        <f t="shared" ca="1" si="231"/>
        <v>#N/A</v>
      </c>
      <c r="P738" s="41" t="e">
        <f ca="1">IF(OR(ISNA(A738),C738="Backstitch"),NA(),AVERAGEIF($C$4:$C738,"&gt;0")/100)</f>
        <v>#N/A</v>
      </c>
      <c r="Q738" s="41" t="e">
        <f t="shared" ca="1" si="221"/>
        <v>#N/A</v>
      </c>
      <c r="R738" s="43" t="e">
        <f t="shared" ca="1" si="222"/>
        <v>#N/A</v>
      </c>
      <c r="S738" s="44" t="e">
        <f t="shared" ca="1" si="223"/>
        <v>#N/A</v>
      </c>
      <c r="T738" s="5" t="e">
        <f t="shared" ca="1" si="224"/>
        <v>#N/A</v>
      </c>
      <c r="U738" s="5" t="e">
        <f t="shared" ca="1" si="225"/>
        <v>#N/A</v>
      </c>
    </row>
    <row r="739" spans="1:21">
      <c r="A739" s="6" t="e">
        <f t="shared" ca="1" si="215"/>
        <v>#N/A</v>
      </c>
      <c r="B739" s="39" t="e">
        <f t="shared" ca="1" si="214"/>
        <v>#N/A</v>
      </c>
      <c r="C739">
        <f t="array" aca="1" ref="C739" ca="1">IFERROR(INDEX(stitches, MATCH( 1, ($A739=dates)*(last_project=projects),0)),0)</f>
        <v>0</v>
      </c>
      <c r="D739" s="5" t="e">
        <f t="shared" ca="1" si="226"/>
        <v>#REF!</v>
      </c>
      <c r="E739" s="5" t="e">
        <f t="shared" ca="1" si="216"/>
        <v>#REF!</v>
      </c>
      <c r="F739" s="40" t="e">
        <f t="array" aca="1" ref="F739" ca="1">INDEX(hours,MATCH(1,($A739=dates)*(last_project=projects),0),0)</f>
        <v>#N/A</v>
      </c>
      <c r="G739" s="21" t="e">
        <f t="shared" ca="1" si="217"/>
        <v>#N/A</v>
      </c>
      <c r="H739" s="41" t="e">
        <f t="shared" ca="1" si="227"/>
        <v>#N/A</v>
      </c>
      <c r="I739" s="41" t="e">
        <f t="shared" ca="1" si="228"/>
        <v>#N/A</v>
      </c>
      <c r="J739" s="41" t="e">
        <f t="shared" ca="1" si="229"/>
        <v>#N/A</v>
      </c>
      <c r="K739" t="e">
        <f t="shared" ca="1" si="218"/>
        <v>#N/A</v>
      </c>
      <c r="L739" t="e">
        <f t="shared" ca="1" si="219"/>
        <v>#N/A</v>
      </c>
      <c r="M739" s="42" t="e">
        <f t="shared" ca="1" si="220"/>
        <v>#REF!</v>
      </c>
      <c r="N739" s="5" t="e">
        <f t="shared" ca="1" si="230"/>
        <v>#N/A</v>
      </c>
      <c r="O739" s="5" t="e">
        <f t="shared" ca="1" si="231"/>
        <v>#N/A</v>
      </c>
      <c r="P739" s="41" t="e">
        <f ca="1">IF(OR(ISNA(A739),C739="Backstitch"),NA(),AVERAGEIF($C$4:$C739,"&gt;0")/100)</f>
        <v>#N/A</v>
      </c>
      <c r="Q739" s="41" t="e">
        <f t="shared" ca="1" si="221"/>
        <v>#N/A</v>
      </c>
      <c r="R739" s="43" t="e">
        <f t="shared" ca="1" si="222"/>
        <v>#N/A</v>
      </c>
      <c r="S739" s="44" t="e">
        <f t="shared" ca="1" si="223"/>
        <v>#N/A</v>
      </c>
      <c r="T739" s="5" t="e">
        <f t="shared" ca="1" si="224"/>
        <v>#N/A</v>
      </c>
      <c r="U739" s="5" t="e">
        <f t="shared" ca="1" si="225"/>
        <v>#N/A</v>
      </c>
    </row>
    <row r="740" spans="1:21">
      <c r="A740" s="6" t="e">
        <f t="shared" ca="1" si="215"/>
        <v>#N/A</v>
      </c>
      <c r="B740" s="39" t="e">
        <f t="shared" ca="1" si="214"/>
        <v>#N/A</v>
      </c>
      <c r="C740">
        <f t="array" aca="1" ref="C740" ca="1">IFERROR(INDEX(stitches, MATCH( 1, ($A740=dates)*(last_project=projects),0)),0)</f>
        <v>0</v>
      </c>
      <c r="D740" s="5" t="e">
        <f t="shared" ca="1" si="226"/>
        <v>#REF!</v>
      </c>
      <c r="E740" s="5" t="e">
        <f t="shared" ca="1" si="216"/>
        <v>#REF!</v>
      </c>
      <c r="F740" s="40" t="e">
        <f t="array" aca="1" ref="F740" ca="1">INDEX(hours,MATCH(1,($A740=dates)*(last_project=projects),0),0)</f>
        <v>#N/A</v>
      </c>
      <c r="G740" s="21" t="e">
        <f t="shared" ca="1" si="217"/>
        <v>#N/A</v>
      </c>
      <c r="H740" s="41" t="e">
        <f t="shared" ca="1" si="227"/>
        <v>#N/A</v>
      </c>
      <c r="I740" s="41" t="e">
        <f t="shared" ca="1" si="228"/>
        <v>#N/A</v>
      </c>
      <c r="J740" s="41" t="e">
        <f t="shared" ca="1" si="229"/>
        <v>#N/A</v>
      </c>
      <c r="K740" t="e">
        <f t="shared" ca="1" si="218"/>
        <v>#N/A</v>
      </c>
      <c r="L740" t="e">
        <f t="shared" ca="1" si="219"/>
        <v>#N/A</v>
      </c>
      <c r="M740" s="42" t="e">
        <f t="shared" ca="1" si="220"/>
        <v>#REF!</v>
      </c>
      <c r="N740" s="5" t="e">
        <f t="shared" ca="1" si="230"/>
        <v>#N/A</v>
      </c>
      <c r="O740" s="5" t="e">
        <f t="shared" ca="1" si="231"/>
        <v>#N/A</v>
      </c>
      <c r="P740" s="41" t="e">
        <f ca="1">IF(OR(ISNA(A740),C740="Backstitch"),NA(),AVERAGEIF($C$4:$C740,"&gt;0")/100)</f>
        <v>#N/A</v>
      </c>
      <c r="Q740" s="41" t="e">
        <f t="shared" ca="1" si="221"/>
        <v>#N/A</v>
      </c>
      <c r="R740" s="43" t="e">
        <f t="shared" ca="1" si="222"/>
        <v>#N/A</v>
      </c>
      <c r="S740" s="44" t="e">
        <f t="shared" ca="1" si="223"/>
        <v>#N/A</v>
      </c>
      <c r="T740" s="5" t="e">
        <f t="shared" ca="1" si="224"/>
        <v>#N/A</v>
      </c>
      <c r="U740" s="5" t="e">
        <f t="shared" ca="1" si="225"/>
        <v>#N/A</v>
      </c>
    </row>
    <row r="741" spans="1:21">
      <c r="A741" s="6" t="e">
        <f t="shared" ca="1" si="215"/>
        <v>#N/A</v>
      </c>
      <c r="B741" s="39" t="e">
        <f t="shared" ca="1" si="214"/>
        <v>#N/A</v>
      </c>
      <c r="C741">
        <f t="array" aca="1" ref="C741" ca="1">IFERROR(INDEX(stitches, MATCH( 1, ($A741=dates)*(last_project=projects),0)),0)</f>
        <v>0</v>
      </c>
      <c r="D741" s="5" t="e">
        <f t="shared" ca="1" si="226"/>
        <v>#REF!</v>
      </c>
      <c r="E741" s="5" t="e">
        <f t="shared" ca="1" si="216"/>
        <v>#REF!</v>
      </c>
      <c r="F741" s="40" t="e">
        <f t="array" aca="1" ref="F741" ca="1">INDEX(hours,MATCH(1,($A741=dates)*(last_project=projects),0),0)</f>
        <v>#N/A</v>
      </c>
      <c r="G741" s="21" t="e">
        <f t="shared" ca="1" si="217"/>
        <v>#N/A</v>
      </c>
      <c r="H741" s="41" t="e">
        <f t="shared" ca="1" si="227"/>
        <v>#N/A</v>
      </c>
      <c r="I741" s="41" t="e">
        <f t="shared" ca="1" si="228"/>
        <v>#N/A</v>
      </c>
      <c r="J741" s="41" t="e">
        <f t="shared" ca="1" si="229"/>
        <v>#N/A</v>
      </c>
      <c r="K741" t="e">
        <f t="shared" ca="1" si="218"/>
        <v>#N/A</v>
      </c>
      <c r="L741" t="e">
        <f t="shared" ca="1" si="219"/>
        <v>#N/A</v>
      </c>
      <c r="M741" s="42" t="e">
        <f t="shared" ca="1" si="220"/>
        <v>#REF!</v>
      </c>
      <c r="N741" s="5" t="e">
        <f t="shared" ca="1" si="230"/>
        <v>#N/A</v>
      </c>
      <c r="O741" s="5" t="e">
        <f t="shared" ca="1" si="231"/>
        <v>#N/A</v>
      </c>
      <c r="P741" s="41" t="e">
        <f ca="1">IF(OR(ISNA(A741),C741="Backstitch"),NA(),AVERAGEIF($C$4:$C741,"&gt;0")/100)</f>
        <v>#N/A</v>
      </c>
      <c r="Q741" s="41" t="e">
        <f t="shared" ca="1" si="221"/>
        <v>#N/A</v>
      </c>
      <c r="R741" s="43" t="e">
        <f t="shared" ca="1" si="222"/>
        <v>#N/A</v>
      </c>
      <c r="S741" s="44" t="e">
        <f t="shared" ca="1" si="223"/>
        <v>#N/A</v>
      </c>
      <c r="T741" s="5" t="e">
        <f t="shared" ca="1" si="224"/>
        <v>#N/A</v>
      </c>
      <c r="U741" s="5" t="e">
        <f t="shared" ca="1" si="225"/>
        <v>#N/A</v>
      </c>
    </row>
    <row r="742" spans="1:21">
      <c r="A742" s="6" t="e">
        <f t="shared" ca="1" si="215"/>
        <v>#N/A</v>
      </c>
      <c r="B742" s="39" t="e">
        <f t="shared" ca="1" si="214"/>
        <v>#N/A</v>
      </c>
      <c r="C742">
        <f t="array" aca="1" ref="C742" ca="1">IFERROR(INDEX(stitches, MATCH( 1, ($A742=dates)*(last_project=projects),0)),0)</f>
        <v>0</v>
      </c>
      <c r="D742" s="5" t="e">
        <f t="shared" ca="1" si="226"/>
        <v>#REF!</v>
      </c>
      <c r="E742" s="5" t="e">
        <f t="shared" ca="1" si="216"/>
        <v>#REF!</v>
      </c>
      <c r="F742" s="40" t="e">
        <f t="array" aca="1" ref="F742" ca="1">INDEX(hours,MATCH(1,($A742=dates)*(last_project=projects),0),0)</f>
        <v>#N/A</v>
      </c>
      <c r="G742" s="21" t="e">
        <f t="shared" ca="1" si="217"/>
        <v>#N/A</v>
      </c>
      <c r="H742" s="41" t="e">
        <f t="shared" ca="1" si="227"/>
        <v>#N/A</v>
      </c>
      <c r="I742" s="41" t="e">
        <f t="shared" ca="1" si="228"/>
        <v>#N/A</v>
      </c>
      <c r="J742" s="41" t="e">
        <f t="shared" ca="1" si="229"/>
        <v>#N/A</v>
      </c>
      <c r="K742" t="e">
        <f t="shared" ca="1" si="218"/>
        <v>#N/A</v>
      </c>
      <c r="L742" t="e">
        <f t="shared" ca="1" si="219"/>
        <v>#N/A</v>
      </c>
      <c r="M742" s="42" t="e">
        <f t="shared" ca="1" si="220"/>
        <v>#REF!</v>
      </c>
      <c r="N742" s="5" t="e">
        <f t="shared" ca="1" si="230"/>
        <v>#N/A</v>
      </c>
      <c r="O742" s="5" t="e">
        <f t="shared" ca="1" si="231"/>
        <v>#N/A</v>
      </c>
      <c r="P742" s="41" t="e">
        <f ca="1">IF(OR(ISNA(A742),C742="Backstitch"),NA(),AVERAGEIF($C$4:$C742,"&gt;0")/100)</f>
        <v>#N/A</v>
      </c>
      <c r="Q742" s="41" t="e">
        <f t="shared" ca="1" si="221"/>
        <v>#N/A</v>
      </c>
      <c r="R742" s="43" t="e">
        <f t="shared" ca="1" si="222"/>
        <v>#N/A</v>
      </c>
      <c r="S742" s="44" t="e">
        <f t="shared" ca="1" si="223"/>
        <v>#N/A</v>
      </c>
      <c r="T742" s="5" t="e">
        <f t="shared" ca="1" si="224"/>
        <v>#N/A</v>
      </c>
      <c r="U742" s="5" t="e">
        <f t="shared" ca="1" si="225"/>
        <v>#N/A</v>
      </c>
    </row>
    <row r="743" spans="1:21">
      <c r="A743" s="6" t="e">
        <f t="shared" ca="1" si="215"/>
        <v>#N/A</v>
      </c>
      <c r="B743" s="39" t="e">
        <f t="shared" ca="1" si="214"/>
        <v>#N/A</v>
      </c>
      <c r="C743">
        <f t="array" aca="1" ref="C743" ca="1">IFERROR(INDEX(stitches, MATCH( 1, ($A743=dates)*(last_project=projects),0)),0)</f>
        <v>0</v>
      </c>
      <c r="D743" s="5" t="e">
        <f t="shared" ca="1" si="226"/>
        <v>#REF!</v>
      </c>
      <c r="E743" s="5" t="e">
        <f t="shared" ca="1" si="216"/>
        <v>#REF!</v>
      </c>
      <c r="F743" s="40" t="e">
        <f t="array" aca="1" ref="F743" ca="1">INDEX(hours,MATCH(1,($A743=dates)*(last_project=projects),0),0)</f>
        <v>#N/A</v>
      </c>
      <c r="G743" s="21" t="e">
        <f t="shared" ca="1" si="217"/>
        <v>#N/A</v>
      </c>
      <c r="H743" s="41" t="e">
        <f t="shared" ca="1" si="227"/>
        <v>#N/A</v>
      </c>
      <c r="I743" s="41" t="e">
        <f t="shared" ca="1" si="228"/>
        <v>#N/A</v>
      </c>
      <c r="J743" s="41" t="e">
        <f t="shared" ca="1" si="229"/>
        <v>#N/A</v>
      </c>
      <c r="K743" t="e">
        <f t="shared" ca="1" si="218"/>
        <v>#N/A</v>
      </c>
      <c r="L743" t="e">
        <f t="shared" ca="1" si="219"/>
        <v>#N/A</v>
      </c>
      <c r="M743" s="42" t="e">
        <f t="shared" ca="1" si="220"/>
        <v>#REF!</v>
      </c>
      <c r="N743" s="5" t="e">
        <f t="shared" ca="1" si="230"/>
        <v>#N/A</v>
      </c>
      <c r="O743" s="5" t="e">
        <f t="shared" ca="1" si="231"/>
        <v>#N/A</v>
      </c>
      <c r="P743" s="41" t="e">
        <f ca="1">IF(OR(ISNA(A743),C743="Backstitch"),NA(),AVERAGEIF($C$4:$C743,"&gt;0")/100)</f>
        <v>#N/A</v>
      </c>
      <c r="Q743" s="41" t="e">
        <f t="shared" ca="1" si="221"/>
        <v>#N/A</v>
      </c>
      <c r="R743" s="43" t="e">
        <f t="shared" ca="1" si="222"/>
        <v>#N/A</v>
      </c>
      <c r="S743" s="44" t="e">
        <f t="shared" ca="1" si="223"/>
        <v>#N/A</v>
      </c>
      <c r="T743" s="5" t="e">
        <f t="shared" ca="1" si="224"/>
        <v>#N/A</v>
      </c>
      <c r="U743" s="5" t="e">
        <f t="shared" ca="1" si="225"/>
        <v>#N/A</v>
      </c>
    </row>
    <row r="744" spans="1:21">
      <c r="A744" s="6" t="e">
        <f t="shared" ca="1" si="215"/>
        <v>#N/A</v>
      </c>
      <c r="B744" s="39" t="e">
        <f t="shared" ca="1" si="214"/>
        <v>#N/A</v>
      </c>
      <c r="C744">
        <f t="array" aca="1" ref="C744" ca="1">IFERROR(INDEX(stitches, MATCH( 1, ($A744=dates)*(last_project=projects),0)),0)</f>
        <v>0</v>
      </c>
      <c r="D744" s="5" t="e">
        <f t="shared" ca="1" si="226"/>
        <v>#REF!</v>
      </c>
      <c r="E744" s="5" t="e">
        <f t="shared" ca="1" si="216"/>
        <v>#REF!</v>
      </c>
      <c r="F744" s="40" t="e">
        <f t="array" aca="1" ref="F744" ca="1">INDEX(hours,MATCH(1,($A744=dates)*(last_project=projects),0),0)</f>
        <v>#N/A</v>
      </c>
      <c r="G744" s="21" t="e">
        <f t="shared" ca="1" si="217"/>
        <v>#N/A</v>
      </c>
      <c r="H744" s="41" t="e">
        <f t="shared" ca="1" si="227"/>
        <v>#N/A</v>
      </c>
      <c r="I744" s="41" t="e">
        <f t="shared" ca="1" si="228"/>
        <v>#N/A</v>
      </c>
      <c r="J744" s="41" t="e">
        <f t="shared" ca="1" si="229"/>
        <v>#N/A</v>
      </c>
      <c r="K744" t="e">
        <f t="shared" ca="1" si="218"/>
        <v>#N/A</v>
      </c>
      <c r="L744" t="e">
        <f t="shared" ca="1" si="219"/>
        <v>#N/A</v>
      </c>
      <c r="M744" s="42" t="e">
        <f t="shared" ca="1" si="220"/>
        <v>#REF!</v>
      </c>
      <c r="N744" s="5" t="e">
        <f t="shared" ca="1" si="230"/>
        <v>#N/A</v>
      </c>
      <c r="O744" s="5" t="e">
        <f t="shared" ca="1" si="231"/>
        <v>#N/A</v>
      </c>
      <c r="P744" s="41" t="e">
        <f ca="1">IF(OR(ISNA(A744),C744="Backstitch"),NA(),AVERAGEIF($C$4:$C744,"&gt;0")/100)</f>
        <v>#N/A</v>
      </c>
      <c r="Q744" s="41" t="e">
        <f t="shared" ca="1" si="221"/>
        <v>#N/A</v>
      </c>
      <c r="R744" s="43" t="e">
        <f t="shared" ca="1" si="222"/>
        <v>#N/A</v>
      </c>
      <c r="S744" s="44" t="e">
        <f t="shared" ca="1" si="223"/>
        <v>#N/A</v>
      </c>
      <c r="T744" s="5" t="e">
        <f t="shared" ca="1" si="224"/>
        <v>#N/A</v>
      </c>
      <c r="U744" s="5" t="e">
        <f t="shared" ca="1" si="225"/>
        <v>#N/A</v>
      </c>
    </row>
    <row r="745" spans="1:21">
      <c r="A745" s="6" t="e">
        <f t="shared" ca="1" si="215"/>
        <v>#N/A</v>
      </c>
      <c r="B745" s="39" t="e">
        <f t="shared" ca="1" si="214"/>
        <v>#N/A</v>
      </c>
      <c r="C745">
        <f t="array" aca="1" ref="C745" ca="1">IFERROR(INDEX(stitches, MATCH( 1, ($A745=dates)*(last_project=projects),0)),0)</f>
        <v>0</v>
      </c>
      <c r="D745" s="5" t="e">
        <f t="shared" ca="1" si="226"/>
        <v>#REF!</v>
      </c>
      <c r="E745" s="5" t="e">
        <f t="shared" ca="1" si="216"/>
        <v>#REF!</v>
      </c>
      <c r="F745" s="40" t="e">
        <f t="array" aca="1" ref="F745" ca="1">INDEX(hours,MATCH(1,($A745=dates)*(last_project=projects),0),0)</f>
        <v>#N/A</v>
      </c>
      <c r="G745" s="21" t="e">
        <f t="shared" ca="1" si="217"/>
        <v>#N/A</v>
      </c>
      <c r="H745" s="41" t="e">
        <f t="shared" ca="1" si="227"/>
        <v>#N/A</v>
      </c>
      <c r="I745" s="41" t="e">
        <f t="shared" ca="1" si="228"/>
        <v>#N/A</v>
      </c>
      <c r="J745" s="41" t="e">
        <f t="shared" ca="1" si="229"/>
        <v>#N/A</v>
      </c>
      <c r="K745" t="e">
        <f t="shared" ca="1" si="218"/>
        <v>#N/A</v>
      </c>
      <c r="L745" t="e">
        <f t="shared" ca="1" si="219"/>
        <v>#N/A</v>
      </c>
      <c r="M745" s="42" t="e">
        <f t="shared" ca="1" si="220"/>
        <v>#REF!</v>
      </c>
      <c r="N745" s="5" t="e">
        <f t="shared" ca="1" si="230"/>
        <v>#N/A</v>
      </c>
      <c r="O745" s="5" t="e">
        <f t="shared" ca="1" si="231"/>
        <v>#N/A</v>
      </c>
      <c r="P745" s="41" t="e">
        <f ca="1">IF(OR(ISNA(A745),C745="Backstitch"),NA(),AVERAGEIF($C$4:$C745,"&gt;0")/100)</f>
        <v>#N/A</v>
      </c>
      <c r="Q745" s="41" t="e">
        <f t="shared" ca="1" si="221"/>
        <v>#N/A</v>
      </c>
      <c r="R745" s="43" t="e">
        <f t="shared" ca="1" si="222"/>
        <v>#N/A</v>
      </c>
      <c r="S745" s="44" t="e">
        <f t="shared" ca="1" si="223"/>
        <v>#N/A</v>
      </c>
      <c r="T745" s="5" t="e">
        <f t="shared" ca="1" si="224"/>
        <v>#N/A</v>
      </c>
      <c r="U745" s="5" t="e">
        <f t="shared" ca="1" si="225"/>
        <v>#N/A</v>
      </c>
    </row>
    <row r="746" spans="1:21">
      <c r="A746" s="6" t="e">
        <f t="shared" ca="1" si="215"/>
        <v>#N/A</v>
      </c>
      <c r="B746" s="39" t="e">
        <f t="shared" ca="1" si="214"/>
        <v>#N/A</v>
      </c>
      <c r="C746">
        <f t="array" aca="1" ref="C746" ca="1">IFERROR(INDEX(stitches, MATCH( 1, ($A746=dates)*(last_project=projects),0)),0)</f>
        <v>0</v>
      </c>
      <c r="D746" s="5" t="e">
        <f t="shared" ca="1" si="226"/>
        <v>#REF!</v>
      </c>
      <c r="E746" s="5" t="e">
        <f t="shared" ca="1" si="216"/>
        <v>#REF!</v>
      </c>
      <c r="F746" s="40" t="e">
        <f t="array" aca="1" ref="F746" ca="1">INDEX(hours,MATCH(1,($A746=dates)*(last_project=projects),0),0)</f>
        <v>#N/A</v>
      </c>
      <c r="G746" s="21" t="e">
        <f t="shared" ca="1" si="217"/>
        <v>#N/A</v>
      </c>
      <c r="H746" s="41" t="e">
        <f t="shared" ca="1" si="227"/>
        <v>#N/A</v>
      </c>
      <c r="I746" s="41" t="e">
        <f t="shared" ca="1" si="228"/>
        <v>#N/A</v>
      </c>
      <c r="J746" s="41" t="e">
        <f t="shared" ca="1" si="229"/>
        <v>#N/A</v>
      </c>
      <c r="K746" t="e">
        <f t="shared" ca="1" si="218"/>
        <v>#N/A</v>
      </c>
      <c r="L746" t="e">
        <f t="shared" ca="1" si="219"/>
        <v>#N/A</v>
      </c>
      <c r="M746" s="42" t="e">
        <f t="shared" ca="1" si="220"/>
        <v>#REF!</v>
      </c>
      <c r="N746" s="5" t="e">
        <f t="shared" ca="1" si="230"/>
        <v>#N/A</v>
      </c>
      <c r="O746" s="5" t="e">
        <f t="shared" ca="1" si="231"/>
        <v>#N/A</v>
      </c>
      <c r="P746" s="41" t="e">
        <f ca="1">IF(OR(ISNA(A746),C746="Backstitch"),NA(),AVERAGEIF($C$4:$C746,"&gt;0")/100)</f>
        <v>#N/A</v>
      </c>
      <c r="Q746" s="41" t="e">
        <f t="shared" ca="1" si="221"/>
        <v>#N/A</v>
      </c>
      <c r="R746" s="43" t="e">
        <f t="shared" ca="1" si="222"/>
        <v>#N/A</v>
      </c>
      <c r="S746" s="44" t="e">
        <f t="shared" ca="1" si="223"/>
        <v>#N/A</v>
      </c>
      <c r="T746" s="5" t="e">
        <f t="shared" ca="1" si="224"/>
        <v>#N/A</v>
      </c>
      <c r="U746" s="5" t="e">
        <f t="shared" ca="1" si="225"/>
        <v>#N/A</v>
      </c>
    </row>
    <row r="747" spans="1:21">
      <c r="A747" s="6" t="e">
        <f t="shared" ca="1" si="215"/>
        <v>#N/A</v>
      </c>
      <c r="B747" s="39" t="e">
        <f t="shared" ca="1" si="214"/>
        <v>#N/A</v>
      </c>
      <c r="C747">
        <f t="array" aca="1" ref="C747" ca="1">IFERROR(INDEX(stitches, MATCH( 1, ($A747=dates)*(last_project=projects),0)),0)</f>
        <v>0</v>
      </c>
      <c r="D747" s="5" t="e">
        <f t="shared" ca="1" si="226"/>
        <v>#REF!</v>
      </c>
      <c r="E747" s="5" t="e">
        <f t="shared" ca="1" si="216"/>
        <v>#REF!</v>
      </c>
      <c r="F747" s="40" t="e">
        <f t="array" aca="1" ref="F747" ca="1">INDEX(hours,MATCH(1,($A747=dates)*(last_project=projects),0),0)</f>
        <v>#N/A</v>
      </c>
      <c r="G747" s="21" t="e">
        <f t="shared" ca="1" si="217"/>
        <v>#N/A</v>
      </c>
      <c r="H747" s="41" t="e">
        <f t="shared" ca="1" si="227"/>
        <v>#N/A</v>
      </c>
      <c r="I747" s="41" t="e">
        <f t="shared" ca="1" si="228"/>
        <v>#N/A</v>
      </c>
      <c r="J747" s="41" t="e">
        <f t="shared" ca="1" si="229"/>
        <v>#N/A</v>
      </c>
      <c r="K747" t="e">
        <f t="shared" ca="1" si="218"/>
        <v>#N/A</v>
      </c>
      <c r="L747" t="e">
        <f t="shared" ca="1" si="219"/>
        <v>#N/A</v>
      </c>
      <c r="M747" s="42" t="e">
        <f t="shared" ca="1" si="220"/>
        <v>#REF!</v>
      </c>
      <c r="N747" s="5" t="e">
        <f t="shared" ca="1" si="230"/>
        <v>#N/A</v>
      </c>
      <c r="O747" s="5" t="e">
        <f t="shared" ca="1" si="231"/>
        <v>#N/A</v>
      </c>
      <c r="P747" s="41" t="e">
        <f ca="1">IF(OR(ISNA(A747),C747="Backstitch"),NA(),AVERAGEIF($C$4:$C747,"&gt;0")/100)</f>
        <v>#N/A</v>
      </c>
      <c r="Q747" s="41" t="e">
        <f t="shared" ca="1" si="221"/>
        <v>#N/A</v>
      </c>
      <c r="R747" s="43" t="e">
        <f t="shared" ca="1" si="222"/>
        <v>#N/A</v>
      </c>
      <c r="S747" s="44" t="e">
        <f t="shared" ca="1" si="223"/>
        <v>#N/A</v>
      </c>
      <c r="T747" s="5" t="e">
        <f t="shared" ca="1" si="224"/>
        <v>#N/A</v>
      </c>
      <c r="U747" s="5" t="e">
        <f t="shared" ca="1" si="225"/>
        <v>#N/A</v>
      </c>
    </row>
    <row r="748" spans="1:21">
      <c r="A748" s="6" t="e">
        <f t="shared" ca="1" si="215"/>
        <v>#N/A</v>
      </c>
      <c r="B748" s="39" t="e">
        <f t="shared" ca="1" si="214"/>
        <v>#N/A</v>
      </c>
      <c r="C748">
        <f t="array" aca="1" ref="C748" ca="1">IFERROR(INDEX(stitches, MATCH( 1, ($A748=dates)*(last_project=projects),0)),0)</f>
        <v>0</v>
      </c>
      <c r="D748" s="5" t="e">
        <f t="shared" ca="1" si="226"/>
        <v>#REF!</v>
      </c>
      <c r="E748" s="5" t="e">
        <f t="shared" ca="1" si="216"/>
        <v>#REF!</v>
      </c>
      <c r="F748" s="40" t="e">
        <f t="array" aca="1" ref="F748" ca="1">INDEX(hours,MATCH(1,($A748=dates)*(last_project=projects),0),0)</f>
        <v>#N/A</v>
      </c>
      <c r="G748" s="21" t="e">
        <f t="shared" ca="1" si="217"/>
        <v>#N/A</v>
      </c>
      <c r="H748" s="41" t="e">
        <f t="shared" ca="1" si="227"/>
        <v>#N/A</v>
      </c>
      <c r="I748" s="41" t="e">
        <f t="shared" ca="1" si="228"/>
        <v>#N/A</v>
      </c>
      <c r="J748" s="41" t="e">
        <f t="shared" ca="1" si="229"/>
        <v>#N/A</v>
      </c>
      <c r="K748" t="e">
        <f t="shared" ca="1" si="218"/>
        <v>#N/A</v>
      </c>
      <c r="L748" t="e">
        <f t="shared" ca="1" si="219"/>
        <v>#N/A</v>
      </c>
      <c r="M748" s="42" t="e">
        <f t="shared" ca="1" si="220"/>
        <v>#REF!</v>
      </c>
      <c r="N748" s="5" t="e">
        <f t="shared" ca="1" si="230"/>
        <v>#N/A</v>
      </c>
      <c r="O748" s="5" t="e">
        <f t="shared" ca="1" si="231"/>
        <v>#N/A</v>
      </c>
      <c r="P748" s="41" t="e">
        <f ca="1">IF(OR(ISNA(A748),C748="Backstitch"),NA(),AVERAGEIF($C$4:$C748,"&gt;0")/100)</f>
        <v>#N/A</v>
      </c>
      <c r="Q748" s="41" t="e">
        <f t="shared" ca="1" si="221"/>
        <v>#N/A</v>
      </c>
      <c r="R748" s="43" t="e">
        <f t="shared" ca="1" si="222"/>
        <v>#N/A</v>
      </c>
      <c r="S748" s="44" t="e">
        <f t="shared" ca="1" si="223"/>
        <v>#N/A</v>
      </c>
      <c r="T748" s="5" t="e">
        <f t="shared" ca="1" si="224"/>
        <v>#N/A</v>
      </c>
      <c r="U748" s="5" t="e">
        <f t="shared" ca="1" si="225"/>
        <v>#N/A</v>
      </c>
    </row>
    <row r="749" spans="1:21">
      <c r="A749" s="6" t="e">
        <f t="shared" ca="1" si="215"/>
        <v>#N/A</v>
      </c>
      <c r="B749" s="39" t="e">
        <f t="shared" ca="1" si="214"/>
        <v>#N/A</v>
      </c>
      <c r="C749">
        <f t="array" aca="1" ref="C749" ca="1">IFERROR(INDEX(stitches, MATCH( 1, ($A749=dates)*(last_project=projects),0)),0)</f>
        <v>0</v>
      </c>
      <c r="D749" s="5" t="e">
        <f t="shared" ca="1" si="226"/>
        <v>#REF!</v>
      </c>
      <c r="E749" s="5" t="e">
        <f t="shared" ca="1" si="216"/>
        <v>#REF!</v>
      </c>
      <c r="F749" s="40" t="e">
        <f t="array" aca="1" ref="F749" ca="1">INDEX(hours,MATCH(1,($A749=dates)*(last_project=projects),0),0)</f>
        <v>#N/A</v>
      </c>
      <c r="G749" s="21" t="e">
        <f t="shared" ca="1" si="217"/>
        <v>#N/A</v>
      </c>
      <c r="H749" s="41" t="e">
        <f t="shared" ca="1" si="227"/>
        <v>#N/A</v>
      </c>
      <c r="I749" s="41" t="e">
        <f t="shared" ca="1" si="228"/>
        <v>#N/A</v>
      </c>
      <c r="J749" s="41" t="e">
        <f t="shared" ca="1" si="229"/>
        <v>#N/A</v>
      </c>
      <c r="K749" t="e">
        <f t="shared" ca="1" si="218"/>
        <v>#N/A</v>
      </c>
      <c r="L749" t="e">
        <f t="shared" ca="1" si="219"/>
        <v>#N/A</v>
      </c>
      <c r="M749" s="42" t="e">
        <f t="shared" ca="1" si="220"/>
        <v>#REF!</v>
      </c>
      <c r="N749" s="5" t="e">
        <f t="shared" ca="1" si="230"/>
        <v>#N/A</v>
      </c>
      <c r="O749" s="5" t="e">
        <f t="shared" ca="1" si="231"/>
        <v>#N/A</v>
      </c>
      <c r="P749" s="41" t="e">
        <f ca="1">IF(OR(ISNA(A749),C749="Backstitch"),NA(),AVERAGEIF($C$4:$C749,"&gt;0")/100)</f>
        <v>#N/A</v>
      </c>
      <c r="Q749" s="41" t="e">
        <f t="shared" ca="1" si="221"/>
        <v>#N/A</v>
      </c>
      <c r="R749" s="43" t="e">
        <f t="shared" ca="1" si="222"/>
        <v>#N/A</v>
      </c>
      <c r="S749" s="44" t="e">
        <f t="shared" ca="1" si="223"/>
        <v>#N/A</v>
      </c>
      <c r="T749" s="5" t="e">
        <f t="shared" ca="1" si="224"/>
        <v>#N/A</v>
      </c>
      <c r="U749" s="5" t="e">
        <f t="shared" ca="1" si="225"/>
        <v>#N/A</v>
      </c>
    </row>
    <row r="750" spans="1:21">
      <c r="A750" s="6" t="e">
        <f t="shared" ca="1" si="215"/>
        <v>#N/A</v>
      </c>
      <c r="B750" s="39" t="e">
        <f t="shared" ca="1" si="214"/>
        <v>#N/A</v>
      </c>
      <c r="C750">
        <f t="array" aca="1" ref="C750" ca="1">IFERROR(INDEX(stitches, MATCH( 1, ($A750=dates)*(last_project=projects),0)),0)</f>
        <v>0</v>
      </c>
      <c r="D750" s="5" t="e">
        <f t="shared" ca="1" si="226"/>
        <v>#REF!</v>
      </c>
      <c r="E750" s="5" t="e">
        <f t="shared" ca="1" si="216"/>
        <v>#REF!</v>
      </c>
      <c r="F750" s="40" t="e">
        <f t="array" aca="1" ref="F750" ca="1">INDEX(hours,MATCH(1,($A750=dates)*(last_project=projects),0),0)</f>
        <v>#N/A</v>
      </c>
      <c r="G750" s="21" t="e">
        <f t="shared" ca="1" si="217"/>
        <v>#N/A</v>
      </c>
      <c r="H750" s="41" t="e">
        <f t="shared" ca="1" si="227"/>
        <v>#N/A</v>
      </c>
      <c r="I750" s="41" t="e">
        <f t="shared" ca="1" si="228"/>
        <v>#N/A</v>
      </c>
      <c r="J750" s="41" t="e">
        <f t="shared" ca="1" si="229"/>
        <v>#N/A</v>
      </c>
      <c r="K750" t="e">
        <f t="shared" ca="1" si="218"/>
        <v>#N/A</v>
      </c>
      <c r="L750" t="e">
        <f t="shared" ca="1" si="219"/>
        <v>#N/A</v>
      </c>
      <c r="M750" s="42" t="e">
        <f t="shared" ca="1" si="220"/>
        <v>#REF!</v>
      </c>
      <c r="N750" s="5" t="e">
        <f t="shared" ca="1" si="230"/>
        <v>#N/A</v>
      </c>
      <c r="O750" s="5" t="e">
        <f t="shared" ca="1" si="231"/>
        <v>#N/A</v>
      </c>
      <c r="P750" s="41" t="e">
        <f ca="1">IF(OR(ISNA(A750),C750="Backstitch"),NA(),AVERAGEIF($C$4:$C750,"&gt;0")/100)</f>
        <v>#N/A</v>
      </c>
      <c r="Q750" s="41" t="e">
        <f t="shared" ca="1" si="221"/>
        <v>#N/A</v>
      </c>
      <c r="R750" s="43" t="e">
        <f t="shared" ca="1" si="222"/>
        <v>#N/A</v>
      </c>
      <c r="S750" s="44" t="e">
        <f t="shared" ca="1" si="223"/>
        <v>#N/A</v>
      </c>
      <c r="T750" s="5" t="e">
        <f t="shared" ca="1" si="224"/>
        <v>#N/A</v>
      </c>
      <c r="U750" s="5" t="e">
        <f t="shared" ca="1" si="225"/>
        <v>#N/A</v>
      </c>
    </row>
    <row r="751" spans="1:21">
      <c r="A751" s="6" t="e">
        <f t="shared" ca="1" si="215"/>
        <v>#N/A</v>
      </c>
      <c r="B751" s="39" t="e">
        <f t="shared" ca="1" si="214"/>
        <v>#N/A</v>
      </c>
      <c r="C751">
        <f t="array" aca="1" ref="C751" ca="1">IFERROR(INDEX(stitches, MATCH( 1, ($A751=dates)*(last_project=projects),0)),0)</f>
        <v>0</v>
      </c>
      <c r="D751" s="5" t="e">
        <f t="shared" ca="1" si="226"/>
        <v>#REF!</v>
      </c>
      <c r="E751" s="5" t="e">
        <f t="shared" ca="1" si="216"/>
        <v>#REF!</v>
      </c>
      <c r="F751" s="40" t="e">
        <f t="array" aca="1" ref="F751" ca="1">INDEX(hours,MATCH(1,($A751=dates)*(last_project=projects),0),0)</f>
        <v>#N/A</v>
      </c>
      <c r="G751" s="21" t="e">
        <f t="shared" ca="1" si="217"/>
        <v>#N/A</v>
      </c>
      <c r="H751" s="41" t="e">
        <f t="shared" ca="1" si="227"/>
        <v>#N/A</v>
      </c>
      <c r="I751" s="41" t="e">
        <f t="shared" ca="1" si="228"/>
        <v>#N/A</v>
      </c>
      <c r="J751" s="41" t="e">
        <f t="shared" ca="1" si="229"/>
        <v>#N/A</v>
      </c>
      <c r="K751" t="e">
        <f t="shared" ca="1" si="218"/>
        <v>#N/A</v>
      </c>
      <c r="L751" t="e">
        <f t="shared" ca="1" si="219"/>
        <v>#N/A</v>
      </c>
      <c r="M751" s="42" t="e">
        <f t="shared" ca="1" si="220"/>
        <v>#REF!</v>
      </c>
      <c r="N751" s="5" t="e">
        <f t="shared" ca="1" si="230"/>
        <v>#N/A</v>
      </c>
      <c r="O751" s="5" t="e">
        <f t="shared" ca="1" si="231"/>
        <v>#N/A</v>
      </c>
      <c r="P751" s="41" t="e">
        <f ca="1">IF(OR(ISNA(A751),C751="Backstitch"),NA(),AVERAGEIF($C$4:$C751,"&gt;0")/100)</f>
        <v>#N/A</v>
      </c>
      <c r="Q751" s="41" t="e">
        <f t="shared" ca="1" si="221"/>
        <v>#N/A</v>
      </c>
      <c r="R751" s="43" t="e">
        <f t="shared" ca="1" si="222"/>
        <v>#N/A</v>
      </c>
      <c r="S751" s="44" t="e">
        <f t="shared" ca="1" si="223"/>
        <v>#N/A</v>
      </c>
      <c r="T751" s="5" t="e">
        <f t="shared" ca="1" si="224"/>
        <v>#N/A</v>
      </c>
      <c r="U751" s="5" t="e">
        <f t="shared" ca="1" si="225"/>
        <v>#N/A</v>
      </c>
    </row>
    <row r="752" spans="1:21">
      <c r="A752" s="6" t="e">
        <f t="shared" ca="1" si="215"/>
        <v>#N/A</v>
      </c>
      <c r="B752" s="39" t="e">
        <f t="shared" ca="1" si="214"/>
        <v>#N/A</v>
      </c>
      <c r="C752">
        <f t="array" aca="1" ref="C752" ca="1">IFERROR(INDEX(stitches, MATCH( 1, ($A752=dates)*(last_project=projects),0)),0)</f>
        <v>0</v>
      </c>
      <c r="D752" s="5" t="e">
        <f t="shared" ca="1" si="226"/>
        <v>#REF!</v>
      </c>
      <c r="E752" s="5" t="e">
        <f t="shared" ca="1" si="216"/>
        <v>#REF!</v>
      </c>
      <c r="F752" s="40" t="e">
        <f t="array" aca="1" ref="F752" ca="1">INDEX(hours,MATCH(1,($A752=dates)*(last_project=projects),0),0)</f>
        <v>#N/A</v>
      </c>
      <c r="G752" s="21" t="e">
        <f t="shared" ca="1" si="217"/>
        <v>#N/A</v>
      </c>
      <c r="H752" s="41" t="e">
        <f t="shared" ca="1" si="227"/>
        <v>#N/A</v>
      </c>
      <c r="I752" s="41" t="e">
        <f t="shared" ca="1" si="228"/>
        <v>#N/A</v>
      </c>
      <c r="J752" s="41" t="e">
        <f t="shared" ca="1" si="229"/>
        <v>#N/A</v>
      </c>
      <c r="K752" t="e">
        <f t="shared" ca="1" si="218"/>
        <v>#N/A</v>
      </c>
      <c r="L752" t="e">
        <f t="shared" ca="1" si="219"/>
        <v>#N/A</v>
      </c>
      <c r="M752" s="42" t="e">
        <f t="shared" ca="1" si="220"/>
        <v>#REF!</v>
      </c>
      <c r="N752" s="5" t="e">
        <f t="shared" ca="1" si="230"/>
        <v>#N/A</v>
      </c>
      <c r="O752" s="5" t="e">
        <f t="shared" ca="1" si="231"/>
        <v>#N/A</v>
      </c>
      <c r="P752" s="41" t="e">
        <f ca="1">IF(OR(ISNA(A752),C752="Backstitch"),NA(),AVERAGEIF($C$4:$C752,"&gt;0")/100)</f>
        <v>#N/A</v>
      </c>
      <c r="Q752" s="41" t="e">
        <f t="shared" ca="1" si="221"/>
        <v>#N/A</v>
      </c>
      <c r="R752" s="43" t="e">
        <f t="shared" ca="1" si="222"/>
        <v>#N/A</v>
      </c>
      <c r="S752" s="44" t="e">
        <f t="shared" ca="1" si="223"/>
        <v>#N/A</v>
      </c>
      <c r="T752" s="5" t="e">
        <f t="shared" ca="1" si="224"/>
        <v>#N/A</v>
      </c>
      <c r="U752" s="5" t="e">
        <f t="shared" ca="1" si="225"/>
        <v>#N/A</v>
      </c>
    </row>
    <row r="753" spans="1:21">
      <c r="A753" s="6" t="e">
        <f t="shared" ca="1" si="215"/>
        <v>#N/A</v>
      </c>
      <c r="B753" s="39" t="e">
        <f t="shared" ca="1" si="214"/>
        <v>#N/A</v>
      </c>
      <c r="C753">
        <f t="array" aca="1" ref="C753" ca="1">IFERROR(INDEX(stitches, MATCH( 1, ($A753=dates)*(last_project=projects),0)),0)</f>
        <v>0</v>
      </c>
      <c r="D753" s="5" t="e">
        <f t="shared" ca="1" si="226"/>
        <v>#REF!</v>
      </c>
      <c r="E753" s="5" t="e">
        <f t="shared" ca="1" si="216"/>
        <v>#REF!</v>
      </c>
      <c r="F753" s="40" t="e">
        <f t="array" aca="1" ref="F753" ca="1">INDEX(hours,MATCH(1,($A753=dates)*(last_project=projects),0),0)</f>
        <v>#N/A</v>
      </c>
      <c r="G753" s="21" t="e">
        <f t="shared" ca="1" si="217"/>
        <v>#N/A</v>
      </c>
      <c r="H753" s="41" t="e">
        <f t="shared" ca="1" si="227"/>
        <v>#N/A</v>
      </c>
      <c r="I753" s="41" t="e">
        <f t="shared" ca="1" si="228"/>
        <v>#N/A</v>
      </c>
      <c r="J753" s="41" t="e">
        <f t="shared" ca="1" si="229"/>
        <v>#N/A</v>
      </c>
      <c r="K753" t="e">
        <f t="shared" ca="1" si="218"/>
        <v>#N/A</v>
      </c>
      <c r="L753" t="e">
        <f t="shared" ca="1" si="219"/>
        <v>#N/A</v>
      </c>
      <c r="M753" s="42" t="e">
        <f t="shared" ca="1" si="220"/>
        <v>#REF!</v>
      </c>
      <c r="N753" s="5" t="e">
        <f t="shared" ca="1" si="230"/>
        <v>#N/A</v>
      </c>
      <c r="O753" s="5" t="e">
        <f t="shared" ca="1" si="231"/>
        <v>#N/A</v>
      </c>
      <c r="P753" s="41" t="e">
        <f ca="1">IF(OR(ISNA(A753),C753="Backstitch"),NA(),AVERAGEIF($C$4:$C753,"&gt;0")/100)</f>
        <v>#N/A</v>
      </c>
      <c r="Q753" s="41" t="e">
        <f t="shared" ca="1" si="221"/>
        <v>#N/A</v>
      </c>
      <c r="R753" s="43" t="e">
        <f t="shared" ca="1" si="222"/>
        <v>#N/A</v>
      </c>
      <c r="S753" s="44" t="e">
        <f t="shared" ca="1" si="223"/>
        <v>#N/A</v>
      </c>
      <c r="T753" s="5" t="e">
        <f t="shared" ca="1" si="224"/>
        <v>#N/A</v>
      </c>
      <c r="U753" s="5" t="e">
        <f t="shared" ca="1" si="225"/>
        <v>#N/A</v>
      </c>
    </row>
    <row r="754" spans="1:21">
      <c r="A754" s="6" t="e">
        <f t="shared" ca="1" si="215"/>
        <v>#N/A</v>
      </c>
      <c r="B754" s="39" t="e">
        <f t="shared" ca="1" si="214"/>
        <v>#N/A</v>
      </c>
      <c r="C754">
        <f t="array" aca="1" ref="C754" ca="1">IFERROR(INDEX(stitches, MATCH( 1, ($A754=dates)*(last_project=projects),0)),0)</f>
        <v>0</v>
      </c>
      <c r="D754" s="5" t="e">
        <f t="shared" ca="1" si="226"/>
        <v>#REF!</v>
      </c>
      <c r="E754" s="5" t="e">
        <f t="shared" ca="1" si="216"/>
        <v>#REF!</v>
      </c>
      <c r="F754" s="40" t="e">
        <f t="array" aca="1" ref="F754" ca="1">INDEX(hours,MATCH(1,($A754=dates)*(last_project=projects),0),0)</f>
        <v>#N/A</v>
      </c>
      <c r="G754" s="21" t="e">
        <f t="shared" ca="1" si="217"/>
        <v>#N/A</v>
      </c>
      <c r="H754" s="41" t="e">
        <f t="shared" ca="1" si="227"/>
        <v>#N/A</v>
      </c>
      <c r="I754" s="41" t="e">
        <f t="shared" ca="1" si="228"/>
        <v>#N/A</v>
      </c>
      <c r="J754" s="41" t="e">
        <f t="shared" ca="1" si="229"/>
        <v>#N/A</v>
      </c>
      <c r="K754" t="e">
        <f t="shared" ca="1" si="218"/>
        <v>#N/A</v>
      </c>
      <c r="L754" t="e">
        <f t="shared" ca="1" si="219"/>
        <v>#N/A</v>
      </c>
      <c r="M754" s="42" t="e">
        <f t="shared" ca="1" si="220"/>
        <v>#REF!</v>
      </c>
      <c r="N754" s="5" t="e">
        <f t="shared" ca="1" si="230"/>
        <v>#N/A</v>
      </c>
      <c r="O754" s="5" t="e">
        <f t="shared" ca="1" si="231"/>
        <v>#N/A</v>
      </c>
      <c r="P754" s="41" t="e">
        <f ca="1">IF(OR(ISNA(A754),C754="Backstitch"),NA(),AVERAGEIF($C$4:$C754,"&gt;0")/100)</f>
        <v>#N/A</v>
      </c>
      <c r="Q754" s="41" t="e">
        <f t="shared" ca="1" si="221"/>
        <v>#N/A</v>
      </c>
      <c r="R754" s="43" t="e">
        <f t="shared" ca="1" si="222"/>
        <v>#N/A</v>
      </c>
      <c r="S754" s="44" t="e">
        <f t="shared" ca="1" si="223"/>
        <v>#N/A</v>
      </c>
      <c r="T754" s="5" t="e">
        <f t="shared" ca="1" si="224"/>
        <v>#N/A</v>
      </c>
      <c r="U754" s="5" t="e">
        <f t="shared" ca="1" si="225"/>
        <v>#N/A</v>
      </c>
    </row>
    <row r="755" spans="1:21">
      <c r="A755" s="6" t="e">
        <f t="shared" ca="1" si="215"/>
        <v>#N/A</v>
      </c>
      <c r="B755" s="39" t="e">
        <f t="shared" ca="1" si="214"/>
        <v>#N/A</v>
      </c>
      <c r="C755">
        <f t="array" aca="1" ref="C755" ca="1">IFERROR(INDEX(stitches, MATCH( 1, ($A755=dates)*(last_project=projects),0)),0)</f>
        <v>0</v>
      </c>
      <c r="D755" s="5" t="e">
        <f t="shared" ca="1" si="226"/>
        <v>#REF!</v>
      </c>
      <c r="E755" s="5" t="e">
        <f t="shared" ca="1" si="216"/>
        <v>#REF!</v>
      </c>
      <c r="F755" s="40" t="e">
        <f t="array" aca="1" ref="F755" ca="1">INDEX(hours,MATCH(1,($A755=dates)*(last_project=projects),0),0)</f>
        <v>#N/A</v>
      </c>
      <c r="G755" s="21" t="e">
        <f t="shared" ca="1" si="217"/>
        <v>#N/A</v>
      </c>
      <c r="H755" s="41" t="e">
        <f t="shared" ca="1" si="227"/>
        <v>#N/A</v>
      </c>
      <c r="I755" s="41" t="e">
        <f t="shared" ca="1" si="228"/>
        <v>#N/A</v>
      </c>
      <c r="J755" s="41" t="e">
        <f t="shared" ca="1" si="229"/>
        <v>#N/A</v>
      </c>
      <c r="K755" t="e">
        <f t="shared" ca="1" si="218"/>
        <v>#N/A</v>
      </c>
      <c r="L755" t="e">
        <f t="shared" ca="1" si="219"/>
        <v>#N/A</v>
      </c>
      <c r="M755" s="42" t="e">
        <f t="shared" ca="1" si="220"/>
        <v>#REF!</v>
      </c>
      <c r="N755" s="5" t="e">
        <f t="shared" ca="1" si="230"/>
        <v>#N/A</v>
      </c>
      <c r="O755" s="5" t="e">
        <f t="shared" ca="1" si="231"/>
        <v>#N/A</v>
      </c>
      <c r="P755" s="41" t="e">
        <f ca="1">IF(OR(ISNA(A755),C755="Backstitch"),NA(),AVERAGEIF($C$4:$C755,"&gt;0")/100)</f>
        <v>#N/A</v>
      </c>
      <c r="Q755" s="41" t="e">
        <f t="shared" ca="1" si="221"/>
        <v>#N/A</v>
      </c>
      <c r="R755" s="43" t="e">
        <f t="shared" ca="1" si="222"/>
        <v>#N/A</v>
      </c>
      <c r="S755" s="44" t="e">
        <f t="shared" ca="1" si="223"/>
        <v>#N/A</v>
      </c>
      <c r="T755" s="5" t="e">
        <f t="shared" ca="1" si="224"/>
        <v>#N/A</v>
      </c>
      <c r="U755" s="5" t="e">
        <f t="shared" ca="1" si="225"/>
        <v>#N/A</v>
      </c>
    </row>
    <row r="756" spans="1:21">
      <c r="A756" s="6" t="e">
        <f t="shared" ca="1" si="215"/>
        <v>#N/A</v>
      </c>
      <c r="B756" s="39" t="e">
        <f t="shared" ca="1" si="214"/>
        <v>#N/A</v>
      </c>
      <c r="C756">
        <f t="array" aca="1" ref="C756" ca="1">IFERROR(INDEX(stitches, MATCH( 1, ($A756=dates)*(last_project=projects),0)),0)</f>
        <v>0</v>
      </c>
      <c r="D756" s="5" t="e">
        <f t="shared" ca="1" si="226"/>
        <v>#REF!</v>
      </c>
      <c r="E756" s="5" t="e">
        <f t="shared" ca="1" si="216"/>
        <v>#REF!</v>
      </c>
      <c r="F756" s="40" t="e">
        <f t="array" aca="1" ref="F756" ca="1">INDEX(hours,MATCH(1,($A756=dates)*(last_project=projects),0),0)</f>
        <v>#N/A</v>
      </c>
      <c r="G756" s="21" t="e">
        <f t="shared" ca="1" si="217"/>
        <v>#N/A</v>
      </c>
      <c r="H756" s="41" t="e">
        <f t="shared" ca="1" si="227"/>
        <v>#N/A</v>
      </c>
      <c r="I756" s="41" t="e">
        <f t="shared" ca="1" si="228"/>
        <v>#N/A</v>
      </c>
      <c r="J756" s="41" t="e">
        <f t="shared" ca="1" si="229"/>
        <v>#N/A</v>
      </c>
      <c r="K756" t="e">
        <f t="shared" ca="1" si="218"/>
        <v>#N/A</v>
      </c>
      <c r="L756" t="e">
        <f t="shared" ca="1" si="219"/>
        <v>#N/A</v>
      </c>
      <c r="M756" s="42" t="e">
        <f t="shared" ca="1" si="220"/>
        <v>#REF!</v>
      </c>
      <c r="N756" s="5" t="e">
        <f t="shared" ca="1" si="230"/>
        <v>#N/A</v>
      </c>
      <c r="O756" s="5" t="e">
        <f t="shared" ca="1" si="231"/>
        <v>#N/A</v>
      </c>
      <c r="P756" s="41" t="e">
        <f ca="1">IF(OR(ISNA(A756),C756="Backstitch"),NA(),AVERAGEIF($C$4:$C756,"&gt;0")/100)</f>
        <v>#N/A</v>
      </c>
      <c r="Q756" s="41" t="e">
        <f t="shared" ca="1" si="221"/>
        <v>#N/A</v>
      </c>
      <c r="R756" s="43" t="e">
        <f t="shared" ca="1" si="222"/>
        <v>#N/A</v>
      </c>
      <c r="S756" s="44" t="e">
        <f t="shared" ca="1" si="223"/>
        <v>#N/A</v>
      </c>
      <c r="T756" s="5" t="e">
        <f t="shared" ca="1" si="224"/>
        <v>#N/A</v>
      </c>
      <c r="U756" s="5" t="e">
        <f t="shared" ca="1" si="225"/>
        <v>#N/A</v>
      </c>
    </row>
    <row r="757" spans="1:21">
      <c r="A757" s="6" t="e">
        <f t="shared" ca="1" si="215"/>
        <v>#N/A</v>
      </c>
      <c r="B757" s="39" t="e">
        <f t="shared" ca="1" si="214"/>
        <v>#N/A</v>
      </c>
      <c r="C757">
        <f t="array" aca="1" ref="C757" ca="1">IFERROR(INDEX(stitches, MATCH( 1, ($A757=dates)*(last_project=projects),0)),0)</f>
        <v>0</v>
      </c>
      <c r="D757" s="5" t="e">
        <f t="shared" ca="1" si="226"/>
        <v>#REF!</v>
      </c>
      <c r="E757" s="5" t="e">
        <f t="shared" ca="1" si="216"/>
        <v>#REF!</v>
      </c>
      <c r="F757" s="40" t="e">
        <f t="array" aca="1" ref="F757" ca="1">INDEX(hours,MATCH(1,($A757=dates)*(last_project=projects),0),0)</f>
        <v>#N/A</v>
      </c>
      <c r="G757" s="21" t="e">
        <f t="shared" ca="1" si="217"/>
        <v>#N/A</v>
      </c>
      <c r="H757" s="41" t="e">
        <f t="shared" ca="1" si="227"/>
        <v>#N/A</v>
      </c>
      <c r="I757" s="41" t="e">
        <f t="shared" ca="1" si="228"/>
        <v>#N/A</v>
      </c>
      <c r="J757" s="41" t="e">
        <f t="shared" ca="1" si="229"/>
        <v>#N/A</v>
      </c>
      <c r="K757" t="e">
        <f t="shared" ca="1" si="218"/>
        <v>#N/A</v>
      </c>
      <c r="L757" t="e">
        <f t="shared" ca="1" si="219"/>
        <v>#N/A</v>
      </c>
      <c r="M757" s="42" t="e">
        <f t="shared" ca="1" si="220"/>
        <v>#REF!</v>
      </c>
      <c r="N757" s="5" t="e">
        <f t="shared" ca="1" si="230"/>
        <v>#N/A</v>
      </c>
      <c r="O757" s="5" t="e">
        <f t="shared" ca="1" si="231"/>
        <v>#N/A</v>
      </c>
      <c r="P757" s="41" t="e">
        <f ca="1">IF(OR(ISNA(A757),C757="Backstitch"),NA(),AVERAGEIF($C$4:$C757,"&gt;0")/100)</f>
        <v>#N/A</v>
      </c>
      <c r="Q757" s="41" t="e">
        <f t="shared" ca="1" si="221"/>
        <v>#N/A</v>
      </c>
      <c r="R757" s="43" t="e">
        <f t="shared" ca="1" si="222"/>
        <v>#N/A</v>
      </c>
      <c r="S757" s="44" t="e">
        <f t="shared" ca="1" si="223"/>
        <v>#N/A</v>
      </c>
      <c r="T757" s="5" t="e">
        <f t="shared" ca="1" si="224"/>
        <v>#N/A</v>
      </c>
      <c r="U757" s="5" t="e">
        <f t="shared" ca="1" si="225"/>
        <v>#N/A</v>
      </c>
    </row>
    <row r="758" spans="1:21">
      <c r="A758" s="6" t="e">
        <f t="shared" ca="1" si="215"/>
        <v>#N/A</v>
      </c>
      <c r="B758" s="39" t="e">
        <f t="shared" ca="1" si="214"/>
        <v>#N/A</v>
      </c>
      <c r="C758">
        <f t="array" aca="1" ref="C758" ca="1">IFERROR(INDEX(stitches, MATCH( 1, ($A758=dates)*(last_project=projects),0)),0)</f>
        <v>0</v>
      </c>
      <c r="D758" s="5" t="e">
        <f t="shared" ca="1" si="226"/>
        <v>#REF!</v>
      </c>
      <c r="E758" s="5" t="e">
        <f t="shared" ca="1" si="216"/>
        <v>#REF!</v>
      </c>
      <c r="F758" s="40" t="e">
        <f t="array" aca="1" ref="F758" ca="1">INDEX(hours,MATCH(1,($A758=dates)*(last_project=projects),0),0)</f>
        <v>#N/A</v>
      </c>
      <c r="G758" s="21" t="e">
        <f t="shared" ca="1" si="217"/>
        <v>#N/A</v>
      </c>
      <c r="H758" s="41" t="e">
        <f t="shared" ca="1" si="227"/>
        <v>#N/A</v>
      </c>
      <c r="I758" s="41" t="e">
        <f t="shared" ca="1" si="228"/>
        <v>#N/A</v>
      </c>
      <c r="J758" s="41" t="e">
        <f t="shared" ca="1" si="229"/>
        <v>#N/A</v>
      </c>
      <c r="K758" t="e">
        <f t="shared" ca="1" si="218"/>
        <v>#N/A</v>
      </c>
      <c r="L758" t="e">
        <f t="shared" ca="1" si="219"/>
        <v>#N/A</v>
      </c>
      <c r="M758" s="42" t="e">
        <f t="shared" ca="1" si="220"/>
        <v>#REF!</v>
      </c>
      <c r="N758" s="5" t="e">
        <f t="shared" ca="1" si="230"/>
        <v>#N/A</v>
      </c>
      <c r="O758" s="5" t="e">
        <f t="shared" ca="1" si="231"/>
        <v>#N/A</v>
      </c>
      <c r="P758" s="41" t="e">
        <f ca="1">IF(OR(ISNA(A758),C758="Backstitch"),NA(),AVERAGEIF($C$4:$C758,"&gt;0")/100)</f>
        <v>#N/A</v>
      </c>
      <c r="Q758" s="41" t="e">
        <f t="shared" ca="1" si="221"/>
        <v>#N/A</v>
      </c>
      <c r="R758" s="43" t="e">
        <f t="shared" ca="1" si="222"/>
        <v>#N/A</v>
      </c>
      <c r="S758" s="44" t="e">
        <f t="shared" ca="1" si="223"/>
        <v>#N/A</v>
      </c>
      <c r="T758" s="5" t="e">
        <f t="shared" ca="1" si="224"/>
        <v>#N/A</v>
      </c>
      <c r="U758" s="5" t="e">
        <f t="shared" ca="1" si="225"/>
        <v>#N/A</v>
      </c>
    </row>
    <row r="759" spans="1:21">
      <c r="A759" s="6" t="e">
        <f t="shared" ca="1" si="215"/>
        <v>#N/A</v>
      </c>
      <c r="B759" s="39" t="e">
        <f t="shared" ca="1" si="214"/>
        <v>#N/A</v>
      </c>
      <c r="C759">
        <f t="array" aca="1" ref="C759" ca="1">IFERROR(INDEX(stitches, MATCH( 1, ($A759=dates)*(last_project=projects),0)),0)</f>
        <v>0</v>
      </c>
      <c r="D759" s="5" t="e">
        <f t="shared" ca="1" si="226"/>
        <v>#REF!</v>
      </c>
      <c r="E759" s="5" t="e">
        <f t="shared" ca="1" si="216"/>
        <v>#REF!</v>
      </c>
      <c r="F759" s="40" t="e">
        <f t="array" aca="1" ref="F759" ca="1">INDEX(hours,MATCH(1,($A759=dates)*(last_project=projects),0),0)</f>
        <v>#N/A</v>
      </c>
      <c r="G759" s="21" t="e">
        <f t="shared" ca="1" si="217"/>
        <v>#N/A</v>
      </c>
      <c r="H759" s="41" t="e">
        <f t="shared" ca="1" si="227"/>
        <v>#N/A</v>
      </c>
      <c r="I759" s="41" t="e">
        <f t="shared" ca="1" si="228"/>
        <v>#N/A</v>
      </c>
      <c r="J759" s="41" t="e">
        <f t="shared" ca="1" si="229"/>
        <v>#N/A</v>
      </c>
      <c r="K759" t="e">
        <f t="shared" ca="1" si="218"/>
        <v>#N/A</v>
      </c>
      <c r="L759" t="e">
        <f t="shared" ca="1" si="219"/>
        <v>#N/A</v>
      </c>
      <c r="M759" s="42" t="e">
        <f t="shared" ca="1" si="220"/>
        <v>#REF!</v>
      </c>
      <c r="N759" s="5" t="e">
        <f t="shared" ca="1" si="230"/>
        <v>#N/A</v>
      </c>
      <c r="O759" s="5" t="e">
        <f t="shared" ca="1" si="231"/>
        <v>#N/A</v>
      </c>
      <c r="P759" s="41" t="e">
        <f ca="1">IF(OR(ISNA(A759),C759="Backstitch"),NA(),AVERAGEIF($C$4:$C759,"&gt;0")/100)</f>
        <v>#N/A</v>
      </c>
      <c r="Q759" s="41" t="e">
        <f t="shared" ca="1" si="221"/>
        <v>#N/A</v>
      </c>
      <c r="R759" s="43" t="e">
        <f t="shared" ca="1" si="222"/>
        <v>#N/A</v>
      </c>
      <c r="S759" s="44" t="e">
        <f t="shared" ca="1" si="223"/>
        <v>#N/A</v>
      </c>
      <c r="T759" s="5" t="e">
        <f t="shared" ca="1" si="224"/>
        <v>#N/A</v>
      </c>
      <c r="U759" s="5" t="e">
        <f t="shared" ca="1" si="225"/>
        <v>#N/A</v>
      </c>
    </row>
    <row r="760" spans="1:21">
      <c r="A760" s="6" t="e">
        <f t="shared" ca="1" si="215"/>
        <v>#N/A</v>
      </c>
      <c r="B760" s="39" t="e">
        <f t="shared" ca="1" si="214"/>
        <v>#N/A</v>
      </c>
      <c r="C760">
        <f t="array" aca="1" ref="C760" ca="1">IFERROR(INDEX(stitches, MATCH( 1, ($A760=dates)*(last_project=projects),0)),0)</f>
        <v>0</v>
      </c>
      <c r="D760" s="5" t="e">
        <f t="shared" ca="1" si="226"/>
        <v>#REF!</v>
      </c>
      <c r="E760" s="5" t="e">
        <f t="shared" ca="1" si="216"/>
        <v>#REF!</v>
      </c>
      <c r="F760" s="40" t="e">
        <f t="array" aca="1" ref="F760" ca="1">INDEX(hours,MATCH(1,($A760=dates)*(last_project=projects),0),0)</f>
        <v>#N/A</v>
      </c>
      <c r="G760" s="21" t="e">
        <f t="shared" ca="1" si="217"/>
        <v>#N/A</v>
      </c>
      <c r="H760" s="41" t="e">
        <f t="shared" ca="1" si="227"/>
        <v>#N/A</v>
      </c>
      <c r="I760" s="41" t="e">
        <f t="shared" ca="1" si="228"/>
        <v>#N/A</v>
      </c>
      <c r="J760" s="41" t="e">
        <f t="shared" ca="1" si="229"/>
        <v>#N/A</v>
      </c>
      <c r="K760" t="e">
        <f t="shared" ca="1" si="218"/>
        <v>#N/A</v>
      </c>
      <c r="L760" t="e">
        <f t="shared" ca="1" si="219"/>
        <v>#N/A</v>
      </c>
      <c r="M760" s="42" t="e">
        <f t="shared" ca="1" si="220"/>
        <v>#REF!</v>
      </c>
      <c r="N760" s="5" t="e">
        <f t="shared" ca="1" si="230"/>
        <v>#N/A</v>
      </c>
      <c r="O760" s="5" t="e">
        <f t="shared" ca="1" si="231"/>
        <v>#N/A</v>
      </c>
      <c r="P760" s="41" t="e">
        <f ca="1">IF(OR(ISNA(A760),C760="Backstitch"),NA(),AVERAGEIF($C$4:$C760,"&gt;0")/100)</f>
        <v>#N/A</v>
      </c>
      <c r="Q760" s="41" t="e">
        <f t="shared" ca="1" si="221"/>
        <v>#N/A</v>
      </c>
      <c r="R760" s="43" t="e">
        <f t="shared" ca="1" si="222"/>
        <v>#N/A</v>
      </c>
      <c r="S760" s="44" t="e">
        <f t="shared" ca="1" si="223"/>
        <v>#N/A</v>
      </c>
      <c r="T760" s="5" t="e">
        <f t="shared" ca="1" si="224"/>
        <v>#N/A</v>
      </c>
      <c r="U760" s="5" t="e">
        <f t="shared" ca="1" si="225"/>
        <v>#N/A</v>
      </c>
    </row>
    <row r="761" spans="1:21">
      <c r="A761" s="6" t="e">
        <f t="shared" ca="1" si="215"/>
        <v>#N/A</v>
      </c>
      <c r="B761" s="39" t="e">
        <f t="shared" ca="1" si="214"/>
        <v>#N/A</v>
      </c>
      <c r="C761">
        <f t="array" aca="1" ref="C761" ca="1">IFERROR(INDEX(stitches, MATCH( 1, ($A761=dates)*(last_project=projects),0)),0)</f>
        <v>0</v>
      </c>
      <c r="D761" s="5" t="e">
        <f t="shared" ca="1" si="226"/>
        <v>#REF!</v>
      </c>
      <c r="E761" s="5" t="e">
        <f t="shared" ca="1" si="216"/>
        <v>#REF!</v>
      </c>
      <c r="F761" s="40" t="e">
        <f t="array" aca="1" ref="F761" ca="1">INDEX(hours,MATCH(1,($A761=dates)*(last_project=projects),0),0)</f>
        <v>#N/A</v>
      </c>
      <c r="G761" s="21" t="e">
        <f t="shared" ca="1" si="217"/>
        <v>#N/A</v>
      </c>
      <c r="H761" s="41" t="e">
        <f t="shared" ca="1" si="227"/>
        <v>#N/A</v>
      </c>
      <c r="I761" s="41" t="e">
        <f t="shared" ca="1" si="228"/>
        <v>#N/A</v>
      </c>
      <c r="J761" s="41" t="e">
        <f t="shared" ca="1" si="229"/>
        <v>#N/A</v>
      </c>
      <c r="K761" t="e">
        <f t="shared" ca="1" si="218"/>
        <v>#N/A</v>
      </c>
      <c r="L761" t="e">
        <f t="shared" ca="1" si="219"/>
        <v>#N/A</v>
      </c>
      <c r="M761" s="42" t="e">
        <f t="shared" ca="1" si="220"/>
        <v>#REF!</v>
      </c>
      <c r="N761" s="5" t="e">
        <f t="shared" ca="1" si="230"/>
        <v>#N/A</v>
      </c>
      <c r="O761" s="5" t="e">
        <f t="shared" ca="1" si="231"/>
        <v>#N/A</v>
      </c>
      <c r="P761" s="41" t="e">
        <f ca="1">IF(OR(ISNA(A761),C761="Backstitch"),NA(),AVERAGEIF($C$4:$C761,"&gt;0")/100)</f>
        <v>#N/A</v>
      </c>
      <c r="Q761" s="41" t="e">
        <f t="shared" ca="1" si="221"/>
        <v>#N/A</v>
      </c>
      <c r="R761" s="43" t="e">
        <f t="shared" ca="1" si="222"/>
        <v>#N/A</v>
      </c>
      <c r="S761" s="44" t="e">
        <f t="shared" ca="1" si="223"/>
        <v>#N/A</v>
      </c>
      <c r="T761" s="5" t="e">
        <f t="shared" ca="1" si="224"/>
        <v>#N/A</v>
      </c>
      <c r="U761" s="5" t="e">
        <f t="shared" ca="1" si="225"/>
        <v>#N/A</v>
      </c>
    </row>
    <row r="762" spans="1:21">
      <c r="A762" s="6" t="e">
        <f t="shared" ca="1" si="215"/>
        <v>#N/A</v>
      </c>
      <c r="B762" s="39" t="e">
        <f t="shared" ca="1" si="214"/>
        <v>#N/A</v>
      </c>
      <c r="C762">
        <f t="array" aca="1" ref="C762" ca="1">IFERROR(INDEX(stitches, MATCH( 1, ($A762=dates)*(last_project=projects),0)),0)</f>
        <v>0</v>
      </c>
      <c r="D762" s="5" t="e">
        <f t="shared" ca="1" si="226"/>
        <v>#REF!</v>
      </c>
      <c r="E762" s="5" t="e">
        <f t="shared" ca="1" si="216"/>
        <v>#REF!</v>
      </c>
      <c r="F762" s="40" t="e">
        <f t="array" aca="1" ref="F762" ca="1">INDEX(hours,MATCH(1,($A762=dates)*(last_project=projects),0),0)</f>
        <v>#N/A</v>
      </c>
      <c r="G762" s="21" t="e">
        <f t="shared" ca="1" si="217"/>
        <v>#N/A</v>
      </c>
      <c r="H762" s="41" t="e">
        <f t="shared" ca="1" si="227"/>
        <v>#N/A</v>
      </c>
      <c r="I762" s="41" t="e">
        <f t="shared" ca="1" si="228"/>
        <v>#N/A</v>
      </c>
      <c r="J762" s="41" t="e">
        <f t="shared" ca="1" si="229"/>
        <v>#N/A</v>
      </c>
      <c r="K762" t="e">
        <f t="shared" ca="1" si="218"/>
        <v>#N/A</v>
      </c>
      <c r="L762" t="e">
        <f t="shared" ca="1" si="219"/>
        <v>#N/A</v>
      </c>
      <c r="M762" s="42" t="e">
        <f t="shared" ca="1" si="220"/>
        <v>#REF!</v>
      </c>
      <c r="N762" s="5" t="e">
        <f t="shared" ca="1" si="230"/>
        <v>#N/A</v>
      </c>
      <c r="O762" s="5" t="e">
        <f t="shared" ca="1" si="231"/>
        <v>#N/A</v>
      </c>
      <c r="P762" s="41" t="e">
        <f ca="1">IF(OR(ISNA(A762),C762="Backstitch"),NA(),AVERAGEIF($C$4:$C762,"&gt;0")/100)</f>
        <v>#N/A</v>
      </c>
      <c r="Q762" s="41" t="e">
        <f t="shared" ca="1" si="221"/>
        <v>#N/A</v>
      </c>
      <c r="R762" s="43" t="e">
        <f t="shared" ca="1" si="222"/>
        <v>#N/A</v>
      </c>
      <c r="S762" s="44" t="e">
        <f t="shared" ca="1" si="223"/>
        <v>#N/A</v>
      </c>
      <c r="T762" s="5" t="e">
        <f t="shared" ca="1" si="224"/>
        <v>#N/A</v>
      </c>
      <c r="U762" s="5" t="e">
        <f t="shared" ca="1" si="225"/>
        <v>#N/A</v>
      </c>
    </row>
    <row r="763" spans="1:21">
      <c r="A763" s="6" t="e">
        <f t="shared" ca="1" si="215"/>
        <v>#N/A</v>
      </c>
      <c r="B763" s="39" t="e">
        <f t="shared" ca="1" si="214"/>
        <v>#N/A</v>
      </c>
      <c r="C763">
        <f t="array" aca="1" ref="C763" ca="1">IFERROR(INDEX(stitches, MATCH( 1, ($A763=dates)*(last_project=projects),0)),0)</f>
        <v>0</v>
      </c>
      <c r="D763" s="5" t="e">
        <f t="shared" ca="1" si="226"/>
        <v>#REF!</v>
      </c>
      <c r="E763" s="5" t="e">
        <f t="shared" ca="1" si="216"/>
        <v>#REF!</v>
      </c>
      <c r="F763" s="40" t="e">
        <f t="array" aca="1" ref="F763" ca="1">INDEX(hours,MATCH(1,($A763=dates)*(last_project=projects),0),0)</f>
        <v>#N/A</v>
      </c>
      <c r="G763" s="21" t="e">
        <f t="shared" ca="1" si="217"/>
        <v>#N/A</v>
      </c>
      <c r="H763" s="41" t="e">
        <f t="shared" ca="1" si="227"/>
        <v>#N/A</v>
      </c>
      <c r="I763" s="41" t="e">
        <f t="shared" ca="1" si="228"/>
        <v>#N/A</v>
      </c>
      <c r="J763" s="41" t="e">
        <f t="shared" ca="1" si="229"/>
        <v>#N/A</v>
      </c>
      <c r="K763" t="e">
        <f t="shared" ca="1" si="218"/>
        <v>#N/A</v>
      </c>
      <c r="L763" t="e">
        <f t="shared" ca="1" si="219"/>
        <v>#N/A</v>
      </c>
      <c r="M763" s="42" t="e">
        <f t="shared" ca="1" si="220"/>
        <v>#REF!</v>
      </c>
      <c r="N763" s="5" t="e">
        <f t="shared" ca="1" si="230"/>
        <v>#N/A</v>
      </c>
      <c r="O763" s="5" t="e">
        <f t="shared" ca="1" si="231"/>
        <v>#N/A</v>
      </c>
      <c r="P763" s="41" t="e">
        <f ca="1">IF(OR(ISNA(A763),C763="Backstitch"),NA(),AVERAGEIF($C$4:$C763,"&gt;0")/100)</f>
        <v>#N/A</v>
      </c>
      <c r="Q763" s="41" t="e">
        <f t="shared" ca="1" si="221"/>
        <v>#N/A</v>
      </c>
      <c r="R763" s="43" t="e">
        <f t="shared" ca="1" si="222"/>
        <v>#N/A</v>
      </c>
      <c r="S763" s="44" t="e">
        <f t="shared" ca="1" si="223"/>
        <v>#N/A</v>
      </c>
      <c r="T763" s="5" t="e">
        <f t="shared" ca="1" si="224"/>
        <v>#N/A</v>
      </c>
      <c r="U763" s="5" t="e">
        <f t="shared" ca="1" si="225"/>
        <v>#N/A</v>
      </c>
    </row>
    <row r="764" spans="1:21">
      <c r="A764" s="6" t="e">
        <f t="shared" ca="1" si="215"/>
        <v>#N/A</v>
      </c>
      <c r="B764" s="39" t="e">
        <f t="shared" ca="1" si="214"/>
        <v>#N/A</v>
      </c>
      <c r="C764">
        <f t="array" aca="1" ref="C764" ca="1">IFERROR(INDEX(stitches, MATCH( 1, ($A764=dates)*(last_project=projects),0)),0)</f>
        <v>0</v>
      </c>
      <c r="D764" s="5" t="e">
        <f t="shared" ca="1" si="226"/>
        <v>#REF!</v>
      </c>
      <c r="E764" s="5" t="e">
        <f t="shared" ca="1" si="216"/>
        <v>#REF!</v>
      </c>
      <c r="F764" s="40" t="e">
        <f t="array" aca="1" ref="F764" ca="1">INDEX(hours,MATCH(1,($A764=dates)*(last_project=projects),0),0)</f>
        <v>#N/A</v>
      </c>
      <c r="G764" s="21" t="e">
        <f t="shared" ca="1" si="217"/>
        <v>#N/A</v>
      </c>
      <c r="H764" s="41" t="e">
        <f t="shared" ca="1" si="227"/>
        <v>#N/A</v>
      </c>
      <c r="I764" s="41" t="e">
        <f t="shared" ca="1" si="228"/>
        <v>#N/A</v>
      </c>
      <c r="J764" s="41" t="e">
        <f t="shared" ca="1" si="229"/>
        <v>#N/A</v>
      </c>
      <c r="K764" t="e">
        <f t="shared" ca="1" si="218"/>
        <v>#N/A</v>
      </c>
      <c r="L764" t="e">
        <f t="shared" ca="1" si="219"/>
        <v>#N/A</v>
      </c>
      <c r="M764" s="42" t="e">
        <f t="shared" ca="1" si="220"/>
        <v>#REF!</v>
      </c>
      <c r="N764" s="5" t="e">
        <f t="shared" ca="1" si="230"/>
        <v>#N/A</v>
      </c>
      <c r="O764" s="5" t="e">
        <f t="shared" ca="1" si="231"/>
        <v>#N/A</v>
      </c>
      <c r="P764" s="41" t="e">
        <f ca="1">IF(OR(ISNA(A764),C764="Backstitch"),NA(),AVERAGEIF($C$4:$C764,"&gt;0")/100)</f>
        <v>#N/A</v>
      </c>
      <c r="Q764" s="41" t="e">
        <f t="shared" ca="1" si="221"/>
        <v>#N/A</v>
      </c>
      <c r="R764" s="43" t="e">
        <f t="shared" ca="1" si="222"/>
        <v>#N/A</v>
      </c>
      <c r="S764" s="44" t="e">
        <f t="shared" ca="1" si="223"/>
        <v>#N/A</v>
      </c>
      <c r="T764" s="5" t="e">
        <f t="shared" ca="1" si="224"/>
        <v>#N/A</v>
      </c>
      <c r="U764" s="5" t="e">
        <f t="shared" ca="1" si="225"/>
        <v>#N/A</v>
      </c>
    </row>
    <row r="765" spans="1:21">
      <c r="A765" s="6" t="e">
        <f t="shared" ca="1" si="215"/>
        <v>#N/A</v>
      </c>
      <c r="B765" s="39" t="e">
        <f t="shared" ca="1" si="214"/>
        <v>#N/A</v>
      </c>
      <c r="C765">
        <f t="array" aca="1" ref="C765" ca="1">IFERROR(INDEX(stitches, MATCH( 1, ($A765=dates)*(last_project=projects),0)),0)</f>
        <v>0</v>
      </c>
      <c r="D765" s="5" t="e">
        <f t="shared" ca="1" si="226"/>
        <v>#REF!</v>
      </c>
      <c r="E765" s="5" t="e">
        <f t="shared" ca="1" si="216"/>
        <v>#REF!</v>
      </c>
      <c r="F765" s="40" t="e">
        <f t="array" aca="1" ref="F765" ca="1">INDEX(hours,MATCH(1,($A765=dates)*(last_project=projects),0),0)</f>
        <v>#N/A</v>
      </c>
      <c r="G765" s="21" t="e">
        <f t="shared" ca="1" si="217"/>
        <v>#N/A</v>
      </c>
      <c r="H765" s="41" t="e">
        <f t="shared" ca="1" si="227"/>
        <v>#N/A</v>
      </c>
      <c r="I765" s="41" t="e">
        <f t="shared" ca="1" si="228"/>
        <v>#N/A</v>
      </c>
      <c r="J765" s="41" t="e">
        <f t="shared" ca="1" si="229"/>
        <v>#N/A</v>
      </c>
      <c r="K765" t="e">
        <f t="shared" ca="1" si="218"/>
        <v>#N/A</v>
      </c>
      <c r="L765" t="e">
        <f t="shared" ca="1" si="219"/>
        <v>#N/A</v>
      </c>
      <c r="M765" s="42" t="e">
        <f t="shared" ca="1" si="220"/>
        <v>#REF!</v>
      </c>
      <c r="N765" s="5" t="e">
        <f t="shared" ca="1" si="230"/>
        <v>#N/A</v>
      </c>
      <c r="O765" s="5" t="e">
        <f t="shared" ca="1" si="231"/>
        <v>#N/A</v>
      </c>
      <c r="P765" s="41" t="e">
        <f ca="1">IF(OR(ISNA(A765),C765="Backstitch"),NA(),AVERAGEIF($C$4:$C765,"&gt;0")/100)</f>
        <v>#N/A</v>
      </c>
      <c r="Q765" s="41" t="e">
        <f t="shared" ca="1" si="221"/>
        <v>#N/A</v>
      </c>
      <c r="R765" s="43" t="e">
        <f t="shared" ca="1" si="222"/>
        <v>#N/A</v>
      </c>
      <c r="S765" s="44" t="e">
        <f t="shared" ca="1" si="223"/>
        <v>#N/A</v>
      </c>
      <c r="T765" s="5" t="e">
        <f t="shared" ca="1" si="224"/>
        <v>#N/A</v>
      </c>
      <c r="U765" s="5" t="e">
        <f t="shared" ca="1" si="225"/>
        <v>#N/A</v>
      </c>
    </row>
    <row r="766" spans="1:21">
      <c r="A766" s="6" t="e">
        <f t="shared" ca="1" si="215"/>
        <v>#N/A</v>
      </c>
      <c r="B766" s="39" t="e">
        <f t="shared" ca="1" si="214"/>
        <v>#N/A</v>
      </c>
      <c r="C766">
        <f t="array" aca="1" ref="C766" ca="1">IFERROR(INDEX(stitches, MATCH( 1, ($A766=dates)*(last_project=projects),0)),0)</f>
        <v>0</v>
      </c>
      <c r="D766" s="5" t="e">
        <f t="shared" ca="1" si="226"/>
        <v>#REF!</v>
      </c>
      <c r="E766" s="5" t="e">
        <f t="shared" ca="1" si="216"/>
        <v>#REF!</v>
      </c>
      <c r="F766" s="40" t="e">
        <f t="array" aca="1" ref="F766" ca="1">INDEX(hours,MATCH(1,($A766=dates)*(last_project=projects),0),0)</f>
        <v>#N/A</v>
      </c>
      <c r="G766" s="21" t="e">
        <f t="shared" ca="1" si="217"/>
        <v>#N/A</v>
      </c>
      <c r="H766" s="41" t="e">
        <f t="shared" ca="1" si="227"/>
        <v>#N/A</v>
      </c>
      <c r="I766" s="41" t="e">
        <f t="shared" ca="1" si="228"/>
        <v>#N/A</v>
      </c>
      <c r="J766" s="41" t="e">
        <f t="shared" ca="1" si="229"/>
        <v>#N/A</v>
      </c>
      <c r="K766" t="e">
        <f t="shared" ca="1" si="218"/>
        <v>#N/A</v>
      </c>
      <c r="L766" t="e">
        <f t="shared" ca="1" si="219"/>
        <v>#N/A</v>
      </c>
      <c r="M766" s="42" t="e">
        <f t="shared" ca="1" si="220"/>
        <v>#REF!</v>
      </c>
      <c r="N766" s="5" t="e">
        <f t="shared" ca="1" si="230"/>
        <v>#N/A</v>
      </c>
      <c r="O766" s="5" t="e">
        <f t="shared" ca="1" si="231"/>
        <v>#N/A</v>
      </c>
      <c r="P766" s="41" t="e">
        <f ca="1">IF(OR(ISNA(A766),C766="Backstitch"),NA(),AVERAGEIF($C$4:$C766,"&gt;0")/100)</f>
        <v>#N/A</v>
      </c>
      <c r="Q766" s="41" t="e">
        <f t="shared" ca="1" si="221"/>
        <v>#N/A</v>
      </c>
      <c r="R766" s="43" t="e">
        <f t="shared" ca="1" si="222"/>
        <v>#N/A</v>
      </c>
      <c r="S766" s="44" t="e">
        <f t="shared" ca="1" si="223"/>
        <v>#N/A</v>
      </c>
      <c r="T766" s="5" t="e">
        <f t="shared" ca="1" si="224"/>
        <v>#N/A</v>
      </c>
      <c r="U766" s="5" t="e">
        <f t="shared" ca="1" si="225"/>
        <v>#N/A</v>
      </c>
    </row>
    <row r="767" spans="1:21">
      <c r="A767" s="6" t="e">
        <f t="shared" ca="1" si="215"/>
        <v>#N/A</v>
      </c>
      <c r="B767" s="39" t="e">
        <f t="shared" ca="1" si="214"/>
        <v>#N/A</v>
      </c>
      <c r="C767">
        <f t="array" aca="1" ref="C767" ca="1">IFERROR(INDEX(stitches, MATCH( 1, ($A767=dates)*(last_project=projects),0)),0)</f>
        <v>0</v>
      </c>
      <c r="D767" s="5" t="e">
        <f t="shared" ca="1" si="226"/>
        <v>#REF!</v>
      </c>
      <c r="E767" s="5" t="e">
        <f t="shared" ca="1" si="216"/>
        <v>#REF!</v>
      </c>
      <c r="F767" s="40" t="e">
        <f t="array" aca="1" ref="F767" ca="1">INDEX(hours,MATCH(1,($A767=dates)*(last_project=projects),0),0)</f>
        <v>#N/A</v>
      </c>
      <c r="G767" s="21" t="e">
        <f t="shared" ca="1" si="217"/>
        <v>#N/A</v>
      </c>
      <c r="H767" s="41" t="e">
        <f t="shared" ca="1" si="227"/>
        <v>#N/A</v>
      </c>
      <c r="I767" s="41" t="e">
        <f t="shared" ca="1" si="228"/>
        <v>#N/A</v>
      </c>
      <c r="J767" s="41" t="e">
        <f t="shared" ca="1" si="229"/>
        <v>#N/A</v>
      </c>
      <c r="K767" t="e">
        <f t="shared" ca="1" si="218"/>
        <v>#N/A</v>
      </c>
      <c r="L767" t="e">
        <f t="shared" ca="1" si="219"/>
        <v>#N/A</v>
      </c>
      <c r="M767" s="42" t="e">
        <f t="shared" ca="1" si="220"/>
        <v>#REF!</v>
      </c>
      <c r="N767" s="5" t="e">
        <f t="shared" ca="1" si="230"/>
        <v>#N/A</v>
      </c>
      <c r="O767" s="5" t="e">
        <f t="shared" ca="1" si="231"/>
        <v>#N/A</v>
      </c>
      <c r="P767" s="41" t="e">
        <f ca="1">IF(OR(ISNA(A767),C767="Backstitch"),NA(),AVERAGEIF($C$4:$C767,"&gt;0")/100)</f>
        <v>#N/A</v>
      </c>
      <c r="Q767" s="41" t="e">
        <f t="shared" ca="1" si="221"/>
        <v>#N/A</v>
      </c>
      <c r="R767" s="43" t="e">
        <f t="shared" ca="1" si="222"/>
        <v>#N/A</v>
      </c>
      <c r="S767" s="44" t="e">
        <f t="shared" ca="1" si="223"/>
        <v>#N/A</v>
      </c>
      <c r="T767" s="5" t="e">
        <f t="shared" ca="1" si="224"/>
        <v>#N/A</v>
      </c>
      <c r="U767" s="5" t="e">
        <f t="shared" ca="1" si="225"/>
        <v>#N/A</v>
      </c>
    </row>
    <row r="768" spans="1:21">
      <c r="A768" s="6" t="e">
        <f t="shared" ca="1" si="215"/>
        <v>#N/A</v>
      </c>
      <c r="B768" s="39" t="e">
        <f t="shared" ca="1" si="214"/>
        <v>#N/A</v>
      </c>
      <c r="C768">
        <f t="array" aca="1" ref="C768" ca="1">IFERROR(INDEX(stitches, MATCH( 1, ($A768=dates)*(last_project=projects),0)),0)</f>
        <v>0</v>
      </c>
      <c r="D768" s="5" t="e">
        <f t="shared" ca="1" si="226"/>
        <v>#REF!</v>
      </c>
      <c r="E768" s="5" t="e">
        <f t="shared" ca="1" si="216"/>
        <v>#REF!</v>
      </c>
      <c r="F768" s="40" t="e">
        <f t="array" aca="1" ref="F768" ca="1">INDEX(hours,MATCH(1,($A768=dates)*(last_project=projects),0),0)</f>
        <v>#N/A</v>
      </c>
      <c r="G768" s="21" t="e">
        <f t="shared" ca="1" si="217"/>
        <v>#N/A</v>
      </c>
      <c r="H768" s="41" t="e">
        <f t="shared" ca="1" si="227"/>
        <v>#N/A</v>
      </c>
      <c r="I768" s="41" t="e">
        <f t="shared" ca="1" si="228"/>
        <v>#N/A</v>
      </c>
      <c r="J768" s="41" t="e">
        <f t="shared" ca="1" si="229"/>
        <v>#N/A</v>
      </c>
      <c r="K768" t="e">
        <f t="shared" ca="1" si="218"/>
        <v>#N/A</v>
      </c>
      <c r="L768" t="e">
        <f t="shared" ca="1" si="219"/>
        <v>#N/A</v>
      </c>
      <c r="M768" s="42" t="e">
        <f t="shared" ca="1" si="220"/>
        <v>#REF!</v>
      </c>
      <c r="N768" s="5" t="e">
        <f t="shared" ca="1" si="230"/>
        <v>#N/A</v>
      </c>
      <c r="O768" s="5" t="e">
        <f t="shared" ca="1" si="231"/>
        <v>#N/A</v>
      </c>
      <c r="P768" s="41" t="e">
        <f ca="1">IF(OR(ISNA(A768),C768="Backstitch"),NA(),AVERAGEIF($C$4:$C768,"&gt;0")/100)</f>
        <v>#N/A</v>
      </c>
      <c r="Q768" s="41" t="e">
        <f t="shared" ca="1" si="221"/>
        <v>#N/A</v>
      </c>
      <c r="R768" s="43" t="e">
        <f t="shared" ca="1" si="222"/>
        <v>#N/A</v>
      </c>
      <c r="S768" s="44" t="e">
        <f t="shared" ca="1" si="223"/>
        <v>#N/A</v>
      </c>
      <c r="T768" s="5" t="e">
        <f t="shared" ca="1" si="224"/>
        <v>#N/A</v>
      </c>
      <c r="U768" s="5" t="e">
        <f t="shared" ca="1" si="225"/>
        <v>#N/A</v>
      </c>
    </row>
    <row r="769" spans="1:21">
      <c r="A769" s="6" t="e">
        <f t="shared" ca="1" si="215"/>
        <v>#N/A</v>
      </c>
      <c r="B769" s="39" t="e">
        <f t="shared" ca="1" si="214"/>
        <v>#N/A</v>
      </c>
      <c r="C769">
        <f t="array" aca="1" ref="C769" ca="1">IFERROR(INDEX(stitches, MATCH( 1, ($A769=dates)*(last_project=projects),0)),0)</f>
        <v>0</v>
      </c>
      <c r="D769" s="5" t="e">
        <f t="shared" ca="1" si="226"/>
        <v>#REF!</v>
      </c>
      <c r="E769" s="5" t="e">
        <f t="shared" ca="1" si="216"/>
        <v>#REF!</v>
      </c>
      <c r="F769" s="40" t="e">
        <f t="array" aca="1" ref="F769" ca="1">INDEX(hours,MATCH(1,($A769=dates)*(last_project=projects),0),0)</f>
        <v>#N/A</v>
      </c>
      <c r="G769" s="21" t="e">
        <f t="shared" ca="1" si="217"/>
        <v>#N/A</v>
      </c>
      <c r="H769" s="41" t="e">
        <f t="shared" ca="1" si="227"/>
        <v>#N/A</v>
      </c>
      <c r="I769" s="41" t="e">
        <f t="shared" ca="1" si="228"/>
        <v>#N/A</v>
      </c>
      <c r="J769" s="41" t="e">
        <f t="shared" ca="1" si="229"/>
        <v>#N/A</v>
      </c>
      <c r="K769" t="e">
        <f t="shared" ca="1" si="218"/>
        <v>#N/A</v>
      </c>
      <c r="L769" t="e">
        <f t="shared" ca="1" si="219"/>
        <v>#N/A</v>
      </c>
      <c r="M769" s="42" t="e">
        <f t="shared" ca="1" si="220"/>
        <v>#REF!</v>
      </c>
      <c r="N769" s="5" t="e">
        <f t="shared" ca="1" si="230"/>
        <v>#N/A</v>
      </c>
      <c r="O769" s="5" t="e">
        <f t="shared" ca="1" si="231"/>
        <v>#N/A</v>
      </c>
      <c r="P769" s="41" t="e">
        <f ca="1">IF(OR(ISNA(A769),C769="Backstitch"),NA(),AVERAGEIF($C$4:$C769,"&gt;0")/100)</f>
        <v>#N/A</v>
      </c>
      <c r="Q769" s="41" t="e">
        <f t="shared" ca="1" si="221"/>
        <v>#N/A</v>
      </c>
      <c r="R769" s="43" t="e">
        <f t="shared" ca="1" si="222"/>
        <v>#N/A</v>
      </c>
      <c r="S769" s="44" t="e">
        <f t="shared" ca="1" si="223"/>
        <v>#N/A</v>
      </c>
      <c r="T769" s="5" t="e">
        <f t="shared" ca="1" si="224"/>
        <v>#N/A</v>
      </c>
      <c r="U769" s="5" t="e">
        <f t="shared" ca="1" si="225"/>
        <v>#N/A</v>
      </c>
    </row>
    <row r="770" spans="1:21">
      <c r="A770" s="6" t="e">
        <f t="shared" ca="1" si="215"/>
        <v>#N/A</v>
      </c>
      <c r="B770" s="39" t="e">
        <f t="shared" ca="1" si="214"/>
        <v>#N/A</v>
      </c>
      <c r="C770">
        <f t="array" aca="1" ref="C770" ca="1">IFERROR(INDEX(stitches, MATCH( 1, ($A770=dates)*(last_project=projects),0)),0)</f>
        <v>0</v>
      </c>
      <c r="D770" s="5" t="e">
        <f t="shared" ca="1" si="226"/>
        <v>#REF!</v>
      </c>
      <c r="E770" s="5" t="e">
        <f t="shared" ca="1" si="216"/>
        <v>#REF!</v>
      </c>
      <c r="F770" s="40" t="e">
        <f t="array" aca="1" ref="F770" ca="1">INDEX(hours,MATCH(1,($A770=dates)*(last_project=projects),0),0)</f>
        <v>#N/A</v>
      </c>
      <c r="G770" s="21" t="e">
        <f t="shared" ca="1" si="217"/>
        <v>#N/A</v>
      </c>
      <c r="H770" s="41" t="e">
        <f t="shared" ca="1" si="227"/>
        <v>#N/A</v>
      </c>
      <c r="I770" s="41" t="e">
        <f t="shared" ca="1" si="228"/>
        <v>#N/A</v>
      </c>
      <c r="J770" s="41" t="e">
        <f t="shared" ca="1" si="229"/>
        <v>#N/A</v>
      </c>
      <c r="K770" t="e">
        <f t="shared" ca="1" si="218"/>
        <v>#N/A</v>
      </c>
      <c r="L770" t="e">
        <f t="shared" ca="1" si="219"/>
        <v>#N/A</v>
      </c>
      <c r="M770" s="42" t="e">
        <f t="shared" ca="1" si="220"/>
        <v>#REF!</v>
      </c>
      <c r="N770" s="5" t="e">
        <f t="shared" ca="1" si="230"/>
        <v>#N/A</v>
      </c>
      <c r="O770" s="5" t="e">
        <f t="shared" ca="1" si="231"/>
        <v>#N/A</v>
      </c>
      <c r="P770" s="41" t="e">
        <f ca="1">IF(OR(ISNA(A770),C770="Backstitch"),NA(),AVERAGEIF($C$4:$C770,"&gt;0")/100)</f>
        <v>#N/A</v>
      </c>
      <c r="Q770" s="41" t="e">
        <f t="shared" ca="1" si="221"/>
        <v>#N/A</v>
      </c>
      <c r="R770" s="43" t="e">
        <f t="shared" ca="1" si="222"/>
        <v>#N/A</v>
      </c>
      <c r="S770" s="44" t="e">
        <f t="shared" ca="1" si="223"/>
        <v>#N/A</v>
      </c>
      <c r="T770" s="5" t="e">
        <f t="shared" ca="1" si="224"/>
        <v>#N/A</v>
      </c>
      <c r="U770" s="5" t="e">
        <f t="shared" ca="1" si="225"/>
        <v>#N/A</v>
      </c>
    </row>
    <row r="771" spans="1:21">
      <c r="A771" s="6" t="e">
        <f t="shared" ca="1" si="215"/>
        <v>#N/A</v>
      </c>
      <c r="B771" s="39" t="e">
        <f t="shared" ref="B771:B834" ca="1" si="232">TEXT(A771,"ddd")</f>
        <v>#N/A</v>
      </c>
      <c r="C771">
        <f t="array" aca="1" ref="C771" ca="1">IFERROR(INDEX(stitches, MATCH( 1, ($A771=dates)*(last_project=projects),0)),0)</f>
        <v>0</v>
      </c>
      <c r="D771" s="5" t="e">
        <f t="shared" ca="1" si="226"/>
        <v>#REF!</v>
      </c>
      <c r="E771" s="5" t="e">
        <f t="shared" ca="1" si="216"/>
        <v>#REF!</v>
      </c>
      <c r="F771" s="40" t="e">
        <f t="array" aca="1" ref="F771" ca="1">INDEX(hours,MATCH(1,($A771=dates)*(last_project=projects),0),0)</f>
        <v>#N/A</v>
      </c>
      <c r="G771" s="21" t="e">
        <f t="shared" ca="1" si="217"/>
        <v>#N/A</v>
      </c>
      <c r="H771" s="41" t="e">
        <f t="shared" ca="1" si="227"/>
        <v>#N/A</v>
      </c>
      <c r="I771" s="41" t="e">
        <f t="shared" ca="1" si="228"/>
        <v>#N/A</v>
      </c>
      <c r="J771" s="41" t="e">
        <f t="shared" ca="1" si="229"/>
        <v>#N/A</v>
      </c>
      <c r="K771" t="e">
        <f t="shared" ca="1" si="218"/>
        <v>#N/A</v>
      </c>
      <c r="L771" t="e">
        <f t="shared" ca="1" si="219"/>
        <v>#N/A</v>
      </c>
      <c r="M771" s="42" t="e">
        <f t="shared" ca="1" si="220"/>
        <v>#REF!</v>
      </c>
      <c r="N771" s="5" t="e">
        <f t="shared" ca="1" si="230"/>
        <v>#N/A</v>
      </c>
      <c r="O771" s="5" t="e">
        <f t="shared" ca="1" si="231"/>
        <v>#N/A</v>
      </c>
      <c r="P771" s="41" t="e">
        <f ca="1">IF(OR(ISNA(A771),C771="Backstitch"),NA(),AVERAGEIF($C$4:$C771,"&gt;0")/100)</f>
        <v>#N/A</v>
      </c>
      <c r="Q771" s="41" t="e">
        <f t="shared" ca="1" si="221"/>
        <v>#N/A</v>
      </c>
      <c r="R771" s="43" t="e">
        <f t="shared" ca="1" si="222"/>
        <v>#N/A</v>
      </c>
      <c r="S771" s="44" t="e">
        <f t="shared" ca="1" si="223"/>
        <v>#N/A</v>
      </c>
      <c r="T771" s="5" t="e">
        <f t="shared" ca="1" si="224"/>
        <v>#N/A</v>
      </c>
      <c r="U771" s="5" t="e">
        <f t="shared" ca="1" si="225"/>
        <v>#N/A</v>
      </c>
    </row>
    <row r="772" spans="1:21">
      <c r="A772" s="6" t="e">
        <f t="shared" ref="A772:A835" ca="1" si="233">IF(A771+1&lt;=last_stitching_log_date,A771+1,NA())</f>
        <v>#N/A</v>
      </c>
      <c r="B772" s="39" t="e">
        <f t="shared" ca="1" si="232"/>
        <v>#N/A</v>
      </c>
      <c r="C772">
        <f t="array" aca="1" ref="C772" ca="1">IFERROR(INDEX(stitches, MATCH( 1, ($A772=dates)*(last_project=projects),0)),0)</f>
        <v>0</v>
      </c>
      <c r="D772" s="5" t="e">
        <f t="shared" ca="1" si="226"/>
        <v>#REF!</v>
      </c>
      <c r="E772" s="5" t="e">
        <f t="shared" ref="E772:E835" ca="1" si="234">IF(C772="Backstitch",E771,IF(ISNA(D772),NA(),E771-C772))</f>
        <v>#REF!</v>
      </c>
      <c r="F772" s="40" t="e">
        <f t="array" aca="1" ref="F772" ca="1">INDEX(hours,MATCH(1,($A772=dates)*(last_project=projects),0),0)</f>
        <v>#N/A</v>
      </c>
      <c r="G772" s="21" t="e">
        <f t="shared" ref="G772:G835" ca="1" si="235">IF(AND(C772&lt;&gt;0,F772&lt;&gt;0),C772/(F772*1440),NA())</f>
        <v>#N/A</v>
      </c>
      <c r="H772" s="41" t="e">
        <f t="shared" ca="1" si="227"/>
        <v>#N/A</v>
      </c>
      <c r="I772" s="41" t="e">
        <f t="shared" ca="1" si="228"/>
        <v>#N/A</v>
      </c>
      <c r="J772" s="41" t="e">
        <f t="shared" ca="1" si="229"/>
        <v>#N/A</v>
      </c>
      <c r="K772" t="e">
        <f t="shared" ref="K772:K835" ca="1" si="236">IF(INDEX(projects,MATCH($A772,dates,0))=last_project,IF(ISNUMBER(INDEX(pages,MATCH($A772,dates,0))),INDEX(pages,MATCH($A772,dates,0)),0),0)</f>
        <v>#N/A</v>
      </c>
      <c r="L772" t="e">
        <f t="shared" ref="L772:L835" ca="1" si="237">L771+K772</f>
        <v>#N/A</v>
      </c>
      <c r="M772" s="42" t="e">
        <f t="shared" ref="M772:M835" ca="1" si="238">$M$3-L772</f>
        <v>#REF!</v>
      </c>
      <c r="N772" s="5" t="e">
        <f t="shared" ca="1" si="230"/>
        <v>#N/A</v>
      </c>
      <c r="O772" s="5" t="e">
        <f t="shared" ca="1" si="231"/>
        <v>#N/A</v>
      </c>
      <c r="P772" s="41" t="e">
        <f ca="1">IF(OR(ISNA(A772),C772="Backstitch"),NA(),AVERAGEIF($C$4:$C772,"&gt;0")/100)</f>
        <v>#N/A</v>
      </c>
      <c r="Q772" s="41" t="e">
        <f t="shared" ref="Q772:Q835" ca="1" si="239">IF(OR(ISNA(A772),C772="Backstitch"),NA(),$J772/P772)</f>
        <v>#N/A</v>
      </c>
      <c r="R772" s="43" t="e">
        <f t="shared" ref="R772:R835" ca="1" si="240">IF(OR(ISNA(A772),C772="Backstitch"),NA(),$A772+Q772)</f>
        <v>#N/A</v>
      </c>
      <c r="S772" s="44" t="e">
        <f t="shared" ref="S772:S835" ca="1" si="241">IF(OR(ISNA(A772),C772="Backstitch",S771=1),NA(),D772/project_total_stitches)</f>
        <v>#N/A</v>
      </c>
      <c r="T772" s="5" t="e">
        <f t="shared" ref="T772:T835" ca="1" si="242">IF(ISNA(A772),NA(),IF(OR(C772&gt;0,C772="Backstitch"),T771+1,0))</f>
        <v>#N/A</v>
      </c>
      <c r="U772" s="5" t="e">
        <f t="shared" ref="U772:U835" ca="1" si="243">IF(ISNA(A772),NA(),IF(C772=0,U771+1,0))</f>
        <v>#N/A</v>
      </c>
    </row>
    <row r="773" spans="1:21">
      <c r="A773" s="6" t="e">
        <f t="shared" ca="1" si="233"/>
        <v>#N/A</v>
      </c>
      <c r="B773" s="39" t="e">
        <f t="shared" ca="1" si="232"/>
        <v>#N/A</v>
      </c>
      <c r="C773">
        <f t="array" aca="1" ref="C773" ca="1">IFERROR(INDEX(stitches, MATCH( 1, ($A773=dates)*(last_project=projects),0)),0)</f>
        <v>0</v>
      </c>
      <c r="D773" s="5" t="e">
        <f t="shared" ref="D773:D836" ca="1" si="244">IF(OR(ISNA(A773),C773="Backstitch",D772=$E$3),NA(),D772+C773)</f>
        <v>#REF!</v>
      </c>
      <c r="E773" s="5" t="e">
        <f t="shared" ca="1" si="234"/>
        <v>#REF!</v>
      </c>
      <c r="F773" s="40" t="e">
        <f t="array" aca="1" ref="F773" ca="1">INDEX(hours,MATCH(1,($A773=dates)*(last_project=projects),0),0)</f>
        <v>#N/A</v>
      </c>
      <c r="G773" s="21" t="e">
        <f t="shared" ca="1" si="235"/>
        <v>#N/A</v>
      </c>
      <c r="H773" s="41" t="e">
        <f t="shared" ref="H773:H836" ca="1" si="245">IF(OR(ISNA(A773),C773="Backstitch",C773="Bead"),NA(),C773/100)</f>
        <v>#N/A</v>
      </c>
      <c r="I773" s="41" t="e">
        <f t="shared" ref="I773:I836" ca="1" si="246">IF(OR(ISNA(A773),C773="Backstitch"),NA(),I772+H773)</f>
        <v>#N/A</v>
      </c>
      <c r="J773" s="41" t="e">
        <f t="shared" ref="J773:J836" ca="1" si="247">IF(OR(ISNA(A773),C773="Backstitch"),NA(),J772-H773)</f>
        <v>#N/A</v>
      </c>
      <c r="K773" t="e">
        <f t="shared" ca="1" si="236"/>
        <v>#N/A</v>
      </c>
      <c r="L773" t="e">
        <f t="shared" ca="1" si="237"/>
        <v>#N/A</v>
      </c>
      <c r="M773" s="42" t="e">
        <f t="shared" ca="1" si="238"/>
        <v>#REF!</v>
      </c>
      <c r="N773" s="5" t="e">
        <f t="shared" ref="N773:N836" ca="1" si="248">IF(ISNA(A773),NA(),N772+1)</f>
        <v>#N/A</v>
      </c>
      <c r="O773" s="5" t="e">
        <f t="shared" ref="O773:O836" ca="1" si="249">IF(ISNA(A773),NA(),IF(OR(C773&gt;0,C773="Backstitch"),O772+1,O772))</f>
        <v>#N/A</v>
      </c>
      <c r="P773" s="41" t="e">
        <f ca="1">IF(OR(ISNA(A773),C773="Backstitch"),NA(),AVERAGEIF($C$4:$C773,"&gt;0")/100)</f>
        <v>#N/A</v>
      </c>
      <c r="Q773" s="41" t="e">
        <f t="shared" ca="1" si="239"/>
        <v>#N/A</v>
      </c>
      <c r="R773" s="43" t="e">
        <f t="shared" ca="1" si="240"/>
        <v>#N/A</v>
      </c>
      <c r="S773" s="44" t="e">
        <f t="shared" ca="1" si="241"/>
        <v>#N/A</v>
      </c>
      <c r="T773" s="5" t="e">
        <f t="shared" ca="1" si="242"/>
        <v>#N/A</v>
      </c>
      <c r="U773" s="5" t="e">
        <f t="shared" ca="1" si="243"/>
        <v>#N/A</v>
      </c>
    </row>
    <row r="774" spans="1:21">
      <c r="A774" s="6" t="e">
        <f t="shared" ca="1" si="233"/>
        <v>#N/A</v>
      </c>
      <c r="B774" s="39" t="e">
        <f t="shared" ca="1" si="232"/>
        <v>#N/A</v>
      </c>
      <c r="C774">
        <f t="array" aca="1" ref="C774" ca="1">IFERROR(INDEX(stitches, MATCH( 1, ($A774=dates)*(last_project=projects),0)),0)</f>
        <v>0</v>
      </c>
      <c r="D774" s="5" t="e">
        <f t="shared" ca="1" si="244"/>
        <v>#REF!</v>
      </c>
      <c r="E774" s="5" t="e">
        <f t="shared" ca="1" si="234"/>
        <v>#REF!</v>
      </c>
      <c r="F774" s="40" t="e">
        <f t="array" aca="1" ref="F774" ca="1">INDEX(hours,MATCH(1,($A774=dates)*(last_project=projects),0),0)</f>
        <v>#N/A</v>
      </c>
      <c r="G774" s="21" t="e">
        <f t="shared" ca="1" si="235"/>
        <v>#N/A</v>
      </c>
      <c r="H774" s="41" t="e">
        <f t="shared" ca="1" si="245"/>
        <v>#N/A</v>
      </c>
      <c r="I774" s="41" t="e">
        <f t="shared" ca="1" si="246"/>
        <v>#N/A</v>
      </c>
      <c r="J774" s="41" t="e">
        <f t="shared" ca="1" si="247"/>
        <v>#N/A</v>
      </c>
      <c r="K774" t="e">
        <f t="shared" ca="1" si="236"/>
        <v>#N/A</v>
      </c>
      <c r="L774" t="e">
        <f t="shared" ca="1" si="237"/>
        <v>#N/A</v>
      </c>
      <c r="M774" s="42" t="e">
        <f t="shared" ca="1" si="238"/>
        <v>#REF!</v>
      </c>
      <c r="N774" s="5" t="e">
        <f t="shared" ca="1" si="248"/>
        <v>#N/A</v>
      </c>
      <c r="O774" s="5" t="e">
        <f t="shared" ca="1" si="249"/>
        <v>#N/A</v>
      </c>
      <c r="P774" s="41" t="e">
        <f ca="1">IF(OR(ISNA(A774),C774="Backstitch"),NA(),AVERAGEIF($C$4:$C774,"&gt;0")/100)</f>
        <v>#N/A</v>
      </c>
      <c r="Q774" s="41" t="e">
        <f t="shared" ca="1" si="239"/>
        <v>#N/A</v>
      </c>
      <c r="R774" s="43" t="e">
        <f t="shared" ca="1" si="240"/>
        <v>#N/A</v>
      </c>
      <c r="S774" s="44" t="e">
        <f t="shared" ca="1" si="241"/>
        <v>#N/A</v>
      </c>
      <c r="T774" s="5" t="e">
        <f t="shared" ca="1" si="242"/>
        <v>#N/A</v>
      </c>
      <c r="U774" s="5" t="e">
        <f t="shared" ca="1" si="243"/>
        <v>#N/A</v>
      </c>
    </row>
    <row r="775" spans="1:21">
      <c r="A775" s="6" t="e">
        <f t="shared" ca="1" si="233"/>
        <v>#N/A</v>
      </c>
      <c r="B775" s="39" t="e">
        <f t="shared" ca="1" si="232"/>
        <v>#N/A</v>
      </c>
      <c r="C775">
        <f t="array" aca="1" ref="C775" ca="1">IFERROR(INDEX(stitches, MATCH( 1, ($A775=dates)*(last_project=projects),0)),0)</f>
        <v>0</v>
      </c>
      <c r="D775" s="5" t="e">
        <f t="shared" ca="1" si="244"/>
        <v>#REF!</v>
      </c>
      <c r="E775" s="5" t="e">
        <f t="shared" ca="1" si="234"/>
        <v>#REF!</v>
      </c>
      <c r="F775" s="40" t="e">
        <f t="array" aca="1" ref="F775" ca="1">INDEX(hours,MATCH(1,($A775=dates)*(last_project=projects),0),0)</f>
        <v>#N/A</v>
      </c>
      <c r="G775" s="21" t="e">
        <f t="shared" ca="1" si="235"/>
        <v>#N/A</v>
      </c>
      <c r="H775" s="41" t="e">
        <f t="shared" ca="1" si="245"/>
        <v>#N/A</v>
      </c>
      <c r="I775" s="41" t="e">
        <f t="shared" ca="1" si="246"/>
        <v>#N/A</v>
      </c>
      <c r="J775" s="41" t="e">
        <f t="shared" ca="1" si="247"/>
        <v>#N/A</v>
      </c>
      <c r="K775" t="e">
        <f t="shared" ca="1" si="236"/>
        <v>#N/A</v>
      </c>
      <c r="L775" t="e">
        <f t="shared" ca="1" si="237"/>
        <v>#N/A</v>
      </c>
      <c r="M775" s="42" t="e">
        <f t="shared" ca="1" si="238"/>
        <v>#REF!</v>
      </c>
      <c r="N775" s="5" t="e">
        <f t="shared" ca="1" si="248"/>
        <v>#N/A</v>
      </c>
      <c r="O775" s="5" t="e">
        <f t="shared" ca="1" si="249"/>
        <v>#N/A</v>
      </c>
      <c r="P775" s="41" t="e">
        <f ca="1">IF(OR(ISNA(A775),C775="Backstitch"),NA(),AVERAGEIF($C$4:$C775,"&gt;0")/100)</f>
        <v>#N/A</v>
      </c>
      <c r="Q775" s="41" t="e">
        <f t="shared" ca="1" si="239"/>
        <v>#N/A</v>
      </c>
      <c r="R775" s="43" t="e">
        <f t="shared" ca="1" si="240"/>
        <v>#N/A</v>
      </c>
      <c r="S775" s="44" t="e">
        <f t="shared" ca="1" si="241"/>
        <v>#N/A</v>
      </c>
      <c r="T775" s="5" t="e">
        <f t="shared" ca="1" si="242"/>
        <v>#N/A</v>
      </c>
      <c r="U775" s="5" t="e">
        <f t="shared" ca="1" si="243"/>
        <v>#N/A</v>
      </c>
    </row>
    <row r="776" spans="1:21">
      <c r="A776" s="6" t="e">
        <f t="shared" ca="1" si="233"/>
        <v>#N/A</v>
      </c>
      <c r="B776" s="39" t="e">
        <f t="shared" ca="1" si="232"/>
        <v>#N/A</v>
      </c>
      <c r="C776">
        <f t="array" aca="1" ref="C776" ca="1">IFERROR(INDEX(stitches, MATCH( 1, ($A776=dates)*(last_project=projects),0)),0)</f>
        <v>0</v>
      </c>
      <c r="D776" s="5" t="e">
        <f t="shared" ca="1" si="244"/>
        <v>#REF!</v>
      </c>
      <c r="E776" s="5" t="e">
        <f t="shared" ca="1" si="234"/>
        <v>#REF!</v>
      </c>
      <c r="F776" s="40" t="e">
        <f t="array" aca="1" ref="F776" ca="1">INDEX(hours,MATCH(1,($A776=dates)*(last_project=projects),0),0)</f>
        <v>#N/A</v>
      </c>
      <c r="G776" s="21" t="e">
        <f t="shared" ca="1" si="235"/>
        <v>#N/A</v>
      </c>
      <c r="H776" s="41" t="e">
        <f t="shared" ca="1" si="245"/>
        <v>#N/A</v>
      </c>
      <c r="I776" s="41" t="e">
        <f t="shared" ca="1" si="246"/>
        <v>#N/A</v>
      </c>
      <c r="J776" s="41" t="e">
        <f t="shared" ca="1" si="247"/>
        <v>#N/A</v>
      </c>
      <c r="K776" t="e">
        <f t="shared" ca="1" si="236"/>
        <v>#N/A</v>
      </c>
      <c r="L776" t="e">
        <f t="shared" ca="1" si="237"/>
        <v>#N/A</v>
      </c>
      <c r="M776" s="42" t="e">
        <f t="shared" ca="1" si="238"/>
        <v>#REF!</v>
      </c>
      <c r="N776" s="5" t="e">
        <f t="shared" ca="1" si="248"/>
        <v>#N/A</v>
      </c>
      <c r="O776" s="5" t="e">
        <f t="shared" ca="1" si="249"/>
        <v>#N/A</v>
      </c>
      <c r="P776" s="41" t="e">
        <f ca="1">IF(OR(ISNA(A776),C776="Backstitch"),NA(),AVERAGEIF($C$4:$C776,"&gt;0")/100)</f>
        <v>#N/A</v>
      </c>
      <c r="Q776" s="41" t="e">
        <f t="shared" ca="1" si="239"/>
        <v>#N/A</v>
      </c>
      <c r="R776" s="43" t="e">
        <f t="shared" ca="1" si="240"/>
        <v>#N/A</v>
      </c>
      <c r="S776" s="44" t="e">
        <f t="shared" ca="1" si="241"/>
        <v>#N/A</v>
      </c>
      <c r="T776" s="5" t="e">
        <f t="shared" ca="1" si="242"/>
        <v>#N/A</v>
      </c>
      <c r="U776" s="5" t="e">
        <f t="shared" ca="1" si="243"/>
        <v>#N/A</v>
      </c>
    </row>
    <row r="777" spans="1:21">
      <c r="A777" s="6" t="e">
        <f t="shared" ca="1" si="233"/>
        <v>#N/A</v>
      </c>
      <c r="B777" s="39" t="e">
        <f t="shared" ca="1" si="232"/>
        <v>#N/A</v>
      </c>
      <c r="C777">
        <f t="array" aca="1" ref="C777" ca="1">IFERROR(INDEX(stitches, MATCH( 1, ($A777=dates)*(last_project=projects),0)),0)</f>
        <v>0</v>
      </c>
      <c r="D777" s="5" t="e">
        <f t="shared" ca="1" si="244"/>
        <v>#REF!</v>
      </c>
      <c r="E777" s="5" t="e">
        <f t="shared" ca="1" si="234"/>
        <v>#REF!</v>
      </c>
      <c r="F777" s="40" t="e">
        <f t="array" aca="1" ref="F777" ca="1">INDEX(hours,MATCH(1,($A777=dates)*(last_project=projects),0),0)</f>
        <v>#N/A</v>
      </c>
      <c r="G777" s="21" t="e">
        <f t="shared" ca="1" si="235"/>
        <v>#N/A</v>
      </c>
      <c r="H777" s="41" t="e">
        <f t="shared" ca="1" si="245"/>
        <v>#N/A</v>
      </c>
      <c r="I777" s="41" t="e">
        <f t="shared" ca="1" si="246"/>
        <v>#N/A</v>
      </c>
      <c r="J777" s="41" t="e">
        <f t="shared" ca="1" si="247"/>
        <v>#N/A</v>
      </c>
      <c r="K777" t="e">
        <f t="shared" ca="1" si="236"/>
        <v>#N/A</v>
      </c>
      <c r="L777" t="e">
        <f t="shared" ca="1" si="237"/>
        <v>#N/A</v>
      </c>
      <c r="M777" s="42" t="e">
        <f t="shared" ca="1" si="238"/>
        <v>#REF!</v>
      </c>
      <c r="N777" s="5" t="e">
        <f t="shared" ca="1" si="248"/>
        <v>#N/A</v>
      </c>
      <c r="O777" s="5" t="e">
        <f t="shared" ca="1" si="249"/>
        <v>#N/A</v>
      </c>
      <c r="P777" s="41" t="e">
        <f ca="1">IF(OR(ISNA(A777),C777="Backstitch"),NA(),AVERAGEIF($C$4:$C777,"&gt;0")/100)</f>
        <v>#N/A</v>
      </c>
      <c r="Q777" s="41" t="e">
        <f t="shared" ca="1" si="239"/>
        <v>#N/A</v>
      </c>
      <c r="R777" s="43" t="e">
        <f t="shared" ca="1" si="240"/>
        <v>#N/A</v>
      </c>
      <c r="S777" s="44" t="e">
        <f t="shared" ca="1" si="241"/>
        <v>#N/A</v>
      </c>
      <c r="T777" s="5" t="e">
        <f t="shared" ca="1" si="242"/>
        <v>#N/A</v>
      </c>
      <c r="U777" s="5" t="e">
        <f t="shared" ca="1" si="243"/>
        <v>#N/A</v>
      </c>
    </row>
    <row r="778" spans="1:21">
      <c r="A778" s="6" t="e">
        <f t="shared" ca="1" si="233"/>
        <v>#N/A</v>
      </c>
      <c r="B778" s="39" t="e">
        <f t="shared" ca="1" si="232"/>
        <v>#N/A</v>
      </c>
      <c r="C778">
        <f t="array" aca="1" ref="C778" ca="1">IFERROR(INDEX(stitches, MATCH( 1, ($A778=dates)*(last_project=projects),0)),0)</f>
        <v>0</v>
      </c>
      <c r="D778" s="5" t="e">
        <f t="shared" ca="1" si="244"/>
        <v>#REF!</v>
      </c>
      <c r="E778" s="5" t="e">
        <f t="shared" ca="1" si="234"/>
        <v>#REF!</v>
      </c>
      <c r="F778" s="40" t="e">
        <f t="array" aca="1" ref="F778" ca="1">INDEX(hours,MATCH(1,($A778=dates)*(last_project=projects),0),0)</f>
        <v>#N/A</v>
      </c>
      <c r="G778" s="21" t="e">
        <f t="shared" ca="1" si="235"/>
        <v>#N/A</v>
      </c>
      <c r="H778" s="41" t="e">
        <f t="shared" ca="1" si="245"/>
        <v>#N/A</v>
      </c>
      <c r="I778" s="41" t="e">
        <f t="shared" ca="1" si="246"/>
        <v>#N/A</v>
      </c>
      <c r="J778" s="41" t="e">
        <f t="shared" ca="1" si="247"/>
        <v>#N/A</v>
      </c>
      <c r="K778" t="e">
        <f t="shared" ca="1" si="236"/>
        <v>#N/A</v>
      </c>
      <c r="L778" t="e">
        <f t="shared" ca="1" si="237"/>
        <v>#N/A</v>
      </c>
      <c r="M778" s="42" t="e">
        <f t="shared" ca="1" si="238"/>
        <v>#REF!</v>
      </c>
      <c r="N778" s="5" t="e">
        <f t="shared" ca="1" si="248"/>
        <v>#N/A</v>
      </c>
      <c r="O778" s="5" t="e">
        <f t="shared" ca="1" si="249"/>
        <v>#N/A</v>
      </c>
      <c r="P778" s="41" t="e">
        <f ca="1">IF(OR(ISNA(A778),C778="Backstitch"),NA(),AVERAGEIF($C$4:$C778,"&gt;0")/100)</f>
        <v>#N/A</v>
      </c>
      <c r="Q778" s="41" t="e">
        <f t="shared" ca="1" si="239"/>
        <v>#N/A</v>
      </c>
      <c r="R778" s="43" t="e">
        <f t="shared" ca="1" si="240"/>
        <v>#N/A</v>
      </c>
      <c r="S778" s="44" t="e">
        <f t="shared" ca="1" si="241"/>
        <v>#N/A</v>
      </c>
      <c r="T778" s="5" t="e">
        <f t="shared" ca="1" si="242"/>
        <v>#N/A</v>
      </c>
      <c r="U778" s="5" t="e">
        <f t="shared" ca="1" si="243"/>
        <v>#N/A</v>
      </c>
    </row>
    <row r="779" spans="1:21">
      <c r="A779" s="6" t="e">
        <f t="shared" ca="1" si="233"/>
        <v>#N/A</v>
      </c>
      <c r="B779" s="39" t="e">
        <f t="shared" ca="1" si="232"/>
        <v>#N/A</v>
      </c>
      <c r="C779">
        <f t="array" aca="1" ref="C779" ca="1">IFERROR(INDEX(stitches, MATCH( 1, ($A779=dates)*(last_project=projects),0)),0)</f>
        <v>0</v>
      </c>
      <c r="D779" s="5" t="e">
        <f t="shared" ca="1" si="244"/>
        <v>#REF!</v>
      </c>
      <c r="E779" s="5" t="e">
        <f t="shared" ca="1" si="234"/>
        <v>#REF!</v>
      </c>
      <c r="F779" s="40" t="e">
        <f t="array" aca="1" ref="F779" ca="1">INDEX(hours,MATCH(1,($A779=dates)*(last_project=projects),0),0)</f>
        <v>#N/A</v>
      </c>
      <c r="G779" s="21" t="e">
        <f t="shared" ca="1" si="235"/>
        <v>#N/A</v>
      </c>
      <c r="H779" s="41" t="e">
        <f t="shared" ca="1" si="245"/>
        <v>#N/A</v>
      </c>
      <c r="I779" s="41" t="e">
        <f t="shared" ca="1" si="246"/>
        <v>#N/A</v>
      </c>
      <c r="J779" s="41" t="e">
        <f t="shared" ca="1" si="247"/>
        <v>#N/A</v>
      </c>
      <c r="K779" t="e">
        <f t="shared" ca="1" si="236"/>
        <v>#N/A</v>
      </c>
      <c r="L779" t="e">
        <f t="shared" ca="1" si="237"/>
        <v>#N/A</v>
      </c>
      <c r="M779" s="42" t="e">
        <f t="shared" ca="1" si="238"/>
        <v>#REF!</v>
      </c>
      <c r="N779" s="5" t="e">
        <f t="shared" ca="1" si="248"/>
        <v>#N/A</v>
      </c>
      <c r="O779" s="5" t="e">
        <f t="shared" ca="1" si="249"/>
        <v>#N/A</v>
      </c>
      <c r="P779" s="41" t="e">
        <f ca="1">IF(OR(ISNA(A779),C779="Backstitch"),NA(),AVERAGEIF($C$4:$C779,"&gt;0")/100)</f>
        <v>#N/A</v>
      </c>
      <c r="Q779" s="41" t="e">
        <f t="shared" ca="1" si="239"/>
        <v>#N/A</v>
      </c>
      <c r="R779" s="43" t="e">
        <f t="shared" ca="1" si="240"/>
        <v>#N/A</v>
      </c>
      <c r="S779" s="44" t="e">
        <f t="shared" ca="1" si="241"/>
        <v>#N/A</v>
      </c>
      <c r="T779" s="5" t="e">
        <f t="shared" ca="1" si="242"/>
        <v>#N/A</v>
      </c>
      <c r="U779" s="5" t="e">
        <f t="shared" ca="1" si="243"/>
        <v>#N/A</v>
      </c>
    </row>
    <row r="780" spans="1:21">
      <c r="A780" s="6" t="e">
        <f t="shared" ca="1" si="233"/>
        <v>#N/A</v>
      </c>
      <c r="B780" s="39" t="e">
        <f t="shared" ca="1" si="232"/>
        <v>#N/A</v>
      </c>
      <c r="C780">
        <f t="array" aca="1" ref="C780" ca="1">IFERROR(INDEX(stitches, MATCH( 1, ($A780=dates)*(last_project=projects),0)),0)</f>
        <v>0</v>
      </c>
      <c r="D780" s="5" t="e">
        <f t="shared" ca="1" si="244"/>
        <v>#REF!</v>
      </c>
      <c r="E780" s="5" t="e">
        <f t="shared" ca="1" si="234"/>
        <v>#REF!</v>
      </c>
      <c r="F780" s="40" t="e">
        <f t="array" aca="1" ref="F780" ca="1">INDEX(hours,MATCH(1,($A780=dates)*(last_project=projects),0),0)</f>
        <v>#N/A</v>
      </c>
      <c r="G780" s="21" t="e">
        <f t="shared" ca="1" si="235"/>
        <v>#N/A</v>
      </c>
      <c r="H780" s="41" t="e">
        <f t="shared" ca="1" si="245"/>
        <v>#N/A</v>
      </c>
      <c r="I780" s="41" t="e">
        <f t="shared" ca="1" si="246"/>
        <v>#N/A</v>
      </c>
      <c r="J780" s="41" t="e">
        <f t="shared" ca="1" si="247"/>
        <v>#N/A</v>
      </c>
      <c r="K780" t="e">
        <f t="shared" ca="1" si="236"/>
        <v>#N/A</v>
      </c>
      <c r="L780" t="e">
        <f t="shared" ca="1" si="237"/>
        <v>#N/A</v>
      </c>
      <c r="M780" s="42" t="e">
        <f t="shared" ca="1" si="238"/>
        <v>#REF!</v>
      </c>
      <c r="N780" s="5" t="e">
        <f t="shared" ca="1" si="248"/>
        <v>#N/A</v>
      </c>
      <c r="O780" s="5" t="e">
        <f t="shared" ca="1" si="249"/>
        <v>#N/A</v>
      </c>
      <c r="P780" s="41" t="e">
        <f ca="1">IF(OR(ISNA(A780),C780="Backstitch"),NA(),AVERAGEIF($C$4:$C780,"&gt;0")/100)</f>
        <v>#N/A</v>
      </c>
      <c r="Q780" s="41" t="e">
        <f t="shared" ca="1" si="239"/>
        <v>#N/A</v>
      </c>
      <c r="R780" s="43" t="e">
        <f t="shared" ca="1" si="240"/>
        <v>#N/A</v>
      </c>
      <c r="S780" s="44" t="e">
        <f t="shared" ca="1" si="241"/>
        <v>#N/A</v>
      </c>
      <c r="T780" s="5" t="e">
        <f t="shared" ca="1" si="242"/>
        <v>#N/A</v>
      </c>
      <c r="U780" s="5" t="e">
        <f t="shared" ca="1" si="243"/>
        <v>#N/A</v>
      </c>
    </row>
    <row r="781" spans="1:21">
      <c r="A781" s="6" t="e">
        <f t="shared" ca="1" si="233"/>
        <v>#N/A</v>
      </c>
      <c r="B781" s="39" t="e">
        <f t="shared" ca="1" si="232"/>
        <v>#N/A</v>
      </c>
      <c r="C781">
        <f t="array" aca="1" ref="C781" ca="1">IFERROR(INDEX(stitches, MATCH( 1, ($A781=dates)*(last_project=projects),0)),0)</f>
        <v>0</v>
      </c>
      <c r="D781" s="5" t="e">
        <f t="shared" ca="1" si="244"/>
        <v>#REF!</v>
      </c>
      <c r="E781" s="5" t="e">
        <f t="shared" ca="1" si="234"/>
        <v>#REF!</v>
      </c>
      <c r="F781" s="40" t="e">
        <f t="array" aca="1" ref="F781" ca="1">INDEX(hours,MATCH(1,($A781=dates)*(last_project=projects),0),0)</f>
        <v>#N/A</v>
      </c>
      <c r="G781" s="21" t="e">
        <f t="shared" ca="1" si="235"/>
        <v>#N/A</v>
      </c>
      <c r="H781" s="41" t="e">
        <f t="shared" ca="1" si="245"/>
        <v>#N/A</v>
      </c>
      <c r="I781" s="41" t="e">
        <f t="shared" ca="1" si="246"/>
        <v>#N/A</v>
      </c>
      <c r="J781" s="41" t="e">
        <f t="shared" ca="1" si="247"/>
        <v>#N/A</v>
      </c>
      <c r="K781" t="e">
        <f t="shared" ca="1" si="236"/>
        <v>#N/A</v>
      </c>
      <c r="L781" t="e">
        <f t="shared" ca="1" si="237"/>
        <v>#N/A</v>
      </c>
      <c r="M781" s="42" t="e">
        <f t="shared" ca="1" si="238"/>
        <v>#REF!</v>
      </c>
      <c r="N781" s="5" t="e">
        <f t="shared" ca="1" si="248"/>
        <v>#N/A</v>
      </c>
      <c r="O781" s="5" t="e">
        <f t="shared" ca="1" si="249"/>
        <v>#N/A</v>
      </c>
      <c r="P781" s="41" t="e">
        <f ca="1">IF(OR(ISNA(A781),C781="Backstitch"),NA(),AVERAGEIF($C$4:$C781,"&gt;0")/100)</f>
        <v>#N/A</v>
      </c>
      <c r="Q781" s="41" t="e">
        <f t="shared" ca="1" si="239"/>
        <v>#N/A</v>
      </c>
      <c r="R781" s="43" t="e">
        <f t="shared" ca="1" si="240"/>
        <v>#N/A</v>
      </c>
      <c r="S781" s="44" t="e">
        <f t="shared" ca="1" si="241"/>
        <v>#N/A</v>
      </c>
      <c r="T781" s="5" t="e">
        <f t="shared" ca="1" si="242"/>
        <v>#N/A</v>
      </c>
      <c r="U781" s="5" t="e">
        <f t="shared" ca="1" si="243"/>
        <v>#N/A</v>
      </c>
    </row>
    <row r="782" spans="1:21">
      <c r="A782" s="6" t="e">
        <f t="shared" ca="1" si="233"/>
        <v>#N/A</v>
      </c>
      <c r="B782" s="39" t="e">
        <f t="shared" ca="1" si="232"/>
        <v>#N/A</v>
      </c>
      <c r="C782">
        <f t="array" aca="1" ref="C782" ca="1">IFERROR(INDEX(stitches, MATCH( 1, ($A782=dates)*(last_project=projects),0)),0)</f>
        <v>0</v>
      </c>
      <c r="D782" s="5" t="e">
        <f t="shared" ca="1" si="244"/>
        <v>#REF!</v>
      </c>
      <c r="E782" s="5" t="e">
        <f t="shared" ca="1" si="234"/>
        <v>#REF!</v>
      </c>
      <c r="F782" s="40" t="e">
        <f t="array" aca="1" ref="F782" ca="1">INDEX(hours,MATCH(1,($A782=dates)*(last_project=projects),0),0)</f>
        <v>#N/A</v>
      </c>
      <c r="G782" s="21" t="e">
        <f t="shared" ca="1" si="235"/>
        <v>#N/A</v>
      </c>
      <c r="H782" s="41" t="e">
        <f t="shared" ca="1" si="245"/>
        <v>#N/A</v>
      </c>
      <c r="I782" s="41" t="e">
        <f t="shared" ca="1" si="246"/>
        <v>#N/A</v>
      </c>
      <c r="J782" s="41" t="e">
        <f t="shared" ca="1" si="247"/>
        <v>#N/A</v>
      </c>
      <c r="K782" t="e">
        <f t="shared" ca="1" si="236"/>
        <v>#N/A</v>
      </c>
      <c r="L782" t="e">
        <f t="shared" ca="1" si="237"/>
        <v>#N/A</v>
      </c>
      <c r="M782" s="42" t="e">
        <f t="shared" ca="1" si="238"/>
        <v>#REF!</v>
      </c>
      <c r="N782" s="5" t="e">
        <f t="shared" ca="1" si="248"/>
        <v>#N/A</v>
      </c>
      <c r="O782" s="5" t="e">
        <f t="shared" ca="1" si="249"/>
        <v>#N/A</v>
      </c>
      <c r="P782" s="41" t="e">
        <f ca="1">IF(OR(ISNA(A782),C782="Backstitch"),NA(),AVERAGEIF($C$4:$C782,"&gt;0")/100)</f>
        <v>#N/A</v>
      </c>
      <c r="Q782" s="41" t="e">
        <f t="shared" ca="1" si="239"/>
        <v>#N/A</v>
      </c>
      <c r="R782" s="43" t="e">
        <f t="shared" ca="1" si="240"/>
        <v>#N/A</v>
      </c>
      <c r="S782" s="44" t="e">
        <f t="shared" ca="1" si="241"/>
        <v>#N/A</v>
      </c>
      <c r="T782" s="5" t="e">
        <f t="shared" ca="1" si="242"/>
        <v>#N/A</v>
      </c>
      <c r="U782" s="5" t="e">
        <f t="shared" ca="1" si="243"/>
        <v>#N/A</v>
      </c>
    </row>
    <row r="783" spans="1:21">
      <c r="A783" s="6" t="e">
        <f t="shared" ca="1" si="233"/>
        <v>#N/A</v>
      </c>
      <c r="B783" s="39" t="e">
        <f t="shared" ca="1" si="232"/>
        <v>#N/A</v>
      </c>
      <c r="C783">
        <f t="array" aca="1" ref="C783" ca="1">IFERROR(INDEX(stitches, MATCH( 1, ($A783=dates)*(last_project=projects),0)),0)</f>
        <v>0</v>
      </c>
      <c r="D783" s="5" t="e">
        <f t="shared" ca="1" si="244"/>
        <v>#REF!</v>
      </c>
      <c r="E783" s="5" t="e">
        <f t="shared" ca="1" si="234"/>
        <v>#REF!</v>
      </c>
      <c r="F783" s="40" t="e">
        <f t="array" aca="1" ref="F783" ca="1">INDEX(hours,MATCH(1,($A783=dates)*(last_project=projects),0),0)</f>
        <v>#N/A</v>
      </c>
      <c r="G783" s="21" t="e">
        <f t="shared" ca="1" si="235"/>
        <v>#N/A</v>
      </c>
      <c r="H783" s="41" t="e">
        <f t="shared" ca="1" si="245"/>
        <v>#N/A</v>
      </c>
      <c r="I783" s="41" t="e">
        <f t="shared" ca="1" si="246"/>
        <v>#N/A</v>
      </c>
      <c r="J783" s="41" t="e">
        <f t="shared" ca="1" si="247"/>
        <v>#N/A</v>
      </c>
      <c r="K783" t="e">
        <f t="shared" ca="1" si="236"/>
        <v>#N/A</v>
      </c>
      <c r="L783" t="e">
        <f t="shared" ca="1" si="237"/>
        <v>#N/A</v>
      </c>
      <c r="M783" s="42" t="e">
        <f t="shared" ca="1" si="238"/>
        <v>#REF!</v>
      </c>
      <c r="N783" s="5" t="e">
        <f t="shared" ca="1" si="248"/>
        <v>#N/A</v>
      </c>
      <c r="O783" s="5" t="e">
        <f t="shared" ca="1" si="249"/>
        <v>#N/A</v>
      </c>
      <c r="P783" s="41" t="e">
        <f ca="1">IF(OR(ISNA(A783),C783="Backstitch"),NA(),AVERAGEIF($C$4:$C783,"&gt;0")/100)</f>
        <v>#N/A</v>
      </c>
      <c r="Q783" s="41" t="e">
        <f t="shared" ca="1" si="239"/>
        <v>#N/A</v>
      </c>
      <c r="R783" s="43" t="e">
        <f t="shared" ca="1" si="240"/>
        <v>#N/A</v>
      </c>
      <c r="S783" s="44" t="e">
        <f t="shared" ca="1" si="241"/>
        <v>#N/A</v>
      </c>
      <c r="T783" s="5" t="e">
        <f t="shared" ca="1" si="242"/>
        <v>#N/A</v>
      </c>
      <c r="U783" s="5" t="e">
        <f t="shared" ca="1" si="243"/>
        <v>#N/A</v>
      </c>
    </row>
    <row r="784" spans="1:21">
      <c r="A784" s="6" t="e">
        <f t="shared" ca="1" si="233"/>
        <v>#N/A</v>
      </c>
      <c r="B784" s="39" t="e">
        <f t="shared" ca="1" si="232"/>
        <v>#N/A</v>
      </c>
      <c r="C784">
        <f t="array" aca="1" ref="C784" ca="1">IFERROR(INDEX(stitches, MATCH( 1, ($A784=dates)*(last_project=projects),0)),0)</f>
        <v>0</v>
      </c>
      <c r="D784" s="5" t="e">
        <f t="shared" ca="1" si="244"/>
        <v>#REF!</v>
      </c>
      <c r="E784" s="5" t="e">
        <f t="shared" ca="1" si="234"/>
        <v>#REF!</v>
      </c>
      <c r="F784" s="40" t="e">
        <f t="array" aca="1" ref="F784" ca="1">INDEX(hours,MATCH(1,($A784=dates)*(last_project=projects),0),0)</f>
        <v>#N/A</v>
      </c>
      <c r="G784" s="21" t="e">
        <f t="shared" ca="1" si="235"/>
        <v>#N/A</v>
      </c>
      <c r="H784" s="41" t="e">
        <f t="shared" ca="1" si="245"/>
        <v>#N/A</v>
      </c>
      <c r="I784" s="41" t="e">
        <f t="shared" ca="1" si="246"/>
        <v>#N/A</v>
      </c>
      <c r="J784" s="41" t="e">
        <f t="shared" ca="1" si="247"/>
        <v>#N/A</v>
      </c>
      <c r="K784" t="e">
        <f t="shared" ca="1" si="236"/>
        <v>#N/A</v>
      </c>
      <c r="L784" t="e">
        <f t="shared" ca="1" si="237"/>
        <v>#N/A</v>
      </c>
      <c r="M784" s="42" t="e">
        <f t="shared" ca="1" si="238"/>
        <v>#REF!</v>
      </c>
      <c r="N784" s="5" t="e">
        <f t="shared" ca="1" si="248"/>
        <v>#N/A</v>
      </c>
      <c r="O784" s="5" t="e">
        <f t="shared" ca="1" si="249"/>
        <v>#N/A</v>
      </c>
      <c r="P784" s="41" t="e">
        <f ca="1">IF(OR(ISNA(A784),C784="Backstitch"),NA(),AVERAGEIF($C$4:$C784,"&gt;0")/100)</f>
        <v>#N/A</v>
      </c>
      <c r="Q784" s="41" t="e">
        <f t="shared" ca="1" si="239"/>
        <v>#N/A</v>
      </c>
      <c r="R784" s="43" t="e">
        <f t="shared" ca="1" si="240"/>
        <v>#N/A</v>
      </c>
      <c r="S784" s="44" t="e">
        <f t="shared" ca="1" si="241"/>
        <v>#N/A</v>
      </c>
      <c r="T784" s="5" t="e">
        <f t="shared" ca="1" si="242"/>
        <v>#N/A</v>
      </c>
      <c r="U784" s="5" t="e">
        <f t="shared" ca="1" si="243"/>
        <v>#N/A</v>
      </c>
    </row>
    <row r="785" spans="1:21">
      <c r="A785" s="6" t="e">
        <f t="shared" ca="1" si="233"/>
        <v>#N/A</v>
      </c>
      <c r="B785" s="39" t="e">
        <f t="shared" ca="1" si="232"/>
        <v>#N/A</v>
      </c>
      <c r="C785">
        <f t="array" aca="1" ref="C785" ca="1">IFERROR(INDEX(stitches, MATCH( 1, ($A785=dates)*(last_project=projects),0)),0)</f>
        <v>0</v>
      </c>
      <c r="D785" s="5" t="e">
        <f t="shared" ca="1" si="244"/>
        <v>#REF!</v>
      </c>
      <c r="E785" s="5" t="e">
        <f t="shared" ca="1" si="234"/>
        <v>#REF!</v>
      </c>
      <c r="F785" s="40" t="e">
        <f t="array" aca="1" ref="F785" ca="1">INDEX(hours,MATCH(1,($A785=dates)*(last_project=projects),0),0)</f>
        <v>#N/A</v>
      </c>
      <c r="G785" s="21" t="e">
        <f t="shared" ca="1" si="235"/>
        <v>#N/A</v>
      </c>
      <c r="H785" s="41" t="e">
        <f t="shared" ca="1" si="245"/>
        <v>#N/A</v>
      </c>
      <c r="I785" s="41" t="e">
        <f t="shared" ca="1" si="246"/>
        <v>#N/A</v>
      </c>
      <c r="J785" s="41" t="e">
        <f t="shared" ca="1" si="247"/>
        <v>#N/A</v>
      </c>
      <c r="K785" t="e">
        <f t="shared" ca="1" si="236"/>
        <v>#N/A</v>
      </c>
      <c r="L785" t="e">
        <f t="shared" ca="1" si="237"/>
        <v>#N/A</v>
      </c>
      <c r="M785" s="42" t="e">
        <f t="shared" ca="1" si="238"/>
        <v>#REF!</v>
      </c>
      <c r="N785" s="5" t="e">
        <f t="shared" ca="1" si="248"/>
        <v>#N/A</v>
      </c>
      <c r="O785" s="5" t="e">
        <f t="shared" ca="1" si="249"/>
        <v>#N/A</v>
      </c>
      <c r="P785" s="41" t="e">
        <f ca="1">IF(OR(ISNA(A785),C785="Backstitch"),NA(),AVERAGEIF($C$4:$C785,"&gt;0")/100)</f>
        <v>#N/A</v>
      </c>
      <c r="Q785" s="41" t="e">
        <f t="shared" ca="1" si="239"/>
        <v>#N/A</v>
      </c>
      <c r="R785" s="43" t="e">
        <f t="shared" ca="1" si="240"/>
        <v>#N/A</v>
      </c>
      <c r="S785" s="44" t="e">
        <f t="shared" ca="1" si="241"/>
        <v>#N/A</v>
      </c>
      <c r="T785" s="5" t="e">
        <f t="shared" ca="1" si="242"/>
        <v>#N/A</v>
      </c>
      <c r="U785" s="5" t="e">
        <f t="shared" ca="1" si="243"/>
        <v>#N/A</v>
      </c>
    </row>
    <row r="786" spans="1:21">
      <c r="A786" s="6" t="e">
        <f t="shared" ca="1" si="233"/>
        <v>#N/A</v>
      </c>
      <c r="B786" s="39" t="e">
        <f t="shared" ca="1" si="232"/>
        <v>#N/A</v>
      </c>
      <c r="C786">
        <f t="array" aca="1" ref="C786" ca="1">IFERROR(INDEX(stitches, MATCH( 1, ($A786=dates)*(last_project=projects),0)),0)</f>
        <v>0</v>
      </c>
      <c r="D786" s="5" t="e">
        <f t="shared" ca="1" si="244"/>
        <v>#REF!</v>
      </c>
      <c r="E786" s="5" t="e">
        <f t="shared" ca="1" si="234"/>
        <v>#REF!</v>
      </c>
      <c r="F786" s="40" t="e">
        <f t="array" aca="1" ref="F786" ca="1">INDEX(hours,MATCH(1,($A786=dates)*(last_project=projects),0),0)</f>
        <v>#N/A</v>
      </c>
      <c r="G786" s="21" t="e">
        <f t="shared" ca="1" si="235"/>
        <v>#N/A</v>
      </c>
      <c r="H786" s="41" t="e">
        <f t="shared" ca="1" si="245"/>
        <v>#N/A</v>
      </c>
      <c r="I786" s="41" t="e">
        <f t="shared" ca="1" si="246"/>
        <v>#N/A</v>
      </c>
      <c r="J786" s="41" t="e">
        <f t="shared" ca="1" si="247"/>
        <v>#N/A</v>
      </c>
      <c r="K786" t="e">
        <f t="shared" ca="1" si="236"/>
        <v>#N/A</v>
      </c>
      <c r="L786" t="e">
        <f t="shared" ca="1" si="237"/>
        <v>#N/A</v>
      </c>
      <c r="M786" s="42" t="e">
        <f t="shared" ca="1" si="238"/>
        <v>#REF!</v>
      </c>
      <c r="N786" s="5" t="e">
        <f t="shared" ca="1" si="248"/>
        <v>#N/A</v>
      </c>
      <c r="O786" s="5" t="e">
        <f t="shared" ca="1" si="249"/>
        <v>#N/A</v>
      </c>
      <c r="P786" s="41" t="e">
        <f ca="1">IF(OR(ISNA(A786),C786="Backstitch"),NA(),AVERAGEIF($C$4:$C786,"&gt;0")/100)</f>
        <v>#N/A</v>
      </c>
      <c r="Q786" s="41" t="e">
        <f t="shared" ca="1" si="239"/>
        <v>#N/A</v>
      </c>
      <c r="R786" s="43" t="e">
        <f t="shared" ca="1" si="240"/>
        <v>#N/A</v>
      </c>
      <c r="S786" s="44" t="e">
        <f t="shared" ca="1" si="241"/>
        <v>#N/A</v>
      </c>
      <c r="T786" s="5" t="e">
        <f t="shared" ca="1" si="242"/>
        <v>#N/A</v>
      </c>
      <c r="U786" s="5" t="e">
        <f t="shared" ca="1" si="243"/>
        <v>#N/A</v>
      </c>
    </row>
    <row r="787" spans="1:21">
      <c r="A787" s="6" t="e">
        <f t="shared" ca="1" si="233"/>
        <v>#N/A</v>
      </c>
      <c r="B787" s="39" t="e">
        <f t="shared" ca="1" si="232"/>
        <v>#N/A</v>
      </c>
      <c r="C787">
        <f t="array" aca="1" ref="C787" ca="1">IFERROR(INDEX(stitches, MATCH( 1, ($A787=dates)*(last_project=projects),0)),0)</f>
        <v>0</v>
      </c>
      <c r="D787" s="5" t="e">
        <f t="shared" ca="1" si="244"/>
        <v>#REF!</v>
      </c>
      <c r="E787" s="5" t="e">
        <f t="shared" ca="1" si="234"/>
        <v>#REF!</v>
      </c>
      <c r="F787" s="40" t="e">
        <f t="array" aca="1" ref="F787" ca="1">INDEX(hours,MATCH(1,($A787=dates)*(last_project=projects),0),0)</f>
        <v>#N/A</v>
      </c>
      <c r="G787" s="21" t="e">
        <f t="shared" ca="1" si="235"/>
        <v>#N/A</v>
      </c>
      <c r="H787" s="41" t="e">
        <f t="shared" ca="1" si="245"/>
        <v>#N/A</v>
      </c>
      <c r="I787" s="41" t="e">
        <f t="shared" ca="1" si="246"/>
        <v>#N/A</v>
      </c>
      <c r="J787" s="41" t="e">
        <f t="shared" ca="1" si="247"/>
        <v>#N/A</v>
      </c>
      <c r="K787" t="e">
        <f t="shared" ca="1" si="236"/>
        <v>#N/A</v>
      </c>
      <c r="L787" t="e">
        <f t="shared" ca="1" si="237"/>
        <v>#N/A</v>
      </c>
      <c r="M787" s="42" t="e">
        <f t="shared" ca="1" si="238"/>
        <v>#REF!</v>
      </c>
      <c r="N787" s="5" t="e">
        <f t="shared" ca="1" si="248"/>
        <v>#N/A</v>
      </c>
      <c r="O787" s="5" t="e">
        <f t="shared" ca="1" si="249"/>
        <v>#N/A</v>
      </c>
      <c r="P787" s="41" t="e">
        <f ca="1">IF(OR(ISNA(A787),C787="Backstitch"),NA(),AVERAGEIF($C$4:$C787,"&gt;0")/100)</f>
        <v>#N/A</v>
      </c>
      <c r="Q787" s="41" t="e">
        <f t="shared" ca="1" si="239"/>
        <v>#N/A</v>
      </c>
      <c r="R787" s="43" t="e">
        <f t="shared" ca="1" si="240"/>
        <v>#N/A</v>
      </c>
      <c r="S787" s="44" t="e">
        <f t="shared" ca="1" si="241"/>
        <v>#N/A</v>
      </c>
      <c r="T787" s="5" t="e">
        <f t="shared" ca="1" si="242"/>
        <v>#N/A</v>
      </c>
      <c r="U787" s="5" t="e">
        <f t="shared" ca="1" si="243"/>
        <v>#N/A</v>
      </c>
    </row>
    <row r="788" spans="1:21">
      <c r="A788" s="6" t="e">
        <f t="shared" ca="1" si="233"/>
        <v>#N/A</v>
      </c>
      <c r="B788" s="39" t="e">
        <f t="shared" ca="1" si="232"/>
        <v>#N/A</v>
      </c>
      <c r="C788">
        <f t="array" aca="1" ref="C788" ca="1">IFERROR(INDEX(stitches, MATCH( 1, ($A788=dates)*(last_project=projects),0)),0)</f>
        <v>0</v>
      </c>
      <c r="D788" s="5" t="e">
        <f t="shared" ca="1" si="244"/>
        <v>#REF!</v>
      </c>
      <c r="E788" s="5" t="e">
        <f t="shared" ca="1" si="234"/>
        <v>#REF!</v>
      </c>
      <c r="F788" s="40" t="e">
        <f t="array" aca="1" ref="F788" ca="1">INDEX(hours,MATCH(1,($A788=dates)*(last_project=projects),0),0)</f>
        <v>#N/A</v>
      </c>
      <c r="G788" s="21" t="e">
        <f t="shared" ca="1" si="235"/>
        <v>#N/A</v>
      </c>
      <c r="H788" s="41" t="e">
        <f t="shared" ca="1" si="245"/>
        <v>#N/A</v>
      </c>
      <c r="I788" s="41" t="e">
        <f t="shared" ca="1" si="246"/>
        <v>#N/A</v>
      </c>
      <c r="J788" s="41" t="e">
        <f t="shared" ca="1" si="247"/>
        <v>#N/A</v>
      </c>
      <c r="K788" t="e">
        <f t="shared" ca="1" si="236"/>
        <v>#N/A</v>
      </c>
      <c r="L788" t="e">
        <f t="shared" ca="1" si="237"/>
        <v>#N/A</v>
      </c>
      <c r="M788" s="42" t="e">
        <f t="shared" ca="1" si="238"/>
        <v>#REF!</v>
      </c>
      <c r="N788" s="5" t="e">
        <f t="shared" ca="1" si="248"/>
        <v>#N/A</v>
      </c>
      <c r="O788" s="5" t="e">
        <f t="shared" ca="1" si="249"/>
        <v>#N/A</v>
      </c>
      <c r="P788" s="41" t="e">
        <f ca="1">IF(OR(ISNA(A788),C788="Backstitch"),NA(),AVERAGEIF($C$4:$C788,"&gt;0")/100)</f>
        <v>#N/A</v>
      </c>
      <c r="Q788" s="41" t="e">
        <f t="shared" ca="1" si="239"/>
        <v>#N/A</v>
      </c>
      <c r="R788" s="43" t="e">
        <f t="shared" ca="1" si="240"/>
        <v>#N/A</v>
      </c>
      <c r="S788" s="44" t="e">
        <f t="shared" ca="1" si="241"/>
        <v>#N/A</v>
      </c>
      <c r="T788" s="5" t="e">
        <f t="shared" ca="1" si="242"/>
        <v>#N/A</v>
      </c>
      <c r="U788" s="5" t="e">
        <f t="shared" ca="1" si="243"/>
        <v>#N/A</v>
      </c>
    </row>
    <row r="789" spans="1:21">
      <c r="A789" s="6" t="e">
        <f t="shared" ca="1" si="233"/>
        <v>#N/A</v>
      </c>
      <c r="B789" s="39" t="e">
        <f t="shared" ca="1" si="232"/>
        <v>#N/A</v>
      </c>
      <c r="C789">
        <f t="array" aca="1" ref="C789" ca="1">IFERROR(INDEX(stitches, MATCH( 1, ($A789=dates)*(last_project=projects),0)),0)</f>
        <v>0</v>
      </c>
      <c r="D789" s="5" t="e">
        <f t="shared" ca="1" si="244"/>
        <v>#REF!</v>
      </c>
      <c r="E789" s="5" t="e">
        <f t="shared" ca="1" si="234"/>
        <v>#REF!</v>
      </c>
      <c r="F789" s="40" t="e">
        <f t="array" aca="1" ref="F789" ca="1">INDEX(hours,MATCH(1,($A789=dates)*(last_project=projects),0),0)</f>
        <v>#N/A</v>
      </c>
      <c r="G789" s="21" t="e">
        <f t="shared" ca="1" si="235"/>
        <v>#N/A</v>
      </c>
      <c r="H789" s="41" t="e">
        <f t="shared" ca="1" si="245"/>
        <v>#N/A</v>
      </c>
      <c r="I789" s="41" t="e">
        <f t="shared" ca="1" si="246"/>
        <v>#N/A</v>
      </c>
      <c r="J789" s="41" t="e">
        <f t="shared" ca="1" si="247"/>
        <v>#N/A</v>
      </c>
      <c r="K789" t="e">
        <f t="shared" ca="1" si="236"/>
        <v>#N/A</v>
      </c>
      <c r="L789" t="e">
        <f t="shared" ca="1" si="237"/>
        <v>#N/A</v>
      </c>
      <c r="M789" s="42" t="e">
        <f t="shared" ca="1" si="238"/>
        <v>#REF!</v>
      </c>
      <c r="N789" s="5" t="e">
        <f t="shared" ca="1" si="248"/>
        <v>#N/A</v>
      </c>
      <c r="O789" s="5" t="e">
        <f t="shared" ca="1" si="249"/>
        <v>#N/A</v>
      </c>
      <c r="P789" s="41" t="e">
        <f ca="1">IF(OR(ISNA(A789),C789="Backstitch"),NA(),AVERAGEIF($C$4:$C789,"&gt;0")/100)</f>
        <v>#N/A</v>
      </c>
      <c r="Q789" s="41" t="e">
        <f t="shared" ca="1" si="239"/>
        <v>#N/A</v>
      </c>
      <c r="R789" s="43" t="e">
        <f t="shared" ca="1" si="240"/>
        <v>#N/A</v>
      </c>
      <c r="S789" s="44" t="e">
        <f t="shared" ca="1" si="241"/>
        <v>#N/A</v>
      </c>
      <c r="T789" s="5" t="e">
        <f t="shared" ca="1" si="242"/>
        <v>#N/A</v>
      </c>
      <c r="U789" s="5" t="e">
        <f t="shared" ca="1" si="243"/>
        <v>#N/A</v>
      </c>
    </row>
    <row r="790" spans="1:21">
      <c r="A790" s="6" t="e">
        <f t="shared" ca="1" si="233"/>
        <v>#N/A</v>
      </c>
      <c r="B790" s="39" t="e">
        <f t="shared" ca="1" si="232"/>
        <v>#N/A</v>
      </c>
      <c r="C790">
        <f t="array" aca="1" ref="C790" ca="1">IFERROR(INDEX(stitches, MATCH( 1, ($A790=dates)*(last_project=projects),0)),0)</f>
        <v>0</v>
      </c>
      <c r="D790" s="5" t="e">
        <f t="shared" ca="1" si="244"/>
        <v>#REF!</v>
      </c>
      <c r="E790" s="5" t="e">
        <f t="shared" ca="1" si="234"/>
        <v>#REF!</v>
      </c>
      <c r="F790" s="40" t="e">
        <f t="array" aca="1" ref="F790" ca="1">INDEX(hours,MATCH(1,($A790=dates)*(last_project=projects),0),0)</f>
        <v>#N/A</v>
      </c>
      <c r="G790" s="21" t="e">
        <f t="shared" ca="1" si="235"/>
        <v>#N/A</v>
      </c>
      <c r="H790" s="41" t="e">
        <f t="shared" ca="1" si="245"/>
        <v>#N/A</v>
      </c>
      <c r="I790" s="41" t="e">
        <f t="shared" ca="1" si="246"/>
        <v>#N/A</v>
      </c>
      <c r="J790" s="41" t="e">
        <f t="shared" ca="1" si="247"/>
        <v>#N/A</v>
      </c>
      <c r="K790" t="e">
        <f t="shared" ca="1" si="236"/>
        <v>#N/A</v>
      </c>
      <c r="L790" t="e">
        <f t="shared" ca="1" si="237"/>
        <v>#N/A</v>
      </c>
      <c r="M790" s="42" t="e">
        <f t="shared" ca="1" si="238"/>
        <v>#REF!</v>
      </c>
      <c r="N790" s="5" t="e">
        <f t="shared" ca="1" si="248"/>
        <v>#N/A</v>
      </c>
      <c r="O790" s="5" t="e">
        <f t="shared" ca="1" si="249"/>
        <v>#N/A</v>
      </c>
      <c r="P790" s="41" t="e">
        <f ca="1">IF(OR(ISNA(A790),C790="Backstitch"),NA(),AVERAGEIF($C$4:$C790,"&gt;0")/100)</f>
        <v>#N/A</v>
      </c>
      <c r="Q790" s="41" t="e">
        <f t="shared" ca="1" si="239"/>
        <v>#N/A</v>
      </c>
      <c r="R790" s="43" t="e">
        <f t="shared" ca="1" si="240"/>
        <v>#N/A</v>
      </c>
      <c r="S790" s="44" t="e">
        <f t="shared" ca="1" si="241"/>
        <v>#N/A</v>
      </c>
      <c r="T790" s="5" t="e">
        <f t="shared" ca="1" si="242"/>
        <v>#N/A</v>
      </c>
      <c r="U790" s="5" t="e">
        <f t="shared" ca="1" si="243"/>
        <v>#N/A</v>
      </c>
    </row>
    <row r="791" spans="1:21">
      <c r="A791" s="6" t="e">
        <f t="shared" ca="1" si="233"/>
        <v>#N/A</v>
      </c>
      <c r="B791" s="39" t="e">
        <f t="shared" ca="1" si="232"/>
        <v>#N/A</v>
      </c>
      <c r="C791">
        <f t="array" aca="1" ref="C791" ca="1">IFERROR(INDEX(stitches, MATCH( 1, ($A791=dates)*(last_project=projects),0)),0)</f>
        <v>0</v>
      </c>
      <c r="D791" s="5" t="e">
        <f t="shared" ca="1" si="244"/>
        <v>#REF!</v>
      </c>
      <c r="E791" s="5" t="e">
        <f t="shared" ca="1" si="234"/>
        <v>#REF!</v>
      </c>
      <c r="F791" s="40" t="e">
        <f t="array" aca="1" ref="F791" ca="1">INDEX(hours,MATCH(1,($A791=dates)*(last_project=projects),0),0)</f>
        <v>#N/A</v>
      </c>
      <c r="G791" s="21" t="e">
        <f t="shared" ca="1" si="235"/>
        <v>#N/A</v>
      </c>
      <c r="H791" s="41" t="e">
        <f t="shared" ca="1" si="245"/>
        <v>#N/A</v>
      </c>
      <c r="I791" s="41" t="e">
        <f t="shared" ca="1" si="246"/>
        <v>#N/A</v>
      </c>
      <c r="J791" s="41" t="e">
        <f t="shared" ca="1" si="247"/>
        <v>#N/A</v>
      </c>
      <c r="K791" t="e">
        <f t="shared" ca="1" si="236"/>
        <v>#N/A</v>
      </c>
      <c r="L791" t="e">
        <f t="shared" ca="1" si="237"/>
        <v>#N/A</v>
      </c>
      <c r="M791" s="42" t="e">
        <f t="shared" ca="1" si="238"/>
        <v>#REF!</v>
      </c>
      <c r="N791" s="5" t="e">
        <f t="shared" ca="1" si="248"/>
        <v>#N/A</v>
      </c>
      <c r="O791" s="5" t="e">
        <f t="shared" ca="1" si="249"/>
        <v>#N/A</v>
      </c>
      <c r="P791" s="41" t="e">
        <f ca="1">IF(OR(ISNA(A791),C791="Backstitch"),NA(),AVERAGEIF($C$4:$C791,"&gt;0")/100)</f>
        <v>#N/A</v>
      </c>
      <c r="Q791" s="41" t="e">
        <f t="shared" ca="1" si="239"/>
        <v>#N/A</v>
      </c>
      <c r="R791" s="43" t="e">
        <f t="shared" ca="1" si="240"/>
        <v>#N/A</v>
      </c>
      <c r="S791" s="44" t="e">
        <f t="shared" ca="1" si="241"/>
        <v>#N/A</v>
      </c>
      <c r="T791" s="5" t="e">
        <f t="shared" ca="1" si="242"/>
        <v>#N/A</v>
      </c>
      <c r="U791" s="5" t="e">
        <f t="shared" ca="1" si="243"/>
        <v>#N/A</v>
      </c>
    </row>
    <row r="792" spans="1:21">
      <c r="A792" s="6" t="e">
        <f t="shared" ca="1" si="233"/>
        <v>#N/A</v>
      </c>
      <c r="B792" s="39" t="e">
        <f t="shared" ca="1" si="232"/>
        <v>#N/A</v>
      </c>
      <c r="C792">
        <f t="array" aca="1" ref="C792" ca="1">IFERROR(INDEX(stitches, MATCH( 1, ($A792=dates)*(last_project=projects),0)),0)</f>
        <v>0</v>
      </c>
      <c r="D792" s="5" t="e">
        <f t="shared" ca="1" si="244"/>
        <v>#REF!</v>
      </c>
      <c r="E792" s="5" t="e">
        <f t="shared" ca="1" si="234"/>
        <v>#REF!</v>
      </c>
      <c r="F792" s="40" t="e">
        <f t="array" aca="1" ref="F792" ca="1">INDEX(hours,MATCH(1,($A792=dates)*(last_project=projects),0),0)</f>
        <v>#N/A</v>
      </c>
      <c r="G792" s="21" t="e">
        <f t="shared" ca="1" si="235"/>
        <v>#N/A</v>
      </c>
      <c r="H792" s="41" t="e">
        <f t="shared" ca="1" si="245"/>
        <v>#N/A</v>
      </c>
      <c r="I792" s="41" t="e">
        <f t="shared" ca="1" si="246"/>
        <v>#N/A</v>
      </c>
      <c r="J792" s="41" t="e">
        <f t="shared" ca="1" si="247"/>
        <v>#N/A</v>
      </c>
      <c r="K792" t="e">
        <f t="shared" ca="1" si="236"/>
        <v>#N/A</v>
      </c>
      <c r="L792" t="e">
        <f t="shared" ca="1" si="237"/>
        <v>#N/A</v>
      </c>
      <c r="M792" s="42" t="e">
        <f t="shared" ca="1" si="238"/>
        <v>#REF!</v>
      </c>
      <c r="N792" s="5" t="e">
        <f t="shared" ca="1" si="248"/>
        <v>#N/A</v>
      </c>
      <c r="O792" s="5" t="e">
        <f t="shared" ca="1" si="249"/>
        <v>#N/A</v>
      </c>
      <c r="P792" s="41" t="e">
        <f ca="1">IF(OR(ISNA(A792),C792="Backstitch"),NA(),AVERAGEIF($C$4:$C792,"&gt;0")/100)</f>
        <v>#N/A</v>
      </c>
      <c r="Q792" s="41" t="e">
        <f t="shared" ca="1" si="239"/>
        <v>#N/A</v>
      </c>
      <c r="R792" s="43" t="e">
        <f t="shared" ca="1" si="240"/>
        <v>#N/A</v>
      </c>
      <c r="S792" s="44" t="e">
        <f t="shared" ca="1" si="241"/>
        <v>#N/A</v>
      </c>
      <c r="T792" s="5" t="e">
        <f t="shared" ca="1" si="242"/>
        <v>#N/A</v>
      </c>
      <c r="U792" s="5" t="e">
        <f t="shared" ca="1" si="243"/>
        <v>#N/A</v>
      </c>
    </row>
    <row r="793" spans="1:21">
      <c r="A793" s="6" t="e">
        <f t="shared" ca="1" si="233"/>
        <v>#N/A</v>
      </c>
      <c r="B793" s="39" t="e">
        <f t="shared" ca="1" si="232"/>
        <v>#N/A</v>
      </c>
      <c r="C793">
        <f t="array" aca="1" ref="C793" ca="1">IFERROR(INDEX(stitches, MATCH( 1, ($A793=dates)*(last_project=projects),0)),0)</f>
        <v>0</v>
      </c>
      <c r="D793" s="5" t="e">
        <f t="shared" ca="1" si="244"/>
        <v>#REF!</v>
      </c>
      <c r="E793" s="5" t="e">
        <f t="shared" ca="1" si="234"/>
        <v>#REF!</v>
      </c>
      <c r="F793" s="40" t="e">
        <f t="array" aca="1" ref="F793" ca="1">INDEX(hours,MATCH(1,($A793=dates)*(last_project=projects),0),0)</f>
        <v>#N/A</v>
      </c>
      <c r="G793" s="21" t="e">
        <f t="shared" ca="1" si="235"/>
        <v>#N/A</v>
      </c>
      <c r="H793" s="41" t="e">
        <f t="shared" ca="1" si="245"/>
        <v>#N/A</v>
      </c>
      <c r="I793" s="41" t="e">
        <f t="shared" ca="1" si="246"/>
        <v>#N/A</v>
      </c>
      <c r="J793" s="41" t="e">
        <f t="shared" ca="1" si="247"/>
        <v>#N/A</v>
      </c>
      <c r="K793" t="e">
        <f t="shared" ca="1" si="236"/>
        <v>#N/A</v>
      </c>
      <c r="L793" t="e">
        <f t="shared" ca="1" si="237"/>
        <v>#N/A</v>
      </c>
      <c r="M793" s="42" t="e">
        <f t="shared" ca="1" si="238"/>
        <v>#REF!</v>
      </c>
      <c r="N793" s="5" t="e">
        <f t="shared" ca="1" si="248"/>
        <v>#N/A</v>
      </c>
      <c r="O793" s="5" t="e">
        <f t="shared" ca="1" si="249"/>
        <v>#N/A</v>
      </c>
      <c r="P793" s="41" t="e">
        <f ca="1">IF(OR(ISNA(A793),C793="Backstitch"),NA(),AVERAGEIF($C$4:$C793,"&gt;0")/100)</f>
        <v>#N/A</v>
      </c>
      <c r="Q793" s="41" t="e">
        <f t="shared" ca="1" si="239"/>
        <v>#N/A</v>
      </c>
      <c r="R793" s="43" t="e">
        <f t="shared" ca="1" si="240"/>
        <v>#N/A</v>
      </c>
      <c r="S793" s="44" t="e">
        <f t="shared" ca="1" si="241"/>
        <v>#N/A</v>
      </c>
      <c r="T793" s="5" t="e">
        <f t="shared" ca="1" si="242"/>
        <v>#N/A</v>
      </c>
      <c r="U793" s="5" t="e">
        <f t="shared" ca="1" si="243"/>
        <v>#N/A</v>
      </c>
    </row>
    <row r="794" spans="1:21">
      <c r="A794" s="6" t="e">
        <f t="shared" ca="1" si="233"/>
        <v>#N/A</v>
      </c>
      <c r="B794" s="39" t="e">
        <f t="shared" ca="1" si="232"/>
        <v>#N/A</v>
      </c>
      <c r="C794">
        <f t="array" aca="1" ref="C794" ca="1">IFERROR(INDEX(stitches, MATCH( 1, ($A794=dates)*(last_project=projects),0)),0)</f>
        <v>0</v>
      </c>
      <c r="D794" s="5" t="e">
        <f t="shared" ca="1" si="244"/>
        <v>#REF!</v>
      </c>
      <c r="E794" s="5" t="e">
        <f t="shared" ca="1" si="234"/>
        <v>#REF!</v>
      </c>
      <c r="F794" s="40" t="e">
        <f t="array" aca="1" ref="F794" ca="1">INDEX(hours,MATCH(1,($A794=dates)*(last_project=projects),0),0)</f>
        <v>#N/A</v>
      </c>
      <c r="G794" s="21" t="e">
        <f t="shared" ca="1" si="235"/>
        <v>#N/A</v>
      </c>
      <c r="H794" s="41" t="e">
        <f t="shared" ca="1" si="245"/>
        <v>#N/A</v>
      </c>
      <c r="I794" s="41" t="e">
        <f t="shared" ca="1" si="246"/>
        <v>#N/A</v>
      </c>
      <c r="J794" s="41" t="e">
        <f t="shared" ca="1" si="247"/>
        <v>#N/A</v>
      </c>
      <c r="K794" t="e">
        <f t="shared" ca="1" si="236"/>
        <v>#N/A</v>
      </c>
      <c r="L794" t="e">
        <f t="shared" ca="1" si="237"/>
        <v>#N/A</v>
      </c>
      <c r="M794" s="42" t="e">
        <f t="shared" ca="1" si="238"/>
        <v>#REF!</v>
      </c>
      <c r="N794" s="5" t="e">
        <f t="shared" ca="1" si="248"/>
        <v>#N/A</v>
      </c>
      <c r="O794" s="5" t="e">
        <f t="shared" ca="1" si="249"/>
        <v>#N/A</v>
      </c>
      <c r="P794" s="41" t="e">
        <f ca="1">IF(OR(ISNA(A794),C794="Backstitch"),NA(),AVERAGEIF($C$4:$C794,"&gt;0")/100)</f>
        <v>#N/A</v>
      </c>
      <c r="Q794" s="41" t="e">
        <f t="shared" ca="1" si="239"/>
        <v>#N/A</v>
      </c>
      <c r="R794" s="43" t="e">
        <f t="shared" ca="1" si="240"/>
        <v>#N/A</v>
      </c>
      <c r="S794" s="44" t="e">
        <f t="shared" ca="1" si="241"/>
        <v>#N/A</v>
      </c>
      <c r="T794" s="5" t="e">
        <f t="shared" ca="1" si="242"/>
        <v>#N/A</v>
      </c>
      <c r="U794" s="5" t="e">
        <f t="shared" ca="1" si="243"/>
        <v>#N/A</v>
      </c>
    </row>
    <row r="795" spans="1:21">
      <c r="A795" s="6" t="e">
        <f t="shared" ca="1" si="233"/>
        <v>#N/A</v>
      </c>
      <c r="B795" s="39" t="e">
        <f t="shared" ca="1" si="232"/>
        <v>#N/A</v>
      </c>
      <c r="C795">
        <f t="array" aca="1" ref="C795" ca="1">IFERROR(INDEX(stitches, MATCH( 1, ($A795=dates)*(last_project=projects),0)),0)</f>
        <v>0</v>
      </c>
      <c r="D795" s="5" t="e">
        <f t="shared" ca="1" si="244"/>
        <v>#REF!</v>
      </c>
      <c r="E795" s="5" t="e">
        <f t="shared" ca="1" si="234"/>
        <v>#REF!</v>
      </c>
      <c r="F795" s="40" t="e">
        <f t="array" aca="1" ref="F795" ca="1">INDEX(hours,MATCH(1,($A795=dates)*(last_project=projects),0),0)</f>
        <v>#N/A</v>
      </c>
      <c r="G795" s="21" t="e">
        <f t="shared" ca="1" si="235"/>
        <v>#N/A</v>
      </c>
      <c r="H795" s="41" t="e">
        <f t="shared" ca="1" si="245"/>
        <v>#N/A</v>
      </c>
      <c r="I795" s="41" t="e">
        <f t="shared" ca="1" si="246"/>
        <v>#N/A</v>
      </c>
      <c r="J795" s="41" t="e">
        <f t="shared" ca="1" si="247"/>
        <v>#N/A</v>
      </c>
      <c r="K795" t="e">
        <f t="shared" ca="1" si="236"/>
        <v>#N/A</v>
      </c>
      <c r="L795" t="e">
        <f t="shared" ca="1" si="237"/>
        <v>#N/A</v>
      </c>
      <c r="M795" s="42" t="e">
        <f t="shared" ca="1" si="238"/>
        <v>#REF!</v>
      </c>
      <c r="N795" s="5" t="e">
        <f t="shared" ca="1" si="248"/>
        <v>#N/A</v>
      </c>
      <c r="O795" s="5" t="e">
        <f t="shared" ca="1" si="249"/>
        <v>#N/A</v>
      </c>
      <c r="P795" s="41" t="e">
        <f ca="1">IF(OR(ISNA(A795),C795="Backstitch"),NA(),AVERAGEIF($C$4:$C795,"&gt;0")/100)</f>
        <v>#N/A</v>
      </c>
      <c r="Q795" s="41" t="e">
        <f t="shared" ca="1" si="239"/>
        <v>#N/A</v>
      </c>
      <c r="R795" s="43" t="e">
        <f t="shared" ca="1" si="240"/>
        <v>#N/A</v>
      </c>
      <c r="S795" s="44" t="e">
        <f t="shared" ca="1" si="241"/>
        <v>#N/A</v>
      </c>
      <c r="T795" s="5" t="e">
        <f t="shared" ca="1" si="242"/>
        <v>#N/A</v>
      </c>
      <c r="U795" s="5" t="e">
        <f t="shared" ca="1" si="243"/>
        <v>#N/A</v>
      </c>
    </row>
    <row r="796" spans="1:21">
      <c r="A796" s="6" t="e">
        <f t="shared" ca="1" si="233"/>
        <v>#N/A</v>
      </c>
      <c r="B796" s="39" t="e">
        <f t="shared" ca="1" si="232"/>
        <v>#N/A</v>
      </c>
      <c r="C796">
        <f t="array" aca="1" ref="C796" ca="1">IFERROR(INDEX(stitches, MATCH( 1, ($A796=dates)*(last_project=projects),0)),0)</f>
        <v>0</v>
      </c>
      <c r="D796" s="5" t="e">
        <f t="shared" ca="1" si="244"/>
        <v>#REF!</v>
      </c>
      <c r="E796" s="5" t="e">
        <f t="shared" ca="1" si="234"/>
        <v>#REF!</v>
      </c>
      <c r="F796" s="40" t="e">
        <f t="array" aca="1" ref="F796" ca="1">INDEX(hours,MATCH(1,($A796=dates)*(last_project=projects),0),0)</f>
        <v>#N/A</v>
      </c>
      <c r="G796" s="21" t="e">
        <f t="shared" ca="1" si="235"/>
        <v>#N/A</v>
      </c>
      <c r="H796" s="41" t="e">
        <f t="shared" ca="1" si="245"/>
        <v>#N/A</v>
      </c>
      <c r="I796" s="41" t="e">
        <f t="shared" ca="1" si="246"/>
        <v>#N/A</v>
      </c>
      <c r="J796" s="41" t="e">
        <f t="shared" ca="1" si="247"/>
        <v>#N/A</v>
      </c>
      <c r="K796" t="e">
        <f t="shared" ca="1" si="236"/>
        <v>#N/A</v>
      </c>
      <c r="L796" t="e">
        <f t="shared" ca="1" si="237"/>
        <v>#N/A</v>
      </c>
      <c r="M796" s="42" t="e">
        <f t="shared" ca="1" si="238"/>
        <v>#REF!</v>
      </c>
      <c r="N796" s="5" t="e">
        <f t="shared" ca="1" si="248"/>
        <v>#N/A</v>
      </c>
      <c r="O796" s="5" t="e">
        <f t="shared" ca="1" si="249"/>
        <v>#N/A</v>
      </c>
      <c r="P796" s="41" t="e">
        <f ca="1">IF(OR(ISNA(A796),C796="Backstitch"),NA(),AVERAGEIF($C$4:$C796,"&gt;0")/100)</f>
        <v>#N/A</v>
      </c>
      <c r="Q796" s="41" t="e">
        <f t="shared" ca="1" si="239"/>
        <v>#N/A</v>
      </c>
      <c r="R796" s="43" t="e">
        <f t="shared" ca="1" si="240"/>
        <v>#N/A</v>
      </c>
      <c r="S796" s="44" t="e">
        <f t="shared" ca="1" si="241"/>
        <v>#N/A</v>
      </c>
      <c r="T796" s="5" t="e">
        <f t="shared" ca="1" si="242"/>
        <v>#N/A</v>
      </c>
      <c r="U796" s="5" t="e">
        <f t="shared" ca="1" si="243"/>
        <v>#N/A</v>
      </c>
    </row>
    <row r="797" spans="1:21">
      <c r="A797" s="6" t="e">
        <f t="shared" ca="1" si="233"/>
        <v>#N/A</v>
      </c>
      <c r="B797" s="39" t="e">
        <f t="shared" ca="1" si="232"/>
        <v>#N/A</v>
      </c>
      <c r="C797">
        <f t="array" aca="1" ref="C797" ca="1">IFERROR(INDEX(stitches, MATCH( 1, ($A797=dates)*(last_project=projects),0)),0)</f>
        <v>0</v>
      </c>
      <c r="D797" s="5" t="e">
        <f t="shared" ca="1" si="244"/>
        <v>#REF!</v>
      </c>
      <c r="E797" s="5" t="e">
        <f t="shared" ca="1" si="234"/>
        <v>#REF!</v>
      </c>
      <c r="F797" s="40" t="e">
        <f t="array" aca="1" ref="F797" ca="1">INDEX(hours,MATCH(1,($A797=dates)*(last_project=projects),0),0)</f>
        <v>#N/A</v>
      </c>
      <c r="G797" s="21" t="e">
        <f t="shared" ca="1" si="235"/>
        <v>#N/A</v>
      </c>
      <c r="H797" s="41" t="e">
        <f t="shared" ca="1" si="245"/>
        <v>#N/A</v>
      </c>
      <c r="I797" s="41" t="e">
        <f t="shared" ca="1" si="246"/>
        <v>#N/A</v>
      </c>
      <c r="J797" s="41" t="e">
        <f t="shared" ca="1" si="247"/>
        <v>#N/A</v>
      </c>
      <c r="K797" t="e">
        <f t="shared" ca="1" si="236"/>
        <v>#N/A</v>
      </c>
      <c r="L797" t="e">
        <f t="shared" ca="1" si="237"/>
        <v>#N/A</v>
      </c>
      <c r="M797" s="42" t="e">
        <f t="shared" ca="1" si="238"/>
        <v>#REF!</v>
      </c>
      <c r="N797" s="5" t="e">
        <f t="shared" ca="1" si="248"/>
        <v>#N/A</v>
      </c>
      <c r="O797" s="5" t="e">
        <f t="shared" ca="1" si="249"/>
        <v>#N/A</v>
      </c>
      <c r="P797" s="41" t="e">
        <f ca="1">IF(OR(ISNA(A797),C797="Backstitch"),NA(),AVERAGEIF($C$4:$C797,"&gt;0")/100)</f>
        <v>#N/A</v>
      </c>
      <c r="Q797" s="41" t="e">
        <f t="shared" ca="1" si="239"/>
        <v>#N/A</v>
      </c>
      <c r="R797" s="43" t="e">
        <f t="shared" ca="1" si="240"/>
        <v>#N/A</v>
      </c>
      <c r="S797" s="44" t="e">
        <f t="shared" ca="1" si="241"/>
        <v>#N/A</v>
      </c>
      <c r="T797" s="5" t="e">
        <f t="shared" ca="1" si="242"/>
        <v>#N/A</v>
      </c>
      <c r="U797" s="5" t="e">
        <f t="shared" ca="1" si="243"/>
        <v>#N/A</v>
      </c>
    </row>
    <row r="798" spans="1:21">
      <c r="A798" s="6" t="e">
        <f t="shared" ca="1" si="233"/>
        <v>#N/A</v>
      </c>
      <c r="B798" s="39" t="e">
        <f t="shared" ca="1" si="232"/>
        <v>#N/A</v>
      </c>
      <c r="C798">
        <f t="array" aca="1" ref="C798" ca="1">IFERROR(INDEX(stitches, MATCH( 1, ($A798=dates)*(last_project=projects),0)),0)</f>
        <v>0</v>
      </c>
      <c r="D798" s="5" t="e">
        <f t="shared" ca="1" si="244"/>
        <v>#REF!</v>
      </c>
      <c r="E798" s="5" t="e">
        <f t="shared" ca="1" si="234"/>
        <v>#REF!</v>
      </c>
      <c r="F798" s="40" t="e">
        <f t="array" aca="1" ref="F798" ca="1">INDEX(hours,MATCH(1,($A798=dates)*(last_project=projects),0),0)</f>
        <v>#N/A</v>
      </c>
      <c r="G798" s="21" t="e">
        <f t="shared" ca="1" si="235"/>
        <v>#N/A</v>
      </c>
      <c r="H798" s="41" t="e">
        <f t="shared" ca="1" si="245"/>
        <v>#N/A</v>
      </c>
      <c r="I798" s="41" t="e">
        <f t="shared" ca="1" si="246"/>
        <v>#N/A</v>
      </c>
      <c r="J798" s="41" t="e">
        <f t="shared" ca="1" si="247"/>
        <v>#N/A</v>
      </c>
      <c r="K798" t="e">
        <f t="shared" ca="1" si="236"/>
        <v>#N/A</v>
      </c>
      <c r="L798" t="e">
        <f t="shared" ca="1" si="237"/>
        <v>#N/A</v>
      </c>
      <c r="M798" s="42" t="e">
        <f t="shared" ca="1" si="238"/>
        <v>#REF!</v>
      </c>
      <c r="N798" s="5" t="e">
        <f t="shared" ca="1" si="248"/>
        <v>#N/A</v>
      </c>
      <c r="O798" s="5" t="e">
        <f t="shared" ca="1" si="249"/>
        <v>#N/A</v>
      </c>
      <c r="P798" s="41" t="e">
        <f ca="1">IF(OR(ISNA(A798),C798="Backstitch"),NA(),AVERAGEIF($C$4:$C798,"&gt;0")/100)</f>
        <v>#N/A</v>
      </c>
      <c r="Q798" s="41" t="e">
        <f t="shared" ca="1" si="239"/>
        <v>#N/A</v>
      </c>
      <c r="R798" s="43" t="e">
        <f t="shared" ca="1" si="240"/>
        <v>#N/A</v>
      </c>
      <c r="S798" s="44" t="e">
        <f t="shared" ca="1" si="241"/>
        <v>#N/A</v>
      </c>
      <c r="T798" s="5" t="e">
        <f t="shared" ca="1" si="242"/>
        <v>#N/A</v>
      </c>
      <c r="U798" s="5" t="e">
        <f t="shared" ca="1" si="243"/>
        <v>#N/A</v>
      </c>
    </row>
    <row r="799" spans="1:21">
      <c r="A799" s="6" t="e">
        <f t="shared" ca="1" si="233"/>
        <v>#N/A</v>
      </c>
      <c r="B799" s="39" t="e">
        <f t="shared" ca="1" si="232"/>
        <v>#N/A</v>
      </c>
      <c r="C799">
        <f t="array" aca="1" ref="C799" ca="1">IFERROR(INDEX(stitches, MATCH( 1, ($A799=dates)*(last_project=projects),0)),0)</f>
        <v>0</v>
      </c>
      <c r="D799" s="5" t="e">
        <f t="shared" ca="1" si="244"/>
        <v>#REF!</v>
      </c>
      <c r="E799" s="5" t="e">
        <f t="shared" ca="1" si="234"/>
        <v>#REF!</v>
      </c>
      <c r="F799" s="40" t="e">
        <f t="array" aca="1" ref="F799" ca="1">INDEX(hours,MATCH(1,($A799=dates)*(last_project=projects),0),0)</f>
        <v>#N/A</v>
      </c>
      <c r="G799" s="21" t="e">
        <f t="shared" ca="1" si="235"/>
        <v>#N/A</v>
      </c>
      <c r="H799" s="41" t="e">
        <f t="shared" ca="1" si="245"/>
        <v>#N/A</v>
      </c>
      <c r="I799" s="41" t="e">
        <f t="shared" ca="1" si="246"/>
        <v>#N/A</v>
      </c>
      <c r="J799" s="41" t="e">
        <f t="shared" ca="1" si="247"/>
        <v>#N/A</v>
      </c>
      <c r="K799" t="e">
        <f t="shared" ca="1" si="236"/>
        <v>#N/A</v>
      </c>
      <c r="L799" t="e">
        <f t="shared" ca="1" si="237"/>
        <v>#N/A</v>
      </c>
      <c r="M799" s="42" t="e">
        <f t="shared" ca="1" si="238"/>
        <v>#REF!</v>
      </c>
      <c r="N799" s="5" t="e">
        <f t="shared" ca="1" si="248"/>
        <v>#N/A</v>
      </c>
      <c r="O799" s="5" t="e">
        <f t="shared" ca="1" si="249"/>
        <v>#N/A</v>
      </c>
      <c r="P799" s="41" t="e">
        <f ca="1">IF(OR(ISNA(A799),C799="Backstitch"),NA(),AVERAGEIF($C$4:$C799,"&gt;0")/100)</f>
        <v>#N/A</v>
      </c>
      <c r="Q799" s="41" t="e">
        <f t="shared" ca="1" si="239"/>
        <v>#N/A</v>
      </c>
      <c r="R799" s="43" t="e">
        <f t="shared" ca="1" si="240"/>
        <v>#N/A</v>
      </c>
      <c r="S799" s="44" t="e">
        <f t="shared" ca="1" si="241"/>
        <v>#N/A</v>
      </c>
      <c r="T799" s="5" t="e">
        <f t="shared" ca="1" si="242"/>
        <v>#N/A</v>
      </c>
      <c r="U799" s="5" t="e">
        <f t="shared" ca="1" si="243"/>
        <v>#N/A</v>
      </c>
    </row>
    <row r="800" spans="1:21">
      <c r="A800" s="6" t="e">
        <f t="shared" ca="1" si="233"/>
        <v>#N/A</v>
      </c>
      <c r="B800" s="39" t="e">
        <f t="shared" ca="1" si="232"/>
        <v>#N/A</v>
      </c>
      <c r="C800">
        <f t="array" aca="1" ref="C800" ca="1">IFERROR(INDEX(stitches, MATCH( 1, ($A800=dates)*(last_project=projects),0)),0)</f>
        <v>0</v>
      </c>
      <c r="D800" s="5" t="e">
        <f t="shared" ca="1" si="244"/>
        <v>#REF!</v>
      </c>
      <c r="E800" s="5" t="e">
        <f t="shared" ca="1" si="234"/>
        <v>#REF!</v>
      </c>
      <c r="F800" s="40" t="e">
        <f t="array" aca="1" ref="F800" ca="1">INDEX(hours,MATCH(1,($A800=dates)*(last_project=projects),0),0)</f>
        <v>#N/A</v>
      </c>
      <c r="G800" s="21" t="e">
        <f t="shared" ca="1" si="235"/>
        <v>#N/A</v>
      </c>
      <c r="H800" s="41" t="e">
        <f t="shared" ca="1" si="245"/>
        <v>#N/A</v>
      </c>
      <c r="I800" s="41" t="e">
        <f t="shared" ca="1" si="246"/>
        <v>#N/A</v>
      </c>
      <c r="J800" s="41" t="e">
        <f t="shared" ca="1" si="247"/>
        <v>#N/A</v>
      </c>
      <c r="K800" t="e">
        <f t="shared" ca="1" si="236"/>
        <v>#N/A</v>
      </c>
      <c r="L800" t="e">
        <f t="shared" ca="1" si="237"/>
        <v>#N/A</v>
      </c>
      <c r="M800" s="42" t="e">
        <f t="shared" ca="1" si="238"/>
        <v>#REF!</v>
      </c>
      <c r="N800" s="5" t="e">
        <f t="shared" ca="1" si="248"/>
        <v>#N/A</v>
      </c>
      <c r="O800" s="5" t="e">
        <f t="shared" ca="1" si="249"/>
        <v>#N/A</v>
      </c>
      <c r="P800" s="41" t="e">
        <f ca="1">IF(OR(ISNA(A800),C800="Backstitch"),NA(),AVERAGEIF($C$4:$C800,"&gt;0")/100)</f>
        <v>#N/A</v>
      </c>
      <c r="Q800" s="41" t="e">
        <f t="shared" ca="1" si="239"/>
        <v>#N/A</v>
      </c>
      <c r="R800" s="43" t="e">
        <f t="shared" ca="1" si="240"/>
        <v>#N/A</v>
      </c>
      <c r="S800" s="44" t="e">
        <f t="shared" ca="1" si="241"/>
        <v>#N/A</v>
      </c>
      <c r="T800" s="5" t="e">
        <f t="shared" ca="1" si="242"/>
        <v>#N/A</v>
      </c>
      <c r="U800" s="5" t="e">
        <f t="shared" ca="1" si="243"/>
        <v>#N/A</v>
      </c>
    </row>
    <row r="801" spans="1:21">
      <c r="A801" s="6" t="e">
        <f t="shared" ca="1" si="233"/>
        <v>#N/A</v>
      </c>
      <c r="B801" s="39" t="e">
        <f t="shared" ca="1" si="232"/>
        <v>#N/A</v>
      </c>
      <c r="C801">
        <f t="array" aca="1" ref="C801" ca="1">IFERROR(INDEX(stitches, MATCH( 1, ($A801=dates)*(last_project=projects),0)),0)</f>
        <v>0</v>
      </c>
      <c r="D801" s="5" t="e">
        <f t="shared" ca="1" si="244"/>
        <v>#REF!</v>
      </c>
      <c r="E801" s="5" t="e">
        <f t="shared" ca="1" si="234"/>
        <v>#REF!</v>
      </c>
      <c r="F801" s="40" t="e">
        <f t="array" aca="1" ref="F801" ca="1">INDEX(hours,MATCH(1,($A801=dates)*(last_project=projects),0),0)</f>
        <v>#N/A</v>
      </c>
      <c r="G801" s="21" t="e">
        <f t="shared" ca="1" si="235"/>
        <v>#N/A</v>
      </c>
      <c r="H801" s="41" t="e">
        <f t="shared" ca="1" si="245"/>
        <v>#N/A</v>
      </c>
      <c r="I801" s="41" t="e">
        <f t="shared" ca="1" si="246"/>
        <v>#N/A</v>
      </c>
      <c r="J801" s="41" t="e">
        <f t="shared" ca="1" si="247"/>
        <v>#N/A</v>
      </c>
      <c r="K801" t="e">
        <f t="shared" ca="1" si="236"/>
        <v>#N/A</v>
      </c>
      <c r="L801" t="e">
        <f t="shared" ca="1" si="237"/>
        <v>#N/A</v>
      </c>
      <c r="M801" s="42" t="e">
        <f t="shared" ca="1" si="238"/>
        <v>#REF!</v>
      </c>
      <c r="N801" s="5" t="e">
        <f t="shared" ca="1" si="248"/>
        <v>#N/A</v>
      </c>
      <c r="O801" s="5" t="e">
        <f t="shared" ca="1" si="249"/>
        <v>#N/A</v>
      </c>
      <c r="P801" s="41" t="e">
        <f ca="1">IF(OR(ISNA(A801),C801="Backstitch"),NA(),AVERAGEIF($C$4:$C801,"&gt;0")/100)</f>
        <v>#N/A</v>
      </c>
      <c r="Q801" s="41" t="e">
        <f t="shared" ca="1" si="239"/>
        <v>#N/A</v>
      </c>
      <c r="R801" s="43" t="e">
        <f t="shared" ca="1" si="240"/>
        <v>#N/A</v>
      </c>
      <c r="S801" s="44" t="e">
        <f t="shared" ca="1" si="241"/>
        <v>#N/A</v>
      </c>
      <c r="T801" s="5" t="e">
        <f t="shared" ca="1" si="242"/>
        <v>#N/A</v>
      </c>
      <c r="U801" s="5" t="e">
        <f t="shared" ca="1" si="243"/>
        <v>#N/A</v>
      </c>
    </row>
    <row r="802" spans="1:21">
      <c r="A802" s="6" t="e">
        <f t="shared" ca="1" si="233"/>
        <v>#N/A</v>
      </c>
      <c r="B802" s="39" t="e">
        <f t="shared" ca="1" si="232"/>
        <v>#N/A</v>
      </c>
      <c r="C802">
        <f t="array" aca="1" ref="C802" ca="1">IFERROR(INDEX(stitches, MATCH( 1, ($A802=dates)*(last_project=projects),0)),0)</f>
        <v>0</v>
      </c>
      <c r="D802" s="5" t="e">
        <f t="shared" ca="1" si="244"/>
        <v>#REF!</v>
      </c>
      <c r="E802" s="5" t="e">
        <f t="shared" ca="1" si="234"/>
        <v>#REF!</v>
      </c>
      <c r="F802" s="40" t="e">
        <f t="array" aca="1" ref="F802" ca="1">INDEX(hours,MATCH(1,($A802=dates)*(last_project=projects),0),0)</f>
        <v>#N/A</v>
      </c>
      <c r="G802" s="21" t="e">
        <f t="shared" ca="1" si="235"/>
        <v>#N/A</v>
      </c>
      <c r="H802" s="41" t="e">
        <f t="shared" ca="1" si="245"/>
        <v>#N/A</v>
      </c>
      <c r="I802" s="41" t="e">
        <f t="shared" ca="1" si="246"/>
        <v>#N/A</v>
      </c>
      <c r="J802" s="41" t="e">
        <f t="shared" ca="1" si="247"/>
        <v>#N/A</v>
      </c>
      <c r="K802" t="e">
        <f t="shared" ca="1" si="236"/>
        <v>#N/A</v>
      </c>
      <c r="L802" t="e">
        <f t="shared" ca="1" si="237"/>
        <v>#N/A</v>
      </c>
      <c r="M802" s="42" t="e">
        <f t="shared" ca="1" si="238"/>
        <v>#REF!</v>
      </c>
      <c r="N802" s="5" t="e">
        <f t="shared" ca="1" si="248"/>
        <v>#N/A</v>
      </c>
      <c r="O802" s="5" t="e">
        <f t="shared" ca="1" si="249"/>
        <v>#N/A</v>
      </c>
      <c r="P802" s="41" t="e">
        <f ca="1">IF(OR(ISNA(A802),C802="Backstitch"),NA(),AVERAGEIF($C$4:$C802,"&gt;0")/100)</f>
        <v>#N/A</v>
      </c>
      <c r="Q802" s="41" t="e">
        <f t="shared" ca="1" si="239"/>
        <v>#N/A</v>
      </c>
      <c r="R802" s="43" t="e">
        <f t="shared" ca="1" si="240"/>
        <v>#N/A</v>
      </c>
      <c r="S802" s="44" t="e">
        <f t="shared" ca="1" si="241"/>
        <v>#N/A</v>
      </c>
      <c r="T802" s="5" t="e">
        <f t="shared" ca="1" si="242"/>
        <v>#N/A</v>
      </c>
      <c r="U802" s="5" t="e">
        <f t="shared" ca="1" si="243"/>
        <v>#N/A</v>
      </c>
    </row>
    <row r="803" spans="1:21">
      <c r="A803" s="6" t="e">
        <f t="shared" ca="1" si="233"/>
        <v>#N/A</v>
      </c>
      <c r="B803" s="39" t="e">
        <f t="shared" ca="1" si="232"/>
        <v>#N/A</v>
      </c>
      <c r="C803">
        <f t="array" aca="1" ref="C803" ca="1">IFERROR(INDEX(stitches, MATCH( 1, ($A803=dates)*(last_project=projects),0)),0)</f>
        <v>0</v>
      </c>
      <c r="D803" s="5" t="e">
        <f t="shared" ca="1" si="244"/>
        <v>#REF!</v>
      </c>
      <c r="E803" s="5" t="e">
        <f t="shared" ca="1" si="234"/>
        <v>#REF!</v>
      </c>
      <c r="F803" s="40" t="e">
        <f t="array" aca="1" ref="F803" ca="1">INDEX(hours,MATCH(1,($A803=dates)*(last_project=projects),0),0)</f>
        <v>#N/A</v>
      </c>
      <c r="G803" s="21" t="e">
        <f t="shared" ca="1" si="235"/>
        <v>#N/A</v>
      </c>
      <c r="H803" s="41" t="e">
        <f t="shared" ca="1" si="245"/>
        <v>#N/A</v>
      </c>
      <c r="I803" s="41" t="e">
        <f t="shared" ca="1" si="246"/>
        <v>#N/A</v>
      </c>
      <c r="J803" s="41" t="e">
        <f t="shared" ca="1" si="247"/>
        <v>#N/A</v>
      </c>
      <c r="K803" t="e">
        <f t="shared" ca="1" si="236"/>
        <v>#N/A</v>
      </c>
      <c r="L803" t="e">
        <f t="shared" ca="1" si="237"/>
        <v>#N/A</v>
      </c>
      <c r="M803" s="42" t="e">
        <f t="shared" ca="1" si="238"/>
        <v>#REF!</v>
      </c>
      <c r="N803" s="5" t="e">
        <f t="shared" ca="1" si="248"/>
        <v>#N/A</v>
      </c>
      <c r="O803" s="5" t="e">
        <f t="shared" ca="1" si="249"/>
        <v>#N/A</v>
      </c>
      <c r="P803" s="41" t="e">
        <f ca="1">IF(OR(ISNA(A803),C803="Backstitch"),NA(),AVERAGEIF($C$4:$C803,"&gt;0")/100)</f>
        <v>#N/A</v>
      </c>
      <c r="Q803" s="41" t="e">
        <f t="shared" ca="1" si="239"/>
        <v>#N/A</v>
      </c>
      <c r="R803" s="43" t="e">
        <f t="shared" ca="1" si="240"/>
        <v>#N/A</v>
      </c>
      <c r="S803" s="44" t="e">
        <f t="shared" ca="1" si="241"/>
        <v>#N/A</v>
      </c>
      <c r="T803" s="5" t="e">
        <f t="shared" ca="1" si="242"/>
        <v>#N/A</v>
      </c>
      <c r="U803" s="5" t="e">
        <f t="shared" ca="1" si="243"/>
        <v>#N/A</v>
      </c>
    </row>
    <row r="804" spans="1:21">
      <c r="A804" s="6" t="e">
        <f t="shared" ca="1" si="233"/>
        <v>#N/A</v>
      </c>
      <c r="B804" s="39" t="e">
        <f t="shared" ca="1" si="232"/>
        <v>#N/A</v>
      </c>
      <c r="C804">
        <f t="array" aca="1" ref="C804" ca="1">IFERROR(INDEX(stitches, MATCH( 1, ($A804=dates)*(last_project=projects),0)),0)</f>
        <v>0</v>
      </c>
      <c r="D804" s="5" t="e">
        <f t="shared" ca="1" si="244"/>
        <v>#REF!</v>
      </c>
      <c r="E804" s="5" t="e">
        <f t="shared" ca="1" si="234"/>
        <v>#REF!</v>
      </c>
      <c r="F804" s="40" t="e">
        <f t="array" aca="1" ref="F804" ca="1">INDEX(hours,MATCH(1,($A804=dates)*(last_project=projects),0),0)</f>
        <v>#N/A</v>
      </c>
      <c r="G804" s="21" t="e">
        <f t="shared" ca="1" si="235"/>
        <v>#N/A</v>
      </c>
      <c r="H804" s="41" t="e">
        <f t="shared" ca="1" si="245"/>
        <v>#N/A</v>
      </c>
      <c r="I804" s="41" t="e">
        <f t="shared" ca="1" si="246"/>
        <v>#N/A</v>
      </c>
      <c r="J804" s="41" t="e">
        <f t="shared" ca="1" si="247"/>
        <v>#N/A</v>
      </c>
      <c r="K804" t="e">
        <f t="shared" ca="1" si="236"/>
        <v>#N/A</v>
      </c>
      <c r="L804" t="e">
        <f t="shared" ca="1" si="237"/>
        <v>#N/A</v>
      </c>
      <c r="M804" s="42" t="e">
        <f t="shared" ca="1" si="238"/>
        <v>#REF!</v>
      </c>
      <c r="N804" s="5" t="e">
        <f t="shared" ca="1" si="248"/>
        <v>#N/A</v>
      </c>
      <c r="O804" s="5" t="e">
        <f t="shared" ca="1" si="249"/>
        <v>#N/A</v>
      </c>
      <c r="P804" s="41" t="e">
        <f ca="1">IF(OR(ISNA(A804),C804="Backstitch"),NA(),AVERAGEIF($C$4:$C804,"&gt;0")/100)</f>
        <v>#N/A</v>
      </c>
      <c r="Q804" s="41" t="e">
        <f t="shared" ca="1" si="239"/>
        <v>#N/A</v>
      </c>
      <c r="R804" s="43" t="e">
        <f t="shared" ca="1" si="240"/>
        <v>#N/A</v>
      </c>
      <c r="S804" s="44" t="e">
        <f t="shared" ca="1" si="241"/>
        <v>#N/A</v>
      </c>
      <c r="T804" s="5" t="e">
        <f t="shared" ca="1" si="242"/>
        <v>#N/A</v>
      </c>
      <c r="U804" s="5" t="e">
        <f t="shared" ca="1" si="243"/>
        <v>#N/A</v>
      </c>
    </row>
    <row r="805" spans="1:21">
      <c r="A805" s="6" t="e">
        <f t="shared" ca="1" si="233"/>
        <v>#N/A</v>
      </c>
      <c r="B805" s="39" t="e">
        <f t="shared" ca="1" si="232"/>
        <v>#N/A</v>
      </c>
      <c r="C805">
        <f t="array" aca="1" ref="C805" ca="1">IFERROR(INDEX(stitches, MATCH( 1, ($A805=dates)*(last_project=projects),0)),0)</f>
        <v>0</v>
      </c>
      <c r="D805" s="5" t="e">
        <f t="shared" ca="1" si="244"/>
        <v>#REF!</v>
      </c>
      <c r="E805" s="5" t="e">
        <f t="shared" ca="1" si="234"/>
        <v>#REF!</v>
      </c>
      <c r="F805" s="40" t="e">
        <f t="array" aca="1" ref="F805" ca="1">INDEX(hours,MATCH(1,($A805=dates)*(last_project=projects),0),0)</f>
        <v>#N/A</v>
      </c>
      <c r="G805" s="21" t="e">
        <f t="shared" ca="1" si="235"/>
        <v>#N/A</v>
      </c>
      <c r="H805" s="41" t="e">
        <f t="shared" ca="1" si="245"/>
        <v>#N/A</v>
      </c>
      <c r="I805" s="41" t="e">
        <f t="shared" ca="1" si="246"/>
        <v>#N/A</v>
      </c>
      <c r="J805" s="41" t="e">
        <f t="shared" ca="1" si="247"/>
        <v>#N/A</v>
      </c>
      <c r="K805" t="e">
        <f t="shared" ca="1" si="236"/>
        <v>#N/A</v>
      </c>
      <c r="L805" t="e">
        <f t="shared" ca="1" si="237"/>
        <v>#N/A</v>
      </c>
      <c r="M805" s="42" t="e">
        <f t="shared" ca="1" si="238"/>
        <v>#REF!</v>
      </c>
      <c r="N805" s="5" t="e">
        <f t="shared" ca="1" si="248"/>
        <v>#N/A</v>
      </c>
      <c r="O805" s="5" t="e">
        <f t="shared" ca="1" si="249"/>
        <v>#N/A</v>
      </c>
      <c r="P805" s="41" t="e">
        <f ca="1">IF(OR(ISNA(A805),C805="Backstitch"),NA(),AVERAGEIF($C$4:$C805,"&gt;0")/100)</f>
        <v>#N/A</v>
      </c>
      <c r="Q805" s="41" t="e">
        <f t="shared" ca="1" si="239"/>
        <v>#N/A</v>
      </c>
      <c r="R805" s="43" t="e">
        <f t="shared" ca="1" si="240"/>
        <v>#N/A</v>
      </c>
      <c r="S805" s="44" t="e">
        <f t="shared" ca="1" si="241"/>
        <v>#N/A</v>
      </c>
      <c r="T805" s="5" t="e">
        <f t="shared" ca="1" si="242"/>
        <v>#N/A</v>
      </c>
      <c r="U805" s="5" t="e">
        <f t="shared" ca="1" si="243"/>
        <v>#N/A</v>
      </c>
    </row>
    <row r="806" spans="1:21">
      <c r="A806" s="6" t="e">
        <f t="shared" ca="1" si="233"/>
        <v>#N/A</v>
      </c>
      <c r="B806" s="39" t="e">
        <f t="shared" ca="1" si="232"/>
        <v>#N/A</v>
      </c>
      <c r="C806">
        <f t="array" aca="1" ref="C806" ca="1">IFERROR(INDEX(stitches, MATCH( 1, ($A806=dates)*(last_project=projects),0)),0)</f>
        <v>0</v>
      </c>
      <c r="D806" s="5" t="e">
        <f t="shared" ca="1" si="244"/>
        <v>#REF!</v>
      </c>
      <c r="E806" s="5" t="e">
        <f t="shared" ca="1" si="234"/>
        <v>#REF!</v>
      </c>
      <c r="F806" s="40" t="e">
        <f t="array" aca="1" ref="F806" ca="1">INDEX(hours,MATCH(1,($A806=dates)*(last_project=projects),0),0)</f>
        <v>#N/A</v>
      </c>
      <c r="G806" s="21" t="e">
        <f t="shared" ca="1" si="235"/>
        <v>#N/A</v>
      </c>
      <c r="H806" s="41" t="e">
        <f t="shared" ca="1" si="245"/>
        <v>#N/A</v>
      </c>
      <c r="I806" s="41" t="e">
        <f t="shared" ca="1" si="246"/>
        <v>#N/A</v>
      </c>
      <c r="J806" s="41" t="e">
        <f t="shared" ca="1" si="247"/>
        <v>#N/A</v>
      </c>
      <c r="K806" t="e">
        <f t="shared" ca="1" si="236"/>
        <v>#N/A</v>
      </c>
      <c r="L806" t="e">
        <f t="shared" ca="1" si="237"/>
        <v>#N/A</v>
      </c>
      <c r="M806" s="42" t="e">
        <f t="shared" ca="1" si="238"/>
        <v>#REF!</v>
      </c>
      <c r="N806" s="5" t="e">
        <f t="shared" ca="1" si="248"/>
        <v>#N/A</v>
      </c>
      <c r="O806" s="5" t="e">
        <f t="shared" ca="1" si="249"/>
        <v>#N/A</v>
      </c>
      <c r="P806" s="41" t="e">
        <f ca="1">IF(OR(ISNA(A806),C806="Backstitch"),NA(),AVERAGEIF($C$4:$C806,"&gt;0")/100)</f>
        <v>#N/A</v>
      </c>
      <c r="Q806" s="41" t="e">
        <f t="shared" ca="1" si="239"/>
        <v>#N/A</v>
      </c>
      <c r="R806" s="43" t="e">
        <f t="shared" ca="1" si="240"/>
        <v>#N/A</v>
      </c>
      <c r="S806" s="44" t="e">
        <f t="shared" ca="1" si="241"/>
        <v>#N/A</v>
      </c>
      <c r="T806" s="5" t="e">
        <f t="shared" ca="1" si="242"/>
        <v>#N/A</v>
      </c>
      <c r="U806" s="5" t="e">
        <f t="shared" ca="1" si="243"/>
        <v>#N/A</v>
      </c>
    </row>
    <row r="807" spans="1:21">
      <c r="A807" s="6" t="e">
        <f t="shared" ca="1" si="233"/>
        <v>#N/A</v>
      </c>
      <c r="B807" s="39" t="e">
        <f t="shared" ca="1" si="232"/>
        <v>#N/A</v>
      </c>
      <c r="C807">
        <f t="array" aca="1" ref="C807" ca="1">IFERROR(INDEX(stitches, MATCH( 1, ($A807=dates)*(last_project=projects),0)),0)</f>
        <v>0</v>
      </c>
      <c r="D807" s="5" t="e">
        <f t="shared" ca="1" si="244"/>
        <v>#REF!</v>
      </c>
      <c r="E807" s="5" t="e">
        <f t="shared" ca="1" si="234"/>
        <v>#REF!</v>
      </c>
      <c r="F807" s="40" t="e">
        <f t="array" aca="1" ref="F807" ca="1">INDEX(hours,MATCH(1,($A807=dates)*(last_project=projects),0),0)</f>
        <v>#N/A</v>
      </c>
      <c r="G807" s="21" t="e">
        <f t="shared" ca="1" si="235"/>
        <v>#N/A</v>
      </c>
      <c r="H807" s="41" t="e">
        <f t="shared" ca="1" si="245"/>
        <v>#N/A</v>
      </c>
      <c r="I807" s="41" t="e">
        <f t="shared" ca="1" si="246"/>
        <v>#N/A</v>
      </c>
      <c r="J807" s="41" t="e">
        <f t="shared" ca="1" si="247"/>
        <v>#N/A</v>
      </c>
      <c r="K807" t="e">
        <f t="shared" ca="1" si="236"/>
        <v>#N/A</v>
      </c>
      <c r="L807" t="e">
        <f t="shared" ca="1" si="237"/>
        <v>#N/A</v>
      </c>
      <c r="M807" s="42" t="e">
        <f t="shared" ca="1" si="238"/>
        <v>#REF!</v>
      </c>
      <c r="N807" s="5" t="e">
        <f t="shared" ca="1" si="248"/>
        <v>#N/A</v>
      </c>
      <c r="O807" s="5" t="e">
        <f t="shared" ca="1" si="249"/>
        <v>#N/A</v>
      </c>
      <c r="P807" s="41" t="e">
        <f ca="1">IF(OR(ISNA(A807),C807="Backstitch"),NA(),AVERAGEIF($C$4:$C807,"&gt;0")/100)</f>
        <v>#N/A</v>
      </c>
      <c r="Q807" s="41" t="e">
        <f t="shared" ca="1" si="239"/>
        <v>#N/A</v>
      </c>
      <c r="R807" s="43" t="e">
        <f t="shared" ca="1" si="240"/>
        <v>#N/A</v>
      </c>
      <c r="S807" s="44" t="e">
        <f t="shared" ca="1" si="241"/>
        <v>#N/A</v>
      </c>
      <c r="T807" s="5" t="e">
        <f t="shared" ca="1" si="242"/>
        <v>#N/A</v>
      </c>
      <c r="U807" s="5" t="e">
        <f t="shared" ca="1" si="243"/>
        <v>#N/A</v>
      </c>
    </row>
    <row r="808" spans="1:21">
      <c r="A808" s="6" t="e">
        <f t="shared" ca="1" si="233"/>
        <v>#N/A</v>
      </c>
      <c r="B808" s="39" t="e">
        <f t="shared" ca="1" si="232"/>
        <v>#N/A</v>
      </c>
      <c r="C808">
        <f t="array" aca="1" ref="C808" ca="1">IFERROR(INDEX(stitches, MATCH( 1, ($A808=dates)*(last_project=projects),0)),0)</f>
        <v>0</v>
      </c>
      <c r="D808" s="5" t="e">
        <f t="shared" ca="1" si="244"/>
        <v>#REF!</v>
      </c>
      <c r="E808" s="5" t="e">
        <f t="shared" ca="1" si="234"/>
        <v>#REF!</v>
      </c>
      <c r="F808" s="40" t="e">
        <f t="array" aca="1" ref="F808" ca="1">INDEX(hours,MATCH(1,($A808=dates)*(last_project=projects),0),0)</f>
        <v>#N/A</v>
      </c>
      <c r="G808" s="21" t="e">
        <f t="shared" ca="1" si="235"/>
        <v>#N/A</v>
      </c>
      <c r="H808" s="41" t="e">
        <f t="shared" ca="1" si="245"/>
        <v>#N/A</v>
      </c>
      <c r="I808" s="41" t="e">
        <f t="shared" ca="1" si="246"/>
        <v>#N/A</v>
      </c>
      <c r="J808" s="41" t="e">
        <f t="shared" ca="1" si="247"/>
        <v>#N/A</v>
      </c>
      <c r="K808" t="e">
        <f t="shared" ca="1" si="236"/>
        <v>#N/A</v>
      </c>
      <c r="L808" t="e">
        <f t="shared" ca="1" si="237"/>
        <v>#N/A</v>
      </c>
      <c r="M808" s="42" t="e">
        <f t="shared" ca="1" si="238"/>
        <v>#REF!</v>
      </c>
      <c r="N808" s="5" t="e">
        <f t="shared" ca="1" si="248"/>
        <v>#N/A</v>
      </c>
      <c r="O808" s="5" t="e">
        <f t="shared" ca="1" si="249"/>
        <v>#N/A</v>
      </c>
      <c r="P808" s="41" t="e">
        <f ca="1">IF(OR(ISNA(A808),C808="Backstitch"),NA(),AVERAGEIF($C$4:$C808,"&gt;0")/100)</f>
        <v>#N/A</v>
      </c>
      <c r="Q808" s="41" t="e">
        <f t="shared" ca="1" si="239"/>
        <v>#N/A</v>
      </c>
      <c r="R808" s="43" t="e">
        <f t="shared" ca="1" si="240"/>
        <v>#N/A</v>
      </c>
      <c r="S808" s="44" t="e">
        <f t="shared" ca="1" si="241"/>
        <v>#N/A</v>
      </c>
      <c r="T808" s="5" t="e">
        <f t="shared" ca="1" si="242"/>
        <v>#N/A</v>
      </c>
      <c r="U808" s="5" t="e">
        <f t="shared" ca="1" si="243"/>
        <v>#N/A</v>
      </c>
    </row>
    <row r="809" spans="1:21">
      <c r="A809" s="6" t="e">
        <f t="shared" ca="1" si="233"/>
        <v>#N/A</v>
      </c>
      <c r="B809" s="39" t="e">
        <f t="shared" ca="1" si="232"/>
        <v>#N/A</v>
      </c>
      <c r="C809">
        <f t="array" aca="1" ref="C809" ca="1">IFERROR(INDEX(stitches, MATCH( 1, ($A809=dates)*(last_project=projects),0)),0)</f>
        <v>0</v>
      </c>
      <c r="D809" s="5" t="e">
        <f t="shared" ca="1" si="244"/>
        <v>#REF!</v>
      </c>
      <c r="E809" s="5" t="e">
        <f t="shared" ca="1" si="234"/>
        <v>#REF!</v>
      </c>
      <c r="F809" s="40" t="e">
        <f t="array" aca="1" ref="F809" ca="1">INDEX(hours,MATCH(1,($A809=dates)*(last_project=projects),0),0)</f>
        <v>#N/A</v>
      </c>
      <c r="G809" s="21" t="e">
        <f t="shared" ca="1" si="235"/>
        <v>#N/A</v>
      </c>
      <c r="H809" s="41" t="e">
        <f t="shared" ca="1" si="245"/>
        <v>#N/A</v>
      </c>
      <c r="I809" s="41" t="e">
        <f t="shared" ca="1" si="246"/>
        <v>#N/A</v>
      </c>
      <c r="J809" s="41" t="e">
        <f t="shared" ca="1" si="247"/>
        <v>#N/A</v>
      </c>
      <c r="K809" t="e">
        <f t="shared" ca="1" si="236"/>
        <v>#N/A</v>
      </c>
      <c r="L809" t="e">
        <f t="shared" ca="1" si="237"/>
        <v>#N/A</v>
      </c>
      <c r="M809" s="42" t="e">
        <f t="shared" ca="1" si="238"/>
        <v>#REF!</v>
      </c>
      <c r="N809" s="5" t="e">
        <f t="shared" ca="1" si="248"/>
        <v>#N/A</v>
      </c>
      <c r="O809" s="5" t="e">
        <f t="shared" ca="1" si="249"/>
        <v>#N/A</v>
      </c>
      <c r="P809" s="41" t="e">
        <f ca="1">IF(OR(ISNA(A809),C809="Backstitch"),NA(),AVERAGEIF($C$4:$C809,"&gt;0")/100)</f>
        <v>#N/A</v>
      </c>
      <c r="Q809" s="41" t="e">
        <f t="shared" ca="1" si="239"/>
        <v>#N/A</v>
      </c>
      <c r="R809" s="43" t="e">
        <f t="shared" ca="1" si="240"/>
        <v>#N/A</v>
      </c>
      <c r="S809" s="44" t="e">
        <f t="shared" ca="1" si="241"/>
        <v>#N/A</v>
      </c>
      <c r="T809" s="5" t="e">
        <f t="shared" ca="1" si="242"/>
        <v>#N/A</v>
      </c>
      <c r="U809" s="5" t="e">
        <f t="shared" ca="1" si="243"/>
        <v>#N/A</v>
      </c>
    </row>
    <row r="810" spans="1:21">
      <c r="A810" s="6" t="e">
        <f t="shared" ca="1" si="233"/>
        <v>#N/A</v>
      </c>
      <c r="B810" s="39" t="e">
        <f t="shared" ca="1" si="232"/>
        <v>#N/A</v>
      </c>
      <c r="C810">
        <f t="array" aca="1" ref="C810" ca="1">IFERROR(INDEX(stitches, MATCH( 1, ($A810=dates)*(last_project=projects),0)),0)</f>
        <v>0</v>
      </c>
      <c r="D810" s="5" t="e">
        <f t="shared" ca="1" si="244"/>
        <v>#REF!</v>
      </c>
      <c r="E810" s="5" t="e">
        <f t="shared" ca="1" si="234"/>
        <v>#REF!</v>
      </c>
      <c r="F810" s="40" t="e">
        <f t="array" aca="1" ref="F810" ca="1">INDEX(hours,MATCH(1,($A810=dates)*(last_project=projects),0),0)</f>
        <v>#N/A</v>
      </c>
      <c r="G810" s="21" t="e">
        <f t="shared" ca="1" si="235"/>
        <v>#N/A</v>
      </c>
      <c r="H810" s="41" t="e">
        <f t="shared" ca="1" si="245"/>
        <v>#N/A</v>
      </c>
      <c r="I810" s="41" t="e">
        <f t="shared" ca="1" si="246"/>
        <v>#N/A</v>
      </c>
      <c r="J810" s="41" t="e">
        <f t="shared" ca="1" si="247"/>
        <v>#N/A</v>
      </c>
      <c r="K810" t="e">
        <f t="shared" ca="1" si="236"/>
        <v>#N/A</v>
      </c>
      <c r="L810" t="e">
        <f t="shared" ca="1" si="237"/>
        <v>#N/A</v>
      </c>
      <c r="M810" s="42" t="e">
        <f t="shared" ca="1" si="238"/>
        <v>#REF!</v>
      </c>
      <c r="N810" s="5" t="e">
        <f t="shared" ca="1" si="248"/>
        <v>#N/A</v>
      </c>
      <c r="O810" s="5" t="e">
        <f t="shared" ca="1" si="249"/>
        <v>#N/A</v>
      </c>
      <c r="P810" s="41" t="e">
        <f ca="1">IF(OR(ISNA(A810),C810="Backstitch"),NA(),AVERAGEIF($C$4:$C810,"&gt;0")/100)</f>
        <v>#N/A</v>
      </c>
      <c r="Q810" s="41" t="e">
        <f t="shared" ca="1" si="239"/>
        <v>#N/A</v>
      </c>
      <c r="R810" s="43" t="e">
        <f t="shared" ca="1" si="240"/>
        <v>#N/A</v>
      </c>
      <c r="S810" s="44" t="e">
        <f t="shared" ca="1" si="241"/>
        <v>#N/A</v>
      </c>
      <c r="T810" s="5" t="e">
        <f t="shared" ca="1" si="242"/>
        <v>#N/A</v>
      </c>
      <c r="U810" s="5" t="e">
        <f t="shared" ca="1" si="243"/>
        <v>#N/A</v>
      </c>
    </row>
    <row r="811" spans="1:21">
      <c r="A811" s="6" t="e">
        <f t="shared" ca="1" si="233"/>
        <v>#N/A</v>
      </c>
      <c r="B811" s="39" t="e">
        <f t="shared" ca="1" si="232"/>
        <v>#N/A</v>
      </c>
      <c r="C811">
        <f t="array" aca="1" ref="C811" ca="1">IFERROR(INDEX(stitches, MATCH( 1, ($A811=dates)*(last_project=projects),0)),0)</f>
        <v>0</v>
      </c>
      <c r="D811" s="5" t="e">
        <f t="shared" ca="1" si="244"/>
        <v>#REF!</v>
      </c>
      <c r="E811" s="5" t="e">
        <f t="shared" ca="1" si="234"/>
        <v>#REF!</v>
      </c>
      <c r="F811" s="40" t="e">
        <f t="array" aca="1" ref="F811" ca="1">INDEX(hours,MATCH(1,($A811=dates)*(last_project=projects),0),0)</f>
        <v>#N/A</v>
      </c>
      <c r="G811" s="21" t="e">
        <f t="shared" ca="1" si="235"/>
        <v>#N/A</v>
      </c>
      <c r="H811" s="41" t="e">
        <f t="shared" ca="1" si="245"/>
        <v>#N/A</v>
      </c>
      <c r="I811" s="41" t="e">
        <f t="shared" ca="1" si="246"/>
        <v>#N/A</v>
      </c>
      <c r="J811" s="41" t="e">
        <f t="shared" ca="1" si="247"/>
        <v>#N/A</v>
      </c>
      <c r="K811" t="e">
        <f t="shared" ca="1" si="236"/>
        <v>#N/A</v>
      </c>
      <c r="L811" t="e">
        <f t="shared" ca="1" si="237"/>
        <v>#N/A</v>
      </c>
      <c r="M811" s="42" t="e">
        <f t="shared" ca="1" si="238"/>
        <v>#REF!</v>
      </c>
      <c r="N811" s="5" t="e">
        <f t="shared" ca="1" si="248"/>
        <v>#N/A</v>
      </c>
      <c r="O811" s="5" t="e">
        <f t="shared" ca="1" si="249"/>
        <v>#N/A</v>
      </c>
      <c r="P811" s="41" t="e">
        <f ca="1">IF(OR(ISNA(A811),C811="Backstitch"),NA(),AVERAGEIF($C$4:$C811,"&gt;0")/100)</f>
        <v>#N/A</v>
      </c>
      <c r="Q811" s="41" t="e">
        <f t="shared" ca="1" si="239"/>
        <v>#N/A</v>
      </c>
      <c r="R811" s="43" t="e">
        <f t="shared" ca="1" si="240"/>
        <v>#N/A</v>
      </c>
      <c r="S811" s="44" t="e">
        <f t="shared" ca="1" si="241"/>
        <v>#N/A</v>
      </c>
      <c r="T811" s="5" t="e">
        <f t="shared" ca="1" si="242"/>
        <v>#N/A</v>
      </c>
      <c r="U811" s="5" t="e">
        <f t="shared" ca="1" si="243"/>
        <v>#N/A</v>
      </c>
    </row>
    <row r="812" spans="1:21">
      <c r="A812" s="6" t="e">
        <f t="shared" ca="1" si="233"/>
        <v>#N/A</v>
      </c>
      <c r="B812" s="39" t="e">
        <f t="shared" ca="1" si="232"/>
        <v>#N/A</v>
      </c>
      <c r="C812">
        <f t="array" aca="1" ref="C812" ca="1">IFERROR(INDEX(stitches, MATCH( 1, ($A812=dates)*(last_project=projects),0)),0)</f>
        <v>0</v>
      </c>
      <c r="D812" s="5" t="e">
        <f t="shared" ca="1" si="244"/>
        <v>#REF!</v>
      </c>
      <c r="E812" s="5" t="e">
        <f t="shared" ca="1" si="234"/>
        <v>#REF!</v>
      </c>
      <c r="F812" s="40" t="e">
        <f t="array" aca="1" ref="F812" ca="1">INDEX(hours,MATCH(1,($A812=dates)*(last_project=projects),0),0)</f>
        <v>#N/A</v>
      </c>
      <c r="G812" s="21" t="e">
        <f t="shared" ca="1" si="235"/>
        <v>#N/A</v>
      </c>
      <c r="H812" s="41" t="e">
        <f t="shared" ca="1" si="245"/>
        <v>#N/A</v>
      </c>
      <c r="I812" s="41" t="e">
        <f t="shared" ca="1" si="246"/>
        <v>#N/A</v>
      </c>
      <c r="J812" s="41" t="e">
        <f t="shared" ca="1" si="247"/>
        <v>#N/A</v>
      </c>
      <c r="K812" t="e">
        <f t="shared" ca="1" si="236"/>
        <v>#N/A</v>
      </c>
      <c r="L812" t="e">
        <f t="shared" ca="1" si="237"/>
        <v>#N/A</v>
      </c>
      <c r="M812" s="42" t="e">
        <f t="shared" ca="1" si="238"/>
        <v>#REF!</v>
      </c>
      <c r="N812" s="5" t="e">
        <f t="shared" ca="1" si="248"/>
        <v>#N/A</v>
      </c>
      <c r="O812" s="5" t="e">
        <f t="shared" ca="1" si="249"/>
        <v>#N/A</v>
      </c>
      <c r="P812" s="41" t="e">
        <f ca="1">IF(OR(ISNA(A812),C812="Backstitch"),NA(),AVERAGEIF($C$4:$C812,"&gt;0")/100)</f>
        <v>#N/A</v>
      </c>
      <c r="Q812" s="41" t="e">
        <f t="shared" ca="1" si="239"/>
        <v>#N/A</v>
      </c>
      <c r="R812" s="43" t="e">
        <f t="shared" ca="1" si="240"/>
        <v>#N/A</v>
      </c>
      <c r="S812" s="44" t="e">
        <f t="shared" ca="1" si="241"/>
        <v>#N/A</v>
      </c>
      <c r="T812" s="5" t="e">
        <f t="shared" ca="1" si="242"/>
        <v>#N/A</v>
      </c>
      <c r="U812" s="5" t="e">
        <f t="shared" ca="1" si="243"/>
        <v>#N/A</v>
      </c>
    </row>
    <row r="813" spans="1:21">
      <c r="A813" s="6" t="e">
        <f t="shared" ca="1" si="233"/>
        <v>#N/A</v>
      </c>
      <c r="B813" s="39" t="e">
        <f t="shared" ca="1" si="232"/>
        <v>#N/A</v>
      </c>
      <c r="C813">
        <f t="array" aca="1" ref="C813" ca="1">IFERROR(INDEX(stitches, MATCH( 1, ($A813=dates)*(last_project=projects),0)),0)</f>
        <v>0</v>
      </c>
      <c r="D813" s="5" t="e">
        <f t="shared" ca="1" si="244"/>
        <v>#REF!</v>
      </c>
      <c r="E813" s="5" t="e">
        <f t="shared" ca="1" si="234"/>
        <v>#REF!</v>
      </c>
      <c r="F813" s="40" t="e">
        <f t="array" aca="1" ref="F813" ca="1">INDEX(hours,MATCH(1,($A813=dates)*(last_project=projects),0),0)</f>
        <v>#N/A</v>
      </c>
      <c r="G813" s="21" t="e">
        <f t="shared" ca="1" si="235"/>
        <v>#N/A</v>
      </c>
      <c r="H813" s="41" t="e">
        <f t="shared" ca="1" si="245"/>
        <v>#N/A</v>
      </c>
      <c r="I813" s="41" t="e">
        <f t="shared" ca="1" si="246"/>
        <v>#N/A</v>
      </c>
      <c r="J813" s="41" t="e">
        <f t="shared" ca="1" si="247"/>
        <v>#N/A</v>
      </c>
      <c r="K813" t="e">
        <f t="shared" ca="1" si="236"/>
        <v>#N/A</v>
      </c>
      <c r="L813" t="e">
        <f t="shared" ca="1" si="237"/>
        <v>#N/A</v>
      </c>
      <c r="M813" s="42" t="e">
        <f t="shared" ca="1" si="238"/>
        <v>#REF!</v>
      </c>
      <c r="N813" s="5" t="e">
        <f t="shared" ca="1" si="248"/>
        <v>#N/A</v>
      </c>
      <c r="O813" s="5" t="e">
        <f t="shared" ca="1" si="249"/>
        <v>#N/A</v>
      </c>
      <c r="P813" s="41" t="e">
        <f ca="1">IF(OR(ISNA(A813),C813="Backstitch"),NA(),AVERAGEIF($C$4:$C813,"&gt;0")/100)</f>
        <v>#N/A</v>
      </c>
      <c r="Q813" s="41" t="e">
        <f t="shared" ca="1" si="239"/>
        <v>#N/A</v>
      </c>
      <c r="R813" s="43" t="e">
        <f t="shared" ca="1" si="240"/>
        <v>#N/A</v>
      </c>
      <c r="S813" s="44" t="e">
        <f t="shared" ca="1" si="241"/>
        <v>#N/A</v>
      </c>
      <c r="T813" s="5" t="e">
        <f t="shared" ca="1" si="242"/>
        <v>#N/A</v>
      </c>
      <c r="U813" s="5" t="e">
        <f t="shared" ca="1" si="243"/>
        <v>#N/A</v>
      </c>
    </row>
    <row r="814" spans="1:21">
      <c r="A814" s="6" t="e">
        <f t="shared" ca="1" si="233"/>
        <v>#N/A</v>
      </c>
      <c r="B814" s="39" t="e">
        <f t="shared" ca="1" si="232"/>
        <v>#N/A</v>
      </c>
      <c r="C814">
        <f t="array" aca="1" ref="C814" ca="1">IFERROR(INDEX(stitches, MATCH( 1, ($A814=dates)*(last_project=projects),0)),0)</f>
        <v>0</v>
      </c>
      <c r="D814" s="5" t="e">
        <f t="shared" ca="1" si="244"/>
        <v>#REF!</v>
      </c>
      <c r="E814" s="5" t="e">
        <f t="shared" ca="1" si="234"/>
        <v>#REF!</v>
      </c>
      <c r="F814" s="40" t="e">
        <f t="array" aca="1" ref="F814" ca="1">INDEX(hours,MATCH(1,($A814=dates)*(last_project=projects),0),0)</f>
        <v>#N/A</v>
      </c>
      <c r="G814" s="21" t="e">
        <f t="shared" ca="1" si="235"/>
        <v>#N/A</v>
      </c>
      <c r="H814" s="41" t="e">
        <f t="shared" ca="1" si="245"/>
        <v>#N/A</v>
      </c>
      <c r="I814" s="41" t="e">
        <f t="shared" ca="1" si="246"/>
        <v>#N/A</v>
      </c>
      <c r="J814" s="41" t="e">
        <f t="shared" ca="1" si="247"/>
        <v>#N/A</v>
      </c>
      <c r="K814" t="e">
        <f t="shared" ca="1" si="236"/>
        <v>#N/A</v>
      </c>
      <c r="L814" t="e">
        <f t="shared" ca="1" si="237"/>
        <v>#N/A</v>
      </c>
      <c r="M814" s="42" t="e">
        <f t="shared" ca="1" si="238"/>
        <v>#REF!</v>
      </c>
      <c r="N814" s="5" t="e">
        <f t="shared" ca="1" si="248"/>
        <v>#N/A</v>
      </c>
      <c r="O814" s="5" t="e">
        <f t="shared" ca="1" si="249"/>
        <v>#N/A</v>
      </c>
      <c r="P814" s="41" t="e">
        <f ca="1">IF(OR(ISNA(A814),C814="Backstitch"),NA(),AVERAGEIF($C$4:$C814,"&gt;0")/100)</f>
        <v>#N/A</v>
      </c>
      <c r="Q814" s="41" t="e">
        <f t="shared" ca="1" si="239"/>
        <v>#N/A</v>
      </c>
      <c r="R814" s="43" t="e">
        <f t="shared" ca="1" si="240"/>
        <v>#N/A</v>
      </c>
      <c r="S814" s="44" t="e">
        <f t="shared" ca="1" si="241"/>
        <v>#N/A</v>
      </c>
      <c r="T814" s="5" t="e">
        <f t="shared" ca="1" si="242"/>
        <v>#N/A</v>
      </c>
      <c r="U814" s="5" t="e">
        <f t="shared" ca="1" si="243"/>
        <v>#N/A</v>
      </c>
    </row>
    <row r="815" spans="1:21">
      <c r="A815" s="6" t="e">
        <f t="shared" ca="1" si="233"/>
        <v>#N/A</v>
      </c>
      <c r="B815" s="39" t="e">
        <f t="shared" ca="1" si="232"/>
        <v>#N/A</v>
      </c>
      <c r="C815">
        <f t="array" aca="1" ref="C815" ca="1">IFERROR(INDEX(stitches, MATCH( 1, ($A815=dates)*(last_project=projects),0)),0)</f>
        <v>0</v>
      </c>
      <c r="D815" s="5" t="e">
        <f t="shared" ca="1" si="244"/>
        <v>#REF!</v>
      </c>
      <c r="E815" s="5" t="e">
        <f t="shared" ca="1" si="234"/>
        <v>#REF!</v>
      </c>
      <c r="F815" s="40" t="e">
        <f t="array" aca="1" ref="F815" ca="1">INDEX(hours,MATCH(1,($A815=dates)*(last_project=projects),0),0)</f>
        <v>#N/A</v>
      </c>
      <c r="G815" s="21" t="e">
        <f t="shared" ca="1" si="235"/>
        <v>#N/A</v>
      </c>
      <c r="H815" s="41" t="e">
        <f t="shared" ca="1" si="245"/>
        <v>#N/A</v>
      </c>
      <c r="I815" s="41" t="e">
        <f t="shared" ca="1" si="246"/>
        <v>#N/A</v>
      </c>
      <c r="J815" s="41" t="e">
        <f t="shared" ca="1" si="247"/>
        <v>#N/A</v>
      </c>
      <c r="K815" t="e">
        <f t="shared" ca="1" si="236"/>
        <v>#N/A</v>
      </c>
      <c r="L815" t="e">
        <f t="shared" ca="1" si="237"/>
        <v>#N/A</v>
      </c>
      <c r="M815" s="42" t="e">
        <f t="shared" ca="1" si="238"/>
        <v>#REF!</v>
      </c>
      <c r="N815" s="5" t="e">
        <f t="shared" ca="1" si="248"/>
        <v>#N/A</v>
      </c>
      <c r="O815" s="5" t="e">
        <f t="shared" ca="1" si="249"/>
        <v>#N/A</v>
      </c>
      <c r="P815" s="41" t="e">
        <f ca="1">IF(OR(ISNA(A815),C815="Backstitch"),NA(),AVERAGEIF($C$4:$C815,"&gt;0")/100)</f>
        <v>#N/A</v>
      </c>
      <c r="Q815" s="41" t="e">
        <f t="shared" ca="1" si="239"/>
        <v>#N/A</v>
      </c>
      <c r="R815" s="43" t="e">
        <f t="shared" ca="1" si="240"/>
        <v>#N/A</v>
      </c>
      <c r="S815" s="44" t="e">
        <f t="shared" ca="1" si="241"/>
        <v>#N/A</v>
      </c>
      <c r="T815" s="5" t="e">
        <f t="shared" ca="1" si="242"/>
        <v>#N/A</v>
      </c>
      <c r="U815" s="5" t="e">
        <f t="shared" ca="1" si="243"/>
        <v>#N/A</v>
      </c>
    </row>
    <row r="816" spans="1:21">
      <c r="A816" s="6" t="e">
        <f t="shared" ca="1" si="233"/>
        <v>#N/A</v>
      </c>
      <c r="B816" s="39" t="e">
        <f t="shared" ca="1" si="232"/>
        <v>#N/A</v>
      </c>
      <c r="C816">
        <f t="array" aca="1" ref="C816" ca="1">IFERROR(INDEX(stitches, MATCH( 1, ($A816=dates)*(last_project=projects),0)),0)</f>
        <v>0</v>
      </c>
      <c r="D816" s="5" t="e">
        <f t="shared" ca="1" si="244"/>
        <v>#REF!</v>
      </c>
      <c r="E816" s="5" t="e">
        <f t="shared" ca="1" si="234"/>
        <v>#REF!</v>
      </c>
      <c r="F816" s="40" t="e">
        <f t="array" aca="1" ref="F816" ca="1">INDEX(hours,MATCH(1,($A816=dates)*(last_project=projects),0),0)</f>
        <v>#N/A</v>
      </c>
      <c r="G816" s="21" t="e">
        <f t="shared" ca="1" si="235"/>
        <v>#N/A</v>
      </c>
      <c r="H816" s="41" t="e">
        <f t="shared" ca="1" si="245"/>
        <v>#N/A</v>
      </c>
      <c r="I816" s="41" t="e">
        <f t="shared" ca="1" si="246"/>
        <v>#N/A</v>
      </c>
      <c r="J816" s="41" t="e">
        <f t="shared" ca="1" si="247"/>
        <v>#N/A</v>
      </c>
      <c r="K816" t="e">
        <f t="shared" ca="1" si="236"/>
        <v>#N/A</v>
      </c>
      <c r="L816" t="e">
        <f t="shared" ca="1" si="237"/>
        <v>#N/A</v>
      </c>
      <c r="M816" s="42" t="e">
        <f t="shared" ca="1" si="238"/>
        <v>#REF!</v>
      </c>
      <c r="N816" s="5" t="e">
        <f t="shared" ca="1" si="248"/>
        <v>#N/A</v>
      </c>
      <c r="O816" s="5" t="e">
        <f t="shared" ca="1" si="249"/>
        <v>#N/A</v>
      </c>
      <c r="P816" s="41" t="e">
        <f ca="1">IF(OR(ISNA(A816),C816="Backstitch"),NA(),AVERAGEIF($C$4:$C816,"&gt;0")/100)</f>
        <v>#N/A</v>
      </c>
      <c r="Q816" s="41" t="e">
        <f t="shared" ca="1" si="239"/>
        <v>#N/A</v>
      </c>
      <c r="R816" s="43" t="e">
        <f t="shared" ca="1" si="240"/>
        <v>#N/A</v>
      </c>
      <c r="S816" s="44" t="e">
        <f t="shared" ca="1" si="241"/>
        <v>#N/A</v>
      </c>
      <c r="T816" s="5" t="e">
        <f t="shared" ca="1" si="242"/>
        <v>#N/A</v>
      </c>
      <c r="U816" s="5" t="e">
        <f t="shared" ca="1" si="243"/>
        <v>#N/A</v>
      </c>
    </row>
    <row r="817" spans="1:21">
      <c r="A817" s="6" t="e">
        <f t="shared" ca="1" si="233"/>
        <v>#N/A</v>
      </c>
      <c r="B817" s="39" t="e">
        <f t="shared" ca="1" si="232"/>
        <v>#N/A</v>
      </c>
      <c r="C817">
        <f t="array" aca="1" ref="C817" ca="1">IFERROR(INDEX(stitches, MATCH( 1, ($A817=dates)*(last_project=projects),0)),0)</f>
        <v>0</v>
      </c>
      <c r="D817" s="5" t="e">
        <f t="shared" ca="1" si="244"/>
        <v>#REF!</v>
      </c>
      <c r="E817" s="5" t="e">
        <f t="shared" ca="1" si="234"/>
        <v>#REF!</v>
      </c>
      <c r="F817" s="40" t="e">
        <f t="array" aca="1" ref="F817" ca="1">INDEX(hours,MATCH(1,($A817=dates)*(last_project=projects),0),0)</f>
        <v>#N/A</v>
      </c>
      <c r="G817" s="21" t="e">
        <f t="shared" ca="1" si="235"/>
        <v>#N/A</v>
      </c>
      <c r="H817" s="41" t="e">
        <f t="shared" ca="1" si="245"/>
        <v>#N/A</v>
      </c>
      <c r="I817" s="41" t="e">
        <f t="shared" ca="1" si="246"/>
        <v>#N/A</v>
      </c>
      <c r="J817" s="41" t="e">
        <f t="shared" ca="1" si="247"/>
        <v>#N/A</v>
      </c>
      <c r="K817" t="e">
        <f t="shared" ca="1" si="236"/>
        <v>#N/A</v>
      </c>
      <c r="L817" t="e">
        <f t="shared" ca="1" si="237"/>
        <v>#N/A</v>
      </c>
      <c r="M817" s="42" t="e">
        <f t="shared" ca="1" si="238"/>
        <v>#REF!</v>
      </c>
      <c r="N817" s="5" t="e">
        <f t="shared" ca="1" si="248"/>
        <v>#N/A</v>
      </c>
      <c r="O817" s="5" t="e">
        <f t="shared" ca="1" si="249"/>
        <v>#N/A</v>
      </c>
      <c r="P817" s="41" t="e">
        <f ca="1">IF(OR(ISNA(A817),C817="Backstitch"),NA(),AVERAGEIF($C$4:$C817,"&gt;0")/100)</f>
        <v>#N/A</v>
      </c>
      <c r="Q817" s="41" t="e">
        <f t="shared" ca="1" si="239"/>
        <v>#N/A</v>
      </c>
      <c r="R817" s="43" t="e">
        <f t="shared" ca="1" si="240"/>
        <v>#N/A</v>
      </c>
      <c r="S817" s="44" t="e">
        <f t="shared" ca="1" si="241"/>
        <v>#N/A</v>
      </c>
      <c r="T817" s="5" t="e">
        <f t="shared" ca="1" si="242"/>
        <v>#N/A</v>
      </c>
      <c r="U817" s="5" t="e">
        <f t="shared" ca="1" si="243"/>
        <v>#N/A</v>
      </c>
    </row>
    <row r="818" spans="1:21">
      <c r="A818" s="6" t="e">
        <f t="shared" ca="1" si="233"/>
        <v>#N/A</v>
      </c>
      <c r="B818" s="39" t="e">
        <f t="shared" ca="1" si="232"/>
        <v>#N/A</v>
      </c>
      <c r="C818">
        <f t="array" aca="1" ref="C818" ca="1">IFERROR(INDEX(stitches, MATCH( 1, ($A818=dates)*(last_project=projects),0)),0)</f>
        <v>0</v>
      </c>
      <c r="D818" s="5" t="e">
        <f t="shared" ca="1" si="244"/>
        <v>#REF!</v>
      </c>
      <c r="E818" s="5" t="e">
        <f t="shared" ca="1" si="234"/>
        <v>#REF!</v>
      </c>
      <c r="F818" s="40" t="e">
        <f t="array" aca="1" ref="F818" ca="1">INDEX(hours,MATCH(1,($A818=dates)*(last_project=projects),0),0)</f>
        <v>#N/A</v>
      </c>
      <c r="G818" s="21" t="e">
        <f t="shared" ca="1" si="235"/>
        <v>#N/A</v>
      </c>
      <c r="H818" s="41" t="e">
        <f t="shared" ca="1" si="245"/>
        <v>#N/A</v>
      </c>
      <c r="I818" s="41" t="e">
        <f t="shared" ca="1" si="246"/>
        <v>#N/A</v>
      </c>
      <c r="J818" s="41" t="e">
        <f t="shared" ca="1" si="247"/>
        <v>#N/A</v>
      </c>
      <c r="K818" t="e">
        <f t="shared" ca="1" si="236"/>
        <v>#N/A</v>
      </c>
      <c r="L818" t="e">
        <f t="shared" ca="1" si="237"/>
        <v>#N/A</v>
      </c>
      <c r="M818" s="42" t="e">
        <f t="shared" ca="1" si="238"/>
        <v>#REF!</v>
      </c>
      <c r="N818" s="5" t="e">
        <f t="shared" ca="1" si="248"/>
        <v>#N/A</v>
      </c>
      <c r="O818" s="5" t="e">
        <f t="shared" ca="1" si="249"/>
        <v>#N/A</v>
      </c>
      <c r="P818" s="41" t="e">
        <f ca="1">IF(OR(ISNA(A818),C818="Backstitch"),NA(),AVERAGEIF($C$4:$C818,"&gt;0")/100)</f>
        <v>#N/A</v>
      </c>
      <c r="Q818" s="41" t="e">
        <f t="shared" ca="1" si="239"/>
        <v>#N/A</v>
      </c>
      <c r="R818" s="43" t="e">
        <f t="shared" ca="1" si="240"/>
        <v>#N/A</v>
      </c>
      <c r="S818" s="44" t="e">
        <f t="shared" ca="1" si="241"/>
        <v>#N/A</v>
      </c>
      <c r="T818" s="5" t="e">
        <f t="shared" ca="1" si="242"/>
        <v>#N/A</v>
      </c>
      <c r="U818" s="5" t="e">
        <f t="shared" ca="1" si="243"/>
        <v>#N/A</v>
      </c>
    </row>
    <row r="819" spans="1:21">
      <c r="A819" s="6" t="e">
        <f t="shared" ca="1" si="233"/>
        <v>#N/A</v>
      </c>
      <c r="B819" s="39" t="e">
        <f t="shared" ca="1" si="232"/>
        <v>#N/A</v>
      </c>
      <c r="C819">
        <f t="array" aca="1" ref="C819" ca="1">IFERROR(INDEX(stitches, MATCH( 1, ($A819=dates)*(last_project=projects),0)),0)</f>
        <v>0</v>
      </c>
      <c r="D819" s="5" t="e">
        <f t="shared" ca="1" si="244"/>
        <v>#REF!</v>
      </c>
      <c r="E819" s="5" t="e">
        <f t="shared" ca="1" si="234"/>
        <v>#REF!</v>
      </c>
      <c r="F819" s="40" t="e">
        <f t="array" aca="1" ref="F819" ca="1">INDEX(hours,MATCH(1,($A819=dates)*(last_project=projects),0),0)</f>
        <v>#N/A</v>
      </c>
      <c r="G819" s="21" t="e">
        <f t="shared" ca="1" si="235"/>
        <v>#N/A</v>
      </c>
      <c r="H819" s="41" t="e">
        <f t="shared" ca="1" si="245"/>
        <v>#N/A</v>
      </c>
      <c r="I819" s="41" t="e">
        <f t="shared" ca="1" si="246"/>
        <v>#N/A</v>
      </c>
      <c r="J819" s="41" t="e">
        <f t="shared" ca="1" si="247"/>
        <v>#N/A</v>
      </c>
      <c r="K819" t="e">
        <f t="shared" ca="1" si="236"/>
        <v>#N/A</v>
      </c>
      <c r="L819" t="e">
        <f t="shared" ca="1" si="237"/>
        <v>#N/A</v>
      </c>
      <c r="M819" s="42" t="e">
        <f t="shared" ca="1" si="238"/>
        <v>#REF!</v>
      </c>
      <c r="N819" s="5" t="e">
        <f t="shared" ca="1" si="248"/>
        <v>#N/A</v>
      </c>
      <c r="O819" s="5" t="e">
        <f t="shared" ca="1" si="249"/>
        <v>#N/A</v>
      </c>
      <c r="P819" s="41" t="e">
        <f ca="1">IF(OR(ISNA(A819),C819="Backstitch"),NA(),AVERAGEIF($C$4:$C819,"&gt;0")/100)</f>
        <v>#N/A</v>
      </c>
      <c r="Q819" s="41" t="e">
        <f t="shared" ca="1" si="239"/>
        <v>#N/A</v>
      </c>
      <c r="R819" s="43" t="e">
        <f t="shared" ca="1" si="240"/>
        <v>#N/A</v>
      </c>
      <c r="S819" s="44" t="e">
        <f t="shared" ca="1" si="241"/>
        <v>#N/A</v>
      </c>
      <c r="T819" s="5" t="e">
        <f t="shared" ca="1" si="242"/>
        <v>#N/A</v>
      </c>
      <c r="U819" s="5" t="e">
        <f t="shared" ca="1" si="243"/>
        <v>#N/A</v>
      </c>
    </row>
    <row r="820" spans="1:21">
      <c r="A820" s="6" t="e">
        <f t="shared" ca="1" si="233"/>
        <v>#N/A</v>
      </c>
      <c r="B820" s="39" t="e">
        <f t="shared" ca="1" si="232"/>
        <v>#N/A</v>
      </c>
      <c r="C820">
        <f t="array" aca="1" ref="C820" ca="1">IFERROR(INDEX(stitches, MATCH( 1, ($A820=dates)*(last_project=projects),0)),0)</f>
        <v>0</v>
      </c>
      <c r="D820" s="5" t="e">
        <f t="shared" ca="1" si="244"/>
        <v>#REF!</v>
      </c>
      <c r="E820" s="5" t="e">
        <f t="shared" ca="1" si="234"/>
        <v>#REF!</v>
      </c>
      <c r="F820" s="40" t="e">
        <f t="array" aca="1" ref="F820" ca="1">INDEX(hours,MATCH(1,($A820=dates)*(last_project=projects),0),0)</f>
        <v>#N/A</v>
      </c>
      <c r="G820" s="21" t="e">
        <f t="shared" ca="1" si="235"/>
        <v>#N/A</v>
      </c>
      <c r="H820" s="41" t="e">
        <f t="shared" ca="1" si="245"/>
        <v>#N/A</v>
      </c>
      <c r="I820" s="41" t="e">
        <f t="shared" ca="1" si="246"/>
        <v>#N/A</v>
      </c>
      <c r="J820" s="41" t="e">
        <f t="shared" ca="1" si="247"/>
        <v>#N/A</v>
      </c>
      <c r="K820" t="e">
        <f t="shared" ca="1" si="236"/>
        <v>#N/A</v>
      </c>
      <c r="L820" t="e">
        <f t="shared" ca="1" si="237"/>
        <v>#N/A</v>
      </c>
      <c r="M820" s="42" t="e">
        <f t="shared" ca="1" si="238"/>
        <v>#REF!</v>
      </c>
      <c r="N820" s="5" t="e">
        <f t="shared" ca="1" si="248"/>
        <v>#N/A</v>
      </c>
      <c r="O820" s="5" t="e">
        <f t="shared" ca="1" si="249"/>
        <v>#N/A</v>
      </c>
      <c r="P820" s="41" t="e">
        <f ca="1">IF(OR(ISNA(A820),C820="Backstitch"),NA(),AVERAGEIF($C$4:$C820,"&gt;0")/100)</f>
        <v>#N/A</v>
      </c>
      <c r="Q820" s="41" t="e">
        <f t="shared" ca="1" si="239"/>
        <v>#N/A</v>
      </c>
      <c r="R820" s="43" t="e">
        <f t="shared" ca="1" si="240"/>
        <v>#N/A</v>
      </c>
      <c r="S820" s="44" t="e">
        <f t="shared" ca="1" si="241"/>
        <v>#N/A</v>
      </c>
      <c r="T820" s="5" t="e">
        <f t="shared" ca="1" si="242"/>
        <v>#N/A</v>
      </c>
      <c r="U820" s="5" t="e">
        <f t="shared" ca="1" si="243"/>
        <v>#N/A</v>
      </c>
    </row>
    <row r="821" spans="1:21">
      <c r="A821" s="6" t="e">
        <f t="shared" ca="1" si="233"/>
        <v>#N/A</v>
      </c>
      <c r="B821" s="39" t="e">
        <f t="shared" ca="1" si="232"/>
        <v>#N/A</v>
      </c>
      <c r="C821">
        <f t="array" aca="1" ref="C821" ca="1">IFERROR(INDEX(stitches, MATCH( 1, ($A821=dates)*(last_project=projects),0)),0)</f>
        <v>0</v>
      </c>
      <c r="D821" s="5" t="e">
        <f t="shared" ca="1" si="244"/>
        <v>#REF!</v>
      </c>
      <c r="E821" s="5" t="e">
        <f t="shared" ca="1" si="234"/>
        <v>#REF!</v>
      </c>
      <c r="F821" s="40" t="e">
        <f t="array" aca="1" ref="F821" ca="1">INDEX(hours,MATCH(1,($A821=dates)*(last_project=projects),0),0)</f>
        <v>#N/A</v>
      </c>
      <c r="G821" s="21" t="e">
        <f t="shared" ca="1" si="235"/>
        <v>#N/A</v>
      </c>
      <c r="H821" s="41" t="e">
        <f t="shared" ca="1" si="245"/>
        <v>#N/A</v>
      </c>
      <c r="I821" s="41" t="e">
        <f t="shared" ca="1" si="246"/>
        <v>#N/A</v>
      </c>
      <c r="J821" s="41" t="e">
        <f t="shared" ca="1" si="247"/>
        <v>#N/A</v>
      </c>
      <c r="K821" t="e">
        <f t="shared" ca="1" si="236"/>
        <v>#N/A</v>
      </c>
      <c r="L821" t="e">
        <f t="shared" ca="1" si="237"/>
        <v>#N/A</v>
      </c>
      <c r="M821" s="42" t="e">
        <f t="shared" ca="1" si="238"/>
        <v>#REF!</v>
      </c>
      <c r="N821" s="5" t="e">
        <f t="shared" ca="1" si="248"/>
        <v>#N/A</v>
      </c>
      <c r="O821" s="5" t="e">
        <f t="shared" ca="1" si="249"/>
        <v>#N/A</v>
      </c>
      <c r="P821" s="41" t="e">
        <f ca="1">IF(OR(ISNA(A821),C821="Backstitch"),NA(),AVERAGEIF($C$4:$C821,"&gt;0")/100)</f>
        <v>#N/A</v>
      </c>
      <c r="Q821" s="41" t="e">
        <f t="shared" ca="1" si="239"/>
        <v>#N/A</v>
      </c>
      <c r="R821" s="43" t="e">
        <f t="shared" ca="1" si="240"/>
        <v>#N/A</v>
      </c>
      <c r="S821" s="44" t="e">
        <f t="shared" ca="1" si="241"/>
        <v>#N/A</v>
      </c>
      <c r="T821" s="5" t="e">
        <f t="shared" ca="1" si="242"/>
        <v>#N/A</v>
      </c>
      <c r="U821" s="5" t="e">
        <f t="shared" ca="1" si="243"/>
        <v>#N/A</v>
      </c>
    </row>
    <row r="822" spans="1:21">
      <c r="A822" s="6" t="e">
        <f t="shared" ca="1" si="233"/>
        <v>#N/A</v>
      </c>
      <c r="B822" s="39" t="e">
        <f t="shared" ca="1" si="232"/>
        <v>#N/A</v>
      </c>
      <c r="C822">
        <f t="array" aca="1" ref="C822" ca="1">IFERROR(INDEX(stitches, MATCH( 1, ($A822=dates)*(last_project=projects),0)),0)</f>
        <v>0</v>
      </c>
      <c r="D822" s="5" t="e">
        <f t="shared" ca="1" si="244"/>
        <v>#REF!</v>
      </c>
      <c r="E822" s="5" t="e">
        <f t="shared" ca="1" si="234"/>
        <v>#REF!</v>
      </c>
      <c r="F822" s="40" t="e">
        <f t="array" aca="1" ref="F822" ca="1">INDEX(hours,MATCH(1,($A822=dates)*(last_project=projects),0),0)</f>
        <v>#N/A</v>
      </c>
      <c r="G822" s="21" t="e">
        <f t="shared" ca="1" si="235"/>
        <v>#N/A</v>
      </c>
      <c r="H822" s="41" t="e">
        <f t="shared" ca="1" si="245"/>
        <v>#N/A</v>
      </c>
      <c r="I822" s="41" t="e">
        <f t="shared" ca="1" si="246"/>
        <v>#N/A</v>
      </c>
      <c r="J822" s="41" t="e">
        <f t="shared" ca="1" si="247"/>
        <v>#N/A</v>
      </c>
      <c r="K822" t="e">
        <f t="shared" ca="1" si="236"/>
        <v>#N/A</v>
      </c>
      <c r="L822" t="e">
        <f t="shared" ca="1" si="237"/>
        <v>#N/A</v>
      </c>
      <c r="M822" s="42" t="e">
        <f t="shared" ca="1" si="238"/>
        <v>#REF!</v>
      </c>
      <c r="N822" s="5" t="e">
        <f t="shared" ca="1" si="248"/>
        <v>#N/A</v>
      </c>
      <c r="O822" s="5" t="e">
        <f t="shared" ca="1" si="249"/>
        <v>#N/A</v>
      </c>
      <c r="P822" s="41" t="e">
        <f ca="1">IF(OR(ISNA(A822),C822="Backstitch"),NA(),AVERAGEIF($C$4:$C822,"&gt;0")/100)</f>
        <v>#N/A</v>
      </c>
      <c r="Q822" s="41" t="e">
        <f t="shared" ca="1" si="239"/>
        <v>#N/A</v>
      </c>
      <c r="R822" s="43" t="e">
        <f t="shared" ca="1" si="240"/>
        <v>#N/A</v>
      </c>
      <c r="S822" s="44" t="e">
        <f t="shared" ca="1" si="241"/>
        <v>#N/A</v>
      </c>
      <c r="T822" s="5" t="e">
        <f t="shared" ca="1" si="242"/>
        <v>#N/A</v>
      </c>
      <c r="U822" s="5" t="e">
        <f t="shared" ca="1" si="243"/>
        <v>#N/A</v>
      </c>
    </row>
    <row r="823" spans="1:21">
      <c r="A823" s="6" t="e">
        <f t="shared" ca="1" si="233"/>
        <v>#N/A</v>
      </c>
      <c r="B823" s="39" t="e">
        <f t="shared" ca="1" si="232"/>
        <v>#N/A</v>
      </c>
      <c r="C823">
        <f t="array" aca="1" ref="C823" ca="1">IFERROR(INDEX(stitches, MATCH( 1, ($A823=dates)*(last_project=projects),0)),0)</f>
        <v>0</v>
      </c>
      <c r="D823" s="5" t="e">
        <f t="shared" ca="1" si="244"/>
        <v>#REF!</v>
      </c>
      <c r="E823" s="5" t="e">
        <f t="shared" ca="1" si="234"/>
        <v>#REF!</v>
      </c>
      <c r="F823" s="40" t="e">
        <f t="array" aca="1" ref="F823" ca="1">INDEX(hours,MATCH(1,($A823=dates)*(last_project=projects),0),0)</f>
        <v>#N/A</v>
      </c>
      <c r="G823" s="21" t="e">
        <f t="shared" ca="1" si="235"/>
        <v>#N/A</v>
      </c>
      <c r="H823" s="41" t="e">
        <f t="shared" ca="1" si="245"/>
        <v>#N/A</v>
      </c>
      <c r="I823" s="41" t="e">
        <f t="shared" ca="1" si="246"/>
        <v>#N/A</v>
      </c>
      <c r="J823" s="41" t="e">
        <f t="shared" ca="1" si="247"/>
        <v>#N/A</v>
      </c>
      <c r="K823" t="e">
        <f t="shared" ca="1" si="236"/>
        <v>#N/A</v>
      </c>
      <c r="L823" t="e">
        <f t="shared" ca="1" si="237"/>
        <v>#N/A</v>
      </c>
      <c r="M823" s="42" t="e">
        <f t="shared" ca="1" si="238"/>
        <v>#REF!</v>
      </c>
      <c r="N823" s="5" t="e">
        <f t="shared" ca="1" si="248"/>
        <v>#N/A</v>
      </c>
      <c r="O823" s="5" t="e">
        <f t="shared" ca="1" si="249"/>
        <v>#N/A</v>
      </c>
      <c r="P823" s="41" t="e">
        <f ca="1">IF(OR(ISNA(A823),C823="Backstitch"),NA(),AVERAGEIF($C$4:$C823,"&gt;0")/100)</f>
        <v>#N/A</v>
      </c>
      <c r="Q823" s="41" t="e">
        <f t="shared" ca="1" si="239"/>
        <v>#N/A</v>
      </c>
      <c r="R823" s="43" t="e">
        <f t="shared" ca="1" si="240"/>
        <v>#N/A</v>
      </c>
      <c r="S823" s="44" t="e">
        <f t="shared" ca="1" si="241"/>
        <v>#N/A</v>
      </c>
      <c r="T823" s="5" t="e">
        <f t="shared" ca="1" si="242"/>
        <v>#N/A</v>
      </c>
      <c r="U823" s="5" t="e">
        <f t="shared" ca="1" si="243"/>
        <v>#N/A</v>
      </c>
    </row>
    <row r="824" spans="1:21">
      <c r="A824" s="6" t="e">
        <f t="shared" ca="1" si="233"/>
        <v>#N/A</v>
      </c>
      <c r="B824" s="39" t="e">
        <f t="shared" ca="1" si="232"/>
        <v>#N/A</v>
      </c>
      <c r="C824">
        <f t="array" aca="1" ref="C824" ca="1">IFERROR(INDEX(stitches, MATCH( 1, ($A824=dates)*(last_project=projects),0)),0)</f>
        <v>0</v>
      </c>
      <c r="D824" s="5" t="e">
        <f t="shared" ca="1" si="244"/>
        <v>#REF!</v>
      </c>
      <c r="E824" s="5" t="e">
        <f t="shared" ca="1" si="234"/>
        <v>#REF!</v>
      </c>
      <c r="F824" s="40" t="e">
        <f t="array" aca="1" ref="F824" ca="1">INDEX(hours,MATCH(1,($A824=dates)*(last_project=projects),0),0)</f>
        <v>#N/A</v>
      </c>
      <c r="G824" s="21" t="e">
        <f t="shared" ca="1" si="235"/>
        <v>#N/A</v>
      </c>
      <c r="H824" s="41" t="e">
        <f t="shared" ca="1" si="245"/>
        <v>#N/A</v>
      </c>
      <c r="I824" s="41" t="e">
        <f t="shared" ca="1" si="246"/>
        <v>#N/A</v>
      </c>
      <c r="J824" s="41" t="e">
        <f t="shared" ca="1" si="247"/>
        <v>#N/A</v>
      </c>
      <c r="K824" t="e">
        <f t="shared" ca="1" si="236"/>
        <v>#N/A</v>
      </c>
      <c r="L824" t="e">
        <f t="shared" ca="1" si="237"/>
        <v>#N/A</v>
      </c>
      <c r="M824" s="42" t="e">
        <f t="shared" ca="1" si="238"/>
        <v>#REF!</v>
      </c>
      <c r="N824" s="5" t="e">
        <f t="shared" ca="1" si="248"/>
        <v>#N/A</v>
      </c>
      <c r="O824" s="5" t="e">
        <f t="shared" ca="1" si="249"/>
        <v>#N/A</v>
      </c>
      <c r="P824" s="41" t="e">
        <f ca="1">IF(OR(ISNA(A824),C824="Backstitch"),NA(),AVERAGEIF($C$4:$C824,"&gt;0")/100)</f>
        <v>#N/A</v>
      </c>
      <c r="Q824" s="41" t="e">
        <f t="shared" ca="1" si="239"/>
        <v>#N/A</v>
      </c>
      <c r="R824" s="43" t="e">
        <f t="shared" ca="1" si="240"/>
        <v>#N/A</v>
      </c>
      <c r="S824" s="44" t="e">
        <f t="shared" ca="1" si="241"/>
        <v>#N/A</v>
      </c>
      <c r="T824" s="5" t="e">
        <f t="shared" ca="1" si="242"/>
        <v>#N/A</v>
      </c>
      <c r="U824" s="5" t="e">
        <f t="shared" ca="1" si="243"/>
        <v>#N/A</v>
      </c>
    </row>
    <row r="825" spans="1:21">
      <c r="A825" s="6" t="e">
        <f t="shared" ca="1" si="233"/>
        <v>#N/A</v>
      </c>
      <c r="B825" s="39" t="e">
        <f t="shared" ca="1" si="232"/>
        <v>#N/A</v>
      </c>
      <c r="C825">
        <f t="array" aca="1" ref="C825" ca="1">IFERROR(INDEX(stitches, MATCH( 1, ($A825=dates)*(last_project=projects),0)),0)</f>
        <v>0</v>
      </c>
      <c r="D825" s="5" t="e">
        <f t="shared" ca="1" si="244"/>
        <v>#REF!</v>
      </c>
      <c r="E825" s="5" t="e">
        <f t="shared" ca="1" si="234"/>
        <v>#REF!</v>
      </c>
      <c r="F825" s="40" t="e">
        <f t="array" aca="1" ref="F825" ca="1">INDEX(hours,MATCH(1,($A825=dates)*(last_project=projects),0),0)</f>
        <v>#N/A</v>
      </c>
      <c r="G825" s="21" t="e">
        <f t="shared" ca="1" si="235"/>
        <v>#N/A</v>
      </c>
      <c r="H825" s="41" t="e">
        <f t="shared" ca="1" si="245"/>
        <v>#N/A</v>
      </c>
      <c r="I825" s="41" t="e">
        <f t="shared" ca="1" si="246"/>
        <v>#N/A</v>
      </c>
      <c r="J825" s="41" t="e">
        <f t="shared" ca="1" si="247"/>
        <v>#N/A</v>
      </c>
      <c r="K825" t="e">
        <f t="shared" ca="1" si="236"/>
        <v>#N/A</v>
      </c>
      <c r="L825" t="e">
        <f t="shared" ca="1" si="237"/>
        <v>#N/A</v>
      </c>
      <c r="M825" s="42" t="e">
        <f t="shared" ca="1" si="238"/>
        <v>#REF!</v>
      </c>
      <c r="N825" s="5" t="e">
        <f t="shared" ca="1" si="248"/>
        <v>#N/A</v>
      </c>
      <c r="O825" s="5" t="e">
        <f t="shared" ca="1" si="249"/>
        <v>#N/A</v>
      </c>
      <c r="P825" s="41" t="e">
        <f ca="1">IF(OR(ISNA(A825),C825="Backstitch"),NA(),AVERAGEIF($C$4:$C825,"&gt;0")/100)</f>
        <v>#N/A</v>
      </c>
      <c r="Q825" s="41" t="e">
        <f t="shared" ca="1" si="239"/>
        <v>#N/A</v>
      </c>
      <c r="R825" s="43" t="e">
        <f t="shared" ca="1" si="240"/>
        <v>#N/A</v>
      </c>
      <c r="S825" s="44" t="e">
        <f t="shared" ca="1" si="241"/>
        <v>#N/A</v>
      </c>
      <c r="T825" s="5" t="e">
        <f t="shared" ca="1" si="242"/>
        <v>#N/A</v>
      </c>
      <c r="U825" s="5" t="e">
        <f t="shared" ca="1" si="243"/>
        <v>#N/A</v>
      </c>
    </row>
    <row r="826" spans="1:21">
      <c r="A826" s="6" t="e">
        <f t="shared" ca="1" si="233"/>
        <v>#N/A</v>
      </c>
      <c r="B826" s="39" t="e">
        <f t="shared" ca="1" si="232"/>
        <v>#N/A</v>
      </c>
      <c r="C826">
        <f t="array" aca="1" ref="C826" ca="1">IFERROR(INDEX(stitches, MATCH( 1, ($A826=dates)*(last_project=projects),0)),0)</f>
        <v>0</v>
      </c>
      <c r="D826" s="5" t="e">
        <f t="shared" ca="1" si="244"/>
        <v>#REF!</v>
      </c>
      <c r="E826" s="5" t="e">
        <f t="shared" ca="1" si="234"/>
        <v>#REF!</v>
      </c>
      <c r="F826" s="40" t="e">
        <f t="array" aca="1" ref="F826" ca="1">INDEX(hours,MATCH(1,($A826=dates)*(last_project=projects),0),0)</f>
        <v>#N/A</v>
      </c>
      <c r="G826" s="21" t="e">
        <f t="shared" ca="1" si="235"/>
        <v>#N/A</v>
      </c>
      <c r="H826" s="41" t="e">
        <f t="shared" ca="1" si="245"/>
        <v>#N/A</v>
      </c>
      <c r="I826" s="41" t="e">
        <f t="shared" ca="1" si="246"/>
        <v>#N/A</v>
      </c>
      <c r="J826" s="41" t="e">
        <f t="shared" ca="1" si="247"/>
        <v>#N/A</v>
      </c>
      <c r="K826" t="e">
        <f t="shared" ca="1" si="236"/>
        <v>#N/A</v>
      </c>
      <c r="L826" t="e">
        <f t="shared" ca="1" si="237"/>
        <v>#N/A</v>
      </c>
      <c r="M826" s="42" t="e">
        <f t="shared" ca="1" si="238"/>
        <v>#REF!</v>
      </c>
      <c r="N826" s="5" t="e">
        <f t="shared" ca="1" si="248"/>
        <v>#N/A</v>
      </c>
      <c r="O826" s="5" t="e">
        <f t="shared" ca="1" si="249"/>
        <v>#N/A</v>
      </c>
      <c r="P826" s="41" t="e">
        <f ca="1">IF(OR(ISNA(A826),C826="Backstitch"),NA(),AVERAGEIF($C$4:$C826,"&gt;0")/100)</f>
        <v>#N/A</v>
      </c>
      <c r="Q826" s="41" t="e">
        <f t="shared" ca="1" si="239"/>
        <v>#N/A</v>
      </c>
      <c r="R826" s="43" t="e">
        <f t="shared" ca="1" si="240"/>
        <v>#N/A</v>
      </c>
      <c r="S826" s="44" t="e">
        <f t="shared" ca="1" si="241"/>
        <v>#N/A</v>
      </c>
      <c r="T826" s="5" t="e">
        <f t="shared" ca="1" si="242"/>
        <v>#N/A</v>
      </c>
      <c r="U826" s="5" t="e">
        <f t="shared" ca="1" si="243"/>
        <v>#N/A</v>
      </c>
    </row>
    <row r="827" spans="1:21">
      <c r="A827" s="6" t="e">
        <f t="shared" ca="1" si="233"/>
        <v>#N/A</v>
      </c>
      <c r="B827" s="39" t="e">
        <f t="shared" ca="1" si="232"/>
        <v>#N/A</v>
      </c>
      <c r="C827">
        <f t="array" aca="1" ref="C827" ca="1">IFERROR(INDEX(stitches, MATCH( 1, ($A827=dates)*(last_project=projects),0)),0)</f>
        <v>0</v>
      </c>
      <c r="D827" s="5" t="e">
        <f t="shared" ca="1" si="244"/>
        <v>#REF!</v>
      </c>
      <c r="E827" s="5" t="e">
        <f t="shared" ca="1" si="234"/>
        <v>#REF!</v>
      </c>
      <c r="F827" s="40" t="e">
        <f t="array" aca="1" ref="F827" ca="1">INDEX(hours,MATCH(1,($A827=dates)*(last_project=projects),0),0)</f>
        <v>#N/A</v>
      </c>
      <c r="G827" s="21" t="e">
        <f t="shared" ca="1" si="235"/>
        <v>#N/A</v>
      </c>
      <c r="H827" s="41" t="e">
        <f t="shared" ca="1" si="245"/>
        <v>#N/A</v>
      </c>
      <c r="I827" s="41" t="e">
        <f t="shared" ca="1" si="246"/>
        <v>#N/A</v>
      </c>
      <c r="J827" s="41" t="e">
        <f t="shared" ca="1" si="247"/>
        <v>#N/A</v>
      </c>
      <c r="K827" t="e">
        <f t="shared" ca="1" si="236"/>
        <v>#N/A</v>
      </c>
      <c r="L827" t="e">
        <f t="shared" ca="1" si="237"/>
        <v>#N/A</v>
      </c>
      <c r="M827" s="42" t="e">
        <f t="shared" ca="1" si="238"/>
        <v>#REF!</v>
      </c>
      <c r="N827" s="5" t="e">
        <f t="shared" ca="1" si="248"/>
        <v>#N/A</v>
      </c>
      <c r="O827" s="5" t="e">
        <f t="shared" ca="1" si="249"/>
        <v>#N/A</v>
      </c>
      <c r="P827" s="41" t="e">
        <f ca="1">IF(OR(ISNA(A827),C827="Backstitch"),NA(),AVERAGEIF($C$4:$C827,"&gt;0")/100)</f>
        <v>#N/A</v>
      </c>
      <c r="Q827" s="41" t="e">
        <f t="shared" ca="1" si="239"/>
        <v>#N/A</v>
      </c>
      <c r="R827" s="43" t="e">
        <f t="shared" ca="1" si="240"/>
        <v>#N/A</v>
      </c>
      <c r="S827" s="44" t="e">
        <f t="shared" ca="1" si="241"/>
        <v>#N/A</v>
      </c>
      <c r="T827" s="5" t="e">
        <f t="shared" ca="1" si="242"/>
        <v>#N/A</v>
      </c>
      <c r="U827" s="5" t="e">
        <f t="shared" ca="1" si="243"/>
        <v>#N/A</v>
      </c>
    </row>
    <row r="828" spans="1:21">
      <c r="A828" s="6" t="e">
        <f t="shared" ca="1" si="233"/>
        <v>#N/A</v>
      </c>
      <c r="B828" s="39" t="e">
        <f t="shared" ca="1" si="232"/>
        <v>#N/A</v>
      </c>
      <c r="C828">
        <f t="array" aca="1" ref="C828" ca="1">IFERROR(INDEX(stitches, MATCH( 1, ($A828=dates)*(last_project=projects),0)),0)</f>
        <v>0</v>
      </c>
      <c r="D828" s="5" t="e">
        <f t="shared" ca="1" si="244"/>
        <v>#REF!</v>
      </c>
      <c r="E828" s="5" t="e">
        <f t="shared" ca="1" si="234"/>
        <v>#REF!</v>
      </c>
      <c r="F828" s="40" t="e">
        <f t="array" aca="1" ref="F828" ca="1">INDEX(hours,MATCH(1,($A828=dates)*(last_project=projects),0),0)</f>
        <v>#N/A</v>
      </c>
      <c r="G828" s="21" t="e">
        <f t="shared" ca="1" si="235"/>
        <v>#N/A</v>
      </c>
      <c r="H828" s="41" t="e">
        <f t="shared" ca="1" si="245"/>
        <v>#N/A</v>
      </c>
      <c r="I828" s="41" t="e">
        <f t="shared" ca="1" si="246"/>
        <v>#N/A</v>
      </c>
      <c r="J828" s="41" t="e">
        <f t="shared" ca="1" si="247"/>
        <v>#N/A</v>
      </c>
      <c r="K828" t="e">
        <f t="shared" ca="1" si="236"/>
        <v>#N/A</v>
      </c>
      <c r="L828" t="e">
        <f t="shared" ca="1" si="237"/>
        <v>#N/A</v>
      </c>
      <c r="M828" s="42" t="e">
        <f t="shared" ca="1" si="238"/>
        <v>#REF!</v>
      </c>
      <c r="N828" s="5" t="e">
        <f t="shared" ca="1" si="248"/>
        <v>#N/A</v>
      </c>
      <c r="O828" s="5" t="e">
        <f t="shared" ca="1" si="249"/>
        <v>#N/A</v>
      </c>
      <c r="P828" s="41" t="e">
        <f ca="1">IF(OR(ISNA(A828),C828="Backstitch"),NA(),AVERAGEIF($C$4:$C828,"&gt;0")/100)</f>
        <v>#N/A</v>
      </c>
      <c r="Q828" s="41" t="e">
        <f t="shared" ca="1" si="239"/>
        <v>#N/A</v>
      </c>
      <c r="R828" s="43" t="e">
        <f t="shared" ca="1" si="240"/>
        <v>#N/A</v>
      </c>
      <c r="S828" s="44" t="e">
        <f t="shared" ca="1" si="241"/>
        <v>#N/A</v>
      </c>
      <c r="T828" s="5" t="e">
        <f t="shared" ca="1" si="242"/>
        <v>#N/A</v>
      </c>
      <c r="U828" s="5" t="e">
        <f t="shared" ca="1" si="243"/>
        <v>#N/A</v>
      </c>
    </row>
    <row r="829" spans="1:21">
      <c r="A829" s="6" t="e">
        <f t="shared" ca="1" si="233"/>
        <v>#N/A</v>
      </c>
      <c r="B829" s="39" t="e">
        <f t="shared" ca="1" si="232"/>
        <v>#N/A</v>
      </c>
      <c r="C829">
        <f t="array" aca="1" ref="C829" ca="1">IFERROR(INDEX(stitches, MATCH( 1, ($A829=dates)*(last_project=projects),0)),0)</f>
        <v>0</v>
      </c>
      <c r="D829" s="5" t="e">
        <f t="shared" ca="1" si="244"/>
        <v>#REF!</v>
      </c>
      <c r="E829" s="5" t="e">
        <f t="shared" ca="1" si="234"/>
        <v>#REF!</v>
      </c>
      <c r="F829" s="40" t="e">
        <f t="array" aca="1" ref="F829" ca="1">INDEX(hours,MATCH(1,($A829=dates)*(last_project=projects),0),0)</f>
        <v>#N/A</v>
      </c>
      <c r="G829" s="21" t="e">
        <f t="shared" ca="1" si="235"/>
        <v>#N/A</v>
      </c>
      <c r="H829" s="41" t="e">
        <f t="shared" ca="1" si="245"/>
        <v>#N/A</v>
      </c>
      <c r="I829" s="41" t="e">
        <f t="shared" ca="1" si="246"/>
        <v>#N/A</v>
      </c>
      <c r="J829" s="41" t="e">
        <f t="shared" ca="1" si="247"/>
        <v>#N/A</v>
      </c>
      <c r="K829" t="e">
        <f t="shared" ca="1" si="236"/>
        <v>#N/A</v>
      </c>
      <c r="L829" t="e">
        <f t="shared" ca="1" si="237"/>
        <v>#N/A</v>
      </c>
      <c r="M829" s="42" t="e">
        <f t="shared" ca="1" si="238"/>
        <v>#REF!</v>
      </c>
      <c r="N829" s="5" t="e">
        <f t="shared" ca="1" si="248"/>
        <v>#N/A</v>
      </c>
      <c r="O829" s="5" t="e">
        <f t="shared" ca="1" si="249"/>
        <v>#N/A</v>
      </c>
      <c r="P829" s="41" t="e">
        <f ca="1">IF(OR(ISNA(A829),C829="Backstitch"),NA(),AVERAGEIF($C$4:$C829,"&gt;0")/100)</f>
        <v>#N/A</v>
      </c>
      <c r="Q829" s="41" t="e">
        <f t="shared" ca="1" si="239"/>
        <v>#N/A</v>
      </c>
      <c r="R829" s="43" t="e">
        <f t="shared" ca="1" si="240"/>
        <v>#N/A</v>
      </c>
      <c r="S829" s="44" t="e">
        <f t="shared" ca="1" si="241"/>
        <v>#N/A</v>
      </c>
      <c r="T829" s="5" t="e">
        <f t="shared" ca="1" si="242"/>
        <v>#N/A</v>
      </c>
      <c r="U829" s="5" t="e">
        <f t="shared" ca="1" si="243"/>
        <v>#N/A</v>
      </c>
    </row>
    <row r="830" spans="1:21">
      <c r="A830" s="6" t="e">
        <f t="shared" ca="1" si="233"/>
        <v>#N/A</v>
      </c>
      <c r="B830" s="39" t="e">
        <f t="shared" ca="1" si="232"/>
        <v>#N/A</v>
      </c>
      <c r="C830">
        <f t="array" aca="1" ref="C830" ca="1">IFERROR(INDEX(stitches, MATCH( 1, ($A830=dates)*(last_project=projects),0)),0)</f>
        <v>0</v>
      </c>
      <c r="D830" s="5" t="e">
        <f t="shared" ca="1" si="244"/>
        <v>#REF!</v>
      </c>
      <c r="E830" s="5" t="e">
        <f t="shared" ca="1" si="234"/>
        <v>#REF!</v>
      </c>
      <c r="F830" s="40" t="e">
        <f t="array" aca="1" ref="F830" ca="1">INDEX(hours,MATCH(1,($A830=dates)*(last_project=projects),0),0)</f>
        <v>#N/A</v>
      </c>
      <c r="G830" s="21" t="e">
        <f t="shared" ca="1" si="235"/>
        <v>#N/A</v>
      </c>
      <c r="H830" s="41" t="e">
        <f t="shared" ca="1" si="245"/>
        <v>#N/A</v>
      </c>
      <c r="I830" s="41" t="e">
        <f t="shared" ca="1" si="246"/>
        <v>#N/A</v>
      </c>
      <c r="J830" s="41" t="e">
        <f t="shared" ca="1" si="247"/>
        <v>#N/A</v>
      </c>
      <c r="K830" t="e">
        <f t="shared" ca="1" si="236"/>
        <v>#N/A</v>
      </c>
      <c r="L830" t="e">
        <f t="shared" ca="1" si="237"/>
        <v>#N/A</v>
      </c>
      <c r="M830" s="42" t="e">
        <f t="shared" ca="1" si="238"/>
        <v>#REF!</v>
      </c>
      <c r="N830" s="5" t="e">
        <f t="shared" ca="1" si="248"/>
        <v>#N/A</v>
      </c>
      <c r="O830" s="5" t="e">
        <f t="shared" ca="1" si="249"/>
        <v>#N/A</v>
      </c>
      <c r="P830" s="41" t="e">
        <f ca="1">IF(OR(ISNA(A830),C830="Backstitch"),NA(),AVERAGEIF($C$4:$C830,"&gt;0")/100)</f>
        <v>#N/A</v>
      </c>
      <c r="Q830" s="41" t="e">
        <f t="shared" ca="1" si="239"/>
        <v>#N/A</v>
      </c>
      <c r="R830" s="43" t="e">
        <f t="shared" ca="1" si="240"/>
        <v>#N/A</v>
      </c>
      <c r="S830" s="44" t="e">
        <f t="shared" ca="1" si="241"/>
        <v>#N/A</v>
      </c>
      <c r="T830" s="5" t="e">
        <f t="shared" ca="1" si="242"/>
        <v>#N/A</v>
      </c>
      <c r="U830" s="5" t="e">
        <f t="shared" ca="1" si="243"/>
        <v>#N/A</v>
      </c>
    </row>
    <row r="831" spans="1:21">
      <c r="A831" s="6" t="e">
        <f t="shared" ca="1" si="233"/>
        <v>#N/A</v>
      </c>
      <c r="B831" s="39" t="e">
        <f t="shared" ca="1" si="232"/>
        <v>#N/A</v>
      </c>
      <c r="C831">
        <f t="array" aca="1" ref="C831" ca="1">IFERROR(INDEX(stitches, MATCH( 1, ($A831=dates)*(last_project=projects),0)),0)</f>
        <v>0</v>
      </c>
      <c r="D831" s="5" t="e">
        <f t="shared" ca="1" si="244"/>
        <v>#REF!</v>
      </c>
      <c r="E831" s="5" t="e">
        <f t="shared" ca="1" si="234"/>
        <v>#REF!</v>
      </c>
      <c r="F831" s="40" t="e">
        <f t="array" aca="1" ref="F831" ca="1">INDEX(hours,MATCH(1,($A831=dates)*(last_project=projects),0),0)</f>
        <v>#N/A</v>
      </c>
      <c r="G831" s="21" t="e">
        <f t="shared" ca="1" si="235"/>
        <v>#N/A</v>
      </c>
      <c r="H831" s="41" t="e">
        <f t="shared" ca="1" si="245"/>
        <v>#N/A</v>
      </c>
      <c r="I831" s="41" t="e">
        <f t="shared" ca="1" si="246"/>
        <v>#N/A</v>
      </c>
      <c r="J831" s="41" t="e">
        <f t="shared" ca="1" si="247"/>
        <v>#N/A</v>
      </c>
      <c r="K831" t="e">
        <f t="shared" ca="1" si="236"/>
        <v>#N/A</v>
      </c>
      <c r="L831" t="e">
        <f t="shared" ca="1" si="237"/>
        <v>#N/A</v>
      </c>
      <c r="M831" s="42" t="e">
        <f t="shared" ca="1" si="238"/>
        <v>#REF!</v>
      </c>
      <c r="N831" s="5" t="e">
        <f t="shared" ca="1" si="248"/>
        <v>#N/A</v>
      </c>
      <c r="O831" s="5" t="e">
        <f t="shared" ca="1" si="249"/>
        <v>#N/A</v>
      </c>
      <c r="P831" s="41" t="e">
        <f ca="1">IF(OR(ISNA(A831),C831="Backstitch"),NA(),AVERAGEIF($C$4:$C831,"&gt;0")/100)</f>
        <v>#N/A</v>
      </c>
      <c r="Q831" s="41" t="e">
        <f t="shared" ca="1" si="239"/>
        <v>#N/A</v>
      </c>
      <c r="R831" s="43" t="e">
        <f t="shared" ca="1" si="240"/>
        <v>#N/A</v>
      </c>
      <c r="S831" s="44" t="e">
        <f t="shared" ca="1" si="241"/>
        <v>#N/A</v>
      </c>
      <c r="T831" s="5" t="e">
        <f t="shared" ca="1" si="242"/>
        <v>#N/A</v>
      </c>
      <c r="U831" s="5" t="e">
        <f t="shared" ca="1" si="243"/>
        <v>#N/A</v>
      </c>
    </row>
    <row r="832" spans="1:21">
      <c r="A832" s="6" t="e">
        <f t="shared" ca="1" si="233"/>
        <v>#N/A</v>
      </c>
      <c r="B832" s="39" t="e">
        <f t="shared" ca="1" si="232"/>
        <v>#N/A</v>
      </c>
      <c r="C832">
        <f t="array" aca="1" ref="C832" ca="1">IFERROR(INDEX(stitches, MATCH( 1, ($A832=dates)*(last_project=projects),0)),0)</f>
        <v>0</v>
      </c>
      <c r="D832" s="5" t="e">
        <f t="shared" ca="1" si="244"/>
        <v>#REF!</v>
      </c>
      <c r="E832" s="5" t="e">
        <f t="shared" ca="1" si="234"/>
        <v>#REF!</v>
      </c>
      <c r="F832" s="40" t="e">
        <f t="array" aca="1" ref="F832" ca="1">INDEX(hours,MATCH(1,($A832=dates)*(last_project=projects),0),0)</f>
        <v>#N/A</v>
      </c>
      <c r="G832" s="21" t="e">
        <f t="shared" ca="1" si="235"/>
        <v>#N/A</v>
      </c>
      <c r="H832" s="41" t="e">
        <f t="shared" ca="1" si="245"/>
        <v>#N/A</v>
      </c>
      <c r="I832" s="41" t="e">
        <f t="shared" ca="1" si="246"/>
        <v>#N/A</v>
      </c>
      <c r="J832" s="41" t="e">
        <f t="shared" ca="1" si="247"/>
        <v>#N/A</v>
      </c>
      <c r="K832" t="e">
        <f t="shared" ca="1" si="236"/>
        <v>#N/A</v>
      </c>
      <c r="L832" t="e">
        <f t="shared" ca="1" si="237"/>
        <v>#N/A</v>
      </c>
      <c r="M832" s="42" t="e">
        <f t="shared" ca="1" si="238"/>
        <v>#REF!</v>
      </c>
      <c r="N832" s="5" t="e">
        <f t="shared" ca="1" si="248"/>
        <v>#N/A</v>
      </c>
      <c r="O832" s="5" t="e">
        <f t="shared" ca="1" si="249"/>
        <v>#N/A</v>
      </c>
      <c r="P832" s="41" t="e">
        <f ca="1">IF(OR(ISNA(A832),C832="Backstitch"),NA(),AVERAGEIF($C$4:$C832,"&gt;0")/100)</f>
        <v>#N/A</v>
      </c>
      <c r="Q832" s="41" t="e">
        <f t="shared" ca="1" si="239"/>
        <v>#N/A</v>
      </c>
      <c r="R832" s="43" t="e">
        <f t="shared" ca="1" si="240"/>
        <v>#N/A</v>
      </c>
      <c r="S832" s="44" t="e">
        <f t="shared" ca="1" si="241"/>
        <v>#N/A</v>
      </c>
      <c r="T832" s="5" t="e">
        <f t="shared" ca="1" si="242"/>
        <v>#N/A</v>
      </c>
      <c r="U832" s="5" t="e">
        <f t="shared" ca="1" si="243"/>
        <v>#N/A</v>
      </c>
    </row>
    <row r="833" spans="1:21">
      <c r="A833" s="6" t="e">
        <f t="shared" ca="1" si="233"/>
        <v>#N/A</v>
      </c>
      <c r="B833" s="39" t="e">
        <f t="shared" ca="1" si="232"/>
        <v>#N/A</v>
      </c>
      <c r="C833">
        <f t="array" aca="1" ref="C833" ca="1">IFERROR(INDEX(stitches, MATCH( 1, ($A833=dates)*(last_project=projects),0)),0)</f>
        <v>0</v>
      </c>
      <c r="D833" s="5" t="e">
        <f t="shared" ca="1" si="244"/>
        <v>#REF!</v>
      </c>
      <c r="E833" s="5" t="e">
        <f t="shared" ca="1" si="234"/>
        <v>#REF!</v>
      </c>
      <c r="F833" s="40" t="e">
        <f t="array" aca="1" ref="F833" ca="1">INDEX(hours,MATCH(1,($A833=dates)*(last_project=projects),0),0)</f>
        <v>#N/A</v>
      </c>
      <c r="G833" s="21" t="e">
        <f t="shared" ca="1" si="235"/>
        <v>#N/A</v>
      </c>
      <c r="H833" s="41" t="e">
        <f t="shared" ca="1" si="245"/>
        <v>#N/A</v>
      </c>
      <c r="I833" s="41" t="e">
        <f t="shared" ca="1" si="246"/>
        <v>#N/A</v>
      </c>
      <c r="J833" s="41" t="e">
        <f t="shared" ca="1" si="247"/>
        <v>#N/A</v>
      </c>
      <c r="K833" t="e">
        <f t="shared" ca="1" si="236"/>
        <v>#N/A</v>
      </c>
      <c r="L833" t="e">
        <f t="shared" ca="1" si="237"/>
        <v>#N/A</v>
      </c>
      <c r="M833" s="42" t="e">
        <f t="shared" ca="1" si="238"/>
        <v>#REF!</v>
      </c>
      <c r="N833" s="5" t="e">
        <f t="shared" ca="1" si="248"/>
        <v>#N/A</v>
      </c>
      <c r="O833" s="5" t="e">
        <f t="shared" ca="1" si="249"/>
        <v>#N/A</v>
      </c>
      <c r="P833" s="41" t="e">
        <f ca="1">IF(OR(ISNA(A833),C833="Backstitch"),NA(),AVERAGEIF($C$4:$C833,"&gt;0")/100)</f>
        <v>#N/A</v>
      </c>
      <c r="Q833" s="41" t="e">
        <f t="shared" ca="1" si="239"/>
        <v>#N/A</v>
      </c>
      <c r="R833" s="43" t="e">
        <f t="shared" ca="1" si="240"/>
        <v>#N/A</v>
      </c>
      <c r="S833" s="44" t="e">
        <f t="shared" ca="1" si="241"/>
        <v>#N/A</v>
      </c>
      <c r="T833" s="5" t="e">
        <f t="shared" ca="1" si="242"/>
        <v>#N/A</v>
      </c>
      <c r="U833" s="5" t="e">
        <f t="shared" ca="1" si="243"/>
        <v>#N/A</v>
      </c>
    </row>
    <row r="834" spans="1:21">
      <c r="A834" s="6" t="e">
        <f t="shared" ca="1" si="233"/>
        <v>#N/A</v>
      </c>
      <c r="B834" s="39" t="e">
        <f t="shared" ca="1" si="232"/>
        <v>#N/A</v>
      </c>
      <c r="C834">
        <f t="array" aca="1" ref="C834" ca="1">IFERROR(INDEX(stitches, MATCH( 1, ($A834=dates)*(last_project=projects),0)),0)</f>
        <v>0</v>
      </c>
      <c r="D834" s="5" t="e">
        <f t="shared" ca="1" si="244"/>
        <v>#REF!</v>
      </c>
      <c r="E834" s="5" t="e">
        <f t="shared" ca="1" si="234"/>
        <v>#REF!</v>
      </c>
      <c r="F834" s="40" t="e">
        <f t="array" aca="1" ref="F834" ca="1">INDEX(hours,MATCH(1,($A834=dates)*(last_project=projects),0),0)</f>
        <v>#N/A</v>
      </c>
      <c r="G834" s="21" t="e">
        <f t="shared" ca="1" si="235"/>
        <v>#N/A</v>
      </c>
      <c r="H834" s="41" t="e">
        <f t="shared" ca="1" si="245"/>
        <v>#N/A</v>
      </c>
      <c r="I834" s="41" t="e">
        <f t="shared" ca="1" si="246"/>
        <v>#N/A</v>
      </c>
      <c r="J834" s="41" t="e">
        <f t="shared" ca="1" si="247"/>
        <v>#N/A</v>
      </c>
      <c r="K834" t="e">
        <f t="shared" ca="1" si="236"/>
        <v>#N/A</v>
      </c>
      <c r="L834" t="e">
        <f t="shared" ca="1" si="237"/>
        <v>#N/A</v>
      </c>
      <c r="M834" s="42" t="e">
        <f t="shared" ca="1" si="238"/>
        <v>#REF!</v>
      </c>
      <c r="N834" s="5" t="e">
        <f t="shared" ca="1" si="248"/>
        <v>#N/A</v>
      </c>
      <c r="O834" s="5" t="e">
        <f t="shared" ca="1" si="249"/>
        <v>#N/A</v>
      </c>
      <c r="P834" s="41" t="e">
        <f ca="1">IF(OR(ISNA(A834),C834="Backstitch"),NA(),AVERAGEIF($C$4:$C834,"&gt;0")/100)</f>
        <v>#N/A</v>
      </c>
      <c r="Q834" s="41" t="e">
        <f t="shared" ca="1" si="239"/>
        <v>#N/A</v>
      </c>
      <c r="R834" s="43" t="e">
        <f t="shared" ca="1" si="240"/>
        <v>#N/A</v>
      </c>
      <c r="S834" s="44" t="e">
        <f t="shared" ca="1" si="241"/>
        <v>#N/A</v>
      </c>
      <c r="T834" s="5" t="e">
        <f t="shared" ca="1" si="242"/>
        <v>#N/A</v>
      </c>
      <c r="U834" s="5" t="e">
        <f t="shared" ca="1" si="243"/>
        <v>#N/A</v>
      </c>
    </row>
    <row r="835" spans="1:21">
      <c r="A835" s="6" t="e">
        <f t="shared" ca="1" si="233"/>
        <v>#N/A</v>
      </c>
      <c r="B835" s="39" t="e">
        <f t="shared" ref="B835:B898" ca="1" si="250">TEXT(A835,"ddd")</f>
        <v>#N/A</v>
      </c>
      <c r="C835">
        <f t="array" aca="1" ref="C835" ca="1">IFERROR(INDEX(stitches, MATCH( 1, ($A835=dates)*(last_project=projects),0)),0)</f>
        <v>0</v>
      </c>
      <c r="D835" s="5" t="e">
        <f t="shared" ca="1" si="244"/>
        <v>#REF!</v>
      </c>
      <c r="E835" s="5" t="e">
        <f t="shared" ca="1" si="234"/>
        <v>#REF!</v>
      </c>
      <c r="F835" s="40" t="e">
        <f t="array" aca="1" ref="F835" ca="1">INDEX(hours,MATCH(1,($A835=dates)*(last_project=projects),0),0)</f>
        <v>#N/A</v>
      </c>
      <c r="G835" s="21" t="e">
        <f t="shared" ca="1" si="235"/>
        <v>#N/A</v>
      </c>
      <c r="H835" s="41" t="e">
        <f t="shared" ca="1" si="245"/>
        <v>#N/A</v>
      </c>
      <c r="I835" s="41" t="e">
        <f t="shared" ca="1" si="246"/>
        <v>#N/A</v>
      </c>
      <c r="J835" s="41" t="e">
        <f t="shared" ca="1" si="247"/>
        <v>#N/A</v>
      </c>
      <c r="K835" t="e">
        <f t="shared" ca="1" si="236"/>
        <v>#N/A</v>
      </c>
      <c r="L835" t="e">
        <f t="shared" ca="1" si="237"/>
        <v>#N/A</v>
      </c>
      <c r="M835" s="42" t="e">
        <f t="shared" ca="1" si="238"/>
        <v>#REF!</v>
      </c>
      <c r="N835" s="5" t="e">
        <f t="shared" ca="1" si="248"/>
        <v>#N/A</v>
      </c>
      <c r="O835" s="5" t="e">
        <f t="shared" ca="1" si="249"/>
        <v>#N/A</v>
      </c>
      <c r="P835" s="41" t="e">
        <f ca="1">IF(OR(ISNA(A835),C835="Backstitch"),NA(),AVERAGEIF($C$4:$C835,"&gt;0")/100)</f>
        <v>#N/A</v>
      </c>
      <c r="Q835" s="41" t="e">
        <f t="shared" ca="1" si="239"/>
        <v>#N/A</v>
      </c>
      <c r="R835" s="43" t="e">
        <f t="shared" ca="1" si="240"/>
        <v>#N/A</v>
      </c>
      <c r="S835" s="44" t="e">
        <f t="shared" ca="1" si="241"/>
        <v>#N/A</v>
      </c>
      <c r="T835" s="5" t="e">
        <f t="shared" ca="1" si="242"/>
        <v>#N/A</v>
      </c>
      <c r="U835" s="5" t="e">
        <f t="shared" ca="1" si="243"/>
        <v>#N/A</v>
      </c>
    </row>
    <row r="836" spans="1:21">
      <c r="A836" s="6" t="e">
        <f t="shared" ref="A836:A899" ca="1" si="251">IF(A835+1&lt;=last_stitching_log_date,A835+1,NA())</f>
        <v>#N/A</v>
      </c>
      <c r="B836" s="39" t="e">
        <f t="shared" ca="1" si="250"/>
        <v>#N/A</v>
      </c>
      <c r="C836">
        <f t="array" aca="1" ref="C836" ca="1">IFERROR(INDEX(stitches, MATCH( 1, ($A836=dates)*(last_project=projects),0)),0)</f>
        <v>0</v>
      </c>
      <c r="D836" s="5" t="e">
        <f t="shared" ca="1" si="244"/>
        <v>#REF!</v>
      </c>
      <c r="E836" s="5" t="e">
        <f t="shared" ref="E836:E899" ca="1" si="252">IF(C836="Backstitch",E835,IF(ISNA(D836),NA(),E835-C836))</f>
        <v>#REF!</v>
      </c>
      <c r="F836" s="40" t="e">
        <f t="array" aca="1" ref="F836" ca="1">INDEX(hours,MATCH(1,($A836=dates)*(last_project=projects),0),0)</f>
        <v>#N/A</v>
      </c>
      <c r="G836" s="21" t="e">
        <f t="shared" ref="G836:G899" ca="1" si="253">IF(AND(C836&lt;&gt;0,F836&lt;&gt;0),C836/(F836*1440),NA())</f>
        <v>#N/A</v>
      </c>
      <c r="H836" s="41" t="e">
        <f t="shared" ca="1" si="245"/>
        <v>#N/A</v>
      </c>
      <c r="I836" s="41" t="e">
        <f t="shared" ca="1" si="246"/>
        <v>#N/A</v>
      </c>
      <c r="J836" s="41" t="e">
        <f t="shared" ca="1" si="247"/>
        <v>#N/A</v>
      </c>
      <c r="K836" t="e">
        <f t="shared" ref="K836:K899" ca="1" si="254">IF(INDEX(projects,MATCH($A836,dates,0))=last_project,IF(ISNUMBER(INDEX(pages,MATCH($A836,dates,0))),INDEX(pages,MATCH($A836,dates,0)),0),0)</f>
        <v>#N/A</v>
      </c>
      <c r="L836" t="e">
        <f t="shared" ref="L836:L899" ca="1" si="255">L835+K836</f>
        <v>#N/A</v>
      </c>
      <c r="M836" s="42" t="e">
        <f t="shared" ref="M836:M899" ca="1" si="256">$M$3-L836</f>
        <v>#REF!</v>
      </c>
      <c r="N836" s="5" t="e">
        <f t="shared" ca="1" si="248"/>
        <v>#N/A</v>
      </c>
      <c r="O836" s="5" t="e">
        <f t="shared" ca="1" si="249"/>
        <v>#N/A</v>
      </c>
      <c r="P836" s="41" t="e">
        <f ca="1">IF(OR(ISNA(A836),C836="Backstitch"),NA(),AVERAGEIF($C$4:$C836,"&gt;0")/100)</f>
        <v>#N/A</v>
      </c>
      <c r="Q836" s="41" t="e">
        <f t="shared" ref="Q836:Q899" ca="1" si="257">IF(OR(ISNA(A836),C836="Backstitch"),NA(),$J836/P836)</f>
        <v>#N/A</v>
      </c>
      <c r="R836" s="43" t="e">
        <f t="shared" ref="R836:R899" ca="1" si="258">IF(OR(ISNA(A836),C836="Backstitch"),NA(),$A836+Q836)</f>
        <v>#N/A</v>
      </c>
      <c r="S836" s="44" t="e">
        <f t="shared" ref="S836:S899" ca="1" si="259">IF(OR(ISNA(A836),C836="Backstitch",S835=1),NA(),D836/project_total_stitches)</f>
        <v>#N/A</v>
      </c>
      <c r="T836" s="5" t="e">
        <f t="shared" ref="T836:T899" ca="1" si="260">IF(ISNA(A836),NA(),IF(OR(C836&gt;0,C836="Backstitch"),T835+1,0))</f>
        <v>#N/A</v>
      </c>
      <c r="U836" s="5" t="e">
        <f t="shared" ref="U836:U899" ca="1" si="261">IF(ISNA(A836),NA(),IF(C836=0,U835+1,0))</f>
        <v>#N/A</v>
      </c>
    </row>
    <row r="837" spans="1:21">
      <c r="A837" s="6" t="e">
        <f t="shared" ca="1" si="251"/>
        <v>#N/A</v>
      </c>
      <c r="B837" s="39" t="e">
        <f t="shared" ca="1" si="250"/>
        <v>#N/A</v>
      </c>
      <c r="C837">
        <f t="array" aca="1" ref="C837" ca="1">IFERROR(INDEX(stitches, MATCH( 1, ($A837=dates)*(last_project=projects),0)),0)</f>
        <v>0</v>
      </c>
      <c r="D837" s="5" t="e">
        <f t="shared" ref="D837:D900" ca="1" si="262">IF(OR(ISNA(A837),C837="Backstitch",D836=$E$3),NA(),D836+C837)</f>
        <v>#REF!</v>
      </c>
      <c r="E837" s="5" t="e">
        <f t="shared" ca="1" si="252"/>
        <v>#REF!</v>
      </c>
      <c r="F837" s="40" t="e">
        <f t="array" aca="1" ref="F837" ca="1">INDEX(hours,MATCH(1,($A837=dates)*(last_project=projects),0),0)</f>
        <v>#N/A</v>
      </c>
      <c r="G837" s="21" t="e">
        <f t="shared" ca="1" si="253"/>
        <v>#N/A</v>
      </c>
      <c r="H837" s="41" t="e">
        <f t="shared" ref="H837:H900" ca="1" si="263">IF(OR(ISNA(A837),C837="Backstitch",C837="Bead"),NA(),C837/100)</f>
        <v>#N/A</v>
      </c>
      <c r="I837" s="41" t="e">
        <f t="shared" ref="I837:I900" ca="1" si="264">IF(OR(ISNA(A837),C837="Backstitch"),NA(),I836+H837)</f>
        <v>#N/A</v>
      </c>
      <c r="J837" s="41" t="e">
        <f t="shared" ref="J837:J900" ca="1" si="265">IF(OR(ISNA(A837),C837="Backstitch"),NA(),J836-H837)</f>
        <v>#N/A</v>
      </c>
      <c r="K837" t="e">
        <f t="shared" ca="1" si="254"/>
        <v>#N/A</v>
      </c>
      <c r="L837" t="e">
        <f t="shared" ca="1" si="255"/>
        <v>#N/A</v>
      </c>
      <c r="M837" s="42" t="e">
        <f t="shared" ca="1" si="256"/>
        <v>#REF!</v>
      </c>
      <c r="N837" s="5" t="e">
        <f t="shared" ref="N837:N900" ca="1" si="266">IF(ISNA(A837),NA(),N836+1)</f>
        <v>#N/A</v>
      </c>
      <c r="O837" s="5" t="e">
        <f t="shared" ref="O837:O900" ca="1" si="267">IF(ISNA(A837),NA(),IF(OR(C837&gt;0,C837="Backstitch"),O836+1,O836))</f>
        <v>#N/A</v>
      </c>
      <c r="P837" s="41" t="e">
        <f ca="1">IF(OR(ISNA(A837),C837="Backstitch"),NA(),AVERAGEIF($C$4:$C837,"&gt;0")/100)</f>
        <v>#N/A</v>
      </c>
      <c r="Q837" s="41" t="e">
        <f t="shared" ca="1" si="257"/>
        <v>#N/A</v>
      </c>
      <c r="R837" s="43" t="e">
        <f t="shared" ca="1" si="258"/>
        <v>#N/A</v>
      </c>
      <c r="S837" s="44" t="e">
        <f t="shared" ca="1" si="259"/>
        <v>#N/A</v>
      </c>
      <c r="T837" s="5" t="e">
        <f t="shared" ca="1" si="260"/>
        <v>#N/A</v>
      </c>
      <c r="U837" s="5" t="e">
        <f t="shared" ca="1" si="261"/>
        <v>#N/A</v>
      </c>
    </row>
    <row r="838" spans="1:21">
      <c r="A838" s="6" t="e">
        <f t="shared" ca="1" si="251"/>
        <v>#N/A</v>
      </c>
      <c r="B838" s="39" t="e">
        <f t="shared" ca="1" si="250"/>
        <v>#N/A</v>
      </c>
      <c r="C838">
        <f t="array" aca="1" ref="C838" ca="1">IFERROR(INDEX(stitches, MATCH( 1, ($A838=dates)*(last_project=projects),0)),0)</f>
        <v>0</v>
      </c>
      <c r="D838" s="5" t="e">
        <f t="shared" ca="1" si="262"/>
        <v>#REF!</v>
      </c>
      <c r="E838" s="5" t="e">
        <f t="shared" ca="1" si="252"/>
        <v>#REF!</v>
      </c>
      <c r="F838" s="40" t="e">
        <f t="array" aca="1" ref="F838" ca="1">INDEX(hours,MATCH(1,($A838=dates)*(last_project=projects),0),0)</f>
        <v>#N/A</v>
      </c>
      <c r="G838" s="21" t="e">
        <f t="shared" ca="1" si="253"/>
        <v>#N/A</v>
      </c>
      <c r="H838" s="41" t="e">
        <f t="shared" ca="1" si="263"/>
        <v>#N/A</v>
      </c>
      <c r="I838" s="41" t="e">
        <f t="shared" ca="1" si="264"/>
        <v>#N/A</v>
      </c>
      <c r="J838" s="41" t="e">
        <f t="shared" ca="1" si="265"/>
        <v>#N/A</v>
      </c>
      <c r="K838" t="e">
        <f t="shared" ca="1" si="254"/>
        <v>#N/A</v>
      </c>
      <c r="L838" t="e">
        <f t="shared" ca="1" si="255"/>
        <v>#N/A</v>
      </c>
      <c r="M838" s="42" t="e">
        <f t="shared" ca="1" si="256"/>
        <v>#REF!</v>
      </c>
      <c r="N838" s="5" t="e">
        <f t="shared" ca="1" si="266"/>
        <v>#N/A</v>
      </c>
      <c r="O838" s="5" t="e">
        <f t="shared" ca="1" si="267"/>
        <v>#N/A</v>
      </c>
      <c r="P838" s="41" t="e">
        <f ca="1">IF(OR(ISNA(A838),C838="Backstitch"),NA(),AVERAGEIF($C$4:$C838,"&gt;0")/100)</f>
        <v>#N/A</v>
      </c>
      <c r="Q838" s="41" t="e">
        <f t="shared" ca="1" si="257"/>
        <v>#N/A</v>
      </c>
      <c r="R838" s="43" t="e">
        <f t="shared" ca="1" si="258"/>
        <v>#N/A</v>
      </c>
      <c r="S838" s="44" t="e">
        <f t="shared" ca="1" si="259"/>
        <v>#N/A</v>
      </c>
      <c r="T838" s="5" t="e">
        <f t="shared" ca="1" si="260"/>
        <v>#N/A</v>
      </c>
      <c r="U838" s="5" t="e">
        <f t="shared" ca="1" si="261"/>
        <v>#N/A</v>
      </c>
    </row>
    <row r="839" spans="1:21">
      <c r="A839" s="6" t="e">
        <f t="shared" ca="1" si="251"/>
        <v>#N/A</v>
      </c>
      <c r="B839" s="39" t="e">
        <f t="shared" ca="1" si="250"/>
        <v>#N/A</v>
      </c>
      <c r="C839">
        <f t="array" aca="1" ref="C839" ca="1">IFERROR(INDEX(stitches, MATCH( 1, ($A839=dates)*(last_project=projects),0)),0)</f>
        <v>0</v>
      </c>
      <c r="D839" s="5" t="e">
        <f t="shared" ca="1" si="262"/>
        <v>#REF!</v>
      </c>
      <c r="E839" s="5" t="e">
        <f t="shared" ca="1" si="252"/>
        <v>#REF!</v>
      </c>
      <c r="F839" s="40" t="e">
        <f t="array" aca="1" ref="F839" ca="1">INDEX(hours,MATCH(1,($A839=dates)*(last_project=projects),0),0)</f>
        <v>#N/A</v>
      </c>
      <c r="G839" s="21" t="e">
        <f t="shared" ca="1" si="253"/>
        <v>#N/A</v>
      </c>
      <c r="H839" s="41" t="e">
        <f t="shared" ca="1" si="263"/>
        <v>#N/A</v>
      </c>
      <c r="I839" s="41" t="e">
        <f t="shared" ca="1" si="264"/>
        <v>#N/A</v>
      </c>
      <c r="J839" s="41" t="e">
        <f t="shared" ca="1" si="265"/>
        <v>#N/A</v>
      </c>
      <c r="K839" t="e">
        <f t="shared" ca="1" si="254"/>
        <v>#N/A</v>
      </c>
      <c r="L839" t="e">
        <f t="shared" ca="1" si="255"/>
        <v>#N/A</v>
      </c>
      <c r="M839" s="42" t="e">
        <f t="shared" ca="1" si="256"/>
        <v>#REF!</v>
      </c>
      <c r="N839" s="5" t="e">
        <f t="shared" ca="1" si="266"/>
        <v>#N/A</v>
      </c>
      <c r="O839" s="5" t="e">
        <f t="shared" ca="1" si="267"/>
        <v>#N/A</v>
      </c>
      <c r="P839" s="41" t="e">
        <f ca="1">IF(OR(ISNA(A839),C839="Backstitch"),NA(),AVERAGEIF($C$4:$C839,"&gt;0")/100)</f>
        <v>#N/A</v>
      </c>
      <c r="Q839" s="41" t="e">
        <f t="shared" ca="1" si="257"/>
        <v>#N/A</v>
      </c>
      <c r="R839" s="43" t="e">
        <f t="shared" ca="1" si="258"/>
        <v>#N/A</v>
      </c>
      <c r="S839" s="44" t="e">
        <f t="shared" ca="1" si="259"/>
        <v>#N/A</v>
      </c>
      <c r="T839" s="5" t="e">
        <f t="shared" ca="1" si="260"/>
        <v>#N/A</v>
      </c>
      <c r="U839" s="5" t="e">
        <f t="shared" ca="1" si="261"/>
        <v>#N/A</v>
      </c>
    </row>
    <row r="840" spans="1:21">
      <c r="A840" s="6" t="e">
        <f t="shared" ca="1" si="251"/>
        <v>#N/A</v>
      </c>
      <c r="B840" s="39" t="e">
        <f t="shared" ca="1" si="250"/>
        <v>#N/A</v>
      </c>
      <c r="C840">
        <f t="array" aca="1" ref="C840" ca="1">IFERROR(INDEX(stitches, MATCH( 1, ($A840=dates)*(last_project=projects),0)),0)</f>
        <v>0</v>
      </c>
      <c r="D840" s="5" t="e">
        <f t="shared" ca="1" si="262"/>
        <v>#REF!</v>
      </c>
      <c r="E840" s="5" t="e">
        <f t="shared" ca="1" si="252"/>
        <v>#REF!</v>
      </c>
      <c r="F840" s="40" t="e">
        <f t="array" aca="1" ref="F840" ca="1">INDEX(hours,MATCH(1,($A840=dates)*(last_project=projects),0),0)</f>
        <v>#N/A</v>
      </c>
      <c r="G840" s="21" t="e">
        <f t="shared" ca="1" si="253"/>
        <v>#N/A</v>
      </c>
      <c r="H840" s="41" t="e">
        <f t="shared" ca="1" si="263"/>
        <v>#N/A</v>
      </c>
      <c r="I840" s="41" t="e">
        <f t="shared" ca="1" si="264"/>
        <v>#N/A</v>
      </c>
      <c r="J840" s="41" t="e">
        <f t="shared" ca="1" si="265"/>
        <v>#N/A</v>
      </c>
      <c r="K840" t="e">
        <f t="shared" ca="1" si="254"/>
        <v>#N/A</v>
      </c>
      <c r="L840" t="e">
        <f t="shared" ca="1" si="255"/>
        <v>#N/A</v>
      </c>
      <c r="M840" s="42" t="e">
        <f t="shared" ca="1" si="256"/>
        <v>#REF!</v>
      </c>
      <c r="N840" s="5" t="e">
        <f t="shared" ca="1" si="266"/>
        <v>#N/A</v>
      </c>
      <c r="O840" s="5" t="e">
        <f t="shared" ca="1" si="267"/>
        <v>#N/A</v>
      </c>
      <c r="P840" s="41" t="e">
        <f ca="1">IF(OR(ISNA(A840),C840="Backstitch"),NA(),AVERAGEIF($C$4:$C840,"&gt;0")/100)</f>
        <v>#N/A</v>
      </c>
      <c r="Q840" s="41" t="e">
        <f t="shared" ca="1" si="257"/>
        <v>#N/A</v>
      </c>
      <c r="R840" s="43" t="e">
        <f t="shared" ca="1" si="258"/>
        <v>#N/A</v>
      </c>
      <c r="S840" s="44" t="e">
        <f t="shared" ca="1" si="259"/>
        <v>#N/A</v>
      </c>
      <c r="T840" s="5" t="e">
        <f t="shared" ca="1" si="260"/>
        <v>#N/A</v>
      </c>
      <c r="U840" s="5" t="e">
        <f t="shared" ca="1" si="261"/>
        <v>#N/A</v>
      </c>
    </row>
    <row r="841" spans="1:21">
      <c r="A841" s="6" t="e">
        <f t="shared" ca="1" si="251"/>
        <v>#N/A</v>
      </c>
      <c r="B841" s="39" t="e">
        <f t="shared" ca="1" si="250"/>
        <v>#N/A</v>
      </c>
      <c r="C841">
        <f t="array" aca="1" ref="C841" ca="1">IFERROR(INDEX(stitches, MATCH( 1, ($A841=dates)*(last_project=projects),0)),0)</f>
        <v>0</v>
      </c>
      <c r="D841" s="5" t="e">
        <f t="shared" ca="1" si="262"/>
        <v>#REF!</v>
      </c>
      <c r="E841" s="5" t="e">
        <f t="shared" ca="1" si="252"/>
        <v>#REF!</v>
      </c>
      <c r="F841" s="40" t="e">
        <f t="array" aca="1" ref="F841" ca="1">INDEX(hours,MATCH(1,($A841=dates)*(last_project=projects),0),0)</f>
        <v>#N/A</v>
      </c>
      <c r="G841" s="21" t="e">
        <f t="shared" ca="1" si="253"/>
        <v>#N/A</v>
      </c>
      <c r="H841" s="41" t="e">
        <f t="shared" ca="1" si="263"/>
        <v>#N/A</v>
      </c>
      <c r="I841" s="41" t="e">
        <f t="shared" ca="1" si="264"/>
        <v>#N/A</v>
      </c>
      <c r="J841" s="41" t="e">
        <f t="shared" ca="1" si="265"/>
        <v>#N/A</v>
      </c>
      <c r="K841" t="e">
        <f t="shared" ca="1" si="254"/>
        <v>#N/A</v>
      </c>
      <c r="L841" t="e">
        <f t="shared" ca="1" si="255"/>
        <v>#N/A</v>
      </c>
      <c r="M841" s="42" t="e">
        <f t="shared" ca="1" si="256"/>
        <v>#REF!</v>
      </c>
      <c r="N841" s="5" t="e">
        <f t="shared" ca="1" si="266"/>
        <v>#N/A</v>
      </c>
      <c r="O841" s="5" t="e">
        <f t="shared" ca="1" si="267"/>
        <v>#N/A</v>
      </c>
      <c r="P841" s="41" t="e">
        <f ca="1">IF(OR(ISNA(A841),C841="Backstitch"),NA(),AVERAGEIF($C$4:$C841,"&gt;0")/100)</f>
        <v>#N/A</v>
      </c>
      <c r="Q841" s="41" t="e">
        <f t="shared" ca="1" si="257"/>
        <v>#N/A</v>
      </c>
      <c r="R841" s="43" t="e">
        <f t="shared" ca="1" si="258"/>
        <v>#N/A</v>
      </c>
      <c r="S841" s="44" t="e">
        <f t="shared" ca="1" si="259"/>
        <v>#N/A</v>
      </c>
      <c r="T841" s="5" t="e">
        <f t="shared" ca="1" si="260"/>
        <v>#N/A</v>
      </c>
      <c r="U841" s="5" t="e">
        <f t="shared" ca="1" si="261"/>
        <v>#N/A</v>
      </c>
    </row>
    <row r="842" spans="1:21">
      <c r="A842" s="6" t="e">
        <f t="shared" ca="1" si="251"/>
        <v>#N/A</v>
      </c>
      <c r="B842" s="39" t="e">
        <f t="shared" ca="1" si="250"/>
        <v>#N/A</v>
      </c>
      <c r="C842">
        <f t="array" aca="1" ref="C842" ca="1">IFERROR(INDEX(stitches, MATCH( 1, ($A842=dates)*(last_project=projects),0)),0)</f>
        <v>0</v>
      </c>
      <c r="D842" s="5" t="e">
        <f t="shared" ca="1" si="262"/>
        <v>#REF!</v>
      </c>
      <c r="E842" s="5" t="e">
        <f t="shared" ca="1" si="252"/>
        <v>#REF!</v>
      </c>
      <c r="F842" s="40" t="e">
        <f t="array" aca="1" ref="F842" ca="1">INDEX(hours,MATCH(1,($A842=dates)*(last_project=projects),0),0)</f>
        <v>#N/A</v>
      </c>
      <c r="G842" s="21" t="e">
        <f t="shared" ca="1" si="253"/>
        <v>#N/A</v>
      </c>
      <c r="H842" s="41" t="e">
        <f t="shared" ca="1" si="263"/>
        <v>#N/A</v>
      </c>
      <c r="I842" s="41" t="e">
        <f t="shared" ca="1" si="264"/>
        <v>#N/A</v>
      </c>
      <c r="J842" s="41" t="e">
        <f t="shared" ca="1" si="265"/>
        <v>#N/A</v>
      </c>
      <c r="K842" t="e">
        <f t="shared" ca="1" si="254"/>
        <v>#N/A</v>
      </c>
      <c r="L842" t="e">
        <f t="shared" ca="1" si="255"/>
        <v>#N/A</v>
      </c>
      <c r="M842" s="42" t="e">
        <f t="shared" ca="1" si="256"/>
        <v>#REF!</v>
      </c>
      <c r="N842" s="5" t="e">
        <f t="shared" ca="1" si="266"/>
        <v>#N/A</v>
      </c>
      <c r="O842" s="5" t="e">
        <f t="shared" ca="1" si="267"/>
        <v>#N/A</v>
      </c>
      <c r="P842" s="41" t="e">
        <f ca="1">IF(OR(ISNA(A842),C842="Backstitch"),NA(),AVERAGEIF($C$4:$C842,"&gt;0")/100)</f>
        <v>#N/A</v>
      </c>
      <c r="Q842" s="41" t="e">
        <f t="shared" ca="1" si="257"/>
        <v>#N/A</v>
      </c>
      <c r="R842" s="43" t="e">
        <f t="shared" ca="1" si="258"/>
        <v>#N/A</v>
      </c>
      <c r="S842" s="44" t="e">
        <f t="shared" ca="1" si="259"/>
        <v>#N/A</v>
      </c>
      <c r="T842" s="5" t="e">
        <f t="shared" ca="1" si="260"/>
        <v>#N/A</v>
      </c>
      <c r="U842" s="5" t="e">
        <f t="shared" ca="1" si="261"/>
        <v>#N/A</v>
      </c>
    </row>
    <row r="843" spans="1:21">
      <c r="A843" s="6" t="e">
        <f t="shared" ca="1" si="251"/>
        <v>#N/A</v>
      </c>
      <c r="B843" s="39" t="e">
        <f t="shared" ca="1" si="250"/>
        <v>#N/A</v>
      </c>
      <c r="C843">
        <f t="array" aca="1" ref="C843" ca="1">IFERROR(INDEX(stitches, MATCH( 1, ($A843=dates)*(last_project=projects),0)),0)</f>
        <v>0</v>
      </c>
      <c r="D843" s="5" t="e">
        <f t="shared" ca="1" si="262"/>
        <v>#REF!</v>
      </c>
      <c r="E843" s="5" t="e">
        <f t="shared" ca="1" si="252"/>
        <v>#REF!</v>
      </c>
      <c r="F843" s="40" t="e">
        <f t="array" aca="1" ref="F843" ca="1">INDEX(hours,MATCH(1,($A843=dates)*(last_project=projects),0),0)</f>
        <v>#N/A</v>
      </c>
      <c r="G843" s="21" t="e">
        <f t="shared" ca="1" si="253"/>
        <v>#N/A</v>
      </c>
      <c r="H843" s="41" t="e">
        <f t="shared" ca="1" si="263"/>
        <v>#N/A</v>
      </c>
      <c r="I843" s="41" t="e">
        <f t="shared" ca="1" si="264"/>
        <v>#N/A</v>
      </c>
      <c r="J843" s="41" t="e">
        <f t="shared" ca="1" si="265"/>
        <v>#N/A</v>
      </c>
      <c r="K843" t="e">
        <f t="shared" ca="1" si="254"/>
        <v>#N/A</v>
      </c>
      <c r="L843" t="e">
        <f t="shared" ca="1" si="255"/>
        <v>#N/A</v>
      </c>
      <c r="M843" s="42" t="e">
        <f t="shared" ca="1" si="256"/>
        <v>#REF!</v>
      </c>
      <c r="N843" s="5" t="e">
        <f t="shared" ca="1" si="266"/>
        <v>#N/A</v>
      </c>
      <c r="O843" s="5" t="e">
        <f t="shared" ca="1" si="267"/>
        <v>#N/A</v>
      </c>
      <c r="P843" s="41" t="e">
        <f ca="1">IF(OR(ISNA(A843),C843="Backstitch"),NA(),AVERAGEIF($C$4:$C843,"&gt;0")/100)</f>
        <v>#N/A</v>
      </c>
      <c r="Q843" s="41" t="e">
        <f t="shared" ca="1" si="257"/>
        <v>#N/A</v>
      </c>
      <c r="R843" s="43" t="e">
        <f t="shared" ca="1" si="258"/>
        <v>#N/A</v>
      </c>
      <c r="S843" s="44" t="e">
        <f t="shared" ca="1" si="259"/>
        <v>#N/A</v>
      </c>
      <c r="T843" s="5" t="e">
        <f t="shared" ca="1" si="260"/>
        <v>#N/A</v>
      </c>
      <c r="U843" s="5" t="e">
        <f t="shared" ca="1" si="261"/>
        <v>#N/A</v>
      </c>
    </row>
    <row r="844" spans="1:21">
      <c r="A844" s="6" t="e">
        <f t="shared" ca="1" si="251"/>
        <v>#N/A</v>
      </c>
      <c r="B844" s="39" t="e">
        <f t="shared" ca="1" si="250"/>
        <v>#N/A</v>
      </c>
      <c r="C844">
        <f t="array" aca="1" ref="C844" ca="1">IFERROR(INDEX(stitches, MATCH( 1, ($A844=dates)*(last_project=projects),0)),0)</f>
        <v>0</v>
      </c>
      <c r="D844" s="5" t="e">
        <f t="shared" ca="1" si="262"/>
        <v>#REF!</v>
      </c>
      <c r="E844" s="5" t="e">
        <f t="shared" ca="1" si="252"/>
        <v>#REF!</v>
      </c>
      <c r="F844" s="40" t="e">
        <f t="array" aca="1" ref="F844" ca="1">INDEX(hours,MATCH(1,($A844=dates)*(last_project=projects),0),0)</f>
        <v>#N/A</v>
      </c>
      <c r="G844" s="21" t="e">
        <f t="shared" ca="1" si="253"/>
        <v>#N/A</v>
      </c>
      <c r="H844" s="41" t="e">
        <f t="shared" ca="1" si="263"/>
        <v>#N/A</v>
      </c>
      <c r="I844" s="41" t="e">
        <f t="shared" ca="1" si="264"/>
        <v>#N/A</v>
      </c>
      <c r="J844" s="41" t="e">
        <f t="shared" ca="1" si="265"/>
        <v>#N/A</v>
      </c>
      <c r="K844" t="e">
        <f t="shared" ca="1" si="254"/>
        <v>#N/A</v>
      </c>
      <c r="L844" t="e">
        <f t="shared" ca="1" si="255"/>
        <v>#N/A</v>
      </c>
      <c r="M844" s="42" t="e">
        <f t="shared" ca="1" si="256"/>
        <v>#REF!</v>
      </c>
      <c r="N844" s="5" t="e">
        <f t="shared" ca="1" si="266"/>
        <v>#N/A</v>
      </c>
      <c r="O844" s="5" t="e">
        <f t="shared" ca="1" si="267"/>
        <v>#N/A</v>
      </c>
      <c r="P844" s="41" t="e">
        <f ca="1">IF(OR(ISNA(A844),C844="Backstitch"),NA(),AVERAGEIF($C$4:$C844,"&gt;0")/100)</f>
        <v>#N/A</v>
      </c>
      <c r="Q844" s="41" t="e">
        <f t="shared" ca="1" si="257"/>
        <v>#N/A</v>
      </c>
      <c r="R844" s="43" t="e">
        <f t="shared" ca="1" si="258"/>
        <v>#N/A</v>
      </c>
      <c r="S844" s="44" t="e">
        <f t="shared" ca="1" si="259"/>
        <v>#N/A</v>
      </c>
      <c r="T844" s="5" t="e">
        <f t="shared" ca="1" si="260"/>
        <v>#N/A</v>
      </c>
      <c r="U844" s="5" t="e">
        <f t="shared" ca="1" si="261"/>
        <v>#N/A</v>
      </c>
    </row>
    <row r="845" spans="1:21">
      <c r="A845" s="6" t="e">
        <f t="shared" ca="1" si="251"/>
        <v>#N/A</v>
      </c>
      <c r="B845" s="39" t="e">
        <f t="shared" ca="1" si="250"/>
        <v>#N/A</v>
      </c>
      <c r="C845">
        <f t="array" aca="1" ref="C845" ca="1">IFERROR(INDEX(stitches, MATCH( 1, ($A845=dates)*(last_project=projects),0)),0)</f>
        <v>0</v>
      </c>
      <c r="D845" s="5" t="e">
        <f t="shared" ca="1" si="262"/>
        <v>#REF!</v>
      </c>
      <c r="E845" s="5" t="e">
        <f t="shared" ca="1" si="252"/>
        <v>#REF!</v>
      </c>
      <c r="F845" s="40" t="e">
        <f t="array" aca="1" ref="F845" ca="1">INDEX(hours,MATCH(1,($A845=dates)*(last_project=projects),0),0)</f>
        <v>#N/A</v>
      </c>
      <c r="G845" s="21" t="e">
        <f t="shared" ca="1" si="253"/>
        <v>#N/A</v>
      </c>
      <c r="H845" s="41" t="e">
        <f t="shared" ca="1" si="263"/>
        <v>#N/A</v>
      </c>
      <c r="I845" s="41" t="e">
        <f t="shared" ca="1" si="264"/>
        <v>#N/A</v>
      </c>
      <c r="J845" s="41" t="e">
        <f t="shared" ca="1" si="265"/>
        <v>#N/A</v>
      </c>
      <c r="K845" t="e">
        <f t="shared" ca="1" si="254"/>
        <v>#N/A</v>
      </c>
      <c r="L845" t="e">
        <f t="shared" ca="1" si="255"/>
        <v>#N/A</v>
      </c>
      <c r="M845" s="42" t="e">
        <f t="shared" ca="1" si="256"/>
        <v>#REF!</v>
      </c>
      <c r="N845" s="5" t="e">
        <f t="shared" ca="1" si="266"/>
        <v>#N/A</v>
      </c>
      <c r="O845" s="5" t="e">
        <f t="shared" ca="1" si="267"/>
        <v>#N/A</v>
      </c>
      <c r="P845" s="41" t="e">
        <f ca="1">IF(OR(ISNA(A845),C845="Backstitch"),NA(),AVERAGEIF($C$4:$C845,"&gt;0")/100)</f>
        <v>#N/A</v>
      </c>
      <c r="Q845" s="41" t="e">
        <f t="shared" ca="1" si="257"/>
        <v>#N/A</v>
      </c>
      <c r="R845" s="43" t="e">
        <f t="shared" ca="1" si="258"/>
        <v>#N/A</v>
      </c>
      <c r="S845" s="44" t="e">
        <f t="shared" ca="1" si="259"/>
        <v>#N/A</v>
      </c>
      <c r="T845" s="5" t="e">
        <f t="shared" ca="1" si="260"/>
        <v>#N/A</v>
      </c>
      <c r="U845" s="5" t="e">
        <f t="shared" ca="1" si="261"/>
        <v>#N/A</v>
      </c>
    </row>
    <row r="846" spans="1:21">
      <c r="A846" s="6" t="e">
        <f t="shared" ca="1" si="251"/>
        <v>#N/A</v>
      </c>
      <c r="B846" s="39" t="e">
        <f t="shared" ca="1" si="250"/>
        <v>#N/A</v>
      </c>
      <c r="C846">
        <f t="array" aca="1" ref="C846" ca="1">IFERROR(INDEX(stitches, MATCH( 1, ($A846=dates)*(last_project=projects),0)),0)</f>
        <v>0</v>
      </c>
      <c r="D846" s="5" t="e">
        <f t="shared" ca="1" si="262"/>
        <v>#REF!</v>
      </c>
      <c r="E846" s="5" t="e">
        <f t="shared" ca="1" si="252"/>
        <v>#REF!</v>
      </c>
      <c r="F846" s="40" t="e">
        <f t="array" aca="1" ref="F846" ca="1">INDEX(hours,MATCH(1,($A846=dates)*(last_project=projects),0),0)</f>
        <v>#N/A</v>
      </c>
      <c r="G846" s="21" t="e">
        <f t="shared" ca="1" si="253"/>
        <v>#N/A</v>
      </c>
      <c r="H846" s="41" t="e">
        <f t="shared" ca="1" si="263"/>
        <v>#N/A</v>
      </c>
      <c r="I846" s="41" t="e">
        <f t="shared" ca="1" si="264"/>
        <v>#N/A</v>
      </c>
      <c r="J846" s="41" t="e">
        <f t="shared" ca="1" si="265"/>
        <v>#N/A</v>
      </c>
      <c r="K846" t="e">
        <f t="shared" ca="1" si="254"/>
        <v>#N/A</v>
      </c>
      <c r="L846" t="e">
        <f t="shared" ca="1" si="255"/>
        <v>#N/A</v>
      </c>
      <c r="M846" s="42" t="e">
        <f t="shared" ca="1" si="256"/>
        <v>#REF!</v>
      </c>
      <c r="N846" s="5" t="e">
        <f t="shared" ca="1" si="266"/>
        <v>#N/A</v>
      </c>
      <c r="O846" s="5" t="e">
        <f t="shared" ca="1" si="267"/>
        <v>#N/A</v>
      </c>
      <c r="P846" s="41" t="e">
        <f ca="1">IF(OR(ISNA(A846),C846="Backstitch"),NA(),AVERAGEIF($C$4:$C846,"&gt;0")/100)</f>
        <v>#N/A</v>
      </c>
      <c r="Q846" s="41" t="e">
        <f t="shared" ca="1" si="257"/>
        <v>#N/A</v>
      </c>
      <c r="R846" s="43" t="e">
        <f t="shared" ca="1" si="258"/>
        <v>#N/A</v>
      </c>
      <c r="S846" s="44" t="e">
        <f t="shared" ca="1" si="259"/>
        <v>#N/A</v>
      </c>
      <c r="T846" s="5" t="e">
        <f t="shared" ca="1" si="260"/>
        <v>#N/A</v>
      </c>
      <c r="U846" s="5" t="e">
        <f t="shared" ca="1" si="261"/>
        <v>#N/A</v>
      </c>
    </row>
    <row r="847" spans="1:21">
      <c r="A847" s="6" t="e">
        <f t="shared" ca="1" si="251"/>
        <v>#N/A</v>
      </c>
      <c r="B847" s="39" t="e">
        <f t="shared" ca="1" si="250"/>
        <v>#N/A</v>
      </c>
      <c r="C847">
        <f t="array" aca="1" ref="C847" ca="1">IFERROR(INDEX(stitches, MATCH( 1, ($A847=dates)*(last_project=projects),0)),0)</f>
        <v>0</v>
      </c>
      <c r="D847" s="5" t="e">
        <f t="shared" ca="1" si="262"/>
        <v>#REF!</v>
      </c>
      <c r="E847" s="5" t="e">
        <f t="shared" ca="1" si="252"/>
        <v>#REF!</v>
      </c>
      <c r="F847" s="40" t="e">
        <f t="array" aca="1" ref="F847" ca="1">INDEX(hours,MATCH(1,($A847=dates)*(last_project=projects),0),0)</f>
        <v>#N/A</v>
      </c>
      <c r="G847" s="21" t="e">
        <f t="shared" ca="1" si="253"/>
        <v>#N/A</v>
      </c>
      <c r="H847" s="41" t="e">
        <f t="shared" ca="1" si="263"/>
        <v>#N/A</v>
      </c>
      <c r="I847" s="41" t="e">
        <f t="shared" ca="1" si="264"/>
        <v>#N/A</v>
      </c>
      <c r="J847" s="41" t="e">
        <f t="shared" ca="1" si="265"/>
        <v>#N/A</v>
      </c>
      <c r="K847" t="e">
        <f t="shared" ca="1" si="254"/>
        <v>#N/A</v>
      </c>
      <c r="L847" t="e">
        <f t="shared" ca="1" si="255"/>
        <v>#N/A</v>
      </c>
      <c r="M847" s="42" t="e">
        <f t="shared" ca="1" si="256"/>
        <v>#REF!</v>
      </c>
      <c r="N847" s="5" t="e">
        <f t="shared" ca="1" si="266"/>
        <v>#N/A</v>
      </c>
      <c r="O847" s="5" t="e">
        <f t="shared" ca="1" si="267"/>
        <v>#N/A</v>
      </c>
      <c r="P847" s="41" t="e">
        <f ca="1">IF(OR(ISNA(A847),C847="Backstitch"),NA(),AVERAGEIF($C$4:$C847,"&gt;0")/100)</f>
        <v>#N/A</v>
      </c>
      <c r="Q847" s="41" t="e">
        <f t="shared" ca="1" si="257"/>
        <v>#N/A</v>
      </c>
      <c r="R847" s="43" t="e">
        <f t="shared" ca="1" si="258"/>
        <v>#N/A</v>
      </c>
      <c r="S847" s="44" t="e">
        <f t="shared" ca="1" si="259"/>
        <v>#N/A</v>
      </c>
      <c r="T847" s="5" t="e">
        <f t="shared" ca="1" si="260"/>
        <v>#N/A</v>
      </c>
      <c r="U847" s="5" t="e">
        <f t="shared" ca="1" si="261"/>
        <v>#N/A</v>
      </c>
    </row>
    <row r="848" spans="1:21">
      <c r="A848" s="6" t="e">
        <f t="shared" ca="1" si="251"/>
        <v>#N/A</v>
      </c>
      <c r="B848" s="39" t="e">
        <f t="shared" ca="1" si="250"/>
        <v>#N/A</v>
      </c>
      <c r="C848">
        <f t="array" aca="1" ref="C848" ca="1">IFERROR(INDEX(stitches, MATCH( 1, ($A848=dates)*(last_project=projects),0)),0)</f>
        <v>0</v>
      </c>
      <c r="D848" s="5" t="e">
        <f t="shared" ca="1" si="262"/>
        <v>#REF!</v>
      </c>
      <c r="E848" s="5" t="e">
        <f t="shared" ca="1" si="252"/>
        <v>#REF!</v>
      </c>
      <c r="F848" s="40" t="e">
        <f t="array" aca="1" ref="F848" ca="1">INDEX(hours,MATCH(1,($A848=dates)*(last_project=projects),0),0)</f>
        <v>#N/A</v>
      </c>
      <c r="G848" s="21" t="e">
        <f t="shared" ca="1" si="253"/>
        <v>#N/A</v>
      </c>
      <c r="H848" s="41" t="e">
        <f t="shared" ca="1" si="263"/>
        <v>#N/A</v>
      </c>
      <c r="I848" s="41" t="e">
        <f t="shared" ca="1" si="264"/>
        <v>#N/A</v>
      </c>
      <c r="J848" s="41" t="e">
        <f t="shared" ca="1" si="265"/>
        <v>#N/A</v>
      </c>
      <c r="K848" t="e">
        <f t="shared" ca="1" si="254"/>
        <v>#N/A</v>
      </c>
      <c r="L848" t="e">
        <f t="shared" ca="1" si="255"/>
        <v>#N/A</v>
      </c>
      <c r="M848" s="42" t="e">
        <f t="shared" ca="1" si="256"/>
        <v>#REF!</v>
      </c>
      <c r="N848" s="5" t="e">
        <f t="shared" ca="1" si="266"/>
        <v>#N/A</v>
      </c>
      <c r="O848" s="5" t="e">
        <f t="shared" ca="1" si="267"/>
        <v>#N/A</v>
      </c>
      <c r="P848" s="41" t="e">
        <f ca="1">IF(OR(ISNA(A848),C848="Backstitch"),NA(),AVERAGEIF($C$4:$C848,"&gt;0")/100)</f>
        <v>#N/A</v>
      </c>
      <c r="Q848" s="41" t="e">
        <f t="shared" ca="1" si="257"/>
        <v>#N/A</v>
      </c>
      <c r="R848" s="43" t="e">
        <f t="shared" ca="1" si="258"/>
        <v>#N/A</v>
      </c>
      <c r="S848" s="44" t="e">
        <f t="shared" ca="1" si="259"/>
        <v>#N/A</v>
      </c>
      <c r="T848" s="5" t="e">
        <f t="shared" ca="1" si="260"/>
        <v>#N/A</v>
      </c>
      <c r="U848" s="5" t="e">
        <f t="shared" ca="1" si="261"/>
        <v>#N/A</v>
      </c>
    </row>
    <row r="849" spans="1:21">
      <c r="A849" s="6" t="e">
        <f t="shared" ca="1" si="251"/>
        <v>#N/A</v>
      </c>
      <c r="B849" s="39" t="e">
        <f t="shared" ca="1" si="250"/>
        <v>#N/A</v>
      </c>
      <c r="C849">
        <f t="array" aca="1" ref="C849" ca="1">IFERROR(INDEX(stitches, MATCH( 1, ($A849=dates)*(last_project=projects),0)),0)</f>
        <v>0</v>
      </c>
      <c r="D849" s="5" t="e">
        <f t="shared" ca="1" si="262"/>
        <v>#REF!</v>
      </c>
      <c r="E849" s="5" t="e">
        <f t="shared" ca="1" si="252"/>
        <v>#REF!</v>
      </c>
      <c r="F849" s="40" t="e">
        <f t="array" aca="1" ref="F849" ca="1">INDEX(hours,MATCH(1,($A849=dates)*(last_project=projects),0),0)</f>
        <v>#N/A</v>
      </c>
      <c r="G849" s="21" t="e">
        <f t="shared" ca="1" si="253"/>
        <v>#N/A</v>
      </c>
      <c r="H849" s="41" t="e">
        <f t="shared" ca="1" si="263"/>
        <v>#N/A</v>
      </c>
      <c r="I849" s="41" t="e">
        <f t="shared" ca="1" si="264"/>
        <v>#N/A</v>
      </c>
      <c r="J849" s="41" t="e">
        <f t="shared" ca="1" si="265"/>
        <v>#N/A</v>
      </c>
      <c r="K849" t="e">
        <f t="shared" ca="1" si="254"/>
        <v>#N/A</v>
      </c>
      <c r="L849" t="e">
        <f t="shared" ca="1" si="255"/>
        <v>#N/A</v>
      </c>
      <c r="M849" s="42" t="e">
        <f t="shared" ca="1" si="256"/>
        <v>#REF!</v>
      </c>
      <c r="N849" s="5" t="e">
        <f t="shared" ca="1" si="266"/>
        <v>#N/A</v>
      </c>
      <c r="O849" s="5" t="e">
        <f t="shared" ca="1" si="267"/>
        <v>#N/A</v>
      </c>
      <c r="P849" s="41" t="e">
        <f ca="1">IF(OR(ISNA(A849),C849="Backstitch"),NA(),AVERAGEIF($C$4:$C849,"&gt;0")/100)</f>
        <v>#N/A</v>
      </c>
      <c r="Q849" s="41" t="e">
        <f t="shared" ca="1" si="257"/>
        <v>#N/A</v>
      </c>
      <c r="R849" s="43" t="e">
        <f t="shared" ca="1" si="258"/>
        <v>#N/A</v>
      </c>
      <c r="S849" s="44" t="e">
        <f t="shared" ca="1" si="259"/>
        <v>#N/A</v>
      </c>
      <c r="T849" s="5" t="e">
        <f t="shared" ca="1" si="260"/>
        <v>#N/A</v>
      </c>
      <c r="U849" s="5" t="e">
        <f t="shared" ca="1" si="261"/>
        <v>#N/A</v>
      </c>
    </row>
    <row r="850" spans="1:21">
      <c r="A850" s="6" t="e">
        <f t="shared" ca="1" si="251"/>
        <v>#N/A</v>
      </c>
      <c r="B850" s="39" t="e">
        <f t="shared" ca="1" si="250"/>
        <v>#N/A</v>
      </c>
      <c r="C850">
        <f t="array" aca="1" ref="C850" ca="1">IFERROR(INDEX(stitches, MATCH( 1, ($A850=dates)*(last_project=projects),0)),0)</f>
        <v>0</v>
      </c>
      <c r="D850" s="5" t="e">
        <f t="shared" ca="1" si="262"/>
        <v>#REF!</v>
      </c>
      <c r="E850" s="5" t="e">
        <f t="shared" ca="1" si="252"/>
        <v>#REF!</v>
      </c>
      <c r="F850" s="40" t="e">
        <f t="array" aca="1" ref="F850" ca="1">INDEX(hours,MATCH(1,($A850=dates)*(last_project=projects),0),0)</f>
        <v>#N/A</v>
      </c>
      <c r="G850" s="21" t="e">
        <f t="shared" ca="1" si="253"/>
        <v>#N/A</v>
      </c>
      <c r="H850" s="41" t="e">
        <f t="shared" ca="1" si="263"/>
        <v>#N/A</v>
      </c>
      <c r="I850" s="41" t="e">
        <f t="shared" ca="1" si="264"/>
        <v>#N/A</v>
      </c>
      <c r="J850" s="41" t="e">
        <f t="shared" ca="1" si="265"/>
        <v>#N/A</v>
      </c>
      <c r="K850" t="e">
        <f t="shared" ca="1" si="254"/>
        <v>#N/A</v>
      </c>
      <c r="L850" t="e">
        <f t="shared" ca="1" si="255"/>
        <v>#N/A</v>
      </c>
      <c r="M850" s="42" t="e">
        <f t="shared" ca="1" si="256"/>
        <v>#REF!</v>
      </c>
      <c r="N850" s="5" t="e">
        <f t="shared" ca="1" si="266"/>
        <v>#N/A</v>
      </c>
      <c r="O850" s="5" t="e">
        <f t="shared" ca="1" si="267"/>
        <v>#N/A</v>
      </c>
      <c r="P850" s="41" t="e">
        <f ca="1">IF(OR(ISNA(A850),C850="Backstitch"),NA(),AVERAGEIF($C$4:$C850,"&gt;0")/100)</f>
        <v>#N/A</v>
      </c>
      <c r="Q850" s="41" t="e">
        <f t="shared" ca="1" si="257"/>
        <v>#N/A</v>
      </c>
      <c r="R850" s="43" t="e">
        <f t="shared" ca="1" si="258"/>
        <v>#N/A</v>
      </c>
      <c r="S850" s="44" t="e">
        <f t="shared" ca="1" si="259"/>
        <v>#N/A</v>
      </c>
      <c r="T850" s="5" t="e">
        <f t="shared" ca="1" si="260"/>
        <v>#N/A</v>
      </c>
      <c r="U850" s="5" t="e">
        <f t="shared" ca="1" si="261"/>
        <v>#N/A</v>
      </c>
    </row>
    <row r="851" spans="1:21">
      <c r="A851" s="6" t="e">
        <f t="shared" ca="1" si="251"/>
        <v>#N/A</v>
      </c>
      <c r="B851" s="39" t="e">
        <f t="shared" ca="1" si="250"/>
        <v>#N/A</v>
      </c>
      <c r="C851">
        <f t="array" aca="1" ref="C851" ca="1">IFERROR(INDEX(stitches, MATCH( 1, ($A851=dates)*(last_project=projects),0)),0)</f>
        <v>0</v>
      </c>
      <c r="D851" s="5" t="e">
        <f t="shared" ca="1" si="262"/>
        <v>#REF!</v>
      </c>
      <c r="E851" s="5" t="e">
        <f t="shared" ca="1" si="252"/>
        <v>#REF!</v>
      </c>
      <c r="F851" s="40" t="e">
        <f t="array" aca="1" ref="F851" ca="1">INDEX(hours,MATCH(1,($A851=dates)*(last_project=projects),0),0)</f>
        <v>#N/A</v>
      </c>
      <c r="G851" s="21" t="e">
        <f t="shared" ca="1" si="253"/>
        <v>#N/A</v>
      </c>
      <c r="H851" s="41" t="e">
        <f t="shared" ca="1" si="263"/>
        <v>#N/A</v>
      </c>
      <c r="I851" s="41" t="e">
        <f t="shared" ca="1" si="264"/>
        <v>#N/A</v>
      </c>
      <c r="J851" s="41" t="e">
        <f t="shared" ca="1" si="265"/>
        <v>#N/A</v>
      </c>
      <c r="K851" t="e">
        <f t="shared" ca="1" si="254"/>
        <v>#N/A</v>
      </c>
      <c r="L851" t="e">
        <f t="shared" ca="1" si="255"/>
        <v>#N/A</v>
      </c>
      <c r="M851" s="42" t="e">
        <f t="shared" ca="1" si="256"/>
        <v>#REF!</v>
      </c>
      <c r="N851" s="5" t="e">
        <f t="shared" ca="1" si="266"/>
        <v>#N/A</v>
      </c>
      <c r="O851" s="5" t="e">
        <f t="shared" ca="1" si="267"/>
        <v>#N/A</v>
      </c>
      <c r="P851" s="41" t="e">
        <f ca="1">IF(OR(ISNA(A851),C851="Backstitch"),NA(),AVERAGEIF($C$4:$C851,"&gt;0")/100)</f>
        <v>#N/A</v>
      </c>
      <c r="Q851" s="41" t="e">
        <f t="shared" ca="1" si="257"/>
        <v>#N/A</v>
      </c>
      <c r="R851" s="43" t="e">
        <f t="shared" ca="1" si="258"/>
        <v>#N/A</v>
      </c>
      <c r="S851" s="44" t="e">
        <f t="shared" ca="1" si="259"/>
        <v>#N/A</v>
      </c>
      <c r="T851" s="5" t="e">
        <f t="shared" ca="1" si="260"/>
        <v>#N/A</v>
      </c>
      <c r="U851" s="5" t="e">
        <f t="shared" ca="1" si="261"/>
        <v>#N/A</v>
      </c>
    </row>
    <row r="852" spans="1:21">
      <c r="A852" s="6" t="e">
        <f t="shared" ca="1" si="251"/>
        <v>#N/A</v>
      </c>
      <c r="B852" s="39" t="e">
        <f t="shared" ca="1" si="250"/>
        <v>#N/A</v>
      </c>
      <c r="C852">
        <f t="array" aca="1" ref="C852" ca="1">IFERROR(INDEX(stitches, MATCH( 1, ($A852=dates)*(last_project=projects),0)),0)</f>
        <v>0</v>
      </c>
      <c r="D852" s="5" t="e">
        <f t="shared" ca="1" si="262"/>
        <v>#REF!</v>
      </c>
      <c r="E852" s="5" t="e">
        <f t="shared" ca="1" si="252"/>
        <v>#REF!</v>
      </c>
      <c r="F852" s="40" t="e">
        <f t="array" aca="1" ref="F852" ca="1">INDEX(hours,MATCH(1,($A852=dates)*(last_project=projects),0),0)</f>
        <v>#N/A</v>
      </c>
      <c r="G852" s="21" t="e">
        <f t="shared" ca="1" si="253"/>
        <v>#N/A</v>
      </c>
      <c r="H852" s="41" t="e">
        <f t="shared" ca="1" si="263"/>
        <v>#N/A</v>
      </c>
      <c r="I852" s="41" t="e">
        <f t="shared" ca="1" si="264"/>
        <v>#N/A</v>
      </c>
      <c r="J852" s="41" t="e">
        <f t="shared" ca="1" si="265"/>
        <v>#N/A</v>
      </c>
      <c r="K852" t="e">
        <f t="shared" ca="1" si="254"/>
        <v>#N/A</v>
      </c>
      <c r="L852" t="e">
        <f t="shared" ca="1" si="255"/>
        <v>#N/A</v>
      </c>
      <c r="M852" s="42" t="e">
        <f t="shared" ca="1" si="256"/>
        <v>#REF!</v>
      </c>
      <c r="N852" s="5" t="e">
        <f t="shared" ca="1" si="266"/>
        <v>#N/A</v>
      </c>
      <c r="O852" s="5" t="e">
        <f t="shared" ca="1" si="267"/>
        <v>#N/A</v>
      </c>
      <c r="P852" s="41" t="e">
        <f ca="1">IF(OR(ISNA(A852),C852="Backstitch"),NA(),AVERAGEIF($C$4:$C852,"&gt;0")/100)</f>
        <v>#N/A</v>
      </c>
      <c r="Q852" s="41" t="e">
        <f t="shared" ca="1" si="257"/>
        <v>#N/A</v>
      </c>
      <c r="R852" s="43" t="e">
        <f t="shared" ca="1" si="258"/>
        <v>#N/A</v>
      </c>
      <c r="S852" s="44" t="e">
        <f t="shared" ca="1" si="259"/>
        <v>#N/A</v>
      </c>
      <c r="T852" s="5" t="e">
        <f t="shared" ca="1" si="260"/>
        <v>#N/A</v>
      </c>
      <c r="U852" s="5" t="e">
        <f t="shared" ca="1" si="261"/>
        <v>#N/A</v>
      </c>
    </row>
    <row r="853" spans="1:21">
      <c r="A853" s="6" t="e">
        <f t="shared" ca="1" si="251"/>
        <v>#N/A</v>
      </c>
      <c r="B853" s="39" t="e">
        <f t="shared" ca="1" si="250"/>
        <v>#N/A</v>
      </c>
      <c r="C853">
        <f t="array" aca="1" ref="C853" ca="1">IFERROR(INDEX(stitches, MATCH( 1, ($A853=dates)*(last_project=projects),0)),0)</f>
        <v>0</v>
      </c>
      <c r="D853" s="5" t="e">
        <f t="shared" ca="1" si="262"/>
        <v>#REF!</v>
      </c>
      <c r="E853" s="5" t="e">
        <f t="shared" ca="1" si="252"/>
        <v>#REF!</v>
      </c>
      <c r="F853" s="40" t="e">
        <f t="array" aca="1" ref="F853" ca="1">INDEX(hours,MATCH(1,($A853=dates)*(last_project=projects),0),0)</f>
        <v>#N/A</v>
      </c>
      <c r="G853" s="21" t="e">
        <f t="shared" ca="1" si="253"/>
        <v>#N/A</v>
      </c>
      <c r="H853" s="41" t="e">
        <f t="shared" ca="1" si="263"/>
        <v>#N/A</v>
      </c>
      <c r="I853" s="41" t="e">
        <f t="shared" ca="1" si="264"/>
        <v>#N/A</v>
      </c>
      <c r="J853" s="41" t="e">
        <f t="shared" ca="1" si="265"/>
        <v>#N/A</v>
      </c>
      <c r="K853" t="e">
        <f t="shared" ca="1" si="254"/>
        <v>#N/A</v>
      </c>
      <c r="L853" t="e">
        <f t="shared" ca="1" si="255"/>
        <v>#N/A</v>
      </c>
      <c r="M853" s="42" t="e">
        <f t="shared" ca="1" si="256"/>
        <v>#REF!</v>
      </c>
      <c r="N853" s="5" t="e">
        <f t="shared" ca="1" si="266"/>
        <v>#N/A</v>
      </c>
      <c r="O853" s="5" t="e">
        <f t="shared" ca="1" si="267"/>
        <v>#N/A</v>
      </c>
      <c r="P853" s="41" t="e">
        <f ca="1">IF(OR(ISNA(A853),C853="Backstitch"),NA(),AVERAGEIF($C$4:$C853,"&gt;0")/100)</f>
        <v>#N/A</v>
      </c>
      <c r="Q853" s="41" t="e">
        <f t="shared" ca="1" si="257"/>
        <v>#N/A</v>
      </c>
      <c r="R853" s="43" t="e">
        <f t="shared" ca="1" si="258"/>
        <v>#N/A</v>
      </c>
      <c r="S853" s="44" t="e">
        <f t="shared" ca="1" si="259"/>
        <v>#N/A</v>
      </c>
      <c r="T853" s="5" t="e">
        <f t="shared" ca="1" si="260"/>
        <v>#N/A</v>
      </c>
      <c r="U853" s="5" t="e">
        <f t="shared" ca="1" si="261"/>
        <v>#N/A</v>
      </c>
    </row>
    <row r="854" spans="1:21">
      <c r="A854" s="6" t="e">
        <f t="shared" ca="1" si="251"/>
        <v>#N/A</v>
      </c>
      <c r="B854" s="39" t="e">
        <f t="shared" ca="1" si="250"/>
        <v>#N/A</v>
      </c>
      <c r="C854">
        <f t="array" aca="1" ref="C854" ca="1">IFERROR(INDEX(stitches, MATCH( 1, ($A854=dates)*(last_project=projects),0)),0)</f>
        <v>0</v>
      </c>
      <c r="D854" s="5" t="e">
        <f t="shared" ca="1" si="262"/>
        <v>#REF!</v>
      </c>
      <c r="E854" s="5" t="e">
        <f t="shared" ca="1" si="252"/>
        <v>#REF!</v>
      </c>
      <c r="F854" s="40" t="e">
        <f t="array" aca="1" ref="F854" ca="1">INDEX(hours,MATCH(1,($A854=dates)*(last_project=projects),0),0)</f>
        <v>#N/A</v>
      </c>
      <c r="G854" s="21" t="e">
        <f t="shared" ca="1" si="253"/>
        <v>#N/A</v>
      </c>
      <c r="H854" s="41" t="e">
        <f t="shared" ca="1" si="263"/>
        <v>#N/A</v>
      </c>
      <c r="I854" s="41" t="e">
        <f t="shared" ca="1" si="264"/>
        <v>#N/A</v>
      </c>
      <c r="J854" s="41" t="e">
        <f t="shared" ca="1" si="265"/>
        <v>#N/A</v>
      </c>
      <c r="K854" t="e">
        <f t="shared" ca="1" si="254"/>
        <v>#N/A</v>
      </c>
      <c r="L854" t="e">
        <f t="shared" ca="1" si="255"/>
        <v>#N/A</v>
      </c>
      <c r="M854" s="42" t="e">
        <f t="shared" ca="1" si="256"/>
        <v>#REF!</v>
      </c>
      <c r="N854" s="5" t="e">
        <f t="shared" ca="1" si="266"/>
        <v>#N/A</v>
      </c>
      <c r="O854" s="5" t="e">
        <f t="shared" ca="1" si="267"/>
        <v>#N/A</v>
      </c>
      <c r="P854" s="41" t="e">
        <f ca="1">IF(OR(ISNA(A854),C854="Backstitch"),NA(),AVERAGEIF($C$4:$C854,"&gt;0")/100)</f>
        <v>#N/A</v>
      </c>
      <c r="Q854" s="41" t="e">
        <f t="shared" ca="1" si="257"/>
        <v>#N/A</v>
      </c>
      <c r="R854" s="43" t="e">
        <f t="shared" ca="1" si="258"/>
        <v>#N/A</v>
      </c>
      <c r="S854" s="44" t="e">
        <f t="shared" ca="1" si="259"/>
        <v>#N/A</v>
      </c>
      <c r="T854" s="5" t="e">
        <f t="shared" ca="1" si="260"/>
        <v>#N/A</v>
      </c>
      <c r="U854" s="5" t="e">
        <f t="shared" ca="1" si="261"/>
        <v>#N/A</v>
      </c>
    </row>
    <row r="855" spans="1:21">
      <c r="A855" s="6" t="e">
        <f t="shared" ca="1" si="251"/>
        <v>#N/A</v>
      </c>
      <c r="B855" s="39" t="e">
        <f t="shared" ca="1" si="250"/>
        <v>#N/A</v>
      </c>
      <c r="C855">
        <f t="array" aca="1" ref="C855" ca="1">IFERROR(INDEX(stitches, MATCH( 1, ($A855=dates)*(last_project=projects),0)),0)</f>
        <v>0</v>
      </c>
      <c r="D855" s="5" t="e">
        <f t="shared" ca="1" si="262"/>
        <v>#REF!</v>
      </c>
      <c r="E855" s="5" t="e">
        <f t="shared" ca="1" si="252"/>
        <v>#REF!</v>
      </c>
      <c r="F855" s="40" t="e">
        <f t="array" aca="1" ref="F855" ca="1">INDEX(hours,MATCH(1,($A855=dates)*(last_project=projects),0),0)</f>
        <v>#N/A</v>
      </c>
      <c r="G855" s="21" t="e">
        <f t="shared" ca="1" si="253"/>
        <v>#N/A</v>
      </c>
      <c r="H855" s="41" t="e">
        <f t="shared" ca="1" si="263"/>
        <v>#N/A</v>
      </c>
      <c r="I855" s="41" t="e">
        <f t="shared" ca="1" si="264"/>
        <v>#N/A</v>
      </c>
      <c r="J855" s="41" t="e">
        <f t="shared" ca="1" si="265"/>
        <v>#N/A</v>
      </c>
      <c r="K855" t="e">
        <f t="shared" ca="1" si="254"/>
        <v>#N/A</v>
      </c>
      <c r="L855" t="e">
        <f t="shared" ca="1" si="255"/>
        <v>#N/A</v>
      </c>
      <c r="M855" s="42" t="e">
        <f t="shared" ca="1" si="256"/>
        <v>#REF!</v>
      </c>
      <c r="N855" s="5" t="e">
        <f t="shared" ca="1" si="266"/>
        <v>#N/A</v>
      </c>
      <c r="O855" s="5" t="e">
        <f t="shared" ca="1" si="267"/>
        <v>#N/A</v>
      </c>
      <c r="P855" s="41" t="e">
        <f ca="1">IF(OR(ISNA(A855),C855="Backstitch"),NA(),AVERAGEIF($C$4:$C855,"&gt;0")/100)</f>
        <v>#N/A</v>
      </c>
      <c r="Q855" s="41" t="e">
        <f t="shared" ca="1" si="257"/>
        <v>#N/A</v>
      </c>
      <c r="R855" s="43" t="e">
        <f t="shared" ca="1" si="258"/>
        <v>#N/A</v>
      </c>
      <c r="S855" s="44" t="e">
        <f t="shared" ca="1" si="259"/>
        <v>#N/A</v>
      </c>
      <c r="T855" s="5" t="e">
        <f t="shared" ca="1" si="260"/>
        <v>#N/A</v>
      </c>
      <c r="U855" s="5" t="e">
        <f t="shared" ca="1" si="261"/>
        <v>#N/A</v>
      </c>
    </row>
    <row r="856" spans="1:21">
      <c r="A856" s="6" t="e">
        <f t="shared" ca="1" si="251"/>
        <v>#N/A</v>
      </c>
      <c r="B856" s="39" t="e">
        <f t="shared" ca="1" si="250"/>
        <v>#N/A</v>
      </c>
      <c r="C856">
        <f t="array" aca="1" ref="C856" ca="1">IFERROR(INDEX(stitches, MATCH( 1, ($A856=dates)*(last_project=projects),0)),0)</f>
        <v>0</v>
      </c>
      <c r="D856" s="5" t="e">
        <f t="shared" ca="1" si="262"/>
        <v>#REF!</v>
      </c>
      <c r="E856" s="5" t="e">
        <f t="shared" ca="1" si="252"/>
        <v>#REF!</v>
      </c>
      <c r="F856" s="40" t="e">
        <f t="array" aca="1" ref="F856" ca="1">INDEX(hours,MATCH(1,($A856=dates)*(last_project=projects),0),0)</f>
        <v>#N/A</v>
      </c>
      <c r="G856" s="21" t="e">
        <f t="shared" ca="1" si="253"/>
        <v>#N/A</v>
      </c>
      <c r="H856" s="41" t="e">
        <f t="shared" ca="1" si="263"/>
        <v>#N/A</v>
      </c>
      <c r="I856" s="41" t="e">
        <f t="shared" ca="1" si="264"/>
        <v>#N/A</v>
      </c>
      <c r="J856" s="41" t="e">
        <f t="shared" ca="1" si="265"/>
        <v>#N/A</v>
      </c>
      <c r="K856" t="e">
        <f t="shared" ca="1" si="254"/>
        <v>#N/A</v>
      </c>
      <c r="L856" t="e">
        <f t="shared" ca="1" si="255"/>
        <v>#N/A</v>
      </c>
      <c r="M856" s="42" t="e">
        <f t="shared" ca="1" si="256"/>
        <v>#REF!</v>
      </c>
      <c r="N856" s="5" t="e">
        <f t="shared" ca="1" si="266"/>
        <v>#N/A</v>
      </c>
      <c r="O856" s="5" t="e">
        <f t="shared" ca="1" si="267"/>
        <v>#N/A</v>
      </c>
      <c r="P856" s="41" t="e">
        <f ca="1">IF(OR(ISNA(A856),C856="Backstitch"),NA(),AVERAGEIF($C$4:$C856,"&gt;0")/100)</f>
        <v>#N/A</v>
      </c>
      <c r="Q856" s="41" t="e">
        <f t="shared" ca="1" si="257"/>
        <v>#N/A</v>
      </c>
      <c r="R856" s="43" t="e">
        <f t="shared" ca="1" si="258"/>
        <v>#N/A</v>
      </c>
      <c r="S856" s="44" t="e">
        <f t="shared" ca="1" si="259"/>
        <v>#N/A</v>
      </c>
      <c r="T856" s="5" t="e">
        <f t="shared" ca="1" si="260"/>
        <v>#N/A</v>
      </c>
      <c r="U856" s="5" t="e">
        <f t="shared" ca="1" si="261"/>
        <v>#N/A</v>
      </c>
    </row>
    <row r="857" spans="1:21">
      <c r="A857" s="6" t="e">
        <f t="shared" ca="1" si="251"/>
        <v>#N/A</v>
      </c>
      <c r="B857" s="39" t="e">
        <f t="shared" ca="1" si="250"/>
        <v>#N/A</v>
      </c>
      <c r="C857">
        <f t="array" aca="1" ref="C857" ca="1">IFERROR(INDEX(stitches, MATCH( 1, ($A857=dates)*(last_project=projects),0)),0)</f>
        <v>0</v>
      </c>
      <c r="D857" s="5" t="e">
        <f t="shared" ca="1" si="262"/>
        <v>#REF!</v>
      </c>
      <c r="E857" s="5" t="e">
        <f t="shared" ca="1" si="252"/>
        <v>#REF!</v>
      </c>
      <c r="F857" s="40" t="e">
        <f t="array" aca="1" ref="F857" ca="1">INDEX(hours,MATCH(1,($A857=dates)*(last_project=projects),0),0)</f>
        <v>#N/A</v>
      </c>
      <c r="G857" s="21" t="e">
        <f t="shared" ca="1" si="253"/>
        <v>#N/A</v>
      </c>
      <c r="H857" s="41" t="e">
        <f t="shared" ca="1" si="263"/>
        <v>#N/A</v>
      </c>
      <c r="I857" s="41" t="e">
        <f t="shared" ca="1" si="264"/>
        <v>#N/A</v>
      </c>
      <c r="J857" s="41" t="e">
        <f t="shared" ca="1" si="265"/>
        <v>#N/A</v>
      </c>
      <c r="K857" t="e">
        <f t="shared" ca="1" si="254"/>
        <v>#N/A</v>
      </c>
      <c r="L857" t="e">
        <f t="shared" ca="1" si="255"/>
        <v>#N/A</v>
      </c>
      <c r="M857" s="42" t="e">
        <f t="shared" ca="1" si="256"/>
        <v>#REF!</v>
      </c>
      <c r="N857" s="5" t="e">
        <f t="shared" ca="1" si="266"/>
        <v>#N/A</v>
      </c>
      <c r="O857" s="5" t="e">
        <f t="shared" ca="1" si="267"/>
        <v>#N/A</v>
      </c>
      <c r="P857" s="41" t="e">
        <f ca="1">IF(OR(ISNA(A857),C857="Backstitch"),NA(),AVERAGEIF($C$4:$C857,"&gt;0")/100)</f>
        <v>#N/A</v>
      </c>
      <c r="Q857" s="41" t="e">
        <f t="shared" ca="1" si="257"/>
        <v>#N/A</v>
      </c>
      <c r="R857" s="43" t="e">
        <f t="shared" ca="1" si="258"/>
        <v>#N/A</v>
      </c>
      <c r="S857" s="44" t="e">
        <f t="shared" ca="1" si="259"/>
        <v>#N/A</v>
      </c>
      <c r="T857" s="5" t="e">
        <f t="shared" ca="1" si="260"/>
        <v>#N/A</v>
      </c>
      <c r="U857" s="5" t="e">
        <f t="shared" ca="1" si="261"/>
        <v>#N/A</v>
      </c>
    </row>
    <row r="858" spans="1:21">
      <c r="A858" s="6" t="e">
        <f t="shared" ca="1" si="251"/>
        <v>#N/A</v>
      </c>
      <c r="B858" s="39" t="e">
        <f t="shared" ca="1" si="250"/>
        <v>#N/A</v>
      </c>
      <c r="C858">
        <f t="array" aca="1" ref="C858" ca="1">IFERROR(INDEX(stitches, MATCH( 1, ($A858=dates)*(last_project=projects),0)),0)</f>
        <v>0</v>
      </c>
      <c r="D858" s="5" t="e">
        <f t="shared" ca="1" si="262"/>
        <v>#REF!</v>
      </c>
      <c r="E858" s="5" t="e">
        <f t="shared" ca="1" si="252"/>
        <v>#REF!</v>
      </c>
      <c r="F858" s="40" t="e">
        <f t="array" aca="1" ref="F858" ca="1">INDEX(hours,MATCH(1,($A858=dates)*(last_project=projects),0),0)</f>
        <v>#N/A</v>
      </c>
      <c r="G858" s="21" t="e">
        <f t="shared" ca="1" si="253"/>
        <v>#N/A</v>
      </c>
      <c r="H858" s="41" t="e">
        <f t="shared" ca="1" si="263"/>
        <v>#N/A</v>
      </c>
      <c r="I858" s="41" t="e">
        <f t="shared" ca="1" si="264"/>
        <v>#N/A</v>
      </c>
      <c r="J858" s="41" t="e">
        <f t="shared" ca="1" si="265"/>
        <v>#N/A</v>
      </c>
      <c r="K858" t="e">
        <f t="shared" ca="1" si="254"/>
        <v>#N/A</v>
      </c>
      <c r="L858" t="e">
        <f t="shared" ca="1" si="255"/>
        <v>#N/A</v>
      </c>
      <c r="M858" s="42" t="e">
        <f t="shared" ca="1" si="256"/>
        <v>#REF!</v>
      </c>
      <c r="N858" s="5" t="e">
        <f t="shared" ca="1" si="266"/>
        <v>#N/A</v>
      </c>
      <c r="O858" s="5" t="e">
        <f t="shared" ca="1" si="267"/>
        <v>#N/A</v>
      </c>
      <c r="P858" s="41" t="e">
        <f ca="1">IF(OR(ISNA(A858),C858="Backstitch"),NA(),AVERAGEIF($C$4:$C858,"&gt;0")/100)</f>
        <v>#N/A</v>
      </c>
      <c r="Q858" s="41" t="e">
        <f t="shared" ca="1" si="257"/>
        <v>#N/A</v>
      </c>
      <c r="R858" s="43" t="e">
        <f t="shared" ca="1" si="258"/>
        <v>#N/A</v>
      </c>
      <c r="S858" s="44" t="e">
        <f t="shared" ca="1" si="259"/>
        <v>#N/A</v>
      </c>
      <c r="T858" s="5" t="e">
        <f t="shared" ca="1" si="260"/>
        <v>#N/A</v>
      </c>
      <c r="U858" s="5" t="e">
        <f t="shared" ca="1" si="261"/>
        <v>#N/A</v>
      </c>
    </row>
    <row r="859" spans="1:21">
      <c r="A859" s="6" t="e">
        <f t="shared" ca="1" si="251"/>
        <v>#N/A</v>
      </c>
      <c r="B859" s="39" t="e">
        <f t="shared" ca="1" si="250"/>
        <v>#N/A</v>
      </c>
      <c r="C859">
        <f t="array" aca="1" ref="C859" ca="1">IFERROR(INDEX(stitches, MATCH( 1, ($A859=dates)*(last_project=projects),0)),0)</f>
        <v>0</v>
      </c>
      <c r="D859" s="5" t="e">
        <f t="shared" ca="1" si="262"/>
        <v>#REF!</v>
      </c>
      <c r="E859" s="5" t="e">
        <f t="shared" ca="1" si="252"/>
        <v>#REF!</v>
      </c>
      <c r="F859" s="40" t="e">
        <f t="array" aca="1" ref="F859" ca="1">INDEX(hours,MATCH(1,($A859=dates)*(last_project=projects),0),0)</f>
        <v>#N/A</v>
      </c>
      <c r="G859" s="21" t="e">
        <f t="shared" ca="1" si="253"/>
        <v>#N/A</v>
      </c>
      <c r="H859" s="41" t="e">
        <f t="shared" ca="1" si="263"/>
        <v>#N/A</v>
      </c>
      <c r="I859" s="41" t="e">
        <f t="shared" ca="1" si="264"/>
        <v>#N/A</v>
      </c>
      <c r="J859" s="41" t="e">
        <f t="shared" ca="1" si="265"/>
        <v>#N/A</v>
      </c>
      <c r="K859" t="e">
        <f t="shared" ca="1" si="254"/>
        <v>#N/A</v>
      </c>
      <c r="L859" t="e">
        <f t="shared" ca="1" si="255"/>
        <v>#N/A</v>
      </c>
      <c r="M859" s="42" t="e">
        <f t="shared" ca="1" si="256"/>
        <v>#REF!</v>
      </c>
      <c r="N859" s="5" t="e">
        <f t="shared" ca="1" si="266"/>
        <v>#N/A</v>
      </c>
      <c r="O859" s="5" t="e">
        <f t="shared" ca="1" si="267"/>
        <v>#N/A</v>
      </c>
      <c r="P859" s="41" t="e">
        <f ca="1">IF(OR(ISNA(A859),C859="Backstitch"),NA(),AVERAGEIF($C$4:$C859,"&gt;0")/100)</f>
        <v>#N/A</v>
      </c>
      <c r="Q859" s="41" t="e">
        <f t="shared" ca="1" si="257"/>
        <v>#N/A</v>
      </c>
      <c r="R859" s="43" t="e">
        <f t="shared" ca="1" si="258"/>
        <v>#N/A</v>
      </c>
      <c r="S859" s="44" t="e">
        <f t="shared" ca="1" si="259"/>
        <v>#N/A</v>
      </c>
      <c r="T859" s="5" t="e">
        <f t="shared" ca="1" si="260"/>
        <v>#N/A</v>
      </c>
      <c r="U859" s="5" t="e">
        <f t="shared" ca="1" si="261"/>
        <v>#N/A</v>
      </c>
    </row>
    <row r="860" spans="1:21">
      <c r="A860" s="6" t="e">
        <f t="shared" ca="1" si="251"/>
        <v>#N/A</v>
      </c>
      <c r="B860" s="39" t="e">
        <f t="shared" ca="1" si="250"/>
        <v>#N/A</v>
      </c>
      <c r="C860">
        <f t="array" aca="1" ref="C860" ca="1">IFERROR(INDEX(stitches, MATCH( 1, ($A860=dates)*(last_project=projects),0)),0)</f>
        <v>0</v>
      </c>
      <c r="D860" s="5" t="e">
        <f t="shared" ca="1" si="262"/>
        <v>#REF!</v>
      </c>
      <c r="E860" s="5" t="e">
        <f t="shared" ca="1" si="252"/>
        <v>#REF!</v>
      </c>
      <c r="F860" s="40" t="e">
        <f t="array" aca="1" ref="F860" ca="1">INDEX(hours,MATCH(1,($A860=dates)*(last_project=projects),0),0)</f>
        <v>#N/A</v>
      </c>
      <c r="G860" s="21" t="e">
        <f t="shared" ca="1" si="253"/>
        <v>#N/A</v>
      </c>
      <c r="H860" s="41" t="e">
        <f t="shared" ca="1" si="263"/>
        <v>#N/A</v>
      </c>
      <c r="I860" s="41" t="e">
        <f t="shared" ca="1" si="264"/>
        <v>#N/A</v>
      </c>
      <c r="J860" s="41" t="e">
        <f t="shared" ca="1" si="265"/>
        <v>#N/A</v>
      </c>
      <c r="K860" t="e">
        <f t="shared" ca="1" si="254"/>
        <v>#N/A</v>
      </c>
      <c r="L860" t="e">
        <f t="shared" ca="1" si="255"/>
        <v>#N/A</v>
      </c>
      <c r="M860" s="42" t="e">
        <f t="shared" ca="1" si="256"/>
        <v>#REF!</v>
      </c>
      <c r="N860" s="5" t="e">
        <f t="shared" ca="1" si="266"/>
        <v>#N/A</v>
      </c>
      <c r="O860" s="5" t="e">
        <f t="shared" ca="1" si="267"/>
        <v>#N/A</v>
      </c>
      <c r="P860" s="41" t="e">
        <f ca="1">IF(OR(ISNA(A860),C860="Backstitch"),NA(),AVERAGEIF($C$4:$C860,"&gt;0")/100)</f>
        <v>#N/A</v>
      </c>
      <c r="Q860" s="41" t="e">
        <f t="shared" ca="1" si="257"/>
        <v>#N/A</v>
      </c>
      <c r="R860" s="43" t="e">
        <f t="shared" ca="1" si="258"/>
        <v>#N/A</v>
      </c>
      <c r="S860" s="44" t="e">
        <f t="shared" ca="1" si="259"/>
        <v>#N/A</v>
      </c>
      <c r="T860" s="5" t="e">
        <f t="shared" ca="1" si="260"/>
        <v>#N/A</v>
      </c>
      <c r="U860" s="5" t="e">
        <f t="shared" ca="1" si="261"/>
        <v>#N/A</v>
      </c>
    </row>
    <row r="861" spans="1:21">
      <c r="A861" s="6" t="e">
        <f t="shared" ca="1" si="251"/>
        <v>#N/A</v>
      </c>
      <c r="B861" s="39" t="e">
        <f t="shared" ca="1" si="250"/>
        <v>#N/A</v>
      </c>
      <c r="C861">
        <f t="array" aca="1" ref="C861" ca="1">IFERROR(INDEX(stitches, MATCH( 1, ($A861=dates)*(last_project=projects),0)),0)</f>
        <v>0</v>
      </c>
      <c r="D861" s="5" t="e">
        <f t="shared" ca="1" si="262"/>
        <v>#REF!</v>
      </c>
      <c r="E861" s="5" t="e">
        <f t="shared" ca="1" si="252"/>
        <v>#REF!</v>
      </c>
      <c r="F861" s="40" t="e">
        <f t="array" aca="1" ref="F861" ca="1">INDEX(hours,MATCH(1,($A861=dates)*(last_project=projects),0),0)</f>
        <v>#N/A</v>
      </c>
      <c r="G861" s="21" t="e">
        <f t="shared" ca="1" si="253"/>
        <v>#N/A</v>
      </c>
      <c r="H861" s="41" t="e">
        <f t="shared" ca="1" si="263"/>
        <v>#N/A</v>
      </c>
      <c r="I861" s="41" t="e">
        <f t="shared" ca="1" si="264"/>
        <v>#N/A</v>
      </c>
      <c r="J861" s="41" t="e">
        <f t="shared" ca="1" si="265"/>
        <v>#N/A</v>
      </c>
      <c r="K861" t="e">
        <f t="shared" ca="1" si="254"/>
        <v>#N/A</v>
      </c>
      <c r="L861" t="e">
        <f t="shared" ca="1" si="255"/>
        <v>#N/A</v>
      </c>
      <c r="M861" s="42" t="e">
        <f t="shared" ca="1" si="256"/>
        <v>#REF!</v>
      </c>
      <c r="N861" s="5" t="e">
        <f t="shared" ca="1" si="266"/>
        <v>#N/A</v>
      </c>
      <c r="O861" s="5" t="e">
        <f t="shared" ca="1" si="267"/>
        <v>#N/A</v>
      </c>
      <c r="P861" s="41" t="e">
        <f ca="1">IF(OR(ISNA(A861),C861="Backstitch"),NA(),AVERAGEIF($C$4:$C861,"&gt;0")/100)</f>
        <v>#N/A</v>
      </c>
      <c r="Q861" s="41" t="e">
        <f t="shared" ca="1" si="257"/>
        <v>#N/A</v>
      </c>
      <c r="R861" s="43" t="e">
        <f t="shared" ca="1" si="258"/>
        <v>#N/A</v>
      </c>
      <c r="S861" s="44" t="e">
        <f t="shared" ca="1" si="259"/>
        <v>#N/A</v>
      </c>
      <c r="T861" s="5" t="e">
        <f t="shared" ca="1" si="260"/>
        <v>#N/A</v>
      </c>
      <c r="U861" s="5" t="e">
        <f t="shared" ca="1" si="261"/>
        <v>#N/A</v>
      </c>
    </row>
    <row r="862" spans="1:21">
      <c r="A862" s="6" t="e">
        <f t="shared" ca="1" si="251"/>
        <v>#N/A</v>
      </c>
      <c r="B862" s="39" t="e">
        <f t="shared" ca="1" si="250"/>
        <v>#N/A</v>
      </c>
      <c r="C862">
        <f t="array" aca="1" ref="C862" ca="1">IFERROR(INDEX(stitches, MATCH( 1, ($A862=dates)*(last_project=projects),0)),0)</f>
        <v>0</v>
      </c>
      <c r="D862" s="5" t="e">
        <f t="shared" ca="1" si="262"/>
        <v>#REF!</v>
      </c>
      <c r="E862" s="5" t="e">
        <f t="shared" ca="1" si="252"/>
        <v>#REF!</v>
      </c>
      <c r="F862" s="40" t="e">
        <f t="array" aca="1" ref="F862" ca="1">INDEX(hours,MATCH(1,($A862=dates)*(last_project=projects),0),0)</f>
        <v>#N/A</v>
      </c>
      <c r="G862" s="21" t="e">
        <f t="shared" ca="1" si="253"/>
        <v>#N/A</v>
      </c>
      <c r="H862" s="41" t="e">
        <f t="shared" ca="1" si="263"/>
        <v>#N/A</v>
      </c>
      <c r="I862" s="41" t="e">
        <f t="shared" ca="1" si="264"/>
        <v>#N/A</v>
      </c>
      <c r="J862" s="41" t="e">
        <f t="shared" ca="1" si="265"/>
        <v>#N/A</v>
      </c>
      <c r="K862" t="e">
        <f t="shared" ca="1" si="254"/>
        <v>#N/A</v>
      </c>
      <c r="L862" t="e">
        <f t="shared" ca="1" si="255"/>
        <v>#N/A</v>
      </c>
      <c r="M862" s="42" t="e">
        <f t="shared" ca="1" si="256"/>
        <v>#REF!</v>
      </c>
      <c r="N862" s="5" t="e">
        <f t="shared" ca="1" si="266"/>
        <v>#N/A</v>
      </c>
      <c r="O862" s="5" t="e">
        <f t="shared" ca="1" si="267"/>
        <v>#N/A</v>
      </c>
      <c r="P862" s="41" t="e">
        <f ca="1">IF(OR(ISNA(A862),C862="Backstitch"),NA(),AVERAGEIF($C$4:$C862,"&gt;0")/100)</f>
        <v>#N/A</v>
      </c>
      <c r="Q862" s="41" t="e">
        <f t="shared" ca="1" si="257"/>
        <v>#N/A</v>
      </c>
      <c r="R862" s="43" t="e">
        <f t="shared" ca="1" si="258"/>
        <v>#N/A</v>
      </c>
      <c r="S862" s="44" t="e">
        <f t="shared" ca="1" si="259"/>
        <v>#N/A</v>
      </c>
      <c r="T862" s="5" t="e">
        <f t="shared" ca="1" si="260"/>
        <v>#N/A</v>
      </c>
      <c r="U862" s="5" t="e">
        <f t="shared" ca="1" si="261"/>
        <v>#N/A</v>
      </c>
    </row>
    <row r="863" spans="1:21">
      <c r="A863" s="6" t="e">
        <f t="shared" ca="1" si="251"/>
        <v>#N/A</v>
      </c>
      <c r="B863" s="39" t="e">
        <f t="shared" ca="1" si="250"/>
        <v>#N/A</v>
      </c>
      <c r="C863">
        <f t="array" aca="1" ref="C863" ca="1">IFERROR(INDEX(stitches, MATCH( 1, ($A863=dates)*(last_project=projects),0)),0)</f>
        <v>0</v>
      </c>
      <c r="D863" s="5" t="e">
        <f t="shared" ca="1" si="262"/>
        <v>#REF!</v>
      </c>
      <c r="E863" s="5" t="e">
        <f t="shared" ca="1" si="252"/>
        <v>#REF!</v>
      </c>
      <c r="F863" s="40" t="e">
        <f t="array" aca="1" ref="F863" ca="1">INDEX(hours,MATCH(1,($A863=dates)*(last_project=projects),0),0)</f>
        <v>#N/A</v>
      </c>
      <c r="G863" s="21" t="e">
        <f t="shared" ca="1" si="253"/>
        <v>#N/A</v>
      </c>
      <c r="H863" s="41" t="e">
        <f t="shared" ca="1" si="263"/>
        <v>#N/A</v>
      </c>
      <c r="I863" s="41" t="e">
        <f t="shared" ca="1" si="264"/>
        <v>#N/A</v>
      </c>
      <c r="J863" s="41" t="e">
        <f t="shared" ca="1" si="265"/>
        <v>#N/A</v>
      </c>
      <c r="K863" t="e">
        <f t="shared" ca="1" si="254"/>
        <v>#N/A</v>
      </c>
      <c r="L863" t="e">
        <f t="shared" ca="1" si="255"/>
        <v>#N/A</v>
      </c>
      <c r="M863" s="42" t="e">
        <f t="shared" ca="1" si="256"/>
        <v>#REF!</v>
      </c>
      <c r="N863" s="5" t="e">
        <f t="shared" ca="1" si="266"/>
        <v>#N/A</v>
      </c>
      <c r="O863" s="5" t="e">
        <f t="shared" ca="1" si="267"/>
        <v>#N/A</v>
      </c>
      <c r="P863" s="41" t="e">
        <f ca="1">IF(OR(ISNA(A863),C863="Backstitch"),NA(),AVERAGEIF($C$4:$C863,"&gt;0")/100)</f>
        <v>#N/A</v>
      </c>
      <c r="Q863" s="41" t="e">
        <f t="shared" ca="1" si="257"/>
        <v>#N/A</v>
      </c>
      <c r="R863" s="43" t="e">
        <f t="shared" ca="1" si="258"/>
        <v>#N/A</v>
      </c>
      <c r="S863" s="44" t="e">
        <f t="shared" ca="1" si="259"/>
        <v>#N/A</v>
      </c>
      <c r="T863" s="5" t="e">
        <f t="shared" ca="1" si="260"/>
        <v>#N/A</v>
      </c>
      <c r="U863" s="5" t="e">
        <f t="shared" ca="1" si="261"/>
        <v>#N/A</v>
      </c>
    </row>
    <row r="864" spans="1:21">
      <c r="A864" s="6" t="e">
        <f t="shared" ca="1" si="251"/>
        <v>#N/A</v>
      </c>
      <c r="B864" s="39" t="e">
        <f t="shared" ca="1" si="250"/>
        <v>#N/A</v>
      </c>
      <c r="C864">
        <f t="array" aca="1" ref="C864" ca="1">IFERROR(INDEX(stitches, MATCH( 1, ($A864=dates)*(last_project=projects),0)),0)</f>
        <v>0</v>
      </c>
      <c r="D864" s="5" t="e">
        <f t="shared" ca="1" si="262"/>
        <v>#REF!</v>
      </c>
      <c r="E864" s="5" t="e">
        <f t="shared" ca="1" si="252"/>
        <v>#REF!</v>
      </c>
      <c r="F864" s="40" t="e">
        <f t="array" aca="1" ref="F864" ca="1">INDEX(hours,MATCH(1,($A864=dates)*(last_project=projects),0),0)</f>
        <v>#N/A</v>
      </c>
      <c r="G864" s="21" t="e">
        <f t="shared" ca="1" si="253"/>
        <v>#N/A</v>
      </c>
      <c r="H864" s="41" t="e">
        <f t="shared" ca="1" si="263"/>
        <v>#N/A</v>
      </c>
      <c r="I864" s="41" t="e">
        <f t="shared" ca="1" si="264"/>
        <v>#N/A</v>
      </c>
      <c r="J864" s="41" t="e">
        <f t="shared" ca="1" si="265"/>
        <v>#N/A</v>
      </c>
      <c r="K864" t="e">
        <f t="shared" ca="1" si="254"/>
        <v>#N/A</v>
      </c>
      <c r="L864" t="e">
        <f t="shared" ca="1" si="255"/>
        <v>#N/A</v>
      </c>
      <c r="M864" s="42" t="e">
        <f t="shared" ca="1" si="256"/>
        <v>#REF!</v>
      </c>
      <c r="N864" s="5" t="e">
        <f t="shared" ca="1" si="266"/>
        <v>#N/A</v>
      </c>
      <c r="O864" s="5" t="e">
        <f t="shared" ca="1" si="267"/>
        <v>#N/A</v>
      </c>
      <c r="P864" s="41" t="e">
        <f ca="1">IF(OR(ISNA(A864),C864="Backstitch"),NA(),AVERAGEIF($C$4:$C864,"&gt;0")/100)</f>
        <v>#N/A</v>
      </c>
      <c r="Q864" s="41" t="e">
        <f t="shared" ca="1" si="257"/>
        <v>#N/A</v>
      </c>
      <c r="R864" s="43" t="e">
        <f t="shared" ca="1" si="258"/>
        <v>#N/A</v>
      </c>
      <c r="S864" s="44" t="e">
        <f t="shared" ca="1" si="259"/>
        <v>#N/A</v>
      </c>
      <c r="T864" s="5" t="e">
        <f t="shared" ca="1" si="260"/>
        <v>#N/A</v>
      </c>
      <c r="U864" s="5" t="e">
        <f t="shared" ca="1" si="261"/>
        <v>#N/A</v>
      </c>
    </row>
    <row r="865" spans="1:21">
      <c r="A865" s="6" t="e">
        <f t="shared" ca="1" si="251"/>
        <v>#N/A</v>
      </c>
      <c r="B865" s="39" t="e">
        <f t="shared" ca="1" si="250"/>
        <v>#N/A</v>
      </c>
      <c r="C865">
        <f t="array" aca="1" ref="C865" ca="1">IFERROR(INDEX(stitches, MATCH( 1, ($A865=dates)*(last_project=projects),0)),0)</f>
        <v>0</v>
      </c>
      <c r="D865" s="5" t="e">
        <f t="shared" ca="1" si="262"/>
        <v>#REF!</v>
      </c>
      <c r="E865" s="5" t="e">
        <f t="shared" ca="1" si="252"/>
        <v>#REF!</v>
      </c>
      <c r="F865" s="40" t="e">
        <f t="array" aca="1" ref="F865" ca="1">INDEX(hours,MATCH(1,($A865=dates)*(last_project=projects),0),0)</f>
        <v>#N/A</v>
      </c>
      <c r="G865" s="21" t="e">
        <f t="shared" ca="1" si="253"/>
        <v>#N/A</v>
      </c>
      <c r="H865" s="41" t="e">
        <f t="shared" ca="1" si="263"/>
        <v>#N/A</v>
      </c>
      <c r="I865" s="41" t="e">
        <f t="shared" ca="1" si="264"/>
        <v>#N/A</v>
      </c>
      <c r="J865" s="41" t="e">
        <f t="shared" ca="1" si="265"/>
        <v>#N/A</v>
      </c>
      <c r="K865" t="e">
        <f t="shared" ca="1" si="254"/>
        <v>#N/A</v>
      </c>
      <c r="L865" t="e">
        <f t="shared" ca="1" si="255"/>
        <v>#N/A</v>
      </c>
      <c r="M865" s="42" t="e">
        <f t="shared" ca="1" si="256"/>
        <v>#REF!</v>
      </c>
      <c r="N865" s="5" t="e">
        <f t="shared" ca="1" si="266"/>
        <v>#N/A</v>
      </c>
      <c r="O865" s="5" t="e">
        <f t="shared" ca="1" si="267"/>
        <v>#N/A</v>
      </c>
      <c r="P865" s="41" t="e">
        <f ca="1">IF(OR(ISNA(A865),C865="Backstitch"),NA(),AVERAGEIF($C$4:$C865,"&gt;0")/100)</f>
        <v>#N/A</v>
      </c>
      <c r="Q865" s="41" t="e">
        <f t="shared" ca="1" si="257"/>
        <v>#N/A</v>
      </c>
      <c r="R865" s="43" t="e">
        <f t="shared" ca="1" si="258"/>
        <v>#N/A</v>
      </c>
      <c r="S865" s="44" t="e">
        <f t="shared" ca="1" si="259"/>
        <v>#N/A</v>
      </c>
      <c r="T865" s="5" t="e">
        <f t="shared" ca="1" si="260"/>
        <v>#N/A</v>
      </c>
      <c r="U865" s="5" t="e">
        <f t="shared" ca="1" si="261"/>
        <v>#N/A</v>
      </c>
    </row>
    <row r="866" spans="1:21">
      <c r="A866" s="6" t="e">
        <f t="shared" ca="1" si="251"/>
        <v>#N/A</v>
      </c>
      <c r="B866" s="39" t="e">
        <f t="shared" ca="1" si="250"/>
        <v>#N/A</v>
      </c>
      <c r="C866">
        <f t="array" aca="1" ref="C866" ca="1">IFERROR(INDEX(stitches, MATCH( 1, ($A866=dates)*(last_project=projects),0)),0)</f>
        <v>0</v>
      </c>
      <c r="D866" s="5" t="e">
        <f t="shared" ca="1" si="262"/>
        <v>#REF!</v>
      </c>
      <c r="E866" s="5" t="e">
        <f t="shared" ca="1" si="252"/>
        <v>#REF!</v>
      </c>
      <c r="F866" s="40" t="e">
        <f t="array" aca="1" ref="F866" ca="1">INDEX(hours,MATCH(1,($A866=dates)*(last_project=projects),0),0)</f>
        <v>#N/A</v>
      </c>
      <c r="G866" s="21" t="e">
        <f t="shared" ca="1" si="253"/>
        <v>#N/A</v>
      </c>
      <c r="H866" s="41" t="e">
        <f t="shared" ca="1" si="263"/>
        <v>#N/A</v>
      </c>
      <c r="I866" s="41" t="e">
        <f t="shared" ca="1" si="264"/>
        <v>#N/A</v>
      </c>
      <c r="J866" s="41" t="e">
        <f t="shared" ca="1" si="265"/>
        <v>#N/A</v>
      </c>
      <c r="K866" t="e">
        <f t="shared" ca="1" si="254"/>
        <v>#N/A</v>
      </c>
      <c r="L866" t="e">
        <f t="shared" ca="1" si="255"/>
        <v>#N/A</v>
      </c>
      <c r="M866" s="42" t="e">
        <f t="shared" ca="1" si="256"/>
        <v>#REF!</v>
      </c>
      <c r="N866" s="5" t="e">
        <f t="shared" ca="1" si="266"/>
        <v>#N/A</v>
      </c>
      <c r="O866" s="5" t="e">
        <f t="shared" ca="1" si="267"/>
        <v>#N/A</v>
      </c>
      <c r="P866" s="41" t="e">
        <f ca="1">IF(OR(ISNA(A866),C866="Backstitch"),NA(),AVERAGEIF($C$4:$C866,"&gt;0")/100)</f>
        <v>#N/A</v>
      </c>
      <c r="Q866" s="41" t="e">
        <f t="shared" ca="1" si="257"/>
        <v>#N/A</v>
      </c>
      <c r="R866" s="43" t="e">
        <f t="shared" ca="1" si="258"/>
        <v>#N/A</v>
      </c>
      <c r="S866" s="44" t="e">
        <f t="shared" ca="1" si="259"/>
        <v>#N/A</v>
      </c>
      <c r="T866" s="5" t="e">
        <f t="shared" ca="1" si="260"/>
        <v>#N/A</v>
      </c>
      <c r="U866" s="5" t="e">
        <f t="shared" ca="1" si="261"/>
        <v>#N/A</v>
      </c>
    </row>
    <row r="867" spans="1:21">
      <c r="A867" s="6" t="e">
        <f t="shared" ca="1" si="251"/>
        <v>#N/A</v>
      </c>
      <c r="B867" s="39" t="e">
        <f t="shared" ca="1" si="250"/>
        <v>#N/A</v>
      </c>
      <c r="C867">
        <f t="array" aca="1" ref="C867" ca="1">IFERROR(INDEX(stitches, MATCH( 1, ($A867=dates)*(last_project=projects),0)),0)</f>
        <v>0</v>
      </c>
      <c r="D867" s="5" t="e">
        <f t="shared" ca="1" si="262"/>
        <v>#REF!</v>
      </c>
      <c r="E867" s="5" t="e">
        <f t="shared" ca="1" si="252"/>
        <v>#REF!</v>
      </c>
      <c r="F867" s="40" t="e">
        <f t="array" aca="1" ref="F867" ca="1">INDEX(hours,MATCH(1,($A867=dates)*(last_project=projects),0),0)</f>
        <v>#N/A</v>
      </c>
      <c r="G867" s="21" t="e">
        <f t="shared" ca="1" si="253"/>
        <v>#N/A</v>
      </c>
      <c r="H867" s="41" t="e">
        <f t="shared" ca="1" si="263"/>
        <v>#N/A</v>
      </c>
      <c r="I867" s="41" t="e">
        <f t="shared" ca="1" si="264"/>
        <v>#N/A</v>
      </c>
      <c r="J867" s="41" t="e">
        <f t="shared" ca="1" si="265"/>
        <v>#N/A</v>
      </c>
      <c r="K867" t="e">
        <f t="shared" ca="1" si="254"/>
        <v>#N/A</v>
      </c>
      <c r="L867" t="e">
        <f t="shared" ca="1" si="255"/>
        <v>#N/A</v>
      </c>
      <c r="M867" s="42" t="e">
        <f t="shared" ca="1" si="256"/>
        <v>#REF!</v>
      </c>
      <c r="N867" s="5" t="e">
        <f t="shared" ca="1" si="266"/>
        <v>#N/A</v>
      </c>
      <c r="O867" s="5" t="e">
        <f t="shared" ca="1" si="267"/>
        <v>#N/A</v>
      </c>
      <c r="P867" s="41" t="e">
        <f ca="1">IF(OR(ISNA(A867),C867="Backstitch"),NA(),AVERAGEIF($C$4:$C867,"&gt;0")/100)</f>
        <v>#N/A</v>
      </c>
      <c r="Q867" s="41" t="e">
        <f t="shared" ca="1" si="257"/>
        <v>#N/A</v>
      </c>
      <c r="R867" s="43" t="e">
        <f t="shared" ca="1" si="258"/>
        <v>#N/A</v>
      </c>
      <c r="S867" s="44" t="e">
        <f t="shared" ca="1" si="259"/>
        <v>#N/A</v>
      </c>
      <c r="T867" s="5" t="e">
        <f t="shared" ca="1" si="260"/>
        <v>#N/A</v>
      </c>
      <c r="U867" s="5" t="e">
        <f t="shared" ca="1" si="261"/>
        <v>#N/A</v>
      </c>
    </row>
    <row r="868" spans="1:21">
      <c r="A868" s="6" t="e">
        <f t="shared" ca="1" si="251"/>
        <v>#N/A</v>
      </c>
      <c r="B868" s="39" t="e">
        <f t="shared" ca="1" si="250"/>
        <v>#N/A</v>
      </c>
      <c r="C868">
        <f t="array" aca="1" ref="C868" ca="1">IFERROR(INDEX(stitches, MATCH( 1, ($A868=dates)*(last_project=projects),0)),0)</f>
        <v>0</v>
      </c>
      <c r="D868" s="5" t="e">
        <f t="shared" ca="1" si="262"/>
        <v>#REF!</v>
      </c>
      <c r="E868" s="5" t="e">
        <f t="shared" ca="1" si="252"/>
        <v>#REF!</v>
      </c>
      <c r="F868" s="40" t="e">
        <f t="array" aca="1" ref="F868" ca="1">INDEX(hours,MATCH(1,($A868=dates)*(last_project=projects),0),0)</f>
        <v>#N/A</v>
      </c>
      <c r="G868" s="21" t="e">
        <f t="shared" ca="1" si="253"/>
        <v>#N/A</v>
      </c>
      <c r="H868" s="41" t="e">
        <f t="shared" ca="1" si="263"/>
        <v>#N/A</v>
      </c>
      <c r="I868" s="41" t="e">
        <f t="shared" ca="1" si="264"/>
        <v>#N/A</v>
      </c>
      <c r="J868" s="41" t="e">
        <f t="shared" ca="1" si="265"/>
        <v>#N/A</v>
      </c>
      <c r="K868" t="e">
        <f t="shared" ca="1" si="254"/>
        <v>#N/A</v>
      </c>
      <c r="L868" t="e">
        <f t="shared" ca="1" si="255"/>
        <v>#N/A</v>
      </c>
      <c r="M868" s="42" t="e">
        <f t="shared" ca="1" si="256"/>
        <v>#REF!</v>
      </c>
      <c r="N868" s="5" t="e">
        <f t="shared" ca="1" si="266"/>
        <v>#N/A</v>
      </c>
      <c r="O868" s="5" t="e">
        <f t="shared" ca="1" si="267"/>
        <v>#N/A</v>
      </c>
      <c r="P868" s="41" t="e">
        <f ca="1">IF(OR(ISNA(A868),C868="Backstitch"),NA(),AVERAGEIF($C$4:$C868,"&gt;0")/100)</f>
        <v>#N/A</v>
      </c>
      <c r="Q868" s="41" t="e">
        <f t="shared" ca="1" si="257"/>
        <v>#N/A</v>
      </c>
      <c r="R868" s="43" t="e">
        <f t="shared" ca="1" si="258"/>
        <v>#N/A</v>
      </c>
      <c r="S868" s="44" t="e">
        <f t="shared" ca="1" si="259"/>
        <v>#N/A</v>
      </c>
      <c r="T868" s="5" t="e">
        <f t="shared" ca="1" si="260"/>
        <v>#N/A</v>
      </c>
      <c r="U868" s="5" t="e">
        <f t="shared" ca="1" si="261"/>
        <v>#N/A</v>
      </c>
    </row>
    <row r="869" spans="1:21">
      <c r="A869" s="6" t="e">
        <f t="shared" ca="1" si="251"/>
        <v>#N/A</v>
      </c>
      <c r="B869" s="39" t="e">
        <f t="shared" ca="1" si="250"/>
        <v>#N/A</v>
      </c>
      <c r="C869">
        <f t="array" aca="1" ref="C869" ca="1">IFERROR(INDEX(stitches, MATCH( 1, ($A869=dates)*(last_project=projects),0)),0)</f>
        <v>0</v>
      </c>
      <c r="D869" s="5" t="e">
        <f t="shared" ca="1" si="262"/>
        <v>#REF!</v>
      </c>
      <c r="E869" s="5" t="e">
        <f t="shared" ca="1" si="252"/>
        <v>#REF!</v>
      </c>
      <c r="F869" s="40" t="e">
        <f t="array" aca="1" ref="F869" ca="1">INDEX(hours,MATCH(1,($A869=dates)*(last_project=projects),0),0)</f>
        <v>#N/A</v>
      </c>
      <c r="G869" s="21" t="e">
        <f t="shared" ca="1" si="253"/>
        <v>#N/A</v>
      </c>
      <c r="H869" s="41" t="e">
        <f t="shared" ca="1" si="263"/>
        <v>#N/A</v>
      </c>
      <c r="I869" s="41" t="e">
        <f t="shared" ca="1" si="264"/>
        <v>#N/A</v>
      </c>
      <c r="J869" s="41" t="e">
        <f t="shared" ca="1" si="265"/>
        <v>#N/A</v>
      </c>
      <c r="K869" t="e">
        <f t="shared" ca="1" si="254"/>
        <v>#N/A</v>
      </c>
      <c r="L869" t="e">
        <f t="shared" ca="1" si="255"/>
        <v>#N/A</v>
      </c>
      <c r="M869" s="42" t="e">
        <f t="shared" ca="1" si="256"/>
        <v>#REF!</v>
      </c>
      <c r="N869" s="5" t="e">
        <f t="shared" ca="1" si="266"/>
        <v>#N/A</v>
      </c>
      <c r="O869" s="5" t="e">
        <f t="shared" ca="1" si="267"/>
        <v>#N/A</v>
      </c>
      <c r="P869" s="41" t="e">
        <f ca="1">IF(OR(ISNA(A869),C869="Backstitch"),NA(),AVERAGEIF($C$4:$C869,"&gt;0")/100)</f>
        <v>#N/A</v>
      </c>
      <c r="Q869" s="41" t="e">
        <f t="shared" ca="1" si="257"/>
        <v>#N/A</v>
      </c>
      <c r="R869" s="43" t="e">
        <f t="shared" ca="1" si="258"/>
        <v>#N/A</v>
      </c>
      <c r="S869" s="44" t="e">
        <f t="shared" ca="1" si="259"/>
        <v>#N/A</v>
      </c>
      <c r="T869" s="5" t="e">
        <f t="shared" ca="1" si="260"/>
        <v>#N/A</v>
      </c>
      <c r="U869" s="5" t="e">
        <f t="shared" ca="1" si="261"/>
        <v>#N/A</v>
      </c>
    </row>
    <row r="870" spans="1:21">
      <c r="A870" s="6" t="e">
        <f t="shared" ca="1" si="251"/>
        <v>#N/A</v>
      </c>
      <c r="B870" s="39" t="e">
        <f t="shared" ca="1" si="250"/>
        <v>#N/A</v>
      </c>
      <c r="C870">
        <f t="array" aca="1" ref="C870" ca="1">IFERROR(INDEX(stitches, MATCH( 1, ($A870=dates)*(last_project=projects),0)),0)</f>
        <v>0</v>
      </c>
      <c r="D870" s="5" t="e">
        <f t="shared" ca="1" si="262"/>
        <v>#REF!</v>
      </c>
      <c r="E870" s="5" t="e">
        <f t="shared" ca="1" si="252"/>
        <v>#REF!</v>
      </c>
      <c r="F870" s="40" t="e">
        <f t="array" aca="1" ref="F870" ca="1">INDEX(hours,MATCH(1,($A870=dates)*(last_project=projects),0),0)</f>
        <v>#N/A</v>
      </c>
      <c r="G870" s="21" t="e">
        <f t="shared" ca="1" si="253"/>
        <v>#N/A</v>
      </c>
      <c r="H870" s="41" t="e">
        <f t="shared" ca="1" si="263"/>
        <v>#N/A</v>
      </c>
      <c r="I870" s="41" t="e">
        <f t="shared" ca="1" si="264"/>
        <v>#N/A</v>
      </c>
      <c r="J870" s="41" t="e">
        <f t="shared" ca="1" si="265"/>
        <v>#N/A</v>
      </c>
      <c r="K870" t="e">
        <f t="shared" ca="1" si="254"/>
        <v>#N/A</v>
      </c>
      <c r="L870" t="e">
        <f t="shared" ca="1" si="255"/>
        <v>#N/A</v>
      </c>
      <c r="M870" s="42" t="e">
        <f t="shared" ca="1" si="256"/>
        <v>#REF!</v>
      </c>
      <c r="N870" s="5" t="e">
        <f t="shared" ca="1" si="266"/>
        <v>#N/A</v>
      </c>
      <c r="O870" s="5" t="e">
        <f t="shared" ca="1" si="267"/>
        <v>#N/A</v>
      </c>
      <c r="P870" s="41" t="e">
        <f ca="1">IF(OR(ISNA(A870),C870="Backstitch"),NA(),AVERAGEIF($C$4:$C870,"&gt;0")/100)</f>
        <v>#N/A</v>
      </c>
      <c r="Q870" s="41" t="e">
        <f t="shared" ca="1" si="257"/>
        <v>#N/A</v>
      </c>
      <c r="R870" s="43" t="e">
        <f t="shared" ca="1" si="258"/>
        <v>#N/A</v>
      </c>
      <c r="S870" s="44" t="e">
        <f t="shared" ca="1" si="259"/>
        <v>#N/A</v>
      </c>
      <c r="T870" s="5" t="e">
        <f t="shared" ca="1" si="260"/>
        <v>#N/A</v>
      </c>
      <c r="U870" s="5" t="e">
        <f t="shared" ca="1" si="261"/>
        <v>#N/A</v>
      </c>
    </row>
    <row r="871" spans="1:21">
      <c r="A871" s="6" t="e">
        <f t="shared" ca="1" si="251"/>
        <v>#N/A</v>
      </c>
      <c r="B871" s="39" t="e">
        <f t="shared" ca="1" si="250"/>
        <v>#N/A</v>
      </c>
      <c r="C871">
        <f t="array" aca="1" ref="C871" ca="1">IFERROR(INDEX(stitches, MATCH( 1, ($A871=dates)*(last_project=projects),0)),0)</f>
        <v>0</v>
      </c>
      <c r="D871" s="5" t="e">
        <f t="shared" ca="1" si="262"/>
        <v>#REF!</v>
      </c>
      <c r="E871" s="5" t="e">
        <f t="shared" ca="1" si="252"/>
        <v>#REF!</v>
      </c>
      <c r="F871" s="40" t="e">
        <f t="array" aca="1" ref="F871" ca="1">INDEX(hours,MATCH(1,($A871=dates)*(last_project=projects),0),0)</f>
        <v>#N/A</v>
      </c>
      <c r="G871" s="21" t="e">
        <f t="shared" ca="1" si="253"/>
        <v>#N/A</v>
      </c>
      <c r="H871" s="41" t="e">
        <f t="shared" ca="1" si="263"/>
        <v>#N/A</v>
      </c>
      <c r="I871" s="41" t="e">
        <f t="shared" ca="1" si="264"/>
        <v>#N/A</v>
      </c>
      <c r="J871" s="41" t="e">
        <f t="shared" ca="1" si="265"/>
        <v>#N/A</v>
      </c>
      <c r="K871" t="e">
        <f t="shared" ca="1" si="254"/>
        <v>#N/A</v>
      </c>
      <c r="L871" t="e">
        <f t="shared" ca="1" si="255"/>
        <v>#N/A</v>
      </c>
      <c r="M871" s="42" t="e">
        <f t="shared" ca="1" si="256"/>
        <v>#REF!</v>
      </c>
      <c r="N871" s="5" t="e">
        <f t="shared" ca="1" si="266"/>
        <v>#N/A</v>
      </c>
      <c r="O871" s="5" t="e">
        <f t="shared" ca="1" si="267"/>
        <v>#N/A</v>
      </c>
      <c r="P871" s="41" t="e">
        <f ca="1">IF(OR(ISNA(A871),C871="Backstitch"),NA(),AVERAGEIF($C$4:$C871,"&gt;0")/100)</f>
        <v>#N/A</v>
      </c>
      <c r="Q871" s="41" t="e">
        <f t="shared" ca="1" si="257"/>
        <v>#N/A</v>
      </c>
      <c r="R871" s="43" t="e">
        <f t="shared" ca="1" si="258"/>
        <v>#N/A</v>
      </c>
      <c r="S871" s="44" t="e">
        <f t="shared" ca="1" si="259"/>
        <v>#N/A</v>
      </c>
      <c r="T871" s="5" t="e">
        <f t="shared" ca="1" si="260"/>
        <v>#N/A</v>
      </c>
      <c r="U871" s="5" t="e">
        <f t="shared" ca="1" si="261"/>
        <v>#N/A</v>
      </c>
    </row>
    <row r="872" spans="1:21">
      <c r="A872" s="6" t="e">
        <f t="shared" ca="1" si="251"/>
        <v>#N/A</v>
      </c>
      <c r="B872" s="39" t="e">
        <f t="shared" ca="1" si="250"/>
        <v>#N/A</v>
      </c>
      <c r="C872">
        <f t="array" aca="1" ref="C872" ca="1">IFERROR(INDEX(stitches, MATCH( 1, ($A872=dates)*(last_project=projects),0)),0)</f>
        <v>0</v>
      </c>
      <c r="D872" s="5" t="e">
        <f t="shared" ca="1" si="262"/>
        <v>#REF!</v>
      </c>
      <c r="E872" s="5" t="e">
        <f t="shared" ca="1" si="252"/>
        <v>#REF!</v>
      </c>
      <c r="F872" s="40" t="e">
        <f t="array" aca="1" ref="F872" ca="1">INDEX(hours,MATCH(1,($A872=dates)*(last_project=projects),0),0)</f>
        <v>#N/A</v>
      </c>
      <c r="G872" s="21" t="e">
        <f t="shared" ca="1" si="253"/>
        <v>#N/A</v>
      </c>
      <c r="H872" s="41" t="e">
        <f t="shared" ca="1" si="263"/>
        <v>#N/A</v>
      </c>
      <c r="I872" s="41" t="e">
        <f t="shared" ca="1" si="264"/>
        <v>#N/A</v>
      </c>
      <c r="J872" s="41" t="e">
        <f t="shared" ca="1" si="265"/>
        <v>#N/A</v>
      </c>
      <c r="K872" t="e">
        <f t="shared" ca="1" si="254"/>
        <v>#N/A</v>
      </c>
      <c r="L872" t="e">
        <f t="shared" ca="1" si="255"/>
        <v>#N/A</v>
      </c>
      <c r="M872" s="42" t="e">
        <f t="shared" ca="1" si="256"/>
        <v>#REF!</v>
      </c>
      <c r="N872" s="5" t="e">
        <f t="shared" ca="1" si="266"/>
        <v>#N/A</v>
      </c>
      <c r="O872" s="5" t="e">
        <f t="shared" ca="1" si="267"/>
        <v>#N/A</v>
      </c>
      <c r="P872" s="41" t="e">
        <f ca="1">IF(OR(ISNA(A872),C872="Backstitch"),NA(),AVERAGEIF($C$4:$C872,"&gt;0")/100)</f>
        <v>#N/A</v>
      </c>
      <c r="Q872" s="41" t="e">
        <f t="shared" ca="1" si="257"/>
        <v>#N/A</v>
      </c>
      <c r="R872" s="43" t="e">
        <f t="shared" ca="1" si="258"/>
        <v>#N/A</v>
      </c>
      <c r="S872" s="44" t="e">
        <f t="shared" ca="1" si="259"/>
        <v>#N/A</v>
      </c>
      <c r="T872" s="5" t="e">
        <f t="shared" ca="1" si="260"/>
        <v>#N/A</v>
      </c>
      <c r="U872" s="5" t="e">
        <f t="shared" ca="1" si="261"/>
        <v>#N/A</v>
      </c>
    </row>
    <row r="873" spans="1:21">
      <c r="A873" s="6" t="e">
        <f t="shared" ca="1" si="251"/>
        <v>#N/A</v>
      </c>
      <c r="B873" s="39" t="e">
        <f t="shared" ca="1" si="250"/>
        <v>#N/A</v>
      </c>
      <c r="C873">
        <f t="array" aca="1" ref="C873" ca="1">IFERROR(INDEX(stitches, MATCH( 1, ($A873=dates)*(last_project=projects),0)),0)</f>
        <v>0</v>
      </c>
      <c r="D873" s="5" t="e">
        <f t="shared" ca="1" si="262"/>
        <v>#REF!</v>
      </c>
      <c r="E873" s="5" t="e">
        <f t="shared" ca="1" si="252"/>
        <v>#REF!</v>
      </c>
      <c r="F873" s="40" t="e">
        <f t="array" aca="1" ref="F873" ca="1">INDEX(hours,MATCH(1,($A873=dates)*(last_project=projects),0),0)</f>
        <v>#N/A</v>
      </c>
      <c r="G873" s="21" t="e">
        <f t="shared" ca="1" si="253"/>
        <v>#N/A</v>
      </c>
      <c r="H873" s="41" t="e">
        <f t="shared" ca="1" si="263"/>
        <v>#N/A</v>
      </c>
      <c r="I873" s="41" t="e">
        <f t="shared" ca="1" si="264"/>
        <v>#N/A</v>
      </c>
      <c r="J873" s="41" t="e">
        <f t="shared" ca="1" si="265"/>
        <v>#N/A</v>
      </c>
      <c r="K873" t="e">
        <f t="shared" ca="1" si="254"/>
        <v>#N/A</v>
      </c>
      <c r="L873" t="e">
        <f t="shared" ca="1" si="255"/>
        <v>#N/A</v>
      </c>
      <c r="M873" s="42" t="e">
        <f t="shared" ca="1" si="256"/>
        <v>#REF!</v>
      </c>
      <c r="N873" s="5" t="e">
        <f t="shared" ca="1" si="266"/>
        <v>#N/A</v>
      </c>
      <c r="O873" s="5" t="e">
        <f t="shared" ca="1" si="267"/>
        <v>#N/A</v>
      </c>
      <c r="P873" s="41" t="e">
        <f ca="1">IF(OR(ISNA(A873),C873="Backstitch"),NA(),AVERAGEIF($C$4:$C873,"&gt;0")/100)</f>
        <v>#N/A</v>
      </c>
      <c r="Q873" s="41" t="e">
        <f t="shared" ca="1" si="257"/>
        <v>#N/A</v>
      </c>
      <c r="R873" s="43" t="e">
        <f t="shared" ca="1" si="258"/>
        <v>#N/A</v>
      </c>
      <c r="S873" s="44" t="e">
        <f t="shared" ca="1" si="259"/>
        <v>#N/A</v>
      </c>
      <c r="T873" s="5" t="e">
        <f t="shared" ca="1" si="260"/>
        <v>#N/A</v>
      </c>
      <c r="U873" s="5" t="e">
        <f t="shared" ca="1" si="261"/>
        <v>#N/A</v>
      </c>
    </row>
    <row r="874" spans="1:21">
      <c r="A874" s="6" t="e">
        <f t="shared" ca="1" si="251"/>
        <v>#N/A</v>
      </c>
      <c r="B874" s="39" t="e">
        <f t="shared" ca="1" si="250"/>
        <v>#N/A</v>
      </c>
      <c r="C874">
        <f t="array" aca="1" ref="C874" ca="1">IFERROR(INDEX(stitches, MATCH( 1, ($A874=dates)*(last_project=projects),0)),0)</f>
        <v>0</v>
      </c>
      <c r="D874" s="5" t="e">
        <f t="shared" ca="1" si="262"/>
        <v>#REF!</v>
      </c>
      <c r="E874" s="5" t="e">
        <f t="shared" ca="1" si="252"/>
        <v>#REF!</v>
      </c>
      <c r="F874" s="40" t="e">
        <f t="array" aca="1" ref="F874" ca="1">INDEX(hours,MATCH(1,($A874=dates)*(last_project=projects),0),0)</f>
        <v>#N/A</v>
      </c>
      <c r="G874" s="21" t="e">
        <f t="shared" ca="1" si="253"/>
        <v>#N/A</v>
      </c>
      <c r="H874" s="41" t="e">
        <f t="shared" ca="1" si="263"/>
        <v>#N/A</v>
      </c>
      <c r="I874" s="41" t="e">
        <f t="shared" ca="1" si="264"/>
        <v>#N/A</v>
      </c>
      <c r="J874" s="41" t="e">
        <f t="shared" ca="1" si="265"/>
        <v>#N/A</v>
      </c>
      <c r="K874" t="e">
        <f t="shared" ca="1" si="254"/>
        <v>#N/A</v>
      </c>
      <c r="L874" t="e">
        <f t="shared" ca="1" si="255"/>
        <v>#N/A</v>
      </c>
      <c r="M874" s="42" t="e">
        <f t="shared" ca="1" si="256"/>
        <v>#REF!</v>
      </c>
      <c r="N874" s="5" t="e">
        <f t="shared" ca="1" si="266"/>
        <v>#N/A</v>
      </c>
      <c r="O874" s="5" t="e">
        <f t="shared" ca="1" si="267"/>
        <v>#N/A</v>
      </c>
      <c r="P874" s="41" t="e">
        <f ca="1">IF(OR(ISNA(A874),C874="Backstitch"),NA(),AVERAGEIF($C$4:$C874,"&gt;0")/100)</f>
        <v>#N/A</v>
      </c>
      <c r="Q874" s="41" t="e">
        <f t="shared" ca="1" si="257"/>
        <v>#N/A</v>
      </c>
      <c r="R874" s="43" t="e">
        <f t="shared" ca="1" si="258"/>
        <v>#N/A</v>
      </c>
      <c r="S874" s="44" t="e">
        <f t="shared" ca="1" si="259"/>
        <v>#N/A</v>
      </c>
      <c r="T874" s="5" t="e">
        <f t="shared" ca="1" si="260"/>
        <v>#N/A</v>
      </c>
      <c r="U874" s="5" t="e">
        <f t="shared" ca="1" si="261"/>
        <v>#N/A</v>
      </c>
    </row>
    <row r="875" spans="1:21">
      <c r="A875" s="6" t="e">
        <f t="shared" ca="1" si="251"/>
        <v>#N/A</v>
      </c>
      <c r="B875" s="39" t="e">
        <f t="shared" ca="1" si="250"/>
        <v>#N/A</v>
      </c>
      <c r="C875">
        <f t="array" aca="1" ref="C875" ca="1">IFERROR(INDEX(stitches, MATCH( 1, ($A875=dates)*(last_project=projects),0)),0)</f>
        <v>0</v>
      </c>
      <c r="D875" s="5" t="e">
        <f t="shared" ca="1" si="262"/>
        <v>#REF!</v>
      </c>
      <c r="E875" s="5" t="e">
        <f t="shared" ca="1" si="252"/>
        <v>#REF!</v>
      </c>
      <c r="F875" s="40" t="e">
        <f t="array" aca="1" ref="F875" ca="1">INDEX(hours,MATCH(1,($A875=dates)*(last_project=projects),0),0)</f>
        <v>#N/A</v>
      </c>
      <c r="G875" s="21" t="e">
        <f t="shared" ca="1" si="253"/>
        <v>#N/A</v>
      </c>
      <c r="H875" s="41" t="e">
        <f t="shared" ca="1" si="263"/>
        <v>#N/A</v>
      </c>
      <c r="I875" s="41" t="e">
        <f t="shared" ca="1" si="264"/>
        <v>#N/A</v>
      </c>
      <c r="J875" s="41" t="e">
        <f t="shared" ca="1" si="265"/>
        <v>#N/A</v>
      </c>
      <c r="K875" t="e">
        <f t="shared" ca="1" si="254"/>
        <v>#N/A</v>
      </c>
      <c r="L875" t="e">
        <f t="shared" ca="1" si="255"/>
        <v>#N/A</v>
      </c>
      <c r="M875" s="42" t="e">
        <f t="shared" ca="1" si="256"/>
        <v>#REF!</v>
      </c>
      <c r="N875" s="5" t="e">
        <f t="shared" ca="1" si="266"/>
        <v>#N/A</v>
      </c>
      <c r="O875" s="5" t="e">
        <f t="shared" ca="1" si="267"/>
        <v>#N/A</v>
      </c>
      <c r="P875" s="41" t="e">
        <f ca="1">IF(OR(ISNA(A875),C875="Backstitch"),NA(),AVERAGEIF($C$4:$C875,"&gt;0")/100)</f>
        <v>#N/A</v>
      </c>
      <c r="Q875" s="41" t="e">
        <f t="shared" ca="1" si="257"/>
        <v>#N/A</v>
      </c>
      <c r="R875" s="43" t="e">
        <f t="shared" ca="1" si="258"/>
        <v>#N/A</v>
      </c>
      <c r="S875" s="44" t="e">
        <f t="shared" ca="1" si="259"/>
        <v>#N/A</v>
      </c>
      <c r="T875" s="5" t="e">
        <f t="shared" ca="1" si="260"/>
        <v>#N/A</v>
      </c>
      <c r="U875" s="5" t="e">
        <f t="shared" ca="1" si="261"/>
        <v>#N/A</v>
      </c>
    </row>
    <row r="876" spans="1:21">
      <c r="A876" s="6" t="e">
        <f t="shared" ca="1" si="251"/>
        <v>#N/A</v>
      </c>
      <c r="B876" s="39" t="e">
        <f t="shared" ca="1" si="250"/>
        <v>#N/A</v>
      </c>
      <c r="C876">
        <f t="array" aca="1" ref="C876" ca="1">IFERROR(INDEX(stitches, MATCH( 1, ($A876=dates)*(last_project=projects),0)),0)</f>
        <v>0</v>
      </c>
      <c r="D876" s="5" t="e">
        <f t="shared" ca="1" si="262"/>
        <v>#REF!</v>
      </c>
      <c r="E876" s="5" t="e">
        <f t="shared" ca="1" si="252"/>
        <v>#REF!</v>
      </c>
      <c r="F876" s="40" t="e">
        <f t="array" aca="1" ref="F876" ca="1">INDEX(hours,MATCH(1,($A876=dates)*(last_project=projects),0),0)</f>
        <v>#N/A</v>
      </c>
      <c r="G876" s="21" t="e">
        <f t="shared" ca="1" si="253"/>
        <v>#N/A</v>
      </c>
      <c r="H876" s="41" t="e">
        <f t="shared" ca="1" si="263"/>
        <v>#N/A</v>
      </c>
      <c r="I876" s="41" t="e">
        <f t="shared" ca="1" si="264"/>
        <v>#N/A</v>
      </c>
      <c r="J876" s="41" t="e">
        <f t="shared" ca="1" si="265"/>
        <v>#N/A</v>
      </c>
      <c r="K876" t="e">
        <f t="shared" ca="1" si="254"/>
        <v>#N/A</v>
      </c>
      <c r="L876" t="e">
        <f t="shared" ca="1" si="255"/>
        <v>#N/A</v>
      </c>
      <c r="M876" s="42" t="e">
        <f t="shared" ca="1" si="256"/>
        <v>#REF!</v>
      </c>
      <c r="N876" s="5" t="e">
        <f t="shared" ca="1" si="266"/>
        <v>#N/A</v>
      </c>
      <c r="O876" s="5" t="e">
        <f t="shared" ca="1" si="267"/>
        <v>#N/A</v>
      </c>
      <c r="P876" s="41" t="e">
        <f ca="1">IF(OR(ISNA(A876),C876="Backstitch"),NA(),AVERAGEIF($C$4:$C876,"&gt;0")/100)</f>
        <v>#N/A</v>
      </c>
      <c r="Q876" s="41" t="e">
        <f t="shared" ca="1" si="257"/>
        <v>#N/A</v>
      </c>
      <c r="R876" s="43" t="e">
        <f t="shared" ca="1" si="258"/>
        <v>#N/A</v>
      </c>
      <c r="S876" s="44" t="e">
        <f t="shared" ca="1" si="259"/>
        <v>#N/A</v>
      </c>
      <c r="T876" s="5" t="e">
        <f t="shared" ca="1" si="260"/>
        <v>#N/A</v>
      </c>
      <c r="U876" s="5" t="e">
        <f t="shared" ca="1" si="261"/>
        <v>#N/A</v>
      </c>
    </row>
    <row r="877" spans="1:21">
      <c r="A877" s="6" t="e">
        <f t="shared" ca="1" si="251"/>
        <v>#N/A</v>
      </c>
      <c r="B877" s="39" t="e">
        <f t="shared" ca="1" si="250"/>
        <v>#N/A</v>
      </c>
      <c r="C877">
        <f t="array" aca="1" ref="C877" ca="1">IFERROR(INDEX(stitches, MATCH( 1, ($A877=dates)*(last_project=projects),0)),0)</f>
        <v>0</v>
      </c>
      <c r="D877" s="5" t="e">
        <f t="shared" ca="1" si="262"/>
        <v>#REF!</v>
      </c>
      <c r="E877" s="5" t="e">
        <f t="shared" ca="1" si="252"/>
        <v>#REF!</v>
      </c>
      <c r="F877" s="40" t="e">
        <f t="array" aca="1" ref="F877" ca="1">INDEX(hours,MATCH(1,($A877=dates)*(last_project=projects),0),0)</f>
        <v>#N/A</v>
      </c>
      <c r="G877" s="21" t="e">
        <f t="shared" ca="1" si="253"/>
        <v>#N/A</v>
      </c>
      <c r="H877" s="41" t="e">
        <f t="shared" ca="1" si="263"/>
        <v>#N/A</v>
      </c>
      <c r="I877" s="41" t="e">
        <f t="shared" ca="1" si="264"/>
        <v>#N/A</v>
      </c>
      <c r="J877" s="41" t="e">
        <f t="shared" ca="1" si="265"/>
        <v>#N/A</v>
      </c>
      <c r="K877" t="e">
        <f t="shared" ca="1" si="254"/>
        <v>#N/A</v>
      </c>
      <c r="L877" t="e">
        <f t="shared" ca="1" si="255"/>
        <v>#N/A</v>
      </c>
      <c r="M877" s="42" t="e">
        <f t="shared" ca="1" si="256"/>
        <v>#REF!</v>
      </c>
      <c r="N877" s="5" t="e">
        <f t="shared" ca="1" si="266"/>
        <v>#N/A</v>
      </c>
      <c r="O877" s="5" t="e">
        <f t="shared" ca="1" si="267"/>
        <v>#N/A</v>
      </c>
      <c r="P877" s="41" t="e">
        <f ca="1">IF(OR(ISNA(A877),C877="Backstitch"),NA(),AVERAGEIF($C$4:$C877,"&gt;0")/100)</f>
        <v>#N/A</v>
      </c>
      <c r="Q877" s="41" t="e">
        <f t="shared" ca="1" si="257"/>
        <v>#N/A</v>
      </c>
      <c r="R877" s="43" t="e">
        <f t="shared" ca="1" si="258"/>
        <v>#N/A</v>
      </c>
      <c r="S877" s="44" t="e">
        <f t="shared" ca="1" si="259"/>
        <v>#N/A</v>
      </c>
      <c r="T877" s="5" t="e">
        <f t="shared" ca="1" si="260"/>
        <v>#N/A</v>
      </c>
      <c r="U877" s="5" t="e">
        <f t="shared" ca="1" si="261"/>
        <v>#N/A</v>
      </c>
    </row>
    <row r="878" spans="1:21">
      <c r="A878" s="6" t="e">
        <f t="shared" ca="1" si="251"/>
        <v>#N/A</v>
      </c>
      <c r="B878" s="39" t="e">
        <f t="shared" ca="1" si="250"/>
        <v>#N/A</v>
      </c>
      <c r="C878">
        <f t="array" aca="1" ref="C878" ca="1">IFERROR(INDEX(stitches, MATCH( 1, ($A878=dates)*(last_project=projects),0)),0)</f>
        <v>0</v>
      </c>
      <c r="D878" s="5" t="e">
        <f t="shared" ca="1" si="262"/>
        <v>#REF!</v>
      </c>
      <c r="E878" s="5" t="e">
        <f t="shared" ca="1" si="252"/>
        <v>#REF!</v>
      </c>
      <c r="F878" s="40" t="e">
        <f t="array" aca="1" ref="F878" ca="1">INDEX(hours,MATCH(1,($A878=dates)*(last_project=projects),0),0)</f>
        <v>#N/A</v>
      </c>
      <c r="G878" s="21" t="e">
        <f t="shared" ca="1" si="253"/>
        <v>#N/A</v>
      </c>
      <c r="H878" s="41" t="e">
        <f t="shared" ca="1" si="263"/>
        <v>#N/A</v>
      </c>
      <c r="I878" s="41" t="e">
        <f t="shared" ca="1" si="264"/>
        <v>#N/A</v>
      </c>
      <c r="J878" s="41" t="e">
        <f t="shared" ca="1" si="265"/>
        <v>#N/A</v>
      </c>
      <c r="K878" t="e">
        <f t="shared" ca="1" si="254"/>
        <v>#N/A</v>
      </c>
      <c r="L878" t="e">
        <f t="shared" ca="1" si="255"/>
        <v>#N/A</v>
      </c>
      <c r="M878" s="42" t="e">
        <f t="shared" ca="1" si="256"/>
        <v>#REF!</v>
      </c>
      <c r="N878" s="5" t="e">
        <f t="shared" ca="1" si="266"/>
        <v>#N/A</v>
      </c>
      <c r="O878" s="5" t="e">
        <f t="shared" ca="1" si="267"/>
        <v>#N/A</v>
      </c>
      <c r="P878" s="41" t="e">
        <f ca="1">IF(OR(ISNA(A878),C878="Backstitch"),NA(),AVERAGEIF($C$4:$C878,"&gt;0")/100)</f>
        <v>#N/A</v>
      </c>
      <c r="Q878" s="41" t="e">
        <f t="shared" ca="1" si="257"/>
        <v>#N/A</v>
      </c>
      <c r="R878" s="43" t="e">
        <f t="shared" ca="1" si="258"/>
        <v>#N/A</v>
      </c>
      <c r="S878" s="44" t="e">
        <f t="shared" ca="1" si="259"/>
        <v>#N/A</v>
      </c>
      <c r="T878" s="5" t="e">
        <f t="shared" ca="1" si="260"/>
        <v>#N/A</v>
      </c>
      <c r="U878" s="5" t="e">
        <f t="shared" ca="1" si="261"/>
        <v>#N/A</v>
      </c>
    </row>
    <row r="879" spans="1:21">
      <c r="A879" s="6" t="e">
        <f t="shared" ca="1" si="251"/>
        <v>#N/A</v>
      </c>
      <c r="B879" s="39" t="e">
        <f t="shared" ca="1" si="250"/>
        <v>#N/A</v>
      </c>
      <c r="C879">
        <f t="array" aca="1" ref="C879" ca="1">IFERROR(INDEX(stitches, MATCH( 1, ($A879=dates)*(last_project=projects),0)),0)</f>
        <v>0</v>
      </c>
      <c r="D879" s="5" t="e">
        <f t="shared" ca="1" si="262"/>
        <v>#REF!</v>
      </c>
      <c r="E879" s="5" t="e">
        <f t="shared" ca="1" si="252"/>
        <v>#REF!</v>
      </c>
      <c r="F879" s="40" t="e">
        <f t="array" aca="1" ref="F879" ca="1">INDEX(hours,MATCH(1,($A879=dates)*(last_project=projects),0),0)</f>
        <v>#N/A</v>
      </c>
      <c r="G879" s="21" t="e">
        <f t="shared" ca="1" si="253"/>
        <v>#N/A</v>
      </c>
      <c r="H879" s="41" t="e">
        <f t="shared" ca="1" si="263"/>
        <v>#N/A</v>
      </c>
      <c r="I879" s="41" t="e">
        <f t="shared" ca="1" si="264"/>
        <v>#N/A</v>
      </c>
      <c r="J879" s="41" t="e">
        <f t="shared" ca="1" si="265"/>
        <v>#N/A</v>
      </c>
      <c r="K879" t="e">
        <f t="shared" ca="1" si="254"/>
        <v>#N/A</v>
      </c>
      <c r="L879" t="e">
        <f t="shared" ca="1" si="255"/>
        <v>#N/A</v>
      </c>
      <c r="M879" s="42" t="e">
        <f t="shared" ca="1" si="256"/>
        <v>#REF!</v>
      </c>
      <c r="N879" s="5" t="e">
        <f t="shared" ca="1" si="266"/>
        <v>#N/A</v>
      </c>
      <c r="O879" s="5" t="e">
        <f t="shared" ca="1" si="267"/>
        <v>#N/A</v>
      </c>
      <c r="P879" s="41" t="e">
        <f ca="1">IF(OR(ISNA(A879),C879="Backstitch"),NA(),AVERAGEIF($C$4:$C879,"&gt;0")/100)</f>
        <v>#N/A</v>
      </c>
      <c r="Q879" s="41" t="e">
        <f t="shared" ca="1" si="257"/>
        <v>#N/A</v>
      </c>
      <c r="R879" s="43" t="e">
        <f t="shared" ca="1" si="258"/>
        <v>#N/A</v>
      </c>
      <c r="S879" s="44" t="e">
        <f t="shared" ca="1" si="259"/>
        <v>#N/A</v>
      </c>
      <c r="T879" s="5" t="e">
        <f t="shared" ca="1" si="260"/>
        <v>#N/A</v>
      </c>
      <c r="U879" s="5" t="e">
        <f t="shared" ca="1" si="261"/>
        <v>#N/A</v>
      </c>
    </row>
    <row r="880" spans="1:21">
      <c r="A880" s="6" t="e">
        <f t="shared" ca="1" si="251"/>
        <v>#N/A</v>
      </c>
      <c r="B880" s="39" t="e">
        <f t="shared" ca="1" si="250"/>
        <v>#N/A</v>
      </c>
      <c r="C880">
        <f t="array" aca="1" ref="C880" ca="1">IFERROR(INDEX(stitches, MATCH( 1, ($A880=dates)*(last_project=projects),0)),0)</f>
        <v>0</v>
      </c>
      <c r="D880" s="5" t="e">
        <f t="shared" ca="1" si="262"/>
        <v>#REF!</v>
      </c>
      <c r="E880" s="5" t="e">
        <f t="shared" ca="1" si="252"/>
        <v>#REF!</v>
      </c>
      <c r="F880" s="40" t="e">
        <f t="array" aca="1" ref="F880" ca="1">INDEX(hours,MATCH(1,($A880=dates)*(last_project=projects),0),0)</f>
        <v>#N/A</v>
      </c>
      <c r="G880" s="21" t="e">
        <f t="shared" ca="1" si="253"/>
        <v>#N/A</v>
      </c>
      <c r="H880" s="41" t="e">
        <f t="shared" ca="1" si="263"/>
        <v>#N/A</v>
      </c>
      <c r="I880" s="41" t="e">
        <f t="shared" ca="1" si="264"/>
        <v>#N/A</v>
      </c>
      <c r="J880" s="41" t="e">
        <f t="shared" ca="1" si="265"/>
        <v>#N/A</v>
      </c>
      <c r="K880" t="e">
        <f t="shared" ca="1" si="254"/>
        <v>#N/A</v>
      </c>
      <c r="L880" t="e">
        <f t="shared" ca="1" si="255"/>
        <v>#N/A</v>
      </c>
      <c r="M880" s="42" t="e">
        <f t="shared" ca="1" si="256"/>
        <v>#REF!</v>
      </c>
      <c r="N880" s="5" t="e">
        <f t="shared" ca="1" si="266"/>
        <v>#N/A</v>
      </c>
      <c r="O880" s="5" t="e">
        <f t="shared" ca="1" si="267"/>
        <v>#N/A</v>
      </c>
      <c r="P880" s="41" t="e">
        <f ca="1">IF(OR(ISNA(A880),C880="Backstitch"),NA(),AVERAGEIF($C$4:$C880,"&gt;0")/100)</f>
        <v>#N/A</v>
      </c>
      <c r="Q880" s="41" t="e">
        <f t="shared" ca="1" si="257"/>
        <v>#N/A</v>
      </c>
      <c r="R880" s="43" t="e">
        <f t="shared" ca="1" si="258"/>
        <v>#N/A</v>
      </c>
      <c r="S880" s="44" t="e">
        <f t="shared" ca="1" si="259"/>
        <v>#N/A</v>
      </c>
      <c r="T880" s="5" t="e">
        <f t="shared" ca="1" si="260"/>
        <v>#N/A</v>
      </c>
      <c r="U880" s="5" t="e">
        <f t="shared" ca="1" si="261"/>
        <v>#N/A</v>
      </c>
    </row>
    <row r="881" spans="1:21">
      <c r="A881" s="6" t="e">
        <f t="shared" ca="1" si="251"/>
        <v>#N/A</v>
      </c>
      <c r="B881" s="39" t="e">
        <f t="shared" ca="1" si="250"/>
        <v>#N/A</v>
      </c>
      <c r="C881">
        <f t="array" aca="1" ref="C881" ca="1">IFERROR(INDEX(stitches, MATCH( 1, ($A881=dates)*(last_project=projects),0)),0)</f>
        <v>0</v>
      </c>
      <c r="D881" s="5" t="e">
        <f t="shared" ca="1" si="262"/>
        <v>#REF!</v>
      </c>
      <c r="E881" s="5" t="e">
        <f t="shared" ca="1" si="252"/>
        <v>#REF!</v>
      </c>
      <c r="F881" s="40" t="e">
        <f t="array" aca="1" ref="F881" ca="1">INDEX(hours,MATCH(1,($A881=dates)*(last_project=projects),0),0)</f>
        <v>#N/A</v>
      </c>
      <c r="G881" s="21" t="e">
        <f t="shared" ca="1" si="253"/>
        <v>#N/A</v>
      </c>
      <c r="H881" s="41" t="e">
        <f t="shared" ca="1" si="263"/>
        <v>#N/A</v>
      </c>
      <c r="I881" s="41" t="e">
        <f t="shared" ca="1" si="264"/>
        <v>#N/A</v>
      </c>
      <c r="J881" s="41" t="e">
        <f t="shared" ca="1" si="265"/>
        <v>#N/A</v>
      </c>
      <c r="K881" t="e">
        <f t="shared" ca="1" si="254"/>
        <v>#N/A</v>
      </c>
      <c r="L881" t="e">
        <f t="shared" ca="1" si="255"/>
        <v>#N/A</v>
      </c>
      <c r="M881" s="42" t="e">
        <f t="shared" ca="1" si="256"/>
        <v>#REF!</v>
      </c>
      <c r="N881" s="5" t="e">
        <f t="shared" ca="1" si="266"/>
        <v>#N/A</v>
      </c>
      <c r="O881" s="5" t="e">
        <f t="shared" ca="1" si="267"/>
        <v>#N/A</v>
      </c>
      <c r="P881" s="41" t="e">
        <f ca="1">IF(OR(ISNA(A881),C881="Backstitch"),NA(),AVERAGEIF($C$4:$C881,"&gt;0")/100)</f>
        <v>#N/A</v>
      </c>
      <c r="Q881" s="41" t="e">
        <f t="shared" ca="1" si="257"/>
        <v>#N/A</v>
      </c>
      <c r="R881" s="43" t="e">
        <f t="shared" ca="1" si="258"/>
        <v>#N/A</v>
      </c>
      <c r="S881" s="44" t="e">
        <f t="shared" ca="1" si="259"/>
        <v>#N/A</v>
      </c>
      <c r="T881" s="5" t="e">
        <f t="shared" ca="1" si="260"/>
        <v>#N/A</v>
      </c>
      <c r="U881" s="5" t="e">
        <f t="shared" ca="1" si="261"/>
        <v>#N/A</v>
      </c>
    </row>
    <row r="882" spans="1:21">
      <c r="A882" s="6" t="e">
        <f t="shared" ca="1" si="251"/>
        <v>#N/A</v>
      </c>
      <c r="B882" s="39" t="e">
        <f t="shared" ca="1" si="250"/>
        <v>#N/A</v>
      </c>
      <c r="C882">
        <f t="array" aca="1" ref="C882" ca="1">IFERROR(INDEX(stitches, MATCH( 1, ($A882=dates)*(last_project=projects),0)),0)</f>
        <v>0</v>
      </c>
      <c r="D882" s="5" t="e">
        <f t="shared" ca="1" si="262"/>
        <v>#REF!</v>
      </c>
      <c r="E882" s="5" t="e">
        <f t="shared" ca="1" si="252"/>
        <v>#REF!</v>
      </c>
      <c r="F882" s="40" t="e">
        <f t="array" aca="1" ref="F882" ca="1">INDEX(hours,MATCH(1,($A882=dates)*(last_project=projects),0),0)</f>
        <v>#N/A</v>
      </c>
      <c r="G882" s="21" t="e">
        <f t="shared" ca="1" si="253"/>
        <v>#N/A</v>
      </c>
      <c r="H882" s="41" t="e">
        <f t="shared" ca="1" si="263"/>
        <v>#N/A</v>
      </c>
      <c r="I882" s="41" t="e">
        <f t="shared" ca="1" si="264"/>
        <v>#N/A</v>
      </c>
      <c r="J882" s="41" t="e">
        <f t="shared" ca="1" si="265"/>
        <v>#N/A</v>
      </c>
      <c r="K882" t="e">
        <f t="shared" ca="1" si="254"/>
        <v>#N/A</v>
      </c>
      <c r="L882" t="e">
        <f t="shared" ca="1" si="255"/>
        <v>#N/A</v>
      </c>
      <c r="M882" s="42" t="e">
        <f t="shared" ca="1" si="256"/>
        <v>#REF!</v>
      </c>
      <c r="N882" s="5" t="e">
        <f t="shared" ca="1" si="266"/>
        <v>#N/A</v>
      </c>
      <c r="O882" s="5" t="e">
        <f t="shared" ca="1" si="267"/>
        <v>#N/A</v>
      </c>
      <c r="P882" s="41" t="e">
        <f ca="1">IF(OR(ISNA(A882),C882="Backstitch"),NA(),AVERAGEIF($C$4:$C882,"&gt;0")/100)</f>
        <v>#N/A</v>
      </c>
      <c r="Q882" s="41" t="e">
        <f t="shared" ca="1" si="257"/>
        <v>#N/A</v>
      </c>
      <c r="R882" s="43" t="e">
        <f t="shared" ca="1" si="258"/>
        <v>#N/A</v>
      </c>
      <c r="S882" s="44" t="e">
        <f t="shared" ca="1" si="259"/>
        <v>#N/A</v>
      </c>
      <c r="T882" s="5" t="e">
        <f t="shared" ca="1" si="260"/>
        <v>#N/A</v>
      </c>
      <c r="U882" s="5" t="e">
        <f t="shared" ca="1" si="261"/>
        <v>#N/A</v>
      </c>
    </row>
    <row r="883" spans="1:21">
      <c r="A883" s="6" t="e">
        <f t="shared" ca="1" si="251"/>
        <v>#N/A</v>
      </c>
      <c r="B883" s="39" t="e">
        <f t="shared" ca="1" si="250"/>
        <v>#N/A</v>
      </c>
      <c r="C883">
        <f t="array" aca="1" ref="C883" ca="1">IFERROR(INDEX(stitches, MATCH( 1, ($A883=dates)*(last_project=projects),0)),0)</f>
        <v>0</v>
      </c>
      <c r="D883" s="5" t="e">
        <f t="shared" ca="1" si="262"/>
        <v>#REF!</v>
      </c>
      <c r="E883" s="5" t="e">
        <f t="shared" ca="1" si="252"/>
        <v>#REF!</v>
      </c>
      <c r="F883" s="40" t="e">
        <f t="array" aca="1" ref="F883" ca="1">INDEX(hours,MATCH(1,($A883=dates)*(last_project=projects),0),0)</f>
        <v>#N/A</v>
      </c>
      <c r="G883" s="21" t="e">
        <f t="shared" ca="1" si="253"/>
        <v>#N/A</v>
      </c>
      <c r="H883" s="41" t="e">
        <f t="shared" ca="1" si="263"/>
        <v>#N/A</v>
      </c>
      <c r="I883" s="41" t="e">
        <f t="shared" ca="1" si="264"/>
        <v>#N/A</v>
      </c>
      <c r="J883" s="41" t="e">
        <f t="shared" ca="1" si="265"/>
        <v>#N/A</v>
      </c>
      <c r="K883" t="e">
        <f t="shared" ca="1" si="254"/>
        <v>#N/A</v>
      </c>
      <c r="L883" t="e">
        <f t="shared" ca="1" si="255"/>
        <v>#N/A</v>
      </c>
      <c r="M883" s="42" t="e">
        <f t="shared" ca="1" si="256"/>
        <v>#REF!</v>
      </c>
      <c r="N883" s="5" t="e">
        <f t="shared" ca="1" si="266"/>
        <v>#N/A</v>
      </c>
      <c r="O883" s="5" t="e">
        <f t="shared" ca="1" si="267"/>
        <v>#N/A</v>
      </c>
      <c r="P883" s="41" t="e">
        <f ca="1">IF(OR(ISNA(A883),C883="Backstitch"),NA(),AVERAGEIF($C$4:$C883,"&gt;0")/100)</f>
        <v>#N/A</v>
      </c>
      <c r="Q883" s="41" t="e">
        <f t="shared" ca="1" si="257"/>
        <v>#N/A</v>
      </c>
      <c r="R883" s="43" t="e">
        <f t="shared" ca="1" si="258"/>
        <v>#N/A</v>
      </c>
      <c r="S883" s="44" t="e">
        <f t="shared" ca="1" si="259"/>
        <v>#N/A</v>
      </c>
      <c r="T883" s="5" t="e">
        <f t="shared" ca="1" si="260"/>
        <v>#N/A</v>
      </c>
      <c r="U883" s="5" t="e">
        <f t="shared" ca="1" si="261"/>
        <v>#N/A</v>
      </c>
    </row>
    <row r="884" spans="1:21">
      <c r="A884" s="6" t="e">
        <f t="shared" ca="1" si="251"/>
        <v>#N/A</v>
      </c>
      <c r="B884" s="39" t="e">
        <f t="shared" ca="1" si="250"/>
        <v>#N/A</v>
      </c>
      <c r="C884">
        <f t="array" aca="1" ref="C884" ca="1">IFERROR(INDEX(stitches, MATCH( 1, ($A884=dates)*(last_project=projects),0)),0)</f>
        <v>0</v>
      </c>
      <c r="D884" s="5" t="e">
        <f t="shared" ca="1" si="262"/>
        <v>#REF!</v>
      </c>
      <c r="E884" s="5" t="e">
        <f t="shared" ca="1" si="252"/>
        <v>#REF!</v>
      </c>
      <c r="F884" s="40" t="e">
        <f t="array" aca="1" ref="F884" ca="1">INDEX(hours,MATCH(1,($A884=dates)*(last_project=projects),0),0)</f>
        <v>#N/A</v>
      </c>
      <c r="G884" s="21" t="e">
        <f t="shared" ca="1" si="253"/>
        <v>#N/A</v>
      </c>
      <c r="H884" s="41" t="e">
        <f t="shared" ca="1" si="263"/>
        <v>#N/A</v>
      </c>
      <c r="I884" s="41" t="e">
        <f t="shared" ca="1" si="264"/>
        <v>#N/A</v>
      </c>
      <c r="J884" s="41" t="e">
        <f t="shared" ca="1" si="265"/>
        <v>#N/A</v>
      </c>
      <c r="K884" t="e">
        <f t="shared" ca="1" si="254"/>
        <v>#N/A</v>
      </c>
      <c r="L884" t="e">
        <f t="shared" ca="1" si="255"/>
        <v>#N/A</v>
      </c>
      <c r="M884" s="42" t="e">
        <f t="shared" ca="1" si="256"/>
        <v>#REF!</v>
      </c>
      <c r="N884" s="5" t="e">
        <f t="shared" ca="1" si="266"/>
        <v>#N/A</v>
      </c>
      <c r="O884" s="5" t="e">
        <f t="shared" ca="1" si="267"/>
        <v>#N/A</v>
      </c>
      <c r="P884" s="41" t="e">
        <f ca="1">IF(OR(ISNA(A884),C884="Backstitch"),NA(),AVERAGEIF($C$4:$C884,"&gt;0")/100)</f>
        <v>#N/A</v>
      </c>
      <c r="Q884" s="41" t="e">
        <f t="shared" ca="1" si="257"/>
        <v>#N/A</v>
      </c>
      <c r="R884" s="43" t="e">
        <f t="shared" ca="1" si="258"/>
        <v>#N/A</v>
      </c>
      <c r="S884" s="44" t="e">
        <f t="shared" ca="1" si="259"/>
        <v>#N/A</v>
      </c>
      <c r="T884" s="5" t="e">
        <f t="shared" ca="1" si="260"/>
        <v>#N/A</v>
      </c>
      <c r="U884" s="5" t="e">
        <f t="shared" ca="1" si="261"/>
        <v>#N/A</v>
      </c>
    </row>
    <row r="885" spans="1:21">
      <c r="A885" s="6" t="e">
        <f t="shared" ca="1" si="251"/>
        <v>#N/A</v>
      </c>
      <c r="B885" s="39" t="e">
        <f t="shared" ca="1" si="250"/>
        <v>#N/A</v>
      </c>
      <c r="C885">
        <f t="array" aca="1" ref="C885" ca="1">IFERROR(INDEX(stitches, MATCH( 1, ($A885=dates)*(last_project=projects),0)),0)</f>
        <v>0</v>
      </c>
      <c r="D885" s="5" t="e">
        <f t="shared" ca="1" si="262"/>
        <v>#REF!</v>
      </c>
      <c r="E885" s="5" t="e">
        <f t="shared" ca="1" si="252"/>
        <v>#REF!</v>
      </c>
      <c r="F885" s="40" t="e">
        <f t="array" aca="1" ref="F885" ca="1">INDEX(hours,MATCH(1,($A885=dates)*(last_project=projects),0),0)</f>
        <v>#N/A</v>
      </c>
      <c r="G885" s="21" t="e">
        <f t="shared" ca="1" si="253"/>
        <v>#N/A</v>
      </c>
      <c r="H885" s="41" t="e">
        <f t="shared" ca="1" si="263"/>
        <v>#N/A</v>
      </c>
      <c r="I885" s="41" t="e">
        <f t="shared" ca="1" si="264"/>
        <v>#N/A</v>
      </c>
      <c r="J885" s="41" t="e">
        <f t="shared" ca="1" si="265"/>
        <v>#N/A</v>
      </c>
      <c r="K885" t="e">
        <f t="shared" ca="1" si="254"/>
        <v>#N/A</v>
      </c>
      <c r="L885" t="e">
        <f t="shared" ca="1" si="255"/>
        <v>#N/A</v>
      </c>
      <c r="M885" s="42" t="e">
        <f t="shared" ca="1" si="256"/>
        <v>#REF!</v>
      </c>
      <c r="N885" s="5" t="e">
        <f t="shared" ca="1" si="266"/>
        <v>#N/A</v>
      </c>
      <c r="O885" s="5" t="e">
        <f t="shared" ca="1" si="267"/>
        <v>#N/A</v>
      </c>
      <c r="P885" s="41" t="e">
        <f ca="1">IF(OR(ISNA(A885),C885="Backstitch"),NA(),AVERAGEIF($C$4:$C885,"&gt;0")/100)</f>
        <v>#N/A</v>
      </c>
      <c r="Q885" s="41" t="e">
        <f t="shared" ca="1" si="257"/>
        <v>#N/A</v>
      </c>
      <c r="R885" s="43" t="e">
        <f t="shared" ca="1" si="258"/>
        <v>#N/A</v>
      </c>
      <c r="S885" s="44" t="e">
        <f t="shared" ca="1" si="259"/>
        <v>#N/A</v>
      </c>
      <c r="T885" s="5" t="e">
        <f t="shared" ca="1" si="260"/>
        <v>#N/A</v>
      </c>
      <c r="U885" s="5" t="e">
        <f t="shared" ca="1" si="261"/>
        <v>#N/A</v>
      </c>
    </row>
    <row r="886" spans="1:21">
      <c r="A886" s="6" t="e">
        <f t="shared" ca="1" si="251"/>
        <v>#N/A</v>
      </c>
      <c r="B886" s="39" t="e">
        <f t="shared" ca="1" si="250"/>
        <v>#N/A</v>
      </c>
      <c r="C886">
        <f t="array" aca="1" ref="C886" ca="1">IFERROR(INDEX(stitches, MATCH( 1, ($A886=dates)*(last_project=projects),0)),0)</f>
        <v>0</v>
      </c>
      <c r="D886" s="5" t="e">
        <f t="shared" ca="1" si="262"/>
        <v>#REF!</v>
      </c>
      <c r="E886" s="5" t="e">
        <f t="shared" ca="1" si="252"/>
        <v>#REF!</v>
      </c>
      <c r="F886" s="40" t="e">
        <f t="array" aca="1" ref="F886" ca="1">INDEX(hours,MATCH(1,($A886=dates)*(last_project=projects),0),0)</f>
        <v>#N/A</v>
      </c>
      <c r="G886" s="21" t="e">
        <f t="shared" ca="1" si="253"/>
        <v>#N/A</v>
      </c>
      <c r="H886" s="41" t="e">
        <f t="shared" ca="1" si="263"/>
        <v>#N/A</v>
      </c>
      <c r="I886" s="41" t="e">
        <f t="shared" ca="1" si="264"/>
        <v>#N/A</v>
      </c>
      <c r="J886" s="41" t="e">
        <f t="shared" ca="1" si="265"/>
        <v>#N/A</v>
      </c>
      <c r="K886" t="e">
        <f t="shared" ca="1" si="254"/>
        <v>#N/A</v>
      </c>
      <c r="L886" t="e">
        <f t="shared" ca="1" si="255"/>
        <v>#N/A</v>
      </c>
      <c r="M886" s="42" t="e">
        <f t="shared" ca="1" si="256"/>
        <v>#REF!</v>
      </c>
      <c r="N886" s="5" t="e">
        <f t="shared" ca="1" si="266"/>
        <v>#N/A</v>
      </c>
      <c r="O886" s="5" t="e">
        <f t="shared" ca="1" si="267"/>
        <v>#N/A</v>
      </c>
      <c r="P886" s="41" t="e">
        <f ca="1">IF(OR(ISNA(A886),C886="Backstitch"),NA(),AVERAGEIF($C$4:$C886,"&gt;0")/100)</f>
        <v>#N/A</v>
      </c>
      <c r="Q886" s="41" t="e">
        <f t="shared" ca="1" si="257"/>
        <v>#N/A</v>
      </c>
      <c r="R886" s="43" t="e">
        <f t="shared" ca="1" si="258"/>
        <v>#N/A</v>
      </c>
      <c r="S886" s="44" t="e">
        <f t="shared" ca="1" si="259"/>
        <v>#N/A</v>
      </c>
      <c r="T886" s="5" t="e">
        <f t="shared" ca="1" si="260"/>
        <v>#N/A</v>
      </c>
      <c r="U886" s="5" t="e">
        <f t="shared" ca="1" si="261"/>
        <v>#N/A</v>
      </c>
    </row>
    <row r="887" spans="1:21">
      <c r="A887" s="6" t="e">
        <f t="shared" ca="1" si="251"/>
        <v>#N/A</v>
      </c>
      <c r="B887" s="39" t="e">
        <f t="shared" ca="1" si="250"/>
        <v>#N/A</v>
      </c>
      <c r="C887">
        <f t="array" aca="1" ref="C887" ca="1">IFERROR(INDEX(stitches, MATCH( 1, ($A887=dates)*(last_project=projects),0)),0)</f>
        <v>0</v>
      </c>
      <c r="D887" s="5" t="e">
        <f t="shared" ca="1" si="262"/>
        <v>#REF!</v>
      </c>
      <c r="E887" s="5" t="e">
        <f t="shared" ca="1" si="252"/>
        <v>#REF!</v>
      </c>
      <c r="F887" s="40" t="e">
        <f t="array" aca="1" ref="F887" ca="1">INDEX(hours,MATCH(1,($A887=dates)*(last_project=projects),0),0)</f>
        <v>#N/A</v>
      </c>
      <c r="G887" s="21" t="e">
        <f t="shared" ca="1" si="253"/>
        <v>#N/A</v>
      </c>
      <c r="H887" s="41" t="e">
        <f t="shared" ca="1" si="263"/>
        <v>#N/A</v>
      </c>
      <c r="I887" s="41" t="e">
        <f t="shared" ca="1" si="264"/>
        <v>#N/A</v>
      </c>
      <c r="J887" s="41" t="e">
        <f t="shared" ca="1" si="265"/>
        <v>#N/A</v>
      </c>
      <c r="K887" t="e">
        <f t="shared" ca="1" si="254"/>
        <v>#N/A</v>
      </c>
      <c r="L887" t="e">
        <f t="shared" ca="1" si="255"/>
        <v>#N/A</v>
      </c>
      <c r="M887" s="42" t="e">
        <f t="shared" ca="1" si="256"/>
        <v>#REF!</v>
      </c>
      <c r="N887" s="5" t="e">
        <f t="shared" ca="1" si="266"/>
        <v>#N/A</v>
      </c>
      <c r="O887" s="5" t="e">
        <f t="shared" ca="1" si="267"/>
        <v>#N/A</v>
      </c>
      <c r="P887" s="41" t="e">
        <f ca="1">IF(OR(ISNA(A887),C887="Backstitch"),NA(),AVERAGEIF($C$4:$C887,"&gt;0")/100)</f>
        <v>#N/A</v>
      </c>
      <c r="Q887" s="41" t="e">
        <f t="shared" ca="1" si="257"/>
        <v>#N/A</v>
      </c>
      <c r="R887" s="43" t="e">
        <f t="shared" ca="1" si="258"/>
        <v>#N/A</v>
      </c>
      <c r="S887" s="44" t="e">
        <f t="shared" ca="1" si="259"/>
        <v>#N/A</v>
      </c>
      <c r="T887" s="5" t="e">
        <f t="shared" ca="1" si="260"/>
        <v>#N/A</v>
      </c>
      <c r="U887" s="5" t="e">
        <f t="shared" ca="1" si="261"/>
        <v>#N/A</v>
      </c>
    </row>
    <row r="888" spans="1:21">
      <c r="A888" s="6" t="e">
        <f t="shared" ca="1" si="251"/>
        <v>#N/A</v>
      </c>
      <c r="B888" s="39" t="e">
        <f t="shared" ca="1" si="250"/>
        <v>#N/A</v>
      </c>
      <c r="C888">
        <f t="array" aca="1" ref="C888" ca="1">IFERROR(INDEX(stitches, MATCH( 1, ($A888=dates)*(last_project=projects),0)),0)</f>
        <v>0</v>
      </c>
      <c r="D888" s="5" t="e">
        <f t="shared" ca="1" si="262"/>
        <v>#REF!</v>
      </c>
      <c r="E888" s="5" t="e">
        <f t="shared" ca="1" si="252"/>
        <v>#REF!</v>
      </c>
      <c r="F888" s="40" t="e">
        <f t="array" aca="1" ref="F888" ca="1">INDEX(hours,MATCH(1,($A888=dates)*(last_project=projects),0),0)</f>
        <v>#N/A</v>
      </c>
      <c r="G888" s="21" t="e">
        <f t="shared" ca="1" si="253"/>
        <v>#N/A</v>
      </c>
      <c r="H888" s="41" t="e">
        <f t="shared" ca="1" si="263"/>
        <v>#N/A</v>
      </c>
      <c r="I888" s="41" t="e">
        <f t="shared" ca="1" si="264"/>
        <v>#N/A</v>
      </c>
      <c r="J888" s="41" t="e">
        <f t="shared" ca="1" si="265"/>
        <v>#N/A</v>
      </c>
      <c r="K888" t="e">
        <f t="shared" ca="1" si="254"/>
        <v>#N/A</v>
      </c>
      <c r="L888" t="e">
        <f t="shared" ca="1" si="255"/>
        <v>#N/A</v>
      </c>
      <c r="M888" s="42" t="e">
        <f t="shared" ca="1" si="256"/>
        <v>#REF!</v>
      </c>
      <c r="N888" s="5" t="e">
        <f t="shared" ca="1" si="266"/>
        <v>#N/A</v>
      </c>
      <c r="O888" s="5" t="e">
        <f t="shared" ca="1" si="267"/>
        <v>#N/A</v>
      </c>
      <c r="P888" s="41" t="e">
        <f ca="1">IF(OR(ISNA(A888),C888="Backstitch"),NA(),AVERAGEIF($C$4:$C888,"&gt;0")/100)</f>
        <v>#N/A</v>
      </c>
      <c r="Q888" s="41" t="e">
        <f t="shared" ca="1" si="257"/>
        <v>#N/A</v>
      </c>
      <c r="R888" s="43" t="e">
        <f t="shared" ca="1" si="258"/>
        <v>#N/A</v>
      </c>
      <c r="S888" s="44" t="e">
        <f t="shared" ca="1" si="259"/>
        <v>#N/A</v>
      </c>
      <c r="T888" s="5" t="e">
        <f t="shared" ca="1" si="260"/>
        <v>#N/A</v>
      </c>
      <c r="U888" s="5" t="e">
        <f t="shared" ca="1" si="261"/>
        <v>#N/A</v>
      </c>
    </row>
    <row r="889" spans="1:21">
      <c r="A889" s="6" t="e">
        <f t="shared" ca="1" si="251"/>
        <v>#N/A</v>
      </c>
      <c r="B889" s="39" t="e">
        <f t="shared" ca="1" si="250"/>
        <v>#N/A</v>
      </c>
      <c r="C889">
        <f t="array" aca="1" ref="C889" ca="1">IFERROR(INDEX(stitches, MATCH( 1, ($A889=dates)*(last_project=projects),0)),0)</f>
        <v>0</v>
      </c>
      <c r="D889" s="5" t="e">
        <f t="shared" ca="1" si="262"/>
        <v>#REF!</v>
      </c>
      <c r="E889" s="5" t="e">
        <f t="shared" ca="1" si="252"/>
        <v>#REF!</v>
      </c>
      <c r="F889" s="40" t="e">
        <f t="array" aca="1" ref="F889" ca="1">INDEX(hours,MATCH(1,($A889=dates)*(last_project=projects),0),0)</f>
        <v>#N/A</v>
      </c>
      <c r="G889" s="21" t="e">
        <f t="shared" ca="1" si="253"/>
        <v>#N/A</v>
      </c>
      <c r="H889" s="41" t="e">
        <f t="shared" ca="1" si="263"/>
        <v>#N/A</v>
      </c>
      <c r="I889" s="41" t="e">
        <f t="shared" ca="1" si="264"/>
        <v>#N/A</v>
      </c>
      <c r="J889" s="41" t="e">
        <f t="shared" ca="1" si="265"/>
        <v>#N/A</v>
      </c>
      <c r="K889" t="e">
        <f t="shared" ca="1" si="254"/>
        <v>#N/A</v>
      </c>
      <c r="L889" t="e">
        <f t="shared" ca="1" si="255"/>
        <v>#N/A</v>
      </c>
      <c r="M889" s="42" t="e">
        <f t="shared" ca="1" si="256"/>
        <v>#REF!</v>
      </c>
      <c r="N889" s="5" t="e">
        <f t="shared" ca="1" si="266"/>
        <v>#N/A</v>
      </c>
      <c r="O889" s="5" t="e">
        <f t="shared" ca="1" si="267"/>
        <v>#N/A</v>
      </c>
      <c r="P889" s="41" t="e">
        <f ca="1">IF(OR(ISNA(A889),C889="Backstitch"),NA(),AVERAGEIF($C$4:$C889,"&gt;0")/100)</f>
        <v>#N/A</v>
      </c>
      <c r="Q889" s="41" t="e">
        <f t="shared" ca="1" si="257"/>
        <v>#N/A</v>
      </c>
      <c r="R889" s="43" t="e">
        <f t="shared" ca="1" si="258"/>
        <v>#N/A</v>
      </c>
      <c r="S889" s="44" t="e">
        <f t="shared" ca="1" si="259"/>
        <v>#N/A</v>
      </c>
      <c r="T889" s="5" t="e">
        <f t="shared" ca="1" si="260"/>
        <v>#N/A</v>
      </c>
      <c r="U889" s="5" t="e">
        <f t="shared" ca="1" si="261"/>
        <v>#N/A</v>
      </c>
    </row>
    <row r="890" spans="1:21">
      <c r="A890" s="6" t="e">
        <f t="shared" ca="1" si="251"/>
        <v>#N/A</v>
      </c>
      <c r="B890" s="39" t="e">
        <f t="shared" ca="1" si="250"/>
        <v>#N/A</v>
      </c>
      <c r="C890">
        <f t="array" aca="1" ref="C890" ca="1">IFERROR(INDEX(stitches, MATCH( 1, ($A890=dates)*(last_project=projects),0)),0)</f>
        <v>0</v>
      </c>
      <c r="D890" s="5" t="e">
        <f t="shared" ca="1" si="262"/>
        <v>#REF!</v>
      </c>
      <c r="E890" s="5" t="e">
        <f t="shared" ca="1" si="252"/>
        <v>#REF!</v>
      </c>
      <c r="F890" s="40" t="e">
        <f t="array" aca="1" ref="F890" ca="1">INDEX(hours,MATCH(1,($A890=dates)*(last_project=projects),0),0)</f>
        <v>#N/A</v>
      </c>
      <c r="G890" s="21" t="e">
        <f t="shared" ca="1" si="253"/>
        <v>#N/A</v>
      </c>
      <c r="H890" s="41" t="e">
        <f t="shared" ca="1" si="263"/>
        <v>#N/A</v>
      </c>
      <c r="I890" s="41" t="e">
        <f t="shared" ca="1" si="264"/>
        <v>#N/A</v>
      </c>
      <c r="J890" s="41" t="e">
        <f t="shared" ca="1" si="265"/>
        <v>#N/A</v>
      </c>
      <c r="K890" t="e">
        <f t="shared" ca="1" si="254"/>
        <v>#N/A</v>
      </c>
      <c r="L890" t="e">
        <f t="shared" ca="1" si="255"/>
        <v>#N/A</v>
      </c>
      <c r="M890" s="42" t="e">
        <f t="shared" ca="1" si="256"/>
        <v>#REF!</v>
      </c>
      <c r="N890" s="5" t="e">
        <f t="shared" ca="1" si="266"/>
        <v>#N/A</v>
      </c>
      <c r="O890" s="5" t="e">
        <f t="shared" ca="1" si="267"/>
        <v>#N/A</v>
      </c>
      <c r="P890" s="41" t="e">
        <f ca="1">IF(OR(ISNA(A890),C890="Backstitch"),NA(),AVERAGEIF($C$4:$C890,"&gt;0")/100)</f>
        <v>#N/A</v>
      </c>
      <c r="Q890" s="41" t="e">
        <f t="shared" ca="1" si="257"/>
        <v>#N/A</v>
      </c>
      <c r="R890" s="43" t="e">
        <f t="shared" ca="1" si="258"/>
        <v>#N/A</v>
      </c>
      <c r="S890" s="44" t="e">
        <f t="shared" ca="1" si="259"/>
        <v>#N/A</v>
      </c>
      <c r="T890" s="5" t="e">
        <f t="shared" ca="1" si="260"/>
        <v>#N/A</v>
      </c>
      <c r="U890" s="5" t="e">
        <f t="shared" ca="1" si="261"/>
        <v>#N/A</v>
      </c>
    </row>
    <row r="891" spans="1:21">
      <c r="A891" s="6" t="e">
        <f t="shared" ca="1" si="251"/>
        <v>#N/A</v>
      </c>
      <c r="B891" s="39" t="e">
        <f t="shared" ca="1" si="250"/>
        <v>#N/A</v>
      </c>
      <c r="C891">
        <f t="array" aca="1" ref="C891" ca="1">IFERROR(INDEX(stitches, MATCH( 1, ($A891=dates)*(last_project=projects),0)),0)</f>
        <v>0</v>
      </c>
      <c r="D891" s="5" t="e">
        <f t="shared" ca="1" si="262"/>
        <v>#REF!</v>
      </c>
      <c r="E891" s="5" t="e">
        <f t="shared" ca="1" si="252"/>
        <v>#REF!</v>
      </c>
      <c r="F891" s="40" t="e">
        <f t="array" aca="1" ref="F891" ca="1">INDEX(hours,MATCH(1,($A891=dates)*(last_project=projects),0),0)</f>
        <v>#N/A</v>
      </c>
      <c r="G891" s="21" t="e">
        <f t="shared" ca="1" si="253"/>
        <v>#N/A</v>
      </c>
      <c r="H891" s="41" t="e">
        <f t="shared" ca="1" si="263"/>
        <v>#N/A</v>
      </c>
      <c r="I891" s="41" t="e">
        <f t="shared" ca="1" si="264"/>
        <v>#N/A</v>
      </c>
      <c r="J891" s="41" t="e">
        <f t="shared" ca="1" si="265"/>
        <v>#N/A</v>
      </c>
      <c r="K891" t="e">
        <f t="shared" ca="1" si="254"/>
        <v>#N/A</v>
      </c>
      <c r="L891" t="e">
        <f t="shared" ca="1" si="255"/>
        <v>#N/A</v>
      </c>
      <c r="M891" s="42" t="e">
        <f t="shared" ca="1" si="256"/>
        <v>#REF!</v>
      </c>
      <c r="N891" s="5" t="e">
        <f t="shared" ca="1" si="266"/>
        <v>#N/A</v>
      </c>
      <c r="O891" s="5" t="e">
        <f t="shared" ca="1" si="267"/>
        <v>#N/A</v>
      </c>
      <c r="P891" s="41" t="e">
        <f ca="1">IF(OR(ISNA(A891),C891="Backstitch"),NA(),AVERAGEIF($C$4:$C891,"&gt;0")/100)</f>
        <v>#N/A</v>
      </c>
      <c r="Q891" s="41" t="e">
        <f t="shared" ca="1" si="257"/>
        <v>#N/A</v>
      </c>
      <c r="R891" s="43" t="e">
        <f t="shared" ca="1" si="258"/>
        <v>#N/A</v>
      </c>
      <c r="S891" s="44" t="e">
        <f t="shared" ca="1" si="259"/>
        <v>#N/A</v>
      </c>
      <c r="T891" s="5" t="e">
        <f t="shared" ca="1" si="260"/>
        <v>#N/A</v>
      </c>
      <c r="U891" s="5" t="e">
        <f t="shared" ca="1" si="261"/>
        <v>#N/A</v>
      </c>
    </row>
    <row r="892" spans="1:21">
      <c r="A892" s="6" t="e">
        <f t="shared" ca="1" si="251"/>
        <v>#N/A</v>
      </c>
      <c r="B892" s="39" t="e">
        <f t="shared" ca="1" si="250"/>
        <v>#N/A</v>
      </c>
      <c r="C892">
        <f t="array" aca="1" ref="C892" ca="1">IFERROR(INDEX(stitches, MATCH( 1, ($A892=dates)*(last_project=projects),0)),0)</f>
        <v>0</v>
      </c>
      <c r="D892" s="5" t="e">
        <f t="shared" ca="1" si="262"/>
        <v>#REF!</v>
      </c>
      <c r="E892" s="5" t="e">
        <f t="shared" ca="1" si="252"/>
        <v>#REF!</v>
      </c>
      <c r="F892" s="40" t="e">
        <f t="array" aca="1" ref="F892" ca="1">INDEX(hours,MATCH(1,($A892=dates)*(last_project=projects),0),0)</f>
        <v>#N/A</v>
      </c>
      <c r="G892" s="21" t="e">
        <f t="shared" ca="1" si="253"/>
        <v>#N/A</v>
      </c>
      <c r="H892" s="41" t="e">
        <f t="shared" ca="1" si="263"/>
        <v>#N/A</v>
      </c>
      <c r="I892" s="41" t="e">
        <f t="shared" ca="1" si="264"/>
        <v>#N/A</v>
      </c>
      <c r="J892" s="41" t="e">
        <f t="shared" ca="1" si="265"/>
        <v>#N/A</v>
      </c>
      <c r="K892" t="e">
        <f t="shared" ca="1" si="254"/>
        <v>#N/A</v>
      </c>
      <c r="L892" t="e">
        <f t="shared" ca="1" si="255"/>
        <v>#N/A</v>
      </c>
      <c r="M892" s="42" t="e">
        <f t="shared" ca="1" si="256"/>
        <v>#REF!</v>
      </c>
      <c r="N892" s="5" t="e">
        <f t="shared" ca="1" si="266"/>
        <v>#N/A</v>
      </c>
      <c r="O892" s="5" t="e">
        <f t="shared" ca="1" si="267"/>
        <v>#N/A</v>
      </c>
      <c r="P892" s="41" t="e">
        <f ca="1">IF(OR(ISNA(A892),C892="Backstitch"),NA(),AVERAGEIF($C$4:$C892,"&gt;0")/100)</f>
        <v>#N/A</v>
      </c>
      <c r="Q892" s="41" t="e">
        <f t="shared" ca="1" si="257"/>
        <v>#N/A</v>
      </c>
      <c r="R892" s="43" t="e">
        <f t="shared" ca="1" si="258"/>
        <v>#N/A</v>
      </c>
      <c r="S892" s="44" t="e">
        <f t="shared" ca="1" si="259"/>
        <v>#N/A</v>
      </c>
      <c r="T892" s="5" t="e">
        <f t="shared" ca="1" si="260"/>
        <v>#N/A</v>
      </c>
      <c r="U892" s="5" t="e">
        <f t="shared" ca="1" si="261"/>
        <v>#N/A</v>
      </c>
    </row>
    <row r="893" spans="1:21">
      <c r="A893" s="6" t="e">
        <f t="shared" ca="1" si="251"/>
        <v>#N/A</v>
      </c>
      <c r="B893" s="39" t="e">
        <f t="shared" ca="1" si="250"/>
        <v>#N/A</v>
      </c>
      <c r="C893">
        <f t="array" aca="1" ref="C893" ca="1">IFERROR(INDEX(stitches, MATCH( 1, ($A893=dates)*(last_project=projects),0)),0)</f>
        <v>0</v>
      </c>
      <c r="D893" s="5" t="e">
        <f t="shared" ca="1" si="262"/>
        <v>#REF!</v>
      </c>
      <c r="E893" s="5" t="e">
        <f t="shared" ca="1" si="252"/>
        <v>#REF!</v>
      </c>
      <c r="F893" s="40" t="e">
        <f t="array" aca="1" ref="F893" ca="1">INDEX(hours,MATCH(1,($A893=dates)*(last_project=projects),0),0)</f>
        <v>#N/A</v>
      </c>
      <c r="G893" s="21" t="e">
        <f t="shared" ca="1" si="253"/>
        <v>#N/A</v>
      </c>
      <c r="H893" s="41" t="e">
        <f t="shared" ca="1" si="263"/>
        <v>#N/A</v>
      </c>
      <c r="I893" s="41" t="e">
        <f t="shared" ca="1" si="264"/>
        <v>#N/A</v>
      </c>
      <c r="J893" s="41" t="e">
        <f t="shared" ca="1" si="265"/>
        <v>#N/A</v>
      </c>
      <c r="K893" t="e">
        <f t="shared" ca="1" si="254"/>
        <v>#N/A</v>
      </c>
      <c r="L893" t="e">
        <f t="shared" ca="1" si="255"/>
        <v>#N/A</v>
      </c>
      <c r="M893" s="42" t="e">
        <f t="shared" ca="1" si="256"/>
        <v>#REF!</v>
      </c>
      <c r="N893" s="5" t="e">
        <f t="shared" ca="1" si="266"/>
        <v>#N/A</v>
      </c>
      <c r="O893" s="5" t="e">
        <f t="shared" ca="1" si="267"/>
        <v>#N/A</v>
      </c>
      <c r="P893" s="41" t="e">
        <f ca="1">IF(OR(ISNA(A893),C893="Backstitch"),NA(),AVERAGEIF($C$4:$C893,"&gt;0")/100)</f>
        <v>#N/A</v>
      </c>
      <c r="Q893" s="41" t="e">
        <f t="shared" ca="1" si="257"/>
        <v>#N/A</v>
      </c>
      <c r="R893" s="43" t="e">
        <f t="shared" ca="1" si="258"/>
        <v>#N/A</v>
      </c>
      <c r="S893" s="44" t="e">
        <f t="shared" ca="1" si="259"/>
        <v>#N/A</v>
      </c>
      <c r="T893" s="5" t="e">
        <f t="shared" ca="1" si="260"/>
        <v>#N/A</v>
      </c>
      <c r="U893" s="5" t="e">
        <f t="shared" ca="1" si="261"/>
        <v>#N/A</v>
      </c>
    </row>
    <row r="894" spans="1:21">
      <c r="A894" s="6" t="e">
        <f t="shared" ca="1" si="251"/>
        <v>#N/A</v>
      </c>
      <c r="B894" s="39" t="e">
        <f t="shared" ca="1" si="250"/>
        <v>#N/A</v>
      </c>
      <c r="C894">
        <f t="array" aca="1" ref="C894" ca="1">IFERROR(INDEX(stitches, MATCH( 1, ($A894=dates)*(last_project=projects),0)),0)</f>
        <v>0</v>
      </c>
      <c r="D894" s="5" t="e">
        <f t="shared" ca="1" si="262"/>
        <v>#REF!</v>
      </c>
      <c r="E894" s="5" t="e">
        <f t="shared" ca="1" si="252"/>
        <v>#REF!</v>
      </c>
      <c r="F894" s="40" t="e">
        <f t="array" aca="1" ref="F894" ca="1">INDEX(hours,MATCH(1,($A894=dates)*(last_project=projects),0),0)</f>
        <v>#N/A</v>
      </c>
      <c r="G894" s="21" t="e">
        <f t="shared" ca="1" si="253"/>
        <v>#N/A</v>
      </c>
      <c r="H894" s="41" t="e">
        <f t="shared" ca="1" si="263"/>
        <v>#N/A</v>
      </c>
      <c r="I894" s="41" t="e">
        <f t="shared" ca="1" si="264"/>
        <v>#N/A</v>
      </c>
      <c r="J894" s="41" t="e">
        <f t="shared" ca="1" si="265"/>
        <v>#N/A</v>
      </c>
      <c r="K894" t="e">
        <f t="shared" ca="1" si="254"/>
        <v>#N/A</v>
      </c>
      <c r="L894" t="e">
        <f t="shared" ca="1" si="255"/>
        <v>#N/A</v>
      </c>
      <c r="M894" s="42" t="e">
        <f t="shared" ca="1" si="256"/>
        <v>#REF!</v>
      </c>
      <c r="N894" s="5" t="e">
        <f t="shared" ca="1" si="266"/>
        <v>#N/A</v>
      </c>
      <c r="O894" s="5" t="e">
        <f t="shared" ca="1" si="267"/>
        <v>#N/A</v>
      </c>
      <c r="P894" s="41" t="e">
        <f ca="1">IF(OR(ISNA(A894),C894="Backstitch"),NA(),AVERAGEIF($C$4:$C894,"&gt;0")/100)</f>
        <v>#N/A</v>
      </c>
      <c r="Q894" s="41" t="e">
        <f t="shared" ca="1" si="257"/>
        <v>#N/A</v>
      </c>
      <c r="R894" s="43" t="e">
        <f t="shared" ca="1" si="258"/>
        <v>#N/A</v>
      </c>
      <c r="S894" s="44" t="e">
        <f t="shared" ca="1" si="259"/>
        <v>#N/A</v>
      </c>
      <c r="T894" s="5" t="e">
        <f t="shared" ca="1" si="260"/>
        <v>#N/A</v>
      </c>
      <c r="U894" s="5" t="e">
        <f t="shared" ca="1" si="261"/>
        <v>#N/A</v>
      </c>
    </row>
    <row r="895" spans="1:21">
      <c r="A895" s="6" t="e">
        <f t="shared" ca="1" si="251"/>
        <v>#N/A</v>
      </c>
      <c r="B895" s="39" t="e">
        <f t="shared" ca="1" si="250"/>
        <v>#N/A</v>
      </c>
      <c r="C895">
        <f t="array" aca="1" ref="C895" ca="1">IFERROR(INDEX(stitches, MATCH( 1, ($A895=dates)*(last_project=projects),0)),0)</f>
        <v>0</v>
      </c>
      <c r="D895" s="5" t="e">
        <f t="shared" ca="1" si="262"/>
        <v>#REF!</v>
      </c>
      <c r="E895" s="5" t="e">
        <f t="shared" ca="1" si="252"/>
        <v>#REF!</v>
      </c>
      <c r="F895" s="40" t="e">
        <f t="array" aca="1" ref="F895" ca="1">INDEX(hours,MATCH(1,($A895=dates)*(last_project=projects),0),0)</f>
        <v>#N/A</v>
      </c>
      <c r="G895" s="21" t="e">
        <f t="shared" ca="1" si="253"/>
        <v>#N/A</v>
      </c>
      <c r="H895" s="41" t="e">
        <f t="shared" ca="1" si="263"/>
        <v>#N/A</v>
      </c>
      <c r="I895" s="41" t="e">
        <f t="shared" ca="1" si="264"/>
        <v>#N/A</v>
      </c>
      <c r="J895" s="41" t="e">
        <f t="shared" ca="1" si="265"/>
        <v>#N/A</v>
      </c>
      <c r="K895" t="e">
        <f t="shared" ca="1" si="254"/>
        <v>#N/A</v>
      </c>
      <c r="L895" t="e">
        <f t="shared" ca="1" si="255"/>
        <v>#N/A</v>
      </c>
      <c r="M895" s="42" t="e">
        <f t="shared" ca="1" si="256"/>
        <v>#REF!</v>
      </c>
      <c r="N895" s="5" t="e">
        <f t="shared" ca="1" si="266"/>
        <v>#N/A</v>
      </c>
      <c r="O895" s="5" t="e">
        <f t="shared" ca="1" si="267"/>
        <v>#N/A</v>
      </c>
      <c r="P895" s="41" t="e">
        <f ca="1">IF(OR(ISNA(A895),C895="Backstitch"),NA(),AVERAGEIF($C$4:$C895,"&gt;0")/100)</f>
        <v>#N/A</v>
      </c>
      <c r="Q895" s="41" t="e">
        <f t="shared" ca="1" si="257"/>
        <v>#N/A</v>
      </c>
      <c r="R895" s="43" t="e">
        <f t="shared" ca="1" si="258"/>
        <v>#N/A</v>
      </c>
      <c r="S895" s="44" t="e">
        <f t="shared" ca="1" si="259"/>
        <v>#N/A</v>
      </c>
      <c r="T895" s="5" t="e">
        <f t="shared" ca="1" si="260"/>
        <v>#N/A</v>
      </c>
      <c r="U895" s="5" t="e">
        <f t="shared" ca="1" si="261"/>
        <v>#N/A</v>
      </c>
    </row>
    <row r="896" spans="1:21">
      <c r="A896" s="6" t="e">
        <f t="shared" ca="1" si="251"/>
        <v>#N/A</v>
      </c>
      <c r="B896" s="39" t="e">
        <f t="shared" ca="1" si="250"/>
        <v>#N/A</v>
      </c>
      <c r="C896">
        <f t="array" aca="1" ref="C896" ca="1">IFERROR(INDEX(stitches, MATCH( 1, ($A896=dates)*(last_project=projects),0)),0)</f>
        <v>0</v>
      </c>
      <c r="D896" s="5" t="e">
        <f t="shared" ca="1" si="262"/>
        <v>#REF!</v>
      </c>
      <c r="E896" s="5" t="e">
        <f t="shared" ca="1" si="252"/>
        <v>#REF!</v>
      </c>
      <c r="F896" s="40" t="e">
        <f t="array" aca="1" ref="F896" ca="1">INDEX(hours,MATCH(1,($A896=dates)*(last_project=projects),0),0)</f>
        <v>#N/A</v>
      </c>
      <c r="G896" s="21" t="e">
        <f t="shared" ca="1" si="253"/>
        <v>#N/A</v>
      </c>
      <c r="H896" s="41" t="e">
        <f t="shared" ca="1" si="263"/>
        <v>#N/A</v>
      </c>
      <c r="I896" s="41" t="e">
        <f t="shared" ca="1" si="264"/>
        <v>#N/A</v>
      </c>
      <c r="J896" s="41" t="e">
        <f t="shared" ca="1" si="265"/>
        <v>#N/A</v>
      </c>
      <c r="K896" t="e">
        <f t="shared" ca="1" si="254"/>
        <v>#N/A</v>
      </c>
      <c r="L896" t="e">
        <f t="shared" ca="1" si="255"/>
        <v>#N/A</v>
      </c>
      <c r="M896" s="42" t="e">
        <f t="shared" ca="1" si="256"/>
        <v>#REF!</v>
      </c>
      <c r="N896" s="5" t="e">
        <f t="shared" ca="1" si="266"/>
        <v>#N/A</v>
      </c>
      <c r="O896" s="5" t="e">
        <f t="shared" ca="1" si="267"/>
        <v>#N/A</v>
      </c>
      <c r="P896" s="41" t="e">
        <f ca="1">IF(OR(ISNA(A896),C896="Backstitch"),NA(),AVERAGEIF($C$4:$C896,"&gt;0")/100)</f>
        <v>#N/A</v>
      </c>
      <c r="Q896" s="41" t="e">
        <f t="shared" ca="1" si="257"/>
        <v>#N/A</v>
      </c>
      <c r="R896" s="43" t="e">
        <f t="shared" ca="1" si="258"/>
        <v>#N/A</v>
      </c>
      <c r="S896" s="44" t="e">
        <f t="shared" ca="1" si="259"/>
        <v>#N/A</v>
      </c>
      <c r="T896" s="5" t="e">
        <f t="shared" ca="1" si="260"/>
        <v>#N/A</v>
      </c>
      <c r="U896" s="5" t="e">
        <f t="shared" ca="1" si="261"/>
        <v>#N/A</v>
      </c>
    </row>
    <row r="897" spans="1:21">
      <c r="A897" s="6" t="e">
        <f t="shared" ca="1" si="251"/>
        <v>#N/A</v>
      </c>
      <c r="B897" s="39" t="e">
        <f t="shared" ca="1" si="250"/>
        <v>#N/A</v>
      </c>
      <c r="C897">
        <f t="array" aca="1" ref="C897" ca="1">IFERROR(INDEX(stitches, MATCH( 1, ($A897=dates)*(last_project=projects),0)),0)</f>
        <v>0</v>
      </c>
      <c r="D897" s="5" t="e">
        <f t="shared" ca="1" si="262"/>
        <v>#REF!</v>
      </c>
      <c r="E897" s="5" t="e">
        <f t="shared" ca="1" si="252"/>
        <v>#REF!</v>
      </c>
      <c r="F897" s="40" t="e">
        <f t="array" aca="1" ref="F897" ca="1">INDEX(hours,MATCH(1,($A897=dates)*(last_project=projects),0),0)</f>
        <v>#N/A</v>
      </c>
      <c r="G897" s="21" t="e">
        <f t="shared" ca="1" si="253"/>
        <v>#N/A</v>
      </c>
      <c r="H897" s="41" t="e">
        <f t="shared" ca="1" si="263"/>
        <v>#N/A</v>
      </c>
      <c r="I897" s="41" t="e">
        <f t="shared" ca="1" si="264"/>
        <v>#N/A</v>
      </c>
      <c r="J897" s="41" t="e">
        <f t="shared" ca="1" si="265"/>
        <v>#N/A</v>
      </c>
      <c r="K897" t="e">
        <f t="shared" ca="1" si="254"/>
        <v>#N/A</v>
      </c>
      <c r="L897" t="e">
        <f t="shared" ca="1" si="255"/>
        <v>#N/A</v>
      </c>
      <c r="M897" s="42" t="e">
        <f t="shared" ca="1" si="256"/>
        <v>#REF!</v>
      </c>
      <c r="N897" s="5" t="e">
        <f t="shared" ca="1" si="266"/>
        <v>#N/A</v>
      </c>
      <c r="O897" s="5" t="e">
        <f t="shared" ca="1" si="267"/>
        <v>#N/A</v>
      </c>
      <c r="P897" s="41" t="e">
        <f ca="1">IF(OR(ISNA(A897),C897="Backstitch"),NA(),AVERAGEIF($C$4:$C897,"&gt;0")/100)</f>
        <v>#N/A</v>
      </c>
      <c r="Q897" s="41" t="e">
        <f t="shared" ca="1" si="257"/>
        <v>#N/A</v>
      </c>
      <c r="R897" s="43" t="e">
        <f t="shared" ca="1" si="258"/>
        <v>#N/A</v>
      </c>
      <c r="S897" s="44" t="e">
        <f t="shared" ca="1" si="259"/>
        <v>#N/A</v>
      </c>
      <c r="T897" s="5" t="e">
        <f t="shared" ca="1" si="260"/>
        <v>#N/A</v>
      </c>
      <c r="U897" s="5" t="e">
        <f t="shared" ca="1" si="261"/>
        <v>#N/A</v>
      </c>
    </row>
    <row r="898" spans="1:21">
      <c r="A898" s="6" t="e">
        <f t="shared" ca="1" si="251"/>
        <v>#N/A</v>
      </c>
      <c r="B898" s="39" t="e">
        <f t="shared" ca="1" si="250"/>
        <v>#N/A</v>
      </c>
      <c r="C898">
        <f t="array" aca="1" ref="C898" ca="1">IFERROR(INDEX(stitches, MATCH( 1, ($A898=dates)*(last_project=projects),0)),0)</f>
        <v>0</v>
      </c>
      <c r="D898" s="5" t="e">
        <f t="shared" ca="1" si="262"/>
        <v>#REF!</v>
      </c>
      <c r="E898" s="5" t="e">
        <f t="shared" ca="1" si="252"/>
        <v>#REF!</v>
      </c>
      <c r="F898" s="40" t="e">
        <f t="array" aca="1" ref="F898" ca="1">INDEX(hours,MATCH(1,($A898=dates)*(last_project=projects),0),0)</f>
        <v>#N/A</v>
      </c>
      <c r="G898" s="21" t="e">
        <f t="shared" ca="1" si="253"/>
        <v>#N/A</v>
      </c>
      <c r="H898" s="41" t="e">
        <f t="shared" ca="1" si="263"/>
        <v>#N/A</v>
      </c>
      <c r="I898" s="41" t="e">
        <f t="shared" ca="1" si="264"/>
        <v>#N/A</v>
      </c>
      <c r="J898" s="41" t="e">
        <f t="shared" ca="1" si="265"/>
        <v>#N/A</v>
      </c>
      <c r="K898" t="e">
        <f t="shared" ca="1" si="254"/>
        <v>#N/A</v>
      </c>
      <c r="L898" t="e">
        <f t="shared" ca="1" si="255"/>
        <v>#N/A</v>
      </c>
      <c r="M898" s="42" t="e">
        <f t="shared" ca="1" si="256"/>
        <v>#REF!</v>
      </c>
      <c r="N898" s="5" t="e">
        <f t="shared" ca="1" si="266"/>
        <v>#N/A</v>
      </c>
      <c r="O898" s="5" t="e">
        <f t="shared" ca="1" si="267"/>
        <v>#N/A</v>
      </c>
      <c r="P898" s="41" t="e">
        <f ca="1">IF(OR(ISNA(A898),C898="Backstitch"),NA(),AVERAGEIF($C$4:$C898,"&gt;0")/100)</f>
        <v>#N/A</v>
      </c>
      <c r="Q898" s="41" t="e">
        <f t="shared" ca="1" si="257"/>
        <v>#N/A</v>
      </c>
      <c r="R898" s="43" t="e">
        <f t="shared" ca="1" si="258"/>
        <v>#N/A</v>
      </c>
      <c r="S898" s="44" t="e">
        <f t="shared" ca="1" si="259"/>
        <v>#N/A</v>
      </c>
      <c r="T898" s="5" t="e">
        <f t="shared" ca="1" si="260"/>
        <v>#N/A</v>
      </c>
      <c r="U898" s="5" t="e">
        <f t="shared" ca="1" si="261"/>
        <v>#N/A</v>
      </c>
    </row>
    <row r="899" spans="1:21">
      <c r="A899" s="6" t="e">
        <f t="shared" ca="1" si="251"/>
        <v>#N/A</v>
      </c>
      <c r="B899" s="39" t="e">
        <f t="shared" ref="B899:B962" ca="1" si="268">TEXT(A899,"ddd")</f>
        <v>#N/A</v>
      </c>
      <c r="C899">
        <f t="array" aca="1" ref="C899" ca="1">IFERROR(INDEX(stitches, MATCH( 1, ($A899=dates)*(last_project=projects),0)),0)</f>
        <v>0</v>
      </c>
      <c r="D899" s="5" t="e">
        <f t="shared" ca="1" si="262"/>
        <v>#REF!</v>
      </c>
      <c r="E899" s="5" t="e">
        <f t="shared" ca="1" si="252"/>
        <v>#REF!</v>
      </c>
      <c r="F899" s="40" t="e">
        <f t="array" aca="1" ref="F899" ca="1">INDEX(hours,MATCH(1,($A899=dates)*(last_project=projects),0),0)</f>
        <v>#N/A</v>
      </c>
      <c r="G899" s="21" t="e">
        <f t="shared" ca="1" si="253"/>
        <v>#N/A</v>
      </c>
      <c r="H899" s="41" t="e">
        <f t="shared" ca="1" si="263"/>
        <v>#N/A</v>
      </c>
      <c r="I899" s="41" t="e">
        <f t="shared" ca="1" si="264"/>
        <v>#N/A</v>
      </c>
      <c r="J899" s="41" t="e">
        <f t="shared" ca="1" si="265"/>
        <v>#N/A</v>
      </c>
      <c r="K899" t="e">
        <f t="shared" ca="1" si="254"/>
        <v>#N/A</v>
      </c>
      <c r="L899" t="e">
        <f t="shared" ca="1" si="255"/>
        <v>#N/A</v>
      </c>
      <c r="M899" s="42" t="e">
        <f t="shared" ca="1" si="256"/>
        <v>#REF!</v>
      </c>
      <c r="N899" s="5" t="e">
        <f t="shared" ca="1" si="266"/>
        <v>#N/A</v>
      </c>
      <c r="O899" s="5" t="e">
        <f t="shared" ca="1" si="267"/>
        <v>#N/A</v>
      </c>
      <c r="P899" s="41" t="e">
        <f ca="1">IF(OR(ISNA(A899),C899="Backstitch"),NA(),AVERAGEIF($C$4:$C899,"&gt;0")/100)</f>
        <v>#N/A</v>
      </c>
      <c r="Q899" s="41" t="e">
        <f t="shared" ca="1" si="257"/>
        <v>#N/A</v>
      </c>
      <c r="R899" s="43" t="e">
        <f t="shared" ca="1" si="258"/>
        <v>#N/A</v>
      </c>
      <c r="S899" s="44" t="e">
        <f t="shared" ca="1" si="259"/>
        <v>#N/A</v>
      </c>
      <c r="T899" s="5" t="e">
        <f t="shared" ca="1" si="260"/>
        <v>#N/A</v>
      </c>
      <c r="U899" s="5" t="e">
        <f t="shared" ca="1" si="261"/>
        <v>#N/A</v>
      </c>
    </row>
    <row r="900" spans="1:21">
      <c r="A900" s="6" t="e">
        <f t="shared" ref="A900:A963" ca="1" si="269">IF(A899+1&lt;=last_stitching_log_date,A899+1,NA())</f>
        <v>#N/A</v>
      </c>
      <c r="B900" s="39" t="e">
        <f t="shared" ca="1" si="268"/>
        <v>#N/A</v>
      </c>
      <c r="C900">
        <f t="array" aca="1" ref="C900" ca="1">IFERROR(INDEX(stitches, MATCH( 1, ($A900=dates)*(last_project=projects),0)),0)</f>
        <v>0</v>
      </c>
      <c r="D900" s="5" t="e">
        <f t="shared" ca="1" si="262"/>
        <v>#REF!</v>
      </c>
      <c r="E900" s="5" t="e">
        <f t="shared" ref="E900:E963" ca="1" si="270">IF(C900="Backstitch",E899,IF(ISNA(D900),NA(),E899-C900))</f>
        <v>#REF!</v>
      </c>
      <c r="F900" s="40" t="e">
        <f t="array" aca="1" ref="F900" ca="1">INDEX(hours,MATCH(1,($A900=dates)*(last_project=projects),0),0)</f>
        <v>#N/A</v>
      </c>
      <c r="G900" s="21" t="e">
        <f t="shared" ref="G900:G963" ca="1" si="271">IF(AND(C900&lt;&gt;0,F900&lt;&gt;0),C900/(F900*1440),NA())</f>
        <v>#N/A</v>
      </c>
      <c r="H900" s="41" t="e">
        <f t="shared" ca="1" si="263"/>
        <v>#N/A</v>
      </c>
      <c r="I900" s="41" t="e">
        <f t="shared" ca="1" si="264"/>
        <v>#N/A</v>
      </c>
      <c r="J900" s="41" t="e">
        <f t="shared" ca="1" si="265"/>
        <v>#N/A</v>
      </c>
      <c r="K900" t="e">
        <f t="shared" ref="K900:K963" ca="1" si="272">IF(INDEX(projects,MATCH($A900,dates,0))=last_project,IF(ISNUMBER(INDEX(pages,MATCH($A900,dates,0))),INDEX(pages,MATCH($A900,dates,0)),0),0)</f>
        <v>#N/A</v>
      </c>
      <c r="L900" t="e">
        <f t="shared" ref="L900:L963" ca="1" si="273">L899+K900</f>
        <v>#N/A</v>
      </c>
      <c r="M900" s="42" t="e">
        <f t="shared" ref="M900:M963" ca="1" si="274">$M$3-L900</f>
        <v>#REF!</v>
      </c>
      <c r="N900" s="5" t="e">
        <f t="shared" ca="1" si="266"/>
        <v>#N/A</v>
      </c>
      <c r="O900" s="5" t="e">
        <f t="shared" ca="1" si="267"/>
        <v>#N/A</v>
      </c>
      <c r="P900" s="41" t="e">
        <f ca="1">IF(OR(ISNA(A900),C900="Backstitch"),NA(),AVERAGEIF($C$4:$C900,"&gt;0")/100)</f>
        <v>#N/A</v>
      </c>
      <c r="Q900" s="41" t="e">
        <f t="shared" ref="Q900:Q963" ca="1" si="275">IF(OR(ISNA(A900),C900="Backstitch"),NA(),$J900/P900)</f>
        <v>#N/A</v>
      </c>
      <c r="R900" s="43" t="e">
        <f t="shared" ref="R900:R963" ca="1" si="276">IF(OR(ISNA(A900),C900="Backstitch"),NA(),$A900+Q900)</f>
        <v>#N/A</v>
      </c>
      <c r="S900" s="44" t="e">
        <f t="shared" ref="S900:S963" ca="1" si="277">IF(OR(ISNA(A900),C900="Backstitch",S899=1),NA(),D900/project_total_stitches)</f>
        <v>#N/A</v>
      </c>
      <c r="T900" s="5" t="e">
        <f t="shared" ref="T900:T963" ca="1" si="278">IF(ISNA(A900),NA(),IF(OR(C900&gt;0,C900="Backstitch"),T899+1,0))</f>
        <v>#N/A</v>
      </c>
      <c r="U900" s="5" t="e">
        <f t="shared" ref="U900:U963" ca="1" si="279">IF(ISNA(A900),NA(),IF(C900=0,U899+1,0))</f>
        <v>#N/A</v>
      </c>
    </row>
    <row r="901" spans="1:21">
      <c r="A901" s="6" t="e">
        <f t="shared" ca="1" si="269"/>
        <v>#N/A</v>
      </c>
      <c r="B901" s="39" t="e">
        <f t="shared" ca="1" si="268"/>
        <v>#N/A</v>
      </c>
      <c r="C901">
        <f t="array" aca="1" ref="C901" ca="1">IFERROR(INDEX(stitches, MATCH( 1, ($A901=dates)*(last_project=projects),0)),0)</f>
        <v>0</v>
      </c>
      <c r="D901" s="5" t="e">
        <f t="shared" ref="D901:D964" ca="1" si="280">IF(OR(ISNA(A901),C901="Backstitch",D900=$E$3),NA(),D900+C901)</f>
        <v>#REF!</v>
      </c>
      <c r="E901" s="5" t="e">
        <f t="shared" ca="1" si="270"/>
        <v>#REF!</v>
      </c>
      <c r="F901" s="40" t="e">
        <f t="array" aca="1" ref="F901" ca="1">INDEX(hours,MATCH(1,($A901=dates)*(last_project=projects),0),0)</f>
        <v>#N/A</v>
      </c>
      <c r="G901" s="21" t="e">
        <f t="shared" ca="1" si="271"/>
        <v>#N/A</v>
      </c>
      <c r="H901" s="41" t="e">
        <f t="shared" ref="H901:H964" ca="1" si="281">IF(OR(ISNA(A901),C901="Backstitch",C901="Bead"),NA(),C901/100)</f>
        <v>#N/A</v>
      </c>
      <c r="I901" s="41" t="e">
        <f t="shared" ref="I901:I964" ca="1" si="282">IF(OR(ISNA(A901),C901="Backstitch"),NA(),I900+H901)</f>
        <v>#N/A</v>
      </c>
      <c r="J901" s="41" t="e">
        <f t="shared" ref="J901:J964" ca="1" si="283">IF(OR(ISNA(A901),C901="Backstitch"),NA(),J900-H901)</f>
        <v>#N/A</v>
      </c>
      <c r="K901" t="e">
        <f t="shared" ca="1" si="272"/>
        <v>#N/A</v>
      </c>
      <c r="L901" t="e">
        <f t="shared" ca="1" si="273"/>
        <v>#N/A</v>
      </c>
      <c r="M901" s="42" t="e">
        <f t="shared" ca="1" si="274"/>
        <v>#REF!</v>
      </c>
      <c r="N901" s="5" t="e">
        <f t="shared" ref="N901:N964" ca="1" si="284">IF(ISNA(A901),NA(),N900+1)</f>
        <v>#N/A</v>
      </c>
      <c r="O901" s="5" t="e">
        <f t="shared" ref="O901:O964" ca="1" si="285">IF(ISNA(A901),NA(),IF(OR(C901&gt;0,C901="Backstitch"),O900+1,O900))</f>
        <v>#N/A</v>
      </c>
      <c r="P901" s="41" t="e">
        <f ca="1">IF(OR(ISNA(A901),C901="Backstitch"),NA(),AVERAGEIF($C$4:$C901,"&gt;0")/100)</f>
        <v>#N/A</v>
      </c>
      <c r="Q901" s="41" t="e">
        <f t="shared" ca="1" si="275"/>
        <v>#N/A</v>
      </c>
      <c r="R901" s="43" t="e">
        <f t="shared" ca="1" si="276"/>
        <v>#N/A</v>
      </c>
      <c r="S901" s="44" t="e">
        <f t="shared" ca="1" si="277"/>
        <v>#N/A</v>
      </c>
      <c r="T901" s="5" t="e">
        <f t="shared" ca="1" si="278"/>
        <v>#N/A</v>
      </c>
      <c r="U901" s="5" t="e">
        <f t="shared" ca="1" si="279"/>
        <v>#N/A</v>
      </c>
    </row>
    <row r="902" spans="1:21">
      <c r="A902" s="6" t="e">
        <f t="shared" ca="1" si="269"/>
        <v>#N/A</v>
      </c>
      <c r="B902" s="39" t="e">
        <f t="shared" ca="1" si="268"/>
        <v>#N/A</v>
      </c>
      <c r="C902">
        <f t="array" aca="1" ref="C902" ca="1">IFERROR(INDEX(stitches, MATCH( 1, ($A902=dates)*(last_project=projects),0)),0)</f>
        <v>0</v>
      </c>
      <c r="D902" s="5" t="e">
        <f t="shared" ca="1" si="280"/>
        <v>#REF!</v>
      </c>
      <c r="E902" s="5" t="e">
        <f t="shared" ca="1" si="270"/>
        <v>#REF!</v>
      </c>
      <c r="F902" s="40" t="e">
        <f t="array" aca="1" ref="F902" ca="1">INDEX(hours,MATCH(1,($A902=dates)*(last_project=projects),0),0)</f>
        <v>#N/A</v>
      </c>
      <c r="G902" s="21" t="e">
        <f t="shared" ca="1" si="271"/>
        <v>#N/A</v>
      </c>
      <c r="H902" s="41" t="e">
        <f t="shared" ca="1" si="281"/>
        <v>#N/A</v>
      </c>
      <c r="I902" s="41" t="e">
        <f t="shared" ca="1" si="282"/>
        <v>#N/A</v>
      </c>
      <c r="J902" s="41" t="e">
        <f t="shared" ca="1" si="283"/>
        <v>#N/A</v>
      </c>
      <c r="K902" t="e">
        <f t="shared" ca="1" si="272"/>
        <v>#N/A</v>
      </c>
      <c r="L902" t="e">
        <f t="shared" ca="1" si="273"/>
        <v>#N/A</v>
      </c>
      <c r="M902" s="42" t="e">
        <f t="shared" ca="1" si="274"/>
        <v>#REF!</v>
      </c>
      <c r="N902" s="5" t="e">
        <f t="shared" ca="1" si="284"/>
        <v>#N/A</v>
      </c>
      <c r="O902" s="5" t="e">
        <f t="shared" ca="1" si="285"/>
        <v>#N/A</v>
      </c>
      <c r="P902" s="41" t="e">
        <f ca="1">IF(OR(ISNA(A902),C902="Backstitch"),NA(),AVERAGEIF($C$4:$C902,"&gt;0")/100)</f>
        <v>#N/A</v>
      </c>
      <c r="Q902" s="41" t="e">
        <f t="shared" ca="1" si="275"/>
        <v>#N/A</v>
      </c>
      <c r="R902" s="43" t="e">
        <f t="shared" ca="1" si="276"/>
        <v>#N/A</v>
      </c>
      <c r="S902" s="44" t="e">
        <f t="shared" ca="1" si="277"/>
        <v>#N/A</v>
      </c>
      <c r="T902" s="5" t="e">
        <f t="shared" ca="1" si="278"/>
        <v>#N/A</v>
      </c>
      <c r="U902" s="5" t="e">
        <f t="shared" ca="1" si="279"/>
        <v>#N/A</v>
      </c>
    </row>
    <row r="903" spans="1:21">
      <c r="A903" s="6" t="e">
        <f t="shared" ca="1" si="269"/>
        <v>#N/A</v>
      </c>
      <c r="B903" s="39" t="e">
        <f t="shared" ca="1" si="268"/>
        <v>#N/A</v>
      </c>
      <c r="C903">
        <f t="array" aca="1" ref="C903" ca="1">IFERROR(INDEX(stitches, MATCH( 1, ($A903=dates)*(last_project=projects),0)),0)</f>
        <v>0</v>
      </c>
      <c r="D903" s="5" t="e">
        <f t="shared" ca="1" si="280"/>
        <v>#REF!</v>
      </c>
      <c r="E903" s="5" t="e">
        <f t="shared" ca="1" si="270"/>
        <v>#REF!</v>
      </c>
      <c r="F903" s="40" t="e">
        <f t="array" aca="1" ref="F903" ca="1">INDEX(hours,MATCH(1,($A903=dates)*(last_project=projects),0),0)</f>
        <v>#N/A</v>
      </c>
      <c r="G903" s="21" t="e">
        <f t="shared" ca="1" si="271"/>
        <v>#N/A</v>
      </c>
      <c r="H903" s="41" t="e">
        <f t="shared" ca="1" si="281"/>
        <v>#N/A</v>
      </c>
      <c r="I903" s="41" t="e">
        <f t="shared" ca="1" si="282"/>
        <v>#N/A</v>
      </c>
      <c r="J903" s="41" t="e">
        <f t="shared" ca="1" si="283"/>
        <v>#N/A</v>
      </c>
      <c r="K903" t="e">
        <f t="shared" ca="1" si="272"/>
        <v>#N/A</v>
      </c>
      <c r="L903" t="e">
        <f t="shared" ca="1" si="273"/>
        <v>#N/A</v>
      </c>
      <c r="M903" s="42" t="e">
        <f t="shared" ca="1" si="274"/>
        <v>#REF!</v>
      </c>
      <c r="N903" s="5" t="e">
        <f t="shared" ca="1" si="284"/>
        <v>#N/A</v>
      </c>
      <c r="O903" s="5" t="e">
        <f t="shared" ca="1" si="285"/>
        <v>#N/A</v>
      </c>
      <c r="P903" s="41" t="e">
        <f ca="1">IF(OR(ISNA(A903),C903="Backstitch"),NA(),AVERAGEIF($C$4:$C903,"&gt;0")/100)</f>
        <v>#N/A</v>
      </c>
      <c r="Q903" s="41" t="e">
        <f t="shared" ca="1" si="275"/>
        <v>#N/A</v>
      </c>
      <c r="R903" s="43" t="e">
        <f t="shared" ca="1" si="276"/>
        <v>#N/A</v>
      </c>
      <c r="S903" s="44" t="e">
        <f t="shared" ca="1" si="277"/>
        <v>#N/A</v>
      </c>
      <c r="T903" s="5" t="e">
        <f t="shared" ca="1" si="278"/>
        <v>#N/A</v>
      </c>
      <c r="U903" s="5" t="e">
        <f t="shared" ca="1" si="279"/>
        <v>#N/A</v>
      </c>
    </row>
    <row r="904" spans="1:21">
      <c r="A904" s="6" t="e">
        <f t="shared" ca="1" si="269"/>
        <v>#N/A</v>
      </c>
      <c r="B904" s="39" t="e">
        <f t="shared" ca="1" si="268"/>
        <v>#N/A</v>
      </c>
      <c r="C904">
        <f t="array" aca="1" ref="C904" ca="1">IFERROR(INDEX(stitches, MATCH( 1, ($A904=dates)*(last_project=projects),0)),0)</f>
        <v>0</v>
      </c>
      <c r="D904" s="5" t="e">
        <f t="shared" ca="1" si="280"/>
        <v>#REF!</v>
      </c>
      <c r="E904" s="5" t="e">
        <f t="shared" ca="1" si="270"/>
        <v>#REF!</v>
      </c>
      <c r="F904" s="40" t="e">
        <f t="array" aca="1" ref="F904" ca="1">INDEX(hours,MATCH(1,($A904=dates)*(last_project=projects),0),0)</f>
        <v>#N/A</v>
      </c>
      <c r="G904" s="21" t="e">
        <f t="shared" ca="1" si="271"/>
        <v>#N/A</v>
      </c>
      <c r="H904" s="41" t="e">
        <f t="shared" ca="1" si="281"/>
        <v>#N/A</v>
      </c>
      <c r="I904" s="41" t="e">
        <f t="shared" ca="1" si="282"/>
        <v>#N/A</v>
      </c>
      <c r="J904" s="41" t="e">
        <f t="shared" ca="1" si="283"/>
        <v>#N/A</v>
      </c>
      <c r="K904" t="e">
        <f t="shared" ca="1" si="272"/>
        <v>#N/A</v>
      </c>
      <c r="L904" t="e">
        <f t="shared" ca="1" si="273"/>
        <v>#N/A</v>
      </c>
      <c r="M904" s="42" t="e">
        <f t="shared" ca="1" si="274"/>
        <v>#REF!</v>
      </c>
      <c r="N904" s="5" t="e">
        <f t="shared" ca="1" si="284"/>
        <v>#N/A</v>
      </c>
      <c r="O904" s="5" t="e">
        <f t="shared" ca="1" si="285"/>
        <v>#N/A</v>
      </c>
      <c r="P904" s="41" t="e">
        <f ca="1">IF(OR(ISNA(A904),C904="Backstitch"),NA(),AVERAGEIF($C$4:$C904,"&gt;0")/100)</f>
        <v>#N/A</v>
      </c>
      <c r="Q904" s="41" t="e">
        <f t="shared" ca="1" si="275"/>
        <v>#N/A</v>
      </c>
      <c r="R904" s="43" t="e">
        <f t="shared" ca="1" si="276"/>
        <v>#N/A</v>
      </c>
      <c r="S904" s="44" t="e">
        <f t="shared" ca="1" si="277"/>
        <v>#N/A</v>
      </c>
      <c r="T904" s="5" t="e">
        <f t="shared" ca="1" si="278"/>
        <v>#N/A</v>
      </c>
      <c r="U904" s="5" t="e">
        <f t="shared" ca="1" si="279"/>
        <v>#N/A</v>
      </c>
    </row>
    <row r="905" spans="1:21">
      <c r="A905" s="6" t="e">
        <f t="shared" ca="1" si="269"/>
        <v>#N/A</v>
      </c>
      <c r="B905" s="39" t="e">
        <f t="shared" ca="1" si="268"/>
        <v>#N/A</v>
      </c>
      <c r="C905">
        <f t="array" aca="1" ref="C905" ca="1">IFERROR(INDEX(stitches, MATCH( 1, ($A905=dates)*(last_project=projects),0)),0)</f>
        <v>0</v>
      </c>
      <c r="D905" s="5" t="e">
        <f t="shared" ca="1" si="280"/>
        <v>#REF!</v>
      </c>
      <c r="E905" s="5" t="e">
        <f t="shared" ca="1" si="270"/>
        <v>#REF!</v>
      </c>
      <c r="F905" s="40" t="e">
        <f t="array" aca="1" ref="F905" ca="1">INDEX(hours,MATCH(1,($A905=dates)*(last_project=projects),0),0)</f>
        <v>#N/A</v>
      </c>
      <c r="G905" s="21" t="e">
        <f t="shared" ca="1" si="271"/>
        <v>#N/A</v>
      </c>
      <c r="H905" s="41" t="e">
        <f t="shared" ca="1" si="281"/>
        <v>#N/A</v>
      </c>
      <c r="I905" s="41" t="e">
        <f t="shared" ca="1" si="282"/>
        <v>#N/A</v>
      </c>
      <c r="J905" s="41" t="e">
        <f t="shared" ca="1" si="283"/>
        <v>#N/A</v>
      </c>
      <c r="K905" t="e">
        <f t="shared" ca="1" si="272"/>
        <v>#N/A</v>
      </c>
      <c r="L905" t="e">
        <f t="shared" ca="1" si="273"/>
        <v>#N/A</v>
      </c>
      <c r="M905" s="42" t="e">
        <f t="shared" ca="1" si="274"/>
        <v>#REF!</v>
      </c>
      <c r="N905" s="5" t="e">
        <f t="shared" ca="1" si="284"/>
        <v>#N/A</v>
      </c>
      <c r="O905" s="5" t="e">
        <f t="shared" ca="1" si="285"/>
        <v>#N/A</v>
      </c>
      <c r="P905" s="41" t="e">
        <f ca="1">IF(OR(ISNA(A905),C905="Backstitch"),NA(),AVERAGEIF($C$4:$C905,"&gt;0")/100)</f>
        <v>#N/A</v>
      </c>
      <c r="Q905" s="41" t="e">
        <f t="shared" ca="1" si="275"/>
        <v>#N/A</v>
      </c>
      <c r="R905" s="43" t="e">
        <f t="shared" ca="1" si="276"/>
        <v>#N/A</v>
      </c>
      <c r="S905" s="44" t="e">
        <f t="shared" ca="1" si="277"/>
        <v>#N/A</v>
      </c>
      <c r="T905" s="5" t="e">
        <f t="shared" ca="1" si="278"/>
        <v>#N/A</v>
      </c>
      <c r="U905" s="5" t="e">
        <f t="shared" ca="1" si="279"/>
        <v>#N/A</v>
      </c>
    </row>
    <row r="906" spans="1:21">
      <c r="A906" s="6" t="e">
        <f t="shared" ca="1" si="269"/>
        <v>#N/A</v>
      </c>
      <c r="B906" s="39" t="e">
        <f t="shared" ca="1" si="268"/>
        <v>#N/A</v>
      </c>
      <c r="C906">
        <f t="array" aca="1" ref="C906" ca="1">IFERROR(INDEX(stitches, MATCH( 1, ($A906=dates)*(last_project=projects),0)),0)</f>
        <v>0</v>
      </c>
      <c r="D906" s="5" t="e">
        <f t="shared" ca="1" si="280"/>
        <v>#REF!</v>
      </c>
      <c r="E906" s="5" t="e">
        <f t="shared" ca="1" si="270"/>
        <v>#REF!</v>
      </c>
      <c r="F906" s="40" t="e">
        <f t="array" aca="1" ref="F906" ca="1">INDEX(hours,MATCH(1,($A906=dates)*(last_project=projects),0),0)</f>
        <v>#N/A</v>
      </c>
      <c r="G906" s="21" t="e">
        <f t="shared" ca="1" si="271"/>
        <v>#N/A</v>
      </c>
      <c r="H906" s="41" t="e">
        <f t="shared" ca="1" si="281"/>
        <v>#N/A</v>
      </c>
      <c r="I906" s="41" t="e">
        <f t="shared" ca="1" si="282"/>
        <v>#N/A</v>
      </c>
      <c r="J906" s="41" t="e">
        <f t="shared" ca="1" si="283"/>
        <v>#N/A</v>
      </c>
      <c r="K906" t="e">
        <f t="shared" ca="1" si="272"/>
        <v>#N/A</v>
      </c>
      <c r="L906" t="e">
        <f t="shared" ca="1" si="273"/>
        <v>#N/A</v>
      </c>
      <c r="M906" s="42" t="e">
        <f t="shared" ca="1" si="274"/>
        <v>#REF!</v>
      </c>
      <c r="N906" s="5" t="e">
        <f t="shared" ca="1" si="284"/>
        <v>#N/A</v>
      </c>
      <c r="O906" s="5" t="e">
        <f t="shared" ca="1" si="285"/>
        <v>#N/A</v>
      </c>
      <c r="P906" s="41" t="e">
        <f ca="1">IF(OR(ISNA(A906),C906="Backstitch"),NA(),AVERAGEIF($C$4:$C906,"&gt;0")/100)</f>
        <v>#N/A</v>
      </c>
      <c r="Q906" s="41" t="e">
        <f t="shared" ca="1" si="275"/>
        <v>#N/A</v>
      </c>
      <c r="R906" s="43" t="e">
        <f t="shared" ca="1" si="276"/>
        <v>#N/A</v>
      </c>
      <c r="S906" s="44" t="e">
        <f t="shared" ca="1" si="277"/>
        <v>#N/A</v>
      </c>
      <c r="T906" s="5" t="e">
        <f t="shared" ca="1" si="278"/>
        <v>#N/A</v>
      </c>
      <c r="U906" s="5" t="e">
        <f t="shared" ca="1" si="279"/>
        <v>#N/A</v>
      </c>
    </row>
    <row r="907" spans="1:21">
      <c r="A907" s="6" t="e">
        <f t="shared" ca="1" si="269"/>
        <v>#N/A</v>
      </c>
      <c r="B907" s="39" t="e">
        <f t="shared" ca="1" si="268"/>
        <v>#N/A</v>
      </c>
      <c r="C907">
        <f t="array" aca="1" ref="C907" ca="1">IFERROR(INDEX(stitches, MATCH( 1, ($A907=dates)*(last_project=projects),0)),0)</f>
        <v>0</v>
      </c>
      <c r="D907" s="5" t="e">
        <f t="shared" ca="1" si="280"/>
        <v>#REF!</v>
      </c>
      <c r="E907" s="5" t="e">
        <f t="shared" ca="1" si="270"/>
        <v>#REF!</v>
      </c>
      <c r="F907" s="40" t="e">
        <f t="array" aca="1" ref="F907" ca="1">INDEX(hours,MATCH(1,($A907=dates)*(last_project=projects),0),0)</f>
        <v>#N/A</v>
      </c>
      <c r="G907" s="21" t="e">
        <f t="shared" ca="1" si="271"/>
        <v>#N/A</v>
      </c>
      <c r="H907" s="41" t="e">
        <f t="shared" ca="1" si="281"/>
        <v>#N/A</v>
      </c>
      <c r="I907" s="41" t="e">
        <f t="shared" ca="1" si="282"/>
        <v>#N/A</v>
      </c>
      <c r="J907" s="41" t="e">
        <f t="shared" ca="1" si="283"/>
        <v>#N/A</v>
      </c>
      <c r="K907" t="e">
        <f t="shared" ca="1" si="272"/>
        <v>#N/A</v>
      </c>
      <c r="L907" t="e">
        <f t="shared" ca="1" si="273"/>
        <v>#N/A</v>
      </c>
      <c r="M907" s="42" t="e">
        <f t="shared" ca="1" si="274"/>
        <v>#REF!</v>
      </c>
      <c r="N907" s="5" t="e">
        <f t="shared" ca="1" si="284"/>
        <v>#N/A</v>
      </c>
      <c r="O907" s="5" t="e">
        <f t="shared" ca="1" si="285"/>
        <v>#N/A</v>
      </c>
      <c r="P907" s="41" t="e">
        <f ca="1">IF(OR(ISNA(A907),C907="Backstitch"),NA(),AVERAGEIF($C$4:$C907,"&gt;0")/100)</f>
        <v>#N/A</v>
      </c>
      <c r="Q907" s="41" t="e">
        <f t="shared" ca="1" si="275"/>
        <v>#N/A</v>
      </c>
      <c r="R907" s="43" t="e">
        <f t="shared" ca="1" si="276"/>
        <v>#N/A</v>
      </c>
      <c r="S907" s="44" t="e">
        <f t="shared" ca="1" si="277"/>
        <v>#N/A</v>
      </c>
      <c r="T907" s="5" t="e">
        <f t="shared" ca="1" si="278"/>
        <v>#N/A</v>
      </c>
      <c r="U907" s="5" t="e">
        <f t="shared" ca="1" si="279"/>
        <v>#N/A</v>
      </c>
    </row>
    <row r="908" spans="1:21">
      <c r="A908" s="6" t="e">
        <f t="shared" ca="1" si="269"/>
        <v>#N/A</v>
      </c>
      <c r="B908" s="39" t="e">
        <f t="shared" ca="1" si="268"/>
        <v>#N/A</v>
      </c>
      <c r="C908">
        <f t="array" aca="1" ref="C908" ca="1">IFERROR(INDEX(stitches, MATCH( 1, ($A908=dates)*(last_project=projects),0)),0)</f>
        <v>0</v>
      </c>
      <c r="D908" s="5" t="e">
        <f t="shared" ca="1" si="280"/>
        <v>#REF!</v>
      </c>
      <c r="E908" s="5" t="e">
        <f t="shared" ca="1" si="270"/>
        <v>#REF!</v>
      </c>
      <c r="F908" s="40" t="e">
        <f t="array" aca="1" ref="F908" ca="1">INDEX(hours,MATCH(1,($A908=dates)*(last_project=projects),0),0)</f>
        <v>#N/A</v>
      </c>
      <c r="G908" s="21" t="e">
        <f t="shared" ca="1" si="271"/>
        <v>#N/A</v>
      </c>
      <c r="H908" s="41" t="e">
        <f t="shared" ca="1" si="281"/>
        <v>#N/A</v>
      </c>
      <c r="I908" s="41" t="e">
        <f t="shared" ca="1" si="282"/>
        <v>#N/A</v>
      </c>
      <c r="J908" s="41" t="e">
        <f t="shared" ca="1" si="283"/>
        <v>#N/A</v>
      </c>
      <c r="K908" t="e">
        <f t="shared" ca="1" si="272"/>
        <v>#N/A</v>
      </c>
      <c r="L908" t="e">
        <f t="shared" ca="1" si="273"/>
        <v>#N/A</v>
      </c>
      <c r="M908" s="42" t="e">
        <f t="shared" ca="1" si="274"/>
        <v>#REF!</v>
      </c>
      <c r="N908" s="5" t="e">
        <f t="shared" ca="1" si="284"/>
        <v>#N/A</v>
      </c>
      <c r="O908" s="5" t="e">
        <f t="shared" ca="1" si="285"/>
        <v>#N/A</v>
      </c>
      <c r="P908" s="41" t="e">
        <f ca="1">IF(OR(ISNA(A908),C908="Backstitch"),NA(),AVERAGEIF($C$4:$C908,"&gt;0")/100)</f>
        <v>#N/A</v>
      </c>
      <c r="Q908" s="41" t="e">
        <f t="shared" ca="1" si="275"/>
        <v>#N/A</v>
      </c>
      <c r="R908" s="43" t="e">
        <f t="shared" ca="1" si="276"/>
        <v>#N/A</v>
      </c>
      <c r="S908" s="44" t="e">
        <f t="shared" ca="1" si="277"/>
        <v>#N/A</v>
      </c>
      <c r="T908" s="5" t="e">
        <f t="shared" ca="1" si="278"/>
        <v>#N/A</v>
      </c>
      <c r="U908" s="5" t="e">
        <f t="shared" ca="1" si="279"/>
        <v>#N/A</v>
      </c>
    </row>
    <row r="909" spans="1:21">
      <c r="A909" s="6" t="e">
        <f t="shared" ca="1" si="269"/>
        <v>#N/A</v>
      </c>
      <c r="B909" s="39" t="e">
        <f t="shared" ca="1" si="268"/>
        <v>#N/A</v>
      </c>
      <c r="C909">
        <f t="array" aca="1" ref="C909" ca="1">IFERROR(INDEX(stitches, MATCH( 1, ($A909=dates)*(last_project=projects),0)),0)</f>
        <v>0</v>
      </c>
      <c r="D909" s="5" t="e">
        <f t="shared" ca="1" si="280"/>
        <v>#REF!</v>
      </c>
      <c r="E909" s="5" t="e">
        <f t="shared" ca="1" si="270"/>
        <v>#REF!</v>
      </c>
      <c r="F909" s="40" t="e">
        <f t="array" aca="1" ref="F909" ca="1">INDEX(hours,MATCH(1,($A909=dates)*(last_project=projects),0),0)</f>
        <v>#N/A</v>
      </c>
      <c r="G909" s="21" t="e">
        <f t="shared" ca="1" si="271"/>
        <v>#N/A</v>
      </c>
      <c r="H909" s="41" t="e">
        <f t="shared" ca="1" si="281"/>
        <v>#N/A</v>
      </c>
      <c r="I909" s="41" t="e">
        <f t="shared" ca="1" si="282"/>
        <v>#N/A</v>
      </c>
      <c r="J909" s="41" t="e">
        <f t="shared" ca="1" si="283"/>
        <v>#N/A</v>
      </c>
      <c r="K909" t="e">
        <f t="shared" ca="1" si="272"/>
        <v>#N/A</v>
      </c>
      <c r="L909" t="e">
        <f t="shared" ca="1" si="273"/>
        <v>#N/A</v>
      </c>
      <c r="M909" s="42" t="e">
        <f t="shared" ca="1" si="274"/>
        <v>#REF!</v>
      </c>
      <c r="N909" s="5" t="e">
        <f t="shared" ca="1" si="284"/>
        <v>#N/A</v>
      </c>
      <c r="O909" s="5" t="e">
        <f t="shared" ca="1" si="285"/>
        <v>#N/A</v>
      </c>
      <c r="P909" s="41" t="e">
        <f ca="1">IF(OR(ISNA(A909),C909="Backstitch"),NA(),AVERAGEIF($C$4:$C909,"&gt;0")/100)</f>
        <v>#N/A</v>
      </c>
      <c r="Q909" s="41" t="e">
        <f t="shared" ca="1" si="275"/>
        <v>#N/A</v>
      </c>
      <c r="R909" s="43" t="e">
        <f t="shared" ca="1" si="276"/>
        <v>#N/A</v>
      </c>
      <c r="S909" s="44" t="e">
        <f t="shared" ca="1" si="277"/>
        <v>#N/A</v>
      </c>
      <c r="T909" s="5" t="e">
        <f t="shared" ca="1" si="278"/>
        <v>#N/A</v>
      </c>
      <c r="U909" s="5" t="e">
        <f t="shared" ca="1" si="279"/>
        <v>#N/A</v>
      </c>
    </row>
    <row r="910" spans="1:21">
      <c r="A910" s="6" t="e">
        <f t="shared" ca="1" si="269"/>
        <v>#N/A</v>
      </c>
      <c r="B910" s="39" t="e">
        <f t="shared" ca="1" si="268"/>
        <v>#N/A</v>
      </c>
      <c r="C910">
        <f t="array" aca="1" ref="C910" ca="1">IFERROR(INDEX(stitches, MATCH( 1, ($A910=dates)*(last_project=projects),0)),0)</f>
        <v>0</v>
      </c>
      <c r="D910" s="5" t="e">
        <f t="shared" ca="1" si="280"/>
        <v>#REF!</v>
      </c>
      <c r="E910" s="5" t="e">
        <f t="shared" ca="1" si="270"/>
        <v>#REF!</v>
      </c>
      <c r="F910" s="40" t="e">
        <f t="array" aca="1" ref="F910" ca="1">INDEX(hours,MATCH(1,($A910=dates)*(last_project=projects),0),0)</f>
        <v>#N/A</v>
      </c>
      <c r="G910" s="21" t="e">
        <f t="shared" ca="1" si="271"/>
        <v>#N/A</v>
      </c>
      <c r="H910" s="41" t="e">
        <f t="shared" ca="1" si="281"/>
        <v>#N/A</v>
      </c>
      <c r="I910" s="41" t="e">
        <f t="shared" ca="1" si="282"/>
        <v>#N/A</v>
      </c>
      <c r="J910" s="41" t="e">
        <f t="shared" ca="1" si="283"/>
        <v>#N/A</v>
      </c>
      <c r="K910" t="e">
        <f t="shared" ca="1" si="272"/>
        <v>#N/A</v>
      </c>
      <c r="L910" t="e">
        <f t="shared" ca="1" si="273"/>
        <v>#N/A</v>
      </c>
      <c r="M910" s="42" t="e">
        <f t="shared" ca="1" si="274"/>
        <v>#REF!</v>
      </c>
      <c r="N910" s="5" t="e">
        <f t="shared" ca="1" si="284"/>
        <v>#N/A</v>
      </c>
      <c r="O910" s="5" t="e">
        <f t="shared" ca="1" si="285"/>
        <v>#N/A</v>
      </c>
      <c r="P910" s="41" t="e">
        <f ca="1">IF(OR(ISNA(A910),C910="Backstitch"),NA(),AVERAGEIF($C$4:$C910,"&gt;0")/100)</f>
        <v>#N/A</v>
      </c>
      <c r="Q910" s="41" t="e">
        <f t="shared" ca="1" si="275"/>
        <v>#N/A</v>
      </c>
      <c r="R910" s="43" t="e">
        <f t="shared" ca="1" si="276"/>
        <v>#N/A</v>
      </c>
      <c r="S910" s="44" t="e">
        <f t="shared" ca="1" si="277"/>
        <v>#N/A</v>
      </c>
      <c r="T910" s="5" t="e">
        <f t="shared" ca="1" si="278"/>
        <v>#N/A</v>
      </c>
      <c r="U910" s="5" t="e">
        <f t="shared" ca="1" si="279"/>
        <v>#N/A</v>
      </c>
    </row>
    <row r="911" spans="1:21">
      <c r="A911" s="6" t="e">
        <f t="shared" ca="1" si="269"/>
        <v>#N/A</v>
      </c>
      <c r="B911" s="39" t="e">
        <f t="shared" ca="1" si="268"/>
        <v>#N/A</v>
      </c>
      <c r="C911">
        <f t="array" aca="1" ref="C911" ca="1">IFERROR(INDEX(stitches, MATCH( 1, ($A911=dates)*(last_project=projects),0)),0)</f>
        <v>0</v>
      </c>
      <c r="D911" s="5" t="e">
        <f t="shared" ca="1" si="280"/>
        <v>#REF!</v>
      </c>
      <c r="E911" s="5" t="e">
        <f t="shared" ca="1" si="270"/>
        <v>#REF!</v>
      </c>
      <c r="F911" s="40" t="e">
        <f t="array" aca="1" ref="F911" ca="1">INDEX(hours,MATCH(1,($A911=dates)*(last_project=projects),0),0)</f>
        <v>#N/A</v>
      </c>
      <c r="G911" s="21" t="e">
        <f t="shared" ca="1" si="271"/>
        <v>#N/A</v>
      </c>
      <c r="H911" s="41" t="e">
        <f t="shared" ca="1" si="281"/>
        <v>#N/A</v>
      </c>
      <c r="I911" s="41" t="e">
        <f t="shared" ca="1" si="282"/>
        <v>#N/A</v>
      </c>
      <c r="J911" s="41" t="e">
        <f t="shared" ca="1" si="283"/>
        <v>#N/A</v>
      </c>
      <c r="K911" t="e">
        <f t="shared" ca="1" si="272"/>
        <v>#N/A</v>
      </c>
      <c r="L911" t="e">
        <f t="shared" ca="1" si="273"/>
        <v>#N/A</v>
      </c>
      <c r="M911" s="42" t="e">
        <f t="shared" ca="1" si="274"/>
        <v>#REF!</v>
      </c>
      <c r="N911" s="5" t="e">
        <f t="shared" ca="1" si="284"/>
        <v>#N/A</v>
      </c>
      <c r="O911" s="5" t="e">
        <f t="shared" ca="1" si="285"/>
        <v>#N/A</v>
      </c>
      <c r="P911" s="41" t="e">
        <f ca="1">IF(OR(ISNA(A911),C911="Backstitch"),NA(),AVERAGEIF($C$4:$C911,"&gt;0")/100)</f>
        <v>#N/A</v>
      </c>
      <c r="Q911" s="41" t="e">
        <f t="shared" ca="1" si="275"/>
        <v>#N/A</v>
      </c>
      <c r="R911" s="43" t="e">
        <f t="shared" ca="1" si="276"/>
        <v>#N/A</v>
      </c>
      <c r="S911" s="44" t="e">
        <f t="shared" ca="1" si="277"/>
        <v>#N/A</v>
      </c>
      <c r="T911" s="5" t="e">
        <f t="shared" ca="1" si="278"/>
        <v>#N/A</v>
      </c>
      <c r="U911" s="5" t="e">
        <f t="shared" ca="1" si="279"/>
        <v>#N/A</v>
      </c>
    </row>
    <row r="912" spans="1:21">
      <c r="A912" s="6" t="e">
        <f t="shared" ca="1" si="269"/>
        <v>#N/A</v>
      </c>
      <c r="B912" s="39" t="e">
        <f t="shared" ca="1" si="268"/>
        <v>#N/A</v>
      </c>
      <c r="C912">
        <f t="array" aca="1" ref="C912" ca="1">IFERROR(INDEX(stitches, MATCH( 1, ($A912=dates)*(last_project=projects),0)),0)</f>
        <v>0</v>
      </c>
      <c r="D912" s="5" t="e">
        <f t="shared" ca="1" si="280"/>
        <v>#REF!</v>
      </c>
      <c r="E912" s="5" t="e">
        <f t="shared" ca="1" si="270"/>
        <v>#REF!</v>
      </c>
      <c r="F912" s="40" t="e">
        <f t="array" aca="1" ref="F912" ca="1">INDEX(hours,MATCH(1,($A912=dates)*(last_project=projects),0),0)</f>
        <v>#N/A</v>
      </c>
      <c r="G912" s="21" t="e">
        <f t="shared" ca="1" si="271"/>
        <v>#N/A</v>
      </c>
      <c r="H912" s="41" t="e">
        <f t="shared" ca="1" si="281"/>
        <v>#N/A</v>
      </c>
      <c r="I912" s="41" t="e">
        <f t="shared" ca="1" si="282"/>
        <v>#N/A</v>
      </c>
      <c r="J912" s="41" t="e">
        <f t="shared" ca="1" si="283"/>
        <v>#N/A</v>
      </c>
      <c r="K912" t="e">
        <f t="shared" ca="1" si="272"/>
        <v>#N/A</v>
      </c>
      <c r="L912" t="e">
        <f t="shared" ca="1" si="273"/>
        <v>#N/A</v>
      </c>
      <c r="M912" s="42" t="e">
        <f t="shared" ca="1" si="274"/>
        <v>#REF!</v>
      </c>
      <c r="N912" s="5" t="e">
        <f t="shared" ca="1" si="284"/>
        <v>#N/A</v>
      </c>
      <c r="O912" s="5" t="e">
        <f t="shared" ca="1" si="285"/>
        <v>#N/A</v>
      </c>
      <c r="P912" s="41" t="e">
        <f ca="1">IF(OR(ISNA(A912),C912="Backstitch"),NA(),AVERAGEIF($C$4:$C912,"&gt;0")/100)</f>
        <v>#N/A</v>
      </c>
      <c r="Q912" s="41" t="e">
        <f t="shared" ca="1" si="275"/>
        <v>#N/A</v>
      </c>
      <c r="R912" s="43" t="e">
        <f t="shared" ca="1" si="276"/>
        <v>#N/A</v>
      </c>
      <c r="S912" s="44" t="e">
        <f t="shared" ca="1" si="277"/>
        <v>#N/A</v>
      </c>
      <c r="T912" s="5" t="e">
        <f t="shared" ca="1" si="278"/>
        <v>#N/A</v>
      </c>
      <c r="U912" s="5" t="e">
        <f t="shared" ca="1" si="279"/>
        <v>#N/A</v>
      </c>
    </row>
    <row r="913" spans="1:21">
      <c r="A913" s="6" t="e">
        <f t="shared" ca="1" si="269"/>
        <v>#N/A</v>
      </c>
      <c r="B913" s="39" t="e">
        <f t="shared" ca="1" si="268"/>
        <v>#N/A</v>
      </c>
      <c r="C913">
        <f t="array" aca="1" ref="C913" ca="1">IFERROR(INDEX(stitches, MATCH( 1, ($A913=dates)*(last_project=projects),0)),0)</f>
        <v>0</v>
      </c>
      <c r="D913" s="5" t="e">
        <f t="shared" ca="1" si="280"/>
        <v>#REF!</v>
      </c>
      <c r="E913" s="5" t="e">
        <f t="shared" ca="1" si="270"/>
        <v>#REF!</v>
      </c>
      <c r="F913" s="40" t="e">
        <f t="array" aca="1" ref="F913" ca="1">INDEX(hours,MATCH(1,($A913=dates)*(last_project=projects),0),0)</f>
        <v>#N/A</v>
      </c>
      <c r="G913" s="21" t="e">
        <f t="shared" ca="1" si="271"/>
        <v>#N/A</v>
      </c>
      <c r="H913" s="41" t="e">
        <f t="shared" ca="1" si="281"/>
        <v>#N/A</v>
      </c>
      <c r="I913" s="41" t="e">
        <f t="shared" ca="1" si="282"/>
        <v>#N/A</v>
      </c>
      <c r="J913" s="41" t="e">
        <f t="shared" ca="1" si="283"/>
        <v>#N/A</v>
      </c>
      <c r="K913" t="e">
        <f t="shared" ca="1" si="272"/>
        <v>#N/A</v>
      </c>
      <c r="L913" t="e">
        <f t="shared" ca="1" si="273"/>
        <v>#N/A</v>
      </c>
      <c r="M913" s="42" t="e">
        <f t="shared" ca="1" si="274"/>
        <v>#REF!</v>
      </c>
      <c r="N913" s="5" t="e">
        <f t="shared" ca="1" si="284"/>
        <v>#N/A</v>
      </c>
      <c r="O913" s="5" t="e">
        <f t="shared" ca="1" si="285"/>
        <v>#N/A</v>
      </c>
      <c r="P913" s="41" t="e">
        <f ca="1">IF(OR(ISNA(A913),C913="Backstitch"),NA(),AVERAGEIF($C$4:$C913,"&gt;0")/100)</f>
        <v>#N/A</v>
      </c>
      <c r="Q913" s="41" t="e">
        <f t="shared" ca="1" si="275"/>
        <v>#N/A</v>
      </c>
      <c r="R913" s="43" t="e">
        <f t="shared" ca="1" si="276"/>
        <v>#N/A</v>
      </c>
      <c r="S913" s="44" t="e">
        <f t="shared" ca="1" si="277"/>
        <v>#N/A</v>
      </c>
      <c r="T913" s="5" t="e">
        <f t="shared" ca="1" si="278"/>
        <v>#N/A</v>
      </c>
      <c r="U913" s="5" t="e">
        <f t="shared" ca="1" si="279"/>
        <v>#N/A</v>
      </c>
    </row>
    <row r="914" spans="1:21">
      <c r="A914" s="6" t="e">
        <f t="shared" ca="1" si="269"/>
        <v>#N/A</v>
      </c>
      <c r="B914" s="39" t="e">
        <f t="shared" ca="1" si="268"/>
        <v>#N/A</v>
      </c>
      <c r="C914">
        <f t="array" aca="1" ref="C914" ca="1">IFERROR(INDEX(stitches, MATCH( 1, ($A914=dates)*(last_project=projects),0)),0)</f>
        <v>0</v>
      </c>
      <c r="D914" s="5" t="e">
        <f t="shared" ca="1" si="280"/>
        <v>#REF!</v>
      </c>
      <c r="E914" s="5" t="e">
        <f t="shared" ca="1" si="270"/>
        <v>#REF!</v>
      </c>
      <c r="F914" s="40" t="e">
        <f t="array" aca="1" ref="F914" ca="1">INDEX(hours,MATCH(1,($A914=dates)*(last_project=projects),0),0)</f>
        <v>#N/A</v>
      </c>
      <c r="G914" s="21" t="e">
        <f t="shared" ca="1" si="271"/>
        <v>#N/A</v>
      </c>
      <c r="H914" s="41" t="e">
        <f t="shared" ca="1" si="281"/>
        <v>#N/A</v>
      </c>
      <c r="I914" s="41" t="e">
        <f t="shared" ca="1" si="282"/>
        <v>#N/A</v>
      </c>
      <c r="J914" s="41" t="e">
        <f t="shared" ca="1" si="283"/>
        <v>#N/A</v>
      </c>
      <c r="K914" t="e">
        <f t="shared" ca="1" si="272"/>
        <v>#N/A</v>
      </c>
      <c r="L914" t="e">
        <f t="shared" ca="1" si="273"/>
        <v>#N/A</v>
      </c>
      <c r="M914" s="42" t="e">
        <f t="shared" ca="1" si="274"/>
        <v>#REF!</v>
      </c>
      <c r="N914" s="5" t="e">
        <f t="shared" ca="1" si="284"/>
        <v>#N/A</v>
      </c>
      <c r="O914" s="5" t="e">
        <f t="shared" ca="1" si="285"/>
        <v>#N/A</v>
      </c>
      <c r="P914" s="41" t="e">
        <f ca="1">IF(OR(ISNA(A914),C914="Backstitch"),NA(),AVERAGEIF($C$4:$C914,"&gt;0")/100)</f>
        <v>#N/A</v>
      </c>
      <c r="Q914" s="41" t="e">
        <f t="shared" ca="1" si="275"/>
        <v>#N/A</v>
      </c>
      <c r="R914" s="43" t="e">
        <f t="shared" ca="1" si="276"/>
        <v>#N/A</v>
      </c>
      <c r="S914" s="44" t="e">
        <f t="shared" ca="1" si="277"/>
        <v>#N/A</v>
      </c>
      <c r="T914" s="5" t="e">
        <f t="shared" ca="1" si="278"/>
        <v>#N/A</v>
      </c>
      <c r="U914" s="5" t="e">
        <f t="shared" ca="1" si="279"/>
        <v>#N/A</v>
      </c>
    </row>
    <row r="915" spans="1:21">
      <c r="A915" s="6" t="e">
        <f t="shared" ca="1" si="269"/>
        <v>#N/A</v>
      </c>
      <c r="B915" s="39" t="e">
        <f t="shared" ca="1" si="268"/>
        <v>#N/A</v>
      </c>
      <c r="C915">
        <f t="array" aca="1" ref="C915" ca="1">IFERROR(INDEX(stitches, MATCH( 1, ($A915=dates)*(last_project=projects),0)),0)</f>
        <v>0</v>
      </c>
      <c r="D915" s="5" t="e">
        <f t="shared" ca="1" si="280"/>
        <v>#REF!</v>
      </c>
      <c r="E915" s="5" t="e">
        <f t="shared" ca="1" si="270"/>
        <v>#REF!</v>
      </c>
      <c r="F915" s="40" t="e">
        <f t="array" aca="1" ref="F915" ca="1">INDEX(hours,MATCH(1,($A915=dates)*(last_project=projects),0),0)</f>
        <v>#N/A</v>
      </c>
      <c r="G915" s="21" t="e">
        <f t="shared" ca="1" si="271"/>
        <v>#N/A</v>
      </c>
      <c r="H915" s="41" t="e">
        <f t="shared" ca="1" si="281"/>
        <v>#N/A</v>
      </c>
      <c r="I915" s="41" t="e">
        <f t="shared" ca="1" si="282"/>
        <v>#N/A</v>
      </c>
      <c r="J915" s="41" t="e">
        <f t="shared" ca="1" si="283"/>
        <v>#N/A</v>
      </c>
      <c r="K915" t="e">
        <f t="shared" ca="1" si="272"/>
        <v>#N/A</v>
      </c>
      <c r="L915" t="e">
        <f t="shared" ca="1" si="273"/>
        <v>#N/A</v>
      </c>
      <c r="M915" s="42" t="e">
        <f t="shared" ca="1" si="274"/>
        <v>#REF!</v>
      </c>
      <c r="N915" s="5" t="e">
        <f t="shared" ca="1" si="284"/>
        <v>#N/A</v>
      </c>
      <c r="O915" s="5" t="e">
        <f t="shared" ca="1" si="285"/>
        <v>#N/A</v>
      </c>
      <c r="P915" s="41" t="e">
        <f ca="1">IF(OR(ISNA(A915),C915="Backstitch"),NA(),AVERAGEIF($C$4:$C915,"&gt;0")/100)</f>
        <v>#N/A</v>
      </c>
      <c r="Q915" s="41" t="e">
        <f t="shared" ca="1" si="275"/>
        <v>#N/A</v>
      </c>
      <c r="R915" s="43" t="e">
        <f t="shared" ca="1" si="276"/>
        <v>#N/A</v>
      </c>
      <c r="S915" s="44" t="e">
        <f t="shared" ca="1" si="277"/>
        <v>#N/A</v>
      </c>
      <c r="T915" s="5" t="e">
        <f t="shared" ca="1" si="278"/>
        <v>#N/A</v>
      </c>
      <c r="U915" s="5" t="e">
        <f t="shared" ca="1" si="279"/>
        <v>#N/A</v>
      </c>
    </row>
    <row r="916" spans="1:21">
      <c r="A916" s="6" t="e">
        <f t="shared" ca="1" si="269"/>
        <v>#N/A</v>
      </c>
      <c r="B916" s="39" t="e">
        <f t="shared" ca="1" si="268"/>
        <v>#N/A</v>
      </c>
      <c r="C916">
        <f t="array" aca="1" ref="C916" ca="1">IFERROR(INDEX(stitches, MATCH( 1, ($A916=dates)*(last_project=projects),0)),0)</f>
        <v>0</v>
      </c>
      <c r="D916" s="5" t="e">
        <f t="shared" ca="1" si="280"/>
        <v>#REF!</v>
      </c>
      <c r="E916" s="5" t="e">
        <f t="shared" ca="1" si="270"/>
        <v>#REF!</v>
      </c>
      <c r="F916" s="40" t="e">
        <f t="array" aca="1" ref="F916" ca="1">INDEX(hours,MATCH(1,($A916=dates)*(last_project=projects),0),0)</f>
        <v>#N/A</v>
      </c>
      <c r="G916" s="21" t="e">
        <f t="shared" ca="1" si="271"/>
        <v>#N/A</v>
      </c>
      <c r="H916" s="41" t="e">
        <f t="shared" ca="1" si="281"/>
        <v>#N/A</v>
      </c>
      <c r="I916" s="41" t="e">
        <f t="shared" ca="1" si="282"/>
        <v>#N/A</v>
      </c>
      <c r="J916" s="41" t="e">
        <f t="shared" ca="1" si="283"/>
        <v>#N/A</v>
      </c>
      <c r="K916" t="e">
        <f t="shared" ca="1" si="272"/>
        <v>#N/A</v>
      </c>
      <c r="L916" t="e">
        <f t="shared" ca="1" si="273"/>
        <v>#N/A</v>
      </c>
      <c r="M916" s="42" t="e">
        <f t="shared" ca="1" si="274"/>
        <v>#REF!</v>
      </c>
      <c r="N916" s="5" t="e">
        <f t="shared" ca="1" si="284"/>
        <v>#N/A</v>
      </c>
      <c r="O916" s="5" t="e">
        <f t="shared" ca="1" si="285"/>
        <v>#N/A</v>
      </c>
      <c r="P916" s="41" t="e">
        <f ca="1">IF(OR(ISNA(A916),C916="Backstitch"),NA(),AVERAGEIF($C$4:$C916,"&gt;0")/100)</f>
        <v>#N/A</v>
      </c>
      <c r="Q916" s="41" t="e">
        <f t="shared" ca="1" si="275"/>
        <v>#N/A</v>
      </c>
      <c r="R916" s="43" t="e">
        <f t="shared" ca="1" si="276"/>
        <v>#N/A</v>
      </c>
      <c r="S916" s="44" t="e">
        <f t="shared" ca="1" si="277"/>
        <v>#N/A</v>
      </c>
      <c r="T916" s="5" t="e">
        <f t="shared" ca="1" si="278"/>
        <v>#N/A</v>
      </c>
      <c r="U916" s="5" t="e">
        <f t="shared" ca="1" si="279"/>
        <v>#N/A</v>
      </c>
    </row>
    <row r="917" spans="1:21">
      <c r="A917" s="6" t="e">
        <f t="shared" ca="1" si="269"/>
        <v>#N/A</v>
      </c>
      <c r="B917" s="39" t="e">
        <f t="shared" ca="1" si="268"/>
        <v>#N/A</v>
      </c>
      <c r="C917">
        <f t="array" aca="1" ref="C917" ca="1">IFERROR(INDEX(stitches, MATCH( 1, ($A917=dates)*(last_project=projects),0)),0)</f>
        <v>0</v>
      </c>
      <c r="D917" s="5" t="e">
        <f t="shared" ca="1" si="280"/>
        <v>#REF!</v>
      </c>
      <c r="E917" s="5" t="e">
        <f t="shared" ca="1" si="270"/>
        <v>#REF!</v>
      </c>
      <c r="F917" s="40" t="e">
        <f t="array" aca="1" ref="F917" ca="1">INDEX(hours,MATCH(1,($A917=dates)*(last_project=projects),0),0)</f>
        <v>#N/A</v>
      </c>
      <c r="G917" s="21" t="e">
        <f t="shared" ca="1" si="271"/>
        <v>#N/A</v>
      </c>
      <c r="H917" s="41" t="e">
        <f t="shared" ca="1" si="281"/>
        <v>#N/A</v>
      </c>
      <c r="I917" s="41" t="e">
        <f t="shared" ca="1" si="282"/>
        <v>#N/A</v>
      </c>
      <c r="J917" s="41" t="e">
        <f t="shared" ca="1" si="283"/>
        <v>#N/A</v>
      </c>
      <c r="K917" t="e">
        <f t="shared" ca="1" si="272"/>
        <v>#N/A</v>
      </c>
      <c r="L917" t="e">
        <f t="shared" ca="1" si="273"/>
        <v>#N/A</v>
      </c>
      <c r="M917" s="42" t="e">
        <f t="shared" ca="1" si="274"/>
        <v>#REF!</v>
      </c>
      <c r="N917" s="5" t="e">
        <f t="shared" ca="1" si="284"/>
        <v>#N/A</v>
      </c>
      <c r="O917" s="5" t="e">
        <f t="shared" ca="1" si="285"/>
        <v>#N/A</v>
      </c>
      <c r="P917" s="41" t="e">
        <f ca="1">IF(OR(ISNA(A917),C917="Backstitch"),NA(),AVERAGEIF($C$4:$C917,"&gt;0")/100)</f>
        <v>#N/A</v>
      </c>
      <c r="Q917" s="41" t="e">
        <f t="shared" ca="1" si="275"/>
        <v>#N/A</v>
      </c>
      <c r="R917" s="43" t="e">
        <f t="shared" ca="1" si="276"/>
        <v>#N/A</v>
      </c>
      <c r="S917" s="44" t="e">
        <f t="shared" ca="1" si="277"/>
        <v>#N/A</v>
      </c>
      <c r="T917" s="5" t="e">
        <f t="shared" ca="1" si="278"/>
        <v>#N/A</v>
      </c>
      <c r="U917" s="5" t="e">
        <f t="shared" ca="1" si="279"/>
        <v>#N/A</v>
      </c>
    </row>
    <row r="918" spans="1:21">
      <c r="A918" s="6" t="e">
        <f t="shared" ca="1" si="269"/>
        <v>#N/A</v>
      </c>
      <c r="B918" s="39" t="e">
        <f t="shared" ca="1" si="268"/>
        <v>#N/A</v>
      </c>
      <c r="C918">
        <f t="array" aca="1" ref="C918" ca="1">IFERROR(INDEX(stitches, MATCH( 1, ($A918=dates)*(last_project=projects),0)),0)</f>
        <v>0</v>
      </c>
      <c r="D918" s="5" t="e">
        <f t="shared" ca="1" si="280"/>
        <v>#REF!</v>
      </c>
      <c r="E918" s="5" t="e">
        <f t="shared" ca="1" si="270"/>
        <v>#REF!</v>
      </c>
      <c r="F918" s="40" t="e">
        <f t="array" aca="1" ref="F918" ca="1">INDEX(hours,MATCH(1,($A918=dates)*(last_project=projects),0),0)</f>
        <v>#N/A</v>
      </c>
      <c r="G918" s="21" t="e">
        <f t="shared" ca="1" si="271"/>
        <v>#N/A</v>
      </c>
      <c r="H918" s="41" t="e">
        <f t="shared" ca="1" si="281"/>
        <v>#N/A</v>
      </c>
      <c r="I918" s="41" t="e">
        <f t="shared" ca="1" si="282"/>
        <v>#N/A</v>
      </c>
      <c r="J918" s="41" t="e">
        <f t="shared" ca="1" si="283"/>
        <v>#N/A</v>
      </c>
      <c r="K918" t="e">
        <f t="shared" ca="1" si="272"/>
        <v>#N/A</v>
      </c>
      <c r="L918" t="e">
        <f t="shared" ca="1" si="273"/>
        <v>#N/A</v>
      </c>
      <c r="M918" s="42" t="e">
        <f t="shared" ca="1" si="274"/>
        <v>#REF!</v>
      </c>
      <c r="N918" s="5" t="e">
        <f t="shared" ca="1" si="284"/>
        <v>#N/A</v>
      </c>
      <c r="O918" s="5" t="e">
        <f t="shared" ca="1" si="285"/>
        <v>#N/A</v>
      </c>
      <c r="P918" s="41" t="e">
        <f ca="1">IF(OR(ISNA(A918),C918="Backstitch"),NA(),AVERAGEIF($C$4:$C918,"&gt;0")/100)</f>
        <v>#N/A</v>
      </c>
      <c r="Q918" s="41" t="e">
        <f t="shared" ca="1" si="275"/>
        <v>#N/A</v>
      </c>
      <c r="R918" s="43" t="e">
        <f t="shared" ca="1" si="276"/>
        <v>#N/A</v>
      </c>
      <c r="S918" s="44" t="e">
        <f t="shared" ca="1" si="277"/>
        <v>#N/A</v>
      </c>
      <c r="T918" s="5" t="e">
        <f t="shared" ca="1" si="278"/>
        <v>#N/A</v>
      </c>
      <c r="U918" s="5" t="e">
        <f t="shared" ca="1" si="279"/>
        <v>#N/A</v>
      </c>
    </row>
    <row r="919" spans="1:21">
      <c r="A919" s="6" t="e">
        <f t="shared" ca="1" si="269"/>
        <v>#N/A</v>
      </c>
      <c r="B919" s="39" t="e">
        <f t="shared" ca="1" si="268"/>
        <v>#N/A</v>
      </c>
      <c r="C919">
        <f t="array" aca="1" ref="C919" ca="1">IFERROR(INDEX(stitches, MATCH( 1, ($A919=dates)*(last_project=projects),0)),0)</f>
        <v>0</v>
      </c>
      <c r="D919" s="5" t="e">
        <f t="shared" ca="1" si="280"/>
        <v>#REF!</v>
      </c>
      <c r="E919" s="5" t="e">
        <f t="shared" ca="1" si="270"/>
        <v>#REF!</v>
      </c>
      <c r="F919" s="40" t="e">
        <f t="array" aca="1" ref="F919" ca="1">INDEX(hours,MATCH(1,($A919=dates)*(last_project=projects),0),0)</f>
        <v>#N/A</v>
      </c>
      <c r="G919" s="21" t="e">
        <f t="shared" ca="1" si="271"/>
        <v>#N/A</v>
      </c>
      <c r="H919" s="41" t="e">
        <f t="shared" ca="1" si="281"/>
        <v>#N/A</v>
      </c>
      <c r="I919" s="41" t="e">
        <f t="shared" ca="1" si="282"/>
        <v>#N/A</v>
      </c>
      <c r="J919" s="41" t="e">
        <f t="shared" ca="1" si="283"/>
        <v>#N/A</v>
      </c>
      <c r="K919" t="e">
        <f t="shared" ca="1" si="272"/>
        <v>#N/A</v>
      </c>
      <c r="L919" t="e">
        <f t="shared" ca="1" si="273"/>
        <v>#N/A</v>
      </c>
      <c r="M919" s="42" t="e">
        <f t="shared" ca="1" si="274"/>
        <v>#REF!</v>
      </c>
      <c r="N919" s="5" t="e">
        <f t="shared" ca="1" si="284"/>
        <v>#N/A</v>
      </c>
      <c r="O919" s="5" t="e">
        <f t="shared" ca="1" si="285"/>
        <v>#N/A</v>
      </c>
      <c r="P919" s="41" t="e">
        <f ca="1">IF(OR(ISNA(A919),C919="Backstitch"),NA(),AVERAGEIF($C$4:$C919,"&gt;0")/100)</f>
        <v>#N/A</v>
      </c>
      <c r="Q919" s="41" t="e">
        <f t="shared" ca="1" si="275"/>
        <v>#N/A</v>
      </c>
      <c r="R919" s="43" t="e">
        <f t="shared" ca="1" si="276"/>
        <v>#N/A</v>
      </c>
      <c r="S919" s="44" t="e">
        <f t="shared" ca="1" si="277"/>
        <v>#N/A</v>
      </c>
      <c r="T919" s="5" t="e">
        <f t="shared" ca="1" si="278"/>
        <v>#N/A</v>
      </c>
      <c r="U919" s="5" t="e">
        <f t="shared" ca="1" si="279"/>
        <v>#N/A</v>
      </c>
    </row>
    <row r="920" spans="1:21">
      <c r="A920" s="6" t="e">
        <f t="shared" ca="1" si="269"/>
        <v>#N/A</v>
      </c>
      <c r="B920" s="39" t="e">
        <f t="shared" ca="1" si="268"/>
        <v>#N/A</v>
      </c>
      <c r="C920">
        <f t="array" aca="1" ref="C920" ca="1">IFERROR(INDEX(stitches, MATCH( 1, ($A920=dates)*(last_project=projects),0)),0)</f>
        <v>0</v>
      </c>
      <c r="D920" s="5" t="e">
        <f t="shared" ca="1" si="280"/>
        <v>#REF!</v>
      </c>
      <c r="E920" s="5" t="e">
        <f t="shared" ca="1" si="270"/>
        <v>#REF!</v>
      </c>
      <c r="F920" s="40" t="e">
        <f t="array" aca="1" ref="F920" ca="1">INDEX(hours,MATCH(1,($A920=dates)*(last_project=projects),0),0)</f>
        <v>#N/A</v>
      </c>
      <c r="G920" s="21" t="e">
        <f t="shared" ca="1" si="271"/>
        <v>#N/A</v>
      </c>
      <c r="H920" s="41" t="e">
        <f t="shared" ca="1" si="281"/>
        <v>#N/A</v>
      </c>
      <c r="I920" s="41" t="e">
        <f t="shared" ca="1" si="282"/>
        <v>#N/A</v>
      </c>
      <c r="J920" s="41" t="e">
        <f t="shared" ca="1" si="283"/>
        <v>#N/A</v>
      </c>
      <c r="K920" t="e">
        <f t="shared" ca="1" si="272"/>
        <v>#N/A</v>
      </c>
      <c r="L920" t="e">
        <f t="shared" ca="1" si="273"/>
        <v>#N/A</v>
      </c>
      <c r="M920" s="42" t="e">
        <f t="shared" ca="1" si="274"/>
        <v>#REF!</v>
      </c>
      <c r="N920" s="5" t="e">
        <f t="shared" ca="1" si="284"/>
        <v>#N/A</v>
      </c>
      <c r="O920" s="5" t="e">
        <f t="shared" ca="1" si="285"/>
        <v>#N/A</v>
      </c>
      <c r="P920" s="41" t="e">
        <f ca="1">IF(OR(ISNA(A920),C920="Backstitch"),NA(),AVERAGEIF($C$4:$C920,"&gt;0")/100)</f>
        <v>#N/A</v>
      </c>
      <c r="Q920" s="41" t="e">
        <f t="shared" ca="1" si="275"/>
        <v>#N/A</v>
      </c>
      <c r="R920" s="43" t="e">
        <f t="shared" ca="1" si="276"/>
        <v>#N/A</v>
      </c>
      <c r="S920" s="44" t="e">
        <f t="shared" ca="1" si="277"/>
        <v>#N/A</v>
      </c>
      <c r="T920" s="5" t="e">
        <f t="shared" ca="1" si="278"/>
        <v>#N/A</v>
      </c>
      <c r="U920" s="5" t="e">
        <f t="shared" ca="1" si="279"/>
        <v>#N/A</v>
      </c>
    </row>
    <row r="921" spans="1:21">
      <c r="A921" s="6" t="e">
        <f t="shared" ca="1" si="269"/>
        <v>#N/A</v>
      </c>
      <c r="B921" s="39" t="e">
        <f t="shared" ca="1" si="268"/>
        <v>#N/A</v>
      </c>
      <c r="C921">
        <f t="array" aca="1" ref="C921" ca="1">IFERROR(INDEX(stitches, MATCH( 1, ($A921=dates)*(last_project=projects),0)),0)</f>
        <v>0</v>
      </c>
      <c r="D921" s="5" t="e">
        <f t="shared" ca="1" si="280"/>
        <v>#REF!</v>
      </c>
      <c r="E921" s="5" t="e">
        <f t="shared" ca="1" si="270"/>
        <v>#REF!</v>
      </c>
      <c r="F921" s="40" t="e">
        <f t="array" aca="1" ref="F921" ca="1">INDEX(hours,MATCH(1,($A921=dates)*(last_project=projects),0),0)</f>
        <v>#N/A</v>
      </c>
      <c r="G921" s="21" t="e">
        <f t="shared" ca="1" si="271"/>
        <v>#N/A</v>
      </c>
      <c r="H921" s="41" t="e">
        <f t="shared" ca="1" si="281"/>
        <v>#N/A</v>
      </c>
      <c r="I921" s="41" t="e">
        <f t="shared" ca="1" si="282"/>
        <v>#N/A</v>
      </c>
      <c r="J921" s="41" t="e">
        <f t="shared" ca="1" si="283"/>
        <v>#N/A</v>
      </c>
      <c r="K921" t="e">
        <f t="shared" ca="1" si="272"/>
        <v>#N/A</v>
      </c>
      <c r="L921" t="e">
        <f t="shared" ca="1" si="273"/>
        <v>#N/A</v>
      </c>
      <c r="M921" s="42" t="e">
        <f t="shared" ca="1" si="274"/>
        <v>#REF!</v>
      </c>
      <c r="N921" s="5" t="e">
        <f t="shared" ca="1" si="284"/>
        <v>#N/A</v>
      </c>
      <c r="O921" s="5" t="e">
        <f t="shared" ca="1" si="285"/>
        <v>#N/A</v>
      </c>
      <c r="P921" s="41" t="e">
        <f ca="1">IF(OR(ISNA(A921),C921="Backstitch"),NA(),AVERAGEIF($C$4:$C921,"&gt;0")/100)</f>
        <v>#N/A</v>
      </c>
      <c r="Q921" s="41" t="e">
        <f t="shared" ca="1" si="275"/>
        <v>#N/A</v>
      </c>
      <c r="R921" s="43" t="e">
        <f t="shared" ca="1" si="276"/>
        <v>#N/A</v>
      </c>
      <c r="S921" s="44" t="e">
        <f t="shared" ca="1" si="277"/>
        <v>#N/A</v>
      </c>
      <c r="T921" s="5" t="e">
        <f t="shared" ca="1" si="278"/>
        <v>#N/A</v>
      </c>
      <c r="U921" s="5" t="e">
        <f t="shared" ca="1" si="279"/>
        <v>#N/A</v>
      </c>
    </row>
    <row r="922" spans="1:21">
      <c r="A922" s="6" t="e">
        <f t="shared" ca="1" si="269"/>
        <v>#N/A</v>
      </c>
      <c r="B922" s="39" t="e">
        <f t="shared" ca="1" si="268"/>
        <v>#N/A</v>
      </c>
      <c r="C922">
        <f t="array" aca="1" ref="C922" ca="1">IFERROR(INDEX(stitches, MATCH( 1, ($A922=dates)*(last_project=projects),0)),0)</f>
        <v>0</v>
      </c>
      <c r="D922" s="5" t="e">
        <f t="shared" ca="1" si="280"/>
        <v>#REF!</v>
      </c>
      <c r="E922" s="5" t="e">
        <f t="shared" ca="1" si="270"/>
        <v>#REF!</v>
      </c>
      <c r="F922" s="40" t="e">
        <f t="array" aca="1" ref="F922" ca="1">INDEX(hours,MATCH(1,($A922=dates)*(last_project=projects),0),0)</f>
        <v>#N/A</v>
      </c>
      <c r="G922" s="21" t="e">
        <f t="shared" ca="1" si="271"/>
        <v>#N/A</v>
      </c>
      <c r="H922" s="41" t="e">
        <f t="shared" ca="1" si="281"/>
        <v>#N/A</v>
      </c>
      <c r="I922" s="41" t="e">
        <f t="shared" ca="1" si="282"/>
        <v>#N/A</v>
      </c>
      <c r="J922" s="41" t="e">
        <f t="shared" ca="1" si="283"/>
        <v>#N/A</v>
      </c>
      <c r="K922" t="e">
        <f t="shared" ca="1" si="272"/>
        <v>#N/A</v>
      </c>
      <c r="L922" t="e">
        <f t="shared" ca="1" si="273"/>
        <v>#N/A</v>
      </c>
      <c r="M922" s="42" t="e">
        <f t="shared" ca="1" si="274"/>
        <v>#REF!</v>
      </c>
      <c r="N922" s="5" t="e">
        <f t="shared" ca="1" si="284"/>
        <v>#N/A</v>
      </c>
      <c r="O922" s="5" t="e">
        <f t="shared" ca="1" si="285"/>
        <v>#N/A</v>
      </c>
      <c r="P922" s="41" t="e">
        <f ca="1">IF(OR(ISNA(A922),C922="Backstitch"),NA(),AVERAGEIF($C$4:$C922,"&gt;0")/100)</f>
        <v>#N/A</v>
      </c>
      <c r="Q922" s="41" t="e">
        <f t="shared" ca="1" si="275"/>
        <v>#N/A</v>
      </c>
      <c r="R922" s="43" t="e">
        <f t="shared" ca="1" si="276"/>
        <v>#N/A</v>
      </c>
      <c r="S922" s="44" t="e">
        <f t="shared" ca="1" si="277"/>
        <v>#N/A</v>
      </c>
      <c r="T922" s="5" t="e">
        <f t="shared" ca="1" si="278"/>
        <v>#N/A</v>
      </c>
      <c r="U922" s="5" t="e">
        <f t="shared" ca="1" si="279"/>
        <v>#N/A</v>
      </c>
    </row>
    <row r="923" spans="1:21">
      <c r="A923" s="6" t="e">
        <f t="shared" ca="1" si="269"/>
        <v>#N/A</v>
      </c>
      <c r="B923" s="39" t="e">
        <f t="shared" ca="1" si="268"/>
        <v>#N/A</v>
      </c>
      <c r="C923">
        <f t="array" aca="1" ref="C923" ca="1">IFERROR(INDEX(stitches, MATCH( 1, ($A923=dates)*(last_project=projects),0)),0)</f>
        <v>0</v>
      </c>
      <c r="D923" s="5" t="e">
        <f t="shared" ca="1" si="280"/>
        <v>#REF!</v>
      </c>
      <c r="E923" s="5" t="e">
        <f t="shared" ca="1" si="270"/>
        <v>#REF!</v>
      </c>
      <c r="F923" s="40" t="e">
        <f t="array" aca="1" ref="F923" ca="1">INDEX(hours,MATCH(1,($A923=dates)*(last_project=projects),0),0)</f>
        <v>#N/A</v>
      </c>
      <c r="G923" s="21" t="e">
        <f t="shared" ca="1" si="271"/>
        <v>#N/A</v>
      </c>
      <c r="H923" s="41" t="e">
        <f t="shared" ca="1" si="281"/>
        <v>#N/A</v>
      </c>
      <c r="I923" s="41" t="e">
        <f t="shared" ca="1" si="282"/>
        <v>#N/A</v>
      </c>
      <c r="J923" s="41" t="e">
        <f t="shared" ca="1" si="283"/>
        <v>#N/A</v>
      </c>
      <c r="K923" t="e">
        <f t="shared" ca="1" si="272"/>
        <v>#N/A</v>
      </c>
      <c r="L923" t="e">
        <f t="shared" ca="1" si="273"/>
        <v>#N/A</v>
      </c>
      <c r="M923" s="42" t="e">
        <f t="shared" ca="1" si="274"/>
        <v>#REF!</v>
      </c>
      <c r="N923" s="5" t="e">
        <f t="shared" ca="1" si="284"/>
        <v>#N/A</v>
      </c>
      <c r="O923" s="5" t="e">
        <f t="shared" ca="1" si="285"/>
        <v>#N/A</v>
      </c>
      <c r="P923" s="41" t="e">
        <f ca="1">IF(OR(ISNA(A923),C923="Backstitch"),NA(),AVERAGEIF($C$4:$C923,"&gt;0")/100)</f>
        <v>#N/A</v>
      </c>
      <c r="Q923" s="41" t="e">
        <f t="shared" ca="1" si="275"/>
        <v>#N/A</v>
      </c>
      <c r="R923" s="43" t="e">
        <f t="shared" ca="1" si="276"/>
        <v>#N/A</v>
      </c>
      <c r="S923" s="44" t="e">
        <f t="shared" ca="1" si="277"/>
        <v>#N/A</v>
      </c>
      <c r="T923" s="5" t="e">
        <f t="shared" ca="1" si="278"/>
        <v>#N/A</v>
      </c>
      <c r="U923" s="5" t="e">
        <f t="shared" ca="1" si="279"/>
        <v>#N/A</v>
      </c>
    </row>
    <row r="924" spans="1:21">
      <c r="A924" s="6" t="e">
        <f t="shared" ca="1" si="269"/>
        <v>#N/A</v>
      </c>
      <c r="B924" s="39" t="e">
        <f t="shared" ca="1" si="268"/>
        <v>#N/A</v>
      </c>
      <c r="C924">
        <f t="array" aca="1" ref="C924" ca="1">IFERROR(INDEX(stitches, MATCH( 1, ($A924=dates)*(last_project=projects),0)),0)</f>
        <v>0</v>
      </c>
      <c r="D924" s="5" t="e">
        <f t="shared" ca="1" si="280"/>
        <v>#REF!</v>
      </c>
      <c r="E924" s="5" t="e">
        <f t="shared" ca="1" si="270"/>
        <v>#REF!</v>
      </c>
      <c r="F924" s="40" t="e">
        <f t="array" aca="1" ref="F924" ca="1">INDEX(hours,MATCH(1,($A924=dates)*(last_project=projects),0),0)</f>
        <v>#N/A</v>
      </c>
      <c r="G924" s="21" t="e">
        <f t="shared" ca="1" si="271"/>
        <v>#N/A</v>
      </c>
      <c r="H924" s="41" t="e">
        <f t="shared" ca="1" si="281"/>
        <v>#N/A</v>
      </c>
      <c r="I924" s="41" t="e">
        <f t="shared" ca="1" si="282"/>
        <v>#N/A</v>
      </c>
      <c r="J924" s="41" t="e">
        <f t="shared" ca="1" si="283"/>
        <v>#N/A</v>
      </c>
      <c r="K924" t="e">
        <f t="shared" ca="1" si="272"/>
        <v>#N/A</v>
      </c>
      <c r="L924" t="e">
        <f t="shared" ca="1" si="273"/>
        <v>#N/A</v>
      </c>
      <c r="M924" s="42" t="e">
        <f t="shared" ca="1" si="274"/>
        <v>#REF!</v>
      </c>
      <c r="N924" s="5" t="e">
        <f t="shared" ca="1" si="284"/>
        <v>#N/A</v>
      </c>
      <c r="O924" s="5" t="e">
        <f t="shared" ca="1" si="285"/>
        <v>#N/A</v>
      </c>
      <c r="P924" s="41" t="e">
        <f ca="1">IF(OR(ISNA(A924),C924="Backstitch"),NA(),AVERAGEIF($C$4:$C924,"&gt;0")/100)</f>
        <v>#N/A</v>
      </c>
      <c r="Q924" s="41" t="e">
        <f t="shared" ca="1" si="275"/>
        <v>#N/A</v>
      </c>
      <c r="R924" s="43" t="e">
        <f t="shared" ca="1" si="276"/>
        <v>#N/A</v>
      </c>
      <c r="S924" s="44" t="e">
        <f t="shared" ca="1" si="277"/>
        <v>#N/A</v>
      </c>
      <c r="T924" s="5" t="e">
        <f t="shared" ca="1" si="278"/>
        <v>#N/A</v>
      </c>
      <c r="U924" s="5" t="e">
        <f t="shared" ca="1" si="279"/>
        <v>#N/A</v>
      </c>
    </row>
    <row r="925" spans="1:21">
      <c r="A925" s="6" t="e">
        <f t="shared" ca="1" si="269"/>
        <v>#N/A</v>
      </c>
      <c r="B925" s="39" t="e">
        <f t="shared" ca="1" si="268"/>
        <v>#N/A</v>
      </c>
      <c r="C925">
        <f t="array" aca="1" ref="C925" ca="1">IFERROR(INDEX(stitches, MATCH( 1, ($A925=dates)*(last_project=projects),0)),0)</f>
        <v>0</v>
      </c>
      <c r="D925" s="5" t="e">
        <f t="shared" ca="1" si="280"/>
        <v>#REF!</v>
      </c>
      <c r="E925" s="5" t="e">
        <f t="shared" ca="1" si="270"/>
        <v>#REF!</v>
      </c>
      <c r="F925" s="40" t="e">
        <f t="array" aca="1" ref="F925" ca="1">INDEX(hours,MATCH(1,($A925=dates)*(last_project=projects),0),0)</f>
        <v>#N/A</v>
      </c>
      <c r="G925" s="21" t="e">
        <f t="shared" ca="1" si="271"/>
        <v>#N/A</v>
      </c>
      <c r="H925" s="41" t="e">
        <f t="shared" ca="1" si="281"/>
        <v>#N/A</v>
      </c>
      <c r="I925" s="41" t="e">
        <f t="shared" ca="1" si="282"/>
        <v>#N/A</v>
      </c>
      <c r="J925" s="41" t="e">
        <f t="shared" ca="1" si="283"/>
        <v>#N/A</v>
      </c>
      <c r="K925" t="e">
        <f t="shared" ca="1" si="272"/>
        <v>#N/A</v>
      </c>
      <c r="L925" t="e">
        <f t="shared" ca="1" si="273"/>
        <v>#N/A</v>
      </c>
      <c r="M925" s="42" t="e">
        <f t="shared" ca="1" si="274"/>
        <v>#REF!</v>
      </c>
      <c r="N925" s="5" t="e">
        <f t="shared" ca="1" si="284"/>
        <v>#N/A</v>
      </c>
      <c r="O925" s="5" t="e">
        <f t="shared" ca="1" si="285"/>
        <v>#N/A</v>
      </c>
      <c r="P925" s="41" t="e">
        <f ca="1">IF(OR(ISNA(A925),C925="Backstitch"),NA(),AVERAGEIF($C$4:$C925,"&gt;0")/100)</f>
        <v>#N/A</v>
      </c>
      <c r="Q925" s="41" t="e">
        <f t="shared" ca="1" si="275"/>
        <v>#N/A</v>
      </c>
      <c r="R925" s="43" t="e">
        <f t="shared" ca="1" si="276"/>
        <v>#N/A</v>
      </c>
      <c r="S925" s="44" t="e">
        <f t="shared" ca="1" si="277"/>
        <v>#N/A</v>
      </c>
      <c r="T925" s="5" t="e">
        <f t="shared" ca="1" si="278"/>
        <v>#N/A</v>
      </c>
      <c r="U925" s="5" t="e">
        <f t="shared" ca="1" si="279"/>
        <v>#N/A</v>
      </c>
    </row>
    <row r="926" spans="1:21">
      <c r="A926" s="6" t="e">
        <f t="shared" ca="1" si="269"/>
        <v>#N/A</v>
      </c>
      <c r="B926" s="39" t="e">
        <f t="shared" ca="1" si="268"/>
        <v>#N/A</v>
      </c>
      <c r="C926">
        <f t="array" aca="1" ref="C926" ca="1">IFERROR(INDEX(stitches, MATCH( 1, ($A926=dates)*(last_project=projects),0)),0)</f>
        <v>0</v>
      </c>
      <c r="D926" s="5" t="e">
        <f t="shared" ca="1" si="280"/>
        <v>#REF!</v>
      </c>
      <c r="E926" s="5" t="e">
        <f t="shared" ca="1" si="270"/>
        <v>#REF!</v>
      </c>
      <c r="F926" s="40" t="e">
        <f t="array" aca="1" ref="F926" ca="1">INDEX(hours,MATCH(1,($A926=dates)*(last_project=projects),0),0)</f>
        <v>#N/A</v>
      </c>
      <c r="G926" s="21" t="e">
        <f t="shared" ca="1" si="271"/>
        <v>#N/A</v>
      </c>
      <c r="H926" s="41" t="e">
        <f t="shared" ca="1" si="281"/>
        <v>#N/A</v>
      </c>
      <c r="I926" s="41" t="e">
        <f t="shared" ca="1" si="282"/>
        <v>#N/A</v>
      </c>
      <c r="J926" s="41" t="e">
        <f t="shared" ca="1" si="283"/>
        <v>#N/A</v>
      </c>
      <c r="K926" t="e">
        <f t="shared" ca="1" si="272"/>
        <v>#N/A</v>
      </c>
      <c r="L926" t="e">
        <f t="shared" ca="1" si="273"/>
        <v>#N/A</v>
      </c>
      <c r="M926" s="42" t="e">
        <f t="shared" ca="1" si="274"/>
        <v>#REF!</v>
      </c>
      <c r="N926" s="5" t="e">
        <f t="shared" ca="1" si="284"/>
        <v>#N/A</v>
      </c>
      <c r="O926" s="5" t="e">
        <f t="shared" ca="1" si="285"/>
        <v>#N/A</v>
      </c>
      <c r="P926" s="41" t="e">
        <f ca="1">IF(OR(ISNA(A926),C926="Backstitch"),NA(),AVERAGEIF($C$4:$C926,"&gt;0")/100)</f>
        <v>#N/A</v>
      </c>
      <c r="Q926" s="41" t="e">
        <f t="shared" ca="1" si="275"/>
        <v>#N/A</v>
      </c>
      <c r="R926" s="43" t="e">
        <f t="shared" ca="1" si="276"/>
        <v>#N/A</v>
      </c>
      <c r="S926" s="44" t="e">
        <f t="shared" ca="1" si="277"/>
        <v>#N/A</v>
      </c>
      <c r="T926" s="5" t="e">
        <f t="shared" ca="1" si="278"/>
        <v>#N/A</v>
      </c>
      <c r="U926" s="5" t="e">
        <f t="shared" ca="1" si="279"/>
        <v>#N/A</v>
      </c>
    </row>
    <row r="927" spans="1:21">
      <c r="A927" s="6" t="e">
        <f t="shared" ca="1" si="269"/>
        <v>#N/A</v>
      </c>
      <c r="B927" s="39" t="e">
        <f t="shared" ca="1" si="268"/>
        <v>#N/A</v>
      </c>
      <c r="C927">
        <f t="array" aca="1" ref="C927" ca="1">IFERROR(INDEX(stitches, MATCH( 1, ($A927=dates)*(last_project=projects),0)),0)</f>
        <v>0</v>
      </c>
      <c r="D927" s="5" t="e">
        <f t="shared" ca="1" si="280"/>
        <v>#REF!</v>
      </c>
      <c r="E927" s="5" t="e">
        <f t="shared" ca="1" si="270"/>
        <v>#REF!</v>
      </c>
      <c r="F927" s="40" t="e">
        <f t="array" aca="1" ref="F927" ca="1">INDEX(hours,MATCH(1,($A927=dates)*(last_project=projects),0),0)</f>
        <v>#N/A</v>
      </c>
      <c r="G927" s="21" t="e">
        <f t="shared" ca="1" si="271"/>
        <v>#N/A</v>
      </c>
      <c r="H927" s="41" t="e">
        <f t="shared" ca="1" si="281"/>
        <v>#N/A</v>
      </c>
      <c r="I927" s="41" t="e">
        <f t="shared" ca="1" si="282"/>
        <v>#N/A</v>
      </c>
      <c r="J927" s="41" t="e">
        <f t="shared" ca="1" si="283"/>
        <v>#N/A</v>
      </c>
      <c r="K927" t="e">
        <f t="shared" ca="1" si="272"/>
        <v>#N/A</v>
      </c>
      <c r="L927" t="e">
        <f t="shared" ca="1" si="273"/>
        <v>#N/A</v>
      </c>
      <c r="M927" s="42" t="e">
        <f t="shared" ca="1" si="274"/>
        <v>#REF!</v>
      </c>
      <c r="N927" s="5" t="e">
        <f t="shared" ca="1" si="284"/>
        <v>#N/A</v>
      </c>
      <c r="O927" s="5" t="e">
        <f t="shared" ca="1" si="285"/>
        <v>#N/A</v>
      </c>
      <c r="P927" s="41" t="e">
        <f ca="1">IF(OR(ISNA(A927),C927="Backstitch"),NA(),AVERAGEIF($C$4:$C927,"&gt;0")/100)</f>
        <v>#N/A</v>
      </c>
      <c r="Q927" s="41" t="e">
        <f t="shared" ca="1" si="275"/>
        <v>#N/A</v>
      </c>
      <c r="R927" s="43" t="e">
        <f t="shared" ca="1" si="276"/>
        <v>#N/A</v>
      </c>
      <c r="S927" s="44" t="e">
        <f t="shared" ca="1" si="277"/>
        <v>#N/A</v>
      </c>
      <c r="T927" s="5" t="e">
        <f t="shared" ca="1" si="278"/>
        <v>#N/A</v>
      </c>
      <c r="U927" s="5" t="e">
        <f t="shared" ca="1" si="279"/>
        <v>#N/A</v>
      </c>
    </row>
    <row r="928" spans="1:21">
      <c r="A928" s="6" t="e">
        <f t="shared" ca="1" si="269"/>
        <v>#N/A</v>
      </c>
      <c r="B928" s="39" t="e">
        <f t="shared" ca="1" si="268"/>
        <v>#N/A</v>
      </c>
      <c r="C928">
        <f t="array" aca="1" ref="C928" ca="1">IFERROR(INDEX(stitches, MATCH( 1, ($A928=dates)*(last_project=projects),0)),0)</f>
        <v>0</v>
      </c>
      <c r="D928" s="5" t="e">
        <f t="shared" ca="1" si="280"/>
        <v>#REF!</v>
      </c>
      <c r="E928" s="5" t="e">
        <f t="shared" ca="1" si="270"/>
        <v>#REF!</v>
      </c>
      <c r="F928" s="40" t="e">
        <f t="array" aca="1" ref="F928" ca="1">INDEX(hours,MATCH(1,($A928=dates)*(last_project=projects),0),0)</f>
        <v>#N/A</v>
      </c>
      <c r="G928" s="21" t="e">
        <f t="shared" ca="1" si="271"/>
        <v>#N/A</v>
      </c>
      <c r="H928" s="41" t="e">
        <f t="shared" ca="1" si="281"/>
        <v>#N/A</v>
      </c>
      <c r="I928" s="41" t="e">
        <f t="shared" ca="1" si="282"/>
        <v>#N/A</v>
      </c>
      <c r="J928" s="41" t="e">
        <f t="shared" ca="1" si="283"/>
        <v>#N/A</v>
      </c>
      <c r="K928" t="e">
        <f t="shared" ca="1" si="272"/>
        <v>#N/A</v>
      </c>
      <c r="L928" t="e">
        <f t="shared" ca="1" si="273"/>
        <v>#N/A</v>
      </c>
      <c r="M928" s="42" t="e">
        <f t="shared" ca="1" si="274"/>
        <v>#REF!</v>
      </c>
      <c r="N928" s="5" t="e">
        <f t="shared" ca="1" si="284"/>
        <v>#N/A</v>
      </c>
      <c r="O928" s="5" t="e">
        <f t="shared" ca="1" si="285"/>
        <v>#N/A</v>
      </c>
      <c r="P928" s="41" t="e">
        <f ca="1">IF(OR(ISNA(A928),C928="Backstitch"),NA(),AVERAGEIF($C$4:$C928,"&gt;0")/100)</f>
        <v>#N/A</v>
      </c>
      <c r="Q928" s="41" t="e">
        <f t="shared" ca="1" si="275"/>
        <v>#N/A</v>
      </c>
      <c r="R928" s="43" t="e">
        <f t="shared" ca="1" si="276"/>
        <v>#N/A</v>
      </c>
      <c r="S928" s="44" t="e">
        <f t="shared" ca="1" si="277"/>
        <v>#N/A</v>
      </c>
      <c r="T928" s="5" t="e">
        <f t="shared" ca="1" si="278"/>
        <v>#N/A</v>
      </c>
      <c r="U928" s="5" t="e">
        <f t="shared" ca="1" si="279"/>
        <v>#N/A</v>
      </c>
    </row>
    <row r="929" spans="1:21">
      <c r="A929" s="6" t="e">
        <f t="shared" ca="1" si="269"/>
        <v>#N/A</v>
      </c>
      <c r="B929" s="39" t="e">
        <f t="shared" ca="1" si="268"/>
        <v>#N/A</v>
      </c>
      <c r="C929">
        <f t="array" aca="1" ref="C929" ca="1">IFERROR(INDEX(stitches, MATCH( 1, ($A929=dates)*(last_project=projects),0)),0)</f>
        <v>0</v>
      </c>
      <c r="D929" s="5" t="e">
        <f t="shared" ca="1" si="280"/>
        <v>#REF!</v>
      </c>
      <c r="E929" s="5" t="e">
        <f t="shared" ca="1" si="270"/>
        <v>#REF!</v>
      </c>
      <c r="F929" s="40" t="e">
        <f t="array" aca="1" ref="F929" ca="1">INDEX(hours,MATCH(1,($A929=dates)*(last_project=projects),0),0)</f>
        <v>#N/A</v>
      </c>
      <c r="G929" s="21" t="e">
        <f t="shared" ca="1" si="271"/>
        <v>#N/A</v>
      </c>
      <c r="H929" s="41" t="e">
        <f t="shared" ca="1" si="281"/>
        <v>#N/A</v>
      </c>
      <c r="I929" s="41" t="e">
        <f t="shared" ca="1" si="282"/>
        <v>#N/A</v>
      </c>
      <c r="J929" s="41" t="e">
        <f t="shared" ca="1" si="283"/>
        <v>#N/A</v>
      </c>
      <c r="K929" t="e">
        <f t="shared" ca="1" si="272"/>
        <v>#N/A</v>
      </c>
      <c r="L929" t="e">
        <f t="shared" ca="1" si="273"/>
        <v>#N/A</v>
      </c>
      <c r="M929" s="42" t="e">
        <f t="shared" ca="1" si="274"/>
        <v>#REF!</v>
      </c>
      <c r="N929" s="5" t="e">
        <f t="shared" ca="1" si="284"/>
        <v>#N/A</v>
      </c>
      <c r="O929" s="5" t="e">
        <f t="shared" ca="1" si="285"/>
        <v>#N/A</v>
      </c>
      <c r="P929" s="41" t="e">
        <f ca="1">IF(OR(ISNA(A929),C929="Backstitch"),NA(),AVERAGEIF($C$4:$C929,"&gt;0")/100)</f>
        <v>#N/A</v>
      </c>
      <c r="Q929" s="41" t="e">
        <f t="shared" ca="1" si="275"/>
        <v>#N/A</v>
      </c>
      <c r="R929" s="43" t="e">
        <f t="shared" ca="1" si="276"/>
        <v>#N/A</v>
      </c>
      <c r="S929" s="44" t="e">
        <f t="shared" ca="1" si="277"/>
        <v>#N/A</v>
      </c>
      <c r="T929" s="5" t="e">
        <f t="shared" ca="1" si="278"/>
        <v>#N/A</v>
      </c>
      <c r="U929" s="5" t="e">
        <f t="shared" ca="1" si="279"/>
        <v>#N/A</v>
      </c>
    </row>
    <row r="930" spans="1:21">
      <c r="A930" s="6" t="e">
        <f t="shared" ca="1" si="269"/>
        <v>#N/A</v>
      </c>
      <c r="B930" s="39" t="e">
        <f t="shared" ca="1" si="268"/>
        <v>#N/A</v>
      </c>
      <c r="C930">
        <f t="array" aca="1" ref="C930" ca="1">IFERROR(INDEX(stitches, MATCH( 1, ($A930=dates)*(last_project=projects),0)),0)</f>
        <v>0</v>
      </c>
      <c r="D930" s="5" t="e">
        <f t="shared" ca="1" si="280"/>
        <v>#REF!</v>
      </c>
      <c r="E930" s="5" t="e">
        <f t="shared" ca="1" si="270"/>
        <v>#REF!</v>
      </c>
      <c r="F930" s="40" t="e">
        <f t="array" aca="1" ref="F930" ca="1">INDEX(hours,MATCH(1,($A930=dates)*(last_project=projects),0),0)</f>
        <v>#N/A</v>
      </c>
      <c r="G930" s="21" t="e">
        <f t="shared" ca="1" si="271"/>
        <v>#N/A</v>
      </c>
      <c r="H930" s="41" t="e">
        <f t="shared" ca="1" si="281"/>
        <v>#N/A</v>
      </c>
      <c r="I930" s="41" t="e">
        <f t="shared" ca="1" si="282"/>
        <v>#N/A</v>
      </c>
      <c r="J930" s="41" t="e">
        <f t="shared" ca="1" si="283"/>
        <v>#N/A</v>
      </c>
      <c r="K930" t="e">
        <f t="shared" ca="1" si="272"/>
        <v>#N/A</v>
      </c>
      <c r="L930" t="e">
        <f t="shared" ca="1" si="273"/>
        <v>#N/A</v>
      </c>
      <c r="M930" s="42" t="e">
        <f t="shared" ca="1" si="274"/>
        <v>#REF!</v>
      </c>
      <c r="N930" s="5" t="e">
        <f t="shared" ca="1" si="284"/>
        <v>#N/A</v>
      </c>
      <c r="O930" s="5" t="e">
        <f t="shared" ca="1" si="285"/>
        <v>#N/A</v>
      </c>
      <c r="P930" s="41" t="e">
        <f ca="1">IF(OR(ISNA(A930),C930="Backstitch"),NA(),AVERAGEIF($C$4:$C930,"&gt;0")/100)</f>
        <v>#N/A</v>
      </c>
      <c r="Q930" s="41" t="e">
        <f t="shared" ca="1" si="275"/>
        <v>#N/A</v>
      </c>
      <c r="R930" s="43" t="e">
        <f t="shared" ca="1" si="276"/>
        <v>#N/A</v>
      </c>
      <c r="S930" s="44" t="e">
        <f t="shared" ca="1" si="277"/>
        <v>#N/A</v>
      </c>
      <c r="T930" s="5" t="e">
        <f t="shared" ca="1" si="278"/>
        <v>#N/A</v>
      </c>
      <c r="U930" s="5" t="e">
        <f t="shared" ca="1" si="279"/>
        <v>#N/A</v>
      </c>
    </row>
    <row r="931" spans="1:21">
      <c r="A931" s="6" t="e">
        <f t="shared" ca="1" si="269"/>
        <v>#N/A</v>
      </c>
      <c r="B931" s="39" t="e">
        <f t="shared" ca="1" si="268"/>
        <v>#N/A</v>
      </c>
      <c r="C931">
        <f t="array" aca="1" ref="C931" ca="1">IFERROR(INDEX(stitches, MATCH( 1, ($A931=dates)*(last_project=projects),0)),0)</f>
        <v>0</v>
      </c>
      <c r="D931" s="5" t="e">
        <f t="shared" ca="1" si="280"/>
        <v>#REF!</v>
      </c>
      <c r="E931" s="5" t="e">
        <f t="shared" ca="1" si="270"/>
        <v>#REF!</v>
      </c>
      <c r="F931" s="40" t="e">
        <f t="array" aca="1" ref="F931" ca="1">INDEX(hours,MATCH(1,($A931=dates)*(last_project=projects),0),0)</f>
        <v>#N/A</v>
      </c>
      <c r="G931" s="21" t="e">
        <f t="shared" ca="1" si="271"/>
        <v>#N/A</v>
      </c>
      <c r="H931" s="41" t="e">
        <f t="shared" ca="1" si="281"/>
        <v>#N/A</v>
      </c>
      <c r="I931" s="41" t="e">
        <f t="shared" ca="1" si="282"/>
        <v>#N/A</v>
      </c>
      <c r="J931" s="41" t="e">
        <f t="shared" ca="1" si="283"/>
        <v>#N/A</v>
      </c>
      <c r="K931" t="e">
        <f t="shared" ca="1" si="272"/>
        <v>#N/A</v>
      </c>
      <c r="L931" t="e">
        <f t="shared" ca="1" si="273"/>
        <v>#N/A</v>
      </c>
      <c r="M931" s="42" t="e">
        <f t="shared" ca="1" si="274"/>
        <v>#REF!</v>
      </c>
      <c r="N931" s="5" t="e">
        <f t="shared" ca="1" si="284"/>
        <v>#N/A</v>
      </c>
      <c r="O931" s="5" t="e">
        <f t="shared" ca="1" si="285"/>
        <v>#N/A</v>
      </c>
      <c r="P931" s="41" t="e">
        <f ca="1">IF(OR(ISNA(A931),C931="Backstitch"),NA(),AVERAGEIF($C$4:$C931,"&gt;0")/100)</f>
        <v>#N/A</v>
      </c>
      <c r="Q931" s="41" t="e">
        <f t="shared" ca="1" si="275"/>
        <v>#N/A</v>
      </c>
      <c r="R931" s="43" t="e">
        <f t="shared" ca="1" si="276"/>
        <v>#N/A</v>
      </c>
      <c r="S931" s="44" t="e">
        <f t="shared" ca="1" si="277"/>
        <v>#N/A</v>
      </c>
      <c r="T931" s="5" t="e">
        <f t="shared" ca="1" si="278"/>
        <v>#N/A</v>
      </c>
      <c r="U931" s="5" t="e">
        <f t="shared" ca="1" si="279"/>
        <v>#N/A</v>
      </c>
    </row>
    <row r="932" spans="1:21">
      <c r="A932" s="6" t="e">
        <f t="shared" ca="1" si="269"/>
        <v>#N/A</v>
      </c>
      <c r="B932" s="39" t="e">
        <f t="shared" ca="1" si="268"/>
        <v>#N/A</v>
      </c>
      <c r="C932">
        <f t="array" aca="1" ref="C932" ca="1">IFERROR(INDEX(stitches, MATCH( 1, ($A932=dates)*(last_project=projects),0)),0)</f>
        <v>0</v>
      </c>
      <c r="D932" s="5" t="e">
        <f t="shared" ca="1" si="280"/>
        <v>#REF!</v>
      </c>
      <c r="E932" s="5" t="e">
        <f t="shared" ca="1" si="270"/>
        <v>#REF!</v>
      </c>
      <c r="F932" s="40" t="e">
        <f t="array" aca="1" ref="F932" ca="1">INDEX(hours,MATCH(1,($A932=dates)*(last_project=projects),0),0)</f>
        <v>#N/A</v>
      </c>
      <c r="G932" s="21" t="e">
        <f t="shared" ca="1" si="271"/>
        <v>#N/A</v>
      </c>
      <c r="H932" s="41" t="e">
        <f t="shared" ca="1" si="281"/>
        <v>#N/A</v>
      </c>
      <c r="I932" s="41" t="e">
        <f t="shared" ca="1" si="282"/>
        <v>#N/A</v>
      </c>
      <c r="J932" s="41" t="e">
        <f t="shared" ca="1" si="283"/>
        <v>#N/A</v>
      </c>
      <c r="K932" t="e">
        <f t="shared" ca="1" si="272"/>
        <v>#N/A</v>
      </c>
      <c r="L932" t="e">
        <f t="shared" ca="1" si="273"/>
        <v>#N/A</v>
      </c>
      <c r="M932" s="42" t="e">
        <f t="shared" ca="1" si="274"/>
        <v>#REF!</v>
      </c>
      <c r="N932" s="5" t="e">
        <f t="shared" ca="1" si="284"/>
        <v>#N/A</v>
      </c>
      <c r="O932" s="5" t="e">
        <f t="shared" ca="1" si="285"/>
        <v>#N/A</v>
      </c>
      <c r="P932" s="41" t="e">
        <f ca="1">IF(OR(ISNA(A932),C932="Backstitch"),NA(),AVERAGEIF($C$4:$C932,"&gt;0")/100)</f>
        <v>#N/A</v>
      </c>
      <c r="Q932" s="41" t="e">
        <f t="shared" ca="1" si="275"/>
        <v>#N/A</v>
      </c>
      <c r="R932" s="43" t="e">
        <f t="shared" ca="1" si="276"/>
        <v>#N/A</v>
      </c>
      <c r="S932" s="44" t="e">
        <f t="shared" ca="1" si="277"/>
        <v>#N/A</v>
      </c>
      <c r="T932" s="5" t="e">
        <f t="shared" ca="1" si="278"/>
        <v>#N/A</v>
      </c>
      <c r="U932" s="5" t="e">
        <f t="shared" ca="1" si="279"/>
        <v>#N/A</v>
      </c>
    </row>
    <row r="933" spans="1:21">
      <c r="A933" s="6" t="e">
        <f t="shared" ca="1" si="269"/>
        <v>#N/A</v>
      </c>
      <c r="B933" s="39" t="e">
        <f t="shared" ca="1" si="268"/>
        <v>#N/A</v>
      </c>
      <c r="C933">
        <f t="array" aca="1" ref="C933" ca="1">IFERROR(INDEX(stitches, MATCH( 1, ($A933=dates)*(last_project=projects),0)),0)</f>
        <v>0</v>
      </c>
      <c r="D933" s="5" t="e">
        <f t="shared" ca="1" si="280"/>
        <v>#REF!</v>
      </c>
      <c r="E933" s="5" t="e">
        <f t="shared" ca="1" si="270"/>
        <v>#REF!</v>
      </c>
      <c r="F933" s="40" t="e">
        <f t="array" aca="1" ref="F933" ca="1">INDEX(hours,MATCH(1,($A933=dates)*(last_project=projects),0),0)</f>
        <v>#N/A</v>
      </c>
      <c r="G933" s="21" t="e">
        <f t="shared" ca="1" si="271"/>
        <v>#N/A</v>
      </c>
      <c r="H933" s="41" t="e">
        <f t="shared" ca="1" si="281"/>
        <v>#N/A</v>
      </c>
      <c r="I933" s="41" t="e">
        <f t="shared" ca="1" si="282"/>
        <v>#N/A</v>
      </c>
      <c r="J933" s="41" t="e">
        <f t="shared" ca="1" si="283"/>
        <v>#N/A</v>
      </c>
      <c r="K933" t="e">
        <f t="shared" ca="1" si="272"/>
        <v>#N/A</v>
      </c>
      <c r="L933" t="e">
        <f t="shared" ca="1" si="273"/>
        <v>#N/A</v>
      </c>
      <c r="M933" s="42" t="e">
        <f t="shared" ca="1" si="274"/>
        <v>#REF!</v>
      </c>
      <c r="N933" s="5" t="e">
        <f t="shared" ca="1" si="284"/>
        <v>#N/A</v>
      </c>
      <c r="O933" s="5" t="e">
        <f t="shared" ca="1" si="285"/>
        <v>#N/A</v>
      </c>
      <c r="P933" s="41" t="e">
        <f ca="1">IF(OR(ISNA(A933),C933="Backstitch"),NA(),AVERAGEIF($C$4:$C933,"&gt;0")/100)</f>
        <v>#N/A</v>
      </c>
      <c r="Q933" s="41" t="e">
        <f t="shared" ca="1" si="275"/>
        <v>#N/A</v>
      </c>
      <c r="R933" s="43" t="e">
        <f t="shared" ca="1" si="276"/>
        <v>#N/A</v>
      </c>
      <c r="S933" s="44" t="e">
        <f t="shared" ca="1" si="277"/>
        <v>#N/A</v>
      </c>
      <c r="T933" s="5" t="e">
        <f t="shared" ca="1" si="278"/>
        <v>#N/A</v>
      </c>
      <c r="U933" s="5" t="e">
        <f t="shared" ca="1" si="279"/>
        <v>#N/A</v>
      </c>
    </row>
    <row r="934" spans="1:21">
      <c r="A934" s="6" t="e">
        <f t="shared" ca="1" si="269"/>
        <v>#N/A</v>
      </c>
      <c r="B934" s="39" t="e">
        <f t="shared" ca="1" si="268"/>
        <v>#N/A</v>
      </c>
      <c r="C934">
        <f t="array" aca="1" ref="C934" ca="1">IFERROR(INDEX(stitches, MATCH( 1, ($A934=dates)*(last_project=projects),0)),0)</f>
        <v>0</v>
      </c>
      <c r="D934" s="5" t="e">
        <f t="shared" ca="1" si="280"/>
        <v>#REF!</v>
      </c>
      <c r="E934" s="5" t="e">
        <f t="shared" ca="1" si="270"/>
        <v>#REF!</v>
      </c>
      <c r="F934" s="40" t="e">
        <f t="array" aca="1" ref="F934" ca="1">INDEX(hours,MATCH(1,($A934=dates)*(last_project=projects),0),0)</f>
        <v>#N/A</v>
      </c>
      <c r="G934" s="21" t="e">
        <f t="shared" ca="1" si="271"/>
        <v>#N/A</v>
      </c>
      <c r="H934" s="41" t="e">
        <f t="shared" ca="1" si="281"/>
        <v>#N/A</v>
      </c>
      <c r="I934" s="41" t="e">
        <f t="shared" ca="1" si="282"/>
        <v>#N/A</v>
      </c>
      <c r="J934" s="41" t="e">
        <f t="shared" ca="1" si="283"/>
        <v>#N/A</v>
      </c>
      <c r="K934" t="e">
        <f t="shared" ca="1" si="272"/>
        <v>#N/A</v>
      </c>
      <c r="L934" t="e">
        <f t="shared" ca="1" si="273"/>
        <v>#N/A</v>
      </c>
      <c r="M934" s="42" t="e">
        <f t="shared" ca="1" si="274"/>
        <v>#REF!</v>
      </c>
      <c r="N934" s="5" t="e">
        <f t="shared" ca="1" si="284"/>
        <v>#N/A</v>
      </c>
      <c r="O934" s="5" t="e">
        <f t="shared" ca="1" si="285"/>
        <v>#N/A</v>
      </c>
      <c r="P934" s="41" t="e">
        <f ca="1">IF(OR(ISNA(A934),C934="Backstitch"),NA(),AVERAGEIF($C$4:$C934,"&gt;0")/100)</f>
        <v>#N/A</v>
      </c>
      <c r="Q934" s="41" t="e">
        <f t="shared" ca="1" si="275"/>
        <v>#N/A</v>
      </c>
      <c r="R934" s="43" t="e">
        <f t="shared" ca="1" si="276"/>
        <v>#N/A</v>
      </c>
      <c r="S934" s="44" t="e">
        <f t="shared" ca="1" si="277"/>
        <v>#N/A</v>
      </c>
      <c r="T934" s="5" t="e">
        <f t="shared" ca="1" si="278"/>
        <v>#N/A</v>
      </c>
      <c r="U934" s="5" t="e">
        <f t="shared" ca="1" si="279"/>
        <v>#N/A</v>
      </c>
    </row>
    <row r="935" spans="1:21">
      <c r="A935" s="6" t="e">
        <f t="shared" ca="1" si="269"/>
        <v>#N/A</v>
      </c>
      <c r="B935" s="39" t="e">
        <f t="shared" ca="1" si="268"/>
        <v>#N/A</v>
      </c>
      <c r="C935">
        <f t="array" aca="1" ref="C935" ca="1">IFERROR(INDEX(stitches, MATCH( 1, ($A935=dates)*(last_project=projects),0)),0)</f>
        <v>0</v>
      </c>
      <c r="D935" s="5" t="e">
        <f t="shared" ca="1" si="280"/>
        <v>#REF!</v>
      </c>
      <c r="E935" s="5" t="e">
        <f t="shared" ca="1" si="270"/>
        <v>#REF!</v>
      </c>
      <c r="F935" s="40" t="e">
        <f t="array" aca="1" ref="F935" ca="1">INDEX(hours,MATCH(1,($A935=dates)*(last_project=projects),0),0)</f>
        <v>#N/A</v>
      </c>
      <c r="G935" s="21" t="e">
        <f t="shared" ca="1" si="271"/>
        <v>#N/A</v>
      </c>
      <c r="H935" s="41" t="e">
        <f t="shared" ca="1" si="281"/>
        <v>#N/A</v>
      </c>
      <c r="I935" s="41" t="e">
        <f t="shared" ca="1" si="282"/>
        <v>#N/A</v>
      </c>
      <c r="J935" s="41" t="e">
        <f t="shared" ca="1" si="283"/>
        <v>#N/A</v>
      </c>
      <c r="K935" t="e">
        <f t="shared" ca="1" si="272"/>
        <v>#N/A</v>
      </c>
      <c r="L935" t="e">
        <f t="shared" ca="1" si="273"/>
        <v>#N/A</v>
      </c>
      <c r="M935" s="42" t="e">
        <f t="shared" ca="1" si="274"/>
        <v>#REF!</v>
      </c>
      <c r="N935" s="5" t="e">
        <f t="shared" ca="1" si="284"/>
        <v>#N/A</v>
      </c>
      <c r="O935" s="5" t="e">
        <f t="shared" ca="1" si="285"/>
        <v>#N/A</v>
      </c>
      <c r="P935" s="41" t="e">
        <f ca="1">IF(OR(ISNA(A935),C935="Backstitch"),NA(),AVERAGEIF($C$4:$C935,"&gt;0")/100)</f>
        <v>#N/A</v>
      </c>
      <c r="Q935" s="41" t="e">
        <f t="shared" ca="1" si="275"/>
        <v>#N/A</v>
      </c>
      <c r="R935" s="43" t="e">
        <f t="shared" ca="1" si="276"/>
        <v>#N/A</v>
      </c>
      <c r="S935" s="44" t="e">
        <f t="shared" ca="1" si="277"/>
        <v>#N/A</v>
      </c>
      <c r="T935" s="5" t="e">
        <f t="shared" ca="1" si="278"/>
        <v>#N/A</v>
      </c>
      <c r="U935" s="5" t="e">
        <f t="shared" ca="1" si="279"/>
        <v>#N/A</v>
      </c>
    </row>
    <row r="936" spans="1:21">
      <c r="A936" s="6" t="e">
        <f t="shared" ca="1" si="269"/>
        <v>#N/A</v>
      </c>
      <c r="B936" s="39" t="e">
        <f t="shared" ca="1" si="268"/>
        <v>#N/A</v>
      </c>
      <c r="C936">
        <f t="array" aca="1" ref="C936" ca="1">IFERROR(INDEX(stitches, MATCH( 1, ($A936=dates)*(last_project=projects),0)),0)</f>
        <v>0</v>
      </c>
      <c r="D936" s="5" t="e">
        <f t="shared" ca="1" si="280"/>
        <v>#REF!</v>
      </c>
      <c r="E936" s="5" t="e">
        <f t="shared" ca="1" si="270"/>
        <v>#REF!</v>
      </c>
      <c r="F936" s="40" t="e">
        <f t="array" aca="1" ref="F936" ca="1">INDEX(hours,MATCH(1,($A936=dates)*(last_project=projects),0),0)</f>
        <v>#N/A</v>
      </c>
      <c r="G936" s="21" t="e">
        <f t="shared" ca="1" si="271"/>
        <v>#N/A</v>
      </c>
      <c r="H936" s="41" t="e">
        <f t="shared" ca="1" si="281"/>
        <v>#N/A</v>
      </c>
      <c r="I936" s="41" t="e">
        <f t="shared" ca="1" si="282"/>
        <v>#N/A</v>
      </c>
      <c r="J936" s="41" t="e">
        <f t="shared" ca="1" si="283"/>
        <v>#N/A</v>
      </c>
      <c r="K936" t="e">
        <f t="shared" ca="1" si="272"/>
        <v>#N/A</v>
      </c>
      <c r="L936" t="e">
        <f t="shared" ca="1" si="273"/>
        <v>#N/A</v>
      </c>
      <c r="M936" s="42" t="e">
        <f t="shared" ca="1" si="274"/>
        <v>#REF!</v>
      </c>
      <c r="N936" s="5" t="e">
        <f t="shared" ca="1" si="284"/>
        <v>#N/A</v>
      </c>
      <c r="O936" s="5" t="e">
        <f t="shared" ca="1" si="285"/>
        <v>#N/A</v>
      </c>
      <c r="P936" s="41" t="e">
        <f ca="1">IF(OR(ISNA(A936),C936="Backstitch"),NA(),AVERAGEIF($C$4:$C936,"&gt;0")/100)</f>
        <v>#N/A</v>
      </c>
      <c r="Q936" s="41" t="e">
        <f t="shared" ca="1" si="275"/>
        <v>#N/A</v>
      </c>
      <c r="R936" s="43" t="e">
        <f t="shared" ca="1" si="276"/>
        <v>#N/A</v>
      </c>
      <c r="S936" s="44" t="e">
        <f t="shared" ca="1" si="277"/>
        <v>#N/A</v>
      </c>
      <c r="T936" s="5" t="e">
        <f t="shared" ca="1" si="278"/>
        <v>#N/A</v>
      </c>
      <c r="U936" s="5" t="e">
        <f t="shared" ca="1" si="279"/>
        <v>#N/A</v>
      </c>
    </row>
    <row r="937" spans="1:21">
      <c r="A937" s="6" t="e">
        <f t="shared" ca="1" si="269"/>
        <v>#N/A</v>
      </c>
      <c r="B937" s="39" t="e">
        <f t="shared" ca="1" si="268"/>
        <v>#N/A</v>
      </c>
      <c r="C937">
        <f t="array" aca="1" ref="C937" ca="1">IFERROR(INDEX(stitches, MATCH( 1, ($A937=dates)*(last_project=projects),0)),0)</f>
        <v>0</v>
      </c>
      <c r="D937" s="5" t="e">
        <f t="shared" ca="1" si="280"/>
        <v>#REF!</v>
      </c>
      <c r="E937" s="5" t="e">
        <f t="shared" ca="1" si="270"/>
        <v>#REF!</v>
      </c>
      <c r="F937" s="40" t="e">
        <f t="array" aca="1" ref="F937" ca="1">INDEX(hours,MATCH(1,($A937=dates)*(last_project=projects),0),0)</f>
        <v>#N/A</v>
      </c>
      <c r="G937" s="21" t="e">
        <f t="shared" ca="1" si="271"/>
        <v>#N/A</v>
      </c>
      <c r="H937" s="41" t="e">
        <f t="shared" ca="1" si="281"/>
        <v>#N/A</v>
      </c>
      <c r="I937" s="41" t="e">
        <f t="shared" ca="1" si="282"/>
        <v>#N/A</v>
      </c>
      <c r="J937" s="41" t="e">
        <f t="shared" ca="1" si="283"/>
        <v>#N/A</v>
      </c>
      <c r="K937" t="e">
        <f t="shared" ca="1" si="272"/>
        <v>#N/A</v>
      </c>
      <c r="L937" t="e">
        <f t="shared" ca="1" si="273"/>
        <v>#N/A</v>
      </c>
      <c r="M937" s="42" t="e">
        <f t="shared" ca="1" si="274"/>
        <v>#REF!</v>
      </c>
      <c r="N937" s="5" t="e">
        <f t="shared" ca="1" si="284"/>
        <v>#N/A</v>
      </c>
      <c r="O937" s="5" t="e">
        <f t="shared" ca="1" si="285"/>
        <v>#N/A</v>
      </c>
      <c r="P937" s="41" t="e">
        <f ca="1">IF(OR(ISNA(A937),C937="Backstitch"),NA(),AVERAGEIF($C$4:$C937,"&gt;0")/100)</f>
        <v>#N/A</v>
      </c>
      <c r="Q937" s="41" t="e">
        <f t="shared" ca="1" si="275"/>
        <v>#N/A</v>
      </c>
      <c r="R937" s="43" t="e">
        <f t="shared" ca="1" si="276"/>
        <v>#N/A</v>
      </c>
      <c r="S937" s="44" t="e">
        <f t="shared" ca="1" si="277"/>
        <v>#N/A</v>
      </c>
      <c r="T937" s="5" t="e">
        <f t="shared" ca="1" si="278"/>
        <v>#N/A</v>
      </c>
      <c r="U937" s="5" t="e">
        <f t="shared" ca="1" si="279"/>
        <v>#N/A</v>
      </c>
    </row>
    <row r="938" spans="1:21">
      <c r="A938" s="6" t="e">
        <f t="shared" ca="1" si="269"/>
        <v>#N/A</v>
      </c>
      <c r="B938" s="39" t="e">
        <f t="shared" ca="1" si="268"/>
        <v>#N/A</v>
      </c>
      <c r="C938">
        <f t="array" aca="1" ref="C938" ca="1">IFERROR(INDEX(stitches, MATCH( 1, ($A938=dates)*(last_project=projects),0)),0)</f>
        <v>0</v>
      </c>
      <c r="D938" s="5" t="e">
        <f t="shared" ca="1" si="280"/>
        <v>#REF!</v>
      </c>
      <c r="E938" s="5" t="e">
        <f t="shared" ca="1" si="270"/>
        <v>#REF!</v>
      </c>
      <c r="F938" s="40" t="e">
        <f t="array" aca="1" ref="F938" ca="1">INDEX(hours,MATCH(1,($A938=dates)*(last_project=projects),0),0)</f>
        <v>#N/A</v>
      </c>
      <c r="G938" s="21" t="e">
        <f t="shared" ca="1" si="271"/>
        <v>#N/A</v>
      </c>
      <c r="H938" s="41" t="e">
        <f t="shared" ca="1" si="281"/>
        <v>#N/A</v>
      </c>
      <c r="I938" s="41" t="e">
        <f t="shared" ca="1" si="282"/>
        <v>#N/A</v>
      </c>
      <c r="J938" s="41" t="e">
        <f t="shared" ca="1" si="283"/>
        <v>#N/A</v>
      </c>
      <c r="K938" t="e">
        <f t="shared" ca="1" si="272"/>
        <v>#N/A</v>
      </c>
      <c r="L938" t="e">
        <f t="shared" ca="1" si="273"/>
        <v>#N/A</v>
      </c>
      <c r="M938" s="42" t="e">
        <f t="shared" ca="1" si="274"/>
        <v>#REF!</v>
      </c>
      <c r="N938" s="5" t="e">
        <f t="shared" ca="1" si="284"/>
        <v>#N/A</v>
      </c>
      <c r="O938" s="5" t="e">
        <f t="shared" ca="1" si="285"/>
        <v>#N/A</v>
      </c>
      <c r="P938" s="41" t="e">
        <f ca="1">IF(OR(ISNA(A938),C938="Backstitch"),NA(),AVERAGEIF($C$4:$C938,"&gt;0")/100)</f>
        <v>#N/A</v>
      </c>
      <c r="Q938" s="41" t="e">
        <f t="shared" ca="1" si="275"/>
        <v>#N/A</v>
      </c>
      <c r="R938" s="43" t="e">
        <f t="shared" ca="1" si="276"/>
        <v>#N/A</v>
      </c>
      <c r="S938" s="44" t="e">
        <f t="shared" ca="1" si="277"/>
        <v>#N/A</v>
      </c>
      <c r="T938" s="5" t="e">
        <f t="shared" ca="1" si="278"/>
        <v>#N/A</v>
      </c>
      <c r="U938" s="5" t="e">
        <f t="shared" ca="1" si="279"/>
        <v>#N/A</v>
      </c>
    </row>
    <row r="939" spans="1:21">
      <c r="A939" s="6" t="e">
        <f t="shared" ca="1" si="269"/>
        <v>#N/A</v>
      </c>
      <c r="B939" s="39" t="e">
        <f t="shared" ca="1" si="268"/>
        <v>#N/A</v>
      </c>
      <c r="C939">
        <f t="array" aca="1" ref="C939" ca="1">IFERROR(INDEX(stitches, MATCH( 1, ($A939=dates)*(last_project=projects),0)),0)</f>
        <v>0</v>
      </c>
      <c r="D939" s="5" t="e">
        <f t="shared" ca="1" si="280"/>
        <v>#REF!</v>
      </c>
      <c r="E939" s="5" t="e">
        <f t="shared" ca="1" si="270"/>
        <v>#REF!</v>
      </c>
      <c r="F939" s="40" t="e">
        <f t="array" aca="1" ref="F939" ca="1">INDEX(hours,MATCH(1,($A939=dates)*(last_project=projects),0),0)</f>
        <v>#N/A</v>
      </c>
      <c r="G939" s="21" t="e">
        <f t="shared" ca="1" si="271"/>
        <v>#N/A</v>
      </c>
      <c r="H939" s="41" t="e">
        <f t="shared" ca="1" si="281"/>
        <v>#N/A</v>
      </c>
      <c r="I939" s="41" t="e">
        <f t="shared" ca="1" si="282"/>
        <v>#N/A</v>
      </c>
      <c r="J939" s="41" t="e">
        <f t="shared" ca="1" si="283"/>
        <v>#N/A</v>
      </c>
      <c r="K939" t="e">
        <f t="shared" ca="1" si="272"/>
        <v>#N/A</v>
      </c>
      <c r="L939" t="e">
        <f t="shared" ca="1" si="273"/>
        <v>#N/A</v>
      </c>
      <c r="M939" s="42" t="e">
        <f t="shared" ca="1" si="274"/>
        <v>#REF!</v>
      </c>
      <c r="N939" s="5" t="e">
        <f t="shared" ca="1" si="284"/>
        <v>#N/A</v>
      </c>
      <c r="O939" s="5" t="e">
        <f t="shared" ca="1" si="285"/>
        <v>#N/A</v>
      </c>
      <c r="P939" s="41" t="e">
        <f ca="1">IF(OR(ISNA(A939),C939="Backstitch"),NA(),AVERAGEIF($C$4:$C939,"&gt;0")/100)</f>
        <v>#N/A</v>
      </c>
      <c r="Q939" s="41" t="e">
        <f t="shared" ca="1" si="275"/>
        <v>#N/A</v>
      </c>
      <c r="R939" s="43" t="e">
        <f t="shared" ca="1" si="276"/>
        <v>#N/A</v>
      </c>
      <c r="S939" s="44" t="e">
        <f t="shared" ca="1" si="277"/>
        <v>#N/A</v>
      </c>
      <c r="T939" s="5" t="e">
        <f t="shared" ca="1" si="278"/>
        <v>#N/A</v>
      </c>
      <c r="U939" s="5" t="e">
        <f t="shared" ca="1" si="279"/>
        <v>#N/A</v>
      </c>
    </row>
    <row r="940" spans="1:21">
      <c r="A940" s="6" t="e">
        <f t="shared" ca="1" si="269"/>
        <v>#N/A</v>
      </c>
      <c r="B940" s="39" t="e">
        <f t="shared" ca="1" si="268"/>
        <v>#N/A</v>
      </c>
      <c r="C940">
        <f t="array" aca="1" ref="C940" ca="1">IFERROR(INDEX(stitches, MATCH( 1, ($A940=dates)*(last_project=projects),0)),0)</f>
        <v>0</v>
      </c>
      <c r="D940" s="5" t="e">
        <f t="shared" ca="1" si="280"/>
        <v>#REF!</v>
      </c>
      <c r="E940" s="5" t="e">
        <f t="shared" ca="1" si="270"/>
        <v>#REF!</v>
      </c>
      <c r="F940" s="40" t="e">
        <f t="array" aca="1" ref="F940" ca="1">INDEX(hours,MATCH(1,($A940=dates)*(last_project=projects),0),0)</f>
        <v>#N/A</v>
      </c>
      <c r="G940" s="21" t="e">
        <f t="shared" ca="1" si="271"/>
        <v>#N/A</v>
      </c>
      <c r="H940" s="41" t="e">
        <f t="shared" ca="1" si="281"/>
        <v>#N/A</v>
      </c>
      <c r="I940" s="41" t="e">
        <f t="shared" ca="1" si="282"/>
        <v>#N/A</v>
      </c>
      <c r="J940" s="41" t="e">
        <f t="shared" ca="1" si="283"/>
        <v>#N/A</v>
      </c>
      <c r="K940" t="e">
        <f t="shared" ca="1" si="272"/>
        <v>#N/A</v>
      </c>
      <c r="L940" t="e">
        <f t="shared" ca="1" si="273"/>
        <v>#N/A</v>
      </c>
      <c r="M940" s="42" t="e">
        <f t="shared" ca="1" si="274"/>
        <v>#REF!</v>
      </c>
      <c r="N940" s="5" t="e">
        <f t="shared" ca="1" si="284"/>
        <v>#N/A</v>
      </c>
      <c r="O940" s="5" t="e">
        <f t="shared" ca="1" si="285"/>
        <v>#N/A</v>
      </c>
      <c r="P940" s="41" t="e">
        <f ca="1">IF(OR(ISNA(A940),C940="Backstitch"),NA(),AVERAGEIF($C$4:$C940,"&gt;0")/100)</f>
        <v>#N/A</v>
      </c>
      <c r="Q940" s="41" t="e">
        <f t="shared" ca="1" si="275"/>
        <v>#N/A</v>
      </c>
      <c r="R940" s="43" t="e">
        <f t="shared" ca="1" si="276"/>
        <v>#N/A</v>
      </c>
      <c r="S940" s="44" t="e">
        <f t="shared" ca="1" si="277"/>
        <v>#N/A</v>
      </c>
      <c r="T940" s="5" t="e">
        <f t="shared" ca="1" si="278"/>
        <v>#N/A</v>
      </c>
      <c r="U940" s="5" t="e">
        <f t="shared" ca="1" si="279"/>
        <v>#N/A</v>
      </c>
    </row>
    <row r="941" spans="1:21">
      <c r="A941" s="6" t="e">
        <f t="shared" ca="1" si="269"/>
        <v>#N/A</v>
      </c>
      <c r="B941" s="39" t="e">
        <f t="shared" ca="1" si="268"/>
        <v>#N/A</v>
      </c>
      <c r="C941">
        <f t="array" aca="1" ref="C941" ca="1">IFERROR(INDEX(stitches, MATCH( 1, ($A941=dates)*(last_project=projects),0)),0)</f>
        <v>0</v>
      </c>
      <c r="D941" s="5" t="e">
        <f t="shared" ca="1" si="280"/>
        <v>#REF!</v>
      </c>
      <c r="E941" s="5" t="e">
        <f t="shared" ca="1" si="270"/>
        <v>#REF!</v>
      </c>
      <c r="F941" s="40" t="e">
        <f t="array" aca="1" ref="F941" ca="1">INDEX(hours,MATCH(1,($A941=dates)*(last_project=projects),0),0)</f>
        <v>#N/A</v>
      </c>
      <c r="G941" s="21" t="e">
        <f t="shared" ca="1" si="271"/>
        <v>#N/A</v>
      </c>
      <c r="H941" s="41" t="e">
        <f t="shared" ca="1" si="281"/>
        <v>#N/A</v>
      </c>
      <c r="I941" s="41" t="e">
        <f t="shared" ca="1" si="282"/>
        <v>#N/A</v>
      </c>
      <c r="J941" s="41" t="e">
        <f t="shared" ca="1" si="283"/>
        <v>#N/A</v>
      </c>
      <c r="K941" t="e">
        <f t="shared" ca="1" si="272"/>
        <v>#N/A</v>
      </c>
      <c r="L941" t="e">
        <f t="shared" ca="1" si="273"/>
        <v>#N/A</v>
      </c>
      <c r="M941" s="42" t="e">
        <f t="shared" ca="1" si="274"/>
        <v>#REF!</v>
      </c>
      <c r="N941" s="5" t="e">
        <f t="shared" ca="1" si="284"/>
        <v>#N/A</v>
      </c>
      <c r="O941" s="5" t="e">
        <f t="shared" ca="1" si="285"/>
        <v>#N/A</v>
      </c>
      <c r="P941" s="41" t="e">
        <f ca="1">IF(OR(ISNA(A941),C941="Backstitch"),NA(),AVERAGEIF($C$4:$C941,"&gt;0")/100)</f>
        <v>#N/A</v>
      </c>
      <c r="Q941" s="41" t="e">
        <f t="shared" ca="1" si="275"/>
        <v>#N/A</v>
      </c>
      <c r="R941" s="43" t="e">
        <f t="shared" ca="1" si="276"/>
        <v>#N/A</v>
      </c>
      <c r="S941" s="44" t="e">
        <f t="shared" ca="1" si="277"/>
        <v>#N/A</v>
      </c>
      <c r="T941" s="5" t="e">
        <f t="shared" ca="1" si="278"/>
        <v>#N/A</v>
      </c>
      <c r="U941" s="5" t="e">
        <f t="shared" ca="1" si="279"/>
        <v>#N/A</v>
      </c>
    </row>
    <row r="942" spans="1:21">
      <c r="A942" s="6" t="e">
        <f t="shared" ca="1" si="269"/>
        <v>#N/A</v>
      </c>
      <c r="B942" s="39" t="e">
        <f t="shared" ca="1" si="268"/>
        <v>#N/A</v>
      </c>
      <c r="C942">
        <f t="array" aca="1" ref="C942" ca="1">IFERROR(INDEX(stitches, MATCH( 1, ($A942=dates)*(last_project=projects),0)),0)</f>
        <v>0</v>
      </c>
      <c r="D942" s="5" t="e">
        <f t="shared" ca="1" si="280"/>
        <v>#REF!</v>
      </c>
      <c r="E942" s="5" t="e">
        <f t="shared" ca="1" si="270"/>
        <v>#REF!</v>
      </c>
      <c r="F942" s="40" t="e">
        <f t="array" aca="1" ref="F942" ca="1">INDEX(hours,MATCH(1,($A942=dates)*(last_project=projects),0),0)</f>
        <v>#N/A</v>
      </c>
      <c r="G942" s="21" t="e">
        <f t="shared" ca="1" si="271"/>
        <v>#N/A</v>
      </c>
      <c r="H942" s="41" t="e">
        <f t="shared" ca="1" si="281"/>
        <v>#N/A</v>
      </c>
      <c r="I942" s="41" t="e">
        <f t="shared" ca="1" si="282"/>
        <v>#N/A</v>
      </c>
      <c r="J942" s="41" t="e">
        <f t="shared" ca="1" si="283"/>
        <v>#N/A</v>
      </c>
      <c r="K942" t="e">
        <f t="shared" ca="1" si="272"/>
        <v>#N/A</v>
      </c>
      <c r="L942" t="e">
        <f t="shared" ca="1" si="273"/>
        <v>#N/A</v>
      </c>
      <c r="M942" s="42" t="e">
        <f t="shared" ca="1" si="274"/>
        <v>#REF!</v>
      </c>
      <c r="N942" s="5" t="e">
        <f t="shared" ca="1" si="284"/>
        <v>#N/A</v>
      </c>
      <c r="O942" s="5" t="e">
        <f t="shared" ca="1" si="285"/>
        <v>#N/A</v>
      </c>
      <c r="P942" s="41" t="e">
        <f ca="1">IF(OR(ISNA(A942),C942="Backstitch"),NA(),AVERAGEIF($C$4:$C942,"&gt;0")/100)</f>
        <v>#N/A</v>
      </c>
      <c r="Q942" s="41" t="e">
        <f t="shared" ca="1" si="275"/>
        <v>#N/A</v>
      </c>
      <c r="R942" s="43" t="e">
        <f t="shared" ca="1" si="276"/>
        <v>#N/A</v>
      </c>
      <c r="S942" s="44" t="e">
        <f t="shared" ca="1" si="277"/>
        <v>#N/A</v>
      </c>
      <c r="T942" s="5" t="e">
        <f t="shared" ca="1" si="278"/>
        <v>#N/A</v>
      </c>
      <c r="U942" s="5" t="e">
        <f t="shared" ca="1" si="279"/>
        <v>#N/A</v>
      </c>
    </row>
    <row r="943" spans="1:21">
      <c r="A943" s="6" t="e">
        <f t="shared" ca="1" si="269"/>
        <v>#N/A</v>
      </c>
      <c r="B943" s="39" t="e">
        <f t="shared" ca="1" si="268"/>
        <v>#N/A</v>
      </c>
      <c r="C943">
        <f t="array" aca="1" ref="C943" ca="1">IFERROR(INDEX(stitches, MATCH( 1, ($A943=dates)*(last_project=projects),0)),0)</f>
        <v>0</v>
      </c>
      <c r="D943" s="5" t="e">
        <f t="shared" ca="1" si="280"/>
        <v>#REF!</v>
      </c>
      <c r="E943" s="5" t="e">
        <f t="shared" ca="1" si="270"/>
        <v>#REF!</v>
      </c>
      <c r="F943" s="40" t="e">
        <f t="array" aca="1" ref="F943" ca="1">INDEX(hours,MATCH(1,($A943=dates)*(last_project=projects),0),0)</f>
        <v>#N/A</v>
      </c>
      <c r="G943" s="21" t="e">
        <f t="shared" ca="1" si="271"/>
        <v>#N/A</v>
      </c>
      <c r="H943" s="41" t="e">
        <f t="shared" ca="1" si="281"/>
        <v>#N/A</v>
      </c>
      <c r="I943" s="41" t="e">
        <f t="shared" ca="1" si="282"/>
        <v>#N/A</v>
      </c>
      <c r="J943" s="41" t="e">
        <f t="shared" ca="1" si="283"/>
        <v>#N/A</v>
      </c>
      <c r="K943" t="e">
        <f t="shared" ca="1" si="272"/>
        <v>#N/A</v>
      </c>
      <c r="L943" t="e">
        <f t="shared" ca="1" si="273"/>
        <v>#N/A</v>
      </c>
      <c r="M943" s="42" t="e">
        <f t="shared" ca="1" si="274"/>
        <v>#REF!</v>
      </c>
      <c r="N943" s="5" t="e">
        <f t="shared" ca="1" si="284"/>
        <v>#N/A</v>
      </c>
      <c r="O943" s="5" t="e">
        <f t="shared" ca="1" si="285"/>
        <v>#N/A</v>
      </c>
      <c r="P943" s="41" t="e">
        <f ca="1">IF(OR(ISNA(A943),C943="Backstitch"),NA(),AVERAGEIF($C$4:$C943,"&gt;0")/100)</f>
        <v>#N/A</v>
      </c>
      <c r="Q943" s="41" t="e">
        <f t="shared" ca="1" si="275"/>
        <v>#N/A</v>
      </c>
      <c r="R943" s="43" t="e">
        <f t="shared" ca="1" si="276"/>
        <v>#N/A</v>
      </c>
      <c r="S943" s="44" t="e">
        <f t="shared" ca="1" si="277"/>
        <v>#N/A</v>
      </c>
      <c r="T943" s="5" t="e">
        <f t="shared" ca="1" si="278"/>
        <v>#N/A</v>
      </c>
      <c r="U943" s="5" t="e">
        <f t="shared" ca="1" si="279"/>
        <v>#N/A</v>
      </c>
    </row>
    <row r="944" spans="1:21">
      <c r="A944" s="6" t="e">
        <f t="shared" ca="1" si="269"/>
        <v>#N/A</v>
      </c>
      <c r="B944" s="39" t="e">
        <f t="shared" ca="1" si="268"/>
        <v>#N/A</v>
      </c>
      <c r="C944">
        <f t="array" aca="1" ref="C944" ca="1">IFERROR(INDEX(stitches, MATCH( 1, ($A944=dates)*(last_project=projects),0)),0)</f>
        <v>0</v>
      </c>
      <c r="D944" s="5" t="e">
        <f t="shared" ca="1" si="280"/>
        <v>#REF!</v>
      </c>
      <c r="E944" s="5" t="e">
        <f t="shared" ca="1" si="270"/>
        <v>#REF!</v>
      </c>
      <c r="F944" s="40" t="e">
        <f t="array" aca="1" ref="F944" ca="1">INDEX(hours,MATCH(1,($A944=dates)*(last_project=projects),0),0)</f>
        <v>#N/A</v>
      </c>
      <c r="G944" s="21" t="e">
        <f t="shared" ca="1" si="271"/>
        <v>#N/A</v>
      </c>
      <c r="H944" s="41" t="e">
        <f t="shared" ca="1" si="281"/>
        <v>#N/A</v>
      </c>
      <c r="I944" s="41" t="e">
        <f t="shared" ca="1" si="282"/>
        <v>#N/A</v>
      </c>
      <c r="J944" s="41" t="e">
        <f t="shared" ca="1" si="283"/>
        <v>#N/A</v>
      </c>
      <c r="K944" t="e">
        <f t="shared" ca="1" si="272"/>
        <v>#N/A</v>
      </c>
      <c r="L944" t="e">
        <f t="shared" ca="1" si="273"/>
        <v>#N/A</v>
      </c>
      <c r="M944" s="42" t="e">
        <f t="shared" ca="1" si="274"/>
        <v>#REF!</v>
      </c>
      <c r="N944" s="5" t="e">
        <f t="shared" ca="1" si="284"/>
        <v>#N/A</v>
      </c>
      <c r="O944" s="5" t="e">
        <f t="shared" ca="1" si="285"/>
        <v>#N/A</v>
      </c>
      <c r="P944" s="41" t="e">
        <f ca="1">IF(OR(ISNA(A944),C944="Backstitch"),NA(),AVERAGEIF($C$4:$C944,"&gt;0")/100)</f>
        <v>#N/A</v>
      </c>
      <c r="Q944" s="41" t="e">
        <f t="shared" ca="1" si="275"/>
        <v>#N/A</v>
      </c>
      <c r="R944" s="43" t="e">
        <f t="shared" ca="1" si="276"/>
        <v>#N/A</v>
      </c>
      <c r="S944" s="44" t="e">
        <f t="shared" ca="1" si="277"/>
        <v>#N/A</v>
      </c>
      <c r="T944" s="5" t="e">
        <f t="shared" ca="1" si="278"/>
        <v>#N/A</v>
      </c>
      <c r="U944" s="5" t="e">
        <f t="shared" ca="1" si="279"/>
        <v>#N/A</v>
      </c>
    </row>
    <row r="945" spans="1:21">
      <c r="A945" s="6" t="e">
        <f t="shared" ca="1" si="269"/>
        <v>#N/A</v>
      </c>
      <c r="B945" s="39" t="e">
        <f t="shared" ca="1" si="268"/>
        <v>#N/A</v>
      </c>
      <c r="C945">
        <f t="array" aca="1" ref="C945" ca="1">IFERROR(INDEX(stitches, MATCH( 1, ($A945=dates)*(last_project=projects),0)),0)</f>
        <v>0</v>
      </c>
      <c r="D945" s="5" t="e">
        <f t="shared" ca="1" si="280"/>
        <v>#REF!</v>
      </c>
      <c r="E945" s="5" t="e">
        <f t="shared" ca="1" si="270"/>
        <v>#REF!</v>
      </c>
      <c r="F945" s="40" t="e">
        <f t="array" aca="1" ref="F945" ca="1">INDEX(hours,MATCH(1,($A945=dates)*(last_project=projects),0),0)</f>
        <v>#N/A</v>
      </c>
      <c r="G945" s="21" t="e">
        <f t="shared" ca="1" si="271"/>
        <v>#N/A</v>
      </c>
      <c r="H945" s="41" t="e">
        <f t="shared" ca="1" si="281"/>
        <v>#N/A</v>
      </c>
      <c r="I945" s="41" t="e">
        <f t="shared" ca="1" si="282"/>
        <v>#N/A</v>
      </c>
      <c r="J945" s="41" t="e">
        <f t="shared" ca="1" si="283"/>
        <v>#N/A</v>
      </c>
      <c r="K945" t="e">
        <f t="shared" ca="1" si="272"/>
        <v>#N/A</v>
      </c>
      <c r="L945" t="e">
        <f t="shared" ca="1" si="273"/>
        <v>#N/A</v>
      </c>
      <c r="M945" s="42" t="e">
        <f t="shared" ca="1" si="274"/>
        <v>#REF!</v>
      </c>
      <c r="N945" s="5" t="e">
        <f t="shared" ca="1" si="284"/>
        <v>#N/A</v>
      </c>
      <c r="O945" s="5" t="e">
        <f t="shared" ca="1" si="285"/>
        <v>#N/A</v>
      </c>
      <c r="P945" s="41" t="e">
        <f ca="1">IF(OR(ISNA(A945),C945="Backstitch"),NA(),AVERAGEIF($C$4:$C945,"&gt;0")/100)</f>
        <v>#N/A</v>
      </c>
      <c r="Q945" s="41" t="e">
        <f t="shared" ca="1" si="275"/>
        <v>#N/A</v>
      </c>
      <c r="R945" s="43" t="e">
        <f t="shared" ca="1" si="276"/>
        <v>#N/A</v>
      </c>
      <c r="S945" s="44" t="e">
        <f t="shared" ca="1" si="277"/>
        <v>#N/A</v>
      </c>
      <c r="T945" s="5" t="e">
        <f t="shared" ca="1" si="278"/>
        <v>#N/A</v>
      </c>
      <c r="U945" s="5" t="e">
        <f t="shared" ca="1" si="279"/>
        <v>#N/A</v>
      </c>
    </row>
    <row r="946" spans="1:21">
      <c r="A946" s="6" t="e">
        <f t="shared" ca="1" si="269"/>
        <v>#N/A</v>
      </c>
      <c r="B946" s="39" t="e">
        <f t="shared" ca="1" si="268"/>
        <v>#N/A</v>
      </c>
      <c r="C946">
        <f t="array" aca="1" ref="C946" ca="1">IFERROR(INDEX(stitches, MATCH( 1, ($A946=dates)*(last_project=projects),0)),0)</f>
        <v>0</v>
      </c>
      <c r="D946" s="5" t="e">
        <f t="shared" ca="1" si="280"/>
        <v>#REF!</v>
      </c>
      <c r="E946" s="5" t="e">
        <f t="shared" ca="1" si="270"/>
        <v>#REF!</v>
      </c>
      <c r="F946" s="40" t="e">
        <f t="array" aca="1" ref="F946" ca="1">INDEX(hours,MATCH(1,($A946=dates)*(last_project=projects),0),0)</f>
        <v>#N/A</v>
      </c>
      <c r="G946" s="21" t="e">
        <f t="shared" ca="1" si="271"/>
        <v>#N/A</v>
      </c>
      <c r="H946" s="41" t="e">
        <f t="shared" ca="1" si="281"/>
        <v>#N/A</v>
      </c>
      <c r="I946" s="41" t="e">
        <f t="shared" ca="1" si="282"/>
        <v>#N/A</v>
      </c>
      <c r="J946" s="41" t="e">
        <f t="shared" ca="1" si="283"/>
        <v>#N/A</v>
      </c>
      <c r="K946" t="e">
        <f t="shared" ca="1" si="272"/>
        <v>#N/A</v>
      </c>
      <c r="L946" t="e">
        <f t="shared" ca="1" si="273"/>
        <v>#N/A</v>
      </c>
      <c r="M946" s="42" t="e">
        <f t="shared" ca="1" si="274"/>
        <v>#REF!</v>
      </c>
      <c r="N946" s="5" t="e">
        <f t="shared" ca="1" si="284"/>
        <v>#N/A</v>
      </c>
      <c r="O946" s="5" t="e">
        <f t="shared" ca="1" si="285"/>
        <v>#N/A</v>
      </c>
      <c r="P946" s="41" t="e">
        <f ca="1">IF(OR(ISNA(A946),C946="Backstitch"),NA(),AVERAGEIF($C$4:$C946,"&gt;0")/100)</f>
        <v>#N/A</v>
      </c>
      <c r="Q946" s="41" t="e">
        <f t="shared" ca="1" si="275"/>
        <v>#N/A</v>
      </c>
      <c r="R946" s="43" t="e">
        <f t="shared" ca="1" si="276"/>
        <v>#N/A</v>
      </c>
      <c r="S946" s="44" t="e">
        <f t="shared" ca="1" si="277"/>
        <v>#N/A</v>
      </c>
      <c r="T946" s="5" t="e">
        <f t="shared" ca="1" si="278"/>
        <v>#N/A</v>
      </c>
      <c r="U946" s="5" t="e">
        <f t="shared" ca="1" si="279"/>
        <v>#N/A</v>
      </c>
    </row>
    <row r="947" spans="1:21">
      <c r="A947" s="6" t="e">
        <f t="shared" ca="1" si="269"/>
        <v>#N/A</v>
      </c>
      <c r="B947" s="39" t="e">
        <f t="shared" ca="1" si="268"/>
        <v>#N/A</v>
      </c>
      <c r="C947">
        <f t="array" aca="1" ref="C947" ca="1">IFERROR(INDEX(stitches, MATCH( 1, ($A947=dates)*(last_project=projects),0)),0)</f>
        <v>0</v>
      </c>
      <c r="D947" s="5" t="e">
        <f t="shared" ca="1" si="280"/>
        <v>#REF!</v>
      </c>
      <c r="E947" s="5" t="e">
        <f t="shared" ca="1" si="270"/>
        <v>#REF!</v>
      </c>
      <c r="F947" s="40" t="e">
        <f t="array" aca="1" ref="F947" ca="1">INDEX(hours,MATCH(1,($A947=dates)*(last_project=projects),0),0)</f>
        <v>#N/A</v>
      </c>
      <c r="G947" s="21" t="e">
        <f t="shared" ca="1" si="271"/>
        <v>#N/A</v>
      </c>
      <c r="H947" s="41" t="e">
        <f t="shared" ca="1" si="281"/>
        <v>#N/A</v>
      </c>
      <c r="I947" s="41" t="e">
        <f t="shared" ca="1" si="282"/>
        <v>#N/A</v>
      </c>
      <c r="J947" s="41" t="e">
        <f t="shared" ca="1" si="283"/>
        <v>#N/A</v>
      </c>
      <c r="K947" t="e">
        <f t="shared" ca="1" si="272"/>
        <v>#N/A</v>
      </c>
      <c r="L947" t="e">
        <f t="shared" ca="1" si="273"/>
        <v>#N/A</v>
      </c>
      <c r="M947" s="42" t="e">
        <f t="shared" ca="1" si="274"/>
        <v>#REF!</v>
      </c>
      <c r="N947" s="5" t="e">
        <f t="shared" ca="1" si="284"/>
        <v>#N/A</v>
      </c>
      <c r="O947" s="5" t="e">
        <f t="shared" ca="1" si="285"/>
        <v>#N/A</v>
      </c>
      <c r="P947" s="41" t="e">
        <f ca="1">IF(OR(ISNA(A947),C947="Backstitch"),NA(),AVERAGEIF($C$4:$C947,"&gt;0")/100)</f>
        <v>#N/A</v>
      </c>
      <c r="Q947" s="41" t="e">
        <f t="shared" ca="1" si="275"/>
        <v>#N/A</v>
      </c>
      <c r="R947" s="43" t="e">
        <f t="shared" ca="1" si="276"/>
        <v>#N/A</v>
      </c>
      <c r="S947" s="44" t="e">
        <f t="shared" ca="1" si="277"/>
        <v>#N/A</v>
      </c>
      <c r="T947" s="5" t="e">
        <f t="shared" ca="1" si="278"/>
        <v>#N/A</v>
      </c>
      <c r="U947" s="5" t="e">
        <f t="shared" ca="1" si="279"/>
        <v>#N/A</v>
      </c>
    </row>
    <row r="948" spans="1:21">
      <c r="A948" s="6" t="e">
        <f t="shared" ca="1" si="269"/>
        <v>#N/A</v>
      </c>
      <c r="B948" s="39" t="e">
        <f t="shared" ca="1" si="268"/>
        <v>#N/A</v>
      </c>
      <c r="C948">
        <f t="array" aca="1" ref="C948" ca="1">IFERROR(INDEX(stitches, MATCH( 1, ($A948=dates)*(last_project=projects),0)),0)</f>
        <v>0</v>
      </c>
      <c r="D948" s="5" t="e">
        <f t="shared" ca="1" si="280"/>
        <v>#REF!</v>
      </c>
      <c r="E948" s="5" t="e">
        <f t="shared" ca="1" si="270"/>
        <v>#REF!</v>
      </c>
      <c r="F948" s="40" t="e">
        <f t="array" aca="1" ref="F948" ca="1">INDEX(hours,MATCH(1,($A948=dates)*(last_project=projects),0),0)</f>
        <v>#N/A</v>
      </c>
      <c r="G948" s="21" t="e">
        <f t="shared" ca="1" si="271"/>
        <v>#N/A</v>
      </c>
      <c r="H948" s="41" t="e">
        <f t="shared" ca="1" si="281"/>
        <v>#N/A</v>
      </c>
      <c r="I948" s="41" t="e">
        <f t="shared" ca="1" si="282"/>
        <v>#N/A</v>
      </c>
      <c r="J948" s="41" t="e">
        <f t="shared" ca="1" si="283"/>
        <v>#N/A</v>
      </c>
      <c r="K948" t="e">
        <f t="shared" ca="1" si="272"/>
        <v>#N/A</v>
      </c>
      <c r="L948" t="e">
        <f t="shared" ca="1" si="273"/>
        <v>#N/A</v>
      </c>
      <c r="M948" s="42" t="e">
        <f t="shared" ca="1" si="274"/>
        <v>#REF!</v>
      </c>
      <c r="N948" s="5" t="e">
        <f t="shared" ca="1" si="284"/>
        <v>#N/A</v>
      </c>
      <c r="O948" s="5" t="e">
        <f t="shared" ca="1" si="285"/>
        <v>#N/A</v>
      </c>
      <c r="P948" s="41" t="e">
        <f ca="1">IF(OR(ISNA(A948),C948="Backstitch"),NA(),AVERAGEIF($C$4:$C948,"&gt;0")/100)</f>
        <v>#N/A</v>
      </c>
      <c r="Q948" s="41" t="e">
        <f t="shared" ca="1" si="275"/>
        <v>#N/A</v>
      </c>
      <c r="R948" s="43" t="e">
        <f t="shared" ca="1" si="276"/>
        <v>#N/A</v>
      </c>
      <c r="S948" s="44" t="e">
        <f t="shared" ca="1" si="277"/>
        <v>#N/A</v>
      </c>
      <c r="T948" s="5" t="e">
        <f t="shared" ca="1" si="278"/>
        <v>#N/A</v>
      </c>
      <c r="U948" s="5" t="e">
        <f t="shared" ca="1" si="279"/>
        <v>#N/A</v>
      </c>
    </row>
    <row r="949" spans="1:21">
      <c r="A949" s="6" t="e">
        <f t="shared" ca="1" si="269"/>
        <v>#N/A</v>
      </c>
      <c r="B949" s="39" t="e">
        <f t="shared" ca="1" si="268"/>
        <v>#N/A</v>
      </c>
      <c r="C949">
        <f t="array" aca="1" ref="C949" ca="1">IFERROR(INDEX(stitches, MATCH( 1, ($A949=dates)*(last_project=projects),0)),0)</f>
        <v>0</v>
      </c>
      <c r="D949" s="5" t="e">
        <f t="shared" ca="1" si="280"/>
        <v>#REF!</v>
      </c>
      <c r="E949" s="5" t="e">
        <f t="shared" ca="1" si="270"/>
        <v>#REF!</v>
      </c>
      <c r="F949" s="40" t="e">
        <f t="array" aca="1" ref="F949" ca="1">INDEX(hours,MATCH(1,($A949=dates)*(last_project=projects),0),0)</f>
        <v>#N/A</v>
      </c>
      <c r="G949" s="21" t="e">
        <f t="shared" ca="1" si="271"/>
        <v>#N/A</v>
      </c>
      <c r="H949" s="41" t="e">
        <f t="shared" ca="1" si="281"/>
        <v>#N/A</v>
      </c>
      <c r="I949" s="41" t="e">
        <f t="shared" ca="1" si="282"/>
        <v>#N/A</v>
      </c>
      <c r="J949" s="41" t="e">
        <f t="shared" ca="1" si="283"/>
        <v>#N/A</v>
      </c>
      <c r="K949" t="e">
        <f t="shared" ca="1" si="272"/>
        <v>#N/A</v>
      </c>
      <c r="L949" t="e">
        <f t="shared" ca="1" si="273"/>
        <v>#N/A</v>
      </c>
      <c r="M949" s="42" t="e">
        <f t="shared" ca="1" si="274"/>
        <v>#REF!</v>
      </c>
      <c r="N949" s="5" t="e">
        <f t="shared" ca="1" si="284"/>
        <v>#N/A</v>
      </c>
      <c r="O949" s="5" t="e">
        <f t="shared" ca="1" si="285"/>
        <v>#N/A</v>
      </c>
      <c r="P949" s="41" t="e">
        <f ca="1">IF(OR(ISNA(A949),C949="Backstitch"),NA(),AVERAGEIF($C$4:$C949,"&gt;0")/100)</f>
        <v>#N/A</v>
      </c>
      <c r="Q949" s="41" t="e">
        <f t="shared" ca="1" si="275"/>
        <v>#N/A</v>
      </c>
      <c r="R949" s="43" t="e">
        <f t="shared" ca="1" si="276"/>
        <v>#N/A</v>
      </c>
      <c r="S949" s="44" t="e">
        <f t="shared" ca="1" si="277"/>
        <v>#N/A</v>
      </c>
      <c r="T949" s="5" t="e">
        <f t="shared" ca="1" si="278"/>
        <v>#N/A</v>
      </c>
      <c r="U949" s="5" t="e">
        <f t="shared" ca="1" si="279"/>
        <v>#N/A</v>
      </c>
    </row>
    <row r="950" spans="1:21">
      <c r="A950" s="6" t="e">
        <f t="shared" ca="1" si="269"/>
        <v>#N/A</v>
      </c>
      <c r="B950" s="39" t="e">
        <f t="shared" ca="1" si="268"/>
        <v>#N/A</v>
      </c>
      <c r="C950">
        <f t="array" aca="1" ref="C950" ca="1">IFERROR(INDEX(stitches, MATCH( 1, ($A950=dates)*(last_project=projects),0)),0)</f>
        <v>0</v>
      </c>
      <c r="D950" s="5" t="e">
        <f t="shared" ca="1" si="280"/>
        <v>#REF!</v>
      </c>
      <c r="E950" s="5" t="e">
        <f t="shared" ca="1" si="270"/>
        <v>#REF!</v>
      </c>
      <c r="F950" s="40" t="e">
        <f t="array" aca="1" ref="F950" ca="1">INDEX(hours,MATCH(1,($A950=dates)*(last_project=projects),0),0)</f>
        <v>#N/A</v>
      </c>
      <c r="G950" s="21" t="e">
        <f t="shared" ca="1" si="271"/>
        <v>#N/A</v>
      </c>
      <c r="H950" s="41" t="e">
        <f t="shared" ca="1" si="281"/>
        <v>#N/A</v>
      </c>
      <c r="I950" s="41" t="e">
        <f t="shared" ca="1" si="282"/>
        <v>#N/A</v>
      </c>
      <c r="J950" s="41" t="e">
        <f t="shared" ca="1" si="283"/>
        <v>#N/A</v>
      </c>
      <c r="K950" t="e">
        <f t="shared" ca="1" si="272"/>
        <v>#N/A</v>
      </c>
      <c r="L950" t="e">
        <f t="shared" ca="1" si="273"/>
        <v>#N/A</v>
      </c>
      <c r="M950" s="42" t="e">
        <f t="shared" ca="1" si="274"/>
        <v>#REF!</v>
      </c>
      <c r="N950" s="5" t="e">
        <f t="shared" ca="1" si="284"/>
        <v>#N/A</v>
      </c>
      <c r="O950" s="5" t="e">
        <f t="shared" ca="1" si="285"/>
        <v>#N/A</v>
      </c>
      <c r="P950" s="41" t="e">
        <f ca="1">IF(OR(ISNA(A950),C950="Backstitch"),NA(),AVERAGEIF($C$4:$C950,"&gt;0")/100)</f>
        <v>#N/A</v>
      </c>
      <c r="Q950" s="41" t="e">
        <f t="shared" ca="1" si="275"/>
        <v>#N/A</v>
      </c>
      <c r="R950" s="43" t="e">
        <f t="shared" ca="1" si="276"/>
        <v>#N/A</v>
      </c>
      <c r="S950" s="44" t="e">
        <f t="shared" ca="1" si="277"/>
        <v>#N/A</v>
      </c>
      <c r="T950" s="5" t="e">
        <f t="shared" ca="1" si="278"/>
        <v>#N/A</v>
      </c>
      <c r="U950" s="5" t="e">
        <f t="shared" ca="1" si="279"/>
        <v>#N/A</v>
      </c>
    </row>
    <row r="951" spans="1:21">
      <c r="A951" s="6" t="e">
        <f t="shared" ca="1" si="269"/>
        <v>#N/A</v>
      </c>
      <c r="B951" s="39" t="e">
        <f t="shared" ca="1" si="268"/>
        <v>#N/A</v>
      </c>
      <c r="C951">
        <f t="array" aca="1" ref="C951" ca="1">IFERROR(INDEX(stitches, MATCH( 1, ($A951=dates)*(last_project=projects),0)),0)</f>
        <v>0</v>
      </c>
      <c r="D951" s="5" t="e">
        <f t="shared" ca="1" si="280"/>
        <v>#REF!</v>
      </c>
      <c r="E951" s="5" t="e">
        <f t="shared" ca="1" si="270"/>
        <v>#REF!</v>
      </c>
      <c r="F951" s="40" t="e">
        <f t="array" aca="1" ref="F951" ca="1">INDEX(hours,MATCH(1,($A951=dates)*(last_project=projects),0),0)</f>
        <v>#N/A</v>
      </c>
      <c r="G951" s="21" t="e">
        <f t="shared" ca="1" si="271"/>
        <v>#N/A</v>
      </c>
      <c r="H951" s="41" t="e">
        <f t="shared" ca="1" si="281"/>
        <v>#N/A</v>
      </c>
      <c r="I951" s="41" t="e">
        <f t="shared" ca="1" si="282"/>
        <v>#N/A</v>
      </c>
      <c r="J951" s="41" t="e">
        <f t="shared" ca="1" si="283"/>
        <v>#N/A</v>
      </c>
      <c r="K951" t="e">
        <f t="shared" ca="1" si="272"/>
        <v>#N/A</v>
      </c>
      <c r="L951" t="e">
        <f t="shared" ca="1" si="273"/>
        <v>#N/A</v>
      </c>
      <c r="M951" s="42" t="e">
        <f t="shared" ca="1" si="274"/>
        <v>#REF!</v>
      </c>
      <c r="N951" s="5" t="e">
        <f t="shared" ca="1" si="284"/>
        <v>#N/A</v>
      </c>
      <c r="O951" s="5" t="e">
        <f t="shared" ca="1" si="285"/>
        <v>#N/A</v>
      </c>
      <c r="P951" s="41" t="e">
        <f ca="1">IF(OR(ISNA(A951),C951="Backstitch"),NA(),AVERAGEIF($C$4:$C951,"&gt;0")/100)</f>
        <v>#N/A</v>
      </c>
      <c r="Q951" s="41" t="e">
        <f t="shared" ca="1" si="275"/>
        <v>#N/A</v>
      </c>
      <c r="R951" s="43" t="e">
        <f t="shared" ca="1" si="276"/>
        <v>#N/A</v>
      </c>
      <c r="S951" s="44" t="e">
        <f t="shared" ca="1" si="277"/>
        <v>#N/A</v>
      </c>
      <c r="T951" s="5" t="e">
        <f t="shared" ca="1" si="278"/>
        <v>#N/A</v>
      </c>
      <c r="U951" s="5" t="e">
        <f t="shared" ca="1" si="279"/>
        <v>#N/A</v>
      </c>
    </row>
    <row r="952" spans="1:21">
      <c r="A952" s="6" t="e">
        <f t="shared" ca="1" si="269"/>
        <v>#N/A</v>
      </c>
      <c r="B952" s="39" t="e">
        <f t="shared" ca="1" si="268"/>
        <v>#N/A</v>
      </c>
      <c r="C952">
        <f t="array" aca="1" ref="C952" ca="1">IFERROR(INDEX(stitches, MATCH( 1, ($A952=dates)*(last_project=projects),0)),0)</f>
        <v>0</v>
      </c>
      <c r="D952" s="5" t="e">
        <f t="shared" ca="1" si="280"/>
        <v>#REF!</v>
      </c>
      <c r="E952" s="5" t="e">
        <f t="shared" ca="1" si="270"/>
        <v>#REF!</v>
      </c>
      <c r="F952" s="40" t="e">
        <f t="array" aca="1" ref="F952" ca="1">INDEX(hours,MATCH(1,($A952=dates)*(last_project=projects),0),0)</f>
        <v>#N/A</v>
      </c>
      <c r="G952" s="21" t="e">
        <f t="shared" ca="1" si="271"/>
        <v>#N/A</v>
      </c>
      <c r="H952" s="41" t="e">
        <f t="shared" ca="1" si="281"/>
        <v>#N/A</v>
      </c>
      <c r="I952" s="41" t="e">
        <f t="shared" ca="1" si="282"/>
        <v>#N/A</v>
      </c>
      <c r="J952" s="41" t="e">
        <f t="shared" ca="1" si="283"/>
        <v>#N/A</v>
      </c>
      <c r="K952" t="e">
        <f t="shared" ca="1" si="272"/>
        <v>#N/A</v>
      </c>
      <c r="L952" t="e">
        <f t="shared" ca="1" si="273"/>
        <v>#N/A</v>
      </c>
      <c r="M952" s="42" t="e">
        <f t="shared" ca="1" si="274"/>
        <v>#REF!</v>
      </c>
      <c r="N952" s="5" t="e">
        <f t="shared" ca="1" si="284"/>
        <v>#N/A</v>
      </c>
      <c r="O952" s="5" t="e">
        <f t="shared" ca="1" si="285"/>
        <v>#N/A</v>
      </c>
      <c r="P952" s="41" t="e">
        <f ca="1">IF(OR(ISNA(A952),C952="Backstitch"),NA(),AVERAGEIF($C$4:$C952,"&gt;0")/100)</f>
        <v>#N/A</v>
      </c>
      <c r="Q952" s="41" t="e">
        <f t="shared" ca="1" si="275"/>
        <v>#N/A</v>
      </c>
      <c r="R952" s="43" t="e">
        <f t="shared" ca="1" si="276"/>
        <v>#N/A</v>
      </c>
      <c r="S952" s="44" t="e">
        <f t="shared" ca="1" si="277"/>
        <v>#N/A</v>
      </c>
      <c r="T952" s="5" t="e">
        <f t="shared" ca="1" si="278"/>
        <v>#N/A</v>
      </c>
      <c r="U952" s="5" t="e">
        <f t="shared" ca="1" si="279"/>
        <v>#N/A</v>
      </c>
    </row>
    <row r="953" spans="1:21">
      <c r="A953" s="6" t="e">
        <f t="shared" ca="1" si="269"/>
        <v>#N/A</v>
      </c>
      <c r="B953" s="39" t="e">
        <f t="shared" ca="1" si="268"/>
        <v>#N/A</v>
      </c>
      <c r="C953">
        <f t="array" aca="1" ref="C953" ca="1">IFERROR(INDEX(stitches, MATCH( 1, ($A953=dates)*(last_project=projects),0)),0)</f>
        <v>0</v>
      </c>
      <c r="D953" s="5" t="e">
        <f t="shared" ca="1" si="280"/>
        <v>#REF!</v>
      </c>
      <c r="E953" s="5" t="e">
        <f t="shared" ca="1" si="270"/>
        <v>#REF!</v>
      </c>
      <c r="F953" s="40" t="e">
        <f t="array" aca="1" ref="F953" ca="1">INDEX(hours,MATCH(1,($A953=dates)*(last_project=projects),0),0)</f>
        <v>#N/A</v>
      </c>
      <c r="G953" s="21" t="e">
        <f t="shared" ca="1" si="271"/>
        <v>#N/A</v>
      </c>
      <c r="H953" s="41" t="e">
        <f t="shared" ca="1" si="281"/>
        <v>#N/A</v>
      </c>
      <c r="I953" s="41" t="e">
        <f t="shared" ca="1" si="282"/>
        <v>#N/A</v>
      </c>
      <c r="J953" s="41" t="e">
        <f t="shared" ca="1" si="283"/>
        <v>#N/A</v>
      </c>
      <c r="K953" t="e">
        <f t="shared" ca="1" si="272"/>
        <v>#N/A</v>
      </c>
      <c r="L953" t="e">
        <f t="shared" ca="1" si="273"/>
        <v>#N/A</v>
      </c>
      <c r="M953" s="42" t="e">
        <f t="shared" ca="1" si="274"/>
        <v>#REF!</v>
      </c>
      <c r="N953" s="5" t="e">
        <f t="shared" ca="1" si="284"/>
        <v>#N/A</v>
      </c>
      <c r="O953" s="5" t="e">
        <f t="shared" ca="1" si="285"/>
        <v>#N/A</v>
      </c>
      <c r="P953" s="41" t="e">
        <f ca="1">IF(OR(ISNA(A953),C953="Backstitch"),NA(),AVERAGEIF($C$4:$C953,"&gt;0")/100)</f>
        <v>#N/A</v>
      </c>
      <c r="Q953" s="41" t="e">
        <f t="shared" ca="1" si="275"/>
        <v>#N/A</v>
      </c>
      <c r="R953" s="43" t="e">
        <f t="shared" ca="1" si="276"/>
        <v>#N/A</v>
      </c>
      <c r="S953" s="44" t="e">
        <f t="shared" ca="1" si="277"/>
        <v>#N/A</v>
      </c>
      <c r="T953" s="5" t="e">
        <f t="shared" ca="1" si="278"/>
        <v>#N/A</v>
      </c>
      <c r="U953" s="5" t="e">
        <f t="shared" ca="1" si="279"/>
        <v>#N/A</v>
      </c>
    </row>
    <row r="954" spans="1:21">
      <c r="A954" s="6" t="e">
        <f t="shared" ca="1" si="269"/>
        <v>#N/A</v>
      </c>
      <c r="B954" s="39" t="e">
        <f t="shared" ca="1" si="268"/>
        <v>#N/A</v>
      </c>
      <c r="C954">
        <f t="array" aca="1" ref="C954" ca="1">IFERROR(INDEX(stitches, MATCH( 1, ($A954=dates)*(last_project=projects),0)),0)</f>
        <v>0</v>
      </c>
      <c r="D954" s="5" t="e">
        <f t="shared" ca="1" si="280"/>
        <v>#REF!</v>
      </c>
      <c r="E954" s="5" t="e">
        <f t="shared" ca="1" si="270"/>
        <v>#REF!</v>
      </c>
      <c r="F954" s="40" t="e">
        <f t="array" aca="1" ref="F954" ca="1">INDEX(hours,MATCH(1,($A954=dates)*(last_project=projects),0),0)</f>
        <v>#N/A</v>
      </c>
      <c r="G954" s="21" t="e">
        <f t="shared" ca="1" si="271"/>
        <v>#N/A</v>
      </c>
      <c r="H954" s="41" t="e">
        <f t="shared" ca="1" si="281"/>
        <v>#N/A</v>
      </c>
      <c r="I954" s="41" t="e">
        <f t="shared" ca="1" si="282"/>
        <v>#N/A</v>
      </c>
      <c r="J954" s="41" t="e">
        <f t="shared" ca="1" si="283"/>
        <v>#N/A</v>
      </c>
      <c r="K954" t="e">
        <f t="shared" ca="1" si="272"/>
        <v>#N/A</v>
      </c>
      <c r="L954" t="e">
        <f t="shared" ca="1" si="273"/>
        <v>#N/A</v>
      </c>
      <c r="M954" s="42" t="e">
        <f t="shared" ca="1" si="274"/>
        <v>#REF!</v>
      </c>
      <c r="N954" s="5" t="e">
        <f t="shared" ca="1" si="284"/>
        <v>#N/A</v>
      </c>
      <c r="O954" s="5" t="e">
        <f t="shared" ca="1" si="285"/>
        <v>#N/A</v>
      </c>
      <c r="P954" s="41" t="e">
        <f ca="1">IF(OR(ISNA(A954),C954="Backstitch"),NA(),AVERAGEIF($C$4:$C954,"&gt;0")/100)</f>
        <v>#N/A</v>
      </c>
      <c r="Q954" s="41" t="e">
        <f t="shared" ca="1" si="275"/>
        <v>#N/A</v>
      </c>
      <c r="R954" s="43" t="e">
        <f t="shared" ca="1" si="276"/>
        <v>#N/A</v>
      </c>
      <c r="S954" s="44" t="e">
        <f t="shared" ca="1" si="277"/>
        <v>#N/A</v>
      </c>
      <c r="T954" s="5" t="e">
        <f t="shared" ca="1" si="278"/>
        <v>#N/A</v>
      </c>
      <c r="U954" s="5" t="e">
        <f t="shared" ca="1" si="279"/>
        <v>#N/A</v>
      </c>
    </row>
    <row r="955" spans="1:21">
      <c r="A955" s="6" t="e">
        <f t="shared" ca="1" si="269"/>
        <v>#N/A</v>
      </c>
      <c r="B955" s="39" t="e">
        <f t="shared" ca="1" si="268"/>
        <v>#N/A</v>
      </c>
      <c r="C955">
        <f t="array" aca="1" ref="C955" ca="1">IFERROR(INDEX(stitches, MATCH( 1, ($A955=dates)*(last_project=projects),0)),0)</f>
        <v>0</v>
      </c>
      <c r="D955" s="5" t="e">
        <f t="shared" ca="1" si="280"/>
        <v>#REF!</v>
      </c>
      <c r="E955" s="5" t="e">
        <f t="shared" ca="1" si="270"/>
        <v>#REF!</v>
      </c>
      <c r="F955" s="40" t="e">
        <f t="array" aca="1" ref="F955" ca="1">INDEX(hours,MATCH(1,($A955=dates)*(last_project=projects),0),0)</f>
        <v>#N/A</v>
      </c>
      <c r="G955" s="21" t="e">
        <f t="shared" ca="1" si="271"/>
        <v>#N/A</v>
      </c>
      <c r="H955" s="41" t="e">
        <f t="shared" ca="1" si="281"/>
        <v>#N/A</v>
      </c>
      <c r="I955" s="41" t="e">
        <f t="shared" ca="1" si="282"/>
        <v>#N/A</v>
      </c>
      <c r="J955" s="41" t="e">
        <f t="shared" ca="1" si="283"/>
        <v>#N/A</v>
      </c>
      <c r="K955" t="e">
        <f t="shared" ca="1" si="272"/>
        <v>#N/A</v>
      </c>
      <c r="L955" t="e">
        <f t="shared" ca="1" si="273"/>
        <v>#N/A</v>
      </c>
      <c r="M955" s="42" t="e">
        <f t="shared" ca="1" si="274"/>
        <v>#REF!</v>
      </c>
      <c r="N955" s="5" t="e">
        <f t="shared" ca="1" si="284"/>
        <v>#N/A</v>
      </c>
      <c r="O955" s="5" t="e">
        <f t="shared" ca="1" si="285"/>
        <v>#N/A</v>
      </c>
      <c r="P955" s="41" t="e">
        <f ca="1">IF(OR(ISNA(A955),C955="Backstitch"),NA(),AVERAGEIF($C$4:$C955,"&gt;0")/100)</f>
        <v>#N/A</v>
      </c>
      <c r="Q955" s="41" t="e">
        <f t="shared" ca="1" si="275"/>
        <v>#N/A</v>
      </c>
      <c r="R955" s="43" t="e">
        <f t="shared" ca="1" si="276"/>
        <v>#N/A</v>
      </c>
      <c r="S955" s="44" t="e">
        <f t="shared" ca="1" si="277"/>
        <v>#N/A</v>
      </c>
      <c r="T955" s="5" t="e">
        <f t="shared" ca="1" si="278"/>
        <v>#N/A</v>
      </c>
      <c r="U955" s="5" t="e">
        <f t="shared" ca="1" si="279"/>
        <v>#N/A</v>
      </c>
    </row>
    <row r="956" spans="1:21">
      <c r="A956" s="6" t="e">
        <f t="shared" ca="1" si="269"/>
        <v>#N/A</v>
      </c>
      <c r="B956" s="39" t="e">
        <f t="shared" ca="1" si="268"/>
        <v>#N/A</v>
      </c>
      <c r="C956">
        <f t="array" aca="1" ref="C956" ca="1">IFERROR(INDEX(stitches, MATCH( 1, ($A956=dates)*(last_project=projects),0)),0)</f>
        <v>0</v>
      </c>
      <c r="D956" s="5" t="e">
        <f t="shared" ca="1" si="280"/>
        <v>#REF!</v>
      </c>
      <c r="E956" s="5" t="e">
        <f t="shared" ca="1" si="270"/>
        <v>#REF!</v>
      </c>
      <c r="F956" s="40" t="e">
        <f t="array" aca="1" ref="F956" ca="1">INDEX(hours,MATCH(1,($A956=dates)*(last_project=projects),0),0)</f>
        <v>#N/A</v>
      </c>
      <c r="G956" s="21" t="e">
        <f t="shared" ca="1" si="271"/>
        <v>#N/A</v>
      </c>
      <c r="H956" s="41" t="e">
        <f t="shared" ca="1" si="281"/>
        <v>#N/A</v>
      </c>
      <c r="I956" s="41" t="e">
        <f t="shared" ca="1" si="282"/>
        <v>#N/A</v>
      </c>
      <c r="J956" s="41" t="e">
        <f t="shared" ca="1" si="283"/>
        <v>#N/A</v>
      </c>
      <c r="K956" t="e">
        <f t="shared" ca="1" si="272"/>
        <v>#N/A</v>
      </c>
      <c r="L956" t="e">
        <f t="shared" ca="1" si="273"/>
        <v>#N/A</v>
      </c>
      <c r="M956" s="42" t="e">
        <f t="shared" ca="1" si="274"/>
        <v>#REF!</v>
      </c>
      <c r="N956" s="5" t="e">
        <f t="shared" ca="1" si="284"/>
        <v>#N/A</v>
      </c>
      <c r="O956" s="5" t="e">
        <f t="shared" ca="1" si="285"/>
        <v>#N/A</v>
      </c>
      <c r="P956" s="41" t="e">
        <f ca="1">IF(OR(ISNA(A956),C956="Backstitch"),NA(),AVERAGEIF($C$4:$C956,"&gt;0")/100)</f>
        <v>#N/A</v>
      </c>
      <c r="Q956" s="41" t="e">
        <f t="shared" ca="1" si="275"/>
        <v>#N/A</v>
      </c>
      <c r="R956" s="43" t="e">
        <f t="shared" ca="1" si="276"/>
        <v>#N/A</v>
      </c>
      <c r="S956" s="44" t="e">
        <f t="shared" ca="1" si="277"/>
        <v>#N/A</v>
      </c>
      <c r="T956" s="5" t="e">
        <f t="shared" ca="1" si="278"/>
        <v>#N/A</v>
      </c>
      <c r="U956" s="5" t="e">
        <f t="shared" ca="1" si="279"/>
        <v>#N/A</v>
      </c>
    </row>
    <row r="957" spans="1:21">
      <c r="A957" s="6" t="e">
        <f t="shared" ca="1" si="269"/>
        <v>#N/A</v>
      </c>
      <c r="B957" s="39" t="e">
        <f t="shared" ca="1" si="268"/>
        <v>#N/A</v>
      </c>
      <c r="C957">
        <f t="array" aca="1" ref="C957" ca="1">IFERROR(INDEX(stitches, MATCH( 1, ($A957=dates)*(last_project=projects),0)),0)</f>
        <v>0</v>
      </c>
      <c r="D957" s="5" t="e">
        <f t="shared" ca="1" si="280"/>
        <v>#REF!</v>
      </c>
      <c r="E957" s="5" t="e">
        <f t="shared" ca="1" si="270"/>
        <v>#REF!</v>
      </c>
      <c r="F957" s="40" t="e">
        <f t="array" aca="1" ref="F957" ca="1">INDEX(hours,MATCH(1,($A957=dates)*(last_project=projects),0),0)</f>
        <v>#N/A</v>
      </c>
      <c r="G957" s="21" t="e">
        <f t="shared" ca="1" si="271"/>
        <v>#N/A</v>
      </c>
      <c r="H957" s="41" t="e">
        <f t="shared" ca="1" si="281"/>
        <v>#N/A</v>
      </c>
      <c r="I957" s="41" t="e">
        <f t="shared" ca="1" si="282"/>
        <v>#N/A</v>
      </c>
      <c r="J957" s="41" t="e">
        <f t="shared" ca="1" si="283"/>
        <v>#N/A</v>
      </c>
      <c r="K957" t="e">
        <f t="shared" ca="1" si="272"/>
        <v>#N/A</v>
      </c>
      <c r="L957" t="e">
        <f t="shared" ca="1" si="273"/>
        <v>#N/A</v>
      </c>
      <c r="M957" s="42" t="e">
        <f t="shared" ca="1" si="274"/>
        <v>#REF!</v>
      </c>
      <c r="N957" s="5" t="e">
        <f t="shared" ca="1" si="284"/>
        <v>#N/A</v>
      </c>
      <c r="O957" s="5" t="e">
        <f t="shared" ca="1" si="285"/>
        <v>#N/A</v>
      </c>
      <c r="P957" s="41" t="e">
        <f ca="1">IF(OR(ISNA(A957),C957="Backstitch"),NA(),AVERAGEIF($C$4:$C957,"&gt;0")/100)</f>
        <v>#N/A</v>
      </c>
      <c r="Q957" s="41" t="e">
        <f t="shared" ca="1" si="275"/>
        <v>#N/A</v>
      </c>
      <c r="R957" s="43" t="e">
        <f t="shared" ca="1" si="276"/>
        <v>#N/A</v>
      </c>
      <c r="S957" s="44" t="e">
        <f t="shared" ca="1" si="277"/>
        <v>#N/A</v>
      </c>
      <c r="T957" s="5" t="e">
        <f t="shared" ca="1" si="278"/>
        <v>#N/A</v>
      </c>
      <c r="U957" s="5" t="e">
        <f t="shared" ca="1" si="279"/>
        <v>#N/A</v>
      </c>
    </row>
    <row r="958" spans="1:21">
      <c r="A958" s="6" t="e">
        <f t="shared" ca="1" si="269"/>
        <v>#N/A</v>
      </c>
      <c r="B958" s="39" t="e">
        <f t="shared" ca="1" si="268"/>
        <v>#N/A</v>
      </c>
      <c r="C958">
        <f t="array" aca="1" ref="C958" ca="1">IFERROR(INDEX(stitches, MATCH( 1, ($A958=dates)*(last_project=projects),0)),0)</f>
        <v>0</v>
      </c>
      <c r="D958" s="5" t="e">
        <f t="shared" ca="1" si="280"/>
        <v>#REF!</v>
      </c>
      <c r="E958" s="5" t="e">
        <f t="shared" ca="1" si="270"/>
        <v>#REF!</v>
      </c>
      <c r="F958" s="40" t="e">
        <f t="array" aca="1" ref="F958" ca="1">INDEX(hours,MATCH(1,($A958=dates)*(last_project=projects),0),0)</f>
        <v>#N/A</v>
      </c>
      <c r="G958" s="21" t="e">
        <f t="shared" ca="1" si="271"/>
        <v>#N/A</v>
      </c>
      <c r="H958" s="41" t="e">
        <f t="shared" ca="1" si="281"/>
        <v>#N/A</v>
      </c>
      <c r="I958" s="41" t="e">
        <f t="shared" ca="1" si="282"/>
        <v>#N/A</v>
      </c>
      <c r="J958" s="41" t="e">
        <f t="shared" ca="1" si="283"/>
        <v>#N/A</v>
      </c>
      <c r="K958" t="e">
        <f t="shared" ca="1" si="272"/>
        <v>#N/A</v>
      </c>
      <c r="L958" t="e">
        <f t="shared" ca="1" si="273"/>
        <v>#N/A</v>
      </c>
      <c r="M958" s="42" t="e">
        <f t="shared" ca="1" si="274"/>
        <v>#REF!</v>
      </c>
      <c r="N958" s="5" t="e">
        <f t="shared" ca="1" si="284"/>
        <v>#N/A</v>
      </c>
      <c r="O958" s="5" t="e">
        <f t="shared" ca="1" si="285"/>
        <v>#N/A</v>
      </c>
      <c r="P958" s="41" t="e">
        <f ca="1">IF(OR(ISNA(A958),C958="Backstitch"),NA(),AVERAGEIF($C$4:$C958,"&gt;0")/100)</f>
        <v>#N/A</v>
      </c>
      <c r="Q958" s="41" t="e">
        <f t="shared" ca="1" si="275"/>
        <v>#N/A</v>
      </c>
      <c r="R958" s="43" t="e">
        <f t="shared" ca="1" si="276"/>
        <v>#N/A</v>
      </c>
      <c r="S958" s="44" t="e">
        <f t="shared" ca="1" si="277"/>
        <v>#N/A</v>
      </c>
      <c r="T958" s="5" t="e">
        <f t="shared" ca="1" si="278"/>
        <v>#N/A</v>
      </c>
      <c r="U958" s="5" t="e">
        <f t="shared" ca="1" si="279"/>
        <v>#N/A</v>
      </c>
    </row>
    <row r="959" spans="1:21">
      <c r="A959" s="6" t="e">
        <f t="shared" ca="1" si="269"/>
        <v>#N/A</v>
      </c>
      <c r="B959" s="39" t="e">
        <f t="shared" ca="1" si="268"/>
        <v>#N/A</v>
      </c>
      <c r="C959">
        <f t="array" aca="1" ref="C959" ca="1">IFERROR(INDEX(stitches, MATCH( 1, ($A959=dates)*(last_project=projects),0)),0)</f>
        <v>0</v>
      </c>
      <c r="D959" s="5" t="e">
        <f t="shared" ca="1" si="280"/>
        <v>#REF!</v>
      </c>
      <c r="E959" s="5" t="e">
        <f t="shared" ca="1" si="270"/>
        <v>#REF!</v>
      </c>
      <c r="F959" s="40" t="e">
        <f t="array" aca="1" ref="F959" ca="1">INDEX(hours,MATCH(1,($A959=dates)*(last_project=projects),0),0)</f>
        <v>#N/A</v>
      </c>
      <c r="G959" s="21" t="e">
        <f t="shared" ca="1" si="271"/>
        <v>#N/A</v>
      </c>
      <c r="H959" s="41" t="e">
        <f t="shared" ca="1" si="281"/>
        <v>#N/A</v>
      </c>
      <c r="I959" s="41" t="e">
        <f t="shared" ca="1" si="282"/>
        <v>#N/A</v>
      </c>
      <c r="J959" s="41" t="e">
        <f t="shared" ca="1" si="283"/>
        <v>#N/A</v>
      </c>
      <c r="K959" t="e">
        <f t="shared" ca="1" si="272"/>
        <v>#N/A</v>
      </c>
      <c r="L959" t="e">
        <f t="shared" ca="1" si="273"/>
        <v>#N/A</v>
      </c>
      <c r="M959" s="42" t="e">
        <f t="shared" ca="1" si="274"/>
        <v>#REF!</v>
      </c>
      <c r="N959" s="5" t="e">
        <f t="shared" ca="1" si="284"/>
        <v>#N/A</v>
      </c>
      <c r="O959" s="5" t="e">
        <f t="shared" ca="1" si="285"/>
        <v>#N/A</v>
      </c>
      <c r="P959" s="41" t="e">
        <f ca="1">IF(OR(ISNA(A959),C959="Backstitch"),NA(),AVERAGEIF($C$4:$C959,"&gt;0")/100)</f>
        <v>#N/A</v>
      </c>
      <c r="Q959" s="41" t="e">
        <f t="shared" ca="1" si="275"/>
        <v>#N/A</v>
      </c>
      <c r="R959" s="43" t="e">
        <f t="shared" ca="1" si="276"/>
        <v>#N/A</v>
      </c>
      <c r="S959" s="44" t="e">
        <f t="shared" ca="1" si="277"/>
        <v>#N/A</v>
      </c>
      <c r="T959" s="5" t="e">
        <f t="shared" ca="1" si="278"/>
        <v>#N/A</v>
      </c>
      <c r="U959" s="5" t="e">
        <f t="shared" ca="1" si="279"/>
        <v>#N/A</v>
      </c>
    </row>
    <row r="960" spans="1:21">
      <c r="A960" s="6" t="e">
        <f t="shared" ca="1" si="269"/>
        <v>#N/A</v>
      </c>
      <c r="B960" s="39" t="e">
        <f t="shared" ca="1" si="268"/>
        <v>#N/A</v>
      </c>
      <c r="C960">
        <f t="array" aca="1" ref="C960" ca="1">IFERROR(INDEX(stitches, MATCH( 1, ($A960=dates)*(last_project=projects),0)),0)</f>
        <v>0</v>
      </c>
      <c r="D960" s="5" t="e">
        <f t="shared" ca="1" si="280"/>
        <v>#REF!</v>
      </c>
      <c r="E960" s="5" t="e">
        <f t="shared" ca="1" si="270"/>
        <v>#REF!</v>
      </c>
      <c r="F960" s="40" t="e">
        <f t="array" aca="1" ref="F960" ca="1">INDEX(hours,MATCH(1,($A960=dates)*(last_project=projects),0),0)</f>
        <v>#N/A</v>
      </c>
      <c r="G960" s="21" t="e">
        <f t="shared" ca="1" si="271"/>
        <v>#N/A</v>
      </c>
      <c r="H960" s="41" t="e">
        <f t="shared" ca="1" si="281"/>
        <v>#N/A</v>
      </c>
      <c r="I960" s="41" t="e">
        <f t="shared" ca="1" si="282"/>
        <v>#N/A</v>
      </c>
      <c r="J960" s="41" t="e">
        <f t="shared" ca="1" si="283"/>
        <v>#N/A</v>
      </c>
      <c r="K960" t="e">
        <f t="shared" ca="1" si="272"/>
        <v>#N/A</v>
      </c>
      <c r="L960" t="e">
        <f t="shared" ca="1" si="273"/>
        <v>#N/A</v>
      </c>
      <c r="M960" s="42" t="e">
        <f t="shared" ca="1" si="274"/>
        <v>#REF!</v>
      </c>
      <c r="N960" s="5" t="e">
        <f t="shared" ca="1" si="284"/>
        <v>#N/A</v>
      </c>
      <c r="O960" s="5" t="e">
        <f t="shared" ca="1" si="285"/>
        <v>#N/A</v>
      </c>
      <c r="P960" s="41" t="e">
        <f ca="1">IF(OR(ISNA(A960),C960="Backstitch"),NA(),AVERAGEIF($C$4:$C960,"&gt;0")/100)</f>
        <v>#N/A</v>
      </c>
      <c r="Q960" s="41" t="e">
        <f t="shared" ca="1" si="275"/>
        <v>#N/A</v>
      </c>
      <c r="R960" s="43" t="e">
        <f t="shared" ca="1" si="276"/>
        <v>#N/A</v>
      </c>
      <c r="S960" s="44" t="e">
        <f t="shared" ca="1" si="277"/>
        <v>#N/A</v>
      </c>
      <c r="T960" s="5" t="e">
        <f t="shared" ca="1" si="278"/>
        <v>#N/A</v>
      </c>
      <c r="U960" s="5" t="e">
        <f t="shared" ca="1" si="279"/>
        <v>#N/A</v>
      </c>
    </row>
    <row r="961" spans="1:21">
      <c r="A961" s="6" t="e">
        <f t="shared" ca="1" si="269"/>
        <v>#N/A</v>
      </c>
      <c r="B961" s="39" t="e">
        <f t="shared" ca="1" si="268"/>
        <v>#N/A</v>
      </c>
      <c r="C961">
        <f t="array" aca="1" ref="C961" ca="1">IFERROR(INDEX(stitches, MATCH( 1, ($A961=dates)*(last_project=projects),0)),0)</f>
        <v>0</v>
      </c>
      <c r="D961" s="5" t="e">
        <f t="shared" ca="1" si="280"/>
        <v>#REF!</v>
      </c>
      <c r="E961" s="5" t="e">
        <f t="shared" ca="1" si="270"/>
        <v>#REF!</v>
      </c>
      <c r="F961" s="40" t="e">
        <f t="array" aca="1" ref="F961" ca="1">INDEX(hours,MATCH(1,($A961=dates)*(last_project=projects),0),0)</f>
        <v>#N/A</v>
      </c>
      <c r="G961" s="21" t="e">
        <f t="shared" ca="1" si="271"/>
        <v>#N/A</v>
      </c>
      <c r="H961" s="41" t="e">
        <f t="shared" ca="1" si="281"/>
        <v>#N/A</v>
      </c>
      <c r="I961" s="41" t="e">
        <f t="shared" ca="1" si="282"/>
        <v>#N/A</v>
      </c>
      <c r="J961" s="41" t="e">
        <f t="shared" ca="1" si="283"/>
        <v>#N/A</v>
      </c>
      <c r="K961" t="e">
        <f t="shared" ca="1" si="272"/>
        <v>#N/A</v>
      </c>
      <c r="L961" t="e">
        <f t="shared" ca="1" si="273"/>
        <v>#N/A</v>
      </c>
      <c r="M961" s="42" t="e">
        <f t="shared" ca="1" si="274"/>
        <v>#REF!</v>
      </c>
      <c r="N961" s="5" t="e">
        <f t="shared" ca="1" si="284"/>
        <v>#N/A</v>
      </c>
      <c r="O961" s="5" t="e">
        <f t="shared" ca="1" si="285"/>
        <v>#N/A</v>
      </c>
      <c r="P961" s="41" t="e">
        <f ca="1">IF(OR(ISNA(A961),C961="Backstitch"),NA(),AVERAGEIF($C$4:$C961,"&gt;0")/100)</f>
        <v>#N/A</v>
      </c>
      <c r="Q961" s="41" t="e">
        <f t="shared" ca="1" si="275"/>
        <v>#N/A</v>
      </c>
      <c r="R961" s="43" t="e">
        <f t="shared" ca="1" si="276"/>
        <v>#N/A</v>
      </c>
      <c r="S961" s="44" t="e">
        <f t="shared" ca="1" si="277"/>
        <v>#N/A</v>
      </c>
      <c r="T961" s="5" t="e">
        <f t="shared" ca="1" si="278"/>
        <v>#N/A</v>
      </c>
      <c r="U961" s="5" t="e">
        <f t="shared" ca="1" si="279"/>
        <v>#N/A</v>
      </c>
    </row>
    <row r="962" spans="1:21">
      <c r="A962" s="6" t="e">
        <f t="shared" ca="1" si="269"/>
        <v>#N/A</v>
      </c>
      <c r="B962" s="39" t="e">
        <f t="shared" ca="1" si="268"/>
        <v>#N/A</v>
      </c>
      <c r="C962">
        <f t="array" aca="1" ref="C962" ca="1">IFERROR(INDEX(stitches, MATCH( 1, ($A962=dates)*(last_project=projects),0)),0)</f>
        <v>0</v>
      </c>
      <c r="D962" s="5" t="e">
        <f t="shared" ca="1" si="280"/>
        <v>#REF!</v>
      </c>
      <c r="E962" s="5" t="e">
        <f t="shared" ca="1" si="270"/>
        <v>#REF!</v>
      </c>
      <c r="F962" s="40" t="e">
        <f t="array" aca="1" ref="F962" ca="1">INDEX(hours,MATCH(1,($A962=dates)*(last_project=projects),0),0)</f>
        <v>#N/A</v>
      </c>
      <c r="G962" s="21" t="e">
        <f t="shared" ca="1" si="271"/>
        <v>#N/A</v>
      </c>
      <c r="H962" s="41" t="e">
        <f t="shared" ca="1" si="281"/>
        <v>#N/A</v>
      </c>
      <c r="I962" s="41" t="e">
        <f t="shared" ca="1" si="282"/>
        <v>#N/A</v>
      </c>
      <c r="J962" s="41" t="e">
        <f t="shared" ca="1" si="283"/>
        <v>#N/A</v>
      </c>
      <c r="K962" t="e">
        <f t="shared" ca="1" si="272"/>
        <v>#N/A</v>
      </c>
      <c r="L962" t="e">
        <f t="shared" ca="1" si="273"/>
        <v>#N/A</v>
      </c>
      <c r="M962" s="42" t="e">
        <f t="shared" ca="1" si="274"/>
        <v>#REF!</v>
      </c>
      <c r="N962" s="5" t="e">
        <f t="shared" ca="1" si="284"/>
        <v>#N/A</v>
      </c>
      <c r="O962" s="5" t="e">
        <f t="shared" ca="1" si="285"/>
        <v>#N/A</v>
      </c>
      <c r="P962" s="41" t="e">
        <f ca="1">IF(OR(ISNA(A962),C962="Backstitch"),NA(),AVERAGEIF($C$4:$C962,"&gt;0")/100)</f>
        <v>#N/A</v>
      </c>
      <c r="Q962" s="41" t="e">
        <f t="shared" ca="1" si="275"/>
        <v>#N/A</v>
      </c>
      <c r="R962" s="43" t="e">
        <f t="shared" ca="1" si="276"/>
        <v>#N/A</v>
      </c>
      <c r="S962" s="44" t="e">
        <f t="shared" ca="1" si="277"/>
        <v>#N/A</v>
      </c>
      <c r="T962" s="5" t="e">
        <f t="shared" ca="1" si="278"/>
        <v>#N/A</v>
      </c>
      <c r="U962" s="5" t="e">
        <f t="shared" ca="1" si="279"/>
        <v>#N/A</v>
      </c>
    </row>
    <row r="963" spans="1:21">
      <c r="A963" s="6" t="e">
        <f t="shared" ca="1" si="269"/>
        <v>#N/A</v>
      </c>
      <c r="B963" s="39" t="e">
        <f t="shared" ref="B963:B1026" ca="1" si="286">TEXT(A963,"ddd")</f>
        <v>#N/A</v>
      </c>
      <c r="C963">
        <f t="array" aca="1" ref="C963" ca="1">IFERROR(INDEX(stitches, MATCH( 1, ($A963=dates)*(last_project=projects),0)),0)</f>
        <v>0</v>
      </c>
      <c r="D963" s="5" t="e">
        <f t="shared" ca="1" si="280"/>
        <v>#REF!</v>
      </c>
      <c r="E963" s="5" t="e">
        <f t="shared" ca="1" si="270"/>
        <v>#REF!</v>
      </c>
      <c r="F963" s="40" t="e">
        <f t="array" aca="1" ref="F963" ca="1">INDEX(hours,MATCH(1,($A963=dates)*(last_project=projects),0),0)</f>
        <v>#N/A</v>
      </c>
      <c r="G963" s="21" t="e">
        <f t="shared" ca="1" si="271"/>
        <v>#N/A</v>
      </c>
      <c r="H963" s="41" t="e">
        <f t="shared" ca="1" si="281"/>
        <v>#N/A</v>
      </c>
      <c r="I963" s="41" t="e">
        <f t="shared" ca="1" si="282"/>
        <v>#N/A</v>
      </c>
      <c r="J963" s="41" t="e">
        <f t="shared" ca="1" si="283"/>
        <v>#N/A</v>
      </c>
      <c r="K963" t="e">
        <f t="shared" ca="1" si="272"/>
        <v>#N/A</v>
      </c>
      <c r="L963" t="e">
        <f t="shared" ca="1" si="273"/>
        <v>#N/A</v>
      </c>
      <c r="M963" s="42" t="e">
        <f t="shared" ca="1" si="274"/>
        <v>#REF!</v>
      </c>
      <c r="N963" s="5" t="e">
        <f t="shared" ca="1" si="284"/>
        <v>#N/A</v>
      </c>
      <c r="O963" s="5" t="e">
        <f t="shared" ca="1" si="285"/>
        <v>#N/A</v>
      </c>
      <c r="P963" s="41" t="e">
        <f ca="1">IF(OR(ISNA(A963),C963="Backstitch"),NA(),AVERAGEIF($C$4:$C963,"&gt;0")/100)</f>
        <v>#N/A</v>
      </c>
      <c r="Q963" s="41" t="e">
        <f t="shared" ca="1" si="275"/>
        <v>#N/A</v>
      </c>
      <c r="R963" s="43" t="e">
        <f t="shared" ca="1" si="276"/>
        <v>#N/A</v>
      </c>
      <c r="S963" s="44" t="e">
        <f t="shared" ca="1" si="277"/>
        <v>#N/A</v>
      </c>
      <c r="T963" s="5" t="e">
        <f t="shared" ca="1" si="278"/>
        <v>#N/A</v>
      </c>
      <c r="U963" s="5" t="e">
        <f t="shared" ca="1" si="279"/>
        <v>#N/A</v>
      </c>
    </row>
    <row r="964" spans="1:21">
      <c r="A964" s="6" t="e">
        <f t="shared" ref="A964:A1027" ca="1" si="287">IF(A963+1&lt;=last_stitching_log_date,A963+1,NA())</f>
        <v>#N/A</v>
      </c>
      <c r="B964" s="39" t="e">
        <f t="shared" ca="1" si="286"/>
        <v>#N/A</v>
      </c>
      <c r="C964">
        <f t="array" aca="1" ref="C964" ca="1">IFERROR(INDEX(stitches, MATCH( 1, ($A964=dates)*(last_project=projects),0)),0)</f>
        <v>0</v>
      </c>
      <c r="D964" s="5" t="e">
        <f t="shared" ca="1" si="280"/>
        <v>#REF!</v>
      </c>
      <c r="E964" s="5" t="e">
        <f t="shared" ref="E964:E1027" ca="1" si="288">IF(C964="Backstitch",E963,IF(ISNA(D964),NA(),E963-C964))</f>
        <v>#REF!</v>
      </c>
      <c r="F964" s="40" t="e">
        <f t="array" aca="1" ref="F964" ca="1">INDEX(hours,MATCH(1,($A964=dates)*(last_project=projects),0),0)</f>
        <v>#N/A</v>
      </c>
      <c r="G964" s="21" t="e">
        <f t="shared" ref="G964:G1027" ca="1" si="289">IF(AND(C964&lt;&gt;0,F964&lt;&gt;0),C964/(F964*1440),NA())</f>
        <v>#N/A</v>
      </c>
      <c r="H964" s="41" t="e">
        <f t="shared" ca="1" si="281"/>
        <v>#N/A</v>
      </c>
      <c r="I964" s="41" t="e">
        <f t="shared" ca="1" si="282"/>
        <v>#N/A</v>
      </c>
      <c r="J964" s="41" t="e">
        <f t="shared" ca="1" si="283"/>
        <v>#N/A</v>
      </c>
      <c r="K964" t="e">
        <f t="shared" ref="K964:K1027" ca="1" si="290">IF(INDEX(projects,MATCH($A964,dates,0))=last_project,IF(ISNUMBER(INDEX(pages,MATCH($A964,dates,0))),INDEX(pages,MATCH($A964,dates,0)),0),0)</f>
        <v>#N/A</v>
      </c>
      <c r="L964" t="e">
        <f t="shared" ref="L964:L1027" ca="1" si="291">L963+K964</f>
        <v>#N/A</v>
      </c>
      <c r="M964" s="42" t="e">
        <f t="shared" ref="M964:M1027" ca="1" si="292">$M$3-L964</f>
        <v>#REF!</v>
      </c>
      <c r="N964" s="5" t="e">
        <f t="shared" ca="1" si="284"/>
        <v>#N/A</v>
      </c>
      <c r="O964" s="5" t="e">
        <f t="shared" ca="1" si="285"/>
        <v>#N/A</v>
      </c>
      <c r="P964" s="41" t="e">
        <f ca="1">IF(OR(ISNA(A964),C964="Backstitch"),NA(),AVERAGEIF($C$4:$C964,"&gt;0")/100)</f>
        <v>#N/A</v>
      </c>
      <c r="Q964" s="41" t="e">
        <f t="shared" ref="Q964:Q1027" ca="1" si="293">IF(OR(ISNA(A964),C964="Backstitch"),NA(),$J964/P964)</f>
        <v>#N/A</v>
      </c>
      <c r="R964" s="43" t="e">
        <f t="shared" ref="R964:R1027" ca="1" si="294">IF(OR(ISNA(A964),C964="Backstitch"),NA(),$A964+Q964)</f>
        <v>#N/A</v>
      </c>
      <c r="S964" s="44" t="e">
        <f t="shared" ref="S964:S1027" ca="1" si="295">IF(OR(ISNA(A964),C964="Backstitch",S963=1),NA(),D964/project_total_stitches)</f>
        <v>#N/A</v>
      </c>
      <c r="T964" s="5" t="e">
        <f t="shared" ref="T964:T1027" ca="1" si="296">IF(ISNA(A964),NA(),IF(OR(C964&gt;0,C964="Backstitch"),T963+1,0))</f>
        <v>#N/A</v>
      </c>
      <c r="U964" s="5" t="e">
        <f t="shared" ref="U964:U1027" ca="1" si="297">IF(ISNA(A964),NA(),IF(C964=0,U963+1,0))</f>
        <v>#N/A</v>
      </c>
    </row>
    <row r="965" spans="1:21">
      <c r="A965" s="6" t="e">
        <f t="shared" ca="1" si="287"/>
        <v>#N/A</v>
      </c>
      <c r="B965" s="39" t="e">
        <f t="shared" ca="1" si="286"/>
        <v>#N/A</v>
      </c>
      <c r="C965">
        <f t="array" aca="1" ref="C965" ca="1">IFERROR(INDEX(stitches, MATCH( 1, ($A965=dates)*(last_project=projects),0)),0)</f>
        <v>0</v>
      </c>
      <c r="D965" s="5" t="e">
        <f t="shared" ref="D965:D1028" ca="1" si="298">IF(OR(ISNA(A965),C965="Backstitch",D964=$E$3),NA(),D964+C965)</f>
        <v>#REF!</v>
      </c>
      <c r="E965" s="5" t="e">
        <f t="shared" ca="1" si="288"/>
        <v>#REF!</v>
      </c>
      <c r="F965" s="40" t="e">
        <f t="array" aca="1" ref="F965" ca="1">INDEX(hours,MATCH(1,($A965=dates)*(last_project=projects),0),0)</f>
        <v>#N/A</v>
      </c>
      <c r="G965" s="21" t="e">
        <f t="shared" ca="1" si="289"/>
        <v>#N/A</v>
      </c>
      <c r="H965" s="41" t="e">
        <f t="shared" ref="H965:H1028" ca="1" si="299">IF(OR(ISNA(A965),C965="Backstitch",C965="Bead"),NA(),C965/100)</f>
        <v>#N/A</v>
      </c>
      <c r="I965" s="41" t="e">
        <f t="shared" ref="I965:I1028" ca="1" si="300">IF(OR(ISNA(A965),C965="Backstitch"),NA(),I964+H965)</f>
        <v>#N/A</v>
      </c>
      <c r="J965" s="41" t="e">
        <f t="shared" ref="J965:J1028" ca="1" si="301">IF(OR(ISNA(A965),C965="Backstitch"),NA(),J964-H965)</f>
        <v>#N/A</v>
      </c>
      <c r="K965" t="e">
        <f t="shared" ca="1" si="290"/>
        <v>#N/A</v>
      </c>
      <c r="L965" t="e">
        <f t="shared" ca="1" si="291"/>
        <v>#N/A</v>
      </c>
      <c r="M965" s="42" t="e">
        <f t="shared" ca="1" si="292"/>
        <v>#REF!</v>
      </c>
      <c r="N965" s="5" t="e">
        <f t="shared" ref="N965:N1028" ca="1" si="302">IF(ISNA(A965),NA(),N964+1)</f>
        <v>#N/A</v>
      </c>
      <c r="O965" s="5" t="e">
        <f t="shared" ref="O965:O1028" ca="1" si="303">IF(ISNA(A965),NA(),IF(OR(C965&gt;0,C965="Backstitch"),O964+1,O964))</f>
        <v>#N/A</v>
      </c>
      <c r="P965" s="41" t="e">
        <f ca="1">IF(OR(ISNA(A965),C965="Backstitch"),NA(),AVERAGEIF($C$4:$C965,"&gt;0")/100)</f>
        <v>#N/A</v>
      </c>
      <c r="Q965" s="41" t="e">
        <f t="shared" ca="1" si="293"/>
        <v>#N/A</v>
      </c>
      <c r="R965" s="43" t="e">
        <f t="shared" ca="1" si="294"/>
        <v>#N/A</v>
      </c>
      <c r="S965" s="44" t="e">
        <f t="shared" ca="1" si="295"/>
        <v>#N/A</v>
      </c>
      <c r="T965" s="5" t="e">
        <f t="shared" ca="1" si="296"/>
        <v>#N/A</v>
      </c>
      <c r="U965" s="5" t="e">
        <f t="shared" ca="1" si="297"/>
        <v>#N/A</v>
      </c>
    </row>
    <row r="966" spans="1:21">
      <c r="A966" s="6" t="e">
        <f t="shared" ca="1" si="287"/>
        <v>#N/A</v>
      </c>
      <c r="B966" s="39" t="e">
        <f t="shared" ca="1" si="286"/>
        <v>#N/A</v>
      </c>
      <c r="C966">
        <f t="array" aca="1" ref="C966" ca="1">IFERROR(INDEX(stitches, MATCH( 1, ($A966=dates)*(last_project=projects),0)),0)</f>
        <v>0</v>
      </c>
      <c r="D966" s="5" t="e">
        <f t="shared" ca="1" si="298"/>
        <v>#REF!</v>
      </c>
      <c r="E966" s="5" t="e">
        <f t="shared" ca="1" si="288"/>
        <v>#REF!</v>
      </c>
      <c r="F966" s="40" t="e">
        <f t="array" aca="1" ref="F966" ca="1">INDEX(hours,MATCH(1,($A966=dates)*(last_project=projects),0),0)</f>
        <v>#N/A</v>
      </c>
      <c r="G966" s="21" t="e">
        <f t="shared" ca="1" si="289"/>
        <v>#N/A</v>
      </c>
      <c r="H966" s="41" t="e">
        <f t="shared" ca="1" si="299"/>
        <v>#N/A</v>
      </c>
      <c r="I966" s="41" t="e">
        <f t="shared" ca="1" si="300"/>
        <v>#N/A</v>
      </c>
      <c r="J966" s="41" t="e">
        <f t="shared" ca="1" si="301"/>
        <v>#N/A</v>
      </c>
      <c r="K966" t="e">
        <f t="shared" ca="1" si="290"/>
        <v>#N/A</v>
      </c>
      <c r="L966" t="e">
        <f t="shared" ca="1" si="291"/>
        <v>#N/A</v>
      </c>
      <c r="M966" s="42" t="e">
        <f t="shared" ca="1" si="292"/>
        <v>#REF!</v>
      </c>
      <c r="N966" s="5" t="e">
        <f t="shared" ca="1" si="302"/>
        <v>#N/A</v>
      </c>
      <c r="O966" s="5" t="e">
        <f t="shared" ca="1" si="303"/>
        <v>#N/A</v>
      </c>
      <c r="P966" s="41" t="e">
        <f ca="1">IF(OR(ISNA(A966),C966="Backstitch"),NA(),AVERAGEIF($C$4:$C966,"&gt;0")/100)</f>
        <v>#N/A</v>
      </c>
      <c r="Q966" s="41" t="e">
        <f t="shared" ca="1" si="293"/>
        <v>#N/A</v>
      </c>
      <c r="R966" s="43" t="e">
        <f t="shared" ca="1" si="294"/>
        <v>#N/A</v>
      </c>
      <c r="S966" s="44" t="e">
        <f t="shared" ca="1" si="295"/>
        <v>#N/A</v>
      </c>
      <c r="T966" s="5" t="e">
        <f t="shared" ca="1" si="296"/>
        <v>#N/A</v>
      </c>
      <c r="U966" s="5" t="e">
        <f t="shared" ca="1" si="297"/>
        <v>#N/A</v>
      </c>
    </row>
    <row r="967" spans="1:21">
      <c r="A967" s="6" t="e">
        <f t="shared" ca="1" si="287"/>
        <v>#N/A</v>
      </c>
      <c r="B967" s="39" t="e">
        <f t="shared" ca="1" si="286"/>
        <v>#N/A</v>
      </c>
      <c r="C967">
        <f t="array" aca="1" ref="C967" ca="1">IFERROR(INDEX(stitches, MATCH( 1, ($A967=dates)*(last_project=projects),0)),0)</f>
        <v>0</v>
      </c>
      <c r="D967" s="5" t="e">
        <f t="shared" ca="1" si="298"/>
        <v>#REF!</v>
      </c>
      <c r="E967" s="5" t="e">
        <f t="shared" ca="1" si="288"/>
        <v>#REF!</v>
      </c>
      <c r="F967" s="40" t="e">
        <f t="array" aca="1" ref="F967" ca="1">INDEX(hours,MATCH(1,($A967=dates)*(last_project=projects),0),0)</f>
        <v>#N/A</v>
      </c>
      <c r="G967" s="21" t="e">
        <f t="shared" ca="1" si="289"/>
        <v>#N/A</v>
      </c>
      <c r="H967" s="41" t="e">
        <f t="shared" ca="1" si="299"/>
        <v>#N/A</v>
      </c>
      <c r="I967" s="41" t="e">
        <f t="shared" ca="1" si="300"/>
        <v>#N/A</v>
      </c>
      <c r="J967" s="41" t="e">
        <f t="shared" ca="1" si="301"/>
        <v>#N/A</v>
      </c>
      <c r="K967" t="e">
        <f t="shared" ca="1" si="290"/>
        <v>#N/A</v>
      </c>
      <c r="L967" t="e">
        <f t="shared" ca="1" si="291"/>
        <v>#N/A</v>
      </c>
      <c r="M967" s="42" t="e">
        <f t="shared" ca="1" si="292"/>
        <v>#REF!</v>
      </c>
      <c r="N967" s="5" t="e">
        <f t="shared" ca="1" si="302"/>
        <v>#N/A</v>
      </c>
      <c r="O967" s="5" t="e">
        <f t="shared" ca="1" si="303"/>
        <v>#N/A</v>
      </c>
      <c r="P967" s="41" t="e">
        <f ca="1">IF(OR(ISNA(A967),C967="Backstitch"),NA(),AVERAGEIF($C$4:$C967,"&gt;0")/100)</f>
        <v>#N/A</v>
      </c>
      <c r="Q967" s="41" t="e">
        <f t="shared" ca="1" si="293"/>
        <v>#N/A</v>
      </c>
      <c r="R967" s="43" t="e">
        <f t="shared" ca="1" si="294"/>
        <v>#N/A</v>
      </c>
      <c r="S967" s="44" t="e">
        <f t="shared" ca="1" si="295"/>
        <v>#N/A</v>
      </c>
      <c r="T967" s="5" t="e">
        <f t="shared" ca="1" si="296"/>
        <v>#N/A</v>
      </c>
      <c r="U967" s="5" t="e">
        <f t="shared" ca="1" si="297"/>
        <v>#N/A</v>
      </c>
    </row>
    <row r="968" spans="1:21">
      <c r="A968" s="6" t="e">
        <f t="shared" ca="1" si="287"/>
        <v>#N/A</v>
      </c>
      <c r="B968" s="39" t="e">
        <f t="shared" ca="1" si="286"/>
        <v>#N/A</v>
      </c>
      <c r="C968">
        <f t="array" aca="1" ref="C968" ca="1">IFERROR(INDEX(stitches, MATCH( 1, ($A968=dates)*(last_project=projects),0)),0)</f>
        <v>0</v>
      </c>
      <c r="D968" s="5" t="e">
        <f t="shared" ca="1" si="298"/>
        <v>#REF!</v>
      </c>
      <c r="E968" s="5" t="e">
        <f t="shared" ca="1" si="288"/>
        <v>#REF!</v>
      </c>
      <c r="F968" s="40" t="e">
        <f t="array" aca="1" ref="F968" ca="1">INDEX(hours,MATCH(1,($A968=dates)*(last_project=projects),0),0)</f>
        <v>#N/A</v>
      </c>
      <c r="G968" s="21" t="e">
        <f t="shared" ca="1" si="289"/>
        <v>#N/A</v>
      </c>
      <c r="H968" s="41" t="e">
        <f t="shared" ca="1" si="299"/>
        <v>#N/A</v>
      </c>
      <c r="I968" s="41" t="e">
        <f t="shared" ca="1" si="300"/>
        <v>#N/A</v>
      </c>
      <c r="J968" s="41" t="e">
        <f t="shared" ca="1" si="301"/>
        <v>#N/A</v>
      </c>
      <c r="K968" t="e">
        <f t="shared" ca="1" si="290"/>
        <v>#N/A</v>
      </c>
      <c r="L968" t="e">
        <f t="shared" ca="1" si="291"/>
        <v>#N/A</v>
      </c>
      <c r="M968" s="42" t="e">
        <f t="shared" ca="1" si="292"/>
        <v>#REF!</v>
      </c>
      <c r="N968" s="5" t="e">
        <f t="shared" ca="1" si="302"/>
        <v>#N/A</v>
      </c>
      <c r="O968" s="5" t="e">
        <f t="shared" ca="1" si="303"/>
        <v>#N/A</v>
      </c>
      <c r="P968" s="41" t="e">
        <f ca="1">IF(OR(ISNA(A968),C968="Backstitch"),NA(),AVERAGEIF($C$4:$C968,"&gt;0")/100)</f>
        <v>#N/A</v>
      </c>
      <c r="Q968" s="41" t="e">
        <f t="shared" ca="1" si="293"/>
        <v>#N/A</v>
      </c>
      <c r="R968" s="43" t="e">
        <f t="shared" ca="1" si="294"/>
        <v>#N/A</v>
      </c>
      <c r="S968" s="44" t="e">
        <f t="shared" ca="1" si="295"/>
        <v>#N/A</v>
      </c>
      <c r="T968" s="5" t="e">
        <f t="shared" ca="1" si="296"/>
        <v>#N/A</v>
      </c>
      <c r="U968" s="5" t="e">
        <f t="shared" ca="1" si="297"/>
        <v>#N/A</v>
      </c>
    </row>
    <row r="969" spans="1:21">
      <c r="A969" s="6" t="e">
        <f t="shared" ca="1" si="287"/>
        <v>#N/A</v>
      </c>
      <c r="B969" s="39" t="e">
        <f t="shared" ca="1" si="286"/>
        <v>#N/A</v>
      </c>
      <c r="C969">
        <f t="array" aca="1" ref="C969" ca="1">IFERROR(INDEX(stitches, MATCH( 1, ($A969=dates)*(last_project=projects),0)),0)</f>
        <v>0</v>
      </c>
      <c r="D969" s="5" t="e">
        <f t="shared" ca="1" si="298"/>
        <v>#REF!</v>
      </c>
      <c r="E969" s="5" t="e">
        <f t="shared" ca="1" si="288"/>
        <v>#REF!</v>
      </c>
      <c r="F969" s="40" t="e">
        <f t="array" aca="1" ref="F969" ca="1">INDEX(hours,MATCH(1,($A969=dates)*(last_project=projects),0),0)</f>
        <v>#N/A</v>
      </c>
      <c r="G969" s="21" t="e">
        <f t="shared" ca="1" si="289"/>
        <v>#N/A</v>
      </c>
      <c r="H969" s="41" t="e">
        <f t="shared" ca="1" si="299"/>
        <v>#N/A</v>
      </c>
      <c r="I969" s="41" t="e">
        <f t="shared" ca="1" si="300"/>
        <v>#N/A</v>
      </c>
      <c r="J969" s="41" t="e">
        <f t="shared" ca="1" si="301"/>
        <v>#N/A</v>
      </c>
      <c r="K969" t="e">
        <f t="shared" ca="1" si="290"/>
        <v>#N/A</v>
      </c>
      <c r="L969" t="e">
        <f t="shared" ca="1" si="291"/>
        <v>#N/A</v>
      </c>
      <c r="M969" s="42" t="e">
        <f t="shared" ca="1" si="292"/>
        <v>#REF!</v>
      </c>
      <c r="N969" s="5" t="e">
        <f t="shared" ca="1" si="302"/>
        <v>#N/A</v>
      </c>
      <c r="O969" s="5" t="e">
        <f t="shared" ca="1" si="303"/>
        <v>#N/A</v>
      </c>
      <c r="P969" s="41" t="e">
        <f ca="1">IF(OR(ISNA(A969),C969="Backstitch"),NA(),AVERAGEIF($C$4:$C969,"&gt;0")/100)</f>
        <v>#N/A</v>
      </c>
      <c r="Q969" s="41" t="e">
        <f t="shared" ca="1" si="293"/>
        <v>#N/A</v>
      </c>
      <c r="R969" s="43" t="e">
        <f t="shared" ca="1" si="294"/>
        <v>#N/A</v>
      </c>
      <c r="S969" s="44" t="e">
        <f t="shared" ca="1" si="295"/>
        <v>#N/A</v>
      </c>
      <c r="T969" s="5" t="e">
        <f t="shared" ca="1" si="296"/>
        <v>#N/A</v>
      </c>
      <c r="U969" s="5" t="e">
        <f t="shared" ca="1" si="297"/>
        <v>#N/A</v>
      </c>
    </row>
    <row r="970" spans="1:21">
      <c r="A970" s="6" t="e">
        <f t="shared" ca="1" si="287"/>
        <v>#N/A</v>
      </c>
      <c r="B970" s="39" t="e">
        <f t="shared" ca="1" si="286"/>
        <v>#N/A</v>
      </c>
      <c r="C970">
        <f t="array" aca="1" ref="C970" ca="1">IFERROR(INDEX(stitches, MATCH( 1, ($A970=dates)*(last_project=projects),0)),0)</f>
        <v>0</v>
      </c>
      <c r="D970" s="5" t="e">
        <f t="shared" ca="1" si="298"/>
        <v>#REF!</v>
      </c>
      <c r="E970" s="5" t="e">
        <f t="shared" ca="1" si="288"/>
        <v>#REF!</v>
      </c>
      <c r="F970" s="40" t="e">
        <f t="array" aca="1" ref="F970" ca="1">INDEX(hours,MATCH(1,($A970=dates)*(last_project=projects),0),0)</f>
        <v>#N/A</v>
      </c>
      <c r="G970" s="21" t="e">
        <f t="shared" ca="1" si="289"/>
        <v>#N/A</v>
      </c>
      <c r="H970" s="41" t="e">
        <f t="shared" ca="1" si="299"/>
        <v>#N/A</v>
      </c>
      <c r="I970" s="41" t="e">
        <f t="shared" ca="1" si="300"/>
        <v>#N/A</v>
      </c>
      <c r="J970" s="41" t="e">
        <f t="shared" ca="1" si="301"/>
        <v>#N/A</v>
      </c>
      <c r="K970" t="e">
        <f t="shared" ca="1" si="290"/>
        <v>#N/A</v>
      </c>
      <c r="L970" t="e">
        <f t="shared" ca="1" si="291"/>
        <v>#N/A</v>
      </c>
      <c r="M970" s="42" t="e">
        <f t="shared" ca="1" si="292"/>
        <v>#REF!</v>
      </c>
      <c r="N970" s="5" t="e">
        <f t="shared" ca="1" si="302"/>
        <v>#N/A</v>
      </c>
      <c r="O970" s="5" t="e">
        <f t="shared" ca="1" si="303"/>
        <v>#N/A</v>
      </c>
      <c r="P970" s="41" t="e">
        <f ca="1">IF(OR(ISNA(A970),C970="Backstitch"),NA(),AVERAGEIF($C$4:$C970,"&gt;0")/100)</f>
        <v>#N/A</v>
      </c>
      <c r="Q970" s="41" t="e">
        <f t="shared" ca="1" si="293"/>
        <v>#N/A</v>
      </c>
      <c r="R970" s="43" t="e">
        <f t="shared" ca="1" si="294"/>
        <v>#N/A</v>
      </c>
      <c r="S970" s="44" t="e">
        <f t="shared" ca="1" si="295"/>
        <v>#N/A</v>
      </c>
      <c r="T970" s="5" t="e">
        <f t="shared" ca="1" si="296"/>
        <v>#N/A</v>
      </c>
      <c r="U970" s="5" t="e">
        <f t="shared" ca="1" si="297"/>
        <v>#N/A</v>
      </c>
    </row>
    <row r="971" spans="1:21">
      <c r="A971" s="6" t="e">
        <f t="shared" ca="1" si="287"/>
        <v>#N/A</v>
      </c>
      <c r="B971" s="39" t="e">
        <f t="shared" ca="1" si="286"/>
        <v>#N/A</v>
      </c>
      <c r="C971">
        <f t="array" aca="1" ref="C971" ca="1">IFERROR(INDEX(stitches, MATCH( 1, ($A971=dates)*(last_project=projects),0)),0)</f>
        <v>0</v>
      </c>
      <c r="D971" s="5" t="e">
        <f t="shared" ca="1" si="298"/>
        <v>#REF!</v>
      </c>
      <c r="E971" s="5" t="e">
        <f t="shared" ca="1" si="288"/>
        <v>#REF!</v>
      </c>
      <c r="F971" s="40" t="e">
        <f t="array" aca="1" ref="F971" ca="1">INDEX(hours,MATCH(1,($A971=dates)*(last_project=projects),0),0)</f>
        <v>#N/A</v>
      </c>
      <c r="G971" s="21" t="e">
        <f t="shared" ca="1" si="289"/>
        <v>#N/A</v>
      </c>
      <c r="H971" s="41" t="e">
        <f t="shared" ca="1" si="299"/>
        <v>#N/A</v>
      </c>
      <c r="I971" s="41" t="e">
        <f t="shared" ca="1" si="300"/>
        <v>#N/A</v>
      </c>
      <c r="J971" s="41" t="e">
        <f t="shared" ca="1" si="301"/>
        <v>#N/A</v>
      </c>
      <c r="K971" t="e">
        <f t="shared" ca="1" si="290"/>
        <v>#N/A</v>
      </c>
      <c r="L971" t="e">
        <f t="shared" ca="1" si="291"/>
        <v>#N/A</v>
      </c>
      <c r="M971" s="42" t="e">
        <f t="shared" ca="1" si="292"/>
        <v>#REF!</v>
      </c>
      <c r="N971" s="5" t="e">
        <f t="shared" ca="1" si="302"/>
        <v>#N/A</v>
      </c>
      <c r="O971" s="5" t="e">
        <f t="shared" ca="1" si="303"/>
        <v>#N/A</v>
      </c>
      <c r="P971" s="41" t="e">
        <f ca="1">IF(OR(ISNA(A971),C971="Backstitch"),NA(),AVERAGEIF($C$4:$C971,"&gt;0")/100)</f>
        <v>#N/A</v>
      </c>
      <c r="Q971" s="41" t="e">
        <f t="shared" ca="1" si="293"/>
        <v>#N/A</v>
      </c>
      <c r="R971" s="43" t="e">
        <f t="shared" ca="1" si="294"/>
        <v>#N/A</v>
      </c>
      <c r="S971" s="44" t="e">
        <f t="shared" ca="1" si="295"/>
        <v>#N/A</v>
      </c>
      <c r="T971" s="5" t="e">
        <f t="shared" ca="1" si="296"/>
        <v>#N/A</v>
      </c>
      <c r="U971" s="5" t="e">
        <f t="shared" ca="1" si="297"/>
        <v>#N/A</v>
      </c>
    </row>
    <row r="972" spans="1:21">
      <c r="A972" s="6" t="e">
        <f t="shared" ca="1" si="287"/>
        <v>#N/A</v>
      </c>
      <c r="B972" s="39" t="e">
        <f t="shared" ca="1" si="286"/>
        <v>#N/A</v>
      </c>
      <c r="C972">
        <f t="array" aca="1" ref="C972" ca="1">IFERROR(INDEX(stitches, MATCH( 1, ($A972=dates)*(last_project=projects),0)),0)</f>
        <v>0</v>
      </c>
      <c r="D972" s="5" t="e">
        <f t="shared" ca="1" si="298"/>
        <v>#REF!</v>
      </c>
      <c r="E972" s="5" t="e">
        <f t="shared" ca="1" si="288"/>
        <v>#REF!</v>
      </c>
      <c r="F972" s="40" t="e">
        <f t="array" aca="1" ref="F972" ca="1">INDEX(hours,MATCH(1,($A972=dates)*(last_project=projects),0),0)</f>
        <v>#N/A</v>
      </c>
      <c r="G972" s="21" t="e">
        <f t="shared" ca="1" si="289"/>
        <v>#N/A</v>
      </c>
      <c r="H972" s="41" t="e">
        <f t="shared" ca="1" si="299"/>
        <v>#N/A</v>
      </c>
      <c r="I972" s="41" t="e">
        <f t="shared" ca="1" si="300"/>
        <v>#N/A</v>
      </c>
      <c r="J972" s="41" t="e">
        <f t="shared" ca="1" si="301"/>
        <v>#N/A</v>
      </c>
      <c r="K972" t="e">
        <f t="shared" ca="1" si="290"/>
        <v>#N/A</v>
      </c>
      <c r="L972" t="e">
        <f t="shared" ca="1" si="291"/>
        <v>#N/A</v>
      </c>
      <c r="M972" s="42" t="e">
        <f t="shared" ca="1" si="292"/>
        <v>#REF!</v>
      </c>
      <c r="N972" s="5" t="e">
        <f t="shared" ca="1" si="302"/>
        <v>#N/A</v>
      </c>
      <c r="O972" s="5" t="e">
        <f t="shared" ca="1" si="303"/>
        <v>#N/A</v>
      </c>
      <c r="P972" s="41" t="e">
        <f ca="1">IF(OR(ISNA(A972),C972="Backstitch"),NA(),AVERAGEIF($C$4:$C972,"&gt;0")/100)</f>
        <v>#N/A</v>
      </c>
      <c r="Q972" s="41" t="e">
        <f t="shared" ca="1" si="293"/>
        <v>#N/A</v>
      </c>
      <c r="R972" s="43" t="e">
        <f t="shared" ca="1" si="294"/>
        <v>#N/A</v>
      </c>
      <c r="S972" s="44" t="e">
        <f t="shared" ca="1" si="295"/>
        <v>#N/A</v>
      </c>
      <c r="T972" s="5" t="e">
        <f t="shared" ca="1" si="296"/>
        <v>#N/A</v>
      </c>
      <c r="U972" s="5" t="e">
        <f t="shared" ca="1" si="297"/>
        <v>#N/A</v>
      </c>
    </row>
    <row r="973" spans="1:21">
      <c r="A973" s="6" t="e">
        <f t="shared" ca="1" si="287"/>
        <v>#N/A</v>
      </c>
      <c r="B973" s="39" t="e">
        <f t="shared" ca="1" si="286"/>
        <v>#N/A</v>
      </c>
      <c r="C973">
        <f t="array" aca="1" ref="C973" ca="1">IFERROR(INDEX(stitches, MATCH( 1, ($A973=dates)*(last_project=projects),0)),0)</f>
        <v>0</v>
      </c>
      <c r="D973" s="5" t="e">
        <f t="shared" ca="1" si="298"/>
        <v>#REF!</v>
      </c>
      <c r="E973" s="5" t="e">
        <f t="shared" ca="1" si="288"/>
        <v>#REF!</v>
      </c>
      <c r="F973" s="40" t="e">
        <f t="array" aca="1" ref="F973" ca="1">INDEX(hours,MATCH(1,($A973=dates)*(last_project=projects),0),0)</f>
        <v>#N/A</v>
      </c>
      <c r="G973" s="21" t="e">
        <f t="shared" ca="1" si="289"/>
        <v>#N/A</v>
      </c>
      <c r="H973" s="41" t="e">
        <f t="shared" ca="1" si="299"/>
        <v>#N/A</v>
      </c>
      <c r="I973" s="41" t="e">
        <f t="shared" ca="1" si="300"/>
        <v>#N/A</v>
      </c>
      <c r="J973" s="41" t="e">
        <f t="shared" ca="1" si="301"/>
        <v>#N/A</v>
      </c>
      <c r="K973" t="e">
        <f t="shared" ca="1" si="290"/>
        <v>#N/A</v>
      </c>
      <c r="L973" t="e">
        <f t="shared" ca="1" si="291"/>
        <v>#N/A</v>
      </c>
      <c r="M973" s="42" t="e">
        <f t="shared" ca="1" si="292"/>
        <v>#REF!</v>
      </c>
      <c r="N973" s="5" t="e">
        <f t="shared" ca="1" si="302"/>
        <v>#N/A</v>
      </c>
      <c r="O973" s="5" t="e">
        <f t="shared" ca="1" si="303"/>
        <v>#N/A</v>
      </c>
      <c r="P973" s="41" t="e">
        <f ca="1">IF(OR(ISNA(A973),C973="Backstitch"),NA(),AVERAGEIF($C$4:$C973,"&gt;0")/100)</f>
        <v>#N/A</v>
      </c>
      <c r="Q973" s="41" t="e">
        <f t="shared" ca="1" si="293"/>
        <v>#N/A</v>
      </c>
      <c r="R973" s="43" t="e">
        <f t="shared" ca="1" si="294"/>
        <v>#N/A</v>
      </c>
      <c r="S973" s="44" t="e">
        <f t="shared" ca="1" si="295"/>
        <v>#N/A</v>
      </c>
      <c r="T973" s="5" t="e">
        <f t="shared" ca="1" si="296"/>
        <v>#N/A</v>
      </c>
      <c r="U973" s="5" t="e">
        <f t="shared" ca="1" si="297"/>
        <v>#N/A</v>
      </c>
    </row>
    <row r="974" spans="1:21">
      <c r="A974" s="6" t="e">
        <f t="shared" ca="1" si="287"/>
        <v>#N/A</v>
      </c>
      <c r="B974" s="39" t="e">
        <f t="shared" ca="1" si="286"/>
        <v>#N/A</v>
      </c>
      <c r="C974">
        <f t="array" aca="1" ref="C974" ca="1">IFERROR(INDEX(stitches, MATCH( 1, ($A974=dates)*(last_project=projects),0)),0)</f>
        <v>0</v>
      </c>
      <c r="D974" s="5" t="e">
        <f t="shared" ca="1" si="298"/>
        <v>#REF!</v>
      </c>
      <c r="E974" s="5" t="e">
        <f t="shared" ca="1" si="288"/>
        <v>#REF!</v>
      </c>
      <c r="F974" s="40" t="e">
        <f t="array" aca="1" ref="F974" ca="1">INDEX(hours,MATCH(1,($A974=dates)*(last_project=projects),0),0)</f>
        <v>#N/A</v>
      </c>
      <c r="G974" s="21" t="e">
        <f t="shared" ca="1" si="289"/>
        <v>#N/A</v>
      </c>
      <c r="H974" s="41" t="e">
        <f t="shared" ca="1" si="299"/>
        <v>#N/A</v>
      </c>
      <c r="I974" s="41" t="e">
        <f t="shared" ca="1" si="300"/>
        <v>#N/A</v>
      </c>
      <c r="J974" s="41" t="e">
        <f t="shared" ca="1" si="301"/>
        <v>#N/A</v>
      </c>
      <c r="K974" t="e">
        <f t="shared" ca="1" si="290"/>
        <v>#N/A</v>
      </c>
      <c r="L974" t="e">
        <f t="shared" ca="1" si="291"/>
        <v>#N/A</v>
      </c>
      <c r="M974" s="42" t="e">
        <f t="shared" ca="1" si="292"/>
        <v>#REF!</v>
      </c>
      <c r="N974" s="5" t="e">
        <f t="shared" ca="1" si="302"/>
        <v>#N/A</v>
      </c>
      <c r="O974" s="5" t="e">
        <f t="shared" ca="1" si="303"/>
        <v>#N/A</v>
      </c>
      <c r="P974" s="41" t="e">
        <f ca="1">IF(OR(ISNA(A974),C974="Backstitch"),NA(),AVERAGEIF($C$4:$C974,"&gt;0")/100)</f>
        <v>#N/A</v>
      </c>
      <c r="Q974" s="41" t="e">
        <f t="shared" ca="1" si="293"/>
        <v>#N/A</v>
      </c>
      <c r="R974" s="43" t="e">
        <f t="shared" ca="1" si="294"/>
        <v>#N/A</v>
      </c>
      <c r="S974" s="44" t="e">
        <f t="shared" ca="1" si="295"/>
        <v>#N/A</v>
      </c>
      <c r="T974" s="5" t="e">
        <f t="shared" ca="1" si="296"/>
        <v>#N/A</v>
      </c>
      <c r="U974" s="5" t="e">
        <f t="shared" ca="1" si="297"/>
        <v>#N/A</v>
      </c>
    </row>
    <row r="975" spans="1:21">
      <c r="A975" s="6" t="e">
        <f t="shared" ca="1" si="287"/>
        <v>#N/A</v>
      </c>
      <c r="B975" s="39" t="e">
        <f t="shared" ca="1" si="286"/>
        <v>#N/A</v>
      </c>
      <c r="C975">
        <f t="array" aca="1" ref="C975" ca="1">IFERROR(INDEX(stitches, MATCH( 1, ($A975=dates)*(last_project=projects),0)),0)</f>
        <v>0</v>
      </c>
      <c r="D975" s="5" t="e">
        <f t="shared" ca="1" si="298"/>
        <v>#REF!</v>
      </c>
      <c r="E975" s="5" t="e">
        <f t="shared" ca="1" si="288"/>
        <v>#REF!</v>
      </c>
      <c r="F975" s="40" t="e">
        <f t="array" aca="1" ref="F975" ca="1">INDEX(hours,MATCH(1,($A975=dates)*(last_project=projects),0),0)</f>
        <v>#N/A</v>
      </c>
      <c r="G975" s="21" t="e">
        <f t="shared" ca="1" si="289"/>
        <v>#N/A</v>
      </c>
      <c r="H975" s="41" t="e">
        <f t="shared" ca="1" si="299"/>
        <v>#N/A</v>
      </c>
      <c r="I975" s="41" t="e">
        <f t="shared" ca="1" si="300"/>
        <v>#N/A</v>
      </c>
      <c r="J975" s="41" t="e">
        <f t="shared" ca="1" si="301"/>
        <v>#N/A</v>
      </c>
      <c r="K975" t="e">
        <f t="shared" ca="1" si="290"/>
        <v>#N/A</v>
      </c>
      <c r="L975" t="e">
        <f t="shared" ca="1" si="291"/>
        <v>#N/A</v>
      </c>
      <c r="M975" s="42" t="e">
        <f t="shared" ca="1" si="292"/>
        <v>#REF!</v>
      </c>
      <c r="N975" s="5" t="e">
        <f t="shared" ca="1" si="302"/>
        <v>#N/A</v>
      </c>
      <c r="O975" s="5" t="e">
        <f t="shared" ca="1" si="303"/>
        <v>#N/A</v>
      </c>
      <c r="P975" s="41" t="e">
        <f ca="1">IF(OR(ISNA(A975),C975="Backstitch"),NA(),AVERAGEIF($C$4:$C975,"&gt;0")/100)</f>
        <v>#N/A</v>
      </c>
      <c r="Q975" s="41" t="e">
        <f t="shared" ca="1" si="293"/>
        <v>#N/A</v>
      </c>
      <c r="R975" s="43" t="e">
        <f t="shared" ca="1" si="294"/>
        <v>#N/A</v>
      </c>
      <c r="S975" s="44" t="e">
        <f t="shared" ca="1" si="295"/>
        <v>#N/A</v>
      </c>
      <c r="T975" s="5" t="e">
        <f t="shared" ca="1" si="296"/>
        <v>#N/A</v>
      </c>
      <c r="U975" s="5" t="e">
        <f t="shared" ca="1" si="297"/>
        <v>#N/A</v>
      </c>
    </row>
    <row r="976" spans="1:21">
      <c r="A976" s="6" t="e">
        <f t="shared" ca="1" si="287"/>
        <v>#N/A</v>
      </c>
      <c r="B976" s="39" t="e">
        <f t="shared" ca="1" si="286"/>
        <v>#N/A</v>
      </c>
      <c r="C976">
        <f t="array" aca="1" ref="C976" ca="1">IFERROR(INDEX(stitches, MATCH( 1, ($A976=dates)*(last_project=projects),0)),0)</f>
        <v>0</v>
      </c>
      <c r="D976" s="5" t="e">
        <f t="shared" ca="1" si="298"/>
        <v>#REF!</v>
      </c>
      <c r="E976" s="5" t="e">
        <f t="shared" ca="1" si="288"/>
        <v>#REF!</v>
      </c>
      <c r="F976" s="40" t="e">
        <f t="array" aca="1" ref="F976" ca="1">INDEX(hours,MATCH(1,($A976=dates)*(last_project=projects),0),0)</f>
        <v>#N/A</v>
      </c>
      <c r="G976" s="21" t="e">
        <f t="shared" ca="1" si="289"/>
        <v>#N/A</v>
      </c>
      <c r="H976" s="41" t="e">
        <f t="shared" ca="1" si="299"/>
        <v>#N/A</v>
      </c>
      <c r="I976" s="41" t="e">
        <f t="shared" ca="1" si="300"/>
        <v>#N/A</v>
      </c>
      <c r="J976" s="41" t="e">
        <f t="shared" ca="1" si="301"/>
        <v>#N/A</v>
      </c>
      <c r="K976" t="e">
        <f t="shared" ca="1" si="290"/>
        <v>#N/A</v>
      </c>
      <c r="L976" t="e">
        <f t="shared" ca="1" si="291"/>
        <v>#N/A</v>
      </c>
      <c r="M976" s="42" t="e">
        <f t="shared" ca="1" si="292"/>
        <v>#REF!</v>
      </c>
      <c r="N976" s="5" t="e">
        <f t="shared" ca="1" si="302"/>
        <v>#N/A</v>
      </c>
      <c r="O976" s="5" t="e">
        <f t="shared" ca="1" si="303"/>
        <v>#N/A</v>
      </c>
      <c r="P976" s="41" t="e">
        <f ca="1">IF(OR(ISNA(A976),C976="Backstitch"),NA(),AVERAGEIF($C$4:$C976,"&gt;0")/100)</f>
        <v>#N/A</v>
      </c>
      <c r="Q976" s="41" t="e">
        <f t="shared" ca="1" si="293"/>
        <v>#N/A</v>
      </c>
      <c r="R976" s="43" t="e">
        <f t="shared" ca="1" si="294"/>
        <v>#N/A</v>
      </c>
      <c r="S976" s="44" t="e">
        <f t="shared" ca="1" si="295"/>
        <v>#N/A</v>
      </c>
      <c r="T976" s="5" t="e">
        <f t="shared" ca="1" si="296"/>
        <v>#N/A</v>
      </c>
      <c r="U976" s="5" t="e">
        <f t="shared" ca="1" si="297"/>
        <v>#N/A</v>
      </c>
    </row>
    <row r="977" spans="1:21">
      <c r="A977" s="6" t="e">
        <f t="shared" ca="1" si="287"/>
        <v>#N/A</v>
      </c>
      <c r="B977" s="39" t="e">
        <f t="shared" ca="1" si="286"/>
        <v>#N/A</v>
      </c>
      <c r="C977">
        <f t="array" aca="1" ref="C977" ca="1">IFERROR(INDEX(stitches, MATCH( 1, ($A977=dates)*(last_project=projects),0)),0)</f>
        <v>0</v>
      </c>
      <c r="D977" s="5" t="e">
        <f t="shared" ca="1" si="298"/>
        <v>#REF!</v>
      </c>
      <c r="E977" s="5" t="e">
        <f t="shared" ca="1" si="288"/>
        <v>#REF!</v>
      </c>
      <c r="F977" s="40" t="e">
        <f t="array" aca="1" ref="F977" ca="1">INDEX(hours,MATCH(1,($A977=dates)*(last_project=projects),0),0)</f>
        <v>#N/A</v>
      </c>
      <c r="G977" s="21" t="e">
        <f t="shared" ca="1" si="289"/>
        <v>#N/A</v>
      </c>
      <c r="H977" s="41" t="e">
        <f t="shared" ca="1" si="299"/>
        <v>#N/A</v>
      </c>
      <c r="I977" s="41" t="e">
        <f t="shared" ca="1" si="300"/>
        <v>#N/A</v>
      </c>
      <c r="J977" s="41" t="e">
        <f t="shared" ca="1" si="301"/>
        <v>#N/A</v>
      </c>
      <c r="K977" t="e">
        <f t="shared" ca="1" si="290"/>
        <v>#N/A</v>
      </c>
      <c r="L977" t="e">
        <f t="shared" ca="1" si="291"/>
        <v>#N/A</v>
      </c>
      <c r="M977" s="42" t="e">
        <f t="shared" ca="1" si="292"/>
        <v>#REF!</v>
      </c>
      <c r="N977" s="5" t="e">
        <f t="shared" ca="1" si="302"/>
        <v>#N/A</v>
      </c>
      <c r="O977" s="5" t="e">
        <f t="shared" ca="1" si="303"/>
        <v>#N/A</v>
      </c>
      <c r="P977" s="41" t="e">
        <f ca="1">IF(OR(ISNA(A977),C977="Backstitch"),NA(),AVERAGEIF($C$4:$C977,"&gt;0")/100)</f>
        <v>#N/A</v>
      </c>
      <c r="Q977" s="41" t="e">
        <f t="shared" ca="1" si="293"/>
        <v>#N/A</v>
      </c>
      <c r="R977" s="43" t="e">
        <f t="shared" ca="1" si="294"/>
        <v>#N/A</v>
      </c>
      <c r="S977" s="44" t="e">
        <f t="shared" ca="1" si="295"/>
        <v>#N/A</v>
      </c>
      <c r="T977" s="5" t="e">
        <f t="shared" ca="1" si="296"/>
        <v>#N/A</v>
      </c>
      <c r="U977" s="5" t="e">
        <f t="shared" ca="1" si="297"/>
        <v>#N/A</v>
      </c>
    </row>
    <row r="978" spans="1:21">
      <c r="A978" s="6" t="e">
        <f t="shared" ca="1" si="287"/>
        <v>#N/A</v>
      </c>
      <c r="B978" s="39" t="e">
        <f t="shared" ca="1" si="286"/>
        <v>#N/A</v>
      </c>
      <c r="C978">
        <f t="array" aca="1" ref="C978" ca="1">IFERROR(INDEX(stitches, MATCH( 1, ($A978=dates)*(last_project=projects),0)),0)</f>
        <v>0</v>
      </c>
      <c r="D978" s="5" t="e">
        <f t="shared" ca="1" si="298"/>
        <v>#REF!</v>
      </c>
      <c r="E978" s="5" t="e">
        <f t="shared" ca="1" si="288"/>
        <v>#REF!</v>
      </c>
      <c r="F978" s="40" t="e">
        <f t="array" aca="1" ref="F978" ca="1">INDEX(hours,MATCH(1,($A978=dates)*(last_project=projects),0),0)</f>
        <v>#N/A</v>
      </c>
      <c r="G978" s="21" t="e">
        <f t="shared" ca="1" si="289"/>
        <v>#N/A</v>
      </c>
      <c r="H978" s="41" t="e">
        <f t="shared" ca="1" si="299"/>
        <v>#N/A</v>
      </c>
      <c r="I978" s="41" t="e">
        <f t="shared" ca="1" si="300"/>
        <v>#N/A</v>
      </c>
      <c r="J978" s="41" t="e">
        <f t="shared" ca="1" si="301"/>
        <v>#N/A</v>
      </c>
      <c r="K978" t="e">
        <f t="shared" ca="1" si="290"/>
        <v>#N/A</v>
      </c>
      <c r="L978" t="e">
        <f t="shared" ca="1" si="291"/>
        <v>#N/A</v>
      </c>
      <c r="M978" s="42" t="e">
        <f t="shared" ca="1" si="292"/>
        <v>#REF!</v>
      </c>
      <c r="N978" s="5" t="e">
        <f t="shared" ca="1" si="302"/>
        <v>#N/A</v>
      </c>
      <c r="O978" s="5" t="e">
        <f t="shared" ca="1" si="303"/>
        <v>#N/A</v>
      </c>
      <c r="P978" s="41" t="e">
        <f ca="1">IF(OR(ISNA(A978),C978="Backstitch"),NA(),AVERAGEIF($C$4:$C978,"&gt;0")/100)</f>
        <v>#N/A</v>
      </c>
      <c r="Q978" s="41" t="e">
        <f t="shared" ca="1" si="293"/>
        <v>#N/A</v>
      </c>
      <c r="R978" s="43" t="e">
        <f t="shared" ca="1" si="294"/>
        <v>#N/A</v>
      </c>
      <c r="S978" s="44" t="e">
        <f t="shared" ca="1" si="295"/>
        <v>#N/A</v>
      </c>
      <c r="T978" s="5" t="e">
        <f t="shared" ca="1" si="296"/>
        <v>#N/A</v>
      </c>
      <c r="U978" s="5" t="e">
        <f t="shared" ca="1" si="297"/>
        <v>#N/A</v>
      </c>
    </row>
    <row r="979" spans="1:21">
      <c r="A979" s="6" t="e">
        <f t="shared" ca="1" si="287"/>
        <v>#N/A</v>
      </c>
      <c r="B979" s="39" t="e">
        <f t="shared" ca="1" si="286"/>
        <v>#N/A</v>
      </c>
      <c r="C979">
        <f t="array" aca="1" ref="C979" ca="1">IFERROR(INDEX(stitches, MATCH( 1, ($A979=dates)*(last_project=projects),0)),0)</f>
        <v>0</v>
      </c>
      <c r="D979" s="5" t="e">
        <f t="shared" ca="1" si="298"/>
        <v>#REF!</v>
      </c>
      <c r="E979" s="5" t="e">
        <f t="shared" ca="1" si="288"/>
        <v>#REF!</v>
      </c>
      <c r="F979" s="40" t="e">
        <f t="array" aca="1" ref="F979" ca="1">INDEX(hours,MATCH(1,($A979=dates)*(last_project=projects),0),0)</f>
        <v>#N/A</v>
      </c>
      <c r="G979" s="21" t="e">
        <f t="shared" ca="1" si="289"/>
        <v>#N/A</v>
      </c>
      <c r="H979" s="41" t="e">
        <f t="shared" ca="1" si="299"/>
        <v>#N/A</v>
      </c>
      <c r="I979" s="41" t="e">
        <f t="shared" ca="1" si="300"/>
        <v>#N/A</v>
      </c>
      <c r="J979" s="41" t="e">
        <f t="shared" ca="1" si="301"/>
        <v>#N/A</v>
      </c>
      <c r="K979" t="e">
        <f t="shared" ca="1" si="290"/>
        <v>#N/A</v>
      </c>
      <c r="L979" t="e">
        <f t="shared" ca="1" si="291"/>
        <v>#N/A</v>
      </c>
      <c r="M979" s="42" t="e">
        <f t="shared" ca="1" si="292"/>
        <v>#REF!</v>
      </c>
      <c r="N979" s="5" t="e">
        <f t="shared" ca="1" si="302"/>
        <v>#N/A</v>
      </c>
      <c r="O979" s="5" t="e">
        <f t="shared" ca="1" si="303"/>
        <v>#N/A</v>
      </c>
      <c r="P979" s="41" t="e">
        <f ca="1">IF(OR(ISNA(A979),C979="Backstitch"),NA(),AVERAGEIF($C$4:$C979,"&gt;0")/100)</f>
        <v>#N/A</v>
      </c>
      <c r="Q979" s="41" t="e">
        <f t="shared" ca="1" si="293"/>
        <v>#N/A</v>
      </c>
      <c r="R979" s="43" t="e">
        <f t="shared" ca="1" si="294"/>
        <v>#N/A</v>
      </c>
      <c r="S979" s="44" t="e">
        <f t="shared" ca="1" si="295"/>
        <v>#N/A</v>
      </c>
      <c r="T979" s="5" t="e">
        <f t="shared" ca="1" si="296"/>
        <v>#N/A</v>
      </c>
      <c r="U979" s="5" t="e">
        <f t="shared" ca="1" si="297"/>
        <v>#N/A</v>
      </c>
    </row>
    <row r="980" spans="1:21">
      <c r="A980" s="6" t="e">
        <f t="shared" ca="1" si="287"/>
        <v>#N/A</v>
      </c>
      <c r="B980" s="39" t="e">
        <f t="shared" ca="1" si="286"/>
        <v>#N/A</v>
      </c>
      <c r="C980">
        <f t="array" aca="1" ref="C980" ca="1">IFERROR(INDEX(stitches, MATCH( 1, ($A980=dates)*(last_project=projects),0)),0)</f>
        <v>0</v>
      </c>
      <c r="D980" s="5" t="e">
        <f t="shared" ca="1" si="298"/>
        <v>#REF!</v>
      </c>
      <c r="E980" s="5" t="e">
        <f t="shared" ca="1" si="288"/>
        <v>#REF!</v>
      </c>
      <c r="F980" s="40" t="e">
        <f t="array" aca="1" ref="F980" ca="1">INDEX(hours,MATCH(1,($A980=dates)*(last_project=projects),0),0)</f>
        <v>#N/A</v>
      </c>
      <c r="G980" s="21" t="e">
        <f t="shared" ca="1" si="289"/>
        <v>#N/A</v>
      </c>
      <c r="H980" s="41" t="e">
        <f t="shared" ca="1" si="299"/>
        <v>#N/A</v>
      </c>
      <c r="I980" s="41" t="e">
        <f t="shared" ca="1" si="300"/>
        <v>#N/A</v>
      </c>
      <c r="J980" s="41" t="e">
        <f t="shared" ca="1" si="301"/>
        <v>#N/A</v>
      </c>
      <c r="K980" t="e">
        <f t="shared" ca="1" si="290"/>
        <v>#N/A</v>
      </c>
      <c r="L980" t="e">
        <f t="shared" ca="1" si="291"/>
        <v>#N/A</v>
      </c>
      <c r="M980" s="42" t="e">
        <f t="shared" ca="1" si="292"/>
        <v>#REF!</v>
      </c>
      <c r="N980" s="5" t="e">
        <f t="shared" ca="1" si="302"/>
        <v>#N/A</v>
      </c>
      <c r="O980" s="5" t="e">
        <f t="shared" ca="1" si="303"/>
        <v>#N/A</v>
      </c>
      <c r="P980" s="41" t="e">
        <f ca="1">IF(OR(ISNA(A980),C980="Backstitch"),NA(),AVERAGEIF($C$4:$C980,"&gt;0")/100)</f>
        <v>#N/A</v>
      </c>
      <c r="Q980" s="41" t="e">
        <f t="shared" ca="1" si="293"/>
        <v>#N/A</v>
      </c>
      <c r="R980" s="43" t="e">
        <f t="shared" ca="1" si="294"/>
        <v>#N/A</v>
      </c>
      <c r="S980" s="44" t="e">
        <f t="shared" ca="1" si="295"/>
        <v>#N/A</v>
      </c>
      <c r="T980" s="5" t="e">
        <f t="shared" ca="1" si="296"/>
        <v>#N/A</v>
      </c>
      <c r="U980" s="5" t="e">
        <f t="shared" ca="1" si="297"/>
        <v>#N/A</v>
      </c>
    </row>
    <row r="981" spans="1:21">
      <c r="A981" s="6" t="e">
        <f t="shared" ca="1" si="287"/>
        <v>#N/A</v>
      </c>
      <c r="B981" s="39" t="e">
        <f t="shared" ca="1" si="286"/>
        <v>#N/A</v>
      </c>
      <c r="C981">
        <f t="array" aca="1" ref="C981" ca="1">IFERROR(INDEX(stitches, MATCH( 1, ($A981=dates)*(last_project=projects),0)),0)</f>
        <v>0</v>
      </c>
      <c r="D981" s="5" t="e">
        <f t="shared" ca="1" si="298"/>
        <v>#REF!</v>
      </c>
      <c r="E981" s="5" t="e">
        <f t="shared" ca="1" si="288"/>
        <v>#REF!</v>
      </c>
      <c r="F981" s="40" t="e">
        <f t="array" aca="1" ref="F981" ca="1">INDEX(hours,MATCH(1,($A981=dates)*(last_project=projects),0),0)</f>
        <v>#N/A</v>
      </c>
      <c r="G981" s="21" t="e">
        <f t="shared" ca="1" si="289"/>
        <v>#N/A</v>
      </c>
      <c r="H981" s="41" t="e">
        <f t="shared" ca="1" si="299"/>
        <v>#N/A</v>
      </c>
      <c r="I981" s="41" t="e">
        <f t="shared" ca="1" si="300"/>
        <v>#N/A</v>
      </c>
      <c r="J981" s="41" t="e">
        <f t="shared" ca="1" si="301"/>
        <v>#N/A</v>
      </c>
      <c r="K981" t="e">
        <f t="shared" ca="1" si="290"/>
        <v>#N/A</v>
      </c>
      <c r="L981" t="e">
        <f t="shared" ca="1" si="291"/>
        <v>#N/A</v>
      </c>
      <c r="M981" s="42" t="e">
        <f t="shared" ca="1" si="292"/>
        <v>#REF!</v>
      </c>
      <c r="N981" s="5" t="e">
        <f t="shared" ca="1" si="302"/>
        <v>#N/A</v>
      </c>
      <c r="O981" s="5" t="e">
        <f t="shared" ca="1" si="303"/>
        <v>#N/A</v>
      </c>
      <c r="P981" s="41" t="e">
        <f ca="1">IF(OR(ISNA(A981),C981="Backstitch"),NA(),AVERAGEIF($C$4:$C981,"&gt;0")/100)</f>
        <v>#N/A</v>
      </c>
      <c r="Q981" s="41" t="e">
        <f t="shared" ca="1" si="293"/>
        <v>#N/A</v>
      </c>
      <c r="R981" s="43" t="e">
        <f t="shared" ca="1" si="294"/>
        <v>#N/A</v>
      </c>
      <c r="S981" s="44" t="e">
        <f t="shared" ca="1" si="295"/>
        <v>#N/A</v>
      </c>
      <c r="T981" s="5" t="e">
        <f t="shared" ca="1" si="296"/>
        <v>#N/A</v>
      </c>
      <c r="U981" s="5" t="e">
        <f t="shared" ca="1" si="297"/>
        <v>#N/A</v>
      </c>
    </row>
    <row r="982" spans="1:21">
      <c r="A982" s="6" t="e">
        <f t="shared" ca="1" si="287"/>
        <v>#N/A</v>
      </c>
      <c r="B982" s="39" t="e">
        <f t="shared" ca="1" si="286"/>
        <v>#N/A</v>
      </c>
      <c r="C982">
        <f t="array" aca="1" ref="C982" ca="1">IFERROR(INDEX(stitches, MATCH( 1, ($A982=dates)*(last_project=projects),0)),0)</f>
        <v>0</v>
      </c>
      <c r="D982" s="5" t="e">
        <f t="shared" ca="1" si="298"/>
        <v>#REF!</v>
      </c>
      <c r="E982" s="5" t="e">
        <f t="shared" ca="1" si="288"/>
        <v>#REF!</v>
      </c>
      <c r="F982" s="40" t="e">
        <f t="array" aca="1" ref="F982" ca="1">INDEX(hours,MATCH(1,($A982=dates)*(last_project=projects),0),0)</f>
        <v>#N/A</v>
      </c>
      <c r="G982" s="21" t="e">
        <f t="shared" ca="1" si="289"/>
        <v>#N/A</v>
      </c>
      <c r="H982" s="41" t="e">
        <f t="shared" ca="1" si="299"/>
        <v>#N/A</v>
      </c>
      <c r="I982" s="41" t="e">
        <f t="shared" ca="1" si="300"/>
        <v>#N/A</v>
      </c>
      <c r="J982" s="41" t="e">
        <f t="shared" ca="1" si="301"/>
        <v>#N/A</v>
      </c>
      <c r="K982" t="e">
        <f t="shared" ca="1" si="290"/>
        <v>#N/A</v>
      </c>
      <c r="L982" t="e">
        <f t="shared" ca="1" si="291"/>
        <v>#N/A</v>
      </c>
      <c r="M982" s="42" t="e">
        <f t="shared" ca="1" si="292"/>
        <v>#REF!</v>
      </c>
      <c r="N982" s="5" t="e">
        <f t="shared" ca="1" si="302"/>
        <v>#N/A</v>
      </c>
      <c r="O982" s="5" t="e">
        <f t="shared" ca="1" si="303"/>
        <v>#N/A</v>
      </c>
      <c r="P982" s="41" t="e">
        <f ca="1">IF(OR(ISNA(A982),C982="Backstitch"),NA(),AVERAGEIF($C$4:$C982,"&gt;0")/100)</f>
        <v>#N/A</v>
      </c>
      <c r="Q982" s="41" t="e">
        <f t="shared" ca="1" si="293"/>
        <v>#N/A</v>
      </c>
      <c r="R982" s="43" t="e">
        <f t="shared" ca="1" si="294"/>
        <v>#N/A</v>
      </c>
      <c r="S982" s="44" t="e">
        <f t="shared" ca="1" si="295"/>
        <v>#N/A</v>
      </c>
      <c r="T982" s="5" t="e">
        <f t="shared" ca="1" si="296"/>
        <v>#N/A</v>
      </c>
      <c r="U982" s="5" t="e">
        <f t="shared" ca="1" si="297"/>
        <v>#N/A</v>
      </c>
    </row>
    <row r="983" spans="1:21">
      <c r="A983" s="6" t="e">
        <f t="shared" ca="1" si="287"/>
        <v>#N/A</v>
      </c>
      <c r="B983" s="39" t="e">
        <f t="shared" ca="1" si="286"/>
        <v>#N/A</v>
      </c>
      <c r="C983">
        <f t="array" aca="1" ref="C983" ca="1">IFERROR(INDEX(stitches, MATCH( 1, ($A983=dates)*(last_project=projects),0)),0)</f>
        <v>0</v>
      </c>
      <c r="D983" s="5" t="e">
        <f t="shared" ca="1" si="298"/>
        <v>#REF!</v>
      </c>
      <c r="E983" s="5" t="e">
        <f t="shared" ca="1" si="288"/>
        <v>#REF!</v>
      </c>
      <c r="F983" s="40" t="e">
        <f t="array" aca="1" ref="F983" ca="1">INDEX(hours,MATCH(1,($A983=dates)*(last_project=projects),0),0)</f>
        <v>#N/A</v>
      </c>
      <c r="G983" s="21" t="e">
        <f t="shared" ca="1" si="289"/>
        <v>#N/A</v>
      </c>
      <c r="H983" s="41" t="e">
        <f t="shared" ca="1" si="299"/>
        <v>#N/A</v>
      </c>
      <c r="I983" s="41" t="e">
        <f t="shared" ca="1" si="300"/>
        <v>#N/A</v>
      </c>
      <c r="J983" s="41" t="e">
        <f t="shared" ca="1" si="301"/>
        <v>#N/A</v>
      </c>
      <c r="K983" t="e">
        <f t="shared" ca="1" si="290"/>
        <v>#N/A</v>
      </c>
      <c r="L983" t="e">
        <f t="shared" ca="1" si="291"/>
        <v>#N/A</v>
      </c>
      <c r="M983" s="42" t="e">
        <f t="shared" ca="1" si="292"/>
        <v>#REF!</v>
      </c>
      <c r="N983" s="5" t="e">
        <f t="shared" ca="1" si="302"/>
        <v>#N/A</v>
      </c>
      <c r="O983" s="5" t="e">
        <f t="shared" ca="1" si="303"/>
        <v>#N/A</v>
      </c>
      <c r="P983" s="41" t="e">
        <f ca="1">IF(OR(ISNA(A983),C983="Backstitch"),NA(),AVERAGEIF($C$4:$C983,"&gt;0")/100)</f>
        <v>#N/A</v>
      </c>
      <c r="Q983" s="41" t="e">
        <f t="shared" ca="1" si="293"/>
        <v>#N/A</v>
      </c>
      <c r="R983" s="43" t="e">
        <f t="shared" ca="1" si="294"/>
        <v>#N/A</v>
      </c>
      <c r="S983" s="44" t="e">
        <f t="shared" ca="1" si="295"/>
        <v>#N/A</v>
      </c>
      <c r="T983" s="5" t="e">
        <f t="shared" ca="1" si="296"/>
        <v>#N/A</v>
      </c>
      <c r="U983" s="5" t="e">
        <f t="shared" ca="1" si="297"/>
        <v>#N/A</v>
      </c>
    </row>
    <row r="984" spans="1:21">
      <c r="A984" s="6" t="e">
        <f t="shared" ca="1" si="287"/>
        <v>#N/A</v>
      </c>
      <c r="B984" s="39" t="e">
        <f t="shared" ca="1" si="286"/>
        <v>#N/A</v>
      </c>
      <c r="C984">
        <f t="array" aca="1" ref="C984" ca="1">IFERROR(INDEX(stitches, MATCH( 1, ($A984=dates)*(last_project=projects),0)),0)</f>
        <v>0</v>
      </c>
      <c r="D984" s="5" t="e">
        <f t="shared" ca="1" si="298"/>
        <v>#REF!</v>
      </c>
      <c r="E984" s="5" t="e">
        <f t="shared" ca="1" si="288"/>
        <v>#REF!</v>
      </c>
      <c r="F984" s="40" t="e">
        <f t="array" aca="1" ref="F984" ca="1">INDEX(hours,MATCH(1,($A984=dates)*(last_project=projects),0),0)</f>
        <v>#N/A</v>
      </c>
      <c r="G984" s="21" t="e">
        <f t="shared" ca="1" si="289"/>
        <v>#N/A</v>
      </c>
      <c r="H984" s="41" t="e">
        <f t="shared" ca="1" si="299"/>
        <v>#N/A</v>
      </c>
      <c r="I984" s="41" t="e">
        <f t="shared" ca="1" si="300"/>
        <v>#N/A</v>
      </c>
      <c r="J984" s="41" t="e">
        <f t="shared" ca="1" si="301"/>
        <v>#N/A</v>
      </c>
      <c r="K984" t="e">
        <f t="shared" ca="1" si="290"/>
        <v>#N/A</v>
      </c>
      <c r="L984" t="e">
        <f t="shared" ca="1" si="291"/>
        <v>#N/A</v>
      </c>
      <c r="M984" s="42" t="e">
        <f t="shared" ca="1" si="292"/>
        <v>#REF!</v>
      </c>
      <c r="N984" s="5" t="e">
        <f t="shared" ca="1" si="302"/>
        <v>#N/A</v>
      </c>
      <c r="O984" s="5" t="e">
        <f t="shared" ca="1" si="303"/>
        <v>#N/A</v>
      </c>
      <c r="P984" s="41" t="e">
        <f ca="1">IF(OR(ISNA(A984),C984="Backstitch"),NA(),AVERAGEIF($C$4:$C984,"&gt;0")/100)</f>
        <v>#N/A</v>
      </c>
      <c r="Q984" s="41" t="e">
        <f t="shared" ca="1" si="293"/>
        <v>#N/A</v>
      </c>
      <c r="R984" s="43" t="e">
        <f t="shared" ca="1" si="294"/>
        <v>#N/A</v>
      </c>
      <c r="S984" s="44" t="e">
        <f t="shared" ca="1" si="295"/>
        <v>#N/A</v>
      </c>
      <c r="T984" s="5" t="e">
        <f t="shared" ca="1" si="296"/>
        <v>#N/A</v>
      </c>
      <c r="U984" s="5" t="e">
        <f t="shared" ca="1" si="297"/>
        <v>#N/A</v>
      </c>
    </row>
    <row r="985" spans="1:21">
      <c r="A985" s="6" t="e">
        <f t="shared" ca="1" si="287"/>
        <v>#N/A</v>
      </c>
      <c r="B985" s="39" t="e">
        <f t="shared" ca="1" si="286"/>
        <v>#N/A</v>
      </c>
      <c r="C985">
        <f t="array" aca="1" ref="C985" ca="1">IFERROR(INDEX(stitches, MATCH( 1, ($A985=dates)*(last_project=projects),0)),0)</f>
        <v>0</v>
      </c>
      <c r="D985" s="5" t="e">
        <f t="shared" ca="1" si="298"/>
        <v>#REF!</v>
      </c>
      <c r="E985" s="5" t="e">
        <f t="shared" ca="1" si="288"/>
        <v>#REF!</v>
      </c>
      <c r="F985" s="40" t="e">
        <f t="array" aca="1" ref="F985" ca="1">INDEX(hours,MATCH(1,($A985=dates)*(last_project=projects),0),0)</f>
        <v>#N/A</v>
      </c>
      <c r="G985" s="21" t="e">
        <f t="shared" ca="1" si="289"/>
        <v>#N/A</v>
      </c>
      <c r="H985" s="41" t="e">
        <f t="shared" ca="1" si="299"/>
        <v>#N/A</v>
      </c>
      <c r="I985" s="41" t="e">
        <f t="shared" ca="1" si="300"/>
        <v>#N/A</v>
      </c>
      <c r="J985" s="41" t="e">
        <f t="shared" ca="1" si="301"/>
        <v>#N/A</v>
      </c>
      <c r="K985" t="e">
        <f t="shared" ca="1" si="290"/>
        <v>#N/A</v>
      </c>
      <c r="L985" t="e">
        <f t="shared" ca="1" si="291"/>
        <v>#N/A</v>
      </c>
      <c r="M985" s="42" t="e">
        <f t="shared" ca="1" si="292"/>
        <v>#REF!</v>
      </c>
      <c r="N985" s="5" t="e">
        <f t="shared" ca="1" si="302"/>
        <v>#N/A</v>
      </c>
      <c r="O985" s="5" t="e">
        <f t="shared" ca="1" si="303"/>
        <v>#N/A</v>
      </c>
      <c r="P985" s="41" t="e">
        <f ca="1">IF(OR(ISNA(A985),C985="Backstitch"),NA(),AVERAGEIF($C$4:$C985,"&gt;0")/100)</f>
        <v>#N/A</v>
      </c>
      <c r="Q985" s="41" t="e">
        <f t="shared" ca="1" si="293"/>
        <v>#N/A</v>
      </c>
      <c r="R985" s="43" t="e">
        <f t="shared" ca="1" si="294"/>
        <v>#N/A</v>
      </c>
      <c r="S985" s="44" t="e">
        <f t="shared" ca="1" si="295"/>
        <v>#N/A</v>
      </c>
      <c r="T985" s="5" t="e">
        <f t="shared" ca="1" si="296"/>
        <v>#N/A</v>
      </c>
      <c r="U985" s="5" t="e">
        <f t="shared" ca="1" si="297"/>
        <v>#N/A</v>
      </c>
    </row>
    <row r="986" spans="1:21">
      <c r="A986" s="6" t="e">
        <f t="shared" ca="1" si="287"/>
        <v>#N/A</v>
      </c>
      <c r="B986" s="39" t="e">
        <f t="shared" ca="1" si="286"/>
        <v>#N/A</v>
      </c>
      <c r="C986">
        <f t="array" aca="1" ref="C986" ca="1">IFERROR(INDEX(stitches, MATCH( 1, ($A986=dates)*(last_project=projects),0)),0)</f>
        <v>0</v>
      </c>
      <c r="D986" s="5" t="e">
        <f t="shared" ca="1" si="298"/>
        <v>#REF!</v>
      </c>
      <c r="E986" s="5" t="e">
        <f t="shared" ca="1" si="288"/>
        <v>#REF!</v>
      </c>
      <c r="F986" s="40" t="e">
        <f t="array" aca="1" ref="F986" ca="1">INDEX(hours,MATCH(1,($A986=dates)*(last_project=projects),0),0)</f>
        <v>#N/A</v>
      </c>
      <c r="G986" s="21" t="e">
        <f t="shared" ca="1" si="289"/>
        <v>#N/A</v>
      </c>
      <c r="H986" s="41" t="e">
        <f t="shared" ca="1" si="299"/>
        <v>#N/A</v>
      </c>
      <c r="I986" s="41" t="e">
        <f t="shared" ca="1" si="300"/>
        <v>#N/A</v>
      </c>
      <c r="J986" s="41" t="e">
        <f t="shared" ca="1" si="301"/>
        <v>#N/A</v>
      </c>
      <c r="K986" t="e">
        <f t="shared" ca="1" si="290"/>
        <v>#N/A</v>
      </c>
      <c r="L986" t="e">
        <f t="shared" ca="1" si="291"/>
        <v>#N/A</v>
      </c>
      <c r="M986" s="42" t="e">
        <f t="shared" ca="1" si="292"/>
        <v>#REF!</v>
      </c>
      <c r="N986" s="5" t="e">
        <f t="shared" ca="1" si="302"/>
        <v>#N/A</v>
      </c>
      <c r="O986" s="5" t="e">
        <f t="shared" ca="1" si="303"/>
        <v>#N/A</v>
      </c>
      <c r="P986" s="41" t="e">
        <f ca="1">IF(OR(ISNA(A986),C986="Backstitch"),NA(),AVERAGEIF($C$4:$C986,"&gt;0")/100)</f>
        <v>#N/A</v>
      </c>
      <c r="Q986" s="41" t="e">
        <f t="shared" ca="1" si="293"/>
        <v>#N/A</v>
      </c>
      <c r="R986" s="43" t="e">
        <f t="shared" ca="1" si="294"/>
        <v>#N/A</v>
      </c>
      <c r="S986" s="44" t="e">
        <f t="shared" ca="1" si="295"/>
        <v>#N/A</v>
      </c>
      <c r="T986" s="5" t="e">
        <f t="shared" ca="1" si="296"/>
        <v>#N/A</v>
      </c>
      <c r="U986" s="5" t="e">
        <f t="shared" ca="1" si="297"/>
        <v>#N/A</v>
      </c>
    </row>
    <row r="987" spans="1:21">
      <c r="A987" s="6" t="e">
        <f t="shared" ca="1" si="287"/>
        <v>#N/A</v>
      </c>
      <c r="B987" s="39" t="e">
        <f t="shared" ca="1" si="286"/>
        <v>#N/A</v>
      </c>
      <c r="C987">
        <f t="array" aca="1" ref="C987" ca="1">IFERROR(INDEX(stitches, MATCH( 1, ($A987=dates)*(last_project=projects),0)),0)</f>
        <v>0</v>
      </c>
      <c r="D987" s="5" t="e">
        <f t="shared" ca="1" si="298"/>
        <v>#REF!</v>
      </c>
      <c r="E987" s="5" t="e">
        <f t="shared" ca="1" si="288"/>
        <v>#REF!</v>
      </c>
      <c r="F987" s="40" t="e">
        <f t="array" aca="1" ref="F987" ca="1">INDEX(hours,MATCH(1,($A987=dates)*(last_project=projects),0),0)</f>
        <v>#N/A</v>
      </c>
      <c r="G987" s="21" t="e">
        <f t="shared" ca="1" si="289"/>
        <v>#N/A</v>
      </c>
      <c r="H987" s="41" t="e">
        <f t="shared" ca="1" si="299"/>
        <v>#N/A</v>
      </c>
      <c r="I987" s="41" t="e">
        <f t="shared" ca="1" si="300"/>
        <v>#N/A</v>
      </c>
      <c r="J987" s="41" t="e">
        <f t="shared" ca="1" si="301"/>
        <v>#N/A</v>
      </c>
      <c r="K987" t="e">
        <f t="shared" ca="1" si="290"/>
        <v>#N/A</v>
      </c>
      <c r="L987" t="e">
        <f t="shared" ca="1" si="291"/>
        <v>#N/A</v>
      </c>
      <c r="M987" s="42" t="e">
        <f t="shared" ca="1" si="292"/>
        <v>#REF!</v>
      </c>
      <c r="N987" s="5" t="e">
        <f t="shared" ca="1" si="302"/>
        <v>#N/A</v>
      </c>
      <c r="O987" s="5" t="e">
        <f t="shared" ca="1" si="303"/>
        <v>#N/A</v>
      </c>
      <c r="P987" s="41" t="e">
        <f ca="1">IF(OR(ISNA(A987),C987="Backstitch"),NA(),AVERAGEIF($C$4:$C987,"&gt;0")/100)</f>
        <v>#N/A</v>
      </c>
      <c r="Q987" s="41" t="e">
        <f t="shared" ca="1" si="293"/>
        <v>#N/A</v>
      </c>
      <c r="R987" s="43" t="e">
        <f t="shared" ca="1" si="294"/>
        <v>#N/A</v>
      </c>
      <c r="S987" s="44" t="e">
        <f t="shared" ca="1" si="295"/>
        <v>#N/A</v>
      </c>
      <c r="T987" s="5" t="e">
        <f t="shared" ca="1" si="296"/>
        <v>#N/A</v>
      </c>
      <c r="U987" s="5" t="e">
        <f t="shared" ca="1" si="297"/>
        <v>#N/A</v>
      </c>
    </row>
    <row r="988" spans="1:21">
      <c r="A988" s="6" t="e">
        <f t="shared" ca="1" si="287"/>
        <v>#N/A</v>
      </c>
      <c r="B988" s="39" t="e">
        <f t="shared" ca="1" si="286"/>
        <v>#N/A</v>
      </c>
      <c r="C988">
        <f t="array" aca="1" ref="C988" ca="1">IFERROR(INDEX(stitches, MATCH( 1, ($A988=dates)*(last_project=projects),0)),0)</f>
        <v>0</v>
      </c>
      <c r="D988" s="5" t="e">
        <f t="shared" ca="1" si="298"/>
        <v>#REF!</v>
      </c>
      <c r="E988" s="5" t="e">
        <f t="shared" ca="1" si="288"/>
        <v>#REF!</v>
      </c>
      <c r="F988" s="40" t="e">
        <f t="array" aca="1" ref="F988" ca="1">INDEX(hours,MATCH(1,($A988=dates)*(last_project=projects),0),0)</f>
        <v>#N/A</v>
      </c>
      <c r="G988" s="21" t="e">
        <f t="shared" ca="1" si="289"/>
        <v>#N/A</v>
      </c>
      <c r="H988" s="41" t="e">
        <f t="shared" ca="1" si="299"/>
        <v>#N/A</v>
      </c>
      <c r="I988" s="41" t="e">
        <f t="shared" ca="1" si="300"/>
        <v>#N/A</v>
      </c>
      <c r="J988" s="41" t="e">
        <f t="shared" ca="1" si="301"/>
        <v>#N/A</v>
      </c>
      <c r="K988" t="e">
        <f t="shared" ca="1" si="290"/>
        <v>#N/A</v>
      </c>
      <c r="L988" t="e">
        <f t="shared" ca="1" si="291"/>
        <v>#N/A</v>
      </c>
      <c r="M988" s="42" t="e">
        <f t="shared" ca="1" si="292"/>
        <v>#REF!</v>
      </c>
      <c r="N988" s="5" t="e">
        <f t="shared" ca="1" si="302"/>
        <v>#N/A</v>
      </c>
      <c r="O988" s="5" t="e">
        <f t="shared" ca="1" si="303"/>
        <v>#N/A</v>
      </c>
      <c r="P988" s="41" t="e">
        <f ca="1">IF(OR(ISNA(A988),C988="Backstitch"),NA(),AVERAGEIF($C$4:$C988,"&gt;0")/100)</f>
        <v>#N/A</v>
      </c>
      <c r="Q988" s="41" t="e">
        <f t="shared" ca="1" si="293"/>
        <v>#N/A</v>
      </c>
      <c r="R988" s="43" t="e">
        <f t="shared" ca="1" si="294"/>
        <v>#N/A</v>
      </c>
      <c r="S988" s="44" t="e">
        <f t="shared" ca="1" si="295"/>
        <v>#N/A</v>
      </c>
      <c r="T988" s="5" t="e">
        <f t="shared" ca="1" si="296"/>
        <v>#N/A</v>
      </c>
      <c r="U988" s="5" t="e">
        <f t="shared" ca="1" si="297"/>
        <v>#N/A</v>
      </c>
    </row>
    <row r="989" spans="1:21">
      <c r="A989" s="6" t="e">
        <f t="shared" ca="1" si="287"/>
        <v>#N/A</v>
      </c>
      <c r="B989" s="39" t="e">
        <f t="shared" ca="1" si="286"/>
        <v>#N/A</v>
      </c>
      <c r="C989">
        <f t="array" aca="1" ref="C989" ca="1">IFERROR(INDEX(stitches, MATCH( 1, ($A989=dates)*(last_project=projects),0)),0)</f>
        <v>0</v>
      </c>
      <c r="D989" s="5" t="e">
        <f t="shared" ca="1" si="298"/>
        <v>#REF!</v>
      </c>
      <c r="E989" s="5" t="e">
        <f t="shared" ca="1" si="288"/>
        <v>#REF!</v>
      </c>
      <c r="F989" s="40" t="e">
        <f t="array" aca="1" ref="F989" ca="1">INDEX(hours,MATCH(1,($A989=dates)*(last_project=projects),0),0)</f>
        <v>#N/A</v>
      </c>
      <c r="G989" s="21" t="e">
        <f t="shared" ca="1" si="289"/>
        <v>#N/A</v>
      </c>
      <c r="H989" s="41" t="e">
        <f t="shared" ca="1" si="299"/>
        <v>#N/A</v>
      </c>
      <c r="I989" s="41" t="e">
        <f t="shared" ca="1" si="300"/>
        <v>#N/A</v>
      </c>
      <c r="J989" s="41" t="e">
        <f t="shared" ca="1" si="301"/>
        <v>#N/A</v>
      </c>
      <c r="K989" t="e">
        <f t="shared" ca="1" si="290"/>
        <v>#N/A</v>
      </c>
      <c r="L989" t="e">
        <f t="shared" ca="1" si="291"/>
        <v>#N/A</v>
      </c>
      <c r="M989" s="42" t="e">
        <f t="shared" ca="1" si="292"/>
        <v>#REF!</v>
      </c>
      <c r="N989" s="5" t="e">
        <f t="shared" ca="1" si="302"/>
        <v>#N/A</v>
      </c>
      <c r="O989" s="5" t="e">
        <f t="shared" ca="1" si="303"/>
        <v>#N/A</v>
      </c>
      <c r="P989" s="41" t="e">
        <f ca="1">IF(OR(ISNA(A989),C989="Backstitch"),NA(),AVERAGEIF($C$4:$C989,"&gt;0")/100)</f>
        <v>#N/A</v>
      </c>
      <c r="Q989" s="41" t="e">
        <f t="shared" ca="1" si="293"/>
        <v>#N/A</v>
      </c>
      <c r="R989" s="43" t="e">
        <f t="shared" ca="1" si="294"/>
        <v>#N/A</v>
      </c>
      <c r="S989" s="44" t="e">
        <f t="shared" ca="1" si="295"/>
        <v>#N/A</v>
      </c>
      <c r="T989" s="5" t="e">
        <f t="shared" ca="1" si="296"/>
        <v>#N/A</v>
      </c>
      <c r="U989" s="5" t="e">
        <f t="shared" ca="1" si="297"/>
        <v>#N/A</v>
      </c>
    </row>
    <row r="990" spans="1:21">
      <c r="A990" s="6" t="e">
        <f t="shared" ca="1" si="287"/>
        <v>#N/A</v>
      </c>
      <c r="B990" s="39" t="e">
        <f t="shared" ca="1" si="286"/>
        <v>#N/A</v>
      </c>
      <c r="C990">
        <f t="array" aca="1" ref="C990" ca="1">IFERROR(INDEX(stitches, MATCH( 1, ($A990=dates)*(last_project=projects),0)),0)</f>
        <v>0</v>
      </c>
      <c r="D990" s="5" t="e">
        <f t="shared" ca="1" si="298"/>
        <v>#REF!</v>
      </c>
      <c r="E990" s="5" t="e">
        <f t="shared" ca="1" si="288"/>
        <v>#REF!</v>
      </c>
      <c r="F990" s="40" t="e">
        <f t="array" aca="1" ref="F990" ca="1">INDEX(hours,MATCH(1,($A990=dates)*(last_project=projects),0),0)</f>
        <v>#N/A</v>
      </c>
      <c r="G990" s="21" t="e">
        <f t="shared" ca="1" si="289"/>
        <v>#N/A</v>
      </c>
      <c r="H990" s="41" t="e">
        <f t="shared" ca="1" si="299"/>
        <v>#N/A</v>
      </c>
      <c r="I990" s="41" t="e">
        <f t="shared" ca="1" si="300"/>
        <v>#N/A</v>
      </c>
      <c r="J990" s="41" t="e">
        <f t="shared" ca="1" si="301"/>
        <v>#N/A</v>
      </c>
      <c r="K990" t="e">
        <f t="shared" ca="1" si="290"/>
        <v>#N/A</v>
      </c>
      <c r="L990" t="e">
        <f t="shared" ca="1" si="291"/>
        <v>#N/A</v>
      </c>
      <c r="M990" s="42" t="e">
        <f t="shared" ca="1" si="292"/>
        <v>#REF!</v>
      </c>
      <c r="N990" s="5" t="e">
        <f t="shared" ca="1" si="302"/>
        <v>#N/A</v>
      </c>
      <c r="O990" s="5" t="e">
        <f t="shared" ca="1" si="303"/>
        <v>#N/A</v>
      </c>
      <c r="P990" s="41" t="e">
        <f ca="1">IF(OR(ISNA(A990),C990="Backstitch"),NA(),AVERAGEIF($C$4:$C990,"&gt;0")/100)</f>
        <v>#N/A</v>
      </c>
      <c r="Q990" s="41" t="e">
        <f t="shared" ca="1" si="293"/>
        <v>#N/A</v>
      </c>
      <c r="R990" s="43" t="e">
        <f t="shared" ca="1" si="294"/>
        <v>#N/A</v>
      </c>
      <c r="S990" s="44" t="e">
        <f t="shared" ca="1" si="295"/>
        <v>#N/A</v>
      </c>
      <c r="T990" s="5" t="e">
        <f t="shared" ca="1" si="296"/>
        <v>#N/A</v>
      </c>
      <c r="U990" s="5" t="e">
        <f t="shared" ca="1" si="297"/>
        <v>#N/A</v>
      </c>
    </row>
    <row r="991" spans="1:21">
      <c r="A991" s="6" t="e">
        <f t="shared" ca="1" si="287"/>
        <v>#N/A</v>
      </c>
      <c r="B991" s="39" t="e">
        <f t="shared" ca="1" si="286"/>
        <v>#N/A</v>
      </c>
      <c r="C991">
        <f t="array" aca="1" ref="C991" ca="1">IFERROR(INDEX(stitches, MATCH( 1, ($A991=dates)*(last_project=projects),0)),0)</f>
        <v>0</v>
      </c>
      <c r="D991" s="5" t="e">
        <f t="shared" ca="1" si="298"/>
        <v>#REF!</v>
      </c>
      <c r="E991" s="5" t="e">
        <f t="shared" ca="1" si="288"/>
        <v>#REF!</v>
      </c>
      <c r="F991" s="40" t="e">
        <f t="array" aca="1" ref="F991" ca="1">INDEX(hours,MATCH(1,($A991=dates)*(last_project=projects),0),0)</f>
        <v>#N/A</v>
      </c>
      <c r="G991" s="21" t="e">
        <f t="shared" ca="1" si="289"/>
        <v>#N/A</v>
      </c>
      <c r="H991" s="41" t="e">
        <f t="shared" ca="1" si="299"/>
        <v>#N/A</v>
      </c>
      <c r="I991" s="41" t="e">
        <f t="shared" ca="1" si="300"/>
        <v>#N/A</v>
      </c>
      <c r="J991" s="41" t="e">
        <f t="shared" ca="1" si="301"/>
        <v>#N/A</v>
      </c>
      <c r="K991" t="e">
        <f t="shared" ca="1" si="290"/>
        <v>#N/A</v>
      </c>
      <c r="L991" t="e">
        <f t="shared" ca="1" si="291"/>
        <v>#N/A</v>
      </c>
      <c r="M991" s="42" t="e">
        <f t="shared" ca="1" si="292"/>
        <v>#REF!</v>
      </c>
      <c r="N991" s="5" t="e">
        <f t="shared" ca="1" si="302"/>
        <v>#N/A</v>
      </c>
      <c r="O991" s="5" t="e">
        <f t="shared" ca="1" si="303"/>
        <v>#N/A</v>
      </c>
      <c r="P991" s="41" t="e">
        <f ca="1">IF(OR(ISNA(A991),C991="Backstitch"),NA(),AVERAGEIF($C$4:$C991,"&gt;0")/100)</f>
        <v>#N/A</v>
      </c>
      <c r="Q991" s="41" t="e">
        <f t="shared" ca="1" si="293"/>
        <v>#N/A</v>
      </c>
      <c r="R991" s="43" t="e">
        <f t="shared" ca="1" si="294"/>
        <v>#N/A</v>
      </c>
      <c r="S991" s="44" t="e">
        <f t="shared" ca="1" si="295"/>
        <v>#N/A</v>
      </c>
      <c r="T991" s="5" t="e">
        <f t="shared" ca="1" si="296"/>
        <v>#N/A</v>
      </c>
      <c r="U991" s="5" t="e">
        <f t="shared" ca="1" si="297"/>
        <v>#N/A</v>
      </c>
    </row>
    <row r="992" spans="1:21">
      <c r="A992" s="6" t="e">
        <f t="shared" ca="1" si="287"/>
        <v>#N/A</v>
      </c>
      <c r="B992" s="39" t="e">
        <f t="shared" ca="1" si="286"/>
        <v>#N/A</v>
      </c>
      <c r="C992">
        <f t="array" aca="1" ref="C992" ca="1">IFERROR(INDEX(stitches, MATCH( 1, ($A992=dates)*(last_project=projects),0)),0)</f>
        <v>0</v>
      </c>
      <c r="D992" s="5" t="e">
        <f t="shared" ca="1" si="298"/>
        <v>#REF!</v>
      </c>
      <c r="E992" s="5" t="e">
        <f t="shared" ca="1" si="288"/>
        <v>#REF!</v>
      </c>
      <c r="F992" s="40" t="e">
        <f t="array" aca="1" ref="F992" ca="1">INDEX(hours,MATCH(1,($A992=dates)*(last_project=projects),0),0)</f>
        <v>#N/A</v>
      </c>
      <c r="G992" s="21" t="e">
        <f t="shared" ca="1" si="289"/>
        <v>#N/A</v>
      </c>
      <c r="H992" s="41" t="e">
        <f t="shared" ca="1" si="299"/>
        <v>#N/A</v>
      </c>
      <c r="I992" s="41" t="e">
        <f t="shared" ca="1" si="300"/>
        <v>#N/A</v>
      </c>
      <c r="J992" s="41" t="e">
        <f t="shared" ca="1" si="301"/>
        <v>#N/A</v>
      </c>
      <c r="K992" t="e">
        <f t="shared" ca="1" si="290"/>
        <v>#N/A</v>
      </c>
      <c r="L992" t="e">
        <f t="shared" ca="1" si="291"/>
        <v>#N/A</v>
      </c>
      <c r="M992" s="42" t="e">
        <f t="shared" ca="1" si="292"/>
        <v>#REF!</v>
      </c>
      <c r="N992" s="5" t="e">
        <f t="shared" ca="1" si="302"/>
        <v>#N/A</v>
      </c>
      <c r="O992" s="5" t="e">
        <f t="shared" ca="1" si="303"/>
        <v>#N/A</v>
      </c>
      <c r="P992" s="41" t="e">
        <f ca="1">IF(OR(ISNA(A992),C992="Backstitch"),NA(),AVERAGEIF($C$4:$C992,"&gt;0")/100)</f>
        <v>#N/A</v>
      </c>
      <c r="Q992" s="41" t="e">
        <f t="shared" ca="1" si="293"/>
        <v>#N/A</v>
      </c>
      <c r="R992" s="43" t="e">
        <f t="shared" ca="1" si="294"/>
        <v>#N/A</v>
      </c>
      <c r="S992" s="44" t="e">
        <f t="shared" ca="1" si="295"/>
        <v>#N/A</v>
      </c>
      <c r="T992" s="5" t="e">
        <f t="shared" ca="1" si="296"/>
        <v>#N/A</v>
      </c>
      <c r="U992" s="5" t="e">
        <f t="shared" ca="1" si="297"/>
        <v>#N/A</v>
      </c>
    </row>
    <row r="993" spans="1:21">
      <c r="A993" s="6" t="e">
        <f t="shared" ca="1" si="287"/>
        <v>#N/A</v>
      </c>
      <c r="B993" s="39" t="e">
        <f t="shared" ca="1" si="286"/>
        <v>#N/A</v>
      </c>
      <c r="C993">
        <f t="array" aca="1" ref="C993" ca="1">IFERROR(INDEX(stitches, MATCH( 1, ($A993=dates)*(last_project=projects),0)),0)</f>
        <v>0</v>
      </c>
      <c r="D993" s="5" t="e">
        <f t="shared" ca="1" si="298"/>
        <v>#REF!</v>
      </c>
      <c r="E993" s="5" t="e">
        <f t="shared" ca="1" si="288"/>
        <v>#REF!</v>
      </c>
      <c r="F993" s="40" t="e">
        <f t="array" aca="1" ref="F993" ca="1">INDEX(hours,MATCH(1,($A993=dates)*(last_project=projects),0),0)</f>
        <v>#N/A</v>
      </c>
      <c r="G993" s="21" t="e">
        <f t="shared" ca="1" si="289"/>
        <v>#N/A</v>
      </c>
      <c r="H993" s="41" t="e">
        <f t="shared" ca="1" si="299"/>
        <v>#N/A</v>
      </c>
      <c r="I993" s="41" t="e">
        <f t="shared" ca="1" si="300"/>
        <v>#N/A</v>
      </c>
      <c r="J993" s="41" t="e">
        <f t="shared" ca="1" si="301"/>
        <v>#N/A</v>
      </c>
      <c r="K993" t="e">
        <f t="shared" ca="1" si="290"/>
        <v>#N/A</v>
      </c>
      <c r="L993" t="e">
        <f t="shared" ca="1" si="291"/>
        <v>#N/A</v>
      </c>
      <c r="M993" s="42" t="e">
        <f t="shared" ca="1" si="292"/>
        <v>#REF!</v>
      </c>
      <c r="N993" s="5" t="e">
        <f t="shared" ca="1" si="302"/>
        <v>#N/A</v>
      </c>
      <c r="O993" s="5" t="e">
        <f t="shared" ca="1" si="303"/>
        <v>#N/A</v>
      </c>
      <c r="P993" s="41" t="e">
        <f ca="1">IF(OR(ISNA(A993),C993="Backstitch"),NA(),AVERAGEIF($C$4:$C993,"&gt;0")/100)</f>
        <v>#N/A</v>
      </c>
      <c r="Q993" s="41" t="e">
        <f t="shared" ca="1" si="293"/>
        <v>#N/A</v>
      </c>
      <c r="R993" s="43" t="e">
        <f t="shared" ca="1" si="294"/>
        <v>#N/A</v>
      </c>
      <c r="S993" s="44" t="e">
        <f t="shared" ca="1" si="295"/>
        <v>#N/A</v>
      </c>
      <c r="T993" s="5" t="e">
        <f t="shared" ca="1" si="296"/>
        <v>#N/A</v>
      </c>
      <c r="U993" s="5" t="e">
        <f t="shared" ca="1" si="297"/>
        <v>#N/A</v>
      </c>
    </row>
    <row r="994" spans="1:21">
      <c r="A994" s="6" t="e">
        <f t="shared" ca="1" si="287"/>
        <v>#N/A</v>
      </c>
      <c r="B994" s="39" t="e">
        <f t="shared" ca="1" si="286"/>
        <v>#N/A</v>
      </c>
      <c r="C994">
        <f t="array" aca="1" ref="C994" ca="1">IFERROR(INDEX(stitches, MATCH( 1, ($A994=dates)*(last_project=projects),0)),0)</f>
        <v>0</v>
      </c>
      <c r="D994" s="5" t="e">
        <f t="shared" ca="1" si="298"/>
        <v>#REF!</v>
      </c>
      <c r="E994" s="5" t="e">
        <f t="shared" ca="1" si="288"/>
        <v>#REF!</v>
      </c>
      <c r="F994" s="40" t="e">
        <f t="array" aca="1" ref="F994" ca="1">INDEX(hours,MATCH(1,($A994=dates)*(last_project=projects),0),0)</f>
        <v>#N/A</v>
      </c>
      <c r="G994" s="21" t="e">
        <f t="shared" ca="1" si="289"/>
        <v>#N/A</v>
      </c>
      <c r="H994" s="41" t="e">
        <f t="shared" ca="1" si="299"/>
        <v>#N/A</v>
      </c>
      <c r="I994" s="41" t="e">
        <f t="shared" ca="1" si="300"/>
        <v>#N/A</v>
      </c>
      <c r="J994" s="41" t="e">
        <f t="shared" ca="1" si="301"/>
        <v>#N/A</v>
      </c>
      <c r="K994" t="e">
        <f t="shared" ca="1" si="290"/>
        <v>#N/A</v>
      </c>
      <c r="L994" t="e">
        <f t="shared" ca="1" si="291"/>
        <v>#N/A</v>
      </c>
      <c r="M994" s="42" t="e">
        <f t="shared" ca="1" si="292"/>
        <v>#REF!</v>
      </c>
      <c r="N994" s="5" t="e">
        <f t="shared" ca="1" si="302"/>
        <v>#N/A</v>
      </c>
      <c r="O994" s="5" t="e">
        <f t="shared" ca="1" si="303"/>
        <v>#N/A</v>
      </c>
      <c r="P994" s="41" t="e">
        <f ca="1">IF(OR(ISNA(A994),C994="Backstitch"),NA(),AVERAGEIF($C$4:$C994,"&gt;0")/100)</f>
        <v>#N/A</v>
      </c>
      <c r="Q994" s="41" t="e">
        <f t="shared" ca="1" si="293"/>
        <v>#N/A</v>
      </c>
      <c r="R994" s="43" t="e">
        <f t="shared" ca="1" si="294"/>
        <v>#N/A</v>
      </c>
      <c r="S994" s="44" t="e">
        <f t="shared" ca="1" si="295"/>
        <v>#N/A</v>
      </c>
      <c r="T994" s="5" t="e">
        <f t="shared" ca="1" si="296"/>
        <v>#N/A</v>
      </c>
      <c r="U994" s="5" t="e">
        <f t="shared" ca="1" si="297"/>
        <v>#N/A</v>
      </c>
    </row>
    <row r="995" spans="1:21">
      <c r="A995" s="6" t="e">
        <f t="shared" ca="1" si="287"/>
        <v>#N/A</v>
      </c>
      <c r="B995" s="39" t="e">
        <f t="shared" ca="1" si="286"/>
        <v>#N/A</v>
      </c>
      <c r="C995">
        <f t="array" aca="1" ref="C995" ca="1">IFERROR(INDEX(stitches, MATCH( 1, ($A995=dates)*(last_project=projects),0)),0)</f>
        <v>0</v>
      </c>
      <c r="D995" s="5" t="e">
        <f t="shared" ca="1" si="298"/>
        <v>#REF!</v>
      </c>
      <c r="E995" s="5" t="e">
        <f t="shared" ca="1" si="288"/>
        <v>#REF!</v>
      </c>
      <c r="F995" s="40" t="e">
        <f t="array" aca="1" ref="F995" ca="1">INDEX(hours,MATCH(1,($A995=dates)*(last_project=projects),0),0)</f>
        <v>#N/A</v>
      </c>
      <c r="G995" s="21" t="e">
        <f t="shared" ca="1" si="289"/>
        <v>#N/A</v>
      </c>
      <c r="H995" s="41" t="e">
        <f t="shared" ca="1" si="299"/>
        <v>#N/A</v>
      </c>
      <c r="I995" s="41" t="e">
        <f t="shared" ca="1" si="300"/>
        <v>#N/A</v>
      </c>
      <c r="J995" s="41" t="e">
        <f t="shared" ca="1" si="301"/>
        <v>#N/A</v>
      </c>
      <c r="K995" t="e">
        <f t="shared" ca="1" si="290"/>
        <v>#N/A</v>
      </c>
      <c r="L995" t="e">
        <f t="shared" ca="1" si="291"/>
        <v>#N/A</v>
      </c>
      <c r="M995" s="42" t="e">
        <f t="shared" ca="1" si="292"/>
        <v>#REF!</v>
      </c>
      <c r="N995" s="5" t="e">
        <f t="shared" ca="1" si="302"/>
        <v>#N/A</v>
      </c>
      <c r="O995" s="5" t="e">
        <f t="shared" ca="1" si="303"/>
        <v>#N/A</v>
      </c>
      <c r="P995" s="41" t="e">
        <f ca="1">IF(OR(ISNA(A995),C995="Backstitch"),NA(),AVERAGEIF($C$4:$C995,"&gt;0")/100)</f>
        <v>#N/A</v>
      </c>
      <c r="Q995" s="41" t="e">
        <f t="shared" ca="1" si="293"/>
        <v>#N/A</v>
      </c>
      <c r="R995" s="43" t="e">
        <f t="shared" ca="1" si="294"/>
        <v>#N/A</v>
      </c>
      <c r="S995" s="44" t="e">
        <f t="shared" ca="1" si="295"/>
        <v>#N/A</v>
      </c>
      <c r="T995" s="5" t="e">
        <f t="shared" ca="1" si="296"/>
        <v>#N/A</v>
      </c>
      <c r="U995" s="5" t="e">
        <f t="shared" ca="1" si="297"/>
        <v>#N/A</v>
      </c>
    </row>
    <row r="996" spans="1:21">
      <c r="A996" s="6" t="e">
        <f t="shared" ca="1" si="287"/>
        <v>#N/A</v>
      </c>
      <c r="B996" s="39" t="e">
        <f t="shared" ca="1" si="286"/>
        <v>#N/A</v>
      </c>
      <c r="C996">
        <f t="array" aca="1" ref="C996" ca="1">IFERROR(INDEX(stitches, MATCH( 1, ($A996=dates)*(last_project=projects),0)),0)</f>
        <v>0</v>
      </c>
      <c r="D996" s="5" t="e">
        <f t="shared" ca="1" si="298"/>
        <v>#REF!</v>
      </c>
      <c r="E996" s="5" t="e">
        <f t="shared" ca="1" si="288"/>
        <v>#REF!</v>
      </c>
      <c r="F996" s="40" t="e">
        <f t="array" aca="1" ref="F996" ca="1">INDEX(hours,MATCH(1,($A996=dates)*(last_project=projects),0),0)</f>
        <v>#N/A</v>
      </c>
      <c r="G996" s="21" t="e">
        <f t="shared" ca="1" si="289"/>
        <v>#N/A</v>
      </c>
      <c r="H996" s="41" t="e">
        <f t="shared" ca="1" si="299"/>
        <v>#N/A</v>
      </c>
      <c r="I996" s="41" t="e">
        <f t="shared" ca="1" si="300"/>
        <v>#N/A</v>
      </c>
      <c r="J996" s="41" t="e">
        <f t="shared" ca="1" si="301"/>
        <v>#N/A</v>
      </c>
      <c r="K996" t="e">
        <f t="shared" ca="1" si="290"/>
        <v>#N/A</v>
      </c>
      <c r="L996" t="e">
        <f t="shared" ca="1" si="291"/>
        <v>#N/A</v>
      </c>
      <c r="M996" s="42" t="e">
        <f t="shared" ca="1" si="292"/>
        <v>#REF!</v>
      </c>
      <c r="N996" s="5" t="e">
        <f t="shared" ca="1" si="302"/>
        <v>#N/A</v>
      </c>
      <c r="O996" s="5" t="e">
        <f t="shared" ca="1" si="303"/>
        <v>#N/A</v>
      </c>
      <c r="P996" s="41" t="e">
        <f ca="1">IF(OR(ISNA(A996),C996="Backstitch"),NA(),AVERAGEIF($C$4:$C996,"&gt;0")/100)</f>
        <v>#N/A</v>
      </c>
      <c r="Q996" s="41" t="e">
        <f t="shared" ca="1" si="293"/>
        <v>#N/A</v>
      </c>
      <c r="R996" s="43" t="e">
        <f t="shared" ca="1" si="294"/>
        <v>#N/A</v>
      </c>
      <c r="S996" s="44" t="e">
        <f t="shared" ca="1" si="295"/>
        <v>#N/A</v>
      </c>
      <c r="T996" s="5" t="e">
        <f t="shared" ca="1" si="296"/>
        <v>#N/A</v>
      </c>
      <c r="U996" s="5" t="e">
        <f t="shared" ca="1" si="297"/>
        <v>#N/A</v>
      </c>
    </row>
    <row r="997" spans="1:21">
      <c r="A997" s="6" t="e">
        <f t="shared" ca="1" si="287"/>
        <v>#N/A</v>
      </c>
      <c r="B997" s="39" t="e">
        <f t="shared" ca="1" si="286"/>
        <v>#N/A</v>
      </c>
      <c r="C997">
        <f t="array" aca="1" ref="C997" ca="1">IFERROR(INDEX(stitches, MATCH( 1, ($A997=dates)*(last_project=projects),0)),0)</f>
        <v>0</v>
      </c>
      <c r="D997" s="5" t="e">
        <f t="shared" ca="1" si="298"/>
        <v>#REF!</v>
      </c>
      <c r="E997" s="5" t="e">
        <f t="shared" ca="1" si="288"/>
        <v>#REF!</v>
      </c>
      <c r="F997" s="40" t="e">
        <f t="array" aca="1" ref="F997" ca="1">INDEX(hours,MATCH(1,($A997=dates)*(last_project=projects),0),0)</f>
        <v>#N/A</v>
      </c>
      <c r="G997" s="21" t="e">
        <f t="shared" ca="1" si="289"/>
        <v>#N/A</v>
      </c>
      <c r="H997" s="41" t="e">
        <f t="shared" ca="1" si="299"/>
        <v>#N/A</v>
      </c>
      <c r="I997" s="41" t="e">
        <f t="shared" ca="1" si="300"/>
        <v>#N/A</v>
      </c>
      <c r="J997" s="41" t="e">
        <f t="shared" ca="1" si="301"/>
        <v>#N/A</v>
      </c>
      <c r="K997" t="e">
        <f t="shared" ca="1" si="290"/>
        <v>#N/A</v>
      </c>
      <c r="L997" t="e">
        <f t="shared" ca="1" si="291"/>
        <v>#N/A</v>
      </c>
      <c r="M997" s="42" t="e">
        <f t="shared" ca="1" si="292"/>
        <v>#REF!</v>
      </c>
      <c r="N997" s="5" t="e">
        <f t="shared" ca="1" si="302"/>
        <v>#N/A</v>
      </c>
      <c r="O997" s="5" t="e">
        <f t="shared" ca="1" si="303"/>
        <v>#N/A</v>
      </c>
      <c r="P997" s="41" t="e">
        <f ca="1">IF(OR(ISNA(A997),C997="Backstitch"),NA(),AVERAGEIF($C$4:$C997,"&gt;0")/100)</f>
        <v>#N/A</v>
      </c>
      <c r="Q997" s="41" t="e">
        <f t="shared" ca="1" si="293"/>
        <v>#N/A</v>
      </c>
      <c r="R997" s="43" t="e">
        <f t="shared" ca="1" si="294"/>
        <v>#N/A</v>
      </c>
      <c r="S997" s="44" t="e">
        <f t="shared" ca="1" si="295"/>
        <v>#N/A</v>
      </c>
      <c r="T997" s="5" t="e">
        <f t="shared" ca="1" si="296"/>
        <v>#N/A</v>
      </c>
      <c r="U997" s="5" t="e">
        <f t="shared" ca="1" si="297"/>
        <v>#N/A</v>
      </c>
    </row>
    <row r="998" spans="1:21">
      <c r="A998" s="6" t="e">
        <f t="shared" ca="1" si="287"/>
        <v>#N/A</v>
      </c>
      <c r="B998" s="39" t="e">
        <f t="shared" ca="1" si="286"/>
        <v>#N/A</v>
      </c>
      <c r="C998">
        <f t="array" aca="1" ref="C998" ca="1">IFERROR(INDEX(stitches, MATCH( 1, ($A998=dates)*(last_project=projects),0)),0)</f>
        <v>0</v>
      </c>
      <c r="D998" s="5" t="e">
        <f t="shared" ca="1" si="298"/>
        <v>#REF!</v>
      </c>
      <c r="E998" s="5" t="e">
        <f t="shared" ca="1" si="288"/>
        <v>#REF!</v>
      </c>
      <c r="F998" s="40" t="e">
        <f t="array" aca="1" ref="F998" ca="1">INDEX(hours,MATCH(1,($A998=dates)*(last_project=projects),0),0)</f>
        <v>#N/A</v>
      </c>
      <c r="G998" s="21" t="e">
        <f t="shared" ca="1" si="289"/>
        <v>#N/A</v>
      </c>
      <c r="H998" s="41" t="e">
        <f t="shared" ca="1" si="299"/>
        <v>#N/A</v>
      </c>
      <c r="I998" s="41" t="e">
        <f t="shared" ca="1" si="300"/>
        <v>#N/A</v>
      </c>
      <c r="J998" s="41" t="e">
        <f t="shared" ca="1" si="301"/>
        <v>#N/A</v>
      </c>
      <c r="K998" t="e">
        <f t="shared" ca="1" si="290"/>
        <v>#N/A</v>
      </c>
      <c r="L998" t="e">
        <f t="shared" ca="1" si="291"/>
        <v>#N/A</v>
      </c>
      <c r="M998" s="42" t="e">
        <f t="shared" ca="1" si="292"/>
        <v>#REF!</v>
      </c>
      <c r="N998" s="5" t="e">
        <f t="shared" ca="1" si="302"/>
        <v>#N/A</v>
      </c>
      <c r="O998" s="5" t="e">
        <f t="shared" ca="1" si="303"/>
        <v>#N/A</v>
      </c>
      <c r="P998" s="41" t="e">
        <f ca="1">IF(OR(ISNA(A998),C998="Backstitch"),NA(),AVERAGEIF($C$4:$C998,"&gt;0")/100)</f>
        <v>#N/A</v>
      </c>
      <c r="Q998" s="41" t="e">
        <f t="shared" ca="1" si="293"/>
        <v>#N/A</v>
      </c>
      <c r="R998" s="43" t="e">
        <f t="shared" ca="1" si="294"/>
        <v>#N/A</v>
      </c>
      <c r="S998" s="44" t="e">
        <f t="shared" ca="1" si="295"/>
        <v>#N/A</v>
      </c>
      <c r="T998" s="5" t="e">
        <f t="shared" ca="1" si="296"/>
        <v>#N/A</v>
      </c>
      <c r="U998" s="5" t="e">
        <f t="shared" ca="1" si="297"/>
        <v>#N/A</v>
      </c>
    </row>
    <row r="999" spans="1:21">
      <c r="A999" s="6" t="e">
        <f t="shared" ca="1" si="287"/>
        <v>#N/A</v>
      </c>
      <c r="B999" s="39" t="e">
        <f t="shared" ca="1" si="286"/>
        <v>#N/A</v>
      </c>
      <c r="C999">
        <f t="array" aca="1" ref="C999" ca="1">IFERROR(INDEX(stitches, MATCH( 1, ($A999=dates)*(last_project=projects),0)),0)</f>
        <v>0</v>
      </c>
      <c r="D999" s="5" t="e">
        <f t="shared" ca="1" si="298"/>
        <v>#REF!</v>
      </c>
      <c r="E999" s="5" t="e">
        <f t="shared" ca="1" si="288"/>
        <v>#REF!</v>
      </c>
      <c r="F999" s="40" t="e">
        <f t="array" aca="1" ref="F999" ca="1">INDEX(hours,MATCH(1,($A999=dates)*(last_project=projects),0),0)</f>
        <v>#N/A</v>
      </c>
      <c r="G999" s="21" t="e">
        <f t="shared" ca="1" si="289"/>
        <v>#N/A</v>
      </c>
      <c r="H999" s="41" t="e">
        <f t="shared" ca="1" si="299"/>
        <v>#N/A</v>
      </c>
      <c r="I999" s="41" t="e">
        <f t="shared" ca="1" si="300"/>
        <v>#N/A</v>
      </c>
      <c r="J999" s="41" t="e">
        <f t="shared" ca="1" si="301"/>
        <v>#N/A</v>
      </c>
      <c r="K999" t="e">
        <f t="shared" ca="1" si="290"/>
        <v>#N/A</v>
      </c>
      <c r="L999" t="e">
        <f t="shared" ca="1" si="291"/>
        <v>#N/A</v>
      </c>
      <c r="M999" s="42" t="e">
        <f t="shared" ca="1" si="292"/>
        <v>#REF!</v>
      </c>
      <c r="N999" s="5" t="e">
        <f t="shared" ca="1" si="302"/>
        <v>#N/A</v>
      </c>
      <c r="O999" s="5" t="e">
        <f t="shared" ca="1" si="303"/>
        <v>#N/A</v>
      </c>
      <c r="P999" s="41" t="e">
        <f ca="1">IF(OR(ISNA(A999),C999="Backstitch"),NA(),AVERAGEIF($C$4:$C999,"&gt;0")/100)</f>
        <v>#N/A</v>
      </c>
      <c r="Q999" s="41" t="e">
        <f t="shared" ca="1" si="293"/>
        <v>#N/A</v>
      </c>
      <c r="R999" s="43" t="e">
        <f t="shared" ca="1" si="294"/>
        <v>#N/A</v>
      </c>
      <c r="S999" s="44" t="e">
        <f t="shared" ca="1" si="295"/>
        <v>#N/A</v>
      </c>
      <c r="T999" s="5" t="e">
        <f t="shared" ca="1" si="296"/>
        <v>#N/A</v>
      </c>
      <c r="U999" s="5" t="e">
        <f t="shared" ca="1" si="297"/>
        <v>#N/A</v>
      </c>
    </row>
    <row r="1000" spans="1:21">
      <c r="A1000" s="6" t="e">
        <f t="shared" ca="1" si="287"/>
        <v>#N/A</v>
      </c>
      <c r="B1000" s="39" t="e">
        <f t="shared" ca="1" si="286"/>
        <v>#N/A</v>
      </c>
      <c r="C1000">
        <f t="array" aca="1" ref="C1000" ca="1">IFERROR(INDEX(stitches, MATCH( 1, ($A1000=dates)*(last_project=projects),0)),0)</f>
        <v>0</v>
      </c>
      <c r="D1000" s="5" t="e">
        <f t="shared" ca="1" si="298"/>
        <v>#REF!</v>
      </c>
      <c r="E1000" s="5" t="e">
        <f t="shared" ca="1" si="288"/>
        <v>#REF!</v>
      </c>
      <c r="F1000" s="40" t="e">
        <f t="array" aca="1" ref="F1000" ca="1">INDEX(hours,MATCH(1,($A1000=dates)*(last_project=projects),0),0)</f>
        <v>#N/A</v>
      </c>
      <c r="G1000" s="21" t="e">
        <f t="shared" ca="1" si="289"/>
        <v>#N/A</v>
      </c>
      <c r="H1000" s="41" t="e">
        <f t="shared" ca="1" si="299"/>
        <v>#N/A</v>
      </c>
      <c r="I1000" s="41" t="e">
        <f t="shared" ca="1" si="300"/>
        <v>#N/A</v>
      </c>
      <c r="J1000" s="41" t="e">
        <f t="shared" ca="1" si="301"/>
        <v>#N/A</v>
      </c>
      <c r="K1000" t="e">
        <f t="shared" ca="1" si="290"/>
        <v>#N/A</v>
      </c>
      <c r="L1000" t="e">
        <f t="shared" ca="1" si="291"/>
        <v>#N/A</v>
      </c>
      <c r="M1000" s="42" t="e">
        <f t="shared" ca="1" si="292"/>
        <v>#REF!</v>
      </c>
      <c r="N1000" s="5" t="e">
        <f t="shared" ca="1" si="302"/>
        <v>#N/A</v>
      </c>
      <c r="O1000" s="5" t="e">
        <f t="shared" ca="1" si="303"/>
        <v>#N/A</v>
      </c>
      <c r="P1000" s="41" t="e">
        <f ca="1">IF(OR(ISNA(A1000),C1000="Backstitch"),NA(),AVERAGEIF($C$4:$C1000,"&gt;0")/100)</f>
        <v>#N/A</v>
      </c>
      <c r="Q1000" s="41" t="e">
        <f t="shared" ca="1" si="293"/>
        <v>#N/A</v>
      </c>
      <c r="R1000" s="43" t="e">
        <f t="shared" ca="1" si="294"/>
        <v>#N/A</v>
      </c>
      <c r="S1000" s="44" t="e">
        <f t="shared" ca="1" si="295"/>
        <v>#N/A</v>
      </c>
      <c r="T1000" s="5" t="e">
        <f t="shared" ca="1" si="296"/>
        <v>#N/A</v>
      </c>
      <c r="U1000" s="5" t="e">
        <f t="shared" ca="1" si="297"/>
        <v>#N/A</v>
      </c>
    </row>
    <row r="1001" spans="1:21">
      <c r="A1001" s="6" t="e">
        <f t="shared" ca="1" si="287"/>
        <v>#N/A</v>
      </c>
      <c r="B1001" s="39" t="e">
        <f t="shared" ca="1" si="286"/>
        <v>#N/A</v>
      </c>
      <c r="C1001">
        <f t="array" aca="1" ref="C1001" ca="1">IFERROR(INDEX(stitches, MATCH( 1, ($A1001=dates)*(last_project=projects),0)),0)</f>
        <v>0</v>
      </c>
      <c r="D1001" s="5" t="e">
        <f t="shared" ca="1" si="298"/>
        <v>#REF!</v>
      </c>
      <c r="E1001" s="5" t="e">
        <f t="shared" ca="1" si="288"/>
        <v>#REF!</v>
      </c>
      <c r="F1001" s="40" t="e">
        <f t="array" aca="1" ref="F1001" ca="1">INDEX(hours,MATCH(1,($A1001=dates)*(last_project=projects),0),0)</f>
        <v>#N/A</v>
      </c>
      <c r="G1001" s="21" t="e">
        <f t="shared" ca="1" si="289"/>
        <v>#N/A</v>
      </c>
      <c r="H1001" s="41" t="e">
        <f t="shared" ca="1" si="299"/>
        <v>#N/A</v>
      </c>
      <c r="I1001" s="41" t="e">
        <f t="shared" ca="1" si="300"/>
        <v>#N/A</v>
      </c>
      <c r="J1001" s="41" t="e">
        <f t="shared" ca="1" si="301"/>
        <v>#N/A</v>
      </c>
      <c r="K1001" t="e">
        <f t="shared" ca="1" si="290"/>
        <v>#N/A</v>
      </c>
      <c r="L1001" t="e">
        <f t="shared" ca="1" si="291"/>
        <v>#N/A</v>
      </c>
      <c r="M1001" s="42" t="e">
        <f t="shared" ca="1" si="292"/>
        <v>#REF!</v>
      </c>
      <c r="N1001" s="5" t="e">
        <f t="shared" ca="1" si="302"/>
        <v>#N/A</v>
      </c>
      <c r="O1001" s="5" t="e">
        <f t="shared" ca="1" si="303"/>
        <v>#N/A</v>
      </c>
      <c r="P1001" s="41" t="e">
        <f ca="1">IF(OR(ISNA(A1001),C1001="Backstitch"),NA(),AVERAGEIF($C$4:$C1001,"&gt;0")/100)</f>
        <v>#N/A</v>
      </c>
      <c r="Q1001" s="41" t="e">
        <f t="shared" ca="1" si="293"/>
        <v>#N/A</v>
      </c>
      <c r="R1001" s="43" t="e">
        <f t="shared" ca="1" si="294"/>
        <v>#N/A</v>
      </c>
      <c r="S1001" s="44" t="e">
        <f t="shared" ca="1" si="295"/>
        <v>#N/A</v>
      </c>
      <c r="T1001" s="5" t="e">
        <f t="shared" ca="1" si="296"/>
        <v>#N/A</v>
      </c>
      <c r="U1001" s="5" t="e">
        <f t="shared" ca="1" si="297"/>
        <v>#N/A</v>
      </c>
    </row>
    <row r="1002" spans="1:21">
      <c r="A1002" s="6" t="e">
        <f t="shared" ca="1" si="287"/>
        <v>#N/A</v>
      </c>
      <c r="B1002" s="39" t="e">
        <f t="shared" ca="1" si="286"/>
        <v>#N/A</v>
      </c>
      <c r="C1002">
        <f t="array" aca="1" ref="C1002" ca="1">IFERROR(INDEX(stitches, MATCH( 1, ($A1002=dates)*(last_project=projects),0)),0)</f>
        <v>0</v>
      </c>
      <c r="D1002" s="5" t="e">
        <f t="shared" ca="1" si="298"/>
        <v>#REF!</v>
      </c>
      <c r="E1002" s="5" t="e">
        <f t="shared" ca="1" si="288"/>
        <v>#REF!</v>
      </c>
      <c r="F1002" s="40" t="e">
        <f t="array" aca="1" ref="F1002" ca="1">INDEX(hours,MATCH(1,($A1002=dates)*(last_project=projects),0),0)</f>
        <v>#N/A</v>
      </c>
      <c r="G1002" s="21" t="e">
        <f t="shared" ca="1" si="289"/>
        <v>#N/A</v>
      </c>
      <c r="H1002" s="41" t="e">
        <f t="shared" ca="1" si="299"/>
        <v>#N/A</v>
      </c>
      <c r="I1002" s="41" t="e">
        <f t="shared" ca="1" si="300"/>
        <v>#N/A</v>
      </c>
      <c r="J1002" s="41" t="e">
        <f t="shared" ca="1" si="301"/>
        <v>#N/A</v>
      </c>
      <c r="K1002" t="e">
        <f t="shared" ca="1" si="290"/>
        <v>#N/A</v>
      </c>
      <c r="L1002" t="e">
        <f t="shared" ca="1" si="291"/>
        <v>#N/A</v>
      </c>
      <c r="M1002" s="42" t="e">
        <f t="shared" ca="1" si="292"/>
        <v>#REF!</v>
      </c>
      <c r="N1002" s="5" t="e">
        <f t="shared" ca="1" si="302"/>
        <v>#N/A</v>
      </c>
      <c r="O1002" s="5" t="e">
        <f t="shared" ca="1" si="303"/>
        <v>#N/A</v>
      </c>
      <c r="P1002" s="41" t="e">
        <f ca="1">IF(OR(ISNA(A1002),C1002="Backstitch"),NA(),AVERAGEIF($C$4:$C1002,"&gt;0")/100)</f>
        <v>#N/A</v>
      </c>
      <c r="Q1002" s="41" t="e">
        <f t="shared" ca="1" si="293"/>
        <v>#N/A</v>
      </c>
      <c r="R1002" s="43" t="e">
        <f t="shared" ca="1" si="294"/>
        <v>#N/A</v>
      </c>
      <c r="S1002" s="44" t="e">
        <f t="shared" ca="1" si="295"/>
        <v>#N/A</v>
      </c>
      <c r="T1002" s="5" t="e">
        <f t="shared" ca="1" si="296"/>
        <v>#N/A</v>
      </c>
      <c r="U1002" s="5" t="e">
        <f t="shared" ca="1" si="297"/>
        <v>#N/A</v>
      </c>
    </row>
    <row r="1003" spans="1:21">
      <c r="A1003" s="6" t="e">
        <f t="shared" ca="1" si="287"/>
        <v>#N/A</v>
      </c>
      <c r="B1003" s="39" t="e">
        <f t="shared" ca="1" si="286"/>
        <v>#N/A</v>
      </c>
      <c r="C1003">
        <f t="array" aca="1" ref="C1003" ca="1">IFERROR(INDEX(stitches, MATCH( 1, ($A1003=dates)*(last_project=projects),0)),0)</f>
        <v>0</v>
      </c>
      <c r="D1003" s="5" t="e">
        <f t="shared" ca="1" si="298"/>
        <v>#REF!</v>
      </c>
      <c r="E1003" s="5" t="e">
        <f t="shared" ca="1" si="288"/>
        <v>#REF!</v>
      </c>
      <c r="F1003" s="40" t="e">
        <f t="array" aca="1" ref="F1003" ca="1">INDEX(hours,MATCH(1,($A1003=dates)*(last_project=projects),0),0)</f>
        <v>#N/A</v>
      </c>
      <c r="G1003" s="21" t="e">
        <f t="shared" ca="1" si="289"/>
        <v>#N/A</v>
      </c>
      <c r="H1003" s="41" t="e">
        <f t="shared" ca="1" si="299"/>
        <v>#N/A</v>
      </c>
      <c r="I1003" s="41" t="e">
        <f t="shared" ca="1" si="300"/>
        <v>#N/A</v>
      </c>
      <c r="J1003" s="41" t="e">
        <f t="shared" ca="1" si="301"/>
        <v>#N/A</v>
      </c>
      <c r="K1003" t="e">
        <f t="shared" ca="1" si="290"/>
        <v>#N/A</v>
      </c>
      <c r="L1003" t="e">
        <f t="shared" ca="1" si="291"/>
        <v>#N/A</v>
      </c>
      <c r="M1003" s="42" t="e">
        <f t="shared" ca="1" si="292"/>
        <v>#REF!</v>
      </c>
      <c r="N1003" s="5" t="e">
        <f t="shared" ca="1" si="302"/>
        <v>#N/A</v>
      </c>
      <c r="O1003" s="5" t="e">
        <f t="shared" ca="1" si="303"/>
        <v>#N/A</v>
      </c>
      <c r="P1003" s="41" t="e">
        <f ca="1">IF(OR(ISNA(A1003),C1003="Backstitch"),NA(),AVERAGEIF($C$4:$C1003,"&gt;0")/100)</f>
        <v>#N/A</v>
      </c>
      <c r="Q1003" s="41" t="e">
        <f t="shared" ca="1" si="293"/>
        <v>#N/A</v>
      </c>
      <c r="R1003" s="43" t="e">
        <f t="shared" ca="1" si="294"/>
        <v>#N/A</v>
      </c>
      <c r="S1003" s="44" t="e">
        <f t="shared" ca="1" si="295"/>
        <v>#N/A</v>
      </c>
      <c r="T1003" s="5" t="e">
        <f t="shared" ca="1" si="296"/>
        <v>#N/A</v>
      </c>
      <c r="U1003" s="5" t="e">
        <f t="shared" ca="1" si="297"/>
        <v>#N/A</v>
      </c>
    </row>
    <row r="1004" spans="1:21">
      <c r="A1004" s="6" t="e">
        <f t="shared" ca="1" si="287"/>
        <v>#N/A</v>
      </c>
      <c r="B1004" s="39" t="e">
        <f t="shared" ca="1" si="286"/>
        <v>#N/A</v>
      </c>
      <c r="C1004">
        <f t="array" aca="1" ref="C1004" ca="1">IFERROR(INDEX(stitches, MATCH( 1, ($A1004=dates)*(last_project=projects),0)),0)</f>
        <v>0</v>
      </c>
      <c r="D1004" s="5" t="e">
        <f t="shared" ca="1" si="298"/>
        <v>#REF!</v>
      </c>
      <c r="E1004" s="5" t="e">
        <f t="shared" ca="1" si="288"/>
        <v>#REF!</v>
      </c>
      <c r="F1004" s="40" t="e">
        <f t="array" aca="1" ref="F1004" ca="1">INDEX(hours,MATCH(1,($A1004=dates)*(last_project=projects),0),0)</f>
        <v>#N/A</v>
      </c>
      <c r="G1004" s="21" t="e">
        <f t="shared" ca="1" si="289"/>
        <v>#N/A</v>
      </c>
      <c r="H1004" s="41" t="e">
        <f t="shared" ca="1" si="299"/>
        <v>#N/A</v>
      </c>
      <c r="I1004" s="41" t="e">
        <f t="shared" ca="1" si="300"/>
        <v>#N/A</v>
      </c>
      <c r="J1004" s="41" t="e">
        <f t="shared" ca="1" si="301"/>
        <v>#N/A</v>
      </c>
      <c r="K1004" t="e">
        <f t="shared" ca="1" si="290"/>
        <v>#N/A</v>
      </c>
      <c r="L1004" t="e">
        <f t="shared" ca="1" si="291"/>
        <v>#N/A</v>
      </c>
      <c r="M1004" s="42" t="e">
        <f t="shared" ca="1" si="292"/>
        <v>#REF!</v>
      </c>
      <c r="N1004" s="5" t="e">
        <f t="shared" ca="1" si="302"/>
        <v>#N/A</v>
      </c>
      <c r="O1004" s="5" t="e">
        <f t="shared" ca="1" si="303"/>
        <v>#N/A</v>
      </c>
      <c r="P1004" s="41" t="e">
        <f ca="1">IF(OR(ISNA(A1004),C1004="Backstitch"),NA(),AVERAGEIF($C$4:$C1004,"&gt;0")/100)</f>
        <v>#N/A</v>
      </c>
      <c r="Q1004" s="41" t="e">
        <f t="shared" ca="1" si="293"/>
        <v>#N/A</v>
      </c>
      <c r="R1004" s="43" t="e">
        <f t="shared" ca="1" si="294"/>
        <v>#N/A</v>
      </c>
      <c r="S1004" s="44" t="e">
        <f t="shared" ca="1" si="295"/>
        <v>#N/A</v>
      </c>
      <c r="T1004" s="5" t="e">
        <f t="shared" ca="1" si="296"/>
        <v>#N/A</v>
      </c>
      <c r="U1004" s="5" t="e">
        <f t="shared" ca="1" si="297"/>
        <v>#N/A</v>
      </c>
    </row>
    <row r="1005" spans="1:21">
      <c r="A1005" s="6" t="e">
        <f t="shared" ca="1" si="287"/>
        <v>#N/A</v>
      </c>
      <c r="B1005" s="39" t="e">
        <f t="shared" ca="1" si="286"/>
        <v>#N/A</v>
      </c>
      <c r="C1005">
        <f t="array" aca="1" ref="C1005" ca="1">IFERROR(INDEX(stitches, MATCH( 1, ($A1005=dates)*(last_project=projects),0)),0)</f>
        <v>0</v>
      </c>
      <c r="D1005" s="5" t="e">
        <f t="shared" ca="1" si="298"/>
        <v>#REF!</v>
      </c>
      <c r="E1005" s="5" t="e">
        <f t="shared" ca="1" si="288"/>
        <v>#REF!</v>
      </c>
      <c r="F1005" s="40" t="e">
        <f t="array" aca="1" ref="F1005" ca="1">INDEX(hours,MATCH(1,($A1005=dates)*(last_project=projects),0),0)</f>
        <v>#N/A</v>
      </c>
      <c r="G1005" s="21" t="e">
        <f t="shared" ca="1" si="289"/>
        <v>#N/A</v>
      </c>
      <c r="H1005" s="41" t="e">
        <f t="shared" ca="1" si="299"/>
        <v>#N/A</v>
      </c>
      <c r="I1005" s="41" t="e">
        <f t="shared" ca="1" si="300"/>
        <v>#N/A</v>
      </c>
      <c r="J1005" s="41" t="e">
        <f t="shared" ca="1" si="301"/>
        <v>#N/A</v>
      </c>
      <c r="K1005" t="e">
        <f t="shared" ca="1" si="290"/>
        <v>#N/A</v>
      </c>
      <c r="L1005" t="e">
        <f t="shared" ca="1" si="291"/>
        <v>#N/A</v>
      </c>
      <c r="M1005" s="42" t="e">
        <f t="shared" ca="1" si="292"/>
        <v>#REF!</v>
      </c>
      <c r="N1005" s="5" t="e">
        <f t="shared" ca="1" si="302"/>
        <v>#N/A</v>
      </c>
      <c r="O1005" s="5" t="e">
        <f t="shared" ca="1" si="303"/>
        <v>#N/A</v>
      </c>
      <c r="P1005" s="41" t="e">
        <f ca="1">IF(OR(ISNA(A1005),C1005="Backstitch"),NA(),AVERAGEIF($C$4:$C1005,"&gt;0")/100)</f>
        <v>#N/A</v>
      </c>
      <c r="Q1005" s="41" t="e">
        <f t="shared" ca="1" si="293"/>
        <v>#N/A</v>
      </c>
      <c r="R1005" s="43" t="e">
        <f t="shared" ca="1" si="294"/>
        <v>#N/A</v>
      </c>
      <c r="S1005" s="44" t="e">
        <f t="shared" ca="1" si="295"/>
        <v>#N/A</v>
      </c>
      <c r="T1005" s="5" t="e">
        <f t="shared" ca="1" si="296"/>
        <v>#N/A</v>
      </c>
      <c r="U1005" s="5" t="e">
        <f t="shared" ca="1" si="297"/>
        <v>#N/A</v>
      </c>
    </row>
    <row r="1006" spans="1:21">
      <c r="A1006" s="6" t="e">
        <f t="shared" ca="1" si="287"/>
        <v>#N/A</v>
      </c>
      <c r="B1006" s="39" t="e">
        <f t="shared" ca="1" si="286"/>
        <v>#N/A</v>
      </c>
      <c r="C1006">
        <f t="array" aca="1" ref="C1006" ca="1">IFERROR(INDEX(stitches, MATCH( 1, ($A1006=dates)*(last_project=projects),0)),0)</f>
        <v>0</v>
      </c>
      <c r="D1006" s="5" t="e">
        <f t="shared" ca="1" si="298"/>
        <v>#REF!</v>
      </c>
      <c r="E1006" s="5" t="e">
        <f t="shared" ca="1" si="288"/>
        <v>#REF!</v>
      </c>
      <c r="F1006" s="40" t="e">
        <f t="array" aca="1" ref="F1006" ca="1">INDEX(hours,MATCH(1,($A1006=dates)*(last_project=projects),0),0)</f>
        <v>#N/A</v>
      </c>
      <c r="G1006" s="21" t="e">
        <f t="shared" ca="1" si="289"/>
        <v>#N/A</v>
      </c>
      <c r="H1006" s="41" t="e">
        <f t="shared" ca="1" si="299"/>
        <v>#N/A</v>
      </c>
      <c r="I1006" s="41" t="e">
        <f t="shared" ca="1" si="300"/>
        <v>#N/A</v>
      </c>
      <c r="J1006" s="41" t="e">
        <f t="shared" ca="1" si="301"/>
        <v>#N/A</v>
      </c>
      <c r="K1006" t="e">
        <f t="shared" ca="1" si="290"/>
        <v>#N/A</v>
      </c>
      <c r="L1006" t="e">
        <f t="shared" ca="1" si="291"/>
        <v>#N/A</v>
      </c>
      <c r="M1006" s="42" t="e">
        <f t="shared" ca="1" si="292"/>
        <v>#REF!</v>
      </c>
      <c r="N1006" s="5" t="e">
        <f t="shared" ca="1" si="302"/>
        <v>#N/A</v>
      </c>
      <c r="O1006" s="5" t="e">
        <f t="shared" ca="1" si="303"/>
        <v>#N/A</v>
      </c>
      <c r="P1006" s="41" t="e">
        <f ca="1">IF(OR(ISNA(A1006),C1006="Backstitch"),NA(),AVERAGEIF($C$4:$C1006,"&gt;0")/100)</f>
        <v>#N/A</v>
      </c>
      <c r="Q1006" s="41" t="e">
        <f t="shared" ca="1" si="293"/>
        <v>#N/A</v>
      </c>
      <c r="R1006" s="43" t="e">
        <f t="shared" ca="1" si="294"/>
        <v>#N/A</v>
      </c>
      <c r="S1006" s="44" t="e">
        <f t="shared" ca="1" si="295"/>
        <v>#N/A</v>
      </c>
      <c r="T1006" s="5" t="e">
        <f t="shared" ca="1" si="296"/>
        <v>#N/A</v>
      </c>
      <c r="U1006" s="5" t="e">
        <f t="shared" ca="1" si="297"/>
        <v>#N/A</v>
      </c>
    </row>
    <row r="1007" spans="1:21">
      <c r="A1007" s="6" t="e">
        <f t="shared" ca="1" si="287"/>
        <v>#N/A</v>
      </c>
      <c r="B1007" s="39" t="e">
        <f t="shared" ca="1" si="286"/>
        <v>#N/A</v>
      </c>
      <c r="C1007">
        <f t="array" aca="1" ref="C1007" ca="1">IFERROR(INDEX(stitches, MATCH( 1, ($A1007=dates)*(last_project=projects),0)),0)</f>
        <v>0</v>
      </c>
      <c r="D1007" s="5" t="e">
        <f t="shared" ca="1" si="298"/>
        <v>#REF!</v>
      </c>
      <c r="E1007" s="5" t="e">
        <f t="shared" ca="1" si="288"/>
        <v>#REF!</v>
      </c>
      <c r="F1007" s="40" t="e">
        <f t="array" aca="1" ref="F1007" ca="1">INDEX(hours,MATCH(1,($A1007=dates)*(last_project=projects),0),0)</f>
        <v>#N/A</v>
      </c>
      <c r="G1007" s="21" t="e">
        <f t="shared" ca="1" si="289"/>
        <v>#N/A</v>
      </c>
      <c r="H1007" s="41" t="e">
        <f t="shared" ca="1" si="299"/>
        <v>#N/A</v>
      </c>
      <c r="I1007" s="41" t="e">
        <f t="shared" ca="1" si="300"/>
        <v>#N/A</v>
      </c>
      <c r="J1007" s="41" t="e">
        <f t="shared" ca="1" si="301"/>
        <v>#N/A</v>
      </c>
      <c r="K1007" t="e">
        <f t="shared" ca="1" si="290"/>
        <v>#N/A</v>
      </c>
      <c r="L1007" t="e">
        <f t="shared" ca="1" si="291"/>
        <v>#N/A</v>
      </c>
      <c r="M1007" s="42" t="e">
        <f t="shared" ca="1" si="292"/>
        <v>#REF!</v>
      </c>
      <c r="N1007" s="5" t="e">
        <f t="shared" ca="1" si="302"/>
        <v>#N/A</v>
      </c>
      <c r="O1007" s="5" t="e">
        <f t="shared" ca="1" si="303"/>
        <v>#N/A</v>
      </c>
      <c r="P1007" s="41" t="e">
        <f ca="1">IF(OR(ISNA(A1007),C1007="Backstitch"),NA(),AVERAGEIF($C$4:$C1007,"&gt;0")/100)</f>
        <v>#N/A</v>
      </c>
      <c r="Q1007" s="41" t="e">
        <f t="shared" ca="1" si="293"/>
        <v>#N/A</v>
      </c>
      <c r="R1007" s="43" t="e">
        <f t="shared" ca="1" si="294"/>
        <v>#N/A</v>
      </c>
      <c r="S1007" s="44" t="e">
        <f t="shared" ca="1" si="295"/>
        <v>#N/A</v>
      </c>
      <c r="T1007" s="5" t="e">
        <f t="shared" ca="1" si="296"/>
        <v>#N/A</v>
      </c>
      <c r="U1007" s="5" t="e">
        <f t="shared" ca="1" si="297"/>
        <v>#N/A</v>
      </c>
    </row>
    <row r="1008" spans="1:21">
      <c r="A1008" s="6" t="e">
        <f t="shared" ca="1" si="287"/>
        <v>#N/A</v>
      </c>
      <c r="B1008" s="39" t="e">
        <f t="shared" ca="1" si="286"/>
        <v>#N/A</v>
      </c>
      <c r="C1008">
        <f t="array" aca="1" ref="C1008" ca="1">IFERROR(INDEX(stitches, MATCH( 1, ($A1008=dates)*(last_project=projects),0)),0)</f>
        <v>0</v>
      </c>
      <c r="D1008" s="5" t="e">
        <f t="shared" ca="1" si="298"/>
        <v>#REF!</v>
      </c>
      <c r="E1008" s="5" t="e">
        <f t="shared" ca="1" si="288"/>
        <v>#REF!</v>
      </c>
      <c r="F1008" s="40" t="e">
        <f t="array" aca="1" ref="F1008" ca="1">INDEX(hours,MATCH(1,($A1008=dates)*(last_project=projects),0),0)</f>
        <v>#N/A</v>
      </c>
      <c r="G1008" s="21" t="e">
        <f t="shared" ca="1" si="289"/>
        <v>#N/A</v>
      </c>
      <c r="H1008" s="41" t="e">
        <f t="shared" ca="1" si="299"/>
        <v>#N/A</v>
      </c>
      <c r="I1008" s="41" t="e">
        <f t="shared" ca="1" si="300"/>
        <v>#N/A</v>
      </c>
      <c r="J1008" s="41" t="e">
        <f t="shared" ca="1" si="301"/>
        <v>#N/A</v>
      </c>
      <c r="K1008" t="e">
        <f t="shared" ca="1" si="290"/>
        <v>#N/A</v>
      </c>
      <c r="L1008" t="e">
        <f t="shared" ca="1" si="291"/>
        <v>#N/A</v>
      </c>
      <c r="M1008" s="42" t="e">
        <f t="shared" ca="1" si="292"/>
        <v>#REF!</v>
      </c>
      <c r="N1008" s="5" t="e">
        <f t="shared" ca="1" si="302"/>
        <v>#N/A</v>
      </c>
      <c r="O1008" s="5" t="e">
        <f t="shared" ca="1" si="303"/>
        <v>#N/A</v>
      </c>
      <c r="P1008" s="41" t="e">
        <f ca="1">IF(OR(ISNA(A1008),C1008="Backstitch"),NA(),AVERAGEIF($C$4:$C1008,"&gt;0")/100)</f>
        <v>#N/A</v>
      </c>
      <c r="Q1008" s="41" t="e">
        <f t="shared" ca="1" si="293"/>
        <v>#N/A</v>
      </c>
      <c r="R1008" s="43" t="e">
        <f t="shared" ca="1" si="294"/>
        <v>#N/A</v>
      </c>
      <c r="S1008" s="44" t="e">
        <f t="shared" ca="1" si="295"/>
        <v>#N/A</v>
      </c>
      <c r="T1008" s="5" t="e">
        <f t="shared" ca="1" si="296"/>
        <v>#N/A</v>
      </c>
      <c r="U1008" s="5" t="e">
        <f t="shared" ca="1" si="297"/>
        <v>#N/A</v>
      </c>
    </row>
    <row r="1009" spans="1:21">
      <c r="A1009" s="6" t="e">
        <f t="shared" ca="1" si="287"/>
        <v>#N/A</v>
      </c>
      <c r="B1009" s="39" t="e">
        <f t="shared" ca="1" si="286"/>
        <v>#N/A</v>
      </c>
      <c r="C1009">
        <f t="array" aca="1" ref="C1009" ca="1">IFERROR(INDEX(stitches, MATCH( 1, ($A1009=dates)*(last_project=projects),0)),0)</f>
        <v>0</v>
      </c>
      <c r="D1009" s="5" t="e">
        <f t="shared" ca="1" si="298"/>
        <v>#REF!</v>
      </c>
      <c r="E1009" s="5" t="e">
        <f t="shared" ca="1" si="288"/>
        <v>#REF!</v>
      </c>
      <c r="F1009" s="40" t="e">
        <f t="array" aca="1" ref="F1009" ca="1">INDEX(hours,MATCH(1,($A1009=dates)*(last_project=projects),0),0)</f>
        <v>#N/A</v>
      </c>
      <c r="G1009" s="21" t="e">
        <f t="shared" ca="1" si="289"/>
        <v>#N/A</v>
      </c>
      <c r="H1009" s="41" t="e">
        <f t="shared" ca="1" si="299"/>
        <v>#N/A</v>
      </c>
      <c r="I1009" s="41" t="e">
        <f t="shared" ca="1" si="300"/>
        <v>#N/A</v>
      </c>
      <c r="J1009" s="41" t="e">
        <f t="shared" ca="1" si="301"/>
        <v>#N/A</v>
      </c>
      <c r="K1009" t="e">
        <f t="shared" ca="1" si="290"/>
        <v>#N/A</v>
      </c>
      <c r="L1009" t="e">
        <f t="shared" ca="1" si="291"/>
        <v>#N/A</v>
      </c>
      <c r="M1009" s="42" t="e">
        <f t="shared" ca="1" si="292"/>
        <v>#REF!</v>
      </c>
      <c r="N1009" s="5" t="e">
        <f t="shared" ca="1" si="302"/>
        <v>#N/A</v>
      </c>
      <c r="O1009" s="5" t="e">
        <f t="shared" ca="1" si="303"/>
        <v>#N/A</v>
      </c>
      <c r="P1009" s="41" t="e">
        <f ca="1">IF(OR(ISNA(A1009),C1009="Backstitch"),NA(),AVERAGEIF($C$4:$C1009,"&gt;0")/100)</f>
        <v>#N/A</v>
      </c>
      <c r="Q1009" s="41" t="e">
        <f t="shared" ca="1" si="293"/>
        <v>#N/A</v>
      </c>
      <c r="R1009" s="43" t="e">
        <f t="shared" ca="1" si="294"/>
        <v>#N/A</v>
      </c>
      <c r="S1009" s="44" t="e">
        <f t="shared" ca="1" si="295"/>
        <v>#N/A</v>
      </c>
      <c r="T1009" s="5" t="e">
        <f t="shared" ca="1" si="296"/>
        <v>#N/A</v>
      </c>
      <c r="U1009" s="5" t="e">
        <f t="shared" ca="1" si="297"/>
        <v>#N/A</v>
      </c>
    </row>
    <row r="1010" spans="1:21">
      <c r="A1010" s="6" t="e">
        <f t="shared" ca="1" si="287"/>
        <v>#N/A</v>
      </c>
      <c r="B1010" s="39" t="e">
        <f t="shared" ca="1" si="286"/>
        <v>#N/A</v>
      </c>
      <c r="C1010">
        <f t="array" aca="1" ref="C1010" ca="1">IFERROR(INDEX(stitches, MATCH( 1, ($A1010=dates)*(last_project=projects),0)),0)</f>
        <v>0</v>
      </c>
      <c r="D1010" s="5" t="e">
        <f t="shared" ca="1" si="298"/>
        <v>#REF!</v>
      </c>
      <c r="E1010" s="5" t="e">
        <f t="shared" ca="1" si="288"/>
        <v>#REF!</v>
      </c>
      <c r="F1010" s="40" t="e">
        <f t="array" aca="1" ref="F1010" ca="1">INDEX(hours,MATCH(1,($A1010=dates)*(last_project=projects),0),0)</f>
        <v>#N/A</v>
      </c>
      <c r="G1010" s="21" t="e">
        <f t="shared" ca="1" si="289"/>
        <v>#N/A</v>
      </c>
      <c r="H1010" s="41" t="e">
        <f t="shared" ca="1" si="299"/>
        <v>#N/A</v>
      </c>
      <c r="I1010" s="41" t="e">
        <f t="shared" ca="1" si="300"/>
        <v>#N/A</v>
      </c>
      <c r="J1010" s="41" t="e">
        <f t="shared" ca="1" si="301"/>
        <v>#N/A</v>
      </c>
      <c r="K1010" t="e">
        <f t="shared" ca="1" si="290"/>
        <v>#N/A</v>
      </c>
      <c r="L1010" t="e">
        <f t="shared" ca="1" si="291"/>
        <v>#N/A</v>
      </c>
      <c r="M1010" s="42" t="e">
        <f t="shared" ca="1" si="292"/>
        <v>#REF!</v>
      </c>
      <c r="N1010" s="5" t="e">
        <f t="shared" ca="1" si="302"/>
        <v>#N/A</v>
      </c>
      <c r="O1010" s="5" t="e">
        <f t="shared" ca="1" si="303"/>
        <v>#N/A</v>
      </c>
      <c r="P1010" s="41" t="e">
        <f ca="1">IF(OR(ISNA(A1010),C1010="Backstitch"),NA(),AVERAGEIF($C$4:$C1010,"&gt;0")/100)</f>
        <v>#N/A</v>
      </c>
      <c r="Q1010" s="41" t="e">
        <f t="shared" ca="1" si="293"/>
        <v>#N/A</v>
      </c>
      <c r="R1010" s="43" t="e">
        <f t="shared" ca="1" si="294"/>
        <v>#N/A</v>
      </c>
      <c r="S1010" s="44" t="e">
        <f t="shared" ca="1" si="295"/>
        <v>#N/A</v>
      </c>
      <c r="T1010" s="5" t="e">
        <f t="shared" ca="1" si="296"/>
        <v>#N/A</v>
      </c>
      <c r="U1010" s="5" t="e">
        <f t="shared" ca="1" si="297"/>
        <v>#N/A</v>
      </c>
    </row>
    <row r="1011" spans="1:21">
      <c r="A1011" s="6" t="e">
        <f t="shared" ca="1" si="287"/>
        <v>#N/A</v>
      </c>
      <c r="B1011" s="39" t="e">
        <f t="shared" ca="1" si="286"/>
        <v>#N/A</v>
      </c>
      <c r="C1011">
        <f t="array" aca="1" ref="C1011" ca="1">IFERROR(INDEX(stitches, MATCH( 1, ($A1011=dates)*(last_project=projects),0)),0)</f>
        <v>0</v>
      </c>
      <c r="D1011" s="5" t="e">
        <f t="shared" ca="1" si="298"/>
        <v>#REF!</v>
      </c>
      <c r="E1011" s="5" t="e">
        <f t="shared" ca="1" si="288"/>
        <v>#REF!</v>
      </c>
      <c r="F1011" s="40" t="e">
        <f t="array" aca="1" ref="F1011" ca="1">INDEX(hours,MATCH(1,($A1011=dates)*(last_project=projects),0),0)</f>
        <v>#N/A</v>
      </c>
      <c r="G1011" s="21" t="e">
        <f t="shared" ca="1" si="289"/>
        <v>#N/A</v>
      </c>
      <c r="H1011" s="41" t="e">
        <f t="shared" ca="1" si="299"/>
        <v>#N/A</v>
      </c>
      <c r="I1011" s="41" t="e">
        <f t="shared" ca="1" si="300"/>
        <v>#N/A</v>
      </c>
      <c r="J1011" s="41" t="e">
        <f t="shared" ca="1" si="301"/>
        <v>#N/A</v>
      </c>
      <c r="K1011" t="e">
        <f t="shared" ca="1" si="290"/>
        <v>#N/A</v>
      </c>
      <c r="L1011" t="e">
        <f t="shared" ca="1" si="291"/>
        <v>#N/A</v>
      </c>
      <c r="M1011" s="42" t="e">
        <f t="shared" ca="1" si="292"/>
        <v>#REF!</v>
      </c>
      <c r="N1011" s="5" t="e">
        <f t="shared" ca="1" si="302"/>
        <v>#N/A</v>
      </c>
      <c r="O1011" s="5" t="e">
        <f t="shared" ca="1" si="303"/>
        <v>#N/A</v>
      </c>
      <c r="P1011" s="41" t="e">
        <f ca="1">IF(OR(ISNA(A1011),C1011="Backstitch"),NA(),AVERAGEIF($C$4:$C1011,"&gt;0")/100)</f>
        <v>#N/A</v>
      </c>
      <c r="Q1011" s="41" t="e">
        <f t="shared" ca="1" si="293"/>
        <v>#N/A</v>
      </c>
      <c r="R1011" s="43" t="e">
        <f t="shared" ca="1" si="294"/>
        <v>#N/A</v>
      </c>
      <c r="S1011" s="44" t="e">
        <f t="shared" ca="1" si="295"/>
        <v>#N/A</v>
      </c>
      <c r="T1011" s="5" t="e">
        <f t="shared" ca="1" si="296"/>
        <v>#N/A</v>
      </c>
      <c r="U1011" s="5" t="e">
        <f t="shared" ca="1" si="297"/>
        <v>#N/A</v>
      </c>
    </row>
    <row r="1012" spans="1:21">
      <c r="A1012" s="6" t="e">
        <f t="shared" ca="1" si="287"/>
        <v>#N/A</v>
      </c>
      <c r="B1012" s="39" t="e">
        <f t="shared" ca="1" si="286"/>
        <v>#N/A</v>
      </c>
      <c r="C1012">
        <f t="array" aca="1" ref="C1012" ca="1">IFERROR(INDEX(stitches, MATCH( 1, ($A1012=dates)*(last_project=projects),0)),0)</f>
        <v>0</v>
      </c>
      <c r="D1012" s="5" t="e">
        <f t="shared" ca="1" si="298"/>
        <v>#REF!</v>
      </c>
      <c r="E1012" s="5" t="e">
        <f t="shared" ca="1" si="288"/>
        <v>#REF!</v>
      </c>
      <c r="F1012" s="40" t="e">
        <f t="array" aca="1" ref="F1012" ca="1">INDEX(hours,MATCH(1,($A1012=dates)*(last_project=projects),0),0)</f>
        <v>#N/A</v>
      </c>
      <c r="G1012" s="21" t="e">
        <f t="shared" ca="1" si="289"/>
        <v>#N/A</v>
      </c>
      <c r="H1012" s="41" t="e">
        <f t="shared" ca="1" si="299"/>
        <v>#N/A</v>
      </c>
      <c r="I1012" s="41" t="e">
        <f t="shared" ca="1" si="300"/>
        <v>#N/A</v>
      </c>
      <c r="J1012" s="41" t="e">
        <f t="shared" ca="1" si="301"/>
        <v>#N/A</v>
      </c>
      <c r="K1012" t="e">
        <f t="shared" ca="1" si="290"/>
        <v>#N/A</v>
      </c>
      <c r="L1012" t="e">
        <f t="shared" ca="1" si="291"/>
        <v>#N/A</v>
      </c>
      <c r="M1012" s="42" t="e">
        <f t="shared" ca="1" si="292"/>
        <v>#REF!</v>
      </c>
      <c r="N1012" s="5" t="e">
        <f t="shared" ca="1" si="302"/>
        <v>#N/A</v>
      </c>
      <c r="O1012" s="5" t="e">
        <f t="shared" ca="1" si="303"/>
        <v>#N/A</v>
      </c>
      <c r="P1012" s="41" t="e">
        <f ca="1">IF(OR(ISNA(A1012),C1012="Backstitch"),NA(),AVERAGEIF($C$4:$C1012,"&gt;0")/100)</f>
        <v>#N/A</v>
      </c>
      <c r="Q1012" s="41" t="e">
        <f t="shared" ca="1" si="293"/>
        <v>#N/A</v>
      </c>
      <c r="R1012" s="43" t="e">
        <f t="shared" ca="1" si="294"/>
        <v>#N/A</v>
      </c>
      <c r="S1012" s="44" t="e">
        <f t="shared" ca="1" si="295"/>
        <v>#N/A</v>
      </c>
      <c r="T1012" s="5" t="e">
        <f t="shared" ca="1" si="296"/>
        <v>#N/A</v>
      </c>
      <c r="U1012" s="5" t="e">
        <f t="shared" ca="1" si="297"/>
        <v>#N/A</v>
      </c>
    </row>
    <row r="1013" spans="1:21">
      <c r="A1013" s="6" t="e">
        <f t="shared" ca="1" si="287"/>
        <v>#N/A</v>
      </c>
      <c r="B1013" s="39" t="e">
        <f t="shared" ca="1" si="286"/>
        <v>#N/A</v>
      </c>
      <c r="C1013">
        <f t="array" aca="1" ref="C1013" ca="1">IFERROR(INDEX(stitches, MATCH( 1, ($A1013=dates)*(last_project=projects),0)),0)</f>
        <v>0</v>
      </c>
      <c r="D1013" s="5" t="e">
        <f t="shared" ca="1" si="298"/>
        <v>#REF!</v>
      </c>
      <c r="E1013" s="5" t="e">
        <f t="shared" ca="1" si="288"/>
        <v>#REF!</v>
      </c>
      <c r="F1013" s="40" t="e">
        <f t="array" aca="1" ref="F1013" ca="1">INDEX(hours,MATCH(1,($A1013=dates)*(last_project=projects),0),0)</f>
        <v>#N/A</v>
      </c>
      <c r="G1013" s="21" t="e">
        <f t="shared" ca="1" si="289"/>
        <v>#N/A</v>
      </c>
      <c r="H1013" s="41" t="e">
        <f t="shared" ca="1" si="299"/>
        <v>#N/A</v>
      </c>
      <c r="I1013" s="41" t="e">
        <f t="shared" ca="1" si="300"/>
        <v>#N/A</v>
      </c>
      <c r="J1013" s="41" t="e">
        <f t="shared" ca="1" si="301"/>
        <v>#N/A</v>
      </c>
      <c r="K1013" t="e">
        <f t="shared" ca="1" si="290"/>
        <v>#N/A</v>
      </c>
      <c r="L1013" t="e">
        <f t="shared" ca="1" si="291"/>
        <v>#N/A</v>
      </c>
      <c r="M1013" s="42" t="e">
        <f t="shared" ca="1" si="292"/>
        <v>#REF!</v>
      </c>
      <c r="N1013" s="5" t="e">
        <f t="shared" ca="1" si="302"/>
        <v>#N/A</v>
      </c>
      <c r="O1013" s="5" t="e">
        <f t="shared" ca="1" si="303"/>
        <v>#N/A</v>
      </c>
      <c r="P1013" s="41" t="e">
        <f ca="1">IF(OR(ISNA(A1013),C1013="Backstitch"),NA(),AVERAGEIF($C$4:$C1013,"&gt;0")/100)</f>
        <v>#N/A</v>
      </c>
      <c r="Q1013" s="41" t="e">
        <f t="shared" ca="1" si="293"/>
        <v>#N/A</v>
      </c>
      <c r="R1013" s="43" t="e">
        <f t="shared" ca="1" si="294"/>
        <v>#N/A</v>
      </c>
      <c r="S1013" s="44" t="e">
        <f t="shared" ca="1" si="295"/>
        <v>#N/A</v>
      </c>
      <c r="T1013" s="5" t="e">
        <f t="shared" ca="1" si="296"/>
        <v>#N/A</v>
      </c>
      <c r="U1013" s="5" t="e">
        <f t="shared" ca="1" si="297"/>
        <v>#N/A</v>
      </c>
    </row>
    <row r="1014" spans="1:21">
      <c r="A1014" s="6" t="e">
        <f t="shared" ca="1" si="287"/>
        <v>#N/A</v>
      </c>
      <c r="B1014" s="39" t="e">
        <f t="shared" ca="1" si="286"/>
        <v>#N/A</v>
      </c>
      <c r="C1014">
        <f t="array" aca="1" ref="C1014" ca="1">IFERROR(INDEX(stitches, MATCH( 1, ($A1014=dates)*(last_project=projects),0)),0)</f>
        <v>0</v>
      </c>
      <c r="D1014" s="5" t="e">
        <f t="shared" ca="1" si="298"/>
        <v>#REF!</v>
      </c>
      <c r="E1014" s="5" t="e">
        <f t="shared" ca="1" si="288"/>
        <v>#REF!</v>
      </c>
      <c r="F1014" s="40" t="e">
        <f t="array" aca="1" ref="F1014" ca="1">INDEX(hours,MATCH(1,($A1014=dates)*(last_project=projects),0),0)</f>
        <v>#N/A</v>
      </c>
      <c r="G1014" s="21" t="e">
        <f t="shared" ca="1" si="289"/>
        <v>#N/A</v>
      </c>
      <c r="H1014" s="41" t="e">
        <f t="shared" ca="1" si="299"/>
        <v>#N/A</v>
      </c>
      <c r="I1014" s="41" t="e">
        <f t="shared" ca="1" si="300"/>
        <v>#N/A</v>
      </c>
      <c r="J1014" s="41" t="e">
        <f t="shared" ca="1" si="301"/>
        <v>#N/A</v>
      </c>
      <c r="K1014" t="e">
        <f t="shared" ca="1" si="290"/>
        <v>#N/A</v>
      </c>
      <c r="L1014" t="e">
        <f t="shared" ca="1" si="291"/>
        <v>#N/A</v>
      </c>
      <c r="M1014" s="42" t="e">
        <f t="shared" ca="1" si="292"/>
        <v>#REF!</v>
      </c>
      <c r="N1014" s="5" t="e">
        <f t="shared" ca="1" si="302"/>
        <v>#N/A</v>
      </c>
      <c r="O1014" s="5" t="e">
        <f t="shared" ca="1" si="303"/>
        <v>#N/A</v>
      </c>
      <c r="P1014" s="41" t="e">
        <f ca="1">IF(OR(ISNA(A1014),C1014="Backstitch"),NA(),AVERAGEIF($C$4:$C1014,"&gt;0")/100)</f>
        <v>#N/A</v>
      </c>
      <c r="Q1014" s="41" t="e">
        <f t="shared" ca="1" si="293"/>
        <v>#N/A</v>
      </c>
      <c r="R1014" s="43" t="e">
        <f t="shared" ca="1" si="294"/>
        <v>#N/A</v>
      </c>
      <c r="S1014" s="44" t="e">
        <f t="shared" ca="1" si="295"/>
        <v>#N/A</v>
      </c>
      <c r="T1014" s="5" t="e">
        <f t="shared" ca="1" si="296"/>
        <v>#N/A</v>
      </c>
      <c r="U1014" s="5" t="e">
        <f t="shared" ca="1" si="297"/>
        <v>#N/A</v>
      </c>
    </row>
    <row r="1015" spans="1:21">
      <c r="A1015" s="6" t="e">
        <f t="shared" ca="1" si="287"/>
        <v>#N/A</v>
      </c>
      <c r="B1015" s="39" t="e">
        <f t="shared" ca="1" si="286"/>
        <v>#N/A</v>
      </c>
      <c r="C1015">
        <f t="array" aca="1" ref="C1015" ca="1">IFERROR(INDEX(stitches, MATCH( 1, ($A1015=dates)*(last_project=projects),0)),0)</f>
        <v>0</v>
      </c>
      <c r="D1015" s="5" t="e">
        <f t="shared" ca="1" si="298"/>
        <v>#REF!</v>
      </c>
      <c r="E1015" s="5" t="e">
        <f t="shared" ca="1" si="288"/>
        <v>#REF!</v>
      </c>
      <c r="F1015" s="40" t="e">
        <f t="array" aca="1" ref="F1015" ca="1">INDEX(hours,MATCH(1,($A1015=dates)*(last_project=projects),0),0)</f>
        <v>#N/A</v>
      </c>
      <c r="G1015" s="21" t="e">
        <f t="shared" ca="1" si="289"/>
        <v>#N/A</v>
      </c>
      <c r="H1015" s="41" t="e">
        <f t="shared" ca="1" si="299"/>
        <v>#N/A</v>
      </c>
      <c r="I1015" s="41" t="e">
        <f t="shared" ca="1" si="300"/>
        <v>#N/A</v>
      </c>
      <c r="J1015" s="41" t="e">
        <f t="shared" ca="1" si="301"/>
        <v>#N/A</v>
      </c>
      <c r="K1015" t="e">
        <f t="shared" ca="1" si="290"/>
        <v>#N/A</v>
      </c>
      <c r="L1015" t="e">
        <f t="shared" ca="1" si="291"/>
        <v>#N/A</v>
      </c>
      <c r="M1015" s="42" t="e">
        <f t="shared" ca="1" si="292"/>
        <v>#REF!</v>
      </c>
      <c r="N1015" s="5" t="e">
        <f t="shared" ca="1" si="302"/>
        <v>#N/A</v>
      </c>
      <c r="O1015" s="5" t="e">
        <f t="shared" ca="1" si="303"/>
        <v>#N/A</v>
      </c>
      <c r="P1015" s="41" t="e">
        <f ca="1">IF(OR(ISNA(A1015),C1015="Backstitch"),NA(),AVERAGEIF($C$4:$C1015,"&gt;0")/100)</f>
        <v>#N/A</v>
      </c>
      <c r="Q1015" s="41" t="e">
        <f t="shared" ca="1" si="293"/>
        <v>#N/A</v>
      </c>
      <c r="R1015" s="43" t="e">
        <f t="shared" ca="1" si="294"/>
        <v>#N/A</v>
      </c>
      <c r="S1015" s="44" t="e">
        <f t="shared" ca="1" si="295"/>
        <v>#N/A</v>
      </c>
      <c r="T1015" s="5" t="e">
        <f t="shared" ca="1" si="296"/>
        <v>#N/A</v>
      </c>
      <c r="U1015" s="5" t="e">
        <f t="shared" ca="1" si="297"/>
        <v>#N/A</v>
      </c>
    </row>
    <row r="1016" spans="1:21">
      <c r="A1016" s="6" t="e">
        <f t="shared" ca="1" si="287"/>
        <v>#N/A</v>
      </c>
      <c r="B1016" s="39" t="e">
        <f t="shared" ca="1" si="286"/>
        <v>#N/A</v>
      </c>
      <c r="C1016">
        <f t="array" aca="1" ref="C1016" ca="1">IFERROR(INDEX(stitches, MATCH( 1, ($A1016=dates)*(last_project=projects),0)),0)</f>
        <v>0</v>
      </c>
      <c r="D1016" s="5" t="e">
        <f t="shared" ca="1" si="298"/>
        <v>#REF!</v>
      </c>
      <c r="E1016" s="5" t="e">
        <f t="shared" ca="1" si="288"/>
        <v>#REF!</v>
      </c>
      <c r="F1016" s="40" t="e">
        <f t="array" aca="1" ref="F1016" ca="1">INDEX(hours,MATCH(1,($A1016=dates)*(last_project=projects),0),0)</f>
        <v>#N/A</v>
      </c>
      <c r="G1016" s="21" t="e">
        <f t="shared" ca="1" si="289"/>
        <v>#N/A</v>
      </c>
      <c r="H1016" s="41" t="e">
        <f t="shared" ca="1" si="299"/>
        <v>#N/A</v>
      </c>
      <c r="I1016" s="41" t="e">
        <f t="shared" ca="1" si="300"/>
        <v>#N/A</v>
      </c>
      <c r="J1016" s="41" t="e">
        <f t="shared" ca="1" si="301"/>
        <v>#N/A</v>
      </c>
      <c r="K1016" t="e">
        <f t="shared" ca="1" si="290"/>
        <v>#N/A</v>
      </c>
      <c r="L1016" t="e">
        <f t="shared" ca="1" si="291"/>
        <v>#N/A</v>
      </c>
      <c r="M1016" s="42" t="e">
        <f t="shared" ca="1" si="292"/>
        <v>#REF!</v>
      </c>
      <c r="N1016" s="5" t="e">
        <f t="shared" ca="1" si="302"/>
        <v>#N/A</v>
      </c>
      <c r="O1016" s="5" t="e">
        <f t="shared" ca="1" si="303"/>
        <v>#N/A</v>
      </c>
      <c r="P1016" s="41" t="e">
        <f ca="1">IF(OR(ISNA(A1016),C1016="Backstitch"),NA(),AVERAGEIF($C$4:$C1016,"&gt;0")/100)</f>
        <v>#N/A</v>
      </c>
      <c r="Q1016" s="41" t="e">
        <f t="shared" ca="1" si="293"/>
        <v>#N/A</v>
      </c>
      <c r="R1016" s="43" t="e">
        <f t="shared" ca="1" si="294"/>
        <v>#N/A</v>
      </c>
      <c r="S1016" s="44" t="e">
        <f t="shared" ca="1" si="295"/>
        <v>#N/A</v>
      </c>
      <c r="T1016" s="5" t="e">
        <f t="shared" ca="1" si="296"/>
        <v>#N/A</v>
      </c>
      <c r="U1016" s="5" t="e">
        <f t="shared" ca="1" si="297"/>
        <v>#N/A</v>
      </c>
    </row>
    <row r="1017" spans="1:21">
      <c r="A1017" s="6" t="e">
        <f t="shared" ca="1" si="287"/>
        <v>#N/A</v>
      </c>
      <c r="B1017" s="39" t="e">
        <f t="shared" ca="1" si="286"/>
        <v>#N/A</v>
      </c>
      <c r="C1017">
        <f t="array" aca="1" ref="C1017" ca="1">IFERROR(INDEX(stitches, MATCH( 1, ($A1017=dates)*(last_project=projects),0)),0)</f>
        <v>0</v>
      </c>
      <c r="D1017" s="5" t="e">
        <f t="shared" ca="1" si="298"/>
        <v>#REF!</v>
      </c>
      <c r="E1017" s="5" t="e">
        <f t="shared" ca="1" si="288"/>
        <v>#REF!</v>
      </c>
      <c r="F1017" s="40" t="e">
        <f t="array" aca="1" ref="F1017" ca="1">INDEX(hours,MATCH(1,($A1017=dates)*(last_project=projects),0),0)</f>
        <v>#N/A</v>
      </c>
      <c r="G1017" s="21" t="e">
        <f t="shared" ca="1" si="289"/>
        <v>#N/A</v>
      </c>
      <c r="H1017" s="41" t="e">
        <f t="shared" ca="1" si="299"/>
        <v>#N/A</v>
      </c>
      <c r="I1017" s="41" t="e">
        <f t="shared" ca="1" si="300"/>
        <v>#N/A</v>
      </c>
      <c r="J1017" s="41" t="e">
        <f t="shared" ca="1" si="301"/>
        <v>#N/A</v>
      </c>
      <c r="K1017" t="e">
        <f t="shared" ca="1" si="290"/>
        <v>#N/A</v>
      </c>
      <c r="L1017" t="e">
        <f t="shared" ca="1" si="291"/>
        <v>#N/A</v>
      </c>
      <c r="M1017" s="42" t="e">
        <f t="shared" ca="1" si="292"/>
        <v>#REF!</v>
      </c>
      <c r="N1017" s="5" t="e">
        <f t="shared" ca="1" si="302"/>
        <v>#N/A</v>
      </c>
      <c r="O1017" s="5" t="e">
        <f t="shared" ca="1" si="303"/>
        <v>#N/A</v>
      </c>
      <c r="P1017" s="41" t="e">
        <f ca="1">IF(OR(ISNA(A1017),C1017="Backstitch"),NA(),AVERAGEIF($C$4:$C1017,"&gt;0")/100)</f>
        <v>#N/A</v>
      </c>
      <c r="Q1017" s="41" t="e">
        <f t="shared" ca="1" si="293"/>
        <v>#N/A</v>
      </c>
      <c r="R1017" s="43" t="e">
        <f t="shared" ca="1" si="294"/>
        <v>#N/A</v>
      </c>
      <c r="S1017" s="44" t="e">
        <f t="shared" ca="1" si="295"/>
        <v>#N/A</v>
      </c>
      <c r="T1017" s="5" t="e">
        <f t="shared" ca="1" si="296"/>
        <v>#N/A</v>
      </c>
      <c r="U1017" s="5" t="e">
        <f t="shared" ca="1" si="297"/>
        <v>#N/A</v>
      </c>
    </row>
    <row r="1018" spans="1:21">
      <c r="A1018" s="6" t="e">
        <f t="shared" ca="1" si="287"/>
        <v>#N/A</v>
      </c>
      <c r="B1018" s="39" t="e">
        <f t="shared" ca="1" si="286"/>
        <v>#N/A</v>
      </c>
      <c r="C1018">
        <f t="array" aca="1" ref="C1018" ca="1">IFERROR(INDEX(stitches, MATCH( 1, ($A1018=dates)*(last_project=projects),0)),0)</f>
        <v>0</v>
      </c>
      <c r="D1018" s="5" t="e">
        <f t="shared" ca="1" si="298"/>
        <v>#REF!</v>
      </c>
      <c r="E1018" s="5" t="e">
        <f t="shared" ca="1" si="288"/>
        <v>#REF!</v>
      </c>
      <c r="F1018" s="40" t="e">
        <f t="array" aca="1" ref="F1018" ca="1">INDEX(hours,MATCH(1,($A1018=dates)*(last_project=projects),0),0)</f>
        <v>#N/A</v>
      </c>
      <c r="G1018" s="21" t="e">
        <f t="shared" ca="1" si="289"/>
        <v>#N/A</v>
      </c>
      <c r="H1018" s="41" t="e">
        <f t="shared" ca="1" si="299"/>
        <v>#N/A</v>
      </c>
      <c r="I1018" s="41" t="e">
        <f t="shared" ca="1" si="300"/>
        <v>#N/A</v>
      </c>
      <c r="J1018" s="41" t="e">
        <f t="shared" ca="1" si="301"/>
        <v>#N/A</v>
      </c>
      <c r="K1018" t="e">
        <f t="shared" ca="1" si="290"/>
        <v>#N/A</v>
      </c>
      <c r="L1018" t="e">
        <f t="shared" ca="1" si="291"/>
        <v>#N/A</v>
      </c>
      <c r="M1018" s="42" t="e">
        <f t="shared" ca="1" si="292"/>
        <v>#REF!</v>
      </c>
      <c r="N1018" s="5" t="e">
        <f t="shared" ca="1" si="302"/>
        <v>#N/A</v>
      </c>
      <c r="O1018" s="5" t="e">
        <f t="shared" ca="1" si="303"/>
        <v>#N/A</v>
      </c>
      <c r="P1018" s="41" t="e">
        <f ca="1">IF(OR(ISNA(A1018),C1018="Backstitch"),NA(),AVERAGEIF($C$4:$C1018,"&gt;0")/100)</f>
        <v>#N/A</v>
      </c>
      <c r="Q1018" s="41" t="e">
        <f t="shared" ca="1" si="293"/>
        <v>#N/A</v>
      </c>
      <c r="R1018" s="43" t="e">
        <f t="shared" ca="1" si="294"/>
        <v>#N/A</v>
      </c>
      <c r="S1018" s="44" t="e">
        <f t="shared" ca="1" si="295"/>
        <v>#N/A</v>
      </c>
      <c r="T1018" s="5" t="e">
        <f t="shared" ca="1" si="296"/>
        <v>#N/A</v>
      </c>
      <c r="U1018" s="5" t="e">
        <f t="shared" ca="1" si="297"/>
        <v>#N/A</v>
      </c>
    </row>
    <row r="1019" spans="1:21">
      <c r="A1019" s="6" t="e">
        <f t="shared" ca="1" si="287"/>
        <v>#N/A</v>
      </c>
      <c r="B1019" s="39" t="e">
        <f t="shared" ca="1" si="286"/>
        <v>#N/A</v>
      </c>
      <c r="C1019">
        <f t="array" aca="1" ref="C1019" ca="1">IFERROR(INDEX(stitches, MATCH( 1, ($A1019=dates)*(last_project=projects),0)),0)</f>
        <v>0</v>
      </c>
      <c r="D1019" s="5" t="e">
        <f t="shared" ca="1" si="298"/>
        <v>#REF!</v>
      </c>
      <c r="E1019" s="5" t="e">
        <f t="shared" ca="1" si="288"/>
        <v>#REF!</v>
      </c>
      <c r="F1019" s="40" t="e">
        <f t="array" aca="1" ref="F1019" ca="1">INDEX(hours,MATCH(1,($A1019=dates)*(last_project=projects),0),0)</f>
        <v>#N/A</v>
      </c>
      <c r="G1019" s="21" t="e">
        <f t="shared" ca="1" si="289"/>
        <v>#N/A</v>
      </c>
      <c r="H1019" s="41" t="e">
        <f t="shared" ca="1" si="299"/>
        <v>#N/A</v>
      </c>
      <c r="I1019" s="41" t="e">
        <f t="shared" ca="1" si="300"/>
        <v>#N/A</v>
      </c>
      <c r="J1019" s="41" t="e">
        <f t="shared" ca="1" si="301"/>
        <v>#N/A</v>
      </c>
      <c r="K1019" t="e">
        <f t="shared" ca="1" si="290"/>
        <v>#N/A</v>
      </c>
      <c r="L1019" t="e">
        <f t="shared" ca="1" si="291"/>
        <v>#N/A</v>
      </c>
      <c r="M1019" s="42" t="e">
        <f t="shared" ca="1" si="292"/>
        <v>#REF!</v>
      </c>
      <c r="N1019" s="5" t="e">
        <f t="shared" ca="1" si="302"/>
        <v>#N/A</v>
      </c>
      <c r="O1019" s="5" t="e">
        <f t="shared" ca="1" si="303"/>
        <v>#N/A</v>
      </c>
      <c r="P1019" s="41" t="e">
        <f ca="1">IF(OR(ISNA(A1019),C1019="Backstitch"),NA(),AVERAGEIF($C$4:$C1019,"&gt;0")/100)</f>
        <v>#N/A</v>
      </c>
      <c r="Q1019" s="41" t="e">
        <f t="shared" ca="1" si="293"/>
        <v>#N/A</v>
      </c>
      <c r="R1019" s="43" t="e">
        <f t="shared" ca="1" si="294"/>
        <v>#N/A</v>
      </c>
      <c r="S1019" s="44" t="e">
        <f t="shared" ca="1" si="295"/>
        <v>#N/A</v>
      </c>
      <c r="T1019" s="5" t="e">
        <f t="shared" ca="1" si="296"/>
        <v>#N/A</v>
      </c>
      <c r="U1019" s="5" t="e">
        <f t="shared" ca="1" si="297"/>
        <v>#N/A</v>
      </c>
    </row>
    <row r="1020" spans="1:21">
      <c r="A1020" s="6" t="e">
        <f t="shared" ca="1" si="287"/>
        <v>#N/A</v>
      </c>
      <c r="B1020" s="39" t="e">
        <f t="shared" ca="1" si="286"/>
        <v>#N/A</v>
      </c>
      <c r="C1020">
        <f t="array" aca="1" ref="C1020" ca="1">IFERROR(INDEX(stitches, MATCH( 1, ($A1020=dates)*(last_project=projects),0)),0)</f>
        <v>0</v>
      </c>
      <c r="D1020" s="5" t="e">
        <f t="shared" ca="1" si="298"/>
        <v>#REF!</v>
      </c>
      <c r="E1020" s="5" t="e">
        <f t="shared" ca="1" si="288"/>
        <v>#REF!</v>
      </c>
      <c r="F1020" s="40" t="e">
        <f t="array" aca="1" ref="F1020" ca="1">INDEX(hours,MATCH(1,($A1020=dates)*(last_project=projects),0),0)</f>
        <v>#N/A</v>
      </c>
      <c r="G1020" s="21" t="e">
        <f t="shared" ca="1" si="289"/>
        <v>#N/A</v>
      </c>
      <c r="H1020" s="41" t="e">
        <f t="shared" ca="1" si="299"/>
        <v>#N/A</v>
      </c>
      <c r="I1020" s="41" t="e">
        <f t="shared" ca="1" si="300"/>
        <v>#N/A</v>
      </c>
      <c r="J1020" s="41" t="e">
        <f t="shared" ca="1" si="301"/>
        <v>#N/A</v>
      </c>
      <c r="K1020" t="e">
        <f t="shared" ca="1" si="290"/>
        <v>#N/A</v>
      </c>
      <c r="L1020" t="e">
        <f t="shared" ca="1" si="291"/>
        <v>#N/A</v>
      </c>
      <c r="M1020" s="42" t="e">
        <f t="shared" ca="1" si="292"/>
        <v>#REF!</v>
      </c>
      <c r="N1020" s="5" t="e">
        <f t="shared" ca="1" si="302"/>
        <v>#N/A</v>
      </c>
      <c r="O1020" s="5" t="e">
        <f t="shared" ca="1" si="303"/>
        <v>#N/A</v>
      </c>
      <c r="P1020" s="41" t="e">
        <f ca="1">IF(OR(ISNA(A1020),C1020="Backstitch"),NA(),AVERAGEIF($C$4:$C1020,"&gt;0")/100)</f>
        <v>#N/A</v>
      </c>
      <c r="Q1020" s="41" t="e">
        <f t="shared" ca="1" si="293"/>
        <v>#N/A</v>
      </c>
      <c r="R1020" s="43" t="e">
        <f t="shared" ca="1" si="294"/>
        <v>#N/A</v>
      </c>
      <c r="S1020" s="44" t="e">
        <f t="shared" ca="1" si="295"/>
        <v>#N/A</v>
      </c>
      <c r="T1020" s="5" t="e">
        <f t="shared" ca="1" si="296"/>
        <v>#N/A</v>
      </c>
      <c r="U1020" s="5" t="e">
        <f t="shared" ca="1" si="297"/>
        <v>#N/A</v>
      </c>
    </row>
    <row r="1021" spans="1:21">
      <c r="A1021" s="6" t="e">
        <f t="shared" ca="1" si="287"/>
        <v>#N/A</v>
      </c>
      <c r="B1021" s="39" t="e">
        <f t="shared" ca="1" si="286"/>
        <v>#N/A</v>
      </c>
      <c r="C1021">
        <f t="array" aca="1" ref="C1021" ca="1">IFERROR(INDEX(stitches, MATCH( 1, ($A1021=dates)*(last_project=projects),0)),0)</f>
        <v>0</v>
      </c>
      <c r="D1021" s="5" t="e">
        <f t="shared" ca="1" si="298"/>
        <v>#REF!</v>
      </c>
      <c r="E1021" s="5" t="e">
        <f t="shared" ca="1" si="288"/>
        <v>#REF!</v>
      </c>
      <c r="F1021" s="40" t="e">
        <f t="array" aca="1" ref="F1021" ca="1">INDEX(hours,MATCH(1,($A1021=dates)*(last_project=projects),0),0)</f>
        <v>#N/A</v>
      </c>
      <c r="G1021" s="21" t="e">
        <f t="shared" ca="1" si="289"/>
        <v>#N/A</v>
      </c>
      <c r="H1021" s="41" t="e">
        <f t="shared" ca="1" si="299"/>
        <v>#N/A</v>
      </c>
      <c r="I1021" s="41" t="e">
        <f t="shared" ca="1" si="300"/>
        <v>#N/A</v>
      </c>
      <c r="J1021" s="41" t="e">
        <f t="shared" ca="1" si="301"/>
        <v>#N/A</v>
      </c>
      <c r="K1021" t="e">
        <f t="shared" ca="1" si="290"/>
        <v>#N/A</v>
      </c>
      <c r="L1021" t="e">
        <f t="shared" ca="1" si="291"/>
        <v>#N/A</v>
      </c>
      <c r="M1021" s="42" t="e">
        <f t="shared" ca="1" si="292"/>
        <v>#REF!</v>
      </c>
      <c r="N1021" s="5" t="e">
        <f t="shared" ca="1" si="302"/>
        <v>#N/A</v>
      </c>
      <c r="O1021" s="5" t="e">
        <f t="shared" ca="1" si="303"/>
        <v>#N/A</v>
      </c>
      <c r="P1021" s="41" t="e">
        <f ca="1">IF(OR(ISNA(A1021),C1021="Backstitch"),NA(),AVERAGEIF($C$4:$C1021,"&gt;0")/100)</f>
        <v>#N/A</v>
      </c>
      <c r="Q1021" s="41" t="e">
        <f t="shared" ca="1" si="293"/>
        <v>#N/A</v>
      </c>
      <c r="R1021" s="43" t="e">
        <f t="shared" ca="1" si="294"/>
        <v>#N/A</v>
      </c>
      <c r="S1021" s="44" t="e">
        <f t="shared" ca="1" si="295"/>
        <v>#N/A</v>
      </c>
      <c r="T1021" s="5" t="e">
        <f t="shared" ca="1" si="296"/>
        <v>#N/A</v>
      </c>
      <c r="U1021" s="5" t="e">
        <f t="shared" ca="1" si="297"/>
        <v>#N/A</v>
      </c>
    </row>
    <row r="1022" spans="1:21">
      <c r="A1022" s="6" t="e">
        <f t="shared" ca="1" si="287"/>
        <v>#N/A</v>
      </c>
      <c r="B1022" s="39" t="e">
        <f t="shared" ca="1" si="286"/>
        <v>#N/A</v>
      </c>
      <c r="C1022">
        <f t="array" aca="1" ref="C1022" ca="1">IFERROR(INDEX(stitches, MATCH( 1, ($A1022=dates)*(last_project=projects),0)),0)</f>
        <v>0</v>
      </c>
      <c r="D1022" s="5" t="e">
        <f t="shared" ca="1" si="298"/>
        <v>#REF!</v>
      </c>
      <c r="E1022" s="5" t="e">
        <f t="shared" ca="1" si="288"/>
        <v>#REF!</v>
      </c>
      <c r="F1022" s="40" t="e">
        <f t="array" aca="1" ref="F1022" ca="1">INDEX(hours,MATCH(1,($A1022=dates)*(last_project=projects),0),0)</f>
        <v>#N/A</v>
      </c>
      <c r="G1022" s="21" t="e">
        <f t="shared" ca="1" si="289"/>
        <v>#N/A</v>
      </c>
      <c r="H1022" s="41" t="e">
        <f t="shared" ca="1" si="299"/>
        <v>#N/A</v>
      </c>
      <c r="I1022" s="41" t="e">
        <f t="shared" ca="1" si="300"/>
        <v>#N/A</v>
      </c>
      <c r="J1022" s="41" t="e">
        <f t="shared" ca="1" si="301"/>
        <v>#N/A</v>
      </c>
      <c r="K1022" t="e">
        <f t="shared" ca="1" si="290"/>
        <v>#N/A</v>
      </c>
      <c r="L1022" t="e">
        <f t="shared" ca="1" si="291"/>
        <v>#N/A</v>
      </c>
      <c r="M1022" s="42" t="e">
        <f t="shared" ca="1" si="292"/>
        <v>#REF!</v>
      </c>
      <c r="N1022" s="5" t="e">
        <f t="shared" ca="1" si="302"/>
        <v>#N/A</v>
      </c>
      <c r="O1022" s="5" t="e">
        <f t="shared" ca="1" si="303"/>
        <v>#N/A</v>
      </c>
      <c r="P1022" s="41" t="e">
        <f ca="1">IF(OR(ISNA(A1022),C1022="Backstitch"),NA(),AVERAGEIF($C$4:$C1022,"&gt;0")/100)</f>
        <v>#N/A</v>
      </c>
      <c r="Q1022" s="41" t="e">
        <f t="shared" ca="1" si="293"/>
        <v>#N/A</v>
      </c>
      <c r="R1022" s="43" t="e">
        <f t="shared" ca="1" si="294"/>
        <v>#N/A</v>
      </c>
      <c r="S1022" s="44" t="e">
        <f t="shared" ca="1" si="295"/>
        <v>#N/A</v>
      </c>
      <c r="T1022" s="5" t="e">
        <f t="shared" ca="1" si="296"/>
        <v>#N/A</v>
      </c>
      <c r="U1022" s="5" t="e">
        <f t="shared" ca="1" si="297"/>
        <v>#N/A</v>
      </c>
    </row>
    <row r="1023" spans="1:21">
      <c r="A1023" s="6" t="e">
        <f t="shared" ca="1" si="287"/>
        <v>#N/A</v>
      </c>
      <c r="B1023" s="39" t="e">
        <f t="shared" ca="1" si="286"/>
        <v>#N/A</v>
      </c>
      <c r="C1023">
        <f t="array" aca="1" ref="C1023" ca="1">IFERROR(INDEX(stitches, MATCH( 1, ($A1023=dates)*(last_project=projects),0)),0)</f>
        <v>0</v>
      </c>
      <c r="D1023" s="5" t="e">
        <f t="shared" ca="1" si="298"/>
        <v>#REF!</v>
      </c>
      <c r="E1023" s="5" t="e">
        <f t="shared" ca="1" si="288"/>
        <v>#REF!</v>
      </c>
      <c r="F1023" s="40" t="e">
        <f t="array" aca="1" ref="F1023" ca="1">INDEX(hours,MATCH(1,($A1023=dates)*(last_project=projects),0),0)</f>
        <v>#N/A</v>
      </c>
      <c r="G1023" s="21" t="e">
        <f t="shared" ca="1" si="289"/>
        <v>#N/A</v>
      </c>
      <c r="H1023" s="41" t="e">
        <f t="shared" ca="1" si="299"/>
        <v>#N/A</v>
      </c>
      <c r="I1023" s="41" t="e">
        <f t="shared" ca="1" si="300"/>
        <v>#N/A</v>
      </c>
      <c r="J1023" s="41" t="e">
        <f t="shared" ca="1" si="301"/>
        <v>#N/A</v>
      </c>
      <c r="K1023" t="e">
        <f t="shared" ca="1" si="290"/>
        <v>#N/A</v>
      </c>
      <c r="L1023" t="e">
        <f t="shared" ca="1" si="291"/>
        <v>#N/A</v>
      </c>
      <c r="M1023" s="42" t="e">
        <f t="shared" ca="1" si="292"/>
        <v>#REF!</v>
      </c>
      <c r="N1023" s="5" t="e">
        <f t="shared" ca="1" si="302"/>
        <v>#N/A</v>
      </c>
      <c r="O1023" s="5" t="e">
        <f t="shared" ca="1" si="303"/>
        <v>#N/A</v>
      </c>
      <c r="P1023" s="41" t="e">
        <f ca="1">IF(OR(ISNA(A1023),C1023="Backstitch"),NA(),AVERAGEIF($C$4:$C1023,"&gt;0")/100)</f>
        <v>#N/A</v>
      </c>
      <c r="Q1023" s="41" t="e">
        <f t="shared" ca="1" si="293"/>
        <v>#N/A</v>
      </c>
      <c r="R1023" s="43" t="e">
        <f t="shared" ca="1" si="294"/>
        <v>#N/A</v>
      </c>
      <c r="S1023" s="44" t="e">
        <f t="shared" ca="1" si="295"/>
        <v>#N/A</v>
      </c>
      <c r="T1023" s="5" t="e">
        <f t="shared" ca="1" si="296"/>
        <v>#N/A</v>
      </c>
      <c r="U1023" s="5" t="e">
        <f t="shared" ca="1" si="297"/>
        <v>#N/A</v>
      </c>
    </row>
    <row r="1024" spans="1:21">
      <c r="A1024" s="6" t="e">
        <f t="shared" ca="1" si="287"/>
        <v>#N/A</v>
      </c>
      <c r="B1024" s="39" t="e">
        <f t="shared" ca="1" si="286"/>
        <v>#N/A</v>
      </c>
      <c r="C1024">
        <f t="array" aca="1" ref="C1024" ca="1">IFERROR(INDEX(stitches, MATCH( 1, ($A1024=dates)*(last_project=projects),0)),0)</f>
        <v>0</v>
      </c>
      <c r="D1024" s="5" t="e">
        <f t="shared" ca="1" si="298"/>
        <v>#REF!</v>
      </c>
      <c r="E1024" s="5" t="e">
        <f t="shared" ca="1" si="288"/>
        <v>#REF!</v>
      </c>
      <c r="F1024" s="40" t="e">
        <f t="array" aca="1" ref="F1024" ca="1">INDEX(hours,MATCH(1,($A1024=dates)*(last_project=projects),0),0)</f>
        <v>#N/A</v>
      </c>
      <c r="G1024" s="21" t="e">
        <f t="shared" ca="1" si="289"/>
        <v>#N/A</v>
      </c>
      <c r="H1024" s="41" t="e">
        <f t="shared" ca="1" si="299"/>
        <v>#N/A</v>
      </c>
      <c r="I1024" s="41" t="e">
        <f t="shared" ca="1" si="300"/>
        <v>#N/A</v>
      </c>
      <c r="J1024" s="41" t="e">
        <f t="shared" ca="1" si="301"/>
        <v>#N/A</v>
      </c>
      <c r="K1024" t="e">
        <f t="shared" ca="1" si="290"/>
        <v>#N/A</v>
      </c>
      <c r="L1024" t="e">
        <f t="shared" ca="1" si="291"/>
        <v>#N/A</v>
      </c>
      <c r="M1024" s="42" t="e">
        <f t="shared" ca="1" si="292"/>
        <v>#REF!</v>
      </c>
      <c r="N1024" s="5" t="e">
        <f t="shared" ca="1" si="302"/>
        <v>#N/A</v>
      </c>
      <c r="O1024" s="5" t="e">
        <f t="shared" ca="1" si="303"/>
        <v>#N/A</v>
      </c>
      <c r="P1024" s="41" t="e">
        <f ca="1">IF(OR(ISNA(A1024),C1024="Backstitch"),NA(),AVERAGEIF($C$4:$C1024,"&gt;0")/100)</f>
        <v>#N/A</v>
      </c>
      <c r="Q1024" s="41" t="e">
        <f t="shared" ca="1" si="293"/>
        <v>#N/A</v>
      </c>
      <c r="R1024" s="43" t="e">
        <f t="shared" ca="1" si="294"/>
        <v>#N/A</v>
      </c>
      <c r="S1024" s="44" t="e">
        <f t="shared" ca="1" si="295"/>
        <v>#N/A</v>
      </c>
      <c r="T1024" s="5" t="e">
        <f t="shared" ca="1" si="296"/>
        <v>#N/A</v>
      </c>
      <c r="U1024" s="5" t="e">
        <f t="shared" ca="1" si="297"/>
        <v>#N/A</v>
      </c>
    </row>
    <row r="1025" spans="1:21">
      <c r="A1025" s="6" t="e">
        <f t="shared" ca="1" si="287"/>
        <v>#N/A</v>
      </c>
      <c r="B1025" s="39" t="e">
        <f t="shared" ca="1" si="286"/>
        <v>#N/A</v>
      </c>
      <c r="C1025">
        <f t="array" aca="1" ref="C1025" ca="1">IFERROR(INDEX(stitches, MATCH( 1, ($A1025=dates)*(last_project=projects),0)),0)</f>
        <v>0</v>
      </c>
      <c r="D1025" s="5" t="e">
        <f t="shared" ca="1" si="298"/>
        <v>#REF!</v>
      </c>
      <c r="E1025" s="5" t="e">
        <f t="shared" ca="1" si="288"/>
        <v>#REF!</v>
      </c>
      <c r="F1025" s="40" t="e">
        <f t="array" aca="1" ref="F1025" ca="1">INDEX(hours,MATCH(1,($A1025=dates)*(last_project=projects),0),0)</f>
        <v>#N/A</v>
      </c>
      <c r="G1025" s="21" t="e">
        <f t="shared" ca="1" si="289"/>
        <v>#N/A</v>
      </c>
      <c r="H1025" s="41" t="e">
        <f t="shared" ca="1" si="299"/>
        <v>#N/A</v>
      </c>
      <c r="I1025" s="41" t="e">
        <f t="shared" ca="1" si="300"/>
        <v>#N/A</v>
      </c>
      <c r="J1025" s="41" t="e">
        <f t="shared" ca="1" si="301"/>
        <v>#N/A</v>
      </c>
      <c r="K1025" t="e">
        <f t="shared" ca="1" si="290"/>
        <v>#N/A</v>
      </c>
      <c r="L1025" t="e">
        <f t="shared" ca="1" si="291"/>
        <v>#N/A</v>
      </c>
      <c r="M1025" s="42" t="e">
        <f t="shared" ca="1" si="292"/>
        <v>#REF!</v>
      </c>
      <c r="N1025" s="5" t="e">
        <f t="shared" ca="1" si="302"/>
        <v>#N/A</v>
      </c>
      <c r="O1025" s="5" t="e">
        <f t="shared" ca="1" si="303"/>
        <v>#N/A</v>
      </c>
      <c r="P1025" s="41" t="e">
        <f ca="1">IF(OR(ISNA(A1025),C1025="Backstitch"),NA(),AVERAGEIF($C$4:$C1025,"&gt;0")/100)</f>
        <v>#N/A</v>
      </c>
      <c r="Q1025" s="41" t="e">
        <f t="shared" ca="1" si="293"/>
        <v>#N/A</v>
      </c>
      <c r="R1025" s="43" t="e">
        <f t="shared" ca="1" si="294"/>
        <v>#N/A</v>
      </c>
      <c r="S1025" s="44" t="e">
        <f t="shared" ca="1" si="295"/>
        <v>#N/A</v>
      </c>
      <c r="T1025" s="5" t="e">
        <f t="shared" ca="1" si="296"/>
        <v>#N/A</v>
      </c>
      <c r="U1025" s="5" t="e">
        <f t="shared" ca="1" si="297"/>
        <v>#N/A</v>
      </c>
    </row>
    <row r="1026" spans="1:21">
      <c r="A1026" s="6" t="e">
        <f t="shared" ca="1" si="287"/>
        <v>#N/A</v>
      </c>
      <c r="B1026" s="39" t="e">
        <f t="shared" ca="1" si="286"/>
        <v>#N/A</v>
      </c>
      <c r="C1026">
        <f t="array" aca="1" ref="C1026" ca="1">IFERROR(INDEX(stitches, MATCH( 1, ($A1026=dates)*(last_project=projects),0)),0)</f>
        <v>0</v>
      </c>
      <c r="D1026" s="5" t="e">
        <f t="shared" ca="1" si="298"/>
        <v>#REF!</v>
      </c>
      <c r="E1026" s="5" t="e">
        <f t="shared" ca="1" si="288"/>
        <v>#REF!</v>
      </c>
      <c r="F1026" s="40" t="e">
        <f t="array" aca="1" ref="F1026" ca="1">INDEX(hours,MATCH(1,($A1026=dates)*(last_project=projects),0),0)</f>
        <v>#N/A</v>
      </c>
      <c r="G1026" s="21" t="e">
        <f t="shared" ca="1" si="289"/>
        <v>#N/A</v>
      </c>
      <c r="H1026" s="41" t="e">
        <f t="shared" ca="1" si="299"/>
        <v>#N/A</v>
      </c>
      <c r="I1026" s="41" t="e">
        <f t="shared" ca="1" si="300"/>
        <v>#N/A</v>
      </c>
      <c r="J1026" s="41" t="e">
        <f t="shared" ca="1" si="301"/>
        <v>#N/A</v>
      </c>
      <c r="K1026" t="e">
        <f t="shared" ca="1" si="290"/>
        <v>#N/A</v>
      </c>
      <c r="L1026" t="e">
        <f t="shared" ca="1" si="291"/>
        <v>#N/A</v>
      </c>
      <c r="M1026" s="42" t="e">
        <f t="shared" ca="1" si="292"/>
        <v>#REF!</v>
      </c>
      <c r="N1026" s="5" t="e">
        <f t="shared" ca="1" si="302"/>
        <v>#N/A</v>
      </c>
      <c r="O1026" s="5" t="e">
        <f t="shared" ca="1" si="303"/>
        <v>#N/A</v>
      </c>
      <c r="P1026" s="41" t="e">
        <f ca="1">IF(OR(ISNA(A1026),C1026="Backstitch"),NA(),AVERAGEIF($C$4:$C1026,"&gt;0")/100)</f>
        <v>#N/A</v>
      </c>
      <c r="Q1026" s="41" t="e">
        <f t="shared" ca="1" si="293"/>
        <v>#N/A</v>
      </c>
      <c r="R1026" s="43" t="e">
        <f t="shared" ca="1" si="294"/>
        <v>#N/A</v>
      </c>
      <c r="S1026" s="44" t="e">
        <f t="shared" ca="1" si="295"/>
        <v>#N/A</v>
      </c>
      <c r="T1026" s="5" t="e">
        <f t="shared" ca="1" si="296"/>
        <v>#N/A</v>
      </c>
      <c r="U1026" s="5" t="e">
        <f t="shared" ca="1" si="297"/>
        <v>#N/A</v>
      </c>
    </row>
    <row r="1027" spans="1:21">
      <c r="A1027" s="6" t="e">
        <f t="shared" ca="1" si="287"/>
        <v>#N/A</v>
      </c>
      <c r="B1027" s="39" t="e">
        <f t="shared" ref="B1027:B1090" ca="1" si="304">TEXT(A1027,"ddd")</f>
        <v>#N/A</v>
      </c>
      <c r="C1027">
        <f t="array" aca="1" ref="C1027" ca="1">IFERROR(INDEX(stitches, MATCH( 1, ($A1027=dates)*(last_project=projects),0)),0)</f>
        <v>0</v>
      </c>
      <c r="D1027" s="5" t="e">
        <f t="shared" ca="1" si="298"/>
        <v>#REF!</v>
      </c>
      <c r="E1027" s="5" t="e">
        <f t="shared" ca="1" si="288"/>
        <v>#REF!</v>
      </c>
      <c r="F1027" s="40" t="e">
        <f t="array" aca="1" ref="F1027" ca="1">INDEX(hours,MATCH(1,($A1027=dates)*(last_project=projects),0),0)</f>
        <v>#N/A</v>
      </c>
      <c r="G1027" s="21" t="e">
        <f t="shared" ca="1" si="289"/>
        <v>#N/A</v>
      </c>
      <c r="H1027" s="41" t="e">
        <f t="shared" ca="1" si="299"/>
        <v>#N/A</v>
      </c>
      <c r="I1027" s="41" t="e">
        <f t="shared" ca="1" si="300"/>
        <v>#N/A</v>
      </c>
      <c r="J1027" s="41" t="e">
        <f t="shared" ca="1" si="301"/>
        <v>#N/A</v>
      </c>
      <c r="K1027" t="e">
        <f t="shared" ca="1" si="290"/>
        <v>#N/A</v>
      </c>
      <c r="L1027" t="e">
        <f t="shared" ca="1" si="291"/>
        <v>#N/A</v>
      </c>
      <c r="M1027" s="42" t="e">
        <f t="shared" ca="1" si="292"/>
        <v>#REF!</v>
      </c>
      <c r="N1027" s="5" t="e">
        <f t="shared" ca="1" si="302"/>
        <v>#N/A</v>
      </c>
      <c r="O1027" s="5" t="e">
        <f t="shared" ca="1" si="303"/>
        <v>#N/A</v>
      </c>
      <c r="P1027" s="41" t="e">
        <f ca="1">IF(OR(ISNA(A1027),C1027="Backstitch"),NA(),AVERAGEIF($C$4:$C1027,"&gt;0")/100)</f>
        <v>#N/A</v>
      </c>
      <c r="Q1027" s="41" t="e">
        <f t="shared" ca="1" si="293"/>
        <v>#N/A</v>
      </c>
      <c r="R1027" s="43" t="e">
        <f t="shared" ca="1" si="294"/>
        <v>#N/A</v>
      </c>
      <c r="S1027" s="44" t="e">
        <f t="shared" ca="1" si="295"/>
        <v>#N/A</v>
      </c>
      <c r="T1027" s="5" t="e">
        <f t="shared" ca="1" si="296"/>
        <v>#N/A</v>
      </c>
      <c r="U1027" s="5" t="e">
        <f t="shared" ca="1" si="297"/>
        <v>#N/A</v>
      </c>
    </row>
    <row r="1028" spans="1:21">
      <c r="A1028" s="6" t="e">
        <f t="shared" ref="A1028:A1091" ca="1" si="305">IF(A1027+1&lt;=last_stitching_log_date,A1027+1,NA())</f>
        <v>#N/A</v>
      </c>
      <c r="B1028" s="39" t="e">
        <f t="shared" ca="1" si="304"/>
        <v>#N/A</v>
      </c>
      <c r="C1028">
        <f t="array" aca="1" ref="C1028" ca="1">IFERROR(INDEX(stitches, MATCH( 1, ($A1028=dates)*(last_project=projects),0)),0)</f>
        <v>0</v>
      </c>
      <c r="D1028" s="5" t="e">
        <f t="shared" ca="1" si="298"/>
        <v>#REF!</v>
      </c>
      <c r="E1028" s="5" t="e">
        <f t="shared" ref="E1028:E1091" ca="1" si="306">IF(C1028="Backstitch",E1027,IF(ISNA(D1028),NA(),E1027-C1028))</f>
        <v>#REF!</v>
      </c>
      <c r="F1028" s="40" t="e">
        <f t="array" aca="1" ref="F1028" ca="1">INDEX(hours,MATCH(1,($A1028=dates)*(last_project=projects),0),0)</f>
        <v>#N/A</v>
      </c>
      <c r="G1028" s="21" t="e">
        <f t="shared" ref="G1028:G1091" ca="1" si="307">IF(AND(C1028&lt;&gt;0,F1028&lt;&gt;0),C1028/(F1028*1440),NA())</f>
        <v>#N/A</v>
      </c>
      <c r="H1028" s="41" t="e">
        <f t="shared" ca="1" si="299"/>
        <v>#N/A</v>
      </c>
      <c r="I1028" s="41" t="e">
        <f t="shared" ca="1" si="300"/>
        <v>#N/A</v>
      </c>
      <c r="J1028" s="41" t="e">
        <f t="shared" ca="1" si="301"/>
        <v>#N/A</v>
      </c>
      <c r="K1028" t="e">
        <f t="shared" ref="K1028:K1091" ca="1" si="308">IF(INDEX(projects,MATCH($A1028,dates,0))=last_project,IF(ISNUMBER(INDEX(pages,MATCH($A1028,dates,0))),INDEX(pages,MATCH($A1028,dates,0)),0),0)</f>
        <v>#N/A</v>
      </c>
      <c r="L1028" t="e">
        <f t="shared" ref="L1028:L1091" ca="1" si="309">L1027+K1028</f>
        <v>#N/A</v>
      </c>
      <c r="M1028" s="42" t="e">
        <f t="shared" ref="M1028:M1091" ca="1" si="310">$M$3-L1028</f>
        <v>#REF!</v>
      </c>
      <c r="N1028" s="5" t="e">
        <f t="shared" ca="1" si="302"/>
        <v>#N/A</v>
      </c>
      <c r="O1028" s="5" t="e">
        <f t="shared" ca="1" si="303"/>
        <v>#N/A</v>
      </c>
      <c r="P1028" s="41" t="e">
        <f ca="1">IF(OR(ISNA(A1028),C1028="Backstitch"),NA(),AVERAGEIF($C$4:$C1028,"&gt;0")/100)</f>
        <v>#N/A</v>
      </c>
      <c r="Q1028" s="41" t="e">
        <f t="shared" ref="Q1028:Q1091" ca="1" si="311">IF(OR(ISNA(A1028),C1028="Backstitch"),NA(),$J1028/P1028)</f>
        <v>#N/A</v>
      </c>
      <c r="R1028" s="43" t="e">
        <f t="shared" ref="R1028:R1091" ca="1" si="312">IF(OR(ISNA(A1028),C1028="Backstitch"),NA(),$A1028+Q1028)</f>
        <v>#N/A</v>
      </c>
      <c r="S1028" s="44" t="e">
        <f t="shared" ref="S1028:S1091" ca="1" si="313">IF(OR(ISNA(A1028),C1028="Backstitch",S1027=1),NA(),D1028/project_total_stitches)</f>
        <v>#N/A</v>
      </c>
      <c r="T1028" s="5" t="e">
        <f t="shared" ref="T1028:T1091" ca="1" si="314">IF(ISNA(A1028),NA(),IF(OR(C1028&gt;0,C1028="Backstitch"),T1027+1,0))</f>
        <v>#N/A</v>
      </c>
      <c r="U1028" s="5" t="e">
        <f t="shared" ref="U1028:U1091" ca="1" si="315">IF(ISNA(A1028),NA(),IF(C1028=0,U1027+1,0))</f>
        <v>#N/A</v>
      </c>
    </row>
    <row r="1029" spans="1:21">
      <c r="A1029" s="6" t="e">
        <f t="shared" ca="1" si="305"/>
        <v>#N/A</v>
      </c>
      <c r="B1029" s="39" t="e">
        <f t="shared" ca="1" si="304"/>
        <v>#N/A</v>
      </c>
      <c r="C1029">
        <f t="array" aca="1" ref="C1029" ca="1">IFERROR(INDEX(stitches, MATCH( 1, ($A1029=dates)*(last_project=projects),0)),0)</f>
        <v>0</v>
      </c>
      <c r="D1029" s="5" t="e">
        <f t="shared" ref="D1029:D1092" ca="1" si="316">IF(OR(ISNA(A1029),C1029="Backstitch",D1028=$E$3),NA(),D1028+C1029)</f>
        <v>#REF!</v>
      </c>
      <c r="E1029" s="5" t="e">
        <f t="shared" ca="1" si="306"/>
        <v>#REF!</v>
      </c>
      <c r="F1029" s="40" t="e">
        <f t="array" aca="1" ref="F1029" ca="1">INDEX(hours,MATCH(1,($A1029=dates)*(last_project=projects),0),0)</f>
        <v>#N/A</v>
      </c>
      <c r="G1029" s="21" t="e">
        <f t="shared" ca="1" si="307"/>
        <v>#N/A</v>
      </c>
      <c r="H1029" s="41" t="e">
        <f t="shared" ref="H1029:H1092" ca="1" si="317">IF(OR(ISNA(A1029),C1029="Backstitch",C1029="Bead"),NA(),C1029/100)</f>
        <v>#N/A</v>
      </c>
      <c r="I1029" s="41" t="e">
        <f t="shared" ref="I1029:I1092" ca="1" si="318">IF(OR(ISNA(A1029),C1029="Backstitch"),NA(),I1028+H1029)</f>
        <v>#N/A</v>
      </c>
      <c r="J1029" s="41" t="e">
        <f t="shared" ref="J1029:J1092" ca="1" si="319">IF(OR(ISNA(A1029),C1029="Backstitch"),NA(),J1028-H1029)</f>
        <v>#N/A</v>
      </c>
      <c r="K1029" t="e">
        <f t="shared" ca="1" si="308"/>
        <v>#N/A</v>
      </c>
      <c r="L1029" t="e">
        <f t="shared" ca="1" si="309"/>
        <v>#N/A</v>
      </c>
      <c r="M1029" s="42" t="e">
        <f t="shared" ca="1" si="310"/>
        <v>#REF!</v>
      </c>
      <c r="N1029" s="5" t="e">
        <f t="shared" ref="N1029:N1092" ca="1" si="320">IF(ISNA(A1029),NA(),N1028+1)</f>
        <v>#N/A</v>
      </c>
      <c r="O1029" s="5" t="e">
        <f t="shared" ref="O1029:O1092" ca="1" si="321">IF(ISNA(A1029),NA(),IF(OR(C1029&gt;0,C1029="Backstitch"),O1028+1,O1028))</f>
        <v>#N/A</v>
      </c>
      <c r="P1029" s="41" t="e">
        <f ca="1">IF(OR(ISNA(A1029),C1029="Backstitch"),NA(),AVERAGEIF($C$4:$C1029,"&gt;0")/100)</f>
        <v>#N/A</v>
      </c>
      <c r="Q1029" s="41" t="e">
        <f t="shared" ca="1" si="311"/>
        <v>#N/A</v>
      </c>
      <c r="R1029" s="43" t="e">
        <f t="shared" ca="1" si="312"/>
        <v>#N/A</v>
      </c>
      <c r="S1029" s="44" t="e">
        <f t="shared" ca="1" si="313"/>
        <v>#N/A</v>
      </c>
      <c r="T1029" s="5" t="e">
        <f t="shared" ca="1" si="314"/>
        <v>#N/A</v>
      </c>
      <c r="U1029" s="5" t="e">
        <f t="shared" ca="1" si="315"/>
        <v>#N/A</v>
      </c>
    </row>
    <row r="1030" spans="1:21">
      <c r="A1030" s="6" t="e">
        <f t="shared" ca="1" si="305"/>
        <v>#N/A</v>
      </c>
      <c r="B1030" s="39" t="e">
        <f t="shared" ca="1" si="304"/>
        <v>#N/A</v>
      </c>
      <c r="C1030">
        <f t="array" aca="1" ref="C1030" ca="1">IFERROR(INDEX(stitches, MATCH( 1, ($A1030=dates)*(last_project=projects),0)),0)</f>
        <v>0</v>
      </c>
      <c r="D1030" s="5" t="e">
        <f t="shared" ca="1" si="316"/>
        <v>#REF!</v>
      </c>
      <c r="E1030" s="5" t="e">
        <f t="shared" ca="1" si="306"/>
        <v>#REF!</v>
      </c>
      <c r="F1030" s="40" t="e">
        <f t="array" aca="1" ref="F1030" ca="1">INDEX(hours,MATCH(1,($A1030=dates)*(last_project=projects),0),0)</f>
        <v>#N/A</v>
      </c>
      <c r="G1030" s="21" t="e">
        <f t="shared" ca="1" si="307"/>
        <v>#N/A</v>
      </c>
      <c r="H1030" s="41" t="e">
        <f t="shared" ca="1" si="317"/>
        <v>#N/A</v>
      </c>
      <c r="I1030" s="41" t="e">
        <f t="shared" ca="1" si="318"/>
        <v>#N/A</v>
      </c>
      <c r="J1030" s="41" t="e">
        <f t="shared" ca="1" si="319"/>
        <v>#N/A</v>
      </c>
      <c r="K1030" t="e">
        <f t="shared" ca="1" si="308"/>
        <v>#N/A</v>
      </c>
      <c r="L1030" t="e">
        <f t="shared" ca="1" si="309"/>
        <v>#N/A</v>
      </c>
      <c r="M1030" s="42" t="e">
        <f t="shared" ca="1" si="310"/>
        <v>#REF!</v>
      </c>
      <c r="N1030" s="5" t="e">
        <f t="shared" ca="1" si="320"/>
        <v>#N/A</v>
      </c>
      <c r="O1030" s="5" t="e">
        <f t="shared" ca="1" si="321"/>
        <v>#N/A</v>
      </c>
      <c r="P1030" s="41" t="e">
        <f ca="1">IF(OR(ISNA(A1030),C1030="Backstitch"),NA(),AVERAGEIF($C$4:$C1030,"&gt;0")/100)</f>
        <v>#N/A</v>
      </c>
      <c r="Q1030" s="41" t="e">
        <f t="shared" ca="1" si="311"/>
        <v>#N/A</v>
      </c>
      <c r="R1030" s="43" t="e">
        <f t="shared" ca="1" si="312"/>
        <v>#N/A</v>
      </c>
      <c r="S1030" s="44" t="e">
        <f t="shared" ca="1" si="313"/>
        <v>#N/A</v>
      </c>
      <c r="T1030" s="5" t="e">
        <f t="shared" ca="1" si="314"/>
        <v>#N/A</v>
      </c>
      <c r="U1030" s="5" t="e">
        <f t="shared" ca="1" si="315"/>
        <v>#N/A</v>
      </c>
    </row>
    <row r="1031" spans="1:21">
      <c r="A1031" s="6" t="e">
        <f t="shared" ca="1" si="305"/>
        <v>#N/A</v>
      </c>
      <c r="B1031" s="39" t="e">
        <f t="shared" ca="1" si="304"/>
        <v>#N/A</v>
      </c>
      <c r="C1031">
        <f t="array" aca="1" ref="C1031" ca="1">IFERROR(INDEX(stitches, MATCH( 1, ($A1031=dates)*(last_project=projects),0)),0)</f>
        <v>0</v>
      </c>
      <c r="D1031" s="5" t="e">
        <f t="shared" ca="1" si="316"/>
        <v>#REF!</v>
      </c>
      <c r="E1031" s="5" t="e">
        <f t="shared" ca="1" si="306"/>
        <v>#REF!</v>
      </c>
      <c r="F1031" s="40" t="e">
        <f t="array" aca="1" ref="F1031" ca="1">INDEX(hours,MATCH(1,($A1031=dates)*(last_project=projects),0),0)</f>
        <v>#N/A</v>
      </c>
      <c r="G1031" s="21" t="e">
        <f t="shared" ca="1" si="307"/>
        <v>#N/A</v>
      </c>
      <c r="H1031" s="41" t="e">
        <f t="shared" ca="1" si="317"/>
        <v>#N/A</v>
      </c>
      <c r="I1031" s="41" t="e">
        <f t="shared" ca="1" si="318"/>
        <v>#N/A</v>
      </c>
      <c r="J1031" s="41" t="e">
        <f t="shared" ca="1" si="319"/>
        <v>#N/A</v>
      </c>
      <c r="K1031" t="e">
        <f t="shared" ca="1" si="308"/>
        <v>#N/A</v>
      </c>
      <c r="L1031" t="e">
        <f t="shared" ca="1" si="309"/>
        <v>#N/A</v>
      </c>
      <c r="M1031" s="42" t="e">
        <f t="shared" ca="1" si="310"/>
        <v>#REF!</v>
      </c>
      <c r="N1031" s="5" t="e">
        <f t="shared" ca="1" si="320"/>
        <v>#N/A</v>
      </c>
      <c r="O1031" s="5" t="e">
        <f t="shared" ca="1" si="321"/>
        <v>#N/A</v>
      </c>
      <c r="P1031" s="41" t="e">
        <f ca="1">IF(OR(ISNA(A1031),C1031="Backstitch"),NA(),AVERAGEIF($C$4:$C1031,"&gt;0")/100)</f>
        <v>#N/A</v>
      </c>
      <c r="Q1031" s="41" t="e">
        <f t="shared" ca="1" si="311"/>
        <v>#N/A</v>
      </c>
      <c r="R1031" s="43" t="e">
        <f t="shared" ca="1" si="312"/>
        <v>#N/A</v>
      </c>
      <c r="S1031" s="44" t="e">
        <f t="shared" ca="1" si="313"/>
        <v>#N/A</v>
      </c>
      <c r="T1031" s="5" t="e">
        <f t="shared" ca="1" si="314"/>
        <v>#N/A</v>
      </c>
      <c r="U1031" s="5" t="e">
        <f t="shared" ca="1" si="315"/>
        <v>#N/A</v>
      </c>
    </row>
    <row r="1032" spans="1:21">
      <c r="A1032" s="6" t="e">
        <f t="shared" ca="1" si="305"/>
        <v>#N/A</v>
      </c>
      <c r="B1032" s="39" t="e">
        <f t="shared" ca="1" si="304"/>
        <v>#N/A</v>
      </c>
      <c r="C1032">
        <f t="array" aca="1" ref="C1032" ca="1">IFERROR(INDEX(stitches, MATCH( 1, ($A1032=dates)*(last_project=projects),0)),0)</f>
        <v>0</v>
      </c>
      <c r="D1032" s="5" t="e">
        <f t="shared" ca="1" si="316"/>
        <v>#REF!</v>
      </c>
      <c r="E1032" s="5" t="e">
        <f t="shared" ca="1" si="306"/>
        <v>#REF!</v>
      </c>
      <c r="F1032" s="40" t="e">
        <f t="array" aca="1" ref="F1032" ca="1">INDEX(hours,MATCH(1,($A1032=dates)*(last_project=projects),0),0)</f>
        <v>#N/A</v>
      </c>
      <c r="G1032" s="21" t="e">
        <f t="shared" ca="1" si="307"/>
        <v>#N/A</v>
      </c>
      <c r="H1032" s="41" t="e">
        <f t="shared" ca="1" si="317"/>
        <v>#N/A</v>
      </c>
      <c r="I1032" s="41" t="e">
        <f t="shared" ca="1" si="318"/>
        <v>#N/A</v>
      </c>
      <c r="J1032" s="41" t="e">
        <f t="shared" ca="1" si="319"/>
        <v>#N/A</v>
      </c>
      <c r="K1032" t="e">
        <f t="shared" ca="1" si="308"/>
        <v>#N/A</v>
      </c>
      <c r="L1032" t="e">
        <f t="shared" ca="1" si="309"/>
        <v>#N/A</v>
      </c>
      <c r="M1032" s="42" t="e">
        <f t="shared" ca="1" si="310"/>
        <v>#REF!</v>
      </c>
      <c r="N1032" s="5" t="e">
        <f t="shared" ca="1" si="320"/>
        <v>#N/A</v>
      </c>
      <c r="O1032" s="5" t="e">
        <f t="shared" ca="1" si="321"/>
        <v>#N/A</v>
      </c>
      <c r="P1032" s="41" t="e">
        <f ca="1">IF(OR(ISNA(A1032),C1032="Backstitch"),NA(),AVERAGEIF($C$4:$C1032,"&gt;0")/100)</f>
        <v>#N/A</v>
      </c>
      <c r="Q1032" s="41" t="e">
        <f t="shared" ca="1" si="311"/>
        <v>#N/A</v>
      </c>
      <c r="R1032" s="43" t="e">
        <f t="shared" ca="1" si="312"/>
        <v>#N/A</v>
      </c>
      <c r="S1032" s="44" t="e">
        <f t="shared" ca="1" si="313"/>
        <v>#N/A</v>
      </c>
      <c r="T1032" s="5" t="e">
        <f t="shared" ca="1" si="314"/>
        <v>#N/A</v>
      </c>
      <c r="U1032" s="5" t="e">
        <f t="shared" ca="1" si="315"/>
        <v>#N/A</v>
      </c>
    </row>
    <row r="1033" spans="1:21">
      <c r="A1033" s="6" t="e">
        <f t="shared" ca="1" si="305"/>
        <v>#N/A</v>
      </c>
      <c r="B1033" s="39" t="e">
        <f t="shared" ca="1" si="304"/>
        <v>#N/A</v>
      </c>
      <c r="C1033">
        <f t="array" aca="1" ref="C1033" ca="1">IFERROR(INDEX(stitches, MATCH( 1, ($A1033=dates)*(last_project=projects),0)),0)</f>
        <v>0</v>
      </c>
      <c r="D1033" s="5" t="e">
        <f t="shared" ca="1" si="316"/>
        <v>#REF!</v>
      </c>
      <c r="E1033" s="5" t="e">
        <f t="shared" ca="1" si="306"/>
        <v>#REF!</v>
      </c>
      <c r="F1033" s="40" t="e">
        <f t="array" aca="1" ref="F1033" ca="1">INDEX(hours,MATCH(1,($A1033=dates)*(last_project=projects),0),0)</f>
        <v>#N/A</v>
      </c>
      <c r="G1033" s="21" t="e">
        <f t="shared" ca="1" si="307"/>
        <v>#N/A</v>
      </c>
      <c r="H1033" s="41" t="e">
        <f t="shared" ca="1" si="317"/>
        <v>#N/A</v>
      </c>
      <c r="I1033" s="41" t="e">
        <f t="shared" ca="1" si="318"/>
        <v>#N/A</v>
      </c>
      <c r="J1033" s="41" t="e">
        <f t="shared" ca="1" si="319"/>
        <v>#N/A</v>
      </c>
      <c r="K1033" t="e">
        <f t="shared" ca="1" si="308"/>
        <v>#N/A</v>
      </c>
      <c r="L1033" t="e">
        <f t="shared" ca="1" si="309"/>
        <v>#N/A</v>
      </c>
      <c r="M1033" s="42" t="e">
        <f t="shared" ca="1" si="310"/>
        <v>#REF!</v>
      </c>
      <c r="N1033" s="5" t="e">
        <f t="shared" ca="1" si="320"/>
        <v>#N/A</v>
      </c>
      <c r="O1033" s="5" t="e">
        <f t="shared" ca="1" si="321"/>
        <v>#N/A</v>
      </c>
      <c r="P1033" s="41" t="e">
        <f ca="1">IF(OR(ISNA(A1033),C1033="Backstitch"),NA(),AVERAGEIF($C$4:$C1033,"&gt;0")/100)</f>
        <v>#N/A</v>
      </c>
      <c r="Q1033" s="41" t="e">
        <f t="shared" ca="1" si="311"/>
        <v>#N/A</v>
      </c>
      <c r="R1033" s="43" t="e">
        <f t="shared" ca="1" si="312"/>
        <v>#N/A</v>
      </c>
      <c r="S1033" s="44" t="e">
        <f t="shared" ca="1" si="313"/>
        <v>#N/A</v>
      </c>
      <c r="T1033" s="5" t="e">
        <f t="shared" ca="1" si="314"/>
        <v>#N/A</v>
      </c>
      <c r="U1033" s="5" t="e">
        <f t="shared" ca="1" si="315"/>
        <v>#N/A</v>
      </c>
    </row>
    <row r="1034" spans="1:21">
      <c r="A1034" s="6" t="e">
        <f t="shared" ca="1" si="305"/>
        <v>#N/A</v>
      </c>
      <c r="B1034" s="39" t="e">
        <f t="shared" ca="1" si="304"/>
        <v>#N/A</v>
      </c>
      <c r="C1034">
        <f t="array" aca="1" ref="C1034" ca="1">IFERROR(INDEX(stitches, MATCH( 1, ($A1034=dates)*(last_project=projects),0)),0)</f>
        <v>0</v>
      </c>
      <c r="D1034" s="5" t="e">
        <f t="shared" ca="1" si="316"/>
        <v>#REF!</v>
      </c>
      <c r="E1034" s="5" t="e">
        <f t="shared" ca="1" si="306"/>
        <v>#REF!</v>
      </c>
      <c r="F1034" s="40" t="e">
        <f t="array" aca="1" ref="F1034" ca="1">INDEX(hours,MATCH(1,($A1034=dates)*(last_project=projects),0),0)</f>
        <v>#N/A</v>
      </c>
      <c r="G1034" s="21" t="e">
        <f t="shared" ca="1" si="307"/>
        <v>#N/A</v>
      </c>
      <c r="H1034" s="41" t="e">
        <f t="shared" ca="1" si="317"/>
        <v>#N/A</v>
      </c>
      <c r="I1034" s="41" t="e">
        <f t="shared" ca="1" si="318"/>
        <v>#N/A</v>
      </c>
      <c r="J1034" s="41" t="e">
        <f t="shared" ca="1" si="319"/>
        <v>#N/A</v>
      </c>
      <c r="K1034" t="e">
        <f t="shared" ca="1" si="308"/>
        <v>#N/A</v>
      </c>
      <c r="L1034" t="e">
        <f t="shared" ca="1" si="309"/>
        <v>#N/A</v>
      </c>
      <c r="M1034" s="42" t="e">
        <f t="shared" ca="1" si="310"/>
        <v>#REF!</v>
      </c>
      <c r="N1034" s="5" t="e">
        <f t="shared" ca="1" si="320"/>
        <v>#N/A</v>
      </c>
      <c r="O1034" s="5" t="e">
        <f t="shared" ca="1" si="321"/>
        <v>#N/A</v>
      </c>
      <c r="P1034" s="41" t="e">
        <f ca="1">IF(OR(ISNA(A1034),C1034="Backstitch"),NA(),AVERAGEIF($C$4:$C1034,"&gt;0")/100)</f>
        <v>#N/A</v>
      </c>
      <c r="Q1034" s="41" t="e">
        <f t="shared" ca="1" si="311"/>
        <v>#N/A</v>
      </c>
      <c r="R1034" s="43" t="e">
        <f t="shared" ca="1" si="312"/>
        <v>#N/A</v>
      </c>
      <c r="S1034" s="44" t="e">
        <f t="shared" ca="1" si="313"/>
        <v>#N/A</v>
      </c>
      <c r="T1034" s="5" t="e">
        <f t="shared" ca="1" si="314"/>
        <v>#N/A</v>
      </c>
      <c r="U1034" s="5" t="e">
        <f t="shared" ca="1" si="315"/>
        <v>#N/A</v>
      </c>
    </row>
    <row r="1035" spans="1:21">
      <c r="A1035" s="6" t="e">
        <f t="shared" ca="1" si="305"/>
        <v>#N/A</v>
      </c>
      <c r="B1035" s="39" t="e">
        <f t="shared" ca="1" si="304"/>
        <v>#N/A</v>
      </c>
      <c r="C1035">
        <f t="array" aca="1" ref="C1035" ca="1">IFERROR(INDEX(stitches, MATCH( 1, ($A1035=dates)*(last_project=projects),0)),0)</f>
        <v>0</v>
      </c>
      <c r="D1035" s="5" t="e">
        <f t="shared" ca="1" si="316"/>
        <v>#REF!</v>
      </c>
      <c r="E1035" s="5" t="e">
        <f t="shared" ca="1" si="306"/>
        <v>#REF!</v>
      </c>
      <c r="F1035" s="40" t="e">
        <f t="array" aca="1" ref="F1035" ca="1">INDEX(hours,MATCH(1,($A1035=dates)*(last_project=projects),0),0)</f>
        <v>#N/A</v>
      </c>
      <c r="G1035" s="21" t="e">
        <f t="shared" ca="1" si="307"/>
        <v>#N/A</v>
      </c>
      <c r="H1035" s="41" t="e">
        <f t="shared" ca="1" si="317"/>
        <v>#N/A</v>
      </c>
      <c r="I1035" s="41" t="e">
        <f t="shared" ca="1" si="318"/>
        <v>#N/A</v>
      </c>
      <c r="J1035" s="41" t="e">
        <f t="shared" ca="1" si="319"/>
        <v>#N/A</v>
      </c>
      <c r="K1035" t="e">
        <f t="shared" ca="1" si="308"/>
        <v>#N/A</v>
      </c>
      <c r="L1035" t="e">
        <f t="shared" ca="1" si="309"/>
        <v>#N/A</v>
      </c>
      <c r="M1035" s="42" t="e">
        <f t="shared" ca="1" si="310"/>
        <v>#REF!</v>
      </c>
      <c r="N1035" s="5" t="e">
        <f t="shared" ca="1" si="320"/>
        <v>#N/A</v>
      </c>
      <c r="O1035" s="5" t="e">
        <f t="shared" ca="1" si="321"/>
        <v>#N/A</v>
      </c>
      <c r="P1035" s="41" t="e">
        <f ca="1">IF(OR(ISNA(A1035),C1035="Backstitch"),NA(),AVERAGEIF($C$4:$C1035,"&gt;0")/100)</f>
        <v>#N/A</v>
      </c>
      <c r="Q1035" s="41" t="e">
        <f t="shared" ca="1" si="311"/>
        <v>#N/A</v>
      </c>
      <c r="R1035" s="43" t="e">
        <f t="shared" ca="1" si="312"/>
        <v>#N/A</v>
      </c>
      <c r="S1035" s="44" t="e">
        <f t="shared" ca="1" si="313"/>
        <v>#N/A</v>
      </c>
      <c r="T1035" s="5" t="e">
        <f t="shared" ca="1" si="314"/>
        <v>#N/A</v>
      </c>
      <c r="U1035" s="5" t="e">
        <f t="shared" ca="1" si="315"/>
        <v>#N/A</v>
      </c>
    </row>
    <row r="1036" spans="1:21">
      <c r="A1036" s="6" t="e">
        <f t="shared" ca="1" si="305"/>
        <v>#N/A</v>
      </c>
      <c r="B1036" s="39" t="e">
        <f t="shared" ca="1" si="304"/>
        <v>#N/A</v>
      </c>
      <c r="C1036">
        <f t="array" aca="1" ref="C1036" ca="1">IFERROR(INDEX(stitches, MATCH( 1, ($A1036=dates)*(last_project=projects),0)),0)</f>
        <v>0</v>
      </c>
      <c r="D1036" s="5" t="e">
        <f t="shared" ca="1" si="316"/>
        <v>#REF!</v>
      </c>
      <c r="E1036" s="5" t="e">
        <f t="shared" ca="1" si="306"/>
        <v>#REF!</v>
      </c>
      <c r="F1036" s="40" t="e">
        <f t="array" aca="1" ref="F1036" ca="1">INDEX(hours,MATCH(1,($A1036=dates)*(last_project=projects),0),0)</f>
        <v>#N/A</v>
      </c>
      <c r="G1036" s="21" t="e">
        <f t="shared" ca="1" si="307"/>
        <v>#N/A</v>
      </c>
      <c r="H1036" s="41" t="e">
        <f t="shared" ca="1" si="317"/>
        <v>#N/A</v>
      </c>
      <c r="I1036" s="41" t="e">
        <f t="shared" ca="1" si="318"/>
        <v>#N/A</v>
      </c>
      <c r="J1036" s="41" t="e">
        <f t="shared" ca="1" si="319"/>
        <v>#N/A</v>
      </c>
      <c r="K1036" t="e">
        <f t="shared" ca="1" si="308"/>
        <v>#N/A</v>
      </c>
      <c r="L1036" t="e">
        <f t="shared" ca="1" si="309"/>
        <v>#N/A</v>
      </c>
      <c r="M1036" s="42" t="e">
        <f t="shared" ca="1" si="310"/>
        <v>#REF!</v>
      </c>
      <c r="N1036" s="5" t="e">
        <f t="shared" ca="1" si="320"/>
        <v>#N/A</v>
      </c>
      <c r="O1036" s="5" t="e">
        <f t="shared" ca="1" si="321"/>
        <v>#N/A</v>
      </c>
      <c r="P1036" s="41" t="e">
        <f ca="1">IF(OR(ISNA(A1036),C1036="Backstitch"),NA(),AVERAGEIF($C$4:$C1036,"&gt;0")/100)</f>
        <v>#N/A</v>
      </c>
      <c r="Q1036" s="41" t="e">
        <f t="shared" ca="1" si="311"/>
        <v>#N/A</v>
      </c>
      <c r="R1036" s="43" t="e">
        <f t="shared" ca="1" si="312"/>
        <v>#N/A</v>
      </c>
      <c r="S1036" s="44" t="e">
        <f t="shared" ca="1" si="313"/>
        <v>#N/A</v>
      </c>
      <c r="T1036" s="5" t="e">
        <f t="shared" ca="1" si="314"/>
        <v>#N/A</v>
      </c>
      <c r="U1036" s="5" t="e">
        <f t="shared" ca="1" si="315"/>
        <v>#N/A</v>
      </c>
    </row>
    <row r="1037" spans="1:21">
      <c r="A1037" s="6" t="e">
        <f t="shared" ca="1" si="305"/>
        <v>#N/A</v>
      </c>
      <c r="B1037" s="39" t="e">
        <f t="shared" ca="1" si="304"/>
        <v>#N/A</v>
      </c>
      <c r="C1037">
        <f t="array" aca="1" ref="C1037" ca="1">IFERROR(INDEX(stitches, MATCH( 1, ($A1037=dates)*(last_project=projects),0)),0)</f>
        <v>0</v>
      </c>
      <c r="D1037" s="5" t="e">
        <f t="shared" ca="1" si="316"/>
        <v>#REF!</v>
      </c>
      <c r="E1037" s="5" t="e">
        <f t="shared" ca="1" si="306"/>
        <v>#REF!</v>
      </c>
      <c r="F1037" s="40" t="e">
        <f t="array" aca="1" ref="F1037" ca="1">INDEX(hours,MATCH(1,($A1037=dates)*(last_project=projects),0),0)</f>
        <v>#N/A</v>
      </c>
      <c r="G1037" s="21" t="e">
        <f t="shared" ca="1" si="307"/>
        <v>#N/A</v>
      </c>
      <c r="H1037" s="41" t="e">
        <f t="shared" ca="1" si="317"/>
        <v>#N/A</v>
      </c>
      <c r="I1037" s="41" t="e">
        <f t="shared" ca="1" si="318"/>
        <v>#N/A</v>
      </c>
      <c r="J1037" s="41" t="e">
        <f t="shared" ca="1" si="319"/>
        <v>#N/A</v>
      </c>
      <c r="K1037" t="e">
        <f t="shared" ca="1" si="308"/>
        <v>#N/A</v>
      </c>
      <c r="L1037" t="e">
        <f t="shared" ca="1" si="309"/>
        <v>#N/A</v>
      </c>
      <c r="M1037" s="42" t="e">
        <f t="shared" ca="1" si="310"/>
        <v>#REF!</v>
      </c>
      <c r="N1037" s="5" t="e">
        <f t="shared" ca="1" si="320"/>
        <v>#N/A</v>
      </c>
      <c r="O1037" s="5" t="e">
        <f t="shared" ca="1" si="321"/>
        <v>#N/A</v>
      </c>
      <c r="P1037" s="41" t="e">
        <f ca="1">IF(OR(ISNA(A1037),C1037="Backstitch"),NA(),AVERAGEIF($C$4:$C1037,"&gt;0")/100)</f>
        <v>#N/A</v>
      </c>
      <c r="Q1037" s="41" t="e">
        <f t="shared" ca="1" si="311"/>
        <v>#N/A</v>
      </c>
      <c r="R1037" s="43" t="e">
        <f t="shared" ca="1" si="312"/>
        <v>#N/A</v>
      </c>
      <c r="S1037" s="44" t="e">
        <f t="shared" ca="1" si="313"/>
        <v>#N/A</v>
      </c>
      <c r="T1037" s="5" t="e">
        <f t="shared" ca="1" si="314"/>
        <v>#N/A</v>
      </c>
      <c r="U1037" s="5" t="e">
        <f t="shared" ca="1" si="315"/>
        <v>#N/A</v>
      </c>
    </row>
    <row r="1038" spans="1:21">
      <c r="A1038" s="6" t="e">
        <f t="shared" ca="1" si="305"/>
        <v>#N/A</v>
      </c>
      <c r="B1038" s="39" t="e">
        <f t="shared" ca="1" si="304"/>
        <v>#N/A</v>
      </c>
      <c r="C1038">
        <f t="array" aca="1" ref="C1038" ca="1">IFERROR(INDEX(stitches, MATCH( 1, ($A1038=dates)*(last_project=projects),0)),0)</f>
        <v>0</v>
      </c>
      <c r="D1038" s="5" t="e">
        <f t="shared" ca="1" si="316"/>
        <v>#REF!</v>
      </c>
      <c r="E1038" s="5" t="e">
        <f t="shared" ca="1" si="306"/>
        <v>#REF!</v>
      </c>
      <c r="F1038" s="40" t="e">
        <f t="array" aca="1" ref="F1038" ca="1">INDEX(hours,MATCH(1,($A1038=dates)*(last_project=projects),0),0)</f>
        <v>#N/A</v>
      </c>
      <c r="G1038" s="21" t="e">
        <f t="shared" ca="1" si="307"/>
        <v>#N/A</v>
      </c>
      <c r="H1038" s="41" t="e">
        <f t="shared" ca="1" si="317"/>
        <v>#N/A</v>
      </c>
      <c r="I1038" s="41" t="e">
        <f t="shared" ca="1" si="318"/>
        <v>#N/A</v>
      </c>
      <c r="J1038" s="41" t="e">
        <f t="shared" ca="1" si="319"/>
        <v>#N/A</v>
      </c>
      <c r="K1038" t="e">
        <f t="shared" ca="1" si="308"/>
        <v>#N/A</v>
      </c>
      <c r="L1038" t="e">
        <f t="shared" ca="1" si="309"/>
        <v>#N/A</v>
      </c>
      <c r="M1038" s="42" t="e">
        <f t="shared" ca="1" si="310"/>
        <v>#REF!</v>
      </c>
      <c r="N1038" s="5" t="e">
        <f t="shared" ca="1" si="320"/>
        <v>#N/A</v>
      </c>
      <c r="O1038" s="5" t="e">
        <f t="shared" ca="1" si="321"/>
        <v>#N/A</v>
      </c>
      <c r="P1038" s="41" t="e">
        <f ca="1">IF(OR(ISNA(A1038),C1038="Backstitch"),NA(),AVERAGEIF($C$4:$C1038,"&gt;0")/100)</f>
        <v>#N/A</v>
      </c>
      <c r="Q1038" s="41" t="e">
        <f t="shared" ca="1" si="311"/>
        <v>#N/A</v>
      </c>
      <c r="R1038" s="43" t="e">
        <f t="shared" ca="1" si="312"/>
        <v>#N/A</v>
      </c>
      <c r="S1038" s="44" t="e">
        <f t="shared" ca="1" si="313"/>
        <v>#N/A</v>
      </c>
      <c r="T1038" s="5" t="e">
        <f t="shared" ca="1" si="314"/>
        <v>#N/A</v>
      </c>
      <c r="U1038" s="5" t="e">
        <f t="shared" ca="1" si="315"/>
        <v>#N/A</v>
      </c>
    </row>
    <row r="1039" spans="1:21">
      <c r="A1039" s="6" t="e">
        <f t="shared" ca="1" si="305"/>
        <v>#N/A</v>
      </c>
      <c r="B1039" s="39" t="e">
        <f t="shared" ca="1" si="304"/>
        <v>#N/A</v>
      </c>
      <c r="C1039">
        <f t="array" aca="1" ref="C1039" ca="1">IFERROR(INDEX(stitches, MATCH( 1, ($A1039=dates)*(last_project=projects),0)),0)</f>
        <v>0</v>
      </c>
      <c r="D1039" s="5" t="e">
        <f t="shared" ca="1" si="316"/>
        <v>#REF!</v>
      </c>
      <c r="E1039" s="5" t="e">
        <f t="shared" ca="1" si="306"/>
        <v>#REF!</v>
      </c>
      <c r="F1039" s="40" t="e">
        <f t="array" aca="1" ref="F1039" ca="1">INDEX(hours,MATCH(1,($A1039=dates)*(last_project=projects),0),0)</f>
        <v>#N/A</v>
      </c>
      <c r="G1039" s="21" t="e">
        <f t="shared" ca="1" si="307"/>
        <v>#N/A</v>
      </c>
      <c r="H1039" s="41" t="e">
        <f t="shared" ca="1" si="317"/>
        <v>#N/A</v>
      </c>
      <c r="I1039" s="41" t="e">
        <f t="shared" ca="1" si="318"/>
        <v>#N/A</v>
      </c>
      <c r="J1039" s="41" t="e">
        <f t="shared" ca="1" si="319"/>
        <v>#N/A</v>
      </c>
      <c r="K1039" t="e">
        <f t="shared" ca="1" si="308"/>
        <v>#N/A</v>
      </c>
      <c r="L1039" t="e">
        <f t="shared" ca="1" si="309"/>
        <v>#N/A</v>
      </c>
      <c r="M1039" s="42" t="e">
        <f t="shared" ca="1" si="310"/>
        <v>#REF!</v>
      </c>
      <c r="N1039" s="5" t="e">
        <f t="shared" ca="1" si="320"/>
        <v>#N/A</v>
      </c>
      <c r="O1039" s="5" t="e">
        <f t="shared" ca="1" si="321"/>
        <v>#N/A</v>
      </c>
      <c r="P1039" s="41" t="e">
        <f ca="1">IF(OR(ISNA(A1039),C1039="Backstitch"),NA(),AVERAGEIF($C$4:$C1039,"&gt;0")/100)</f>
        <v>#N/A</v>
      </c>
      <c r="Q1039" s="41" t="e">
        <f t="shared" ca="1" si="311"/>
        <v>#N/A</v>
      </c>
      <c r="R1039" s="43" t="e">
        <f t="shared" ca="1" si="312"/>
        <v>#N/A</v>
      </c>
      <c r="S1039" s="44" t="e">
        <f t="shared" ca="1" si="313"/>
        <v>#N/A</v>
      </c>
      <c r="T1039" s="5" t="e">
        <f t="shared" ca="1" si="314"/>
        <v>#N/A</v>
      </c>
      <c r="U1039" s="5" t="e">
        <f t="shared" ca="1" si="315"/>
        <v>#N/A</v>
      </c>
    </row>
    <row r="1040" spans="1:21">
      <c r="A1040" s="6" t="e">
        <f t="shared" ca="1" si="305"/>
        <v>#N/A</v>
      </c>
      <c r="B1040" s="39" t="e">
        <f t="shared" ca="1" si="304"/>
        <v>#N/A</v>
      </c>
      <c r="C1040">
        <f t="array" aca="1" ref="C1040" ca="1">IFERROR(INDEX(stitches, MATCH( 1, ($A1040=dates)*(last_project=projects),0)),0)</f>
        <v>0</v>
      </c>
      <c r="D1040" s="5" t="e">
        <f t="shared" ca="1" si="316"/>
        <v>#REF!</v>
      </c>
      <c r="E1040" s="5" t="e">
        <f t="shared" ca="1" si="306"/>
        <v>#REF!</v>
      </c>
      <c r="F1040" s="40" t="e">
        <f t="array" aca="1" ref="F1040" ca="1">INDEX(hours,MATCH(1,($A1040=dates)*(last_project=projects),0),0)</f>
        <v>#N/A</v>
      </c>
      <c r="G1040" s="21" t="e">
        <f t="shared" ca="1" si="307"/>
        <v>#N/A</v>
      </c>
      <c r="H1040" s="41" t="e">
        <f t="shared" ca="1" si="317"/>
        <v>#N/A</v>
      </c>
      <c r="I1040" s="41" t="e">
        <f t="shared" ca="1" si="318"/>
        <v>#N/A</v>
      </c>
      <c r="J1040" s="41" t="e">
        <f t="shared" ca="1" si="319"/>
        <v>#N/A</v>
      </c>
      <c r="K1040" t="e">
        <f t="shared" ca="1" si="308"/>
        <v>#N/A</v>
      </c>
      <c r="L1040" t="e">
        <f t="shared" ca="1" si="309"/>
        <v>#N/A</v>
      </c>
      <c r="M1040" s="42" t="e">
        <f t="shared" ca="1" si="310"/>
        <v>#REF!</v>
      </c>
      <c r="N1040" s="5" t="e">
        <f t="shared" ca="1" si="320"/>
        <v>#N/A</v>
      </c>
      <c r="O1040" s="5" t="e">
        <f t="shared" ca="1" si="321"/>
        <v>#N/A</v>
      </c>
      <c r="P1040" s="41" t="e">
        <f ca="1">IF(OR(ISNA(A1040),C1040="Backstitch"),NA(),AVERAGEIF($C$4:$C1040,"&gt;0")/100)</f>
        <v>#N/A</v>
      </c>
      <c r="Q1040" s="41" t="e">
        <f t="shared" ca="1" si="311"/>
        <v>#N/A</v>
      </c>
      <c r="R1040" s="43" t="e">
        <f t="shared" ca="1" si="312"/>
        <v>#N/A</v>
      </c>
      <c r="S1040" s="44" t="e">
        <f t="shared" ca="1" si="313"/>
        <v>#N/A</v>
      </c>
      <c r="T1040" s="5" t="e">
        <f t="shared" ca="1" si="314"/>
        <v>#N/A</v>
      </c>
      <c r="U1040" s="5" t="e">
        <f t="shared" ca="1" si="315"/>
        <v>#N/A</v>
      </c>
    </row>
    <row r="1041" spans="1:21">
      <c r="A1041" s="6" t="e">
        <f t="shared" ca="1" si="305"/>
        <v>#N/A</v>
      </c>
      <c r="B1041" s="39" t="e">
        <f t="shared" ca="1" si="304"/>
        <v>#N/A</v>
      </c>
      <c r="C1041">
        <f t="array" aca="1" ref="C1041" ca="1">IFERROR(INDEX(stitches, MATCH( 1, ($A1041=dates)*(last_project=projects),0)),0)</f>
        <v>0</v>
      </c>
      <c r="D1041" s="5" t="e">
        <f t="shared" ca="1" si="316"/>
        <v>#REF!</v>
      </c>
      <c r="E1041" s="5" t="e">
        <f t="shared" ca="1" si="306"/>
        <v>#REF!</v>
      </c>
      <c r="F1041" s="40" t="e">
        <f t="array" aca="1" ref="F1041" ca="1">INDEX(hours,MATCH(1,($A1041=dates)*(last_project=projects),0),0)</f>
        <v>#N/A</v>
      </c>
      <c r="G1041" s="21" t="e">
        <f t="shared" ca="1" si="307"/>
        <v>#N/A</v>
      </c>
      <c r="H1041" s="41" t="e">
        <f t="shared" ca="1" si="317"/>
        <v>#N/A</v>
      </c>
      <c r="I1041" s="41" t="e">
        <f t="shared" ca="1" si="318"/>
        <v>#N/A</v>
      </c>
      <c r="J1041" s="41" t="e">
        <f t="shared" ca="1" si="319"/>
        <v>#N/A</v>
      </c>
      <c r="K1041" t="e">
        <f t="shared" ca="1" si="308"/>
        <v>#N/A</v>
      </c>
      <c r="L1041" t="e">
        <f t="shared" ca="1" si="309"/>
        <v>#N/A</v>
      </c>
      <c r="M1041" s="42" t="e">
        <f t="shared" ca="1" si="310"/>
        <v>#REF!</v>
      </c>
      <c r="N1041" s="5" t="e">
        <f t="shared" ca="1" si="320"/>
        <v>#N/A</v>
      </c>
      <c r="O1041" s="5" t="e">
        <f t="shared" ca="1" si="321"/>
        <v>#N/A</v>
      </c>
      <c r="P1041" s="41" t="e">
        <f ca="1">IF(OR(ISNA(A1041),C1041="Backstitch"),NA(),AVERAGEIF($C$4:$C1041,"&gt;0")/100)</f>
        <v>#N/A</v>
      </c>
      <c r="Q1041" s="41" t="e">
        <f t="shared" ca="1" si="311"/>
        <v>#N/A</v>
      </c>
      <c r="R1041" s="43" t="e">
        <f t="shared" ca="1" si="312"/>
        <v>#N/A</v>
      </c>
      <c r="S1041" s="44" t="e">
        <f t="shared" ca="1" si="313"/>
        <v>#N/A</v>
      </c>
      <c r="T1041" s="5" t="e">
        <f t="shared" ca="1" si="314"/>
        <v>#N/A</v>
      </c>
      <c r="U1041" s="5" t="e">
        <f t="shared" ca="1" si="315"/>
        <v>#N/A</v>
      </c>
    </row>
    <row r="1042" spans="1:21">
      <c r="A1042" s="6" t="e">
        <f t="shared" ca="1" si="305"/>
        <v>#N/A</v>
      </c>
      <c r="B1042" s="39" t="e">
        <f t="shared" ca="1" si="304"/>
        <v>#N/A</v>
      </c>
      <c r="C1042">
        <f t="array" aca="1" ref="C1042" ca="1">IFERROR(INDEX(stitches, MATCH( 1, ($A1042=dates)*(last_project=projects),0)),0)</f>
        <v>0</v>
      </c>
      <c r="D1042" s="5" t="e">
        <f t="shared" ca="1" si="316"/>
        <v>#REF!</v>
      </c>
      <c r="E1042" s="5" t="e">
        <f t="shared" ca="1" si="306"/>
        <v>#REF!</v>
      </c>
      <c r="F1042" s="40" t="e">
        <f t="array" aca="1" ref="F1042" ca="1">INDEX(hours,MATCH(1,($A1042=dates)*(last_project=projects),0),0)</f>
        <v>#N/A</v>
      </c>
      <c r="G1042" s="21" t="e">
        <f t="shared" ca="1" si="307"/>
        <v>#N/A</v>
      </c>
      <c r="H1042" s="41" t="e">
        <f t="shared" ca="1" si="317"/>
        <v>#N/A</v>
      </c>
      <c r="I1042" s="41" t="e">
        <f t="shared" ca="1" si="318"/>
        <v>#N/A</v>
      </c>
      <c r="J1042" s="41" t="e">
        <f t="shared" ca="1" si="319"/>
        <v>#N/A</v>
      </c>
      <c r="K1042" t="e">
        <f t="shared" ca="1" si="308"/>
        <v>#N/A</v>
      </c>
      <c r="L1042" t="e">
        <f t="shared" ca="1" si="309"/>
        <v>#N/A</v>
      </c>
      <c r="M1042" s="42" t="e">
        <f t="shared" ca="1" si="310"/>
        <v>#REF!</v>
      </c>
      <c r="N1042" s="5" t="e">
        <f t="shared" ca="1" si="320"/>
        <v>#N/A</v>
      </c>
      <c r="O1042" s="5" t="e">
        <f t="shared" ca="1" si="321"/>
        <v>#N/A</v>
      </c>
      <c r="P1042" s="41" t="e">
        <f ca="1">IF(OR(ISNA(A1042),C1042="Backstitch"),NA(),AVERAGEIF($C$4:$C1042,"&gt;0")/100)</f>
        <v>#N/A</v>
      </c>
      <c r="Q1042" s="41" t="e">
        <f t="shared" ca="1" si="311"/>
        <v>#N/A</v>
      </c>
      <c r="R1042" s="43" t="e">
        <f t="shared" ca="1" si="312"/>
        <v>#N/A</v>
      </c>
      <c r="S1042" s="44" t="e">
        <f t="shared" ca="1" si="313"/>
        <v>#N/A</v>
      </c>
      <c r="T1042" s="5" t="e">
        <f t="shared" ca="1" si="314"/>
        <v>#N/A</v>
      </c>
      <c r="U1042" s="5" t="e">
        <f t="shared" ca="1" si="315"/>
        <v>#N/A</v>
      </c>
    </row>
    <row r="1043" spans="1:21">
      <c r="A1043" s="6" t="e">
        <f t="shared" ca="1" si="305"/>
        <v>#N/A</v>
      </c>
      <c r="B1043" s="39" t="e">
        <f t="shared" ca="1" si="304"/>
        <v>#N/A</v>
      </c>
      <c r="C1043">
        <f t="array" aca="1" ref="C1043" ca="1">IFERROR(INDEX(stitches, MATCH( 1, ($A1043=dates)*(last_project=projects),0)),0)</f>
        <v>0</v>
      </c>
      <c r="D1043" s="5" t="e">
        <f t="shared" ca="1" si="316"/>
        <v>#REF!</v>
      </c>
      <c r="E1043" s="5" t="e">
        <f t="shared" ca="1" si="306"/>
        <v>#REF!</v>
      </c>
      <c r="F1043" s="40" t="e">
        <f t="array" aca="1" ref="F1043" ca="1">INDEX(hours,MATCH(1,($A1043=dates)*(last_project=projects),0),0)</f>
        <v>#N/A</v>
      </c>
      <c r="G1043" s="21" t="e">
        <f t="shared" ca="1" si="307"/>
        <v>#N/A</v>
      </c>
      <c r="H1043" s="41" t="e">
        <f t="shared" ca="1" si="317"/>
        <v>#N/A</v>
      </c>
      <c r="I1043" s="41" t="e">
        <f t="shared" ca="1" si="318"/>
        <v>#N/A</v>
      </c>
      <c r="J1043" s="41" t="e">
        <f t="shared" ca="1" si="319"/>
        <v>#N/A</v>
      </c>
      <c r="K1043" t="e">
        <f t="shared" ca="1" si="308"/>
        <v>#N/A</v>
      </c>
      <c r="L1043" t="e">
        <f t="shared" ca="1" si="309"/>
        <v>#N/A</v>
      </c>
      <c r="M1043" s="42" t="e">
        <f t="shared" ca="1" si="310"/>
        <v>#REF!</v>
      </c>
      <c r="N1043" s="5" t="e">
        <f t="shared" ca="1" si="320"/>
        <v>#N/A</v>
      </c>
      <c r="O1043" s="5" t="e">
        <f t="shared" ca="1" si="321"/>
        <v>#N/A</v>
      </c>
      <c r="P1043" s="41" t="e">
        <f ca="1">IF(OR(ISNA(A1043),C1043="Backstitch"),NA(),AVERAGEIF($C$4:$C1043,"&gt;0")/100)</f>
        <v>#N/A</v>
      </c>
      <c r="Q1043" s="41" t="e">
        <f t="shared" ca="1" si="311"/>
        <v>#N/A</v>
      </c>
      <c r="R1043" s="43" t="e">
        <f t="shared" ca="1" si="312"/>
        <v>#N/A</v>
      </c>
      <c r="S1043" s="44" t="e">
        <f t="shared" ca="1" si="313"/>
        <v>#N/A</v>
      </c>
      <c r="T1043" s="5" t="e">
        <f t="shared" ca="1" si="314"/>
        <v>#N/A</v>
      </c>
      <c r="U1043" s="5" t="e">
        <f t="shared" ca="1" si="315"/>
        <v>#N/A</v>
      </c>
    </row>
    <row r="1044" spans="1:21">
      <c r="A1044" s="6" t="e">
        <f t="shared" ca="1" si="305"/>
        <v>#N/A</v>
      </c>
      <c r="B1044" s="39" t="e">
        <f t="shared" ca="1" si="304"/>
        <v>#N/A</v>
      </c>
      <c r="C1044">
        <f t="array" aca="1" ref="C1044" ca="1">IFERROR(INDEX(stitches, MATCH( 1, ($A1044=dates)*(last_project=projects),0)),0)</f>
        <v>0</v>
      </c>
      <c r="D1044" s="5" t="e">
        <f t="shared" ca="1" si="316"/>
        <v>#REF!</v>
      </c>
      <c r="E1044" s="5" t="e">
        <f t="shared" ca="1" si="306"/>
        <v>#REF!</v>
      </c>
      <c r="F1044" s="40" t="e">
        <f t="array" aca="1" ref="F1044" ca="1">INDEX(hours,MATCH(1,($A1044=dates)*(last_project=projects),0),0)</f>
        <v>#N/A</v>
      </c>
      <c r="G1044" s="21" t="e">
        <f t="shared" ca="1" si="307"/>
        <v>#N/A</v>
      </c>
      <c r="H1044" s="41" t="e">
        <f t="shared" ca="1" si="317"/>
        <v>#N/A</v>
      </c>
      <c r="I1044" s="41" t="e">
        <f t="shared" ca="1" si="318"/>
        <v>#N/A</v>
      </c>
      <c r="J1044" s="41" t="e">
        <f t="shared" ca="1" si="319"/>
        <v>#N/A</v>
      </c>
      <c r="K1044" t="e">
        <f t="shared" ca="1" si="308"/>
        <v>#N/A</v>
      </c>
      <c r="L1044" t="e">
        <f t="shared" ca="1" si="309"/>
        <v>#N/A</v>
      </c>
      <c r="M1044" s="42" t="e">
        <f t="shared" ca="1" si="310"/>
        <v>#REF!</v>
      </c>
      <c r="N1044" s="5" t="e">
        <f t="shared" ca="1" si="320"/>
        <v>#N/A</v>
      </c>
      <c r="O1044" s="5" t="e">
        <f t="shared" ca="1" si="321"/>
        <v>#N/A</v>
      </c>
      <c r="P1044" s="41" t="e">
        <f ca="1">IF(OR(ISNA(A1044),C1044="Backstitch"),NA(),AVERAGEIF($C$4:$C1044,"&gt;0")/100)</f>
        <v>#N/A</v>
      </c>
      <c r="Q1044" s="41" t="e">
        <f t="shared" ca="1" si="311"/>
        <v>#N/A</v>
      </c>
      <c r="R1044" s="43" t="e">
        <f t="shared" ca="1" si="312"/>
        <v>#N/A</v>
      </c>
      <c r="S1044" s="44" t="e">
        <f t="shared" ca="1" si="313"/>
        <v>#N/A</v>
      </c>
      <c r="T1044" s="5" t="e">
        <f t="shared" ca="1" si="314"/>
        <v>#N/A</v>
      </c>
      <c r="U1044" s="5" t="e">
        <f t="shared" ca="1" si="315"/>
        <v>#N/A</v>
      </c>
    </row>
    <row r="1045" spans="1:21">
      <c r="A1045" s="6" t="e">
        <f t="shared" ca="1" si="305"/>
        <v>#N/A</v>
      </c>
      <c r="B1045" s="39" t="e">
        <f t="shared" ca="1" si="304"/>
        <v>#N/A</v>
      </c>
      <c r="C1045">
        <f t="array" aca="1" ref="C1045" ca="1">IFERROR(INDEX(stitches, MATCH( 1, ($A1045=dates)*(last_project=projects),0)),0)</f>
        <v>0</v>
      </c>
      <c r="D1045" s="5" t="e">
        <f t="shared" ca="1" si="316"/>
        <v>#REF!</v>
      </c>
      <c r="E1045" s="5" t="e">
        <f t="shared" ca="1" si="306"/>
        <v>#REF!</v>
      </c>
      <c r="F1045" s="40" t="e">
        <f t="array" aca="1" ref="F1045" ca="1">INDEX(hours,MATCH(1,($A1045=dates)*(last_project=projects),0),0)</f>
        <v>#N/A</v>
      </c>
      <c r="G1045" s="21" t="e">
        <f t="shared" ca="1" si="307"/>
        <v>#N/A</v>
      </c>
      <c r="H1045" s="41" t="e">
        <f t="shared" ca="1" si="317"/>
        <v>#N/A</v>
      </c>
      <c r="I1045" s="41" t="e">
        <f t="shared" ca="1" si="318"/>
        <v>#N/A</v>
      </c>
      <c r="J1045" s="41" t="e">
        <f t="shared" ca="1" si="319"/>
        <v>#N/A</v>
      </c>
      <c r="K1045" t="e">
        <f t="shared" ca="1" si="308"/>
        <v>#N/A</v>
      </c>
      <c r="L1045" t="e">
        <f t="shared" ca="1" si="309"/>
        <v>#N/A</v>
      </c>
      <c r="M1045" s="42" t="e">
        <f t="shared" ca="1" si="310"/>
        <v>#REF!</v>
      </c>
      <c r="N1045" s="5" t="e">
        <f t="shared" ca="1" si="320"/>
        <v>#N/A</v>
      </c>
      <c r="O1045" s="5" t="e">
        <f t="shared" ca="1" si="321"/>
        <v>#N/A</v>
      </c>
      <c r="P1045" s="41" t="e">
        <f ca="1">IF(OR(ISNA(A1045),C1045="Backstitch"),NA(),AVERAGEIF($C$4:$C1045,"&gt;0")/100)</f>
        <v>#N/A</v>
      </c>
      <c r="Q1045" s="41" t="e">
        <f t="shared" ca="1" si="311"/>
        <v>#N/A</v>
      </c>
      <c r="R1045" s="43" t="e">
        <f t="shared" ca="1" si="312"/>
        <v>#N/A</v>
      </c>
      <c r="S1045" s="44" t="e">
        <f t="shared" ca="1" si="313"/>
        <v>#N/A</v>
      </c>
      <c r="T1045" s="5" t="e">
        <f t="shared" ca="1" si="314"/>
        <v>#N/A</v>
      </c>
      <c r="U1045" s="5" t="e">
        <f t="shared" ca="1" si="315"/>
        <v>#N/A</v>
      </c>
    </row>
    <row r="1046" spans="1:21">
      <c r="A1046" s="6" t="e">
        <f t="shared" ca="1" si="305"/>
        <v>#N/A</v>
      </c>
      <c r="B1046" s="39" t="e">
        <f t="shared" ca="1" si="304"/>
        <v>#N/A</v>
      </c>
      <c r="C1046">
        <f t="array" aca="1" ref="C1046" ca="1">IFERROR(INDEX(stitches, MATCH( 1, ($A1046=dates)*(last_project=projects),0)),0)</f>
        <v>0</v>
      </c>
      <c r="D1046" s="5" t="e">
        <f t="shared" ca="1" si="316"/>
        <v>#REF!</v>
      </c>
      <c r="E1046" s="5" t="e">
        <f t="shared" ca="1" si="306"/>
        <v>#REF!</v>
      </c>
      <c r="F1046" s="40" t="e">
        <f t="array" aca="1" ref="F1046" ca="1">INDEX(hours,MATCH(1,($A1046=dates)*(last_project=projects),0),0)</f>
        <v>#N/A</v>
      </c>
      <c r="G1046" s="21" t="e">
        <f t="shared" ca="1" si="307"/>
        <v>#N/A</v>
      </c>
      <c r="H1046" s="41" t="e">
        <f t="shared" ca="1" si="317"/>
        <v>#N/A</v>
      </c>
      <c r="I1046" s="41" t="e">
        <f t="shared" ca="1" si="318"/>
        <v>#N/A</v>
      </c>
      <c r="J1046" s="41" t="e">
        <f t="shared" ca="1" si="319"/>
        <v>#N/A</v>
      </c>
      <c r="K1046" t="e">
        <f t="shared" ca="1" si="308"/>
        <v>#N/A</v>
      </c>
      <c r="L1046" t="e">
        <f t="shared" ca="1" si="309"/>
        <v>#N/A</v>
      </c>
      <c r="M1046" s="42" t="e">
        <f t="shared" ca="1" si="310"/>
        <v>#REF!</v>
      </c>
      <c r="N1046" s="5" t="e">
        <f t="shared" ca="1" si="320"/>
        <v>#N/A</v>
      </c>
      <c r="O1046" s="5" t="e">
        <f t="shared" ca="1" si="321"/>
        <v>#N/A</v>
      </c>
      <c r="P1046" s="41" t="e">
        <f ca="1">IF(OR(ISNA(A1046),C1046="Backstitch"),NA(),AVERAGEIF($C$4:$C1046,"&gt;0")/100)</f>
        <v>#N/A</v>
      </c>
      <c r="Q1046" s="41" t="e">
        <f t="shared" ca="1" si="311"/>
        <v>#N/A</v>
      </c>
      <c r="R1046" s="43" t="e">
        <f t="shared" ca="1" si="312"/>
        <v>#N/A</v>
      </c>
      <c r="S1046" s="44" t="e">
        <f t="shared" ca="1" si="313"/>
        <v>#N/A</v>
      </c>
      <c r="T1046" s="5" t="e">
        <f t="shared" ca="1" si="314"/>
        <v>#N/A</v>
      </c>
      <c r="U1046" s="5" t="e">
        <f t="shared" ca="1" si="315"/>
        <v>#N/A</v>
      </c>
    </row>
    <row r="1047" spans="1:21">
      <c r="A1047" s="6" t="e">
        <f t="shared" ca="1" si="305"/>
        <v>#N/A</v>
      </c>
      <c r="B1047" s="39" t="e">
        <f t="shared" ca="1" si="304"/>
        <v>#N/A</v>
      </c>
      <c r="C1047">
        <f t="array" aca="1" ref="C1047" ca="1">IFERROR(INDEX(stitches, MATCH( 1, ($A1047=dates)*(last_project=projects),0)),0)</f>
        <v>0</v>
      </c>
      <c r="D1047" s="5" t="e">
        <f t="shared" ca="1" si="316"/>
        <v>#REF!</v>
      </c>
      <c r="E1047" s="5" t="e">
        <f t="shared" ca="1" si="306"/>
        <v>#REF!</v>
      </c>
      <c r="F1047" s="40" t="e">
        <f t="array" aca="1" ref="F1047" ca="1">INDEX(hours,MATCH(1,($A1047=dates)*(last_project=projects),0),0)</f>
        <v>#N/A</v>
      </c>
      <c r="G1047" s="21" t="e">
        <f t="shared" ca="1" si="307"/>
        <v>#N/A</v>
      </c>
      <c r="H1047" s="41" t="e">
        <f t="shared" ca="1" si="317"/>
        <v>#N/A</v>
      </c>
      <c r="I1047" s="41" t="e">
        <f t="shared" ca="1" si="318"/>
        <v>#N/A</v>
      </c>
      <c r="J1047" s="41" t="e">
        <f t="shared" ca="1" si="319"/>
        <v>#N/A</v>
      </c>
      <c r="K1047" t="e">
        <f t="shared" ca="1" si="308"/>
        <v>#N/A</v>
      </c>
      <c r="L1047" t="e">
        <f t="shared" ca="1" si="309"/>
        <v>#N/A</v>
      </c>
      <c r="M1047" s="42" t="e">
        <f t="shared" ca="1" si="310"/>
        <v>#REF!</v>
      </c>
      <c r="N1047" s="5" t="e">
        <f t="shared" ca="1" si="320"/>
        <v>#N/A</v>
      </c>
      <c r="O1047" s="5" t="e">
        <f t="shared" ca="1" si="321"/>
        <v>#N/A</v>
      </c>
      <c r="P1047" s="41" t="e">
        <f ca="1">IF(OR(ISNA(A1047),C1047="Backstitch"),NA(),AVERAGEIF($C$4:$C1047,"&gt;0")/100)</f>
        <v>#N/A</v>
      </c>
      <c r="Q1047" s="41" t="e">
        <f t="shared" ca="1" si="311"/>
        <v>#N/A</v>
      </c>
      <c r="R1047" s="43" t="e">
        <f t="shared" ca="1" si="312"/>
        <v>#N/A</v>
      </c>
      <c r="S1047" s="44" t="e">
        <f t="shared" ca="1" si="313"/>
        <v>#N/A</v>
      </c>
      <c r="T1047" s="5" t="e">
        <f t="shared" ca="1" si="314"/>
        <v>#N/A</v>
      </c>
      <c r="U1047" s="5" t="e">
        <f t="shared" ca="1" si="315"/>
        <v>#N/A</v>
      </c>
    </row>
    <row r="1048" spans="1:21">
      <c r="A1048" s="6" t="e">
        <f t="shared" ca="1" si="305"/>
        <v>#N/A</v>
      </c>
      <c r="B1048" s="39" t="e">
        <f t="shared" ca="1" si="304"/>
        <v>#N/A</v>
      </c>
      <c r="C1048">
        <f t="array" aca="1" ref="C1048" ca="1">IFERROR(INDEX(stitches, MATCH( 1, ($A1048=dates)*(last_project=projects),0)),0)</f>
        <v>0</v>
      </c>
      <c r="D1048" s="5" t="e">
        <f t="shared" ca="1" si="316"/>
        <v>#REF!</v>
      </c>
      <c r="E1048" s="5" t="e">
        <f t="shared" ca="1" si="306"/>
        <v>#REF!</v>
      </c>
      <c r="F1048" s="40" t="e">
        <f t="array" aca="1" ref="F1048" ca="1">INDEX(hours,MATCH(1,($A1048=dates)*(last_project=projects),0),0)</f>
        <v>#N/A</v>
      </c>
      <c r="G1048" s="21" t="e">
        <f t="shared" ca="1" si="307"/>
        <v>#N/A</v>
      </c>
      <c r="H1048" s="41" t="e">
        <f t="shared" ca="1" si="317"/>
        <v>#N/A</v>
      </c>
      <c r="I1048" s="41" t="e">
        <f t="shared" ca="1" si="318"/>
        <v>#N/A</v>
      </c>
      <c r="J1048" s="41" t="e">
        <f t="shared" ca="1" si="319"/>
        <v>#N/A</v>
      </c>
      <c r="K1048" t="e">
        <f t="shared" ca="1" si="308"/>
        <v>#N/A</v>
      </c>
      <c r="L1048" t="e">
        <f t="shared" ca="1" si="309"/>
        <v>#N/A</v>
      </c>
      <c r="M1048" s="42" t="e">
        <f t="shared" ca="1" si="310"/>
        <v>#REF!</v>
      </c>
      <c r="N1048" s="5" t="e">
        <f t="shared" ca="1" si="320"/>
        <v>#N/A</v>
      </c>
      <c r="O1048" s="5" t="e">
        <f t="shared" ca="1" si="321"/>
        <v>#N/A</v>
      </c>
      <c r="P1048" s="41" t="e">
        <f ca="1">IF(OR(ISNA(A1048),C1048="Backstitch"),NA(),AVERAGEIF($C$4:$C1048,"&gt;0")/100)</f>
        <v>#N/A</v>
      </c>
      <c r="Q1048" s="41" t="e">
        <f t="shared" ca="1" si="311"/>
        <v>#N/A</v>
      </c>
      <c r="R1048" s="43" t="e">
        <f t="shared" ca="1" si="312"/>
        <v>#N/A</v>
      </c>
      <c r="S1048" s="44" t="e">
        <f t="shared" ca="1" si="313"/>
        <v>#N/A</v>
      </c>
      <c r="T1048" s="5" t="e">
        <f t="shared" ca="1" si="314"/>
        <v>#N/A</v>
      </c>
      <c r="U1048" s="5" t="e">
        <f t="shared" ca="1" si="315"/>
        <v>#N/A</v>
      </c>
    </row>
    <row r="1049" spans="1:21">
      <c r="A1049" s="6" t="e">
        <f t="shared" ca="1" si="305"/>
        <v>#N/A</v>
      </c>
      <c r="B1049" s="39" t="e">
        <f t="shared" ca="1" si="304"/>
        <v>#N/A</v>
      </c>
      <c r="C1049">
        <f t="array" aca="1" ref="C1049" ca="1">IFERROR(INDEX(stitches, MATCH( 1, ($A1049=dates)*(last_project=projects),0)),0)</f>
        <v>0</v>
      </c>
      <c r="D1049" s="5" t="e">
        <f t="shared" ca="1" si="316"/>
        <v>#REF!</v>
      </c>
      <c r="E1049" s="5" t="e">
        <f t="shared" ca="1" si="306"/>
        <v>#REF!</v>
      </c>
      <c r="F1049" s="40" t="e">
        <f t="array" aca="1" ref="F1049" ca="1">INDEX(hours,MATCH(1,($A1049=dates)*(last_project=projects),0),0)</f>
        <v>#N/A</v>
      </c>
      <c r="G1049" s="21" t="e">
        <f t="shared" ca="1" si="307"/>
        <v>#N/A</v>
      </c>
      <c r="H1049" s="41" t="e">
        <f t="shared" ca="1" si="317"/>
        <v>#N/A</v>
      </c>
      <c r="I1049" s="41" t="e">
        <f t="shared" ca="1" si="318"/>
        <v>#N/A</v>
      </c>
      <c r="J1049" s="41" t="e">
        <f t="shared" ca="1" si="319"/>
        <v>#N/A</v>
      </c>
      <c r="K1049" t="e">
        <f t="shared" ca="1" si="308"/>
        <v>#N/A</v>
      </c>
      <c r="L1049" t="e">
        <f t="shared" ca="1" si="309"/>
        <v>#N/A</v>
      </c>
      <c r="M1049" s="42" t="e">
        <f t="shared" ca="1" si="310"/>
        <v>#REF!</v>
      </c>
      <c r="N1049" s="5" t="e">
        <f t="shared" ca="1" si="320"/>
        <v>#N/A</v>
      </c>
      <c r="O1049" s="5" t="e">
        <f t="shared" ca="1" si="321"/>
        <v>#N/A</v>
      </c>
      <c r="P1049" s="41" t="e">
        <f ca="1">IF(OR(ISNA(A1049),C1049="Backstitch"),NA(),AVERAGEIF($C$4:$C1049,"&gt;0")/100)</f>
        <v>#N/A</v>
      </c>
      <c r="Q1049" s="41" t="e">
        <f t="shared" ca="1" si="311"/>
        <v>#N/A</v>
      </c>
      <c r="R1049" s="43" t="e">
        <f t="shared" ca="1" si="312"/>
        <v>#N/A</v>
      </c>
      <c r="S1049" s="44" t="e">
        <f t="shared" ca="1" si="313"/>
        <v>#N/A</v>
      </c>
      <c r="T1049" s="5" t="e">
        <f t="shared" ca="1" si="314"/>
        <v>#N/A</v>
      </c>
      <c r="U1049" s="5" t="e">
        <f t="shared" ca="1" si="315"/>
        <v>#N/A</v>
      </c>
    </row>
    <row r="1050" spans="1:21">
      <c r="A1050" s="6" t="e">
        <f t="shared" ca="1" si="305"/>
        <v>#N/A</v>
      </c>
      <c r="B1050" s="39" t="e">
        <f t="shared" ca="1" si="304"/>
        <v>#N/A</v>
      </c>
      <c r="C1050">
        <f t="array" aca="1" ref="C1050" ca="1">IFERROR(INDEX(stitches, MATCH( 1, ($A1050=dates)*(last_project=projects),0)),0)</f>
        <v>0</v>
      </c>
      <c r="D1050" s="5" t="e">
        <f t="shared" ca="1" si="316"/>
        <v>#REF!</v>
      </c>
      <c r="E1050" s="5" t="e">
        <f t="shared" ca="1" si="306"/>
        <v>#REF!</v>
      </c>
      <c r="F1050" s="40" t="e">
        <f t="array" aca="1" ref="F1050" ca="1">INDEX(hours,MATCH(1,($A1050=dates)*(last_project=projects),0),0)</f>
        <v>#N/A</v>
      </c>
      <c r="G1050" s="21" t="e">
        <f t="shared" ca="1" si="307"/>
        <v>#N/A</v>
      </c>
      <c r="H1050" s="41" t="e">
        <f t="shared" ca="1" si="317"/>
        <v>#N/A</v>
      </c>
      <c r="I1050" s="41" t="e">
        <f t="shared" ca="1" si="318"/>
        <v>#N/A</v>
      </c>
      <c r="J1050" s="41" t="e">
        <f t="shared" ca="1" si="319"/>
        <v>#N/A</v>
      </c>
      <c r="K1050" t="e">
        <f t="shared" ca="1" si="308"/>
        <v>#N/A</v>
      </c>
      <c r="L1050" t="e">
        <f t="shared" ca="1" si="309"/>
        <v>#N/A</v>
      </c>
      <c r="M1050" s="42" t="e">
        <f t="shared" ca="1" si="310"/>
        <v>#REF!</v>
      </c>
      <c r="N1050" s="5" t="e">
        <f t="shared" ca="1" si="320"/>
        <v>#N/A</v>
      </c>
      <c r="O1050" s="5" t="e">
        <f t="shared" ca="1" si="321"/>
        <v>#N/A</v>
      </c>
      <c r="P1050" s="41" t="e">
        <f ca="1">IF(OR(ISNA(A1050),C1050="Backstitch"),NA(),AVERAGEIF($C$4:$C1050,"&gt;0")/100)</f>
        <v>#N/A</v>
      </c>
      <c r="Q1050" s="41" t="e">
        <f t="shared" ca="1" si="311"/>
        <v>#N/A</v>
      </c>
      <c r="R1050" s="43" t="e">
        <f t="shared" ca="1" si="312"/>
        <v>#N/A</v>
      </c>
      <c r="S1050" s="44" t="e">
        <f t="shared" ca="1" si="313"/>
        <v>#N/A</v>
      </c>
      <c r="T1050" s="5" t="e">
        <f t="shared" ca="1" si="314"/>
        <v>#N/A</v>
      </c>
      <c r="U1050" s="5" t="e">
        <f t="shared" ca="1" si="315"/>
        <v>#N/A</v>
      </c>
    </row>
    <row r="1051" spans="1:21">
      <c r="A1051" s="6" t="e">
        <f t="shared" ca="1" si="305"/>
        <v>#N/A</v>
      </c>
      <c r="B1051" s="39" t="e">
        <f t="shared" ca="1" si="304"/>
        <v>#N/A</v>
      </c>
      <c r="C1051">
        <f t="array" aca="1" ref="C1051" ca="1">IFERROR(INDEX(stitches, MATCH( 1, ($A1051=dates)*(last_project=projects),0)),0)</f>
        <v>0</v>
      </c>
      <c r="D1051" s="5" t="e">
        <f t="shared" ca="1" si="316"/>
        <v>#REF!</v>
      </c>
      <c r="E1051" s="5" t="e">
        <f t="shared" ca="1" si="306"/>
        <v>#REF!</v>
      </c>
      <c r="F1051" s="40" t="e">
        <f t="array" aca="1" ref="F1051" ca="1">INDEX(hours,MATCH(1,($A1051=dates)*(last_project=projects),0),0)</f>
        <v>#N/A</v>
      </c>
      <c r="G1051" s="21" t="e">
        <f t="shared" ca="1" si="307"/>
        <v>#N/A</v>
      </c>
      <c r="H1051" s="41" t="e">
        <f t="shared" ca="1" si="317"/>
        <v>#N/A</v>
      </c>
      <c r="I1051" s="41" t="e">
        <f t="shared" ca="1" si="318"/>
        <v>#N/A</v>
      </c>
      <c r="J1051" s="41" t="e">
        <f t="shared" ca="1" si="319"/>
        <v>#N/A</v>
      </c>
      <c r="K1051" t="e">
        <f t="shared" ca="1" si="308"/>
        <v>#N/A</v>
      </c>
      <c r="L1051" t="e">
        <f t="shared" ca="1" si="309"/>
        <v>#N/A</v>
      </c>
      <c r="M1051" s="42" t="e">
        <f t="shared" ca="1" si="310"/>
        <v>#REF!</v>
      </c>
      <c r="N1051" s="5" t="e">
        <f t="shared" ca="1" si="320"/>
        <v>#N/A</v>
      </c>
      <c r="O1051" s="5" t="e">
        <f t="shared" ca="1" si="321"/>
        <v>#N/A</v>
      </c>
      <c r="P1051" s="41" t="e">
        <f ca="1">IF(OR(ISNA(A1051),C1051="Backstitch"),NA(),AVERAGEIF($C$4:$C1051,"&gt;0")/100)</f>
        <v>#N/A</v>
      </c>
      <c r="Q1051" s="41" t="e">
        <f t="shared" ca="1" si="311"/>
        <v>#N/A</v>
      </c>
      <c r="R1051" s="43" t="e">
        <f t="shared" ca="1" si="312"/>
        <v>#N/A</v>
      </c>
      <c r="S1051" s="44" t="e">
        <f t="shared" ca="1" si="313"/>
        <v>#N/A</v>
      </c>
      <c r="T1051" s="5" t="e">
        <f t="shared" ca="1" si="314"/>
        <v>#N/A</v>
      </c>
      <c r="U1051" s="5" t="e">
        <f t="shared" ca="1" si="315"/>
        <v>#N/A</v>
      </c>
    </row>
    <row r="1052" spans="1:21">
      <c r="A1052" s="6" t="e">
        <f t="shared" ca="1" si="305"/>
        <v>#N/A</v>
      </c>
      <c r="B1052" s="39" t="e">
        <f t="shared" ca="1" si="304"/>
        <v>#N/A</v>
      </c>
      <c r="C1052">
        <f t="array" aca="1" ref="C1052" ca="1">IFERROR(INDEX(stitches, MATCH( 1, ($A1052=dates)*(last_project=projects),0)),0)</f>
        <v>0</v>
      </c>
      <c r="D1052" s="5" t="e">
        <f t="shared" ca="1" si="316"/>
        <v>#REF!</v>
      </c>
      <c r="E1052" s="5" t="e">
        <f t="shared" ca="1" si="306"/>
        <v>#REF!</v>
      </c>
      <c r="F1052" s="40" t="e">
        <f t="array" aca="1" ref="F1052" ca="1">INDEX(hours,MATCH(1,($A1052=dates)*(last_project=projects),0),0)</f>
        <v>#N/A</v>
      </c>
      <c r="G1052" s="21" t="e">
        <f t="shared" ca="1" si="307"/>
        <v>#N/A</v>
      </c>
      <c r="H1052" s="41" t="e">
        <f t="shared" ca="1" si="317"/>
        <v>#N/A</v>
      </c>
      <c r="I1052" s="41" t="e">
        <f t="shared" ca="1" si="318"/>
        <v>#N/A</v>
      </c>
      <c r="J1052" s="41" t="e">
        <f t="shared" ca="1" si="319"/>
        <v>#N/A</v>
      </c>
      <c r="K1052" t="e">
        <f t="shared" ca="1" si="308"/>
        <v>#N/A</v>
      </c>
      <c r="L1052" t="e">
        <f t="shared" ca="1" si="309"/>
        <v>#N/A</v>
      </c>
      <c r="M1052" s="42" t="e">
        <f t="shared" ca="1" si="310"/>
        <v>#REF!</v>
      </c>
      <c r="N1052" s="5" t="e">
        <f t="shared" ca="1" si="320"/>
        <v>#N/A</v>
      </c>
      <c r="O1052" s="5" t="e">
        <f t="shared" ca="1" si="321"/>
        <v>#N/A</v>
      </c>
      <c r="P1052" s="41" t="e">
        <f ca="1">IF(OR(ISNA(A1052),C1052="Backstitch"),NA(),AVERAGEIF($C$4:$C1052,"&gt;0")/100)</f>
        <v>#N/A</v>
      </c>
      <c r="Q1052" s="41" t="e">
        <f t="shared" ca="1" si="311"/>
        <v>#N/A</v>
      </c>
      <c r="R1052" s="43" t="e">
        <f t="shared" ca="1" si="312"/>
        <v>#N/A</v>
      </c>
      <c r="S1052" s="44" t="e">
        <f t="shared" ca="1" si="313"/>
        <v>#N/A</v>
      </c>
      <c r="T1052" s="5" t="e">
        <f t="shared" ca="1" si="314"/>
        <v>#N/A</v>
      </c>
      <c r="U1052" s="5" t="e">
        <f t="shared" ca="1" si="315"/>
        <v>#N/A</v>
      </c>
    </row>
    <row r="1053" spans="1:21">
      <c r="A1053" s="6" t="e">
        <f t="shared" ca="1" si="305"/>
        <v>#N/A</v>
      </c>
      <c r="B1053" s="39" t="e">
        <f t="shared" ca="1" si="304"/>
        <v>#N/A</v>
      </c>
      <c r="C1053">
        <f t="array" aca="1" ref="C1053" ca="1">IFERROR(INDEX(stitches, MATCH( 1, ($A1053=dates)*(last_project=projects),0)),0)</f>
        <v>0</v>
      </c>
      <c r="D1053" s="5" t="e">
        <f t="shared" ca="1" si="316"/>
        <v>#REF!</v>
      </c>
      <c r="E1053" s="5" t="e">
        <f t="shared" ca="1" si="306"/>
        <v>#REF!</v>
      </c>
      <c r="F1053" s="40" t="e">
        <f t="array" aca="1" ref="F1053" ca="1">INDEX(hours,MATCH(1,($A1053=dates)*(last_project=projects),0),0)</f>
        <v>#N/A</v>
      </c>
      <c r="G1053" s="21" t="e">
        <f t="shared" ca="1" si="307"/>
        <v>#N/A</v>
      </c>
      <c r="H1053" s="41" t="e">
        <f t="shared" ca="1" si="317"/>
        <v>#N/A</v>
      </c>
      <c r="I1053" s="41" t="e">
        <f t="shared" ca="1" si="318"/>
        <v>#N/A</v>
      </c>
      <c r="J1053" s="41" t="e">
        <f t="shared" ca="1" si="319"/>
        <v>#N/A</v>
      </c>
      <c r="K1053" t="e">
        <f t="shared" ca="1" si="308"/>
        <v>#N/A</v>
      </c>
      <c r="L1053" t="e">
        <f t="shared" ca="1" si="309"/>
        <v>#N/A</v>
      </c>
      <c r="M1053" s="42" t="e">
        <f t="shared" ca="1" si="310"/>
        <v>#REF!</v>
      </c>
      <c r="N1053" s="5" t="e">
        <f t="shared" ca="1" si="320"/>
        <v>#N/A</v>
      </c>
      <c r="O1053" s="5" t="e">
        <f t="shared" ca="1" si="321"/>
        <v>#N/A</v>
      </c>
      <c r="P1053" s="41" t="e">
        <f ca="1">IF(OR(ISNA(A1053),C1053="Backstitch"),NA(),AVERAGEIF($C$4:$C1053,"&gt;0")/100)</f>
        <v>#N/A</v>
      </c>
      <c r="Q1053" s="41" t="e">
        <f t="shared" ca="1" si="311"/>
        <v>#N/A</v>
      </c>
      <c r="R1053" s="43" t="e">
        <f t="shared" ca="1" si="312"/>
        <v>#N/A</v>
      </c>
      <c r="S1053" s="44" t="e">
        <f t="shared" ca="1" si="313"/>
        <v>#N/A</v>
      </c>
      <c r="T1053" s="5" t="e">
        <f t="shared" ca="1" si="314"/>
        <v>#N/A</v>
      </c>
      <c r="U1053" s="5" t="e">
        <f t="shared" ca="1" si="315"/>
        <v>#N/A</v>
      </c>
    </row>
    <row r="1054" spans="1:21">
      <c r="A1054" s="6" t="e">
        <f t="shared" ca="1" si="305"/>
        <v>#N/A</v>
      </c>
      <c r="B1054" s="39" t="e">
        <f t="shared" ca="1" si="304"/>
        <v>#N/A</v>
      </c>
      <c r="C1054">
        <f t="array" aca="1" ref="C1054" ca="1">IFERROR(INDEX(stitches, MATCH( 1, ($A1054=dates)*(last_project=projects),0)),0)</f>
        <v>0</v>
      </c>
      <c r="D1054" s="5" t="e">
        <f t="shared" ca="1" si="316"/>
        <v>#REF!</v>
      </c>
      <c r="E1054" s="5" t="e">
        <f t="shared" ca="1" si="306"/>
        <v>#REF!</v>
      </c>
      <c r="F1054" s="40" t="e">
        <f t="array" aca="1" ref="F1054" ca="1">INDEX(hours,MATCH(1,($A1054=dates)*(last_project=projects),0),0)</f>
        <v>#N/A</v>
      </c>
      <c r="G1054" s="21" t="e">
        <f t="shared" ca="1" si="307"/>
        <v>#N/A</v>
      </c>
      <c r="H1054" s="41" t="e">
        <f t="shared" ca="1" si="317"/>
        <v>#N/A</v>
      </c>
      <c r="I1054" s="41" t="e">
        <f t="shared" ca="1" si="318"/>
        <v>#N/A</v>
      </c>
      <c r="J1054" s="41" t="e">
        <f t="shared" ca="1" si="319"/>
        <v>#N/A</v>
      </c>
      <c r="K1054" t="e">
        <f t="shared" ca="1" si="308"/>
        <v>#N/A</v>
      </c>
      <c r="L1054" t="e">
        <f t="shared" ca="1" si="309"/>
        <v>#N/A</v>
      </c>
      <c r="M1054" s="42" t="e">
        <f t="shared" ca="1" si="310"/>
        <v>#REF!</v>
      </c>
      <c r="N1054" s="5" t="e">
        <f t="shared" ca="1" si="320"/>
        <v>#N/A</v>
      </c>
      <c r="O1054" s="5" t="e">
        <f t="shared" ca="1" si="321"/>
        <v>#N/A</v>
      </c>
      <c r="P1054" s="41" t="e">
        <f ca="1">IF(OR(ISNA(A1054),C1054="Backstitch"),NA(),AVERAGEIF($C$4:$C1054,"&gt;0")/100)</f>
        <v>#N/A</v>
      </c>
      <c r="Q1054" s="41" t="e">
        <f t="shared" ca="1" si="311"/>
        <v>#N/A</v>
      </c>
      <c r="R1054" s="43" t="e">
        <f t="shared" ca="1" si="312"/>
        <v>#N/A</v>
      </c>
      <c r="S1054" s="44" t="e">
        <f t="shared" ca="1" si="313"/>
        <v>#N/A</v>
      </c>
      <c r="T1054" s="5" t="e">
        <f t="shared" ca="1" si="314"/>
        <v>#N/A</v>
      </c>
      <c r="U1054" s="5" t="e">
        <f t="shared" ca="1" si="315"/>
        <v>#N/A</v>
      </c>
    </row>
    <row r="1055" spans="1:21">
      <c r="A1055" s="6" t="e">
        <f t="shared" ca="1" si="305"/>
        <v>#N/A</v>
      </c>
      <c r="B1055" s="39" t="e">
        <f t="shared" ca="1" si="304"/>
        <v>#N/A</v>
      </c>
      <c r="C1055">
        <f t="array" aca="1" ref="C1055" ca="1">IFERROR(INDEX(stitches, MATCH( 1, ($A1055=dates)*(last_project=projects),0)),0)</f>
        <v>0</v>
      </c>
      <c r="D1055" s="5" t="e">
        <f t="shared" ca="1" si="316"/>
        <v>#REF!</v>
      </c>
      <c r="E1055" s="5" t="e">
        <f t="shared" ca="1" si="306"/>
        <v>#REF!</v>
      </c>
      <c r="F1055" s="40" t="e">
        <f t="array" aca="1" ref="F1055" ca="1">INDEX(hours,MATCH(1,($A1055=dates)*(last_project=projects),0),0)</f>
        <v>#N/A</v>
      </c>
      <c r="G1055" s="21" t="e">
        <f t="shared" ca="1" si="307"/>
        <v>#N/A</v>
      </c>
      <c r="H1055" s="41" t="e">
        <f t="shared" ca="1" si="317"/>
        <v>#N/A</v>
      </c>
      <c r="I1055" s="41" t="e">
        <f t="shared" ca="1" si="318"/>
        <v>#N/A</v>
      </c>
      <c r="J1055" s="41" t="e">
        <f t="shared" ca="1" si="319"/>
        <v>#N/A</v>
      </c>
      <c r="K1055" t="e">
        <f t="shared" ca="1" si="308"/>
        <v>#N/A</v>
      </c>
      <c r="L1055" t="e">
        <f t="shared" ca="1" si="309"/>
        <v>#N/A</v>
      </c>
      <c r="M1055" s="42" t="e">
        <f t="shared" ca="1" si="310"/>
        <v>#REF!</v>
      </c>
      <c r="N1055" s="5" t="e">
        <f t="shared" ca="1" si="320"/>
        <v>#N/A</v>
      </c>
      <c r="O1055" s="5" t="e">
        <f t="shared" ca="1" si="321"/>
        <v>#N/A</v>
      </c>
      <c r="P1055" s="41" t="e">
        <f ca="1">IF(OR(ISNA(A1055),C1055="Backstitch"),NA(),AVERAGEIF($C$4:$C1055,"&gt;0")/100)</f>
        <v>#N/A</v>
      </c>
      <c r="Q1055" s="41" t="e">
        <f t="shared" ca="1" si="311"/>
        <v>#N/A</v>
      </c>
      <c r="R1055" s="43" t="e">
        <f t="shared" ca="1" si="312"/>
        <v>#N/A</v>
      </c>
      <c r="S1055" s="44" t="e">
        <f t="shared" ca="1" si="313"/>
        <v>#N/A</v>
      </c>
      <c r="T1055" s="5" t="e">
        <f t="shared" ca="1" si="314"/>
        <v>#N/A</v>
      </c>
      <c r="U1055" s="5" t="e">
        <f t="shared" ca="1" si="315"/>
        <v>#N/A</v>
      </c>
    </row>
    <row r="1056" spans="1:21">
      <c r="A1056" s="6" t="e">
        <f t="shared" ca="1" si="305"/>
        <v>#N/A</v>
      </c>
      <c r="B1056" s="39" t="e">
        <f t="shared" ca="1" si="304"/>
        <v>#N/A</v>
      </c>
      <c r="C1056">
        <f t="array" aca="1" ref="C1056" ca="1">IFERROR(INDEX(stitches, MATCH( 1, ($A1056=dates)*(last_project=projects),0)),0)</f>
        <v>0</v>
      </c>
      <c r="D1056" s="5" t="e">
        <f t="shared" ca="1" si="316"/>
        <v>#REF!</v>
      </c>
      <c r="E1056" s="5" t="e">
        <f t="shared" ca="1" si="306"/>
        <v>#REF!</v>
      </c>
      <c r="F1056" s="40" t="e">
        <f t="array" aca="1" ref="F1056" ca="1">INDEX(hours,MATCH(1,($A1056=dates)*(last_project=projects),0),0)</f>
        <v>#N/A</v>
      </c>
      <c r="G1056" s="21" t="e">
        <f t="shared" ca="1" si="307"/>
        <v>#N/A</v>
      </c>
      <c r="H1056" s="41" t="e">
        <f t="shared" ca="1" si="317"/>
        <v>#N/A</v>
      </c>
      <c r="I1056" s="41" t="e">
        <f t="shared" ca="1" si="318"/>
        <v>#N/A</v>
      </c>
      <c r="J1056" s="41" t="e">
        <f t="shared" ca="1" si="319"/>
        <v>#N/A</v>
      </c>
      <c r="K1056" t="e">
        <f t="shared" ca="1" si="308"/>
        <v>#N/A</v>
      </c>
      <c r="L1056" t="e">
        <f t="shared" ca="1" si="309"/>
        <v>#N/A</v>
      </c>
      <c r="M1056" s="42" t="e">
        <f t="shared" ca="1" si="310"/>
        <v>#REF!</v>
      </c>
      <c r="N1056" s="5" t="e">
        <f t="shared" ca="1" si="320"/>
        <v>#N/A</v>
      </c>
      <c r="O1056" s="5" t="e">
        <f t="shared" ca="1" si="321"/>
        <v>#N/A</v>
      </c>
      <c r="P1056" s="41" t="e">
        <f ca="1">IF(OR(ISNA(A1056),C1056="Backstitch"),NA(),AVERAGEIF($C$4:$C1056,"&gt;0")/100)</f>
        <v>#N/A</v>
      </c>
      <c r="Q1056" s="41" t="e">
        <f t="shared" ca="1" si="311"/>
        <v>#N/A</v>
      </c>
      <c r="R1056" s="43" t="e">
        <f t="shared" ca="1" si="312"/>
        <v>#N/A</v>
      </c>
      <c r="S1056" s="44" t="e">
        <f t="shared" ca="1" si="313"/>
        <v>#N/A</v>
      </c>
      <c r="T1056" s="5" t="e">
        <f t="shared" ca="1" si="314"/>
        <v>#N/A</v>
      </c>
      <c r="U1056" s="5" t="e">
        <f t="shared" ca="1" si="315"/>
        <v>#N/A</v>
      </c>
    </row>
    <row r="1057" spans="1:21">
      <c r="A1057" s="6" t="e">
        <f t="shared" ca="1" si="305"/>
        <v>#N/A</v>
      </c>
      <c r="B1057" s="39" t="e">
        <f t="shared" ca="1" si="304"/>
        <v>#N/A</v>
      </c>
      <c r="C1057">
        <f t="array" aca="1" ref="C1057" ca="1">IFERROR(INDEX(stitches, MATCH( 1, ($A1057=dates)*(last_project=projects),0)),0)</f>
        <v>0</v>
      </c>
      <c r="D1057" s="5" t="e">
        <f t="shared" ca="1" si="316"/>
        <v>#REF!</v>
      </c>
      <c r="E1057" s="5" t="e">
        <f t="shared" ca="1" si="306"/>
        <v>#REF!</v>
      </c>
      <c r="F1057" s="40" t="e">
        <f t="array" aca="1" ref="F1057" ca="1">INDEX(hours,MATCH(1,($A1057=dates)*(last_project=projects),0),0)</f>
        <v>#N/A</v>
      </c>
      <c r="G1057" s="21" t="e">
        <f t="shared" ca="1" si="307"/>
        <v>#N/A</v>
      </c>
      <c r="H1057" s="41" t="e">
        <f t="shared" ca="1" si="317"/>
        <v>#N/A</v>
      </c>
      <c r="I1057" s="41" t="e">
        <f t="shared" ca="1" si="318"/>
        <v>#N/A</v>
      </c>
      <c r="J1057" s="41" t="e">
        <f t="shared" ca="1" si="319"/>
        <v>#N/A</v>
      </c>
      <c r="K1057" t="e">
        <f t="shared" ca="1" si="308"/>
        <v>#N/A</v>
      </c>
      <c r="L1057" t="e">
        <f t="shared" ca="1" si="309"/>
        <v>#N/A</v>
      </c>
      <c r="M1057" s="42" t="e">
        <f t="shared" ca="1" si="310"/>
        <v>#REF!</v>
      </c>
      <c r="N1057" s="5" t="e">
        <f t="shared" ca="1" si="320"/>
        <v>#N/A</v>
      </c>
      <c r="O1057" s="5" t="e">
        <f t="shared" ca="1" si="321"/>
        <v>#N/A</v>
      </c>
      <c r="P1057" s="41" t="e">
        <f ca="1">IF(OR(ISNA(A1057),C1057="Backstitch"),NA(),AVERAGEIF($C$4:$C1057,"&gt;0")/100)</f>
        <v>#N/A</v>
      </c>
      <c r="Q1057" s="41" t="e">
        <f t="shared" ca="1" si="311"/>
        <v>#N/A</v>
      </c>
      <c r="R1057" s="43" t="e">
        <f t="shared" ca="1" si="312"/>
        <v>#N/A</v>
      </c>
      <c r="S1057" s="44" t="e">
        <f t="shared" ca="1" si="313"/>
        <v>#N/A</v>
      </c>
      <c r="T1057" s="5" t="e">
        <f t="shared" ca="1" si="314"/>
        <v>#N/A</v>
      </c>
      <c r="U1057" s="5" t="e">
        <f t="shared" ca="1" si="315"/>
        <v>#N/A</v>
      </c>
    </row>
    <row r="1058" spans="1:21">
      <c r="A1058" s="6" t="e">
        <f t="shared" ca="1" si="305"/>
        <v>#N/A</v>
      </c>
      <c r="B1058" s="39" t="e">
        <f t="shared" ca="1" si="304"/>
        <v>#N/A</v>
      </c>
      <c r="C1058">
        <f t="array" aca="1" ref="C1058" ca="1">IFERROR(INDEX(stitches, MATCH( 1, ($A1058=dates)*(last_project=projects),0)),0)</f>
        <v>0</v>
      </c>
      <c r="D1058" s="5" t="e">
        <f t="shared" ca="1" si="316"/>
        <v>#REF!</v>
      </c>
      <c r="E1058" s="5" t="e">
        <f t="shared" ca="1" si="306"/>
        <v>#REF!</v>
      </c>
      <c r="F1058" s="40" t="e">
        <f t="array" aca="1" ref="F1058" ca="1">INDEX(hours,MATCH(1,($A1058=dates)*(last_project=projects),0),0)</f>
        <v>#N/A</v>
      </c>
      <c r="G1058" s="21" t="e">
        <f t="shared" ca="1" si="307"/>
        <v>#N/A</v>
      </c>
      <c r="H1058" s="41" t="e">
        <f t="shared" ca="1" si="317"/>
        <v>#N/A</v>
      </c>
      <c r="I1058" s="41" t="e">
        <f t="shared" ca="1" si="318"/>
        <v>#N/A</v>
      </c>
      <c r="J1058" s="41" t="e">
        <f t="shared" ca="1" si="319"/>
        <v>#N/A</v>
      </c>
      <c r="K1058" t="e">
        <f t="shared" ca="1" si="308"/>
        <v>#N/A</v>
      </c>
      <c r="L1058" t="e">
        <f t="shared" ca="1" si="309"/>
        <v>#N/A</v>
      </c>
      <c r="M1058" s="42" t="e">
        <f t="shared" ca="1" si="310"/>
        <v>#REF!</v>
      </c>
      <c r="N1058" s="5" t="e">
        <f t="shared" ca="1" si="320"/>
        <v>#N/A</v>
      </c>
      <c r="O1058" s="5" t="e">
        <f t="shared" ca="1" si="321"/>
        <v>#N/A</v>
      </c>
      <c r="P1058" s="41" t="e">
        <f ca="1">IF(OR(ISNA(A1058),C1058="Backstitch"),NA(),AVERAGEIF($C$4:$C1058,"&gt;0")/100)</f>
        <v>#N/A</v>
      </c>
      <c r="Q1058" s="41" t="e">
        <f t="shared" ca="1" si="311"/>
        <v>#N/A</v>
      </c>
      <c r="R1058" s="43" t="e">
        <f t="shared" ca="1" si="312"/>
        <v>#N/A</v>
      </c>
      <c r="S1058" s="44" t="e">
        <f t="shared" ca="1" si="313"/>
        <v>#N/A</v>
      </c>
      <c r="T1058" s="5" t="e">
        <f t="shared" ca="1" si="314"/>
        <v>#N/A</v>
      </c>
      <c r="U1058" s="5" t="e">
        <f t="shared" ca="1" si="315"/>
        <v>#N/A</v>
      </c>
    </row>
    <row r="1059" spans="1:21">
      <c r="A1059" s="6" t="e">
        <f t="shared" ca="1" si="305"/>
        <v>#N/A</v>
      </c>
      <c r="B1059" s="39" t="e">
        <f t="shared" ca="1" si="304"/>
        <v>#N/A</v>
      </c>
      <c r="C1059">
        <f t="array" aca="1" ref="C1059" ca="1">IFERROR(INDEX(stitches, MATCH( 1, ($A1059=dates)*(last_project=projects),0)),0)</f>
        <v>0</v>
      </c>
      <c r="D1059" s="5" t="e">
        <f t="shared" ca="1" si="316"/>
        <v>#REF!</v>
      </c>
      <c r="E1059" s="5" t="e">
        <f t="shared" ca="1" si="306"/>
        <v>#REF!</v>
      </c>
      <c r="F1059" s="40" t="e">
        <f t="array" aca="1" ref="F1059" ca="1">INDEX(hours,MATCH(1,($A1059=dates)*(last_project=projects),0),0)</f>
        <v>#N/A</v>
      </c>
      <c r="G1059" s="21" t="e">
        <f t="shared" ca="1" si="307"/>
        <v>#N/A</v>
      </c>
      <c r="H1059" s="41" t="e">
        <f t="shared" ca="1" si="317"/>
        <v>#N/A</v>
      </c>
      <c r="I1059" s="41" t="e">
        <f t="shared" ca="1" si="318"/>
        <v>#N/A</v>
      </c>
      <c r="J1059" s="41" t="e">
        <f t="shared" ca="1" si="319"/>
        <v>#N/A</v>
      </c>
      <c r="K1059" t="e">
        <f t="shared" ca="1" si="308"/>
        <v>#N/A</v>
      </c>
      <c r="L1059" t="e">
        <f t="shared" ca="1" si="309"/>
        <v>#N/A</v>
      </c>
      <c r="M1059" s="42" t="e">
        <f t="shared" ca="1" si="310"/>
        <v>#REF!</v>
      </c>
      <c r="N1059" s="5" t="e">
        <f t="shared" ca="1" si="320"/>
        <v>#N/A</v>
      </c>
      <c r="O1059" s="5" t="e">
        <f t="shared" ca="1" si="321"/>
        <v>#N/A</v>
      </c>
      <c r="P1059" s="41" t="e">
        <f ca="1">IF(OR(ISNA(A1059),C1059="Backstitch"),NA(),AVERAGEIF($C$4:$C1059,"&gt;0")/100)</f>
        <v>#N/A</v>
      </c>
      <c r="Q1059" s="41" t="e">
        <f t="shared" ca="1" si="311"/>
        <v>#N/A</v>
      </c>
      <c r="R1059" s="43" t="e">
        <f t="shared" ca="1" si="312"/>
        <v>#N/A</v>
      </c>
      <c r="S1059" s="44" t="e">
        <f t="shared" ca="1" si="313"/>
        <v>#N/A</v>
      </c>
      <c r="T1059" s="5" t="e">
        <f t="shared" ca="1" si="314"/>
        <v>#N/A</v>
      </c>
      <c r="U1059" s="5" t="e">
        <f t="shared" ca="1" si="315"/>
        <v>#N/A</v>
      </c>
    </row>
    <row r="1060" spans="1:21">
      <c r="A1060" s="6" t="e">
        <f t="shared" ca="1" si="305"/>
        <v>#N/A</v>
      </c>
      <c r="B1060" s="39" t="e">
        <f t="shared" ca="1" si="304"/>
        <v>#N/A</v>
      </c>
      <c r="C1060">
        <f t="array" aca="1" ref="C1060" ca="1">IFERROR(INDEX(stitches, MATCH( 1, ($A1060=dates)*(last_project=projects),0)),0)</f>
        <v>0</v>
      </c>
      <c r="D1060" s="5" t="e">
        <f t="shared" ca="1" si="316"/>
        <v>#REF!</v>
      </c>
      <c r="E1060" s="5" t="e">
        <f t="shared" ca="1" si="306"/>
        <v>#REF!</v>
      </c>
      <c r="F1060" s="40" t="e">
        <f t="array" aca="1" ref="F1060" ca="1">INDEX(hours,MATCH(1,($A1060=dates)*(last_project=projects),0),0)</f>
        <v>#N/A</v>
      </c>
      <c r="G1060" s="21" t="e">
        <f t="shared" ca="1" si="307"/>
        <v>#N/A</v>
      </c>
      <c r="H1060" s="41" t="e">
        <f t="shared" ca="1" si="317"/>
        <v>#N/A</v>
      </c>
      <c r="I1060" s="41" t="e">
        <f t="shared" ca="1" si="318"/>
        <v>#N/A</v>
      </c>
      <c r="J1060" s="41" t="e">
        <f t="shared" ca="1" si="319"/>
        <v>#N/A</v>
      </c>
      <c r="K1060" t="e">
        <f t="shared" ca="1" si="308"/>
        <v>#N/A</v>
      </c>
      <c r="L1060" t="e">
        <f t="shared" ca="1" si="309"/>
        <v>#N/A</v>
      </c>
      <c r="M1060" s="42" t="e">
        <f t="shared" ca="1" si="310"/>
        <v>#REF!</v>
      </c>
      <c r="N1060" s="5" t="e">
        <f t="shared" ca="1" si="320"/>
        <v>#N/A</v>
      </c>
      <c r="O1060" s="5" t="e">
        <f t="shared" ca="1" si="321"/>
        <v>#N/A</v>
      </c>
      <c r="P1060" s="41" t="e">
        <f ca="1">IF(OR(ISNA(A1060),C1060="Backstitch"),NA(),AVERAGEIF($C$4:$C1060,"&gt;0")/100)</f>
        <v>#N/A</v>
      </c>
      <c r="Q1060" s="41" t="e">
        <f t="shared" ca="1" si="311"/>
        <v>#N/A</v>
      </c>
      <c r="R1060" s="43" t="e">
        <f t="shared" ca="1" si="312"/>
        <v>#N/A</v>
      </c>
      <c r="S1060" s="44" t="e">
        <f t="shared" ca="1" si="313"/>
        <v>#N/A</v>
      </c>
      <c r="T1060" s="5" t="e">
        <f t="shared" ca="1" si="314"/>
        <v>#N/A</v>
      </c>
      <c r="U1060" s="5" t="e">
        <f t="shared" ca="1" si="315"/>
        <v>#N/A</v>
      </c>
    </row>
    <row r="1061" spans="1:21">
      <c r="A1061" s="6" t="e">
        <f t="shared" ca="1" si="305"/>
        <v>#N/A</v>
      </c>
      <c r="B1061" s="39" t="e">
        <f t="shared" ca="1" si="304"/>
        <v>#N/A</v>
      </c>
      <c r="C1061">
        <f t="array" aca="1" ref="C1061" ca="1">IFERROR(INDEX(stitches, MATCH( 1, ($A1061=dates)*(last_project=projects),0)),0)</f>
        <v>0</v>
      </c>
      <c r="D1061" s="5" t="e">
        <f t="shared" ca="1" si="316"/>
        <v>#REF!</v>
      </c>
      <c r="E1061" s="5" t="e">
        <f t="shared" ca="1" si="306"/>
        <v>#REF!</v>
      </c>
      <c r="F1061" s="40" t="e">
        <f t="array" aca="1" ref="F1061" ca="1">INDEX(hours,MATCH(1,($A1061=dates)*(last_project=projects),0),0)</f>
        <v>#N/A</v>
      </c>
      <c r="G1061" s="21" t="e">
        <f t="shared" ca="1" si="307"/>
        <v>#N/A</v>
      </c>
      <c r="H1061" s="41" t="e">
        <f t="shared" ca="1" si="317"/>
        <v>#N/A</v>
      </c>
      <c r="I1061" s="41" t="e">
        <f t="shared" ca="1" si="318"/>
        <v>#N/A</v>
      </c>
      <c r="J1061" s="41" t="e">
        <f t="shared" ca="1" si="319"/>
        <v>#N/A</v>
      </c>
      <c r="K1061" t="e">
        <f t="shared" ca="1" si="308"/>
        <v>#N/A</v>
      </c>
      <c r="L1061" t="e">
        <f t="shared" ca="1" si="309"/>
        <v>#N/A</v>
      </c>
      <c r="M1061" s="42" t="e">
        <f t="shared" ca="1" si="310"/>
        <v>#REF!</v>
      </c>
      <c r="N1061" s="5" t="e">
        <f t="shared" ca="1" si="320"/>
        <v>#N/A</v>
      </c>
      <c r="O1061" s="5" t="e">
        <f t="shared" ca="1" si="321"/>
        <v>#N/A</v>
      </c>
      <c r="P1061" s="41" t="e">
        <f ca="1">IF(OR(ISNA(A1061),C1061="Backstitch"),NA(),AVERAGEIF($C$4:$C1061,"&gt;0")/100)</f>
        <v>#N/A</v>
      </c>
      <c r="Q1061" s="41" t="e">
        <f t="shared" ca="1" si="311"/>
        <v>#N/A</v>
      </c>
      <c r="R1061" s="43" t="e">
        <f t="shared" ca="1" si="312"/>
        <v>#N/A</v>
      </c>
      <c r="S1061" s="44" t="e">
        <f t="shared" ca="1" si="313"/>
        <v>#N/A</v>
      </c>
      <c r="T1061" s="5" t="e">
        <f t="shared" ca="1" si="314"/>
        <v>#N/A</v>
      </c>
      <c r="U1061" s="5" t="e">
        <f t="shared" ca="1" si="315"/>
        <v>#N/A</v>
      </c>
    </row>
    <row r="1062" spans="1:21">
      <c r="A1062" s="6" t="e">
        <f t="shared" ca="1" si="305"/>
        <v>#N/A</v>
      </c>
      <c r="B1062" s="39" t="e">
        <f t="shared" ca="1" si="304"/>
        <v>#N/A</v>
      </c>
      <c r="C1062">
        <f t="array" aca="1" ref="C1062" ca="1">IFERROR(INDEX(stitches, MATCH( 1, ($A1062=dates)*(last_project=projects),0)),0)</f>
        <v>0</v>
      </c>
      <c r="D1062" s="5" t="e">
        <f t="shared" ca="1" si="316"/>
        <v>#REF!</v>
      </c>
      <c r="E1062" s="5" t="e">
        <f t="shared" ca="1" si="306"/>
        <v>#REF!</v>
      </c>
      <c r="F1062" s="40" t="e">
        <f t="array" aca="1" ref="F1062" ca="1">INDEX(hours,MATCH(1,($A1062=dates)*(last_project=projects),0),0)</f>
        <v>#N/A</v>
      </c>
      <c r="G1062" s="21" t="e">
        <f t="shared" ca="1" si="307"/>
        <v>#N/A</v>
      </c>
      <c r="H1062" s="41" t="e">
        <f t="shared" ca="1" si="317"/>
        <v>#N/A</v>
      </c>
      <c r="I1062" s="41" t="e">
        <f t="shared" ca="1" si="318"/>
        <v>#N/A</v>
      </c>
      <c r="J1062" s="41" t="e">
        <f t="shared" ca="1" si="319"/>
        <v>#N/A</v>
      </c>
      <c r="K1062" t="e">
        <f t="shared" ca="1" si="308"/>
        <v>#N/A</v>
      </c>
      <c r="L1062" t="e">
        <f t="shared" ca="1" si="309"/>
        <v>#N/A</v>
      </c>
      <c r="M1062" s="42" t="e">
        <f t="shared" ca="1" si="310"/>
        <v>#REF!</v>
      </c>
      <c r="N1062" s="5" t="e">
        <f t="shared" ca="1" si="320"/>
        <v>#N/A</v>
      </c>
      <c r="O1062" s="5" t="e">
        <f t="shared" ca="1" si="321"/>
        <v>#N/A</v>
      </c>
      <c r="P1062" s="41" t="e">
        <f ca="1">IF(OR(ISNA(A1062),C1062="Backstitch"),NA(),AVERAGEIF($C$4:$C1062,"&gt;0")/100)</f>
        <v>#N/A</v>
      </c>
      <c r="Q1062" s="41" t="e">
        <f t="shared" ca="1" si="311"/>
        <v>#N/A</v>
      </c>
      <c r="R1062" s="43" t="e">
        <f t="shared" ca="1" si="312"/>
        <v>#N/A</v>
      </c>
      <c r="S1062" s="44" t="e">
        <f t="shared" ca="1" si="313"/>
        <v>#N/A</v>
      </c>
      <c r="T1062" s="5" t="e">
        <f t="shared" ca="1" si="314"/>
        <v>#N/A</v>
      </c>
      <c r="U1062" s="5" t="e">
        <f t="shared" ca="1" si="315"/>
        <v>#N/A</v>
      </c>
    </row>
    <row r="1063" spans="1:21">
      <c r="A1063" s="6" t="e">
        <f t="shared" ca="1" si="305"/>
        <v>#N/A</v>
      </c>
      <c r="B1063" s="39" t="e">
        <f t="shared" ca="1" si="304"/>
        <v>#N/A</v>
      </c>
      <c r="C1063">
        <f t="array" aca="1" ref="C1063" ca="1">IFERROR(INDEX(stitches, MATCH( 1, ($A1063=dates)*(last_project=projects),0)),0)</f>
        <v>0</v>
      </c>
      <c r="D1063" s="5" t="e">
        <f t="shared" ca="1" si="316"/>
        <v>#REF!</v>
      </c>
      <c r="E1063" s="5" t="e">
        <f t="shared" ca="1" si="306"/>
        <v>#REF!</v>
      </c>
      <c r="F1063" s="40" t="e">
        <f t="array" aca="1" ref="F1063" ca="1">INDEX(hours,MATCH(1,($A1063=dates)*(last_project=projects),0),0)</f>
        <v>#N/A</v>
      </c>
      <c r="G1063" s="21" t="e">
        <f t="shared" ca="1" si="307"/>
        <v>#N/A</v>
      </c>
      <c r="H1063" s="41" t="e">
        <f t="shared" ca="1" si="317"/>
        <v>#N/A</v>
      </c>
      <c r="I1063" s="41" t="e">
        <f t="shared" ca="1" si="318"/>
        <v>#N/A</v>
      </c>
      <c r="J1063" s="41" t="e">
        <f t="shared" ca="1" si="319"/>
        <v>#N/A</v>
      </c>
      <c r="K1063" t="e">
        <f t="shared" ca="1" si="308"/>
        <v>#N/A</v>
      </c>
      <c r="L1063" t="e">
        <f t="shared" ca="1" si="309"/>
        <v>#N/A</v>
      </c>
      <c r="M1063" s="42" t="e">
        <f t="shared" ca="1" si="310"/>
        <v>#REF!</v>
      </c>
      <c r="N1063" s="5" t="e">
        <f t="shared" ca="1" si="320"/>
        <v>#N/A</v>
      </c>
      <c r="O1063" s="5" t="e">
        <f t="shared" ca="1" si="321"/>
        <v>#N/A</v>
      </c>
      <c r="P1063" s="41" t="e">
        <f ca="1">IF(OR(ISNA(A1063),C1063="Backstitch"),NA(),AVERAGEIF($C$4:$C1063,"&gt;0")/100)</f>
        <v>#N/A</v>
      </c>
      <c r="Q1063" s="41" t="e">
        <f t="shared" ca="1" si="311"/>
        <v>#N/A</v>
      </c>
      <c r="R1063" s="43" t="e">
        <f t="shared" ca="1" si="312"/>
        <v>#N/A</v>
      </c>
      <c r="S1063" s="44" t="e">
        <f t="shared" ca="1" si="313"/>
        <v>#N/A</v>
      </c>
      <c r="T1063" s="5" t="e">
        <f t="shared" ca="1" si="314"/>
        <v>#N/A</v>
      </c>
      <c r="U1063" s="5" t="e">
        <f t="shared" ca="1" si="315"/>
        <v>#N/A</v>
      </c>
    </row>
    <row r="1064" spans="1:21">
      <c r="A1064" s="6" t="e">
        <f t="shared" ca="1" si="305"/>
        <v>#N/A</v>
      </c>
      <c r="B1064" s="39" t="e">
        <f t="shared" ca="1" si="304"/>
        <v>#N/A</v>
      </c>
      <c r="C1064">
        <f t="array" aca="1" ref="C1064" ca="1">IFERROR(INDEX(stitches, MATCH( 1, ($A1064=dates)*(last_project=projects),0)),0)</f>
        <v>0</v>
      </c>
      <c r="D1064" s="5" t="e">
        <f t="shared" ca="1" si="316"/>
        <v>#REF!</v>
      </c>
      <c r="E1064" s="5" t="e">
        <f t="shared" ca="1" si="306"/>
        <v>#REF!</v>
      </c>
      <c r="F1064" s="40" t="e">
        <f t="array" aca="1" ref="F1064" ca="1">INDEX(hours,MATCH(1,($A1064=dates)*(last_project=projects),0),0)</f>
        <v>#N/A</v>
      </c>
      <c r="G1064" s="21" t="e">
        <f t="shared" ca="1" si="307"/>
        <v>#N/A</v>
      </c>
      <c r="H1064" s="41" t="e">
        <f t="shared" ca="1" si="317"/>
        <v>#N/A</v>
      </c>
      <c r="I1064" s="41" t="e">
        <f t="shared" ca="1" si="318"/>
        <v>#N/A</v>
      </c>
      <c r="J1064" s="41" t="e">
        <f t="shared" ca="1" si="319"/>
        <v>#N/A</v>
      </c>
      <c r="K1064" t="e">
        <f t="shared" ca="1" si="308"/>
        <v>#N/A</v>
      </c>
      <c r="L1064" t="e">
        <f t="shared" ca="1" si="309"/>
        <v>#N/A</v>
      </c>
      <c r="M1064" s="42" t="e">
        <f t="shared" ca="1" si="310"/>
        <v>#REF!</v>
      </c>
      <c r="N1064" s="5" t="e">
        <f t="shared" ca="1" si="320"/>
        <v>#N/A</v>
      </c>
      <c r="O1064" s="5" t="e">
        <f t="shared" ca="1" si="321"/>
        <v>#N/A</v>
      </c>
      <c r="P1064" s="41" t="e">
        <f ca="1">IF(OR(ISNA(A1064),C1064="Backstitch"),NA(),AVERAGEIF($C$4:$C1064,"&gt;0")/100)</f>
        <v>#N/A</v>
      </c>
      <c r="Q1064" s="41" t="e">
        <f t="shared" ca="1" si="311"/>
        <v>#N/A</v>
      </c>
      <c r="R1064" s="43" t="e">
        <f t="shared" ca="1" si="312"/>
        <v>#N/A</v>
      </c>
      <c r="S1064" s="44" t="e">
        <f t="shared" ca="1" si="313"/>
        <v>#N/A</v>
      </c>
      <c r="T1064" s="5" t="e">
        <f t="shared" ca="1" si="314"/>
        <v>#N/A</v>
      </c>
      <c r="U1064" s="5" t="e">
        <f t="shared" ca="1" si="315"/>
        <v>#N/A</v>
      </c>
    </row>
    <row r="1065" spans="1:21">
      <c r="A1065" s="6" t="e">
        <f t="shared" ca="1" si="305"/>
        <v>#N/A</v>
      </c>
      <c r="B1065" s="39" t="e">
        <f t="shared" ca="1" si="304"/>
        <v>#N/A</v>
      </c>
      <c r="C1065">
        <f t="array" aca="1" ref="C1065" ca="1">IFERROR(INDEX(stitches, MATCH( 1, ($A1065=dates)*(last_project=projects),0)),0)</f>
        <v>0</v>
      </c>
      <c r="D1065" s="5" t="e">
        <f t="shared" ca="1" si="316"/>
        <v>#REF!</v>
      </c>
      <c r="E1065" s="5" t="e">
        <f t="shared" ca="1" si="306"/>
        <v>#REF!</v>
      </c>
      <c r="F1065" s="40" t="e">
        <f t="array" aca="1" ref="F1065" ca="1">INDEX(hours,MATCH(1,($A1065=dates)*(last_project=projects),0),0)</f>
        <v>#N/A</v>
      </c>
      <c r="G1065" s="21" t="e">
        <f t="shared" ca="1" si="307"/>
        <v>#N/A</v>
      </c>
      <c r="H1065" s="41" t="e">
        <f t="shared" ca="1" si="317"/>
        <v>#N/A</v>
      </c>
      <c r="I1065" s="41" t="e">
        <f t="shared" ca="1" si="318"/>
        <v>#N/A</v>
      </c>
      <c r="J1065" s="41" t="e">
        <f t="shared" ca="1" si="319"/>
        <v>#N/A</v>
      </c>
      <c r="K1065" t="e">
        <f t="shared" ca="1" si="308"/>
        <v>#N/A</v>
      </c>
      <c r="L1065" t="e">
        <f t="shared" ca="1" si="309"/>
        <v>#N/A</v>
      </c>
      <c r="M1065" s="42" t="e">
        <f t="shared" ca="1" si="310"/>
        <v>#REF!</v>
      </c>
      <c r="N1065" s="5" t="e">
        <f t="shared" ca="1" si="320"/>
        <v>#N/A</v>
      </c>
      <c r="O1065" s="5" t="e">
        <f ca="1">IF(ISNA(A1065),NA(),IF(OR(C1065&gt;0,C1065="Backstitch"),O1064+1,O1064))</f>
        <v>#N/A</v>
      </c>
      <c r="P1065" s="41" t="e">
        <f ca="1">IF(OR(ISNA(A1065),C1065="Backstitch"),NA(),AVERAGEIF($C$4:$C1065,"&gt;0")/100)</f>
        <v>#N/A</v>
      </c>
      <c r="Q1065" s="41" t="e">
        <f t="shared" ca="1" si="311"/>
        <v>#N/A</v>
      </c>
      <c r="R1065" s="43" t="e">
        <f t="shared" ca="1" si="312"/>
        <v>#N/A</v>
      </c>
      <c r="S1065" s="44" t="e">
        <f t="shared" ca="1" si="313"/>
        <v>#N/A</v>
      </c>
      <c r="T1065" s="5" t="e">
        <f t="shared" ca="1" si="314"/>
        <v>#N/A</v>
      </c>
      <c r="U1065" s="5" t="e">
        <f t="shared" ca="1" si="315"/>
        <v>#N/A</v>
      </c>
    </row>
    <row r="1066" spans="1:21">
      <c r="A1066" s="6" t="e">
        <f t="shared" ca="1" si="305"/>
        <v>#N/A</v>
      </c>
      <c r="B1066" s="39" t="e">
        <f t="shared" ca="1" si="304"/>
        <v>#N/A</v>
      </c>
      <c r="C1066">
        <f t="array" aca="1" ref="C1066" ca="1">IFERROR(INDEX(stitches, MATCH( 1, ($A1066=dates)*(last_project=projects),0)),0)</f>
        <v>0</v>
      </c>
      <c r="D1066" s="5" t="e">
        <f t="shared" ca="1" si="316"/>
        <v>#REF!</v>
      </c>
      <c r="E1066" s="5" t="e">
        <f t="shared" ca="1" si="306"/>
        <v>#REF!</v>
      </c>
      <c r="F1066" s="40" t="e">
        <f t="array" aca="1" ref="F1066" ca="1">INDEX(hours,MATCH(1,($A1066=dates)*(last_project=projects),0),0)</f>
        <v>#N/A</v>
      </c>
      <c r="G1066" s="21" t="e">
        <f t="shared" ca="1" si="307"/>
        <v>#N/A</v>
      </c>
      <c r="H1066" s="41" t="e">
        <f t="shared" ca="1" si="317"/>
        <v>#N/A</v>
      </c>
      <c r="I1066" s="41" t="e">
        <f t="shared" ca="1" si="318"/>
        <v>#N/A</v>
      </c>
      <c r="J1066" s="41" t="e">
        <f t="shared" ca="1" si="319"/>
        <v>#N/A</v>
      </c>
      <c r="K1066" t="e">
        <f t="shared" ca="1" si="308"/>
        <v>#N/A</v>
      </c>
      <c r="L1066" t="e">
        <f t="shared" ca="1" si="309"/>
        <v>#N/A</v>
      </c>
      <c r="M1066" s="42" t="e">
        <f t="shared" ca="1" si="310"/>
        <v>#REF!</v>
      </c>
      <c r="N1066" s="5" t="e">
        <f t="shared" ca="1" si="320"/>
        <v>#N/A</v>
      </c>
      <c r="O1066" s="5" t="e">
        <f t="shared" ca="1" si="321"/>
        <v>#N/A</v>
      </c>
      <c r="P1066" s="41" t="e">
        <f ca="1">IF(OR(ISNA(A1066),C1066="Backstitch"),NA(),AVERAGEIF($C$4:$C1066,"&gt;0")/100)</f>
        <v>#N/A</v>
      </c>
      <c r="Q1066" s="41" t="e">
        <f t="shared" ca="1" si="311"/>
        <v>#N/A</v>
      </c>
      <c r="R1066" s="43" t="e">
        <f t="shared" ca="1" si="312"/>
        <v>#N/A</v>
      </c>
      <c r="S1066" s="44" t="e">
        <f t="shared" ca="1" si="313"/>
        <v>#N/A</v>
      </c>
      <c r="T1066" s="5" t="e">
        <f t="shared" ca="1" si="314"/>
        <v>#N/A</v>
      </c>
      <c r="U1066" s="5" t="e">
        <f t="shared" ca="1" si="315"/>
        <v>#N/A</v>
      </c>
    </row>
    <row r="1067" spans="1:21">
      <c r="A1067" s="6" t="e">
        <f t="shared" ca="1" si="305"/>
        <v>#N/A</v>
      </c>
      <c r="B1067" s="39" t="e">
        <f t="shared" ca="1" si="304"/>
        <v>#N/A</v>
      </c>
      <c r="C1067">
        <f t="array" aca="1" ref="C1067" ca="1">IFERROR(INDEX(stitches, MATCH( 1, ($A1067=dates)*(last_project=projects),0)),0)</f>
        <v>0</v>
      </c>
      <c r="D1067" s="5" t="e">
        <f t="shared" ca="1" si="316"/>
        <v>#REF!</v>
      </c>
      <c r="E1067" s="5" t="e">
        <f t="shared" ca="1" si="306"/>
        <v>#REF!</v>
      </c>
      <c r="F1067" s="40" t="e">
        <f t="array" aca="1" ref="F1067" ca="1">INDEX(hours,MATCH(1,($A1067=dates)*(last_project=projects),0),0)</f>
        <v>#N/A</v>
      </c>
      <c r="G1067" s="21" t="e">
        <f t="shared" ca="1" si="307"/>
        <v>#N/A</v>
      </c>
      <c r="H1067" s="41" t="e">
        <f t="shared" ca="1" si="317"/>
        <v>#N/A</v>
      </c>
      <c r="I1067" s="41" t="e">
        <f t="shared" ca="1" si="318"/>
        <v>#N/A</v>
      </c>
      <c r="J1067" s="41" t="e">
        <f t="shared" ca="1" si="319"/>
        <v>#N/A</v>
      </c>
      <c r="K1067" t="e">
        <f t="shared" ca="1" si="308"/>
        <v>#N/A</v>
      </c>
      <c r="L1067" t="e">
        <f t="shared" ca="1" si="309"/>
        <v>#N/A</v>
      </c>
      <c r="M1067" s="42" t="e">
        <f t="shared" ca="1" si="310"/>
        <v>#REF!</v>
      </c>
      <c r="N1067" s="5" t="e">
        <f t="shared" ca="1" si="320"/>
        <v>#N/A</v>
      </c>
      <c r="O1067" s="5" t="e">
        <f t="shared" ca="1" si="321"/>
        <v>#N/A</v>
      </c>
      <c r="P1067" s="41" t="e">
        <f ca="1">IF(OR(ISNA(A1067),C1067="Backstitch"),NA(),AVERAGEIF($C$4:$C1067,"&gt;0")/100)</f>
        <v>#N/A</v>
      </c>
      <c r="Q1067" s="41" t="e">
        <f t="shared" ca="1" si="311"/>
        <v>#N/A</v>
      </c>
      <c r="R1067" s="43" t="e">
        <f t="shared" ca="1" si="312"/>
        <v>#N/A</v>
      </c>
      <c r="S1067" s="44" t="e">
        <f t="shared" ca="1" si="313"/>
        <v>#N/A</v>
      </c>
      <c r="T1067" s="5" t="e">
        <f t="shared" ca="1" si="314"/>
        <v>#N/A</v>
      </c>
      <c r="U1067" s="5" t="e">
        <f t="shared" ca="1" si="315"/>
        <v>#N/A</v>
      </c>
    </row>
    <row r="1068" spans="1:21">
      <c r="A1068" s="6" t="e">
        <f t="shared" ca="1" si="305"/>
        <v>#N/A</v>
      </c>
      <c r="B1068" s="39" t="e">
        <f t="shared" ca="1" si="304"/>
        <v>#N/A</v>
      </c>
      <c r="C1068">
        <f t="array" aca="1" ref="C1068" ca="1">IFERROR(INDEX(stitches, MATCH( 1, ($A1068=dates)*(last_project=projects),0)),0)</f>
        <v>0</v>
      </c>
      <c r="D1068" s="5" t="e">
        <f t="shared" ca="1" si="316"/>
        <v>#REF!</v>
      </c>
      <c r="E1068" s="5" t="e">
        <f t="shared" ca="1" si="306"/>
        <v>#REF!</v>
      </c>
      <c r="F1068" s="40" t="e">
        <f t="array" aca="1" ref="F1068" ca="1">INDEX(hours,MATCH(1,($A1068=dates)*(last_project=projects),0),0)</f>
        <v>#N/A</v>
      </c>
      <c r="G1068" s="21" t="e">
        <f t="shared" ca="1" si="307"/>
        <v>#N/A</v>
      </c>
      <c r="H1068" s="41" t="e">
        <f t="shared" ca="1" si="317"/>
        <v>#N/A</v>
      </c>
      <c r="I1068" s="41" t="e">
        <f t="shared" ca="1" si="318"/>
        <v>#N/A</v>
      </c>
      <c r="J1068" s="41" t="e">
        <f t="shared" ca="1" si="319"/>
        <v>#N/A</v>
      </c>
      <c r="K1068" t="e">
        <f t="shared" ca="1" si="308"/>
        <v>#N/A</v>
      </c>
      <c r="L1068" t="e">
        <f t="shared" ca="1" si="309"/>
        <v>#N/A</v>
      </c>
      <c r="M1068" s="42" t="e">
        <f t="shared" ca="1" si="310"/>
        <v>#REF!</v>
      </c>
      <c r="N1068" s="5" t="e">
        <f t="shared" ca="1" si="320"/>
        <v>#N/A</v>
      </c>
      <c r="O1068" s="5" t="e">
        <f t="shared" ca="1" si="321"/>
        <v>#N/A</v>
      </c>
      <c r="P1068" s="41" t="e">
        <f ca="1">IF(OR(ISNA(A1068),C1068="Backstitch"),NA(),AVERAGEIF($C$4:$C1068,"&gt;0")/100)</f>
        <v>#N/A</v>
      </c>
      <c r="Q1068" s="41" t="e">
        <f t="shared" ca="1" si="311"/>
        <v>#N/A</v>
      </c>
      <c r="R1068" s="43" t="e">
        <f t="shared" ca="1" si="312"/>
        <v>#N/A</v>
      </c>
      <c r="S1068" s="44" t="e">
        <f t="shared" ca="1" si="313"/>
        <v>#N/A</v>
      </c>
      <c r="T1068" s="5" t="e">
        <f t="shared" ca="1" si="314"/>
        <v>#N/A</v>
      </c>
      <c r="U1068" s="5" t="e">
        <f t="shared" ca="1" si="315"/>
        <v>#N/A</v>
      </c>
    </row>
    <row r="1069" spans="1:21">
      <c r="A1069" s="6" t="e">
        <f t="shared" ca="1" si="305"/>
        <v>#N/A</v>
      </c>
      <c r="B1069" s="39" t="e">
        <f t="shared" ca="1" si="304"/>
        <v>#N/A</v>
      </c>
      <c r="C1069">
        <f t="array" aca="1" ref="C1069" ca="1">IFERROR(INDEX(stitches, MATCH( 1, ($A1069=dates)*(last_project=projects),0)),0)</f>
        <v>0</v>
      </c>
      <c r="D1069" s="5" t="e">
        <f t="shared" ca="1" si="316"/>
        <v>#REF!</v>
      </c>
      <c r="E1069" s="5" t="e">
        <f t="shared" ca="1" si="306"/>
        <v>#REF!</v>
      </c>
      <c r="F1069" s="40" t="e">
        <f t="array" aca="1" ref="F1069" ca="1">INDEX(hours,MATCH(1,($A1069=dates)*(last_project=projects),0),0)</f>
        <v>#N/A</v>
      </c>
      <c r="G1069" s="21" t="e">
        <f t="shared" ca="1" si="307"/>
        <v>#N/A</v>
      </c>
      <c r="H1069" s="41" t="e">
        <f t="shared" ca="1" si="317"/>
        <v>#N/A</v>
      </c>
      <c r="I1069" s="41" t="e">
        <f t="shared" ca="1" si="318"/>
        <v>#N/A</v>
      </c>
      <c r="J1069" s="41" t="e">
        <f t="shared" ca="1" si="319"/>
        <v>#N/A</v>
      </c>
      <c r="K1069" t="e">
        <f t="shared" ca="1" si="308"/>
        <v>#N/A</v>
      </c>
      <c r="L1069" t="e">
        <f t="shared" ca="1" si="309"/>
        <v>#N/A</v>
      </c>
      <c r="M1069" s="42" t="e">
        <f t="shared" ca="1" si="310"/>
        <v>#REF!</v>
      </c>
      <c r="N1069" s="5" t="e">
        <f t="shared" ca="1" si="320"/>
        <v>#N/A</v>
      </c>
      <c r="O1069" s="5" t="e">
        <f t="shared" ca="1" si="321"/>
        <v>#N/A</v>
      </c>
      <c r="P1069" s="41" t="e">
        <f ca="1">IF(OR(ISNA(A1069),C1069="Backstitch"),NA(),AVERAGEIF($C$4:$C1069,"&gt;0")/100)</f>
        <v>#N/A</v>
      </c>
      <c r="Q1069" s="41" t="e">
        <f t="shared" ca="1" si="311"/>
        <v>#N/A</v>
      </c>
      <c r="R1069" s="43" t="e">
        <f t="shared" ca="1" si="312"/>
        <v>#N/A</v>
      </c>
      <c r="S1069" s="44" t="e">
        <f t="shared" ca="1" si="313"/>
        <v>#N/A</v>
      </c>
      <c r="T1069" s="5" t="e">
        <f t="shared" ca="1" si="314"/>
        <v>#N/A</v>
      </c>
      <c r="U1069" s="5" t="e">
        <f t="shared" ca="1" si="315"/>
        <v>#N/A</v>
      </c>
    </row>
    <row r="1070" spans="1:21">
      <c r="A1070" s="6" t="e">
        <f t="shared" ca="1" si="305"/>
        <v>#N/A</v>
      </c>
      <c r="B1070" s="39" t="e">
        <f t="shared" ca="1" si="304"/>
        <v>#N/A</v>
      </c>
      <c r="C1070">
        <f t="array" aca="1" ref="C1070" ca="1">IFERROR(INDEX(stitches, MATCH( 1, ($A1070=dates)*(last_project=projects),0)),0)</f>
        <v>0</v>
      </c>
      <c r="D1070" s="5" t="e">
        <f t="shared" ca="1" si="316"/>
        <v>#REF!</v>
      </c>
      <c r="E1070" s="5" t="e">
        <f t="shared" ca="1" si="306"/>
        <v>#REF!</v>
      </c>
      <c r="F1070" s="40" t="e">
        <f t="array" aca="1" ref="F1070" ca="1">INDEX(hours,MATCH(1,($A1070=dates)*(last_project=projects),0),0)</f>
        <v>#N/A</v>
      </c>
      <c r="G1070" s="21" t="e">
        <f t="shared" ca="1" si="307"/>
        <v>#N/A</v>
      </c>
      <c r="H1070" s="41" t="e">
        <f t="shared" ca="1" si="317"/>
        <v>#N/A</v>
      </c>
      <c r="I1070" s="41" t="e">
        <f t="shared" ca="1" si="318"/>
        <v>#N/A</v>
      </c>
      <c r="J1070" s="41" t="e">
        <f t="shared" ca="1" si="319"/>
        <v>#N/A</v>
      </c>
      <c r="K1070" t="e">
        <f t="shared" ca="1" si="308"/>
        <v>#N/A</v>
      </c>
      <c r="L1070" t="e">
        <f t="shared" ca="1" si="309"/>
        <v>#N/A</v>
      </c>
      <c r="M1070" s="42" t="e">
        <f t="shared" ca="1" si="310"/>
        <v>#REF!</v>
      </c>
      <c r="N1070" s="5" t="e">
        <f t="shared" ca="1" si="320"/>
        <v>#N/A</v>
      </c>
      <c r="O1070" s="5" t="e">
        <f t="shared" ca="1" si="321"/>
        <v>#N/A</v>
      </c>
      <c r="P1070" s="41" t="e">
        <f ca="1">IF(OR(ISNA(A1070),C1070="Backstitch"),NA(),AVERAGEIF($C$4:$C1070,"&gt;0")/100)</f>
        <v>#N/A</v>
      </c>
      <c r="Q1070" s="41" t="e">
        <f t="shared" ca="1" si="311"/>
        <v>#N/A</v>
      </c>
      <c r="R1070" s="43" t="e">
        <f t="shared" ca="1" si="312"/>
        <v>#N/A</v>
      </c>
      <c r="S1070" s="44" t="e">
        <f t="shared" ca="1" si="313"/>
        <v>#N/A</v>
      </c>
      <c r="T1070" s="5" t="e">
        <f t="shared" ca="1" si="314"/>
        <v>#N/A</v>
      </c>
      <c r="U1070" s="5" t="e">
        <f t="shared" ca="1" si="315"/>
        <v>#N/A</v>
      </c>
    </row>
    <row r="1071" spans="1:21">
      <c r="A1071" s="6" t="e">
        <f t="shared" ca="1" si="305"/>
        <v>#N/A</v>
      </c>
      <c r="B1071" s="39" t="e">
        <f t="shared" ca="1" si="304"/>
        <v>#N/A</v>
      </c>
      <c r="C1071">
        <f t="array" aca="1" ref="C1071" ca="1">IFERROR(INDEX(stitches, MATCH( 1, ($A1071=dates)*(last_project=projects),0)),0)</f>
        <v>0</v>
      </c>
      <c r="D1071" s="5" t="e">
        <f t="shared" ca="1" si="316"/>
        <v>#REF!</v>
      </c>
      <c r="E1071" s="5" t="e">
        <f t="shared" ca="1" si="306"/>
        <v>#REF!</v>
      </c>
      <c r="F1071" s="40" t="e">
        <f t="array" aca="1" ref="F1071" ca="1">INDEX(hours,MATCH(1,($A1071=dates)*(last_project=projects),0),0)</f>
        <v>#N/A</v>
      </c>
      <c r="G1071" s="21" t="e">
        <f t="shared" ca="1" si="307"/>
        <v>#N/A</v>
      </c>
      <c r="H1071" s="41" t="e">
        <f t="shared" ca="1" si="317"/>
        <v>#N/A</v>
      </c>
      <c r="I1071" s="41" t="e">
        <f t="shared" ca="1" si="318"/>
        <v>#N/A</v>
      </c>
      <c r="J1071" s="41" t="e">
        <f t="shared" ca="1" si="319"/>
        <v>#N/A</v>
      </c>
      <c r="K1071" t="e">
        <f t="shared" ca="1" si="308"/>
        <v>#N/A</v>
      </c>
      <c r="L1071" t="e">
        <f t="shared" ca="1" si="309"/>
        <v>#N/A</v>
      </c>
      <c r="M1071" s="42" t="e">
        <f t="shared" ca="1" si="310"/>
        <v>#REF!</v>
      </c>
      <c r="N1071" s="5" t="e">
        <f t="shared" ca="1" si="320"/>
        <v>#N/A</v>
      </c>
      <c r="O1071" s="5" t="e">
        <f t="shared" ca="1" si="321"/>
        <v>#N/A</v>
      </c>
      <c r="P1071" s="41" t="e">
        <f ca="1">IF(OR(ISNA(A1071),C1071="Backstitch"),NA(),AVERAGEIF($C$4:$C1071,"&gt;0")/100)</f>
        <v>#N/A</v>
      </c>
      <c r="Q1071" s="41" t="e">
        <f t="shared" ca="1" si="311"/>
        <v>#N/A</v>
      </c>
      <c r="R1071" s="43" t="e">
        <f t="shared" ca="1" si="312"/>
        <v>#N/A</v>
      </c>
      <c r="S1071" s="44" t="e">
        <f t="shared" ca="1" si="313"/>
        <v>#N/A</v>
      </c>
      <c r="T1071" s="5" t="e">
        <f t="shared" ca="1" si="314"/>
        <v>#N/A</v>
      </c>
      <c r="U1071" s="5" t="e">
        <f t="shared" ca="1" si="315"/>
        <v>#N/A</v>
      </c>
    </row>
    <row r="1072" spans="1:21">
      <c r="A1072" s="6" t="e">
        <f t="shared" ca="1" si="305"/>
        <v>#N/A</v>
      </c>
      <c r="B1072" s="39" t="e">
        <f t="shared" ca="1" si="304"/>
        <v>#N/A</v>
      </c>
      <c r="C1072">
        <f t="array" aca="1" ref="C1072" ca="1">IFERROR(INDEX(stitches, MATCH( 1, ($A1072=dates)*(last_project=projects),0)),0)</f>
        <v>0</v>
      </c>
      <c r="D1072" s="5" t="e">
        <f t="shared" ca="1" si="316"/>
        <v>#REF!</v>
      </c>
      <c r="E1072" s="5" t="e">
        <f t="shared" ca="1" si="306"/>
        <v>#REF!</v>
      </c>
      <c r="F1072" s="40" t="e">
        <f t="array" aca="1" ref="F1072" ca="1">INDEX(hours,MATCH(1,($A1072=dates)*(last_project=projects),0),0)</f>
        <v>#N/A</v>
      </c>
      <c r="G1072" s="21" t="e">
        <f t="shared" ca="1" si="307"/>
        <v>#N/A</v>
      </c>
      <c r="H1072" s="41" t="e">
        <f t="shared" ca="1" si="317"/>
        <v>#N/A</v>
      </c>
      <c r="I1072" s="41" t="e">
        <f t="shared" ca="1" si="318"/>
        <v>#N/A</v>
      </c>
      <c r="J1072" s="41" t="e">
        <f t="shared" ca="1" si="319"/>
        <v>#N/A</v>
      </c>
      <c r="K1072" t="e">
        <f t="shared" ca="1" si="308"/>
        <v>#N/A</v>
      </c>
      <c r="L1072" t="e">
        <f t="shared" ca="1" si="309"/>
        <v>#N/A</v>
      </c>
      <c r="M1072" s="42" t="e">
        <f t="shared" ca="1" si="310"/>
        <v>#REF!</v>
      </c>
      <c r="N1072" s="5" t="e">
        <f t="shared" ca="1" si="320"/>
        <v>#N/A</v>
      </c>
      <c r="O1072" s="5" t="e">
        <f t="shared" ca="1" si="321"/>
        <v>#N/A</v>
      </c>
      <c r="P1072" s="41" t="e">
        <f ca="1">IF(OR(ISNA(A1072),C1072="Backstitch"),NA(),AVERAGEIF($C$4:$C1072,"&gt;0")/100)</f>
        <v>#N/A</v>
      </c>
      <c r="Q1072" s="41" t="e">
        <f t="shared" ca="1" si="311"/>
        <v>#N/A</v>
      </c>
      <c r="R1072" s="43" t="e">
        <f t="shared" ca="1" si="312"/>
        <v>#N/A</v>
      </c>
      <c r="S1072" s="44" t="e">
        <f t="shared" ca="1" si="313"/>
        <v>#N/A</v>
      </c>
      <c r="T1072" s="5" t="e">
        <f t="shared" ca="1" si="314"/>
        <v>#N/A</v>
      </c>
      <c r="U1072" s="5" t="e">
        <f t="shared" ca="1" si="315"/>
        <v>#N/A</v>
      </c>
    </row>
    <row r="1073" spans="1:21">
      <c r="A1073" s="6" t="e">
        <f t="shared" ca="1" si="305"/>
        <v>#N/A</v>
      </c>
      <c r="B1073" s="39" t="e">
        <f t="shared" ca="1" si="304"/>
        <v>#N/A</v>
      </c>
      <c r="C1073">
        <f t="array" aca="1" ref="C1073" ca="1">IFERROR(INDEX(stitches, MATCH( 1, ($A1073=dates)*(last_project=projects),0)),0)</f>
        <v>0</v>
      </c>
      <c r="D1073" s="5" t="e">
        <f t="shared" ca="1" si="316"/>
        <v>#REF!</v>
      </c>
      <c r="E1073" s="5" t="e">
        <f t="shared" ca="1" si="306"/>
        <v>#REF!</v>
      </c>
      <c r="F1073" s="40" t="e">
        <f t="array" aca="1" ref="F1073" ca="1">INDEX(hours,MATCH(1,($A1073=dates)*(last_project=projects),0),0)</f>
        <v>#N/A</v>
      </c>
      <c r="G1073" s="21" t="e">
        <f t="shared" ca="1" si="307"/>
        <v>#N/A</v>
      </c>
      <c r="H1073" s="41" t="e">
        <f t="shared" ca="1" si="317"/>
        <v>#N/A</v>
      </c>
      <c r="I1073" s="41" t="e">
        <f t="shared" ca="1" si="318"/>
        <v>#N/A</v>
      </c>
      <c r="J1073" s="41" t="e">
        <f t="shared" ca="1" si="319"/>
        <v>#N/A</v>
      </c>
      <c r="K1073" t="e">
        <f t="shared" ca="1" si="308"/>
        <v>#N/A</v>
      </c>
      <c r="L1073" t="e">
        <f t="shared" ca="1" si="309"/>
        <v>#N/A</v>
      </c>
      <c r="M1073" s="42" t="e">
        <f t="shared" ca="1" si="310"/>
        <v>#REF!</v>
      </c>
      <c r="N1073" s="5" t="e">
        <f t="shared" ca="1" si="320"/>
        <v>#N/A</v>
      </c>
      <c r="O1073" s="5" t="e">
        <f t="shared" ca="1" si="321"/>
        <v>#N/A</v>
      </c>
      <c r="P1073" s="41" t="e">
        <f ca="1">IF(OR(ISNA(A1073),C1073="Backstitch"),NA(),AVERAGEIF($C$4:$C1073,"&gt;0")/100)</f>
        <v>#N/A</v>
      </c>
      <c r="Q1073" s="41" t="e">
        <f t="shared" ca="1" si="311"/>
        <v>#N/A</v>
      </c>
      <c r="R1073" s="43" t="e">
        <f t="shared" ca="1" si="312"/>
        <v>#N/A</v>
      </c>
      <c r="S1073" s="44" t="e">
        <f t="shared" ca="1" si="313"/>
        <v>#N/A</v>
      </c>
      <c r="T1073" s="5" t="e">
        <f t="shared" ca="1" si="314"/>
        <v>#N/A</v>
      </c>
      <c r="U1073" s="5" t="e">
        <f t="shared" ca="1" si="315"/>
        <v>#N/A</v>
      </c>
    </row>
    <row r="1074" spans="1:21">
      <c r="A1074" s="6" t="e">
        <f t="shared" ca="1" si="305"/>
        <v>#N/A</v>
      </c>
      <c r="B1074" s="39" t="e">
        <f t="shared" ca="1" si="304"/>
        <v>#N/A</v>
      </c>
      <c r="C1074">
        <f t="array" aca="1" ref="C1074" ca="1">IFERROR(INDEX(stitches, MATCH( 1, ($A1074=dates)*(last_project=projects),0)),0)</f>
        <v>0</v>
      </c>
      <c r="D1074" s="5" t="e">
        <f t="shared" ca="1" si="316"/>
        <v>#REF!</v>
      </c>
      <c r="E1074" s="5" t="e">
        <f t="shared" ca="1" si="306"/>
        <v>#REF!</v>
      </c>
      <c r="F1074" s="40" t="e">
        <f t="array" aca="1" ref="F1074" ca="1">INDEX(hours,MATCH(1,($A1074=dates)*(last_project=projects),0),0)</f>
        <v>#N/A</v>
      </c>
      <c r="G1074" s="21" t="e">
        <f t="shared" ca="1" si="307"/>
        <v>#N/A</v>
      </c>
      <c r="H1074" s="41" t="e">
        <f t="shared" ca="1" si="317"/>
        <v>#N/A</v>
      </c>
      <c r="I1074" s="41" t="e">
        <f t="shared" ca="1" si="318"/>
        <v>#N/A</v>
      </c>
      <c r="J1074" s="41" t="e">
        <f t="shared" ca="1" si="319"/>
        <v>#N/A</v>
      </c>
      <c r="K1074" t="e">
        <f t="shared" ca="1" si="308"/>
        <v>#N/A</v>
      </c>
      <c r="L1074" t="e">
        <f t="shared" ca="1" si="309"/>
        <v>#N/A</v>
      </c>
      <c r="M1074" s="42" t="e">
        <f t="shared" ca="1" si="310"/>
        <v>#REF!</v>
      </c>
      <c r="N1074" s="5" t="e">
        <f t="shared" ca="1" si="320"/>
        <v>#N/A</v>
      </c>
      <c r="O1074" s="5" t="e">
        <f t="shared" ca="1" si="321"/>
        <v>#N/A</v>
      </c>
      <c r="P1074" s="41" t="e">
        <f ca="1">IF(OR(ISNA(A1074),C1074="Backstitch"),NA(),AVERAGEIF($C$4:$C1074,"&gt;0")/100)</f>
        <v>#N/A</v>
      </c>
      <c r="Q1074" s="41" t="e">
        <f t="shared" ca="1" si="311"/>
        <v>#N/A</v>
      </c>
      <c r="R1074" s="43" t="e">
        <f t="shared" ca="1" si="312"/>
        <v>#N/A</v>
      </c>
      <c r="S1074" s="44" t="e">
        <f t="shared" ca="1" si="313"/>
        <v>#N/A</v>
      </c>
      <c r="T1074" s="5" t="e">
        <f t="shared" ca="1" si="314"/>
        <v>#N/A</v>
      </c>
      <c r="U1074" s="5" t="e">
        <f t="shared" ca="1" si="315"/>
        <v>#N/A</v>
      </c>
    </row>
    <row r="1075" spans="1:21">
      <c r="A1075" s="6" t="e">
        <f t="shared" ca="1" si="305"/>
        <v>#N/A</v>
      </c>
      <c r="B1075" s="39" t="e">
        <f t="shared" ca="1" si="304"/>
        <v>#N/A</v>
      </c>
      <c r="C1075">
        <f t="array" aca="1" ref="C1075" ca="1">IFERROR(INDEX(stitches, MATCH( 1, ($A1075=dates)*(last_project=projects),0)),0)</f>
        <v>0</v>
      </c>
      <c r="D1075" s="5" t="e">
        <f t="shared" ca="1" si="316"/>
        <v>#REF!</v>
      </c>
      <c r="E1075" s="5" t="e">
        <f t="shared" ca="1" si="306"/>
        <v>#REF!</v>
      </c>
      <c r="F1075" s="40" t="e">
        <f t="array" aca="1" ref="F1075" ca="1">INDEX(hours,MATCH(1,($A1075=dates)*(last_project=projects),0),0)</f>
        <v>#N/A</v>
      </c>
      <c r="G1075" s="21" t="e">
        <f t="shared" ca="1" si="307"/>
        <v>#N/A</v>
      </c>
      <c r="H1075" s="41" t="e">
        <f t="shared" ca="1" si="317"/>
        <v>#N/A</v>
      </c>
      <c r="I1075" s="41" t="e">
        <f t="shared" ca="1" si="318"/>
        <v>#N/A</v>
      </c>
      <c r="J1075" s="41" t="e">
        <f t="shared" ca="1" si="319"/>
        <v>#N/A</v>
      </c>
      <c r="K1075" t="e">
        <f t="shared" ca="1" si="308"/>
        <v>#N/A</v>
      </c>
      <c r="L1075" t="e">
        <f t="shared" ca="1" si="309"/>
        <v>#N/A</v>
      </c>
      <c r="M1075" s="42" t="e">
        <f t="shared" ca="1" si="310"/>
        <v>#REF!</v>
      </c>
      <c r="N1075" s="5" t="e">
        <f t="shared" ca="1" si="320"/>
        <v>#N/A</v>
      </c>
      <c r="O1075" s="5" t="e">
        <f t="shared" ca="1" si="321"/>
        <v>#N/A</v>
      </c>
      <c r="P1075" s="41" t="e">
        <f ca="1">IF(OR(ISNA(A1075),C1075="Backstitch"),NA(),AVERAGEIF($C$4:$C1075,"&gt;0")/100)</f>
        <v>#N/A</v>
      </c>
      <c r="Q1075" s="41" t="e">
        <f t="shared" ca="1" si="311"/>
        <v>#N/A</v>
      </c>
      <c r="R1075" s="43" t="e">
        <f t="shared" ca="1" si="312"/>
        <v>#N/A</v>
      </c>
      <c r="S1075" s="44" t="e">
        <f t="shared" ca="1" si="313"/>
        <v>#N/A</v>
      </c>
      <c r="T1075" s="5" t="e">
        <f t="shared" ca="1" si="314"/>
        <v>#N/A</v>
      </c>
      <c r="U1075" s="5" t="e">
        <f t="shared" ca="1" si="315"/>
        <v>#N/A</v>
      </c>
    </row>
    <row r="1076" spans="1:21">
      <c r="A1076" s="6" t="e">
        <f t="shared" ca="1" si="305"/>
        <v>#N/A</v>
      </c>
      <c r="B1076" s="39" t="e">
        <f t="shared" ca="1" si="304"/>
        <v>#N/A</v>
      </c>
      <c r="C1076">
        <f t="array" aca="1" ref="C1076" ca="1">IFERROR(INDEX(stitches, MATCH( 1, ($A1076=dates)*(last_project=projects),0)),0)</f>
        <v>0</v>
      </c>
      <c r="D1076" s="5" t="e">
        <f t="shared" ca="1" si="316"/>
        <v>#REF!</v>
      </c>
      <c r="E1076" s="5" t="e">
        <f t="shared" ca="1" si="306"/>
        <v>#REF!</v>
      </c>
      <c r="F1076" s="40" t="e">
        <f t="array" aca="1" ref="F1076" ca="1">INDEX(hours,MATCH(1,($A1076=dates)*(last_project=projects),0),0)</f>
        <v>#N/A</v>
      </c>
      <c r="G1076" s="21" t="e">
        <f t="shared" ca="1" si="307"/>
        <v>#N/A</v>
      </c>
      <c r="H1076" s="41" t="e">
        <f t="shared" ca="1" si="317"/>
        <v>#N/A</v>
      </c>
      <c r="I1076" s="41" t="e">
        <f t="shared" ca="1" si="318"/>
        <v>#N/A</v>
      </c>
      <c r="J1076" s="41" t="e">
        <f t="shared" ca="1" si="319"/>
        <v>#N/A</v>
      </c>
      <c r="K1076" t="e">
        <f t="shared" ca="1" si="308"/>
        <v>#N/A</v>
      </c>
      <c r="L1076" t="e">
        <f t="shared" ca="1" si="309"/>
        <v>#N/A</v>
      </c>
      <c r="M1076" s="42" t="e">
        <f t="shared" ca="1" si="310"/>
        <v>#REF!</v>
      </c>
      <c r="N1076" s="5" t="e">
        <f t="shared" ca="1" si="320"/>
        <v>#N/A</v>
      </c>
      <c r="O1076" s="5" t="e">
        <f t="shared" ca="1" si="321"/>
        <v>#N/A</v>
      </c>
      <c r="P1076" s="41" t="e">
        <f ca="1">IF(OR(ISNA(A1076),C1076="Backstitch"),NA(),AVERAGEIF($C$4:$C1076,"&gt;0")/100)</f>
        <v>#N/A</v>
      </c>
      <c r="Q1076" s="41" t="e">
        <f t="shared" ca="1" si="311"/>
        <v>#N/A</v>
      </c>
      <c r="R1076" s="43" t="e">
        <f t="shared" ca="1" si="312"/>
        <v>#N/A</v>
      </c>
      <c r="S1076" s="44" t="e">
        <f t="shared" ca="1" si="313"/>
        <v>#N/A</v>
      </c>
      <c r="T1076" s="5" t="e">
        <f t="shared" ca="1" si="314"/>
        <v>#N/A</v>
      </c>
      <c r="U1076" s="5" t="e">
        <f t="shared" ca="1" si="315"/>
        <v>#N/A</v>
      </c>
    </row>
    <row r="1077" spans="1:21">
      <c r="A1077" s="6" t="e">
        <f t="shared" ca="1" si="305"/>
        <v>#N/A</v>
      </c>
      <c r="B1077" s="39" t="e">
        <f t="shared" ca="1" si="304"/>
        <v>#N/A</v>
      </c>
      <c r="C1077">
        <f t="array" aca="1" ref="C1077" ca="1">IFERROR(INDEX(stitches, MATCH( 1, ($A1077=dates)*(last_project=projects),0)),0)</f>
        <v>0</v>
      </c>
      <c r="D1077" s="5" t="e">
        <f t="shared" ca="1" si="316"/>
        <v>#REF!</v>
      </c>
      <c r="E1077" s="5" t="e">
        <f t="shared" ca="1" si="306"/>
        <v>#REF!</v>
      </c>
      <c r="F1077" s="40" t="e">
        <f t="array" aca="1" ref="F1077" ca="1">INDEX(hours,MATCH(1,($A1077=dates)*(last_project=projects),0),0)</f>
        <v>#N/A</v>
      </c>
      <c r="G1077" s="21" t="e">
        <f t="shared" ca="1" si="307"/>
        <v>#N/A</v>
      </c>
      <c r="H1077" s="41" t="e">
        <f t="shared" ca="1" si="317"/>
        <v>#N/A</v>
      </c>
      <c r="I1077" s="41" t="e">
        <f t="shared" ca="1" si="318"/>
        <v>#N/A</v>
      </c>
      <c r="J1077" s="41" t="e">
        <f t="shared" ca="1" si="319"/>
        <v>#N/A</v>
      </c>
      <c r="K1077" t="e">
        <f t="shared" ca="1" si="308"/>
        <v>#N/A</v>
      </c>
      <c r="L1077" t="e">
        <f t="shared" ca="1" si="309"/>
        <v>#N/A</v>
      </c>
      <c r="M1077" s="42" t="e">
        <f t="shared" ca="1" si="310"/>
        <v>#REF!</v>
      </c>
      <c r="N1077" s="5" t="e">
        <f t="shared" ca="1" si="320"/>
        <v>#N/A</v>
      </c>
      <c r="O1077" s="5" t="e">
        <f t="shared" ca="1" si="321"/>
        <v>#N/A</v>
      </c>
      <c r="P1077" s="41" t="e">
        <f ca="1">IF(OR(ISNA(A1077),C1077="Backstitch"),NA(),AVERAGEIF($C$4:$C1077,"&gt;0")/100)</f>
        <v>#N/A</v>
      </c>
      <c r="Q1077" s="41" t="e">
        <f t="shared" ca="1" si="311"/>
        <v>#N/A</v>
      </c>
      <c r="R1077" s="43" t="e">
        <f t="shared" ca="1" si="312"/>
        <v>#N/A</v>
      </c>
      <c r="S1077" s="44" t="e">
        <f t="shared" ca="1" si="313"/>
        <v>#N/A</v>
      </c>
      <c r="T1077" s="5" t="e">
        <f t="shared" ca="1" si="314"/>
        <v>#N/A</v>
      </c>
      <c r="U1077" s="5" t="e">
        <f t="shared" ca="1" si="315"/>
        <v>#N/A</v>
      </c>
    </row>
    <row r="1078" spans="1:21">
      <c r="A1078" s="6" t="e">
        <f t="shared" ca="1" si="305"/>
        <v>#N/A</v>
      </c>
      <c r="B1078" s="39" t="e">
        <f t="shared" ca="1" si="304"/>
        <v>#N/A</v>
      </c>
      <c r="C1078">
        <f t="array" aca="1" ref="C1078" ca="1">IFERROR(INDEX(stitches, MATCH( 1, ($A1078=dates)*(last_project=projects),0)),0)</f>
        <v>0</v>
      </c>
      <c r="D1078" s="5" t="e">
        <f t="shared" ca="1" si="316"/>
        <v>#REF!</v>
      </c>
      <c r="E1078" s="5" t="e">
        <f t="shared" ca="1" si="306"/>
        <v>#REF!</v>
      </c>
      <c r="F1078" s="40" t="e">
        <f t="array" aca="1" ref="F1078" ca="1">INDEX(hours,MATCH(1,($A1078=dates)*(last_project=projects),0),0)</f>
        <v>#N/A</v>
      </c>
      <c r="G1078" s="21" t="e">
        <f t="shared" ca="1" si="307"/>
        <v>#N/A</v>
      </c>
      <c r="H1078" s="41" t="e">
        <f t="shared" ca="1" si="317"/>
        <v>#N/A</v>
      </c>
      <c r="I1078" s="41" t="e">
        <f t="shared" ca="1" si="318"/>
        <v>#N/A</v>
      </c>
      <c r="J1078" s="41" t="e">
        <f t="shared" ca="1" si="319"/>
        <v>#N/A</v>
      </c>
      <c r="K1078" t="e">
        <f t="shared" ca="1" si="308"/>
        <v>#N/A</v>
      </c>
      <c r="L1078" t="e">
        <f t="shared" ca="1" si="309"/>
        <v>#N/A</v>
      </c>
      <c r="M1078" s="42" t="e">
        <f t="shared" ca="1" si="310"/>
        <v>#REF!</v>
      </c>
      <c r="N1078" s="5" t="e">
        <f t="shared" ca="1" si="320"/>
        <v>#N/A</v>
      </c>
      <c r="O1078" s="5" t="e">
        <f t="shared" ca="1" si="321"/>
        <v>#N/A</v>
      </c>
      <c r="P1078" s="41" t="e">
        <f ca="1">IF(OR(ISNA(A1078),C1078="Backstitch"),NA(),AVERAGEIF($C$4:$C1078,"&gt;0")/100)</f>
        <v>#N/A</v>
      </c>
      <c r="Q1078" s="41" t="e">
        <f t="shared" ca="1" si="311"/>
        <v>#N/A</v>
      </c>
      <c r="R1078" s="43" t="e">
        <f t="shared" ca="1" si="312"/>
        <v>#N/A</v>
      </c>
      <c r="S1078" s="44" t="e">
        <f t="shared" ca="1" si="313"/>
        <v>#N/A</v>
      </c>
      <c r="T1078" s="5" t="e">
        <f t="shared" ca="1" si="314"/>
        <v>#N/A</v>
      </c>
      <c r="U1078" s="5" t="e">
        <f t="shared" ca="1" si="315"/>
        <v>#N/A</v>
      </c>
    </row>
    <row r="1079" spans="1:21">
      <c r="A1079" s="6" t="e">
        <f t="shared" ca="1" si="305"/>
        <v>#N/A</v>
      </c>
      <c r="B1079" s="39" t="e">
        <f t="shared" ca="1" si="304"/>
        <v>#N/A</v>
      </c>
      <c r="C1079">
        <f t="array" aca="1" ref="C1079" ca="1">IFERROR(INDEX(stitches, MATCH( 1, ($A1079=dates)*(last_project=projects),0)),0)</f>
        <v>0</v>
      </c>
      <c r="D1079" s="5" t="e">
        <f t="shared" ca="1" si="316"/>
        <v>#REF!</v>
      </c>
      <c r="E1079" s="5" t="e">
        <f t="shared" ca="1" si="306"/>
        <v>#REF!</v>
      </c>
      <c r="F1079" s="40" t="e">
        <f t="array" aca="1" ref="F1079" ca="1">INDEX(hours,MATCH(1,($A1079=dates)*(last_project=projects),0),0)</f>
        <v>#N/A</v>
      </c>
      <c r="G1079" s="21" t="e">
        <f t="shared" ca="1" si="307"/>
        <v>#N/A</v>
      </c>
      <c r="H1079" s="41" t="e">
        <f t="shared" ca="1" si="317"/>
        <v>#N/A</v>
      </c>
      <c r="I1079" s="41" t="e">
        <f t="shared" ca="1" si="318"/>
        <v>#N/A</v>
      </c>
      <c r="J1079" s="41" t="e">
        <f t="shared" ca="1" si="319"/>
        <v>#N/A</v>
      </c>
      <c r="K1079" t="e">
        <f t="shared" ca="1" si="308"/>
        <v>#N/A</v>
      </c>
      <c r="L1079" t="e">
        <f t="shared" ca="1" si="309"/>
        <v>#N/A</v>
      </c>
      <c r="M1079" s="42" t="e">
        <f t="shared" ca="1" si="310"/>
        <v>#REF!</v>
      </c>
      <c r="N1079" s="5" t="e">
        <f t="shared" ca="1" si="320"/>
        <v>#N/A</v>
      </c>
      <c r="O1079" s="5" t="e">
        <f t="shared" ca="1" si="321"/>
        <v>#N/A</v>
      </c>
      <c r="P1079" s="41" t="e">
        <f ca="1">IF(OR(ISNA(A1079),C1079="Backstitch"),NA(),AVERAGEIF($C$4:$C1079,"&gt;0")/100)</f>
        <v>#N/A</v>
      </c>
      <c r="Q1079" s="41" t="e">
        <f t="shared" ca="1" si="311"/>
        <v>#N/A</v>
      </c>
      <c r="R1079" s="43" t="e">
        <f t="shared" ca="1" si="312"/>
        <v>#N/A</v>
      </c>
      <c r="S1079" s="44" t="e">
        <f t="shared" ca="1" si="313"/>
        <v>#N/A</v>
      </c>
      <c r="T1079" s="5" t="e">
        <f t="shared" ca="1" si="314"/>
        <v>#N/A</v>
      </c>
      <c r="U1079" s="5" t="e">
        <f t="shared" ca="1" si="315"/>
        <v>#N/A</v>
      </c>
    </row>
    <row r="1080" spans="1:21">
      <c r="A1080" s="6" t="e">
        <f t="shared" ca="1" si="305"/>
        <v>#N/A</v>
      </c>
      <c r="B1080" s="39" t="e">
        <f t="shared" ca="1" si="304"/>
        <v>#N/A</v>
      </c>
      <c r="C1080">
        <f t="array" aca="1" ref="C1080" ca="1">IFERROR(INDEX(stitches, MATCH( 1, ($A1080=dates)*(last_project=projects),0)),0)</f>
        <v>0</v>
      </c>
      <c r="D1080" s="5" t="e">
        <f t="shared" ca="1" si="316"/>
        <v>#REF!</v>
      </c>
      <c r="E1080" s="5" t="e">
        <f t="shared" ca="1" si="306"/>
        <v>#REF!</v>
      </c>
      <c r="F1080" s="40" t="e">
        <f t="array" aca="1" ref="F1080" ca="1">INDEX(hours,MATCH(1,($A1080=dates)*(last_project=projects),0),0)</f>
        <v>#N/A</v>
      </c>
      <c r="G1080" s="21" t="e">
        <f t="shared" ca="1" si="307"/>
        <v>#N/A</v>
      </c>
      <c r="H1080" s="41" t="e">
        <f t="shared" ca="1" si="317"/>
        <v>#N/A</v>
      </c>
      <c r="I1080" s="41" t="e">
        <f t="shared" ca="1" si="318"/>
        <v>#N/A</v>
      </c>
      <c r="J1080" s="41" t="e">
        <f t="shared" ca="1" si="319"/>
        <v>#N/A</v>
      </c>
      <c r="K1080" t="e">
        <f t="shared" ca="1" si="308"/>
        <v>#N/A</v>
      </c>
      <c r="L1080" t="e">
        <f t="shared" ca="1" si="309"/>
        <v>#N/A</v>
      </c>
      <c r="M1080" s="42" t="e">
        <f t="shared" ca="1" si="310"/>
        <v>#REF!</v>
      </c>
      <c r="N1080" s="5" t="e">
        <f t="shared" ca="1" si="320"/>
        <v>#N/A</v>
      </c>
      <c r="O1080" s="5" t="e">
        <f t="shared" ca="1" si="321"/>
        <v>#N/A</v>
      </c>
      <c r="P1080" s="41" t="e">
        <f ca="1">IF(OR(ISNA(A1080),C1080="Backstitch"),NA(),AVERAGEIF($C$4:$C1080,"&gt;0")/100)</f>
        <v>#N/A</v>
      </c>
      <c r="Q1080" s="41" t="e">
        <f t="shared" ca="1" si="311"/>
        <v>#N/A</v>
      </c>
      <c r="R1080" s="43" t="e">
        <f t="shared" ca="1" si="312"/>
        <v>#N/A</v>
      </c>
      <c r="S1080" s="44" t="e">
        <f t="shared" ca="1" si="313"/>
        <v>#N/A</v>
      </c>
      <c r="T1080" s="5" t="e">
        <f t="shared" ca="1" si="314"/>
        <v>#N/A</v>
      </c>
      <c r="U1080" s="5" t="e">
        <f t="shared" ca="1" si="315"/>
        <v>#N/A</v>
      </c>
    </row>
    <row r="1081" spans="1:21">
      <c r="A1081" s="6" t="e">
        <f t="shared" ca="1" si="305"/>
        <v>#N/A</v>
      </c>
      <c r="B1081" s="39" t="e">
        <f t="shared" ca="1" si="304"/>
        <v>#N/A</v>
      </c>
      <c r="C1081">
        <f t="array" aca="1" ref="C1081" ca="1">IFERROR(INDEX(stitches, MATCH( 1, ($A1081=dates)*(last_project=projects),0)),0)</f>
        <v>0</v>
      </c>
      <c r="D1081" s="5" t="e">
        <f t="shared" ca="1" si="316"/>
        <v>#REF!</v>
      </c>
      <c r="E1081" s="5" t="e">
        <f t="shared" ca="1" si="306"/>
        <v>#REF!</v>
      </c>
      <c r="F1081" s="40" t="e">
        <f t="array" aca="1" ref="F1081" ca="1">INDEX(hours,MATCH(1,($A1081=dates)*(last_project=projects),0),0)</f>
        <v>#N/A</v>
      </c>
      <c r="G1081" s="21" t="e">
        <f t="shared" ca="1" si="307"/>
        <v>#N/A</v>
      </c>
      <c r="H1081" s="41" t="e">
        <f t="shared" ca="1" si="317"/>
        <v>#N/A</v>
      </c>
      <c r="I1081" s="41" t="e">
        <f t="shared" ca="1" si="318"/>
        <v>#N/A</v>
      </c>
      <c r="J1081" s="41" t="e">
        <f t="shared" ca="1" si="319"/>
        <v>#N/A</v>
      </c>
      <c r="K1081" t="e">
        <f t="shared" ca="1" si="308"/>
        <v>#N/A</v>
      </c>
      <c r="L1081" t="e">
        <f t="shared" ca="1" si="309"/>
        <v>#N/A</v>
      </c>
      <c r="M1081" s="42" t="e">
        <f t="shared" ca="1" si="310"/>
        <v>#REF!</v>
      </c>
      <c r="N1081" s="5" t="e">
        <f t="shared" ca="1" si="320"/>
        <v>#N/A</v>
      </c>
      <c r="O1081" s="5" t="e">
        <f t="shared" ca="1" si="321"/>
        <v>#N/A</v>
      </c>
      <c r="P1081" s="41" t="e">
        <f ca="1">IF(OR(ISNA(A1081),C1081="Backstitch"),NA(),AVERAGEIF($C$4:$C1081,"&gt;0")/100)</f>
        <v>#N/A</v>
      </c>
      <c r="Q1081" s="41" t="e">
        <f t="shared" ca="1" si="311"/>
        <v>#N/A</v>
      </c>
      <c r="R1081" s="43" t="e">
        <f t="shared" ca="1" si="312"/>
        <v>#N/A</v>
      </c>
      <c r="S1081" s="44" t="e">
        <f t="shared" ca="1" si="313"/>
        <v>#N/A</v>
      </c>
      <c r="T1081" s="5" t="e">
        <f t="shared" ca="1" si="314"/>
        <v>#N/A</v>
      </c>
      <c r="U1081" s="5" t="e">
        <f t="shared" ca="1" si="315"/>
        <v>#N/A</v>
      </c>
    </row>
    <row r="1082" spans="1:21">
      <c r="A1082" s="6" t="e">
        <f t="shared" ca="1" si="305"/>
        <v>#N/A</v>
      </c>
      <c r="B1082" s="39" t="e">
        <f t="shared" ca="1" si="304"/>
        <v>#N/A</v>
      </c>
      <c r="C1082">
        <f t="array" aca="1" ref="C1082" ca="1">IFERROR(INDEX(stitches, MATCH( 1, ($A1082=dates)*(last_project=projects),0)),0)</f>
        <v>0</v>
      </c>
      <c r="D1082" s="5" t="e">
        <f t="shared" ca="1" si="316"/>
        <v>#REF!</v>
      </c>
      <c r="E1082" s="5" t="e">
        <f t="shared" ca="1" si="306"/>
        <v>#REF!</v>
      </c>
      <c r="F1082" s="40" t="e">
        <f t="array" aca="1" ref="F1082" ca="1">INDEX(hours,MATCH(1,($A1082=dates)*(last_project=projects),0),0)</f>
        <v>#N/A</v>
      </c>
      <c r="G1082" s="21" t="e">
        <f t="shared" ca="1" si="307"/>
        <v>#N/A</v>
      </c>
      <c r="H1082" s="41" t="e">
        <f t="shared" ca="1" si="317"/>
        <v>#N/A</v>
      </c>
      <c r="I1082" s="41" t="e">
        <f t="shared" ca="1" si="318"/>
        <v>#N/A</v>
      </c>
      <c r="J1082" s="41" t="e">
        <f t="shared" ca="1" si="319"/>
        <v>#N/A</v>
      </c>
      <c r="K1082" t="e">
        <f t="shared" ca="1" si="308"/>
        <v>#N/A</v>
      </c>
      <c r="L1082" t="e">
        <f t="shared" ca="1" si="309"/>
        <v>#N/A</v>
      </c>
      <c r="M1082" s="42" t="e">
        <f t="shared" ca="1" si="310"/>
        <v>#REF!</v>
      </c>
      <c r="N1082" s="5" t="e">
        <f t="shared" ca="1" si="320"/>
        <v>#N/A</v>
      </c>
      <c r="O1082" s="5" t="e">
        <f t="shared" ca="1" si="321"/>
        <v>#N/A</v>
      </c>
      <c r="P1082" s="41" t="e">
        <f ca="1">IF(OR(ISNA(A1082),C1082="Backstitch"),NA(),AVERAGEIF($C$4:$C1082,"&gt;0")/100)</f>
        <v>#N/A</v>
      </c>
      <c r="Q1082" s="41" t="e">
        <f t="shared" ca="1" si="311"/>
        <v>#N/A</v>
      </c>
      <c r="R1082" s="43" t="e">
        <f t="shared" ca="1" si="312"/>
        <v>#N/A</v>
      </c>
      <c r="S1082" s="44" t="e">
        <f t="shared" ca="1" si="313"/>
        <v>#N/A</v>
      </c>
      <c r="T1082" s="5" t="e">
        <f t="shared" ca="1" si="314"/>
        <v>#N/A</v>
      </c>
      <c r="U1082" s="5" t="e">
        <f t="shared" ca="1" si="315"/>
        <v>#N/A</v>
      </c>
    </row>
    <row r="1083" spans="1:21">
      <c r="A1083" s="6" t="e">
        <f t="shared" ca="1" si="305"/>
        <v>#N/A</v>
      </c>
      <c r="B1083" s="39" t="e">
        <f t="shared" ca="1" si="304"/>
        <v>#N/A</v>
      </c>
      <c r="C1083">
        <f t="array" aca="1" ref="C1083" ca="1">IFERROR(INDEX(stitches, MATCH( 1, ($A1083=dates)*(last_project=projects),0)),0)</f>
        <v>0</v>
      </c>
      <c r="D1083" s="5" t="e">
        <f t="shared" ca="1" si="316"/>
        <v>#REF!</v>
      </c>
      <c r="E1083" s="5" t="e">
        <f t="shared" ca="1" si="306"/>
        <v>#REF!</v>
      </c>
      <c r="F1083" s="40" t="e">
        <f t="array" aca="1" ref="F1083" ca="1">INDEX(hours,MATCH(1,($A1083=dates)*(last_project=projects),0),0)</f>
        <v>#N/A</v>
      </c>
      <c r="G1083" s="21" t="e">
        <f t="shared" ca="1" si="307"/>
        <v>#N/A</v>
      </c>
      <c r="H1083" s="41" t="e">
        <f t="shared" ca="1" si="317"/>
        <v>#N/A</v>
      </c>
      <c r="I1083" s="41" t="e">
        <f t="shared" ca="1" si="318"/>
        <v>#N/A</v>
      </c>
      <c r="J1083" s="41" t="e">
        <f t="shared" ca="1" si="319"/>
        <v>#N/A</v>
      </c>
      <c r="K1083" t="e">
        <f t="shared" ca="1" si="308"/>
        <v>#N/A</v>
      </c>
      <c r="L1083" t="e">
        <f t="shared" ca="1" si="309"/>
        <v>#N/A</v>
      </c>
      <c r="M1083" s="42" t="e">
        <f t="shared" ca="1" si="310"/>
        <v>#REF!</v>
      </c>
      <c r="N1083" s="5" t="e">
        <f t="shared" ca="1" si="320"/>
        <v>#N/A</v>
      </c>
      <c r="O1083" s="5" t="e">
        <f t="shared" ca="1" si="321"/>
        <v>#N/A</v>
      </c>
      <c r="P1083" s="41" t="e">
        <f ca="1">IF(OR(ISNA(A1083),C1083="Backstitch"),NA(),AVERAGEIF($C$4:$C1083,"&gt;0")/100)</f>
        <v>#N/A</v>
      </c>
      <c r="Q1083" s="41" t="e">
        <f t="shared" ca="1" si="311"/>
        <v>#N/A</v>
      </c>
      <c r="R1083" s="43" t="e">
        <f t="shared" ca="1" si="312"/>
        <v>#N/A</v>
      </c>
      <c r="S1083" s="44" t="e">
        <f t="shared" ca="1" si="313"/>
        <v>#N/A</v>
      </c>
      <c r="T1083" s="5" t="e">
        <f t="shared" ca="1" si="314"/>
        <v>#N/A</v>
      </c>
      <c r="U1083" s="5" t="e">
        <f t="shared" ca="1" si="315"/>
        <v>#N/A</v>
      </c>
    </row>
    <row r="1084" spans="1:21">
      <c r="A1084" s="6" t="e">
        <f t="shared" ca="1" si="305"/>
        <v>#N/A</v>
      </c>
      <c r="B1084" s="39" t="e">
        <f t="shared" ca="1" si="304"/>
        <v>#N/A</v>
      </c>
      <c r="C1084">
        <f t="array" aca="1" ref="C1084" ca="1">IFERROR(INDEX(stitches, MATCH( 1, ($A1084=dates)*(last_project=projects),0)),0)</f>
        <v>0</v>
      </c>
      <c r="D1084" s="5" t="e">
        <f t="shared" ca="1" si="316"/>
        <v>#REF!</v>
      </c>
      <c r="E1084" s="5" t="e">
        <f t="shared" ca="1" si="306"/>
        <v>#REF!</v>
      </c>
      <c r="F1084" s="40" t="e">
        <f t="array" aca="1" ref="F1084" ca="1">INDEX(hours,MATCH(1,($A1084=dates)*(last_project=projects),0),0)</f>
        <v>#N/A</v>
      </c>
      <c r="G1084" s="21" t="e">
        <f t="shared" ca="1" si="307"/>
        <v>#N/A</v>
      </c>
      <c r="H1084" s="41" t="e">
        <f t="shared" ca="1" si="317"/>
        <v>#N/A</v>
      </c>
      <c r="I1084" s="41" t="e">
        <f t="shared" ca="1" si="318"/>
        <v>#N/A</v>
      </c>
      <c r="J1084" s="41" t="e">
        <f t="shared" ca="1" si="319"/>
        <v>#N/A</v>
      </c>
      <c r="K1084" t="e">
        <f t="shared" ca="1" si="308"/>
        <v>#N/A</v>
      </c>
      <c r="L1084" t="e">
        <f t="shared" ca="1" si="309"/>
        <v>#N/A</v>
      </c>
      <c r="M1084" s="42" t="e">
        <f t="shared" ca="1" si="310"/>
        <v>#REF!</v>
      </c>
      <c r="N1084" s="5" t="e">
        <f t="shared" ca="1" si="320"/>
        <v>#N/A</v>
      </c>
      <c r="O1084" s="5" t="e">
        <f t="shared" ca="1" si="321"/>
        <v>#N/A</v>
      </c>
      <c r="P1084" s="41" t="e">
        <f ca="1">IF(OR(ISNA(A1084),C1084="Backstitch"),NA(),AVERAGEIF($C$4:$C1084,"&gt;0")/100)</f>
        <v>#N/A</v>
      </c>
      <c r="Q1084" s="41" t="e">
        <f t="shared" ca="1" si="311"/>
        <v>#N/A</v>
      </c>
      <c r="R1084" s="43" t="e">
        <f t="shared" ca="1" si="312"/>
        <v>#N/A</v>
      </c>
      <c r="S1084" s="44" t="e">
        <f t="shared" ca="1" si="313"/>
        <v>#N/A</v>
      </c>
      <c r="T1084" s="5" t="e">
        <f t="shared" ca="1" si="314"/>
        <v>#N/A</v>
      </c>
      <c r="U1084" s="5" t="e">
        <f t="shared" ca="1" si="315"/>
        <v>#N/A</v>
      </c>
    </row>
    <row r="1085" spans="1:21">
      <c r="A1085" s="6" t="e">
        <f t="shared" ca="1" si="305"/>
        <v>#N/A</v>
      </c>
      <c r="B1085" s="39" t="e">
        <f t="shared" ca="1" si="304"/>
        <v>#N/A</v>
      </c>
      <c r="C1085">
        <f t="array" aca="1" ref="C1085" ca="1">IFERROR(INDEX(stitches, MATCH( 1, ($A1085=dates)*(last_project=projects),0)),0)</f>
        <v>0</v>
      </c>
      <c r="D1085" s="5" t="e">
        <f t="shared" ca="1" si="316"/>
        <v>#REF!</v>
      </c>
      <c r="E1085" s="5" t="e">
        <f t="shared" ca="1" si="306"/>
        <v>#REF!</v>
      </c>
      <c r="F1085" s="40" t="e">
        <f t="array" aca="1" ref="F1085" ca="1">INDEX(hours,MATCH(1,($A1085=dates)*(last_project=projects),0),0)</f>
        <v>#N/A</v>
      </c>
      <c r="G1085" s="21" t="e">
        <f t="shared" ca="1" si="307"/>
        <v>#N/A</v>
      </c>
      <c r="H1085" s="41" t="e">
        <f t="shared" ca="1" si="317"/>
        <v>#N/A</v>
      </c>
      <c r="I1085" s="41" t="e">
        <f t="shared" ca="1" si="318"/>
        <v>#N/A</v>
      </c>
      <c r="J1085" s="41" t="e">
        <f t="shared" ca="1" si="319"/>
        <v>#N/A</v>
      </c>
      <c r="K1085" t="e">
        <f t="shared" ca="1" si="308"/>
        <v>#N/A</v>
      </c>
      <c r="L1085" t="e">
        <f t="shared" ca="1" si="309"/>
        <v>#N/A</v>
      </c>
      <c r="M1085" s="42" t="e">
        <f t="shared" ca="1" si="310"/>
        <v>#REF!</v>
      </c>
      <c r="N1085" s="5" t="e">
        <f t="shared" ca="1" si="320"/>
        <v>#N/A</v>
      </c>
      <c r="O1085" s="5" t="e">
        <f t="shared" ca="1" si="321"/>
        <v>#N/A</v>
      </c>
      <c r="P1085" s="41" t="e">
        <f ca="1">IF(OR(ISNA(A1085),C1085="Backstitch"),NA(),AVERAGEIF($C$4:$C1085,"&gt;0")/100)</f>
        <v>#N/A</v>
      </c>
      <c r="Q1085" s="41" t="e">
        <f t="shared" ca="1" si="311"/>
        <v>#N/A</v>
      </c>
      <c r="R1085" s="43" t="e">
        <f t="shared" ca="1" si="312"/>
        <v>#N/A</v>
      </c>
      <c r="S1085" s="44" t="e">
        <f t="shared" ca="1" si="313"/>
        <v>#N/A</v>
      </c>
      <c r="T1085" s="5" t="e">
        <f t="shared" ca="1" si="314"/>
        <v>#N/A</v>
      </c>
      <c r="U1085" s="5" t="e">
        <f t="shared" ca="1" si="315"/>
        <v>#N/A</v>
      </c>
    </row>
    <row r="1086" spans="1:21">
      <c r="A1086" s="6" t="e">
        <f t="shared" ca="1" si="305"/>
        <v>#N/A</v>
      </c>
      <c r="B1086" s="39" t="e">
        <f t="shared" ca="1" si="304"/>
        <v>#N/A</v>
      </c>
      <c r="C1086">
        <f t="array" aca="1" ref="C1086" ca="1">IFERROR(INDEX(stitches, MATCH( 1, ($A1086=dates)*(last_project=projects),0)),0)</f>
        <v>0</v>
      </c>
      <c r="D1086" s="5" t="e">
        <f t="shared" ca="1" si="316"/>
        <v>#REF!</v>
      </c>
      <c r="E1086" s="5" t="e">
        <f t="shared" ca="1" si="306"/>
        <v>#REF!</v>
      </c>
      <c r="F1086" s="40" t="e">
        <f t="array" aca="1" ref="F1086" ca="1">INDEX(hours,MATCH(1,($A1086=dates)*(last_project=projects),0),0)</f>
        <v>#N/A</v>
      </c>
      <c r="G1086" s="21" t="e">
        <f t="shared" ca="1" si="307"/>
        <v>#N/A</v>
      </c>
      <c r="H1086" s="41" t="e">
        <f t="shared" ca="1" si="317"/>
        <v>#N/A</v>
      </c>
      <c r="I1086" s="41" t="e">
        <f t="shared" ca="1" si="318"/>
        <v>#N/A</v>
      </c>
      <c r="J1086" s="41" t="e">
        <f t="shared" ca="1" si="319"/>
        <v>#N/A</v>
      </c>
      <c r="K1086" t="e">
        <f t="shared" ca="1" si="308"/>
        <v>#N/A</v>
      </c>
      <c r="L1086" t="e">
        <f t="shared" ca="1" si="309"/>
        <v>#N/A</v>
      </c>
      <c r="M1086" s="42" t="e">
        <f t="shared" ca="1" si="310"/>
        <v>#REF!</v>
      </c>
      <c r="N1086" s="5" t="e">
        <f t="shared" ca="1" si="320"/>
        <v>#N/A</v>
      </c>
      <c r="O1086" s="5" t="e">
        <f t="shared" ca="1" si="321"/>
        <v>#N/A</v>
      </c>
      <c r="P1086" s="41" t="e">
        <f ca="1">IF(OR(ISNA(A1086),C1086="Backstitch"),NA(),AVERAGEIF($C$4:$C1086,"&gt;0")/100)</f>
        <v>#N/A</v>
      </c>
      <c r="Q1086" s="41" t="e">
        <f t="shared" ca="1" si="311"/>
        <v>#N/A</v>
      </c>
      <c r="R1086" s="43" t="e">
        <f t="shared" ca="1" si="312"/>
        <v>#N/A</v>
      </c>
      <c r="S1086" s="44" t="e">
        <f t="shared" ca="1" si="313"/>
        <v>#N/A</v>
      </c>
      <c r="T1086" s="5" t="e">
        <f t="shared" ca="1" si="314"/>
        <v>#N/A</v>
      </c>
      <c r="U1086" s="5" t="e">
        <f t="shared" ca="1" si="315"/>
        <v>#N/A</v>
      </c>
    </row>
    <row r="1087" spans="1:21">
      <c r="A1087" s="6" t="e">
        <f t="shared" ca="1" si="305"/>
        <v>#N/A</v>
      </c>
      <c r="B1087" s="39" t="e">
        <f t="shared" ca="1" si="304"/>
        <v>#N/A</v>
      </c>
      <c r="C1087">
        <f t="array" aca="1" ref="C1087" ca="1">IFERROR(INDEX(stitches, MATCH( 1, ($A1087=dates)*(last_project=projects),0)),0)</f>
        <v>0</v>
      </c>
      <c r="D1087" s="5" t="e">
        <f t="shared" ca="1" si="316"/>
        <v>#REF!</v>
      </c>
      <c r="E1087" s="5" t="e">
        <f t="shared" ca="1" si="306"/>
        <v>#REF!</v>
      </c>
      <c r="F1087" s="40" t="e">
        <f t="array" aca="1" ref="F1087" ca="1">INDEX(hours,MATCH(1,($A1087=dates)*(last_project=projects),0),0)</f>
        <v>#N/A</v>
      </c>
      <c r="G1087" s="21" t="e">
        <f t="shared" ca="1" si="307"/>
        <v>#N/A</v>
      </c>
      <c r="H1087" s="41" t="e">
        <f t="shared" ca="1" si="317"/>
        <v>#N/A</v>
      </c>
      <c r="I1087" s="41" t="e">
        <f t="shared" ca="1" si="318"/>
        <v>#N/A</v>
      </c>
      <c r="J1087" s="41" t="e">
        <f t="shared" ca="1" si="319"/>
        <v>#N/A</v>
      </c>
      <c r="K1087" t="e">
        <f t="shared" ca="1" si="308"/>
        <v>#N/A</v>
      </c>
      <c r="L1087" t="e">
        <f t="shared" ca="1" si="309"/>
        <v>#N/A</v>
      </c>
      <c r="M1087" s="42" t="e">
        <f t="shared" ca="1" si="310"/>
        <v>#REF!</v>
      </c>
      <c r="N1087" s="5" t="e">
        <f t="shared" ca="1" si="320"/>
        <v>#N/A</v>
      </c>
      <c r="O1087" s="5" t="e">
        <f t="shared" ca="1" si="321"/>
        <v>#N/A</v>
      </c>
      <c r="P1087" s="41" t="e">
        <f ca="1">IF(OR(ISNA(A1087),C1087="Backstitch"),NA(),AVERAGEIF($C$4:$C1087,"&gt;0")/100)</f>
        <v>#N/A</v>
      </c>
      <c r="Q1087" s="41" t="e">
        <f t="shared" ca="1" si="311"/>
        <v>#N/A</v>
      </c>
      <c r="R1087" s="43" t="e">
        <f t="shared" ca="1" si="312"/>
        <v>#N/A</v>
      </c>
      <c r="S1087" s="44" t="e">
        <f t="shared" ca="1" si="313"/>
        <v>#N/A</v>
      </c>
      <c r="T1087" s="5" t="e">
        <f t="shared" ca="1" si="314"/>
        <v>#N/A</v>
      </c>
      <c r="U1087" s="5" t="e">
        <f t="shared" ca="1" si="315"/>
        <v>#N/A</v>
      </c>
    </row>
    <row r="1088" spans="1:21">
      <c r="A1088" s="6" t="e">
        <f t="shared" ca="1" si="305"/>
        <v>#N/A</v>
      </c>
      <c r="B1088" s="39" t="e">
        <f t="shared" ca="1" si="304"/>
        <v>#N/A</v>
      </c>
      <c r="C1088">
        <f t="array" aca="1" ref="C1088" ca="1">IFERROR(INDEX(stitches, MATCH( 1, ($A1088=dates)*(last_project=projects),0)),0)</f>
        <v>0</v>
      </c>
      <c r="D1088" s="5" t="e">
        <f t="shared" ca="1" si="316"/>
        <v>#REF!</v>
      </c>
      <c r="E1088" s="5" t="e">
        <f t="shared" ca="1" si="306"/>
        <v>#REF!</v>
      </c>
      <c r="F1088" s="40" t="e">
        <f t="array" aca="1" ref="F1088" ca="1">INDEX(hours,MATCH(1,($A1088=dates)*(last_project=projects),0),0)</f>
        <v>#N/A</v>
      </c>
      <c r="G1088" s="21" t="e">
        <f t="shared" ca="1" si="307"/>
        <v>#N/A</v>
      </c>
      <c r="H1088" s="41" t="e">
        <f t="shared" ca="1" si="317"/>
        <v>#N/A</v>
      </c>
      <c r="I1088" s="41" t="e">
        <f t="shared" ca="1" si="318"/>
        <v>#N/A</v>
      </c>
      <c r="J1088" s="41" t="e">
        <f t="shared" ca="1" si="319"/>
        <v>#N/A</v>
      </c>
      <c r="K1088" t="e">
        <f t="shared" ca="1" si="308"/>
        <v>#N/A</v>
      </c>
      <c r="L1088" t="e">
        <f t="shared" ca="1" si="309"/>
        <v>#N/A</v>
      </c>
      <c r="M1088" s="42" t="e">
        <f t="shared" ca="1" si="310"/>
        <v>#REF!</v>
      </c>
      <c r="N1088" s="5" t="e">
        <f t="shared" ca="1" si="320"/>
        <v>#N/A</v>
      </c>
      <c r="O1088" s="5" t="e">
        <f t="shared" ca="1" si="321"/>
        <v>#N/A</v>
      </c>
      <c r="P1088" s="41" t="e">
        <f ca="1">IF(OR(ISNA(A1088),C1088="Backstitch"),NA(),AVERAGEIF($C$4:$C1088,"&gt;0")/100)</f>
        <v>#N/A</v>
      </c>
      <c r="Q1088" s="41" t="e">
        <f t="shared" ca="1" si="311"/>
        <v>#N/A</v>
      </c>
      <c r="R1088" s="43" t="e">
        <f t="shared" ca="1" si="312"/>
        <v>#N/A</v>
      </c>
      <c r="S1088" s="44" t="e">
        <f t="shared" ca="1" si="313"/>
        <v>#N/A</v>
      </c>
      <c r="T1088" s="5" t="e">
        <f t="shared" ca="1" si="314"/>
        <v>#N/A</v>
      </c>
      <c r="U1088" s="5" t="e">
        <f t="shared" ca="1" si="315"/>
        <v>#N/A</v>
      </c>
    </row>
    <row r="1089" spans="1:21">
      <c r="A1089" s="6" t="e">
        <f t="shared" ca="1" si="305"/>
        <v>#N/A</v>
      </c>
      <c r="B1089" s="39" t="e">
        <f t="shared" ca="1" si="304"/>
        <v>#N/A</v>
      </c>
      <c r="C1089">
        <f t="array" aca="1" ref="C1089" ca="1">IFERROR(INDEX(stitches, MATCH( 1, ($A1089=dates)*(last_project=projects),0)),0)</f>
        <v>0</v>
      </c>
      <c r="D1089" s="5" t="e">
        <f t="shared" ca="1" si="316"/>
        <v>#REF!</v>
      </c>
      <c r="E1089" s="5" t="e">
        <f t="shared" ca="1" si="306"/>
        <v>#REF!</v>
      </c>
      <c r="F1089" s="40" t="e">
        <f t="array" aca="1" ref="F1089" ca="1">INDEX(hours,MATCH(1,($A1089=dates)*(last_project=projects),0),0)</f>
        <v>#N/A</v>
      </c>
      <c r="G1089" s="21" t="e">
        <f t="shared" ca="1" si="307"/>
        <v>#N/A</v>
      </c>
      <c r="H1089" s="41" t="e">
        <f t="shared" ca="1" si="317"/>
        <v>#N/A</v>
      </c>
      <c r="I1089" s="41" t="e">
        <f t="shared" ca="1" si="318"/>
        <v>#N/A</v>
      </c>
      <c r="J1089" s="41" t="e">
        <f t="shared" ca="1" si="319"/>
        <v>#N/A</v>
      </c>
      <c r="K1089" t="e">
        <f t="shared" ca="1" si="308"/>
        <v>#N/A</v>
      </c>
      <c r="L1089" t="e">
        <f t="shared" ca="1" si="309"/>
        <v>#N/A</v>
      </c>
      <c r="M1089" s="42" t="e">
        <f t="shared" ca="1" si="310"/>
        <v>#REF!</v>
      </c>
      <c r="N1089" s="5" t="e">
        <f t="shared" ca="1" si="320"/>
        <v>#N/A</v>
      </c>
      <c r="O1089" s="5" t="e">
        <f t="shared" ca="1" si="321"/>
        <v>#N/A</v>
      </c>
      <c r="P1089" s="41" t="e">
        <f ca="1">IF(OR(ISNA(A1089),C1089="Backstitch"),NA(),AVERAGEIF($C$4:$C1089,"&gt;0")/100)</f>
        <v>#N/A</v>
      </c>
      <c r="Q1089" s="41" t="e">
        <f t="shared" ca="1" si="311"/>
        <v>#N/A</v>
      </c>
      <c r="R1089" s="43" t="e">
        <f t="shared" ca="1" si="312"/>
        <v>#N/A</v>
      </c>
      <c r="S1089" s="44" t="e">
        <f t="shared" ca="1" si="313"/>
        <v>#N/A</v>
      </c>
      <c r="T1089" s="5" t="e">
        <f t="shared" ca="1" si="314"/>
        <v>#N/A</v>
      </c>
      <c r="U1089" s="5" t="e">
        <f t="shared" ca="1" si="315"/>
        <v>#N/A</v>
      </c>
    </row>
    <row r="1090" spans="1:21">
      <c r="A1090" s="6" t="e">
        <f t="shared" ca="1" si="305"/>
        <v>#N/A</v>
      </c>
      <c r="B1090" s="39" t="e">
        <f t="shared" ca="1" si="304"/>
        <v>#N/A</v>
      </c>
      <c r="C1090">
        <f t="array" aca="1" ref="C1090" ca="1">IFERROR(INDEX(stitches, MATCH( 1, ($A1090=dates)*(last_project=projects),0)),0)</f>
        <v>0</v>
      </c>
      <c r="D1090" s="5" t="e">
        <f t="shared" ca="1" si="316"/>
        <v>#REF!</v>
      </c>
      <c r="E1090" s="5" t="e">
        <f t="shared" ca="1" si="306"/>
        <v>#REF!</v>
      </c>
      <c r="F1090" s="40" t="e">
        <f t="array" aca="1" ref="F1090" ca="1">INDEX(hours,MATCH(1,($A1090=dates)*(last_project=projects),0),0)</f>
        <v>#N/A</v>
      </c>
      <c r="G1090" s="21" t="e">
        <f t="shared" ca="1" si="307"/>
        <v>#N/A</v>
      </c>
      <c r="H1090" s="41" t="e">
        <f t="shared" ca="1" si="317"/>
        <v>#N/A</v>
      </c>
      <c r="I1090" s="41" t="e">
        <f t="shared" ca="1" si="318"/>
        <v>#N/A</v>
      </c>
      <c r="J1090" s="41" t="e">
        <f t="shared" ca="1" si="319"/>
        <v>#N/A</v>
      </c>
      <c r="K1090" t="e">
        <f t="shared" ca="1" si="308"/>
        <v>#N/A</v>
      </c>
      <c r="L1090" t="e">
        <f t="shared" ca="1" si="309"/>
        <v>#N/A</v>
      </c>
      <c r="M1090" s="42" t="e">
        <f t="shared" ca="1" si="310"/>
        <v>#REF!</v>
      </c>
      <c r="N1090" s="5" t="e">
        <f t="shared" ca="1" si="320"/>
        <v>#N/A</v>
      </c>
      <c r="O1090" s="5" t="e">
        <f t="shared" ca="1" si="321"/>
        <v>#N/A</v>
      </c>
      <c r="P1090" s="41" t="e">
        <f ca="1">IF(OR(ISNA(A1090),C1090="Backstitch"),NA(),AVERAGEIF($C$4:$C1090,"&gt;0")/100)</f>
        <v>#N/A</v>
      </c>
      <c r="Q1090" s="41" t="e">
        <f t="shared" ca="1" si="311"/>
        <v>#N/A</v>
      </c>
      <c r="R1090" s="43" t="e">
        <f t="shared" ca="1" si="312"/>
        <v>#N/A</v>
      </c>
      <c r="S1090" s="44" t="e">
        <f t="shared" ca="1" si="313"/>
        <v>#N/A</v>
      </c>
      <c r="T1090" s="5" t="e">
        <f t="shared" ca="1" si="314"/>
        <v>#N/A</v>
      </c>
      <c r="U1090" s="5" t="e">
        <f t="shared" ca="1" si="315"/>
        <v>#N/A</v>
      </c>
    </row>
    <row r="1091" spans="1:21">
      <c r="A1091" s="6" t="e">
        <f t="shared" ca="1" si="305"/>
        <v>#N/A</v>
      </c>
      <c r="B1091" s="39" t="e">
        <f t="shared" ref="B1091:B1154" ca="1" si="322">TEXT(A1091,"ddd")</f>
        <v>#N/A</v>
      </c>
      <c r="C1091">
        <f t="array" aca="1" ref="C1091" ca="1">IFERROR(INDEX(stitches, MATCH( 1, ($A1091=dates)*(last_project=projects),0)),0)</f>
        <v>0</v>
      </c>
      <c r="D1091" s="5" t="e">
        <f t="shared" ca="1" si="316"/>
        <v>#REF!</v>
      </c>
      <c r="E1091" s="5" t="e">
        <f t="shared" ca="1" si="306"/>
        <v>#REF!</v>
      </c>
      <c r="F1091" s="40" t="e">
        <f t="array" aca="1" ref="F1091" ca="1">INDEX(hours,MATCH(1,($A1091=dates)*(last_project=projects),0),0)</f>
        <v>#N/A</v>
      </c>
      <c r="G1091" s="21" t="e">
        <f t="shared" ca="1" si="307"/>
        <v>#N/A</v>
      </c>
      <c r="H1091" s="41" t="e">
        <f t="shared" ca="1" si="317"/>
        <v>#N/A</v>
      </c>
      <c r="I1091" s="41" t="e">
        <f t="shared" ca="1" si="318"/>
        <v>#N/A</v>
      </c>
      <c r="J1091" s="41" t="e">
        <f t="shared" ca="1" si="319"/>
        <v>#N/A</v>
      </c>
      <c r="K1091" t="e">
        <f t="shared" ca="1" si="308"/>
        <v>#N/A</v>
      </c>
      <c r="L1091" t="e">
        <f t="shared" ca="1" si="309"/>
        <v>#N/A</v>
      </c>
      <c r="M1091" s="42" t="e">
        <f t="shared" ca="1" si="310"/>
        <v>#REF!</v>
      </c>
      <c r="N1091" s="5" t="e">
        <f t="shared" ca="1" si="320"/>
        <v>#N/A</v>
      </c>
      <c r="O1091" s="5" t="e">
        <f t="shared" ca="1" si="321"/>
        <v>#N/A</v>
      </c>
      <c r="P1091" s="41" t="e">
        <f ca="1">IF(OR(ISNA(A1091),C1091="Backstitch"),NA(),AVERAGEIF($C$4:$C1091,"&gt;0")/100)</f>
        <v>#N/A</v>
      </c>
      <c r="Q1091" s="41" t="e">
        <f t="shared" ca="1" si="311"/>
        <v>#N/A</v>
      </c>
      <c r="R1091" s="43" t="e">
        <f t="shared" ca="1" si="312"/>
        <v>#N/A</v>
      </c>
      <c r="S1091" s="44" t="e">
        <f t="shared" ca="1" si="313"/>
        <v>#N/A</v>
      </c>
      <c r="T1091" s="5" t="e">
        <f t="shared" ca="1" si="314"/>
        <v>#N/A</v>
      </c>
      <c r="U1091" s="5" t="e">
        <f t="shared" ca="1" si="315"/>
        <v>#N/A</v>
      </c>
    </row>
    <row r="1092" spans="1:21">
      <c r="A1092" s="6" t="e">
        <f t="shared" ref="A1092:A1155" ca="1" si="323">IF(A1091+1&lt;=last_stitching_log_date,A1091+1,NA())</f>
        <v>#N/A</v>
      </c>
      <c r="B1092" s="39" t="e">
        <f t="shared" ca="1" si="322"/>
        <v>#N/A</v>
      </c>
      <c r="C1092">
        <f t="array" aca="1" ref="C1092" ca="1">IFERROR(INDEX(stitches, MATCH( 1, ($A1092=dates)*(last_project=projects),0)),0)</f>
        <v>0</v>
      </c>
      <c r="D1092" s="5" t="e">
        <f t="shared" ca="1" si="316"/>
        <v>#REF!</v>
      </c>
      <c r="E1092" s="5" t="e">
        <f t="shared" ref="E1092:E1155" ca="1" si="324">IF(C1092="Backstitch",E1091,IF(ISNA(D1092),NA(),E1091-C1092))</f>
        <v>#REF!</v>
      </c>
      <c r="F1092" s="40" t="e">
        <f t="array" aca="1" ref="F1092" ca="1">INDEX(hours,MATCH(1,($A1092=dates)*(last_project=projects),0),0)</f>
        <v>#N/A</v>
      </c>
      <c r="G1092" s="21" t="e">
        <f t="shared" ref="G1092:G1155" ca="1" si="325">IF(AND(C1092&lt;&gt;0,F1092&lt;&gt;0),C1092/(F1092*1440),NA())</f>
        <v>#N/A</v>
      </c>
      <c r="H1092" s="41" t="e">
        <f t="shared" ca="1" si="317"/>
        <v>#N/A</v>
      </c>
      <c r="I1092" s="41" t="e">
        <f t="shared" ca="1" si="318"/>
        <v>#N/A</v>
      </c>
      <c r="J1092" s="41" t="e">
        <f t="shared" ca="1" si="319"/>
        <v>#N/A</v>
      </c>
      <c r="K1092" t="e">
        <f t="shared" ref="K1092:K1155" ca="1" si="326">IF(INDEX(projects,MATCH($A1092,dates,0))=last_project,IF(ISNUMBER(INDEX(pages,MATCH($A1092,dates,0))),INDEX(pages,MATCH($A1092,dates,0)),0),0)</f>
        <v>#N/A</v>
      </c>
      <c r="L1092" t="e">
        <f t="shared" ref="L1092:L1155" ca="1" si="327">L1091+K1092</f>
        <v>#N/A</v>
      </c>
      <c r="M1092" s="42" t="e">
        <f t="shared" ref="M1092:M1155" ca="1" si="328">$M$3-L1092</f>
        <v>#REF!</v>
      </c>
      <c r="N1092" s="5" t="e">
        <f t="shared" ca="1" si="320"/>
        <v>#N/A</v>
      </c>
      <c r="O1092" s="5" t="e">
        <f t="shared" ca="1" si="321"/>
        <v>#N/A</v>
      </c>
      <c r="P1092" s="41" t="e">
        <f ca="1">IF(OR(ISNA(A1092),C1092="Backstitch"),NA(),AVERAGEIF($C$4:$C1092,"&gt;0")/100)</f>
        <v>#N/A</v>
      </c>
      <c r="Q1092" s="41" t="e">
        <f t="shared" ref="Q1092:Q1155" ca="1" si="329">IF(OR(ISNA(A1092),C1092="Backstitch"),NA(),$J1092/P1092)</f>
        <v>#N/A</v>
      </c>
      <c r="R1092" s="43" t="e">
        <f t="shared" ref="R1092:R1155" ca="1" si="330">IF(OR(ISNA(A1092),C1092="Backstitch"),NA(),$A1092+Q1092)</f>
        <v>#N/A</v>
      </c>
      <c r="S1092" s="44" t="e">
        <f t="shared" ref="S1092:S1155" ca="1" si="331">IF(OR(ISNA(A1092),C1092="Backstitch",S1091=1),NA(),D1092/project_total_stitches)</f>
        <v>#N/A</v>
      </c>
      <c r="T1092" s="5" t="e">
        <f t="shared" ref="T1092:T1155" ca="1" si="332">IF(ISNA(A1092),NA(),IF(OR(C1092&gt;0,C1092="Backstitch"),T1091+1,0))</f>
        <v>#N/A</v>
      </c>
      <c r="U1092" s="5" t="e">
        <f t="shared" ref="U1092:U1155" ca="1" si="333">IF(ISNA(A1092),NA(),IF(C1092=0,U1091+1,0))</f>
        <v>#N/A</v>
      </c>
    </row>
    <row r="1093" spans="1:21">
      <c r="A1093" s="6" t="e">
        <f t="shared" ca="1" si="323"/>
        <v>#N/A</v>
      </c>
      <c r="B1093" s="39" t="e">
        <f t="shared" ca="1" si="322"/>
        <v>#N/A</v>
      </c>
      <c r="C1093">
        <f t="array" aca="1" ref="C1093" ca="1">IFERROR(INDEX(stitches, MATCH( 1, ($A1093=dates)*(last_project=projects),0)),0)</f>
        <v>0</v>
      </c>
      <c r="D1093" s="5" t="e">
        <f t="shared" ref="D1093:D1156" ca="1" si="334">IF(OR(ISNA(A1093),C1093="Backstitch",D1092=$E$3),NA(),D1092+C1093)</f>
        <v>#REF!</v>
      </c>
      <c r="E1093" s="5" t="e">
        <f t="shared" ca="1" si="324"/>
        <v>#REF!</v>
      </c>
      <c r="F1093" s="40" t="e">
        <f t="array" aca="1" ref="F1093" ca="1">INDEX(hours,MATCH(1,($A1093=dates)*(last_project=projects),0),0)</f>
        <v>#N/A</v>
      </c>
      <c r="G1093" s="21" t="e">
        <f t="shared" ca="1" si="325"/>
        <v>#N/A</v>
      </c>
      <c r="H1093" s="41" t="e">
        <f t="shared" ref="H1093:H1156" ca="1" si="335">IF(OR(ISNA(A1093),C1093="Backstitch",C1093="Bead"),NA(),C1093/100)</f>
        <v>#N/A</v>
      </c>
      <c r="I1093" s="41" t="e">
        <f t="shared" ref="I1093:I1156" ca="1" si="336">IF(OR(ISNA(A1093),C1093="Backstitch"),NA(),I1092+H1093)</f>
        <v>#N/A</v>
      </c>
      <c r="J1093" s="41" t="e">
        <f t="shared" ref="J1093:J1156" ca="1" si="337">IF(OR(ISNA(A1093),C1093="Backstitch"),NA(),J1092-H1093)</f>
        <v>#N/A</v>
      </c>
      <c r="K1093" t="e">
        <f t="shared" ca="1" si="326"/>
        <v>#N/A</v>
      </c>
      <c r="L1093" t="e">
        <f t="shared" ca="1" si="327"/>
        <v>#N/A</v>
      </c>
      <c r="M1093" s="42" t="e">
        <f t="shared" ca="1" si="328"/>
        <v>#REF!</v>
      </c>
      <c r="N1093" s="5" t="e">
        <f t="shared" ref="N1093:N1156" ca="1" si="338">IF(ISNA(A1093),NA(),N1092+1)</f>
        <v>#N/A</v>
      </c>
      <c r="O1093" s="5" t="e">
        <f t="shared" ref="O1093:O1156" ca="1" si="339">IF(ISNA(A1093),NA(),IF(OR(C1093&gt;0,C1093="Backstitch"),O1092+1,O1092))</f>
        <v>#N/A</v>
      </c>
      <c r="P1093" s="41" t="e">
        <f ca="1">IF(OR(ISNA(A1093),C1093="Backstitch"),NA(),AVERAGEIF($C$4:$C1093,"&gt;0")/100)</f>
        <v>#N/A</v>
      </c>
      <c r="Q1093" s="41" t="e">
        <f t="shared" ca="1" si="329"/>
        <v>#N/A</v>
      </c>
      <c r="R1093" s="43" t="e">
        <f t="shared" ca="1" si="330"/>
        <v>#N/A</v>
      </c>
      <c r="S1093" s="44" t="e">
        <f t="shared" ca="1" si="331"/>
        <v>#N/A</v>
      </c>
      <c r="T1093" s="5" t="e">
        <f t="shared" ca="1" si="332"/>
        <v>#N/A</v>
      </c>
      <c r="U1093" s="5" t="e">
        <f t="shared" ca="1" si="333"/>
        <v>#N/A</v>
      </c>
    </row>
    <row r="1094" spans="1:21">
      <c r="A1094" s="6" t="e">
        <f t="shared" ca="1" si="323"/>
        <v>#N/A</v>
      </c>
      <c r="B1094" s="39" t="e">
        <f t="shared" ca="1" si="322"/>
        <v>#N/A</v>
      </c>
      <c r="C1094">
        <f t="array" aca="1" ref="C1094" ca="1">IFERROR(INDEX(stitches, MATCH( 1, ($A1094=dates)*(last_project=projects),0)),0)</f>
        <v>0</v>
      </c>
      <c r="D1094" s="5" t="e">
        <f t="shared" ca="1" si="334"/>
        <v>#REF!</v>
      </c>
      <c r="E1094" s="5" t="e">
        <f t="shared" ca="1" si="324"/>
        <v>#REF!</v>
      </c>
      <c r="F1094" s="40" t="e">
        <f t="array" aca="1" ref="F1094" ca="1">INDEX(hours,MATCH(1,($A1094=dates)*(last_project=projects),0),0)</f>
        <v>#N/A</v>
      </c>
      <c r="G1094" s="21" t="e">
        <f t="shared" ca="1" si="325"/>
        <v>#N/A</v>
      </c>
      <c r="H1094" s="41" t="e">
        <f t="shared" ca="1" si="335"/>
        <v>#N/A</v>
      </c>
      <c r="I1094" s="41" t="e">
        <f t="shared" ca="1" si="336"/>
        <v>#N/A</v>
      </c>
      <c r="J1094" s="41" t="e">
        <f t="shared" ca="1" si="337"/>
        <v>#N/A</v>
      </c>
      <c r="K1094" t="e">
        <f t="shared" ca="1" si="326"/>
        <v>#N/A</v>
      </c>
      <c r="L1094" t="e">
        <f t="shared" ca="1" si="327"/>
        <v>#N/A</v>
      </c>
      <c r="M1094" s="42" t="e">
        <f t="shared" ca="1" si="328"/>
        <v>#REF!</v>
      </c>
      <c r="N1094" s="5" t="e">
        <f t="shared" ca="1" si="338"/>
        <v>#N/A</v>
      </c>
      <c r="O1094" s="5" t="e">
        <f t="shared" ca="1" si="339"/>
        <v>#N/A</v>
      </c>
      <c r="P1094" s="41" t="e">
        <f ca="1">IF(OR(ISNA(A1094),C1094="Backstitch"),NA(),AVERAGEIF($C$4:$C1094,"&gt;0")/100)</f>
        <v>#N/A</v>
      </c>
      <c r="Q1094" s="41" t="e">
        <f t="shared" ca="1" si="329"/>
        <v>#N/A</v>
      </c>
      <c r="R1094" s="43" t="e">
        <f t="shared" ca="1" si="330"/>
        <v>#N/A</v>
      </c>
      <c r="S1094" s="44" t="e">
        <f t="shared" ca="1" si="331"/>
        <v>#N/A</v>
      </c>
      <c r="T1094" s="5" t="e">
        <f t="shared" ca="1" si="332"/>
        <v>#N/A</v>
      </c>
      <c r="U1094" s="5" t="e">
        <f t="shared" ca="1" si="333"/>
        <v>#N/A</v>
      </c>
    </row>
    <row r="1095" spans="1:21">
      <c r="A1095" s="6" t="e">
        <f t="shared" ca="1" si="323"/>
        <v>#N/A</v>
      </c>
      <c r="B1095" s="39" t="e">
        <f t="shared" ca="1" si="322"/>
        <v>#N/A</v>
      </c>
      <c r="C1095">
        <f t="array" aca="1" ref="C1095" ca="1">IFERROR(INDEX(stitches, MATCH( 1, ($A1095=dates)*(last_project=projects),0)),0)</f>
        <v>0</v>
      </c>
      <c r="D1095" s="5" t="e">
        <f t="shared" ca="1" si="334"/>
        <v>#REF!</v>
      </c>
      <c r="E1095" s="5" t="e">
        <f t="shared" ca="1" si="324"/>
        <v>#REF!</v>
      </c>
      <c r="F1095" s="40" t="e">
        <f t="array" aca="1" ref="F1095" ca="1">INDEX(hours,MATCH(1,($A1095=dates)*(last_project=projects),0),0)</f>
        <v>#N/A</v>
      </c>
      <c r="G1095" s="21" t="e">
        <f t="shared" ca="1" si="325"/>
        <v>#N/A</v>
      </c>
      <c r="H1095" s="41" t="e">
        <f t="shared" ca="1" si="335"/>
        <v>#N/A</v>
      </c>
      <c r="I1095" s="41" t="e">
        <f t="shared" ca="1" si="336"/>
        <v>#N/A</v>
      </c>
      <c r="J1095" s="41" t="e">
        <f t="shared" ca="1" si="337"/>
        <v>#N/A</v>
      </c>
      <c r="K1095" t="e">
        <f t="shared" ca="1" si="326"/>
        <v>#N/A</v>
      </c>
      <c r="L1095" t="e">
        <f t="shared" ca="1" si="327"/>
        <v>#N/A</v>
      </c>
      <c r="M1095" s="42" t="e">
        <f t="shared" ca="1" si="328"/>
        <v>#REF!</v>
      </c>
      <c r="N1095" s="5" t="e">
        <f t="shared" ca="1" si="338"/>
        <v>#N/A</v>
      </c>
      <c r="O1095" s="5" t="e">
        <f t="shared" ca="1" si="339"/>
        <v>#N/A</v>
      </c>
      <c r="P1095" s="41" t="e">
        <f ca="1">IF(OR(ISNA(A1095),C1095="Backstitch"),NA(),AVERAGEIF($C$4:$C1095,"&gt;0")/100)</f>
        <v>#N/A</v>
      </c>
      <c r="Q1095" s="41" t="e">
        <f t="shared" ca="1" si="329"/>
        <v>#N/A</v>
      </c>
      <c r="R1095" s="43" t="e">
        <f t="shared" ca="1" si="330"/>
        <v>#N/A</v>
      </c>
      <c r="S1095" s="44" t="e">
        <f t="shared" ca="1" si="331"/>
        <v>#N/A</v>
      </c>
      <c r="T1095" s="5" t="e">
        <f t="shared" ca="1" si="332"/>
        <v>#N/A</v>
      </c>
      <c r="U1095" s="5" t="e">
        <f t="shared" ca="1" si="333"/>
        <v>#N/A</v>
      </c>
    </row>
    <row r="1096" spans="1:21">
      <c r="A1096" s="6" t="e">
        <f t="shared" ca="1" si="323"/>
        <v>#N/A</v>
      </c>
      <c r="B1096" s="39" t="e">
        <f t="shared" ca="1" si="322"/>
        <v>#N/A</v>
      </c>
      <c r="C1096">
        <f t="array" aca="1" ref="C1096" ca="1">IFERROR(INDEX(stitches, MATCH( 1, ($A1096=dates)*(last_project=projects),0)),0)</f>
        <v>0</v>
      </c>
      <c r="D1096" s="5" t="e">
        <f t="shared" ca="1" si="334"/>
        <v>#REF!</v>
      </c>
      <c r="E1096" s="5" t="e">
        <f t="shared" ca="1" si="324"/>
        <v>#REF!</v>
      </c>
      <c r="F1096" s="40" t="e">
        <f t="array" aca="1" ref="F1096" ca="1">INDEX(hours,MATCH(1,($A1096=dates)*(last_project=projects),0),0)</f>
        <v>#N/A</v>
      </c>
      <c r="G1096" s="21" t="e">
        <f t="shared" ca="1" si="325"/>
        <v>#N/A</v>
      </c>
      <c r="H1096" s="41" t="e">
        <f t="shared" ca="1" si="335"/>
        <v>#N/A</v>
      </c>
      <c r="I1096" s="41" t="e">
        <f t="shared" ca="1" si="336"/>
        <v>#N/A</v>
      </c>
      <c r="J1096" s="41" t="e">
        <f t="shared" ca="1" si="337"/>
        <v>#N/A</v>
      </c>
      <c r="K1096" t="e">
        <f t="shared" ca="1" si="326"/>
        <v>#N/A</v>
      </c>
      <c r="L1096" t="e">
        <f t="shared" ca="1" si="327"/>
        <v>#N/A</v>
      </c>
      <c r="M1096" s="42" t="e">
        <f t="shared" ca="1" si="328"/>
        <v>#REF!</v>
      </c>
      <c r="N1096" s="5" t="e">
        <f t="shared" ca="1" si="338"/>
        <v>#N/A</v>
      </c>
      <c r="O1096" s="5" t="e">
        <f t="shared" ca="1" si="339"/>
        <v>#N/A</v>
      </c>
      <c r="P1096" s="41" t="e">
        <f ca="1">IF(OR(ISNA(A1096),C1096="Backstitch"),NA(),AVERAGEIF($C$4:$C1096,"&gt;0")/100)</f>
        <v>#N/A</v>
      </c>
      <c r="Q1096" s="41" t="e">
        <f t="shared" ca="1" si="329"/>
        <v>#N/A</v>
      </c>
      <c r="R1096" s="43" t="e">
        <f t="shared" ca="1" si="330"/>
        <v>#N/A</v>
      </c>
      <c r="S1096" s="44" t="e">
        <f t="shared" ca="1" si="331"/>
        <v>#N/A</v>
      </c>
      <c r="T1096" s="5" t="e">
        <f t="shared" ca="1" si="332"/>
        <v>#N/A</v>
      </c>
      <c r="U1096" s="5" t="e">
        <f t="shared" ca="1" si="333"/>
        <v>#N/A</v>
      </c>
    </row>
    <row r="1097" spans="1:21">
      <c r="A1097" s="6" t="e">
        <f t="shared" ca="1" si="323"/>
        <v>#N/A</v>
      </c>
      <c r="B1097" s="39" t="e">
        <f t="shared" ca="1" si="322"/>
        <v>#N/A</v>
      </c>
      <c r="C1097">
        <f t="array" aca="1" ref="C1097" ca="1">IFERROR(INDEX(stitches, MATCH( 1, ($A1097=dates)*(last_project=projects),0)),0)</f>
        <v>0</v>
      </c>
      <c r="D1097" s="5" t="e">
        <f t="shared" ca="1" si="334"/>
        <v>#REF!</v>
      </c>
      <c r="E1097" s="5" t="e">
        <f t="shared" ca="1" si="324"/>
        <v>#REF!</v>
      </c>
      <c r="F1097" s="40" t="e">
        <f t="array" aca="1" ref="F1097" ca="1">INDEX(hours,MATCH(1,($A1097=dates)*(last_project=projects),0),0)</f>
        <v>#N/A</v>
      </c>
      <c r="G1097" s="21" t="e">
        <f t="shared" ca="1" si="325"/>
        <v>#N/A</v>
      </c>
      <c r="H1097" s="41" t="e">
        <f t="shared" ca="1" si="335"/>
        <v>#N/A</v>
      </c>
      <c r="I1097" s="41" t="e">
        <f t="shared" ca="1" si="336"/>
        <v>#N/A</v>
      </c>
      <c r="J1097" s="41" t="e">
        <f t="shared" ca="1" si="337"/>
        <v>#N/A</v>
      </c>
      <c r="K1097" t="e">
        <f t="shared" ca="1" si="326"/>
        <v>#N/A</v>
      </c>
      <c r="L1097" t="e">
        <f t="shared" ca="1" si="327"/>
        <v>#N/A</v>
      </c>
      <c r="M1097" s="42" t="e">
        <f t="shared" ca="1" si="328"/>
        <v>#REF!</v>
      </c>
      <c r="N1097" s="5" t="e">
        <f t="shared" ca="1" si="338"/>
        <v>#N/A</v>
      </c>
      <c r="O1097" s="5" t="e">
        <f t="shared" ca="1" si="339"/>
        <v>#N/A</v>
      </c>
      <c r="P1097" s="41" t="e">
        <f ca="1">IF(OR(ISNA(A1097),C1097="Backstitch"),NA(),AVERAGEIF($C$4:$C1097,"&gt;0")/100)</f>
        <v>#N/A</v>
      </c>
      <c r="Q1097" s="41" t="e">
        <f t="shared" ca="1" si="329"/>
        <v>#N/A</v>
      </c>
      <c r="R1097" s="43" t="e">
        <f t="shared" ca="1" si="330"/>
        <v>#N/A</v>
      </c>
      <c r="S1097" s="44" t="e">
        <f t="shared" ca="1" si="331"/>
        <v>#N/A</v>
      </c>
      <c r="T1097" s="5" t="e">
        <f t="shared" ca="1" si="332"/>
        <v>#N/A</v>
      </c>
      <c r="U1097" s="5" t="e">
        <f t="shared" ca="1" si="333"/>
        <v>#N/A</v>
      </c>
    </row>
    <row r="1098" spans="1:21">
      <c r="A1098" s="6" t="e">
        <f t="shared" ca="1" si="323"/>
        <v>#N/A</v>
      </c>
      <c r="B1098" s="39" t="e">
        <f t="shared" ca="1" si="322"/>
        <v>#N/A</v>
      </c>
      <c r="C1098">
        <f t="array" aca="1" ref="C1098" ca="1">IFERROR(INDEX(stitches, MATCH( 1, ($A1098=dates)*(last_project=projects),0)),0)</f>
        <v>0</v>
      </c>
      <c r="D1098" s="5" t="e">
        <f t="shared" ca="1" si="334"/>
        <v>#REF!</v>
      </c>
      <c r="E1098" s="5" t="e">
        <f t="shared" ca="1" si="324"/>
        <v>#REF!</v>
      </c>
      <c r="F1098" s="40" t="e">
        <f t="array" aca="1" ref="F1098" ca="1">INDEX(hours,MATCH(1,($A1098=dates)*(last_project=projects),0),0)</f>
        <v>#N/A</v>
      </c>
      <c r="G1098" s="21" t="e">
        <f t="shared" ca="1" si="325"/>
        <v>#N/A</v>
      </c>
      <c r="H1098" s="41" t="e">
        <f t="shared" ca="1" si="335"/>
        <v>#N/A</v>
      </c>
      <c r="I1098" s="41" t="e">
        <f t="shared" ca="1" si="336"/>
        <v>#N/A</v>
      </c>
      <c r="J1098" s="41" t="e">
        <f t="shared" ca="1" si="337"/>
        <v>#N/A</v>
      </c>
      <c r="K1098" t="e">
        <f t="shared" ca="1" si="326"/>
        <v>#N/A</v>
      </c>
      <c r="L1098" t="e">
        <f t="shared" ca="1" si="327"/>
        <v>#N/A</v>
      </c>
      <c r="M1098" s="42" t="e">
        <f t="shared" ca="1" si="328"/>
        <v>#REF!</v>
      </c>
      <c r="N1098" s="5" t="e">
        <f t="shared" ca="1" si="338"/>
        <v>#N/A</v>
      </c>
      <c r="O1098" s="5" t="e">
        <f t="shared" ca="1" si="339"/>
        <v>#N/A</v>
      </c>
      <c r="P1098" s="41" t="e">
        <f ca="1">IF(OR(ISNA(A1098),C1098="Backstitch"),NA(),AVERAGEIF($C$4:$C1098,"&gt;0")/100)</f>
        <v>#N/A</v>
      </c>
      <c r="Q1098" s="41" t="e">
        <f t="shared" ca="1" si="329"/>
        <v>#N/A</v>
      </c>
      <c r="R1098" s="43" t="e">
        <f t="shared" ca="1" si="330"/>
        <v>#N/A</v>
      </c>
      <c r="S1098" s="44" t="e">
        <f t="shared" ca="1" si="331"/>
        <v>#N/A</v>
      </c>
      <c r="T1098" s="5" t="e">
        <f t="shared" ca="1" si="332"/>
        <v>#N/A</v>
      </c>
      <c r="U1098" s="5" t="e">
        <f t="shared" ca="1" si="333"/>
        <v>#N/A</v>
      </c>
    </row>
    <row r="1099" spans="1:21">
      <c r="A1099" s="6" t="e">
        <f t="shared" ca="1" si="323"/>
        <v>#N/A</v>
      </c>
      <c r="B1099" s="39" t="e">
        <f t="shared" ca="1" si="322"/>
        <v>#N/A</v>
      </c>
      <c r="C1099">
        <f t="array" aca="1" ref="C1099" ca="1">IFERROR(INDEX(stitches, MATCH( 1, ($A1099=dates)*(last_project=projects),0)),0)</f>
        <v>0</v>
      </c>
      <c r="D1099" s="5" t="e">
        <f t="shared" ca="1" si="334"/>
        <v>#REF!</v>
      </c>
      <c r="E1099" s="5" t="e">
        <f t="shared" ca="1" si="324"/>
        <v>#REF!</v>
      </c>
      <c r="F1099" s="40" t="e">
        <f t="array" aca="1" ref="F1099" ca="1">INDEX(hours,MATCH(1,($A1099=dates)*(last_project=projects),0),0)</f>
        <v>#N/A</v>
      </c>
      <c r="G1099" s="21" t="e">
        <f t="shared" ca="1" si="325"/>
        <v>#N/A</v>
      </c>
      <c r="H1099" s="41" t="e">
        <f t="shared" ca="1" si="335"/>
        <v>#N/A</v>
      </c>
      <c r="I1099" s="41" t="e">
        <f t="shared" ca="1" si="336"/>
        <v>#N/A</v>
      </c>
      <c r="J1099" s="41" t="e">
        <f t="shared" ca="1" si="337"/>
        <v>#N/A</v>
      </c>
      <c r="K1099" t="e">
        <f t="shared" ca="1" si="326"/>
        <v>#N/A</v>
      </c>
      <c r="L1099" t="e">
        <f t="shared" ca="1" si="327"/>
        <v>#N/A</v>
      </c>
      <c r="M1099" s="42" t="e">
        <f t="shared" ca="1" si="328"/>
        <v>#REF!</v>
      </c>
      <c r="N1099" s="5" t="e">
        <f t="shared" ca="1" si="338"/>
        <v>#N/A</v>
      </c>
      <c r="O1099" s="5" t="e">
        <f t="shared" ca="1" si="339"/>
        <v>#N/A</v>
      </c>
      <c r="P1099" s="41" t="e">
        <f ca="1">IF(OR(ISNA(A1099),C1099="Backstitch"),NA(),AVERAGEIF($C$4:$C1099,"&gt;0")/100)</f>
        <v>#N/A</v>
      </c>
      <c r="Q1099" s="41" t="e">
        <f t="shared" ca="1" si="329"/>
        <v>#N/A</v>
      </c>
      <c r="R1099" s="43" t="e">
        <f t="shared" ca="1" si="330"/>
        <v>#N/A</v>
      </c>
      <c r="S1099" s="44" t="e">
        <f t="shared" ca="1" si="331"/>
        <v>#N/A</v>
      </c>
      <c r="T1099" s="5" t="e">
        <f t="shared" ca="1" si="332"/>
        <v>#N/A</v>
      </c>
      <c r="U1099" s="5" t="e">
        <f t="shared" ca="1" si="333"/>
        <v>#N/A</v>
      </c>
    </row>
    <row r="1100" spans="1:21">
      <c r="A1100" s="6" t="e">
        <f t="shared" ca="1" si="323"/>
        <v>#N/A</v>
      </c>
      <c r="B1100" s="39" t="e">
        <f t="shared" ca="1" si="322"/>
        <v>#N/A</v>
      </c>
      <c r="C1100">
        <f t="array" aca="1" ref="C1100" ca="1">IFERROR(INDEX(stitches, MATCH( 1, ($A1100=dates)*(last_project=projects),0)),0)</f>
        <v>0</v>
      </c>
      <c r="D1100" s="5" t="e">
        <f t="shared" ca="1" si="334"/>
        <v>#REF!</v>
      </c>
      <c r="E1100" s="5" t="e">
        <f t="shared" ca="1" si="324"/>
        <v>#REF!</v>
      </c>
      <c r="F1100" s="40" t="e">
        <f t="array" aca="1" ref="F1100" ca="1">INDEX(hours,MATCH(1,($A1100=dates)*(last_project=projects),0),0)</f>
        <v>#N/A</v>
      </c>
      <c r="G1100" s="21" t="e">
        <f t="shared" ca="1" si="325"/>
        <v>#N/A</v>
      </c>
      <c r="H1100" s="41" t="e">
        <f t="shared" ca="1" si="335"/>
        <v>#N/A</v>
      </c>
      <c r="I1100" s="41" t="e">
        <f t="shared" ca="1" si="336"/>
        <v>#N/A</v>
      </c>
      <c r="J1100" s="41" t="e">
        <f t="shared" ca="1" si="337"/>
        <v>#N/A</v>
      </c>
      <c r="K1100" t="e">
        <f t="shared" ca="1" si="326"/>
        <v>#N/A</v>
      </c>
      <c r="L1100" t="e">
        <f t="shared" ca="1" si="327"/>
        <v>#N/A</v>
      </c>
      <c r="M1100" s="42" t="e">
        <f t="shared" ca="1" si="328"/>
        <v>#REF!</v>
      </c>
      <c r="N1100" s="5" t="e">
        <f t="shared" ca="1" si="338"/>
        <v>#N/A</v>
      </c>
      <c r="O1100" s="5" t="e">
        <f t="shared" ca="1" si="339"/>
        <v>#N/A</v>
      </c>
      <c r="P1100" s="41" t="e">
        <f ca="1">IF(OR(ISNA(A1100),C1100="Backstitch"),NA(),AVERAGEIF($C$4:$C1100,"&gt;0")/100)</f>
        <v>#N/A</v>
      </c>
      <c r="Q1100" s="41" t="e">
        <f t="shared" ca="1" si="329"/>
        <v>#N/A</v>
      </c>
      <c r="R1100" s="43" t="e">
        <f t="shared" ca="1" si="330"/>
        <v>#N/A</v>
      </c>
      <c r="S1100" s="44" t="e">
        <f t="shared" ca="1" si="331"/>
        <v>#N/A</v>
      </c>
      <c r="T1100" s="5" t="e">
        <f t="shared" ca="1" si="332"/>
        <v>#N/A</v>
      </c>
      <c r="U1100" s="5" t="e">
        <f t="shared" ca="1" si="333"/>
        <v>#N/A</v>
      </c>
    </row>
    <row r="1101" spans="1:21">
      <c r="A1101" s="6" t="e">
        <f t="shared" ca="1" si="323"/>
        <v>#N/A</v>
      </c>
      <c r="B1101" s="39" t="e">
        <f t="shared" ca="1" si="322"/>
        <v>#N/A</v>
      </c>
      <c r="C1101">
        <f t="array" aca="1" ref="C1101" ca="1">IFERROR(INDEX(stitches, MATCH( 1, ($A1101=dates)*(last_project=projects),0)),0)</f>
        <v>0</v>
      </c>
      <c r="D1101" s="5" t="e">
        <f t="shared" ca="1" si="334"/>
        <v>#REF!</v>
      </c>
      <c r="E1101" s="5" t="e">
        <f t="shared" ca="1" si="324"/>
        <v>#REF!</v>
      </c>
      <c r="F1101" s="40" t="e">
        <f t="array" aca="1" ref="F1101" ca="1">INDEX(hours,MATCH(1,($A1101=dates)*(last_project=projects),0),0)</f>
        <v>#N/A</v>
      </c>
      <c r="G1101" s="21" t="e">
        <f t="shared" ca="1" si="325"/>
        <v>#N/A</v>
      </c>
      <c r="H1101" s="41" t="e">
        <f t="shared" ca="1" si="335"/>
        <v>#N/A</v>
      </c>
      <c r="I1101" s="41" t="e">
        <f t="shared" ca="1" si="336"/>
        <v>#N/A</v>
      </c>
      <c r="J1101" s="41" t="e">
        <f t="shared" ca="1" si="337"/>
        <v>#N/A</v>
      </c>
      <c r="K1101" t="e">
        <f t="shared" ca="1" si="326"/>
        <v>#N/A</v>
      </c>
      <c r="L1101" t="e">
        <f t="shared" ca="1" si="327"/>
        <v>#N/A</v>
      </c>
      <c r="M1101" s="42" t="e">
        <f t="shared" ca="1" si="328"/>
        <v>#REF!</v>
      </c>
      <c r="N1101" s="5" t="e">
        <f t="shared" ca="1" si="338"/>
        <v>#N/A</v>
      </c>
      <c r="O1101" s="5" t="e">
        <f t="shared" ca="1" si="339"/>
        <v>#N/A</v>
      </c>
      <c r="P1101" s="41" t="e">
        <f ca="1">IF(OR(ISNA(A1101),C1101="Backstitch"),NA(),AVERAGEIF($C$4:$C1101,"&gt;0")/100)</f>
        <v>#N/A</v>
      </c>
      <c r="Q1101" s="41" t="e">
        <f t="shared" ca="1" si="329"/>
        <v>#N/A</v>
      </c>
      <c r="R1101" s="43" t="e">
        <f t="shared" ca="1" si="330"/>
        <v>#N/A</v>
      </c>
      <c r="S1101" s="44" t="e">
        <f t="shared" ca="1" si="331"/>
        <v>#N/A</v>
      </c>
      <c r="T1101" s="5" t="e">
        <f t="shared" ca="1" si="332"/>
        <v>#N/A</v>
      </c>
      <c r="U1101" s="5" t="e">
        <f t="shared" ca="1" si="333"/>
        <v>#N/A</v>
      </c>
    </row>
    <row r="1102" spans="1:21">
      <c r="A1102" s="6" t="e">
        <f t="shared" ca="1" si="323"/>
        <v>#N/A</v>
      </c>
      <c r="B1102" s="39" t="e">
        <f t="shared" ca="1" si="322"/>
        <v>#N/A</v>
      </c>
      <c r="C1102">
        <f t="array" aca="1" ref="C1102" ca="1">IFERROR(INDEX(stitches, MATCH( 1, ($A1102=dates)*(last_project=projects),0)),0)</f>
        <v>0</v>
      </c>
      <c r="D1102" s="5" t="e">
        <f t="shared" ca="1" si="334"/>
        <v>#REF!</v>
      </c>
      <c r="E1102" s="5" t="e">
        <f t="shared" ca="1" si="324"/>
        <v>#REF!</v>
      </c>
      <c r="F1102" s="40" t="e">
        <f t="array" aca="1" ref="F1102" ca="1">INDEX(hours,MATCH(1,($A1102=dates)*(last_project=projects),0),0)</f>
        <v>#N/A</v>
      </c>
      <c r="G1102" s="21" t="e">
        <f t="shared" ca="1" si="325"/>
        <v>#N/A</v>
      </c>
      <c r="H1102" s="41" t="e">
        <f t="shared" ca="1" si="335"/>
        <v>#N/A</v>
      </c>
      <c r="I1102" s="41" t="e">
        <f t="shared" ca="1" si="336"/>
        <v>#N/A</v>
      </c>
      <c r="J1102" s="41" t="e">
        <f t="shared" ca="1" si="337"/>
        <v>#N/A</v>
      </c>
      <c r="K1102" t="e">
        <f t="shared" ca="1" si="326"/>
        <v>#N/A</v>
      </c>
      <c r="L1102" t="e">
        <f t="shared" ca="1" si="327"/>
        <v>#N/A</v>
      </c>
      <c r="M1102" s="42" t="e">
        <f t="shared" ca="1" si="328"/>
        <v>#REF!</v>
      </c>
      <c r="N1102" s="5" t="e">
        <f t="shared" ca="1" si="338"/>
        <v>#N/A</v>
      </c>
      <c r="O1102" s="5" t="e">
        <f t="shared" ca="1" si="339"/>
        <v>#N/A</v>
      </c>
      <c r="P1102" s="41" t="e">
        <f ca="1">IF(OR(ISNA(A1102),C1102="Backstitch"),NA(),AVERAGEIF($C$4:$C1102,"&gt;0")/100)</f>
        <v>#N/A</v>
      </c>
      <c r="Q1102" s="41" t="e">
        <f t="shared" ca="1" si="329"/>
        <v>#N/A</v>
      </c>
      <c r="R1102" s="43" t="e">
        <f t="shared" ca="1" si="330"/>
        <v>#N/A</v>
      </c>
      <c r="S1102" s="44" t="e">
        <f t="shared" ca="1" si="331"/>
        <v>#N/A</v>
      </c>
      <c r="T1102" s="5" t="e">
        <f t="shared" ca="1" si="332"/>
        <v>#N/A</v>
      </c>
      <c r="U1102" s="5" t="e">
        <f t="shared" ca="1" si="333"/>
        <v>#N/A</v>
      </c>
    </row>
    <row r="1103" spans="1:21">
      <c r="A1103" s="6" t="e">
        <f t="shared" ca="1" si="323"/>
        <v>#N/A</v>
      </c>
      <c r="B1103" s="39" t="e">
        <f t="shared" ca="1" si="322"/>
        <v>#N/A</v>
      </c>
      <c r="C1103">
        <f t="array" aca="1" ref="C1103" ca="1">IFERROR(INDEX(stitches, MATCH( 1, ($A1103=dates)*(last_project=projects),0)),0)</f>
        <v>0</v>
      </c>
      <c r="D1103" s="5" t="e">
        <f t="shared" ca="1" si="334"/>
        <v>#REF!</v>
      </c>
      <c r="E1103" s="5" t="e">
        <f t="shared" ca="1" si="324"/>
        <v>#REF!</v>
      </c>
      <c r="F1103" s="40" t="e">
        <f t="array" aca="1" ref="F1103" ca="1">INDEX(hours,MATCH(1,($A1103=dates)*(last_project=projects),0),0)</f>
        <v>#N/A</v>
      </c>
      <c r="G1103" s="21" t="e">
        <f t="shared" ca="1" si="325"/>
        <v>#N/A</v>
      </c>
      <c r="H1103" s="41" t="e">
        <f t="shared" ca="1" si="335"/>
        <v>#N/A</v>
      </c>
      <c r="I1103" s="41" t="e">
        <f t="shared" ca="1" si="336"/>
        <v>#N/A</v>
      </c>
      <c r="J1103" s="41" t="e">
        <f t="shared" ca="1" si="337"/>
        <v>#N/A</v>
      </c>
      <c r="K1103" t="e">
        <f t="shared" ca="1" si="326"/>
        <v>#N/A</v>
      </c>
      <c r="L1103" t="e">
        <f t="shared" ca="1" si="327"/>
        <v>#N/A</v>
      </c>
      <c r="M1103" s="42" t="e">
        <f t="shared" ca="1" si="328"/>
        <v>#REF!</v>
      </c>
      <c r="N1103" s="5" t="e">
        <f t="shared" ca="1" si="338"/>
        <v>#N/A</v>
      </c>
      <c r="O1103" s="5" t="e">
        <f t="shared" ca="1" si="339"/>
        <v>#N/A</v>
      </c>
      <c r="P1103" s="41" t="e">
        <f ca="1">IF(OR(ISNA(A1103),C1103="Backstitch"),NA(),AVERAGEIF($C$4:$C1103,"&gt;0")/100)</f>
        <v>#N/A</v>
      </c>
      <c r="Q1103" s="41" t="e">
        <f t="shared" ca="1" si="329"/>
        <v>#N/A</v>
      </c>
      <c r="R1103" s="43" t="e">
        <f t="shared" ca="1" si="330"/>
        <v>#N/A</v>
      </c>
      <c r="S1103" s="44" t="e">
        <f t="shared" ca="1" si="331"/>
        <v>#N/A</v>
      </c>
      <c r="T1103" s="5" t="e">
        <f t="shared" ca="1" si="332"/>
        <v>#N/A</v>
      </c>
      <c r="U1103" s="5" t="e">
        <f t="shared" ca="1" si="333"/>
        <v>#N/A</v>
      </c>
    </row>
    <row r="1104" spans="1:21">
      <c r="A1104" s="6" t="e">
        <f t="shared" ca="1" si="323"/>
        <v>#N/A</v>
      </c>
      <c r="B1104" s="39" t="e">
        <f t="shared" ca="1" si="322"/>
        <v>#N/A</v>
      </c>
      <c r="C1104">
        <f t="array" aca="1" ref="C1104" ca="1">IFERROR(INDEX(stitches, MATCH( 1, ($A1104=dates)*(last_project=projects),0)),0)</f>
        <v>0</v>
      </c>
      <c r="D1104" s="5" t="e">
        <f t="shared" ca="1" si="334"/>
        <v>#REF!</v>
      </c>
      <c r="E1104" s="5" t="e">
        <f t="shared" ca="1" si="324"/>
        <v>#REF!</v>
      </c>
      <c r="F1104" s="40" t="e">
        <f t="array" aca="1" ref="F1104" ca="1">INDEX(hours,MATCH(1,($A1104=dates)*(last_project=projects),0),0)</f>
        <v>#N/A</v>
      </c>
      <c r="G1104" s="21" t="e">
        <f t="shared" ca="1" si="325"/>
        <v>#N/A</v>
      </c>
      <c r="H1104" s="41" t="e">
        <f t="shared" ca="1" si="335"/>
        <v>#N/A</v>
      </c>
      <c r="I1104" s="41" t="e">
        <f t="shared" ca="1" si="336"/>
        <v>#N/A</v>
      </c>
      <c r="J1104" s="41" t="e">
        <f t="shared" ca="1" si="337"/>
        <v>#N/A</v>
      </c>
      <c r="K1104" t="e">
        <f t="shared" ca="1" si="326"/>
        <v>#N/A</v>
      </c>
      <c r="L1104" t="e">
        <f t="shared" ca="1" si="327"/>
        <v>#N/A</v>
      </c>
      <c r="M1104" s="42" t="e">
        <f t="shared" ca="1" si="328"/>
        <v>#REF!</v>
      </c>
      <c r="N1104" s="5" t="e">
        <f t="shared" ca="1" si="338"/>
        <v>#N/A</v>
      </c>
      <c r="O1104" s="5" t="e">
        <f t="shared" ca="1" si="339"/>
        <v>#N/A</v>
      </c>
      <c r="P1104" s="41" t="e">
        <f ca="1">IF(OR(ISNA(A1104),C1104="Backstitch"),NA(),AVERAGEIF($C$4:$C1104,"&gt;0")/100)</f>
        <v>#N/A</v>
      </c>
      <c r="Q1104" s="41" t="e">
        <f t="shared" ca="1" si="329"/>
        <v>#N/A</v>
      </c>
      <c r="R1104" s="43" t="e">
        <f t="shared" ca="1" si="330"/>
        <v>#N/A</v>
      </c>
      <c r="S1104" s="44" t="e">
        <f t="shared" ca="1" si="331"/>
        <v>#N/A</v>
      </c>
      <c r="T1104" s="5" t="e">
        <f t="shared" ca="1" si="332"/>
        <v>#N/A</v>
      </c>
      <c r="U1104" s="5" t="e">
        <f t="shared" ca="1" si="333"/>
        <v>#N/A</v>
      </c>
    </row>
    <row r="1105" spans="1:21">
      <c r="A1105" s="6" t="e">
        <f t="shared" ca="1" si="323"/>
        <v>#N/A</v>
      </c>
      <c r="B1105" s="39" t="e">
        <f t="shared" ca="1" si="322"/>
        <v>#N/A</v>
      </c>
      <c r="C1105">
        <f t="array" aca="1" ref="C1105" ca="1">IFERROR(INDEX(stitches, MATCH( 1, ($A1105=dates)*(last_project=projects),0)),0)</f>
        <v>0</v>
      </c>
      <c r="D1105" s="5" t="e">
        <f t="shared" ca="1" si="334"/>
        <v>#REF!</v>
      </c>
      <c r="E1105" s="5" t="e">
        <f t="shared" ca="1" si="324"/>
        <v>#REF!</v>
      </c>
      <c r="F1105" s="40" t="e">
        <f t="array" aca="1" ref="F1105" ca="1">INDEX(hours,MATCH(1,($A1105=dates)*(last_project=projects),0),0)</f>
        <v>#N/A</v>
      </c>
      <c r="G1105" s="21" t="e">
        <f t="shared" ca="1" si="325"/>
        <v>#N/A</v>
      </c>
      <c r="H1105" s="41" t="e">
        <f t="shared" ca="1" si="335"/>
        <v>#N/A</v>
      </c>
      <c r="I1105" s="41" t="e">
        <f t="shared" ca="1" si="336"/>
        <v>#N/A</v>
      </c>
      <c r="J1105" s="41" t="e">
        <f t="shared" ca="1" si="337"/>
        <v>#N/A</v>
      </c>
      <c r="K1105" t="e">
        <f t="shared" ca="1" si="326"/>
        <v>#N/A</v>
      </c>
      <c r="L1105" t="e">
        <f t="shared" ca="1" si="327"/>
        <v>#N/A</v>
      </c>
      <c r="M1105" s="42" t="e">
        <f t="shared" ca="1" si="328"/>
        <v>#REF!</v>
      </c>
      <c r="N1105" s="5" t="e">
        <f t="shared" ca="1" si="338"/>
        <v>#N/A</v>
      </c>
      <c r="O1105" s="5" t="e">
        <f t="shared" ca="1" si="339"/>
        <v>#N/A</v>
      </c>
      <c r="P1105" s="41" t="e">
        <f ca="1">IF(OR(ISNA(A1105),C1105="Backstitch"),NA(),AVERAGEIF($C$4:$C1105,"&gt;0")/100)</f>
        <v>#N/A</v>
      </c>
      <c r="Q1105" s="41" t="e">
        <f t="shared" ca="1" si="329"/>
        <v>#N/A</v>
      </c>
      <c r="R1105" s="43" t="e">
        <f t="shared" ca="1" si="330"/>
        <v>#N/A</v>
      </c>
      <c r="S1105" s="44" t="e">
        <f t="shared" ca="1" si="331"/>
        <v>#N/A</v>
      </c>
      <c r="T1105" s="5" t="e">
        <f t="shared" ca="1" si="332"/>
        <v>#N/A</v>
      </c>
      <c r="U1105" s="5" t="e">
        <f t="shared" ca="1" si="333"/>
        <v>#N/A</v>
      </c>
    </row>
    <row r="1106" spans="1:21">
      <c r="A1106" s="6" t="e">
        <f t="shared" ca="1" si="323"/>
        <v>#N/A</v>
      </c>
      <c r="B1106" s="39" t="e">
        <f t="shared" ca="1" si="322"/>
        <v>#N/A</v>
      </c>
      <c r="C1106">
        <f t="array" aca="1" ref="C1106" ca="1">IFERROR(INDEX(stitches, MATCH( 1, ($A1106=dates)*(last_project=projects),0)),0)</f>
        <v>0</v>
      </c>
      <c r="D1106" s="5" t="e">
        <f t="shared" ca="1" si="334"/>
        <v>#REF!</v>
      </c>
      <c r="E1106" s="5" t="e">
        <f t="shared" ca="1" si="324"/>
        <v>#REF!</v>
      </c>
      <c r="F1106" s="40" t="e">
        <f t="array" aca="1" ref="F1106" ca="1">INDEX(hours,MATCH(1,($A1106=dates)*(last_project=projects),0),0)</f>
        <v>#N/A</v>
      </c>
      <c r="G1106" s="21" t="e">
        <f t="shared" ca="1" si="325"/>
        <v>#N/A</v>
      </c>
      <c r="H1106" s="41" t="e">
        <f t="shared" ca="1" si="335"/>
        <v>#N/A</v>
      </c>
      <c r="I1106" s="41" t="e">
        <f t="shared" ca="1" si="336"/>
        <v>#N/A</v>
      </c>
      <c r="J1106" s="41" t="e">
        <f t="shared" ca="1" si="337"/>
        <v>#N/A</v>
      </c>
      <c r="K1106" t="e">
        <f t="shared" ca="1" si="326"/>
        <v>#N/A</v>
      </c>
      <c r="L1106" t="e">
        <f t="shared" ca="1" si="327"/>
        <v>#N/A</v>
      </c>
      <c r="M1106" s="42" t="e">
        <f t="shared" ca="1" si="328"/>
        <v>#REF!</v>
      </c>
      <c r="N1106" s="5" t="e">
        <f t="shared" ca="1" si="338"/>
        <v>#N/A</v>
      </c>
      <c r="O1106" s="5" t="e">
        <f t="shared" ca="1" si="339"/>
        <v>#N/A</v>
      </c>
      <c r="P1106" s="41" t="e">
        <f ca="1">IF(OR(ISNA(A1106),C1106="Backstitch"),NA(),AVERAGEIF($C$4:$C1106,"&gt;0")/100)</f>
        <v>#N/A</v>
      </c>
      <c r="Q1106" s="41" t="e">
        <f t="shared" ca="1" si="329"/>
        <v>#N/A</v>
      </c>
      <c r="R1106" s="43" t="e">
        <f t="shared" ca="1" si="330"/>
        <v>#N/A</v>
      </c>
      <c r="S1106" s="44" t="e">
        <f t="shared" ca="1" si="331"/>
        <v>#N/A</v>
      </c>
      <c r="T1106" s="5" t="e">
        <f t="shared" ca="1" si="332"/>
        <v>#N/A</v>
      </c>
      <c r="U1106" s="5" t="e">
        <f t="shared" ca="1" si="333"/>
        <v>#N/A</v>
      </c>
    </row>
    <row r="1107" spans="1:21">
      <c r="A1107" s="6" t="e">
        <f t="shared" ca="1" si="323"/>
        <v>#N/A</v>
      </c>
      <c r="B1107" s="39" t="e">
        <f t="shared" ca="1" si="322"/>
        <v>#N/A</v>
      </c>
      <c r="C1107">
        <f t="array" aca="1" ref="C1107" ca="1">IFERROR(INDEX(stitches, MATCH( 1, ($A1107=dates)*(last_project=projects),0)),0)</f>
        <v>0</v>
      </c>
      <c r="D1107" s="5" t="e">
        <f t="shared" ca="1" si="334"/>
        <v>#REF!</v>
      </c>
      <c r="E1107" s="5" t="e">
        <f t="shared" ca="1" si="324"/>
        <v>#REF!</v>
      </c>
      <c r="F1107" s="40" t="e">
        <f t="array" aca="1" ref="F1107" ca="1">INDEX(hours,MATCH(1,($A1107=dates)*(last_project=projects),0),0)</f>
        <v>#N/A</v>
      </c>
      <c r="G1107" s="21" t="e">
        <f t="shared" ca="1" si="325"/>
        <v>#N/A</v>
      </c>
      <c r="H1107" s="41" t="e">
        <f t="shared" ca="1" si="335"/>
        <v>#N/A</v>
      </c>
      <c r="I1107" s="41" t="e">
        <f t="shared" ca="1" si="336"/>
        <v>#N/A</v>
      </c>
      <c r="J1107" s="41" t="e">
        <f t="shared" ca="1" si="337"/>
        <v>#N/A</v>
      </c>
      <c r="K1107" t="e">
        <f t="shared" ca="1" si="326"/>
        <v>#N/A</v>
      </c>
      <c r="L1107" t="e">
        <f t="shared" ca="1" si="327"/>
        <v>#N/A</v>
      </c>
      <c r="M1107" s="42" t="e">
        <f t="shared" ca="1" si="328"/>
        <v>#REF!</v>
      </c>
      <c r="N1107" s="5" t="e">
        <f t="shared" ca="1" si="338"/>
        <v>#N/A</v>
      </c>
      <c r="O1107" s="5" t="e">
        <f t="shared" ca="1" si="339"/>
        <v>#N/A</v>
      </c>
      <c r="P1107" s="41" t="e">
        <f ca="1">IF(OR(ISNA(A1107),C1107="Backstitch"),NA(),AVERAGEIF($C$4:$C1107,"&gt;0")/100)</f>
        <v>#N/A</v>
      </c>
      <c r="Q1107" s="41" t="e">
        <f t="shared" ca="1" si="329"/>
        <v>#N/A</v>
      </c>
      <c r="R1107" s="43" t="e">
        <f t="shared" ca="1" si="330"/>
        <v>#N/A</v>
      </c>
      <c r="S1107" s="44" t="e">
        <f t="shared" ca="1" si="331"/>
        <v>#N/A</v>
      </c>
      <c r="T1107" s="5" t="e">
        <f t="shared" ca="1" si="332"/>
        <v>#N/A</v>
      </c>
      <c r="U1107" s="5" t="e">
        <f t="shared" ca="1" si="333"/>
        <v>#N/A</v>
      </c>
    </row>
    <row r="1108" spans="1:21">
      <c r="A1108" s="6" t="e">
        <f t="shared" ca="1" si="323"/>
        <v>#N/A</v>
      </c>
      <c r="B1108" s="39" t="e">
        <f t="shared" ca="1" si="322"/>
        <v>#N/A</v>
      </c>
      <c r="C1108">
        <f t="array" aca="1" ref="C1108" ca="1">IFERROR(INDEX(stitches, MATCH( 1, ($A1108=dates)*(last_project=projects),0)),0)</f>
        <v>0</v>
      </c>
      <c r="D1108" s="5" t="e">
        <f t="shared" ca="1" si="334"/>
        <v>#REF!</v>
      </c>
      <c r="E1108" s="5" t="e">
        <f t="shared" ca="1" si="324"/>
        <v>#REF!</v>
      </c>
      <c r="F1108" s="40" t="e">
        <f t="array" aca="1" ref="F1108" ca="1">INDEX(hours,MATCH(1,($A1108=dates)*(last_project=projects),0),0)</f>
        <v>#N/A</v>
      </c>
      <c r="G1108" s="21" t="e">
        <f t="shared" ca="1" si="325"/>
        <v>#N/A</v>
      </c>
      <c r="H1108" s="41" t="e">
        <f t="shared" ca="1" si="335"/>
        <v>#N/A</v>
      </c>
      <c r="I1108" s="41" t="e">
        <f t="shared" ca="1" si="336"/>
        <v>#N/A</v>
      </c>
      <c r="J1108" s="41" t="e">
        <f t="shared" ca="1" si="337"/>
        <v>#N/A</v>
      </c>
      <c r="K1108" t="e">
        <f t="shared" ca="1" si="326"/>
        <v>#N/A</v>
      </c>
      <c r="L1108" t="e">
        <f t="shared" ca="1" si="327"/>
        <v>#N/A</v>
      </c>
      <c r="M1108" s="42" t="e">
        <f t="shared" ca="1" si="328"/>
        <v>#REF!</v>
      </c>
      <c r="N1108" s="5" t="e">
        <f t="shared" ca="1" si="338"/>
        <v>#N/A</v>
      </c>
      <c r="O1108" s="5" t="e">
        <f t="shared" ca="1" si="339"/>
        <v>#N/A</v>
      </c>
      <c r="P1108" s="41" t="e">
        <f ca="1">IF(OR(ISNA(A1108),C1108="Backstitch"),NA(),AVERAGEIF($C$4:$C1108,"&gt;0")/100)</f>
        <v>#N/A</v>
      </c>
      <c r="Q1108" s="41" t="e">
        <f t="shared" ca="1" si="329"/>
        <v>#N/A</v>
      </c>
      <c r="R1108" s="43" t="e">
        <f t="shared" ca="1" si="330"/>
        <v>#N/A</v>
      </c>
      <c r="S1108" s="44" t="e">
        <f t="shared" ca="1" si="331"/>
        <v>#N/A</v>
      </c>
      <c r="T1108" s="5" t="e">
        <f t="shared" ca="1" si="332"/>
        <v>#N/A</v>
      </c>
      <c r="U1108" s="5" t="e">
        <f t="shared" ca="1" si="333"/>
        <v>#N/A</v>
      </c>
    </row>
    <row r="1109" spans="1:21">
      <c r="A1109" s="6" t="e">
        <f t="shared" ca="1" si="323"/>
        <v>#N/A</v>
      </c>
      <c r="B1109" s="39" t="e">
        <f t="shared" ca="1" si="322"/>
        <v>#N/A</v>
      </c>
      <c r="C1109">
        <f t="array" aca="1" ref="C1109" ca="1">IFERROR(INDEX(stitches, MATCH( 1, ($A1109=dates)*(last_project=projects),0)),0)</f>
        <v>0</v>
      </c>
      <c r="D1109" s="5" t="e">
        <f t="shared" ca="1" si="334"/>
        <v>#REF!</v>
      </c>
      <c r="E1109" s="5" t="e">
        <f t="shared" ca="1" si="324"/>
        <v>#REF!</v>
      </c>
      <c r="F1109" s="40" t="e">
        <f t="array" aca="1" ref="F1109" ca="1">INDEX(hours,MATCH(1,($A1109=dates)*(last_project=projects),0),0)</f>
        <v>#N/A</v>
      </c>
      <c r="G1109" s="21" t="e">
        <f t="shared" ca="1" si="325"/>
        <v>#N/A</v>
      </c>
      <c r="H1109" s="41" t="e">
        <f t="shared" ca="1" si="335"/>
        <v>#N/A</v>
      </c>
      <c r="I1109" s="41" t="e">
        <f t="shared" ca="1" si="336"/>
        <v>#N/A</v>
      </c>
      <c r="J1109" s="41" t="e">
        <f t="shared" ca="1" si="337"/>
        <v>#N/A</v>
      </c>
      <c r="K1109" t="e">
        <f t="shared" ca="1" si="326"/>
        <v>#N/A</v>
      </c>
      <c r="L1109" t="e">
        <f t="shared" ca="1" si="327"/>
        <v>#N/A</v>
      </c>
      <c r="M1109" s="42" t="e">
        <f t="shared" ca="1" si="328"/>
        <v>#REF!</v>
      </c>
      <c r="N1109" s="5" t="e">
        <f t="shared" ca="1" si="338"/>
        <v>#N/A</v>
      </c>
      <c r="O1109" s="5" t="e">
        <f t="shared" ca="1" si="339"/>
        <v>#N/A</v>
      </c>
      <c r="P1109" s="41" t="e">
        <f ca="1">IF(OR(ISNA(A1109),C1109="Backstitch"),NA(),AVERAGEIF($C$4:$C1109,"&gt;0")/100)</f>
        <v>#N/A</v>
      </c>
      <c r="Q1109" s="41" t="e">
        <f t="shared" ca="1" si="329"/>
        <v>#N/A</v>
      </c>
      <c r="R1109" s="43" t="e">
        <f t="shared" ca="1" si="330"/>
        <v>#N/A</v>
      </c>
      <c r="S1109" s="44" t="e">
        <f t="shared" ca="1" si="331"/>
        <v>#N/A</v>
      </c>
      <c r="T1109" s="5" t="e">
        <f t="shared" ca="1" si="332"/>
        <v>#N/A</v>
      </c>
      <c r="U1109" s="5" t="e">
        <f t="shared" ca="1" si="333"/>
        <v>#N/A</v>
      </c>
    </row>
    <row r="1110" spans="1:21">
      <c r="A1110" s="6" t="e">
        <f t="shared" ca="1" si="323"/>
        <v>#N/A</v>
      </c>
      <c r="B1110" s="39" t="e">
        <f t="shared" ca="1" si="322"/>
        <v>#N/A</v>
      </c>
      <c r="C1110">
        <f t="array" aca="1" ref="C1110" ca="1">IFERROR(INDEX(stitches, MATCH( 1, ($A1110=dates)*(last_project=projects),0)),0)</f>
        <v>0</v>
      </c>
      <c r="D1110" s="5" t="e">
        <f t="shared" ca="1" si="334"/>
        <v>#REF!</v>
      </c>
      <c r="E1110" s="5" t="e">
        <f t="shared" ca="1" si="324"/>
        <v>#REF!</v>
      </c>
      <c r="F1110" s="40" t="e">
        <f t="array" aca="1" ref="F1110" ca="1">INDEX(hours,MATCH(1,($A1110=dates)*(last_project=projects),0),0)</f>
        <v>#N/A</v>
      </c>
      <c r="G1110" s="21" t="e">
        <f t="shared" ca="1" si="325"/>
        <v>#N/A</v>
      </c>
      <c r="H1110" s="41" t="e">
        <f t="shared" ca="1" si="335"/>
        <v>#N/A</v>
      </c>
      <c r="I1110" s="41" t="e">
        <f t="shared" ca="1" si="336"/>
        <v>#N/A</v>
      </c>
      <c r="J1110" s="41" t="e">
        <f t="shared" ca="1" si="337"/>
        <v>#N/A</v>
      </c>
      <c r="K1110" t="e">
        <f t="shared" ca="1" si="326"/>
        <v>#N/A</v>
      </c>
      <c r="L1110" t="e">
        <f t="shared" ca="1" si="327"/>
        <v>#N/A</v>
      </c>
      <c r="M1110" s="42" t="e">
        <f t="shared" ca="1" si="328"/>
        <v>#REF!</v>
      </c>
      <c r="N1110" s="5" t="e">
        <f t="shared" ca="1" si="338"/>
        <v>#N/A</v>
      </c>
      <c r="O1110" s="5" t="e">
        <f t="shared" ca="1" si="339"/>
        <v>#N/A</v>
      </c>
      <c r="P1110" s="41" t="e">
        <f ca="1">IF(OR(ISNA(A1110),C1110="Backstitch"),NA(),AVERAGEIF($C$4:$C1110,"&gt;0")/100)</f>
        <v>#N/A</v>
      </c>
      <c r="Q1110" s="41" t="e">
        <f t="shared" ca="1" si="329"/>
        <v>#N/A</v>
      </c>
      <c r="R1110" s="43" t="e">
        <f t="shared" ca="1" si="330"/>
        <v>#N/A</v>
      </c>
      <c r="S1110" s="44" t="e">
        <f t="shared" ca="1" si="331"/>
        <v>#N/A</v>
      </c>
      <c r="T1110" s="5" t="e">
        <f t="shared" ca="1" si="332"/>
        <v>#N/A</v>
      </c>
      <c r="U1110" s="5" t="e">
        <f t="shared" ca="1" si="333"/>
        <v>#N/A</v>
      </c>
    </row>
    <row r="1111" spans="1:21">
      <c r="A1111" s="6" t="e">
        <f t="shared" ca="1" si="323"/>
        <v>#N/A</v>
      </c>
      <c r="B1111" s="39" t="e">
        <f t="shared" ca="1" si="322"/>
        <v>#N/A</v>
      </c>
      <c r="C1111">
        <f t="array" aca="1" ref="C1111" ca="1">IFERROR(INDEX(stitches, MATCH( 1, ($A1111=dates)*(last_project=projects),0)),0)</f>
        <v>0</v>
      </c>
      <c r="D1111" s="5" t="e">
        <f t="shared" ca="1" si="334"/>
        <v>#REF!</v>
      </c>
      <c r="E1111" s="5" t="e">
        <f t="shared" ca="1" si="324"/>
        <v>#REF!</v>
      </c>
      <c r="F1111" s="40" t="e">
        <f t="array" aca="1" ref="F1111" ca="1">INDEX(hours,MATCH(1,($A1111=dates)*(last_project=projects),0),0)</f>
        <v>#N/A</v>
      </c>
      <c r="G1111" s="21" t="e">
        <f t="shared" ca="1" si="325"/>
        <v>#N/A</v>
      </c>
      <c r="H1111" s="41" t="e">
        <f t="shared" ca="1" si="335"/>
        <v>#N/A</v>
      </c>
      <c r="I1111" s="41" t="e">
        <f t="shared" ca="1" si="336"/>
        <v>#N/A</v>
      </c>
      <c r="J1111" s="41" t="e">
        <f t="shared" ca="1" si="337"/>
        <v>#N/A</v>
      </c>
      <c r="K1111" t="e">
        <f t="shared" ca="1" si="326"/>
        <v>#N/A</v>
      </c>
      <c r="L1111" t="e">
        <f t="shared" ca="1" si="327"/>
        <v>#N/A</v>
      </c>
      <c r="M1111" s="42" t="e">
        <f t="shared" ca="1" si="328"/>
        <v>#REF!</v>
      </c>
      <c r="N1111" s="5" t="e">
        <f t="shared" ca="1" si="338"/>
        <v>#N/A</v>
      </c>
      <c r="O1111" s="5" t="e">
        <f t="shared" ca="1" si="339"/>
        <v>#N/A</v>
      </c>
      <c r="P1111" s="41" t="e">
        <f ca="1">IF(OR(ISNA(A1111),C1111="Backstitch"),NA(),AVERAGEIF($C$4:$C1111,"&gt;0")/100)</f>
        <v>#N/A</v>
      </c>
      <c r="Q1111" s="41" t="e">
        <f t="shared" ca="1" si="329"/>
        <v>#N/A</v>
      </c>
      <c r="R1111" s="43" t="e">
        <f t="shared" ca="1" si="330"/>
        <v>#N/A</v>
      </c>
      <c r="S1111" s="44" t="e">
        <f t="shared" ca="1" si="331"/>
        <v>#N/A</v>
      </c>
      <c r="T1111" s="5" t="e">
        <f t="shared" ca="1" si="332"/>
        <v>#N/A</v>
      </c>
      <c r="U1111" s="5" t="e">
        <f t="shared" ca="1" si="333"/>
        <v>#N/A</v>
      </c>
    </row>
    <row r="1112" spans="1:21">
      <c r="A1112" s="6" t="e">
        <f t="shared" ca="1" si="323"/>
        <v>#N/A</v>
      </c>
      <c r="B1112" s="39" t="e">
        <f t="shared" ca="1" si="322"/>
        <v>#N/A</v>
      </c>
      <c r="C1112">
        <f t="array" aca="1" ref="C1112" ca="1">IFERROR(INDEX(stitches, MATCH( 1, ($A1112=dates)*(last_project=projects),0)),0)</f>
        <v>0</v>
      </c>
      <c r="D1112" s="5" t="e">
        <f t="shared" ca="1" si="334"/>
        <v>#REF!</v>
      </c>
      <c r="E1112" s="5" t="e">
        <f t="shared" ca="1" si="324"/>
        <v>#REF!</v>
      </c>
      <c r="F1112" s="40" t="e">
        <f t="array" aca="1" ref="F1112" ca="1">INDEX(hours,MATCH(1,($A1112=dates)*(last_project=projects),0),0)</f>
        <v>#N/A</v>
      </c>
      <c r="G1112" s="21" t="e">
        <f t="shared" ca="1" si="325"/>
        <v>#N/A</v>
      </c>
      <c r="H1112" s="41" t="e">
        <f t="shared" ca="1" si="335"/>
        <v>#N/A</v>
      </c>
      <c r="I1112" s="41" t="e">
        <f t="shared" ca="1" si="336"/>
        <v>#N/A</v>
      </c>
      <c r="J1112" s="41" t="e">
        <f t="shared" ca="1" si="337"/>
        <v>#N/A</v>
      </c>
      <c r="K1112" t="e">
        <f t="shared" ca="1" si="326"/>
        <v>#N/A</v>
      </c>
      <c r="L1112" t="e">
        <f t="shared" ca="1" si="327"/>
        <v>#N/A</v>
      </c>
      <c r="M1112" s="42" t="e">
        <f t="shared" ca="1" si="328"/>
        <v>#REF!</v>
      </c>
      <c r="N1112" s="5" t="e">
        <f t="shared" ca="1" si="338"/>
        <v>#N/A</v>
      </c>
      <c r="O1112" s="5" t="e">
        <f t="shared" ca="1" si="339"/>
        <v>#N/A</v>
      </c>
      <c r="P1112" s="41" t="e">
        <f ca="1">IF(OR(ISNA(A1112),C1112="Backstitch"),NA(),AVERAGEIF($C$4:$C1112,"&gt;0")/100)</f>
        <v>#N/A</v>
      </c>
      <c r="Q1112" s="41" t="e">
        <f t="shared" ca="1" si="329"/>
        <v>#N/A</v>
      </c>
      <c r="R1112" s="43" t="e">
        <f t="shared" ca="1" si="330"/>
        <v>#N/A</v>
      </c>
      <c r="S1112" s="44" t="e">
        <f t="shared" ca="1" si="331"/>
        <v>#N/A</v>
      </c>
      <c r="T1112" s="5" t="e">
        <f t="shared" ca="1" si="332"/>
        <v>#N/A</v>
      </c>
      <c r="U1112" s="5" t="e">
        <f t="shared" ca="1" si="333"/>
        <v>#N/A</v>
      </c>
    </row>
    <row r="1113" spans="1:21">
      <c r="A1113" s="6" t="e">
        <f t="shared" ca="1" si="323"/>
        <v>#N/A</v>
      </c>
      <c r="B1113" s="39" t="e">
        <f t="shared" ca="1" si="322"/>
        <v>#N/A</v>
      </c>
      <c r="C1113">
        <f t="array" aca="1" ref="C1113" ca="1">IFERROR(INDEX(stitches, MATCH( 1, ($A1113=dates)*(last_project=projects),0)),0)</f>
        <v>0</v>
      </c>
      <c r="D1113" s="5" t="e">
        <f t="shared" ca="1" si="334"/>
        <v>#REF!</v>
      </c>
      <c r="E1113" s="5" t="e">
        <f t="shared" ca="1" si="324"/>
        <v>#REF!</v>
      </c>
      <c r="F1113" s="40" t="e">
        <f t="array" aca="1" ref="F1113" ca="1">INDEX(hours,MATCH(1,($A1113=dates)*(last_project=projects),0),0)</f>
        <v>#N/A</v>
      </c>
      <c r="G1113" s="21" t="e">
        <f t="shared" ca="1" si="325"/>
        <v>#N/A</v>
      </c>
      <c r="H1113" s="41" t="e">
        <f t="shared" ca="1" si="335"/>
        <v>#N/A</v>
      </c>
      <c r="I1113" s="41" t="e">
        <f t="shared" ca="1" si="336"/>
        <v>#N/A</v>
      </c>
      <c r="J1113" s="41" t="e">
        <f t="shared" ca="1" si="337"/>
        <v>#N/A</v>
      </c>
      <c r="K1113" t="e">
        <f t="shared" ca="1" si="326"/>
        <v>#N/A</v>
      </c>
      <c r="L1113" t="e">
        <f t="shared" ca="1" si="327"/>
        <v>#N/A</v>
      </c>
      <c r="M1113" s="42" t="e">
        <f t="shared" ca="1" si="328"/>
        <v>#REF!</v>
      </c>
      <c r="N1113" s="5" t="e">
        <f t="shared" ca="1" si="338"/>
        <v>#N/A</v>
      </c>
      <c r="O1113" s="5" t="e">
        <f t="shared" ca="1" si="339"/>
        <v>#N/A</v>
      </c>
      <c r="P1113" s="41" t="e">
        <f ca="1">IF(OR(ISNA(A1113),C1113="Backstitch"),NA(),AVERAGEIF($C$4:$C1113,"&gt;0")/100)</f>
        <v>#N/A</v>
      </c>
      <c r="Q1113" s="41" t="e">
        <f t="shared" ca="1" si="329"/>
        <v>#N/A</v>
      </c>
      <c r="R1113" s="43" t="e">
        <f t="shared" ca="1" si="330"/>
        <v>#N/A</v>
      </c>
      <c r="S1113" s="44" t="e">
        <f t="shared" ca="1" si="331"/>
        <v>#N/A</v>
      </c>
      <c r="T1113" s="5" t="e">
        <f t="shared" ca="1" si="332"/>
        <v>#N/A</v>
      </c>
      <c r="U1113" s="5" t="e">
        <f t="shared" ca="1" si="333"/>
        <v>#N/A</v>
      </c>
    </row>
    <row r="1114" spans="1:21">
      <c r="A1114" s="6" t="e">
        <f t="shared" ca="1" si="323"/>
        <v>#N/A</v>
      </c>
      <c r="B1114" s="39" t="e">
        <f t="shared" ca="1" si="322"/>
        <v>#N/A</v>
      </c>
      <c r="C1114">
        <f t="array" aca="1" ref="C1114" ca="1">IFERROR(INDEX(stitches, MATCH( 1, ($A1114=dates)*(last_project=projects),0)),0)</f>
        <v>0</v>
      </c>
      <c r="D1114" s="5" t="e">
        <f t="shared" ca="1" si="334"/>
        <v>#REF!</v>
      </c>
      <c r="E1114" s="5" t="e">
        <f t="shared" ca="1" si="324"/>
        <v>#REF!</v>
      </c>
      <c r="F1114" s="40" t="e">
        <f t="array" aca="1" ref="F1114" ca="1">INDEX(hours,MATCH(1,($A1114=dates)*(last_project=projects),0),0)</f>
        <v>#N/A</v>
      </c>
      <c r="G1114" s="21" t="e">
        <f t="shared" ca="1" si="325"/>
        <v>#N/A</v>
      </c>
      <c r="H1114" s="41" t="e">
        <f t="shared" ca="1" si="335"/>
        <v>#N/A</v>
      </c>
      <c r="I1114" s="41" t="e">
        <f t="shared" ca="1" si="336"/>
        <v>#N/A</v>
      </c>
      <c r="J1114" s="41" t="e">
        <f t="shared" ca="1" si="337"/>
        <v>#N/A</v>
      </c>
      <c r="K1114" t="e">
        <f t="shared" ca="1" si="326"/>
        <v>#N/A</v>
      </c>
      <c r="L1114" t="e">
        <f t="shared" ca="1" si="327"/>
        <v>#N/A</v>
      </c>
      <c r="M1114" s="42" t="e">
        <f t="shared" ca="1" si="328"/>
        <v>#REF!</v>
      </c>
      <c r="N1114" s="5" t="e">
        <f t="shared" ca="1" si="338"/>
        <v>#N/A</v>
      </c>
      <c r="O1114" s="5" t="e">
        <f t="shared" ca="1" si="339"/>
        <v>#N/A</v>
      </c>
      <c r="P1114" s="41" t="e">
        <f ca="1">IF(OR(ISNA(A1114),C1114="Backstitch"),NA(),AVERAGEIF($C$4:$C1114,"&gt;0")/100)</f>
        <v>#N/A</v>
      </c>
      <c r="Q1114" s="41" t="e">
        <f t="shared" ca="1" si="329"/>
        <v>#N/A</v>
      </c>
      <c r="R1114" s="43" t="e">
        <f t="shared" ca="1" si="330"/>
        <v>#N/A</v>
      </c>
      <c r="S1114" s="44" t="e">
        <f t="shared" ca="1" si="331"/>
        <v>#N/A</v>
      </c>
      <c r="T1114" s="5" t="e">
        <f t="shared" ca="1" si="332"/>
        <v>#N/A</v>
      </c>
      <c r="U1114" s="5" t="e">
        <f t="shared" ca="1" si="333"/>
        <v>#N/A</v>
      </c>
    </row>
    <row r="1115" spans="1:21">
      <c r="A1115" s="6" t="e">
        <f t="shared" ca="1" si="323"/>
        <v>#N/A</v>
      </c>
      <c r="B1115" s="39" t="e">
        <f t="shared" ca="1" si="322"/>
        <v>#N/A</v>
      </c>
      <c r="C1115">
        <f t="array" aca="1" ref="C1115" ca="1">IFERROR(INDEX(stitches, MATCH( 1, ($A1115=dates)*(last_project=projects),0)),0)</f>
        <v>0</v>
      </c>
      <c r="D1115" s="5" t="e">
        <f t="shared" ca="1" si="334"/>
        <v>#REF!</v>
      </c>
      <c r="E1115" s="5" t="e">
        <f t="shared" ca="1" si="324"/>
        <v>#REF!</v>
      </c>
      <c r="F1115" s="40" t="e">
        <f t="array" aca="1" ref="F1115" ca="1">INDEX(hours,MATCH(1,($A1115=dates)*(last_project=projects),0),0)</f>
        <v>#N/A</v>
      </c>
      <c r="G1115" s="21" t="e">
        <f t="shared" ca="1" si="325"/>
        <v>#N/A</v>
      </c>
      <c r="H1115" s="41" t="e">
        <f t="shared" ca="1" si="335"/>
        <v>#N/A</v>
      </c>
      <c r="I1115" s="41" t="e">
        <f t="shared" ca="1" si="336"/>
        <v>#N/A</v>
      </c>
      <c r="J1115" s="41" t="e">
        <f t="shared" ca="1" si="337"/>
        <v>#N/A</v>
      </c>
      <c r="K1115" t="e">
        <f t="shared" ca="1" si="326"/>
        <v>#N/A</v>
      </c>
      <c r="L1115" t="e">
        <f t="shared" ca="1" si="327"/>
        <v>#N/A</v>
      </c>
      <c r="M1115" s="42" t="e">
        <f t="shared" ca="1" si="328"/>
        <v>#REF!</v>
      </c>
      <c r="N1115" s="5" t="e">
        <f t="shared" ca="1" si="338"/>
        <v>#N/A</v>
      </c>
      <c r="O1115" s="5" t="e">
        <f t="shared" ca="1" si="339"/>
        <v>#N/A</v>
      </c>
      <c r="P1115" s="41" t="e">
        <f ca="1">IF(OR(ISNA(A1115),C1115="Backstitch"),NA(),AVERAGEIF($C$4:$C1115,"&gt;0")/100)</f>
        <v>#N/A</v>
      </c>
      <c r="Q1115" s="41" t="e">
        <f t="shared" ca="1" si="329"/>
        <v>#N/A</v>
      </c>
      <c r="R1115" s="43" t="e">
        <f t="shared" ca="1" si="330"/>
        <v>#N/A</v>
      </c>
      <c r="S1115" s="44" t="e">
        <f t="shared" ca="1" si="331"/>
        <v>#N/A</v>
      </c>
      <c r="T1115" s="5" t="e">
        <f t="shared" ca="1" si="332"/>
        <v>#N/A</v>
      </c>
      <c r="U1115" s="5" t="e">
        <f t="shared" ca="1" si="333"/>
        <v>#N/A</v>
      </c>
    </row>
    <row r="1116" spans="1:21">
      <c r="A1116" s="6" t="e">
        <f t="shared" ca="1" si="323"/>
        <v>#N/A</v>
      </c>
      <c r="B1116" s="39" t="e">
        <f t="shared" ca="1" si="322"/>
        <v>#N/A</v>
      </c>
      <c r="C1116">
        <f t="array" aca="1" ref="C1116" ca="1">IFERROR(INDEX(stitches, MATCH( 1, ($A1116=dates)*(last_project=projects),0)),0)</f>
        <v>0</v>
      </c>
      <c r="D1116" s="5" t="e">
        <f t="shared" ca="1" si="334"/>
        <v>#REF!</v>
      </c>
      <c r="E1116" s="5" t="e">
        <f t="shared" ca="1" si="324"/>
        <v>#REF!</v>
      </c>
      <c r="F1116" s="40" t="e">
        <f t="array" aca="1" ref="F1116" ca="1">INDEX(hours,MATCH(1,($A1116=dates)*(last_project=projects),0),0)</f>
        <v>#N/A</v>
      </c>
      <c r="G1116" s="21" t="e">
        <f t="shared" ca="1" si="325"/>
        <v>#N/A</v>
      </c>
      <c r="H1116" s="41" t="e">
        <f t="shared" ca="1" si="335"/>
        <v>#N/A</v>
      </c>
      <c r="I1116" s="41" t="e">
        <f t="shared" ca="1" si="336"/>
        <v>#N/A</v>
      </c>
      <c r="J1116" s="41" t="e">
        <f t="shared" ca="1" si="337"/>
        <v>#N/A</v>
      </c>
      <c r="K1116" t="e">
        <f t="shared" ca="1" si="326"/>
        <v>#N/A</v>
      </c>
      <c r="L1116" t="e">
        <f t="shared" ca="1" si="327"/>
        <v>#N/A</v>
      </c>
      <c r="M1116" s="42" t="e">
        <f t="shared" ca="1" si="328"/>
        <v>#REF!</v>
      </c>
      <c r="N1116" s="5" t="e">
        <f t="shared" ca="1" si="338"/>
        <v>#N/A</v>
      </c>
      <c r="O1116" s="5" t="e">
        <f t="shared" ca="1" si="339"/>
        <v>#N/A</v>
      </c>
      <c r="P1116" s="41" t="e">
        <f ca="1">IF(OR(ISNA(A1116),C1116="Backstitch"),NA(),AVERAGEIF($C$4:$C1116,"&gt;0")/100)</f>
        <v>#N/A</v>
      </c>
      <c r="Q1116" s="41" t="e">
        <f t="shared" ca="1" si="329"/>
        <v>#N/A</v>
      </c>
      <c r="R1116" s="43" t="e">
        <f t="shared" ca="1" si="330"/>
        <v>#N/A</v>
      </c>
      <c r="S1116" s="44" t="e">
        <f t="shared" ca="1" si="331"/>
        <v>#N/A</v>
      </c>
      <c r="T1116" s="5" t="e">
        <f t="shared" ca="1" si="332"/>
        <v>#N/A</v>
      </c>
      <c r="U1116" s="5" t="e">
        <f t="shared" ca="1" si="333"/>
        <v>#N/A</v>
      </c>
    </row>
    <row r="1117" spans="1:21">
      <c r="A1117" s="6" t="e">
        <f t="shared" ca="1" si="323"/>
        <v>#N/A</v>
      </c>
      <c r="B1117" s="39" t="e">
        <f t="shared" ca="1" si="322"/>
        <v>#N/A</v>
      </c>
      <c r="C1117">
        <f t="array" aca="1" ref="C1117" ca="1">IFERROR(INDEX(stitches, MATCH( 1, ($A1117=dates)*(last_project=projects),0)),0)</f>
        <v>0</v>
      </c>
      <c r="D1117" s="5" t="e">
        <f t="shared" ca="1" si="334"/>
        <v>#REF!</v>
      </c>
      <c r="E1117" s="5" t="e">
        <f t="shared" ca="1" si="324"/>
        <v>#REF!</v>
      </c>
      <c r="F1117" s="40" t="e">
        <f t="array" aca="1" ref="F1117" ca="1">INDEX(hours,MATCH(1,($A1117=dates)*(last_project=projects),0),0)</f>
        <v>#N/A</v>
      </c>
      <c r="G1117" s="21" t="e">
        <f t="shared" ca="1" si="325"/>
        <v>#N/A</v>
      </c>
      <c r="H1117" s="41" t="e">
        <f t="shared" ca="1" si="335"/>
        <v>#N/A</v>
      </c>
      <c r="I1117" s="41" t="e">
        <f t="shared" ca="1" si="336"/>
        <v>#N/A</v>
      </c>
      <c r="J1117" s="41" t="e">
        <f t="shared" ca="1" si="337"/>
        <v>#N/A</v>
      </c>
      <c r="K1117" t="e">
        <f t="shared" ca="1" si="326"/>
        <v>#N/A</v>
      </c>
      <c r="L1117" t="e">
        <f t="shared" ca="1" si="327"/>
        <v>#N/A</v>
      </c>
      <c r="M1117" s="42" t="e">
        <f t="shared" ca="1" si="328"/>
        <v>#REF!</v>
      </c>
      <c r="N1117" s="5" t="e">
        <f t="shared" ca="1" si="338"/>
        <v>#N/A</v>
      </c>
      <c r="O1117" s="5" t="e">
        <f t="shared" ca="1" si="339"/>
        <v>#N/A</v>
      </c>
      <c r="P1117" s="41" t="e">
        <f ca="1">IF(OR(ISNA(A1117),C1117="Backstitch"),NA(),AVERAGEIF($C$4:$C1117,"&gt;0")/100)</f>
        <v>#N/A</v>
      </c>
      <c r="Q1117" s="41" t="e">
        <f t="shared" ca="1" si="329"/>
        <v>#N/A</v>
      </c>
      <c r="R1117" s="43" t="e">
        <f t="shared" ca="1" si="330"/>
        <v>#N/A</v>
      </c>
      <c r="S1117" s="44" t="e">
        <f t="shared" ca="1" si="331"/>
        <v>#N/A</v>
      </c>
      <c r="T1117" s="5" t="e">
        <f t="shared" ca="1" si="332"/>
        <v>#N/A</v>
      </c>
      <c r="U1117" s="5" t="e">
        <f t="shared" ca="1" si="333"/>
        <v>#N/A</v>
      </c>
    </row>
    <row r="1118" spans="1:21">
      <c r="A1118" s="6" t="e">
        <f t="shared" ca="1" si="323"/>
        <v>#N/A</v>
      </c>
      <c r="B1118" s="39" t="e">
        <f t="shared" ca="1" si="322"/>
        <v>#N/A</v>
      </c>
      <c r="C1118">
        <f t="array" aca="1" ref="C1118" ca="1">IFERROR(INDEX(stitches, MATCH( 1, ($A1118=dates)*(last_project=projects),0)),0)</f>
        <v>0</v>
      </c>
      <c r="D1118" s="5" t="e">
        <f t="shared" ca="1" si="334"/>
        <v>#REF!</v>
      </c>
      <c r="E1118" s="5" t="e">
        <f t="shared" ca="1" si="324"/>
        <v>#REF!</v>
      </c>
      <c r="F1118" s="40" t="e">
        <f t="array" aca="1" ref="F1118" ca="1">INDEX(hours,MATCH(1,($A1118=dates)*(last_project=projects),0),0)</f>
        <v>#N/A</v>
      </c>
      <c r="G1118" s="21" t="e">
        <f t="shared" ca="1" si="325"/>
        <v>#N/A</v>
      </c>
      <c r="H1118" s="41" t="e">
        <f t="shared" ca="1" si="335"/>
        <v>#N/A</v>
      </c>
      <c r="I1118" s="41" t="e">
        <f t="shared" ca="1" si="336"/>
        <v>#N/A</v>
      </c>
      <c r="J1118" s="41" t="e">
        <f t="shared" ca="1" si="337"/>
        <v>#N/A</v>
      </c>
      <c r="K1118" t="e">
        <f t="shared" ca="1" si="326"/>
        <v>#N/A</v>
      </c>
      <c r="L1118" t="e">
        <f t="shared" ca="1" si="327"/>
        <v>#N/A</v>
      </c>
      <c r="M1118" s="42" t="e">
        <f t="shared" ca="1" si="328"/>
        <v>#REF!</v>
      </c>
      <c r="N1118" s="5" t="e">
        <f t="shared" ca="1" si="338"/>
        <v>#N/A</v>
      </c>
      <c r="O1118" s="5" t="e">
        <f t="shared" ca="1" si="339"/>
        <v>#N/A</v>
      </c>
      <c r="P1118" s="41" t="e">
        <f ca="1">IF(OR(ISNA(A1118),C1118="Backstitch"),NA(),AVERAGEIF($C$4:$C1118,"&gt;0")/100)</f>
        <v>#N/A</v>
      </c>
      <c r="Q1118" s="41" t="e">
        <f t="shared" ca="1" si="329"/>
        <v>#N/A</v>
      </c>
      <c r="R1118" s="43" t="e">
        <f t="shared" ca="1" si="330"/>
        <v>#N/A</v>
      </c>
      <c r="S1118" s="44" t="e">
        <f t="shared" ca="1" si="331"/>
        <v>#N/A</v>
      </c>
      <c r="T1118" s="5" t="e">
        <f t="shared" ca="1" si="332"/>
        <v>#N/A</v>
      </c>
      <c r="U1118" s="5" t="e">
        <f t="shared" ca="1" si="333"/>
        <v>#N/A</v>
      </c>
    </row>
    <row r="1119" spans="1:21">
      <c r="A1119" s="6" t="e">
        <f t="shared" ca="1" si="323"/>
        <v>#N/A</v>
      </c>
      <c r="B1119" s="39" t="e">
        <f t="shared" ca="1" si="322"/>
        <v>#N/A</v>
      </c>
      <c r="C1119">
        <f t="array" aca="1" ref="C1119" ca="1">IFERROR(INDEX(stitches, MATCH( 1, ($A1119=dates)*(last_project=projects),0)),0)</f>
        <v>0</v>
      </c>
      <c r="D1119" s="5" t="e">
        <f t="shared" ca="1" si="334"/>
        <v>#REF!</v>
      </c>
      <c r="E1119" s="5" t="e">
        <f t="shared" ca="1" si="324"/>
        <v>#REF!</v>
      </c>
      <c r="F1119" s="40" t="e">
        <f t="array" aca="1" ref="F1119" ca="1">INDEX(hours,MATCH(1,($A1119=dates)*(last_project=projects),0),0)</f>
        <v>#N/A</v>
      </c>
      <c r="G1119" s="21" t="e">
        <f t="shared" ca="1" si="325"/>
        <v>#N/A</v>
      </c>
      <c r="H1119" s="41" t="e">
        <f t="shared" ca="1" si="335"/>
        <v>#N/A</v>
      </c>
      <c r="I1119" s="41" t="e">
        <f t="shared" ca="1" si="336"/>
        <v>#N/A</v>
      </c>
      <c r="J1119" s="41" t="e">
        <f t="shared" ca="1" si="337"/>
        <v>#N/A</v>
      </c>
      <c r="K1119" t="e">
        <f t="shared" ca="1" si="326"/>
        <v>#N/A</v>
      </c>
      <c r="L1119" t="e">
        <f t="shared" ca="1" si="327"/>
        <v>#N/A</v>
      </c>
      <c r="M1119" s="42" t="e">
        <f t="shared" ca="1" si="328"/>
        <v>#REF!</v>
      </c>
      <c r="N1119" s="5" t="e">
        <f t="shared" ca="1" si="338"/>
        <v>#N/A</v>
      </c>
      <c r="O1119" s="5" t="e">
        <f t="shared" ca="1" si="339"/>
        <v>#N/A</v>
      </c>
      <c r="P1119" s="41" t="e">
        <f ca="1">IF(OR(ISNA(A1119),C1119="Backstitch"),NA(),AVERAGEIF($C$4:$C1119,"&gt;0")/100)</f>
        <v>#N/A</v>
      </c>
      <c r="Q1119" s="41" t="e">
        <f t="shared" ca="1" si="329"/>
        <v>#N/A</v>
      </c>
      <c r="R1119" s="43" t="e">
        <f t="shared" ca="1" si="330"/>
        <v>#N/A</v>
      </c>
      <c r="S1119" s="44" t="e">
        <f t="shared" ca="1" si="331"/>
        <v>#N/A</v>
      </c>
      <c r="T1119" s="5" t="e">
        <f t="shared" ca="1" si="332"/>
        <v>#N/A</v>
      </c>
      <c r="U1119" s="5" t="e">
        <f t="shared" ca="1" si="333"/>
        <v>#N/A</v>
      </c>
    </row>
    <row r="1120" spans="1:21">
      <c r="A1120" s="6" t="e">
        <f t="shared" ca="1" si="323"/>
        <v>#N/A</v>
      </c>
      <c r="B1120" s="39" t="e">
        <f t="shared" ca="1" si="322"/>
        <v>#N/A</v>
      </c>
      <c r="C1120">
        <f t="array" aca="1" ref="C1120" ca="1">IFERROR(INDEX(stitches, MATCH( 1, ($A1120=dates)*(last_project=projects),0)),0)</f>
        <v>0</v>
      </c>
      <c r="D1120" s="5" t="e">
        <f t="shared" ca="1" si="334"/>
        <v>#REF!</v>
      </c>
      <c r="E1120" s="5" t="e">
        <f t="shared" ca="1" si="324"/>
        <v>#REF!</v>
      </c>
      <c r="F1120" s="40" t="e">
        <f t="array" aca="1" ref="F1120" ca="1">INDEX(hours,MATCH(1,($A1120=dates)*(last_project=projects),0),0)</f>
        <v>#N/A</v>
      </c>
      <c r="G1120" s="21" t="e">
        <f t="shared" ca="1" si="325"/>
        <v>#N/A</v>
      </c>
      <c r="H1120" s="41" t="e">
        <f t="shared" ca="1" si="335"/>
        <v>#N/A</v>
      </c>
      <c r="I1120" s="41" t="e">
        <f t="shared" ca="1" si="336"/>
        <v>#N/A</v>
      </c>
      <c r="J1120" s="41" t="e">
        <f t="shared" ca="1" si="337"/>
        <v>#N/A</v>
      </c>
      <c r="K1120" t="e">
        <f t="shared" ca="1" si="326"/>
        <v>#N/A</v>
      </c>
      <c r="L1120" t="e">
        <f t="shared" ca="1" si="327"/>
        <v>#N/A</v>
      </c>
      <c r="M1120" s="42" t="e">
        <f t="shared" ca="1" si="328"/>
        <v>#REF!</v>
      </c>
      <c r="N1120" s="5" t="e">
        <f t="shared" ca="1" si="338"/>
        <v>#N/A</v>
      </c>
      <c r="O1120" s="5" t="e">
        <f t="shared" ca="1" si="339"/>
        <v>#N/A</v>
      </c>
      <c r="P1120" s="41" t="e">
        <f ca="1">IF(OR(ISNA(A1120),C1120="Backstitch"),NA(),AVERAGEIF($C$4:$C1120,"&gt;0")/100)</f>
        <v>#N/A</v>
      </c>
      <c r="Q1120" s="41" t="e">
        <f t="shared" ca="1" si="329"/>
        <v>#N/A</v>
      </c>
      <c r="R1120" s="43" t="e">
        <f t="shared" ca="1" si="330"/>
        <v>#N/A</v>
      </c>
      <c r="S1120" s="44" t="e">
        <f t="shared" ca="1" si="331"/>
        <v>#N/A</v>
      </c>
      <c r="T1120" s="5" t="e">
        <f t="shared" ca="1" si="332"/>
        <v>#N/A</v>
      </c>
      <c r="U1120" s="5" t="e">
        <f t="shared" ca="1" si="333"/>
        <v>#N/A</v>
      </c>
    </row>
    <row r="1121" spans="1:21">
      <c r="A1121" s="6" t="e">
        <f t="shared" ca="1" si="323"/>
        <v>#N/A</v>
      </c>
      <c r="B1121" s="39" t="e">
        <f t="shared" ca="1" si="322"/>
        <v>#N/A</v>
      </c>
      <c r="C1121">
        <f t="array" aca="1" ref="C1121" ca="1">IFERROR(INDEX(stitches, MATCH( 1, ($A1121=dates)*(last_project=projects),0)),0)</f>
        <v>0</v>
      </c>
      <c r="D1121" s="5" t="e">
        <f t="shared" ca="1" si="334"/>
        <v>#REF!</v>
      </c>
      <c r="E1121" s="5" t="e">
        <f t="shared" ca="1" si="324"/>
        <v>#REF!</v>
      </c>
      <c r="F1121" s="40" t="e">
        <f t="array" aca="1" ref="F1121" ca="1">INDEX(hours,MATCH(1,($A1121=dates)*(last_project=projects),0),0)</f>
        <v>#N/A</v>
      </c>
      <c r="G1121" s="21" t="e">
        <f t="shared" ca="1" si="325"/>
        <v>#N/A</v>
      </c>
      <c r="H1121" s="41" t="e">
        <f t="shared" ca="1" si="335"/>
        <v>#N/A</v>
      </c>
      <c r="I1121" s="41" t="e">
        <f t="shared" ca="1" si="336"/>
        <v>#N/A</v>
      </c>
      <c r="J1121" s="41" t="e">
        <f t="shared" ca="1" si="337"/>
        <v>#N/A</v>
      </c>
      <c r="K1121" t="e">
        <f t="shared" ca="1" si="326"/>
        <v>#N/A</v>
      </c>
      <c r="L1121" t="e">
        <f t="shared" ca="1" si="327"/>
        <v>#N/A</v>
      </c>
      <c r="M1121" s="42" t="e">
        <f t="shared" ca="1" si="328"/>
        <v>#REF!</v>
      </c>
      <c r="N1121" s="5" t="e">
        <f t="shared" ca="1" si="338"/>
        <v>#N/A</v>
      </c>
      <c r="O1121" s="5" t="e">
        <f t="shared" ca="1" si="339"/>
        <v>#N/A</v>
      </c>
      <c r="P1121" s="41" t="e">
        <f ca="1">IF(OR(ISNA(A1121),C1121="Backstitch"),NA(),AVERAGEIF($C$4:$C1121,"&gt;0")/100)</f>
        <v>#N/A</v>
      </c>
      <c r="Q1121" s="41" t="e">
        <f t="shared" ca="1" si="329"/>
        <v>#N/A</v>
      </c>
      <c r="R1121" s="43" t="e">
        <f t="shared" ca="1" si="330"/>
        <v>#N/A</v>
      </c>
      <c r="S1121" s="44" t="e">
        <f t="shared" ca="1" si="331"/>
        <v>#N/A</v>
      </c>
      <c r="T1121" s="5" t="e">
        <f t="shared" ca="1" si="332"/>
        <v>#N/A</v>
      </c>
      <c r="U1121" s="5" t="e">
        <f t="shared" ca="1" si="333"/>
        <v>#N/A</v>
      </c>
    </row>
    <row r="1122" spans="1:21">
      <c r="A1122" s="6" t="e">
        <f t="shared" ca="1" si="323"/>
        <v>#N/A</v>
      </c>
      <c r="B1122" s="39" t="e">
        <f t="shared" ca="1" si="322"/>
        <v>#N/A</v>
      </c>
      <c r="C1122">
        <f t="array" aca="1" ref="C1122" ca="1">IFERROR(INDEX(stitches, MATCH( 1, ($A1122=dates)*(last_project=projects),0)),0)</f>
        <v>0</v>
      </c>
      <c r="D1122" s="5" t="e">
        <f t="shared" ca="1" si="334"/>
        <v>#REF!</v>
      </c>
      <c r="E1122" s="5" t="e">
        <f t="shared" ca="1" si="324"/>
        <v>#REF!</v>
      </c>
      <c r="F1122" s="40" t="e">
        <f t="array" aca="1" ref="F1122" ca="1">INDEX(hours,MATCH(1,($A1122=dates)*(last_project=projects),0),0)</f>
        <v>#N/A</v>
      </c>
      <c r="G1122" s="21" t="e">
        <f t="shared" ca="1" si="325"/>
        <v>#N/A</v>
      </c>
      <c r="H1122" s="41" t="e">
        <f t="shared" ca="1" si="335"/>
        <v>#N/A</v>
      </c>
      <c r="I1122" s="41" t="e">
        <f t="shared" ca="1" si="336"/>
        <v>#N/A</v>
      </c>
      <c r="J1122" s="41" t="e">
        <f t="shared" ca="1" si="337"/>
        <v>#N/A</v>
      </c>
      <c r="K1122" t="e">
        <f t="shared" ca="1" si="326"/>
        <v>#N/A</v>
      </c>
      <c r="L1122" t="e">
        <f t="shared" ca="1" si="327"/>
        <v>#N/A</v>
      </c>
      <c r="M1122" s="42" t="e">
        <f t="shared" ca="1" si="328"/>
        <v>#REF!</v>
      </c>
      <c r="N1122" s="5" t="e">
        <f t="shared" ca="1" si="338"/>
        <v>#N/A</v>
      </c>
      <c r="O1122" s="5" t="e">
        <f t="shared" ca="1" si="339"/>
        <v>#N/A</v>
      </c>
      <c r="P1122" s="41" t="e">
        <f ca="1">IF(OR(ISNA(A1122),C1122="Backstitch"),NA(),AVERAGEIF($C$4:$C1122,"&gt;0")/100)</f>
        <v>#N/A</v>
      </c>
      <c r="Q1122" s="41" t="e">
        <f t="shared" ca="1" si="329"/>
        <v>#N/A</v>
      </c>
      <c r="R1122" s="43" t="e">
        <f t="shared" ca="1" si="330"/>
        <v>#N/A</v>
      </c>
      <c r="S1122" s="44" t="e">
        <f t="shared" ca="1" si="331"/>
        <v>#N/A</v>
      </c>
      <c r="T1122" s="5" t="e">
        <f t="shared" ca="1" si="332"/>
        <v>#N/A</v>
      </c>
      <c r="U1122" s="5" t="e">
        <f t="shared" ca="1" si="333"/>
        <v>#N/A</v>
      </c>
    </row>
    <row r="1123" spans="1:21">
      <c r="A1123" s="6" t="e">
        <f t="shared" ca="1" si="323"/>
        <v>#N/A</v>
      </c>
      <c r="B1123" s="39" t="e">
        <f t="shared" ca="1" si="322"/>
        <v>#N/A</v>
      </c>
      <c r="C1123">
        <f t="array" aca="1" ref="C1123" ca="1">IFERROR(INDEX(stitches, MATCH( 1, ($A1123=dates)*(last_project=projects),0)),0)</f>
        <v>0</v>
      </c>
      <c r="D1123" s="5" t="e">
        <f t="shared" ca="1" si="334"/>
        <v>#REF!</v>
      </c>
      <c r="E1123" s="5" t="e">
        <f t="shared" ca="1" si="324"/>
        <v>#REF!</v>
      </c>
      <c r="F1123" s="40" t="e">
        <f t="array" aca="1" ref="F1123" ca="1">INDEX(hours,MATCH(1,($A1123=dates)*(last_project=projects),0),0)</f>
        <v>#N/A</v>
      </c>
      <c r="G1123" s="21" t="e">
        <f t="shared" ca="1" si="325"/>
        <v>#N/A</v>
      </c>
      <c r="H1123" s="41" t="e">
        <f t="shared" ca="1" si="335"/>
        <v>#N/A</v>
      </c>
      <c r="I1123" s="41" t="e">
        <f t="shared" ca="1" si="336"/>
        <v>#N/A</v>
      </c>
      <c r="J1123" s="41" t="e">
        <f t="shared" ca="1" si="337"/>
        <v>#N/A</v>
      </c>
      <c r="K1123" t="e">
        <f t="shared" ca="1" si="326"/>
        <v>#N/A</v>
      </c>
      <c r="L1123" t="e">
        <f t="shared" ca="1" si="327"/>
        <v>#N/A</v>
      </c>
      <c r="M1123" s="42" t="e">
        <f t="shared" ca="1" si="328"/>
        <v>#REF!</v>
      </c>
      <c r="N1123" s="5" t="e">
        <f t="shared" ca="1" si="338"/>
        <v>#N/A</v>
      </c>
      <c r="O1123" s="5" t="e">
        <f t="shared" ca="1" si="339"/>
        <v>#N/A</v>
      </c>
      <c r="P1123" s="41" t="e">
        <f ca="1">IF(OR(ISNA(A1123),C1123="Backstitch"),NA(),AVERAGEIF($C$4:$C1123,"&gt;0")/100)</f>
        <v>#N/A</v>
      </c>
      <c r="Q1123" s="41" t="e">
        <f t="shared" ca="1" si="329"/>
        <v>#N/A</v>
      </c>
      <c r="R1123" s="43" t="e">
        <f t="shared" ca="1" si="330"/>
        <v>#N/A</v>
      </c>
      <c r="S1123" s="44" t="e">
        <f t="shared" ca="1" si="331"/>
        <v>#N/A</v>
      </c>
      <c r="T1123" s="5" t="e">
        <f t="shared" ca="1" si="332"/>
        <v>#N/A</v>
      </c>
      <c r="U1123" s="5" t="e">
        <f t="shared" ca="1" si="333"/>
        <v>#N/A</v>
      </c>
    </row>
    <row r="1124" spans="1:21">
      <c r="A1124" s="6" t="e">
        <f t="shared" ca="1" si="323"/>
        <v>#N/A</v>
      </c>
      <c r="B1124" s="39" t="e">
        <f t="shared" ca="1" si="322"/>
        <v>#N/A</v>
      </c>
      <c r="C1124">
        <f t="array" aca="1" ref="C1124" ca="1">IFERROR(INDEX(stitches, MATCH( 1, ($A1124=dates)*(last_project=projects),0)),0)</f>
        <v>0</v>
      </c>
      <c r="D1124" s="5" t="e">
        <f t="shared" ca="1" si="334"/>
        <v>#REF!</v>
      </c>
      <c r="E1124" s="5" t="e">
        <f t="shared" ca="1" si="324"/>
        <v>#REF!</v>
      </c>
      <c r="F1124" s="40" t="e">
        <f t="array" aca="1" ref="F1124" ca="1">INDEX(hours,MATCH(1,($A1124=dates)*(last_project=projects),0),0)</f>
        <v>#N/A</v>
      </c>
      <c r="G1124" s="21" t="e">
        <f t="shared" ca="1" si="325"/>
        <v>#N/A</v>
      </c>
      <c r="H1124" s="41" t="e">
        <f t="shared" ca="1" si="335"/>
        <v>#N/A</v>
      </c>
      <c r="I1124" s="41" t="e">
        <f t="shared" ca="1" si="336"/>
        <v>#N/A</v>
      </c>
      <c r="J1124" s="41" t="e">
        <f t="shared" ca="1" si="337"/>
        <v>#N/A</v>
      </c>
      <c r="K1124" t="e">
        <f t="shared" ca="1" si="326"/>
        <v>#N/A</v>
      </c>
      <c r="L1124" t="e">
        <f t="shared" ca="1" si="327"/>
        <v>#N/A</v>
      </c>
      <c r="M1124" s="42" t="e">
        <f t="shared" ca="1" si="328"/>
        <v>#REF!</v>
      </c>
      <c r="N1124" s="5" t="e">
        <f t="shared" ca="1" si="338"/>
        <v>#N/A</v>
      </c>
      <c r="O1124" s="5" t="e">
        <f t="shared" ca="1" si="339"/>
        <v>#N/A</v>
      </c>
      <c r="P1124" s="41" t="e">
        <f ca="1">IF(OR(ISNA(A1124),C1124="Backstitch"),NA(),AVERAGEIF($C$4:$C1124,"&gt;0")/100)</f>
        <v>#N/A</v>
      </c>
      <c r="Q1124" s="41" t="e">
        <f t="shared" ca="1" si="329"/>
        <v>#N/A</v>
      </c>
      <c r="R1124" s="43" t="e">
        <f t="shared" ca="1" si="330"/>
        <v>#N/A</v>
      </c>
      <c r="S1124" s="44" t="e">
        <f t="shared" ca="1" si="331"/>
        <v>#N/A</v>
      </c>
      <c r="T1124" s="5" t="e">
        <f t="shared" ca="1" si="332"/>
        <v>#N/A</v>
      </c>
      <c r="U1124" s="5" t="e">
        <f t="shared" ca="1" si="333"/>
        <v>#N/A</v>
      </c>
    </row>
    <row r="1125" spans="1:21">
      <c r="A1125" s="6" t="e">
        <f t="shared" ca="1" si="323"/>
        <v>#N/A</v>
      </c>
      <c r="B1125" s="39" t="e">
        <f t="shared" ca="1" si="322"/>
        <v>#N/A</v>
      </c>
      <c r="C1125">
        <f t="array" aca="1" ref="C1125" ca="1">IFERROR(INDEX(stitches, MATCH( 1, ($A1125=dates)*(last_project=projects),0)),0)</f>
        <v>0</v>
      </c>
      <c r="D1125" s="5" t="e">
        <f t="shared" ca="1" si="334"/>
        <v>#REF!</v>
      </c>
      <c r="E1125" s="5" t="e">
        <f t="shared" ca="1" si="324"/>
        <v>#REF!</v>
      </c>
      <c r="F1125" s="40" t="e">
        <f t="array" aca="1" ref="F1125" ca="1">INDEX(hours,MATCH(1,($A1125=dates)*(last_project=projects),0),0)</f>
        <v>#N/A</v>
      </c>
      <c r="G1125" s="21" t="e">
        <f t="shared" ca="1" si="325"/>
        <v>#N/A</v>
      </c>
      <c r="H1125" s="41" t="e">
        <f t="shared" ca="1" si="335"/>
        <v>#N/A</v>
      </c>
      <c r="I1125" s="41" t="e">
        <f t="shared" ca="1" si="336"/>
        <v>#N/A</v>
      </c>
      <c r="J1125" s="41" t="e">
        <f t="shared" ca="1" si="337"/>
        <v>#N/A</v>
      </c>
      <c r="K1125" t="e">
        <f t="shared" ca="1" si="326"/>
        <v>#N/A</v>
      </c>
      <c r="L1125" t="e">
        <f t="shared" ca="1" si="327"/>
        <v>#N/A</v>
      </c>
      <c r="M1125" s="42" t="e">
        <f t="shared" ca="1" si="328"/>
        <v>#REF!</v>
      </c>
      <c r="N1125" s="5" t="e">
        <f t="shared" ca="1" si="338"/>
        <v>#N/A</v>
      </c>
      <c r="O1125" s="5" t="e">
        <f t="shared" ca="1" si="339"/>
        <v>#N/A</v>
      </c>
      <c r="P1125" s="41" t="e">
        <f ca="1">IF(OR(ISNA(A1125),C1125="Backstitch"),NA(),AVERAGEIF($C$4:$C1125,"&gt;0")/100)</f>
        <v>#N/A</v>
      </c>
      <c r="Q1125" s="41" t="e">
        <f t="shared" ca="1" si="329"/>
        <v>#N/A</v>
      </c>
      <c r="R1125" s="43" t="e">
        <f t="shared" ca="1" si="330"/>
        <v>#N/A</v>
      </c>
      <c r="S1125" s="44" t="e">
        <f t="shared" ca="1" si="331"/>
        <v>#N/A</v>
      </c>
      <c r="T1125" s="5" t="e">
        <f t="shared" ca="1" si="332"/>
        <v>#N/A</v>
      </c>
      <c r="U1125" s="5" t="e">
        <f t="shared" ca="1" si="333"/>
        <v>#N/A</v>
      </c>
    </row>
    <row r="1126" spans="1:21">
      <c r="A1126" s="6" t="e">
        <f t="shared" ca="1" si="323"/>
        <v>#N/A</v>
      </c>
      <c r="B1126" s="39" t="e">
        <f t="shared" ca="1" si="322"/>
        <v>#N/A</v>
      </c>
      <c r="C1126">
        <f t="array" aca="1" ref="C1126" ca="1">IFERROR(INDEX(stitches, MATCH( 1, ($A1126=dates)*(last_project=projects),0)),0)</f>
        <v>0</v>
      </c>
      <c r="D1126" s="5" t="e">
        <f t="shared" ca="1" si="334"/>
        <v>#REF!</v>
      </c>
      <c r="E1126" s="5" t="e">
        <f t="shared" ca="1" si="324"/>
        <v>#REF!</v>
      </c>
      <c r="F1126" s="40" t="e">
        <f t="array" aca="1" ref="F1126" ca="1">INDEX(hours,MATCH(1,($A1126=dates)*(last_project=projects),0),0)</f>
        <v>#N/A</v>
      </c>
      <c r="G1126" s="21" t="e">
        <f t="shared" ca="1" si="325"/>
        <v>#N/A</v>
      </c>
      <c r="H1126" s="41" t="e">
        <f t="shared" ca="1" si="335"/>
        <v>#N/A</v>
      </c>
      <c r="I1126" s="41" t="e">
        <f t="shared" ca="1" si="336"/>
        <v>#N/A</v>
      </c>
      <c r="J1126" s="41" t="e">
        <f t="shared" ca="1" si="337"/>
        <v>#N/A</v>
      </c>
      <c r="K1126" t="e">
        <f t="shared" ca="1" si="326"/>
        <v>#N/A</v>
      </c>
      <c r="L1126" t="e">
        <f t="shared" ca="1" si="327"/>
        <v>#N/A</v>
      </c>
      <c r="M1126" s="42" t="e">
        <f t="shared" ca="1" si="328"/>
        <v>#REF!</v>
      </c>
      <c r="N1126" s="5" t="e">
        <f t="shared" ca="1" si="338"/>
        <v>#N/A</v>
      </c>
      <c r="O1126" s="5" t="e">
        <f t="shared" ca="1" si="339"/>
        <v>#N/A</v>
      </c>
      <c r="P1126" s="41" t="e">
        <f ca="1">IF(OR(ISNA(A1126),C1126="Backstitch"),NA(),AVERAGEIF($C$4:$C1126,"&gt;0")/100)</f>
        <v>#N/A</v>
      </c>
      <c r="Q1126" s="41" t="e">
        <f t="shared" ca="1" si="329"/>
        <v>#N/A</v>
      </c>
      <c r="R1126" s="43" t="e">
        <f t="shared" ca="1" si="330"/>
        <v>#N/A</v>
      </c>
      <c r="S1126" s="44" t="e">
        <f t="shared" ca="1" si="331"/>
        <v>#N/A</v>
      </c>
      <c r="T1126" s="5" t="e">
        <f t="shared" ca="1" si="332"/>
        <v>#N/A</v>
      </c>
      <c r="U1126" s="5" t="e">
        <f t="shared" ca="1" si="333"/>
        <v>#N/A</v>
      </c>
    </row>
    <row r="1127" spans="1:21">
      <c r="A1127" s="6" t="e">
        <f t="shared" ca="1" si="323"/>
        <v>#N/A</v>
      </c>
      <c r="B1127" s="39" t="e">
        <f t="shared" ca="1" si="322"/>
        <v>#N/A</v>
      </c>
      <c r="C1127">
        <f t="array" aca="1" ref="C1127" ca="1">IFERROR(INDEX(stitches, MATCH( 1, ($A1127=dates)*(last_project=projects),0)),0)</f>
        <v>0</v>
      </c>
      <c r="D1127" s="5" t="e">
        <f t="shared" ca="1" si="334"/>
        <v>#REF!</v>
      </c>
      <c r="E1127" s="5" t="e">
        <f t="shared" ca="1" si="324"/>
        <v>#REF!</v>
      </c>
      <c r="F1127" s="40" t="e">
        <f t="array" aca="1" ref="F1127" ca="1">INDEX(hours,MATCH(1,($A1127=dates)*(last_project=projects),0),0)</f>
        <v>#N/A</v>
      </c>
      <c r="G1127" s="21" t="e">
        <f t="shared" ca="1" si="325"/>
        <v>#N/A</v>
      </c>
      <c r="H1127" s="41" t="e">
        <f t="shared" ca="1" si="335"/>
        <v>#N/A</v>
      </c>
      <c r="I1127" s="41" t="e">
        <f t="shared" ca="1" si="336"/>
        <v>#N/A</v>
      </c>
      <c r="J1127" s="41" t="e">
        <f t="shared" ca="1" si="337"/>
        <v>#N/A</v>
      </c>
      <c r="K1127" t="e">
        <f t="shared" ca="1" si="326"/>
        <v>#N/A</v>
      </c>
      <c r="L1127" t="e">
        <f t="shared" ca="1" si="327"/>
        <v>#N/A</v>
      </c>
      <c r="M1127" s="42" t="e">
        <f t="shared" ca="1" si="328"/>
        <v>#REF!</v>
      </c>
      <c r="N1127" s="5" t="e">
        <f t="shared" ca="1" si="338"/>
        <v>#N/A</v>
      </c>
      <c r="O1127" s="5" t="e">
        <f t="shared" ca="1" si="339"/>
        <v>#N/A</v>
      </c>
      <c r="P1127" s="41" t="e">
        <f ca="1">IF(OR(ISNA(A1127),C1127="Backstitch"),NA(),AVERAGEIF($C$4:$C1127,"&gt;0")/100)</f>
        <v>#N/A</v>
      </c>
      <c r="Q1127" s="41" t="e">
        <f t="shared" ca="1" si="329"/>
        <v>#N/A</v>
      </c>
      <c r="R1127" s="43" t="e">
        <f t="shared" ca="1" si="330"/>
        <v>#N/A</v>
      </c>
      <c r="S1127" s="44" t="e">
        <f t="shared" ca="1" si="331"/>
        <v>#N/A</v>
      </c>
      <c r="T1127" s="5" t="e">
        <f t="shared" ca="1" si="332"/>
        <v>#N/A</v>
      </c>
      <c r="U1127" s="5" t="e">
        <f t="shared" ca="1" si="333"/>
        <v>#N/A</v>
      </c>
    </row>
    <row r="1128" spans="1:21">
      <c r="A1128" s="6" t="e">
        <f t="shared" ca="1" si="323"/>
        <v>#N/A</v>
      </c>
      <c r="B1128" s="39" t="e">
        <f t="shared" ca="1" si="322"/>
        <v>#N/A</v>
      </c>
      <c r="C1128">
        <f t="array" aca="1" ref="C1128" ca="1">IFERROR(INDEX(stitches, MATCH( 1, ($A1128=dates)*(last_project=projects),0)),0)</f>
        <v>0</v>
      </c>
      <c r="D1128" s="5" t="e">
        <f t="shared" ca="1" si="334"/>
        <v>#REF!</v>
      </c>
      <c r="E1128" s="5" t="e">
        <f t="shared" ca="1" si="324"/>
        <v>#REF!</v>
      </c>
      <c r="F1128" s="40" t="e">
        <f t="array" aca="1" ref="F1128" ca="1">INDEX(hours,MATCH(1,($A1128=dates)*(last_project=projects),0),0)</f>
        <v>#N/A</v>
      </c>
      <c r="G1128" s="21" t="e">
        <f t="shared" ca="1" si="325"/>
        <v>#N/A</v>
      </c>
      <c r="H1128" s="41" t="e">
        <f t="shared" ca="1" si="335"/>
        <v>#N/A</v>
      </c>
      <c r="I1128" s="41" t="e">
        <f t="shared" ca="1" si="336"/>
        <v>#N/A</v>
      </c>
      <c r="J1128" s="41" t="e">
        <f t="shared" ca="1" si="337"/>
        <v>#N/A</v>
      </c>
      <c r="K1128" t="e">
        <f t="shared" ca="1" si="326"/>
        <v>#N/A</v>
      </c>
      <c r="L1128" t="e">
        <f t="shared" ca="1" si="327"/>
        <v>#N/A</v>
      </c>
      <c r="M1128" s="42" t="e">
        <f t="shared" ca="1" si="328"/>
        <v>#REF!</v>
      </c>
      <c r="N1128" s="5" t="e">
        <f t="shared" ca="1" si="338"/>
        <v>#N/A</v>
      </c>
      <c r="O1128" s="5" t="e">
        <f t="shared" ca="1" si="339"/>
        <v>#N/A</v>
      </c>
      <c r="P1128" s="41" t="e">
        <f ca="1">IF(OR(ISNA(A1128),C1128="Backstitch"),NA(),AVERAGEIF($C$4:$C1128,"&gt;0")/100)</f>
        <v>#N/A</v>
      </c>
      <c r="Q1128" s="41" t="e">
        <f t="shared" ca="1" si="329"/>
        <v>#N/A</v>
      </c>
      <c r="R1128" s="43" t="e">
        <f t="shared" ca="1" si="330"/>
        <v>#N/A</v>
      </c>
      <c r="S1128" s="44" t="e">
        <f t="shared" ca="1" si="331"/>
        <v>#N/A</v>
      </c>
      <c r="T1128" s="5" t="e">
        <f t="shared" ca="1" si="332"/>
        <v>#N/A</v>
      </c>
      <c r="U1128" s="5" t="e">
        <f t="shared" ca="1" si="333"/>
        <v>#N/A</v>
      </c>
    </row>
    <row r="1129" spans="1:21">
      <c r="A1129" s="6" t="e">
        <f t="shared" ca="1" si="323"/>
        <v>#N/A</v>
      </c>
      <c r="B1129" s="39" t="e">
        <f t="shared" ca="1" si="322"/>
        <v>#N/A</v>
      </c>
      <c r="C1129">
        <f t="array" aca="1" ref="C1129" ca="1">IFERROR(INDEX(stitches, MATCH( 1, ($A1129=dates)*(last_project=projects),0)),0)</f>
        <v>0</v>
      </c>
      <c r="D1129" s="5" t="e">
        <f t="shared" ca="1" si="334"/>
        <v>#REF!</v>
      </c>
      <c r="E1129" s="5" t="e">
        <f t="shared" ca="1" si="324"/>
        <v>#REF!</v>
      </c>
      <c r="F1129" s="40" t="e">
        <f t="array" aca="1" ref="F1129" ca="1">INDEX(hours,MATCH(1,($A1129=dates)*(last_project=projects),0),0)</f>
        <v>#N/A</v>
      </c>
      <c r="G1129" s="21" t="e">
        <f t="shared" ca="1" si="325"/>
        <v>#N/A</v>
      </c>
      <c r="H1129" s="41" t="e">
        <f t="shared" ca="1" si="335"/>
        <v>#N/A</v>
      </c>
      <c r="I1129" s="41" t="e">
        <f t="shared" ca="1" si="336"/>
        <v>#N/A</v>
      </c>
      <c r="J1129" s="41" t="e">
        <f t="shared" ca="1" si="337"/>
        <v>#N/A</v>
      </c>
      <c r="K1129" t="e">
        <f t="shared" ca="1" si="326"/>
        <v>#N/A</v>
      </c>
      <c r="L1129" t="e">
        <f t="shared" ca="1" si="327"/>
        <v>#N/A</v>
      </c>
      <c r="M1129" s="42" t="e">
        <f t="shared" ca="1" si="328"/>
        <v>#REF!</v>
      </c>
      <c r="N1129" s="5" t="e">
        <f t="shared" ca="1" si="338"/>
        <v>#N/A</v>
      </c>
      <c r="O1129" s="5" t="e">
        <f t="shared" ca="1" si="339"/>
        <v>#N/A</v>
      </c>
      <c r="P1129" s="41" t="e">
        <f ca="1">IF(OR(ISNA(A1129),C1129="Backstitch"),NA(),AVERAGEIF($C$4:$C1129,"&gt;0")/100)</f>
        <v>#N/A</v>
      </c>
      <c r="Q1129" s="41" t="e">
        <f t="shared" ca="1" si="329"/>
        <v>#N/A</v>
      </c>
      <c r="R1129" s="43" t="e">
        <f t="shared" ca="1" si="330"/>
        <v>#N/A</v>
      </c>
      <c r="S1129" s="44" t="e">
        <f t="shared" ca="1" si="331"/>
        <v>#N/A</v>
      </c>
      <c r="T1129" s="5" t="e">
        <f t="shared" ca="1" si="332"/>
        <v>#N/A</v>
      </c>
      <c r="U1129" s="5" t="e">
        <f t="shared" ca="1" si="333"/>
        <v>#N/A</v>
      </c>
    </row>
    <row r="1130" spans="1:21">
      <c r="A1130" s="6" t="e">
        <f t="shared" ca="1" si="323"/>
        <v>#N/A</v>
      </c>
      <c r="B1130" s="39" t="e">
        <f t="shared" ca="1" si="322"/>
        <v>#N/A</v>
      </c>
      <c r="C1130">
        <f t="array" aca="1" ref="C1130" ca="1">IFERROR(INDEX(stitches, MATCH( 1, ($A1130=dates)*(last_project=projects),0)),0)</f>
        <v>0</v>
      </c>
      <c r="D1130" s="5" t="e">
        <f t="shared" ca="1" si="334"/>
        <v>#REF!</v>
      </c>
      <c r="E1130" s="5" t="e">
        <f t="shared" ca="1" si="324"/>
        <v>#REF!</v>
      </c>
      <c r="F1130" s="40" t="e">
        <f t="array" aca="1" ref="F1130" ca="1">INDEX(hours,MATCH(1,($A1130=dates)*(last_project=projects),0),0)</f>
        <v>#N/A</v>
      </c>
      <c r="G1130" s="21" t="e">
        <f t="shared" ca="1" si="325"/>
        <v>#N/A</v>
      </c>
      <c r="H1130" s="41" t="e">
        <f t="shared" ca="1" si="335"/>
        <v>#N/A</v>
      </c>
      <c r="I1130" s="41" t="e">
        <f t="shared" ca="1" si="336"/>
        <v>#N/A</v>
      </c>
      <c r="J1130" s="41" t="e">
        <f t="shared" ca="1" si="337"/>
        <v>#N/A</v>
      </c>
      <c r="K1130" t="e">
        <f t="shared" ca="1" si="326"/>
        <v>#N/A</v>
      </c>
      <c r="L1130" t="e">
        <f t="shared" ca="1" si="327"/>
        <v>#N/A</v>
      </c>
      <c r="M1130" s="42" t="e">
        <f t="shared" ca="1" si="328"/>
        <v>#REF!</v>
      </c>
      <c r="N1130" s="5" t="e">
        <f t="shared" ca="1" si="338"/>
        <v>#N/A</v>
      </c>
      <c r="O1130" s="5" t="e">
        <f t="shared" ca="1" si="339"/>
        <v>#N/A</v>
      </c>
      <c r="P1130" s="41" t="e">
        <f ca="1">IF(OR(ISNA(A1130),C1130="Backstitch"),NA(),AVERAGEIF($C$4:$C1130,"&gt;0")/100)</f>
        <v>#N/A</v>
      </c>
      <c r="Q1130" s="41" t="e">
        <f t="shared" ca="1" si="329"/>
        <v>#N/A</v>
      </c>
      <c r="R1130" s="43" t="e">
        <f t="shared" ca="1" si="330"/>
        <v>#N/A</v>
      </c>
      <c r="S1130" s="44" t="e">
        <f t="shared" ca="1" si="331"/>
        <v>#N/A</v>
      </c>
      <c r="T1130" s="5" t="e">
        <f t="shared" ca="1" si="332"/>
        <v>#N/A</v>
      </c>
      <c r="U1130" s="5" t="e">
        <f t="shared" ca="1" si="333"/>
        <v>#N/A</v>
      </c>
    </row>
    <row r="1131" spans="1:21">
      <c r="A1131" s="6" t="e">
        <f t="shared" ca="1" si="323"/>
        <v>#N/A</v>
      </c>
      <c r="B1131" s="39" t="e">
        <f t="shared" ca="1" si="322"/>
        <v>#N/A</v>
      </c>
      <c r="C1131">
        <f t="array" aca="1" ref="C1131" ca="1">IFERROR(INDEX(stitches, MATCH( 1, ($A1131=dates)*(last_project=projects),0)),0)</f>
        <v>0</v>
      </c>
      <c r="D1131" s="5" t="e">
        <f t="shared" ca="1" si="334"/>
        <v>#REF!</v>
      </c>
      <c r="E1131" s="5" t="e">
        <f t="shared" ca="1" si="324"/>
        <v>#REF!</v>
      </c>
      <c r="F1131" s="40" t="e">
        <f t="array" aca="1" ref="F1131" ca="1">INDEX(hours,MATCH(1,($A1131=dates)*(last_project=projects),0),0)</f>
        <v>#N/A</v>
      </c>
      <c r="G1131" s="21" t="e">
        <f t="shared" ca="1" si="325"/>
        <v>#N/A</v>
      </c>
      <c r="H1131" s="41" t="e">
        <f t="shared" ca="1" si="335"/>
        <v>#N/A</v>
      </c>
      <c r="I1131" s="41" t="e">
        <f t="shared" ca="1" si="336"/>
        <v>#N/A</v>
      </c>
      <c r="J1131" s="41" t="e">
        <f t="shared" ca="1" si="337"/>
        <v>#N/A</v>
      </c>
      <c r="K1131" t="e">
        <f t="shared" ca="1" si="326"/>
        <v>#N/A</v>
      </c>
      <c r="L1131" t="e">
        <f t="shared" ca="1" si="327"/>
        <v>#N/A</v>
      </c>
      <c r="M1131" s="42" t="e">
        <f t="shared" ca="1" si="328"/>
        <v>#REF!</v>
      </c>
      <c r="N1131" s="5" t="e">
        <f t="shared" ca="1" si="338"/>
        <v>#N/A</v>
      </c>
      <c r="O1131" s="5" t="e">
        <f t="shared" ca="1" si="339"/>
        <v>#N/A</v>
      </c>
      <c r="P1131" s="41" t="e">
        <f ca="1">IF(OR(ISNA(A1131),C1131="Backstitch"),NA(),AVERAGEIF($C$4:$C1131,"&gt;0")/100)</f>
        <v>#N/A</v>
      </c>
      <c r="Q1131" s="41" t="e">
        <f t="shared" ca="1" si="329"/>
        <v>#N/A</v>
      </c>
      <c r="R1131" s="43" t="e">
        <f t="shared" ca="1" si="330"/>
        <v>#N/A</v>
      </c>
      <c r="S1131" s="44" t="e">
        <f t="shared" ca="1" si="331"/>
        <v>#N/A</v>
      </c>
      <c r="T1131" s="5" t="e">
        <f t="shared" ca="1" si="332"/>
        <v>#N/A</v>
      </c>
      <c r="U1131" s="5" t="e">
        <f t="shared" ca="1" si="333"/>
        <v>#N/A</v>
      </c>
    </row>
    <row r="1132" spans="1:21">
      <c r="A1132" s="6" t="e">
        <f t="shared" ca="1" si="323"/>
        <v>#N/A</v>
      </c>
      <c r="B1132" s="39" t="e">
        <f t="shared" ca="1" si="322"/>
        <v>#N/A</v>
      </c>
      <c r="C1132">
        <f t="array" aca="1" ref="C1132" ca="1">IFERROR(INDEX(stitches, MATCH( 1, ($A1132=dates)*(last_project=projects),0)),0)</f>
        <v>0</v>
      </c>
      <c r="D1132" s="5" t="e">
        <f t="shared" ca="1" si="334"/>
        <v>#REF!</v>
      </c>
      <c r="E1132" s="5" t="e">
        <f t="shared" ca="1" si="324"/>
        <v>#REF!</v>
      </c>
      <c r="F1132" s="40" t="e">
        <f t="array" aca="1" ref="F1132" ca="1">INDEX(hours,MATCH(1,($A1132=dates)*(last_project=projects),0),0)</f>
        <v>#N/A</v>
      </c>
      <c r="G1132" s="21" t="e">
        <f t="shared" ca="1" si="325"/>
        <v>#N/A</v>
      </c>
      <c r="H1132" s="41" t="e">
        <f t="shared" ca="1" si="335"/>
        <v>#N/A</v>
      </c>
      <c r="I1132" s="41" t="e">
        <f t="shared" ca="1" si="336"/>
        <v>#N/A</v>
      </c>
      <c r="J1132" s="41" t="e">
        <f t="shared" ca="1" si="337"/>
        <v>#N/A</v>
      </c>
      <c r="K1132" t="e">
        <f t="shared" ca="1" si="326"/>
        <v>#N/A</v>
      </c>
      <c r="L1132" t="e">
        <f t="shared" ca="1" si="327"/>
        <v>#N/A</v>
      </c>
      <c r="M1132" s="42" t="e">
        <f t="shared" ca="1" si="328"/>
        <v>#REF!</v>
      </c>
      <c r="N1132" s="5" t="e">
        <f t="shared" ca="1" si="338"/>
        <v>#N/A</v>
      </c>
      <c r="O1132" s="5" t="e">
        <f t="shared" ca="1" si="339"/>
        <v>#N/A</v>
      </c>
      <c r="P1132" s="41" t="e">
        <f ca="1">IF(OR(ISNA(A1132),C1132="Backstitch"),NA(),AVERAGEIF($C$4:$C1132,"&gt;0")/100)</f>
        <v>#N/A</v>
      </c>
      <c r="Q1132" s="41" t="e">
        <f t="shared" ca="1" si="329"/>
        <v>#N/A</v>
      </c>
      <c r="R1132" s="43" t="e">
        <f t="shared" ca="1" si="330"/>
        <v>#N/A</v>
      </c>
      <c r="S1132" s="44" t="e">
        <f t="shared" ca="1" si="331"/>
        <v>#N/A</v>
      </c>
      <c r="T1132" s="5" t="e">
        <f t="shared" ca="1" si="332"/>
        <v>#N/A</v>
      </c>
      <c r="U1132" s="5" t="e">
        <f t="shared" ca="1" si="333"/>
        <v>#N/A</v>
      </c>
    </row>
    <row r="1133" spans="1:21">
      <c r="A1133" s="6" t="e">
        <f t="shared" ca="1" si="323"/>
        <v>#N/A</v>
      </c>
      <c r="B1133" s="39" t="e">
        <f t="shared" ca="1" si="322"/>
        <v>#N/A</v>
      </c>
      <c r="C1133">
        <f t="array" aca="1" ref="C1133" ca="1">IFERROR(INDEX(stitches, MATCH( 1, ($A1133=dates)*(last_project=projects),0)),0)</f>
        <v>0</v>
      </c>
      <c r="D1133" s="5" t="e">
        <f t="shared" ca="1" si="334"/>
        <v>#REF!</v>
      </c>
      <c r="E1133" s="5" t="e">
        <f t="shared" ca="1" si="324"/>
        <v>#REF!</v>
      </c>
      <c r="F1133" s="40" t="e">
        <f t="array" aca="1" ref="F1133" ca="1">INDEX(hours,MATCH(1,($A1133=dates)*(last_project=projects),0),0)</f>
        <v>#N/A</v>
      </c>
      <c r="G1133" s="21" t="e">
        <f t="shared" ca="1" si="325"/>
        <v>#N/A</v>
      </c>
      <c r="H1133" s="41" t="e">
        <f t="shared" ca="1" si="335"/>
        <v>#N/A</v>
      </c>
      <c r="I1133" s="41" t="e">
        <f t="shared" ca="1" si="336"/>
        <v>#N/A</v>
      </c>
      <c r="J1133" s="41" t="e">
        <f t="shared" ca="1" si="337"/>
        <v>#N/A</v>
      </c>
      <c r="K1133" t="e">
        <f t="shared" ca="1" si="326"/>
        <v>#N/A</v>
      </c>
      <c r="L1133" t="e">
        <f t="shared" ca="1" si="327"/>
        <v>#N/A</v>
      </c>
      <c r="M1133" s="42" t="e">
        <f t="shared" ca="1" si="328"/>
        <v>#REF!</v>
      </c>
      <c r="N1133" s="5" t="e">
        <f t="shared" ca="1" si="338"/>
        <v>#N/A</v>
      </c>
      <c r="O1133" s="5" t="e">
        <f t="shared" ca="1" si="339"/>
        <v>#N/A</v>
      </c>
      <c r="P1133" s="41" t="e">
        <f ca="1">IF(OR(ISNA(A1133),C1133="Backstitch"),NA(),AVERAGEIF($C$4:$C1133,"&gt;0")/100)</f>
        <v>#N/A</v>
      </c>
      <c r="Q1133" s="41" t="e">
        <f t="shared" ca="1" si="329"/>
        <v>#N/A</v>
      </c>
      <c r="R1133" s="43" t="e">
        <f t="shared" ca="1" si="330"/>
        <v>#N/A</v>
      </c>
      <c r="S1133" s="44" t="e">
        <f t="shared" ca="1" si="331"/>
        <v>#N/A</v>
      </c>
      <c r="T1133" s="5" t="e">
        <f t="shared" ca="1" si="332"/>
        <v>#N/A</v>
      </c>
      <c r="U1133" s="5" t="e">
        <f t="shared" ca="1" si="333"/>
        <v>#N/A</v>
      </c>
    </row>
    <row r="1134" spans="1:21">
      <c r="A1134" s="6" t="e">
        <f t="shared" ca="1" si="323"/>
        <v>#N/A</v>
      </c>
      <c r="B1134" s="39" t="e">
        <f t="shared" ca="1" si="322"/>
        <v>#N/A</v>
      </c>
      <c r="C1134">
        <f t="array" aca="1" ref="C1134" ca="1">IFERROR(INDEX(stitches, MATCH( 1, ($A1134=dates)*(last_project=projects),0)),0)</f>
        <v>0</v>
      </c>
      <c r="D1134" s="5" t="e">
        <f t="shared" ca="1" si="334"/>
        <v>#REF!</v>
      </c>
      <c r="E1134" s="5" t="e">
        <f t="shared" ca="1" si="324"/>
        <v>#REF!</v>
      </c>
      <c r="F1134" s="40" t="e">
        <f t="array" aca="1" ref="F1134" ca="1">INDEX(hours,MATCH(1,($A1134=dates)*(last_project=projects),0),0)</f>
        <v>#N/A</v>
      </c>
      <c r="G1134" s="21" t="e">
        <f t="shared" ca="1" si="325"/>
        <v>#N/A</v>
      </c>
      <c r="H1134" s="41" t="e">
        <f t="shared" ca="1" si="335"/>
        <v>#N/A</v>
      </c>
      <c r="I1134" s="41" t="e">
        <f t="shared" ca="1" si="336"/>
        <v>#N/A</v>
      </c>
      <c r="J1134" s="41" t="e">
        <f t="shared" ca="1" si="337"/>
        <v>#N/A</v>
      </c>
      <c r="K1134" t="e">
        <f t="shared" ca="1" si="326"/>
        <v>#N/A</v>
      </c>
      <c r="L1134" t="e">
        <f t="shared" ca="1" si="327"/>
        <v>#N/A</v>
      </c>
      <c r="M1134" s="42" t="e">
        <f t="shared" ca="1" si="328"/>
        <v>#REF!</v>
      </c>
      <c r="N1134" s="5" t="e">
        <f t="shared" ca="1" si="338"/>
        <v>#N/A</v>
      </c>
      <c r="O1134" s="5" t="e">
        <f t="shared" ca="1" si="339"/>
        <v>#N/A</v>
      </c>
      <c r="P1134" s="41" t="e">
        <f ca="1">IF(OR(ISNA(A1134),C1134="Backstitch"),NA(),AVERAGEIF($C$4:$C1134,"&gt;0")/100)</f>
        <v>#N/A</v>
      </c>
      <c r="Q1134" s="41" t="e">
        <f t="shared" ca="1" si="329"/>
        <v>#N/A</v>
      </c>
      <c r="R1134" s="43" t="e">
        <f t="shared" ca="1" si="330"/>
        <v>#N/A</v>
      </c>
      <c r="S1134" s="44" t="e">
        <f t="shared" ca="1" si="331"/>
        <v>#N/A</v>
      </c>
      <c r="T1134" s="5" t="e">
        <f t="shared" ca="1" si="332"/>
        <v>#N/A</v>
      </c>
      <c r="U1134" s="5" t="e">
        <f t="shared" ca="1" si="333"/>
        <v>#N/A</v>
      </c>
    </row>
    <row r="1135" spans="1:21">
      <c r="A1135" s="6" t="e">
        <f t="shared" ca="1" si="323"/>
        <v>#N/A</v>
      </c>
      <c r="B1135" s="39" t="e">
        <f t="shared" ca="1" si="322"/>
        <v>#N/A</v>
      </c>
      <c r="C1135">
        <f t="array" aca="1" ref="C1135" ca="1">IFERROR(INDEX(stitches, MATCH( 1, ($A1135=dates)*(last_project=projects),0)),0)</f>
        <v>0</v>
      </c>
      <c r="D1135" s="5" t="e">
        <f t="shared" ca="1" si="334"/>
        <v>#REF!</v>
      </c>
      <c r="E1135" s="5" t="e">
        <f t="shared" ca="1" si="324"/>
        <v>#REF!</v>
      </c>
      <c r="F1135" s="40" t="e">
        <f t="array" aca="1" ref="F1135" ca="1">INDEX(hours,MATCH(1,($A1135=dates)*(last_project=projects),0),0)</f>
        <v>#N/A</v>
      </c>
      <c r="G1135" s="21" t="e">
        <f t="shared" ca="1" si="325"/>
        <v>#N/A</v>
      </c>
      <c r="H1135" s="41" t="e">
        <f t="shared" ca="1" si="335"/>
        <v>#N/A</v>
      </c>
      <c r="I1135" s="41" t="e">
        <f t="shared" ca="1" si="336"/>
        <v>#N/A</v>
      </c>
      <c r="J1135" s="41" t="e">
        <f t="shared" ca="1" si="337"/>
        <v>#N/A</v>
      </c>
      <c r="K1135" t="e">
        <f t="shared" ca="1" si="326"/>
        <v>#N/A</v>
      </c>
      <c r="L1135" t="e">
        <f t="shared" ca="1" si="327"/>
        <v>#N/A</v>
      </c>
      <c r="M1135" s="42" t="e">
        <f t="shared" ca="1" si="328"/>
        <v>#REF!</v>
      </c>
      <c r="N1135" s="5" t="e">
        <f t="shared" ca="1" si="338"/>
        <v>#N/A</v>
      </c>
      <c r="O1135" s="5" t="e">
        <f t="shared" ca="1" si="339"/>
        <v>#N/A</v>
      </c>
      <c r="P1135" s="41" t="e">
        <f ca="1">IF(OR(ISNA(A1135),C1135="Backstitch"),NA(),AVERAGEIF($C$4:$C1135,"&gt;0")/100)</f>
        <v>#N/A</v>
      </c>
      <c r="Q1135" s="41" t="e">
        <f t="shared" ca="1" si="329"/>
        <v>#N/A</v>
      </c>
      <c r="R1135" s="43" t="e">
        <f t="shared" ca="1" si="330"/>
        <v>#N/A</v>
      </c>
      <c r="S1135" s="44" t="e">
        <f t="shared" ca="1" si="331"/>
        <v>#N/A</v>
      </c>
      <c r="T1135" s="5" t="e">
        <f t="shared" ca="1" si="332"/>
        <v>#N/A</v>
      </c>
      <c r="U1135" s="5" t="e">
        <f t="shared" ca="1" si="333"/>
        <v>#N/A</v>
      </c>
    </row>
    <row r="1136" spans="1:21">
      <c r="A1136" s="6" t="e">
        <f t="shared" ca="1" si="323"/>
        <v>#N/A</v>
      </c>
      <c r="B1136" s="39" t="e">
        <f t="shared" ca="1" si="322"/>
        <v>#N/A</v>
      </c>
      <c r="C1136">
        <f t="array" aca="1" ref="C1136" ca="1">IFERROR(INDEX(stitches, MATCH( 1, ($A1136=dates)*(last_project=projects),0)),0)</f>
        <v>0</v>
      </c>
      <c r="D1136" s="5" t="e">
        <f t="shared" ca="1" si="334"/>
        <v>#REF!</v>
      </c>
      <c r="E1136" s="5" t="e">
        <f t="shared" ca="1" si="324"/>
        <v>#REF!</v>
      </c>
      <c r="F1136" s="40" t="e">
        <f t="array" aca="1" ref="F1136" ca="1">INDEX(hours,MATCH(1,($A1136=dates)*(last_project=projects),0),0)</f>
        <v>#N/A</v>
      </c>
      <c r="G1136" s="21" t="e">
        <f t="shared" ca="1" si="325"/>
        <v>#N/A</v>
      </c>
      <c r="H1136" s="41" t="e">
        <f t="shared" ca="1" si="335"/>
        <v>#N/A</v>
      </c>
      <c r="I1136" s="41" t="e">
        <f t="shared" ca="1" si="336"/>
        <v>#N/A</v>
      </c>
      <c r="J1136" s="41" t="e">
        <f t="shared" ca="1" si="337"/>
        <v>#N/A</v>
      </c>
      <c r="K1136" t="e">
        <f t="shared" ca="1" si="326"/>
        <v>#N/A</v>
      </c>
      <c r="L1136" t="e">
        <f t="shared" ca="1" si="327"/>
        <v>#N/A</v>
      </c>
      <c r="M1136" s="42" t="e">
        <f t="shared" ca="1" si="328"/>
        <v>#REF!</v>
      </c>
      <c r="N1136" s="5" t="e">
        <f t="shared" ca="1" si="338"/>
        <v>#N/A</v>
      </c>
      <c r="O1136" s="5" t="e">
        <f t="shared" ca="1" si="339"/>
        <v>#N/A</v>
      </c>
      <c r="P1136" s="41" t="e">
        <f ca="1">IF(OR(ISNA(A1136),C1136="Backstitch"),NA(),AVERAGEIF($C$4:$C1136,"&gt;0")/100)</f>
        <v>#N/A</v>
      </c>
      <c r="Q1136" s="41" t="e">
        <f t="shared" ca="1" si="329"/>
        <v>#N/A</v>
      </c>
      <c r="R1136" s="43" t="e">
        <f t="shared" ca="1" si="330"/>
        <v>#N/A</v>
      </c>
      <c r="S1136" s="44" t="e">
        <f t="shared" ca="1" si="331"/>
        <v>#N/A</v>
      </c>
      <c r="T1136" s="5" t="e">
        <f t="shared" ca="1" si="332"/>
        <v>#N/A</v>
      </c>
      <c r="U1136" s="5" t="e">
        <f t="shared" ca="1" si="333"/>
        <v>#N/A</v>
      </c>
    </row>
    <row r="1137" spans="1:21">
      <c r="A1137" s="6" t="e">
        <f t="shared" ca="1" si="323"/>
        <v>#N/A</v>
      </c>
      <c r="B1137" s="39" t="e">
        <f t="shared" ca="1" si="322"/>
        <v>#N/A</v>
      </c>
      <c r="C1137">
        <f t="array" aca="1" ref="C1137" ca="1">IFERROR(INDEX(stitches, MATCH( 1, ($A1137=dates)*(last_project=projects),0)),0)</f>
        <v>0</v>
      </c>
      <c r="D1137" s="5" t="e">
        <f t="shared" ca="1" si="334"/>
        <v>#REF!</v>
      </c>
      <c r="E1137" s="5" t="e">
        <f t="shared" ca="1" si="324"/>
        <v>#REF!</v>
      </c>
      <c r="F1137" s="40" t="e">
        <f t="array" aca="1" ref="F1137" ca="1">INDEX(hours,MATCH(1,($A1137=dates)*(last_project=projects),0),0)</f>
        <v>#N/A</v>
      </c>
      <c r="G1137" s="21" t="e">
        <f t="shared" ca="1" si="325"/>
        <v>#N/A</v>
      </c>
      <c r="H1137" s="41" t="e">
        <f t="shared" ca="1" si="335"/>
        <v>#N/A</v>
      </c>
      <c r="I1137" s="41" t="e">
        <f t="shared" ca="1" si="336"/>
        <v>#N/A</v>
      </c>
      <c r="J1137" s="41" t="e">
        <f t="shared" ca="1" si="337"/>
        <v>#N/A</v>
      </c>
      <c r="K1137" t="e">
        <f t="shared" ca="1" si="326"/>
        <v>#N/A</v>
      </c>
      <c r="L1137" t="e">
        <f t="shared" ca="1" si="327"/>
        <v>#N/A</v>
      </c>
      <c r="M1137" s="42" t="e">
        <f t="shared" ca="1" si="328"/>
        <v>#REF!</v>
      </c>
      <c r="N1137" s="5" t="e">
        <f t="shared" ca="1" si="338"/>
        <v>#N/A</v>
      </c>
      <c r="O1137" s="5" t="e">
        <f t="shared" ca="1" si="339"/>
        <v>#N/A</v>
      </c>
      <c r="P1137" s="41" t="e">
        <f ca="1">IF(OR(ISNA(A1137),C1137="Backstitch"),NA(),AVERAGEIF($C$4:$C1137,"&gt;0")/100)</f>
        <v>#N/A</v>
      </c>
      <c r="Q1137" s="41" t="e">
        <f t="shared" ca="1" si="329"/>
        <v>#N/A</v>
      </c>
      <c r="R1137" s="43" t="e">
        <f t="shared" ca="1" si="330"/>
        <v>#N/A</v>
      </c>
      <c r="S1137" s="44" t="e">
        <f t="shared" ca="1" si="331"/>
        <v>#N/A</v>
      </c>
      <c r="T1137" s="5" t="e">
        <f t="shared" ca="1" si="332"/>
        <v>#N/A</v>
      </c>
      <c r="U1137" s="5" t="e">
        <f t="shared" ca="1" si="333"/>
        <v>#N/A</v>
      </c>
    </row>
    <row r="1138" spans="1:21">
      <c r="A1138" s="6" t="e">
        <f t="shared" ca="1" si="323"/>
        <v>#N/A</v>
      </c>
      <c r="B1138" s="39" t="e">
        <f t="shared" ca="1" si="322"/>
        <v>#N/A</v>
      </c>
      <c r="C1138">
        <f t="array" aca="1" ref="C1138" ca="1">IFERROR(INDEX(stitches, MATCH( 1, ($A1138=dates)*(last_project=projects),0)),0)</f>
        <v>0</v>
      </c>
      <c r="D1138" s="5" t="e">
        <f t="shared" ca="1" si="334"/>
        <v>#REF!</v>
      </c>
      <c r="E1138" s="5" t="e">
        <f t="shared" ca="1" si="324"/>
        <v>#REF!</v>
      </c>
      <c r="F1138" s="40" t="e">
        <f t="array" aca="1" ref="F1138" ca="1">INDEX(hours,MATCH(1,($A1138=dates)*(last_project=projects),0),0)</f>
        <v>#N/A</v>
      </c>
      <c r="G1138" s="21" t="e">
        <f t="shared" ca="1" si="325"/>
        <v>#N/A</v>
      </c>
      <c r="H1138" s="41" t="e">
        <f t="shared" ca="1" si="335"/>
        <v>#N/A</v>
      </c>
      <c r="I1138" s="41" t="e">
        <f t="shared" ca="1" si="336"/>
        <v>#N/A</v>
      </c>
      <c r="J1138" s="41" t="e">
        <f t="shared" ca="1" si="337"/>
        <v>#N/A</v>
      </c>
      <c r="K1138" t="e">
        <f t="shared" ca="1" si="326"/>
        <v>#N/A</v>
      </c>
      <c r="L1138" t="e">
        <f t="shared" ca="1" si="327"/>
        <v>#N/A</v>
      </c>
      <c r="M1138" s="42" t="e">
        <f t="shared" ca="1" si="328"/>
        <v>#REF!</v>
      </c>
      <c r="N1138" s="5" t="e">
        <f t="shared" ca="1" si="338"/>
        <v>#N/A</v>
      </c>
      <c r="O1138" s="5" t="e">
        <f t="shared" ca="1" si="339"/>
        <v>#N/A</v>
      </c>
      <c r="P1138" s="41" t="e">
        <f ca="1">IF(OR(ISNA(A1138),C1138="Backstitch"),NA(),AVERAGEIF($C$4:$C1138,"&gt;0")/100)</f>
        <v>#N/A</v>
      </c>
      <c r="Q1138" s="41" t="e">
        <f t="shared" ca="1" si="329"/>
        <v>#N/A</v>
      </c>
      <c r="R1138" s="43" t="e">
        <f t="shared" ca="1" si="330"/>
        <v>#N/A</v>
      </c>
      <c r="S1138" s="44" t="e">
        <f t="shared" ca="1" si="331"/>
        <v>#N/A</v>
      </c>
      <c r="T1138" s="5" t="e">
        <f t="shared" ca="1" si="332"/>
        <v>#N/A</v>
      </c>
      <c r="U1138" s="5" t="e">
        <f t="shared" ca="1" si="333"/>
        <v>#N/A</v>
      </c>
    </row>
    <row r="1139" spans="1:21">
      <c r="A1139" s="6" t="e">
        <f t="shared" ca="1" si="323"/>
        <v>#N/A</v>
      </c>
      <c r="B1139" s="39" t="e">
        <f t="shared" ca="1" si="322"/>
        <v>#N/A</v>
      </c>
      <c r="C1139">
        <f t="array" aca="1" ref="C1139" ca="1">IFERROR(INDEX(stitches, MATCH( 1, ($A1139=dates)*(last_project=projects),0)),0)</f>
        <v>0</v>
      </c>
      <c r="D1139" s="5" t="e">
        <f t="shared" ca="1" si="334"/>
        <v>#REF!</v>
      </c>
      <c r="E1139" s="5" t="e">
        <f t="shared" ca="1" si="324"/>
        <v>#REF!</v>
      </c>
      <c r="F1139" s="40" t="e">
        <f t="array" aca="1" ref="F1139" ca="1">INDEX(hours,MATCH(1,($A1139=dates)*(last_project=projects),0),0)</f>
        <v>#N/A</v>
      </c>
      <c r="G1139" s="21" t="e">
        <f t="shared" ca="1" si="325"/>
        <v>#N/A</v>
      </c>
      <c r="H1139" s="41" t="e">
        <f t="shared" ca="1" si="335"/>
        <v>#N/A</v>
      </c>
      <c r="I1139" s="41" t="e">
        <f t="shared" ca="1" si="336"/>
        <v>#N/A</v>
      </c>
      <c r="J1139" s="41" t="e">
        <f t="shared" ca="1" si="337"/>
        <v>#N/A</v>
      </c>
      <c r="K1139" t="e">
        <f t="shared" ca="1" si="326"/>
        <v>#N/A</v>
      </c>
      <c r="L1139" t="e">
        <f t="shared" ca="1" si="327"/>
        <v>#N/A</v>
      </c>
      <c r="M1139" s="42" t="e">
        <f t="shared" ca="1" si="328"/>
        <v>#REF!</v>
      </c>
      <c r="N1139" s="5" t="e">
        <f t="shared" ca="1" si="338"/>
        <v>#N/A</v>
      </c>
      <c r="O1139" s="5" t="e">
        <f t="shared" ca="1" si="339"/>
        <v>#N/A</v>
      </c>
      <c r="P1139" s="41" t="e">
        <f ca="1">IF(OR(ISNA(A1139),C1139="Backstitch"),NA(),AVERAGEIF($C$4:$C1139,"&gt;0")/100)</f>
        <v>#N/A</v>
      </c>
      <c r="Q1139" s="41" t="e">
        <f t="shared" ca="1" si="329"/>
        <v>#N/A</v>
      </c>
      <c r="R1139" s="43" t="e">
        <f t="shared" ca="1" si="330"/>
        <v>#N/A</v>
      </c>
      <c r="S1139" s="44" t="e">
        <f t="shared" ca="1" si="331"/>
        <v>#N/A</v>
      </c>
      <c r="T1139" s="5" t="e">
        <f t="shared" ca="1" si="332"/>
        <v>#N/A</v>
      </c>
      <c r="U1139" s="5" t="e">
        <f t="shared" ca="1" si="333"/>
        <v>#N/A</v>
      </c>
    </row>
    <row r="1140" spans="1:21">
      <c r="A1140" s="6" t="e">
        <f t="shared" ca="1" si="323"/>
        <v>#N/A</v>
      </c>
      <c r="B1140" s="39" t="e">
        <f t="shared" ca="1" si="322"/>
        <v>#N/A</v>
      </c>
      <c r="C1140">
        <f t="array" aca="1" ref="C1140" ca="1">IFERROR(INDEX(stitches, MATCH( 1, ($A1140=dates)*(last_project=projects),0)),0)</f>
        <v>0</v>
      </c>
      <c r="D1140" s="5" t="e">
        <f t="shared" ca="1" si="334"/>
        <v>#REF!</v>
      </c>
      <c r="E1140" s="5" t="e">
        <f t="shared" ca="1" si="324"/>
        <v>#REF!</v>
      </c>
      <c r="F1140" s="40" t="e">
        <f t="array" aca="1" ref="F1140" ca="1">INDEX(hours,MATCH(1,($A1140=dates)*(last_project=projects),0),0)</f>
        <v>#N/A</v>
      </c>
      <c r="G1140" s="21" t="e">
        <f t="shared" ca="1" si="325"/>
        <v>#N/A</v>
      </c>
      <c r="H1140" s="41" t="e">
        <f t="shared" ca="1" si="335"/>
        <v>#N/A</v>
      </c>
      <c r="I1140" s="41" t="e">
        <f t="shared" ca="1" si="336"/>
        <v>#N/A</v>
      </c>
      <c r="J1140" s="41" t="e">
        <f t="shared" ca="1" si="337"/>
        <v>#N/A</v>
      </c>
      <c r="K1140" t="e">
        <f t="shared" ca="1" si="326"/>
        <v>#N/A</v>
      </c>
      <c r="L1140" t="e">
        <f t="shared" ca="1" si="327"/>
        <v>#N/A</v>
      </c>
      <c r="M1140" s="42" t="e">
        <f t="shared" ca="1" si="328"/>
        <v>#REF!</v>
      </c>
      <c r="N1140" s="5" t="e">
        <f t="shared" ca="1" si="338"/>
        <v>#N/A</v>
      </c>
      <c r="O1140" s="5" t="e">
        <f t="shared" ca="1" si="339"/>
        <v>#N/A</v>
      </c>
      <c r="P1140" s="41" t="e">
        <f ca="1">IF(OR(ISNA(A1140),C1140="Backstitch"),NA(),AVERAGEIF($C$4:$C1140,"&gt;0")/100)</f>
        <v>#N/A</v>
      </c>
      <c r="Q1140" s="41" t="e">
        <f t="shared" ca="1" si="329"/>
        <v>#N/A</v>
      </c>
      <c r="R1140" s="43" t="e">
        <f t="shared" ca="1" si="330"/>
        <v>#N/A</v>
      </c>
      <c r="S1140" s="44" t="e">
        <f t="shared" ca="1" si="331"/>
        <v>#N/A</v>
      </c>
      <c r="T1140" s="5" t="e">
        <f t="shared" ca="1" si="332"/>
        <v>#N/A</v>
      </c>
      <c r="U1140" s="5" t="e">
        <f t="shared" ca="1" si="333"/>
        <v>#N/A</v>
      </c>
    </row>
    <row r="1141" spans="1:21">
      <c r="A1141" s="6" t="e">
        <f t="shared" ca="1" si="323"/>
        <v>#N/A</v>
      </c>
      <c r="B1141" s="39" t="e">
        <f t="shared" ca="1" si="322"/>
        <v>#N/A</v>
      </c>
      <c r="C1141">
        <f t="array" aca="1" ref="C1141" ca="1">IFERROR(INDEX(stitches, MATCH( 1, ($A1141=dates)*(last_project=projects),0)),0)</f>
        <v>0</v>
      </c>
      <c r="D1141" s="5" t="e">
        <f t="shared" ca="1" si="334"/>
        <v>#REF!</v>
      </c>
      <c r="E1141" s="5" t="e">
        <f t="shared" ca="1" si="324"/>
        <v>#REF!</v>
      </c>
      <c r="F1141" s="40" t="e">
        <f t="array" aca="1" ref="F1141" ca="1">INDEX(hours,MATCH(1,($A1141=dates)*(last_project=projects),0),0)</f>
        <v>#N/A</v>
      </c>
      <c r="G1141" s="21" t="e">
        <f t="shared" ca="1" si="325"/>
        <v>#N/A</v>
      </c>
      <c r="H1141" s="41" t="e">
        <f t="shared" ca="1" si="335"/>
        <v>#N/A</v>
      </c>
      <c r="I1141" s="41" t="e">
        <f t="shared" ca="1" si="336"/>
        <v>#N/A</v>
      </c>
      <c r="J1141" s="41" t="e">
        <f t="shared" ca="1" si="337"/>
        <v>#N/A</v>
      </c>
      <c r="K1141" t="e">
        <f t="shared" ca="1" si="326"/>
        <v>#N/A</v>
      </c>
      <c r="L1141" t="e">
        <f t="shared" ca="1" si="327"/>
        <v>#N/A</v>
      </c>
      <c r="M1141" s="42" t="e">
        <f t="shared" ca="1" si="328"/>
        <v>#REF!</v>
      </c>
      <c r="N1141" s="5" t="e">
        <f t="shared" ca="1" si="338"/>
        <v>#N/A</v>
      </c>
      <c r="O1141" s="5" t="e">
        <f t="shared" ca="1" si="339"/>
        <v>#N/A</v>
      </c>
      <c r="P1141" s="41" t="e">
        <f ca="1">IF(OR(ISNA(A1141),C1141="Backstitch"),NA(),AVERAGEIF($C$4:$C1141,"&gt;0")/100)</f>
        <v>#N/A</v>
      </c>
      <c r="Q1141" s="41" t="e">
        <f t="shared" ca="1" si="329"/>
        <v>#N/A</v>
      </c>
      <c r="R1141" s="43" t="e">
        <f t="shared" ca="1" si="330"/>
        <v>#N/A</v>
      </c>
      <c r="S1141" s="44" t="e">
        <f t="shared" ca="1" si="331"/>
        <v>#N/A</v>
      </c>
      <c r="T1141" s="5" t="e">
        <f t="shared" ca="1" si="332"/>
        <v>#N/A</v>
      </c>
      <c r="U1141" s="5" t="e">
        <f t="shared" ca="1" si="333"/>
        <v>#N/A</v>
      </c>
    </row>
    <row r="1142" spans="1:21">
      <c r="A1142" s="6" t="e">
        <f t="shared" ca="1" si="323"/>
        <v>#N/A</v>
      </c>
      <c r="B1142" s="39" t="e">
        <f t="shared" ca="1" si="322"/>
        <v>#N/A</v>
      </c>
      <c r="C1142">
        <f t="array" aca="1" ref="C1142" ca="1">IFERROR(INDEX(stitches, MATCH( 1, ($A1142=dates)*(last_project=projects),0)),0)</f>
        <v>0</v>
      </c>
      <c r="D1142" s="5" t="e">
        <f t="shared" ca="1" si="334"/>
        <v>#REF!</v>
      </c>
      <c r="E1142" s="5" t="e">
        <f t="shared" ca="1" si="324"/>
        <v>#REF!</v>
      </c>
      <c r="F1142" s="40" t="e">
        <f t="array" aca="1" ref="F1142" ca="1">INDEX(hours,MATCH(1,($A1142=dates)*(last_project=projects),0),0)</f>
        <v>#N/A</v>
      </c>
      <c r="G1142" s="21" t="e">
        <f t="shared" ca="1" si="325"/>
        <v>#N/A</v>
      </c>
      <c r="H1142" s="41" t="e">
        <f t="shared" ca="1" si="335"/>
        <v>#N/A</v>
      </c>
      <c r="I1142" s="41" t="e">
        <f t="shared" ca="1" si="336"/>
        <v>#N/A</v>
      </c>
      <c r="J1142" s="41" t="e">
        <f t="shared" ca="1" si="337"/>
        <v>#N/A</v>
      </c>
      <c r="K1142" t="e">
        <f t="shared" ca="1" si="326"/>
        <v>#N/A</v>
      </c>
      <c r="L1142" t="e">
        <f t="shared" ca="1" si="327"/>
        <v>#N/A</v>
      </c>
      <c r="M1142" s="42" t="e">
        <f t="shared" ca="1" si="328"/>
        <v>#REF!</v>
      </c>
      <c r="N1142" s="5" t="e">
        <f t="shared" ca="1" si="338"/>
        <v>#N/A</v>
      </c>
      <c r="O1142" s="5" t="e">
        <f t="shared" ca="1" si="339"/>
        <v>#N/A</v>
      </c>
      <c r="P1142" s="41" t="e">
        <f ca="1">IF(OR(ISNA(A1142),C1142="Backstitch"),NA(),AVERAGEIF($C$4:$C1142,"&gt;0")/100)</f>
        <v>#N/A</v>
      </c>
      <c r="Q1142" s="41" t="e">
        <f t="shared" ca="1" si="329"/>
        <v>#N/A</v>
      </c>
      <c r="R1142" s="43" t="e">
        <f t="shared" ca="1" si="330"/>
        <v>#N/A</v>
      </c>
      <c r="S1142" s="44" t="e">
        <f t="shared" ca="1" si="331"/>
        <v>#N/A</v>
      </c>
      <c r="T1142" s="5" t="e">
        <f t="shared" ca="1" si="332"/>
        <v>#N/A</v>
      </c>
      <c r="U1142" s="5" t="e">
        <f t="shared" ca="1" si="333"/>
        <v>#N/A</v>
      </c>
    </row>
    <row r="1143" spans="1:21">
      <c r="A1143" s="6" t="e">
        <f t="shared" ca="1" si="323"/>
        <v>#N/A</v>
      </c>
      <c r="B1143" s="39" t="e">
        <f t="shared" ca="1" si="322"/>
        <v>#N/A</v>
      </c>
      <c r="C1143">
        <f t="array" aca="1" ref="C1143" ca="1">IFERROR(INDEX(stitches, MATCH( 1, ($A1143=dates)*(last_project=projects),0)),0)</f>
        <v>0</v>
      </c>
      <c r="D1143" s="5" t="e">
        <f t="shared" ca="1" si="334"/>
        <v>#REF!</v>
      </c>
      <c r="E1143" s="5" t="e">
        <f t="shared" ca="1" si="324"/>
        <v>#REF!</v>
      </c>
      <c r="F1143" s="40" t="e">
        <f t="array" aca="1" ref="F1143" ca="1">INDEX(hours,MATCH(1,($A1143=dates)*(last_project=projects),0),0)</f>
        <v>#N/A</v>
      </c>
      <c r="G1143" s="21" t="e">
        <f t="shared" ca="1" si="325"/>
        <v>#N/A</v>
      </c>
      <c r="H1143" s="41" t="e">
        <f t="shared" ca="1" si="335"/>
        <v>#N/A</v>
      </c>
      <c r="I1143" s="41" t="e">
        <f t="shared" ca="1" si="336"/>
        <v>#N/A</v>
      </c>
      <c r="J1143" s="41" t="e">
        <f t="shared" ca="1" si="337"/>
        <v>#N/A</v>
      </c>
      <c r="K1143" t="e">
        <f t="shared" ca="1" si="326"/>
        <v>#N/A</v>
      </c>
      <c r="L1143" t="e">
        <f t="shared" ca="1" si="327"/>
        <v>#N/A</v>
      </c>
      <c r="M1143" s="42" t="e">
        <f t="shared" ca="1" si="328"/>
        <v>#REF!</v>
      </c>
      <c r="N1143" s="5" t="e">
        <f t="shared" ca="1" si="338"/>
        <v>#N/A</v>
      </c>
      <c r="O1143" s="5" t="e">
        <f t="shared" ca="1" si="339"/>
        <v>#N/A</v>
      </c>
      <c r="P1143" s="41" t="e">
        <f ca="1">IF(OR(ISNA(A1143),C1143="Backstitch"),NA(),AVERAGEIF($C$4:$C1143,"&gt;0")/100)</f>
        <v>#N/A</v>
      </c>
      <c r="Q1143" s="41" t="e">
        <f t="shared" ca="1" si="329"/>
        <v>#N/A</v>
      </c>
      <c r="R1143" s="43" t="e">
        <f t="shared" ca="1" si="330"/>
        <v>#N/A</v>
      </c>
      <c r="S1143" s="44" t="e">
        <f t="shared" ca="1" si="331"/>
        <v>#N/A</v>
      </c>
      <c r="T1143" s="5" t="e">
        <f t="shared" ca="1" si="332"/>
        <v>#N/A</v>
      </c>
      <c r="U1143" s="5" t="e">
        <f t="shared" ca="1" si="333"/>
        <v>#N/A</v>
      </c>
    </row>
    <row r="1144" spans="1:21">
      <c r="A1144" s="6" t="e">
        <f t="shared" ca="1" si="323"/>
        <v>#N/A</v>
      </c>
      <c r="B1144" s="39" t="e">
        <f t="shared" ca="1" si="322"/>
        <v>#N/A</v>
      </c>
      <c r="C1144">
        <f t="array" aca="1" ref="C1144" ca="1">IFERROR(INDEX(stitches, MATCH( 1, ($A1144=dates)*(last_project=projects),0)),0)</f>
        <v>0</v>
      </c>
      <c r="D1144" s="5" t="e">
        <f t="shared" ca="1" si="334"/>
        <v>#REF!</v>
      </c>
      <c r="E1144" s="5" t="e">
        <f t="shared" ca="1" si="324"/>
        <v>#REF!</v>
      </c>
      <c r="F1144" s="40" t="e">
        <f t="array" aca="1" ref="F1144" ca="1">INDEX(hours,MATCH(1,($A1144=dates)*(last_project=projects),0),0)</f>
        <v>#N/A</v>
      </c>
      <c r="G1144" s="21" t="e">
        <f t="shared" ca="1" si="325"/>
        <v>#N/A</v>
      </c>
      <c r="H1144" s="41" t="e">
        <f t="shared" ca="1" si="335"/>
        <v>#N/A</v>
      </c>
      <c r="I1144" s="41" t="e">
        <f t="shared" ca="1" si="336"/>
        <v>#N/A</v>
      </c>
      <c r="J1144" s="41" t="e">
        <f t="shared" ca="1" si="337"/>
        <v>#N/A</v>
      </c>
      <c r="K1144" t="e">
        <f t="shared" ca="1" si="326"/>
        <v>#N/A</v>
      </c>
      <c r="L1144" t="e">
        <f t="shared" ca="1" si="327"/>
        <v>#N/A</v>
      </c>
      <c r="M1144" s="42" t="e">
        <f t="shared" ca="1" si="328"/>
        <v>#REF!</v>
      </c>
      <c r="N1144" s="5" t="e">
        <f t="shared" ca="1" si="338"/>
        <v>#N/A</v>
      </c>
      <c r="O1144" s="5" t="e">
        <f t="shared" ca="1" si="339"/>
        <v>#N/A</v>
      </c>
      <c r="P1144" s="41" t="e">
        <f ca="1">IF(OR(ISNA(A1144),C1144="Backstitch"),NA(),AVERAGEIF($C$4:$C1144,"&gt;0")/100)</f>
        <v>#N/A</v>
      </c>
      <c r="Q1144" s="41" t="e">
        <f t="shared" ca="1" si="329"/>
        <v>#N/A</v>
      </c>
      <c r="R1144" s="43" t="e">
        <f t="shared" ca="1" si="330"/>
        <v>#N/A</v>
      </c>
      <c r="S1144" s="44" t="e">
        <f t="shared" ca="1" si="331"/>
        <v>#N/A</v>
      </c>
      <c r="T1144" s="5" t="e">
        <f t="shared" ca="1" si="332"/>
        <v>#N/A</v>
      </c>
      <c r="U1144" s="5" t="e">
        <f t="shared" ca="1" si="333"/>
        <v>#N/A</v>
      </c>
    </row>
    <row r="1145" spans="1:21">
      <c r="A1145" s="6" t="e">
        <f t="shared" ca="1" si="323"/>
        <v>#N/A</v>
      </c>
      <c r="B1145" s="39" t="e">
        <f t="shared" ca="1" si="322"/>
        <v>#N/A</v>
      </c>
      <c r="C1145">
        <f t="array" aca="1" ref="C1145" ca="1">IFERROR(INDEX(stitches, MATCH( 1, ($A1145=dates)*(last_project=projects),0)),0)</f>
        <v>0</v>
      </c>
      <c r="D1145" s="5" t="e">
        <f t="shared" ca="1" si="334"/>
        <v>#REF!</v>
      </c>
      <c r="E1145" s="5" t="e">
        <f t="shared" ca="1" si="324"/>
        <v>#REF!</v>
      </c>
      <c r="F1145" s="40" t="e">
        <f t="array" aca="1" ref="F1145" ca="1">INDEX(hours,MATCH(1,($A1145=dates)*(last_project=projects),0),0)</f>
        <v>#N/A</v>
      </c>
      <c r="G1145" s="21" t="e">
        <f t="shared" ca="1" si="325"/>
        <v>#N/A</v>
      </c>
      <c r="H1145" s="41" t="e">
        <f t="shared" ca="1" si="335"/>
        <v>#N/A</v>
      </c>
      <c r="I1145" s="41" t="e">
        <f t="shared" ca="1" si="336"/>
        <v>#N/A</v>
      </c>
      <c r="J1145" s="41" t="e">
        <f t="shared" ca="1" si="337"/>
        <v>#N/A</v>
      </c>
      <c r="K1145" t="e">
        <f t="shared" ca="1" si="326"/>
        <v>#N/A</v>
      </c>
      <c r="L1145" t="e">
        <f t="shared" ca="1" si="327"/>
        <v>#N/A</v>
      </c>
      <c r="M1145" s="42" t="e">
        <f t="shared" ca="1" si="328"/>
        <v>#REF!</v>
      </c>
      <c r="N1145" s="5" t="e">
        <f t="shared" ca="1" si="338"/>
        <v>#N/A</v>
      </c>
      <c r="O1145" s="5" t="e">
        <f t="shared" ca="1" si="339"/>
        <v>#N/A</v>
      </c>
      <c r="P1145" s="41" t="e">
        <f ca="1">IF(OR(ISNA(A1145),C1145="Backstitch"),NA(),AVERAGEIF($C$4:$C1145,"&gt;0")/100)</f>
        <v>#N/A</v>
      </c>
      <c r="Q1145" s="41" t="e">
        <f t="shared" ca="1" si="329"/>
        <v>#N/A</v>
      </c>
      <c r="R1145" s="43" t="e">
        <f t="shared" ca="1" si="330"/>
        <v>#N/A</v>
      </c>
      <c r="S1145" s="44" t="e">
        <f t="shared" ca="1" si="331"/>
        <v>#N/A</v>
      </c>
      <c r="T1145" s="5" t="e">
        <f t="shared" ca="1" si="332"/>
        <v>#N/A</v>
      </c>
      <c r="U1145" s="5" t="e">
        <f t="shared" ca="1" si="333"/>
        <v>#N/A</v>
      </c>
    </row>
    <row r="1146" spans="1:21">
      <c r="A1146" s="6" t="e">
        <f t="shared" ca="1" si="323"/>
        <v>#N/A</v>
      </c>
      <c r="B1146" s="39" t="e">
        <f t="shared" ca="1" si="322"/>
        <v>#N/A</v>
      </c>
      <c r="C1146">
        <f t="array" aca="1" ref="C1146" ca="1">IFERROR(INDEX(stitches, MATCH( 1, ($A1146=dates)*(last_project=projects),0)),0)</f>
        <v>0</v>
      </c>
      <c r="D1146" s="5" t="e">
        <f t="shared" ca="1" si="334"/>
        <v>#REF!</v>
      </c>
      <c r="E1146" s="5" t="e">
        <f t="shared" ca="1" si="324"/>
        <v>#REF!</v>
      </c>
      <c r="F1146" s="40" t="e">
        <f t="array" aca="1" ref="F1146" ca="1">INDEX(hours,MATCH(1,($A1146=dates)*(last_project=projects),0),0)</f>
        <v>#N/A</v>
      </c>
      <c r="G1146" s="21" t="e">
        <f t="shared" ca="1" si="325"/>
        <v>#N/A</v>
      </c>
      <c r="H1146" s="41" t="e">
        <f t="shared" ca="1" si="335"/>
        <v>#N/A</v>
      </c>
      <c r="I1146" s="41" t="e">
        <f t="shared" ca="1" si="336"/>
        <v>#N/A</v>
      </c>
      <c r="J1146" s="41" t="e">
        <f t="shared" ca="1" si="337"/>
        <v>#N/A</v>
      </c>
      <c r="K1146" t="e">
        <f t="shared" ca="1" si="326"/>
        <v>#N/A</v>
      </c>
      <c r="L1146" t="e">
        <f t="shared" ca="1" si="327"/>
        <v>#N/A</v>
      </c>
      <c r="M1146" s="42" t="e">
        <f t="shared" ca="1" si="328"/>
        <v>#REF!</v>
      </c>
      <c r="N1146" s="5" t="e">
        <f t="shared" ca="1" si="338"/>
        <v>#N/A</v>
      </c>
      <c r="O1146" s="5" t="e">
        <f t="shared" ca="1" si="339"/>
        <v>#N/A</v>
      </c>
      <c r="P1146" s="41" t="e">
        <f ca="1">IF(OR(ISNA(A1146),C1146="Backstitch"),NA(),AVERAGEIF($C$4:$C1146,"&gt;0")/100)</f>
        <v>#N/A</v>
      </c>
      <c r="Q1146" s="41" t="e">
        <f t="shared" ca="1" si="329"/>
        <v>#N/A</v>
      </c>
      <c r="R1146" s="43" t="e">
        <f t="shared" ca="1" si="330"/>
        <v>#N/A</v>
      </c>
      <c r="S1146" s="44" t="e">
        <f t="shared" ca="1" si="331"/>
        <v>#N/A</v>
      </c>
      <c r="T1146" s="5" t="e">
        <f t="shared" ca="1" si="332"/>
        <v>#N/A</v>
      </c>
      <c r="U1146" s="5" t="e">
        <f t="shared" ca="1" si="333"/>
        <v>#N/A</v>
      </c>
    </row>
    <row r="1147" spans="1:21">
      <c r="A1147" s="6" t="e">
        <f t="shared" ca="1" si="323"/>
        <v>#N/A</v>
      </c>
      <c r="B1147" s="39" t="e">
        <f t="shared" ca="1" si="322"/>
        <v>#N/A</v>
      </c>
      <c r="C1147">
        <f t="array" aca="1" ref="C1147" ca="1">IFERROR(INDEX(stitches, MATCH( 1, ($A1147=dates)*(last_project=projects),0)),0)</f>
        <v>0</v>
      </c>
      <c r="D1147" s="5" t="e">
        <f t="shared" ca="1" si="334"/>
        <v>#REF!</v>
      </c>
      <c r="E1147" s="5" t="e">
        <f t="shared" ca="1" si="324"/>
        <v>#REF!</v>
      </c>
      <c r="F1147" s="40" t="e">
        <f t="array" aca="1" ref="F1147" ca="1">INDEX(hours,MATCH(1,($A1147=dates)*(last_project=projects),0),0)</f>
        <v>#N/A</v>
      </c>
      <c r="G1147" s="21" t="e">
        <f t="shared" ca="1" si="325"/>
        <v>#N/A</v>
      </c>
      <c r="H1147" s="41" t="e">
        <f t="shared" ca="1" si="335"/>
        <v>#N/A</v>
      </c>
      <c r="I1147" s="41" t="e">
        <f t="shared" ca="1" si="336"/>
        <v>#N/A</v>
      </c>
      <c r="J1147" s="41" t="e">
        <f t="shared" ca="1" si="337"/>
        <v>#N/A</v>
      </c>
      <c r="K1147" t="e">
        <f t="shared" ca="1" si="326"/>
        <v>#N/A</v>
      </c>
      <c r="L1147" t="e">
        <f t="shared" ca="1" si="327"/>
        <v>#N/A</v>
      </c>
      <c r="M1147" s="42" t="e">
        <f t="shared" ca="1" si="328"/>
        <v>#REF!</v>
      </c>
      <c r="N1147" s="5" t="e">
        <f t="shared" ca="1" si="338"/>
        <v>#N/A</v>
      </c>
      <c r="O1147" s="5" t="e">
        <f t="shared" ca="1" si="339"/>
        <v>#N/A</v>
      </c>
      <c r="P1147" s="41" t="e">
        <f ca="1">IF(OR(ISNA(A1147),C1147="Backstitch"),NA(),AVERAGEIF($C$4:$C1147,"&gt;0")/100)</f>
        <v>#N/A</v>
      </c>
      <c r="Q1147" s="41" t="e">
        <f t="shared" ca="1" si="329"/>
        <v>#N/A</v>
      </c>
      <c r="R1147" s="43" t="e">
        <f t="shared" ca="1" si="330"/>
        <v>#N/A</v>
      </c>
      <c r="S1147" s="44" t="e">
        <f t="shared" ca="1" si="331"/>
        <v>#N/A</v>
      </c>
      <c r="T1147" s="5" t="e">
        <f t="shared" ca="1" si="332"/>
        <v>#N/A</v>
      </c>
      <c r="U1147" s="5" t="e">
        <f t="shared" ca="1" si="333"/>
        <v>#N/A</v>
      </c>
    </row>
    <row r="1148" spans="1:21">
      <c r="A1148" s="6" t="e">
        <f t="shared" ca="1" si="323"/>
        <v>#N/A</v>
      </c>
      <c r="B1148" s="39" t="e">
        <f t="shared" ca="1" si="322"/>
        <v>#N/A</v>
      </c>
      <c r="C1148">
        <f t="array" aca="1" ref="C1148" ca="1">IFERROR(INDEX(stitches, MATCH( 1, ($A1148=dates)*(last_project=projects),0)),0)</f>
        <v>0</v>
      </c>
      <c r="D1148" s="5" t="e">
        <f t="shared" ca="1" si="334"/>
        <v>#REF!</v>
      </c>
      <c r="E1148" s="5" t="e">
        <f t="shared" ca="1" si="324"/>
        <v>#REF!</v>
      </c>
      <c r="F1148" s="40" t="e">
        <f t="array" aca="1" ref="F1148" ca="1">INDEX(hours,MATCH(1,($A1148=dates)*(last_project=projects),0),0)</f>
        <v>#N/A</v>
      </c>
      <c r="G1148" s="21" t="e">
        <f t="shared" ca="1" si="325"/>
        <v>#N/A</v>
      </c>
      <c r="H1148" s="41" t="e">
        <f t="shared" ca="1" si="335"/>
        <v>#N/A</v>
      </c>
      <c r="I1148" s="41" t="e">
        <f t="shared" ca="1" si="336"/>
        <v>#N/A</v>
      </c>
      <c r="J1148" s="41" t="e">
        <f t="shared" ca="1" si="337"/>
        <v>#N/A</v>
      </c>
      <c r="K1148" t="e">
        <f t="shared" ca="1" si="326"/>
        <v>#N/A</v>
      </c>
      <c r="L1148" t="e">
        <f t="shared" ca="1" si="327"/>
        <v>#N/A</v>
      </c>
      <c r="M1148" s="42" t="e">
        <f t="shared" ca="1" si="328"/>
        <v>#REF!</v>
      </c>
      <c r="N1148" s="5" t="e">
        <f t="shared" ca="1" si="338"/>
        <v>#N/A</v>
      </c>
      <c r="O1148" s="5" t="e">
        <f t="shared" ca="1" si="339"/>
        <v>#N/A</v>
      </c>
      <c r="P1148" s="41" t="e">
        <f ca="1">IF(OR(ISNA(A1148),C1148="Backstitch"),NA(),AVERAGEIF($C$4:$C1148,"&gt;0")/100)</f>
        <v>#N/A</v>
      </c>
      <c r="Q1148" s="41" t="e">
        <f t="shared" ca="1" si="329"/>
        <v>#N/A</v>
      </c>
      <c r="R1148" s="43" t="e">
        <f t="shared" ca="1" si="330"/>
        <v>#N/A</v>
      </c>
      <c r="S1148" s="44" t="e">
        <f t="shared" ca="1" si="331"/>
        <v>#N/A</v>
      </c>
      <c r="T1148" s="5" t="e">
        <f t="shared" ca="1" si="332"/>
        <v>#N/A</v>
      </c>
      <c r="U1148" s="5" t="e">
        <f t="shared" ca="1" si="333"/>
        <v>#N/A</v>
      </c>
    </row>
    <row r="1149" spans="1:21">
      <c r="A1149" s="6" t="e">
        <f t="shared" ca="1" si="323"/>
        <v>#N/A</v>
      </c>
      <c r="B1149" s="39" t="e">
        <f t="shared" ca="1" si="322"/>
        <v>#N/A</v>
      </c>
      <c r="C1149">
        <f t="array" aca="1" ref="C1149" ca="1">IFERROR(INDEX(stitches, MATCH( 1, ($A1149=dates)*(last_project=projects),0)),0)</f>
        <v>0</v>
      </c>
      <c r="D1149" s="5" t="e">
        <f t="shared" ca="1" si="334"/>
        <v>#REF!</v>
      </c>
      <c r="E1149" s="5" t="e">
        <f t="shared" ca="1" si="324"/>
        <v>#REF!</v>
      </c>
      <c r="F1149" s="40" t="e">
        <f t="array" aca="1" ref="F1149" ca="1">INDEX(hours,MATCH(1,($A1149=dates)*(last_project=projects),0),0)</f>
        <v>#N/A</v>
      </c>
      <c r="G1149" s="21" t="e">
        <f t="shared" ca="1" si="325"/>
        <v>#N/A</v>
      </c>
      <c r="H1149" s="41" t="e">
        <f t="shared" ca="1" si="335"/>
        <v>#N/A</v>
      </c>
      <c r="I1149" s="41" t="e">
        <f t="shared" ca="1" si="336"/>
        <v>#N/A</v>
      </c>
      <c r="J1149" s="41" t="e">
        <f t="shared" ca="1" si="337"/>
        <v>#N/A</v>
      </c>
      <c r="K1149" t="e">
        <f t="shared" ca="1" si="326"/>
        <v>#N/A</v>
      </c>
      <c r="L1149" t="e">
        <f t="shared" ca="1" si="327"/>
        <v>#N/A</v>
      </c>
      <c r="M1149" s="42" t="e">
        <f t="shared" ca="1" si="328"/>
        <v>#REF!</v>
      </c>
      <c r="N1149" s="5" t="e">
        <f t="shared" ca="1" si="338"/>
        <v>#N/A</v>
      </c>
      <c r="O1149" s="5" t="e">
        <f t="shared" ca="1" si="339"/>
        <v>#N/A</v>
      </c>
      <c r="P1149" s="41" t="e">
        <f ca="1">IF(OR(ISNA(A1149),C1149="Backstitch"),NA(),AVERAGEIF($C$4:$C1149,"&gt;0")/100)</f>
        <v>#N/A</v>
      </c>
      <c r="Q1149" s="41" t="e">
        <f t="shared" ca="1" si="329"/>
        <v>#N/A</v>
      </c>
      <c r="R1149" s="43" t="e">
        <f t="shared" ca="1" si="330"/>
        <v>#N/A</v>
      </c>
      <c r="S1149" s="44" t="e">
        <f t="shared" ca="1" si="331"/>
        <v>#N/A</v>
      </c>
      <c r="T1149" s="5" t="e">
        <f t="shared" ca="1" si="332"/>
        <v>#N/A</v>
      </c>
      <c r="U1149" s="5" t="e">
        <f t="shared" ca="1" si="333"/>
        <v>#N/A</v>
      </c>
    </row>
    <row r="1150" spans="1:21">
      <c r="A1150" s="6" t="e">
        <f t="shared" ca="1" si="323"/>
        <v>#N/A</v>
      </c>
      <c r="B1150" s="39" t="e">
        <f t="shared" ca="1" si="322"/>
        <v>#N/A</v>
      </c>
      <c r="C1150">
        <f t="array" aca="1" ref="C1150" ca="1">IFERROR(INDEX(stitches, MATCH( 1, ($A1150=dates)*(last_project=projects),0)),0)</f>
        <v>0</v>
      </c>
      <c r="D1150" s="5" t="e">
        <f t="shared" ca="1" si="334"/>
        <v>#REF!</v>
      </c>
      <c r="E1150" s="5" t="e">
        <f t="shared" ca="1" si="324"/>
        <v>#REF!</v>
      </c>
      <c r="F1150" s="40" t="e">
        <f t="array" aca="1" ref="F1150" ca="1">INDEX(hours,MATCH(1,($A1150=dates)*(last_project=projects),0),0)</f>
        <v>#N/A</v>
      </c>
      <c r="G1150" s="21" t="e">
        <f t="shared" ca="1" si="325"/>
        <v>#N/A</v>
      </c>
      <c r="H1150" s="41" t="e">
        <f t="shared" ca="1" si="335"/>
        <v>#N/A</v>
      </c>
      <c r="I1150" s="41" t="e">
        <f t="shared" ca="1" si="336"/>
        <v>#N/A</v>
      </c>
      <c r="J1150" s="41" t="e">
        <f t="shared" ca="1" si="337"/>
        <v>#N/A</v>
      </c>
      <c r="K1150" t="e">
        <f t="shared" ca="1" si="326"/>
        <v>#N/A</v>
      </c>
      <c r="L1150" t="e">
        <f t="shared" ca="1" si="327"/>
        <v>#N/A</v>
      </c>
      <c r="M1150" s="42" t="e">
        <f t="shared" ca="1" si="328"/>
        <v>#REF!</v>
      </c>
      <c r="N1150" s="5" t="e">
        <f t="shared" ca="1" si="338"/>
        <v>#N/A</v>
      </c>
      <c r="O1150" s="5" t="e">
        <f t="shared" ca="1" si="339"/>
        <v>#N/A</v>
      </c>
      <c r="P1150" s="41" t="e">
        <f ca="1">IF(OR(ISNA(A1150),C1150="Backstitch"),NA(),AVERAGEIF($C$4:$C1150,"&gt;0")/100)</f>
        <v>#N/A</v>
      </c>
      <c r="Q1150" s="41" t="e">
        <f t="shared" ca="1" si="329"/>
        <v>#N/A</v>
      </c>
      <c r="R1150" s="43" t="e">
        <f t="shared" ca="1" si="330"/>
        <v>#N/A</v>
      </c>
      <c r="S1150" s="44" t="e">
        <f t="shared" ca="1" si="331"/>
        <v>#N/A</v>
      </c>
      <c r="T1150" s="5" t="e">
        <f t="shared" ca="1" si="332"/>
        <v>#N/A</v>
      </c>
      <c r="U1150" s="5" t="e">
        <f t="shared" ca="1" si="333"/>
        <v>#N/A</v>
      </c>
    </row>
    <row r="1151" spans="1:21">
      <c r="A1151" s="6" t="e">
        <f t="shared" ca="1" si="323"/>
        <v>#N/A</v>
      </c>
      <c r="B1151" s="39" t="e">
        <f t="shared" ca="1" si="322"/>
        <v>#N/A</v>
      </c>
      <c r="C1151">
        <f t="array" aca="1" ref="C1151" ca="1">IFERROR(INDEX(stitches, MATCH( 1, ($A1151=dates)*(last_project=projects),0)),0)</f>
        <v>0</v>
      </c>
      <c r="D1151" s="5" t="e">
        <f t="shared" ca="1" si="334"/>
        <v>#REF!</v>
      </c>
      <c r="E1151" s="5" t="e">
        <f t="shared" ca="1" si="324"/>
        <v>#REF!</v>
      </c>
      <c r="F1151" s="40" t="e">
        <f t="array" aca="1" ref="F1151" ca="1">INDEX(hours,MATCH(1,($A1151=dates)*(last_project=projects),0),0)</f>
        <v>#N/A</v>
      </c>
      <c r="G1151" s="21" t="e">
        <f t="shared" ca="1" si="325"/>
        <v>#N/A</v>
      </c>
      <c r="H1151" s="41" t="e">
        <f t="shared" ca="1" si="335"/>
        <v>#N/A</v>
      </c>
      <c r="I1151" s="41" t="e">
        <f t="shared" ca="1" si="336"/>
        <v>#N/A</v>
      </c>
      <c r="J1151" s="41" t="e">
        <f t="shared" ca="1" si="337"/>
        <v>#N/A</v>
      </c>
      <c r="K1151" t="e">
        <f t="shared" ca="1" si="326"/>
        <v>#N/A</v>
      </c>
      <c r="L1151" t="e">
        <f t="shared" ca="1" si="327"/>
        <v>#N/A</v>
      </c>
      <c r="M1151" s="42" t="e">
        <f t="shared" ca="1" si="328"/>
        <v>#REF!</v>
      </c>
      <c r="N1151" s="5" t="e">
        <f t="shared" ca="1" si="338"/>
        <v>#N/A</v>
      </c>
      <c r="O1151" s="5" t="e">
        <f t="shared" ca="1" si="339"/>
        <v>#N/A</v>
      </c>
      <c r="P1151" s="41" t="e">
        <f ca="1">IF(OR(ISNA(A1151),C1151="Backstitch"),NA(),AVERAGEIF($C$4:$C1151,"&gt;0")/100)</f>
        <v>#N/A</v>
      </c>
      <c r="Q1151" s="41" t="e">
        <f t="shared" ca="1" si="329"/>
        <v>#N/A</v>
      </c>
      <c r="R1151" s="43" t="e">
        <f t="shared" ca="1" si="330"/>
        <v>#N/A</v>
      </c>
      <c r="S1151" s="44" t="e">
        <f t="shared" ca="1" si="331"/>
        <v>#N/A</v>
      </c>
      <c r="T1151" s="5" t="e">
        <f t="shared" ca="1" si="332"/>
        <v>#N/A</v>
      </c>
      <c r="U1151" s="5" t="e">
        <f t="shared" ca="1" si="333"/>
        <v>#N/A</v>
      </c>
    </row>
    <row r="1152" spans="1:21">
      <c r="A1152" s="6" t="e">
        <f t="shared" ca="1" si="323"/>
        <v>#N/A</v>
      </c>
      <c r="B1152" s="39" t="e">
        <f t="shared" ca="1" si="322"/>
        <v>#N/A</v>
      </c>
      <c r="C1152">
        <f t="array" aca="1" ref="C1152" ca="1">IFERROR(INDEX(stitches, MATCH( 1, ($A1152=dates)*(last_project=projects),0)),0)</f>
        <v>0</v>
      </c>
      <c r="D1152" s="5" t="e">
        <f t="shared" ca="1" si="334"/>
        <v>#REF!</v>
      </c>
      <c r="E1152" s="5" t="e">
        <f t="shared" ca="1" si="324"/>
        <v>#REF!</v>
      </c>
      <c r="F1152" s="40" t="e">
        <f t="array" aca="1" ref="F1152" ca="1">INDEX(hours,MATCH(1,($A1152=dates)*(last_project=projects),0),0)</f>
        <v>#N/A</v>
      </c>
      <c r="G1152" s="21" t="e">
        <f t="shared" ca="1" si="325"/>
        <v>#N/A</v>
      </c>
      <c r="H1152" s="41" t="e">
        <f t="shared" ca="1" si="335"/>
        <v>#N/A</v>
      </c>
      <c r="I1152" s="41" t="e">
        <f t="shared" ca="1" si="336"/>
        <v>#N/A</v>
      </c>
      <c r="J1152" s="41" t="e">
        <f t="shared" ca="1" si="337"/>
        <v>#N/A</v>
      </c>
      <c r="K1152" t="e">
        <f t="shared" ca="1" si="326"/>
        <v>#N/A</v>
      </c>
      <c r="L1152" t="e">
        <f t="shared" ca="1" si="327"/>
        <v>#N/A</v>
      </c>
      <c r="M1152" s="42" t="e">
        <f t="shared" ca="1" si="328"/>
        <v>#REF!</v>
      </c>
      <c r="N1152" s="5" t="e">
        <f t="shared" ca="1" si="338"/>
        <v>#N/A</v>
      </c>
      <c r="O1152" s="5" t="e">
        <f t="shared" ca="1" si="339"/>
        <v>#N/A</v>
      </c>
      <c r="P1152" s="41" t="e">
        <f ca="1">IF(OR(ISNA(A1152),C1152="Backstitch"),NA(),AVERAGEIF($C$4:$C1152,"&gt;0")/100)</f>
        <v>#N/A</v>
      </c>
      <c r="Q1152" s="41" t="e">
        <f t="shared" ca="1" si="329"/>
        <v>#N/A</v>
      </c>
      <c r="R1152" s="43" t="e">
        <f t="shared" ca="1" si="330"/>
        <v>#N/A</v>
      </c>
      <c r="S1152" s="44" t="e">
        <f t="shared" ca="1" si="331"/>
        <v>#N/A</v>
      </c>
      <c r="T1152" s="5" t="e">
        <f t="shared" ca="1" si="332"/>
        <v>#N/A</v>
      </c>
      <c r="U1152" s="5" t="e">
        <f t="shared" ca="1" si="333"/>
        <v>#N/A</v>
      </c>
    </row>
    <row r="1153" spans="1:21">
      <c r="A1153" s="6" t="e">
        <f t="shared" ca="1" si="323"/>
        <v>#N/A</v>
      </c>
      <c r="B1153" s="39" t="e">
        <f t="shared" ca="1" si="322"/>
        <v>#N/A</v>
      </c>
      <c r="C1153">
        <f t="array" aca="1" ref="C1153" ca="1">IFERROR(INDEX(stitches, MATCH( 1, ($A1153=dates)*(last_project=projects),0)),0)</f>
        <v>0</v>
      </c>
      <c r="D1153" s="5" t="e">
        <f t="shared" ca="1" si="334"/>
        <v>#REF!</v>
      </c>
      <c r="E1153" s="5" t="e">
        <f t="shared" ca="1" si="324"/>
        <v>#REF!</v>
      </c>
      <c r="F1153" s="40" t="e">
        <f t="array" aca="1" ref="F1153" ca="1">INDEX(hours,MATCH(1,($A1153=dates)*(last_project=projects),0),0)</f>
        <v>#N/A</v>
      </c>
      <c r="G1153" s="21" t="e">
        <f t="shared" ca="1" si="325"/>
        <v>#N/A</v>
      </c>
      <c r="H1153" s="41" t="e">
        <f t="shared" ca="1" si="335"/>
        <v>#N/A</v>
      </c>
      <c r="I1153" s="41" t="e">
        <f t="shared" ca="1" si="336"/>
        <v>#N/A</v>
      </c>
      <c r="J1153" s="41" t="e">
        <f t="shared" ca="1" si="337"/>
        <v>#N/A</v>
      </c>
      <c r="K1153" t="e">
        <f t="shared" ca="1" si="326"/>
        <v>#N/A</v>
      </c>
      <c r="L1153" t="e">
        <f t="shared" ca="1" si="327"/>
        <v>#N/A</v>
      </c>
      <c r="M1153" s="42" t="e">
        <f t="shared" ca="1" si="328"/>
        <v>#REF!</v>
      </c>
      <c r="N1153" s="5" t="e">
        <f t="shared" ca="1" si="338"/>
        <v>#N/A</v>
      </c>
      <c r="O1153" s="5" t="e">
        <f t="shared" ca="1" si="339"/>
        <v>#N/A</v>
      </c>
      <c r="P1153" s="41" t="e">
        <f ca="1">IF(OR(ISNA(A1153),C1153="Backstitch"),NA(),AVERAGEIF($C$4:$C1153,"&gt;0")/100)</f>
        <v>#N/A</v>
      </c>
      <c r="Q1153" s="41" t="e">
        <f t="shared" ca="1" si="329"/>
        <v>#N/A</v>
      </c>
      <c r="R1153" s="43" t="e">
        <f t="shared" ca="1" si="330"/>
        <v>#N/A</v>
      </c>
      <c r="S1153" s="44" t="e">
        <f t="shared" ca="1" si="331"/>
        <v>#N/A</v>
      </c>
      <c r="T1153" s="5" t="e">
        <f t="shared" ca="1" si="332"/>
        <v>#N/A</v>
      </c>
      <c r="U1153" s="5" t="e">
        <f t="shared" ca="1" si="333"/>
        <v>#N/A</v>
      </c>
    </row>
    <row r="1154" spans="1:21">
      <c r="A1154" s="6" t="e">
        <f t="shared" ca="1" si="323"/>
        <v>#N/A</v>
      </c>
      <c r="B1154" s="39" t="e">
        <f t="shared" ca="1" si="322"/>
        <v>#N/A</v>
      </c>
      <c r="C1154">
        <f t="array" aca="1" ref="C1154" ca="1">IFERROR(INDEX(stitches, MATCH( 1, ($A1154=dates)*(last_project=projects),0)),0)</f>
        <v>0</v>
      </c>
      <c r="D1154" s="5" t="e">
        <f t="shared" ca="1" si="334"/>
        <v>#REF!</v>
      </c>
      <c r="E1154" s="5" t="e">
        <f t="shared" ca="1" si="324"/>
        <v>#REF!</v>
      </c>
      <c r="F1154" s="40" t="e">
        <f t="array" aca="1" ref="F1154" ca="1">INDEX(hours,MATCH(1,($A1154=dates)*(last_project=projects),0),0)</f>
        <v>#N/A</v>
      </c>
      <c r="G1154" s="21" t="e">
        <f t="shared" ca="1" si="325"/>
        <v>#N/A</v>
      </c>
      <c r="H1154" s="41" t="e">
        <f t="shared" ca="1" si="335"/>
        <v>#N/A</v>
      </c>
      <c r="I1154" s="41" t="e">
        <f t="shared" ca="1" si="336"/>
        <v>#N/A</v>
      </c>
      <c r="J1154" s="41" t="e">
        <f t="shared" ca="1" si="337"/>
        <v>#N/A</v>
      </c>
      <c r="K1154" t="e">
        <f t="shared" ca="1" si="326"/>
        <v>#N/A</v>
      </c>
      <c r="L1154" t="e">
        <f t="shared" ca="1" si="327"/>
        <v>#N/A</v>
      </c>
      <c r="M1154" s="42" t="e">
        <f t="shared" ca="1" si="328"/>
        <v>#REF!</v>
      </c>
      <c r="N1154" s="5" t="e">
        <f t="shared" ca="1" si="338"/>
        <v>#N/A</v>
      </c>
      <c r="O1154" s="5" t="e">
        <f t="shared" ca="1" si="339"/>
        <v>#N/A</v>
      </c>
      <c r="P1154" s="41" t="e">
        <f ca="1">IF(OR(ISNA(A1154),C1154="Backstitch"),NA(),AVERAGEIF($C$4:$C1154,"&gt;0")/100)</f>
        <v>#N/A</v>
      </c>
      <c r="Q1154" s="41" t="e">
        <f t="shared" ca="1" si="329"/>
        <v>#N/A</v>
      </c>
      <c r="R1154" s="43" t="e">
        <f t="shared" ca="1" si="330"/>
        <v>#N/A</v>
      </c>
      <c r="S1154" s="44" t="e">
        <f t="shared" ca="1" si="331"/>
        <v>#N/A</v>
      </c>
      <c r="T1154" s="5" t="e">
        <f t="shared" ca="1" si="332"/>
        <v>#N/A</v>
      </c>
      <c r="U1154" s="5" t="e">
        <f t="shared" ca="1" si="333"/>
        <v>#N/A</v>
      </c>
    </row>
    <row r="1155" spans="1:21">
      <c r="A1155" s="6" t="e">
        <f t="shared" ca="1" si="323"/>
        <v>#N/A</v>
      </c>
      <c r="B1155" s="39" t="e">
        <f t="shared" ref="B1155:B1218" ca="1" si="340">TEXT(A1155,"ddd")</f>
        <v>#N/A</v>
      </c>
      <c r="C1155">
        <f t="array" aca="1" ref="C1155" ca="1">IFERROR(INDEX(stitches, MATCH( 1, ($A1155=dates)*(last_project=projects),0)),0)</f>
        <v>0</v>
      </c>
      <c r="D1155" s="5" t="e">
        <f t="shared" ca="1" si="334"/>
        <v>#REF!</v>
      </c>
      <c r="E1155" s="5" t="e">
        <f t="shared" ca="1" si="324"/>
        <v>#REF!</v>
      </c>
      <c r="F1155" s="40" t="e">
        <f t="array" aca="1" ref="F1155" ca="1">INDEX(hours,MATCH(1,($A1155=dates)*(last_project=projects),0),0)</f>
        <v>#N/A</v>
      </c>
      <c r="G1155" s="21" t="e">
        <f t="shared" ca="1" si="325"/>
        <v>#N/A</v>
      </c>
      <c r="H1155" s="41" t="e">
        <f t="shared" ca="1" si="335"/>
        <v>#N/A</v>
      </c>
      <c r="I1155" s="41" t="e">
        <f t="shared" ca="1" si="336"/>
        <v>#N/A</v>
      </c>
      <c r="J1155" s="41" t="e">
        <f t="shared" ca="1" si="337"/>
        <v>#N/A</v>
      </c>
      <c r="K1155" t="e">
        <f t="shared" ca="1" si="326"/>
        <v>#N/A</v>
      </c>
      <c r="L1155" t="e">
        <f t="shared" ca="1" si="327"/>
        <v>#N/A</v>
      </c>
      <c r="M1155" s="42" t="e">
        <f t="shared" ca="1" si="328"/>
        <v>#REF!</v>
      </c>
      <c r="N1155" s="5" t="e">
        <f t="shared" ca="1" si="338"/>
        <v>#N/A</v>
      </c>
      <c r="O1155" s="5" t="e">
        <f t="shared" ca="1" si="339"/>
        <v>#N/A</v>
      </c>
      <c r="P1155" s="41" t="e">
        <f ca="1">IF(OR(ISNA(A1155),C1155="Backstitch"),NA(),AVERAGEIF($C$4:$C1155,"&gt;0")/100)</f>
        <v>#N/A</v>
      </c>
      <c r="Q1155" s="41" t="e">
        <f t="shared" ca="1" si="329"/>
        <v>#N/A</v>
      </c>
      <c r="R1155" s="43" t="e">
        <f t="shared" ca="1" si="330"/>
        <v>#N/A</v>
      </c>
      <c r="S1155" s="44" t="e">
        <f t="shared" ca="1" si="331"/>
        <v>#N/A</v>
      </c>
      <c r="T1155" s="5" t="e">
        <f t="shared" ca="1" si="332"/>
        <v>#N/A</v>
      </c>
      <c r="U1155" s="5" t="e">
        <f t="shared" ca="1" si="333"/>
        <v>#N/A</v>
      </c>
    </row>
    <row r="1156" spans="1:21">
      <c r="A1156" s="6" t="e">
        <f t="shared" ref="A1156:A1219" ca="1" si="341">IF(A1155+1&lt;=last_stitching_log_date,A1155+1,NA())</f>
        <v>#N/A</v>
      </c>
      <c r="B1156" s="39" t="e">
        <f t="shared" ca="1" si="340"/>
        <v>#N/A</v>
      </c>
      <c r="C1156">
        <f t="array" aca="1" ref="C1156" ca="1">IFERROR(INDEX(stitches, MATCH( 1, ($A1156=dates)*(last_project=projects),0)),0)</f>
        <v>0</v>
      </c>
      <c r="D1156" s="5" t="e">
        <f t="shared" ca="1" si="334"/>
        <v>#REF!</v>
      </c>
      <c r="E1156" s="5" t="e">
        <f t="shared" ref="E1156:E1219" ca="1" si="342">IF(C1156="Backstitch",E1155,IF(ISNA(D1156),NA(),E1155-C1156))</f>
        <v>#REF!</v>
      </c>
      <c r="F1156" s="40" t="e">
        <f t="array" aca="1" ref="F1156" ca="1">INDEX(hours,MATCH(1,($A1156=dates)*(last_project=projects),0),0)</f>
        <v>#N/A</v>
      </c>
      <c r="G1156" s="21" t="e">
        <f t="shared" ref="G1156:G1219" ca="1" si="343">IF(AND(C1156&lt;&gt;0,F1156&lt;&gt;0),C1156/(F1156*1440),NA())</f>
        <v>#N/A</v>
      </c>
      <c r="H1156" s="41" t="e">
        <f t="shared" ca="1" si="335"/>
        <v>#N/A</v>
      </c>
      <c r="I1156" s="41" t="e">
        <f t="shared" ca="1" si="336"/>
        <v>#N/A</v>
      </c>
      <c r="J1156" s="41" t="e">
        <f t="shared" ca="1" si="337"/>
        <v>#N/A</v>
      </c>
      <c r="K1156" t="e">
        <f t="shared" ref="K1156:K1219" ca="1" si="344">IF(INDEX(projects,MATCH($A1156,dates,0))=last_project,IF(ISNUMBER(INDEX(pages,MATCH($A1156,dates,0))),INDEX(pages,MATCH($A1156,dates,0)),0),0)</f>
        <v>#N/A</v>
      </c>
      <c r="L1156" t="e">
        <f t="shared" ref="L1156:L1219" ca="1" si="345">L1155+K1156</f>
        <v>#N/A</v>
      </c>
      <c r="M1156" s="42" t="e">
        <f t="shared" ref="M1156:M1219" ca="1" si="346">$M$3-L1156</f>
        <v>#REF!</v>
      </c>
      <c r="N1156" s="5" t="e">
        <f t="shared" ca="1" si="338"/>
        <v>#N/A</v>
      </c>
      <c r="O1156" s="5" t="e">
        <f t="shared" ca="1" si="339"/>
        <v>#N/A</v>
      </c>
      <c r="P1156" s="41" t="e">
        <f ca="1">IF(OR(ISNA(A1156),C1156="Backstitch"),NA(),AVERAGEIF($C$4:$C1156,"&gt;0")/100)</f>
        <v>#N/A</v>
      </c>
      <c r="Q1156" s="41" t="e">
        <f t="shared" ref="Q1156:Q1219" ca="1" si="347">IF(OR(ISNA(A1156),C1156="Backstitch"),NA(),$J1156/P1156)</f>
        <v>#N/A</v>
      </c>
      <c r="R1156" s="43" t="e">
        <f t="shared" ref="R1156:R1219" ca="1" si="348">IF(OR(ISNA(A1156),C1156="Backstitch"),NA(),$A1156+Q1156)</f>
        <v>#N/A</v>
      </c>
      <c r="S1156" s="44" t="e">
        <f t="shared" ref="S1156:S1219" ca="1" si="349">IF(OR(ISNA(A1156),C1156="Backstitch",S1155=1),NA(),D1156/project_total_stitches)</f>
        <v>#N/A</v>
      </c>
      <c r="T1156" s="5" t="e">
        <f t="shared" ref="T1156:T1219" ca="1" si="350">IF(ISNA(A1156),NA(),IF(OR(C1156&gt;0,C1156="Backstitch"),T1155+1,0))</f>
        <v>#N/A</v>
      </c>
      <c r="U1156" s="5" t="e">
        <f t="shared" ref="U1156:U1219" ca="1" si="351">IF(ISNA(A1156),NA(),IF(C1156=0,U1155+1,0))</f>
        <v>#N/A</v>
      </c>
    </row>
    <row r="1157" spans="1:21">
      <c r="A1157" s="6" t="e">
        <f t="shared" ca="1" si="341"/>
        <v>#N/A</v>
      </c>
      <c r="B1157" s="39" t="e">
        <f t="shared" ca="1" si="340"/>
        <v>#N/A</v>
      </c>
      <c r="C1157">
        <f t="array" aca="1" ref="C1157" ca="1">IFERROR(INDEX(stitches, MATCH( 1, ($A1157=dates)*(last_project=projects),0)),0)</f>
        <v>0</v>
      </c>
      <c r="D1157" s="5" t="e">
        <f t="shared" ref="D1157:D1220" ca="1" si="352">IF(OR(ISNA(A1157),C1157="Backstitch",D1156=$E$3),NA(),D1156+C1157)</f>
        <v>#REF!</v>
      </c>
      <c r="E1157" s="5" t="e">
        <f t="shared" ca="1" si="342"/>
        <v>#REF!</v>
      </c>
      <c r="F1157" s="40" t="e">
        <f t="array" aca="1" ref="F1157" ca="1">INDEX(hours,MATCH(1,($A1157=dates)*(last_project=projects),0),0)</f>
        <v>#N/A</v>
      </c>
      <c r="G1157" s="21" t="e">
        <f t="shared" ca="1" si="343"/>
        <v>#N/A</v>
      </c>
      <c r="H1157" s="41" t="e">
        <f t="shared" ref="H1157:H1220" ca="1" si="353">IF(OR(ISNA(A1157),C1157="Backstitch",C1157="Bead"),NA(),C1157/100)</f>
        <v>#N/A</v>
      </c>
      <c r="I1157" s="41" t="e">
        <f t="shared" ref="I1157:I1220" ca="1" si="354">IF(OR(ISNA(A1157),C1157="Backstitch"),NA(),I1156+H1157)</f>
        <v>#N/A</v>
      </c>
      <c r="J1157" s="41" t="e">
        <f t="shared" ref="J1157:J1220" ca="1" si="355">IF(OR(ISNA(A1157),C1157="Backstitch"),NA(),J1156-H1157)</f>
        <v>#N/A</v>
      </c>
      <c r="K1157" t="e">
        <f t="shared" ca="1" si="344"/>
        <v>#N/A</v>
      </c>
      <c r="L1157" t="e">
        <f t="shared" ca="1" si="345"/>
        <v>#N/A</v>
      </c>
      <c r="M1157" s="42" t="e">
        <f t="shared" ca="1" si="346"/>
        <v>#REF!</v>
      </c>
      <c r="N1157" s="5" t="e">
        <f t="shared" ref="N1157:N1220" ca="1" si="356">IF(ISNA(A1157),NA(),N1156+1)</f>
        <v>#N/A</v>
      </c>
      <c r="O1157" s="5" t="e">
        <f t="shared" ref="O1157:O1220" ca="1" si="357">IF(ISNA(A1157),NA(),IF(OR(C1157&gt;0,C1157="Backstitch"),O1156+1,O1156))</f>
        <v>#N/A</v>
      </c>
      <c r="P1157" s="41" t="e">
        <f ca="1">IF(OR(ISNA(A1157),C1157="Backstitch"),NA(),AVERAGEIF($C$4:$C1157,"&gt;0")/100)</f>
        <v>#N/A</v>
      </c>
      <c r="Q1157" s="41" t="e">
        <f t="shared" ca="1" si="347"/>
        <v>#N/A</v>
      </c>
      <c r="R1157" s="43" t="e">
        <f t="shared" ca="1" si="348"/>
        <v>#N/A</v>
      </c>
      <c r="S1157" s="44" t="e">
        <f t="shared" ca="1" si="349"/>
        <v>#N/A</v>
      </c>
      <c r="T1157" s="5" t="e">
        <f t="shared" ca="1" si="350"/>
        <v>#N/A</v>
      </c>
      <c r="U1157" s="5" t="e">
        <f t="shared" ca="1" si="351"/>
        <v>#N/A</v>
      </c>
    </row>
    <row r="1158" spans="1:21">
      <c r="A1158" s="6" t="e">
        <f t="shared" ca="1" si="341"/>
        <v>#N/A</v>
      </c>
      <c r="B1158" s="39" t="e">
        <f t="shared" ca="1" si="340"/>
        <v>#N/A</v>
      </c>
      <c r="C1158">
        <f t="array" aca="1" ref="C1158" ca="1">IFERROR(INDEX(stitches, MATCH( 1, ($A1158=dates)*(last_project=projects),0)),0)</f>
        <v>0</v>
      </c>
      <c r="D1158" s="5" t="e">
        <f t="shared" ca="1" si="352"/>
        <v>#REF!</v>
      </c>
      <c r="E1158" s="5" t="e">
        <f t="shared" ca="1" si="342"/>
        <v>#REF!</v>
      </c>
      <c r="F1158" s="40" t="e">
        <f t="array" aca="1" ref="F1158" ca="1">INDEX(hours,MATCH(1,($A1158=dates)*(last_project=projects),0),0)</f>
        <v>#N/A</v>
      </c>
      <c r="G1158" s="21" t="e">
        <f t="shared" ca="1" si="343"/>
        <v>#N/A</v>
      </c>
      <c r="H1158" s="41" t="e">
        <f t="shared" ca="1" si="353"/>
        <v>#N/A</v>
      </c>
      <c r="I1158" s="41" t="e">
        <f t="shared" ca="1" si="354"/>
        <v>#N/A</v>
      </c>
      <c r="J1158" s="41" t="e">
        <f t="shared" ca="1" si="355"/>
        <v>#N/A</v>
      </c>
      <c r="K1158" t="e">
        <f t="shared" ca="1" si="344"/>
        <v>#N/A</v>
      </c>
      <c r="L1158" t="e">
        <f t="shared" ca="1" si="345"/>
        <v>#N/A</v>
      </c>
      <c r="M1158" s="42" t="e">
        <f t="shared" ca="1" si="346"/>
        <v>#REF!</v>
      </c>
      <c r="N1158" s="5" t="e">
        <f t="shared" ca="1" si="356"/>
        <v>#N/A</v>
      </c>
      <c r="O1158" s="5" t="e">
        <f t="shared" ca="1" si="357"/>
        <v>#N/A</v>
      </c>
      <c r="P1158" s="41" t="e">
        <f ca="1">IF(OR(ISNA(A1158),C1158="Backstitch"),NA(),AVERAGEIF($C$4:$C1158,"&gt;0")/100)</f>
        <v>#N/A</v>
      </c>
      <c r="Q1158" s="41" t="e">
        <f t="shared" ca="1" si="347"/>
        <v>#N/A</v>
      </c>
      <c r="R1158" s="43" t="e">
        <f t="shared" ca="1" si="348"/>
        <v>#N/A</v>
      </c>
      <c r="S1158" s="44" t="e">
        <f t="shared" ca="1" si="349"/>
        <v>#N/A</v>
      </c>
      <c r="T1158" s="5" t="e">
        <f t="shared" ca="1" si="350"/>
        <v>#N/A</v>
      </c>
      <c r="U1158" s="5" t="e">
        <f t="shared" ca="1" si="351"/>
        <v>#N/A</v>
      </c>
    </row>
    <row r="1159" spans="1:21">
      <c r="A1159" s="6" t="e">
        <f t="shared" ca="1" si="341"/>
        <v>#N/A</v>
      </c>
      <c r="B1159" s="39" t="e">
        <f t="shared" ca="1" si="340"/>
        <v>#N/A</v>
      </c>
      <c r="C1159">
        <f t="array" aca="1" ref="C1159" ca="1">IFERROR(INDEX(stitches, MATCH( 1, ($A1159=dates)*(last_project=projects),0)),0)</f>
        <v>0</v>
      </c>
      <c r="D1159" s="5" t="e">
        <f t="shared" ca="1" si="352"/>
        <v>#REF!</v>
      </c>
      <c r="E1159" s="5" t="e">
        <f t="shared" ca="1" si="342"/>
        <v>#REF!</v>
      </c>
      <c r="F1159" s="40" t="e">
        <f t="array" aca="1" ref="F1159" ca="1">INDEX(hours,MATCH(1,($A1159=dates)*(last_project=projects),0),0)</f>
        <v>#N/A</v>
      </c>
      <c r="G1159" s="21" t="e">
        <f t="shared" ca="1" si="343"/>
        <v>#N/A</v>
      </c>
      <c r="H1159" s="41" t="e">
        <f t="shared" ca="1" si="353"/>
        <v>#N/A</v>
      </c>
      <c r="I1159" s="41" t="e">
        <f t="shared" ca="1" si="354"/>
        <v>#N/A</v>
      </c>
      <c r="J1159" s="41" t="e">
        <f t="shared" ca="1" si="355"/>
        <v>#N/A</v>
      </c>
      <c r="K1159" t="e">
        <f t="shared" ca="1" si="344"/>
        <v>#N/A</v>
      </c>
      <c r="L1159" t="e">
        <f t="shared" ca="1" si="345"/>
        <v>#N/A</v>
      </c>
      <c r="M1159" s="42" t="e">
        <f t="shared" ca="1" si="346"/>
        <v>#REF!</v>
      </c>
      <c r="N1159" s="5" t="e">
        <f t="shared" ca="1" si="356"/>
        <v>#N/A</v>
      </c>
      <c r="O1159" s="5" t="e">
        <f t="shared" ca="1" si="357"/>
        <v>#N/A</v>
      </c>
      <c r="P1159" s="41" t="e">
        <f ca="1">IF(OR(ISNA(A1159),C1159="Backstitch"),NA(),AVERAGEIF($C$4:$C1159,"&gt;0")/100)</f>
        <v>#N/A</v>
      </c>
      <c r="Q1159" s="41" t="e">
        <f t="shared" ca="1" si="347"/>
        <v>#N/A</v>
      </c>
      <c r="R1159" s="43" t="e">
        <f t="shared" ca="1" si="348"/>
        <v>#N/A</v>
      </c>
      <c r="S1159" s="44" t="e">
        <f t="shared" ca="1" si="349"/>
        <v>#N/A</v>
      </c>
      <c r="T1159" s="5" t="e">
        <f t="shared" ca="1" si="350"/>
        <v>#N/A</v>
      </c>
      <c r="U1159" s="5" t="e">
        <f t="shared" ca="1" si="351"/>
        <v>#N/A</v>
      </c>
    </row>
    <row r="1160" spans="1:21">
      <c r="A1160" s="6" t="e">
        <f t="shared" ca="1" si="341"/>
        <v>#N/A</v>
      </c>
      <c r="B1160" s="39" t="e">
        <f t="shared" ca="1" si="340"/>
        <v>#N/A</v>
      </c>
      <c r="C1160">
        <f t="array" aca="1" ref="C1160" ca="1">IFERROR(INDEX(stitches, MATCH( 1, ($A1160=dates)*(last_project=projects),0)),0)</f>
        <v>0</v>
      </c>
      <c r="D1160" s="5" t="e">
        <f t="shared" ca="1" si="352"/>
        <v>#REF!</v>
      </c>
      <c r="E1160" s="5" t="e">
        <f t="shared" ca="1" si="342"/>
        <v>#REF!</v>
      </c>
      <c r="F1160" s="40" t="e">
        <f t="array" aca="1" ref="F1160" ca="1">INDEX(hours,MATCH(1,($A1160=dates)*(last_project=projects),0),0)</f>
        <v>#N/A</v>
      </c>
      <c r="G1160" s="21" t="e">
        <f t="shared" ca="1" si="343"/>
        <v>#N/A</v>
      </c>
      <c r="H1160" s="41" t="e">
        <f t="shared" ca="1" si="353"/>
        <v>#N/A</v>
      </c>
      <c r="I1160" s="41" t="e">
        <f t="shared" ca="1" si="354"/>
        <v>#N/A</v>
      </c>
      <c r="J1160" s="41" t="e">
        <f t="shared" ca="1" si="355"/>
        <v>#N/A</v>
      </c>
      <c r="K1160" t="e">
        <f t="shared" ca="1" si="344"/>
        <v>#N/A</v>
      </c>
      <c r="L1160" t="e">
        <f t="shared" ca="1" si="345"/>
        <v>#N/A</v>
      </c>
      <c r="M1160" s="42" t="e">
        <f t="shared" ca="1" si="346"/>
        <v>#REF!</v>
      </c>
      <c r="N1160" s="5" t="e">
        <f t="shared" ca="1" si="356"/>
        <v>#N/A</v>
      </c>
      <c r="O1160" s="5" t="e">
        <f t="shared" ca="1" si="357"/>
        <v>#N/A</v>
      </c>
      <c r="P1160" s="41" t="e">
        <f ca="1">IF(OR(ISNA(A1160),C1160="Backstitch"),NA(),AVERAGEIF($C$4:$C1160,"&gt;0")/100)</f>
        <v>#N/A</v>
      </c>
      <c r="Q1160" s="41" t="e">
        <f t="shared" ca="1" si="347"/>
        <v>#N/A</v>
      </c>
      <c r="R1160" s="43" t="e">
        <f t="shared" ca="1" si="348"/>
        <v>#N/A</v>
      </c>
      <c r="S1160" s="44" t="e">
        <f t="shared" ca="1" si="349"/>
        <v>#N/A</v>
      </c>
      <c r="T1160" s="5" t="e">
        <f t="shared" ca="1" si="350"/>
        <v>#N/A</v>
      </c>
      <c r="U1160" s="5" t="e">
        <f t="shared" ca="1" si="351"/>
        <v>#N/A</v>
      </c>
    </row>
    <row r="1161" spans="1:21">
      <c r="A1161" s="6" t="e">
        <f t="shared" ca="1" si="341"/>
        <v>#N/A</v>
      </c>
      <c r="B1161" s="39" t="e">
        <f t="shared" ca="1" si="340"/>
        <v>#N/A</v>
      </c>
      <c r="C1161">
        <f t="array" aca="1" ref="C1161" ca="1">IFERROR(INDEX(stitches, MATCH( 1, ($A1161=dates)*(last_project=projects),0)),0)</f>
        <v>0</v>
      </c>
      <c r="D1161" s="5" t="e">
        <f t="shared" ca="1" si="352"/>
        <v>#REF!</v>
      </c>
      <c r="E1161" s="5" t="e">
        <f t="shared" ca="1" si="342"/>
        <v>#REF!</v>
      </c>
      <c r="F1161" s="40" t="e">
        <f t="array" aca="1" ref="F1161" ca="1">INDEX(hours,MATCH(1,($A1161=dates)*(last_project=projects),0),0)</f>
        <v>#N/A</v>
      </c>
      <c r="G1161" s="21" t="e">
        <f t="shared" ca="1" si="343"/>
        <v>#N/A</v>
      </c>
      <c r="H1161" s="41" t="e">
        <f t="shared" ca="1" si="353"/>
        <v>#N/A</v>
      </c>
      <c r="I1161" s="41" t="e">
        <f t="shared" ca="1" si="354"/>
        <v>#N/A</v>
      </c>
      <c r="J1161" s="41" t="e">
        <f t="shared" ca="1" si="355"/>
        <v>#N/A</v>
      </c>
      <c r="K1161" t="e">
        <f t="shared" ca="1" si="344"/>
        <v>#N/A</v>
      </c>
      <c r="L1161" t="e">
        <f t="shared" ca="1" si="345"/>
        <v>#N/A</v>
      </c>
      <c r="M1161" s="42" t="e">
        <f t="shared" ca="1" si="346"/>
        <v>#REF!</v>
      </c>
      <c r="N1161" s="5" t="e">
        <f t="shared" ca="1" si="356"/>
        <v>#N/A</v>
      </c>
      <c r="O1161" s="5" t="e">
        <f t="shared" ca="1" si="357"/>
        <v>#N/A</v>
      </c>
      <c r="P1161" s="41" t="e">
        <f ca="1">IF(OR(ISNA(A1161),C1161="Backstitch"),NA(),AVERAGEIF($C$4:$C1161,"&gt;0")/100)</f>
        <v>#N/A</v>
      </c>
      <c r="Q1161" s="41" t="e">
        <f t="shared" ca="1" si="347"/>
        <v>#N/A</v>
      </c>
      <c r="R1161" s="43" t="e">
        <f t="shared" ca="1" si="348"/>
        <v>#N/A</v>
      </c>
      <c r="S1161" s="44" t="e">
        <f t="shared" ca="1" si="349"/>
        <v>#N/A</v>
      </c>
      <c r="T1161" s="5" t="e">
        <f t="shared" ca="1" si="350"/>
        <v>#N/A</v>
      </c>
      <c r="U1161" s="5" t="e">
        <f t="shared" ca="1" si="351"/>
        <v>#N/A</v>
      </c>
    </row>
    <row r="1162" spans="1:21">
      <c r="A1162" s="6" t="e">
        <f t="shared" ca="1" si="341"/>
        <v>#N/A</v>
      </c>
      <c r="B1162" s="39" t="e">
        <f t="shared" ca="1" si="340"/>
        <v>#N/A</v>
      </c>
      <c r="C1162">
        <f t="array" aca="1" ref="C1162" ca="1">IFERROR(INDEX(stitches, MATCH( 1, ($A1162=dates)*(last_project=projects),0)),0)</f>
        <v>0</v>
      </c>
      <c r="D1162" s="5" t="e">
        <f t="shared" ca="1" si="352"/>
        <v>#REF!</v>
      </c>
      <c r="E1162" s="5" t="e">
        <f t="shared" ca="1" si="342"/>
        <v>#REF!</v>
      </c>
      <c r="F1162" s="40" t="e">
        <f t="array" aca="1" ref="F1162" ca="1">INDEX(hours,MATCH(1,($A1162=dates)*(last_project=projects),0),0)</f>
        <v>#N/A</v>
      </c>
      <c r="G1162" s="21" t="e">
        <f t="shared" ca="1" si="343"/>
        <v>#N/A</v>
      </c>
      <c r="H1162" s="41" t="e">
        <f t="shared" ca="1" si="353"/>
        <v>#N/A</v>
      </c>
      <c r="I1162" s="41" t="e">
        <f t="shared" ca="1" si="354"/>
        <v>#N/A</v>
      </c>
      <c r="J1162" s="41" t="e">
        <f t="shared" ca="1" si="355"/>
        <v>#N/A</v>
      </c>
      <c r="K1162" t="e">
        <f t="shared" ca="1" si="344"/>
        <v>#N/A</v>
      </c>
      <c r="L1162" t="e">
        <f t="shared" ca="1" si="345"/>
        <v>#N/A</v>
      </c>
      <c r="M1162" s="42" t="e">
        <f t="shared" ca="1" si="346"/>
        <v>#REF!</v>
      </c>
      <c r="N1162" s="5" t="e">
        <f t="shared" ca="1" si="356"/>
        <v>#N/A</v>
      </c>
      <c r="O1162" s="5" t="e">
        <f t="shared" ca="1" si="357"/>
        <v>#N/A</v>
      </c>
      <c r="P1162" s="41" t="e">
        <f ca="1">IF(OR(ISNA(A1162),C1162="Backstitch"),NA(),AVERAGEIF($C$4:$C1162,"&gt;0")/100)</f>
        <v>#N/A</v>
      </c>
      <c r="Q1162" s="41" t="e">
        <f t="shared" ca="1" si="347"/>
        <v>#N/A</v>
      </c>
      <c r="R1162" s="43" t="e">
        <f t="shared" ca="1" si="348"/>
        <v>#N/A</v>
      </c>
      <c r="S1162" s="44" t="e">
        <f t="shared" ca="1" si="349"/>
        <v>#N/A</v>
      </c>
      <c r="T1162" s="5" t="e">
        <f t="shared" ca="1" si="350"/>
        <v>#N/A</v>
      </c>
      <c r="U1162" s="5" t="e">
        <f t="shared" ca="1" si="351"/>
        <v>#N/A</v>
      </c>
    </row>
    <row r="1163" spans="1:21">
      <c r="A1163" s="6" t="e">
        <f t="shared" ca="1" si="341"/>
        <v>#N/A</v>
      </c>
      <c r="B1163" s="39" t="e">
        <f t="shared" ca="1" si="340"/>
        <v>#N/A</v>
      </c>
      <c r="C1163">
        <f t="array" aca="1" ref="C1163" ca="1">IFERROR(INDEX(stitches, MATCH( 1, ($A1163=dates)*(last_project=projects),0)),0)</f>
        <v>0</v>
      </c>
      <c r="D1163" s="5" t="e">
        <f t="shared" ca="1" si="352"/>
        <v>#REF!</v>
      </c>
      <c r="E1163" s="5" t="e">
        <f t="shared" ca="1" si="342"/>
        <v>#REF!</v>
      </c>
      <c r="F1163" s="40" t="e">
        <f t="array" aca="1" ref="F1163" ca="1">INDEX(hours,MATCH(1,($A1163=dates)*(last_project=projects),0),0)</f>
        <v>#N/A</v>
      </c>
      <c r="G1163" s="21" t="e">
        <f t="shared" ca="1" si="343"/>
        <v>#N/A</v>
      </c>
      <c r="H1163" s="41" t="e">
        <f t="shared" ca="1" si="353"/>
        <v>#N/A</v>
      </c>
      <c r="I1163" s="41" t="e">
        <f t="shared" ca="1" si="354"/>
        <v>#N/A</v>
      </c>
      <c r="J1163" s="41" t="e">
        <f t="shared" ca="1" si="355"/>
        <v>#N/A</v>
      </c>
      <c r="K1163" t="e">
        <f t="shared" ca="1" si="344"/>
        <v>#N/A</v>
      </c>
      <c r="L1163" t="e">
        <f t="shared" ca="1" si="345"/>
        <v>#N/A</v>
      </c>
      <c r="M1163" s="42" t="e">
        <f t="shared" ca="1" si="346"/>
        <v>#REF!</v>
      </c>
      <c r="N1163" s="5" t="e">
        <f t="shared" ca="1" si="356"/>
        <v>#N/A</v>
      </c>
      <c r="O1163" s="5" t="e">
        <f t="shared" ca="1" si="357"/>
        <v>#N/A</v>
      </c>
      <c r="P1163" s="41" t="e">
        <f ca="1">IF(OR(ISNA(A1163),C1163="Backstitch"),NA(),AVERAGEIF($C$4:$C1163,"&gt;0")/100)</f>
        <v>#N/A</v>
      </c>
      <c r="Q1163" s="41" t="e">
        <f t="shared" ca="1" si="347"/>
        <v>#N/A</v>
      </c>
      <c r="R1163" s="43" t="e">
        <f t="shared" ca="1" si="348"/>
        <v>#N/A</v>
      </c>
      <c r="S1163" s="44" t="e">
        <f t="shared" ca="1" si="349"/>
        <v>#N/A</v>
      </c>
      <c r="T1163" s="5" t="e">
        <f t="shared" ca="1" si="350"/>
        <v>#N/A</v>
      </c>
      <c r="U1163" s="5" t="e">
        <f t="shared" ca="1" si="351"/>
        <v>#N/A</v>
      </c>
    </row>
    <row r="1164" spans="1:21">
      <c r="A1164" s="6" t="e">
        <f t="shared" ca="1" si="341"/>
        <v>#N/A</v>
      </c>
      <c r="B1164" s="39" t="e">
        <f t="shared" ca="1" si="340"/>
        <v>#N/A</v>
      </c>
      <c r="C1164">
        <f t="array" aca="1" ref="C1164" ca="1">IFERROR(INDEX(stitches, MATCH( 1, ($A1164=dates)*(last_project=projects),0)),0)</f>
        <v>0</v>
      </c>
      <c r="D1164" s="5" t="e">
        <f t="shared" ca="1" si="352"/>
        <v>#REF!</v>
      </c>
      <c r="E1164" s="5" t="e">
        <f t="shared" ca="1" si="342"/>
        <v>#REF!</v>
      </c>
      <c r="F1164" s="40" t="e">
        <f t="array" aca="1" ref="F1164" ca="1">INDEX(hours,MATCH(1,($A1164=dates)*(last_project=projects),0),0)</f>
        <v>#N/A</v>
      </c>
      <c r="G1164" s="21" t="e">
        <f t="shared" ca="1" si="343"/>
        <v>#N/A</v>
      </c>
      <c r="H1164" s="41" t="e">
        <f t="shared" ca="1" si="353"/>
        <v>#N/A</v>
      </c>
      <c r="I1164" s="41" t="e">
        <f t="shared" ca="1" si="354"/>
        <v>#N/A</v>
      </c>
      <c r="J1164" s="41" t="e">
        <f t="shared" ca="1" si="355"/>
        <v>#N/A</v>
      </c>
      <c r="K1164" t="e">
        <f t="shared" ca="1" si="344"/>
        <v>#N/A</v>
      </c>
      <c r="L1164" t="e">
        <f t="shared" ca="1" si="345"/>
        <v>#N/A</v>
      </c>
      <c r="M1164" s="42" t="e">
        <f t="shared" ca="1" si="346"/>
        <v>#REF!</v>
      </c>
      <c r="N1164" s="5" t="e">
        <f t="shared" ca="1" si="356"/>
        <v>#N/A</v>
      </c>
      <c r="O1164" s="5" t="e">
        <f t="shared" ca="1" si="357"/>
        <v>#N/A</v>
      </c>
      <c r="P1164" s="41" t="e">
        <f ca="1">IF(OR(ISNA(A1164),C1164="Backstitch"),NA(),AVERAGEIF($C$4:$C1164,"&gt;0")/100)</f>
        <v>#N/A</v>
      </c>
      <c r="Q1164" s="41" t="e">
        <f t="shared" ca="1" si="347"/>
        <v>#N/A</v>
      </c>
      <c r="R1164" s="43" t="e">
        <f t="shared" ca="1" si="348"/>
        <v>#N/A</v>
      </c>
      <c r="S1164" s="44" t="e">
        <f t="shared" ca="1" si="349"/>
        <v>#N/A</v>
      </c>
      <c r="T1164" s="5" t="e">
        <f t="shared" ca="1" si="350"/>
        <v>#N/A</v>
      </c>
      <c r="U1164" s="5" t="e">
        <f t="shared" ca="1" si="351"/>
        <v>#N/A</v>
      </c>
    </row>
    <row r="1165" spans="1:21">
      <c r="A1165" s="6" t="e">
        <f t="shared" ca="1" si="341"/>
        <v>#N/A</v>
      </c>
      <c r="B1165" s="39" t="e">
        <f t="shared" ca="1" si="340"/>
        <v>#N/A</v>
      </c>
      <c r="C1165">
        <f t="array" aca="1" ref="C1165" ca="1">IFERROR(INDEX(stitches, MATCH( 1, ($A1165=dates)*(last_project=projects),0)),0)</f>
        <v>0</v>
      </c>
      <c r="D1165" s="5" t="e">
        <f t="shared" ca="1" si="352"/>
        <v>#REF!</v>
      </c>
      <c r="E1165" s="5" t="e">
        <f t="shared" ca="1" si="342"/>
        <v>#REF!</v>
      </c>
      <c r="F1165" s="40" t="e">
        <f t="array" aca="1" ref="F1165" ca="1">INDEX(hours,MATCH(1,($A1165=dates)*(last_project=projects),0),0)</f>
        <v>#N/A</v>
      </c>
      <c r="G1165" s="21" t="e">
        <f t="shared" ca="1" si="343"/>
        <v>#N/A</v>
      </c>
      <c r="H1165" s="41" t="e">
        <f t="shared" ca="1" si="353"/>
        <v>#N/A</v>
      </c>
      <c r="I1165" s="41" t="e">
        <f t="shared" ca="1" si="354"/>
        <v>#N/A</v>
      </c>
      <c r="J1165" s="41" t="e">
        <f t="shared" ca="1" si="355"/>
        <v>#N/A</v>
      </c>
      <c r="K1165" t="e">
        <f t="shared" ca="1" si="344"/>
        <v>#N/A</v>
      </c>
      <c r="L1165" t="e">
        <f t="shared" ca="1" si="345"/>
        <v>#N/A</v>
      </c>
      <c r="M1165" s="42" t="e">
        <f t="shared" ca="1" si="346"/>
        <v>#REF!</v>
      </c>
      <c r="N1165" s="5" t="e">
        <f t="shared" ca="1" si="356"/>
        <v>#N/A</v>
      </c>
      <c r="O1165" s="5" t="e">
        <f t="shared" ca="1" si="357"/>
        <v>#N/A</v>
      </c>
      <c r="P1165" s="41" t="e">
        <f ca="1">IF(OR(ISNA(A1165),C1165="Backstitch"),NA(),AVERAGEIF($C$4:$C1165,"&gt;0")/100)</f>
        <v>#N/A</v>
      </c>
      <c r="Q1165" s="41" t="e">
        <f t="shared" ca="1" si="347"/>
        <v>#N/A</v>
      </c>
      <c r="R1165" s="43" t="e">
        <f t="shared" ca="1" si="348"/>
        <v>#N/A</v>
      </c>
      <c r="S1165" s="44" t="e">
        <f t="shared" ca="1" si="349"/>
        <v>#N/A</v>
      </c>
      <c r="T1165" s="5" t="e">
        <f t="shared" ca="1" si="350"/>
        <v>#N/A</v>
      </c>
      <c r="U1165" s="5" t="e">
        <f t="shared" ca="1" si="351"/>
        <v>#N/A</v>
      </c>
    </row>
    <row r="1166" spans="1:21">
      <c r="A1166" s="6" t="e">
        <f t="shared" ca="1" si="341"/>
        <v>#N/A</v>
      </c>
      <c r="B1166" s="39" t="e">
        <f t="shared" ca="1" si="340"/>
        <v>#N/A</v>
      </c>
      <c r="C1166">
        <f t="array" aca="1" ref="C1166" ca="1">IFERROR(INDEX(stitches, MATCH( 1, ($A1166=dates)*(last_project=projects),0)),0)</f>
        <v>0</v>
      </c>
      <c r="D1166" s="5" t="e">
        <f t="shared" ca="1" si="352"/>
        <v>#REF!</v>
      </c>
      <c r="E1166" s="5" t="e">
        <f t="shared" ca="1" si="342"/>
        <v>#REF!</v>
      </c>
      <c r="F1166" s="40" t="e">
        <f t="array" aca="1" ref="F1166" ca="1">INDEX(hours,MATCH(1,($A1166=dates)*(last_project=projects),0),0)</f>
        <v>#N/A</v>
      </c>
      <c r="G1166" s="21" t="e">
        <f t="shared" ca="1" si="343"/>
        <v>#N/A</v>
      </c>
      <c r="H1166" s="41" t="e">
        <f t="shared" ca="1" si="353"/>
        <v>#N/A</v>
      </c>
      <c r="I1166" s="41" t="e">
        <f t="shared" ca="1" si="354"/>
        <v>#N/A</v>
      </c>
      <c r="J1166" s="41" t="e">
        <f t="shared" ca="1" si="355"/>
        <v>#N/A</v>
      </c>
      <c r="K1166" t="e">
        <f t="shared" ca="1" si="344"/>
        <v>#N/A</v>
      </c>
      <c r="L1166" t="e">
        <f t="shared" ca="1" si="345"/>
        <v>#N/A</v>
      </c>
      <c r="M1166" s="42" t="e">
        <f t="shared" ca="1" si="346"/>
        <v>#REF!</v>
      </c>
      <c r="N1166" s="5" t="e">
        <f t="shared" ca="1" si="356"/>
        <v>#N/A</v>
      </c>
      <c r="O1166" s="5" t="e">
        <f t="shared" ca="1" si="357"/>
        <v>#N/A</v>
      </c>
      <c r="P1166" s="41" t="e">
        <f ca="1">IF(OR(ISNA(A1166),C1166="Backstitch"),NA(),AVERAGEIF($C$4:$C1166,"&gt;0")/100)</f>
        <v>#N/A</v>
      </c>
      <c r="Q1166" s="41" t="e">
        <f t="shared" ca="1" si="347"/>
        <v>#N/A</v>
      </c>
      <c r="R1166" s="43" t="e">
        <f t="shared" ca="1" si="348"/>
        <v>#N/A</v>
      </c>
      <c r="S1166" s="44" t="e">
        <f t="shared" ca="1" si="349"/>
        <v>#N/A</v>
      </c>
      <c r="T1166" s="5" t="e">
        <f t="shared" ca="1" si="350"/>
        <v>#N/A</v>
      </c>
      <c r="U1166" s="5" t="e">
        <f t="shared" ca="1" si="351"/>
        <v>#N/A</v>
      </c>
    </row>
    <row r="1167" spans="1:21">
      <c r="A1167" s="6" t="e">
        <f t="shared" ca="1" si="341"/>
        <v>#N/A</v>
      </c>
      <c r="B1167" s="39" t="e">
        <f t="shared" ca="1" si="340"/>
        <v>#N/A</v>
      </c>
      <c r="C1167">
        <f t="array" aca="1" ref="C1167" ca="1">IFERROR(INDEX(stitches, MATCH( 1, ($A1167=dates)*(last_project=projects),0)),0)</f>
        <v>0</v>
      </c>
      <c r="D1167" s="5" t="e">
        <f t="shared" ca="1" si="352"/>
        <v>#REF!</v>
      </c>
      <c r="E1167" s="5" t="e">
        <f t="shared" ca="1" si="342"/>
        <v>#REF!</v>
      </c>
      <c r="F1167" s="40" t="e">
        <f t="array" aca="1" ref="F1167" ca="1">INDEX(hours,MATCH(1,($A1167=dates)*(last_project=projects),0),0)</f>
        <v>#N/A</v>
      </c>
      <c r="G1167" s="21" t="e">
        <f t="shared" ca="1" si="343"/>
        <v>#N/A</v>
      </c>
      <c r="H1167" s="41" t="e">
        <f t="shared" ca="1" si="353"/>
        <v>#N/A</v>
      </c>
      <c r="I1167" s="41" t="e">
        <f t="shared" ca="1" si="354"/>
        <v>#N/A</v>
      </c>
      <c r="J1167" s="41" t="e">
        <f t="shared" ca="1" si="355"/>
        <v>#N/A</v>
      </c>
      <c r="K1167" t="e">
        <f t="shared" ca="1" si="344"/>
        <v>#N/A</v>
      </c>
      <c r="L1167" t="e">
        <f t="shared" ca="1" si="345"/>
        <v>#N/A</v>
      </c>
      <c r="M1167" s="42" t="e">
        <f t="shared" ca="1" si="346"/>
        <v>#REF!</v>
      </c>
      <c r="N1167" s="5" t="e">
        <f t="shared" ca="1" si="356"/>
        <v>#N/A</v>
      </c>
      <c r="O1167" s="5" t="e">
        <f t="shared" ca="1" si="357"/>
        <v>#N/A</v>
      </c>
      <c r="P1167" s="41" t="e">
        <f ca="1">IF(OR(ISNA(A1167),C1167="Backstitch"),NA(),AVERAGEIF($C$4:$C1167,"&gt;0")/100)</f>
        <v>#N/A</v>
      </c>
      <c r="Q1167" s="41" t="e">
        <f t="shared" ca="1" si="347"/>
        <v>#N/A</v>
      </c>
      <c r="R1167" s="43" t="e">
        <f t="shared" ca="1" si="348"/>
        <v>#N/A</v>
      </c>
      <c r="S1167" s="44" t="e">
        <f t="shared" ca="1" si="349"/>
        <v>#N/A</v>
      </c>
      <c r="T1167" s="5" t="e">
        <f t="shared" ca="1" si="350"/>
        <v>#N/A</v>
      </c>
      <c r="U1167" s="5" t="e">
        <f t="shared" ca="1" si="351"/>
        <v>#N/A</v>
      </c>
    </row>
    <row r="1168" spans="1:21">
      <c r="A1168" s="6" t="e">
        <f t="shared" ca="1" si="341"/>
        <v>#N/A</v>
      </c>
      <c r="B1168" s="39" t="e">
        <f t="shared" ca="1" si="340"/>
        <v>#N/A</v>
      </c>
      <c r="C1168">
        <f t="array" aca="1" ref="C1168" ca="1">IFERROR(INDEX(stitches, MATCH( 1, ($A1168=dates)*(last_project=projects),0)),0)</f>
        <v>0</v>
      </c>
      <c r="D1168" s="5" t="e">
        <f t="shared" ca="1" si="352"/>
        <v>#REF!</v>
      </c>
      <c r="E1168" s="5" t="e">
        <f t="shared" ca="1" si="342"/>
        <v>#REF!</v>
      </c>
      <c r="F1168" s="40" t="e">
        <f t="array" aca="1" ref="F1168" ca="1">INDEX(hours,MATCH(1,($A1168=dates)*(last_project=projects),0),0)</f>
        <v>#N/A</v>
      </c>
      <c r="G1168" s="21" t="e">
        <f t="shared" ca="1" si="343"/>
        <v>#N/A</v>
      </c>
      <c r="H1168" s="41" t="e">
        <f t="shared" ca="1" si="353"/>
        <v>#N/A</v>
      </c>
      <c r="I1168" s="41" t="e">
        <f t="shared" ca="1" si="354"/>
        <v>#N/A</v>
      </c>
      <c r="J1168" s="41" t="e">
        <f t="shared" ca="1" si="355"/>
        <v>#N/A</v>
      </c>
      <c r="K1168" t="e">
        <f t="shared" ca="1" si="344"/>
        <v>#N/A</v>
      </c>
      <c r="L1168" t="e">
        <f t="shared" ca="1" si="345"/>
        <v>#N/A</v>
      </c>
      <c r="M1168" s="42" t="e">
        <f t="shared" ca="1" si="346"/>
        <v>#REF!</v>
      </c>
      <c r="N1168" s="5" t="e">
        <f t="shared" ca="1" si="356"/>
        <v>#N/A</v>
      </c>
      <c r="O1168" s="5" t="e">
        <f t="shared" ca="1" si="357"/>
        <v>#N/A</v>
      </c>
      <c r="P1168" s="41" t="e">
        <f ca="1">IF(OR(ISNA(A1168),C1168="Backstitch"),NA(),AVERAGEIF($C$4:$C1168,"&gt;0")/100)</f>
        <v>#N/A</v>
      </c>
      <c r="Q1168" s="41" t="e">
        <f t="shared" ca="1" si="347"/>
        <v>#N/A</v>
      </c>
      <c r="R1168" s="43" t="e">
        <f t="shared" ca="1" si="348"/>
        <v>#N/A</v>
      </c>
      <c r="S1168" s="44" t="e">
        <f t="shared" ca="1" si="349"/>
        <v>#N/A</v>
      </c>
      <c r="T1168" s="5" t="e">
        <f t="shared" ca="1" si="350"/>
        <v>#N/A</v>
      </c>
      <c r="U1168" s="5" t="e">
        <f t="shared" ca="1" si="351"/>
        <v>#N/A</v>
      </c>
    </row>
    <row r="1169" spans="1:21">
      <c r="A1169" s="6" t="e">
        <f t="shared" ca="1" si="341"/>
        <v>#N/A</v>
      </c>
      <c r="B1169" s="39" t="e">
        <f t="shared" ca="1" si="340"/>
        <v>#N/A</v>
      </c>
      <c r="C1169">
        <f t="array" aca="1" ref="C1169" ca="1">IFERROR(INDEX(stitches, MATCH( 1, ($A1169=dates)*(last_project=projects),0)),0)</f>
        <v>0</v>
      </c>
      <c r="D1169" s="5" t="e">
        <f t="shared" ca="1" si="352"/>
        <v>#REF!</v>
      </c>
      <c r="E1169" s="5" t="e">
        <f t="shared" ca="1" si="342"/>
        <v>#REF!</v>
      </c>
      <c r="F1169" s="40" t="e">
        <f t="array" aca="1" ref="F1169" ca="1">INDEX(hours,MATCH(1,($A1169=dates)*(last_project=projects),0),0)</f>
        <v>#N/A</v>
      </c>
      <c r="G1169" s="21" t="e">
        <f t="shared" ca="1" si="343"/>
        <v>#N/A</v>
      </c>
      <c r="H1169" s="41" t="e">
        <f t="shared" ca="1" si="353"/>
        <v>#N/A</v>
      </c>
      <c r="I1169" s="41" t="e">
        <f t="shared" ca="1" si="354"/>
        <v>#N/A</v>
      </c>
      <c r="J1169" s="41" t="e">
        <f t="shared" ca="1" si="355"/>
        <v>#N/A</v>
      </c>
      <c r="K1169" t="e">
        <f t="shared" ca="1" si="344"/>
        <v>#N/A</v>
      </c>
      <c r="L1169" t="e">
        <f t="shared" ca="1" si="345"/>
        <v>#N/A</v>
      </c>
      <c r="M1169" s="42" t="e">
        <f t="shared" ca="1" si="346"/>
        <v>#REF!</v>
      </c>
      <c r="N1169" s="5" t="e">
        <f t="shared" ca="1" si="356"/>
        <v>#N/A</v>
      </c>
      <c r="O1169" s="5" t="e">
        <f t="shared" ca="1" si="357"/>
        <v>#N/A</v>
      </c>
      <c r="P1169" s="41" t="e">
        <f ca="1">IF(OR(ISNA(A1169),C1169="Backstitch"),NA(),AVERAGEIF($C$4:$C1169,"&gt;0")/100)</f>
        <v>#N/A</v>
      </c>
      <c r="Q1169" s="41" t="e">
        <f t="shared" ca="1" si="347"/>
        <v>#N/A</v>
      </c>
      <c r="R1169" s="43" t="e">
        <f t="shared" ca="1" si="348"/>
        <v>#N/A</v>
      </c>
      <c r="S1169" s="44" t="e">
        <f t="shared" ca="1" si="349"/>
        <v>#N/A</v>
      </c>
      <c r="T1169" s="5" t="e">
        <f t="shared" ca="1" si="350"/>
        <v>#N/A</v>
      </c>
      <c r="U1169" s="5" t="e">
        <f t="shared" ca="1" si="351"/>
        <v>#N/A</v>
      </c>
    </row>
    <row r="1170" spans="1:21">
      <c r="A1170" s="6" t="e">
        <f t="shared" ca="1" si="341"/>
        <v>#N/A</v>
      </c>
      <c r="B1170" s="39" t="e">
        <f t="shared" ca="1" si="340"/>
        <v>#N/A</v>
      </c>
      <c r="C1170">
        <f t="array" aca="1" ref="C1170" ca="1">IFERROR(INDEX(stitches, MATCH( 1, ($A1170=dates)*(last_project=projects),0)),0)</f>
        <v>0</v>
      </c>
      <c r="D1170" s="5" t="e">
        <f t="shared" ca="1" si="352"/>
        <v>#REF!</v>
      </c>
      <c r="E1170" s="5" t="e">
        <f t="shared" ca="1" si="342"/>
        <v>#REF!</v>
      </c>
      <c r="F1170" s="40" t="e">
        <f t="array" aca="1" ref="F1170" ca="1">INDEX(hours,MATCH(1,($A1170=dates)*(last_project=projects),0),0)</f>
        <v>#N/A</v>
      </c>
      <c r="G1170" s="21" t="e">
        <f t="shared" ca="1" si="343"/>
        <v>#N/A</v>
      </c>
      <c r="H1170" s="41" t="e">
        <f t="shared" ca="1" si="353"/>
        <v>#N/A</v>
      </c>
      <c r="I1170" s="41" t="e">
        <f t="shared" ca="1" si="354"/>
        <v>#N/A</v>
      </c>
      <c r="J1170" s="41" t="e">
        <f t="shared" ca="1" si="355"/>
        <v>#N/A</v>
      </c>
      <c r="K1170" t="e">
        <f t="shared" ca="1" si="344"/>
        <v>#N/A</v>
      </c>
      <c r="L1170" t="e">
        <f t="shared" ca="1" si="345"/>
        <v>#N/A</v>
      </c>
      <c r="M1170" s="42" t="e">
        <f t="shared" ca="1" si="346"/>
        <v>#REF!</v>
      </c>
      <c r="N1170" s="5" t="e">
        <f t="shared" ca="1" si="356"/>
        <v>#N/A</v>
      </c>
      <c r="O1170" s="5" t="e">
        <f t="shared" ca="1" si="357"/>
        <v>#N/A</v>
      </c>
      <c r="P1170" s="41" t="e">
        <f ca="1">IF(OR(ISNA(A1170),C1170="Backstitch"),NA(),AVERAGEIF($C$4:$C1170,"&gt;0")/100)</f>
        <v>#N/A</v>
      </c>
      <c r="Q1170" s="41" t="e">
        <f t="shared" ca="1" si="347"/>
        <v>#N/A</v>
      </c>
      <c r="R1170" s="43" t="e">
        <f t="shared" ca="1" si="348"/>
        <v>#N/A</v>
      </c>
      <c r="S1170" s="44" t="e">
        <f t="shared" ca="1" si="349"/>
        <v>#N/A</v>
      </c>
      <c r="T1170" s="5" t="e">
        <f t="shared" ca="1" si="350"/>
        <v>#N/A</v>
      </c>
      <c r="U1170" s="5" t="e">
        <f t="shared" ca="1" si="351"/>
        <v>#N/A</v>
      </c>
    </row>
    <row r="1171" spans="1:21">
      <c r="A1171" s="6" t="e">
        <f t="shared" ca="1" si="341"/>
        <v>#N/A</v>
      </c>
      <c r="B1171" s="39" t="e">
        <f t="shared" ca="1" si="340"/>
        <v>#N/A</v>
      </c>
      <c r="C1171">
        <f t="array" aca="1" ref="C1171" ca="1">IFERROR(INDEX(stitches, MATCH( 1, ($A1171=dates)*(last_project=projects),0)),0)</f>
        <v>0</v>
      </c>
      <c r="D1171" s="5" t="e">
        <f t="shared" ca="1" si="352"/>
        <v>#REF!</v>
      </c>
      <c r="E1171" s="5" t="e">
        <f t="shared" ca="1" si="342"/>
        <v>#REF!</v>
      </c>
      <c r="F1171" s="40" t="e">
        <f t="array" aca="1" ref="F1171" ca="1">INDEX(hours,MATCH(1,($A1171=dates)*(last_project=projects),0),0)</f>
        <v>#N/A</v>
      </c>
      <c r="G1171" s="21" t="e">
        <f t="shared" ca="1" si="343"/>
        <v>#N/A</v>
      </c>
      <c r="H1171" s="41" t="e">
        <f t="shared" ca="1" si="353"/>
        <v>#N/A</v>
      </c>
      <c r="I1171" s="41" t="e">
        <f t="shared" ca="1" si="354"/>
        <v>#N/A</v>
      </c>
      <c r="J1171" s="41" t="e">
        <f t="shared" ca="1" si="355"/>
        <v>#N/A</v>
      </c>
      <c r="K1171" t="e">
        <f t="shared" ca="1" si="344"/>
        <v>#N/A</v>
      </c>
      <c r="L1171" t="e">
        <f t="shared" ca="1" si="345"/>
        <v>#N/A</v>
      </c>
      <c r="M1171" s="42" t="e">
        <f t="shared" ca="1" si="346"/>
        <v>#REF!</v>
      </c>
      <c r="N1171" s="5" t="e">
        <f t="shared" ca="1" si="356"/>
        <v>#N/A</v>
      </c>
      <c r="O1171" s="5" t="e">
        <f t="shared" ca="1" si="357"/>
        <v>#N/A</v>
      </c>
      <c r="P1171" s="41" t="e">
        <f ca="1">IF(OR(ISNA(A1171),C1171="Backstitch"),NA(),AVERAGEIF($C$4:$C1171,"&gt;0")/100)</f>
        <v>#N/A</v>
      </c>
      <c r="Q1171" s="41" t="e">
        <f t="shared" ca="1" si="347"/>
        <v>#N/A</v>
      </c>
      <c r="R1171" s="43" t="e">
        <f t="shared" ca="1" si="348"/>
        <v>#N/A</v>
      </c>
      <c r="S1171" s="44" t="e">
        <f t="shared" ca="1" si="349"/>
        <v>#N/A</v>
      </c>
      <c r="T1171" s="5" t="e">
        <f t="shared" ca="1" si="350"/>
        <v>#N/A</v>
      </c>
      <c r="U1171" s="5" t="e">
        <f t="shared" ca="1" si="351"/>
        <v>#N/A</v>
      </c>
    </row>
    <row r="1172" spans="1:21">
      <c r="A1172" s="6" t="e">
        <f t="shared" ca="1" si="341"/>
        <v>#N/A</v>
      </c>
      <c r="B1172" s="39" t="e">
        <f t="shared" ca="1" si="340"/>
        <v>#N/A</v>
      </c>
      <c r="C1172">
        <f t="array" aca="1" ref="C1172" ca="1">IFERROR(INDEX(stitches, MATCH( 1, ($A1172=dates)*(last_project=projects),0)),0)</f>
        <v>0</v>
      </c>
      <c r="D1172" s="5" t="e">
        <f t="shared" ca="1" si="352"/>
        <v>#REF!</v>
      </c>
      <c r="E1172" s="5" t="e">
        <f t="shared" ca="1" si="342"/>
        <v>#REF!</v>
      </c>
      <c r="F1172" s="40" t="e">
        <f t="array" aca="1" ref="F1172" ca="1">INDEX(hours,MATCH(1,($A1172=dates)*(last_project=projects),0),0)</f>
        <v>#N/A</v>
      </c>
      <c r="G1172" s="21" t="e">
        <f t="shared" ca="1" si="343"/>
        <v>#N/A</v>
      </c>
      <c r="H1172" s="41" t="e">
        <f t="shared" ca="1" si="353"/>
        <v>#N/A</v>
      </c>
      <c r="I1172" s="41" t="e">
        <f t="shared" ca="1" si="354"/>
        <v>#N/A</v>
      </c>
      <c r="J1172" s="41" t="e">
        <f t="shared" ca="1" si="355"/>
        <v>#N/A</v>
      </c>
      <c r="K1172" t="e">
        <f t="shared" ca="1" si="344"/>
        <v>#N/A</v>
      </c>
      <c r="L1172" t="e">
        <f t="shared" ca="1" si="345"/>
        <v>#N/A</v>
      </c>
      <c r="M1172" s="42" t="e">
        <f t="shared" ca="1" si="346"/>
        <v>#REF!</v>
      </c>
      <c r="N1172" s="5" t="e">
        <f t="shared" ca="1" si="356"/>
        <v>#N/A</v>
      </c>
      <c r="O1172" s="5" t="e">
        <f t="shared" ca="1" si="357"/>
        <v>#N/A</v>
      </c>
      <c r="P1172" s="41" t="e">
        <f ca="1">IF(OR(ISNA(A1172),C1172="Backstitch"),NA(),AVERAGEIF($C$4:$C1172,"&gt;0")/100)</f>
        <v>#N/A</v>
      </c>
      <c r="Q1172" s="41" t="e">
        <f t="shared" ca="1" si="347"/>
        <v>#N/A</v>
      </c>
      <c r="R1172" s="43" t="e">
        <f t="shared" ca="1" si="348"/>
        <v>#N/A</v>
      </c>
      <c r="S1172" s="44" t="e">
        <f t="shared" ca="1" si="349"/>
        <v>#N/A</v>
      </c>
      <c r="T1172" s="5" t="e">
        <f t="shared" ca="1" si="350"/>
        <v>#N/A</v>
      </c>
      <c r="U1172" s="5" t="e">
        <f t="shared" ca="1" si="351"/>
        <v>#N/A</v>
      </c>
    </row>
    <row r="1173" spans="1:21">
      <c r="A1173" s="6" t="e">
        <f t="shared" ca="1" si="341"/>
        <v>#N/A</v>
      </c>
      <c r="B1173" s="39" t="e">
        <f t="shared" ca="1" si="340"/>
        <v>#N/A</v>
      </c>
      <c r="C1173">
        <f t="array" aca="1" ref="C1173" ca="1">IFERROR(INDEX(stitches, MATCH( 1, ($A1173=dates)*(last_project=projects),0)),0)</f>
        <v>0</v>
      </c>
      <c r="D1173" s="5" t="e">
        <f t="shared" ca="1" si="352"/>
        <v>#REF!</v>
      </c>
      <c r="E1173" s="5" t="e">
        <f t="shared" ca="1" si="342"/>
        <v>#REF!</v>
      </c>
      <c r="F1173" s="40" t="e">
        <f t="array" aca="1" ref="F1173" ca="1">INDEX(hours,MATCH(1,($A1173=dates)*(last_project=projects),0),0)</f>
        <v>#N/A</v>
      </c>
      <c r="G1173" s="21" t="e">
        <f t="shared" ca="1" si="343"/>
        <v>#N/A</v>
      </c>
      <c r="H1173" s="41" t="e">
        <f t="shared" ca="1" si="353"/>
        <v>#N/A</v>
      </c>
      <c r="I1173" s="41" t="e">
        <f t="shared" ca="1" si="354"/>
        <v>#N/A</v>
      </c>
      <c r="J1173" s="41" t="e">
        <f t="shared" ca="1" si="355"/>
        <v>#N/A</v>
      </c>
      <c r="K1173" t="e">
        <f t="shared" ca="1" si="344"/>
        <v>#N/A</v>
      </c>
      <c r="L1173" t="e">
        <f t="shared" ca="1" si="345"/>
        <v>#N/A</v>
      </c>
      <c r="M1173" s="42" t="e">
        <f t="shared" ca="1" si="346"/>
        <v>#REF!</v>
      </c>
      <c r="N1173" s="5" t="e">
        <f t="shared" ca="1" si="356"/>
        <v>#N/A</v>
      </c>
      <c r="O1173" s="5" t="e">
        <f t="shared" ca="1" si="357"/>
        <v>#N/A</v>
      </c>
      <c r="P1173" s="41" t="e">
        <f ca="1">IF(OR(ISNA(A1173),C1173="Backstitch"),NA(),AVERAGEIF($C$4:$C1173,"&gt;0")/100)</f>
        <v>#N/A</v>
      </c>
      <c r="Q1173" s="41" t="e">
        <f t="shared" ca="1" si="347"/>
        <v>#N/A</v>
      </c>
      <c r="R1173" s="43" t="e">
        <f t="shared" ca="1" si="348"/>
        <v>#N/A</v>
      </c>
      <c r="S1173" s="44" t="e">
        <f t="shared" ca="1" si="349"/>
        <v>#N/A</v>
      </c>
      <c r="T1173" s="5" t="e">
        <f t="shared" ca="1" si="350"/>
        <v>#N/A</v>
      </c>
      <c r="U1173" s="5" t="e">
        <f t="shared" ca="1" si="351"/>
        <v>#N/A</v>
      </c>
    </row>
    <row r="1174" spans="1:21">
      <c r="A1174" s="6" t="e">
        <f t="shared" ca="1" si="341"/>
        <v>#N/A</v>
      </c>
      <c r="B1174" s="39" t="e">
        <f t="shared" ca="1" si="340"/>
        <v>#N/A</v>
      </c>
      <c r="C1174">
        <f t="array" aca="1" ref="C1174" ca="1">IFERROR(INDEX(stitches, MATCH( 1, ($A1174=dates)*(last_project=projects),0)),0)</f>
        <v>0</v>
      </c>
      <c r="D1174" s="5" t="e">
        <f t="shared" ca="1" si="352"/>
        <v>#REF!</v>
      </c>
      <c r="E1174" s="5" t="e">
        <f t="shared" ca="1" si="342"/>
        <v>#REF!</v>
      </c>
      <c r="F1174" s="40" t="e">
        <f t="array" aca="1" ref="F1174" ca="1">INDEX(hours,MATCH(1,($A1174=dates)*(last_project=projects),0),0)</f>
        <v>#N/A</v>
      </c>
      <c r="G1174" s="21" t="e">
        <f t="shared" ca="1" si="343"/>
        <v>#N/A</v>
      </c>
      <c r="H1174" s="41" t="e">
        <f t="shared" ca="1" si="353"/>
        <v>#N/A</v>
      </c>
      <c r="I1174" s="41" t="e">
        <f t="shared" ca="1" si="354"/>
        <v>#N/A</v>
      </c>
      <c r="J1174" s="41" t="e">
        <f t="shared" ca="1" si="355"/>
        <v>#N/A</v>
      </c>
      <c r="K1174" t="e">
        <f t="shared" ca="1" si="344"/>
        <v>#N/A</v>
      </c>
      <c r="L1174" t="e">
        <f t="shared" ca="1" si="345"/>
        <v>#N/A</v>
      </c>
      <c r="M1174" s="42" t="e">
        <f t="shared" ca="1" si="346"/>
        <v>#REF!</v>
      </c>
      <c r="N1174" s="5" t="e">
        <f t="shared" ca="1" si="356"/>
        <v>#N/A</v>
      </c>
      <c r="O1174" s="5" t="e">
        <f t="shared" ca="1" si="357"/>
        <v>#N/A</v>
      </c>
      <c r="P1174" s="41" t="e">
        <f ca="1">IF(OR(ISNA(A1174),C1174="Backstitch"),NA(),AVERAGEIF($C$4:$C1174,"&gt;0")/100)</f>
        <v>#N/A</v>
      </c>
      <c r="Q1174" s="41" t="e">
        <f t="shared" ca="1" si="347"/>
        <v>#N/A</v>
      </c>
      <c r="R1174" s="43" t="e">
        <f t="shared" ca="1" si="348"/>
        <v>#N/A</v>
      </c>
      <c r="S1174" s="44" t="e">
        <f t="shared" ca="1" si="349"/>
        <v>#N/A</v>
      </c>
      <c r="T1174" s="5" t="e">
        <f t="shared" ca="1" si="350"/>
        <v>#N/A</v>
      </c>
      <c r="U1174" s="5" t="e">
        <f t="shared" ca="1" si="351"/>
        <v>#N/A</v>
      </c>
    </row>
    <row r="1175" spans="1:21">
      <c r="A1175" s="6" t="e">
        <f t="shared" ca="1" si="341"/>
        <v>#N/A</v>
      </c>
      <c r="B1175" s="39" t="e">
        <f t="shared" ca="1" si="340"/>
        <v>#N/A</v>
      </c>
      <c r="C1175">
        <f t="array" aca="1" ref="C1175" ca="1">IFERROR(INDEX(stitches, MATCH( 1, ($A1175=dates)*(last_project=projects),0)),0)</f>
        <v>0</v>
      </c>
      <c r="D1175" s="5" t="e">
        <f t="shared" ca="1" si="352"/>
        <v>#REF!</v>
      </c>
      <c r="E1175" s="5" t="e">
        <f t="shared" ca="1" si="342"/>
        <v>#REF!</v>
      </c>
      <c r="F1175" s="40" t="e">
        <f t="array" aca="1" ref="F1175" ca="1">INDEX(hours,MATCH(1,($A1175=dates)*(last_project=projects),0),0)</f>
        <v>#N/A</v>
      </c>
      <c r="G1175" s="21" t="e">
        <f t="shared" ca="1" si="343"/>
        <v>#N/A</v>
      </c>
      <c r="H1175" s="41" t="e">
        <f t="shared" ca="1" si="353"/>
        <v>#N/A</v>
      </c>
      <c r="I1175" s="41" t="e">
        <f t="shared" ca="1" si="354"/>
        <v>#N/A</v>
      </c>
      <c r="J1175" s="41" t="e">
        <f t="shared" ca="1" si="355"/>
        <v>#N/A</v>
      </c>
      <c r="K1175" t="e">
        <f t="shared" ca="1" si="344"/>
        <v>#N/A</v>
      </c>
      <c r="L1175" t="e">
        <f t="shared" ca="1" si="345"/>
        <v>#N/A</v>
      </c>
      <c r="M1175" s="42" t="e">
        <f t="shared" ca="1" si="346"/>
        <v>#REF!</v>
      </c>
      <c r="N1175" s="5" t="e">
        <f t="shared" ca="1" si="356"/>
        <v>#N/A</v>
      </c>
      <c r="O1175" s="5" t="e">
        <f t="shared" ca="1" si="357"/>
        <v>#N/A</v>
      </c>
      <c r="P1175" s="41" t="e">
        <f ca="1">IF(OR(ISNA(A1175),C1175="Backstitch"),NA(),AVERAGEIF($C$4:$C1175,"&gt;0")/100)</f>
        <v>#N/A</v>
      </c>
      <c r="Q1175" s="41" t="e">
        <f t="shared" ca="1" si="347"/>
        <v>#N/A</v>
      </c>
      <c r="R1175" s="43" t="e">
        <f t="shared" ca="1" si="348"/>
        <v>#N/A</v>
      </c>
      <c r="S1175" s="44" t="e">
        <f t="shared" ca="1" si="349"/>
        <v>#N/A</v>
      </c>
      <c r="T1175" s="5" t="e">
        <f t="shared" ca="1" si="350"/>
        <v>#N/A</v>
      </c>
      <c r="U1175" s="5" t="e">
        <f t="shared" ca="1" si="351"/>
        <v>#N/A</v>
      </c>
    </row>
    <row r="1176" spans="1:21">
      <c r="A1176" s="6" t="e">
        <f t="shared" ca="1" si="341"/>
        <v>#N/A</v>
      </c>
      <c r="B1176" s="39" t="e">
        <f t="shared" ca="1" si="340"/>
        <v>#N/A</v>
      </c>
      <c r="C1176">
        <f t="array" aca="1" ref="C1176" ca="1">IFERROR(INDEX(stitches, MATCH( 1, ($A1176=dates)*(last_project=projects),0)),0)</f>
        <v>0</v>
      </c>
      <c r="D1176" s="5" t="e">
        <f t="shared" ca="1" si="352"/>
        <v>#REF!</v>
      </c>
      <c r="E1176" s="5" t="e">
        <f t="shared" ca="1" si="342"/>
        <v>#REF!</v>
      </c>
      <c r="F1176" s="40" t="e">
        <f t="array" aca="1" ref="F1176" ca="1">INDEX(hours,MATCH(1,($A1176=dates)*(last_project=projects),0),0)</f>
        <v>#N/A</v>
      </c>
      <c r="G1176" s="21" t="e">
        <f t="shared" ca="1" si="343"/>
        <v>#N/A</v>
      </c>
      <c r="H1176" s="41" t="e">
        <f t="shared" ca="1" si="353"/>
        <v>#N/A</v>
      </c>
      <c r="I1176" s="41" t="e">
        <f t="shared" ca="1" si="354"/>
        <v>#N/A</v>
      </c>
      <c r="J1176" s="41" t="e">
        <f t="shared" ca="1" si="355"/>
        <v>#N/A</v>
      </c>
      <c r="K1176" t="e">
        <f t="shared" ca="1" si="344"/>
        <v>#N/A</v>
      </c>
      <c r="L1176" t="e">
        <f t="shared" ca="1" si="345"/>
        <v>#N/A</v>
      </c>
      <c r="M1176" s="42" t="e">
        <f t="shared" ca="1" si="346"/>
        <v>#REF!</v>
      </c>
      <c r="N1176" s="5" t="e">
        <f t="shared" ca="1" si="356"/>
        <v>#N/A</v>
      </c>
      <c r="O1176" s="5" t="e">
        <f t="shared" ca="1" si="357"/>
        <v>#N/A</v>
      </c>
      <c r="P1176" s="41" t="e">
        <f ca="1">IF(OR(ISNA(A1176),C1176="Backstitch"),NA(),AVERAGEIF($C$4:$C1176,"&gt;0")/100)</f>
        <v>#N/A</v>
      </c>
      <c r="Q1176" s="41" t="e">
        <f t="shared" ca="1" si="347"/>
        <v>#N/A</v>
      </c>
      <c r="R1176" s="43" t="e">
        <f t="shared" ca="1" si="348"/>
        <v>#N/A</v>
      </c>
      <c r="S1176" s="44" t="e">
        <f t="shared" ca="1" si="349"/>
        <v>#N/A</v>
      </c>
      <c r="T1176" s="5" t="e">
        <f t="shared" ca="1" si="350"/>
        <v>#N/A</v>
      </c>
      <c r="U1176" s="5" t="e">
        <f t="shared" ca="1" si="351"/>
        <v>#N/A</v>
      </c>
    </row>
    <row r="1177" spans="1:21">
      <c r="A1177" s="6" t="e">
        <f t="shared" ca="1" si="341"/>
        <v>#N/A</v>
      </c>
      <c r="B1177" s="39" t="e">
        <f t="shared" ca="1" si="340"/>
        <v>#N/A</v>
      </c>
      <c r="C1177">
        <f t="array" aca="1" ref="C1177" ca="1">IFERROR(INDEX(stitches, MATCH( 1, ($A1177=dates)*(last_project=projects),0)),0)</f>
        <v>0</v>
      </c>
      <c r="D1177" s="5" t="e">
        <f t="shared" ca="1" si="352"/>
        <v>#REF!</v>
      </c>
      <c r="E1177" s="5" t="e">
        <f t="shared" ca="1" si="342"/>
        <v>#REF!</v>
      </c>
      <c r="F1177" s="40" t="e">
        <f t="array" aca="1" ref="F1177" ca="1">INDEX(hours,MATCH(1,($A1177=dates)*(last_project=projects),0),0)</f>
        <v>#N/A</v>
      </c>
      <c r="G1177" s="21" t="e">
        <f t="shared" ca="1" si="343"/>
        <v>#N/A</v>
      </c>
      <c r="H1177" s="41" t="e">
        <f t="shared" ca="1" si="353"/>
        <v>#N/A</v>
      </c>
      <c r="I1177" s="41" t="e">
        <f t="shared" ca="1" si="354"/>
        <v>#N/A</v>
      </c>
      <c r="J1177" s="41" t="e">
        <f t="shared" ca="1" si="355"/>
        <v>#N/A</v>
      </c>
      <c r="K1177" t="e">
        <f t="shared" ca="1" si="344"/>
        <v>#N/A</v>
      </c>
      <c r="L1177" t="e">
        <f t="shared" ca="1" si="345"/>
        <v>#N/A</v>
      </c>
      <c r="M1177" s="42" t="e">
        <f t="shared" ca="1" si="346"/>
        <v>#REF!</v>
      </c>
      <c r="N1177" s="5" t="e">
        <f t="shared" ca="1" si="356"/>
        <v>#N/A</v>
      </c>
      <c r="O1177" s="5" t="e">
        <f t="shared" ca="1" si="357"/>
        <v>#N/A</v>
      </c>
      <c r="P1177" s="41" t="e">
        <f ca="1">IF(OR(ISNA(A1177),C1177="Backstitch"),NA(),AVERAGEIF($C$4:$C1177,"&gt;0")/100)</f>
        <v>#N/A</v>
      </c>
      <c r="Q1177" s="41" t="e">
        <f t="shared" ca="1" si="347"/>
        <v>#N/A</v>
      </c>
      <c r="R1177" s="43" t="e">
        <f t="shared" ca="1" si="348"/>
        <v>#N/A</v>
      </c>
      <c r="S1177" s="44" t="e">
        <f t="shared" ca="1" si="349"/>
        <v>#N/A</v>
      </c>
      <c r="T1177" s="5" t="e">
        <f t="shared" ca="1" si="350"/>
        <v>#N/A</v>
      </c>
      <c r="U1177" s="5" t="e">
        <f t="shared" ca="1" si="351"/>
        <v>#N/A</v>
      </c>
    </row>
    <row r="1178" spans="1:21">
      <c r="A1178" s="6" t="e">
        <f t="shared" ca="1" si="341"/>
        <v>#N/A</v>
      </c>
      <c r="B1178" s="39" t="e">
        <f t="shared" ca="1" si="340"/>
        <v>#N/A</v>
      </c>
      <c r="C1178">
        <f t="array" aca="1" ref="C1178" ca="1">IFERROR(INDEX(stitches, MATCH( 1, ($A1178=dates)*(last_project=projects),0)),0)</f>
        <v>0</v>
      </c>
      <c r="D1178" s="5" t="e">
        <f t="shared" ca="1" si="352"/>
        <v>#REF!</v>
      </c>
      <c r="E1178" s="5" t="e">
        <f t="shared" ca="1" si="342"/>
        <v>#REF!</v>
      </c>
      <c r="F1178" s="40" t="e">
        <f t="array" aca="1" ref="F1178" ca="1">INDEX(hours,MATCH(1,($A1178=dates)*(last_project=projects),0),0)</f>
        <v>#N/A</v>
      </c>
      <c r="G1178" s="21" t="e">
        <f t="shared" ca="1" si="343"/>
        <v>#N/A</v>
      </c>
      <c r="H1178" s="41" t="e">
        <f t="shared" ca="1" si="353"/>
        <v>#N/A</v>
      </c>
      <c r="I1178" s="41" t="e">
        <f t="shared" ca="1" si="354"/>
        <v>#N/A</v>
      </c>
      <c r="J1178" s="41" t="e">
        <f t="shared" ca="1" si="355"/>
        <v>#N/A</v>
      </c>
      <c r="K1178" t="e">
        <f t="shared" ca="1" si="344"/>
        <v>#N/A</v>
      </c>
      <c r="L1178" t="e">
        <f t="shared" ca="1" si="345"/>
        <v>#N/A</v>
      </c>
      <c r="M1178" s="42" t="e">
        <f t="shared" ca="1" si="346"/>
        <v>#REF!</v>
      </c>
      <c r="N1178" s="5" t="e">
        <f t="shared" ca="1" si="356"/>
        <v>#N/A</v>
      </c>
      <c r="O1178" s="5" t="e">
        <f t="shared" ca="1" si="357"/>
        <v>#N/A</v>
      </c>
      <c r="P1178" s="41" t="e">
        <f ca="1">IF(OR(ISNA(A1178),C1178="Backstitch"),NA(),AVERAGEIF($C$4:$C1178,"&gt;0")/100)</f>
        <v>#N/A</v>
      </c>
      <c r="Q1178" s="41" t="e">
        <f t="shared" ca="1" si="347"/>
        <v>#N/A</v>
      </c>
      <c r="R1178" s="43" t="e">
        <f t="shared" ca="1" si="348"/>
        <v>#N/A</v>
      </c>
      <c r="S1178" s="44" t="e">
        <f t="shared" ca="1" si="349"/>
        <v>#N/A</v>
      </c>
      <c r="T1178" s="5" t="e">
        <f t="shared" ca="1" si="350"/>
        <v>#N/A</v>
      </c>
      <c r="U1178" s="5" t="e">
        <f t="shared" ca="1" si="351"/>
        <v>#N/A</v>
      </c>
    </row>
    <row r="1179" spans="1:21">
      <c r="A1179" s="6" t="e">
        <f t="shared" ca="1" si="341"/>
        <v>#N/A</v>
      </c>
      <c r="B1179" s="39" t="e">
        <f t="shared" ca="1" si="340"/>
        <v>#N/A</v>
      </c>
      <c r="C1179">
        <f t="array" aca="1" ref="C1179" ca="1">IFERROR(INDEX(stitches, MATCH( 1, ($A1179=dates)*(last_project=projects),0)),0)</f>
        <v>0</v>
      </c>
      <c r="D1179" s="5" t="e">
        <f t="shared" ca="1" si="352"/>
        <v>#REF!</v>
      </c>
      <c r="E1179" s="5" t="e">
        <f t="shared" ca="1" si="342"/>
        <v>#REF!</v>
      </c>
      <c r="F1179" s="40" t="e">
        <f t="array" aca="1" ref="F1179" ca="1">INDEX(hours,MATCH(1,($A1179=dates)*(last_project=projects),0),0)</f>
        <v>#N/A</v>
      </c>
      <c r="G1179" s="21" t="e">
        <f t="shared" ca="1" si="343"/>
        <v>#N/A</v>
      </c>
      <c r="H1179" s="41" t="e">
        <f t="shared" ca="1" si="353"/>
        <v>#N/A</v>
      </c>
      <c r="I1179" s="41" t="e">
        <f t="shared" ca="1" si="354"/>
        <v>#N/A</v>
      </c>
      <c r="J1179" s="41" t="e">
        <f t="shared" ca="1" si="355"/>
        <v>#N/A</v>
      </c>
      <c r="K1179" t="e">
        <f t="shared" ca="1" si="344"/>
        <v>#N/A</v>
      </c>
      <c r="L1179" t="e">
        <f t="shared" ca="1" si="345"/>
        <v>#N/A</v>
      </c>
      <c r="M1179" s="42" t="e">
        <f t="shared" ca="1" si="346"/>
        <v>#REF!</v>
      </c>
      <c r="N1179" s="5" t="e">
        <f t="shared" ca="1" si="356"/>
        <v>#N/A</v>
      </c>
      <c r="O1179" s="5" t="e">
        <f t="shared" ca="1" si="357"/>
        <v>#N/A</v>
      </c>
      <c r="P1179" s="41" t="e">
        <f ca="1">IF(OR(ISNA(A1179),C1179="Backstitch"),NA(),AVERAGEIF($C$4:$C1179,"&gt;0")/100)</f>
        <v>#N/A</v>
      </c>
      <c r="Q1179" s="41" t="e">
        <f t="shared" ca="1" si="347"/>
        <v>#N/A</v>
      </c>
      <c r="R1179" s="43" t="e">
        <f t="shared" ca="1" si="348"/>
        <v>#N/A</v>
      </c>
      <c r="S1179" s="44" t="e">
        <f t="shared" ca="1" si="349"/>
        <v>#N/A</v>
      </c>
      <c r="T1179" s="5" t="e">
        <f t="shared" ca="1" si="350"/>
        <v>#N/A</v>
      </c>
      <c r="U1179" s="5" t="e">
        <f t="shared" ca="1" si="351"/>
        <v>#N/A</v>
      </c>
    </row>
    <row r="1180" spans="1:21">
      <c r="A1180" s="6" t="e">
        <f t="shared" ca="1" si="341"/>
        <v>#N/A</v>
      </c>
      <c r="B1180" s="39" t="e">
        <f t="shared" ca="1" si="340"/>
        <v>#N/A</v>
      </c>
      <c r="C1180">
        <f t="array" aca="1" ref="C1180" ca="1">IFERROR(INDEX(stitches, MATCH( 1, ($A1180=dates)*(last_project=projects),0)),0)</f>
        <v>0</v>
      </c>
      <c r="D1180" s="5" t="e">
        <f t="shared" ca="1" si="352"/>
        <v>#REF!</v>
      </c>
      <c r="E1180" s="5" t="e">
        <f t="shared" ca="1" si="342"/>
        <v>#REF!</v>
      </c>
      <c r="F1180" s="40" t="e">
        <f t="array" aca="1" ref="F1180" ca="1">INDEX(hours,MATCH(1,($A1180=dates)*(last_project=projects),0),0)</f>
        <v>#N/A</v>
      </c>
      <c r="G1180" s="21" t="e">
        <f t="shared" ca="1" si="343"/>
        <v>#N/A</v>
      </c>
      <c r="H1180" s="41" t="e">
        <f t="shared" ca="1" si="353"/>
        <v>#N/A</v>
      </c>
      <c r="I1180" s="41" t="e">
        <f t="shared" ca="1" si="354"/>
        <v>#N/A</v>
      </c>
      <c r="J1180" s="41" t="e">
        <f t="shared" ca="1" si="355"/>
        <v>#N/A</v>
      </c>
      <c r="K1180" t="e">
        <f t="shared" ca="1" si="344"/>
        <v>#N/A</v>
      </c>
      <c r="L1180" t="e">
        <f t="shared" ca="1" si="345"/>
        <v>#N/A</v>
      </c>
      <c r="M1180" s="42" t="e">
        <f t="shared" ca="1" si="346"/>
        <v>#REF!</v>
      </c>
      <c r="N1180" s="5" t="e">
        <f t="shared" ca="1" si="356"/>
        <v>#N/A</v>
      </c>
      <c r="O1180" s="5" t="e">
        <f t="shared" ca="1" si="357"/>
        <v>#N/A</v>
      </c>
      <c r="P1180" s="41" t="e">
        <f ca="1">IF(OR(ISNA(A1180),C1180="Backstitch"),NA(),AVERAGEIF($C$4:$C1180,"&gt;0")/100)</f>
        <v>#N/A</v>
      </c>
      <c r="Q1180" s="41" t="e">
        <f t="shared" ca="1" si="347"/>
        <v>#N/A</v>
      </c>
      <c r="R1180" s="43" t="e">
        <f t="shared" ca="1" si="348"/>
        <v>#N/A</v>
      </c>
      <c r="S1180" s="44" t="e">
        <f t="shared" ca="1" si="349"/>
        <v>#N/A</v>
      </c>
      <c r="T1180" s="5" t="e">
        <f t="shared" ca="1" si="350"/>
        <v>#N/A</v>
      </c>
      <c r="U1180" s="5" t="e">
        <f t="shared" ca="1" si="351"/>
        <v>#N/A</v>
      </c>
    </row>
    <row r="1181" spans="1:21">
      <c r="A1181" s="6" t="e">
        <f t="shared" ca="1" si="341"/>
        <v>#N/A</v>
      </c>
      <c r="B1181" s="39" t="e">
        <f t="shared" ca="1" si="340"/>
        <v>#N/A</v>
      </c>
      <c r="C1181">
        <f t="array" aca="1" ref="C1181" ca="1">IFERROR(INDEX(stitches, MATCH( 1, ($A1181=dates)*(last_project=projects),0)),0)</f>
        <v>0</v>
      </c>
      <c r="D1181" s="5" t="e">
        <f t="shared" ca="1" si="352"/>
        <v>#REF!</v>
      </c>
      <c r="E1181" s="5" t="e">
        <f t="shared" ca="1" si="342"/>
        <v>#REF!</v>
      </c>
      <c r="F1181" s="40" t="e">
        <f t="array" aca="1" ref="F1181" ca="1">INDEX(hours,MATCH(1,($A1181=dates)*(last_project=projects),0),0)</f>
        <v>#N/A</v>
      </c>
      <c r="G1181" s="21" t="e">
        <f t="shared" ca="1" si="343"/>
        <v>#N/A</v>
      </c>
      <c r="H1181" s="41" t="e">
        <f t="shared" ca="1" si="353"/>
        <v>#N/A</v>
      </c>
      <c r="I1181" s="41" t="e">
        <f t="shared" ca="1" si="354"/>
        <v>#N/A</v>
      </c>
      <c r="J1181" s="41" t="e">
        <f t="shared" ca="1" si="355"/>
        <v>#N/A</v>
      </c>
      <c r="K1181" t="e">
        <f t="shared" ca="1" si="344"/>
        <v>#N/A</v>
      </c>
      <c r="L1181" t="e">
        <f t="shared" ca="1" si="345"/>
        <v>#N/A</v>
      </c>
      <c r="M1181" s="42" t="e">
        <f t="shared" ca="1" si="346"/>
        <v>#REF!</v>
      </c>
      <c r="N1181" s="5" t="e">
        <f t="shared" ca="1" si="356"/>
        <v>#N/A</v>
      </c>
      <c r="O1181" s="5" t="e">
        <f t="shared" ca="1" si="357"/>
        <v>#N/A</v>
      </c>
      <c r="P1181" s="41" t="e">
        <f ca="1">IF(OR(ISNA(A1181),C1181="Backstitch"),NA(),AVERAGEIF($C$4:$C1181,"&gt;0")/100)</f>
        <v>#N/A</v>
      </c>
      <c r="Q1181" s="41" t="e">
        <f t="shared" ca="1" si="347"/>
        <v>#N/A</v>
      </c>
      <c r="R1181" s="43" t="e">
        <f t="shared" ca="1" si="348"/>
        <v>#N/A</v>
      </c>
      <c r="S1181" s="44" t="e">
        <f t="shared" ca="1" si="349"/>
        <v>#N/A</v>
      </c>
      <c r="T1181" s="5" t="e">
        <f t="shared" ca="1" si="350"/>
        <v>#N/A</v>
      </c>
      <c r="U1181" s="5" t="e">
        <f t="shared" ca="1" si="351"/>
        <v>#N/A</v>
      </c>
    </row>
    <row r="1182" spans="1:21">
      <c r="A1182" s="6" t="e">
        <f t="shared" ca="1" si="341"/>
        <v>#N/A</v>
      </c>
      <c r="B1182" s="39" t="e">
        <f t="shared" ca="1" si="340"/>
        <v>#N/A</v>
      </c>
      <c r="C1182">
        <f t="array" aca="1" ref="C1182" ca="1">IFERROR(INDEX(stitches, MATCH( 1, ($A1182=dates)*(last_project=projects),0)),0)</f>
        <v>0</v>
      </c>
      <c r="D1182" s="5" t="e">
        <f t="shared" ca="1" si="352"/>
        <v>#REF!</v>
      </c>
      <c r="E1182" s="5" t="e">
        <f t="shared" ca="1" si="342"/>
        <v>#REF!</v>
      </c>
      <c r="F1182" s="40" t="e">
        <f t="array" aca="1" ref="F1182" ca="1">INDEX(hours,MATCH(1,($A1182=dates)*(last_project=projects),0),0)</f>
        <v>#N/A</v>
      </c>
      <c r="G1182" s="21" t="e">
        <f t="shared" ca="1" si="343"/>
        <v>#N/A</v>
      </c>
      <c r="H1182" s="41" t="e">
        <f t="shared" ca="1" si="353"/>
        <v>#N/A</v>
      </c>
      <c r="I1182" s="41" t="e">
        <f t="shared" ca="1" si="354"/>
        <v>#N/A</v>
      </c>
      <c r="J1182" s="41" t="e">
        <f t="shared" ca="1" si="355"/>
        <v>#N/A</v>
      </c>
      <c r="K1182" t="e">
        <f t="shared" ca="1" si="344"/>
        <v>#N/A</v>
      </c>
      <c r="L1182" t="e">
        <f t="shared" ca="1" si="345"/>
        <v>#N/A</v>
      </c>
      <c r="M1182" s="42" t="e">
        <f t="shared" ca="1" si="346"/>
        <v>#REF!</v>
      </c>
      <c r="N1182" s="5" t="e">
        <f t="shared" ca="1" si="356"/>
        <v>#N/A</v>
      </c>
      <c r="O1182" s="5" t="e">
        <f t="shared" ca="1" si="357"/>
        <v>#N/A</v>
      </c>
      <c r="P1182" s="41" t="e">
        <f ca="1">IF(OR(ISNA(A1182),C1182="Backstitch"),NA(),AVERAGEIF($C$4:$C1182,"&gt;0")/100)</f>
        <v>#N/A</v>
      </c>
      <c r="Q1182" s="41" t="e">
        <f t="shared" ca="1" si="347"/>
        <v>#N/A</v>
      </c>
      <c r="R1182" s="43" t="e">
        <f t="shared" ca="1" si="348"/>
        <v>#N/A</v>
      </c>
      <c r="S1182" s="44" t="e">
        <f t="shared" ca="1" si="349"/>
        <v>#N/A</v>
      </c>
      <c r="T1182" s="5" t="e">
        <f t="shared" ca="1" si="350"/>
        <v>#N/A</v>
      </c>
      <c r="U1182" s="5" t="e">
        <f t="shared" ca="1" si="351"/>
        <v>#N/A</v>
      </c>
    </row>
    <row r="1183" spans="1:21">
      <c r="A1183" s="6" t="e">
        <f t="shared" ca="1" si="341"/>
        <v>#N/A</v>
      </c>
      <c r="B1183" s="39" t="e">
        <f t="shared" ca="1" si="340"/>
        <v>#N/A</v>
      </c>
      <c r="C1183">
        <f t="array" aca="1" ref="C1183" ca="1">IFERROR(INDEX(stitches, MATCH( 1, ($A1183=dates)*(last_project=projects),0)),0)</f>
        <v>0</v>
      </c>
      <c r="D1183" s="5" t="e">
        <f t="shared" ca="1" si="352"/>
        <v>#REF!</v>
      </c>
      <c r="E1183" s="5" t="e">
        <f t="shared" ca="1" si="342"/>
        <v>#REF!</v>
      </c>
      <c r="F1183" s="40" t="e">
        <f t="array" aca="1" ref="F1183" ca="1">INDEX(hours,MATCH(1,($A1183=dates)*(last_project=projects),0),0)</f>
        <v>#N/A</v>
      </c>
      <c r="G1183" s="21" t="e">
        <f t="shared" ca="1" si="343"/>
        <v>#N/A</v>
      </c>
      <c r="H1183" s="41" t="e">
        <f t="shared" ca="1" si="353"/>
        <v>#N/A</v>
      </c>
      <c r="I1183" s="41" t="e">
        <f t="shared" ca="1" si="354"/>
        <v>#N/A</v>
      </c>
      <c r="J1183" s="41" t="e">
        <f t="shared" ca="1" si="355"/>
        <v>#N/A</v>
      </c>
      <c r="K1183" t="e">
        <f t="shared" ca="1" si="344"/>
        <v>#N/A</v>
      </c>
      <c r="L1183" t="e">
        <f t="shared" ca="1" si="345"/>
        <v>#N/A</v>
      </c>
      <c r="M1183" s="42" t="e">
        <f t="shared" ca="1" si="346"/>
        <v>#REF!</v>
      </c>
      <c r="N1183" s="5" t="e">
        <f t="shared" ca="1" si="356"/>
        <v>#N/A</v>
      </c>
      <c r="O1183" s="5" t="e">
        <f t="shared" ca="1" si="357"/>
        <v>#N/A</v>
      </c>
      <c r="P1183" s="41" t="e">
        <f ca="1">IF(OR(ISNA(A1183),C1183="Backstitch"),NA(),AVERAGEIF($C$4:$C1183,"&gt;0")/100)</f>
        <v>#N/A</v>
      </c>
      <c r="Q1183" s="41" t="e">
        <f t="shared" ca="1" si="347"/>
        <v>#N/A</v>
      </c>
      <c r="R1183" s="43" t="e">
        <f t="shared" ca="1" si="348"/>
        <v>#N/A</v>
      </c>
      <c r="S1183" s="44" t="e">
        <f t="shared" ca="1" si="349"/>
        <v>#N/A</v>
      </c>
      <c r="T1183" s="5" t="e">
        <f t="shared" ca="1" si="350"/>
        <v>#N/A</v>
      </c>
      <c r="U1183" s="5" t="e">
        <f t="shared" ca="1" si="351"/>
        <v>#N/A</v>
      </c>
    </row>
    <row r="1184" spans="1:21">
      <c r="A1184" s="6" t="e">
        <f t="shared" ca="1" si="341"/>
        <v>#N/A</v>
      </c>
      <c r="B1184" s="39" t="e">
        <f t="shared" ca="1" si="340"/>
        <v>#N/A</v>
      </c>
      <c r="C1184">
        <f t="array" aca="1" ref="C1184" ca="1">IFERROR(INDEX(stitches, MATCH( 1, ($A1184=dates)*(last_project=projects),0)),0)</f>
        <v>0</v>
      </c>
      <c r="D1184" s="5" t="e">
        <f t="shared" ca="1" si="352"/>
        <v>#REF!</v>
      </c>
      <c r="E1184" s="5" t="e">
        <f t="shared" ca="1" si="342"/>
        <v>#REF!</v>
      </c>
      <c r="F1184" s="40" t="e">
        <f t="array" aca="1" ref="F1184" ca="1">INDEX(hours,MATCH(1,($A1184=dates)*(last_project=projects),0),0)</f>
        <v>#N/A</v>
      </c>
      <c r="G1184" s="21" t="e">
        <f t="shared" ca="1" si="343"/>
        <v>#N/A</v>
      </c>
      <c r="H1184" s="41" t="e">
        <f t="shared" ca="1" si="353"/>
        <v>#N/A</v>
      </c>
      <c r="I1184" s="41" t="e">
        <f t="shared" ca="1" si="354"/>
        <v>#N/A</v>
      </c>
      <c r="J1184" s="41" t="e">
        <f t="shared" ca="1" si="355"/>
        <v>#N/A</v>
      </c>
      <c r="K1184" t="e">
        <f t="shared" ca="1" si="344"/>
        <v>#N/A</v>
      </c>
      <c r="L1184" t="e">
        <f t="shared" ca="1" si="345"/>
        <v>#N/A</v>
      </c>
      <c r="M1184" s="42" t="e">
        <f t="shared" ca="1" si="346"/>
        <v>#REF!</v>
      </c>
      <c r="N1184" s="5" t="e">
        <f t="shared" ca="1" si="356"/>
        <v>#N/A</v>
      </c>
      <c r="O1184" s="5" t="e">
        <f t="shared" ca="1" si="357"/>
        <v>#N/A</v>
      </c>
      <c r="P1184" s="41" t="e">
        <f ca="1">IF(OR(ISNA(A1184),C1184="Backstitch"),NA(),AVERAGEIF($C$4:$C1184,"&gt;0")/100)</f>
        <v>#N/A</v>
      </c>
      <c r="Q1184" s="41" t="e">
        <f t="shared" ca="1" si="347"/>
        <v>#N/A</v>
      </c>
      <c r="R1184" s="43" t="e">
        <f t="shared" ca="1" si="348"/>
        <v>#N/A</v>
      </c>
      <c r="S1184" s="44" t="e">
        <f t="shared" ca="1" si="349"/>
        <v>#N/A</v>
      </c>
      <c r="T1184" s="5" t="e">
        <f t="shared" ca="1" si="350"/>
        <v>#N/A</v>
      </c>
      <c r="U1184" s="5" t="e">
        <f t="shared" ca="1" si="351"/>
        <v>#N/A</v>
      </c>
    </row>
    <row r="1185" spans="1:21">
      <c r="A1185" s="6" t="e">
        <f t="shared" ca="1" si="341"/>
        <v>#N/A</v>
      </c>
      <c r="B1185" s="39" t="e">
        <f t="shared" ca="1" si="340"/>
        <v>#N/A</v>
      </c>
      <c r="C1185">
        <f t="array" aca="1" ref="C1185" ca="1">IFERROR(INDEX(stitches, MATCH( 1, ($A1185=dates)*(last_project=projects),0)),0)</f>
        <v>0</v>
      </c>
      <c r="D1185" s="5" t="e">
        <f t="shared" ca="1" si="352"/>
        <v>#REF!</v>
      </c>
      <c r="E1185" s="5" t="e">
        <f t="shared" ca="1" si="342"/>
        <v>#REF!</v>
      </c>
      <c r="F1185" s="40" t="e">
        <f t="array" aca="1" ref="F1185" ca="1">INDEX(hours,MATCH(1,($A1185=dates)*(last_project=projects),0),0)</f>
        <v>#N/A</v>
      </c>
      <c r="G1185" s="21" t="e">
        <f t="shared" ca="1" si="343"/>
        <v>#N/A</v>
      </c>
      <c r="H1185" s="41" t="e">
        <f t="shared" ca="1" si="353"/>
        <v>#N/A</v>
      </c>
      <c r="I1185" s="41" t="e">
        <f t="shared" ca="1" si="354"/>
        <v>#N/A</v>
      </c>
      <c r="J1185" s="41" t="e">
        <f t="shared" ca="1" si="355"/>
        <v>#N/A</v>
      </c>
      <c r="K1185" t="e">
        <f t="shared" ca="1" si="344"/>
        <v>#N/A</v>
      </c>
      <c r="L1185" t="e">
        <f t="shared" ca="1" si="345"/>
        <v>#N/A</v>
      </c>
      <c r="M1185" s="42" t="e">
        <f t="shared" ca="1" si="346"/>
        <v>#REF!</v>
      </c>
      <c r="N1185" s="5" t="e">
        <f t="shared" ca="1" si="356"/>
        <v>#N/A</v>
      </c>
      <c r="O1185" s="5" t="e">
        <f t="shared" ca="1" si="357"/>
        <v>#N/A</v>
      </c>
      <c r="P1185" s="41" t="e">
        <f ca="1">IF(OR(ISNA(A1185),C1185="Backstitch"),NA(),AVERAGEIF($C$4:$C1185,"&gt;0")/100)</f>
        <v>#N/A</v>
      </c>
      <c r="Q1185" s="41" t="e">
        <f t="shared" ca="1" si="347"/>
        <v>#N/A</v>
      </c>
      <c r="R1185" s="43" t="e">
        <f t="shared" ca="1" si="348"/>
        <v>#N/A</v>
      </c>
      <c r="S1185" s="44" t="e">
        <f t="shared" ca="1" si="349"/>
        <v>#N/A</v>
      </c>
      <c r="T1185" s="5" t="e">
        <f t="shared" ca="1" si="350"/>
        <v>#N/A</v>
      </c>
      <c r="U1185" s="5" t="e">
        <f t="shared" ca="1" si="351"/>
        <v>#N/A</v>
      </c>
    </row>
    <row r="1186" spans="1:21">
      <c r="A1186" s="6" t="e">
        <f t="shared" ca="1" si="341"/>
        <v>#N/A</v>
      </c>
      <c r="B1186" s="39" t="e">
        <f t="shared" ca="1" si="340"/>
        <v>#N/A</v>
      </c>
      <c r="C1186">
        <f t="array" aca="1" ref="C1186" ca="1">IFERROR(INDEX(stitches, MATCH( 1, ($A1186=dates)*(last_project=projects),0)),0)</f>
        <v>0</v>
      </c>
      <c r="D1186" s="5" t="e">
        <f t="shared" ca="1" si="352"/>
        <v>#REF!</v>
      </c>
      <c r="E1186" s="5" t="e">
        <f t="shared" ca="1" si="342"/>
        <v>#REF!</v>
      </c>
      <c r="F1186" s="40" t="e">
        <f t="array" aca="1" ref="F1186" ca="1">INDEX(hours,MATCH(1,($A1186=dates)*(last_project=projects),0),0)</f>
        <v>#N/A</v>
      </c>
      <c r="G1186" s="21" t="e">
        <f t="shared" ca="1" si="343"/>
        <v>#N/A</v>
      </c>
      <c r="H1186" s="41" t="e">
        <f t="shared" ca="1" si="353"/>
        <v>#N/A</v>
      </c>
      <c r="I1186" s="41" t="e">
        <f t="shared" ca="1" si="354"/>
        <v>#N/A</v>
      </c>
      <c r="J1186" s="41" t="e">
        <f t="shared" ca="1" si="355"/>
        <v>#N/A</v>
      </c>
      <c r="K1186" t="e">
        <f t="shared" ca="1" si="344"/>
        <v>#N/A</v>
      </c>
      <c r="L1186" t="e">
        <f t="shared" ca="1" si="345"/>
        <v>#N/A</v>
      </c>
      <c r="M1186" s="42" t="e">
        <f t="shared" ca="1" si="346"/>
        <v>#REF!</v>
      </c>
      <c r="N1186" s="5" t="e">
        <f t="shared" ca="1" si="356"/>
        <v>#N/A</v>
      </c>
      <c r="O1186" s="5" t="e">
        <f t="shared" ca="1" si="357"/>
        <v>#N/A</v>
      </c>
      <c r="P1186" s="41" t="e">
        <f ca="1">IF(OR(ISNA(A1186),C1186="Backstitch"),NA(),AVERAGEIF($C$4:$C1186,"&gt;0")/100)</f>
        <v>#N/A</v>
      </c>
      <c r="Q1186" s="41" t="e">
        <f t="shared" ca="1" si="347"/>
        <v>#N/A</v>
      </c>
      <c r="R1186" s="43" t="e">
        <f t="shared" ca="1" si="348"/>
        <v>#N/A</v>
      </c>
      <c r="S1186" s="44" t="e">
        <f t="shared" ca="1" si="349"/>
        <v>#N/A</v>
      </c>
      <c r="T1186" s="5" t="e">
        <f t="shared" ca="1" si="350"/>
        <v>#N/A</v>
      </c>
      <c r="U1186" s="5" t="e">
        <f t="shared" ca="1" si="351"/>
        <v>#N/A</v>
      </c>
    </row>
    <row r="1187" spans="1:21">
      <c r="A1187" s="6" t="e">
        <f t="shared" ca="1" si="341"/>
        <v>#N/A</v>
      </c>
      <c r="B1187" s="39" t="e">
        <f t="shared" ca="1" si="340"/>
        <v>#N/A</v>
      </c>
      <c r="C1187">
        <f t="array" aca="1" ref="C1187" ca="1">IFERROR(INDEX(stitches, MATCH( 1, ($A1187=dates)*(last_project=projects),0)),0)</f>
        <v>0</v>
      </c>
      <c r="D1187" s="5" t="e">
        <f t="shared" ca="1" si="352"/>
        <v>#REF!</v>
      </c>
      <c r="E1187" s="5" t="e">
        <f t="shared" ca="1" si="342"/>
        <v>#REF!</v>
      </c>
      <c r="F1187" s="40" t="e">
        <f t="array" aca="1" ref="F1187" ca="1">INDEX(hours,MATCH(1,($A1187=dates)*(last_project=projects),0),0)</f>
        <v>#N/A</v>
      </c>
      <c r="G1187" s="21" t="e">
        <f t="shared" ca="1" si="343"/>
        <v>#N/A</v>
      </c>
      <c r="H1187" s="41" t="e">
        <f t="shared" ca="1" si="353"/>
        <v>#N/A</v>
      </c>
      <c r="I1187" s="41" t="e">
        <f t="shared" ca="1" si="354"/>
        <v>#N/A</v>
      </c>
      <c r="J1187" s="41" t="e">
        <f t="shared" ca="1" si="355"/>
        <v>#N/A</v>
      </c>
      <c r="K1187" t="e">
        <f t="shared" ca="1" si="344"/>
        <v>#N/A</v>
      </c>
      <c r="L1187" t="e">
        <f t="shared" ca="1" si="345"/>
        <v>#N/A</v>
      </c>
      <c r="M1187" s="42" t="e">
        <f t="shared" ca="1" si="346"/>
        <v>#REF!</v>
      </c>
      <c r="N1187" s="5" t="e">
        <f t="shared" ca="1" si="356"/>
        <v>#N/A</v>
      </c>
      <c r="O1187" s="5" t="e">
        <f t="shared" ca="1" si="357"/>
        <v>#N/A</v>
      </c>
      <c r="P1187" s="41" t="e">
        <f ca="1">IF(OR(ISNA(A1187),C1187="Backstitch"),NA(),AVERAGEIF($C$4:$C1187,"&gt;0")/100)</f>
        <v>#N/A</v>
      </c>
      <c r="Q1187" s="41" t="e">
        <f t="shared" ca="1" si="347"/>
        <v>#N/A</v>
      </c>
      <c r="R1187" s="43" t="e">
        <f t="shared" ca="1" si="348"/>
        <v>#N/A</v>
      </c>
      <c r="S1187" s="44" t="e">
        <f t="shared" ca="1" si="349"/>
        <v>#N/A</v>
      </c>
      <c r="T1187" s="5" t="e">
        <f t="shared" ca="1" si="350"/>
        <v>#N/A</v>
      </c>
      <c r="U1187" s="5" t="e">
        <f t="shared" ca="1" si="351"/>
        <v>#N/A</v>
      </c>
    </row>
    <row r="1188" spans="1:21">
      <c r="A1188" s="6" t="e">
        <f t="shared" ca="1" si="341"/>
        <v>#N/A</v>
      </c>
      <c r="B1188" s="39" t="e">
        <f t="shared" ca="1" si="340"/>
        <v>#N/A</v>
      </c>
      <c r="C1188">
        <f t="array" aca="1" ref="C1188" ca="1">IFERROR(INDEX(stitches, MATCH( 1, ($A1188=dates)*(last_project=projects),0)),0)</f>
        <v>0</v>
      </c>
      <c r="D1188" s="5" t="e">
        <f t="shared" ca="1" si="352"/>
        <v>#REF!</v>
      </c>
      <c r="E1188" s="5" t="e">
        <f t="shared" ca="1" si="342"/>
        <v>#REF!</v>
      </c>
      <c r="F1188" s="40" t="e">
        <f t="array" aca="1" ref="F1188" ca="1">INDEX(hours,MATCH(1,($A1188=dates)*(last_project=projects),0),0)</f>
        <v>#N/A</v>
      </c>
      <c r="G1188" s="21" t="e">
        <f t="shared" ca="1" si="343"/>
        <v>#N/A</v>
      </c>
      <c r="H1188" s="41" t="e">
        <f t="shared" ca="1" si="353"/>
        <v>#N/A</v>
      </c>
      <c r="I1188" s="41" t="e">
        <f t="shared" ca="1" si="354"/>
        <v>#N/A</v>
      </c>
      <c r="J1188" s="41" t="e">
        <f t="shared" ca="1" si="355"/>
        <v>#N/A</v>
      </c>
      <c r="K1188" t="e">
        <f t="shared" ca="1" si="344"/>
        <v>#N/A</v>
      </c>
      <c r="L1188" t="e">
        <f t="shared" ca="1" si="345"/>
        <v>#N/A</v>
      </c>
      <c r="M1188" s="42" t="e">
        <f t="shared" ca="1" si="346"/>
        <v>#REF!</v>
      </c>
      <c r="N1188" s="5" t="e">
        <f t="shared" ca="1" si="356"/>
        <v>#N/A</v>
      </c>
      <c r="O1188" s="5" t="e">
        <f t="shared" ca="1" si="357"/>
        <v>#N/A</v>
      </c>
      <c r="P1188" s="41" t="e">
        <f ca="1">IF(OR(ISNA(A1188),C1188="Backstitch"),NA(),AVERAGEIF($C$4:$C1188,"&gt;0")/100)</f>
        <v>#N/A</v>
      </c>
      <c r="Q1188" s="41" t="e">
        <f t="shared" ca="1" si="347"/>
        <v>#N/A</v>
      </c>
      <c r="R1188" s="43" t="e">
        <f t="shared" ca="1" si="348"/>
        <v>#N/A</v>
      </c>
      <c r="S1188" s="44" t="e">
        <f t="shared" ca="1" si="349"/>
        <v>#N/A</v>
      </c>
      <c r="T1188" s="5" t="e">
        <f t="shared" ca="1" si="350"/>
        <v>#N/A</v>
      </c>
      <c r="U1188" s="5" t="e">
        <f t="shared" ca="1" si="351"/>
        <v>#N/A</v>
      </c>
    </row>
    <row r="1189" spans="1:21">
      <c r="A1189" s="6" t="e">
        <f t="shared" ca="1" si="341"/>
        <v>#N/A</v>
      </c>
      <c r="B1189" s="39" t="e">
        <f t="shared" ca="1" si="340"/>
        <v>#N/A</v>
      </c>
      <c r="C1189">
        <f t="array" aca="1" ref="C1189" ca="1">IFERROR(INDEX(stitches, MATCH( 1, ($A1189=dates)*(last_project=projects),0)),0)</f>
        <v>0</v>
      </c>
      <c r="D1189" s="5" t="e">
        <f t="shared" ca="1" si="352"/>
        <v>#REF!</v>
      </c>
      <c r="E1189" s="5" t="e">
        <f t="shared" ca="1" si="342"/>
        <v>#REF!</v>
      </c>
      <c r="F1189" s="40" t="e">
        <f t="array" aca="1" ref="F1189" ca="1">INDEX(hours,MATCH(1,($A1189=dates)*(last_project=projects),0),0)</f>
        <v>#N/A</v>
      </c>
      <c r="G1189" s="21" t="e">
        <f t="shared" ca="1" si="343"/>
        <v>#N/A</v>
      </c>
      <c r="H1189" s="41" t="e">
        <f t="shared" ca="1" si="353"/>
        <v>#N/A</v>
      </c>
      <c r="I1189" s="41" t="e">
        <f t="shared" ca="1" si="354"/>
        <v>#N/A</v>
      </c>
      <c r="J1189" s="41" t="e">
        <f t="shared" ca="1" si="355"/>
        <v>#N/A</v>
      </c>
      <c r="K1189" t="e">
        <f t="shared" ca="1" si="344"/>
        <v>#N/A</v>
      </c>
      <c r="L1189" t="e">
        <f t="shared" ca="1" si="345"/>
        <v>#N/A</v>
      </c>
      <c r="M1189" s="42" t="e">
        <f t="shared" ca="1" si="346"/>
        <v>#REF!</v>
      </c>
      <c r="N1189" s="5" t="e">
        <f t="shared" ca="1" si="356"/>
        <v>#N/A</v>
      </c>
      <c r="O1189" s="5" t="e">
        <f t="shared" ca="1" si="357"/>
        <v>#N/A</v>
      </c>
      <c r="P1189" s="41" t="e">
        <f ca="1">IF(OR(ISNA(A1189),C1189="Backstitch"),NA(),AVERAGEIF($C$4:$C1189,"&gt;0")/100)</f>
        <v>#N/A</v>
      </c>
      <c r="Q1189" s="41" t="e">
        <f t="shared" ca="1" si="347"/>
        <v>#N/A</v>
      </c>
      <c r="R1189" s="43" t="e">
        <f t="shared" ca="1" si="348"/>
        <v>#N/A</v>
      </c>
      <c r="S1189" s="44" t="e">
        <f t="shared" ca="1" si="349"/>
        <v>#N/A</v>
      </c>
      <c r="T1189" s="5" t="e">
        <f t="shared" ca="1" si="350"/>
        <v>#N/A</v>
      </c>
      <c r="U1189" s="5" t="e">
        <f t="shared" ca="1" si="351"/>
        <v>#N/A</v>
      </c>
    </row>
    <row r="1190" spans="1:21">
      <c r="A1190" s="6" t="e">
        <f t="shared" ca="1" si="341"/>
        <v>#N/A</v>
      </c>
      <c r="B1190" s="39" t="e">
        <f t="shared" ca="1" si="340"/>
        <v>#N/A</v>
      </c>
      <c r="C1190">
        <f t="array" aca="1" ref="C1190" ca="1">IFERROR(INDEX(stitches, MATCH( 1, ($A1190=dates)*(last_project=projects),0)),0)</f>
        <v>0</v>
      </c>
      <c r="D1190" s="5" t="e">
        <f t="shared" ca="1" si="352"/>
        <v>#REF!</v>
      </c>
      <c r="E1190" s="5" t="e">
        <f t="shared" ca="1" si="342"/>
        <v>#REF!</v>
      </c>
      <c r="F1190" s="40" t="e">
        <f t="array" aca="1" ref="F1190" ca="1">INDEX(hours,MATCH(1,($A1190=dates)*(last_project=projects),0),0)</f>
        <v>#N/A</v>
      </c>
      <c r="G1190" s="21" t="e">
        <f t="shared" ca="1" si="343"/>
        <v>#N/A</v>
      </c>
      <c r="H1190" s="41" t="e">
        <f t="shared" ca="1" si="353"/>
        <v>#N/A</v>
      </c>
      <c r="I1190" s="41" t="e">
        <f t="shared" ca="1" si="354"/>
        <v>#N/A</v>
      </c>
      <c r="J1190" s="41" t="e">
        <f t="shared" ca="1" si="355"/>
        <v>#N/A</v>
      </c>
      <c r="K1190" t="e">
        <f t="shared" ca="1" si="344"/>
        <v>#N/A</v>
      </c>
      <c r="L1190" t="e">
        <f t="shared" ca="1" si="345"/>
        <v>#N/A</v>
      </c>
      <c r="M1190" s="42" t="e">
        <f t="shared" ca="1" si="346"/>
        <v>#REF!</v>
      </c>
      <c r="N1190" s="5" t="e">
        <f t="shared" ca="1" si="356"/>
        <v>#N/A</v>
      </c>
      <c r="O1190" s="5" t="e">
        <f t="shared" ca="1" si="357"/>
        <v>#N/A</v>
      </c>
      <c r="P1190" s="41" t="e">
        <f ca="1">IF(OR(ISNA(A1190),C1190="Backstitch"),NA(),AVERAGEIF($C$4:$C1190,"&gt;0")/100)</f>
        <v>#N/A</v>
      </c>
      <c r="Q1190" s="41" t="e">
        <f t="shared" ca="1" si="347"/>
        <v>#N/A</v>
      </c>
      <c r="R1190" s="43" t="e">
        <f t="shared" ca="1" si="348"/>
        <v>#N/A</v>
      </c>
      <c r="S1190" s="44" t="e">
        <f t="shared" ca="1" si="349"/>
        <v>#N/A</v>
      </c>
      <c r="T1190" s="5" t="e">
        <f t="shared" ca="1" si="350"/>
        <v>#N/A</v>
      </c>
      <c r="U1190" s="5" t="e">
        <f t="shared" ca="1" si="351"/>
        <v>#N/A</v>
      </c>
    </row>
    <row r="1191" spans="1:21">
      <c r="A1191" s="6" t="e">
        <f t="shared" ca="1" si="341"/>
        <v>#N/A</v>
      </c>
      <c r="B1191" s="39" t="e">
        <f t="shared" ca="1" si="340"/>
        <v>#N/A</v>
      </c>
      <c r="C1191">
        <f t="array" aca="1" ref="C1191" ca="1">IFERROR(INDEX(stitches, MATCH( 1, ($A1191=dates)*(last_project=projects),0)),0)</f>
        <v>0</v>
      </c>
      <c r="D1191" s="5" t="e">
        <f t="shared" ca="1" si="352"/>
        <v>#REF!</v>
      </c>
      <c r="E1191" s="5" t="e">
        <f t="shared" ca="1" si="342"/>
        <v>#REF!</v>
      </c>
      <c r="F1191" s="40" t="e">
        <f t="array" aca="1" ref="F1191" ca="1">INDEX(hours,MATCH(1,($A1191=dates)*(last_project=projects),0),0)</f>
        <v>#N/A</v>
      </c>
      <c r="G1191" s="21" t="e">
        <f t="shared" ca="1" si="343"/>
        <v>#N/A</v>
      </c>
      <c r="H1191" s="41" t="e">
        <f t="shared" ca="1" si="353"/>
        <v>#N/A</v>
      </c>
      <c r="I1191" s="41" t="e">
        <f t="shared" ca="1" si="354"/>
        <v>#N/A</v>
      </c>
      <c r="J1191" s="41" t="e">
        <f t="shared" ca="1" si="355"/>
        <v>#N/A</v>
      </c>
      <c r="K1191" t="e">
        <f t="shared" ca="1" si="344"/>
        <v>#N/A</v>
      </c>
      <c r="L1191" t="e">
        <f t="shared" ca="1" si="345"/>
        <v>#N/A</v>
      </c>
      <c r="M1191" s="42" t="e">
        <f t="shared" ca="1" si="346"/>
        <v>#REF!</v>
      </c>
      <c r="N1191" s="5" t="e">
        <f t="shared" ca="1" si="356"/>
        <v>#N/A</v>
      </c>
      <c r="O1191" s="5" t="e">
        <f t="shared" ca="1" si="357"/>
        <v>#N/A</v>
      </c>
      <c r="P1191" s="41" t="e">
        <f ca="1">IF(OR(ISNA(A1191),C1191="Backstitch"),NA(),AVERAGEIF($C$4:$C1191,"&gt;0")/100)</f>
        <v>#N/A</v>
      </c>
      <c r="Q1191" s="41" t="e">
        <f t="shared" ca="1" si="347"/>
        <v>#N/A</v>
      </c>
      <c r="R1191" s="43" t="e">
        <f t="shared" ca="1" si="348"/>
        <v>#N/A</v>
      </c>
      <c r="S1191" s="44" t="e">
        <f t="shared" ca="1" si="349"/>
        <v>#N/A</v>
      </c>
      <c r="T1191" s="5" t="e">
        <f t="shared" ca="1" si="350"/>
        <v>#N/A</v>
      </c>
      <c r="U1191" s="5" t="e">
        <f t="shared" ca="1" si="351"/>
        <v>#N/A</v>
      </c>
    </row>
    <row r="1192" spans="1:21">
      <c r="A1192" s="6" t="e">
        <f t="shared" ca="1" si="341"/>
        <v>#N/A</v>
      </c>
      <c r="B1192" s="39" t="e">
        <f t="shared" ca="1" si="340"/>
        <v>#N/A</v>
      </c>
      <c r="C1192">
        <f t="array" aca="1" ref="C1192" ca="1">IFERROR(INDEX(stitches, MATCH( 1, ($A1192=dates)*(last_project=projects),0)),0)</f>
        <v>0</v>
      </c>
      <c r="D1192" s="5" t="e">
        <f t="shared" ca="1" si="352"/>
        <v>#REF!</v>
      </c>
      <c r="E1192" s="5" t="e">
        <f t="shared" ca="1" si="342"/>
        <v>#REF!</v>
      </c>
      <c r="F1192" s="40" t="e">
        <f t="array" aca="1" ref="F1192" ca="1">INDEX(hours,MATCH(1,($A1192=dates)*(last_project=projects),0),0)</f>
        <v>#N/A</v>
      </c>
      <c r="G1192" s="21" t="e">
        <f t="shared" ca="1" si="343"/>
        <v>#N/A</v>
      </c>
      <c r="H1192" s="41" t="e">
        <f t="shared" ca="1" si="353"/>
        <v>#N/A</v>
      </c>
      <c r="I1192" s="41" t="e">
        <f t="shared" ca="1" si="354"/>
        <v>#N/A</v>
      </c>
      <c r="J1192" s="41" t="e">
        <f t="shared" ca="1" si="355"/>
        <v>#N/A</v>
      </c>
      <c r="K1192" t="e">
        <f t="shared" ca="1" si="344"/>
        <v>#N/A</v>
      </c>
      <c r="L1192" t="e">
        <f t="shared" ca="1" si="345"/>
        <v>#N/A</v>
      </c>
      <c r="M1192" s="42" t="e">
        <f t="shared" ca="1" si="346"/>
        <v>#REF!</v>
      </c>
      <c r="N1192" s="5" t="e">
        <f t="shared" ca="1" si="356"/>
        <v>#N/A</v>
      </c>
      <c r="O1192" s="5" t="e">
        <f t="shared" ca="1" si="357"/>
        <v>#N/A</v>
      </c>
      <c r="P1192" s="41" t="e">
        <f ca="1">IF(OR(ISNA(A1192),C1192="Backstitch"),NA(),AVERAGEIF($C$4:$C1192,"&gt;0")/100)</f>
        <v>#N/A</v>
      </c>
      <c r="Q1192" s="41" t="e">
        <f t="shared" ca="1" si="347"/>
        <v>#N/A</v>
      </c>
      <c r="R1192" s="43" t="e">
        <f t="shared" ca="1" si="348"/>
        <v>#N/A</v>
      </c>
      <c r="S1192" s="44" t="e">
        <f t="shared" ca="1" si="349"/>
        <v>#N/A</v>
      </c>
      <c r="T1192" s="5" t="e">
        <f t="shared" ca="1" si="350"/>
        <v>#N/A</v>
      </c>
      <c r="U1192" s="5" t="e">
        <f t="shared" ca="1" si="351"/>
        <v>#N/A</v>
      </c>
    </row>
    <row r="1193" spans="1:21">
      <c r="A1193" s="6" t="e">
        <f t="shared" ca="1" si="341"/>
        <v>#N/A</v>
      </c>
      <c r="B1193" s="39" t="e">
        <f t="shared" ca="1" si="340"/>
        <v>#N/A</v>
      </c>
      <c r="C1193">
        <f t="array" aca="1" ref="C1193" ca="1">IFERROR(INDEX(stitches, MATCH( 1, ($A1193=dates)*(last_project=projects),0)),0)</f>
        <v>0</v>
      </c>
      <c r="D1193" s="5" t="e">
        <f t="shared" ca="1" si="352"/>
        <v>#REF!</v>
      </c>
      <c r="E1193" s="5" t="e">
        <f t="shared" ca="1" si="342"/>
        <v>#REF!</v>
      </c>
      <c r="F1193" s="40" t="e">
        <f t="array" aca="1" ref="F1193" ca="1">INDEX(hours,MATCH(1,($A1193=dates)*(last_project=projects),0),0)</f>
        <v>#N/A</v>
      </c>
      <c r="G1193" s="21" t="e">
        <f t="shared" ca="1" si="343"/>
        <v>#N/A</v>
      </c>
      <c r="H1193" s="41" t="e">
        <f t="shared" ca="1" si="353"/>
        <v>#N/A</v>
      </c>
      <c r="I1193" s="41" t="e">
        <f t="shared" ca="1" si="354"/>
        <v>#N/A</v>
      </c>
      <c r="J1193" s="41" t="e">
        <f t="shared" ca="1" si="355"/>
        <v>#N/A</v>
      </c>
      <c r="K1193" t="e">
        <f t="shared" ca="1" si="344"/>
        <v>#N/A</v>
      </c>
      <c r="L1193" t="e">
        <f t="shared" ca="1" si="345"/>
        <v>#N/A</v>
      </c>
      <c r="M1193" s="42" t="e">
        <f t="shared" ca="1" si="346"/>
        <v>#REF!</v>
      </c>
      <c r="N1193" s="5" t="e">
        <f t="shared" ca="1" si="356"/>
        <v>#N/A</v>
      </c>
      <c r="O1193" s="5" t="e">
        <f t="shared" ca="1" si="357"/>
        <v>#N/A</v>
      </c>
      <c r="P1193" s="41" t="e">
        <f ca="1">IF(OR(ISNA(A1193),C1193="Backstitch"),NA(),AVERAGEIF($C$4:$C1193,"&gt;0")/100)</f>
        <v>#N/A</v>
      </c>
      <c r="Q1193" s="41" t="e">
        <f t="shared" ca="1" si="347"/>
        <v>#N/A</v>
      </c>
      <c r="R1193" s="43" t="e">
        <f t="shared" ca="1" si="348"/>
        <v>#N/A</v>
      </c>
      <c r="S1193" s="44" t="e">
        <f t="shared" ca="1" si="349"/>
        <v>#N/A</v>
      </c>
      <c r="T1193" s="5" t="e">
        <f t="shared" ca="1" si="350"/>
        <v>#N/A</v>
      </c>
      <c r="U1193" s="5" t="e">
        <f t="shared" ca="1" si="351"/>
        <v>#N/A</v>
      </c>
    </row>
    <row r="1194" spans="1:21">
      <c r="A1194" s="6" t="e">
        <f t="shared" ca="1" si="341"/>
        <v>#N/A</v>
      </c>
      <c r="B1194" s="39" t="e">
        <f t="shared" ca="1" si="340"/>
        <v>#N/A</v>
      </c>
      <c r="C1194">
        <f t="array" aca="1" ref="C1194" ca="1">IFERROR(INDEX(stitches, MATCH( 1, ($A1194=dates)*(last_project=projects),0)),0)</f>
        <v>0</v>
      </c>
      <c r="D1194" s="5" t="e">
        <f t="shared" ca="1" si="352"/>
        <v>#REF!</v>
      </c>
      <c r="E1194" s="5" t="e">
        <f t="shared" ca="1" si="342"/>
        <v>#REF!</v>
      </c>
      <c r="F1194" s="40" t="e">
        <f t="array" aca="1" ref="F1194" ca="1">INDEX(hours,MATCH(1,($A1194=dates)*(last_project=projects),0),0)</f>
        <v>#N/A</v>
      </c>
      <c r="G1194" s="21" t="e">
        <f t="shared" ca="1" si="343"/>
        <v>#N/A</v>
      </c>
      <c r="H1194" s="41" t="e">
        <f t="shared" ca="1" si="353"/>
        <v>#N/A</v>
      </c>
      <c r="I1194" s="41" t="e">
        <f t="shared" ca="1" si="354"/>
        <v>#N/A</v>
      </c>
      <c r="J1194" s="41" t="e">
        <f t="shared" ca="1" si="355"/>
        <v>#N/A</v>
      </c>
      <c r="K1194" t="e">
        <f t="shared" ca="1" si="344"/>
        <v>#N/A</v>
      </c>
      <c r="L1194" t="e">
        <f t="shared" ca="1" si="345"/>
        <v>#N/A</v>
      </c>
      <c r="M1194" s="42" t="e">
        <f t="shared" ca="1" si="346"/>
        <v>#REF!</v>
      </c>
      <c r="N1194" s="5" t="e">
        <f t="shared" ca="1" si="356"/>
        <v>#N/A</v>
      </c>
      <c r="O1194" s="5" t="e">
        <f t="shared" ca="1" si="357"/>
        <v>#N/A</v>
      </c>
      <c r="P1194" s="41" t="e">
        <f ca="1">IF(OR(ISNA(A1194),C1194="Backstitch"),NA(),AVERAGEIF($C$4:$C1194,"&gt;0")/100)</f>
        <v>#N/A</v>
      </c>
      <c r="Q1194" s="41" t="e">
        <f t="shared" ca="1" si="347"/>
        <v>#N/A</v>
      </c>
      <c r="R1194" s="43" t="e">
        <f t="shared" ca="1" si="348"/>
        <v>#N/A</v>
      </c>
      <c r="S1194" s="44" t="e">
        <f t="shared" ca="1" si="349"/>
        <v>#N/A</v>
      </c>
      <c r="T1194" s="5" t="e">
        <f t="shared" ca="1" si="350"/>
        <v>#N/A</v>
      </c>
      <c r="U1194" s="5" t="e">
        <f t="shared" ca="1" si="351"/>
        <v>#N/A</v>
      </c>
    </row>
    <row r="1195" spans="1:21">
      <c r="A1195" s="6" t="e">
        <f t="shared" ca="1" si="341"/>
        <v>#N/A</v>
      </c>
      <c r="B1195" s="39" t="e">
        <f t="shared" ca="1" si="340"/>
        <v>#N/A</v>
      </c>
      <c r="C1195">
        <f t="array" aca="1" ref="C1195" ca="1">IFERROR(INDEX(stitches, MATCH( 1, ($A1195=dates)*(last_project=projects),0)),0)</f>
        <v>0</v>
      </c>
      <c r="D1195" s="5" t="e">
        <f t="shared" ca="1" si="352"/>
        <v>#REF!</v>
      </c>
      <c r="E1195" s="5" t="e">
        <f t="shared" ca="1" si="342"/>
        <v>#REF!</v>
      </c>
      <c r="F1195" s="40" t="e">
        <f t="array" aca="1" ref="F1195" ca="1">INDEX(hours,MATCH(1,($A1195=dates)*(last_project=projects),0),0)</f>
        <v>#N/A</v>
      </c>
      <c r="G1195" s="21" t="e">
        <f t="shared" ca="1" si="343"/>
        <v>#N/A</v>
      </c>
      <c r="H1195" s="41" t="e">
        <f t="shared" ca="1" si="353"/>
        <v>#N/A</v>
      </c>
      <c r="I1195" s="41" t="e">
        <f t="shared" ca="1" si="354"/>
        <v>#N/A</v>
      </c>
      <c r="J1195" s="41" t="e">
        <f t="shared" ca="1" si="355"/>
        <v>#N/A</v>
      </c>
      <c r="K1195" t="e">
        <f t="shared" ca="1" si="344"/>
        <v>#N/A</v>
      </c>
      <c r="L1195" t="e">
        <f t="shared" ca="1" si="345"/>
        <v>#N/A</v>
      </c>
      <c r="M1195" s="42" t="e">
        <f t="shared" ca="1" si="346"/>
        <v>#REF!</v>
      </c>
      <c r="N1195" s="5" t="e">
        <f t="shared" ca="1" si="356"/>
        <v>#N/A</v>
      </c>
      <c r="O1195" s="5" t="e">
        <f t="shared" ca="1" si="357"/>
        <v>#N/A</v>
      </c>
      <c r="P1195" s="41" t="e">
        <f ca="1">IF(OR(ISNA(A1195),C1195="Backstitch"),NA(),AVERAGEIF($C$4:$C1195,"&gt;0")/100)</f>
        <v>#N/A</v>
      </c>
      <c r="Q1195" s="41" t="e">
        <f t="shared" ca="1" si="347"/>
        <v>#N/A</v>
      </c>
      <c r="R1195" s="43" t="e">
        <f t="shared" ca="1" si="348"/>
        <v>#N/A</v>
      </c>
      <c r="S1195" s="44" t="e">
        <f t="shared" ca="1" si="349"/>
        <v>#N/A</v>
      </c>
      <c r="T1195" s="5" t="e">
        <f t="shared" ca="1" si="350"/>
        <v>#N/A</v>
      </c>
      <c r="U1195" s="5" t="e">
        <f t="shared" ca="1" si="351"/>
        <v>#N/A</v>
      </c>
    </row>
    <row r="1196" spans="1:21">
      <c r="A1196" s="6" t="e">
        <f t="shared" ca="1" si="341"/>
        <v>#N/A</v>
      </c>
      <c r="B1196" s="39" t="e">
        <f t="shared" ca="1" si="340"/>
        <v>#N/A</v>
      </c>
      <c r="C1196">
        <f t="array" aca="1" ref="C1196" ca="1">IFERROR(INDEX(stitches, MATCH( 1, ($A1196=dates)*(last_project=projects),0)),0)</f>
        <v>0</v>
      </c>
      <c r="D1196" s="5" t="e">
        <f t="shared" ca="1" si="352"/>
        <v>#REF!</v>
      </c>
      <c r="E1196" s="5" t="e">
        <f t="shared" ca="1" si="342"/>
        <v>#REF!</v>
      </c>
      <c r="F1196" s="40" t="e">
        <f t="array" aca="1" ref="F1196" ca="1">INDEX(hours,MATCH(1,($A1196=dates)*(last_project=projects),0),0)</f>
        <v>#N/A</v>
      </c>
      <c r="G1196" s="21" t="e">
        <f t="shared" ca="1" si="343"/>
        <v>#N/A</v>
      </c>
      <c r="H1196" s="41" t="e">
        <f t="shared" ca="1" si="353"/>
        <v>#N/A</v>
      </c>
      <c r="I1196" s="41" t="e">
        <f t="shared" ca="1" si="354"/>
        <v>#N/A</v>
      </c>
      <c r="J1196" s="41" t="e">
        <f t="shared" ca="1" si="355"/>
        <v>#N/A</v>
      </c>
      <c r="K1196" t="e">
        <f t="shared" ca="1" si="344"/>
        <v>#N/A</v>
      </c>
      <c r="L1196" t="e">
        <f t="shared" ca="1" si="345"/>
        <v>#N/A</v>
      </c>
      <c r="M1196" s="42" t="e">
        <f t="shared" ca="1" si="346"/>
        <v>#REF!</v>
      </c>
      <c r="N1196" s="5" t="e">
        <f t="shared" ca="1" si="356"/>
        <v>#N/A</v>
      </c>
      <c r="O1196" s="5" t="e">
        <f t="shared" ca="1" si="357"/>
        <v>#N/A</v>
      </c>
      <c r="P1196" s="41" t="e">
        <f ca="1">IF(OR(ISNA(A1196),C1196="Backstitch"),NA(),AVERAGEIF($C$4:$C1196,"&gt;0")/100)</f>
        <v>#N/A</v>
      </c>
      <c r="Q1196" s="41" t="e">
        <f t="shared" ca="1" si="347"/>
        <v>#N/A</v>
      </c>
      <c r="R1196" s="43" t="e">
        <f t="shared" ca="1" si="348"/>
        <v>#N/A</v>
      </c>
      <c r="S1196" s="44" t="e">
        <f t="shared" ca="1" si="349"/>
        <v>#N/A</v>
      </c>
      <c r="T1196" s="5" t="e">
        <f t="shared" ca="1" si="350"/>
        <v>#N/A</v>
      </c>
      <c r="U1196" s="5" t="e">
        <f t="shared" ca="1" si="351"/>
        <v>#N/A</v>
      </c>
    </row>
    <row r="1197" spans="1:21">
      <c r="A1197" s="6" t="e">
        <f t="shared" ca="1" si="341"/>
        <v>#N/A</v>
      </c>
      <c r="B1197" s="39" t="e">
        <f t="shared" ca="1" si="340"/>
        <v>#N/A</v>
      </c>
      <c r="C1197">
        <f t="array" aca="1" ref="C1197" ca="1">IFERROR(INDEX(stitches, MATCH( 1, ($A1197=dates)*(last_project=projects),0)),0)</f>
        <v>0</v>
      </c>
      <c r="D1197" s="5" t="e">
        <f t="shared" ca="1" si="352"/>
        <v>#REF!</v>
      </c>
      <c r="E1197" s="5" t="e">
        <f t="shared" ca="1" si="342"/>
        <v>#REF!</v>
      </c>
      <c r="F1197" s="40" t="e">
        <f t="array" aca="1" ref="F1197" ca="1">INDEX(hours,MATCH(1,($A1197=dates)*(last_project=projects),0),0)</f>
        <v>#N/A</v>
      </c>
      <c r="G1197" s="21" t="e">
        <f t="shared" ca="1" si="343"/>
        <v>#N/A</v>
      </c>
      <c r="H1197" s="41" t="e">
        <f t="shared" ca="1" si="353"/>
        <v>#N/A</v>
      </c>
      <c r="I1197" s="41" t="e">
        <f t="shared" ca="1" si="354"/>
        <v>#N/A</v>
      </c>
      <c r="J1197" s="41" t="e">
        <f t="shared" ca="1" si="355"/>
        <v>#N/A</v>
      </c>
      <c r="K1197" t="e">
        <f t="shared" ca="1" si="344"/>
        <v>#N/A</v>
      </c>
      <c r="L1197" t="e">
        <f t="shared" ca="1" si="345"/>
        <v>#N/A</v>
      </c>
      <c r="M1197" s="42" t="e">
        <f t="shared" ca="1" si="346"/>
        <v>#REF!</v>
      </c>
      <c r="N1197" s="5" t="e">
        <f t="shared" ca="1" si="356"/>
        <v>#N/A</v>
      </c>
      <c r="O1197" s="5" t="e">
        <f t="shared" ca="1" si="357"/>
        <v>#N/A</v>
      </c>
      <c r="P1197" s="41" t="e">
        <f ca="1">IF(OR(ISNA(A1197),C1197="Backstitch"),NA(),AVERAGEIF($C$4:$C1197,"&gt;0")/100)</f>
        <v>#N/A</v>
      </c>
      <c r="Q1197" s="41" t="e">
        <f t="shared" ca="1" si="347"/>
        <v>#N/A</v>
      </c>
      <c r="R1197" s="43" t="e">
        <f t="shared" ca="1" si="348"/>
        <v>#N/A</v>
      </c>
      <c r="S1197" s="44" t="e">
        <f t="shared" ca="1" si="349"/>
        <v>#N/A</v>
      </c>
      <c r="T1197" s="5" t="e">
        <f t="shared" ca="1" si="350"/>
        <v>#N/A</v>
      </c>
      <c r="U1197" s="5" t="e">
        <f t="shared" ca="1" si="351"/>
        <v>#N/A</v>
      </c>
    </row>
    <row r="1198" spans="1:21">
      <c r="A1198" s="6" t="e">
        <f t="shared" ca="1" si="341"/>
        <v>#N/A</v>
      </c>
      <c r="B1198" s="39" t="e">
        <f t="shared" ca="1" si="340"/>
        <v>#N/A</v>
      </c>
      <c r="C1198">
        <f t="array" aca="1" ref="C1198" ca="1">IFERROR(INDEX(stitches, MATCH( 1, ($A1198=dates)*(last_project=projects),0)),0)</f>
        <v>0</v>
      </c>
      <c r="D1198" s="5" t="e">
        <f t="shared" ca="1" si="352"/>
        <v>#REF!</v>
      </c>
      <c r="E1198" s="5" t="e">
        <f t="shared" ca="1" si="342"/>
        <v>#REF!</v>
      </c>
      <c r="F1198" s="40" t="e">
        <f t="array" aca="1" ref="F1198" ca="1">INDEX(hours,MATCH(1,($A1198=dates)*(last_project=projects),0),0)</f>
        <v>#N/A</v>
      </c>
      <c r="G1198" s="21" t="e">
        <f t="shared" ca="1" si="343"/>
        <v>#N/A</v>
      </c>
      <c r="H1198" s="41" t="e">
        <f t="shared" ca="1" si="353"/>
        <v>#N/A</v>
      </c>
      <c r="I1198" s="41" t="e">
        <f t="shared" ca="1" si="354"/>
        <v>#N/A</v>
      </c>
      <c r="J1198" s="41" t="e">
        <f t="shared" ca="1" si="355"/>
        <v>#N/A</v>
      </c>
      <c r="K1198" t="e">
        <f t="shared" ca="1" si="344"/>
        <v>#N/A</v>
      </c>
      <c r="L1198" t="e">
        <f t="shared" ca="1" si="345"/>
        <v>#N/A</v>
      </c>
      <c r="M1198" s="42" t="e">
        <f t="shared" ca="1" si="346"/>
        <v>#REF!</v>
      </c>
      <c r="N1198" s="5" t="e">
        <f t="shared" ca="1" si="356"/>
        <v>#N/A</v>
      </c>
      <c r="O1198" s="5" t="e">
        <f t="shared" ca="1" si="357"/>
        <v>#N/A</v>
      </c>
      <c r="P1198" s="41" t="e">
        <f ca="1">IF(OR(ISNA(A1198),C1198="Backstitch"),NA(),AVERAGEIF($C$4:$C1198,"&gt;0")/100)</f>
        <v>#N/A</v>
      </c>
      <c r="Q1198" s="41" t="e">
        <f t="shared" ca="1" si="347"/>
        <v>#N/A</v>
      </c>
      <c r="R1198" s="43" t="e">
        <f t="shared" ca="1" si="348"/>
        <v>#N/A</v>
      </c>
      <c r="S1198" s="44" t="e">
        <f t="shared" ca="1" si="349"/>
        <v>#N/A</v>
      </c>
      <c r="T1198" s="5" t="e">
        <f t="shared" ca="1" si="350"/>
        <v>#N/A</v>
      </c>
      <c r="U1198" s="5" t="e">
        <f t="shared" ca="1" si="351"/>
        <v>#N/A</v>
      </c>
    </row>
    <row r="1199" spans="1:21">
      <c r="A1199" s="6" t="e">
        <f t="shared" ca="1" si="341"/>
        <v>#N/A</v>
      </c>
      <c r="B1199" s="39" t="e">
        <f t="shared" ca="1" si="340"/>
        <v>#N/A</v>
      </c>
      <c r="C1199">
        <f t="array" aca="1" ref="C1199" ca="1">IFERROR(INDEX(stitches, MATCH( 1, ($A1199=dates)*(last_project=projects),0)),0)</f>
        <v>0</v>
      </c>
      <c r="D1199" s="5" t="e">
        <f t="shared" ca="1" si="352"/>
        <v>#REF!</v>
      </c>
      <c r="E1199" s="5" t="e">
        <f t="shared" ca="1" si="342"/>
        <v>#REF!</v>
      </c>
      <c r="F1199" s="40" t="e">
        <f t="array" aca="1" ref="F1199" ca="1">INDEX(hours,MATCH(1,($A1199=dates)*(last_project=projects),0),0)</f>
        <v>#N/A</v>
      </c>
      <c r="G1199" s="21" t="e">
        <f t="shared" ca="1" si="343"/>
        <v>#N/A</v>
      </c>
      <c r="H1199" s="41" t="e">
        <f t="shared" ca="1" si="353"/>
        <v>#N/A</v>
      </c>
      <c r="I1199" s="41" t="e">
        <f t="shared" ca="1" si="354"/>
        <v>#N/A</v>
      </c>
      <c r="J1199" s="41" t="e">
        <f t="shared" ca="1" si="355"/>
        <v>#N/A</v>
      </c>
      <c r="K1199" t="e">
        <f t="shared" ca="1" si="344"/>
        <v>#N/A</v>
      </c>
      <c r="L1199" t="e">
        <f t="shared" ca="1" si="345"/>
        <v>#N/A</v>
      </c>
      <c r="M1199" s="42" t="e">
        <f t="shared" ca="1" si="346"/>
        <v>#REF!</v>
      </c>
      <c r="N1199" s="5" t="e">
        <f t="shared" ca="1" si="356"/>
        <v>#N/A</v>
      </c>
      <c r="O1199" s="5" t="e">
        <f t="shared" ca="1" si="357"/>
        <v>#N/A</v>
      </c>
      <c r="P1199" s="41" t="e">
        <f ca="1">IF(OR(ISNA(A1199),C1199="Backstitch"),NA(),AVERAGEIF($C$4:$C1199,"&gt;0")/100)</f>
        <v>#N/A</v>
      </c>
      <c r="Q1199" s="41" t="e">
        <f t="shared" ca="1" si="347"/>
        <v>#N/A</v>
      </c>
      <c r="R1199" s="43" t="e">
        <f t="shared" ca="1" si="348"/>
        <v>#N/A</v>
      </c>
      <c r="S1199" s="44" t="e">
        <f t="shared" ca="1" si="349"/>
        <v>#N/A</v>
      </c>
      <c r="T1199" s="5" t="e">
        <f t="shared" ca="1" si="350"/>
        <v>#N/A</v>
      </c>
      <c r="U1199" s="5" t="e">
        <f t="shared" ca="1" si="351"/>
        <v>#N/A</v>
      </c>
    </row>
    <row r="1200" spans="1:21">
      <c r="A1200" s="6" t="e">
        <f t="shared" ca="1" si="341"/>
        <v>#N/A</v>
      </c>
      <c r="B1200" s="39" t="e">
        <f t="shared" ca="1" si="340"/>
        <v>#N/A</v>
      </c>
      <c r="C1200">
        <f t="array" aca="1" ref="C1200" ca="1">IFERROR(INDEX(stitches, MATCH( 1, ($A1200=dates)*(last_project=projects),0)),0)</f>
        <v>0</v>
      </c>
      <c r="D1200" s="5" t="e">
        <f t="shared" ca="1" si="352"/>
        <v>#REF!</v>
      </c>
      <c r="E1200" s="5" t="e">
        <f t="shared" ca="1" si="342"/>
        <v>#REF!</v>
      </c>
      <c r="F1200" s="40" t="e">
        <f t="array" aca="1" ref="F1200" ca="1">INDEX(hours,MATCH(1,($A1200=dates)*(last_project=projects),0),0)</f>
        <v>#N/A</v>
      </c>
      <c r="G1200" s="21" t="e">
        <f t="shared" ca="1" si="343"/>
        <v>#N/A</v>
      </c>
      <c r="H1200" s="41" t="e">
        <f t="shared" ca="1" si="353"/>
        <v>#N/A</v>
      </c>
      <c r="I1200" s="41" t="e">
        <f t="shared" ca="1" si="354"/>
        <v>#N/A</v>
      </c>
      <c r="J1200" s="41" t="e">
        <f t="shared" ca="1" si="355"/>
        <v>#N/A</v>
      </c>
      <c r="K1200" t="e">
        <f t="shared" ca="1" si="344"/>
        <v>#N/A</v>
      </c>
      <c r="L1200" t="e">
        <f t="shared" ca="1" si="345"/>
        <v>#N/A</v>
      </c>
      <c r="M1200" s="42" t="e">
        <f t="shared" ca="1" si="346"/>
        <v>#REF!</v>
      </c>
      <c r="N1200" s="5" t="e">
        <f t="shared" ca="1" si="356"/>
        <v>#N/A</v>
      </c>
      <c r="O1200" s="5" t="e">
        <f t="shared" ca="1" si="357"/>
        <v>#N/A</v>
      </c>
      <c r="P1200" s="41" t="e">
        <f ca="1">IF(OR(ISNA(A1200),C1200="Backstitch"),NA(),AVERAGEIF($C$4:$C1200,"&gt;0")/100)</f>
        <v>#N/A</v>
      </c>
      <c r="Q1200" s="41" t="e">
        <f t="shared" ca="1" si="347"/>
        <v>#N/A</v>
      </c>
      <c r="R1200" s="43" t="e">
        <f t="shared" ca="1" si="348"/>
        <v>#N/A</v>
      </c>
      <c r="S1200" s="44" t="e">
        <f t="shared" ca="1" si="349"/>
        <v>#N/A</v>
      </c>
      <c r="T1200" s="5" t="e">
        <f t="shared" ca="1" si="350"/>
        <v>#N/A</v>
      </c>
      <c r="U1200" s="5" t="e">
        <f t="shared" ca="1" si="351"/>
        <v>#N/A</v>
      </c>
    </row>
    <row r="1201" spans="1:21">
      <c r="A1201" s="6" t="e">
        <f t="shared" ca="1" si="341"/>
        <v>#N/A</v>
      </c>
      <c r="B1201" s="39" t="e">
        <f t="shared" ca="1" si="340"/>
        <v>#N/A</v>
      </c>
      <c r="C1201">
        <f t="array" aca="1" ref="C1201" ca="1">IFERROR(INDEX(stitches, MATCH( 1, ($A1201=dates)*(last_project=projects),0)),0)</f>
        <v>0</v>
      </c>
      <c r="D1201" s="5" t="e">
        <f t="shared" ca="1" si="352"/>
        <v>#REF!</v>
      </c>
      <c r="E1201" s="5" t="e">
        <f t="shared" ca="1" si="342"/>
        <v>#REF!</v>
      </c>
      <c r="F1201" s="40" t="e">
        <f t="array" aca="1" ref="F1201" ca="1">INDEX(hours,MATCH(1,($A1201=dates)*(last_project=projects),0),0)</f>
        <v>#N/A</v>
      </c>
      <c r="G1201" s="21" t="e">
        <f t="shared" ca="1" si="343"/>
        <v>#N/A</v>
      </c>
      <c r="H1201" s="41" t="e">
        <f t="shared" ca="1" si="353"/>
        <v>#N/A</v>
      </c>
      <c r="I1201" s="41" t="e">
        <f t="shared" ca="1" si="354"/>
        <v>#N/A</v>
      </c>
      <c r="J1201" s="41" t="e">
        <f t="shared" ca="1" si="355"/>
        <v>#N/A</v>
      </c>
      <c r="K1201" t="e">
        <f t="shared" ca="1" si="344"/>
        <v>#N/A</v>
      </c>
      <c r="L1201" t="e">
        <f t="shared" ca="1" si="345"/>
        <v>#N/A</v>
      </c>
      <c r="M1201" s="42" t="e">
        <f t="shared" ca="1" si="346"/>
        <v>#REF!</v>
      </c>
      <c r="N1201" s="5" t="e">
        <f t="shared" ca="1" si="356"/>
        <v>#N/A</v>
      </c>
      <c r="O1201" s="5" t="e">
        <f t="shared" ca="1" si="357"/>
        <v>#N/A</v>
      </c>
      <c r="P1201" s="41" t="e">
        <f ca="1">IF(OR(ISNA(A1201),C1201="Backstitch"),NA(),AVERAGEIF($C$4:$C1201,"&gt;0")/100)</f>
        <v>#N/A</v>
      </c>
      <c r="Q1201" s="41" t="e">
        <f t="shared" ca="1" si="347"/>
        <v>#N/A</v>
      </c>
      <c r="R1201" s="43" t="e">
        <f t="shared" ca="1" si="348"/>
        <v>#N/A</v>
      </c>
      <c r="S1201" s="44" t="e">
        <f t="shared" ca="1" si="349"/>
        <v>#N/A</v>
      </c>
      <c r="T1201" s="5" t="e">
        <f t="shared" ca="1" si="350"/>
        <v>#N/A</v>
      </c>
      <c r="U1201" s="5" t="e">
        <f t="shared" ca="1" si="351"/>
        <v>#N/A</v>
      </c>
    </row>
    <row r="1202" spans="1:21">
      <c r="A1202" s="6" t="e">
        <f t="shared" ca="1" si="341"/>
        <v>#N/A</v>
      </c>
      <c r="B1202" s="39" t="e">
        <f t="shared" ca="1" si="340"/>
        <v>#N/A</v>
      </c>
      <c r="C1202">
        <f t="array" aca="1" ref="C1202" ca="1">IFERROR(INDEX(stitches, MATCH( 1, ($A1202=dates)*(last_project=projects),0)),0)</f>
        <v>0</v>
      </c>
      <c r="D1202" s="5" t="e">
        <f t="shared" ca="1" si="352"/>
        <v>#REF!</v>
      </c>
      <c r="E1202" s="5" t="e">
        <f t="shared" ca="1" si="342"/>
        <v>#REF!</v>
      </c>
      <c r="F1202" s="40" t="e">
        <f t="array" aca="1" ref="F1202" ca="1">INDEX(hours,MATCH(1,($A1202=dates)*(last_project=projects),0),0)</f>
        <v>#N/A</v>
      </c>
      <c r="G1202" s="21" t="e">
        <f t="shared" ca="1" si="343"/>
        <v>#N/A</v>
      </c>
      <c r="H1202" s="41" t="e">
        <f t="shared" ca="1" si="353"/>
        <v>#N/A</v>
      </c>
      <c r="I1202" s="41" t="e">
        <f t="shared" ca="1" si="354"/>
        <v>#N/A</v>
      </c>
      <c r="J1202" s="41" t="e">
        <f t="shared" ca="1" si="355"/>
        <v>#N/A</v>
      </c>
      <c r="K1202" t="e">
        <f t="shared" ca="1" si="344"/>
        <v>#N/A</v>
      </c>
      <c r="L1202" t="e">
        <f t="shared" ca="1" si="345"/>
        <v>#N/A</v>
      </c>
      <c r="M1202" s="42" t="e">
        <f t="shared" ca="1" si="346"/>
        <v>#REF!</v>
      </c>
      <c r="N1202" s="5" t="e">
        <f t="shared" ca="1" si="356"/>
        <v>#N/A</v>
      </c>
      <c r="O1202" s="5" t="e">
        <f t="shared" ca="1" si="357"/>
        <v>#N/A</v>
      </c>
      <c r="P1202" s="41" t="e">
        <f ca="1">IF(OR(ISNA(A1202),C1202="Backstitch"),NA(),AVERAGEIF($C$4:$C1202,"&gt;0")/100)</f>
        <v>#N/A</v>
      </c>
      <c r="Q1202" s="41" t="e">
        <f t="shared" ca="1" si="347"/>
        <v>#N/A</v>
      </c>
      <c r="R1202" s="43" t="e">
        <f t="shared" ca="1" si="348"/>
        <v>#N/A</v>
      </c>
      <c r="S1202" s="44" t="e">
        <f t="shared" ca="1" si="349"/>
        <v>#N/A</v>
      </c>
      <c r="T1202" s="5" t="e">
        <f t="shared" ca="1" si="350"/>
        <v>#N/A</v>
      </c>
      <c r="U1202" s="5" t="e">
        <f t="shared" ca="1" si="351"/>
        <v>#N/A</v>
      </c>
    </row>
    <row r="1203" spans="1:21">
      <c r="A1203" s="6" t="e">
        <f t="shared" ca="1" si="341"/>
        <v>#N/A</v>
      </c>
      <c r="B1203" s="39" t="e">
        <f t="shared" ca="1" si="340"/>
        <v>#N/A</v>
      </c>
      <c r="C1203">
        <f t="array" aca="1" ref="C1203" ca="1">IFERROR(INDEX(stitches, MATCH( 1, ($A1203=dates)*(last_project=projects),0)),0)</f>
        <v>0</v>
      </c>
      <c r="D1203" s="5" t="e">
        <f t="shared" ca="1" si="352"/>
        <v>#REF!</v>
      </c>
      <c r="E1203" s="5" t="e">
        <f t="shared" ca="1" si="342"/>
        <v>#REF!</v>
      </c>
      <c r="F1203" s="40" t="e">
        <f t="array" aca="1" ref="F1203" ca="1">INDEX(hours,MATCH(1,($A1203=dates)*(last_project=projects),0),0)</f>
        <v>#N/A</v>
      </c>
      <c r="G1203" s="21" t="e">
        <f t="shared" ca="1" si="343"/>
        <v>#N/A</v>
      </c>
      <c r="H1203" s="41" t="e">
        <f t="shared" ca="1" si="353"/>
        <v>#N/A</v>
      </c>
      <c r="I1203" s="41" t="e">
        <f t="shared" ca="1" si="354"/>
        <v>#N/A</v>
      </c>
      <c r="J1203" s="41" t="e">
        <f t="shared" ca="1" si="355"/>
        <v>#N/A</v>
      </c>
      <c r="K1203" t="e">
        <f t="shared" ca="1" si="344"/>
        <v>#N/A</v>
      </c>
      <c r="L1203" t="e">
        <f t="shared" ca="1" si="345"/>
        <v>#N/A</v>
      </c>
      <c r="M1203" s="42" t="e">
        <f t="shared" ca="1" si="346"/>
        <v>#REF!</v>
      </c>
      <c r="N1203" s="5" t="e">
        <f t="shared" ca="1" si="356"/>
        <v>#N/A</v>
      </c>
      <c r="O1203" s="5" t="e">
        <f t="shared" ca="1" si="357"/>
        <v>#N/A</v>
      </c>
      <c r="P1203" s="41" t="e">
        <f ca="1">IF(OR(ISNA(A1203),C1203="Backstitch"),NA(),AVERAGEIF($C$4:$C1203,"&gt;0")/100)</f>
        <v>#N/A</v>
      </c>
      <c r="Q1203" s="41" t="e">
        <f t="shared" ca="1" si="347"/>
        <v>#N/A</v>
      </c>
      <c r="R1203" s="43" t="e">
        <f t="shared" ca="1" si="348"/>
        <v>#N/A</v>
      </c>
      <c r="S1203" s="44" t="e">
        <f t="shared" ca="1" si="349"/>
        <v>#N/A</v>
      </c>
      <c r="T1203" s="5" t="e">
        <f t="shared" ca="1" si="350"/>
        <v>#N/A</v>
      </c>
      <c r="U1203" s="5" t="e">
        <f t="shared" ca="1" si="351"/>
        <v>#N/A</v>
      </c>
    </row>
    <row r="1204" spans="1:21">
      <c r="A1204" s="6" t="e">
        <f t="shared" ca="1" si="341"/>
        <v>#N/A</v>
      </c>
      <c r="B1204" s="39" t="e">
        <f t="shared" ca="1" si="340"/>
        <v>#N/A</v>
      </c>
      <c r="C1204">
        <f t="array" aca="1" ref="C1204" ca="1">IFERROR(INDEX(stitches, MATCH( 1, ($A1204=dates)*(last_project=projects),0)),0)</f>
        <v>0</v>
      </c>
      <c r="D1204" s="5" t="e">
        <f t="shared" ca="1" si="352"/>
        <v>#REF!</v>
      </c>
      <c r="E1204" s="5" t="e">
        <f t="shared" ca="1" si="342"/>
        <v>#REF!</v>
      </c>
      <c r="F1204" s="40" t="e">
        <f t="array" aca="1" ref="F1204" ca="1">INDEX(hours,MATCH(1,($A1204=dates)*(last_project=projects),0),0)</f>
        <v>#N/A</v>
      </c>
      <c r="G1204" s="21" t="e">
        <f t="shared" ca="1" si="343"/>
        <v>#N/A</v>
      </c>
      <c r="H1204" s="41" t="e">
        <f t="shared" ca="1" si="353"/>
        <v>#N/A</v>
      </c>
      <c r="I1204" s="41" t="e">
        <f t="shared" ca="1" si="354"/>
        <v>#N/A</v>
      </c>
      <c r="J1204" s="41" t="e">
        <f t="shared" ca="1" si="355"/>
        <v>#N/A</v>
      </c>
      <c r="K1204" t="e">
        <f t="shared" ca="1" si="344"/>
        <v>#N/A</v>
      </c>
      <c r="L1204" t="e">
        <f t="shared" ca="1" si="345"/>
        <v>#N/A</v>
      </c>
      <c r="M1204" s="42" t="e">
        <f t="shared" ca="1" si="346"/>
        <v>#REF!</v>
      </c>
      <c r="N1204" s="5" t="e">
        <f t="shared" ca="1" si="356"/>
        <v>#N/A</v>
      </c>
      <c r="O1204" s="5" t="e">
        <f t="shared" ca="1" si="357"/>
        <v>#N/A</v>
      </c>
      <c r="P1204" s="41" t="e">
        <f ca="1">IF(OR(ISNA(A1204),C1204="Backstitch"),NA(),AVERAGEIF($C$4:$C1204,"&gt;0")/100)</f>
        <v>#N/A</v>
      </c>
      <c r="Q1204" s="41" t="e">
        <f t="shared" ca="1" si="347"/>
        <v>#N/A</v>
      </c>
      <c r="R1204" s="43" t="e">
        <f t="shared" ca="1" si="348"/>
        <v>#N/A</v>
      </c>
      <c r="S1204" s="44" t="e">
        <f t="shared" ca="1" si="349"/>
        <v>#N/A</v>
      </c>
      <c r="T1204" s="5" t="e">
        <f t="shared" ca="1" si="350"/>
        <v>#N/A</v>
      </c>
      <c r="U1204" s="5" t="e">
        <f t="shared" ca="1" si="351"/>
        <v>#N/A</v>
      </c>
    </row>
    <row r="1205" spans="1:21">
      <c r="A1205" s="6" t="e">
        <f t="shared" ca="1" si="341"/>
        <v>#N/A</v>
      </c>
      <c r="B1205" s="39" t="e">
        <f t="shared" ca="1" si="340"/>
        <v>#N/A</v>
      </c>
      <c r="C1205">
        <f t="array" aca="1" ref="C1205" ca="1">IFERROR(INDEX(stitches, MATCH( 1, ($A1205=dates)*(last_project=projects),0)),0)</f>
        <v>0</v>
      </c>
      <c r="D1205" s="5" t="e">
        <f t="shared" ca="1" si="352"/>
        <v>#REF!</v>
      </c>
      <c r="E1205" s="5" t="e">
        <f t="shared" ca="1" si="342"/>
        <v>#REF!</v>
      </c>
      <c r="F1205" s="40" t="e">
        <f t="array" aca="1" ref="F1205" ca="1">INDEX(hours,MATCH(1,($A1205=dates)*(last_project=projects),0),0)</f>
        <v>#N/A</v>
      </c>
      <c r="G1205" s="21" t="e">
        <f t="shared" ca="1" si="343"/>
        <v>#N/A</v>
      </c>
      <c r="H1205" s="41" t="e">
        <f t="shared" ca="1" si="353"/>
        <v>#N/A</v>
      </c>
      <c r="I1205" s="41" t="e">
        <f t="shared" ca="1" si="354"/>
        <v>#N/A</v>
      </c>
      <c r="J1205" s="41" t="e">
        <f t="shared" ca="1" si="355"/>
        <v>#N/A</v>
      </c>
      <c r="K1205" t="e">
        <f t="shared" ca="1" si="344"/>
        <v>#N/A</v>
      </c>
      <c r="L1205" t="e">
        <f t="shared" ca="1" si="345"/>
        <v>#N/A</v>
      </c>
      <c r="M1205" s="42" t="e">
        <f t="shared" ca="1" si="346"/>
        <v>#REF!</v>
      </c>
      <c r="N1205" s="5" t="e">
        <f t="shared" ca="1" si="356"/>
        <v>#N/A</v>
      </c>
      <c r="O1205" s="5" t="e">
        <f t="shared" ca="1" si="357"/>
        <v>#N/A</v>
      </c>
      <c r="P1205" s="41" t="e">
        <f ca="1">IF(OR(ISNA(A1205),C1205="Backstitch"),NA(),AVERAGEIF($C$4:$C1205,"&gt;0")/100)</f>
        <v>#N/A</v>
      </c>
      <c r="Q1205" s="41" t="e">
        <f t="shared" ca="1" si="347"/>
        <v>#N/A</v>
      </c>
      <c r="R1205" s="43" t="e">
        <f t="shared" ca="1" si="348"/>
        <v>#N/A</v>
      </c>
      <c r="S1205" s="44" t="e">
        <f t="shared" ca="1" si="349"/>
        <v>#N/A</v>
      </c>
      <c r="T1205" s="5" t="e">
        <f t="shared" ca="1" si="350"/>
        <v>#N/A</v>
      </c>
      <c r="U1205" s="5" t="e">
        <f t="shared" ca="1" si="351"/>
        <v>#N/A</v>
      </c>
    </row>
    <row r="1206" spans="1:21">
      <c r="A1206" s="6" t="e">
        <f t="shared" ca="1" si="341"/>
        <v>#N/A</v>
      </c>
      <c r="B1206" s="39" t="e">
        <f t="shared" ca="1" si="340"/>
        <v>#N/A</v>
      </c>
      <c r="C1206">
        <f t="array" aca="1" ref="C1206" ca="1">IFERROR(INDEX(stitches, MATCH( 1, ($A1206=dates)*(last_project=projects),0)),0)</f>
        <v>0</v>
      </c>
      <c r="D1206" s="5" t="e">
        <f t="shared" ca="1" si="352"/>
        <v>#REF!</v>
      </c>
      <c r="E1206" s="5" t="e">
        <f t="shared" ca="1" si="342"/>
        <v>#REF!</v>
      </c>
      <c r="F1206" s="40" t="e">
        <f t="array" aca="1" ref="F1206" ca="1">INDEX(hours,MATCH(1,($A1206=dates)*(last_project=projects),0),0)</f>
        <v>#N/A</v>
      </c>
      <c r="G1206" s="21" t="e">
        <f t="shared" ca="1" si="343"/>
        <v>#N/A</v>
      </c>
      <c r="H1206" s="41" t="e">
        <f t="shared" ca="1" si="353"/>
        <v>#N/A</v>
      </c>
      <c r="I1206" s="41" t="e">
        <f t="shared" ca="1" si="354"/>
        <v>#N/A</v>
      </c>
      <c r="J1206" s="41" t="e">
        <f t="shared" ca="1" si="355"/>
        <v>#N/A</v>
      </c>
      <c r="K1206" t="e">
        <f t="shared" ca="1" si="344"/>
        <v>#N/A</v>
      </c>
      <c r="L1206" t="e">
        <f t="shared" ca="1" si="345"/>
        <v>#N/A</v>
      </c>
      <c r="M1206" s="42" t="e">
        <f t="shared" ca="1" si="346"/>
        <v>#REF!</v>
      </c>
      <c r="N1206" s="5" t="e">
        <f t="shared" ca="1" si="356"/>
        <v>#N/A</v>
      </c>
      <c r="O1206" s="5" t="e">
        <f t="shared" ca="1" si="357"/>
        <v>#N/A</v>
      </c>
      <c r="P1206" s="41" t="e">
        <f ca="1">IF(OR(ISNA(A1206),C1206="Backstitch"),NA(),AVERAGEIF($C$4:$C1206,"&gt;0")/100)</f>
        <v>#N/A</v>
      </c>
      <c r="Q1206" s="41" t="e">
        <f t="shared" ca="1" si="347"/>
        <v>#N/A</v>
      </c>
      <c r="R1206" s="43" t="e">
        <f t="shared" ca="1" si="348"/>
        <v>#N/A</v>
      </c>
      <c r="S1206" s="44" t="e">
        <f t="shared" ca="1" si="349"/>
        <v>#N/A</v>
      </c>
      <c r="T1206" s="5" t="e">
        <f t="shared" ca="1" si="350"/>
        <v>#N/A</v>
      </c>
      <c r="U1206" s="5" t="e">
        <f t="shared" ca="1" si="351"/>
        <v>#N/A</v>
      </c>
    </row>
    <row r="1207" spans="1:21">
      <c r="A1207" s="6" t="e">
        <f t="shared" ca="1" si="341"/>
        <v>#N/A</v>
      </c>
      <c r="B1207" s="39" t="e">
        <f t="shared" ca="1" si="340"/>
        <v>#N/A</v>
      </c>
      <c r="C1207">
        <f t="array" aca="1" ref="C1207" ca="1">IFERROR(INDEX(stitches, MATCH( 1, ($A1207=dates)*(last_project=projects),0)),0)</f>
        <v>0</v>
      </c>
      <c r="D1207" s="5" t="e">
        <f t="shared" ca="1" si="352"/>
        <v>#REF!</v>
      </c>
      <c r="E1207" s="5" t="e">
        <f t="shared" ca="1" si="342"/>
        <v>#REF!</v>
      </c>
      <c r="F1207" s="40" t="e">
        <f t="array" aca="1" ref="F1207" ca="1">INDEX(hours,MATCH(1,($A1207=dates)*(last_project=projects),0),0)</f>
        <v>#N/A</v>
      </c>
      <c r="G1207" s="21" t="e">
        <f t="shared" ca="1" si="343"/>
        <v>#N/A</v>
      </c>
      <c r="H1207" s="41" t="e">
        <f t="shared" ca="1" si="353"/>
        <v>#N/A</v>
      </c>
      <c r="I1207" s="41" t="e">
        <f t="shared" ca="1" si="354"/>
        <v>#N/A</v>
      </c>
      <c r="J1207" s="41" t="e">
        <f t="shared" ca="1" si="355"/>
        <v>#N/A</v>
      </c>
      <c r="K1207" t="e">
        <f t="shared" ca="1" si="344"/>
        <v>#N/A</v>
      </c>
      <c r="L1207" t="e">
        <f t="shared" ca="1" si="345"/>
        <v>#N/A</v>
      </c>
      <c r="M1207" s="42" t="e">
        <f t="shared" ca="1" si="346"/>
        <v>#REF!</v>
      </c>
      <c r="N1207" s="5" t="e">
        <f t="shared" ca="1" si="356"/>
        <v>#N/A</v>
      </c>
      <c r="O1207" s="5" t="e">
        <f t="shared" ca="1" si="357"/>
        <v>#N/A</v>
      </c>
      <c r="P1207" s="41" t="e">
        <f ca="1">IF(OR(ISNA(A1207),C1207="Backstitch"),NA(),AVERAGEIF($C$4:$C1207,"&gt;0")/100)</f>
        <v>#N/A</v>
      </c>
      <c r="Q1207" s="41" t="e">
        <f t="shared" ca="1" si="347"/>
        <v>#N/A</v>
      </c>
      <c r="R1207" s="43" t="e">
        <f t="shared" ca="1" si="348"/>
        <v>#N/A</v>
      </c>
      <c r="S1207" s="44" t="e">
        <f t="shared" ca="1" si="349"/>
        <v>#N/A</v>
      </c>
      <c r="T1207" s="5" t="e">
        <f t="shared" ca="1" si="350"/>
        <v>#N/A</v>
      </c>
      <c r="U1207" s="5" t="e">
        <f t="shared" ca="1" si="351"/>
        <v>#N/A</v>
      </c>
    </row>
    <row r="1208" spans="1:21">
      <c r="A1208" s="6" t="e">
        <f t="shared" ca="1" si="341"/>
        <v>#N/A</v>
      </c>
      <c r="B1208" s="39" t="e">
        <f t="shared" ca="1" si="340"/>
        <v>#N/A</v>
      </c>
      <c r="C1208">
        <f t="array" aca="1" ref="C1208" ca="1">IFERROR(INDEX(stitches, MATCH( 1, ($A1208=dates)*(last_project=projects),0)),0)</f>
        <v>0</v>
      </c>
      <c r="D1208" s="5" t="e">
        <f t="shared" ca="1" si="352"/>
        <v>#REF!</v>
      </c>
      <c r="E1208" s="5" t="e">
        <f t="shared" ca="1" si="342"/>
        <v>#REF!</v>
      </c>
      <c r="F1208" s="40" t="e">
        <f t="array" aca="1" ref="F1208" ca="1">INDEX(hours,MATCH(1,($A1208=dates)*(last_project=projects),0),0)</f>
        <v>#N/A</v>
      </c>
      <c r="G1208" s="21" t="e">
        <f t="shared" ca="1" si="343"/>
        <v>#N/A</v>
      </c>
      <c r="H1208" s="41" t="e">
        <f t="shared" ca="1" si="353"/>
        <v>#N/A</v>
      </c>
      <c r="I1208" s="41" t="e">
        <f t="shared" ca="1" si="354"/>
        <v>#N/A</v>
      </c>
      <c r="J1208" s="41" t="e">
        <f t="shared" ca="1" si="355"/>
        <v>#N/A</v>
      </c>
      <c r="K1208" t="e">
        <f t="shared" ca="1" si="344"/>
        <v>#N/A</v>
      </c>
      <c r="L1208" t="e">
        <f t="shared" ca="1" si="345"/>
        <v>#N/A</v>
      </c>
      <c r="M1208" s="42" t="e">
        <f t="shared" ca="1" si="346"/>
        <v>#REF!</v>
      </c>
      <c r="N1208" s="5" t="e">
        <f t="shared" ca="1" si="356"/>
        <v>#N/A</v>
      </c>
      <c r="O1208" s="5" t="e">
        <f t="shared" ca="1" si="357"/>
        <v>#N/A</v>
      </c>
      <c r="P1208" s="41" t="e">
        <f ca="1">IF(OR(ISNA(A1208),C1208="Backstitch"),NA(),AVERAGEIF($C$4:$C1208,"&gt;0")/100)</f>
        <v>#N/A</v>
      </c>
      <c r="Q1208" s="41" t="e">
        <f t="shared" ca="1" si="347"/>
        <v>#N/A</v>
      </c>
      <c r="R1208" s="43" t="e">
        <f t="shared" ca="1" si="348"/>
        <v>#N/A</v>
      </c>
      <c r="S1208" s="44" t="e">
        <f t="shared" ca="1" si="349"/>
        <v>#N/A</v>
      </c>
      <c r="T1208" s="5" t="e">
        <f t="shared" ca="1" si="350"/>
        <v>#N/A</v>
      </c>
      <c r="U1208" s="5" t="e">
        <f t="shared" ca="1" si="351"/>
        <v>#N/A</v>
      </c>
    </row>
    <row r="1209" spans="1:21">
      <c r="A1209" s="6" t="e">
        <f t="shared" ca="1" si="341"/>
        <v>#N/A</v>
      </c>
      <c r="B1209" s="39" t="e">
        <f t="shared" ca="1" si="340"/>
        <v>#N/A</v>
      </c>
      <c r="C1209">
        <f t="array" aca="1" ref="C1209" ca="1">IFERROR(INDEX(stitches, MATCH( 1, ($A1209=dates)*(last_project=projects),0)),0)</f>
        <v>0</v>
      </c>
      <c r="D1209" s="5" t="e">
        <f t="shared" ca="1" si="352"/>
        <v>#REF!</v>
      </c>
      <c r="E1209" s="5" t="e">
        <f t="shared" ca="1" si="342"/>
        <v>#REF!</v>
      </c>
      <c r="F1209" s="40" t="e">
        <f t="array" aca="1" ref="F1209" ca="1">INDEX(hours,MATCH(1,($A1209=dates)*(last_project=projects),0),0)</f>
        <v>#N/A</v>
      </c>
      <c r="G1209" s="21" t="e">
        <f t="shared" ca="1" si="343"/>
        <v>#N/A</v>
      </c>
      <c r="H1209" s="41" t="e">
        <f t="shared" ca="1" si="353"/>
        <v>#N/A</v>
      </c>
      <c r="I1209" s="41" t="e">
        <f t="shared" ca="1" si="354"/>
        <v>#N/A</v>
      </c>
      <c r="J1209" s="41" t="e">
        <f t="shared" ca="1" si="355"/>
        <v>#N/A</v>
      </c>
      <c r="K1209" t="e">
        <f t="shared" ca="1" si="344"/>
        <v>#N/A</v>
      </c>
      <c r="L1209" t="e">
        <f t="shared" ca="1" si="345"/>
        <v>#N/A</v>
      </c>
      <c r="M1209" s="42" t="e">
        <f t="shared" ca="1" si="346"/>
        <v>#REF!</v>
      </c>
      <c r="N1209" s="5" t="e">
        <f t="shared" ca="1" si="356"/>
        <v>#N/A</v>
      </c>
      <c r="O1209" s="5" t="e">
        <f t="shared" ca="1" si="357"/>
        <v>#N/A</v>
      </c>
      <c r="P1209" s="41" t="e">
        <f ca="1">IF(OR(ISNA(A1209),C1209="Backstitch"),NA(),AVERAGEIF($C$4:$C1209,"&gt;0")/100)</f>
        <v>#N/A</v>
      </c>
      <c r="Q1209" s="41" t="e">
        <f t="shared" ca="1" si="347"/>
        <v>#N/A</v>
      </c>
      <c r="R1209" s="43" t="e">
        <f t="shared" ca="1" si="348"/>
        <v>#N/A</v>
      </c>
      <c r="S1209" s="44" t="e">
        <f t="shared" ca="1" si="349"/>
        <v>#N/A</v>
      </c>
      <c r="T1209" s="5" t="e">
        <f t="shared" ca="1" si="350"/>
        <v>#N/A</v>
      </c>
      <c r="U1209" s="5" t="e">
        <f t="shared" ca="1" si="351"/>
        <v>#N/A</v>
      </c>
    </row>
    <row r="1210" spans="1:21">
      <c r="A1210" s="6" t="e">
        <f t="shared" ca="1" si="341"/>
        <v>#N/A</v>
      </c>
      <c r="B1210" s="39" t="e">
        <f t="shared" ca="1" si="340"/>
        <v>#N/A</v>
      </c>
      <c r="C1210">
        <f t="array" aca="1" ref="C1210" ca="1">IFERROR(INDEX(stitches, MATCH( 1, ($A1210=dates)*(last_project=projects),0)),0)</f>
        <v>0</v>
      </c>
      <c r="D1210" s="5" t="e">
        <f t="shared" ca="1" si="352"/>
        <v>#REF!</v>
      </c>
      <c r="E1210" s="5" t="e">
        <f t="shared" ca="1" si="342"/>
        <v>#REF!</v>
      </c>
      <c r="F1210" s="40" t="e">
        <f t="array" aca="1" ref="F1210" ca="1">INDEX(hours,MATCH(1,($A1210=dates)*(last_project=projects),0),0)</f>
        <v>#N/A</v>
      </c>
      <c r="G1210" s="21" t="e">
        <f t="shared" ca="1" si="343"/>
        <v>#N/A</v>
      </c>
      <c r="H1210" s="41" t="e">
        <f t="shared" ca="1" si="353"/>
        <v>#N/A</v>
      </c>
      <c r="I1210" s="41" t="e">
        <f t="shared" ca="1" si="354"/>
        <v>#N/A</v>
      </c>
      <c r="J1210" s="41" t="e">
        <f t="shared" ca="1" si="355"/>
        <v>#N/A</v>
      </c>
      <c r="K1210" t="e">
        <f t="shared" ca="1" si="344"/>
        <v>#N/A</v>
      </c>
      <c r="L1210" t="e">
        <f t="shared" ca="1" si="345"/>
        <v>#N/A</v>
      </c>
      <c r="M1210" s="42" t="e">
        <f t="shared" ca="1" si="346"/>
        <v>#REF!</v>
      </c>
      <c r="N1210" s="5" t="e">
        <f t="shared" ca="1" si="356"/>
        <v>#N/A</v>
      </c>
      <c r="O1210" s="5" t="e">
        <f t="shared" ca="1" si="357"/>
        <v>#N/A</v>
      </c>
      <c r="P1210" s="41" t="e">
        <f ca="1">IF(OR(ISNA(A1210),C1210="Backstitch"),NA(),AVERAGEIF($C$4:$C1210,"&gt;0")/100)</f>
        <v>#N/A</v>
      </c>
      <c r="Q1210" s="41" t="e">
        <f t="shared" ca="1" si="347"/>
        <v>#N/A</v>
      </c>
      <c r="R1210" s="43" t="e">
        <f t="shared" ca="1" si="348"/>
        <v>#N/A</v>
      </c>
      <c r="S1210" s="44" t="e">
        <f t="shared" ca="1" si="349"/>
        <v>#N/A</v>
      </c>
      <c r="T1210" s="5" t="e">
        <f t="shared" ca="1" si="350"/>
        <v>#N/A</v>
      </c>
      <c r="U1210" s="5" t="e">
        <f t="shared" ca="1" si="351"/>
        <v>#N/A</v>
      </c>
    </row>
    <row r="1211" spans="1:21">
      <c r="A1211" s="6" t="e">
        <f t="shared" ca="1" si="341"/>
        <v>#N/A</v>
      </c>
      <c r="B1211" s="39" t="e">
        <f t="shared" ca="1" si="340"/>
        <v>#N/A</v>
      </c>
      <c r="C1211">
        <f t="array" aca="1" ref="C1211" ca="1">IFERROR(INDEX(stitches, MATCH( 1, ($A1211=dates)*(last_project=projects),0)),0)</f>
        <v>0</v>
      </c>
      <c r="D1211" s="5" t="e">
        <f t="shared" ca="1" si="352"/>
        <v>#REF!</v>
      </c>
      <c r="E1211" s="5" t="e">
        <f t="shared" ca="1" si="342"/>
        <v>#REF!</v>
      </c>
      <c r="F1211" s="40" t="e">
        <f t="array" aca="1" ref="F1211" ca="1">INDEX(hours,MATCH(1,($A1211=dates)*(last_project=projects),0),0)</f>
        <v>#N/A</v>
      </c>
      <c r="G1211" s="21" t="e">
        <f t="shared" ca="1" si="343"/>
        <v>#N/A</v>
      </c>
      <c r="H1211" s="41" t="e">
        <f t="shared" ca="1" si="353"/>
        <v>#N/A</v>
      </c>
      <c r="I1211" s="41" t="e">
        <f t="shared" ca="1" si="354"/>
        <v>#N/A</v>
      </c>
      <c r="J1211" s="41" t="e">
        <f t="shared" ca="1" si="355"/>
        <v>#N/A</v>
      </c>
      <c r="K1211" t="e">
        <f t="shared" ca="1" si="344"/>
        <v>#N/A</v>
      </c>
      <c r="L1211" t="e">
        <f t="shared" ca="1" si="345"/>
        <v>#N/A</v>
      </c>
      <c r="M1211" s="42" t="e">
        <f t="shared" ca="1" si="346"/>
        <v>#REF!</v>
      </c>
      <c r="N1211" s="5" t="e">
        <f t="shared" ca="1" si="356"/>
        <v>#N/A</v>
      </c>
      <c r="O1211" s="5" t="e">
        <f t="shared" ca="1" si="357"/>
        <v>#N/A</v>
      </c>
      <c r="P1211" s="41" t="e">
        <f ca="1">IF(OR(ISNA(A1211),C1211="Backstitch"),NA(),AVERAGEIF($C$4:$C1211,"&gt;0")/100)</f>
        <v>#N/A</v>
      </c>
      <c r="Q1211" s="41" t="e">
        <f t="shared" ca="1" si="347"/>
        <v>#N/A</v>
      </c>
      <c r="R1211" s="43" t="e">
        <f t="shared" ca="1" si="348"/>
        <v>#N/A</v>
      </c>
      <c r="S1211" s="44" t="e">
        <f t="shared" ca="1" si="349"/>
        <v>#N/A</v>
      </c>
      <c r="T1211" s="5" t="e">
        <f t="shared" ca="1" si="350"/>
        <v>#N/A</v>
      </c>
      <c r="U1211" s="5" t="e">
        <f t="shared" ca="1" si="351"/>
        <v>#N/A</v>
      </c>
    </row>
    <row r="1212" spans="1:21">
      <c r="A1212" s="6" t="e">
        <f t="shared" ca="1" si="341"/>
        <v>#N/A</v>
      </c>
      <c r="B1212" s="39" t="e">
        <f t="shared" ca="1" si="340"/>
        <v>#N/A</v>
      </c>
      <c r="C1212">
        <f t="array" aca="1" ref="C1212" ca="1">IFERROR(INDEX(stitches, MATCH( 1, ($A1212=dates)*(last_project=projects),0)),0)</f>
        <v>0</v>
      </c>
      <c r="D1212" s="5" t="e">
        <f t="shared" ca="1" si="352"/>
        <v>#REF!</v>
      </c>
      <c r="E1212" s="5" t="e">
        <f t="shared" ca="1" si="342"/>
        <v>#REF!</v>
      </c>
      <c r="F1212" s="40" t="e">
        <f t="array" aca="1" ref="F1212" ca="1">INDEX(hours,MATCH(1,($A1212=dates)*(last_project=projects),0),0)</f>
        <v>#N/A</v>
      </c>
      <c r="G1212" s="21" t="e">
        <f t="shared" ca="1" si="343"/>
        <v>#N/A</v>
      </c>
      <c r="H1212" s="41" t="e">
        <f t="shared" ca="1" si="353"/>
        <v>#N/A</v>
      </c>
      <c r="I1212" s="41" t="e">
        <f t="shared" ca="1" si="354"/>
        <v>#N/A</v>
      </c>
      <c r="J1212" s="41" t="e">
        <f t="shared" ca="1" si="355"/>
        <v>#N/A</v>
      </c>
      <c r="K1212" t="e">
        <f t="shared" ca="1" si="344"/>
        <v>#N/A</v>
      </c>
      <c r="L1212" t="e">
        <f t="shared" ca="1" si="345"/>
        <v>#N/A</v>
      </c>
      <c r="M1212" s="42" t="e">
        <f t="shared" ca="1" si="346"/>
        <v>#REF!</v>
      </c>
      <c r="N1212" s="5" t="e">
        <f t="shared" ca="1" si="356"/>
        <v>#N/A</v>
      </c>
      <c r="O1212" s="5" t="e">
        <f t="shared" ca="1" si="357"/>
        <v>#N/A</v>
      </c>
      <c r="P1212" s="41" t="e">
        <f ca="1">IF(OR(ISNA(A1212),C1212="Backstitch"),NA(),AVERAGEIF($C$4:$C1212,"&gt;0")/100)</f>
        <v>#N/A</v>
      </c>
      <c r="Q1212" s="41" t="e">
        <f t="shared" ca="1" si="347"/>
        <v>#N/A</v>
      </c>
      <c r="R1212" s="43" t="e">
        <f t="shared" ca="1" si="348"/>
        <v>#N/A</v>
      </c>
      <c r="S1212" s="44" t="e">
        <f t="shared" ca="1" si="349"/>
        <v>#N/A</v>
      </c>
      <c r="T1212" s="5" t="e">
        <f t="shared" ca="1" si="350"/>
        <v>#N/A</v>
      </c>
      <c r="U1212" s="5" t="e">
        <f t="shared" ca="1" si="351"/>
        <v>#N/A</v>
      </c>
    </row>
    <row r="1213" spans="1:21">
      <c r="A1213" s="6" t="e">
        <f t="shared" ca="1" si="341"/>
        <v>#N/A</v>
      </c>
      <c r="B1213" s="39" t="e">
        <f t="shared" ca="1" si="340"/>
        <v>#N/A</v>
      </c>
      <c r="C1213">
        <f t="array" aca="1" ref="C1213" ca="1">IFERROR(INDEX(stitches, MATCH( 1, ($A1213=dates)*(last_project=projects),0)),0)</f>
        <v>0</v>
      </c>
      <c r="D1213" s="5" t="e">
        <f t="shared" ca="1" si="352"/>
        <v>#REF!</v>
      </c>
      <c r="E1213" s="5" t="e">
        <f t="shared" ca="1" si="342"/>
        <v>#REF!</v>
      </c>
      <c r="F1213" s="40" t="e">
        <f t="array" aca="1" ref="F1213" ca="1">INDEX(hours,MATCH(1,($A1213=dates)*(last_project=projects),0),0)</f>
        <v>#N/A</v>
      </c>
      <c r="G1213" s="21" t="e">
        <f t="shared" ca="1" si="343"/>
        <v>#N/A</v>
      </c>
      <c r="H1213" s="41" t="e">
        <f t="shared" ca="1" si="353"/>
        <v>#N/A</v>
      </c>
      <c r="I1213" s="41" t="e">
        <f t="shared" ca="1" si="354"/>
        <v>#N/A</v>
      </c>
      <c r="J1213" s="41" t="e">
        <f t="shared" ca="1" si="355"/>
        <v>#N/A</v>
      </c>
      <c r="K1213" t="e">
        <f t="shared" ca="1" si="344"/>
        <v>#N/A</v>
      </c>
      <c r="L1213" t="e">
        <f t="shared" ca="1" si="345"/>
        <v>#N/A</v>
      </c>
      <c r="M1213" s="42" t="e">
        <f t="shared" ca="1" si="346"/>
        <v>#REF!</v>
      </c>
      <c r="N1213" s="5" t="e">
        <f t="shared" ca="1" si="356"/>
        <v>#N/A</v>
      </c>
      <c r="O1213" s="5" t="e">
        <f t="shared" ca="1" si="357"/>
        <v>#N/A</v>
      </c>
      <c r="P1213" s="41" t="e">
        <f ca="1">IF(OR(ISNA(A1213),C1213="Backstitch"),NA(),AVERAGEIF($C$4:$C1213,"&gt;0")/100)</f>
        <v>#N/A</v>
      </c>
      <c r="Q1213" s="41" t="e">
        <f t="shared" ca="1" si="347"/>
        <v>#N/A</v>
      </c>
      <c r="R1213" s="43" t="e">
        <f t="shared" ca="1" si="348"/>
        <v>#N/A</v>
      </c>
      <c r="S1213" s="44" t="e">
        <f t="shared" ca="1" si="349"/>
        <v>#N/A</v>
      </c>
      <c r="T1213" s="5" t="e">
        <f t="shared" ca="1" si="350"/>
        <v>#N/A</v>
      </c>
      <c r="U1213" s="5" t="e">
        <f t="shared" ca="1" si="351"/>
        <v>#N/A</v>
      </c>
    </row>
    <row r="1214" spans="1:21">
      <c r="A1214" s="6" t="e">
        <f t="shared" ca="1" si="341"/>
        <v>#N/A</v>
      </c>
      <c r="B1214" s="39" t="e">
        <f t="shared" ca="1" si="340"/>
        <v>#N/A</v>
      </c>
      <c r="C1214">
        <f t="array" aca="1" ref="C1214" ca="1">IFERROR(INDEX(stitches, MATCH( 1, ($A1214=dates)*(last_project=projects),0)),0)</f>
        <v>0</v>
      </c>
      <c r="D1214" s="5" t="e">
        <f t="shared" ca="1" si="352"/>
        <v>#REF!</v>
      </c>
      <c r="E1214" s="5" t="e">
        <f t="shared" ca="1" si="342"/>
        <v>#REF!</v>
      </c>
      <c r="F1214" s="40" t="e">
        <f t="array" aca="1" ref="F1214" ca="1">INDEX(hours,MATCH(1,($A1214=dates)*(last_project=projects),0),0)</f>
        <v>#N/A</v>
      </c>
      <c r="G1214" s="21" t="e">
        <f t="shared" ca="1" si="343"/>
        <v>#N/A</v>
      </c>
      <c r="H1214" s="41" t="e">
        <f t="shared" ca="1" si="353"/>
        <v>#N/A</v>
      </c>
      <c r="I1214" s="41" t="e">
        <f t="shared" ca="1" si="354"/>
        <v>#N/A</v>
      </c>
      <c r="J1214" s="41" t="e">
        <f t="shared" ca="1" si="355"/>
        <v>#N/A</v>
      </c>
      <c r="K1214" t="e">
        <f t="shared" ca="1" si="344"/>
        <v>#N/A</v>
      </c>
      <c r="L1214" t="e">
        <f t="shared" ca="1" si="345"/>
        <v>#N/A</v>
      </c>
      <c r="M1214" s="42" t="e">
        <f t="shared" ca="1" si="346"/>
        <v>#REF!</v>
      </c>
      <c r="N1214" s="5" t="e">
        <f t="shared" ca="1" si="356"/>
        <v>#N/A</v>
      </c>
      <c r="O1214" s="5" t="e">
        <f t="shared" ca="1" si="357"/>
        <v>#N/A</v>
      </c>
      <c r="P1214" s="41" t="e">
        <f ca="1">IF(OR(ISNA(A1214),C1214="Backstitch"),NA(),AVERAGEIF($C$4:$C1214,"&gt;0")/100)</f>
        <v>#N/A</v>
      </c>
      <c r="Q1214" s="41" t="e">
        <f t="shared" ca="1" si="347"/>
        <v>#N/A</v>
      </c>
      <c r="R1214" s="43" t="e">
        <f t="shared" ca="1" si="348"/>
        <v>#N/A</v>
      </c>
      <c r="S1214" s="44" t="e">
        <f t="shared" ca="1" si="349"/>
        <v>#N/A</v>
      </c>
      <c r="T1214" s="5" t="e">
        <f t="shared" ca="1" si="350"/>
        <v>#N/A</v>
      </c>
      <c r="U1214" s="5" t="e">
        <f t="shared" ca="1" si="351"/>
        <v>#N/A</v>
      </c>
    </row>
    <row r="1215" spans="1:21">
      <c r="A1215" s="6" t="e">
        <f t="shared" ca="1" si="341"/>
        <v>#N/A</v>
      </c>
      <c r="B1215" s="39" t="e">
        <f t="shared" ca="1" si="340"/>
        <v>#N/A</v>
      </c>
      <c r="C1215">
        <f t="array" aca="1" ref="C1215" ca="1">IFERROR(INDEX(stitches, MATCH( 1, ($A1215=dates)*(last_project=projects),0)),0)</f>
        <v>0</v>
      </c>
      <c r="D1215" s="5" t="e">
        <f t="shared" ca="1" si="352"/>
        <v>#REF!</v>
      </c>
      <c r="E1215" s="5" t="e">
        <f t="shared" ca="1" si="342"/>
        <v>#REF!</v>
      </c>
      <c r="F1215" s="40" t="e">
        <f t="array" aca="1" ref="F1215" ca="1">INDEX(hours,MATCH(1,($A1215=dates)*(last_project=projects),0),0)</f>
        <v>#N/A</v>
      </c>
      <c r="G1215" s="21" t="e">
        <f t="shared" ca="1" si="343"/>
        <v>#N/A</v>
      </c>
      <c r="H1215" s="41" t="e">
        <f t="shared" ca="1" si="353"/>
        <v>#N/A</v>
      </c>
      <c r="I1215" s="41" t="e">
        <f t="shared" ca="1" si="354"/>
        <v>#N/A</v>
      </c>
      <c r="J1215" s="41" t="e">
        <f t="shared" ca="1" si="355"/>
        <v>#N/A</v>
      </c>
      <c r="K1215" t="e">
        <f t="shared" ca="1" si="344"/>
        <v>#N/A</v>
      </c>
      <c r="L1215" t="e">
        <f t="shared" ca="1" si="345"/>
        <v>#N/A</v>
      </c>
      <c r="M1215" s="42" t="e">
        <f t="shared" ca="1" si="346"/>
        <v>#REF!</v>
      </c>
      <c r="N1215" s="5" t="e">
        <f t="shared" ca="1" si="356"/>
        <v>#N/A</v>
      </c>
      <c r="O1215" s="5" t="e">
        <f t="shared" ca="1" si="357"/>
        <v>#N/A</v>
      </c>
      <c r="P1215" s="41" t="e">
        <f ca="1">IF(OR(ISNA(A1215),C1215="Backstitch"),NA(),AVERAGEIF($C$4:$C1215,"&gt;0")/100)</f>
        <v>#N/A</v>
      </c>
      <c r="Q1215" s="41" t="e">
        <f t="shared" ca="1" si="347"/>
        <v>#N/A</v>
      </c>
      <c r="R1215" s="43" t="e">
        <f t="shared" ca="1" si="348"/>
        <v>#N/A</v>
      </c>
      <c r="S1215" s="44" t="e">
        <f t="shared" ca="1" si="349"/>
        <v>#N/A</v>
      </c>
      <c r="T1215" s="5" t="e">
        <f t="shared" ca="1" si="350"/>
        <v>#N/A</v>
      </c>
      <c r="U1215" s="5" t="e">
        <f t="shared" ca="1" si="351"/>
        <v>#N/A</v>
      </c>
    </row>
    <row r="1216" spans="1:21">
      <c r="A1216" s="6" t="e">
        <f t="shared" ca="1" si="341"/>
        <v>#N/A</v>
      </c>
      <c r="B1216" s="39" t="e">
        <f t="shared" ca="1" si="340"/>
        <v>#N/A</v>
      </c>
      <c r="C1216">
        <f t="array" aca="1" ref="C1216" ca="1">IFERROR(INDEX(stitches, MATCH( 1, ($A1216=dates)*(last_project=projects),0)),0)</f>
        <v>0</v>
      </c>
      <c r="D1216" s="5" t="e">
        <f t="shared" ca="1" si="352"/>
        <v>#REF!</v>
      </c>
      <c r="E1216" s="5" t="e">
        <f t="shared" ca="1" si="342"/>
        <v>#REF!</v>
      </c>
      <c r="F1216" s="40" t="e">
        <f t="array" aca="1" ref="F1216" ca="1">INDEX(hours,MATCH(1,($A1216=dates)*(last_project=projects),0),0)</f>
        <v>#N/A</v>
      </c>
      <c r="G1216" s="21" t="e">
        <f t="shared" ca="1" si="343"/>
        <v>#N/A</v>
      </c>
      <c r="H1216" s="41" t="e">
        <f t="shared" ca="1" si="353"/>
        <v>#N/A</v>
      </c>
      <c r="I1216" s="41" t="e">
        <f t="shared" ca="1" si="354"/>
        <v>#N/A</v>
      </c>
      <c r="J1216" s="41" t="e">
        <f t="shared" ca="1" si="355"/>
        <v>#N/A</v>
      </c>
      <c r="K1216" t="e">
        <f t="shared" ca="1" si="344"/>
        <v>#N/A</v>
      </c>
      <c r="L1216" t="e">
        <f t="shared" ca="1" si="345"/>
        <v>#N/A</v>
      </c>
      <c r="M1216" s="42" t="e">
        <f t="shared" ca="1" si="346"/>
        <v>#REF!</v>
      </c>
      <c r="N1216" s="5" t="e">
        <f t="shared" ca="1" si="356"/>
        <v>#N/A</v>
      </c>
      <c r="O1216" s="5" t="e">
        <f t="shared" ca="1" si="357"/>
        <v>#N/A</v>
      </c>
      <c r="P1216" s="41" t="e">
        <f ca="1">IF(OR(ISNA(A1216),C1216="Backstitch"),NA(),AVERAGEIF($C$4:$C1216,"&gt;0")/100)</f>
        <v>#N/A</v>
      </c>
      <c r="Q1216" s="41" t="e">
        <f t="shared" ca="1" si="347"/>
        <v>#N/A</v>
      </c>
      <c r="R1216" s="43" t="e">
        <f t="shared" ca="1" si="348"/>
        <v>#N/A</v>
      </c>
      <c r="S1216" s="44" t="e">
        <f t="shared" ca="1" si="349"/>
        <v>#N/A</v>
      </c>
      <c r="T1216" s="5" t="e">
        <f t="shared" ca="1" si="350"/>
        <v>#N/A</v>
      </c>
      <c r="U1216" s="5" t="e">
        <f t="shared" ca="1" si="351"/>
        <v>#N/A</v>
      </c>
    </row>
    <row r="1217" spans="1:21">
      <c r="A1217" s="6" t="e">
        <f t="shared" ca="1" si="341"/>
        <v>#N/A</v>
      </c>
      <c r="B1217" s="39" t="e">
        <f t="shared" ca="1" si="340"/>
        <v>#N/A</v>
      </c>
      <c r="C1217">
        <f t="array" aca="1" ref="C1217" ca="1">IFERROR(INDEX(stitches, MATCH( 1, ($A1217=dates)*(last_project=projects),0)),0)</f>
        <v>0</v>
      </c>
      <c r="D1217" s="5" t="e">
        <f t="shared" ca="1" si="352"/>
        <v>#REF!</v>
      </c>
      <c r="E1217" s="5" t="e">
        <f t="shared" ca="1" si="342"/>
        <v>#REF!</v>
      </c>
      <c r="F1217" s="40" t="e">
        <f t="array" aca="1" ref="F1217" ca="1">INDEX(hours,MATCH(1,($A1217=dates)*(last_project=projects),0),0)</f>
        <v>#N/A</v>
      </c>
      <c r="G1217" s="21" t="e">
        <f t="shared" ca="1" si="343"/>
        <v>#N/A</v>
      </c>
      <c r="H1217" s="41" t="e">
        <f t="shared" ca="1" si="353"/>
        <v>#N/A</v>
      </c>
      <c r="I1217" s="41" t="e">
        <f t="shared" ca="1" si="354"/>
        <v>#N/A</v>
      </c>
      <c r="J1217" s="41" t="e">
        <f t="shared" ca="1" si="355"/>
        <v>#N/A</v>
      </c>
      <c r="K1217" t="e">
        <f t="shared" ca="1" si="344"/>
        <v>#N/A</v>
      </c>
      <c r="L1217" t="e">
        <f t="shared" ca="1" si="345"/>
        <v>#N/A</v>
      </c>
      <c r="M1217" s="42" t="e">
        <f t="shared" ca="1" si="346"/>
        <v>#REF!</v>
      </c>
      <c r="N1217" s="5" t="e">
        <f t="shared" ca="1" si="356"/>
        <v>#N/A</v>
      </c>
      <c r="O1217" s="5" t="e">
        <f t="shared" ca="1" si="357"/>
        <v>#N/A</v>
      </c>
      <c r="P1217" s="41" t="e">
        <f ca="1">IF(OR(ISNA(A1217),C1217="Backstitch"),NA(),AVERAGEIF($C$4:$C1217,"&gt;0")/100)</f>
        <v>#N/A</v>
      </c>
      <c r="Q1217" s="41" t="e">
        <f t="shared" ca="1" si="347"/>
        <v>#N/A</v>
      </c>
      <c r="R1217" s="43" t="e">
        <f t="shared" ca="1" si="348"/>
        <v>#N/A</v>
      </c>
      <c r="S1217" s="44" t="e">
        <f t="shared" ca="1" si="349"/>
        <v>#N/A</v>
      </c>
      <c r="T1217" s="5" t="e">
        <f t="shared" ca="1" si="350"/>
        <v>#N/A</v>
      </c>
      <c r="U1217" s="5" t="e">
        <f t="shared" ca="1" si="351"/>
        <v>#N/A</v>
      </c>
    </row>
    <row r="1218" spans="1:21">
      <c r="A1218" s="6" t="e">
        <f t="shared" ca="1" si="341"/>
        <v>#N/A</v>
      </c>
      <c r="B1218" s="39" t="e">
        <f t="shared" ca="1" si="340"/>
        <v>#N/A</v>
      </c>
      <c r="C1218">
        <f t="array" aca="1" ref="C1218" ca="1">IFERROR(INDEX(stitches, MATCH( 1, ($A1218=dates)*(last_project=projects),0)),0)</f>
        <v>0</v>
      </c>
      <c r="D1218" s="5" t="e">
        <f t="shared" ca="1" si="352"/>
        <v>#REF!</v>
      </c>
      <c r="E1218" s="5" t="e">
        <f t="shared" ca="1" si="342"/>
        <v>#REF!</v>
      </c>
      <c r="F1218" s="40" t="e">
        <f t="array" aca="1" ref="F1218" ca="1">INDEX(hours,MATCH(1,($A1218=dates)*(last_project=projects),0),0)</f>
        <v>#N/A</v>
      </c>
      <c r="G1218" s="21" t="e">
        <f t="shared" ca="1" si="343"/>
        <v>#N/A</v>
      </c>
      <c r="H1218" s="41" t="e">
        <f t="shared" ca="1" si="353"/>
        <v>#N/A</v>
      </c>
      <c r="I1218" s="41" t="e">
        <f t="shared" ca="1" si="354"/>
        <v>#N/A</v>
      </c>
      <c r="J1218" s="41" t="e">
        <f t="shared" ca="1" si="355"/>
        <v>#N/A</v>
      </c>
      <c r="K1218" t="e">
        <f t="shared" ca="1" si="344"/>
        <v>#N/A</v>
      </c>
      <c r="L1218" t="e">
        <f t="shared" ca="1" si="345"/>
        <v>#N/A</v>
      </c>
      <c r="M1218" s="42" t="e">
        <f t="shared" ca="1" si="346"/>
        <v>#REF!</v>
      </c>
      <c r="N1218" s="5" t="e">
        <f t="shared" ca="1" si="356"/>
        <v>#N/A</v>
      </c>
      <c r="O1218" s="5" t="e">
        <f t="shared" ca="1" si="357"/>
        <v>#N/A</v>
      </c>
      <c r="P1218" s="41" t="e">
        <f ca="1">IF(OR(ISNA(A1218),C1218="Backstitch"),NA(),AVERAGEIF($C$4:$C1218,"&gt;0")/100)</f>
        <v>#N/A</v>
      </c>
      <c r="Q1218" s="41" t="e">
        <f t="shared" ca="1" si="347"/>
        <v>#N/A</v>
      </c>
      <c r="R1218" s="43" t="e">
        <f t="shared" ca="1" si="348"/>
        <v>#N/A</v>
      </c>
      <c r="S1218" s="44" t="e">
        <f t="shared" ca="1" si="349"/>
        <v>#N/A</v>
      </c>
      <c r="T1218" s="5" t="e">
        <f t="shared" ca="1" si="350"/>
        <v>#N/A</v>
      </c>
      <c r="U1218" s="5" t="e">
        <f t="shared" ca="1" si="351"/>
        <v>#N/A</v>
      </c>
    </row>
    <row r="1219" spans="1:21">
      <c r="A1219" s="6" t="e">
        <f t="shared" ca="1" si="341"/>
        <v>#N/A</v>
      </c>
      <c r="B1219" s="39" t="e">
        <f t="shared" ref="B1219:B1282" ca="1" si="358">TEXT(A1219,"ddd")</f>
        <v>#N/A</v>
      </c>
      <c r="C1219">
        <f t="array" aca="1" ref="C1219" ca="1">IFERROR(INDEX(stitches, MATCH( 1, ($A1219=dates)*(last_project=projects),0)),0)</f>
        <v>0</v>
      </c>
      <c r="D1219" s="5" t="e">
        <f t="shared" ca="1" si="352"/>
        <v>#REF!</v>
      </c>
      <c r="E1219" s="5" t="e">
        <f t="shared" ca="1" si="342"/>
        <v>#REF!</v>
      </c>
      <c r="F1219" s="40" t="e">
        <f t="array" aca="1" ref="F1219" ca="1">INDEX(hours,MATCH(1,($A1219=dates)*(last_project=projects),0),0)</f>
        <v>#N/A</v>
      </c>
      <c r="G1219" s="21" t="e">
        <f t="shared" ca="1" si="343"/>
        <v>#N/A</v>
      </c>
      <c r="H1219" s="41" t="e">
        <f t="shared" ca="1" si="353"/>
        <v>#N/A</v>
      </c>
      <c r="I1219" s="41" t="e">
        <f t="shared" ca="1" si="354"/>
        <v>#N/A</v>
      </c>
      <c r="J1219" s="41" t="e">
        <f t="shared" ca="1" si="355"/>
        <v>#N/A</v>
      </c>
      <c r="K1219" t="e">
        <f t="shared" ca="1" si="344"/>
        <v>#N/A</v>
      </c>
      <c r="L1219" t="e">
        <f t="shared" ca="1" si="345"/>
        <v>#N/A</v>
      </c>
      <c r="M1219" s="42" t="e">
        <f t="shared" ca="1" si="346"/>
        <v>#REF!</v>
      </c>
      <c r="N1219" s="5" t="e">
        <f t="shared" ca="1" si="356"/>
        <v>#N/A</v>
      </c>
      <c r="O1219" s="5" t="e">
        <f t="shared" ca="1" si="357"/>
        <v>#N/A</v>
      </c>
      <c r="P1219" s="41" t="e">
        <f ca="1">IF(OR(ISNA(A1219),C1219="Backstitch"),NA(),AVERAGEIF($C$4:$C1219,"&gt;0")/100)</f>
        <v>#N/A</v>
      </c>
      <c r="Q1219" s="41" t="e">
        <f t="shared" ca="1" si="347"/>
        <v>#N/A</v>
      </c>
      <c r="R1219" s="43" t="e">
        <f t="shared" ca="1" si="348"/>
        <v>#N/A</v>
      </c>
      <c r="S1219" s="44" t="e">
        <f t="shared" ca="1" si="349"/>
        <v>#N/A</v>
      </c>
      <c r="T1219" s="5" t="e">
        <f t="shared" ca="1" si="350"/>
        <v>#N/A</v>
      </c>
      <c r="U1219" s="5" t="e">
        <f t="shared" ca="1" si="351"/>
        <v>#N/A</v>
      </c>
    </row>
    <row r="1220" spans="1:21">
      <c r="A1220" s="6" t="e">
        <f t="shared" ref="A1220:A1283" ca="1" si="359">IF(A1219+1&lt;=last_stitching_log_date,A1219+1,NA())</f>
        <v>#N/A</v>
      </c>
      <c r="B1220" s="39" t="e">
        <f t="shared" ca="1" si="358"/>
        <v>#N/A</v>
      </c>
      <c r="C1220">
        <f t="array" aca="1" ref="C1220" ca="1">IFERROR(INDEX(stitches, MATCH( 1, ($A1220=dates)*(last_project=projects),0)),0)</f>
        <v>0</v>
      </c>
      <c r="D1220" s="5" t="e">
        <f t="shared" ca="1" si="352"/>
        <v>#REF!</v>
      </c>
      <c r="E1220" s="5" t="e">
        <f t="shared" ref="E1220:E1283" ca="1" si="360">IF(C1220="Backstitch",E1219,IF(ISNA(D1220),NA(),E1219-C1220))</f>
        <v>#REF!</v>
      </c>
      <c r="F1220" s="40" t="e">
        <f t="array" aca="1" ref="F1220" ca="1">INDEX(hours,MATCH(1,($A1220=dates)*(last_project=projects),0),0)</f>
        <v>#N/A</v>
      </c>
      <c r="G1220" s="21" t="e">
        <f t="shared" ref="G1220:G1283" ca="1" si="361">IF(AND(C1220&lt;&gt;0,F1220&lt;&gt;0),C1220/(F1220*1440),NA())</f>
        <v>#N/A</v>
      </c>
      <c r="H1220" s="41" t="e">
        <f t="shared" ca="1" si="353"/>
        <v>#N/A</v>
      </c>
      <c r="I1220" s="41" t="e">
        <f t="shared" ca="1" si="354"/>
        <v>#N/A</v>
      </c>
      <c r="J1220" s="41" t="e">
        <f t="shared" ca="1" si="355"/>
        <v>#N/A</v>
      </c>
      <c r="K1220" t="e">
        <f t="shared" ref="K1220:K1283" ca="1" si="362">IF(INDEX(projects,MATCH($A1220,dates,0))=last_project,IF(ISNUMBER(INDEX(pages,MATCH($A1220,dates,0))),INDEX(pages,MATCH($A1220,dates,0)),0),0)</f>
        <v>#N/A</v>
      </c>
      <c r="L1220" t="e">
        <f t="shared" ref="L1220:L1283" ca="1" si="363">L1219+K1220</f>
        <v>#N/A</v>
      </c>
      <c r="M1220" s="42" t="e">
        <f t="shared" ref="M1220:M1283" ca="1" si="364">$M$3-L1220</f>
        <v>#REF!</v>
      </c>
      <c r="N1220" s="5" t="e">
        <f t="shared" ca="1" si="356"/>
        <v>#N/A</v>
      </c>
      <c r="O1220" s="5" t="e">
        <f t="shared" ca="1" si="357"/>
        <v>#N/A</v>
      </c>
      <c r="P1220" s="41" t="e">
        <f ca="1">IF(OR(ISNA(A1220),C1220="Backstitch"),NA(),AVERAGEIF($C$4:$C1220,"&gt;0")/100)</f>
        <v>#N/A</v>
      </c>
      <c r="Q1220" s="41" t="e">
        <f t="shared" ref="Q1220:Q1283" ca="1" si="365">IF(OR(ISNA(A1220),C1220="Backstitch"),NA(),$J1220/P1220)</f>
        <v>#N/A</v>
      </c>
      <c r="R1220" s="43" t="e">
        <f t="shared" ref="R1220:R1283" ca="1" si="366">IF(OR(ISNA(A1220),C1220="Backstitch"),NA(),$A1220+Q1220)</f>
        <v>#N/A</v>
      </c>
      <c r="S1220" s="44" t="e">
        <f t="shared" ref="S1220:S1283" ca="1" si="367">IF(OR(ISNA(A1220),C1220="Backstitch",S1219=1),NA(),D1220/project_total_stitches)</f>
        <v>#N/A</v>
      </c>
      <c r="T1220" s="5" t="e">
        <f t="shared" ref="T1220:T1283" ca="1" si="368">IF(ISNA(A1220),NA(),IF(OR(C1220&gt;0,C1220="Backstitch"),T1219+1,0))</f>
        <v>#N/A</v>
      </c>
      <c r="U1220" s="5" t="e">
        <f t="shared" ref="U1220:U1283" ca="1" si="369">IF(ISNA(A1220),NA(),IF(C1220=0,U1219+1,0))</f>
        <v>#N/A</v>
      </c>
    </row>
    <row r="1221" spans="1:21">
      <c r="A1221" s="6" t="e">
        <f t="shared" ca="1" si="359"/>
        <v>#N/A</v>
      </c>
      <c r="B1221" s="39" t="e">
        <f t="shared" ca="1" si="358"/>
        <v>#N/A</v>
      </c>
      <c r="C1221">
        <f t="array" aca="1" ref="C1221" ca="1">IFERROR(INDEX(stitches, MATCH( 1, ($A1221=dates)*(last_project=projects),0)),0)</f>
        <v>0</v>
      </c>
      <c r="D1221" s="5" t="e">
        <f t="shared" ref="D1221:D1284" ca="1" si="370">IF(OR(ISNA(A1221),C1221="Backstitch",D1220=$E$3),NA(),D1220+C1221)</f>
        <v>#REF!</v>
      </c>
      <c r="E1221" s="5" t="e">
        <f t="shared" ca="1" si="360"/>
        <v>#REF!</v>
      </c>
      <c r="F1221" s="40" t="e">
        <f t="array" aca="1" ref="F1221" ca="1">INDEX(hours,MATCH(1,($A1221=dates)*(last_project=projects),0),0)</f>
        <v>#N/A</v>
      </c>
      <c r="G1221" s="21" t="e">
        <f t="shared" ca="1" si="361"/>
        <v>#N/A</v>
      </c>
      <c r="H1221" s="41" t="e">
        <f t="shared" ref="H1221:H1284" ca="1" si="371">IF(OR(ISNA(A1221),C1221="Backstitch",C1221="Bead"),NA(),C1221/100)</f>
        <v>#N/A</v>
      </c>
      <c r="I1221" s="41" t="e">
        <f t="shared" ref="I1221:I1284" ca="1" si="372">IF(OR(ISNA(A1221),C1221="Backstitch"),NA(),I1220+H1221)</f>
        <v>#N/A</v>
      </c>
      <c r="J1221" s="41" t="e">
        <f t="shared" ref="J1221:J1284" ca="1" si="373">IF(OR(ISNA(A1221),C1221="Backstitch"),NA(),J1220-H1221)</f>
        <v>#N/A</v>
      </c>
      <c r="K1221" t="e">
        <f t="shared" ca="1" si="362"/>
        <v>#N/A</v>
      </c>
      <c r="L1221" t="e">
        <f t="shared" ca="1" si="363"/>
        <v>#N/A</v>
      </c>
      <c r="M1221" s="42" t="e">
        <f t="shared" ca="1" si="364"/>
        <v>#REF!</v>
      </c>
      <c r="N1221" s="5" t="e">
        <f t="shared" ref="N1221:N1284" ca="1" si="374">IF(ISNA(A1221),NA(),N1220+1)</f>
        <v>#N/A</v>
      </c>
      <c r="O1221" s="5" t="e">
        <f t="shared" ref="O1221:O1284" ca="1" si="375">IF(ISNA(A1221),NA(),IF(OR(C1221&gt;0,C1221="Backstitch"),O1220+1,O1220))</f>
        <v>#N/A</v>
      </c>
      <c r="P1221" s="41" t="e">
        <f ca="1">IF(OR(ISNA(A1221),C1221="Backstitch"),NA(),AVERAGEIF($C$4:$C1221,"&gt;0")/100)</f>
        <v>#N/A</v>
      </c>
      <c r="Q1221" s="41" t="e">
        <f t="shared" ca="1" si="365"/>
        <v>#N/A</v>
      </c>
      <c r="R1221" s="43" t="e">
        <f t="shared" ca="1" si="366"/>
        <v>#N/A</v>
      </c>
      <c r="S1221" s="44" t="e">
        <f t="shared" ca="1" si="367"/>
        <v>#N/A</v>
      </c>
      <c r="T1221" s="5" t="e">
        <f t="shared" ca="1" si="368"/>
        <v>#N/A</v>
      </c>
      <c r="U1221" s="5" t="e">
        <f t="shared" ca="1" si="369"/>
        <v>#N/A</v>
      </c>
    </row>
    <row r="1222" spans="1:21">
      <c r="A1222" s="6" t="e">
        <f t="shared" ca="1" si="359"/>
        <v>#N/A</v>
      </c>
      <c r="B1222" s="39" t="e">
        <f t="shared" ca="1" si="358"/>
        <v>#N/A</v>
      </c>
      <c r="C1222">
        <f t="array" aca="1" ref="C1222" ca="1">IFERROR(INDEX(stitches, MATCH( 1, ($A1222=dates)*(last_project=projects),0)),0)</f>
        <v>0</v>
      </c>
      <c r="D1222" s="5" t="e">
        <f t="shared" ca="1" si="370"/>
        <v>#REF!</v>
      </c>
      <c r="E1222" s="5" t="e">
        <f t="shared" ca="1" si="360"/>
        <v>#REF!</v>
      </c>
      <c r="F1222" s="40" t="e">
        <f t="array" aca="1" ref="F1222" ca="1">INDEX(hours,MATCH(1,($A1222=dates)*(last_project=projects),0),0)</f>
        <v>#N/A</v>
      </c>
      <c r="G1222" s="21" t="e">
        <f t="shared" ca="1" si="361"/>
        <v>#N/A</v>
      </c>
      <c r="H1222" s="41" t="e">
        <f t="shared" ca="1" si="371"/>
        <v>#N/A</v>
      </c>
      <c r="I1222" s="41" t="e">
        <f t="shared" ca="1" si="372"/>
        <v>#N/A</v>
      </c>
      <c r="J1222" s="41" t="e">
        <f t="shared" ca="1" si="373"/>
        <v>#N/A</v>
      </c>
      <c r="K1222" t="e">
        <f t="shared" ca="1" si="362"/>
        <v>#N/A</v>
      </c>
      <c r="L1222" t="e">
        <f t="shared" ca="1" si="363"/>
        <v>#N/A</v>
      </c>
      <c r="M1222" s="42" t="e">
        <f t="shared" ca="1" si="364"/>
        <v>#REF!</v>
      </c>
      <c r="N1222" s="5" t="e">
        <f t="shared" ca="1" si="374"/>
        <v>#N/A</v>
      </c>
      <c r="O1222" s="5" t="e">
        <f t="shared" ca="1" si="375"/>
        <v>#N/A</v>
      </c>
      <c r="P1222" s="41" t="e">
        <f ca="1">IF(OR(ISNA(A1222),C1222="Backstitch"),NA(),AVERAGEIF($C$4:$C1222,"&gt;0")/100)</f>
        <v>#N/A</v>
      </c>
      <c r="Q1222" s="41" t="e">
        <f t="shared" ca="1" si="365"/>
        <v>#N/A</v>
      </c>
      <c r="R1222" s="43" t="e">
        <f t="shared" ca="1" si="366"/>
        <v>#N/A</v>
      </c>
      <c r="S1222" s="44" t="e">
        <f t="shared" ca="1" si="367"/>
        <v>#N/A</v>
      </c>
      <c r="T1222" s="5" t="e">
        <f t="shared" ca="1" si="368"/>
        <v>#N/A</v>
      </c>
      <c r="U1222" s="5" t="e">
        <f t="shared" ca="1" si="369"/>
        <v>#N/A</v>
      </c>
    </row>
    <row r="1223" spans="1:21">
      <c r="A1223" s="6" t="e">
        <f t="shared" ca="1" si="359"/>
        <v>#N/A</v>
      </c>
      <c r="B1223" s="39" t="e">
        <f t="shared" ca="1" si="358"/>
        <v>#N/A</v>
      </c>
      <c r="C1223">
        <f t="array" aca="1" ref="C1223" ca="1">IFERROR(INDEX(stitches, MATCH( 1, ($A1223=dates)*(last_project=projects),0)),0)</f>
        <v>0</v>
      </c>
      <c r="D1223" s="5" t="e">
        <f t="shared" ca="1" si="370"/>
        <v>#REF!</v>
      </c>
      <c r="E1223" s="5" t="e">
        <f t="shared" ca="1" si="360"/>
        <v>#REF!</v>
      </c>
      <c r="F1223" s="40" t="e">
        <f t="array" aca="1" ref="F1223" ca="1">INDEX(hours,MATCH(1,($A1223=dates)*(last_project=projects),0),0)</f>
        <v>#N/A</v>
      </c>
      <c r="G1223" s="21" t="e">
        <f t="shared" ca="1" si="361"/>
        <v>#N/A</v>
      </c>
      <c r="H1223" s="41" t="e">
        <f t="shared" ca="1" si="371"/>
        <v>#N/A</v>
      </c>
      <c r="I1223" s="41" t="e">
        <f t="shared" ca="1" si="372"/>
        <v>#N/A</v>
      </c>
      <c r="J1223" s="41" t="e">
        <f t="shared" ca="1" si="373"/>
        <v>#N/A</v>
      </c>
      <c r="K1223" t="e">
        <f t="shared" ca="1" si="362"/>
        <v>#N/A</v>
      </c>
      <c r="L1223" t="e">
        <f t="shared" ca="1" si="363"/>
        <v>#N/A</v>
      </c>
      <c r="M1223" s="42" t="e">
        <f t="shared" ca="1" si="364"/>
        <v>#REF!</v>
      </c>
      <c r="N1223" s="5" t="e">
        <f t="shared" ca="1" si="374"/>
        <v>#N/A</v>
      </c>
      <c r="O1223" s="5" t="e">
        <f t="shared" ca="1" si="375"/>
        <v>#N/A</v>
      </c>
      <c r="P1223" s="41" t="e">
        <f ca="1">IF(OR(ISNA(A1223),C1223="Backstitch"),NA(),AVERAGEIF($C$4:$C1223,"&gt;0")/100)</f>
        <v>#N/A</v>
      </c>
      <c r="Q1223" s="41" t="e">
        <f t="shared" ca="1" si="365"/>
        <v>#N/A</v>
      </c>
      <c r="R1223" s="43" t="e">
        <f t="shared" ca="1" si="366"/>
        <v>#N/A</v>
      </c>
      <c r="S1223" s="44" t="e">
        <f t="shared" ca="1" si="367"/>
        <v>#N/A</v>
      </c>
      <c r="T1223" s="5" t="e">
        <f t="shared" ca="1" si="368"/>
        <v>#N/A</v>
      </c>
      <c r="U1223" s="5" t="e">
        <f t="shared" ca="1" si="369"/>
        <v>#N/A</v>
      </c>
    </row>
    <row r="1224" spans="1:21">
      <c r="A1224" s="6" t="e">
        <f t="shared" ca="1" si="359"/>
        <v>#N/A</v>
      </c>
      <c r="B1224" s="39" t="e">
        <f t="shared" ca="1" si="358"/>
        <v>#N/A</v>
      </c>
      <c r="C1224">
        <f t="array" aca="1" ref="C1224" ca="1">IFERROR(INDEX(stitches, MATCH( 1, ($A1224=dates)*(last_project=projects),0)),0)</f>
        <v>0</v>
      </c>
      <c r="D1224" s="5" t="e">
        <f t="shared" ca="1" si="370"/>
        <v>#REF!</v>
      </c>
      <c r="E1224" s="5" t="e">
        <f t="shared" ca="1" si="360"/>
        <v>#REF!</v>
      </c>
      <c r="F1224" s="40" t="e">
        <f t="array" aca="1" ref="F1224" ca="1">INDEX(hours,MATCH(1,($A1224=dates)*(last_project=projects),0),0)</f>
        <v>#N/A</v>
      </c>
      <c r="G1224" s="21" t="e">
        <f t="shared" ca="1" si="361"/>
        <v>#N/A</v>
      </c>
      <c r="H1224" s="41" t="e">
        <f t="shared" ca="1" si="371"/>
        <v>#N/A</v>
      </c>
      <c r="I1224" s="41" t="e">
        <f t="shared" ca="1" si="372"/>
        <v>#N/A</v>
      </c>
      <c r="J1224" s="41" t="e">
        <f t="shared" ca="1" si="373"/>
        <v>#N/A</v>
      </c>
      <c r="K1224" t="e">
        <f t="shared" ca="1" si="362"/>
        <v>#N/A</v>
      </c>
      <c r="L1224" t="e">
        <f t="shared" ca="1" si="363"/>
        <v>#N/A</v>
      </c>
      <c r="M1224" s="42" t="e">
        <f t="shared" ca="1" si="364"/>
        <v>#REF!</v>
      </c>
      <c r="N1224" s="5" t="e">
        <f t="shared" ca="1" si="374"/>
        <v>#N/A</v>
      </c>
      <c r="O1224" s="5" t="e">
        <f t="shared" ca="1" si="375"/>
        <v>#N/A</v>
      </c>
      <c r="P1224" s="41" t="e">
        <f ca="1">IF(OR(ISNA(A1224),C1224="Backstitch"),NA(),AVERAGEIF($C$4:$C1224,"&gt;0")/100)</f>
        <v>#N/A</v>
      </c>
      <c r="Q1224" s="41" t="e">
        <f t="shared" ca="1" si="365"/>
        <v>#N/A</v>
      </c>
      <c r="R1224" s="43" t="e">
        <f t="shared" ca="1" si="366"/>
        <v>#N/A</v>
      </c>
      <c r="S1224" s="44" t="e">
        <f t="shared" ca="1" si="367"/>
        <v>#N/A</v>
      </c>
      <c r="T1224" s="5" t="e">
        <f t="shared" ca="1" si="368"/>
        <v>#N/A</v>
      </c>
      <c r="U1224" s="5" t="e">
        <f t="shared" ca="1" si="369"/>
        <v>#N/A</v>
      </c>
    </row>
    <row r="1225" spans="1:21">
      <c r="A1225" s="6" t="e">
        <f t="shared" ca="1" si="359"/>
        <v>#N/A</v>
      </c>
      <c r="B1225" s="39" t="e">
        <f t="shared" ca="1" si="358"/>
        <v>#N/A</v>
      </c>
      <c r="C1225">
        <f t="array" aca="1" ref="C1225" ca="1">IFERROR(INDEX(stitches, MATCH( 1, ($A1225=dates)*(last_project=projects),0)),0)</f>
        <v>0</v>
      </c>
      <c r="D1225" s="5" t="e">
        <f t="shared" ca="1" si="370"/>
        <v>#REF!</v>
      </c>
      <c r="E1225" s="5" t="e">
        <f t="shared" ca="1" si="360"/>
        <v>#REF!</v>
      </c>
      <c r="F1225" s="40" t="e">
        <f t="array" aca="1" ref="F1225" ca="1">INDEX(hours,MATCH(1,($A1225=dates)*(last_project=projects),0),0)</f>
        <v>#N/A</v>
      </c>
      <c r="G1225" s="21" t="e">
        <f t="shared" ca="1" si="361"/>
        <v>#N/A</v>
      </c>
      <c r="H1225" s="41" t="e">
        <f t="shared" ca="1" si="371"/>
        <v>#N/A</v>
      </c>
      <c r="I1225" s="41" t="e">
        <f t="shared" ca="1" si="372"/>
        <v>#N/A</v>
      </c>
      <c r="J1225" s="41" t="e">
        <f t="shared" ca="1" si="373"/>
        <v>#N/A</v>
      </c>
      <c r="K1225" t="e">
        <f t="shared" ca="1" si="362"/>
        <v>#N/A</v>
      </c>
      <c r="L1225" t="e">
        <f t="shared" ca="1" si="363"/>
        <v>#N/A</v>
      </c>
      <c r="M1225" s="42" t="e">
        <f t="shared" ca="1" si="364"/>
        <v>#REF!</v>
      </c>
      <c r="N1225" s="5" t="e">
        <f t="shared" ca="1" si="374"/>
        <v>#N/A</v>
      </c>
      <c r="O1225" s="5" t="e">
        <f t="shared" ca="1" si="375"/>
        <v>#N/A</v>
      </c>
      <c r="P1225" s="41" t="e">
        <f ca="1">IF(OR(ISNA(A1225),C1225="Backstitch"),NA(),AVERAGEIF($C$4:$C1225,"&gt;0")/100)</f>
        <v>#N/A</v>
      </c>
      <c r="Q1225" s="41" t="e">
        <f t="shared" ca="1" si="365"/>
        <v>#N/A</v>
      </c>
      <c r="R1225" s="43" t="e">
        <f t="shared" ca="1" si="366"/>
        <v>#N/A</v>
      </c>
      <c r="S1225" s="44" t="e">
        <f t="shared" ca="1" si="367"/>
        <v>#N/A</v>
      </c>
      <c r="T1225" s="5" t="e">
        <f t="shared" ca="1" si="368"/>
        <v>#N/A</v>
      </c>
      <c r="U1225" s="5" t="e">
        <f t="shared" ca="1" si="369"/>
        <v>#N/A</v>
      </c>
    </row>
    <row r="1226" spans="1:21">
      <c r="A1226" s="6" t="e">
        <f t="shared" ca="1" si="359"/>
        <v>#N/A</v>
      </c>
      <c r="B1226" s="39" t="e">
        <f t="shared" ca="1" si="358"/>
        <v>#N/A</v>
      </c>
      <c r="C1226">
        <f t="array" aca="1" ref="C1226" ca="1">IFERROR(INDEX(stitches, MATCH( 1, ($A1226=dates)*(last_project=projects),0)),0)</f>
        <v>0</v>
      </c>
      <c r="D1226" s="5" t="e">
        <f t="shared" ca="1" si="370"/>
        <v>#REF!</v>
      </c>
      <c r="E1226" s="5" t="e">
        <f t="shared" ca="1" si="360"/>
        <v>#REF!</v>
      </c>
      <c r="F1226" s="40" t="e">
        <f t="array" aca="1" ref="F1226" ca="1">INDEX(hours,MATCH(1,($A1226=dates)*(last_project=projects),0),0)</f>
        <v>#N/A</v>
      </c>
      <c r="G1226" s="21" t="e">
        <f t="shared" ca="1" si="361"/>
        <v>#N/A</v>
      </c>
      <c r="H1226" s="41" t="e">
        <f t="shared" ca="1" si="371"/>
        <v>#N/A</v>
      </c>
      <c r="I1226" s="41" t="e">
        <f t="shared" ca="1" si="372"/>
        <v>#N/A</v>
      </c>
      <c r="J1226" s="41" t="e">
        <f t="shared" ca="1" si="373"/>
        <v>#N/A</v>
      </c>
      <c r="K1226" t="e">
        <f t="shared" ca="1" si="362"/>
        <v>#N/A</v>
      </c>
      <c r="L1226" t="e">
        <f t="shared" ca="1" si="363"/>
        <v>#N/A</v>
      </c>
      <c r="M1226" s="42" t="e">
        <f t="shared" ca="1" si="364"/>
        <v>#REF!</v>
      </c>
      <c r="N1226" s="5" t="e">
        <f t="shared" ca="1" si="374"/>
        <v>#N/A</v>
      </c>
      <c r="O1226" s="5" t="e">
        <f t="shared" ca="1" si="375"/>
        <v>#N/A</v>
      </c>
      <c r="P1226" s="41" t="e">
        <f ca="1">IF(OR(ISNA(A1226),C1226="Backstitch"),NA(),AVERAGEIF($C$4:$C1226,"&gt;0")/100)</f>
        <v>#N/A</v>
      </c>
      <c r="Q1226" s="41" t="e">
        <f t="shared" ca="1" si="365"/>
        <v>#N/A</v>
      </c>
      <c r="R1226" s="43" t="e">
        <f t="shared" ca="1" si="366"/>
        <v>#N/A</v>
      </c>
      <c r="S1226" s="44" t="e">
        <f t="shared" ca="1" si="367"/>
        <v>#N/A</v>
      </c>
      <c r="T1226" s="5" t="e">
        <f t="shared" ca="1" si="368"/>
        <v>#N/A</v>
      </c>
      <c r="U1226" s="5" t="e">
        <f t="shared" ca="1" si="369"/>
        <v>#N/A</v>
      </c>
    </row>
    <row r="1227" spans="1:21">
      <c r="A1227" s="6" t="e">
        <f t="shared" ca="1" si="359"/>
        <v>#N/A</v>
      </c>
      <c r="B1227" s="39" t="e">
        <f t="shared" ca="1" si="358"/>
        <v>#N/A</v>
      </c>
      <c r="C1227">
        <f t="array" aca="1" ref="C1227" ca="1">IFERROR(INDEX(stitches, MATCH( 1, ($A1227=dates)*(last_project=projects),0)),0)</f>
        <v>0</v>
      </c>
      <c r="D1227" s="5" t="e">
        <f t="shared" ca="1" si="370"/>
        <v>#REF!</v>
      </c>
      <c r="E1227" s="5" t="e">
        <f t="shared" ca="1" si="360"/>
        <v>#REF!</v>
      </c>
      <c r="F1227" s="40" t="e">
        <f t="array" aca="1" ref="F1227" ca="1">INDEX(hours,MATCH(1,($A1227=dates)*(last_project=projects),0),0)</f>
        <v>#N/A</v>
      </c>
      <c r="G1227" s="21" t="e">
        <f t="shared" ca="1" si="361"/>
        <v>#N/A</v>
      </c>
      <c r="H1227" s="41" t="e">
        <f t="shared" ca="1" si="371"/>
        <v>#N/A</v>
      </c>
      <c r="I1227" s="41" t="e">
        <f t="shared" ca="1" si="372"/>
        <v>#N/A</v>
      </c>
      <c r="J1227" s="41" t="e">
        <f t="shared" ca="1" si="373"/>
        <v>#N/A</v>
      </c>
      <c r="K1227" t="e">
        <f t="shared" ca="1" si="362"/>
        <v>#N/A</v>
      </c>
      <c r="L1227" t="e">
        <f t="shared" ca="1" si="363"/>
        <v>#N/A</v>
      </c>
      <c r="M1227" s="42" t="e">
        <f t="shared" ca="1" si="364"/>
        <v>#REF!</v>
      </c>
      <c r="N1227" s="5" t="e">
        <f t="shared" ca="1" si="374"/>
        <v>#N/A</v>
      </c>
      <c r="O1227" s="5" t="e">
        <f t="shared" ca="1" si="375"/>
        <v>#N/A</v>
      </c>
      <c r="P1227" s="41" t="e">
        <f ca="1">IF(OR(ISNA(A1227),C1227="Backstitch"),NA(),AVERAGEIF($C$4:$C1227,"&gt;0")/100)</f>
        <v>#N/A</v>
      </c>
      <c r="Q1227" s="41" t="e">
        <f t="shared" ca="1" si="365"/>
        <v>#N/A</v>
      </c>
      <c r="R1227" s="43" t="e">
        <f t="shared" ca="1" si="366"/>
        <v>#N/A</v>
      </c>
      <c r="S1227" s="44" t="e">
        <f t="shared" ca="1" si="367"/>
        <v>#N/A</v>
      </c>
      <c r="T1227" s="5" t="e">
        <f t="shared" ca="1" si="368"/>
        <v>#N/A</v>
      </c>
      <c r="U1227" s="5" t="e">
        <f t="shared" ca="1" si="369"/>
        <v>#N/A</v>
      </c>
    </row>
    <row r="1228" spans="1:21">
      <c r="A1228" s="6" t="e">
        <f t="shared" ca="1" si="359"/>
        <v>#N/A</v>
      </c>
      <c r="B1228" s="39" t="e">
        <f t="shared" ca="1" si="358"/>
        <v>#N/A</v>
      </c>
      <c r="C1228">
        <f t="array" aca="1" ref="C1228" ca="1">IFERROR(INDEX(stitches, MATCH( 1, ($A1228=dates)*(last_project=projects),0)),0)</f>
        <v>0</v>
      </c>
      <c r="D1228" s="5" t="e">
        <f t="shared" ca="1" si="370"/>
        <v>#REF!</v>
      </c>
      <c r="E1228" s="5" t="e">
        <f t="shared" ca="1" si="360"/>
        <v>#REF!</v>
      </c>
      <c r="F1228" s="40" t="e">
        <f t="array" aca="1" ref="F1228" ca="1">INDEX(hours,MATCH(1,($A1228=dates)*(last_project=projects),0),0)</f>
        <v>#N/A</v>
      </c>
      <c r="G1228" s="21" t="e">
        <f t="shared" ca="1" si="361"/>
        <v>#N/A</v>
      </c>
      <c r="H1228" s="41" t="e">
        <f t="shared" ca="1" si="371"/>
        <v>#N/A</v>
      </c>
      <c r="I1228" s="41" t="e">
        <f t="shared" ca="1" si="372"/>
        <v>#N/A</v>
      </c>
      <c r="J1228" s="41" t="e">
        <f t="shared" ca="1" si="373"/>
        <v>#N/A</v>
      </c>
      <c r="K1228" t="e">
        <f t="shared" ca="1" si="362"/>
        <v>#N/A</v>
      </c>
      <c r="L1228" t="e">
        <f t="shared" ca="1" si="363"/>
        <v>#N/A</v>
      </c>
      <c r="M1228" s="42" t="e">
        <f t="shared" ca="1" si="364"/>
        <v>#REF!</v>
      </c>
      <c r="N1228" s="5" t="e">
        <f t="shared" ca="1" si="374"/>
        <v>#N/A</v>
      </c>
      <c r="O1228" s="5" t="e">
        <f t="shared" ca="1" si="375"/>
        <v>#N/A</v>
      </c>
      <c r="P1228" s="41" t="e">
        <f ca="1">IF(OR(ISNA(A1228),C1228="Backstitch"),NA(),AVERAGEIF($C$4:$C1228,"&gt;0")/100)</f>
        <v>#N/A</v>
      </c>
      <c r="Q1228" s="41" t="e">
        <f t="shared" ca="1" si="365"/>
        <v>#N/A</v>
      </c>
      <c r="R1228" s="43" t="e">
        <f t="shared" ca="1" si="366"/>
        <v>#N/A</v>
      </c>
      <c r="S1228" s="44" t="e">
        <f t="shared" ca="1" si="367"/>
        <v>#N/A</v>
      </c>
      <c r="T1228" s="5" t="e">
        <f t="shared" ca="1" si="368"/>
        <v>#N/A</v>
      </c>
      <c r="U1228" s="5" t="e">
        <f t="shared" ca="1" si="369"/>
        <v>#N/A</v>
      </c>
    </row>
    <row r="1229" spans="1:21">
      <c r="A1229" s="6" t="e">
        <f t="shared" ca="1" si="359"/>
        <v>#N/A</v>
      </c>
      <c r="B1229" s="39" t="e">
        <f t="shared" ca="1" si="358"/>
        <v>#N/A</v>
      </c>
      <c r="C1229">
        <f t="array" aca="1" ref="C1229" ca="1">IFERROR(INDEX(stitches, MATCH( 1, ($A1229=dates)*(last_project=projects),0)),0)</f>
        <v>0</v>
      </c>
      <c r="D1229" s="5" t="e">
        <f t="shared" ca="1" si="370"/>
        <v>#REF!</v>
      </c>
      <c r="E1229" s="5" t="e">
        <f t="shared" ca="1" si="360"/>
        <v>#REF!</v>
      </c>
      <c r="F1229" s="40" t="e">
        <f t="array" aca="1" ref="F1229" ca="1">INDEX(hours,MATCH(1,($A1229=dates)*(last_project=projects),0),0)</f>
        <v>#N/A</v>
      </c>
      <c r="G1229" s="21" t="e">
        <f t="shared" ca="1" si="361"/>
        <v>#N/A</v>
      </c>
      <c r="H1229" s="41" t="e">
        <f t="shared" ca="1" si="371"/>
        <v>#N/A</v>
      </c>
      <c r="I1229" s="41" t="e">
        <f t="shared" ca="1" si="372"/>
        <v>#N/A</v>
      </c>
      <c r="J1229" s="41" t="e">
        <f t="shared" ca="1" si="373"/>
        <v>#N/A</v>
      </c>
      <c r="K1229" t="e">
        <f t="shared" ca="1" si="362"/>
        <v>#N/A</v>
      </c>
      <c r="L1229" t="e">
        <f t="shared" ca="1" si="363"/>
        <v>#N/A</v>
      </c>
      <c r="M1229" s="42" t="e">
        <f t="shared" ca="1" si="364"/>
        <v>#REF!</v>
      </c>
      <c r="N1229" s="5" t="e">
        <f t="shared" ca="1" si="374"/>
        <v>#N/A</v>
      </c>
      <c r="O1229" s="5" t="e">
        <f t="shared" ca="1" si="375"/>
        <v>#N/A</v>
      </c>
      <c r="P1229" s="41" t="e">
        <f ca="1">IF(OR(ISNA(A1229),C1229="Backstitch"),NA(),AVERAGEIF($C$4:$C1229,"&gt;0")/100)</f>
        <v>#N/A</v>
      </c>
      <c r="Q1229" s="41" t="e">
        <f t="shared" ca="1" si="365"/>
        <v>#N/A</v>
      </c>
      <c r="R1229" s="43" t="e">
        <f t="shared" ca="1" si="366"/>
        <v>#N/A</v>
      </c>
      <c r="S1229" s="44" t="e">
        <f t="shared" ca="1" si="367"/>
        <v>#N/A</v>
      </c>
      <c r="T1229" s="5" t="e">
        <f t="shared" ca="1" si="368"/>
        <v>#N/A</v>
      </c>
      <c r="U1229" s="5" t="e">
        <f t="shared" ca="1" si="369"/>
        <v>#N/A</v>
      </c>
    </row>
    <row r="1230" spans="1:21">
      <c r="A1230" s="6" t="e">
        <f t="shared" ca="1" si="359"/>
        <v>#N/A</v>
      </c>
      <c r="B1230" s="39" t="e">
        <f t="shared" ca="1" si="358"/>
        <v>#N/A</v>
      </c>
      <c r="C1230">
        <f t="array" aca="1" ref="C1230" ca="1">IFERROR(INDEX(stitches, MATCH( 1, ($A1230=dates)*(last_project=projects),0)),0)</f>
        <v>0</v>
      </c>
      <c r="D1230" s="5" t="e">
        <f t="shared" ca="1" si="370"/>
        <v>#REF!</v>
      </c>
      <c r="E1230" s="5" t="e">
        <f t="shared" ca="1" si="360"/>
        <v>#REF!</v>
      </c>
      <c r="F1230" s="40" t="e">
        <f t="array" aca="1" ref="F1230" ca="1">INDEX(hours,MATCH(1,($A1230=dates)*(last_project=projects),0),0)</f>
        <v>#N/A</v>
      </c>
      <c r="G1230" s="21" t="e">
        <f t="shared" ca="1" si="361"/>
        <v>#N/A</v>
      </c>
      <c r="H1230" s="41" t="e">
        <f t="shared" ca="1" si="371"/>
        <v>#N/A</v>
      </c>
      <c r="I1230" s="41" t="e">
        <f t="shared" ca="1" si="372"/>
        <v>#N/A</v>
      </c>
      <c r="J1230" s="41" t="e">
        <f t="shared" ca="1" si="373"/>
        <v>#N/A</v>
      </c>
      <c r="K1230" t="e">
        <f t="shared" ca="1" si="362"/>
        <v>#N/A</v>
      </c>
      <c r="L1230" t="e">
        <f t="shared" ca="1" si="363"/>
        <v>#N/A</v>
      </c>
      <c r="M1230" s="42" t="e">
        <f t="shared" ca="1" si="364"/>
        <v>#REF!</v>
      </c>
      <c r="N1230" s="5" t="e">
        <f t="shared" ca="1" si="374"/>
        <v>#N/A</v>
      </c>
      <c r="O1230" s="5" t="e">
        <f t="shared" ca="1" si="375"/>
        <v>#N/A</v>
      </c>
      <c r="P1230" s="41" t="e">
        <f ca="1">IF(OR(ISNA(A1230),C1230="Backstitch"),NA(),AVERAGEIF($C$4:$C1230,"&gt;0")/100)</f>
        <v>#N/A</v>
      </c>
      <c r="Q1230" s="41" t="e">
        <f t="shared" ca="1" si="365"/>
        <v>#N/A</v>
      </c>
      <c r="R1230" s="43" t="e">
        <f t="shared" ca="1" si="366"/>
        <v>#N/A</v>
      </c>
      <c r="S1230" s="44" t="e">
        <f t="shared" ca="1" si="367"/>
        <v>#N/A</v>
      </c>
      <c r="T1230" s="5" t="e">
        <f t="shared" ca="1" si="368"/>
        <v>#N/A</v>
      </c>
      <c r="U1230" s="5" t="e">
        <f t="shared" ca="1" si="369"/>
        <v>#N/A</v>
      </c>
    </row>
    <row r="1231" spans="1:21">
      <c r="A1231" s="6" t="e">
        <f t="shared" ca="1" si="359"/>
        <v>#N/A</v>
      </c>
      <c r="B1231" s="39" t="e">
        <f t="shared" ca="1" si="358"/>
        <v>#N/A</v>
      </c>
      <c r="C1231">
        <f t="array" aca="1" ref="C1231" ca="1">IFERROR(INDEX(stitches, MATCH( 1, ($A1231=dates)*(last_project=projects),0)),0)</f>
        <v>0</v>
      </c>
      <c r="D1231" s="5" t="e">
        <f t="shared" ca="1" si="370"/>
        <v>#REF!</v>
      </c>
      <c r="E1231" s="5" t="e">
        <f t="shared" ca="1" si="360"/>
        <v>#REF!</v>
      </c>
      <c r="F1231" s="40" t="e">
        <f t="array" aca="1" ref="F1231" ca="1">INDEX(hours,MATCH(1,($A1231=dates)*(last_project=projects),0),0)</f>
        <v>#N/A</v>
      </c>
      <c r="G1231" s="21" t="e">
        <f t="shared" ca="1" si="361"/>
        <v>#N/A</v>
      </c>
      <c r="H1231" s="41" t="e">
        <f t="shared" ca="1" si="371"/>
        <v>#N/A</v>
      </c>
      <c r="I1231" s="41" t="e">
        <f t="shared" ca="1" si="372"/>
        <v>#N/A</v>
      </c>
      <c r="J1231" s="41" t="e">
        <f t="shared" ca="1" si="373"/>
        <v>#N/A</v>
      </c>
      <c r="K1231" t="e">
        <f t="shared" ca="1" si="362"/>
        <v>#N/A</v>
      </c>
      <c r="L1231" t="e">
        <f t="shared" ca="1" si="363"/>
        <v>#N/A</v>
      </c>
      <c r="M1231" s="42" t="e">
        <f t="shared" ca="1" si="364"/>
        <v>#REF!</v>
      </c>
      <c r="N1231" s="5" t="e">
        <f t="shared" ca="1" si="374"/>
        <v>#N/A</v>
      </c>
      <c r="O1231" s="5" t="e">
        <f t="shared" ca="1" si="375"/>
        <v>#N/A</v>
      </c>
      <c r="P1231" s="41" t="e">
        <f ca="1">IF(OR(ISNA(A1231),C1231="Backstitch"),NA(),AVERAGEIF($C$4:$C1231,"&gt;0")/100)</f>
        <v>#N/A</v>
      </c>
      <c r="Q1231" s="41" t="e">
        <f t="shared" ca="1" si="365"/>
        <v>#N/A</v>
      </c>
      <c r="R1231" s="43" t="e">
        <f t="shared" ca="1" si="366"/>
        <v>#N/A</v>
      </c>
      <c r="S1231" s="44" t="e">
        <f t="shared" ca="1" si="367"/>
        <v>#N/A</v>
      </c>
      <c r="T1231" s="5" t="e">
        <f t="shared" ca="1" si="368"/>
        <v>#N/A</v>
      </c>
      <c r="U1231" s="5" t="e">
        <f t="shared" ca="1" si="369"/>
        <v>#N/A</v>
      </c>
    </row>
    <row r="1232" spans="1:21">
      <c r="A1232" s="6" t="e">
        <f t="shared" ca="1" si="359"/>
        <v>#N/A</v>
      </c>
      <c r="B1232" s="39" t="e">
        <f t="shared" ca="1" si="358"/>
        <v>#N/A</v>
      </c>
      <c r="C1232">
        <f t="array" aca="1" ref="C1232" ca="1">IFERROR(INDEX(stitches, MATCH( 1, ($A1232=dates)*(last_project=projects),0)),0)</f>
        <v>0</v>
      </c>
      <c r="D1232" s="5" t="e">
        <f t="shared" ca="1" si="370"/>
        <v>#REF!</v>
      </c>
      <c r="E1232" s="5" t="e">
        <f t="shared" ca="1" si="360"/>
        <v>#REF!</v>
      </c>
      <c r="F1232" s="40" t="e">
        <f t="array" aca="1" ref="F1232" ca="1">INDEX(hours,MATCH(1,($A1232=dates)*(last_project=projects),0),0)</f>
        <v>#N/A</v>
      </c>
      <c r="G1232" s="21" t="e">
        <f t="shared" ca="1" si="361"/>
        <v>#N/A</v>
      </c>
      <c r="H1232" s="41" t="e">
        <f t="shared" ca="1" si="371"/>
        <v>#N/A</v>
      </c>
      <c r="I1232" s="41" t="e">
        <f t="shared" ca="1" si="372"/>
        <v>#N/A</v>
      </c>
      <c r="J1232" s="41" t="e">
        <f t="shared" ca="1" si="373"/>
        <v>#N/A</v>
      </c>
      <c r="K1232" t="e">
        <f t="shared" ca="1" si="362"/>
        <v>#N/A</v>
      </c>
      <c r="L1232" t="e">
        <f t="shared" ca="1" si="363"/>
        <v>#N/A</v>
      </c>
      <c r="M1232" s="42" t="e">
        <f t="shared" ca="1" si="364"/>
        <v>#REF!</v>
      </c>
      <c r="N1232" s="5" t="e">
        <f t="shared" ca="1" si="374"/>
        <v>#N/A</v>
      </c>
      <c r="O1232" s="5" t="e">
        <f t="shared" ca="1" si="375"/>
        <v>#N/A</v>
      </c>
      <c r="P1232" s="41" t="e">
        <f ca="1">IF(OR(ISNA(A1232),C1232="Backstitch"),NA(),AVERAGEIF($C$4:$C1232,"&gt;0")/100)</f>
        <v>#N/A</v>
      </c>
      <c r="Q1232" s="41" t="e">
        <f t="shared" ca="1" si="365"/>
        <v>#N/A</v>
      </c>
      <c r="R1232" s="43" t="e">
        <f t="shared" ca="1" si="366"/>
        <v>#N/A</v>
      </c>
      <c r="S1232" s="44" t="e">
        <f t="shared" ca="1" si="367"/>
        <v>#N/A</v>
      </c>
      <c r="T1232" s="5" t="e">
        <f t="shared" ca="1" si="368"/>
        <v>#N/A</v>
      </c>
      <c r="U1232" s="5" t="e">
        <f t="shared" ca="1" si="369"/>
        <v>#N/A</v>
      </c>
    </row>
    <row r="1233" spans="1:21">
      <c r="A1233" s="6" t="e">
        <f t="shared" ca="1" si="359"/>
        <v>#N/A</v>
      </c>
      <c r="B1233" s="39" t="e">
        <f t="shared" ca="1" si="358"/>
        <v>#N/A</v>
      </c>
      <c r="C1233">
        <f t="array" aca="1" ref="C1233" ca="1">IFERROR(INDEX(stitches, MATCH( 1, ($A1233=dates)*(last_project=projects),0)),0)</f>
        <v>0</v>
      </c>
      <c r="D1233" s="5" t="e">
        <f t="shared" ca="1" si="370"/>
        <v>#REF!</v>
      </c>
      <c r="E1233" s="5" t="e">
        <f t="shared" ca="1" si="360"/>
        <v>#REF!</v>
      </c>
      <c r="F1233" s="40" t="e">
        <f t="array" aca="1" ref="F1233" ca="1">INDEX(hours,MATCH(1,($A1233=dates)*(last_project=projects),0),0)</f>
        <v>#N/A</v>
      </c>
      <c r="G1233" s="21" t="e">
        <f t="shared" ca="1" si="361"/>
        <v>#N/A</v>
      </c>
      <c r="H1233" s="41" t="e">
        <f t="shared" ca="1" si="371"/>
        <v>#N/A</v>
      </c>
      <c r="I1233" s="41" t="e">
        <f t="shared" ca="1" si="372"/>
        <v>#N/A</v>
      </c>
      <c r="J1233" s="41" t="e">
        <f t="shared" ca="1" si="373"/>
        <v>#N/A</v>
      </c>
      <c r="K1233" t="e">
        <f t="shared" ca="1" si="362"/>
        <v>#N/A</v>
      </c>
      <c r="L1233" t="e">
        <f t="shared" ca="1" si="363"/>
        <v>#N/A</v>
      </c>
      <c r="M1233" s="42" t="e">
        <f t="shared" ca="1" si="364"/>
        <v>#REF!</v>
      </c>
      <c r="N1233" s="5" t="e">
        <f t="shared" ca="1" si="374"/>
        <v>#N/A</v>
      </c>
      <c r="O1233" s="5" t="e">
        <f t="shared" ca="1" si="375"/>
        <v>#N/A</v>
      </c>
      <c r="P1233" s="41" t="e">
        <f ca="1">IF(OR(ISNA(A1233),C1233="Backstitch"),NA(),AVERAGEIF($C$4:$C1233,"&gt;0")/100)</f>
        <v>#N/A</v>
      </c>
      <c r="Q1233" s="41" t="e">
        <f t="shared" ca="1" si="365"/>
        <v>#N/A</v>
      </c>
      <c r="R1233" s="43" t="e">
        <f t="shared" ca="1" si="366"/>
        <v>#N/A</v>
      </c>
      <c r="S1233" s="44" t="e">
        <f t="shared" ca="1" si="367"/>
        <v>#N/A</v>
      </c>
      <c r="T1233" s="5" t="e">
        <f t="shared" ca="1" si="368"/>
        <v>#N/A</v>
      </c>
      <c r="U1233" s="5" t="e">
        <f t="shared" ca="1" si="369"/>
        <v>#N/A</v>
      </c>
    </row>
    <row r="1234" spans="1:21">
      <c r="A1234" s="6" t="e">
        <f t="shared" ca="1" si="359"/>
        <v>#N/A</v>
      </c>
      <c r="B1234" s="39" t="e">
        <f t="shared" ca="1" si="358"/>
        <v>#N/A</v>
      </c>
      <c r="C1234">
        <f t="array" aca="1" ref="C1234" ca="1">IFERROR(INDEX(stitches, MATCH( 1, ($A1234=dates)*(last_project=projects),0)),0)</f>
        <v>0</v>
      </c>
      <c r="D1234" s="5" t="e">
        <f t="shared" ca="1" si="370"/>
        <v>#REF!</v>
      </c>
      <c r="E1234" s="5" t="e">
        <f t="shared" ca="1" si="360"/>
        <v>#REF!</v>
      </c>
      <c r="F1234" s="40" t="e">
        <f t="array" aca="1" ref="F1234" ca="1">INDEX(hours,MATCH(1,($A1234=dates)*(last_project=projects),0),0)</f>
        <v>#N/A</v>
      </c>
      <c r="G1234" s="21" t="e">
        <f t="shared" ca="1" si="361"/>
        <v>#N/A</v>
      </c>
      <c r="H1234" s="41" t="e">
        <f t="shared" ca="1" si="371"/>
        <v>#N/A</v>
      </c>
      <c r="I1234" s="41" t="e">
        <f t="shared" ca="1" si="372"/>
        <v>#N/A</v>
      </c>
      <c r="J1234" s="41" t="e">
        <f t="shared" ca="1" si="373"/>
        <v>#N/A</v>
      </c>
      <c r="K1234" t="e">
        <f t="shared" ca="1" si="362"/>
        <v>#N/A</v>
      </c>
      <c r="L1234" t="e">
        <f t="shared" ca="1" si="363"/>
        <v>#N/A</v>
      </c>
      <c r="M1234" s="42" t="e">
        <f t="shared" ca="1" si="364"/>
        <v>#REF!</v>
      </c>
      <c r="N1234" s="5" t="e">
        <f t="shared" ca="1" si="374"/>
        <v>#N/A</v>
      </c>
      <c r="O1234" s="5" t="e">
        <f t="shared" ca="1" si="375"/>
        <v>#N/A</v>
      </c>
      <c r="P1234" s="41" t="e">
        <f ca="1">IF(OR(ISNA(A1234),C1234="Backstitch"),NA(),AVERAGEIF($C$4:$C1234,"&gt;0")/100)</f>
        <v>#N/A</v>
      </c>
      <c r="Q1234" s="41" t="e">
        <f t="shared" ca="1" si="365"/>
        <v>#N/A</v>
      </c>
      <c r="R1234" s="43" t="e">
        <f t="shared" ca="1" si="366"/>
        <v>#N/A</v>
      </c>
      <c r="S1234" s="44" t="e">
        <f t="shared" ca="1" si="367"/>
        <v>#N/A</v>
      </c>
      <c r="T1234" s="5" t="e">
        <f t="shared" ca="1" si="368"/>
        <v>#N/A</v>
      </c>
      <c r="U1234" s="5" t="e">
        <f t="shared" ca="1" si="369"/>
        <v>#N/A</v>
      </c>
    </row>
    <row r="1235" spans="1:21">
      <c r="A1235" s="6" t="e">
        <f t="shared" ca="1" si="359"/>
        <v>#N/A</v>
      </c>
      <c r="B1235" s="39" t="e">
        <f t="shared" ca="1" si="358"/>
        <v>#N/A</v>
      </c>
      <c r="C1235">
        <f t="array" aca="1" ref="C1235" ca="1">IFERROR(INDEX(stitches, MATCH( 1, ($A1235=dates)*(last_project=projects),0)),0)</f>
        <v>0</v>
      </c>
      <c r="D1235" s="5" t="e">
        <f t="shared" ca="1" si="370"/>
        <v>#REF!</v>
      </c>
      <c r="E1235" s="5" t="e">
        <f t="shared" ca="1" si="360"/>
        <v>#REF!</v>
      </c>
      <c r="F1235" s="40" t="e">
        <f t="array" aca="1" ref="F1235" ca="1">INDEX(hours,MATCH(1,($A1235=dates)*(last_project=projects),0),0)</f>
        <v>#N/A</v>
      </c>
      <c r="G1235" s="21" t="e">
        <f t="shared" ca="1" si="361"/>
        <v>#N/A</v>
      </c>
      <c r="H1235" s="41" t="e">
        <f t="shared" ca="1" si="371"/>
        <v>#N/A</v>
      </c>
      <c r="I1235" s="41" t="e">
        <f t="shared" ca="1" si="372"/>
        <v>#N/A</v>
      </c>
      <c r="J1235" s="41" t="e">
        <f t="shared" ca="1" si="373"/>
        <v>#N/A</v>
      </c>
      <c r="K1235" t="e">
        <f t="shared" ca="1" si="362"/>
        <v>#N/A</v>
      </c>
      <c r="L1235" t="e">
        <f t="shared" ca="1" si="363"/>
        <v>#N/A</v>
      </c>
      <c r="M1235" s="42" t="e">
        <f t="shared" ca="1" si="364"/>
        <v>#REF!</v>
      </c>
      <c r="N1235" s="5" t="e">
        <f t="shared" ca="1" si="374"/>
        <v>#N/A</v>
      </c>
      <c r="O1235" s="5" t="e">
        <f t="shared" ca="1" si="375"/>
        <v>#N/A</v>
      </c>
      <c r="P1235" s="41" t="e">
        <f ca="1">IF(OR(ISNA(A1235),C1235="Backstitch"),NA(),AVERAGEIF($C$4:$C1235,"&gt;0")/100)</f>
        <v>#N/A</v>
      </c>
      <c r="Q1235" s="41" t="e">
        <f t="shared" ca="1" si="365"/>
        <v>#N/A</v>
      </c>
      <c r="R1235" s="43" t="e">
        <f t="shared" ca="1" si="366"/>
        <v>#N/A</v>
      </c>
      <c r="S1235" s="44" t="e">
        <f t="shared" ca="1" si="367"/>
        <v>#N/A</v>
      </c>
      <c r="T1235" s="5" t="e">
        <f t="shared" ca="1" si="368"/>
        <v>#N/A</v>
      </c>
      <c r="U1235" s="5" t="e">
        <f t="shared" ca="1" si="369"/>
        <v>#N/A</v>
      </c>
    </row>
    <row r="1236" spans="1:21">
      <c r="A1236" s="6" t="e">
        <f t="shared" ca="1" si="359"/>
        <v>#N/A</v>
      </c>
      <c r="B1236" s="39" t="e">
        <f t="shared" ca="1" si="358"/>
        <v>#N/A</v>
      </c>
      <c r="C1236">
        <f t="array" aca="1" ref="C1236" ca="1">IFERROR(INDEX(stitches, MATCH( 1, ($A1236=dates)*(last_project=projects),0)),0)</f>
        <v>0</v>
      </c>
      <c r="D1236" s="5" t="e">
        <f t="shared" ca="1" si="370"/>
        <v>#REF!</v>
      </c>
      <c r="E1236" s="5" t="e">
        <f t="shared" ca="1" si="360"/>
        <v>#REF!</v>
      </c>
      <c r="F1236" s="40" t="e">
        <f t="array" aca="1" ref="F1236" ca="1">INDEX(hours,MATCH(1,($A1236=dates)*(last_project=projects),0),0)</f>
        <v>#N/A</v>
      </c>
      <c r="G1236" s="21" t="e">
        <f t="shared" ca="1" si="361"/>
        <v>#N/A</v>
      </c>
      <c r="H1236" s="41" t="e">
        <f t="shared" ca="1" si="371"/>
        <v>#N/A</v>
      </c>
      <c r="I1236" s="41" t="e">
        <f t="shared" ca="1" si="372"/>
        <v>#N/A</v>
      </c>
      <c r="J1236" s="41" t="e">
        <f t="shared" ca="1" si="373"/>
        <v>#N/A</v>
      </c>
      <c r="K1236" t="e">
        <f t="shared" ca="1" si="362"/>
        <v>#N/A</v>
      </c>
      <c r="L1236" t="e">
        <f t="shared" ca="1" si="363"/>
        <v>#N/A</v>
      </c>
      <c r="M1236" s="42" t="e">
        <f t="shared" ca="1" si="364"/>
        <v>#REF!</v>
      </c>
      <c r="N1236" s="5" t="e">
        <f t="shared" ca="1" si="374"/>
        <v>#N/A</v>
      </c>
      <c r="O1236" s="5" t="e">
        <f t="shared" ca="1" si="375"/>
        <v>#N/A</v>
      </c>
      <c r="P1236" s="41" t="e">
        <f ca="1">IF(OR(ISNA(A1236),C1236="Backstitch"),NA(),AVERAGEIF($C$4:$C1236,"&gt;0")/100)</f>
        <v>#N/A</v>
      </c>
      <c r="Q1236" s="41" t="e">
        <f t="shared" ca="1" si="365"/>
        <v>#N/A</v>
      </c>
      <c r="R1236" s="43" t="e">
        <f t="shared" ca="1" si="366"/>
        <v>#N/A</v>
      </c>
      <c r="S1236" s="44" t="e">
        <f t="shared" ca="1" si="367"/>
        <v>#N/A</v>
      </c>
      <c r="T1236" s="5" t="e">
        <f t="shared" ca="1" si="368"/>
        <v>#N/A</v>
      </c>
      <c r="U1236" s="5" t="e">
        <f t="shared" ca="1" si="369"/>
        <v>#N/A</v>
      </c>
    </row>
    <row r="1237" spans="1:21">
      <c r="A1237" s="6" t="e">
        <f t="shared" ca="1" si="359"/>
        <v>#N/A</v>
      </c>
      <c r="B1237" s="39" t="e">
        <f t="shared" ca="1" si="358"/>
        <v>#N/A</v>
      </c>
      <c r="C1237">
        <f t="array" aca="1" ref="C1237" ca="1">IFERROR(INDEX(stitches, MATCH( 1, ($A1237=dates)*(last_project=projects),0)),0)</f>
        <v>0</v>
      </c>
      <c r="D1237" s="5" t="e">
        <f t="shared" ca="1" si="370"/>
        <v>#REF!</v>
      </c>
      <c r="E1237" s="5" t="e">
        <f t="shared" ca="1" si="360"/>
        <v>#REF!</v>
      </c>
      <c r="F1237" s="40" t="e">
        <f t="array" aca="1" ref="F1237" ca="1">INDEX(hours,MATCH(1,($A1237=dates)*(last_project=projects),0),0)</f>
        <v>#N/A</v>
      </c>
      <c r="G1237" s="21" t="e">
        <f t="shared" ca="1" si="361"/>
        <v>#N/A</v>
      </c>
      <c r="H1237" s="41" t="e">
        <f t="shared" ca="1" si="371"/>
        <v>#N/A</v>
      </c>
      <c r="I1237" s="41" t="e">
        <f t="shared" ca="1" si="372"/>
        <v>#N/A</v>
      </c>
      <c r="J1237" s="41" t="e">
        <f t="shared" ca="1" si="373"/>
        <v>#N/A</v>
      </c>
      <c r="K1237" t="e">
        <f t="shared" ca="1" si="362"/>
        <v>#N/A</v>
      </c>
      <c r="L1237" t="e">
        <f t="shared" ca="1" si="363"/>
        <v>#N/A</v>
      </c>
      <c r="M1237" s="42" t="e">
        <f t="shared" ca="1" si="364"/>
        <v>#REF!</v>
      </c>
      <c r="N1237" s="5" t="e">
        <f t="shared" ca="1" si="374"/>
        <v>#N/A</v>
      </c>
      <c r="O1237" s="5" t="e">
        <f t="shared" ca="1" si="375"/>
        <v>#N/A</v>
      </c>
      <c r="P1237" s="41" t="e">
        <f ca="1">IF(OR(ISNA(A1237),C1237="Backstitch"),NA(),AVERAGEIF($C$4:$C1237,"&gt;0")/100)</f>
        <v>#N/A</v>
      </c>
      <c r="Q1237" s="41" t="e">
        <f t="shared" ca="1" si="365"/>
        <v>#N/A</v>
      </c>
      <c r="R1237" s="43" t="e">
        <f t="shared" ca="1" si="366"/>
        <v>#N/A</v>
      </c>
      <c r="S1237" s="44" t="e">
        <f t="shared" ca="1" si="367"/>
        <v>#N/A</v>
      </c>
      <c r="T1237" s="5" t="e">
        <f t="shared" ca="1" si="368"/>
        <v>#N/A</v>
      </c>
      <c r="U1237" s="5" t="e">
        <f t="shared" ca="1" si="369"/>
        <v>#N/A</v>
      </c>
    </row>
    <row r="1238" spans="1:21">
      <c r="A1238" s="6" t="e">
        <f t="shared" ca="1" si="359"/>
        <v>#N/A</v>
      </c>
      <c r="B1238" s="39" t="e">
        <f t="shared" ca="1" si="358"/>
        <v>#N/A</v>
      </c>
      <c r="C1238">
        <f t="array" aca="1" ref="C1238" ca="1">IFERROR(INDEX(stitches, MATCH( 1, ($A1238=dates)*(last_project=projects),0)),0)</f>
        <v>0</v>
      </c>
      <c r="D1238" s="5" t="e">
        <f t="shared" ca="1" si="370"/>
        <v>#REF!</v>
      </c>
      <c r="E1238" s="5" t="e">
        <f t="shared" ca="1" si="360"/>
        <v>#REF!</v>
      </c>
      <c r="F1238" s="40" t="e">
        <f t="array" aca="1" ref="F1238" ca="1">INDEX(hours,MATCH(1,($A1238=dates)*(last_project=projects),0),0)</f>
        <v>#N/A</v>
      </c>
      <c r="G1238" s="21" t="e">
        <f t="shared" ca="1" si="361"/>
        <v>#N/A</v>
      </c>
      <c r="H1238" s="41" t="e">
        <f t="shared" ca="1" si="371"/>
        <v>#N/A</v>
      </c>
      <c r="I1238" s="41" t="e">
        <f t="shared" ca="1" si="372"/>
        <v>#N/A</v>
      </c>
      <c r="J1238" s="41" t="e">
        <f t="shared" ca="1" si="373"/>
        <v>#N/A</v>
      </c>
      <c r="K1238" t="e">
        <f t="shared" ca="1" si="362"/>
        <v>#N/A</v>
      </c>
      <c r="L1238" t="e">
        <f t="shared" ca="1" si="363"/>
        <v>#N/A</v>
      </c>
      <c r="M1238" s="42" t="e">
        <f t="shared" ca="1" si="364"/>
        <v>#REF!</v>
      </c>
      <c r="N1238" s="5" t="e">
        <f t="shared" ca="1" si="374"/>
        <v>#N/A</v>
      </c>
      <c r="O1238" s="5" t="e">
        <f t="shared" ca="1" si="375"/>
        <v>#N/A</v>
      </c>
      <c r="P1238" s="41" t="e">
        <f ca="1">IF(OR(ISNA(A1238),C1238="Backstitch"),NA(),AVERAGEIF($C$4:$C1238,"&gt;0")/100)</f>
        <v>#N/A</v>
      </c>
      <c r="Q1238" s="41" t="e">
        <f t="shared" ca="1" si="365"/>
        <v>#N/A</v>
      </c>
      <c r="R1238" s="43" t="e">
        <f t="shared" ca="1" si="366"/>
        <v>#N/A</v>
      </c>
      <c r="S1238" s="44" t="e">
        <f t="shared" ca="1" si="367"/>
        <v>#N/A</v>
      </c>
      <c r="T1238" s="5" t="e">
        <f t="shared" ca="1" si="368"/>
        <v>#N/A</v>
      </c>
      <c r="U1238" s="5" t="e">
        <f t="shared" ca="1" si="369"/>
        <v>#N/A</v>
      </c>
    </row>
    <row r="1239" spans="1:21">
      <c r="A1239" s="6" t="e">
        <f t="shared" ca="1" si="359"/>
        <v>#N/A</v>
      </c>
      <c r="B1239" s="39" t="e">
        <f t="shared" ca="1" si="358"/>
        <v>#N/A</v>
      </c>
      <c r="C1239">
        <f t="array" aca="1" ref="C1239" ca="1">IFERROR(INDEX(stitches, MATCH( 1, ($A1239=dates)*(last_project=projects),0)),0)</f>
        <v>0</v>
      </c>
      <c r="D1239" s="5" t="e">
        <f t="shared" ca="1" si="370"/>
        <v>#REF!</v>
      </c>
      <c r="E1239" s="5" t="e">
        <f t="shared" ca="1" si="360"/>
        <v>#REF!</v>
      </c>
      <c r="F1239" s="40" t="e">
        <f t="array" aca="1" ref="F1239" ca="1">INDEX(hours,MATCH(1,($A1239=dates)*(last_project=projects),0),0)</f>
        <v>#N/A</v>
      </c>
      <c r="G1239" s="21" t="e">
        <f t="shared" ca="1" si="361"/>
        <v>#N/A</v>
      </c>
      <c r="H1239" s="41" t="e">
        <f t="shared" ca="1" si="371"/>
        <v>#N/A</v>
      </c>
      <c r="I1239" s="41" t="e">
        <f t="shared" ca="1" si="372"/>
        <v>#N/A</v>
      </c>
      <c r="J1239" s="41" t="e">
        <f t="shared" ca="1" si="373"/>
        <v>#N/A</v>
      </c>
      <c r="K1239" t="e">
        <f t="shared" ca="1" si="362"/>
        <v>#N/A</v>
      </c>
      <c r="L1239" t="e">
        <f t="shared" ca="1" si="363"/>
        <v>#N/A</v>
      </c>
      <c r="M1239" s="42" t="e">
        <f t="shared" ca="1" si="364"/>
        <v>#REF!</v>
      </c>
      <c r="N1239" s="5" t="e">
        <f t="shared" ca="1" si="374"/>
        <v>#N/A</v>
      </c>
      <c r="O1239" s="5" t="e">
        <f t="shared" ca="1" si="375"/>
        <v>#N/A</v>
      </c>
      <c r="P1239" s="41" t="e">
        <f ca="1">IF(OR(ISNA(A1239),C1239="Backstitch"),NA(),AVERAGEIF($C$4:$C1239,"&gt;0")/100)</f>
        <v>#N/A</v>
      </c>
      <c r="Q1239" s="41" t="e">
        <f t="shared" ca="1" si="365"/>
        <v>#N/A</v>
      </c>
      <c r="R1239" s="43" t="e">
        <f t="shared" ca="1" si="366"/>
        <v>#N/A</v>
      </c>
      <c r="S1239" s="44" t="e">
        <f t="shared" ca="1" si="367"/>
        <v>#N/A</v>
      </c>
      <c r="T1239" s="5" t="e">
        <f t="shared" ca="1" si="368"/>
        <v>#N/A</v>
      </c>
      <c r="U1239" s="5" t="e">
        <f t="shared" ca="1" si="369"/>
        <v>#N/A</v>
      </c>
    </row>
    <row r="1240" spans="1:21">
      <c r="A1240" s="6" t="e">
        <f t="shared" ca="1" si="359"/>
        <v>#N/A</v>
      </c>
      <c r="B1240" s="39" t="e">
        <f t="shared" ca="1" si="358"/>
        <v>#N/A</v>
      </c>
      <c r="C1240">
        <f t="array" aca="1" ref="C1240" ca="1">IFERROR(INDEX(stitches, MATCH( 1, ($A1240=dates)*(last_project=projects),0)),0)</f>
        <v>0</v>
      </c>
      <c r="D1240" s="5" t="e">
        <f t="shared" ca="1" si="370"/>
        <v>#REF!</v>
      </c>
      <c r="E1240" s="5" t="e">
        <f t="shared" ca="1" si="360"/>
        <v>#REF!</v>
      </c>
      <c r="F1240" s="40" t="e">
        <f t="array" aca="1" ref="F1240" ca="1">INDEX(hours,MATCH(1,($A1240=dates)*(last_project=projects),0),0)</f>
        <v>#N/A</v>
      </c>
      <c r="G1240" s="21" t="e">
        <f t="shared" ca="1" si="361"/>
        <v>#N/A</v>
      </c>
      <c r="H1240" s="41" t="e">
        <f t="shared" ca="1" si="371"/>
        <v>#N/A</v>
      </c>
      <c r="I1240" s="41" t="e">
        <f t="shared" ca="1" si="372"/>
        <v>#N/A</v>
      </c>
      <c r="J1240" s="41" t="e">
        <f t="shared" ca="1" si="373"/>
        <v>#N/A</v>
      </c>
      <c r="K1240" t="e">
        <f t="shared" ca="1" si="362"/>
        <v>#N/A</v>
      </c>
      <c r="L1240" t="e">
        <f t="shared" ca="1" si="363"/>
        <v>#N/A</v>
      </c>
      <c r="M1240" s="42" t="e">
        <f t="shared" ca="1" si="364"/>
        <v>#REF!</v>
      </c>
      <c r="N1240" s="5" t="e">
        <f t="shared" ca="1" si="374"/>
        <v>#N/A</v>
      </c>
      <c r="O1240" s="5" t="e">
        <f t="shared" ca="1" si="375"/>
        <v>#N/A</v>
      </c>
      <c r="P1240" s="41" t="e">
        <f ca="1">IF(OR(ISNA(A1240),C1240="Backstitch"),NA(),AVERAGEIF($C$4:$C1240,"&gt;0")/100)</f>
        <v>#N/A</v>
      </c>
      <c r="Q1240" s="41" t="e">
        <f t="shared" ca="1" si="365"/>
        <v>#N/A</v>
      </c>
      <c r="R1240" s="43" t="e">
        <f t="shared" ca="1" si="366"/>
        <v>#N/A</v>
      </c>
      <c r="S1240" s="44" t="e">
        <f t="shared" ca="1" si="367"/>
        <v>#N/A</v>
      </c>
      <c r="T1240" s="5" t="e">
        <f t="shared" ca="1" si="368"/>
        <v>#N/A</v>
      </c>
      <c r="U1240" s="5" t="e">
        <f t="shared" ca="1" si="369"/>
        <v>#N/A</v>
      </c>
    </row>
    <row r="1241" spans="1:21">
      <c r="A1241" s="6" t="e">
        <f t="shared" ca="1" si="359"/>
        <v>#N/A</v>
      </c>
      <c r="B1241" s="39" t="e">
        <f t="shared" ca="1" si="358"/>
        <v>#N/A</v>
      </c>
      <c r="C1241">
        <f t="array" aca="1" ref="C1241" ca="1">IFERROR(INDEX(stitches, MATCH( 1, ($A1241=dates)*(last_project=projects),0)),0)</f>
        <v>0</v>
      </c>
      <c r="D1241" s="5" t="e">
        <f t="shared" ca="1" si="370"/>
        <v>#REF!</v>
      </c>
      <c r="E1241" s="5" t="e">
        <f t="shared" ca="1" si="360"/>
        <v>#REF!</v>
      </c>
      <c r="F1241" s="40" t="e">
        <f t="array" aca="1" ref="F1241" ca="1">INDEX(hours,MATCH(1,($A1241=dates)*(last_project=projects),0),0)</f>
        <v>#N/A</v>
      </c>
      <c r="G1241" s="21" t="e">
        <f t="shared" ca="1" si="361"/>
        <v>#N/A</v>
      </c>
      <c r="H1241" s="41" t="e">
        <f t="shared" ca="1" si="371"/>
        <v>#N/A</v>
      </c>
      <c r="I1241" s="41" t="e">
        <f t="shared" ca="1" si="372"/>
        <v>#N/A</v>
      </c>
      <c r="J1241" s="41" t="e">
        <f t="shared" ca="1" si="373"/>
        <v>#N/A</v>
      </c>
      <c r="K1241" t="e">
        <f t="shared" ca="1" si="362"/>
        <v>#N/A</v>
      </c>
      <c r="L1241" t="e">
        <f t="shared" ca="1" si="363"/>
        <v>#N/A</v>
      </c>
      <c r="M1241" s="42" t="e">
        <f t="shared" ca="1" si="364"/>
        <v>#REF!</v>
      </c>
      <c r="N1241" s="5" t="e">
        <f t="shared" ca="1" si="374"/>
        <v>#N/A</v>
      </c>
      <c r="O1241" s="5" t="e">
        <f t="shared" ca="1" si="375"/>
        <v>#N/A</v>
      </c>
      <c r="P1241" s="41" t="e">
        <f ca="1">IF(OR(ISNA(A1241),C1241="Backstitch"),NA(),AVERAGEIF($C$4:$C1241,"&gt;0")/100)</f>
        <v>#N/A</v>
      </c>
      <c r="Q1241" s="41" t="e">
        <f t="shared" ca="1" si="365"/>
        <v>#N/A</v>
      </c>
      <c r="R1241" s="43" t="e">
        <f t="shared" ca="1" si="366"/>
        <v>#N/A</v>
      </c>
      <c r="S1241" s="44" t="e">
        <f t="shared" ca="1" si="367"/>
        <v>#N/A</v>
      </c>
      <c r="T1241" s="5" t="e">
        <f t="shared" ca="1" si="368"/>
        <v>#N/A</v>
      </c>
      <c r="U1241" s="5" t="e">
        <f t="shared" ca="1" si="369"/>
        <v>#N/A</v>
      </c>
    </row>
    <row r="1242" spans="1:21">
      <c r="A1242" s="6" t="e">
        <f t="shared" ca="1" si="359"/>
        <v>#N/A</v>
      </c>
      <c r="B1242" s="39" t="e">
        <f t="shared" ca="1" si="358"/>
        <v>#N/A</v>
      </c>
      <c r="C1242">
        <f t="array" aca="1" ref="C1242" ca="1">IFERROR(INDEX(stitches, MATCH( 1, ($A1242=dates)*(last_project=projects),0)),0)</f>
        <v>0</v>
      </c>
      <c r="D1242" s="5" t="e">
        <f t="shared" ca="1" si="370"/>
        <v>#REF!</v>
      </c>
      <c r="E1242" s="5" t="e">
        <f t="shared" ca="1" si="360"/>
        <v>#REF!</v>
      </c>
      <c r="F1242" s="40" t="e">
        <f t="array" aca="1" ref="F1242" ca="1">INDEX(hours,MATCH(1,($A1242=dates)*(last_project=projects),0),0)</f>
        <v>#N/A</v>
      </c>
      <c r="G1242" s="21" t="e">
        <f t="shared" ca="1" si="361"/>
        <v>#N/A</v>
      </c>
      <c r="H1242" s="41" t="e">
        <f t="shared" ca="1" si="371"/>
        <v>#N/A</v>
      </c>
      <c r="I1242" s="41" t="e">
        <f t="shared" ca="1" si="372"/>
        <v>#N/A</v>
      </c>
      <c r="J1242" s="41" t="e">
        <f t="shared" ca="1" si="373"/>
        <v>#N/A</v>
      </c>
      <c r="K1242" t="e">
        <f t="shared" ca="1" si="362"/>
        <v>#N/A</v>
      </c>
      <c r="L1242" t="e">
        <f t="shared" ca="1" si="363"/>
        <v>#N/A</v>
      </c>
      <c r="M1242" s="42" t="e">
        <f t="shared" ca="1" si="364"/>
        <v>#REF!</v>
      </c>
      <c r="N1242" s="5" t="e">
        <f t="shared" ca="1" si="374"/>
        <v>#N/A</v>
      </c>
      <c r="O1242" s="5" t="e">
        <f t="shared" ca="1" si="375"/>
        <v>#N/A</v>
      </c>
      <c r="P1242" s="41" t="e">
        <f ca="1">IF(OR(ISNA(A1242),C1242="Backstitch"),NA(),AVERAGEIF($C$4:$C1242,"&gt;0")/100)</f>
        <v>#N/A</v>
      </c>
      <c r="Q1242" s="41" t="e">
        <f t="shared" ca="1" si="365"/>
        <v>#N/A</v>
      </c>
      <c r="R1242" s="43" t="e">
        <f t="shared" ca="1" si="366"/>
        <v>#N/A</v>
      </c>
      <c r="S1242" s="44" t="e">
        <f t="shared" ca="1" si="367"/>
        <v>#N/A</v>
      </c>
      <c r="T1242" s="5" t="e">
        <f t="shared" ca="1" si="368"/>
        <v>#N/A</v>
      </c>
      <c r="U1242" s="5" t="e">
        <f t="shared" ca="1" si="369"/>
        <v>#N/A</v>
      </c>
    </row>
    <row r="1243" spans="1:21">
      <c r="A1243" s="6" t="e">
        <f t="shared" ca="1" si="359"/>
        <v>#N/A</v>
      </c>
      <c r="B1243" s="39" t="e">
        <f t="shared" ca="1" si="358"/>
        <v>#N/A</v>
      </c>
      <c r="C1243">
        <f t="array" aca="1" ref="C1243" ca="1">IFERROR(INDEX(stitches, MATCH( 1, ($A1243=dates)*(last_project=projects),0)),0)</f>
        <v>0</v>
      </c>
      <c r="D1243" s="5" t="e">
        <f t="shared" ca="1" si="370"/>
        <v>#REF!</v>
      </c>
      <c r="E1243" s="5" t="e">
        <f t="shared" ca="1" si="360"/>
        <v>#REF!</v>
      </c>
      <c r="F1243" s="40" t="e">
        <f t="array" aca="1" ref="F1243" ca="1">INDEX(hours,MATCH(1,($A1243=dates)*(last_project=projects),0),0)</f>
        <v>#N/A</v>
      </c>
      <c r="G1243" s="21" t="e">
        <f t="shared" ca="1" si="361"/>
        <v>#N/A</v>
      </c>
      <c r="H1243" s="41" t="e">
        <f t="shared" ca="1" si="371"/>
        <v>#N/A</v>
      </c>
      <c r="I1243" s="41" t="e">
        <f t="shared" ca="1" si="372"/>
        <v>#N/A</v>
      </c>
      <c r="J1243" s="41" t="e">
        <f t="shared" ca="1" si="373"/>
        <v>#N/A</v>
      </c>
      <c r="K1243" t="e">
        <f t="shared" ca="1" si="362"/>
        <v>#N/A</v>
      </c>
      <c r="L1243" t="e">
        <f t="shared" ca="1" si="363"/>
        <v>#N/A</v>
      </c>
      <c r="M1243" s="42" t="e">
        <f t="shared" ca="1" si="364"/>
        <v>#REF!</v>
      </c>
      <c r="N1243" s="5" t="e">
        <f t="shared" ca="1" si="374"/>
        <v>#N/A</v>
      </c>
      <c r="O1243" s="5" t="e">
        <f t="shared" ca="1" si="375"/>
        <v>#N/A</v>
      </c>
      <c r="P1243" s="41" t="e">
        <f ca="1">IF(OR(ISNA(A1243),C1243="Backstitch"),NA(),AVERAGEIF($C$4:$C1243,"&gt;0")/100)</f>
        <v>#N/A</v>
      </c>
      <c r="Q1243" s="41" t="e">
        <f t="shared" ca="1" si="365"/>
        <v>#N/A</v>
      </c>
      <c r="R1243" s="43" t="e">
        <f t="shared" ca="1" si="366"/>
        <v>#N/A</v>
      </c>
      <c r="S1243" s="44" t="e">
        <f t="shared" ca="1" si="367"/>
        <v>#N/A</v>
      </c>
      <c r="T1243" s="5" t="e">
        <f t="shared" ca="1" si="368"/>
        <v>#N/A</v>
      </c>
      <c r="U1243" s="5" t="e">
        <f t="shared" ca="1" si="369"/>
        <v>#N/A</v>
      </c>
    </row>
    <row r="1244" spans="1:21">
      <c r="A1244" s="6" t="e">
        <f t="shared" ca="1" si="359"/>
        <v>#N/A</v>
      </c>
      <c r="B1244" s="39" t="e">
        <f t="shared" ca="1" si="358"/>
        <v>#N/A</v>
      </c>
      <c r="C1244">
        <f t="array" aca="1" ref="C1244" ca="1">IFERROR(INDEX(stitches, MATCH( 1, ($A1244=dates)*(last_project=projects),0)),0)</f>
        <v>0</v>
      </c>
      <c r="D1244" s="5" t="e">
        <f t="shared" ca="1" si="370"/>
        <v>#REF!</v>
      </c>
      <c r="E1244" s="5" t="e">
        <f t="shared" ca="1" si="360"/>
        <v>#REF!</v>
      </c>
      <c r="F1244" s="40" t="e">
        <f t="array" aca="1" ref="F1244" ca="1">INDEX(hours,MATCH(1,($A1244=dates)*(last_project=projects),0),0)</f>
        <v>#N/A</v>
      </c>
      <c r="G1244" s="21" t="e">
        <f t="shared" ca="1" si="361"/>
        <v>#N/A</v>
      </c>
      <c r="H1244" s="41" t="e">
        <f t="shared" ca="1" si="371"/>
        <v>#N/A</v>
      </c>
      <c r="I1244" s="41" t="e">
        <f t="shared" ca="1" si="372"/>
        <v>#N/A</v>
      </c>
      <c r="J1244" s="41" t="e">
        <f t="shared" ca="1" si="373"/>
        <v>#N/A</v>
      </c>
      <c r="K1244" t="e">
        <f t="shared" ca="1" si="362"/>
        <v>#N/A</v>
      </c>
      <c r="L1244" t="e">
        <f t="shared" ca="1" si="363"/>
        <v>#N/A</v>
      </c>
      <c r="M1244" s="42" t="e">
        <f t="shared" ca="1" si="364"/>
        <v>#REF!</v>
      </c>
      <c r="N1244" s="5" t="e">
        <f t="shared" ca="1" si="374"/>
        <v>#N/A</v>
      </c>
      <c r="O1244" s="5" t="e">
        <f t="shared" ca="1" si="375"/>
        <v>#N/A</v>
      </c>
      <c r="P1244" s="41" t="e">
        <f ca="1">IF(OR(ISNA(A1244),C1244="Backstitch"),NA(),AVERAGEIF($C$4:$C1244,"&gt;0")/100)</f>
        <v>#N/A</v>
      </c>
      <c r="Q1244" s="41" t="e">
        <f t="shared" ca="1" si="365"/>
        <v>#N/A</v>
      </c>
      <c r="R1244" s="43" t="e">
        <f t="shared" ca="1" si="366"/>
        <v>#N/A</v>
      </c>
      <c r="S1244" s="44" t="e">
        <f t="shared" ca="1" si="367"/>
        <v>#N/A</v>
      </c>
      <c r="T1244" s="5" t="e">
        <f t="shared" ca="1" si="368"/>
        <v>#N/A</v>
      </c>
      <c r="U1244" s="5" t="e">
        <f t="shared" ca="1" si="369"/>
        <v>#N/A</v>
      </c>
    </row>
    <row r="1245" spans="1:21">
      <c r="A1245" s="6" t="e">
        <f t="shared" ca="1" si="359"/>
        <v>#N/A</v>
      </c>
      <c r="B1245" s="39" t="e">
        <f t="shared" ca="1" si="358"/>
        <v>#N/A</v>
      </c>
      <c r="C1245">
        <f t="array" aca="1" ref="C1245" ca="1">IFERROR(INDEX(stitches, MATCH( 1, ($A1245=dates)*(last_project=projects),0)),0)</f>
        <v>0</v>
      </c>
      <c r="D1245" s="5" t="e">
        <f t="shared" ca="1" si="370"/>
        <v>#REF!</v>
      </c>
      <c r="E1245" s="5" t="e">
        <f t="shared" ca="1" si="360"/>
        <v>#REF!</v>
      </c>
      <c r="F1245" s="40" t="e">
        <f t="array" aca="1" ref="F1245" ca="1">INDEX(hours,MATCH(1,($A1245=dates)*(last_project=projects),0),0)</f>
        <v>#N/A</v>
      </c>
      <c r="G1245" s="21" t="e">
        <f t="shared" ca="1" si="361"/>
        <v>#N/A</v>
      </c>
      <c r="H1245" s="41" t="e">
        <f t="shared" ca="1" si="371"/>
        <v>#N/A</v>
      </c>
      <c r="I1245" s="41" t="e">
        <f t="shared" ca="1" si="372"/>
        <v>#N/A</v>
      </c>
      <c r="J1245" s="41" t="e">
        <f t="shared" ca="1" si="373"/>
        <v>#N/A</v>
      </c>
      <c r="K1245" t="e">
        <f t="shared" ca="1" si="362"/>
        <v>#N/A</v>
      </c>
      <c r="L1245" t="e">
        <f t="shared" ca="1" si="363"/>
        <v>#N/A</v>
      </c>
      <c r="M1245" s="42" t="e">
        <f t="shared" ca="1" si="364"/>
        <v>#REF!</v>
      </c>
      <c r="N1245" s="5" t="e">
        <f t="shared" ca="1" si="374"/>
        <v>#N/A</v>
      </c>
      <c r="O1245" s="5" t="e">
        <f t="shared" ca="1" si="375"/>
        <v>#N/A</v>
      </c>
      <c r="P1245" s="41" t="e">
        <f ca="1">IF(OR(ISNA(A1245),C1245="Backstitch"),NA(),AVERAGEIF($C$4:$C1245,"&gt;0")/100)</f>
        <v>#N/A</v>
      </c>
      <c r="Q1245" s="41" t="e">
        <f t="shared" ca="1" si="365"/>
        <v>#N/A</v>
      </c>
      <c r="R1245" s="43" t="e">
        <f t="shared" ca="1" si="366"/>
        <v>#N/A</v>
      </c>
      <c r="S1245" s="44" t="e">
        <f t="shared" ca="1" si="367"/>
        <v>#N/A</v>
      </c>
      <c r="T1245" s="5" t="e">
        <f t="shared" ca="1" si="368"/>
        <v>#N/A</v>
      </c>
      <c r="U1245" s="5" t="e">
        <f t="shared" ca="1" si="369"/>
        <v>#N/A</v>
      </c>
    </row>
    <row r="1246" spans="1:21">
      <c r="A1246" s="6" t="e">
        <f t="shared" ca="1" si="359"/>
        <v>#N/A</v>
      </c>
      <c r="B1246" s="39" t="e">
        <f t="shared" ca="1" si="358"/>
        <v>#N/A</v>
      </c>
      <c r="C1246">
        <f t="array" aca="1" ref="C1246" ca="1">IFERROR(INDEX(stitches, MATCH( 1, ($A1246=dates)*(last_project=projects),0)),0)</f>
        <v>0</v>
      </c>
      <c r="D1246" s="5" t="e">
        <f t="shared" ca="1" si="370"/>
        <v>#REF!</v>
      </c>
      <c r="E1246" s="5" t="e">
        <f t="shared" ca="1" si="360"/>
        <v>#REF!</v>
      </c>
      <c r="F1246" s="40" t="e">
        <f t="array" aca="1" ref="F1246" ca="1">INDEX(hours,MATCH(1,($A1246=dates)*(last_project=projects),0),0)</f>
        <v>#N/A</v>
      </c>
      <c r="G1246" s="21" t="e">
        <f t="shared" ca="1" si="361"/>
        <v>#N/A</v>
      </c>
      <c r="H1246" s="41" t="e">
        <f t="shared" ca="1" si="371"/>
        <v>#N/A</v>
      </c>
      <c r="I1246" s="41" t="e">
        <f t="shared" ca="1" si="372"/>
        <v>#N/A</v>
      </c>
      <c r="J1246" s="41" t="e">
        <f t="shared" ca="1" si="373"/>
        <v>#N/A</v>
      </c>
      <c r="K1246" t="e">
        <f t="shared" ca="1" si="362"/>
        <v>#N/A</v>
      </c>
      <c r="L1246" t="e">
        <f t="shared" ca="1" si="363"/>
        <v>#N/A</v>
      </c>
      <c r="M1246" s="42" t="e">
        <f t="shared" ca="1" si="364"/>
        <v>#REF!</v>
      </c>
      <c r="N1246" s="5" t="e">
        <f t="shared" ca="1" si="374"/>
        <v>#N/A</v>
      </c>
      <c r="O1246" s="5" t="e">
        <f t="shared" ca="1" si="375"/>
        <v>#N/A</v>
      </c>
      <c r="P1246" s="41" t="e">
        <f ca="1">IF(OR(ISNA(A1246),C1246="Backstitch"),NA(),AVERAGEIF($C$4:$C1246,"&gt;0")/100)</f>
        <v>#N/A</v>
      </c>
      <c r="Q1246" s="41" t="e">
        <f t="shared" ca="1" si="365"/>
        <v>#N/A</v>
      </c>
      <c r="R1246" s="43" t="e">
        <f t="shared" ca="1" si="366"/>
        <v>#N/A</v>
      </c>
      <c r="S1246" s="44" t="e">
        <f t="shared" ca="1" si="367"/>
        <v>#N/A</v>
      </c>
      <c r="T1246" s="5" t="e">
        <f t="shared" ca="1" si="368"/>
        <v>#N/A</v>
      </c>
      <c r="U1246" s="5" t="e">
        <f t="shared" ca="1" si="369"/>
        <v>#N/A</v>
      </c>
    </row>
    <row r="1247" spans="1:21">
      <c r="A1247" s="6" t="e">
        <f t="shared" ca="1" si="359"/>
        <v>#N/A</v>
      </c>
      <c r="B1247" s="39" t="e">
        <f t="shared" ca="1" si="358"/>
        <v>#N/A</v>
      </c>
      <c r="C1247">
        <f t="array" aca="1" ref="C1247" ca="1">IFERROR(INDEX(stitches, MATCH( 1, ($A1247=dates)*(last_project=projects),0)),0)</f>
        <v>0</v>
      </c>
      <c r="D1247" s="5" t="e">
        <f t="shared" ca="1" si="370"/>
        <v>#REF!</v>
      </c>
      <c r="E1247" s="5" t="e">
        <f t="shared" ca="1" si="360"/>
        <v>#REF!</v>
      </c>
      <c r="F1247" s="40" t="e">
        <f t="array" aca="1" ref="F1247" ca="1">INDEX(hours,MATCH(1,($A1247=dates)*(last_project=projects),0),0)</f>
        <v>#N/A</v>
      </c>
      <c r="G1247" s="21" t="e">
        <f t="shared" ca="1" si="361"/>
        <v>#N/A</v>
      </c>
      <c r="H1247" s="41" t="e">
        <f t="shared" ca="1" si="371"/>
        <v>#N/A</v>
      </c>
      <c r="I1247" s="41" t="e">
        <f t="shared" ca="1" si="372"/>
        <v>#N/A</v>
      </c>
      <c r="J1247" s="41" t="e">
        <f t="shared" ca="1" si="373"/>
        <v>#N/A</v>
      </c>
      <c r="K1247" t="e">
        <f t="shared" ca="1" si="362"/>
        <v>#N/A</v>
      </c>
      <c r="L1247" t="e">
        <f t="shared" ca="1" si="363"/>
        <v>#N/A</v>
      </c>
      <c r="M1247" s="42" t="e">
        <f t="shared" ca="1" si="364"/>
        <v>#REF!</v>
      </c>
      <c r="N1247" s="5" t="e">
        <f t="shared" ca="1" si="374"/>
        <v>#N/A</v>
      </c>
      <c r="O1247" s="5" t="e">
        <f t="shared" ca="1" si="375"/>
        <v>#N/A</v>
      </c>
      <c r="P1247" s="41" t="e">
        <f ca="1">IF(OR(ISNA(A1247),C1247="Backstitch"),NA(),AVERAGEIF($C$4:$C1247,"&gt;0")/100)</f>
        <v>#N/A</v>
      </c>
      <c r="Q1247" s="41" t="e">
        <f t="shared" ca="1" si="365"/>
        <v>#N/A</v>
      </c>
      <c r="R1247" s="43" t="e">
        <f t="shared" ca="1" si="366"/>
        <v>#N/A</v>
      </c>
      <c r="S1247" s="44" t="e">
        <f t="shared" ca="1" si="367"/>
        <v>#N/A</v>
      </c>
      <c r="T1247" s="5" t="e">
        <f t="shared" ca="1" si="368"/>
        <v>#N/A</v>
      </c>
      <c r="U1247" s="5" t="e">
        <f t="shared" ca="1" si="369"/>
        <v>#N/A</v>
      </c>
    </row>
    <row r="1248" spans="1:21">
      <c r="A1248" s="6" t="e">
        <f t="shared" ca="1" si="359"/>
        <v>#N/A</v>
      </c>
      <c r="B1248" s="39" t="e">
        <f t="shared" ca="1" si="358"/>
        <v>#N/A</v>
      </c>
      <c r="C1248">
        <f t="array" aca="1" ref="C1248" ca="1">IFERROR(INDEX(stitches, MATCH( 1, ($A1248=dates)*(last_project=projects),0)),0)</f>
        <v>0</v>
      </c>
      <c r="D1248" s="5" t="e">
        <f t="shared" ca="1" si="370"/>
        <v>#REF!</v>
      </c>
      <c r="E1248" s="5" t="e">
        <f t="shared" ca="1" si="360"/>
        <v>#REF!</v>
      </c>
      <c r="F1248" s="40" t="e">
        <f t="array" aca="1" ref="F1248" ca="1">INDEX(hours,MATCH(1,($A1248=dates)*(last_project=projects),0),0)</f>
        <v>#N/A</v>
      </c>
      <c r="G1248" s="21" t="e">
        <f t="shared" ca="1" si="361"/>
        <v>#N/A</v>
      </c>
      <c r="H1248" s="41" t="e">
        <f t="shared" ca="1" si="371"/>
        <v>#N/A</v>
      </c>
      <c r="I1248" s="41" t="e">
        <f t="shared" ca="1" si="372"/>
        <v>#N/A</v>
      </c>
      <c r="J1248" s="41" t="e">
        <f t="shared" ca="1" si="373"/>
        <v>#N/A</v>
      </c>
      <c r="K1248" t="e">
        <f t="shared" ca="1" si="362"/>
        <v>#N/A</v>
      </c>
      <c r="L1248" t="e">
        <f t="shared" ca="1" si="363"/>
        <v>#N/A</v>
      </c>
      <c r="M1248" s="42" t="e">
        <f t="shared" ca="1" si="364"/>
        <v>#REF!</v>
      </c>
      <c r="N1248" s="5" t="e">
        <f t="shared" ca="1" si="374"/>
        <v>#N/A</v>
      </c>
      <c r="O1248" s="5" t="e">
        <f t="shared" ca="1" si="375"/>
        <v>#N/A</v>
      </c>
      <c r="P1248" s="41" t="e">
        <f ca="1">IF(OR(ISNA(A1248),C1248="Backstitch"),NA(),AVERAGEIF($C$4:$C1248,"&gt;0")/100)</f>
        <v>#N/A</v>
      </c>
      <c r="Q1248" s="41" t="e">
        <f t="shared" ca="1" si="365"/>
        <v>#N/A</v>
      </c>
      <c r="R1248" s="43" t="e">
        <f t="shared" ca="1" si="366"/>
        <v>#N/A</v>
      </c>
      <c r="S1248" s="44" t="e">
        <f t="shared" ca="1" si="367"/>
        <v>#N/A</v>
      </c>
      <c r="T1248" s="5" t="e">
        <f t="shared" ca="1" si="368"/>
        <v>#N/A</v>
      </c>
      <c r="U1248" s="5" t="e">
        <f t="shared" ca="1" si="369"/>
        <v>#N/A</v>
      </c>
    </row>
    <row r="1249" spans="1:21">
      <c r="A1249" s="6" t="e">
        <f t="shared" ca="1" si="359"/>
        <v>#N/A</v>
      </c>
      <c r="B1249" s="39" t="e">
        <f t="shared" ca="1" si="358"/>
        <v>#N/A</v>
      </c>
      <c r="C1249">
        <f t="array" aca="1" ref="C1249" ca="1">IFERROR(INDEX(stitches, MATCH( 1, ($A1249=dates)*(last_project=projects),0)),0)</f>
        <v>0</v>
      </c>
      <c r="D1249" s="5" t="e">
        <f t="shared" ca="1" si="370"/>
        <v>#REF!</v>
      </c>
      <c r="E1249" s="5" t="e">
        <f t="shared" ca="1" si="360"/>
        <v>#REF!</v>
      </c>
      <c r="F1249" s="40" t="e">
        <f t="array" aca="1" ref="F1249" ca="1">INDEX(hours,MATCH(1,($A1249=dates)*(last_project=projects),0),0)</f>
        <v>#N/A</v>
      </c>
      <c r="G1249" s="21" t="e">
        <f t="shared" ca="1" si="361"/>
        <v>#N/A</v>
      </c>
      <c r="H1249" s="41" t="e">
        <f t="shared" ca="1" si="371"/>
        <v>#N/A</v>
      </c>
      <c r="I1249" s="41" t="e">
        <f t="shared" ca="1" si="372"/>
        <v>#N/A</v>
      </c>
      <c r="J1249" s="41" t="e">
        <f t="shared" ca="1" si="373"/>
        <v>#N/A</v>
      </c>
      <c r="K1249" t="e">
        <f t="shared" ca="1" si="362"/>
        <v>#N/A</v>
      </c>
      <c r="L1249" t="e">
        <f t="shared" ca="1" si="363"/>
        <v>#N/A</v>
      </c>
      <c r="M1249" s="42" t="e">
        <f t="shared" ca="1" si="364"/>
        <v>#REF!</v>
      </c>
      <c r="N1249" s="5" t="e">
        <f t="shared" ca="1" si="374"/>
        <v>#N/A</v>
      </c>
      <c r="O1249" s="5" t="e">
        <f t="shared" ca="1" si="375"/>
        <v>#N/A</v>
      </c>
      <c r="P1249" s="41" t="e">
        <f ca="1">IF(OR(ISNA(A1249),C1249="Backstitch"),NA(),AVERAGEIF($C$4:$C1249,"&gt;0")/100)</f>
        <v>#N/A</v>
      </c>
      <c r="Q1249" s="41" t="e">
        <f t="shared" ca="1" si="365"/>
        <v>#N/A</v>
      </c>
      <c r="R1249" s="43" t="e">
        <f t="shared" ca="1" si="366"/>
        <v>#N/A</v>
      </c>
      <c r="S1249" s="44" t="e">
        <f t="shared" ca="1" si="367"/>
        <v>#N/A</v>
      </c>
      <c r="T1249" s="5" t="e">
        <f t="shared" ca="1" si="368"/>
        <v>#N/A</v>
      </c>
      <c r="U1249" s="5" t="e">
        <f t="shared" ca="1" si="369"/>
        <v>#N/A</v>
      </c>
    </row>
    <row r="1250" spans="1:21">
      <c r="A1250" s="6" t="e">
        <f t="shared" ca="1" si="359"/>
        <v>#N/A</v>
      </c>
      <c r="B1250" s="39" t="e">
        <f t="shared" ca="1" si="358"/>
        <v>#N/A</v>
      </c>
      <c r="C1250">
        <f t="array" aca="1" ref="C1250" ca="1">IFERROR(INDEX(stitches, MATCH( 1, ($A1250=dates)*(last_project=projects),0)),0)</f>
        <v>0</v>
      </c>
      <c r="D1250" s="5" t="e">
        <f t="shared" ca="1" si="370"/>
        <v>#REF!</v>
      </c>
      <c r="E1250" s="5" t="e">
        <f t="shared" ca="1" si="360"/>
        <v>#REF!</v>
      </c>
      <c r="F1250" s="40" t="e">
        <f t="array" aca="1" ref="F1250" ca="1">INDEX(hours,MATCH(1,($A1250=dates)*(last_project=projects),0),0)</f>
        <v>#N/A</v>
      </c>
      <c r="G1250" s="21" t="e">
        <f t="shared" ca="1" si="361"/>
        <v>#N/A</v>
      </c>
      <c r="H1250" s="41" t="e">
        <f t="shared" ca="1" si="371"/>
        <v>#N/A</v>
      </c>
      <c r="I1250" s="41" t="e">
        <f t="shared" ca="1" si="372"/>
        <v>#N/A</v>
      </c>
      <c r="J1250" s="41" t="e">
        <f t="shared" ca="1" si="373"/>
        <v>#N/A</v>
      </c>
      <c r="K1250" t="e">
        <f t="shared" ca="1" si="362"/>
        <v>#N/A</v>
      </c>
      <c r="L1250" t="e">
        <f t="shared" ca="1" si="363"/>
        <v>#N/A</v>
      </c>
      <c r="M1250" s="42" t="e">
        <f t="shared" ca="1" si="364"/>
        <v>#REF!</v>
      </c>
      <c r="N1250" s="5" t="e">
        <f t="shared" ca="1" si="374"/>
        <v>#N/A</v>
      </c>
      <c r="O1250" s="5" t="e">
        <f t="shared" ca="1" si="375"/>
        <v>#N/A</v>
      </c>
      <c r="P1250" s="41" t="e">
        <f ca="1">IF(OR(ISNA(A1250),C1250="Backstitch"),NA(),AVERAGEIF($C$4:$C1250,"&gt;0")/100)</f>
        <v>#N/A</v>
      </c>
      <c r="Q1250" s="41" t="e">
        <f t="shared" ca="1" si="365"/>
        <v>#N/A</v>
      </c>
      <c r="R1250" s="43" t="e">
        <f t="shared" ca="1" si="366"/>
        <v>#N/A</v>
      </c>
      <c r="S1250" s="44" t="e">
        <f t="shared" ca="1" si="367"/>
        <v>#N/A</v>
      </c>
      <c r="T1250" s="5" t="e">
        <f t="shared" ca="1" si="368"/>
        <v>#N/A</v>
      </c>
      <c r="U1250" s="5" t="e">
        <f t="shared" ca="1" si="369"/>
        <v>#N/A</v>
      </c>
    </row>
    <row r="1251" spans="1:21">
      <c r="A1251" s="6" t="e">
        <f t="shared" ca="1" si="359"/>
        <v>#N/A</v>
      </c>
      <c r="B1251" s="39" t="e">
        <f t="shared" ca="1" si="358"/>
        <v>#N/A</v>
      </c>
      <c r="C1251">
        <f t="array" aca="1" ref="C1251" ca="1">IFERROR(INDEX(stitches, MATCH( 1, ($A1251=dates)*(last_project=projects),0)),0)</f>
        <v>0</v>
      </c>
      <c r="D1251" s="5" t="e">
        <f t="shared" ca="1" si="370"/>
        <v>#REF!</v>
      </c>
      <c r="E1251" s="5" t="e">
        <f t="shared" ca="1" si="360"/>
        <v>#REF!</v>
      </c>
      <c r="F1251" s="40" t="e">
        <f t="array" aca="1" ref="F1251" ca="1">INDEX(hours,MATCH(1,($A1251=dates)*(last_project=projects),0),0)</f>
        <v>#N/A</v>
      </c>
      <c r="G1251" s="21" t="e">
        <f t="shared" ca="1" si="361"/>
        <v>#N/A</v>
      </c>
      <c r="H1251" s="41" t="e">
        <f t="shared" ca="1" si="371"/>
        <v>#N/A</v>
      </c>
      <c r="I1251" s="41" t="e">
        <f t="shared" ca="1" si="372"/>
        <v>#N/A</v>
      </c>
      <c r="J1251" s="41" t="e">
        <f t="shared" ca="1" si="373"/>
        <v>#N/A</v>
      </c>
      <c r="K1251" t="e">
        <f t="shared" ca="1" si="362"/>
        <v>#N/A</v>
      </c>
      <c r="L1251" t="e">
        <f t="shared" ca="1" si="363"/>
        <v>#N/A</v>
      </c>
      <c r="M1251" s="42" t="e">
        <f t="shared" ca="1" si="364"/>
        <v>#REF!</v>
      </c>
      <c r="N1251" s="5" t="e">
        <f t="shared" ca="1" si="374"/>
        <v>#N/A</v>
      </c>
      <c r="O1251" s="5" t="e">
        <f t="shared" ca="1" si="375"/>
        <v>#N/A</v>
      </c>
      <c r="P1251" s="41" t="e">
        <f ca="1">IF(OR(ISNA(A1251),C1251="Backstitch"),NA(),AVERAGEIF($C$4:$C1251,"&gt;0")/100)</f>
        <v>#N/A</v>
      </c>
      <c r="Q1251" s="41" t="e">
        <f t="shared" ca="1" si="365"/>
        <v>#N/A</v>
      </c>
      <c r="R1251" s="43" t="e">
        <f t="shared" ca="1" si="366"/>
        <v>#N/A</v>
      </c>
      <c r="S1251" s="44" t="e">
        <f t="shared" ca="1" si="367"/>
        <v>#N/A</v>
      </c>
      <c r="T1251" s="5" t="e">
        <f t="shared" ca="1" si="368"/>
        <v>#N/A</v>
      </c>
      <c r="U1251" s="5" t="e">
        <f t="shared" ca="1" si="369"/>
        <v>#N/A</v>
      </c>
    </row>
    <row r="1252" spans="1:21">
      <c r="A1252" s="6" t="e">
        <f t="shared" ca="1" si="359"/>
        <v>#N/A</v>
      </c>
      <c r="B1252" s="39" t="e">
        <f t="shared" ca="1" si="358"/>
        <v>#N/A</v>
      </c>
      <c r="C1252">
        <f t="array" aca="1" ref="C1252" ca="1">IFERROR(INDEX(stitches, MATCH( 1, ($A1252=dates)*(last_project=projects),0)),0)</f>
        <v>0</v>
      </c>
      <c r="D1252" s="5" t="e">
        <f t="shared" ca="1" si="370"/>
        <v>#REF!</v>
      </c>
      <c r="E1252" s="5" t="e">
        <f t="shared" ca="1" si="360"/>
        <v>#REF!</v>
      </c>
      <c r="F1252" s="40" t="e">
        <f t="array" aca="1" ref="F1252" ca="1">INDEX(hours,MATCH(1,($A1252=dates)*(last_project=projects),0),0)</f>
        <v>#N/A</v>
      </c>
      <c r="G1252" s="21" t="e">
        <f t="shared" ca="1" si="361"/>
        <v>#N/A</v>
      </c>
      <c r="H1252" s="41" t="e">
        <f t="shared" ca="1" si="371"/>
        <v>#N/A</v>
      </c>
      <c r="I1252" s="41" t="e">
        <f t="shared" ca="1" si="372"/>
        <v>#N/A</v>
      </c>
      <c r="J1252" s="41" t="e">
        <f t="shared" ca="1" si="373"/>
        <v>#N/A</v>
      </c>
      <c r="K1252" t="e">
        <f t="shared" ca="1" si="362"/>
        <v>#N/A</v>
      </c>
      <c r="L1252" t="e">
        <f t="shared" ca="1" si="363"/>
        <v>#N/A</v>
      </c>
      <c r="M1252" s="42" t="e">
        <f t="shared" ca="1" si="364"/>
        <v>#REF!</v>
      </c>
      <c r="N1252" s="5" t="e">
        <f t="shared" ca="1" si="374"/>
        <v>#N/A</v>
      </c>
      <c r="O1252" s="5" t="e">
        <f t="shared" ca="1" si="375"/>
        <v>#N/A</v>
      </c>
      <c r="P1252" s="41" t="e">
        <f ca="1">IF(OR(ISNA(A1252),C1252="Backstitch"),NA(),AVERAGEIF($C$4:$C1252,"&gt;0")/100)</f>
        <v>#N/A</v>
      </c>
      <c r="Q1252" s="41" t="e">
        <f t="shared" ca="1" si="365"/>
        <v>#N/A</v>
      </c>
      <c r="R1252" s="43" t="e">
        <f t="shared" ca="1" si="366"/>
        <v>#N/A</v>
      </c>
      <c r="S1252" s="44" t="e">
        <f t="shared" ca="1" si="367"/>
        <v>#N/A</v>
      </c>
      <c r="T1252" s="5" t="e">
        <f t="shared" ca="1" si="368"/>
        <v>#N/A</v>
      </c>
      <c r="U1252" s="5" t="e">
        <f t="shared" ca="1" si="369"/>
        <v>#N/A</v>
      </c>
    </row>
    <row r="1253" spans="1:21">
      <c r="A1253" s="6" t="e">
        <f t="shared" ca="1" si="359"/>
        <v>#N/A</v>
      </c>
      <c r="B1253" s="39" t="e">
        <f t="shared" ca="1" si="358"/>
        <v>#N/A</v>
      </c>
      <c r="C1253">
        <f t="array" aca="1" ref="C1253" ca="1">IFERROR(INDEX(stitches, MATCH( 1, ($A1253=dates)*(last_project=projects),0)),0)</f>
        <v>0</v>
      </c>
      <c r="D1253" s="5" t="e">
        <f t="shared" ca="1" si="370"/>
        <v>#REF!</v>
      </c>
      <c r="E1253" s="5" t="e">
        <f t="shared" ca="1" si="360"/>
        <v>#REF!</v>
      </c>
      <c r="F1253" s="40" t="e">
        <f t="array" aca="1" ref="F1253" ca="1">INDEX(hours,MATCH(1,($A1253=dates)*(last_project=projects),0),0)</f>
        <v>#N/A</v>
      </c>
      <c r="G1253" s="21" t="e">
        <f t="shared" ca="1" si="361"/>
        <v>#N/A</v>
      </c>
      <c r="H1253" s="41" t="e">
        <f t="shared" ca="1" si="371"/>
        <v>#N/A</v>
      </c>
      <c r="I1253" s="41" t="e">
        <f t="shared" ca="1" si="372"/>
        <v>#N/A</v>
      </c>
      <c r="J1253" s="41" t="e">
        <f t="shared" ca="1" si="373"/>
        <v>#N/A</v>
      </c>
      <c r="K1253" t="e">
        <f t="shared" ca="1" si="362"/>
        <v>#N/A</v>
      </c>
      <c r="L1253" t="e">
        <f t="shared" ca="1" si="363"/>
        <v>#N/A</v>
      </c>
      <c r="M1253" s="42" t="e">
        <f t="shared" ca="1" si="364"/>
        <v>#REF!</v>
      </c>
      <c r="N1253" s="5" t="e">
        <f t="shared" ca="1" si="374"/>
        <v>#N/A</v>
      </c>
      <c r="O1253" s="5" t="e">
        <f t="shared" ca="1" si="375"/>
        <v>#N/A</v>
      </c>
      <c r="P1253" s="41" t="e">
        <f ca="1">IF(OR(ISNA(A1253),C1253="Backstitch"),NA(),AVERAGEIF($C$4:$C1253,"&gt;0")/100)</f>
        <v>#N/A</v>
      </c>
      <c r="Q1253" s="41" t="e">
        <f t="shared" ca="1" si="365"/>
        <v>#N/A</v>
      </c>
      <c r="R1253" s="43" t="e">
        <f t="shared" ca="1" si="366"/>
        <v>#N/A</v>
      </c>
      <c r="S1253" s="44" t="e">
        <f t="shared" ca="1" si="367"/>
        <v>#N/A</v>
      </c>
      <c r="T1253" s="5" t="e">
        <f t="shared" ca="1" si="368"/>
        <v>#N/A</v>
      </c>
      <c r="U1253" s="5" t="e">
        <f t="shared" ca="1" si="369"/>
        <v>#N/A</v>
      </c>
    </row>
    <row r="1254" spans="1:21">
      <c r="A1254" s="6" t="e">
        <f t="shared" ca="1" si="359"/>
        <v>#N/A</v>
      </c>
      <c r="B1254" s="39" t="e">
        <f t="shared" ca="1" si="358"/>
        <v>#N/A</v>
      </c>
      <c r="C1254">
        <f t="array" aca="1" ref="C1254" ca="1">IFERROR(INDEX(stitches, MATCH( 1, ($A1254=dates)*(last_project=projects),0)),0)</f>
        <v>0</v>
      </c>
      <c r="D1254" s="5" t="e">
        <f t="shared" ca="1" si="370"/>
        <v>#REF!</v>
      </c>
      <c r="E1254" s="5" t="e">
        <f t="shared" ca="1" si="360"/>
        <v>#REF!</v>
      </c>
      <c r="F1254" s="40" t="e">
        <f t="array" aca="1" ref="F1254" ca="1">INDEX(hours,MATCH(1,($A1254=dates)*(last_project=projects),0),0)</f>
        <v>#N/A</v>
      </c>
      <c r="G1254" s="21" t="e">
        <f t="shared" ca="1" si="361"/>
        <v>#N/A</v>
      </c>
      <c r="H1254" s="41" t="e">
        <f t="shared" ca="1" si="371"/>
        <v>#N/A</v>
      </c>
      <c r="I1254" s="41" t="e">
        <f t="shared" ca="1" si="372"/>
        <v>#N/A</v>
      </c>
      <c r="J1254" s="41" t="e">
        <f t="shared" ca="1" si="373"/>
        <v>#N/A</v>
      </c>
      <c r="K1254" t="e">
        <f t="shared" ca="1" si="362"/>
        <v>#N/A</v>
      </c>
      <c r="L1254" t="e">
        <f t="shared" ca="1" si="363"/>
        <v>#N/A</v>
      </c>
      <c r="M1254" s="42" t="e">
        <f t="shared" ca="1" si="364"/>
        <v>#REF!</v>
      </c>
      <c r="N1254" s="5" t="e">
        <f t="shared" ca="1" si="374"/>
        <v>#N/A</v>
      </c>
      <c r="O1254" s="5" t="e">
        <f t="shared" ca="1" si="375"/>
        <v>#N/A</v>
      </c>
      <c r="P1254" s="41" t="e">
        <f ca="1">IF(OR(ISNA(A1254),C1254="Backstitch"),NA(),AVERAGEIF($C$4:$C1254,"&gt;0")/100)</f>
        <v>#N/A</v>
      </c>
      <c r="Q1254" s="41" t="e">
        <f t="shared" ca="1" si="365"/>
        <v>#N/A</v>
      </c>
      <c r="R1254" s="43" t="e">
        <f t="shared" ca="1" si="366"/>
        <v>#N/A</v>
      </c>
      <c r="S1254" s="44" t="e">
        <f t="shared" ca="1" si="367"/>
        <v>#N/A</v>
      </c>
      <c r="T1254" s="5" t="e">
        <f t="shared" ca="1" si="368"/>
        <v>#N/A</v>
      </c>
      <c r="U1254" s="5" t="e">
        <f t="shared" ca="1" si="369"/>
        <v>#N/A</v>
      </c>
    </row>
    <row r="1255" spans="1:21">
      <c r="A1255" s="6" t="e">
        <f t="shared" ca="1" si="359"/>
        <v>#N/A</v>
      </c>
      <c r="B1255" s="39" t="e">
        <f t="shared" ca="1" si="358"/>
        <v>#N/A</v>
      </c>
      <c r="C1255">
        <f t="array" aca="1" ref="C1255" ca="1">IFERROR(INDEX(stitches, MATCH( 1, ($A1255=dates)*(last_project=projects),0)),0)</f>
        <v>0</v>
      </c>
      <c r="D1255" s="5" t="e">
        <f t="shared" ca="1" si="370"/>
        <v>#REF!</v>
      </c>
      <c r="E1255" s="5" t="e">
        <f t="shared" ca="1" si="360"/>
        <v>#REF!</v>
      </c>
      <c r="F1255" s="40" t="e">
        <f t="array" aca="1" ref="F1255" ca="1">INDEX(hours,MATCH(1,($A1255=dates)*(last_project=projects),0),0)</f>
        <v>#N/A</v>
      </c>
      <c r="G1255" s="21" t="e">
        <f t="shared" ca="1" si="361"/>
        <v>#N/A</v>
      </c>
      <c r="H1255" s="41" t="e">
        <f t="shared" ca="1" si="371"/>
        <v>#N/A</v>
      </c>
      <c r="I1255" s="41" t="e">
        <f t="shared" ca="1" si="372"/>
        <v>#N/A</v>
      </c>
      <c r="J1255" s="41" t="e">
        <f t="shared" ca="1" si="373"/>
        <v>#N/A</v>
      </c>
      <c r="K1255" t="e">
        <f t="shared" ca="1" si="362"/>
        <v>#N/A</v>
      </c>
      <c r="L1255" t="e">
        <f t="shared" ca="1" si="363"/>
        <v>#N/A</v>
      </c>
      <c r="M1255" s="42" t="e">
        <f t="shared" ca="1" si="364"/>
        <v>#REF!</v>
      </c>
      <c r="N1255" s="5" t="e">
        <f t="shared" ca="1" si="374"/>
        <v>#N/A</v>
      </c>
      <c r="O1255" s="5" t="e">
        <f t="shared" ca="1" si="375"/>
        <v>#N/A</v>
      </c>
      <c r="P1255" s="41" t="e">
        <f ca="1">IF(OR(ISNA(A1255),C1255="Backstitch"),NA(),AVERAGEIF($C$4:$C1255,"&gt;0")/100)</f>
        <v>#N/A</v>
      </c>
      <c r="Q1255" s="41" t="e">
        <f t="shared" ca="1" si="365"/>
        <v>#N/A</v>
      </c>
      <c r="R1255" s="43" t="e">
        <f t="shared" ca="1" si="366"/>
        <v>#N/A</v>
      </c>
      <c r="S1255" s="44" t="e">
        <f t="shared" ca="1" si="367"/>
        <v>#N/A</v>
      </c>
      <c r="T1255" s="5" t="e">
        <f t="shared" ca="1" si="368"/>
        <v>#N/A</v>
      </c>
      <c r="U1255" s="5" t="e">
        <f t="shared" ca="1" si="369"/>
        <v>#N/A</v>
      </c>
    </row>
    <row r="1256" spans="1:21">
      <c r="A1256" s="6" t="e">
        <f t="shared" ca="1" si="359"/>
        <v>#N/A</v>
      </c>
      <c r="B1256" s="39" t="e">
        <f t="shared" ca="1" si="358"/>
        <v>#N/A</v>
      </c>
      <c r="C1256">
        <f t="array" aca="1" ref="C1256" ca="1">IFERROR(INDEX(stitches, MATCH( 1, ($A1256=dates)*(last_project=projects),0)),0)</f>
        <v>0</v>
      </c>
      <c r="D1256" s="5" t="e">
        <f t="shared" ca="1" si="370"/>
        <v>#REF!</v>
      </c>
      <c r="E1256" s="5" t="e">
        <f t="shared" ca="1" si="360"/>
        <v>#REF!</v>
      </c>
      <c r="F1256" s="40" t="e">
        <f t="array" aca="1" ref="F1256" ca="1">INDEX(hours,MATCH(1,($A1256=dates)*(last_project=projects),0),0)</f>
        <v>#N/A</v>
      </c>
      <c r="G1256" s="21" t="e">
        <f t="shared" ca="1" si="361"/>
        <v>#N/A</v>
      </c>
      <c r="H1256" s="41" t="e">
        <f t="shared" ca="1" si="371"/>
        <v>#N/A</v>
      </c>
      <c r="I1256" s="41" t="e">
        <f t="shared" ca="1" si="372"/>
        <v>#N/A</v>
      </c>
      <c r="J1256" s="41" t="e">
        <f t="shared" ca="1" si="373"/>
        <v>#N/A</v>
      </c>
      <c r="K1256" t="e">
        <f t="shared" ca="1" si="362"/>
        <v>#N/A</v>
      </c>
      <c r="L1256" t="e">
        <f t="shared" ca="1" si="363"/>
        <v>#N/A</v>
      </c>
      <c r="M1256" s="42" t="e">
        <f t="shared" ca="1" si="364"/>
        <v>#REF!</v>
      </c>
      <c r="N1256" s="5" t="e">
        <f t="shared" ca="1" si="374"/>
        <v>#N/A</v>
      </c>
      <c r="O1256" s="5" t="e">
        <f t="shared" ca="1" si="375"/>
        <v>#N/A</v>
      </c>
      <c r="P1256" s="41" t="e">
        <f ca="1">IF(OR(ISNA(A1256),C1256="Backstitch"),NA(),AVERAGEIF($C$4:$C1256,"&gt;0")/100)</f>
        <v>#N/A</v>
      </c>
      <c r="Q1256" s="41" t="e">
        <f t="shared" ca="1" si="365"/>
        <v>#N/A</v>
      </c>
      <c r="R1256" s="43" t="e">
        <f t="shared" ca="1" si="366"/>
        <v>#N/A</v>
      </c>
      <c r="S1256" s="44" t="e">
        <f t="shared" ca="1" si="367"/>
        <v>#N/A</v>
      </c>
      <c r="T1256" s="5" t="e">
        <f t="shared" ca="1" si="368"/>
        <v>#N/A</v>
      </c>
      <c r="U1256" s="5" t="e">
        <f t="shared" ca="1" si="369"/>
        <v>#N/A</v>
      </c>
    </row>
    <row r="1257" spans="1:21">
      <c r="A1257" s="6" t="e">
        <f t="shared" ca="1" si="359"/>
        <v>#N/A</v>
      </c>
      <c r="B1257" s="39" t="e">
        <f t="shared" ca="1" si="358"/>
        <v>#N/A</v>
      </c>
      <c r="C1257">
        <f t="array" aca="1" ref="C1257" ca="1">IFERROR(INDEX(stitches, MATCH( 1, ($A1257=dates)*(last_project=projects),0)),0)</f>
        <v>0</v>
      </c>
      <c r="D1257" s="5" t="e">
        <f t="shared" ca="1" si="370"/>
        <v>#REF!</v>
      </c>
      <c r="E1257" s="5" t="e">
        <f t="shared" ca="1" si="360"/>
        <v>#REF!</v>
      </c>
      <c r="F1257" s="40" t="e">
        <f t="array" aca="1" ref="F1257" ca="1">INDEX(hours,MATCH(1,($A1257=dates)*(last_project=projects),0),0)</f>
        <v>#N/A</v>
      </c>
      <c r="G1257" s="21" t="e">
        <f t="shared" ca="1" si="361"/>
        <v>#N/A</v>
      </c>
      <c r="H1257" s="41" t="e">
        <f t="shared" ca="1" si="371"/>
        <v>#N/A</v>
      </c>
      <c r="I1257" s="41" t="e">
        <f t="shared" ca="1" si="372"/>
        <v>#N/A</v>
      </c>
      <c r="J1257" s="41" t="e">
        <f t="shared" ca="1" si="373"/>
        <v>#N/A</v>
      </c>
      <c r="K1257" t="e">
        <f t="shared" ca="1" si="362"/>
        <v>#N/A</v>
      </c>
      <c r="L1257" t="e">
        <f t="shared" ca="1" si="363"/>
        <v>#N/A</v>
      </c>
      <c r="M1257" s="42" t="e">
        <f t="shared" ca="1" si="364"/>
        <v>#REF!</v>
      </c>
      <c r="N1257" s="5" t="e">
        <f t="shared" ca="1" si="374"/>
        <v>#N/A</v>
      </c>
      <c r="O1257" s="5" t="e">
        <f t="shared" ca="1" si="375"/>
        <v>#N/A</v>
      </c>
      <c r="P1257" s="41" t="e">
        <f ca="1">IF(OR(ISNA(A1257),C1257="Backstitch"),NA(),AVERAGEIF($C$4:$C1257,"&gt;0")/100)</f>
        <v>#N/A</v>
      </c>
      <c r="Q1257" s="41" t="e">
        <f t="shared" ca="1" si="365"/>
        <v>#N/A</v>
      </c>
      <c r="R1257" s="43" t="e">
        <f t="shared" ca="1" si="366"/>
        <v>#N/A</v>
      </c>
      <c r="S1257" s="44" t="e">
        <f t="shared" ca="1" si="367"/>
        <v>#N/A</v>
      </c>
      <c r="T1257" s="5" t="e">
        <f t="shared" ca="1" si="368"/>
        <v>#N/A</v>
      </c>
      <c r="U1257" s="5" t="e">
        <f t="shared" ca="1" si="369"/>
        <v>#N/A</v>
      </c>
    </row>
    <row r="1258" spans="1:21">
      <c r="A1258" s="6" t="e">
        <f t="shared" ca="1" si="359"/>
        <v>#N/A</v>
      </c>
      <c r="B1258" s="39" t="e">
        <f t="shared" ca="1" si="358"/>
        <v>#N/A</v>
      </c>
      <c r="C1258">
        <f t="array" aca="1" ref="C1258" ca="1">IFERROR(INDEX(stitches, MATCH( 1, ($A1258=dates)*(last_project=projects),0)),0)</f>
        <v>0</v>
      </c>
      <c r="D1258" s="5" t="e">
        <f t="shared" ca="1" si="370"/>
        <v>#REF!</v>
      </c>
      <c r="E1258" s="5" t="e">
        <f t="shared" ca="1" si="360"/>
        <v>#REF!</v>
      </c>
      <c r="F1258" s="40" t="e">
        <f t="array" aca="1" ref="F1258" ca="1">INDEX(hours,MATCH(1,($A1258=dates)*(last_project=projects),0),0)</f>
        <v>#N/A</v>
      </c>
      <c r="G1258" s="21" t="e">
        <f t="shared" ca="1" si="361"/>
        <v>#N/A</v>
      </c>
      <c r="H1258" s="41" t="e">
        <f t="shared" ca="1" si="371"/>
        <v>#N/A</v>
      </c>
      <c r="I1258" s="41" t="e">
        <f t="shared" ca="1" si="372"/>
        <v>#N/A</v>
      </c>
      <c r="J1258" s="41" t="e">
        <f t="shared" ca="1" si="373"/>
        <v>#N/A</v>
      </c>
      <c r="K1258" t="e">
        <f t="shared" ca="1" si="362"/>
        <v>#N/A</v>
      </c>
      <c r="L1258" t="e">
        <f t="shared" ca="1" si="363"/>
        <v>#N/A</v>
      </c>
      <c r="M1258" s="42" t="e">
        <f t="shared" ca="1" si="364"/>
        <v>#REF!</v>
      </c>
      <c r="N1258" s="5" t="e">
        <f t="shared" ca="1" si="374"/>
        <v>#N/A</v>
      </c>
      <c r="O1258" s="5" t="e">
        <f t="shared" ca="1" si="375"/>
        <v>#N/A</v>
      </c>
      <c r="P1258" s="41" t="e">
        <f ca="1">IF(OR(ISNA(A1258),C1258="Backstitch"),NA(),AVERAGEIF($C$4:$C1258,"&gt;0")/100)</f>
        <v>#N/A</v>
      </c>
      <c r="Q1258" s="41" t="e">
        <f t="shared" ca="1" si="365"/>
        <v>#N/A</v>
      </c>
      <c r="R1258" s="43" t="e">
        <f t="shared" ca="1" si="366"/>
        <v>#N/A</v>
      </c>
      <c r="S1258" s="44" t="e">
        <f t="shared" ca="1" si="367"/>
        <v>#N/A</v>
      </c>
      <c r="T1258" s="5" t="e">
        <f t="shared" ca="1" si="368"/>
        <v>#N/A</v>
      </c>
      <c r="U1258" s="5" t="e">
        <f t="shared" ca="1" si="369"/>
        <v>#N/A</v>
      </c>
    </row>
    <row r="1259" spans="1:21">
      <c r="A1259" s="6" t="e">
        <f t="shared" ca="1" si="359"/>
        <v>#N/A</v>
      </c>
      <c r="B1259" s="39" t="e">
        <f t="shared" ca="1" si="358"/>
        <v>#N/A</v>
      </c>
      <c r="C1259">
        <f t="array" aca="1" ref="C1259" ca="1">IFERROR(INDEX(stitches, MATCH( 1, ($A1259=dates)*(last_project=projects),0)),0)</f>
        <v>0</v>
      </c>
      <c r="D1259" s="5" t="e">
        <f t="shared" ca="1" si="370"/>
        <v>#REF!</v>
      </c>
      <c r="E1259" s="5" t="e">
        <f t="shared" ca="1" si="360"/>
        <v>#REF!</v>
      </c>
      <c r="F1259" s="40" t="e">
        <f t="array" aca="1" ref="F1259" ca="1">INDEX(hours,MATCH(1,($A1259=dates)*(last_project=projects),0),0)</f>
        <v>#N/A</v>
      </c>
      <c r="G1259" s="21" t="e">
        <f t="shared" ca="1" si="361"/>
        <v>#N/A</v>
      </c>
      <c r="H1259" s="41" t="e">
        <f t="shared" ca="1" si="371"/>
        <v>#N/A</v>
      </c>
      <c r="I1259" s="41" t="e">
        <f t="shared" ca="1" si="372"/>
        <v>#N/A</v>
      </c>
      <c r="J1259" s="41" t="e">
        <f t="shared" ca="1" si="373"/>
        <v>#N/A</v>
      </c>
      <c r="K1259" t="e">
        <f t="shared" ca="1" si="362"/>
        <v>#N/A</v>
      </c>
      <c r="L1259" t="e">
        <f t="shared" ca="1" si="363"/>
        <v>#N/A</v>
      </c>
      <c r="M1259" s="42" t="e">
        <f t="shared" ca="1" si="364"/>
        <v>#REF!</v>
      </c>
      <c r="N1259" s="5" t="e">
        <f t="shared" ca="1" si="374"/>
        <v>#N/A</v>
      </c>
      <c r="O1259" s="5" t="e">
        <f t="shared" ca="1" si="375"/>
        <v>#N/A</v>
      </c>
      <c r="P1259" s="41" t="e">
        <f ca="1">IF(OR(ISNA(A1259),C1259="Backstitch"),NA(),AVERAGEIF($C$4:$C1259,"&gt;0")/100)</f>
        <v>#N/A</v>
      </c>
      <c r="Q1259" s="41" t="e">
        <f t="shared" ca="1" si="365"/>
        <v>#N/A</v>
      </c>
      <c r="R1259" s="43" t="e">
        <f t="shared" ca="1" si="366"/>
        <v>#N/A</v>
      </c>
      <c r="S1259" s="44" t="e">
        <f t="shared" ca="1" si="367"/>
        <v>#N/A</v>
      </c>
      <c r="T1259" s="5" t="e">
        <f t="shared" ca="1" si="368"/>
        <v>#N/A</v>
      </c>
      <c r="U1259" s="5" t="e">
        <f t="shared" ca="1" si="369"/>
        <v>#N/A</v>
      </c>
    </row>
    <row r="1260" spans="1:21">
      <c r="A1260" s="6" t="e">
        <f t="shared" ca="1" si="359"/>
        <v>#N/A</v>
      </c>
      <c r="B1260" s="39" t="e">
        <f t="shared" ca="1" si="358"/>
        <v>#N/A</v>
      </c>
      <c r="C1260">
        <f t="array" aca="1" ref="C1260" ca="1">IFERROR(INDEX(stitches, MATCH( 1, ($A1260=dates)*(last_project=projects),0)),0)</f>
        <v>0</v>
      </c>
      <c r="D1260" s="5" t="e">
        <f t="shared" ca="1" si="370"/>
        <v>#REF!</v>
      </c>
      <c r="E1260" s="5" t="e">
        <f t="shared" ca="1" si="360"/>
        <v>#REF!</v>
      </c>
      <c r="F1260" s="40" t="e">
        <f t="array" aca="1" ref="F1260" ca="1">INDEX(hours,MATCH(1,($A1260=dates)*(last_project=projects),0),0)</f>
        <v>#N/A</v>
      </c>
      <c r="G1260" s="21" t="e">
        <f t="shared" ca="1" si="361"/>
        <v>#N/A</v>
      </c>
      <c r="H1260" s="41" t="e">
        <f t="shared" ca="1" si="371"/>
        <v>#N/A</v>
      </c>
      <c r="I1260" s="41" t="e">
        <f t="shared" ca="1" si="372"/>
        <v>#N/A</v>
      </c>
      <c r="J1260" s="41" t="e">
        <f t="shared" ca="1" si="373"/>
        <v>#N/A</v>
      </c>
      <c r="K1260" t="e">
        <f t="shared" ca="1" si="362"/>
        <v>#N/A</v>
      </c>
      <c r="L1260" t="e">
        <f t="shared" ca="1" si="363"/>
        <v>#N/A</v>
      </c>
      <c r="M1260" s="42" t="e">
        <f t="shared" ca="1" si="364"/>
        <v>#REF!</v>
      </c>
      <c r="N1260" s="5" t="e">
        <f t="shared" ca="1" si="374"/>
        <v>#N/A</v>
      </c>
      <c r="O1260" s="5" t="e">
        <f t="shared" ca="1" si="375"/>
        <v>#N/A</v>
      </c>
      <c r="P1260" s="41" t="e">
        <f ca="1">IF(OR(ISNA(A1260),C1260="Backstitch"),NA(),AVERAGEIF($C$4:$C1260,"&gt;0")/100)</f>
        <v>#N/A</v>
      </c>
      <c r="Q1260" s="41" t="e">
        <f t="shared" ca="1" si="365"/>
        <v>#N/A</v>
      </c>
      <c r="R1260" s="43" t="e">
        <f t="shared" ca="1" si="366"/>
        <v>#N/A</v>
      </c>
      <c r="S1260" s="44" t="e">
        <f t="shared" ca="1" si="367"/>
        <v>#N/A</v>
      </c>
      <c r="T1260" s="5" t="e">
        <f t="shared" ca="1" si="368"/>
        <v>#N/A</v>
      </c>
      <c r="U1260" s="5" t="e">
        <f t="shared" ca="1" si="369"/>
        <v>#N/A</v>
      </c>
    </row>
    <row r="1261" spans="1:21">
      <c r="A1261" s="6" t="e">
        <f t="shared" ca="1" si="359"/>
        <v>#N/A</v>
      </c>
      <c r="B1261" s="39" t="e">
        <f t="shared" ca="1" si="358"/>
        <v>#N/A</v>
      </c>
      <c r="C1261">
        <f t="array" aca="1" ref="C1261" ca="1">IFERROR(INDEX(stitches, MATCH( 1, ($A1261=dates)*(last_project=projects),0)),0)</f>
        <v>0</v>
      </c>
      <c r="D1261" s="5" t="e">
        <f t="shared" ca="1" si="370"/>
        <v>#REF!</v>
      </c>
      <c r="E1261" s="5" t="e">
        <f t="shared" ca="1" si="360"/>
        <v>#REF!</v>
      </c>
      <c r="F1261" s="40" t="e">
        <f t="array" aca="1" ref="F1261" ca="1">INDEX(hours,MATCH(1,($A1261=dates)*(last_project=projects),0),0)</f>
        <v>#N/A</v>
      </c>
      <c r="G1261" s="21" t="e">
        <f t="shared" ca="1" si="361"/>
        <v>#N/A</v>
      </c>
      <c r="H1261" s="41" t="e">
        <f t="shared" ca="1" si="371"/>
        <v>#N/A</v>
      </c>
      <c r="I1261" s="41" t="e">
        <f t="shared" ca="1" si="372"/>
        <v>#N/A</v>
      </c>
      <c r="J1261" s="41" t="e">
        <f t="shared" ca="1" si="373"/>
        <v>#N/A</v>
      </c>
      <c r="K1261" t="e">
        <f t="shared" ca="1" si="362"/>
        <v>#N/A</v>
      </c>
      <c r="L1261" t="e">
        <f t="shared" ca="1" si="363"/>
        <v>#N/A</v>
      </c>
      <c r="M1261" s="42" t="e">
        <f t="shared" ca="1" si="364"/>
        <v>#REF!</v>
      </c>
      <c r="N1261" s="5" t="e">
        <f t="shared" ca="1" si="374"/>
        <v>#N/A</v>
      </c>
      <c r="O1261" s="5" t="e">
        <f t="shared" ca="1" si="375"/>
        <v>#N/A</v>
      </c>
      <c r="P1261" s="41" t="e">
        <f ca="1">IF(OR(ISNA(A1261),C1261="Backstitch"),NA(),AVERAGEIF($C$4:$C1261,"&gt;0")/100)</f>
        <v>#N/A</v>
      </c>
      <c r="Q1261" s="41" t="e">
        <f t="shared" ca="1" si="365"/>
        <v>#N/A</v>
      </c>
      <c r="R1261" s="43" t="e">
        <f t="shared" ca="1" si="366"/>
        <v>#N/A</v>
      </c>
      <c r="S1261" s="44" t="e">
        <f t="shared" ca="1" si="367"/>
        <v>#N/A</v>
      </c>
      <c r="T1261" s="5" t="e">
        <f t="shared" ca="1" si="368"/>
        <v>#N/A</v>
      </c>
      <c r="U1261" s="5" t="e">
        <f t="shared" ca="1" si="369"/>
        <v>#N/A</v>
      </c>
    </row>
    <row r="1262" spans="1:21">
      <c r="A1262" s="6" t="e">
        <f t="shared" ca="1" si="359"/>
        <v>#N/A</v>
      </c>
      <c r="B1262" s="39" t="e">
        <f t="shared" ca="1" si="358"/>
        <v>#N/A</v>
      </c>
      <c r="C1262">
        <f t="array" aca="1" ref="C1262" ca="1">IFERROR(INDEX(stitches, MATCH( 1, ($A1262=dates)*(last_project=projects),0)),0)</f>
        <v>0</v>
      </c>
      <c r="D1262" s="5" t="e">
        <f t="shared" ca="1" si="370"/>
        <v>#REF!</v>
      </c>
      <c r="E1262" s="5" t="e">
        <f t="shared" ca="1" si="360"/>
        <v>#REF!</v>
      </c>
      <c r="F1262" s="40" t="e">
        <f t="array" aca="1" ref="F1262" ca="1">INDEX(hours,MATCH(1,($A1262=dates)*(last_project=projects),0),0)</f>
        <v>#N/A</v>
      </c>
      <c r="G1262" s="21" t="e">
        <f t="shared" ca="1" si="361"/>
        <v>#N/A</v>
      </c>
      <c r="H1262" s="41" t="e">
        <f t="shared" ca="1" si="371"/>
        <v>#N/A</v>
      </c>
      <c r="I1262" s="41" t="e">
        <f t="shared" ca="1" si="372"/>
        <v>#N/A</v>
      </c>
      <c r="J1262" s="41" t="e">
        <f t="shared" ca="1" si="373"/>
        <v>#N/A</v>
      </c>
      <c r="K1262" t="e">
        <f t="shared" ca="1" si="362"/>
        <v>#N/A</v>
      </c>
      <c r="L1262" t="e">
        <f t="shared" ca="1" si="363"/>
        <v>#N/A</v>
      </c>
      <c r="M1262" s="42" t="e">
        <f t="shared" ca="1" si="364"/>
        <v>#REF!</v>
      </c>
      <c r="N1262" s="5" t="e">
        <f t="shared" ca="1" si="374"/>
        <v>#N/A</v>
      </c>
      <c r="O1262" s="5" t="e">
        <f t="shared" ca="1" si="375"/>
        <v>#N/A</v>
      </c>
      <c r="P1262" s="41" t="e">
        <f ca="1">IF(OR(ISNA(A1262),C1262="Backstitch"),NA(),AVERAGEIF($C$4:$C1262,"&gt;0")/100)</f>
        <v>#N/A</v>
      </c>
      <c r="Q1262" s="41" t="e">
        <f t="shared" ca="1" si="365"/>
        <v>#N/A</v>
      </c>
      <c r="R1262" s="43" t="e">
        <f t="shared" ca="1" si="366"/>
        <v>#N/A</v>
      </c>
      <c r="S1262" s="44" t="e">
        <f t="shared" ca="1" si="367"/>
        <v>#N/A</v>
      </c>
      <c r="T1262" s="5" t="e">
        <f t="shared" ca="1" si="368"/>
        <v>#N/A</v>
      </c>
      <c r="U1262" s="5" t="e">
        <f t="shared" ca="1" si="369"/>
        <v>#N/A</v>
      </c>
    </row>
    <row r="1263" spans="1:21">
      <c r="A1263" s="6" t="e">
        <f t="shared" ca="1" si="359"/>
        <v>#N/A</v>
      </c>
      <c r="B1263" s="39" t="e">
        <f t="shared" ca="1" si="358"/>
        <v>#N/A</v>
      </c>
      <c r="C1263">
        <f t="array" aca="1" ref="C1263" ca="1">IFERROR(INDEX(stitches, MATCH( 1, ($A1263=dates)*(last_project=projects),0)),0)</f>
        <v>0</v>
      </c>
      <c r="D1263" s="5" t="e">
        <f t="shared" ca="1" si="370"/>
        <v>#REF!</v>
      </c>
      <c r="E1263" s="5" t="e">
        <f t="shared" ca="1" si="360"/>
        <v>#REF!</v>
      </c>
      <c r="F1263" s="40" t="e">
        <f t="array" aca="1" ref="F1263" ca="1">INDEX(hours,MATCH(1,($A1263=dates)*(last_project=projects),0),0)</f>
        <v>#N/A</v>
      </c>
      <c r="G1263" s="21" t="e">
        <f t="shared" ca="1" si="361"/>
        <v>#N/A</v>
      </c>
      <c r="H1263" s="41" t="e">
        <f t="shared" ca="1" si="371"/>
        <v>#N/A</v>
      </c>
      <c r="I1263" s="41" t="e">
        <f t="shared" ca="1" si="372"/>
        <v>#N/A</v>
      </c>
      <c r="J1263" s="41" t="e">
        <f t="shared" ca="1" si="373"/>
        <v>#N/A</v>
      </c>
      <c r="K1263" t="e">
        <f t="shared" ca="1" si="362"/>
        <v>#N/A</v>
      </c>
      <c r="L1263" t="e">
        <f t="shared" ca="1" si="363"/>
        <v>#N/A</v>
      </c>
      <c r="M1263" s="42" t="e">
        <f t="shared" ca="1" si="364"/>
        <v>#REF!</v>
      </c>
      <c r="N1263" s="5" t="e">
        <f t="shared" ca="1" si="374"/>
        <v>#N/A</v>
      </c>
      <c r="O1263" s="5" t="e">
        <f t="shared" ca="1" si="375"/>
        <v>#N/A</v>
      </c>
      <c r="P1263" s="41" t="e">
        <f ca="1">IF(OR(ISNA(A1263),C1263="Backstitch"),NA(),AVERAGEIF($C$4:$C1263,"&gt;0")/100)</f>
        <v>#N/A</v>
      </c>
      <c r="Q1263" s="41" t="e">
        <f t="shared" ca="1" si="365"/>
        <v>#N/A</v>
      </c>
      <c r="R1263" s="43" t="e">
        <f t="shared" ca="1" si="366"/>
        <v>#N/A</v>
      </c>
      <c r="S1263" s="44" t="e">
        <f t="shared" ca="1" si="367"/>
        <v>#N/A</v>
      </c>
      <c r="T1263" s="5" t="e">
        <f t="shared" ca="1" si="368"/>
        <v>#N/A</v>
      </c>
      <c r="U1263" s="5" t="e">
        <f t="shared" ca="1" si="369"/>
        <v>#N/A</v>
      </c>
    </row>
    <row r="1264" spans="1:21">
      <c r="A1264" s="6" t="e">
        <f t="shared" ca="1" si="359"/>
        <v>#N/A</v>
      </c>
      <c r="B1264" s="39" t="e">
        <f t="shared" ca="1" si="358"/>
        <v>#N/A</v>
      </c>
      <c r="C1264">
        <f t="array" aca="1" ref="C1264" ca="1">IFERROR(INDEX(stitches, MATCH( 1, ($A1264=dates)*(last_project=projects),0)),0)</f>
        <v>0</v>
      </c>
      <c r="D1264" s="5" t="e">
        <f t="shared" ca="1" si="370"/>
        <v>#REF!</v>
      </c>
      <c r="E1264" s="5" t="e">
        <f t="shared" ca="1" si="360"/>
        <v>#REF!</v>
      </c>
      <c r="F1264" s="40" t="e">
        <f t="array" aca="1" ref="F1264" ca="1">INDEX(hours,MATCH(1,($A1264=dates)*(last_project=projects),0),0)</f>
        <v>#N/A</v>
      </c>
      <c r="G1264" s="21" t="e">
        <f t="shared" ca="1" si="361"/>
        <v>#N/A</v>
      </c>
      <c r="H1264" s="41" t="e">
        <f t="shared" ca="1" si="371"/>
        <v>#N/A</v>
      </c>
      <c r="I1264" s="41" t="e">
        <f t="shared" ca="1" si="372"/>
        <v>#N/A</v>
      </c>
      <c r="J1264" s="41" t="e">
        <f t="shared" ca="1" si="373"/>
        <v>#N/A</v>
      </c>
      <c r="K1264" t="e">
        <f t="shared" ca="1" si="362"/>
        <v>#N/A</v>
      </c>
      <c r="L1264" t="e">
        <f t="shared" ca="1" si="363"/>
        <v>#N/A</v>
      </c>
      <c r="M1264" s="42" t="e">
        <f t="shared" ca="1" si="364"/>
        <v>#REF!</v>
      </c>
      <c r="N1264" s="5" t="e">
        <f t="shared" ca="1" si="374"/>
        <v>#N/A</v>
      </c>
      <c r="O1264" s="5" t="e">
        <f t="shared" ca="1" si="375"/>
        <v>#N/A</v>
      </c>
      <c r="P1264" s="41" t="e">
        <f ca="1">IF(OR(ISNA(A1264),C1264="Backstitch"),NA(),AVERAGEIF($C$4:$C1264,"&gt;0")/100)</f>
        <v>#N/A</v>
      </c>
      <c r="Q1264" s="41" t="e">
        <f t="shared" ca="1" si="365"/>
        <v>#N/A</v>
      </c>
      <c r="R1264" s="43" t="e">
        <f t="shared" ca="1" si="366"/>
        <v>#N/A</v>
      </c>
      <c r="S1264" s="44" t="e">
        <f t="shared" ca="1" si="367"/>
        <v>#N/A</v>
      </c>
      <c r="T1264" s="5" t="e">
        <f t="shared" ca="1" si="368"/>
        <v>#N/A</v>
      </c>
      <c r="U1264" s="5" t="e">
        <f t="shared" ca="1" si="369"/>
        <v>#N/A</v>
      </c>
    </row>
    <row r="1265" spans="1:21">
      <c r="A1265" s="6" t="e">
        <f t="shared" ca="1" si="359"/>
        <v>#N/A</v>
      </c>
      <c r="B1265" s="39" t="e">
        <f t="shared" ca="1" si="358"/>
        <v>#N/A</v>
      </c>
      <c r="C1265">
        <f t="array" aca="1" ref="C1265" ca="1">IFERROR(INDEX(stitches, MATCH( 1, ($A1265=dates)*(last_project=projects),0)),0)</f>
        <v>0</v>
      </c>
      <c r="D1265" s="5" t="e">
        <f t="shared" ca="1" si="370"/>
        <v>#REF!</v>
      </c>
      <c r="E1265" s="5" t="e">
        <f t="shared" ca="1" si="360"/>
        <v>#REF!</v>
      </c>
      <c r="F1265" s="40" t="e">
        <f t="array" aca="1" ref="F1265" ca="1">INDEX(hours,MATCH(1,($A1265=dates)*(last_project=projects),0),0)</f>
        <v>#N/A</v>
      </c>
      <c r="G1265" s="21" t="e">
        <f t="shared" ca="1" si="361"/>
        <v>#N/A</v>
      </c>
      <c r="H1265" s="41" t="e">
        <f t="shared" ca="1" si="371"/>
        <v>#N/A</v>
      </c>
      <c r="I1265" s="41" t="e">
        <f t="shared" ca="1" si="372"/>
        <v>#N/A</v>
      </c>
      <c r="J1265" s="41" t="e">
        <f t="shared" ca="1" si="373"/>
        <v>#N/A</v>
      </c>
      <c r="K1265" t="e">
        <f t="shared" ca="1" si="362"/>
        <v>#N/A</v>
      </c>
      <c r="L1265" t="e">
        <f t="shared" ca="1" si="363"/>
        <v>#N/A</v>
      </c>
      <c r="M1265" s="42" t="e">
        <f t="shared" ca="1" si="364"/>
        <v>#REF!</v>
      </c>
      <c r="N1265" s="5" t="e">
        <f t="shared" ca="1" si="374"/>
        <v>#N/A</v>
      </c>
      <c r="O1265" s="5" t="e">
        <f t="shared" ca="1" si="375"/>
        <v>#N/A</v>
      </c>
      <c r="P1265" s="41" t="e">
        <f ca="1">IF(OR(ISNA(A1265),C1265="Backstitch"),NA(),AVERAGEIF($C$4:$C1265,"&gt;0")/100)</f>
        <v>#N/A</v>
      </c>
      <c r="Q1265" s="41" t="e">
        <f t="shared" ca="1" si="365"/>
        <v>#N/A</v>
      </c>
      <c r="R1265" s="43" t="e">
        <f t="shared" ca="1" si="366"/>
        <v>#N/A</v>
      </c>
      <c r="S1265" s="44" t="e">
        <f t="shared" ca="1" si="367"/>
        <v>#N/A</v>
      </c>
      <c r="T1265" s="5" t="e">
        <f t="shared" ca="1" si="368"/>
        <v>#N/A</v>
      </c>
      <c r="U1265" s="5" t="e">
        <f t="shared" ca="1" si="369"/>
        <v>#N/A</v>
      </c>
    </row>
    <row r="1266" spans="1:21">
      <c r="A1266" s="6" t="e">
        <f t="shared" ca="1" si="359"/>
        <v>#N/A</v>
      </c>
      <c r="B1266" s="39" t="e">
        <f t="shared" ca="1" si="358"/>
        <v>#N/A</v>
      </c>
      <c r="C1266">
        <f t="array" aca="1" ref="C1266" ca="1">IFERROR(INDEX(stitches, MATCH( 1, ($A1266=dates)*(last_project=projects),0)),0)</f>
        <v>0</v>
      </c>
      <c r="D1266" s="5" t="e">
        <f t="shared" ca="1" si="370"/>
        <v>#REF!</v>
      </c>
      <c r="E1266" s="5" t="e">
        <f t="shared" ca="1" si="360"/>
        <v>#REF!</v>
      </c>
      <c r="F1266" s="40" t="e">
        <f t="array" aca="1" ref="F1266" ca="1">INDEX(hours,MATCH(1,($A1266=dates)*(last_project=projects),0),0)</f>
        <v>#N/A</v>
      </c>
      <c r="G1266" s="21" t="e">
        <f t="shared" ca="1" si="361"/>
        <v>#N/A</v>
      </c>
      <c r="H1266" s="41" t="e">
        <f t="shared" ca="1" si="371"/>
        <v>#N/A</v>
      </c>
      <c r="I1266" s="41" t="e">
        <f t="shared" ca="1" si="372"/>
        <v>#N/A</v>
      </c>
      <c r="J1266" s="41" t="e">
        <f t="shared" ca="1" si="373"/>
        <v>#N/A</v>
      </c>
      <c r="K1266" t="e">
        <f t="shared" ca="1" si="362"/>
        <v>#N/A</v>
      </c>
      <c r="L1266" t="e">
        <f t="shared" ca="1" si="363"/>
        <v>#N/A</v>
      </c>
      <c r="M1266" s="42" t="e">
        <f t="shared" ca="1" si="364"/>
        <v>#REF!</v>
      </c>
      <c r="N1266" s="5" t="e">
        <f t="shared" ca="1" si="374"/>
        <v>#N/A</v>
      </c>
      <c r="O1266" s="5" t="e">
        <f t="shared" ca="1" si="375"/>
        <v>#N/A</v>
      </c>
      <c r="P1266" s="41" t="e">
        <f ca="1">IF(OR(ISNA(A1266),C1266="Backstitch"),NA(),AVERAGEIF($C$4:$C1266,"&gt;0")/100)</f>
        <v>#N/A</v>
      </c>
      <c r="Q1266" s="41" t="e">
        <f t="shared" ca="1" si="365"/>
        <v>#N/A</v>
      </c>
      <c r="R1266" s="43" t="e">
        <f t="shared" ca="1" si="366"/>
        <v>#N/A</v>
      </c>
      <c r="S1266" s="44" t="e">
        <f t="shared" ca="1" si="367"/>
        <v>#N/A</v>
      </c>
      <c r="T1266" s="5" t="e">
        <f t="shared" ca="1" si="368"/>
        <v>#N/A</v>
      </c>
      <c r="U1266" s="5" t="e">
        <f t="shared" ca="1" si="369"/>
        <v>#N/A</v>
      </c>
    </row>
    <row r="1267" spans="1:21">
      <c r="A1267" s="6" t="e">
        <f t="shared" ca="1" si="359"/>
        <v>#N/A</v>
      </c>
      <c r="B1267" s="39" t="e">
        <f t="shared" ca="1" si="358"/>
        <v>#N/A</v>
      </c>
      <c r="C1267">
        <f t="array" aca="1" ref="C1267" ca="1">IFERROR(INDEX(stitches, MATCH( 1, ($A1267=dates)*(last_project=projects),0)),0)</f>
        <v>0</v>
      </c>
      <c r="D1267" s="5" t="e">
        <f t="shared" ca="1" si="370"/>
        <v>#REF!</v>
      </c>
      <c r="E1267" s="5" t="e">
        <f t="shared" ca="1" si="360"/>
        <v>#REF!</v>
      </c>
      <c r="F1267" s="40" t="e">
        <f t="array" aca="1" ref="F1267" ca="1">INDEX(hours,MATCH(1,($A1267=dates)*(last_project=projects),0),0)</f>
        <v>#N/A</v>
      </c>
      <c r="G1267" s="21" t="e">
        <f t="shared" ca="1" si="361"/>
        <v>#N/A</v>
      </c>
      <c r="H1267" s="41" t="e">
        <f t="shared" ca="1" si="371"/>
        <v>#N/A</v>
      </c>
      <c r="I1267" s="41" t="e">
        <f t="shared" ca="1" si="372"/>
        <v>#N/A</v>
      </c>
      <c r="J1267" s="41" t="e">
        <f t="shared" ca="1" si="373"/>
        <v>#N/A</v>
      </c>
      <c r="K1267" t="e">
        <f t="shared" ca="1" si="362"/>
        <v>#N/A</v>
      </c>
      <c r="L1267" t="e">
        <f t="shared" ca="1" si="363"/>
        <v>#N/A</v>
      </c>
      <c r="M1267" s="42" t="e">
        <f t="shared" ca="1" si="364"/>
        <v>#REF!</v>
      </c>
      <c r="N1267" s="5" t="e">
        <f t="shared" ca="1" si="374"/>
        <v>#N/A</v>
      </c>
      <c r="O1267" s="5" t="e">
        <f t="shared" ca="1" si="375"/>
        <v>#N/A</v>
      </c>
      <c r="P1267" s="41" t="e">
        <f ca="1">IF(OR(ISNA(A1267),C1267="Backstitch"),NA(),AVERAGEIF($C$4:$C1267,"&gt;0")/100)</f>
        <v>#N/A</v>
      </c>
      <c r="Q1267" s="41" t="e">
        <f t="shared" ca="1" si="365"/>
        <v>#N/A</v>
      </c>
      <c r="R1267" s="43" t="e">
        <f t="shared" ca="1" si="366"/>
        <v>#N/A</v>
      </c>
      <c r="S1267" s="44" t="e">
        <f t="shared" ca="1" si="367"/>
        <v>#N/A</v>
      </c>
      <c r="T1267" s="5" t="e">
        <f t="shared" ca="1" si="368"/>
        <v>#N/A</v>
      </c>
      <c r="U1267" s="5" t="e">
        <f t="shared" ca="1" si="369"/>
        <v>#N/A</v>
      </c>
    </row>
    <row r="1268" spans="1:21">
      <c r="A1268" s="6" t="e">
        <f t="shared" ca="1" si="359"/>
        <v>#N/A</v>
      </c>
      <c r="B1268" s="39" t="e">
        <f t="shared" ca="1" si="358"/>
        <v>#N/A</v>
      </c>
      <c r="C1268">
        <f t="array" aca="1" ref="C1268" ca="1">IFERROR(INDEX(stitches, MATCH( 1, ($A1268=dates)*(last_project=projects),0)),0)</f>
        <v>0</v>
      </c>
      <c r="D1268" s="5" t="e">
        <f t="shared" ca="1" si="370"/>
        <v>#REF!</v>
      </c>
      <c r="E1268" s="5" t="e">
        <f t="shared" ca="1" si="360"/>
        <v>#REF!</v>
      </c>
      <c r="F1268" s="40" t="e">
        <f t="array" aca="1" ref="F1268" ca="1">INDEX(hours,MATCH(1,($A1268=dates)*(last_project=projects),0),0)</f>
        <v>#N/A</v>
      </c>
      <c r="G1268" s="21" t="e">
        <f t="shared" ca="1" si="361"/>
        <v>#N/A</v>
      </c>
      <c r="H1268" s="41" t="e">
        <f t="shared" ca="1" si="371"/>
        <v>#N/A</v>
      </c>
      <c r="I1268" s="41" t="e">
        <f t="shared" ca="1" si="372"/>
        <v>#N/A</v>
      </c>
      <c r="J1268" s="41" t="e">
        <f t="shared" ca="1" si="373"/>
        <v>#N/A</v>
      </c>
      <c r="K1268" t="e">
        <f t="shared" ca="1" si="362"/>
        <v>#N/A</v>
      </c>
      <c r="L1268" t="e">
        <f t="shared" ca="1" si="363"/>
        <v>#N/A</v>
      </c>
      <c r="M1268" s="42" t="e">
        <f t="shared" ca="1" si="364"/>
        <v>#REF!</v>
      </c>
      <c r="N1268" s="5" t="e">
        <f t="shared" ca="1" si="374"/>
        <v>#N/A</v>
      </c>
      <c r="O1268" s="5" t="e">
        <f t="shared" ca="1" si="375"/>
        <v>#N/A</v>
      </c>
      <c r="P1268" s="41" t="e">
        <f ca="1">IF(OR(ISNA(A1268),C1268="Backstitch"),NA(),AVERAGEIF($C$4:$C1268,"&gt;0")/100)</f>
        <v>#N/A</v>
      </c>
      <c r="Q1268" s="41" t="e">
        <f t="shared" ca="1" si="365"/>
        <v>#N/A</v>
      </c>
      <c r="R1268" s="43" t="e">
        <f t="shared" ca="1" si="366"/>
        <v>#N/A</v>
      </c>
      <c r="S1268" s="44" t="e">
        <f t="shared" ca="1" si="367"/>
        <v>#N/A</v>
      </c>
      <c r="T1268" s="5" t="e">
        <f t="shared" ca="1" si="368"/>
        <v>#N/A</v>
      </c>
      <c r="U1268" s="5" t="e">
        <f t="shared" ca="1" si="369"/>
        <v>#N/A</v>
      </c>
    </row>
    <row r="1269" spans="1:21">
      <c r="A1269" s="6" t="e">
        <f t="shared" ca="1" si="359"/>
        <v>#N/A</v>
      </c>
      <c r="B1269" s="39" t="e">
        <f t="shared" ca="1" si="358"/>
        <v>#N/A</v>
      </c>
      <c r="C1269">
        <f t="array" aca="1" ref="C1269" ca="1">IFERROR(INDEX(stitches, MATCH( 1, ($A1269=dates)*(last_project=projects),0)),0)</f>
        <v>0</v>
      </c>
      <c r="D1269" s="5" t="e">
        <f t="shared" ca="1" si="370"/>
        <v>#REF!</v>
      </c>
      <c r="E1269" s="5" t="e">
        <f t="shared" ca="1" si="360"/>
        <v>#REF!</v>
      </c>
      <c r="F1269" s="40" t="e">
        <f t="array" aca="1" ref="F1269" ca="1">INDEX(hours,MATCH(1,($A1269=dates)*(last_project=projects),0),0)</f>
        <v>#N/A</v>
      </c>
      <c r="G1269" s="21" t="e">
        <f t="shared" ca="1" si="361"/>
        <v>#N/A</v>
      </c>
      <c r="H1269" s="41" t="e">
        <f t="shared" ca="1" si="371"/>
        <v>#N/A</v>
      </c>
      <c r="I1269" s="41" t="e">
        <f t="shared" ca="1" si="372"/>
        <v>#N/A</v>
      </c>
      <c r="J1269" s="41" t="e">
        <f t="shared" ca="1" si="373"/>
        <v>#N/A</v>
      </c>
      <c r="K1269" t="e">
        <f t="shared" ca="1" si="362"/>
        <v>#N/A</v>
      </c>
      <c r="L1269" t="e">
        <f t="shared" ca="1" si="363"/>
        <v>#N/A</v>
      </c>
      <c r="M1269" s="42" t="e">
        <f t="shared" ca="1" si="364"/>
        <v>#REF!</v>
      </c>
      <c r="N1269" s="5" t="e">
        <f t="shared" ca="1" si="374"/>
        <v>#N/A</v>
      </c>
      <c r="O1269" s="5" t="e">
        <f t="shared" ca="1" si="375"/>
        <v>#N/A</v>
      </c>
      <c r="P1269" s="41" t="e">
        <f ca="1">IF(OR(ISNA(A1269),C1269="Backstitch"),NA(),AVERAGEIF($C$4:$C1269,"&gt;0")/100)</f>
        <v>#N/A</v>
      </c>
      <c r="Q1269" s="41" t="e">
        <f t="shared" ca="1" si="365"/>
        <v>#N/A</v>
      </c>
      <c r="R1269" s="43" t="e">
        <f t="shared" ca="1" si="366"/>
        <v>#N/A</v>
      </c>
      <c r="S1269" s="44" t="e">
        <f t="shared" ca="1" si="367"/>
        <v>#N/A</v>
      </c>
      <c r="T1269" s="5" t="e">
        <f t="shared" ca="1" si="368"/>
        <v>#N/A</v>
      </c>
      <c r="U1269" s="5" t="e">
        <f t="shared" ca="1" si="369"/>
        <v>#N/A</v>
      </c>
    </row>
    <row r="1270" spans="1:21">
      <c r="A1270" s="6" t="e">
        <f t="shared" ca="1" si="359"/>
        <v>#N/A</v>
      </c>
      <c r="B1270" s="39" t="e">
        <f t="shared" ca="1" si="358"/>
        <v>#N/A</v>
      </c>
      <c r="C1270">
        <f t="array" aca="1" ref="C1270" ca="1">IFERROR(INDEX(stitches, MATCH( 1, ($A1270=dates)*(last_project=projects),0)),0)</f>
        <v>0</v>
      </c>
      <c r="D1270" s="5" t="e">
        <f t="shared" ca="1" si="370"/>
        <v>#REF!</v>
      </c>
      <c r="E1270" s="5" t="e">
        <f t="shared" ca="1" si="360"/>
        <v>#REF!</v>
      </c>
      <c r="F1270" s="40" t="e">
        <f t="array" aca="1" ref="F1270" ca="1">INDEX(hours,MATCH(1,($A1270=dates)*(last_project=projects),0),0)</f>
        <v>#N/A</v>
      </c>
      <c r="G1270" s="21" t="e">
        <f t="shared" ca="1" si="361"/>
        <v>#N/A</v>
      </c>
      <c r="H1270" s="41" t="e">
        <f t="shared" ca="1" si="371"/>
        <v>#N/A</v>
      </c>
      <c r="I1270" s="41" t="e">
        <f t="shared" ca="1" si="372"/>
        <v>#N/A</v>
      </c>
      <c r="J1270" s="41" t="e">
        <f t="shared" ca="1" si="373"/>
        <v>#N/A</v>
      </c>
      <c r="K1270" t="e">
        <f t="shared" ca="1" si="362"/>
        <v>#N/A</v>
      </c>
      <c r="L1270" t="e">
        <f t="shared" ca="1" si="363"/>
        <v>#N/A</v>
      </c>
      <c r="M1270" s="42" t="e">
        <f t="shared" ca="1" si="364"/>
        <v>#REF!</v>
      </c>
      <c r="N1270" s="5" t="e">
        <f t="shared" ca="1" si="374"/>
        <v>#N/A</v>
      </c>
      <c r="O1270" s="5" t="e">
        <f t="shared" ca="1" si="375"/>
        <v>#N/A</v>
      </c>
      <c r="P1270" s="41" t="e">
        <f ca="1">IF(OR(ISNA(A1270),C1270="Backstitch"),NA(),AVERAGEIF($C$4:$C1270,"&gt;0")/100)</f>
        <v>#N/A</v>
      </c>
      <c r="Q1270" s="41" t="e">
        <f t="shared" ca="1" si="365"/>
        <v>#N/A</v>
      </c>
      <c r="R1270" s="43" t="e">
        <f t="shared" ca="1" si="366"/>
        <v>#N/A</v>
      </c>
      <c r="S1270" s="44" t="e">
        <f t="shared" ca="1" si="367"/>
        <v>#N/A</v>
      </c>
      <c r="T1270" s="5" t="e">
        <f t="shared" ca="1" si="368"/>
        <v>#N/A</v>
      </c>
      <c r="U1270" s="5" t="e">
        <f t="shared" ca="1" si="369"/>
        <v>#N/A</v>
      </c>
    </row>
    <row r="1271" spans="1:21">
      <c r="A1271" s="6" t="e">
        <f t="shared" ca="1" si="359"/>
        <v>#N/A</v>
      </c>
      <c r="B1271" s="39" t="e">
        <f t="shared" ca="1" si="358"/>
        <v>#N/A</v>
      </c>
      <c r="C1271">
        <f t="array" aca="1" ref="C1271" ca="1">IFERROR(INDEX(stitches, MATCH( 1, ($A1271=dates)*(last_project=projects),0)),0)</f>
        <v>0</v>
      </c>
      <c r="D1271" s="5" t="e">
        <f t="shared" ca="1" si="370"/>
        <v>#REF!</v>
      </c>
      <c r="E1271" s="5" t="e">
        <f t="shared" ca="1" si="360"/>
        <v>#REF!</v>
      </c>
      <c r="F1271" s="40" t="e">
        <f t="array" aca="1" ref="F1271" ca="1">INDEX(hours,MATCH(1,($A1271=dates)*(last_project=projects),0),0)</f>
        <v>#N/A</v>
      </c>
      <c r="G1271" s="21" t="e">
        <f t="shared" ca="1" si="361"/>
        <v>#N/A</v>
      </c>
      <c r="H1271" s="41" t="e">
        <f t="shared" ca="1" si="371"/>
        <v>#N/A</v>
      </c>
      <c r="I1271" s="41" t="e">
        <f t="shared" ca="1" si="372"/>
        <v>#N/A</v>
      </c>
      <c r="J1271" s="41" t="e">
        <f t="shared" ca="1" si="373"/>
        <v>#N/A</v>
      </c>
      <c r="K1271" t="e">
        <f t="shared" ca="1" si="362"/>
        <v>#N/A</v>
      </c>
      <c r="L1271" t="e">
        <f t="shared" ca="1" si="363"/>
        <v>#N/A</v>
      </c>
      <c r="M1271" s="42" t="e">
        <f t="shared" ca="1" si="364"/>
        <v>#REF!</v>
      </c>
      <c r="N1271" s="5" t="e">
        <f t="shared" ca="1" si="374"/>
        <v>#N/A</v>
      </c>
      <c r="O1271" s="5" t="e">
        <f t="shared" ca="1" si="375"/>
        <v>#N/A</v>
      </c>
      <c r="P1271" s="41" t="e">
        <f ca="1">IF(OR(ISNA(A1271),C1271="Backstitch"),NA(),AVERAGEIF($C$4:$C1271,"&gt;0")/100)</f>
        <v>#N/A</v>
      </c>
      <c r="Q1271" s="41" t="e">
        <f t="shared" ca="1" si="365"/>
        <v>#N/A</v>
      </c>
      <c r="R1271" s="43" t="e">
        <f t="shared" ca="1" si="366"/>
        <v>#N/A</v>
      </c>
      <c r="S1271" s="44" t="e">
        <f t="shared" ca="1" si="367"/>
        <v>#N/A</v>
      </c>
      <c r="T1271" s="5" t="e">
        <f t="shared" ca="1" si="368"/>
        <v>#N/A</v>
      </c>
      <c r="U1271" s="5" t="e">
        <f t="shared" ca="1" si="369"/>
        <v>#N/A</v>
      </c>
    </row>
    <row r="1272" spans="1:21">
      <c r="A1272" s="6" t="e">
        <f t="shared" ca="1" si="359"/>
        <v>#N/A</v>
      </c>
      <c r="B1272" s="39" t="e">
        <f t="shared" ca="1" si="358"/>
        <v>#N/A</v>
      </c>
      <c r="C1272">
        <f t="array" aca="1" ref="C1272" ca="1">IFERROR(INDEX(stitches, MATCH( 1, ($A1272=dates)*(last_project=projects),0)),0)</f>
        <v>0</v>
      </c>
      <c r="D1272" s="5" t="e">
        <f t="shared" ca="1" si="370"/>
        <v>#REF!</v>
      </c>
      <c r="E1272" s="5" t="e">
        <f t="shared" ca="1" si="360"/>
        <v>#REF!</v>
      </c>
      <c r="F1272" s="40" t="e">
        <f t="array" aca="1" ref="F1272" ca="1">INDEX(hours,MATCH(1,($A1272=dates)*(last_project=projects),0),0)</f>
        <v>#N/A</v>
      </c>
      <c r="G1272" s="21" t="e">
        <f t="shared" ca="1" si="361"/>
        <v>#N/A</v>
      </c>
      <c r="H1272" s="41" t="e">
        <f t="shared" ca="1" si="371"/>
        <v>#N/A</v>
      </c>
      <c r="I1272" s="41" t="e">
        <f t="shared" ca="1" si="372"/>
        <v>#N/A</v>
      </c>
      <c r="J1272" s="41" t="e">
        <f t="shared" ca="1" si="373"/>
        <v>#N/A</v>
      </c>
      <c r="K1272" t="e">
        <f t="shared" ca="1" si="362"/>
        <v>#N/A</v>
      </c>
      <c r="L1272" t="e">
        <f t="shared" ca="1" si="363"/>
        <v>#N/A</v>
      </c>
      <c r="M1272" s="42" t="e">
        <f t="shared" ca="1" si="364"/>
        <v>#REF!</v>
      </c>
      <c r="N1272" s="5" t="e">
        <f t="shared" ca="1" si="374"/>
        <v>#N/A</v>
      </c>
      <c r="O1272" s="5" t="e">
        <f t="shared" ca="1" si="375"/>
        <v>#N/A</v>
      </c>
      <c r="P1272" s="41" t="e">
        <f ca="1">IF(OR(ISNA(A1272),C1272="Backstitch"),NA(),AVERAGEIF($C$4:$C1272,"&gt;0")/100)</f>
        <v>#N/A</v>
      </c>
      <c r="Q1272" s="41" t="e">
        <f t="shared" ca="1" si="365"/>
        <v>#N/A</v>
      </c>
      <c r="R1272" s="43" t="e">
        <f t="shared" ca="1" si="366"/>
        <v>#N/A</v>
      </c>
      <c r="S1272" s="44" t="e">
        <f t="shared" ca="1" si="367"/>
        <v>#N/A</v>
      </c>
      <c r="T1272" s="5" t="e">
        <f t="shared" ca="1" si="368"/>
        <v>#N/A</v>
      </c>
      <c r="U1272" s="5" t="e">
        <f t="shared" ca="1" si="369"/>
        <v>#N/A</v>
      </c>
    </row>
    <row r="1273" spans="1:21">
      <c r="A1273" s="6" t="e">
        <f t="shared" ca="1" si="359"/>
        <v>#N/A</v>
      </c>
      <c r="B1273" s="39" t="e">
        <f t="shared" ca="1" si="358"/>
        <v>#N/A</v>
      </c>
      <c r="C1273">
        <f t="array" aca="1" ref="C1273" ca="1">IFERROR(INDEX(stitches, MATCH( 1, ($A1273=dates)*(last_project=projects),0)),0)</f>
        <v>0</v>
      </c>
      <c r="D1273" s="5" t="e">
        <f t="shared" ca="1" si="370"/>
        <v>#REF!</v>
      </c>
      <c r="E1273" s="5" t="e">
        <f t="shared" ca="1" si="360"/>
        <v>#REF!</v>
      </c>
      <c r="F1273" s="40" t="e">
        <f t="array" aca="1" ref="F1273" ca="1">INDEX(hours,MATCH(1,($A1273=dates)*(last_project=projects),0),0)</f>
        <v>#N/A</v>
      </c>
      <c r="G1273" s="21" t="e">
        <f t="shared" ca="1" si="361"/>
        <v>#N/A</v>
      </c>
      <c r="H1273" s="41" t="e">
        <f t="shared" ca="1" si="371"/>
        <v>#N/A</v>
      </c>
      <c r="I1273" s="41" t="e">
        <f t="shared" ca="1" si="372"/>
        <v>#N/A</v>
      </c>
      <c r="J1273" s="41" t="e">
        <f t="shared" ca="1" si="373"/>
        <v>#N/A</v>
      </c>
      <c r="K1273" t="e">
        <f t="shared" ca="1" si="362"/>
        <v>#N/A</v>
      </c>
      <c r="L1273" t="e">
        <f t="shared" ca="1" si="363"/>
        <v>#N/A</v>
      </c>
      <c r="M1273" s="42" t="e">
        <f t="shared" ca="1" si="364"/>
        <v>#REF!</v>
      </c>
      <c r="N1273" s="5" t="e">
        <f t="shared" ca="1" si="374"/>
        <v>#N/A</v>
      </c>
      <c r="O1273" s="5" t="e">
        <f t="shared" ca="1" si="375"/>
        <v>#N/A</v>
      </c>
      <c r="P1273" s="41" t="e">
        <f ca="1">IF(OR(ISNA(A1273),C1273="Backstitch"),NA(),AVERAGEIF($C$4:$C1273,"&gt;0")/100)</f>
        <v>#N/A</v>
      </c>
      <c r="Q1273" s="41" t="e">
        <f t="shared" ca="1" si="365"/>
        <v>#N/A</v>
      </c>
      <c r="R1273" s="43" t="e">
        <f t="shared" ca="1" si="366"/>
        <v>#N/A</v>
      </c>
      <c r="S1273" s="44" t="e">
        <f t="shared" ca="1" si="367"/>
        <v>#N/A</v>
      </c>
      <c r="T1273" s="5" t="e">
        <f t="shared" ca="1" si="368"/>
        <v>#N/A</v>
      </c>
      <c r="U1273" s="5" t="e">
        <f t="shared" ca="1" si="369"/>
        <v>#N/A</v>
      </c>
    </row>
    <row r="1274" spans="1:21">
      <c r="A1274" s="6" t="e">
        <f t="shared" ca="1" si="359"/>
        <v>#N/A</v>
      </c>
      <c r="B1274" s="39" t="e">
        <f t="shared" ca="1" si="358"/>
        <v>#N/A</v>
      </c>
      <c r="C1274">
        <f t="array" aca="1" ref="C1274" ca="1">IFERROR(INDEX(stitches, MATCH( 1, ($A1274=dates)*(last_project=projects),0)),0)</f>
        <v>0</v>
      </c>
      <c r="D1274" s="5" t="e">
        <f t="shared" ca="1" si="370"/>
        <v>#REF!</v>
      </c>
      <c r="E1274" s="5" t="e">
        <f t="shared" ca="1" si="360"/>
        <v>#REF!</v>
      </c>
      <c r="F1274" s="40" t="e">
        <f t="array" aca="1" ref="F1274" ca="1">INDEX(hours,MATCH(1,($A1274=dates)*(last_project=projects),0),0)</f>
        <v>#N/A</v>
      </c>
      <c r="G1274" s="21" t="e">
        <f t="shared" ca="1" si="361"/>
        <v>#N/A</v>
      </c>
      <c r="H1274" s="41" t="e">
        <f t="shared" ca="1" si="371"/>
        <v>#N/A</v>
      </c>
      <c r="I1274" s="41" t="e">
        <f t="shared" ca="1" si="372"/>
        <v>#N/A</v>
      </c>
      <c r="J1274" s="41" t="e">
        <f t="shared" ca="1" si="373"/>
        <v>#N/A</v>
      </c>
      <c r="K1274" t="e">
        <f t="shared" ca="1" si="362"/>
        <v>#N/A</v>
      </c>
      <c r="L1274" t="e">
        <f t="shared" ca="1" si="363"/>
        <v>#N/A</v>
      </c>
      <c r="M1274" s="42" t="e">
        <f t="shared" ca="1" si="364"/>
        <v>#REF!</v>
      </c>
      <c r="N1274" s="5" t="e">
        <f t="shared" ca="1" si="374"/>
        <v>#N/A</v>
      </c>
      <c r="O1274" s="5" t="e">
        <f t="shared" ca="1" si="375"/>
        <v>#N/A</v>
      </c>
      <c r="P1274" s="41" t="e">
        <f ca="1">IF(OR(ISNA(A1274),C1274="Backstitch"),NA(),AVERAGEIF($C$4:$C1274,"&gt;0")/100)</f>
        <v>#N/A</v>
      </c>
      <c r="Q1274" s="41" t="e">
        <f t="shared" ca="1" si="365"/>
        <v>#N/A</v>
      </c>
      <c r="R1274" s="43" t="e">
        <f t="shared" ca="1" si="366"/>
        <v>#N/A</v>
      </c>
      <c r="S1274" s="44" t="e">
        <f t="shared" ca="1" si="367"/>
        <v>#N/A</v>
      </c>
      <c r="T1274" s="5" t="e">
        <f t="shared" ca="1" si="368"/>
        <v>#N/A</v>
      </c>
      <c r="U1274" s="5" t="e">
        <f t="shared" ca="1" si="369"/>
        <v>#N/A</v>
      </c>
    </row>
    <row r="1275" spans="1:21">
      <c r="A1275" s="6" t="e">
        <f t="shared" ca="1" si="359"/>
        <v>#N/A</v>
      </c>
      <c r="B1275" s="39" t="e">
        <f t="shared" ca="1" si="358"/>
        <v>#N/A</v>
      </c>
      <c r="C1275">
        <f t="array" aca="1" ref="C1275" ca="1">IFERROR(INDEX(stitches, MATCH( 1, ($A1275=dates)*(last_project=projects),0)),0)</f>
        <v>0</v>
      </c>
      <c r="D1275" s="5" t="e">
        <f t="shared" ca="1" si="370"/>
        <v>#REF!</v>
      </c>
      <c r="E1275" s="5" t="e">
        <f t="shared" ca="1" si="360"/>
        <v>#REF!</v>
      </c>
      <c r="F1275" s="40" t="e">
        <f t="array" aca="1" ref="F1275" ca="1">INDEX(hours,MATCH(1,($A1275=dates)*(last_project=projects),0),0)</f>
        <v>#N/A</v>
      </c>
      <c r="G1275" s="21" t="e">
        <f t="shared" ca="1" si="361"/>
        <v>#N/A</v>
      </c>
      <c r="H1275" s="41" t="e">
        <f t="shared" ca="1" si="371"/>
        <v>#N/A</v>
      </c>
      <c r="I1275" s="41" t="e">
        <f t="shared" ca="1" si="372"/>
        <v>#N/A</v>
      </c>
      <c r="J1275" s="41" t="e">
        <f t="shared" ca="1" si="373"/>
        <v>#N/A</v>
      </c>
      <c r="K1275" t="e">
        <f t="shared" ca="1" si="362"/>
        <v>#N/A</v>
      </c>
      <c r="L1275" t="e">
        <f t="shared" ca="1" si="363"/>
        <v>#N/A</v>
      </c>
      <c r="M1275" s="42" t="e">
        <f t="shared" ca="1" si="364"/>
        <v>#REF!</v>
      </c>
      <c r="N1275" s="5" t="e">
        <f t="shared" ca="1" si="374"/>
        <v>#N/A</v>
      </c>
      <c r="O1275" s="5" t="e">
        <f t="shared" ca="1" si="375"/>
        <v>#N/A</v>
      </c>
      <c r="P1275" s="41" t="e">
        <f ca="1">IF(OR(ISNA(A1275),C1275="Backstitch"),NA(),AVERAGEIF($C$4:$C1275,"&gt;0")/100)</f>
        <v>#N/A</v>
      </c>
      <c r="Q1275" s="41" t="e">
        <f t="shared" ca="1" si="365"/>
        <v>#N/A</v>
      </c>
      <c r="R1275" s="43" t="e">
        <f t="shared" ca="1" si="366"/>
        <v>#N/A</v>
      </c>
      <c r="S1275" s="44" t="e">
        <f t="shared" ca="1" si="367"/>
        <v>#N/A</v>
      </c>
      <c r="T1275" s="5" t="e">
        <f t="shared" ca="1" si="368"/>
        <v>#N/A</v>
      </c>
      <c r="U1275" s="5" t="e">
        <f t="shared" ca="1" si="369"/>
        <v>#N/A</v>
      </c>
    </row>
    <row r="1276" spans="1:21">
      <c r="A1276" s="6" t="e">
        <f t="shared" ca="1" si="359"/>
        <v>#N/A</v>
      </c>
      <c r="B1276" s="39" t="e">
        <f t="shared" ca="1" si="358"/>
        <v>#N/A</v>
      </c>
      <c r="C1276">
        <f t="array" aca="1" ref="C1276" ca="1">IFERROR(INDEX(stitches, MATCH( 1, ($A1276=dates)*(last_project=projects),0)),0)</f>
        <v>0</v>
      </c>
      <c r="D1276" s="5" t="e">
        <f t="shared" ca="1" si="370"/>
        <v>#REF!</v>
      </c>
      <c r="E1276" s="5" t="e">
        <f t="shared" ca="1" si="360"/>
        <v>#REF!</v>
      </c>
      <c r="F1276" s="40" t="e">
        <f t="array" aca="1" ref="F1276" ca="1">INDEX(hours,MATCH(1,($A1276=dates)*(last_project=projects),0),0)</f>
        <v>#N/A</v>
      </c>
      <c r="G1276" s="21" t="e">
        <f t="shared" ca="1" si="361"/>
        <v>#N/A</v>
      </c>
      <c r="H1276" s="41" t="e">
        <f t="shared" ca="1" si="371"/>
        <v>#N/A</v>
      </c>
      <c r="I1276" s="41" t="e">
        <f t="shared" ca="1" si="372"/>
        <v>#N/A</v>
      </c>
      <c r="J1276" s="41" t="e">
        <f t="shared" ca="1" si="373"/>
        <v>#N/A</v>
      </c>
      <c r="K1276" t="e">
        <f t="shared" ca="1" si="362"/>
        <v>#N/A</v>
      </c>
      <c r="L1276" t="e">
        <f t="shared" ca="1" si="363"/>
        <v>#N/A</v>
      </c>
      <c r="M1276" s="42" t="e">
        <f t="shared" ca="1" si="364"/>
        <v>#REF!</v>
      </c>
      <c r="N1276" s="5" t="e">
        <f t="shared" ca="1" si="374"/>
        <v>#N/A</v>
      </c>
      <c r="O1276" s="5" t="e">
        <f t="shared" ca="1" si="375"/>
        <v>#N/A</v>
      </c>
      <c r="P1276" s="41" t="e">
        <f ca="1">IF(OR(ISNA(A1276),C1276="Backstitch"),NA(),AVERAGEIF($C$4:$C1276,"&gt;0")/100)</f>
        <v>#N/A</v>
      </c>
      <c r="Q1276" s="41" t="e">
        <f t="shared" ca="1" si="365"/>
        <v>#N/A</v>
      </c>
      <c r="R1276" s="43" t="e">
        <f t="shared" ca="1" si="366"/>
        <v>#N/A</v>
      </c>
      <c r="S1276" s="44" t="e">
        <f t="shared" ca="1" si="367"/>
        <v>#N/A</v>
      </c>
      <c r="T1276" s="5" t="e">
        <f t="shared" ca="1" si="368"/>
        <v>#N/A</v>
      </c>
      <c r="U1276" s="5" t="e">
        <f t="shared" ca="1" si="369"/>
        <v>#N/A</v>
      </c>
    </row>
    <row r="1277" spans="1:21">
      <c r="A1277" s="6" t="e">
        <f t="shared" ca="1" si="359"/>
        <v>#N/A</v>
      </c>
      <c r="B1277" s="39" t="e">
        <f t="shared" ca="1" si="358"/>
        <v>#N/A</v>
      </c>
      <c r="C1277">
        <f t="array" aca="1" ref="C1277" ca="1">IFERROR(INDEX(stitches, MATCH( 1, ($A1277=dates)*(last_project=projects),0)),0)</f>
        <v>0</v>
      </c>
      <c r="D1277" s="5" t="e">
        <f t="shared" ca="1" si="370"/>
        <v>#REF!</v>
      </c>
      <c r="E1277" s="5" t="e">
        <f t="shared" ca="1" si="360"/>
        <v>#REF!</v>
      </c>
      <c r="F1277" s="40" t="e">
        <f t="array" aca="1" ref="F1277" ca="1">INDEX(hours,MATCH(1,($A1277=dates)*(last_project=projects),0),0)</f>
        <v>#N/A</v>
      </c>
      <c r="G1277" s="21" t="e">
        <f t="shared" ca="1" si="361"/>
        <v>#N/A</v>
      </c>
      <c r="H1277" s="41" t="e">
        <f t="shared" ca="1" si="371"/>
        <v>#N/A</v>
      </c>
      <c r="I1277" s="41" t="e">
        <f t="shared" ca="1" si="372"/>
        <v>#N/A</v>
      </c>
      <c r="J1277" s="41" t="e">
        <f t="shared" ca="1" si="373"/>
        <v>#N/A</v>
      </c>
      <c r="K1277" t="e">
        <f t="shared" ca="1" si="362"/>
        <v>#N/A</v>
      </c>
      <c r="L1277" t="e">
        <f t="shared" ca="1" si="363"/>
        <v>#N/A</v>
      </c>
      <c r="M1277" s="42" t="e">
        <f t="shared" ca="1" si="364"/>
        <v>#REF!</v>
      </c>
      <c r="N1277" s="5" t="e">
        <f t="shared" ca="1" si="374"/>
        <v>#N/A</v>
      </c>
      <c r="O1277" s="5" t="e">
        <f t="shared" ca="1" si="375"/>
        <v>#N/A</v>
      </c>
      <c r="P1277" s="41" t="e">
        <f ca="1">IF(OR(ISNA(A1277),C1277="Backstitch"),NA(),AVERAGEIF($C$4:$C1277,"&gt;0")/100)</f>
        <v>#N/A</v>
      </c>
      <c r="Q1277" s="41" t="e">
        <f t="shared" ca="1" si="365"/>
        <v>#N/A</v>
      </c>
      <c r="R1277" s="43" t="e">
        <f t="shared" ca="1" si="366"/>
        <v>#N/A</v>
      </c>
      <c r="S1277" s="44" t="e">
        <f t="shared" ca="1" si="367"/>
        <v>#N/A</v>
      </c>
      <c r="T1277" s="5" t="e">
        <f t="shared" ca="1" si="368"/>
        <v>#N/A</v>
      </c>
      <c r="U1277" s="5" t="e">
        <f t="shared" ca="1" si="369"/>
        <v>#N/A</v>
      </c>
    </row>
    <row r="1278" spans="1:21">
      <c r="A1278" s="6" t="e">
        <f t="shared" ca="1" si="359"/>
        <v>#N/A</v>
      </c>
      <c r="B1278" s="39" t="e">
        <f t="shared" ca="1" si="358"/>
        <v>#N/A</v>
      </c>
      <c r="C1278">
        <f t="array" aca="1" ref="C1278" ca="1">IFERROR(INDEX(stitches, MATCH( 1, ($A1278=dates)*(last_project=projects),0)),0)</f>
        <v>0</v>
      </c>
      <c r="D1278" s="5" t="e">
        <f t="shared" ca="1" si="370"/>
        <v>#REF!</v>
      </c>
      <c r="E1278" s="5" t="e">
        <f t="shared" ca="1" si="360"/>
        <v>#REF!</v>
      </c>
      <c r="F1278" s="40" t="e">
        <f t="array" aca="1" ref="F1278" ca="1">INDEX(hours,MATCH(1,($A1278=dates)*(last_project=projects),0),0)</f>
        <v>#N/A</v>
      </c>
      <c r="G1278" s="21" t="e">
        <f t="shared" ca="1" si="361"/>
        <v>#N/A</v>
      </c>
      <c r="H1278" s="41" t="e">
        <f t="shared" ca="1" si="371"/>
        <v>#N/A</v>
      </c>
      <c r="I1278" s="41" t="e">
        <f t="shared" ca="1" si="372"/>
        <v>#N/A</v>
      </c>
      <c r="J1278" s="41" t="e">
        <f t="shared" ca="1" si="373"/>
        <v>#N/A</v>
      </c>
      <c r="K1278" t="e">
        <f t="shared" ca="1" si="362"/>
        <v>#N/A</v>
      </c>
      <c r="L1278" t="e">
        <f t="shared" ca="1" si="363"/>
        <v>#N/A</v>
      </c>
      <c r="M1278" s="42" t="e">
        <f t="shared" ca="1" si="364"/>
        <v>#REF!</v>
      </c>
      <c r="N1278" s="5" t="e">
        <f t="shared" ca="1" si="374"/>
        <v>#N/A</v>
      </c>
      <c r="O1278" s="5" t="e">
        <f t="shared" ca="1" si="375"/>
        <v>#N/A</v>
      </c>
      <c r="P1278" s="41" t="e">
        <f ca="1">IF(OR(ISNA(A1278),C1278="Backstitch"),NA(),AVERAGEIF($C$4:$C1278,"&gt;0")/100)</f>
        <v>#N/A</v>
      </c>
      <c r="Q1278" s="41" t="e">
        <f t="shared" ca="1" si="365"/>
        <v>#N/A</v>
      </c>
      <c r="R1278" s="43" t="e">
        <f t="shared" ca="1" si="366"/>
        <v>#N/A</v>
      </c>
      <c r="S1278" s="44" t="e">
        <f t="shared" ca="1" si="367"/>
        <v>#N/A</v>
      </c>
      <c r="T1278" s="5" t="e">
        <f t="shared" ca="1" si="368"/>
        <v>#N/A</v>
      </c>
      <c r="U1278" s="5" t="e">
        <f t="shared" ca="1" si="369"/>
        <v>#N/A</v>
      </c>
    </row>
    <row r="1279" spans="1:21">
      <c r="A1279" s="6" t="e">
        <f t="shared" ca="1" si="359"/>
        <v>#N/A</v>
      </c>
      <c r="B1279" s="39" t="e">
        <f t="shared" ca="1" si="358"/>
        <v>#N/A</v>
      </c>
      <c r="C1279">
        <f t="array" aca="1" ref="C1279" ca="1">IFERROR(INDEX(stitches, MATCH( 1, ($A1279=dates)*(last_project=projects),0)),0)</f>
        <v>0</v>
      </c>
      <c r="D1279" s="5" t="e">
        <f t="shared" ca="1" si="370"/>
        <v>#REF!</v>
      </c>
      <c r="E1279" s="5" t="e">
        <f t="shared" ca="1" si="360"/>
        <v>#REF!</v>
      </c>
      <c r="F1279" s="40" t="e">
        <f t="array" aca="1" ref="F1279" ca="1">INDEX(hours,MATCH(1,($A1279=dates)*(last_project=projects),0),0)</f>
        <v>#N/A</v>
      </c>
      <c r="G1279" s="21" t="e">
        <f t="shared" ca="1" si="361"/>
        <v>#N/A</v>
      </c>
      <c r="H1279" s="41" t="e">
        <f t="shared" ca="1" si="371"/>
        <v>#N/A</v>
      </c>
      <c r="I1279" s="41" t="e">
        <f t="shared" ca="1" si="372"/>
        <v>#N/A</v>
      </c>
      <c r="J1279" s="41" t="e">
        <f t="shared" ca="1" si="373"/>
        <v>#N/A</v>
      </c>
      <c r="K1279" t="e">
        <f t="shared" ca="1" si="362"/>
        <v>#N/A</v>
      </c>
      <c r="L1279" t="e">
        <f t="shared" ca="1" si="363"/>
        <v>#N/A</v>
      </c>
      <c r="M1279" s="42" t="e">
        <f t="shared" ca="1" si="364"/>
        <v>#REF!</v>
      </c>
      <c r="N1279" s="5" t="e">
        <f t="shared" ca="1" si="374"/>
        <v>#N/A</v>
      </c>
      <c r="O1279" s="5" t="e">
        <f t="shared" ca="1" si="375"/>
        <v>#N/A</v>
      </c>
      <c r="P1279" s="41" t="e">
        <f ca="1">IF(OR(ISNA(A1279),C1279="Backstitch"),NA(),AVERAGEIF($C$4:$C1279,"&gt;0")/100)</f>
        <v>#N/A</v>
      </c>
      <c r="Q1279" s="41" t="e">
        <f t="shared" ca="1" si="365"/>
        <v>#N/A</v>
      </c>
      <c r="R1279" s="43" t="e">
        <f t="shared" ca="1" si="366"/>
        <v>#N/A</v>
      </c>
      <c r="S1279" s="44" t="e">
        <f t="shared" ca="1" si="367"/>
        <v>#N/A</v>
      </c>
      <c r="T1279" s="5" t="e">
        <f t="shared" ca="1" si="368"/>
        <v>#N/A</v>
      </c>
      <c r="U1279" s="5" t="e">
        <f t="shared" ca="1" si="369"/>
        <v>#N/A</v>
      </c>
    </row>
    <row r="1280" spans="1:21">
      <c r="A1280" s="6" t="e">
        <f t="shared" ca="1" si="359"/>
        <v>#N/A</v>
      </c>
      <c r="B1280" s="39" t="e">
        <f t="shared" ca="1" si="358"/>
        <v>#N/A</v>
      </c>
      <c r="C1280">
        <f t="array" aca="1" ref="C1280" ca="1">IFERROR(INDEX(stitches, MATCH( 1, ($A1280=dates)*(last_project=projects),0)),0)</f>
        <v>0</v>
      </c>
      <c r="D1280" s="5" t="e">
        <f t="shared" ca="1" si="370"/>
        <v>#REF!</v>
      </c>
      <c r="E1280" s="5" t="e">
        <f t="shared" ca="1" si="360"/>
        <v>#REF!</v>
      </c>
      <c r="F1280" s="40" t="e">
        <f t="array" aca="1" ref="F1280" ca="1">INDEX(hours,MATCH(1,($A1280=dates)*(last_project=projects),0),0)</f>
        <v>#N/A</v>
      </c>
      <c r="G1280" s="21" t="e">
        <f t="shared" ca="1" si="361"/>
        <v>#N/A</v>
      </c>
      <c r="H1280" s="41" t="e">
        <f t="shared" ca="1" si="371"/>
        <v>#N/A</v>
      </c>
      <c r="I1280" s="41" t="e">
        <f t="shared" ca="1" si="372"/>
        <v>#N/A</v>
      </c>
      <c r="J1280" s="41" t="e">
        <f t="shared" ca="1" si="373"/>
        <v>#N/A</v>
      </c>
      <c r="K1280" t="e">
        <f t="shared" ca="1" si="362"/>
        <v>#N/A</v>
      </c>
      <c r="L1280" t="e">
        <f t="shared" ca="1" si="363"/>
        <v>#N/A</v>
      </c>
      <c r="M1280" s="42" t="e">
        <f t="shared" ca="1" si="364"/>
        <v>#REF!</v>
      </c>
      <c r="N1280" s="5" t="e">
        <f t="shared" ca="1" si="374"/>
        <v>#N/A</v>
      </c>
      <c r="O1280" s="5" t="e">
        <f t="shared" ca="1" si="375"/>
        <v>#N/A</v>
      </c>
      <c r="P1280" s="41" t="e">
        <f ca="1">IF(OR(ISNA(A1280),C1280="Backstitch"),NA(),AVERAGEIF($C$4:$C1280,"&gt;0")/100)</f>
        <v>#N/A</v>
      </c>
      <c r="Q1280" s="41" t="e">
        <f t="shared" ca="1" si="365"/>
        <v>#N/A</v>
      </c>
      <c r="R1280" s="43" t="e">
        <f t="shared" ca="1" si="366"/>
        <v>#N/A</v>
      </c>
      <c r="S1280" s="44" t="e">
        <f t="shared" ca="1" si="367"/>
        <v>#N/A</v>
      </c>
      <c r="T1280" s="5" t="e">
        <f t="shared" ca="1" si="368"/>
        <v>#N/A</v>
      </c>
      <c r="U1280" s="5" t="e">
        <f t="shared" ca="1" si="369"/>
        <v>#N/A</v>
      </c>
    </row>
    <row r="1281" spans="1:21">
      <c r="A1281" s="6" t="e">
        <f t="shared" ca="1" si="359"/>
        <v>#N/A</v>
      </c>
      <c r="B1281" s="39" t="e">
        <f t="shared" ca="1" si="358"/>
        <v>#N/A</v>
      </c>
      <c r="C1281">
        <f t="array" aca="1" ref="C1281" ca="1">IFERROR(INDEX(stitches, MATCH( 1, ($A1281=dates)*(last_project=projects),0)),0)</f>
        <v>0</v>
      </c>
      <c r="D1281" s="5" t="e">
        <f t="shared" ca="1" si="370"/>
        <v>#REF!</v>
      </c>
      <c r="E1281" s="5" t="e">
        <f t="shared" ca="1" si="360"/>
        <v>#REF!</v>
      </c>
      <c r="F1281" s="40" t="e">
        <f t="array" aca="1" ref="F1281" ca="1">INDEX(hours,MATCH(1,($A1281=dates)*(last_project=projects),0),0)</f>
        <v>#N/A</v>
      </c>
      <c r="G1281" s="21" t="e">
        <f t="shared" ca="1" si="361"/>
        <v>#N/A</v>
      </c>
      <c r="H1281" s="41" t="e">
        <f t="shared" ca="1" si="371"/>
        <v>#N/A</v>
      </c>
      <c r="I1281" s="41" t="e">
        <f t="shared" ca="1" si="372"/>
        <v>#N/A</v>
      </c>
      <c r="J1281" s="41" t="e">
        <f t="shared" ca="1" si="373"/>
        <v>#N/A</v>
      </c>
      <c r="K1281" t="e">
        <f t="shared" ca="1" si="362"/>
        <v>#N/A</v>
      </c>
      <c r="L1281" t="e">
        <f t="shared" ca="1" si="363"/>
        <v>#N/A</v>
      </c>
      <c r="M1281" s="42" t="e">
        <f t="shared" ca="1" si="364"/>
        <v>#REF!</v>
      </c>
      <c r="N1281" s="5" t="e">
        <f t="shared" ca="1" si="374"/>
        <v>#N/A</v>
      </c>
      <c r="O1281" s="5" t="e">
        <f t="shared" ca="1" si="375"/>
        <v>#N/A</v>
      </c>
      <c r="P1281" s="41" t="e">
        <f ca="1">IF(OR(ISNA(A1281),C1281="Backstitch"),NA(),AVERAGEIF($C$4:$C1281,"&gt;0")/100)</f>
        <v>#N/A</v>
      </c>
      <c r="Q1281" s="41" t="e">
        <f t="shared" ca="1" si="365"/>
        <v>#N/A</v>
      </c>
      <c r="R1281" s="43" t="e">
        <f t="shared" ca="1" si="366"/>
        <v>#N/A</v>
      </c>
      <c r="S1281" s="44" t="e">
        <f t="shared" ca="1" si="367"/>
        <v>#N/A</v>
      </c>
      <c r="T1281" s="5" t="e">
        <f t="shared" ca="1" si="368"/>
        <v>#N/A</v>
      </c>
      <c r="U1281" s="5" t="e">
        <f t="shared" ca="1" si="369"/>
        <v>#N/A</v>
      </c>
    </row>
    <row r="1282" spans="1:21">
      <c r="A1282" s="6" t="e">
        <f t="shared" ca="1" si="359"/>
        <v>#N/A</v>
      </c>
      <c r="B1282" s="39" t="e">
        <f t="shared" ca="1" si="358"/>
        <v>#N/A</v>
      </c>
      <c r="C1282">
        <f t="array" aca="1" ref="C1282" ca="1">IFERROR(INDEX(stitches, MATCH( 1, ($A1282=dates)*(last_project=projects),0)),0)</f>
        <v>0</v>
      </c>
      <c r="D1282" s="5" t="e">
        <f t="shared" ca="1" si="370"/>
        <v>#REF!</v>
      </c>
      <c r="E1282" s="5" t="e">
        <f t="shared" ca="1" si="360"/>
        <v>#REF!</v>
      </c>
      <c r="F1282" s="40" t="e">
        <f t="array" aca="1" ref="F1282" ca="1">INDEX(hours,MATCH(1,($A1282=dates)*(last_project=projects),0),0)</f>
        <v>#N/A</v>
      </c>
      <c r="G1282" s="21" t="e">
        <f t="shared" ca="1" si="361"/>
        <v>#N/A</v>
      </c>
      <c r="H1282" s="41" t="e">
        <f t="shared" ca="1" si="371"/>
        <v>#N/A</v>
      </c>
      <c r="I1282" s="41" t="e">
        <f t="shared" ca="1" si="372"/>
        <v>#N/A</v>
      </c>
      <c r="J1282" s="41" t="e">
        <f t="shared" ca="1" si="373"/>
        <v>#N/A</v>
      </c>
      <c r="K1282" t="e">
        <f t="shared" ca="1" si="362"/>
        <v>#N/A</v>
      </c>
      <c r="L1282" t="e">
        <f t="shared" ca="1" si="363"/>
        <v>#N/A</v>
      </c>
      <c r="M1282" s="42" t="e">
        <f t="shared" ca="1" si="364"/>
        <v>#REF!</v>
      </c>
      <c r="N1282" s="5" t="e">
        <f t="shared" ca="1" si="374"/>
        <v>#N/A</v>
      </c>
      <c r="O1282" s="5" t="e">
        <f t="shared" ca="1" si="375"/>
        <v>#N/A</v>
      </c>
      <c r="P1282" s="41" t="e">
        <f ca="1">IF(OR(ISNA(A1282),C1282="Backstitch"),NA(),AVERAGEIF($C$4:$C1282,"&gt;0")/100)</f>
        <v>#N/A</v>
      </c>
      <c r="Q1282" s="41" t="e">
        <f t="shared" ca="1" si="365"/>
        <v>#N/A</v>
      </c>
      <c r="R1282" s="43" t="e">
        <f t="shared" ca="1" si="366"/>
        <v>#N/A</v>
      </c>
      <c r="S1282" s="44" t="e">
        <f t="shared" ca="1" si="367"/>
        <v>#N/A</v>
      </c>
      <c r="T1282" s="5" t="e">
        <f t="shared" ca="1" si="368"/>
        <v>#N/A</v>
      </c>
      <c r="U1282" s="5" t="e">
        <f t="shared" ca="1" si="369"/>
        <v>#N/A</v>
      </c>
    </row>
    <row r="1283" spans="1:21">
      <c r="A1283" s="6" t="e">
        <f t="shared" ca="1" si="359"/>
        <v>#N/A</v>
      </c>
      <c r="B1283" s="39" t="e">
        <f t="shared" ref="B1283:B1346" ca="1" si="376">TEXT(A1283,"ddd")</f>
        <v>#N/A</v>
      </c>
      <c r="C1283">
        <f t="array" aca="1" ref="C1283" ca="1">IFERROR(INDEX(stitches, MATCH( 1, ($A1283=dates)*(last_project=projects),0)),0)</f>
        <v>0</v>
      </c>
      <c r="D1283" s="5" t="e">
        <f t="shared" ca="1" si="370"/>
        <v>#REF!</v>
      </c>
      <c r="E1283" s="5" t="e">
        <f t="shared" ca="1" si="360"/>
        <v>#REF!</v>
      </c>
      <c r="F1283" s="40" t="e">
        <f t="array" aca="1" ref="F1283" ca="1">INDEX(hours,MATCH(1,($A1283=dates)*(last_project=projects),0),0)</f>
        <v>#N/A</v>
      </c>
      <c r="G1283" s="21" t="e">
        <f t="shared" ca="1" si="361"/>
        <v>#N/A</v>
      </c>
      <c r="H1283" s="41" t="e">
        <f t="shared" ca="1" si="371"/>
        <v>#N/A</v>
      </c>
      <c r="I1283" s="41" t="e">
        <f t="shared" ca="1" si="372"/>
        <v>#N/A</v>
      </c>
      <c r="J1283" s="41" t="e">
        <f t="shared" ca="1" si="373"/>
        <v>#N/A</v>
      </c>
      <c r="K1283" t="e">
        <f t="shared" ca="1" si="362"/>
        <v>#N/A</v>
      </c>
      <c r="L1283" t="e">
        <f t="shared" ca="1" si="363"/>
        <v>#N/A</v>
      </c>
      <c r="M1283" s="42" t="e">
        <f t="shared" ca="1" si="364"/>
        <v>#REF!</v>
      </c>
      <c r="N1283" s="5" t="e">
        <f t="shared" ca="1" si="374"/>
        <v>#N/A</v>
      </c>
      <c r="O1283" s="5" t="e">
        <f t="shared" ca="1" si="375"/>
        <v>#N/A</v>
      </c>
      <c r="P1283" s="41" t="e">
        <f ca="1">IF(OR(ISNA(A1283),C1283="Backstitch"),NA(),AVERAGEIF($C$4:$C1283,"&gt;0")/100)</f>
        <v>#N/A</v>
      </c>
      <c r="Q1283" s="41" t="e">
        <f t="shared" ca="1" si="365"/>
        <v>#N/A</v>
      </c>
      <c r="R1283" s="43" t="e">
        <f t="shared" ca="1" si="366"/>
        <v>#N/A</v>
      </c>
      <c r="S1283" s="44" t="e">
        <f t="shared" ca="1" si="367"/>
        <v>#N/A</v>
      </c>
      <c r="T1283" s="5" t="e">
        <f t="shared" ca="1" si="368"/>
        <v>#N/A</v>
      </c>
      <c r="U1283" s="5" t="e">
        <f t="shared" ca="1" si="369"/>
        <v>#N/A</v>
      </c>
    </row>
    <row r="1284" spans="1:21">
      <c r="A1284" s="6" t="e">
        <f t="shared" ref="A1284:A1347" ca="1" si="377">IF(A1283+1&lt;=last_stitching_log_date,A1283+1,NA())</f>
        <v>#N/A</v>
      </c>
      <c r="B1284" s="39" t="e">
        <f t="shared" ca="1" si="376"/>
        <v>#N/A</v>
      </c>
      <c r="C1284">
        <f t="array" aca="1" ref="C1284" ca="1">IFERROR(INDEX(stitches, MATCH( 1, ($A1284=dates)*(last_project=projects),0)),0)</f>
        <v>0</v>
      </c>
      <c r="D1284" s="5" t="e">
        <f t="shared" ca="1" si="370"/>
        <v>#REF!</v>
      </c>
      <c r="E1284" s="5" t="e">
        <f t="shared" ref="E1284:E1347" ca="1" si="378">IF(C1284="Backstitch",E1283,IF(ISNA(D1284),NA(),E1283-C1284))</f>
        <v>#REF!</v>
      </c>
      <c r="F1284" s="40" t="e">
        <f t="array" aca="1" ref="F1284" ca="1">INDEX(hours,MATCH(1,($A1284=dates)*(last_project=projects),0),0)</f>
        <v>#N/A</v>
      </c>
      <c r="G1284" s="21" t="e">
        <f t="shared" ref="G1284:G1347" ca="1" si="379">IF(AND(C1284&lt;&gt;0,F1284&lt;&gt;0),C1284/(F1284*1440),NA())</f>
        <v>#N/A</v>
      </c>
      <c r="H1284" s="41" t="e">
        <f t="shared" ca="1" si="371"/>
        <v>#N/A</v>
      </c>
      <c r="I1284" s="41" t="e">
        <f t="shared" ca="1" si="372"/>
        <v>#N/A</v>
      </c>
      <c r="J1284" s="41" t="e">
        <f t="shared" ca="1" si="373"/>
        <v>#N/A</v>
      </c>
      <c r="K1284" t="e">
        <f t="shared" ref="K1284:K1347" ca="1" si="380">IF(INDEX(projects,MATCH($A1284,dates,0))=last_project,IF(ISNUMBER(INDEX(pages,MATCH($A1284,dates,0))),INDEX(pages,MATCH($A1284,dates,0)),0),0)</f>
        <v>#N/A</v>
      </c>
      <c r="L1284" t="e">
        <f t="shared" ref="L1284:L1347" ca="1" si="381">L1283+K1284</f>
        <v>#N/A</v>
      </c>
      <c r="M1284" s="42" t="e">
        <f t="shared" ref="M1284:M1347" ca="1" si="382">$M$3-L1284</f>
        <v>#REF!</v>
      </c>
      <c r="N1284" s="5" t="e">
        <f t="shared" ca="1" si="374"/>
        <v>#N/A</v>
      </c>
      <c r="O1284" s="5" t="e">
        <f t="shared" ca="1" si="375"/>
        <v>#N/A</v>
      </c>
      <c r="P1284" s="41" t="e">
        <f ca="1">IF(OR(ISNA(A1284),C1284="Backstitch"),NA(),AVERAGEIF($C$4:$C1284,"&gt;0")/100)</f>
        <v>#N/A</v>
      </c>
      <c r="Q1284" s="41" t="e">
        <f t="shared" ref="Q1284:Q1347" ca="1" si="383">IF(OR(ISNA(A1284),C1284="Backstitch"),NA(),$J1284/P1284)</f>
        <v>#N/A</v>
      </c>
      <c r="R1284" s="43" t="e">
        <f t="shared" ref="R1284:R1347" ca="1" si="384">IF(OR(ISNA(A1284),C1284="Backstitch"),NA(),$A1284+Q1284)</f>
        <v>#N/A</v>
      </c>
      <c r="S1284" s="44" t="e">
        <f t="shared" ref="S1284:S1347" ca="1" si="385">IF(OR(ISNA(A1284),C1284="Backstitch",S1283=1),NA(),D1284/project_total_stitches)</f>
        <v>#N/A</v>
      </c>
      <c r="T1284" s="5" t="e">
        <f t="shared" ref="T1284:T1347" ca="1" si="386">IF(ISNA(A1284),NA(),IF(OR(C1284&gt;0,C1284="Backstitch"),T1283+1,0))</f>
        <v>#N/A</v>
      </c>
      <c r="U1284" s="5" t="e">
        <f t="shared" ref="U1284:U1347" ca="1" si="387">IF(ISNA(A1284),NA(),IF(C1284=0,U1283+1,0))</f>
        <v>#N/A</v>
      </c>
    </row>
    <row r="1285" spans="1:21">
      <c r="A1285" s="6" t="e">
        <f t="shared" ca="1" si="377"/>
        <v>#N/A</v>
      </c>
      <c r="B1285" s="39" t="e">
        <f t="shared" ca="1" si="376"/>
        <v>#N/A</v>
      </c>
      <c r="C1285">
        <f t="array" aca="1" ref="C1285" ca="1">IFERROR(INDEX(stitches, MATCH( 1, ($A1285=dates)*(last_project=projects),0)),0)</f>
        <v>0</v>
      </c>
      <c r="D1285" s="5" t="e">
        <f t="shared" ref="D1285:D1348" ca="1" si="388">IF(OR(ISNA(A1285),C1285="Backstitch",D1284=$E$3),NA(),D1284+C1285)</f>
        <v>#REF!</v>
      </c>
      <c r="E1285" s="5" t="e">
        <f t="shared" ca="1" si="378"/>
        <v>#REF!</v>
      </c>
      <c r="F1285" s="40" t="e">
        <f t="array" aca="1" ref="F1285" ca="1">INDEX(hours,MATCH(1,($A1285=dates)*(last_project=projects),0),0)</f>
        <v>#N/A</v>
      </c>
      <c r="G1285" s="21" t="e">
        <f t="shared" ca="1" si="379"/>
        <v>#N/A</v>
      </c>
      <c r="H1285" s="41" t="e">
        <f t="shared" ref="H1285:H1348" ca="1" si="389">IF(OR(ISNA(A1285),C1285="Backstitch",C1285="Bead"),NA(),C1285/100)</f>
        <v>#N/A</v>
      </c>
      <c r="I1285" s="41" t="e">
        <f t="shared" ref="I1285:I1348" ca="1" si="390">IF(OR(ISNA(A1285),C1285="Backstitch"),NA(),I1284+H1285)</f>
        <v>#N/A</v>
      </c>
      <c r="J1285" s="41" t="e">
        <f t="shared" ref="J1285:J1348" ca="1" si="391">IF(OR(ISNA(A1285),C1285="Backstitch"),NA(),J1284-H1285)</f>
        <v>#N/A</v>
      </c>
      <c r="K1285" t="e">
        <f t="shared" ca="1" si="380"/>
        <v>#N/A</v>
      </c>
      <c r="L1285" t="e">
        <f t="shared" ca="1" si="381"/>
        <v>#N/A</v>
      </c>
      <c r="M1285" s="42" t="e">
        <f t="shared" ca="1" si="382"/>
        <v>#REF!</v>
      </c>
      <c r="N1285" s="5" t="e">
        <f t="shared" ref="N1285:N1348" ca="1" si="392">IF(ISNA(A1285),NA(),N1284+1)</f>
        <v>#N/A</v>
      </c>
      <c r="O1285" s="5" t="e">
        <f t="shared" ref="O1285:O1348" ca="1" si="393">IF(ISNA(A1285),NA(),IF(OR(C1285&gt;0,C1285="Backstitch"),O1284+1,O1284))</f>
        <v>#N/A</v>
      </c>
      <c r="P1285" s="41" t="e">
        <f ca="1">IF(OR(ISNA(A1285),C1285="Backstitch"),NA(),AVERAGEIF($C$4:$C1285,"&gt;0")/100)</f>
        <v>#N/A</v>
      </c>
      <c r="Q1285" s="41" t="e">
        <f t="shared" ca="1" si="383"/>
        <v>#N/A</v>
      </c>
      <c r="R1285" s="43" t="e">
        <f t="shared" ca="1" si="384"/>
        <v>#N/A</v>
      </c>
      <c r="S1285" s="44" t="e">
        <f t="shared" ca="1" si="385"/>
        <v>#N/A</v>
      </c>
      <c r="T1285" s="5" t="e">
        <f t="shared" ca="1" si="386"/>
        <v>#N/A</v>
      </c>
      <c r="U1285" s="5" t="e">
        <f t="shared" ca="1" si="387"/>
        <v>#N/A</v>
      </c>
    </row>
    <row r="1286" spans="1:21">
      <c r="A1286" s="6" t="e">
        <f t="shared" ca="1" si="377"/>
        <v>#N/A</v>
      </c>
      <c r="B1286" s="39" t="e">
        <f t="shared" ca="1" si="376"/>
        <v>#N/A</v>
      </c>
      <c r="C1286">
        <f t="array" aca="1" ref="C1286" ca="1">IFERROR(INDEX(stitches, MATCH( 1, ($A1286=dates)*(last_project=projects),0)),0)</f>
        <v>0</v>
      </c>
      <c r="D1286" s="5" t="e">
        <f t="shared" ca="1" si="388"/>
        <v>#REF!</v>
      </c>
      <c r="E1286" s="5" t="e">
        <f t="shared" ca="1" si="378"/>
        <v>#REF!</v>
      </c>
      <c r="F1286" s="40" t="e">
        <f t="array" aca="1" ref="F1286" ca="1">INDEX(hours,MATCH(1,($A1286=dates)*(last_project=projects),0),0)</f>
        <v>#N/A</v>
      </c>
      <c r="G1286" s="21" t="e">
        <f t="shared" ca="1" si="379"/>
        <v>#N/A</v>
      </c>
      <c r="H1286" s="41" t="e">
        <f t="shared" ca="1" si="389"/>
        <v>#N/A</v>
      </c>
      <c r="I1286" s="41" t="e">
        <f t="shared" ca="1" si="390"/>
        <v>#N/A</v>
      </c>
      <c r="J1286" s="41" t="e">
        <f t="shared" ca="1" si="391"/>
        <v>#N/A</v>
      </c>
      <c r="K1286" t="e">
        <f t="shared" ca="1" si="380"/>
        <v>#N/A</v>
      </c>
      <c r="L1286" t="e">
        <f t="shared" ca="1" si="381"/>
        <v>#N/A</v>
      </c>
      <c r="M1286" s="42" t="e">
        <f t="shared" ca="1" si="382"/>
        <v>#REF!</v>
      </c>
      <c r="N1286" s="5" t="e">
        <f t="shared" ca="1" si="392"/>
        <v>#N/A</v>
      </c>
      <c r="O1286" s="5" t="e">
        <f t="shared" ca="1" si="393"/>
        <v>#N/A</v>
      </c>
      <c r="P1286" s="41" t="e">
        <f ca="1">IF(OR(ISNA(A1286),C1286="Backstitch"),NA(),AVERAGEIF($C$4:$C1286,"&gt;0")/100)</f>
        <v>#N/A</v>
      </c>
      <c r="Q1286" s="41" t="e">
        <f t="shared" ca="1" si="383"/>
        <v>#N/A</v>
      </c>
      <c r="R1286" s="43" t="e">
        <f t="shared" ca="1" si="384"/>
        <v>#N/A</v>
      </c>
      <c r="S1286" s="44" t="e">
        <f t="shared" ca="1" si="385"/>
        <v>#N/A</v>
      </c>
      <c r="T1286" s="5" t="e">
        <f t="shared" ca="1" si="386"/>
        <v>#N/A</v>
      </c>
      <c r="U1286" s="5" t="e">
        <f t="shared" ca="1" si="387"/>
        <v>#N/A</v>
      </c>
    </row>
    <row r="1287" spans="1:21">
      <c r="A1287" s="6" t="e">
        <f t="shared" ca="1" si="377"/>
        <v>#N/A</v>
      </c>
      <c r="B1287" s="39" t="e">
        <f t="shared" ca="1" si="376"/>
        <v>#N/A</v>
      </c>
      <c r="C1287">
        <f t="array" aca="1" ref="C1287" ca="1">IFERROR(INDEX(stitches, MATCH( 1, ($A1287=dates)*(last_project=projects),0)),0)</f>
        <v>0</v>
      </c>
      <c r="D1287" s="5" t="e">
        <f t="shared" ca="1" si="388"/>
        <v>#REF!</v>
      </c>
      <c r="E1287" s="5" t="e">
        <f t="shared" ca="1" si="378"/>
        <v>#REF!</v>
      </c>
      <c r="F1287" s="40" t="e">
        <f t="array" aca="1" ref="F1287" ca="1">INDEX(hours,MATCH(1,($A1287=dates)*(last_project=projects),0),0)</f>
        <v>#N/A</v>
      </c>
      <c r="G1287" s="21" t="e">
        <f t="shared" ca="1" si="379"/>
        <v>#N/A</v>
      </c>
      <c r="H1287" s="41" t="e">
        <f t="shared" ca="1" si="389"/>
        <v>#N/A</v>
      </c>
      <c r="I1287" s="41" t="e">
        <f t="shared" ca="1" si="390"/>
        <v>#N/A</v>
      </c>
      <c r="J1287" s="41" t="e">
        <f t="shared" ca="1" si="391"/>
        <v>#N/A</v>
      </c>
      <c r="K1287" t="e">
        <f t="shared" ca="1" si="380"/>
        <v>#N/A</v>
      </c>
      <c r="L1287" t="e">
        <f t="shared" ca="1" si="381"/>
        <v>#N/A</v>
      </c>
      <c r="M1287" s="42" t="e">
        <f t="shared" ca="1" si="382"/>
        <v>#REF!</v>
      </c>
      <c r="N1287" s="5" t="e">
        <f t="shared" ca="1" si="392"/>
        <v>#N/A</v>
      </c>
      <c r="O1287" s="5" t="e">
        <f t="shared" ca="1" si="393"/>
        <v>#N/A</v>
      </c>
      <c r="P1287" s="41" t="e">
        <f ca="1">IF(OR(ISNA(A1287),C1287="Backstitch"),NA(),AVERAGEIF($C$4:$C1287,"&gt;0")/100)</f>
        <v>#N/A</v>
      </c>
      <c r="Q1287" s="41" t="e">
        <f t="shared" ca="1" si="383"/>
        <v>#N/A</v>
      </c>
      <c r="R1287" s="43" t="e">
        <f t="shared" ca="1" si="384"/>
        <v>#N/A</v>
      </c>
      <c r="S1287" s="44" t="e">
        <f t="shared" ca="1" si="385"/>
        <v>#N/A</v>
      </c>
      <c r="T1287" s="5" t="e">
        <f t="shared" ca="1" si="386"/>
        <v>#N/A</v>
      </c>
      <c r="U1287" s="5" t="e">
        <f t="shared" ca="1" si="387"/>
        <v>#N/A</v>
      </c>
    </row>
    <row r="1288" spans="1:21">
      <c r="A1288" s="6" t="e">
        <f t="shared" ca="1" si="377"/>
        <v>#N/A</v>
      </c>
      <c r="B1288" s="39" t="e">
        <f t="shared" ca="1" si="376"/>
        <v>#N/A</v>
      </c>
      <c r="C1288">
        <f t="array" aca="1" ref="C1288" ca="1">IFERROR(INDEX(stitches, MATCH( 1, ($A1288=dates)*(last_project=projects),0)),0)</f>
        <v>0</v>
      </c>
      <c r="D1288" s="5" t="e">
        <f t="shared" ca="1" si="388"/>
        <v>#REF!</v>
      </c>
      <c r="E1288" s="5" t="e">
        <f t="shared" ca="1" si="378"/>
        <v>#REF!</v>
      </c>
      <c r="F1288" s="40" t="e">
        <f t="array" aca="1" ref="F1288" ca="1">INDEX(hours,MATCH(1,($A1288=dates)*(last_project=projects),0),0)</f>
        <v>#N/A</v>
      </c>
      <c r="G1288" s="21" t="e">
        <f t="shared" ca="1" si="379"/>
        <v>#N/A</v>
      </c>
      <c r="H1288" s="41" t="e">
        <f t="shared" ca="1" si="389"/>
        <v>#N/A</v>
      </c>
      <c r="I1288" s="41" t="e">
        <f t="shared" ca="1" si="390"/>
        <v>#N/A</v>
      </c>
      <c r="J1288" s="41" t="e">
        <f t="shared" ca="1" si="391"/>
        <v>#N/A</v>
      </c>
      <c r="K1288" t="e">
        <f t="shared" ca="1" si="380"/>
        <v>#N/A</v>
      </c>
      <c r="L1288" t="e">
        <f t="shared" ca="1" si="381"/>
        <v>#N/A</v>
      </c>
      <c r="M1288" s="42" t="e">
        <f t="shared" ca="1" si="382"/>
        <v>#REF!</v>
      </c>
      <c r="N1288" s="5" t="e">
        <f t="shared" ca="1" si="392"/>
        <v>#N/A</v>
      </c>
      <c r="O1288" s="5" t="e">
        <f t="shared" ca="1" si="393"/>
        <v>#N/A</v>
      </c>
      <c r="P1288" s="41" t="e">
        <f ca="1">IF(OR(ISNA(A1288),C1288="Backstitch"),NA(),AVERAGEIF($C$4:$C1288,"&gt;0")/100)</f>
        <v>#N/A</v>
      </c>
      <c r="Q1288" s="41" t="e">
        <f t="shared" ca="1" si="383"/>
        <v>#N/A</v>
      </c>
      <c r="R1288" s="43" t="e">
        <f t="shared" ca="1" si="384"/>
        <v>#N/A</v>
      </c>
      <c r="S1288" s="44" t="e">
        <f t="shared" ca="1" si="385"/>
        <v>#N/A</v>
      </c>
      <c r="T1288" s="5" t="e">
        <f t="shared" ca="1" si="386"/>
        <v>#N/A</v>
      </c>
      <c r="U1288" s="5" t="e">
        <f t="shared" ca="1" si="387"/>
        <v>#N/A</v>
      </c>
    </row>
    <row r="1289" spans="1:21">
      <c r="A1289" s="6" t="e">
        <f t="shared" ca="1" si="377"/>
        <v>#N/A</v>
      </c>
      <c r="B1289" s="39" t="e">
        <f t="shared" ca="1" si="376"/>
        <v>#N/A</v>
      </c>
      <c r="C1289">
        <f t="array" aca="1" ref="C1289" ca="1">IFERROR(INDEX(stitches, MATCH( 1, ($A1289=dates)*(last_project=projects),0)),0)</f>
        <v>0</v>
      </c>
      <c r="D1289" s="5" t="e">
        <f t="shared" ca="1" si="388"/>
        <v>#REF!</v>
      </c>
      <c r="E1289" s="5" t="e">
        <f t="shared" ca="1" si="378"/>
        <v>#REF!</v>
      </c>
      <c r="F1289" s="40" t="e">
        <f t="array" aca="1" ref="F1289" ca="1">INDEX(hours,MATCH(1,($A1289=dates)*(last_project=projects),0),0)</f>
        <v>#N/A</v>
      </c>
      <c r="G1289" s="21" t="e">
        <f t="shared" ca="1" si="379"/>
        <v>#N/A</v>
      </c>
      <c r="H1289" s="41" t="e">
        <f t="shared" ca="1" si="389"/>
        <v>#N/A</v>
      </c>
      <c r="I1289" s="41" t="e">
        <f t="shared" ca="1" si="390"/>
        <v>#N/A</v>
      </c>
      <c r="J1289" s="41" t="e">
        <f t="shared" ca="1" si="391"/>
        <v>#N/A</v>
      </c>
      <c r="K1289" t="e">
        <f t="shared" ca="1" si="380"/>
        <v>#N/A</v>
      </c>
      <c r="L1289" t="e">
        <f t="shared" ca="1" si="381"/>
        <v>#N/A</v>
      </c>
      <c r="M1289" s="42" t="e">
        <f t="shared" ca="1" si="382"/>
        <v>#REF!</v>
      </c>
      <c r="N1289" s="5" t="e">
        <f t="shared" ca="1" si="392"/>
        <v>#N/A</v>
      </c>
      <c r="O1289" s="5" t="e">
        <f t="shared" ca="1" si="393"/>
        <v>#N/A</v>
      </c>
      <c r="P1289" s="41" t="e">
        <f ca="1">IF(OR(ISNA(A1289),C1289="Backstitch"),NA(),AVERAGEIF($C$4:$C1289,"&gt;0")/100)</f>
        <v>#N/A</v>
      </c>
      <c r="Q1289" s="41" t="e">
        <f t="shared" ca="1" si="383"/>
        <v>#N/A</v>
      </c>
      <c r="R1289" s="43" t="e">
        <f t="shared" ca="1" si="384"/>
        <v>#N/A</v>
      </c>
      <c r="S1289" s="44" t="e">
        <f t="shared" ca="1" si="385"/>
        <v>#N/A</v>
      </c>
      <c r="T1289" s="5" t="e">
        <f t="shared" ca="1" si="386"/>
        <v>#N/A</v>
      </c>
      <c r="U1289" s="5" t="e">
        <f t="shared" ca="1" si="387"/>
        <v>#N/A</v>
      </c>
    </row>
    <row r="1290" spans="1:21">
      <c r="A1290" s="6" t="e">
        <f t="shared" ca="1" si="377"/>
        <v>#N/A</v>
      </c>
      <c r="B1290" s="39" t="e">
        <f t="shared" ca="1" si="376"/>
        <v>#N/A</v>
      </c>
      <c r="C1290">
        <f t="array" aca="1" ref="C1290" ca="1">IFERROR(INDEX(stitches, MATCH( 1, ($A1290=dates)*(last_project=projects),0)),0)</f>
        <v>0</v>
      </c>
      <c r="D1290" s="5" t="e">
        <f t="shared" ca="1" si="388"/>
        <v>#REF!</v>
      </c>
      <c r="E1290" s="5" t="e">
        <f t="shared" ca="1" si="378"/>
        <v>#REF!</v>
      </c>
      <c r="F1290" s="40" t="e">
        <f t="array" aca="1" ref="F1290" ca="1">INDEX(hours,MATCH(1,($A1290=dates)*(last_project=projects),0),0)</f>
        <v>#N/A</v>
      </c>
      <c r="G1290" s="21" t="e">
        <f t="shared" ca="1" si="379"/>
        <v>#N/A</v>
      </c>
      <c r="H1290" s="41" t="e">
        <f t="shared" ca="1" si="389"/>
        <v>#N/A</v>
      </c>
      <c r="I1290" s="41" t="e">
        <f t="shared" ca="1" si="390"/>
        <v>#N/A</v>
      </c>
      <c r="J1290" s="41" t="e">
        <f t="shared" ca="1" si="391"/>
        <v>#N/A</v>
      </c>
      <c r="K1290" t="e">
        <f t="shared" ca="1" si="380"/>
        <v>#N/A</v>
      </c>
      <c r="L1290" t="e">
        <f t="shared" ca="1" si="381"/>
        <v>#N/A</v>
      </c>
      <c r="M1290" s="42" t="e">
        <f t="shared" ca="1" si="382"/>
        <v>#REF!</v>
      </c>
      <c r="N1290" s="5" t="e">
        <f t="shared" ca="1" si="392"/>
        <v>#N/A</v>
      </c>
      <c r="O1290" s="5" t="e">
        <f t="shared" ca="1" si="393"/>
        <v>#N/A</v>
      </c>
      <c r="P1290" s="41" t="e">
        <f ca="1">IF(OR(ISNA(A1290),C1290="Backstitch"),NA(),AVERAGEIF($C$4:$C1290,"&gt;0")/100)</f>
        <v>#N/A</v>
      </c>
      <c r="Q1290" s="41" t="e">
        <f t="shared" ca="1" si="383"/>
        <v>#N/A</v>
      </c>
      <c r="R1290" s="43" t="e">
        <f t="shared" ca="1" si="384"/>
        <v>#N/A</v>
      </c>
      <c r="S1290" s="44" t="e">
        <f t="shared" ca="1" si="385"/>
        <v>#N/A</v>
      </c>
      <c r="T1290" s="5" t="e">
        <f t="shared" ca="1" si="386"/>
        <v>#N/A</v>
      </c>
      <c r="U1290" s="5" t="e">
        <f t="shared" ca="1" si="387"/>
        <v>#N/A</v>
      </c>
    </row>
    <row r="1291" spans="1:21">
      <c r="A1291" s="6" t="e">
        <f t="shared" ca="1" si="377"/>
        <v>#N/A</v>
      </c>
      <c r="B1291" s="39" t="e">
        <f t="shared" ca="1" si="376"/>
        <v>#N/A</v>
      </c>
      <c r="C1291">
        <f t="array" aca="1" ref="C1291" ca="1">IFERROR(INDEX(stitches, MATCH( 1, ($A1291=dates)*(last_project=projects),0)),0)</f>
        <v>0</v>
      </c>
      <c r="D1291" s="5" t="e">
        <f t="shared" ca="1" si="388"/>
        <v>#REF!</v>
      </c>
      <c r="E1291" s="5" t="e">
        <f t="shared" ca="1" si="378"/>
        <v>#REF!</v>
      </c>
      <c r="F1291" s="40" t="e">
        <f t="array" aca="1" ref="F1291" ca="1">INDEX(hours,MATCH(1,($A1291=dates)*(last_project=projects),0),0)</f>
        <v>#N/A</v>
      </c>
      <c r="G1291" s="21" t="e">
        <f t="shared" ca="1" si="379"/>
        <v>#N/A</v>
      </c>
      <c r="H1291" s="41" t="e">
        <f t="shared" ca="1" si="389"/>
        <v>#N/A</v>
      </c>
      <c r="I1291" s="41" t="e">
        <f t="shared" ca="1" si="390"/>
        <v>#N/A</v>
      </c>
      <c r="J1291" s="41" t="e">
        <f t="shared" ca="1" si="391"/>
        <v>#N/A</v>
      </c>
      <c r="K1291" t="e">
        <f t="shared" ca="1" si="380"/>
        <v>#N/A</v>
      </c>
      <c r="L1291" t="e">
        <f t="shared" ca="1" si="381"/>
        <v>#N/A</v>
      </c>
      <c r="M1291" s="42" t="e">
        <f t="shared" ca="1" si="382"/>
        <v>#REF!</v>
      </c>
      <c r="N1291" s="5" t="e">
        <f t="shared" ca="1" si="392"/>
        <v>#N/A</v>
      </c>
      <c r="O1291" s="5" t="e">
        <f t="shared" ca="1" si="393"/>
        <v>#N/A</v>
      </c>
      <c r="P1291" s="41" t="e">
        <f ca="1">IF(OR(ISNA(A1291),C1291="Backstitch"),NA(),AVERAGEIF($C$4:$C1291,"&gt;0")/100)</f>
        <v>#N/A</v>
      </c>
      <c r="Q1291" s="41" t="e">
        <f t="shared" ca="1" si="383"/>
        <v>#N/A</v>
      </c>
      <c r="R1291" s="43" t="e">
        <f t="shared" ca="1" si="384"/>
        <v>#N/A</v>
      </c>
      <c r="S1291" s="44" t="e">
        <f t="shared" ca="1" si="385"/>
        <v>#N/A</v>
      </c>
      <c r="T1291" s="5" t="e">
        <f t="shared" ca="1" si="386"/>
        <v>#N/A</v>
      </c>
      <c r="U1291" s="5" t="e">
        <f t="shared" ca="1" si="387"/>
        <v>#N/A</v>
      </c>
    </row>
    <row r="1292" spans="1:21">
      <c r="A1292" s="6" t="e">
        <f t="shared" ca="1" si="377"/>
        <v>#N/A</v>
      </c>
      <c r="B1292" s="39" t="e">
        <f t="shared" ca="1" si="376"/>
        <v>#N/A</v>
      </c>
      <c r="C1292">
        <f t="array" aca="1" ref="C1292" ca="1">IFERROR(INDEX(stitches, MATCH( 1, ($A1292=dates)*(last_project=projects),0)),0)</f>
        <v>0</v>
      </c>
      <c r="D1292" s="5" t="e">
        <f t="shared" ca="1" si="388"/>
        <v>#REF!</v>
      </c>
      <c r="E1292" s="5" t="e">
        <f t="shared" ca="1" si="378"/>
        <v>#REF!</v>
      </c>
      <c r="F1292" s="40" t="e">
        <f t="array" aca="1" ref="F1292" ca="1">INDEX(hours,MATCH(1,($A1292=dates)*(last_project=projects),0),0)</f>
        <v>#N/A</v>
      </c>
      <c r="G1292" s="21" t="e">
        <f t="shared" ca="1" si="379"/>
        <v>#N/A</v>
      </c>
      <c r="H1292" s="41" t="e">
        <f t="shared" ca="1" si="389"/>
        <v>#N/A</v>
      </c>
      <c r="I1292" s="41" t="e">
        <f t="shared" ca="1" si="390"/>
        <v>#N/A</v>
      </c>
      <c r="J1292" s="41" t="e">
        <f t="shared" ca="1" si="391"/>
        <v>#N/A</v>
      </c>
      <c r="K1292" t="e">
        <f t="shared" ca="1" si="380"/>
        <v>#N/A</v>
      </c>
      <c r="L1292" t="e">
        <f t="shared" ca="1" si="381"/>
        <v>#N/A</v>
      </c>
      <c r="M1292" s="42" t="e">
        <f t="shared" ca="1" si="382"/>
        <v>#REF!</v>
      </c>
      <c r="N1292" s="5" t="e">
        <f t="shared" ca="1" si="392"/>
        <v>#N/A</v>
      </c>
      <c r="O1292" s="5" t="e">
        <f t="shared" ca="1" si="393"/>
        <v>#N/A</v>
      </c>
      <c r="P1292" s="41" t="e">
        <f ca="1">IF(OR(ISNA(A1292),C1292="Backstitch"),NA(),AVERAGEIF($C$4:$C1292,"&gt;0")/100)</f>
        <v>#N/A</v>
      </c>
      <c r="Q1292" s="41" t="e">
        <f t="shared" ca="1" si="383"/>
        <v>#N/A</v>
      </c>
      <c r="R1292" s="43" t="e">
        <f t="shared" ca="1" si="384"/>
        <v>#N/A</v>
      </c>
      <c r="S1292" s="44" t="e">
        <f t="shared" ca="1" si="385"/>
        <v>#N/A</v>
      </c>
      <c r="T1292" s="5" t="e">
        <f t="shared" ca="1" si="386"/>
        <v>#N/A</v>
      </c>
      <c r="U1292" s="5" t="e">
        <f t="shared" ca="1" si="387"/>
        <v>#N/A</v>
      </c>
    </row>
    <row r="1293" spans="1:21">
      <c r="A1293" s="6" t="e">
        <f t="shared" ca="1" si="377"/>
        <v>#N/A</v>
      </c>
      <c r="B1293" s="39" t="e">
        <f t="shared" ca="1" si="376"/>
        <v>#N/A</v>
      </c>
      <c r="C1293">
        <f t="array" aca="1" ref="C1293" ca="1">IFERROR(INDEX(stitches, MATCH( 1, ($A1293=dates)*(last_project=projects),0)),0)</f>
        <v>0</v>
      </c>
      <c r="D1293" s="5" t="e">
        <f t="shared" ca="1" si="388"/>
        <v>#REF!</v>
      </c>
      <c r="E1293" s="5" t="e">
        <f t="shared" ca="1" si="378"/>
        <v>#REF!</v>
      </c>
      <c r="F1293" s="40" t="e">
        <f t="array" aca="1" ref="F1293" ca="1">INDEX(hours,MATCH(1,($A1293=dates)*(last_project=projects),0),0)</f>
        <v>#N/A</v>
      </c>
      <c r="G1293" s="21" t="e">
        <f t="shared" ca="1" si="379"/>
        <v>#N/A</v>
      </c>
      <c r="H1293" s="41" t="e">
        <f t="shared" ca="1" si="389"/>
        <v>#N/A</v>
      </c>
      <c r="I1293" s="41" t="e">
        <f t="shared" ca="1" si="390"/>
        <v>#N/A</v>
      </c>
      <c r="J1293" s="41" t="e">
        <f t="shared" ca="1" si="391"/>
        <v>#N/A</v>
      </c>
      <c r="K1293" t="e">
        <f t="shared" ca="1" si="380"/>
        <v>#N/A</v>
      </c>
      <c r="L1293" t="e">
        <f t="shared" ca="1" si="381"/>
        <v>#N/A</v>
      </c>
      <c r="M1293" s="42" t="e">
        <f t="shared" ca="1" si="382"/>
        <v>#REF!</v>
      </c>
      <c r="N1293" s="5" t="e">
        <f t="shared" ca="1" si="392"/>
        <v>#N/A</v>
      </c>
      <c r="O1293" s="5" t="e">
        <f t="shared" ca="1" si="393"/>
        <v>#N/A</v>
      </c>
      <c r="P1293" s="41" t="e">
        <f ca="1">IF(OR(ISNA(A1293),C1293="Backstitch"),NA(),AVERAGEIF($C$4:$C1293,"&gt;0")/100)</f>
        <v>#N/A</v>
      </c>
      <c r="Q1293" s="41" t="e">
        <f t="shared" ca="1" si="383"/>
        <v>#N/A</v>
      </c>
      <c r="R1293" s="43" t="e">
        <f t="shared" ca="1" si="384"/>
        <v>#N/A</v>
      </c>
      <c r="S1293" s="44" t="e">
        <f t="shared" ca="1" si="385"/>
        <v>#N/A</v>
      </c>
      <c r="T1293" s="5" t="e">
        <f t="shared" ca="1" si="386"/>
        <v>#N/A</v>
      </c>
      <c r="U1293" s="5" t="e">
        <f t="shared" ca="1" si="387"/>
        <v>#N/A</v>
      </c>
    </row>
    <row r="1294" spans="1:21">
      <c r="A1294" s="6" t="e">
        <f t="shared" ca="1" si="377"/>
        <v>#N/A</v>
      </c>
      <c r="B1294" s="39" t="e">
        <f t="shared" ca="1" si="376"/>
        <v>#N/A</v>
      </c>
      <c r="C1294">
        <f t="array" aca="1" ref="C1294" ca="1">IFERROR(INDEX(stitches, MATCH( 1, ($A1294=dates)*(last_project=projects),0)),0)</f>
        <v>0</v>
      </c>
      <c r="D1294" s="5" t="e">
        <f t="shared" ca="1" si="388"/>
        <v>#REF!</v>
      </c>
      <c r="E1294" s="5" t="e">
        <f t="shared" ca="1" si="378"/>
        <v>#REF!</v>
      </c>
      <c r="F1294" s="40" t="e">
        <f t="array" aca="1" ref="F1294" ca="1">INDEX(hours,MATCH(1,($A1294=dates)*(last_project=projects),0),0)</f>
        <v>#N/A</v>
      </c>
      <c r="G1294" s="21" t="e">
        <f t="shared" ca="1" si="379"/>
        <v>#N/A</v>
      </c>
      <c r="H1294" s="41" t="e">
        <f t="shared" ca="1" si="389"/>
        <v>#N/A</v>
      </c>
      <c r="I1294" s="41" t="e">
        <f t="shared" ca="1" si="390"/>
        <v>#N/A</v>
      </c>
      <c r="J1294" s="41" t="e">
        <f t="shared" ca="1" si="391"/>
        <v>#N/A</v>
      </c>
      <c r="K1294" t="e">
        <f t="shared" ca="1" si="380"/>
        <v>#N/A</v>
      </c>
      <c r="L1294" t="e">
        <f t="shared" ca="1" si="381"/>
        <v>#N/A</v>
      </c>
      <c r="M1294" s="42" t="e">
        <f t="shared" ca="1" si="382"/>
        <v>#REF!</v>
      </c>
      <c r="N1294" s="5" t="e">
        <f t="shared" ca="1" si="392"/>
        <v>#N/A</v>
      </c>
      <c r="O1294" s="5" t="e">
        <f t="shared" ca="1" si="393"/>
        <v>#N/A</v>
      </c>
      <c r="P1294" s="41" t="e">
        <f ca="1">IF(OR(ISNA(A1294),C1294="Backstitch"),NA(),AVERAGEIF($C$4:$C1294,"&gt;0")/100)</f>
        <v>#N/A</v>
      </c>
      <c r="Q1294" s="41" t="e">
        <f t="shared" ca="1" si="383"/>
        <v>#N/A</v>
      </c>
      <c r="R1294" s="43" t="e">
        <f t="shared" ca="1" si="384"/>
        <v>#N/A</v>
      </c>
      <c r="S1294" s="44" t="e">
        <f t="shared" ca="1" si="385"/>
        <v>#N/A</v>
      </c>
      <c r="T1294" s="5" t="e">
        <f t="shared" ca="1" si="386"/>
        <v>#N/A</v>
      </c>
      <c r="U1294" s="5" t="e">
        <f t="shared" ca="1" si="387"/>
        <v>#N/A</v>
      </c>
    </row>
    <row r="1295" spans="1:21">
      <c r="A1295" s="6" t="e">
        <f t="shared" ca="1" si="377"/>
        <v>#N/A</v>
      </c>
      <c r="B1295" s="39" t="e">
        <f t="shared" ca="1" si="376"/>
        <v>#N/A</v>
      </c>
      <c r="C1295">
        <f t="array" aca="1" ref="C1295" ca="1">IFERROR(INDEX(stitches, MATCH( 1, ($A1295=dates)*(last_project=projects),0)),0)</f>
        <v>0</v>
      </c>
      <c r="D1295" s="5" t="e">
        <f t="shared" ca="1" si="388"/>
        <v>#REF!</v>
      </c>
      <c r="E1295" s="5" t="e">
        <f t="shared" ca="1" si="378"/>
        <v>#REF!</v>
      </c>
      <c r="F1295" s="40" t="e">
        <f t="array" aca="1" ref="F1295" ca="1">INDEX(hours,MATCH(1,($A1295=dates)*(last_project=projects),0),0)</f>
        <v>#N/A</v>
      </c>
      <c r="G1295" s="21" t="e">
        <f t="shared" ca="1" si="379"/>
        <v>#N/A</v>
      </c>
      <c r="H1295" s="41" t="e">
        <f t="shared" ca="1" si="389"/>
        <v>#N/A</v>
      </c>
      <c r="I1295" s="41" t="e">
        <f t="shared" ca="1" si="390"/>
        <v>#N/A</v>
      </c>
      <c r="J1295" s="41" t="e">
        <f t="shared" ca="1" si="391"/>
        <v>#N/A</v>
      </c>
      <c r="K1295" t="e">
        <f t="shared" ca="1" si="380"/>
        <v>#N/A</v>
      </c>
      <c r="L1295" t="e">
        <f t="shared" ca="1" si="381"/>
        <v>#N/A</v>
      </c>
      <c r="M1295" s="42" t="e">
        <f t="shared" ca="1" si="382"/>
        <v>#REF!</v>
      </c>
      <c r="N1295" s="5" t="e">
        <f t="shared" ca="1" si="392"/>
        <v>#N/A</v>
      </c>
      <c r="O1295" s="5" t="e">
        <f t="shared" ca="1" si="393"/>
        <v>#N/A</v>
      </c>
      <c r="P1295" s="41" t="e">
        <f ca="1">IF(OR(ISNA(A1295),C1295="Backstitch"),NA(),AVERAGEIF($C$4:$C1295,"&gt;0")/100)</f>
        <v>#N/A</v>
      </c>
      <c r="Q1295" s="41" t="e">
        <f t="shared" ca="1" si="383"/>
        <v>#N/A</v>
      </c>
      <c r="R1295" s="43" t="e">
        <f t="shared" ca="1" si="384"/>
        <v>#N/A</v>
      </c>
      <c r="S1295" s="44" t="e">
        <f t="shared" ca="1" si="385"/>
        <v>#N/A</v>
      </c>
      <c r="T1295" s="5" t="e">
        <f t="shared" ca="1" si="386"/>
        <v>#N/A</v>
      </c>
      <c r="U1295" s="5" t="e">
        <f t="shared" ca="1" si="387"/>
        <v>#N/A</v>
      </c>
    </row>
    <row r="1296" spans="1:21">
      <c r="A1296" s="6" t="e">
        <f t="shared" ca="1" si="377"/>
        <v>#N/A</v>
      </c>
      <c r="B1296" s="39" t="e">
        <f t="shared" ca="1" si="376"/>
        <v>#N/A</v>
      </c>
      <c r="C1296">
        <f t="array" aca="1" ref="C1296" ca="1">IFERROR(INDEX(stitches, MATCH( 1, ($A1296=dates)*(last_project=projects),0)),0)</f>
        <v>0</v>
      </c>
      <c r="D1296" s="5" t="e">
        <f t="shared" ca="1" si="388"/>
        <v>#REF!</v>
      </c>
      <c r="E1296" s="5" t="e">
        <f t="shared" ca="1" si="378"/>
        <v>#REF!</v>
      </c>
      <c r="F1296" s="40" t="e">
        <f t="array" aca="1" ref="F1296" ca="1">INDEX(hours,MATCH(1,($A1296=dates)*(last_project=projects),0),0)</f>
        <v>#N/A</v>
      </c>
      <c r="G1296" s="21" t="e">
        <f t="shared" ca="1" si="379"/>
        <v>#N/A</v>
      </c>
      <c r="H1296" s="41" t="e">
        <f t="shared" ca="1" si="389"/>
        <v>#N/A</v>
      </c>
      <c r="I1296" s="41" t="e">
        <f t="shared" ca="1" si="390"/>
        <v>#N/A</v>
      </c>
      <c r="J1296" s="41" t="e">
        <f t="shared" ca="1" si="391"/>
        <v>#N/A</v>
      </c>
      <c r="K1296" t="e">
        <f t="shared" ca="1" si="380"/>
        <v>#N/A</v>
      </c>
      <c r="L1296" t="e">
        <f t="shared" ca="1" si="381"/>
        <v>#N/A</v>
      </c>
      <c r="M1296" s="42" t="e">
        <f t="shared" ca="1" si="382"/>
        <v>#REF!</v>
      </c>
      <c r="N1296" s="5" t="e">
        <f t="shared" ca="1" si="392"/>
        <v>#N/A</v>
      </c>
      <c r="O1296" s="5" t="e">
        <f t="shared" ca="1" si="393"/>
        <v>#N/A</v>
      </c>
      <c r="P1296" s="41" t="e">
        <f ca="1">IF(OR(ISNA(A1296),C1296="Backstitch"),NA(),AVERAGEIF($C$4:$C1296,"&gt;0")/100)</f>
        <v>#N/A</v>
      </c>
      <c r="Q1296" s="41" t="e">
        <f t="shared" ca="1" si="383"/>
        <v>#N/A</v>
      </c>
      <c r="R1296" s="43" t="e">
        <f t="shared" ca="1" si="384"/>
        <v>#N/A</v>
      </c>
      <c r="S1296" s="44" t="e">
        <f t="shared" ca="1" si="385"/>
        <v>#N/A</v>
      </c>
      <c r="T1296" s="5" t="e">
        <f t="shared" ca="1" si="386"/>
        <v>#N/A</v>
      </c>
      <c r="U1296" s="5" t="e">
        <f t="shared" ca="1" si="387"/>
        <v>#N/A</v>
      </c>
    </row>
    <row r="1297" spans="1:21">
      <c r="A1297" s="6" t="e">
        <f t="shared" ca="1" si="377"/>
        <v>#N/A</v>
      </c>
      <c r="B1297" s="39" t="e">
        <f t="shared" ca="1" si="376"/>
        <v>#N/A</v>
      </c>
      <c r="C1297">
        <f t="array" aca="1" ref="C1297" ca="1">IFERROR(INDEX(stitches, MATCH( 1, ($A1297=dates)*(last_project=projects),0)),0)</f>
        <v>0</v>
      </c>
      <c r="D1297" s="5" t="e">
        <f t="shared" ca="1" si="388"/>
        <v>#REF!</v>
      </c>
      <c r="E1297" s="5" t="e">
        <f t="shared" ca="1" si="378"/>
        <v>#REF!</v>
      </c>
      <c r="F1297" s="40" t="e">
        <f t="array" aca="1" ref="F1297" ca="1">INDEX(hours,MATCH(1,($A1297=dates)*(last_project=projects),0),0)</f>
        <v>#N/A</v>
      </c>
      <c r="G1297" s="21" t="e">
        <f t="shared" ca="1" si="379"/>
        <v>#N/A</v>
      </c>
      <c r="H1297" s="41" t="e">
        <f t="shared" ca="1" si="389"/>
        <v>#N/A</v>
      </c>
      <c r="I1297" s="41" t="e">
        <f t="shared" ca="1" si="390"/>
        <v>#N/A</v>
      </c>
      <c r="J1297" s="41" t="e">
        <f t="shared" ca="1" si="391"/>
        <v>#N/A</v>
      </c>
      <c r="K1297" t="e">
        <f t="shared" ca="1" si="380"/>
        <v>#N/A</v>
      </c>
      <c r="L1297" t="e">
        <f t="shared" ca="1" si="381"/>
        <v>#N/A</v>
      </c>
      <c r="M1297" s="42" t="e">
        <f t="shared" ca="1" si="382"/>
        <v>#REF!</v>
      </c>
      <c r="N1297" s="5" t="e">
        <f t="shared" ca="1" si="392"/>
        <v>#N/A</v>
      </c>
      <c r="O1297" s="5" t="e">
        <f t="shared" ca="1" si="393"/>
        <v>#N/A</v>
      </c>
      <c r="P1297" s="41" t="e">
        <f ca="1">IF(OR(ISNA(A1297),C1297="Backstitch"),NA(),AVERAGEIF($C$4:$C1297,"&gt;0")/100)</f>
        <v>#N/A</v>
      </c>
      <c r="Q1297" s="41" t="e">
        <f t="shared" ca="1" si="383"/>
        <v>#N/A</v>
      </c>
      <c r="R1297" s="43" t="e">
        <f t="shared" ca="1" si="384"/>
        <v>#N/A</v>
      </c>
      <c r="S1297" s="44" t="e">
        <f t="shared" ca="1" si="385"/>
        <v>#N/A</v>
      </c>
      <c r="T1297" s="5" t="e">
        <f t="shared" ca="1" si="386"/>
        <v>#N/A</v>
      </c>
      <c r="U1297" s="5" t="e">
        <f t="shared" ca="1" si="387"/>
        <v>#N/A</v>
      </c>
    </row>
    <row r="1298" spans="1:21">
      <c r="A1298" s="6" t="e">
        <f t="shared" ca="1" si="377"/>
        <v>#N/A</v>
      </c>
      <c r="B1298" s="39" t="e">
        <f t="shared" ca="1" si="376"/>
        <v>#N/A</v>
      </c>
      <c r="C1298">
        <f t="array" aca="1" ref="C1298" ca="1">IFERROR(INDEX(stitches, MATCH( 1, ($A1298=dates)*(last_project=projects),0)),0)</f>
        <v>0</v>
      </c>
      <c r="D1298" s="5" t="e">
        <f t="shared" ca="1" si="388"/>
        <v>#REF!</v>
      </c>
      <c r="E1298" s="5" t="e">
        <f t="shared" ca="1" si="378"/>
        <v>#REF!</v>
      </c>
      <c r="F1298" s="40" t="e">
        <f t="array" aca="1" ref="F1298" ca="1">INDEX(hours,MATCH(1,($A1298=dates)*(last_project=projects),0),0)</f>
        <v>#N/A</v>
      </c>
      <c r="G1298" s="21" t="e">
        <f t="shared" ca="1" si="379"/>
        <v>#N/A</v>
      </c>
      <c r="H1298" s="41" t="e">
        <f t="shared" ca="1" si="389"/>
        <v>#N/A</v>
      </c>
      <c r="I1298" s="41" t="e">
        <f t="shared" ca="1" si="390"/>
        <v>#N/A</v>
      </c>
      <c r="J1298" s="41" t="e">
        <f t="shared" ca="1" si="391"/>
        <v>#N/A</v>
      </c>
      <c r="K1298" t="e">
        <f t="shared" ca="1" si="380"/>
        <v>#N/A</v>
      </c>
      <c r="L1298" t="e">
        <f t="shared" ca="1" si="381"/>
        <v>#N/A</v>
      </c>
      <c r="M1298" s="42" t="e">
        <f t="shared" ca="1" si="382"/>
        <v>#REF!</v>
      </c>
      <c r="N1298" s="5" t="e">
        <f t="shared" ca="1" si="392"/>
        <v>#N/A</v>
      </c>
      <c r="O1298" s="5" t="e">
        <f t="shared" ca="1" si="393"/>
        <v>#N/A</v>
      </c>
      <c r="P1298" s="41" t="e">
        <f ca="1">IF(OR(ISNA(A1298),C1298="Backstitch"),NA(),AVERAGEIF($C$4:$C1298,"&gt;0")/100)</f>
        <v>#N/A</v>
      </c>
      <c r="Q1298" s="41" t="e">
        <f t="shared" ca="1" si="383"/>
        <v>#N/A</v>
      </c>
      <c r="R1298" s="43" t="e">
        <f t="shared" ca="1" si="384"/>
        <v>#N/A</v>
      </c>
      <c r="S1298" s="44" t="e">
        <f t="shared" ca="1" si="385"/>
        <v>#N/A</v>
      </c>
      <c r="T1298" s="5" t="e">
        <f t="shared" ca="1" si="386"/>
        <v>#N/A</v>
      </c>
      <c r="U1298" s="5" t="e">
        <f t="shared" ca="1" si="387"/>
        <v>#N/A</v>
      </c>
    </row>
    <row r="1299" spans="1:21">
      <c r="A1299" s="6" t="e">
        <f t="shared" ca="1" si="377"/>
        <v>#N/A</v>
      </c>
      <c r="B1299" s="39" t="e">
        <f t="shared" ca="1" si="376"/>
        <v>#N/A</v>
      </c>
      <c r="C1299">
        <f t="array" aca="1" ref="C1299" ca="1">IFERROR(INDEX(stitches, MATCH( 1, ($A1299=dates)*(last_project=projects),0)),0)</f>
        <v>0</v>
      </c>
      <c r="D1299" s="5" t="e">
        <f t="shared" ca="1" si="388"/>
        <v>#REF!</v>
      </c>
      <c r="E1299" s="5" t="e">
        <f t="shared" ca="1" si="378"/>
        <v>#REF!</v>
      </c>
      <c r="F1299" s="40" t="e">
        <f t="array" aca="1" ref="F1299" ca="1">INDEX(hours,MATCH(1,($A1299=dates)*(last_project=projects),0),0)</f>
        <v>#N/A</v>
      </c>
      <c r="G1299" s="21" t="e">
        <f t="shared" ca="1" si="379"/>
        <v>#N/A</v>
      </c>
      <c r="H1299" s="41" t="e">
        <f t="shared" ca="1" si="389"/>
        <v>#N/A</v>
      </c>
      <c r="I1299" s="41" t="e">
        <f t="shared" ca="1" si="390"/>
        <v>#N/A</v>
      </c>
      <c r="J1299" s="41" t="e">
        <f t="shared" ca="1" si="391"/>
        <v>#N/A</v>
      </c>
      <c r="K1299" t="e">
        <f t="shared" ca="1" si="380"/>
        <v>#N/A</v>
      </c>
      <c r="L1299" t="e">
        <f t="shared" ca="1" si="381"/>
        <v>#N/A</v>
      </c>
      <c r="M1299" s="42" t="e">
        <f t="shared" ca="1" si="382"/>
        <v>#REF!</v>
      </c>
      <c r="N1299" s="5" t="e">
        <f t="shared" ca="1" si="392"/>
        <v>#N/A</v>
      </c>
      <c r="O1299" s="5" t="e">
        <f t="shared" ca="1" si="393"/>
        <v>#N/A</v>
      </c>
      <c r="P1299" s="41" t="e">
        <f ca="1">IF(OR(ISNA(A1299),C1299="Backstitch"),NA(),AVERAGEIF($C$4:$C1299,"&gt;0")/100)</f>
        <v>#N/A</v>
      </c>
      <c r="Q1299" s="41" t="e">
        <f t="shared" ca="1" si="383"/>
        <v>#N/A</v>
      </c>
      <c r="R1299" s="43" t="e">
        <f t="shared" ca="1" si="384"/>
        <v>#N/A</v>
      </c>
      <c r="S1299" s="44" t="e">
        <f t="shared" ca="1" si="385"/>
        <v>#N/A</v>
      </c>
      <c r="T1299" s="5" t="e">
        <f t="shared" ca="1" si="386"/>
        <v>#N/A</v>
      </c>
      <c r="U1299" s="5" t="e">
        <f t="shared" ca="1" si="387"/>
        <v>#N/A</v>
      </c>
    </row>
    <row r="1300" spans="1:21">
      <c r="A1300" s="6" t="e">
        <f t="shared" ca="1" si="377"/>
        <v>#N/A</v>
      </c>
      <c r="B1300" s="39" t="e">
        <f t="shared" ca="1" si="376"/>
        <v>#N/A</v>
      </c>
      <c r="C1300">
        <f t="array" aca="1" ref="C1300" ca="1">IFERROR(INDEX(stitches, MATCH( 1, ($A1300=dates)*(last_project=projects),0)),0)</f>
        <v>0</v>
      </c>
      <c r="D1300" s="5" t="e">
        <f t="shared" ca="1" si="388"/>
        <v>#REF!</v>
      </c>
      <c r="E1300" s="5" t="e">
        <f t="shared" ca="1" si="378"/>
        <v>#REF!</v>
      </c>
      <c r="F1300" s="40" t="e">
        <f t="array" aca="1" ref="F1300" ca="1">INDEX(hours,MATCH(1,($A1300=dates)*(last_project=projects),0),0)</f>
        <v>#N/A</v>
      </c>
      <c r="G1300" s="21" t="e">
        <f t="shared" ca="1" si="379"/>
        <v>#N/A</v>
      </c>
      <c r="H1300" s="41" t="e">
        <f t="shared" ca="1" si="389"/>
        <v>#N/A</v>
      </c>
      <c r="I1300" s="41" t="e">
        <f t="shared" ca="1" si="390"/>
        <v>#N/A</v>
      </c>
      <c r="J1300" s="41" t="e">
        <f t="shared" ca="1" si="391"/>
        <v>#N/A</v>
      </c>
      <c r="K1300" t="e">
        <f t="shared" ca="1" si="380"/>
        <v>#N/A</v>
      </c>
      <c r="L1300" t="e">
        <f t="shared" ca="1" si="381"/>
        <v>#N/A</v>
      </c>
      <c r="M1300" s="42" t="e">
        <f t="shared" ca="1" si="382"/>
        <v>#REF!</v>
      </c>
      <c r="N1300" s="5" t="e">
        <f t="shared" ca="1" si="392"/>
        <v>#N/A</v>
      </c>
      <c r="O1300" s="5" t="e">
        <f t="shared" ca="1" si="393"/>
        <v>#N/A</v>
      </c>
      <c r="P1300" s="41" t="e">
        <f ca="1">IF(OR(ISNA(A1300),C1300="Backstitch"),NA(),AVERAGEIF($C$4:$C1300,"&gt;0")/100)</f>
        <v>#N/A</v>
      </c>
      <c r="Q1300" s="41" t="e">
        <f t="shared" ca="1" si="383"/>
        <v>#N/A</v>
      </c>
      <c r="R1300" s="43" t="e">
        <f t="shared" ca="1" si="384"/>
        <v>#N/A</v>
      </c>
      <c r="S1300" s="44" t="e">
        <f t="shared" ca="1" si="385"/>
        <v>#N/A</v>
      </c>
      <c r="T1300" s="5" t="e">
        <f t="shared" ca="1" si="386"/>
        <v>#N/A</v>
      </c>
      <c r="U1300" s="5" t="e">
        <f t="shared" ca="1" si="387"/>
        <v>#N/A</v>
      </c>
    </row>
    <row r="1301" spans="1:21">
      <c r="A1301" s="6" t="e">
        <f t="shared" ca="1" si="377"/>
        <v>#N/A</v>
      </c>
      <c r="B1301" s="39" t="e">
        <f t="shared" ca="1" si="376"/>
        <v>#N/A</v>
      </c>
      <c r="C1301">
        <f t="array" aca="1" ref="C1301" ca="1">IFERROR(INDEX(stitches, MATCH( 1, ($A1301=dates)*(last_project=projects),0)),0)</f>
        <v>0</v>
      </c>
      <c r="D1301" s="5" t="e">
        <f t="shared" ca="1" si="388"/>
        <v>#REF!</v>
      </c>
      <c r="E1301" s="5" t="e">
        <f t="shared" ca="1" si="378"/>
        <v>#REF!</v>
      </c>
      <c r="F1301" s="40" t="e">
        <f t="array" aca="1" ref="F1301" ca="1">INDEX(hours,MATCH(1,($A1301=dates)*(last_project=projects),0),0)</f>
        <v>#N/A</v>
      </c>
      <c r="G1301" s="21" t="e">
        <f t="shared" ca="1" si="379"/>
        <v>#N/A</v>
      </c>
      <c r="H1301" s="41" t="e">
        <f t="shared" ca="1" si="389"/>
        <v>#N/A</v>
      </c>
      <c r="I1301" s="41" t="e">
        <f t="shared" ca="1" si="390"/>
        <v>#N/A</v>
      </c>
      <c r="J1301" s="41" t="e">
        <f t="shared" ca="1" si="391"/>
        <v>#N/A</v>
      </c>
      <c r="K1301" t="e">
        <f t="shared" ca="1" si="380"/>
        <v>#N/A</v>
      </c>
      <c r="L1301" t="e">
        <f t="shared" ca="1" si="381"/>
        <v>#N/A</v>
      </c>
      <c r="M1301" s="42" t="e">
        <f t="shared" ca="1" si="382"/>
        <v>#REF!</v>
      </c>
      <c r="N1301" s="5" t="e">
        <f t="shared" ca="1" si="392"/>
        <v>#N/A</v>
      </c>
      <c r="O1301" s="5" t="e">
        <f t="shared" ca="1" si="393"/>
        <v>#N/A</v>
      </c>
      <c r="P1301" s="41" t="e">
        <f ca="1">IF(OR(ISNA(A1301),C1301="Backstitch"),NA(),AVERAGEIF($C$4:$C1301,"&gt;0")/100)</f>
        <v>#N/A</v>
      </c>
      <c r="Q1301" s="41" t="e">
        <f t="shared" ca="1" si="383"/>
        <v>#N/A</v>
      </c>
      <c r="R1301" s="43" t="e">
        <f t="shared" ca="1" si="384"/>
        <v>#N/A</v>
      </c>
      <c r="S1301" s="44" t="e">
        <f t="shared" ca="1" si="385"/>
        <v>#N/A</v>
      </c>
      <c r="T1301" s="5" t="e">
        <f t="shared" ca="1" si="386"/>
        <v>#N/A</v>
      </c>
      <c r="U1301" s="5" t="e">
        <f t="shared" ca="1" si="387"/>
        <v>#N/A</v>
      </c>
    </row>
    <row r="1302" spans="1:21">
      <c r="A1302" s="6" t="e">
        <f t="shared" ca="1" si="377"/>
        <v>#N/A</v>
      </c>
      <c r="B1302" s="39" t="e">
        <f t="shared" ca="1" si="376"/>
        <v>#N/A</v>
      </c>
      <c r="C1302">
        <f t="array" aca="1" ref="C1302" ca="1">IFERROR(INDEX(stitches, MATCH( 1, ($A1302=dates)*(last_project=projects),0)),0)</f>
        <v>0</v>
      </c>
      <c r="D1302" s="5" t="e">
        <f t="shared" ca="1" si="388"/>
        <v>#REF!</v>
      </c>
      <c r="E1302" s="5" t="e">
        <f t="shared" ca="1" si="378"/>
        <v>#REF!</v>
      </c>
      <c r="F1302" s="40" t="e">
        <f t="array" aca="1" ref="F1302" ca="1">INDEX(hours,MATCH(1,($A1302=dates)*(last_project=projects),0),0)</f>
        <v>#N/A</v>
      </c>
      <c r="G1302" s="21" t="e">
        <f t="shared" ca="1" si="379"/>
        <v>#N/A</v>
      </c>
      <c r="H1302" s="41" t="e">
        <f t="shared" ca="1" si="389"/>
        <v>#N/A</v>
      </c>
      <c r="I1302" s="41" t="e">
        <f t="shared" ca="1" si="390"/>
        <v>#N/A</v>
      </c>
      <c r="J1302" s="41" t="e">
        <f t="shared" ca="1" si="391"/>
        <v>#N/A</v>
      </c>
      <c r="K1302" t="e">
        <f t="shared" ca="1" si="380"/>
        <v>#N/A</v>
      </c>
      <c r="L1302" t="e">
        <f t="shared" ca="1" si="381"/>
        <v>#N/A</v>
      </c>
      <c r="M1302" s="42" t="e">
        <f t="shared" ca="1" si="382"/>
        <v>#REF!</v>
      </c>
      <c r="N1302" s="5" t="e">
        <f t="shared" ca="1" si="392"/>
        <v>#N/A</v>
      </c>
      <c r="O1302" s="5" t="e">
        <f t="shared" ca="1" si="393"/>
        <v>#N/A</v>
      </c>
      <c r="P1302" s="41" t="e">
        <f ca="1">IF(OR(ISNA(A1302),C1302="Backstitch"),NA(),AVERAGEIF($C$4:$C1302,"&gt;0")/100)</f>
        <v>#N/A</v>
      </c>
      <c r="Q1302" s="41" t="e">
        <f t="shared" ca="1" si="383"/>
        <v>#N/A</v>
      </c>
      <c r="R1302" s="43" t="e">
        <f t="shared" ca="1" si="384"/>
        <v>#N/A</v>
      </c>
      <c r="S1302" s="44" t="e">
        <f t="shared" ca="1" si="385"/>
        <v>#N/A</v>
      </c>
      <c r="T1302" s="5" t="e">
        <f t="shared" ca="1" si="386"/>
        <v>#N/A</v>
      </c>
      <c r="U1302" s="5" t="e">
        <f t="shared" ca="1" si="387"/>
        <v>#N/A</v>
      </c>
    </row>
    <row r="1303" spans="1:21">
      <c r="A1303" s="6" t="e">
        <f t="shared" ca="1" si="377"/>
        <v>#N/A</v>
      </c>
      <c r="B1303" s="39" t="e">
        <f t="shared" ca="1" si="376"/>
        <v>#N/A</v>
      </c>
      <c r="C1303">
        <f t="array" aca="1" ref="C1303" ca="1">IFERROR(INDEX(stitches, MATCH( 1, ($A1303=dates)*(last_project=projects),0)),0)</f>
        <v>0</v>
      </c>
      <c r="D1303" s="5" t="e">
        <f t="shared" ca="1" si="388"/>
        <v>#REF!</v>
      </c>
      <c r="E1303" s="5" t="e">
        <f t="shared" ca="1" si="378"/>
        <v>#REF!</v>
      </c>
      <c r="F1303" s="40" t="e">
        <f t="array" aca="1" ref="F1303" ca="1">INDEX(hours,MATCH(1,($A1303=dates)*(last_project=projects),0),0)</f>
        <v>#N/A</v>
      </c>
      <c r="G1303" s="21" t="e">
        <f t="shared" ca="1" si="379"/>
        <v>#N/A</v>
      </c>
      <c r="H1303" s="41" t="e">
        <f t="shared" ca="1" si="389"/>
        <v>#N/A</v>
      </c>
      <c r="I1303" s="41" t="e">
        <f t="shared" ca="1" si="390"/>
        <v>#N/A</v>
      </c>
      <c r="J1303" s="41" t="e">
        <f t="shared" ca="1" si="391"/>
        <v>#N/A</v>
      </c>
      <c r="K1303" t="e">
        <f t="shared" ca="1" si="380"/>
        <v>#N/A</v>
      </c>
      <c r="L1303" t="e">
        <f t="shared" ca="1" si="381"/>
        <v>#N/A</v>
      </c>
      <c r="M1303" s="42" t="e">
        <f t="shared" ca="1" si="382"/>
        <v>#REF!</v>
      </c>
      <c r="N1303" s="5" t="e">
        <f t="shared" ca="1" si="392"/>
        <v>#N/A</v>
      </c>
      <c r="O1303" s="5" t="e">
        <f t="shared" ca="1" si="393"/>
        <v>#N/A</v>
      </c>
      <c r="P1303" s="41" t="e">
        <f ca="1">IF(OR(ISNA(A1303),C1303="Backstitch"),NA(),AVERAGEIF($C$4:$C1303,"&gt;0")/100)</f>
        <v>#N/A</v>
      </c>
      <c r="Q1303" s="41" t="e">
        <f t="shared" ca="1" si="383"/>
        <v>#N/A</v>
      </c>
      <c r="R1303" s="43" t="e">
        <f t="shared" ca="1" si="384"/>
        <v>#N/A</v>
      </c>
      <c r="S1303" s="44" t="e">
        <f t="shared" ca="1" si="385"/>
        <v>#N/A</v>
      </c>
      <c r="T1303" s="5" t="e">
        <f t="shared" ca="1" si="386"/>
        <v>#N/A</v>
      </c>
      <c r="U1303" s="5" t="e">
        <f t="shared" ca="1" si="387"/>
        <v>#N/A</v>
      </c>
    </row>
    <row r="1304" spans="1:21">
      <c r="A1304" s="6" t="e">
        <f t="shared" ca="1" si="377"/>
        <v>#N/A</v>
      </c>
      <c r="B1304" s="39" t="e">
        <f t="shared" ca="1" si="376"/>
        <v>#N/A</v>
      </c>
      <c r="C1304">
        <f t="array" aca="1" ref="C1304" ca="1">IFERROR(INDEX(stitches, MATCH( 1, ($A1304=dates)*(last_project=projects),0)),0)</f>
        <v>0</v>
      </c>
      <c r="D1304" s="5" t="e">
        <f t="shared" ca="1" si="388"/>
        <v>#REF!</v>
      </c>
      <c r="E1304" s="5" t="e">
        <f t="shared" ca="1" si="378"/>
        <v>#REF!</v>
      </c>
      <c r="F1304" s="40" t="e">
        <f t="array" aca="1" ref="F1304" ca="1">INDEX(hours,MATCH(1,($A1304=dates)*(last_project=projects),0),0)</f>
        <v>#N/A</v>
      </c>
      <c r="G1304" s="21" t="e">
        <f t="shared" ca="1" si="379"/>
        <v>#N/A</v>
      </c>
      <c r="H1304" s="41" t="e">
        <f t="shared" ca="1" si="389"/>
        <v>#N/A</v>
      </c>
      <c r="I1304" s="41" t="e">
        <f t="shared" ca="1" si="390"/>
        <v>#N/A</v>
      </c>
      <c r="J1304" s="41" t="e">
        <f t="shared" ca="1" si="391"/>
        <v>#N/A</v>
      </c>
      <c r="K1304" t="e">
        <f t="shared" ca="1" si="380"/>
        <v>#N/A</v>
      </c>
      <c r="L1304" t="e">
        <f t="shared" ca="1" si="381"/>
        <v>#N/A</v>
      </c>
      <c r="M1304" s="42" t="e">
        <f t="shared" ca="1" si="382"/>
        <v>#REF!</v>
      </c>
      <c r="N1304" s="5" t="e">
        <f t="shared" ca="1" si="392"/>
        <v>#N/A</v>
      </c>
      <c r="O1304" s="5" t="e">
        <f t="shared" ca="1" si="393"/>
        <v>#N/A</v>
      </c>
      <c r="P1304" s="41" t="e">
        <f ca="1">IF(OR(ISNA(A1304),C1304="Backstitch"),NA(),AVERAGEIF($C$4:$C1304,"&gt;0")/100)</f>
        <v>#N/A</v>
      </c>
      <c r="Q1304" s="41" t="e">
        <f t="shared" ca="1" si="383"/>
        <v>#N/A</v>
      </c>
      <c r="R1304" s="43" t="e">
        <f t="shared" ca="1" si="384"/>
        <v>#N/A</v>
      </c>
      <c r="S1304" s="44" t="e">
        <f t="shared" ca="1" si="385"/>
        <v>#N/A</v>
      </c>
      <c r="T1304" s="5" t="e">
        <f t="shared" ca="1" si="386"/>
        <v>#N/A</v>
      </c>
      <c r="U1304" s="5" t="e">
        <f t="shared" ca="1" si="387"/>
        <v>#N/A</v>
      </c>
    </row>
    <row r="1305" spans="1:21">
      <c r="A1305" s="6" t="e">
        <f t="shared" ca="1" si="377"/>
        <v>#N/A</v>
      </c>
      <c r="B1305" s="39" t="e">
        <f t="shared" ca="1" si="376"/>
        <v>#N/A</v>
      </c>
      <c r="C1305">
        <f t="array" aca="1" ref="C1305" ca="1">IFERROR(INDEX(stitches, MATCH( 1, ($A1305=dates)*(last_project=projects),0)),0)</f>
        <v>0</v>
      </c>
      <c r="D1305" s="5" t="e">
        <f t="shared" ca="1" si="388"/>
        <v>#REF!</v>
      </c>
      <c r="E1305" s="5" t="e">
        <f t="shared" ca="1" si="378"/>
        <v>#REF!</v>
      </c>
      <c r="F1305" s="40" t="e">
        <f t="array" aca="1" ref="F1305" ca="1">INDEX(hours,MATCH(1,($A1305=dates)*(last_project=projects),0),0)</f>
        <v>#N/A</v>
      </c>
      <c r="G1305" s="21" t="e">
        <f t="shared" ca="1" si="379"/>
        <v>#N/A</v>
      </c>
      <c r="H1305" s="41" t="e">
        <f t="shared" ca="1" si="389"/>
        <v>#N/A</v>
      </c>
      <c r="I1305" s="41" t="e">
        <f t="shared" ca="1" si="390"/>
        <v>#N/A</v>
      </c>
      <c r="J1305" s="41" t="e">
        <f t="shared" ca="1" si="391"/>
        <v>#N/A</v>
      </c>
      <c r="K1305" t="e">
        <f t="shared" ca="1" si="380"/>
        <v>#N/A</v>
      </c>
      <c r="L1305" t="e">
        <f t="shared" ca="1" si="381"/>
        <v>#N/A</v>
      </c>
      <c r="M1305" s="42" t="e">
        <f t="shared" ca="1" si="382"/>
        <v>#REF!</v>
      </c>
      <c r="N1305" s="5" t="e">
        <f t="shared" ca="1" si="392"/>
        <v>#N/A</v>
      </c>
      <c r="O1305" s="5" t="e">
        <f t="shared" ca="1" si="393"/>
        <v>#N/A</v>
      </c>
      <c r="P1305" s="41" t="e">
        <f ca="1">IF(OR(ISNA(A1305),C1305="Backstitch"),NA(),AVERAGEIF($C$4:$C1305,"&gt;0")/100)</f>
        <v>#N/A</v>
      </c>
      <c r="Q1305" s="41" t="e">
        <f t="shared" ca="1" si="383"/>
        <v>#N/A</v>
      </c>
      <c r="R1305" s="43" t="e">
        <f t="shared" ca="1" si="384"/>
        <v>#N/A</v>
      </c>
      <c r="S1305" s="44" t="e">
        <f t="shared" ca="1" si="385"/>
        <v>#N/A</v>
      </c>
      <c r="T1305" s="5" t="e">
        <f t="shared" ca="1" si="386"/>
        <v>#N/A</v>
      </c>
      <c r="U1305" s="5" t="e">
        <f t="shared" ca="1" si="387"/>
        <v>#N/A</v>
      </c>
    </row>
    <row r="1306" spans="1:21">
      <c r="A1306" s="6" t="e">
        <f t="shared" ca="1" si="377"/>
        <v>#N/A</v>
      </c>
      <c r="B1306" s="39" t="e">
        <f t="shared" ca="1" si="376"/>
        <v>#N/A</v>
      </c>
      <c r="C1306">
        <f t="array" aca="1" ref="C1306" ca="1">IFERROR(INDEX(stitches, MATCH( 1, ($A1306=dates)*(last_project=projects),0)),0)</f>
        <v>0</v>
      </c>
      <c r="D1306" s="5" t="e">
        <f t="shared" ca="1" si="388"/>
        <v>#REF!</v>
      </c>
      <c r="E1306" s="5" t="e">
        <f t="shared" ca="1" si="378"/>
        <v>#REF!</v>
      </c>
      <c r="F1306" s="40" t="e">
        <f t="array" aca="1" ref="F1306" ca="1">INDEX(hours,MATCH(1,($A1306=dates)*(last_project=projects),0),0)</f>
        <v>#N/A</v>
      </c>
      <c r="G1306" s="21" t="e">
        <f t="shared" ca="1" si="379"/>
        <v>#N/A</v>
      </c>
      <c r="H1306" s="41" t="e">
        <f t="shared" ca="1" si="389"/>
        <v>#N/A</v>
      </c>
      <c r="I1306" s="41" t="e">
        <f t="shared" ca="1" si="390"/>
        <v>#N/A</v>
      </c>
      <c r="J1306" s="41" t="e">
        <f t="shared" ca="1" si="391"/>
        <v>#N/A</v>
      </c>
      <c r="K1306" t="e">
        <f t="shared" ca="1" si="380"/>
        <v>#N/A</v>
      </c>
      <c r="L1306" t="e">
        <f t="shared" ca="1" si="381"/>
        <v>#N/A</v>
      </c>
      <c r="M1306" s="42" t="e">
        <f t="shared" ca="1" si="382"/>
        <v>#REF!</v>
      </c>
      <c r="N1306" s="5" t="e">
        <f t="shared" ca="1" si="392"/>
        <v>#N/A</v>
      </c>
      <c r="O1306" s="5" t="e">
        <f t="shared" ca="1" si="393"/>
        <v>#N/A</v>
      </c>
      <c r="P1306" s="41" t="e">
        <f ca="1">IF(OR(ISNA(A1306),C1306="Backstitch"),NA(),AVERAGEIF($C$4:$C1306,"&gt;0")/100)</f>
        <v>#N/A</v>
      </c>
      <c r="Q1306" s="41" t="e">
        <f t="shared" ca="1" si="383"/>
        <v>#N/A</v>
      </c>
      <c r="R1306" s="43" t="e">
        <f t="shared" ca="1" si="384"/>
        <v>#N/A</v>
      </c>
      <c r="S1306" s="44" t="e">
        <f t="shared" ca="1" si="385"/>
        <v>#N/A</v>
      </c>
      <c r="T1306" s="5" t="e">
        <f t="shared" ca="1" si="386"/>
        <v>#N/A</v>
      </c>
      <c r="U1306" s="5" t="e">
        <f t="shared" ca="1" si="387"/>
        <v>#N/A</v>
      </c>
    </row>
    <row r="1307" spans="1:21">
      <c r="A1307" s="6" t="e">
        <f t="shared" ca="1" si="377"/>
        <v>#N/A</v>
      </c>
      <c r="B1307" s="39" t="e">
        <f t="shared" ca="1" si="376"/>
        <v>#N/A</v>
      </c>
      <c r="C1307">
        <f t="array" aca="1" ref="C1307" ca="1">IFERROR(INDEX(stitches, MATCH( 1, ($A1307=dates)*(last_project=projects),0)),0)</f>
        <v>0</v>
      </c>
      <c r="D1307" s="5" t="e">
        <f t="shared" ca="1" si="388"/>
        <v>#REF!</v>
      </c>
      <c r="E1307" s="5" t="e">
        <f t="shared" ca="1" si="378"/>
        <v>#REF!</v>
      </c>
      <c r="F1307" s="40" t="e">
        <f t="array" aca="1" ref="F1307" ca="1">INDEX(hours,MATCH(1,($A1307=dates)*(last_project=projects),0),0)</f>
        <v>#N/A</v>
      </c>
      <c r="G1307" s="21" t="e">
        <f t="shared" ca="1" si="379"/>
        <v>#N/A</v>
      </c>
      <c r="H1307" s="41" t="e">
        <f t="shared" ca="1" si="389"/>
        <v>#N/A</v>
      </c>
      <c r="I1307" s="41" t="e">
        <f t="shared" ca="1" si="390"/>
        <v>#N/A</v>
      </c>
      <c r="J1307" s="41" t="e">
        <f t="shared" ca="1" si="391"/>
        <v>#N/A</v>
      </c>
      <c r="K1307" t="e">
        <f t="shared" ca="1" si="380"/>
        <v>#N/A</v>
      </c>
      <c r="L1307" t="e">
        <f t="shared" ca="1" si="381"/>
        <v>#N/A</v>
      </c>
      <c r="M1307" s="42" t="e">
        <f t="shared" ca="1" si="382"/>
        <v>#REF!</v>
      </c>
      <c r="N1307" s="5" t="e">
        <f t="shared" ca="1" si="392"/>
        <v>#N/A</v>
      </c>
      <c r="O1307" s="5" t="e">
        <f t="shared" ca="1" si="393"/>
        <v>#N/A</v>
      </c>
      <c r="P1307" s="41" t="e">
        <f ca="1">IF(OR(ISNA(A1307),C1307="Backstitch"),NA(),AVERAGEIF($C$4:$C1307,"&gt;0")/100)</f>
        <v>#N/A</v>
      </c>
      <c r="Q1307" s="41" t="e">
        <f t="shared" ca="1" si="383"/>
        <v>#N/A</v>
      </c>
      <c r="R1307" s="43" t="e">
        <f t="shared" ca="1" si="384"/>
        <v>#N/A</v>
      </c>
      <c r="S1307" s="44" t="e">
        <f t="shared" ca="1" si="385"/>
        <v>#N/A</v>
      </c>
      <c r="T1307" s="5" t="e">
        <f t="shared" ca="1" si="386"/>
        <v>#N/A</v>
      </c>
      <c r="U1307" s="5" t="e">
        <f t="shared" ca="1" si="387"/>
        <v>#N/A</v>
      </c>
    </row>
    <row r="1308" spans="1:21">
      <c r="A1308" s="6" t="e">
        <f t="shared" ca="1" si="377"/>
        <v>#N/A</v>
      </c>
      <c r="B1308" s="39" t="e">
        <f t="shared" ca="1" si="376"/>
        <v>#N/A</v>
      </c>
      <c r="C1308">
        <f t="array" aca="1" ref="C1308" ca="1">IFERROR(INDEX(stitches, MATCH( 1, ($A1308=dates)*(last_project=projects),0)),0)</f>
        <v>0</v>
      </c>
      <c r="D1308" s="5" t="e">
        <f t="shared" ca="1" si="388"/>
        <v>#REF!</v>
      </c>
      <c r="E1308" s="5" t="e">
        <f t="shared" ca="1" si="378"/>
        <v>#REF!</v>
      </c>
      <c r="F1308" s="40" t="e">
        <f t="array" aca="1" ref="F1308" ca="1">INDEX(hours,MATCH(1,($A1308=dates)*(last_project=projects),0),0)</f>
        <v>#N/A</v>
      </c>
      <c r="G1308" s="21" t="e">
        <f t="shared" ca="1" si="379"/>
        <v>#N/A</v>
      </c>
      <c r="H1308" s="41" t="e">
        <f t="shared" ca="1" si="389"/>
        <v>#N/A</v>
      </c>
      <c r="I1308" s="41" t="e">
        <f t="shared" ca="1" si="390"/>
        <v>#N/A</v>
      </c>
      <c r="J1308" s="41" t="e">
        <f t="shared" ca="1" si="391"/>
        <v>#N/A</v>
      </c>
      <c r="K1308" t="e">
        <f t="shared" ca="1" si="380"/>
        <v>#N/A</v>
      </c>
      <c r="L1308" t="e">
        <f t="shared" ca="1" si="381"/>
        <v>#N/A</v>
      </c>
      <c r="M1308" s="42" t="e">
        <f t="shared" ca="1" si="382"/>
        <v>#REF!</v>
      </c>
      <c r="N1308" s="5" t="e">
        <f t="shared" ca="1" si="392"/>
        <v>#N/A</v>
      </c>
      <c r="O1308" s="5" t="e">
        <f t="shared" ca="1" si="393"/>
        <v>#N/A</v>
      </c>
      <c r="P1308" s="41" t="e">
        <f ca="1">IF(OR(ISNA(A1308),C1308="Backstitch"),NA(),AVERAGEIF($C$4:$C1308,"&gt;0")/100)</f>
        <v>#N/A</v>
      </c>
      <c r="Q1308" s="41" t="e">
        <f t="shared" ca="1" si="383"/>
        <v>#N/A</v>
      </c>
      <c r="R1308" s="43" t="e">
        <f t="shared" ca="1" si="384"/>
        <v>#N/A</v>
      </c>
      <c r="S1308" s="44" t="e">
        <f t="shared" ca="1" si="385"/>
        <v>#N/A</v>
      </c>
      <c r="T1308" s="5" t="e">
        <f t="shared" ca="1" si="386"/>
        <v>#N/A</v>
      </c>
      <c r="U1308" s="5" t="e">
        <f t="shared" ca="1" si="387"/>
        <v>#N/A</v>
      </c>
    </row>
    <row r="1309" spans="1:21">
      <c r="A1309" s="6" t="e">
        <f t="shared" ca="1" si="377"/>
        <v>#N/A</v>
      </c>
      <c r="B1309" s="39" t="e">
        <f t="shared" ca="1" si="376"/>
        <v>#N/A</v>
      </c>
      <c r="C1309">
        <f t="array" aca="1" ref="C1309" ca="1">IFERROR(INDEX(stitches, MATCH( 1, ($A1309=dates)*(last_project=projects),0)),0)</f>
        <v>0</v>
      </c>
      <c r="D1309" s="5" t="e">
        <f t="shared" ca="1" si="388"/>
        <v>#REF!</v>
      </c>
      <c r="E1309" s="5" t="e">
        <f t="shared" ca="1" si="378"/>
        <v>#REF!</v>
      </c>
      <c r="F1309" s="40" t="e">
        <f t="array" aca="1" ref="F1309" ca="1">INDEX(hours,MATCH(1,($A1309=dates)*(last_project=projects),0),0)</f>
        <v>#N/A</v>
      </c>
      <c r="G1309" s="21" t="e">
        <f t="shared" ca="1" si="379"/>
        <v>#N/A</v>
      </c>
      <c r="H1309" s="41" t="e">
        <f t="shared" ca="1" si="389"/>
        <v>#N/A</v>
      </c>
      <c r="I1309" s="41" t="e">
        <f t="shared" ca="1" si="390"/>
        <v>#N/A</v>
      </c>
      <c r="J1309" s="41" t="e">
        <f t="shared" ca="1" si="391"/>
        <v>#N/A</v>
      </c>
      <c r="K1309" t="e">
        <f t="shared" ca="1" si="380"/>
        <v>#N/A</v>
      </c>
      <c r="L1309" t="e">
        <f t="shared" ca="1" si="381"/>
        <v>#N/A</v>
      </c>
      <c r="M1309" s="42" t="e">
        <f t="shared" ca="1" si="382"/>
        <v>#REF!</v>
      </c>
      <c r="N1309" s="5" t="e">
        <f t="shared" ca="1" si="392"/>
        <v>#N/A</v>
      </c>
      <c r="O1309" s="5" t="e">
        <f t="shared" ca="1" si="393"/>
        <v>#N/A</v>
      </c>
      <c r="P1309" s="41" t="e">
        <f ca="1">IF(OR(ISNA(A1309),C1309="Backstitch"),NA(),AVERAGEIF($C$4:$C1309,"&gt;0")/100)</f>
        <v>#N/A</v>
      </c>
      <c r="Q1309" s="41" t="e">
        <f t="shared" ca="1" si="383"/>
        <v>#N/A</v>
      </c>
      <c r="R1309" s="43" t="e">
        <f t="shared" ca="1" si="384"/>
        <v>#N/A</v>
      </c>
      <c r="S1309" s="44" t="e">
        <f t="shared" ca="1" si="385"/>
        <v>#N/A</v>
      </c>
      <c r="T1309" s="5" t="e">
        <f t="shared" ca="1" si="386"/>
        <v>#N/A</v>
      </c>
      <c r="U1309" s="5" t="e">
        <f t="shared" ca="1" si="387"/>
        <v>#N/A</v>
      </c>
    </row>
    <row r="1310" spans="1:21">
      <c r="A1310" s="6" t="e">
        <f t="shared" ca="1" si="377"/>
        <v>#N/A</v>
      </c>
      <c r="B1310" s="39" t="e">
        <f t="shared" ca="1" si="376"/>
        <v>#N/A</v>
      </c>
      <c r="C1310">
        <f t="array" aca="1" ref="C1310" ca="1">IFERROR(INDEX(stitches, MATCH( 1, ($A1310=dates)*(last_project=projects),0)),0)</f>
        <v>0</v>
      </c>
      <c r="D1310" s="5" t="e">
        <f t="shared" ca="1" si="388"/>
        <v>#REF!</v>
      </c>
      <c r="E1310" s="5" t="e">
        <f t="shared" ca="1" si="378"/>
        <v>#REF!</v>
      </c>
      <c r="F1310" s="40" t="e">
        <f t="array" aca="1" ref="F1310" ca="1">INDEX(hours,MATCH(1,($A1310=dates)*(last_project=projects),0),0)</f>
        <v>#N/A</v>
      </c>
      <c r="G1310" s="21" t="e">
        <f t="shared" ca="1" si="379"/>
        <v>#N/A</v>
      </c>
      <c r="H1310" s="41" t="e">
        <f t="shared" ca="1" si="389"/>
        <v>#N/A</v>
      </c>
      <c r="I1310" s="41" t="e">
        <f t="shared" ca="1" si="390"/>
        <v>#N/A</v>
      </c>
      <c r="J1310" s="41" t="e">
        <f t="shared" ca="1" si="391"/>
        <v>#N/A</v>
      </c>
      <c r="K1310" t="e">
        <f t="shared" ca="1" si="380"/>
        <v>#N/A</v>
      </c>
      <c r="L1310" t="e">
        <f t="shared" ca="1" si="381"/>
        <v>#N/A</v>
      </c>
      <c r="M1310" s="42" t="e">
        <f t="shared" ca="1" si="382"/>
        <v>#REF!</v>
      </c>
      <c r="N1310" s="5" t="e">
        <f t="shared" ca="1" si="392"/>
        <v>#N/A</v>
      </c>
      <c r="O1310" s="5" t="e">
        <f t="shared" ca="1" si="393"/>
        <v>#N/A</v>
      </c>
      <c r="P1310" s="41" t="e">
        <f ca="1">IF(OR(ISNA(A1310),C1310="Backstitch"),NA(),AVERAGEIF($C$4:$C1310,"&gt;0")/100)</f>
        <v>#N/A</v>
      </c>
      <c r="Q1310" s="41" t="e">
        <f t="shared" ca="1" si="383"/>
        <v>#N/A</v>
      </c>
      <c r="R1310" s="43" t="e">
        <f t="shared" ca="1" si="384"/>
        <v>#N/A</v>
      </c>
      <c r="S1310" s="44" t="e">
        <f t="shared" ca="1" si="385"/>
        <v>#N/A</v>
      </c>
      <c r="T1310" s="5" t="e">
        <f t="shared" ca="1" si="386"/>
        <v>#N/A</v>
      </c>
      <c r="U1310" s="5" t="e">
        <f t="shared" ca="1" si="387"/>
        <v>#N/A</v>
      </c>
    </row>
    <row r="1311" spans="1:21">
      <c r="A1311" s="6" t="e">
        <f t="shared" ca="1" si="377"/>
        <v>#N/A</v>
      </c>
      <c r="B1311" s="39" t="e">
        <f t="shared" ca="1" si="376"/>
        <v>#N/A</v>
      </c>
      <c r="C1311">
        <f t="array" aca="1" ref="C1311" ca="1">IFERROR(INDEX(stitches, MATCH( 1, ($A1311=dates)*(last_project=projects),0)),0)</f>
        <v>0</v>
      </c>
      <c r="D1311" s="5" t="e">
        <f t="shared" ca="1" si="388"/>
        <v>#REF!</v>
      </c>
      <c r="E1311" s="5" t="e">
        <f t="shared" ca="1" si="378"/>
        <v>#REF!</v>
      </c>
      <c r="F1311" s="40" t="e">
        <f t="array" aca="1" ref="F1311" ca="1">INDEX(hours,MATCH(1,($A1311=dates)*(last_project=projects),0),0)</f>
        <v>#N/A</v>
      </c>
      <c r="G1311" s="21" t="e">
        <f t="shared" ca="1" si="379"/>
        <v>#N/A</v>
      </c>
      <c r="H1311" s="41" t="e">
        <f t="shared" ca="1" si="389"/>
        <v>#N/A</v>
      </c>
      <c r="I1311" s="41" t="e">
        <f t="shared" ca="1" si="390"/>
        <v>#N/A</v>
      </c>
      <c r="J1311" s="41" t="e">
        <f t="shared" ca="1" si="391"/>
        <v>#N/A</v>
      </c>
      <c r="K1311" t="e">
        <f t="shared" ca="1" si="380"/>
        <v>#N/A</v>
      </c>
      <c r="L1311" t="e">
        <f t="shared" ca="1" si="381"/>
        <v>#N/A</v>
      </c>
      <c r="M1311" s="42" t="e">
        <f t="shared" ca="1" si="382"/>
        <v>#REF!</v>
      </c>
      <c r="N1311" s="5" t="e">
        <f t="shared" ca="1" si="392"/>
        <v>#N/A</v>
      </c>
      <c r="O1311" s="5" t="e">
        <f t="shared" ca="1" si="393"/>
        <v>#N/A</v>
      </c>
      <c r="P1311" s="41" t="e">
        <f ca="1">IF(OR(ISNA(A1311),C1311="Backstitch"),NA(),AVERAGEIF($C$4:$C1311,"&gt;0")/100)</f>
        <v>#N/A</v>
      </c>
      <c r="Q1311" s="41" t="e">
        <f t="shared" ca="1" si="383"/>
        <v>#N/A</v>
      </c>
      <c r="R1311" s="43" t="e">
        <f t="shared" ca="1" si="384"/>
        <v>#N/A</v>
      </c>
      <c r="S1311" s="44" t="e">
        <f t="shared" ca="1" si="385"/>
        <v>#N/A</v>
      </c>
      <c r="T1311" s="5" t="e">
        <f t="shared" ca="1" si="386"/>
        <v>#N/A</v>
      </c>
      <c r="U1311" s="5" t="e">
        <f t="shared" ca="1" si="387"/>
        <v>#N/A</v>
      </c>
    </row>
    <row r="1312" spans="1:21">
      <c r="A1312" s="6" t="e">
        <f t="shared" ca="1" si="377"/>
        <v>#N/A</v>
      </c>
      <c r="B1312" s="39" t="e">
        <f t="shared" ca="1" si="376"/>
        <v>#N/A</v>
      </c>
      <c r="C1312">
        <f t="array" aca="1" ref="C1312" ca="1">IFERROR(INDEX(stitches, MATCH( 1, ($A1312=dates)*(last_project=projects),0)),0)</f>
        <v>0</v>
      </c>
      <c r="D1312" s="5" t="e">
        <f t="shared" ca="1" si="388"/>
        <v>#REF!</v>
      </c>
      <c r="E1312" s="5" t="e">
        <f t="shared" ca="1" si="378"/>
        <v>#REF!</v>
      </c>
      <c r="F1312" s="40" t="e">
        <f t="array" aca="1" ref="F1312" ca="1">INDEX(hours,MATCH(1,($A1312=dates)*(last_project=projects),0),0)</f>
        <v>#N/A</v>
      </c>
      <c r="G1312" s="21" t="e">
        <f t="shared" ca="1" si="379"/>
        <v>#N/A</v>
      </c>
      <c r="H1312" s="41" t="e">
        <f t="shared" ca="1" si="389"/>
        <v>#N/A</v>
      </c>
      <c r="I1312" s="41" t="e">
        <f t="shared" ca="1" si="390"/>
        <v>#N/A</v>
      </c>
      <c r="J1312" s="41" t="e">
        <f t="shared" ca="1" si="391"/>
        <v>#N/A</v>
      </c>
      <c r="K1312" t="e">
        <f t="shared" ca="1" si="380"/>
        <v>#N/A</v>
      </c>
      <c r="L1312" t="e">
        <f t="shared" ca="1" si="381"/>
        <v>#N/A</v>
      </c>
      <c r="M1312" s="42" t="e">
        <f t="shared" ca="1" si="382"/>
        <v>#REF!</v>
      </c>
      <c r="N1312" s="5" t="e">
        <f t="shared" ca="1" si="392"/>
        <v>#N/A</v>
      </c>
      <c r="O1312" s="5" t="e">
        <f t="shared" ca="1" si="393"/>
        <v>#N/A</v>
      </c>
      <c r="P1312" s="41" t="e">
        <f ca="1">IF(OR(ISNA(A1312),C1312="Backstitch"),NA(),AVERAGEIF($C$4:$C1312,"&gt;0")/100)</f>
        <v>#N/A</v>
      </c>
      <c r="Q1312" s="41" t="e">
        <f t="shared" ca="1" si="383"/>
        <v>#N/A</v>
      </c>
      <c r="R1312" s="43" t="e">
        <f t="shared" ca="1" si="384"/>
        <v>#N/A</v>
      </c>
      <c r="S1312" s="44" t="e">
        <f t="shared" ca="1" si="385"/>
        <v>#N/A</v>
      </c>
      <c r="T1312" s="5" t="e">
        <f t="shared" ca="1" si="386"/>
        <v>#N/A</v>
      </c>
      <c r="U1312" s="5" t="e">
        <f t="shared" ca="1" si="387"/>
        <v>#N/A</v>
      </c>
    </row>
    <row r="1313" spans="1:21">
      <c r="A1313" s="6" t="e">
        <f t="shared" ca="1" si="377"/>
        <v>#N/A</v>
      </c>
      <c r="B1313" s="39" t="e">
        <f t="shared" ca="1" si="376"/>
        <v>#N/A</v>
      </c>
      <c r="C1313">
        <f t="array" aca="1" ref="C1313" ca="1">IFERROR(INDEX(stitches, MATCH( 1, ($A1313=dates)*(last_project=projects),0)),0)</f>
        <v>0</v>
      </c>
      <c r="D1313" s="5" t="e">
        <f t="shared" ca="1" si="388"/>
        <v>#REF!</v>
      </c>
      <c r="E1313" s="5" t="e">
        <f t="shared" ca="1" si="378"/>
        <v>#REF!</v>
      </c>
      <c r="F1313" s="40" t="e">
        <f t="array" aca="1" ref="F1313" ca="1">INDEX(hours,MATCH(1,($A1313=dates)*(last_project=projects),0),0)</f>
        <v>#N/A</v>
      </c>
      <c r="G1313" s="21" t="e">
        <f t="shared" ca="1" si="379"/>
        <v>#N/A</v>
      </c>
      <c r="H1313" s="41" t="e">
        <f t="shared" ca="1" si="389"/>
        <v>#N/A</v>
      </c>
      <c r="I1313" s="41" t="e">
        <f t="shared" ca="1" si="390"/>
        <v>#N/A</v>
      </c>
      <c r="J1313" s="41" t="e">
        <f t="shared" ca="1" si="391"/>
        <v>#N/A</v>
      </c>
      <c r="K1313" t="e">
        <f t="shared" ca="1" si="380"/>
        <v>#N/A</v>
      </c>
      <c r="L1313" t="e">
        <f t="shared" ca="1" si="381"/>
        <v>#N/A</v>
      </c>
      <c r="M1313" s="42" t="e">
        <f t="shared" ca="1" si="382"/>
        <v>#REF!</v>
      </c>
      <c r="N1313" s="5" t="e">
        <f t="shared" ca="1" si="392"/>
        <v>#N/A</v>
      </c>
      <c r="O1313" s="5" t="e">
        <f t="shared" ca="1" si="393"/>
        <v>#N/A</v>
      </c>
      <c r="P1313" s="41" t="e">
        <f ca="1">IF(OR(ISNA(A1313),C1313="Backstitch"),NA(),AVERAGEIF($C$4:$C1313,"&gt;0")/100)</f>
        <v>#N/A</v>
      </c>
      <c r="Q1313" s="41" t="e">
        <f t="shared" ca="1" si="383"/>
        <v>#N/A</v>
      </c>
      <c r="R1313" s="43" t="e">
        <f t="shared" ca="1" si="384"/>
        <v>#N/A</v>
      </c>
      <c r="S1313" s="44" t="e">
        <f t="shared" ca="1" si="385"/>
        <v>#N/A</v>
      </c>
      <c r="T1313" s="5" t="e">
        <f t="shared" ca="1" si="386"/>
        <v>#N/A</v>
      </c>
      <c r="U1313" s="5" t="e">
        <f t="shared" ca="1" si="387"/>
        <v>#N/A</v>
      </c>
    </row>
    <row r="1314" spans="1:21">
      <c r="A1314" s="6" t="e">
        <f t="shared" ca="1" si="377"/>
        <v>#N/A</v>
      </c>
      <c r="B1314" s="39" t="e">
        <f t="shared" ca="1" si="376"/>
        <v>#N/A</v>
      </c>
      <c r="C1314">
        <f t="array" aca="1" ref="C1314" ca="1">IFERROR(INDEX(stitches, MATCH( 1, ($A1314=dates)*(last_project=projects),0)),0)</f>
        <v>0</v>
      </c>
      <c r="D1314" s="5" t="e">
        <f t="shared" ca="1" si="388"/>
        <v>#REF!</v>
      </c>
      <c r="E1314" s="5" t="e">
        <f t="shared" ca="1" si="378"/>
        <v>#REF!</v>
      </c>
      <c r="F1314" s="40" t="e">
        <f t="array" aca="1" ref="F1314" ca="1">INDEX(hours,MATCH(1,($A1314=dates)*(last_project=projects),0),0)</f>
        <v>#N/A</v>
      </c>
      <c r="G1314" s="21" t="e">
        <f t="shared" ca="1" si="379"/>
        <v>#N/A</v>
      </c>
      <c r="H1314" s="41" t="e">
        <f t="shared" ca="1" si="389"/>
        <v>#N/A</v>
      </c>
      <c r="I1314" s="41" t="e">
        <f t="shared" ca="1" si="390"/>
        <v>#N/A</v>
      </c>
      <c r="J1314" s="41" t="e">
        <f t="shared" ca="1" si="391"/>
        <v>#N/A</v>
      </c>
      <c r="K1314" t="e">
        <f t="shared" ca="1" si="380"/>
        <v>#N/A</v>
      </c>
      <c r="L1314" t="e">
        <f t="shared" ca="1" si="381"/>
        <v>#N/A</v>
      </c>
      <c r="M1314" s="42" t="e">
        <f t="shared" ca="1" si="382"/>
        <v>#REF!</v>
      </c>
      <c r="N1314" s="5" t="e">
        <f t="shared" ca="1" si="392"/>
        <v>#N/A</v>
      </c>
      <c r="O1314" s="5" t="e">
        <f t="shared" ca="1" si="393"/>
        <v>#N/A</v>
      </c>
      <c r="P1314" s="41" t="e">
        <f ca="1">IF(OR(ISNA(A1314),C1314="Backstitch"),NA(),AVERAGEIF($C$4:$C1314,"&gt;0")/100)</f>
        <v>#N/A</v>
      </c>
      <c r="Q1314" s="41" t="e">
        <f t="shared" ca="1" si="383"/>
        <v>#N/A</v>
      </c>
      <c r="R1314" s="43" t="e">
        <f t="shared" ca="1" si="384"/>
        <v>#N/A</v>
      </c>
      <c r="S1314" s="44" t="e">
        <f t="shared" ca="1" si="385"/>
        <v>#N/A</v>
      </c>
      <c r="T1314" s="5" t="e">
        <f t="shared" ca="1" si="386"/>
        <v>#N/A</v>
      </c>
      <c r="U1314" s="5" t="e">
        <f t="shared" ca="1" si="387"/>
        <v>#N/A</v>
      </c>
    </row>
    <row r="1315" spans="1:21">
      <c r="A1315" s="6" t="e">
        <f t="shared" ca="1" si="377"/>
        <v>#N/A</v>
      </c>
      <c r="B1315" s="39" t="e">
        <f t="shared" ca="1" si="376"/>
        <v>#N/A</v>
      </c>
      <c r="C1315">
        <f t="array" aca="1" ref="C1315" ca="1">IFERROR(INDEX(stitches, MATCH( 1, ($A1315=dates)*(last_project=projects),0)),0)</f>
        <v>0</v>
      </c>
      <c r="D1315" s="5" t="e">
        <f t="shared" ca="1" si="388"/>
        <v>#REF!</v>
      </c>
      <c r="E1315" s="5" t="e">
        <f t="shared" ca="1" si="378"/>
        <v>#REF!</v>
      </c>
      <c r="F1315" s="40" t="e">
        <f t="array" aca="1" ref="F1315" ca="1">INDEX(hours,MATCH(1,($A1315=dates)*(last_project=projects),0),0)</f>
        <v>#N/A</v>
      </c>
      <c r="G1315" s="21" t="e">
        <f t="shared" ca="1" si="379"/>
        <v>#N/A</v>
      </c>
      <c r="H1315" s="41" t="e">
        <f t="shared" ca="1" si="389"/>
        <v>#N/A</v>
      </c>
      <c r="I1315" s="41" t="e">
        <f t="shared" ca="1" si="390"/>
        <v>#N/A</v>
      </c>
      <c r="J1315" s="41" t="e">
        <f t="shared" ca="1" si="391"/>
        <v>#N/A</v>
      </c>
      <c r="K1315" t="e">
        <f t="shared" ca="1" si="380"/>
        <v>#N/A</v>
      </c>
      <c r="L1315" t="e">
        <f t="shared" ca="1" si="381"/>
        <v>#N/A</v>
      </c>
      <c r="M1315" s="42" t="e">
        <f t="shared" ca="1" si="382"/>
        <v>#REF!</v>
      </c>
      <c r="N1315" s="5" t="e">
        <f t="shared" ca="1" si="392"/>
        <v>#N/A</v>
      </c>
      <c r="O1315" s="5" t="e">
        <f t="shared" ca="1" si="393"/>
        <v>#N/A</v>
      </c>
      <c r="P1315" s="41" t="e">
        <f ca="1">IF(OR(ISNA(A1315),C1315="Backstitch"),NA(),AVERAGEIF($C$4:$C1315,"&gt;0")/100)</f>
        <v>#N/A</v>
      </c>
      <c r="Q1315" s="41" t="e">
        <f t="shared" ca="1" si="383"/>
        <v>#N/A</v>
      </c>
      <c r="R1315" s="43" t="e">
        <f t="shared" ca="1" si="384"/>
        <v>#N/A</v>
      </c>
      <c r="S1315" s="44" t="e">
        <f t="shared" ca="1" si="385"/>
        <v>#N/A</v>
      </c>
      <c r="T1315" s="5" t="e">
        <f t="shared" ca="1" si="386"/>
        <v>#N/A</v>
      </c>
      <c r="U1315" s="5" t="e">
        <f t="shared" ca="1" si="387"/>
        <v>#N/A</v>
      </c>
    </row>
    <row r="1316" spans="1:21">
      <c r="A1316" s="6" t="e">
        <f t="shared" ca="1" si="377"/>
        <v>#N/A</v>
      </c>
      <c r="B1316" s="39" t="e">
        <f t="shared" ca="1" si="376"/>
        <v>#N/A</v>
      </c>
      <c r="C1316">
        <f t="array" aca="1" ref="C1316" ca="1">IFERROR(INDEX(stitches, MATCH( 1, ($A1316=dates)*(last_project=projects),0)),0)</f>
        <v>0</v>
      </c>
      <c r="D1316" s="5" t="e">
        <f t="shared" ca="1" si="388"/>
        <v>#REF!</v>
      </c>
      <c r="E1316" s="5" t="e">
        <f t="shared" ca="1" si="378"/>
        <v>#REF!</v>
      </c>
      <c r="F1316" s="40" t="e">
        <f t="array" aca="1" ref="F1316" ca="1">INDEX(hours,MATCH(1,($A1316=dates)*(last_project=projects),0),0)</f>
        <v>#N/A</v>
      </c>
      <c r="G1316" s="21" t="e">
        <f t="shared" ca="1" si="379"/>
        <v>#N/A</v>
      </c>
      <c r="H1316" s="41" t="e">
        <f t="shared" ca="1" si="389"/>
        <v>#N/A</v>
      </c>
      <c r="I1316" s="41" t="e">
        <f t="shared" ca="1" si="390"/>
        <v>#N/A</v>
      </c>
      <c r="J1316" s="41" t="e">
        <f t="shared" ca="1" si="391"/>
        <v>#N/A</v>
      </c>
      <c r="K1316" t="e">
        <f t="shared" ca="1" si="380"/>
        <v>#N/A</v>
      </c>
      <c r="L1316" t="e">
        <f t="shared" ca="1" si="381"/>
        <v>#N/A</v>
      </c>
      <c r="M1316" s="42" t="e">
        <f t="shared" ca="1" si="382"/>
        <v>#REF!</v>
      </c>
      <c r="N1316" s="5" t="e">
        <f t="shared" ca="1" si="392"/>
        <v>#N/A</v>
      </c>
      <c r="O1316" s="5" t="e">
        <f t="shared" ca="1" si="393"/>
        <v>#N/A</v>
      </c>
      <c r="P1316" s="41" t="e">
        <f ca="1">IF(OR(ISNA(A1316),C1316="Backstitch"),NA(),AVERAGEIF($C$4:$C1316,"&gt;0")/100)</f>
        <v>#N/A</v>
      </c>
      <c r="Q1316" s="41" t="e">
        <f t="shared" ca="1" si="383"/>
        <v>#N/A</v>
      </c>
      <c r="R1316" s="43" t="e">
        <f t="shared" ca="1" si="384"/>
        <v>#N/A</v>
      </c>
      <c r="S1316" s="44" t="e">
        <f t="shared" ca="1" si="385"/>
        <v>#N/A</v>
      </c>
      <c r="T1316" s="5" t="e">
        <f t="shared" ca="1" si="386"/>
        <v>#N/A</v>
      </c>
      <c r="U1316" s="5" t="e">
        <f t="shared" ca="1" si="387"/>
        <v>#N/A</v>
      </c>
    </row>
    <row r="1317" spans="1:21">
      <c r="A1317" s="6" t="e">
        <f t="shared" ca="1" si="377"/>
        <v>#N/A</v>
      </c>
      <c r="B1317" s="39" t="e">
        <f t="shared" ca="1" si="376"/>
        <v>#N/A</v>
      </c>
      <c r="C1317">
        <f t="array" aca="1" ref="C1317" ca="1">IFERROR(INDEX(stitches, MATCH( 1, ($A1317=dates)*(last_project=projects),0)),0)</f>
        <v>0</v>
      </c>
      <c r="D1317" s="5" t="e">
        <f t="shared" ca="1" si="388"/>
        <v>#REF!</v>
      </c>
      <c r="E1317" s="5" t="e">
        <f t="shared" ca="1" si="378"/>
        <v>#REF!</v>
      </c>
      <c r="F1317" s="40" t="e">
        <f t="array" aca="1" ref="F1317" ca="1">INDEX(hours,MATCH(1,($A1317=dates)*(last_project=projects),0),0)</f>
        <v>#N/A</v>
      </c>
      <c r="G1317" s="21" t="e">
        <f t="shared" ca="1" si="379"/>
        <v>#N/A</v>
      </c>
      <c r="H1317" s="41" t="e">
        <f t="shared" ca="1" si="389"/>
        <v>#N/A</v>
      </c>
      <c r="I1317" s="41" t="e">
        <f t="shared" ca="1" si="390"/>
        <v>#N/A</v>
      </c>
      <c r="J1317" s="41" t="e">
        <f t="shared" ca="1" si="391"/>
        <v>#N/A</v>
      </c>
      <c r="K1317" t="e">
        <f t="shared" ca="1" si="380"/>
        <v>#N/A</v>
      </c>
      <c r="L1317" t="e">
        <f t="shared" ca="1" si="381"/>
        <v>#N/A</v>
      </c>
      <c r="M1317" s="42" t="e">
        <f t="shared" ca="1" si="382"/>
        <v>#REF!</v>
      </c>
      <c r="N1317" s="5" t="e">
        <f t="shared" ca="1" si="392"/>
        <v>#N/A</v>
      </c>
      <c r="O1317" s="5" t="e">
        <f t="shared" ca="1" si="393"/>
        <v>#N/A</v>
      </c>
      <c r="P1317" s="41" t="e">
        <f ca="1">IF(OR(ISNA(A1317),C1317="Backstitch"),NA(),AVERAGEIF($C$4:$C1317,"&gt;0")/100)</f>
        <v>#N/A</v>
      </c>
      <c r="Q1317" s="41" t="e">
        <f t="shared" ca="1" si="383"/>
        <v>#N/A</v>
      </c>
      <c r="R1317" s="43" t="e">
        <f t="shared" ca="1" si="384"/>
        <v>#N/A</v>
      </c>
      <c r="S1317" s="44" t="e">
        <f t="shared" ca="1" si="385"/>
        <v>#N/A</v>
      </c>
      <c r="T1317" s="5" t="e">
        <f t="shared" ca="1" si="386"/>
        <v>#N/A</v>
      </c>
      <c r="U1317" s="5" t="e">
        <f t="shared" ca="1" si="387"/>
        <v>#N/A</v>
      </c>
    </row>
    <row r="1318" spans="1:21">
      <c r="A1318" s="6" t="e">
        <f t="shared" ca="1" si="377"/>
        <v>#N/A</v>
      </c>
      <c r="B1318" s="39" t="e">
        <f t="shared" ca="1" si="376"/>
        <v>#N/A</v>
      </c>
      <c r="C1318">
        <f t="array" aca="1" ref="C1318" ca="1">IFERROR(INDEX(stitches, MATCH( 1, ($A1318=dates)*(last_project=projects),0)),0)</f>
        <v>0</v>
      </c>
      <c r="D1318" s="5" t="e">
        <f t="shared" ca="1" si="388"/>
        <v>#REF!</v>
      </c>
      <c r="E1318" s="5" t="e">
        <f t="shared" ca="1" si="378"/>
        <v>#REF!</v>
      </c>
      <c r="F1318" s="40" t="e">
        <f t="array" aca="1" ref="F1318" ca="1">INDEX(hours,MATCH(1,($A1318=dates)*(last_project=projects),0),0)</f>
        <v>#N/A</v>
      </c>
      <c r="G1318" s="21" t="e">
        <f t="shared" ca="1" si="379"/>
        <v>#N/A</v>
      </c>
      <c r="H1318" s="41" t="e">
        <f t="shared" ca="1" si="389"/>
        <v>#N/A</v>
      </c>
      <c r="I1318" s="41" t="e">
        <f t="shared" ca="1" si="390"/>
        <v>#N/A</v>
      </c>
      <c r="J1318" s="41" t="e">
        <f t="shared" ca="1" si="391"/>
        <v>#N/A</v>
      </c>
      <c r="K1318" t="e">
        <f t="shared" ca="1" si="380"/>
        <v>#N/A</v>
      </c>
      <c r="L1318" t="e">
        <f t="shared" ca="1" si="381"/>
        <v>#N/A</v>
      </c>
      <c r="M1318" s="42" t="e">
        <f t="shared" ca="1" si="382"/>
        <v>#REF!</v>
      </c>
      <c r="N1318" s="5" t="e">
        <f t="shared" ca="1" si="392"/>
        <v>#N/A</v>
      </c>
      <c r="O1318" s="5" t="e">
        <f t="shared" ca="1" si="393"/>
        <v>#N/A</v>
      </c>
      <c r="P1318" s="41" t="e">
        <f ca="1">IF(OR(ISNA(A1318),C1318="Backstitch"),NA(),AVERAGEIF($C$4:$C1318,"&gt;0")/100)</f>
        <v>#N/A</v>
      </c>
      <c r="Q1318" s="41" t="e">
        <f t="shared" ca="1" si="383"/>
        <v>#N/A</v>
      </c>
      <c r="R1318" s="43" t="e">
        <f t="shared" ca="1" si="384"/>
        <v>#N/A</v>
      </c>
      <c r="S1318" s="44" t="e">
        <f t="shared" ca="1" si="385"/>
        <v>#N/A</v>
      </c>
      <c r="T1318" s="5" t="e">
        <f t="shared" ca="1" si="386"/>
        <v>#N/A</v>
      </c>
      <c r="U1318" s="5" t="e">
        <f t="shared" ca="1" si="387"/>
        <v>#N/A</v>
      </c>
    </row>
    <row r="1319" spans="1:21">
      <c r="A1319" s="6" t="e">
        <f t="shared" ca="1" si="377"/>
        <v>#N/A</v>
      </c>
      <c r="B1319" s="39" t="e">
        <f t="shared" ca="1" si="376"/>
        <v>#N/A</v>
      </c>
      <c r="C1319">
        <f t="array" aca="1" ref="C1319" ca="1">IFERROR(INDEX(stitches, MATCH( 1, ($A1319=dates)*(last_project=projects),0)),0)</f>
        <v>0</v>
      </c>
      <c r="D1319" s="5" t="e">
        <f t="shared" ca="1" si="388"/>
        <v>#REF!</v>
      </c>
      <c r="E1319" s="5" t="e">
        <f t="shared" ca="1" si="378"/>
        <v>#REF!</v>
      </c>
      <c r="F1319" s="40" t="e">
        <f t="array" aca="1" ref="F1319" ca="1">INDEX(hours,MATCH(1,($A1319=dates)*(last_project=projects),0),0)</f>
        <v>#N/A</v>
      </c>
      <c r="G1319" s="21" t="e">
        <f t="shared" ca="1" si="379"/>
        <v>#N/A</v>
      </c>
      <c r="H1319" s="41" t="e">
        <f t="shared" ca="1" si="389"/>
        <v>#N/A</v>
      </c>
      <c r="I1319" s="41" t="e">
        <f t="shared" ca="1" si="390"/>
        <v>#N/A</v>
      </c>
      <c r="J1319" s="41" t="e">
        <f t="shared" ca="1" si="391"/>
        <v>#N/A</v>
      </c>
      <c r="K1319" t="e">
        <f t="shared" ca="1" si="380"/>
        <v>#N/A</v>
      </c>
      <c r="L1319" t="e">
        <f t="shared" ca="1" si="381"/>
        <v>#N/A</v>
      </c>
      <c r="M1319" s="42" t="e">
        <f t="shared" ca="1" si="382"/>
        <v>#REF!</v>
      </c>
      <c r="N1319" s="5" t="e">
        <f t="shared" ca="1" si="392"/>
        <v>#N/A</v>
      </c>
      <c r="O1319" s="5" t="e">
        <f t="shared" ca="1" si="393"/>
        <v>#N/A</v>
      </c>
      <c r="P1319" s="41" t="e">
        <f ca="1">IF(OR(ISNA(A1319),C1319="Backstitch"),NA(),AVERAGEIF($C$4:$C1319,"&gt;0")/100)</f>
        <v>#N/A</v>
      </c>
      <c r="Q1319" s="41" t="e">
        <f t="shared" ca="1" si="383"/>
        <v>#N/A</v>
      </c>
      <c r="R1319" s="43" t="e">
        <f t="shared" ca="1" si="384"/>
        <v>#N/A</v>
      </c>
      <c r="S1319" s="44" t="e">
        <f t="shared" ca="1" si="385"/>
        <v>#N/A</v>
      </c>
      <c r="T1319" s="5" t="e">
        <f t="shared" ca="1" si="386"/>
        <v>#N/A</v>
      </c>
      <c r="U1319" s="5" t="e">
        <f t="shared" ca="1" si="387"/>
        <v>#N/A</v>
      </c>
    </row>
    <row r="1320" spans="1:21">
      <c r="A1320" s="6" t="e">
        <f t="shared" ca="1" si="377"/>
        <v>#N/A</v>
      </c>
      <c r="B1320" s="39" t="e">
        <f t="shared" ca="1" si="376"/>
        <v>#N/A</v>
      </c>
      <c r="C1320">
        <f t="array" aca="1" ref="C1320" ca="1">IFERROR(INDEX(stitches, MATCH( 1, ($A1320=dates)*(last_project=projects),0)),0)</f>
        <v>0</v>
      </c>
      <c r="D1320" s="5" t="e">
        <f t="shared" ca="1" si="388"/>
        <v>#REF!</v>
      </c>
      <c r="E1320" s="5" t="e">
        <f t="shared" ca="1" si="378"/>
        <v>#REF!</v>
      </c>
      <c r="F1320" s="40" t="e">
        <f t="array" aca="1" ref="F1320" ca="1">INDEX(hours,MATCH(1,($A1320=dates)*(last_project=projects),0),0)</f>
        <v>#N/A</v>
      </c>
      <c r="G1320" s="21" t="e">
        <f t="shared" ca="1" si="379"/>
        <v>#N/A</v>
      </c>
      <c r="H1320" s="41" t="e">
        <f t="shared" ca="1" si="389"/>
        <v>#N/A</v>
      </c>
      <c r="I1320" s="41" t="e">
        <f t="shared" ca="1" si="390"/>
        <v>#N/A</v>
      </c>
      <c r="J1320" s="41" t="e">
        <f t="shared" ca="1" si="391"/>
        <v>#N/A</v>
      </c>
      <c r="K1320" t="e">
        <f t="shared" ca="1" si="380"/>
        <v>#N/A</v>
      </c>
      <c r="L1320" t="e">
        <f t="shared" ca="1" si="381"/>
        <v>#N/A</v>
      </c>
      <c r="M1320" s="42" t="e">
        <f t="shared" ca="1" si="382"/>
        <v>#REF!</v>
      </c>
      <c r="N1320" s="5" t="e">
        <f t="shared" ca="1" si="392"/>
        <v>#N/A</v>
      </c>
      <c r="O1320" s="5" t="e">
        <f t="shared" ca="1" si="393"/>
        <v>#N/A</v>
      </c>
      <c r="P1320" s="41" t="e">
        <f ca="1">IF(OR(ISNA(A1320),C1320="Backstitch"),NA(),AVERAGEIF($C$4:$C1320,"&gt;0")/100)</f>
        <v>#N/A</v>
      </c>
      <c r="Q1320" s="41" t="e">
        <f t="shared" ca="1" si="383"/>
        <v>#N/A</v>
      </c>
      <c r="R1320" s="43" t="e">
        <f t="shared" ca="1" si="384"/>
        <v>#N/A</v>
      </c>
      <c r="S1320" s="44" t="e">
        <f t="shared" ca="1" si="385"/>
        <v>#N/A</v>
      </c>
      <c r="T1320" s="5" t="e">
        <f t="shared" ca="1" si="386"/>
        <v>#N/A</v>
      </c>
      <c r="U1320" s="5" t="e">
        <f t="shared" ca="1" si="387"/>
        <v>#N/A</v>
      </c>
    </row>
    <row r="1321" spans="1:21">
      <c r="A1321" s="6" t="e">
        <f t="shared" ca="1" si="377"/>
        <v>#N/A</v>
      </c>
      <c r="B1321" s="39" t="e">
        <f t="shared" ca="1" si="376"/>
        <v>#N/A</v>
      </c>
      <c r="C1321">
        <f t="array" aca="1" ref="C1321" ca="1">IFERROR(INDEX(stitches, MATCH( 1, ($A1321=dates)*(last_project=projects),0)),0)</f>
        <v>0</v>
      </c>
      <c r="D1321" s="5" t="e">
        <f t="shared" ca="1" si="388"/>
        <v>#REF!</v>
      </c>
      <c r="E1321" s="5" t="e">
        <f t="shared" ca="1" si="378"/>
        <v>#REF!</v>
      </c>
      <c r="F1321" s="40" t="e">
        <f t="array" aca="1" ref="F1321" ca="1">INDEX(hours,MATCH(1,($A1321=dates)*(last_project=projects),0),0)</f>
        <v>#N/A</v>
      </c>
      <c r="G1321" s="21" t="e">
        <f t="shared" ca="1" si="379"/>
        <v>#N/A</v>
      </c>
      <c r="H1321" s="41" t="e">
        <f t="shared" ca="1" si="389"/>
        <v>#N/A</v>
      </c>
      <c r="I1321" s="41" t="e">
        <f t="shared" ca="1" si="390"/>
        <v>#N/A</v>
      </c>
      <c r="J1321" s="41" t="e">
        <f t="shared" ca="1" si="391"/>
        <v>#N/A</v>
      </c>
      <c r="K1321" t="e">
        <f t="shared" ca="1" si="380"/>
        <v>#N/A</v>
      </c>
      <c r="L1321" t="e">
        <f t="shared" ca="1" si="381"/>
        <v>#N/A</v>
      </c>
      <c r="M1321" s="42" t="e">
        <f t="shared" ca="1" si="382"/>
        <v>#REF!</v>
      </c>
      <c r="N1321" s="5" t="e">
        <f t="shared" ca="1" si="392"/>
        <v>#N/A</v>
      </c>
      <c r="O1321" s="5" t="e">
        <f t="shared" ca="1" si="393"/>
        <v>#N/A</v>
      </c>
      <c r="P1321" s="41" t="e">
        <f ca="1">IF(OR(ISNA(A1321),C1321="Backstitch"),NA(),AVERAGEIF($C$4:$C1321,"&gt;0")/100)</f>
        <v>#N/A</v>
      </c>
      <c r="Q1321" s="41" t="e">
        <f t="shared" ca="1" si="383"/>
        <v>#N/A</v>
      </c>
      <c r="R1321" s="43" t="e">
        <f t="shared" ca="1" si="384"/>
        <v>#N/A</v>
      </c>
      <c r="S1321" s="44" t="e">
        <f t="shared" ca="1" si="385"/>
        <v>#N/A</v>
      </c>
      <c r="T1321" s="5" t="e">
        <f t="shared" ca="1" si="386"/>
        <v>#N/A</v>
      </c>
      <c r="U1321" s="5" t="e">
        <f t="shared" ca="1" si="387"/>
        <v>#N/A</v>
      </c>
    </row>
    <row r="1322" spans="1:21">
      <c r="A1322" s="6" t="e">
        <f t="shared" ca="1" si="377"/>
        <v>#N/A</v>
      </c>
      <c r="B1322" s="39" t="e">
        <f t="shared" ca="1" si="376"/>
        <v>#N/A</v>
      </c>
      <c r="C1322">
        <f t="array" aca="1" ref="C1322" ca="1">IFERROR(INDEX(stitches, MATCH( 1, ($A1322=dates)*(last_project=projects),0)),0)</f>
        <v>0</v>
      </c>
      <c r="D1322" s="5" t="e">
        <f t="shared" ca="1" si="388"/>
        <v>#REF!</v>
      </c>
      <c r="E1322" s="5" t="e">
        <f t="shared" ca="1" si="378"/>
        <v>#REF!</v>
      </c>
      <c r="F1322" s="40" t="e">
        <f t="array" aca="1" ref="F1322" ca="1">INDEX(hours,MATCH(1,($A1322=dates)*(last_project=projects),0),0)</f>
        <v>#N/A</v>
      </c>
      <c r="G1322" s="21" t="e">
        <f t="shared" ca="1" si="379"/>
        <v>#N/A</v>
      </c>
      <c r="H1322" s="41" t="e">
        <f t="shared" ca="1" si="389"/>
        <v>#N/A</v>
      </c>
      <c r="I1322" s="41" t="e">
        <f t="shared" ca="1" si="390"/>
        <v>#N/A</v>
      </c>
      <c r="J1322" s="41" t="e">
        <f t="shared" ca="1" si="391"/>
        <v>#N/A</v>
      </c>
      <c r="K1322" t="e">
        <f t="shared" ca="1" si="380"/>
        <v>#N/A</v>
      </c>
      <c r="L1322" t="e">
        <f t="shared" ca="1" si="381"/>
        <v>#N/A</v>
      </c>
      <c r="M1322" s="42" t="e">
        <f t="shared" ca="1" si="382"/>
        <v>#REF!</v>
      </c>
      <c r="N1322" s="5" t="e">
        <f t="shared" ca="1" si="392"/>
        <v>#N/A</v>
      </c>
      <c r="O1322" s="5" t="e">
        <f t="shared" ca="1" si="393"/>
        <v>#N/A</v>
      </c>
      <c r="P1322" s="41" t="e">
        <f ca="1">IF(OR(ISNA(A1322),C1322="Backstitch"),NA(),AVERAGEIF($C$4:$C1322,"&gt;0")/100)</f>
        <v>#N/A</v>
      </c>
      <c r="Q1322" s="41" t="e">
        <f t="shared" ca="1" si="383"/>
        <v>#N/A</v>
      </c>
      <c r="R1322" s="43" t="e">
        <f t="shared" ca="1" si="384"/>
        <v>#N/A</v>
      </c>
      <c r="S1322" s="44" t="e">
        <f t="shared" ca="1" si="385"/>
        <v>#N/A</v>
      </c>
      <c r="T1322" s="5" t="e">
        <f t="shared" ca="1" si="386"/>
        <v>#N/A</v>
      </c>
      <c r="U1322" s="5" t="e">
        <f t="shared" ca="1" si="387"/>
        <v>#N/A</v>
      </c>
    </row>
    <row r="1323" spans="1:21">
      <c r="A1323" s="6" t="e">
        <f t="shared" ca="1" si="377"/>
        <v>#N/A</v>
      </c>
      <c r="B1323" s="39" t="e">
        <f t="shared" ca="1" si="376"/>
        <v>#N/A</v>
      </c>
      <c r="C1323">
        <f t="array" aca="1" ref="C1323" ca="1">IFERROR(INDEX(stitches, MATCH( 1, ($A1323=dates)*(last_project=projects),0)),0)</f>
        <v>0</v>
      </c>
      <c r="D1323" s="5" t="e">
        <f t="shared" ca="1" si="388"/>
        <v>#REF!</v>
      </c>
      <c r="E1323" s="5" t="e">
        <f t="shared" ca="1" si="378"/>
        <v>#REF!</v>
      </c>
      <c r="F1323" s="40" t="e">
        <f t="array" aca="1" ref="F1323" ca="1">INDEX(hours,MATCH(1,($A1323=dates)*(last_project=projects),0),0)</f>
        <v>#N/A</v>
      </c>
      <c r="G1323" s="21" t="e">
        <f t="shared" ca="1" si="379"/>
        <v>#N/A</v>
      </c>
      <c r="H1323" s="41" t="e">
        <f t="shared" ca="1" si="389"/>
        <v>#N/A</v>
      </c>
      <c r="I1323" s="41" t="e">
        <f t="shared" ca="1" si="390"/>
        <v>#N/A</v>
      </c>
      <c r="J1323" s="41" t="e">
        <f t="shared" ca="1" si="391"/>
        <v>#N/A</v>
      </c>
      <c r="K1323" t="e">
        <f t="shared" ca="1" si="380"/>
        <v>#N/A</v>
      </c>
      <c r="L1323" t="e">
        <f t="shared" ca="1" si="381"/>
        <v>#N/A</v>
      </c>
      <c r="M1323" s="42" t="e">
        <f t="shared" ca="1" si="382"/>
        <v>#REF!</v>
      </c>
      <c r="N1323" s="5" t="e">
        <f t="shared" ca="1" si="392"/>
        <v>#N/A</v>
      </c>
      <c r="O1323" s="5" t="e">
        <f t="shared" ca="1" si="393"/>
        <v>#N/A</v>
      </c>
      <c r="P1323" s="41" t="e">
        <f ca="1">IF(OR(ISNA(A1323),C1323="Backstitch"),NA(),AVERAGEIF($C$4:$C1323,"&gt;0")/100)</f>
        <v>#N/A</v>
      </c>
      <c r="Q1323" s="41" t="e">
        <f t="shared" ca="1" si="383"/>
        <v>#N/A</v>
      </c>
      <c r="R1323" s="43" t="e">
        <f t="shared" ca="1" si="384"/>
        <v>#N/A</v>
      </c>
      <c r="S1323" s="44" t="e">
        <f t="shared" ca="1" si="385"/>
        <v>#N/A</v>
      </c>
      <c r="T1323" s="5" t="e">
        <f t="shared" ca="1" si="386"/>
        <v>#N/A</v>
      </c>
      <c r="U1323" s="5" t="e">
        <f t="shared" ca="1" si="387"/>
        <v>#N/A</v>
      </c>
    </row>
    <row r="1324" spans="1:21">
      <c r="A1324" s="6" t="e">
        <f t="shared" ca="1" si="377"/>
        <v>#N/A</v>
      </c>
      <c r="B1324" s="39" t="e">
        <f t="shared" ca="1" si="376"/>
        <v>#N/A</v>
      </c>
      <c r="C1324">
        <f t="array" aca="1" ref="C1324" ca="1">IFERROR(INDEX(stitches, MATCH( 1, ($A1324=dates)*(last_project=projects),0)),0)</f>
        <v>0</v>
      </c>
      <c r="D1324" s="5" t="e">
        <f t="shared" ca="1" si="388"/>
        <v>#REF!</v>
      </c>
      <c r="E1324" s="5" t="e">
        <f t="shared" ca="1" si="378"/>
        <v>#REF!</v>
      </c>
      <c r="F1324" s="40" t="e">
        <f t="array" aca="1" ref="F1324" ca="1">INDEX(hours,MATCH(1,($A1324=dates)*(last_project=projects),0),0)</f>
        <v>#N/A</v>
      </c>
      <c r="G1324" s="21" t="e">
        <f t="shared" ca="1" si="379"/>
        <v>#N/A</v>
      </c>
      <c r="H1324" s="41" t="e">
        <f t="shared" ca="1" si="389"/>
        <v>#N/A</v>
      </c>
      <c r="I1324" s="41" t="e">
        <f t="shared" ca="1" si="390"/>
        <v>#N/A</v>
      </c>
      <c r="J1324" s="41" t="e">
        <f t="shared" ca="1" si="391"/>
        <v>#N/A</v>
      </c>
      <c r="K1324" t="e">
        <f t="shared" ca="1" si="380"/>
        <v>#N/A</v>
      </c>
      <c r="L1324" t="e">
        <f t="shared" ca="1" si="381"/>
        <v>#N/A</v>
      </c>
      <c r="M1324" s="42" t="e">
        <f t="shared" ca="1" si="382"/>
        <v>#REF!</v>
      </c>
      <c r="N1324" s="5" t="e">
        <f t="shared" ca="1" si="392"/>
        <v>#N/A</v>
      </c>
      <c r="O1324" s="5" t="e">
        <f t="shared" ca="1" si="393"/>
        <v>#N/A</v>
      </c>
      <c r="P1324" s="41" t="e">
        <f ca="1">IF(OR(ISNA(A1324),C1324="Backstitch"),NA(),AVERAGEIF($C$4:$C1324,"&gt;0")/100)</f>
        <v>#N/A</v>
      </c>
      <c r="Q1324" s="41" t="e">
        <f t="shared" ca="1" si="383"/>
        <v>#N/A</v>
      </c>
      <c r="R1324" s="43" t="e">
        <f t="shared" ca="1" si="384"/>
        <v>#N/A</v>
      </c>
      <c r="S1324" s="44" t="e">
        <f t="shared" ca="1" si="385"/>
        <v>#N/A</v>
      </c>
      <c r="T1324" s="5" t="e">
        <f t="shared" ca="1" si="386"/>
        <v>#N/A</v>
      </c>
      <c r="U1324" s="5" t="e">
        <f t="shared" ca="1" si="387"/>
        <v>#N/A</v>
      </c>
    </row>
    <row r="1325" spans="1:21">
      <c r="A1325" s="6" t="e">
        <f t="shared" ca="1" si="377"/>
        <v>#N/A</v>
      </c>
      <c r="B1325" s="39" t="e">
        <f t="shared" ca="1" si="376"/>
        <v>#N/A</v>
      </c>
      <c r="C1325">
        <f t="array" aca="1" ref="C1325" ca="1">IFERROR(INDEX(stitches, MATCH( 1, ($A1325=dates)*(last_project=projects),0)),0)</f>
        <v>0</v>
      </c>
      <c r="D1325" s="5" t="e">
        <f t="shared" ca="1" si="388"/>
        <v>#REF!</v>
      </c>
      <c r="E1325" s="5" t="e">
        <f t="shared" ca="1" si="378"/>
        <v>#REF!</v>
      </c>
      <c r="F1325" s="40" t="e">
        <f t="array" aca="1" ref="F1325" ca="1">INDEX(hours,MATCH(1,($A1325=dates)*(last_project=projects),0),0)</f>
        <v>#N/A</v>
      </c>
      <c r="G1325" s="21" t="e">
        <f t="shared" ca="1" si="379"/>
        <v>#N/A</v>
      </c>
      <c r="H1325" s="41" t="e">
        <f t="shared" ca="1" si="389"/>
        <v>#N/A</v>
      </c>
      <c r="I1325" s="41" t="e">
        <f t="shared" ca="1" si="390"/>
        <v>#N/A</v>
      </c>
      <c r="J1325" s="41" t="e">
        <f t="shared" ca="1" si="391"/>
        <v>#N/A</v>
      </c>
      <c r="K1325" t="e">
        <f t="shared" ca="1" si="380"/>
        <v>#N/A</v>
      </c>
      <c r="L1325" t="e">
        <f t="shared" ca="1" si="381"/>
        <v>#N/A</v>
      </c>
      <c r="M1325" s="42" t="e">
        <f t="shared" ca="1" si="382"/>
        <v>#REF!</v>
      </c>
      <c r="N1325" s="5" t="e">
        <f t="shared" ca="1" si="392"/>
        <v>#N/A</v>
      </c>
      <c r="O1325" s="5" t="e">
        <f t="shared" ca="1" si="393"/>
        <v>#N/A</v>
      </c>
      <c r="P1325" s="41" t="e">
        <f ca="1">IF(OR(ISNA(A1325),C1325="Backstitch"),NA(),AVERAGEIF($C$4:$C1325,"&gt;0")/100)</f>
        <v>#N/A</v>
      </c>
      <c r="Q1325" s="41" t="e">
        <f t="shared" ca="1" si="383"/>
        <v>#N/A</v>
      </c>
      <c r="R1325" s="43" t="e">
        <f t="shared" ca="1" si="384"/>
        <v>#N/A</v>
      </c>
      <c r="S1325" s="44" t="e">
        <f t="shared" ca="1" si="385"/>
        <v>#N/A</v>
      </c>
      <c r="T1325" s="5" t="e">
        <f t="shared" ca="1" si="386"/>
        <v>#N/A</v>
      </c>
      <c r="U1325" s="5" t="e">
        <f t="shared" ca="1" si="387"/>
        <v>#N/A</v>
      </c>
    </row>
    <row r="1326" spans="1:21">
      <c r="A1326" s="6" t="e">
        <f t="shared" ca="1" si="377"/>
        <v>#N/A</v>
      </c>
      <c r="B1326" s="39" t="e">
        <f t="shared" ca="1" si="376"/>
        <v>#N/A</v>
      </c>
      <c r="C1326">
        <f t="array" aca="1" ref="C1326" ca="1">IFERROR(INDEX(stitches, MATCH( 1, ($A1326=dates)*(last_project=projects),0)),0)</f>
        <v>0</v>
      </c>
      <c r="D1326" s="5" t="e">
        <f t="shared" ca="1" si="388"/>
        <v>#REF!</v>
      </c>
      <c r="E1326" s="5" t="e">
        <f t="shared" ca="1" si="378"/>
        <v>#REF!</v>
      </c>
      <c r="F1326" s="40" t="e">
        <f t="array" aca="1" ref="F1326" ca="1">INDEX(hours,MATCH(1,($A1326=dates)*(last_project=projects),0),0)</f>
        <v>#N/A</v>
      </c>
      <c r="G1326" s="21" t="e">
        <f t="shared" ca="1" si="379"/>
        <v>#N/A</v>
      </c>
      <c r="H1326" s="41" t="e">
        <f t="shared" ca="1" si="389"/>
        <v>#N/A</v>
      </c>
      <c r="I1326" s="41" t="e">
        <f t="shared" ca="1" si="390"/>
        <v>#N/A</v>
      </c>
      <c r="J1326" s="41" t="e">
        <f t="shared" ca="1" si="391"/>
        <v>#N/A</v>
      </c>
      <c r="K1326" t="e">
        <f t="shared" ca="1" si="380"/>
        <v>#N/A</v>
      </c>
      <c r="L1326" t="e">
        <f t="shared" ca="1" si="381"/>
        <v>#N/A</v>
      </c>
      <c r="M1326" s="42" t="e">
        <f t="shared" ca="1" si="382"/>
        <v>#REF!</v>
      </c>
      <c r="N1326" s="5" t="e">
        <f t="shared" ca="1" si="392"/>
        <v>#N/A</v>
      </c>
      <c r="O1326" s="5" t="e">
        <f t="shared" ca="1" si="393"/>
        <v>#N/A</v>
      </c>
      <c r="P1326" s="41" t="e">
        <f ca="1">IF(OR(ISNA(A1326),C1326="Backstitch"),NA(),AVERAGEIF($C$4:$C1326,"&gt;0")/100)</f>
        <v>#N/A</v>
      </c>
      <c r="Q1326" s="41" t="e">
        <f t="shared" ca="1" si="383"/>
        <v>#N/A</v>
      </c>
      <c r="R1326" s="43" t="e">
        <f t="shared" ca="1" si="384"/>
        <v>#N/A</v>
      </c>
      <c r="S1326" s="44" t="e">
        <f t="shared" ca="1" si="385"/>
        <v>#N/A</v>
      </c>
      <c r="T1326" s="5" t="e">
        <f t="shared" ca="1" si="386"/>
        <v>#N/A</v>
      </c>
      <c r="U1326" s="5" t="e">
        <f t="shared" ca="1" si="387"/>
        <v>#N/A</v>
      </c>
    </row>
    <row r="1327" spans="1:21">
      <c r="A1327" s="6" t="e">
        <f t="shared" ca="1" si="377"/>
        <v>#N/A</v>
      </c>
      <c r="B1327" s="39" t="e">
        <f t="shared" ca="1" si="376"/>
        <v>#N/A</v>
      </c>
      <c r="C1327">
        <f t="array" aca="1" ref="C1327" ca="1">IFERROR(INDEX(stitches, MATCH( 1, ($A1327=dates)*(last_project=projects),0)),0)</f>
        <v>0</v>
      </c>
      <c r="D1327" s="5" t="e">
        <f t="shared" ca="1" si="388"/>
        <v>#REF!</v>
      </c>
      <c r="E1327" s="5" t="e">
        <f t="shared" ca="1" si="378"/>
        <v>#REF!</v>
      </c>
      <c r="F1327" s="40" t="e">
        <f t="array" aca="1" ref="F1327" ca="1">INDEX(hours,MATCH(1,($A1327=dates)*(last_project=projects),0),0)</f>
        <v>#N/A</v>
      </c>
      <c r="G1327" s="21" t="e">
        <f t="shared" ca="1" si="379"/>
        <v>#N/A</v>
      </c>
      <c r="H1327" s="41" t="e">
        <f t="shared" ca="1" si="389"/>
        <v>#N/A</v>
      </c>
      <c r="I1327" s="41" t="e">
        <f t="shared" ca="1" si="390"/>
        <v>#N/A</v>
      </c>
      <c r="J1327" s="41" t="e">
        <f t="shared" ca="1" si="391"/>
        <v>#N/A</v>
      </c>
      <c r="K1327" t="e">
        <f t="shared" ca="1" si="380"/>
        <v>#N/A</v>
      </c>
      <c r="L1327" t="e">
        <f t="shared" ca="1" si="381"/>
        <v>#N/A</v>
      </c>
      <c r="M1327" s="42" t="e">
        <f t="shared" ca="1" si="382"/>
        <v>#REF!</v>
      </c>
      <c r="N1327" s="5" t="e">
        <f t="shared" ca="1" si="392"/>
        <v>#N/A</v>
      </c>
      <c r="O1327" s="5" t="e">
        <f t="shared" ca="1" si="393"/>
        <v>#N/A</v>
      </c>
      <c r="P1327" s="41" t="e">
        <f ca="1">IF(OR(ISNA(A1327),C1327="Backstitch"),NA(),AVERAGEIF($C$4:$C1327,"&gt;0")/100)</f>
        <v>#N/A</v>
      </c>
      <c r="Q1327" s="41" t="e">
        <f t="shared" ca="1" si="383"/>
        <v>#N/A</v>
      </c>
      <c r="R1327" s="43" t="e">
        <f t="shared" ca="1" si="384"/>
        <v>#N/A</v>
      </c>
      <c r="S1327" s="44" t="e">
        <f t="shared" ca="1" si="385"/>
        <v>#N/A</v>
      </c>
      <c r="T1327" s="5" t="e">
        <f t="shared" ca="1" si="386"/>
        <v>#N/A</v>
      </c>
      <c r="U1327" s="5" t="e">
        <f t="shared" ca="1" si="387"/>
        <v>#N/A</v>
      </c>
    </row>
    <row r="1328" spans="1:21">
      <c r="A1328" s="6" t="e">
        <f t="shared" ca="1" si="377"/>
        <v>#N/A</v>
      </c>
      <c r="B1328" s="39" t="e">
        <f t="shared" ca="1" si="376"/>
        <v>#N/A</v>
      </c>
      <c r="C1328">
        <f t="array" aca="1" ref="C1328" ca="1">IFERROR(INDEX(stitches, MATCH( 1, ($A1328=dates)*(last_project=projects),0)),0)</f>
        <v>0</v>
      </c>
      <c r="D1328" s="5" t="e">
        <f t="shared" ca="1" si="388"/>
        <v>#REF!</v>
      </c>
      <c r="E1328" s="5" t="e">
        <f t="shared" ca="1" si="378"/>
        <v>#REF!</v>
      </c>
      <c r="F1328" s="40" t="e">
        <f t="array" aca="1" ref="F1328" ca="1">INDEX(hours,MATCH(1,($A1328=dates)*(last_project=projects),0),0)</f>
        <v>#N/A</v>
      </c>
      <c r="G1328" s="21" t="e">
        <f t="shared" ca="1" si="379"/>
        <v>#N/A</v>
      </c>
      <c r="H1328" s="41" t="e">
        <f t="shared" ca="1" si="389"/>
        <v>#N/A</v>
      </c>
      <c r="I1328" s="41" t="e">
        <f t="shared" ca="1" si="390"/>
        <v>#N/A</v>
      </c>
      <c r="J1328" s="41" t="e">
        <f t="shared" ca="1" si="391"/>
        <v>#N/A</v>
      </c>
      <c r="K1328" t="e">
        <f t="shared" ca="1" si="380"/>
        <v>#N/A</v>
      </c>
      <c r="L1328" t="e">
        <f t="shared" ca="1" si="381"/>
        <v>#N/A</v>
      </c>
      <c r="M1328" s="42" t="e">
        <f t="shared" ca="1" si="382"/>
        <v>#REF!</v>
      </c>
      <c r="N1328" s="5" t="e">
        <f t="shared" ca="1" si="392"/>
        <v>#N/A</v>
      </c>
      <c r="O1328" s="5" t="e">
        <f t="shared" ca="1" si="393"/>
        <v>#N/A</v>
      </c>
      <c r="P1328" s="41" t="e">
        <f ca="1">IF(OR(ISNA(A1328),C1328="Backstitch"),NA(),AVERAGEIF($C$4:$C1328,"&gt;0")/100)</f>
        <v>#N/A</v>
      </c>
      <c r="Q1328" s="41" t="e">
        <f t="shared" ca="1" si="383"/>
        <v>#N/A</v>
      </c>
      <c r="R1328" s="43" t="e">
        <f t="shared" ca="1" si="384"/>
        <v>#N/A</v>
      </c>
      <c r="S1328" s="44" t="e">
        <f t="shared" ca="1" si="385"/>
        <v>#N/A</v>
      </c>
      <c r="T1328" s="5" t="e">
        <f t="shared" ca="1" si="386"/>
        <v>#N/A</v>
      </c>
      <c r="U1328" s="5" t="e">
        <f t="shared" ca="1" si="387"/>
        <v>#N/A</v>
      </c>
    </row>
    <row r="1329" spans="1:21">
      <c r="A1329" s="6" t="e">
        <f t="shared" ca="1" si="377"/>
        <v>#N/A</v>
      </c>
      <c r="B1329" s="39" t="e">
        <f t="shared" ca="1" si="376"/>
        <v>#N/A</v>
      </c>
      <c r="C1329">
        <f t="array" aca="1" ref="C1329" ca="1">IFERROR(INDEX(stitches, MATCH( 1, ($A1329=dates)*(last_project=projects),0)),0)</f>
        <v>0</v>
      </c>
      <c r="D1329" s="5" t="e">
        <f t="shared" ca="1" si="388"/>
        <v>#REF!</v>
      </c>
      <c r="E1329" s="5" t="e">
        <f t="shared" ca="1" si="378"/>
        <v>#REF!</v>
      </c>
      <c r="F1329" s="40" t="e">
        <f t="array" aca="1" ref="F1329" ca="1">INDEX(hours,MATCH(1,($A1329=dates)*(last_project=projects),0),0)</f>
        <v>#N/A</v>
      </c>
      <c r="G1329" s="21" t="e">
        <f t="shared" ca="1" si="379"/>
        <v>#N/A</v>
      </c>
      <c r="H1329" s="41" t="e">
        <f t="shared" ca="1" si="389"/>
        <v>#N/A</v>
      </c>
      <c r="I1329" s="41" t="e">
        <f t="shared" ca="1" si="390"/>
        <v>#N/A</v>
      </c>
      <c r="J1329" s="41" t="e">
        <f t="shared" ca="1" si="391"/>
        <v>#N/A</v>
      </c>
      <c r="K1329" t="e">
        <f t="shared" ca="1" si="380"/>
        <v>#N/A</v>
      </c>
      <c r="L1329" t="e">
        <f t="shared" ca="1" si="381"/>
        <v>#N/A</v>
      </c>
      <c r="M1329" s="42" t="e">
        <f t="shared" ca="1" si="382"/>
        <v>#REF!</v>
      </c>
      <c r="N1329" s="5" t="e">
        <f t="shared" ca="1" si="392"/>
        <v>#N/A</v>
      </c>
      <c r="O1329" s="5" t="e">
        <f t="shared" ca="1" si="393"/>
        <v>#N/A</v>
      </c>
      <c r="P1329" s="41" t="e">
        <f ca="1">IF(OR(ISNA(A1329),C1329="Backstitch"),NA(),AVERAGEIF($C$4:$C1329,"&gt;0")/100)</f>
        <v>#N/A</v>
      </c>
      <c r="Q1329" s="41" t="e">
        <f t="shared" ca="1" si="383"/>
        <v>#N/A</v>
      </c>
      <c r="R1329" s="43" t="e">
        <f t="shared" ca="1" si="384"/>
        <v>#N/A</v>
      </c>
      <c r="S1329" s="44" t="e">
        <f t="shared" ca="1" si="385"/>
        <v>#N/A</v>
      </c>
      <c r="T1329" s="5" t="e">
        <f t="shared" ca="1" si="386"/>
        <v>#N/A</v>
      </c>
      <c r="U1329" s="5" t="e">
        <f t="shared" ca="1" si="387"/>
        <v>#N/A</v>
      </c>
    </row>
    <row r="1330" spans="1:21">
      <c r="A1330" s="6" t="e">
        <f t="shared" ca="1" si="377"/>
        <v>#N/A</v>
      </c>
      <c r="B1330" s="39" t="e">
        <f t="shared" ca="1" si="376"/>
        <v>#N/A</v>
      </c>
      <c r="C1330">
        <f t="array" aca="1" ref="C1330" ca="1">IFERROR(INDEX(stitches, MATCH( 1, ($A1330=dates)*(last_project=projects),0)),0)</f>
        <v>0</v>
      </c>
      <c r="D1330" s="5" t="e">
        <f t="shared" ca="1" si="388"/>
        <v>#REF!</v>
      </c>
      <c r="E1330" s="5" t="e">
        <f t="shared" ca="1" si="378"/>
        <v>#REF!</v>
      </c>
      <c r="F1330" s="40" t="e">
        <f t="array" aca="1" ref="F1330" ca="1">INDEX(hours,MATCH(1,($A1330=dates)*(last_project=projects),0),0)</f>
        <v>#N/A</v>
      </c>
      <c r="G1330" s="21" t="e">
        <f t="shared" ca="1" si="379"/>
        <v>#N/A</v>
      </c>
      <c r="H1330" s="41" t="e">
        <f t="shared" ca="1" si="389"/>
        <v>#N/A</v>
      </c>
      <c r="I1330" s="41" t="e">
        <f t="shared" ca="1" si="390"/>
        <v>#N/A</v>
      </c>
      <c r="J1330" s="41" t="e">
        <f t="shared" ca="1" si="391"/>
        <v>#N/A</v>
      </c>
      <c r="K1330" t="e">
        <f t="shared" ca="1" si="380"/>
        <v>#N/A</v>
      </c>
      <c r="L1330" t="e">
        <f t="shared" ca="1" si="381"/>
        <v>#N/A</v>
      </c>
      <c r="M1330" s="42" t="e">
        <f t="shared" ca="1" si="382"/>
        <v>#REF!</v>
      </c>
      <c r="N1330" s="5" t="e">
        <f t="shared" ca="1" si="392"/>
        <v>#N/A</v>
      </c>
      <c r="O1330" s="5" t="e">
        <f t="shared" ca="1" si="393"/>
        <v>#N/A</v>
      </c>
      <c r="P1330" s="41" t="e">
        <f ca="1">IF(OR(ISNA(A1330),C1330="Backstitch"),NA(),AVERAGEIF($C$4:$C1330,"&gt;0")/100)</f>
        <v>#N/A</v>
      </c>
      <c r="Q1330" s="41" t="e">
        <f t="shared" ca="1" si="383"/>
        <v>#N/A</v>
      </c>
      <c r="R1330" s="43" t="e">
        <f t="shared" ca="1" si="384"/>
        <v>#N/A</v>
      </c>
      <c r="S1330" s="44" t="e">
        <f t="shared" ca="1" si="385"/>
        <v>#N/A</v>
      </c>
      <c r="T1330" s="5" t="e">
        <f t="shared" ca="1" si="386"/>
        <v>#N/A</v>
      </c>
      <c r="U1330" s="5" t="e">
        <f t="shared" ca="1" si="387"/>
        <v>#N/A</v>
      </c>
    </row>
    <row r="1331" spans="1:21">
      <c r="A1331" s="6" t="e">
        <f t="shared" ca="1" si="377"/>
        <v>#N/A</v>
      </c>
      <c r="B1331" s="39" t="e">
        <f t="shared" ca="1" si="376"/>
        <v>#N/A</v>
      </c>
      <c r="C1331">
        <f t="array" aca="1" ref="C1331" ca="1">IFERROR(INDEX(stitches, MATCH( 1, ($A1331=dates)*(last_project=projects),0)),0)</f>
        <v>0</v>
      </c>
      <c r="D1331" s="5" t="e">
        <f t="shared" ca="1" si="388"/>
        <v>#REF!</v>
      </c>
      <c r="E1331" s="5" t="e">
        <f t="shared" ca="1" si="378"/>
        <v>#REF!</v>
      </c>
      <c r="F1331" s="40" t="e">
        <f t="array" aca="1" ref="F1331" ca="1">INDEX(hours,MATCH(1,($A1331=dates)*(last_project=projects),0),0)</f>
        <v>#N/A</v>
      </c>
      <c r="G1331" s="21" t="e">
        <f t="shared" ca="1" si="379"/>
        <v>#N/A</v>
      </c>
      <c r="H1331" s="41" t="e">
        <f t="shared" ca="1" si="389"/>
        <v>#N/A</v>
      </c>
      <c r="I1331" s="41" t="e">
        <f t="shared" ca="1" si="390"/>
        <v>#N/A</v>
      </c>
      <c r="J1331" s="41" t="e">
        <f t="shared" ca="1" si="391"/>
        <v>#N/A</v>
      </c>
      <c r="K1331" t="e">
        <f t="shared" ca="1" si="380"/>
        <v>#N/A</v>
      </c>
      <c r="L1331" t="e">
        <f t="shared" ca="1" si="381"/>
        <v>#N/A</v>
      </c>
      <c r="M1331" s="42" t="e">
        <f t="shared" ca="1" si="382"/>
        <v>#REF!</v>
      </c>
      <c r="N1331" s="5" t="e">
        <f t="shared" ca="1" si="392"/>
        <v>#N/A</v>
      </c>
      <c r="O1331" s="5" t="e">
        <f t="shared" ca="1" si="393"/>
        <v>#N/A</v>
      </c>
      <c r="P1331" s="41" t="e">
        <f ca="1">IF(OR(ISNA(A1331),C1331="Backstitch"),NA(),AVERAGEIF($C$4:$C1331,"&gt;0")/100)</f>
        <v>#N/A</v>
      </c>
      <c r="Q1331" s="41" t="e">
        <f t="shared" ca="1" si="383"/>
        <v>#N/A</v>
      </c>
      <c r="R1331" s="43" t="e">
        <f t="shared" ca="1" si="384"/>
        <v>#N/A</v>
      </c>
      <c r="S1331" s="44" t="e">
        <f t="shared" ca="1" si="385"/>
        <v>#N/A</v>
      </c>
      <c r="T1331" s="5" t="e">
        <f t="shared" ca="1" si="386"/>
        <v>#N/A</v>
      </c>
      <c r="U1331" s="5" t="e">
        <f t="shared" ca="1" si="387"/>
        <v>#N/A</v>
      </c>
    </row>
    <row r="1332" spans="1:21">
      <c r="A1332" s="6" t="e">
        <f t="shared" ca="1" si="377"/>
        <v>#N/A</v>
      </c>
      <c r="B1332" s="39" t="e">
        <f t="shared" ca="1" si="376"/>
        <v>#N/A</v>
      </c>
      <c r="C1332">
        <f t="array" aca="1" ref="C1332" ca="1">IFERROR(INDEX(stitches, MATCH( 1, ($A1332=dates)*(last_project=projects),0)),0)</f>
        <v>0</v>
      </c>
      <c r="D1332" s="5" t="e">
        <f t="shared" ca="1" si="388"/>
        <v>#REF!</v>
      </c>
      <c r="E1332" s="5" t="e">
        <f t="shared" ca="1" si="378"/>
        <v>#REF!</v>
      </c>
      <c r="F1332" s="40" t="e">
        <f t="array" aca="1" ref="F1332" ca="1">INDEX(hours,MATCH(1,($A1332=dates)*(last_project=projects),0),0)</f>
        <v>#N/A</v>
      </c>
      <c r="G1332" s="21" t="e">
        <f t="shared" ca="1" si="379"/>
        <v>#N/A</v>
      </c>
      <c r="H1332" s="41" t="e">
        <f t="shared" ca="1" si="389"/>
        <v>#N/A</v>
      </c>
      <c r="I1332" s="41" t="e">
        <f t="shared" ca="1" si="390"/>
        <v>#N/A</v>
      </c>
      <c r="J1332" s="41" t="e">
        <f t="shared" ca="1" si="391"/>
        <v>#N/A</v>
      </c>
      <c r="K1332" t="e">
        <f t="shared" ca="1" si="380"/>
        <v>#N/A</v>
      </c>
      <c r="L1332" t="e">
        <f t="shared" ca="1" si="381"/>
        <v>#N/A</v>
      </c>
      <c r="M1332" s="42" t="e">
        <f t="shared" ca="1" si="382"/>
        <v>#REF!</v>
      </c>
      <c r="N1332" s="5" t="e">
        <f t="shared" ca="1" si="392"/>
        <v>#N/A</v>
      </c>
      <c r="O1332" s="5" t="e">
        <f t="shared" ca="1" si="393"/>
        <v>#N/A</v>
      </c>
      <c r="P1332" s="41" t="e">
        <f ca="1">IF(OR(ISNA(A1332),C1332="Backstitch"),NA(),AVERAGEIF($C$4:$C1332,"&gt;0")/100)</f>
        <v>#N/A</v>
      </c>
      <c r="Q1332" s="41" t="e">
        <f t="shared" ca="1" si="383"/>
        <v>#N/A</v>
      </c>
      <c r="R1332" s="43" t="e">
        <f t="shared" ca="1" si="384"/>
        <v>#N/A</v>
      </c>
      <c r="S1332" s="44" t="e">
        <f t="shared" ca="1" si="385"/>
        <v>#N/A</v>
      </c>
      <c r="T1332" s="5" t="e">
        <f t="shared" ca="1" si="386"/>
        <v>#N/A</v>
      </c>
      <c r="U1332" s="5" t="e">
        <f t="shared" ca="1" si="387"/>
        <v>#N/A</v>
      </c>
    </row>
    <row r="1333" spans="1:21">
      <c r="A1333" s="6" t="e">
        <f t="shared" ca="1" si="377"/>
        <v>#N/A</v>
      </c>
      <c r="B1333" s="39" t="e">
        <f t="shared" ca="1" si="376"/>
        <v>#N/A</v>
      </c>
      <c r="C1333">
        <f t="array" aca="1" ref="C1333" ca="1">IFERROR(INDEX(stitches, MATCH( 1, ($A1333=dates)*(last_project=projects),0)),0)</f>
        <v>0</v>
      </c>
      <c r="D1333" s="5" t="e">
        <f t="shared" ca="1" si="388"/>
        <v>#REF!</v>
      </c>
      <c r="E1333" s="5" t="e">
        <f t="shared" ca="1" si="378"/>
        <v>#REF!</v>
      </c>
      <c r="F1333" s="40" t="e">
        <f t="array" aca="1" ref="F1333" ca="1">INDEX(hours,MATCH(1,($A1333=dates)*(last_project=projects),0),0)</f>
        <v>#N/A</v>
      </c>
      <c r="G1333" s="21" t="e">
        <f t="shared" ca="1" si="379"/>
        <v>#N/A</v>
      </c>
      <c r="H1333" s="41" t="e">
        <f t="shared" ca="1" si="389"/>
        <v>#N/A</v>
      </c>
      <c r="I1333" s="41" t="e">
        <f t="shared" ca="1" si="390"/>
        <v>#N/A</v>
      </c>
      <c r="J1333" s="41" t="e">
        <f t="shared" ca="1" si="391"/>
        <v>#N/A</v>
      </c>
      <c r="K1333" t="e">
        <f t="shared" ca="1" si="380"/>
        <v>#N/A</v>
      </c>
      <c r="L1333" t="e">
        <f t="shared" ca="1" si="381"/>
        <v>#N/A</v>
      </c>
      <c r="M1333" s="42" t="e">
        <f t="shared" ca="1" si="382"/>
        <v>#REF!</v>
      </c>
      <c r="N1333" s="5" t="e">
        <f t="shared" ca="1" si="392"/>
        <v>#N/A</v>
      </c>
      <c r="O1333" s="5" t="e">
        <f t="shared" ca="1" si="393"/>
        <v>#N/A</v>
      </c>
      <c r="P1333" s="41" t="e">
        <f ca="1">IF(OR(ISNA(A1333),C1333="Backstitch"),NA(),AVERAGEIF($C$4:$C1333,"&gt;0")/100)</f>
        <v>#N/A</v>
      </c>
      <c r="Q1333" s="41" t="e">
        <f t="shared" ca="1" si="383"/>
        <v>#N/A</v>
      </c>
      <c r="R1333" s="43" t="e">
        <f t="shared" ca="1" si="384"/>
        <v>#N/A</v>
      </c>
      <c r="S1333" s="44" t="e">
        <f t="shared" ca="1" si="385"/>
        <v>#N/A</v>
      </c>
      <c r="T1333" s="5" t="e">
        <f t="shared" ca="1" si="386"/>
        <v>#N/A</v>
      </c>
      <c r="U1333" s="5" t="e">
        <f t="shared" ca="1" si="387"/>
        <v>#N/A</v>
      </c>
    </row>
    <row r="1334" spans="1:21">
      <c r="A1334" s="6" t="e">
        <f t="shared" ca="1" si="377"/>
        <v>#N/A</v>
      </c>
      <c r="B1334" s="39" t="e">
        <f t="shared" ca="1" si="376"/>
        <v>#N/A</v>
      </c>
      <c r="C1334">
        <f t="array" aca="1" ref="C1334" ca="1">IFERROR(INDEX(stitches, MATCH( 1, ($A1334=dates)*(last_project=projects),0)),0)</f>
        <v>0</v>
      </c>
      <c r="D1334" s="5" t="e">
        <f t="shared" ca="1" si="388"/>
        <v>#REF!</v>
      </c>
      <c r="E1334" s="5" t="e">
        <f t="shared" ca="1" si="378"/>
        <v>#REF!</v>
      </c>
      <c r="F1334" s="40" t="e">
        <f t="array" aca="1" ref="F1334" ca="1">INDEX(hours,MATCH(1,($A1334=dates)*(last_project=projects),0),0)</f>
        <v>#N/A</v>
      </c>
      <c r="G1334" s="21" t="e">
        <f t="shared" ca="1" si="379"/>
        <v>#N/A</v>
      </c>
      <c r="H1334" s="41" t="e">
        <f t="shared" ca="1" si="389"/>
        <v>#N/A</v>
      </c>
      <c r="I1334" s="41" t="e">
        <f t="shared" ca="1" si="390"/>
        <v>#N/A</v>
      </c>
      <c r="J1334" s="41" t="e">
        <f t="shared" ca="1" si="391"/>
        <v>#N/A</v>
      </c>
      <c r="K1334" t="e">
        <f t="shared" ca="1" si="380"/>
        <v>#N/A</v>
      </c>
      <c r="L1334" t="e">
        <f t="shared" ca="1" si="381"/>
        <v>#N/A</v>
      </c>
      <c r="M1334" s="42" t="e">
        <f t="shared" ca="1" si="382"/>
        <v>#REF!</v>
      </c>
      <c r="N1334" s="5" t="e">
        <f t="shared" ca="1" si="392"/>
        <v>#N/A</v>
      </c>
      <c r="O1334" s="5" t="e">
        <f t="shared" ca="1" si="393"/>
        <v>#N/A</v>
      </c>
      <c r="P1334" s="41" t="e">
        <f ca="1">IF(OR(ISNA(A1334),C1334="Backstitch"),NA(),AVERAGEIF($C$4:$C1334,"&gt;0")/100)</f>
        <v>#N/A</v>
      </c>
      <c r="Q1334" s="41" t="e">
        <f t="shared" ca="1" si="383"/>
        <v>#N/A</v>
      </c>
      <c r="R1334" s="43" t="e">
        <f t="shared" ca="1" si="384"/>
        <v>#N/A</v>
      </c>
      <c r="S1334" s="44" t="e">
        <f t="shared" ca="1" si="385"/>
        <v>#N/A</v>
      </c>
      <c r="T1334" s="5" t="e">
        <f t="shared" ca="1" si="386"/>
        <v>#N/A</v>
      </c>
      <c r="U1334" s="5" t="e">
        <f t="shared" ca="1" si="387"/>
        <v>#N/A</v>
      </c>
    </row>
    <row r="1335" spans="1:21">
      <c r="A1335" s="6" t="e">
        <f t="shared" ca="1" si="377"/>
        <v>#N/A</v>
      </c>
      <c r="B1335" s="39" t="e">
        <f t="shared" ca="1" si="376"/>
        <v>#N/A</v>
      </c>
      <c r="C1335">
        <f t="array" aca="1" ref="C1335" ca="1">IFERROR(INDEX(stitches, MATCH( 1, ($A1335=dates)*(last_project=projects),0)),0)</f>
        <v>0</v>
      </c>
      <c r="D1335" s="5" t="e">
        <f t="shared" ca="1" si="388"/>
        <v>#REF!</v>
      </c>
      <c r="E1335" s="5" t="e">
        <f t="shared" ca="1" si="378"/>
        <v>#REF!</v>
      </c>
      <c r="F1335" s="40" t="e">
        <f t="array" aca="1" ref="F1335" ca="1">INDEX(hours,MATCH(1,($A1335=dates)*(last_project=projects),0),0)</f>
        <v>#N/A</v>
      </c>
      <c r="G1335" s="21" t="e">
        <f t="shared" ca="1" si="379"/>
        <v>#N/A</v>
      </c>
      <c r="H1335" s="41" t="e">
        <f t="shared" ca="1" si="389"/>
        <v>#N/A</v>
      </c>
      <c r="I1335" s="41" t="e">
        <f t="shared" ca="1" si="390"/>
        <v>#N/A</v>
      </c>
      <c r="J1335" s="41" t="e">
        <f t="shared" ca="1" si="391"/>
        <v>#N/A</v>
      </c>
      <c r="K1335" t="e">
        <f t="shared" ca="1" si="380"/>
        <v>#N/A</v>
      </c>
      <c r="L1335" t="e">
        <f t="shared" ca="1" si="381"/>
        <v>#N/A</v>
      </c>
      <c r="M1335" s="42" t="e">
        <f t="shared" ca="1" si="382"/>
        <v>#REF!</v>
      </c>
      <c r="N1335" s="5" t="e">
        <f t="shared" ca="1" si="392"/>
        <v>#N/A</v>
      </c>
      <c r="O1335" s="5" t="e">
        <f t="shared" ca="1" si="393"/>
        <v>#N/A</v>
      </c>
      <c r="P1335" s="41" t="e">
        <f ca="1">IF(OR(ISNA(A1335),C1335="Backstitch"),NA(),AVERAGEIF($C$4:$C1335,"&gt;0")/100)</f>
        <v>#N/A</v>
      </c>
      <c r="Q1335" s="41" t="e">
        <f t="shared" ca="1" si="383"/>
        <v>#N/A</v>
      </c>
      <c r="R1335" s="43" t="e">
        <f t="shared" ca="1" si="384"/>
        <v>#N/A</v>
      </c>
      <c r="S1335" s="44" t="e">
        <f t="shared" ca="1" si="385"/>
        <v>#N/A</v>
      </c>
      <c r="T1335" s="5" t="e">
        <f t="shared" ca="1" si="386"/>
        <v>#N/A</v>
      </c>
      <c r="U1335" s="5" t="e">
        <f t="shared" ca="1" si="387"/>
        <v>#N/A</v>
      </c>
    </row>
    <row r="1336" spans="1:21">
      <c r="A1336" s="6" t="e">
        <f t="shared" ca="1" si="377"/>
        <v>#N/A</v>
      </c>
      <c r="B1336" s="39" t="e">
        <f t="shared" ca="1" si="376"/>
        <v>#N/A</v>
      </c>
      <c r="C1336">
        <f t="array" aca="1" ref="C1336" ca="1">IFERROR(INDEX(stitches, MATCH( 1, ($A1336=dates)*(last_project=projects),0)),0)</f>
        <v>0</v>
      </c>
      <c r="D1336" s="5" t="e">
        <f t="shared" ca="1" si="388"/>
        <v>#REF!</v>
      </c>
      <c r="E1336" s="5" t="e">
        <f t="shared" ca="1" si="378"/>
        <v>#REF!</v>
      </c>
      <c r="F1336" s="40" t="e">
        <f t="array" aca="1" ref="F1336" ca="1">INDEX(hours,MATCH(1,($A1336=dates)*(last_project=projects),0),0)</f>
        <v>#N/A</v>
      </c>
      <c r="G1336" s="21" t="e">
        <f t="shared" ca="1" si="379"/>
        <v>#N/A</v>
      </c>
      <c r="H1336" s="41" t="e">
        <f t="shared" ca="1" si="389"/>
        <v>#N/A</v>
      </c>
      <c r="I1336" s="41" t="e">
        <f t="shared" ca="1" si="390"/>
        <v>#N/A</v>
      </c>
      <c r="J1336" s="41" t="e">
        <f t="shared" ca="1" si="391"/>
        <v>#N/A</v>
      </c>
      <c r="K1336" t="e">
        <f t="shared" ca="1" si="380"/>
        <v>#N/A</v>
      </c>
      <c r="L1336" t="e">
        <f t="shared" ca="1" si="381"/>
        <v>#N/A</v>
      </c>
      <c r="M1336" s="42" t="e">
        <f t="shared" ca="1" si="382"/>
        <v>#REF!</v>
      </c>
      <c r="N1336" s="5" t="e">
        <f t="shared" ca="1" si="392"/>
        <v>#N/A</v>
      </c>
      <c r="O1336" s="5" t="e">
        <f t="shared" ca="1" si="393"/>
        <v>#N/A</v>
      </c>
      <c r="P1336" s="41" t="e">
        <f ca="1">IF(OR(ISNA(A1336),C1336="Backstitch"),NA(),AVERAGEIF($C$4:$C1336,"&gt;0")/100)</f>
        <v>#N/A</v>
      </c>
      <c r="Q1336" s="41" t="e">
        <f t="shared" ca="1" si="383"/>
        <v>#N/A</v>
      </c>
      <c r="R1336" s="43" t="e">
        <f t="shared" ca="1" si="384"/>
        <v>#N/A</v>
      </c>
      <c r="S1336" s="44" t="e">
        <f t="shared" ca="1" si="385"/>
        <v>#N/A</v>
      </c>
      <c r="T1336" s="5" t="e">
        <f t="shared" ca="1" si="386"/>
        <v>#N/A</v>
      </c>
      <c r="U1336" s="5" t="e">
        <f t="shared" ca="1" si="387"/>
        <v>#N/A</v>
      </c>
    </row>
    <row r="1337" spans="1:21">
      <c r="A1337" s="6" t="e">
        <f t="shared" ca="1" si="377"/>
        <v>#N/A</v>
      </c>
      <c r="B1337" s="39" t="e">
        <f t="shared" ca="1" si="376"/>
        <v>#N/A</v>
      </c>
      <c r="C1337">
        <f t="array" aca="1" ref="C1337" ca="1">IFERROR(INDEX(stitches, MATCH( 1, ($A1337=dates)*(last_project=projects),0)),0)</f>
        <v>0</v>
      </c>
      <c r="D1337" s="5" t="e">
        <f t="shared" ca="1" si="388"/>
        <v>#REF!</v>
      </c>
      <c r="E1337" s="5" t="e">
        <f t="shared" ca="1" si="378"/>
        <v>#REF!</v>
      </c>
      <c r="F1337" s="40" t="e">
        <f t="array" aca="1" ref="F1337" ca="1">INDEX(hours,MATCH(1,($A1337=dates)*(last_project=projects),0),0)</f>
        <v>#N/A</v>
      </c>
      <c r="G1337" s="21" t="e">
        <f t="shared" ca="1" si="379"/>
        <v>#N/A</v>
      </c>
      <c r="H1337" s="41" t="e">
        <f t="shared" ca="1" si="389"/>
        <v>#N/A</v>
      </c>
      <c r="I1337" s="41" t="e">
        <f t="shared" ca="1" si="390"/>
        <v>#N/A</v>
      </c>
      <c r="J1337" s="41" t="e">
        <f t="shared" ca="1" si="391"/>
        <v>#N/A</v>
      </c>
      <c r="K1337" t="e">
        <f t="shared" ca="1" si="380"/>
        <v>#N/A</v>
      </c>
      <c r="L1337" t="e">
        <f t="shared" ca="1" si="381"/>
        <v>#N/A</v>
      </c>
      <c r="M1337" s="42" t="e">
        <f t="shared" ca="1" si="382"/>
        <v>#REF!</v>
      </c>
      <c r="N1337" s="5" t="e">
        <f t="shared" ca="1" si="392"/>
        <v>#N/A</v>
      </c>
      <c r="O1337" s="5" t="e">
        <f t="shared" ca="1" si="393"/>
        <v>#N/A</v>
      </c>
      <c r="P1337" s="41" t="e">
        <f ca="1">IF(OR(ISNA(A1337),C1337="Backstitch"),NA(),AVERAGEIF($C$4:$C1337,"&gt;0")/100)</f>
        <v>#N/A</v>
      </c>
      <c r="Q1337" s="41" t="e">
        <f t="shared" ca="1" si="383"/>
        <v>#N/A</v>
      </c>
      <c r="R1337" s="43" t="e">
        <f t="shared" ca="1" si="384"/>
        <v>#N/A</v>
      </c>
      <c r="S1337" s="44" t="e">
        <f t="shared" ca="1" si="385"/>
        <v>#N/A</v>
      </c>
      <c r="T1337" s="5" t="e">
        <f t="shared" ca="1" si="386"/>
        <v>#N/A</v>
      </c>
      <c r="U1337" s="5" t="e">
        <f t="shared" ca="1" si="387"/>
        <v>#N/A</v>
      </c>
    </row>
    <row r="1338" spans="1:21">
      <c r="A1338" s="6" t="e">
        <f t="shared" ca="1" si="377"/>
        <v>#N/A</v>
      </c>
      <c r="B1338" s="39" t="e">
        <f t="shared" ca="1" si="376"/>
        <v>#N/A</v>
      </c>
      <c r="C1338">
        <f t="array" aca="1" ref="C1338" ca="1">IFERROR(INDEX(stitches, MATCH( 1, ($A1338=dates)*(last_project=projects),0)),0)</f>
        <v>0</v>
      </c>
      <c r="D1338" s="5" t="e">
        <f t="shared" ca="1" si="388"/>
        <v>#REF!</v>
      </c>
      <c r="E1338" s="5" t="e">
        <f t="shared" ca="1" si="378"/>
        <v>#REF!</v>
      </c>
      <c r="F1338" s="40" t="e">
        <f t="array" aca="1" ref="F1338" ca="1">INDEX(hours,MATCH(1,($A1338=dates)*(last_project=projects),0),0)</f>
        <v>#N/A</v>
      </c>
      <c r="G1338" s="21" t="e">
        <f t="shared" ca="1" si="379"/>
        <v>#N/A</v>
      </c>
      <c r="H1338" s="41" t="e">
        <f t="shared" ca="1" si="389"/>
        <v>#N/A</v>
      </c>
      <c r="I1338" s="41" t="e">
        <f t="shared" ca="1" si="390"/>
        <v>#N/A</v>
      </c>
      <c r="J1338" s="41" t="e">
        <f t="shared" ca="1" si="391"/>
        <v>#N/A</v>
      </c>
      <c r="K1338" t="e">
        <f t="shared" ca="1" si="380"/>
        <v>#N/A</v>
      </c>
      <c r="L1338" t="e">
        <f t="shared" ca="1" si="381"/>
        <v>#N/A</v>
      </c>
      <c r="M1338" s="42" t="e">
        <f t="shared" ca="1" si="382"/>
        <v>#REF!</v>
      </c>
      <c r="N1338" s="5" t="e">
        <f t="shared" ca="1" si="392"/>
        <v>#N/A</v>
      </c>
      <c r="O1338" s="5" t="e">
        <f t="shared" ca="1" si="393"/>
        <v>#N/A</v>
      </c>
      <c r="P1338" s="41" t="e">
        <f ca="1">IF(OR(ISNA(A1338),C1338="Backstitch"),NA(),AVERAGEIF($C$4:$C1338,"&gt;0")/100)</f>
        <v>#N/A</v>
      </c>
      <c r="Q1338" s="41" t="e">
        <f t="shared" ca="1" si="383"/>
        <v>#N/A</v>
      </c>
      <c r="R1338" s="43" t="e">
        <f t="shared" ca="1" si="384"/>
        <v>#N/A</v>
      </c>
      <c r="S1338" s="44" t="e">
        <f t="shared" ca="1" si="385"/>
        <v>#N/A</v>
      </c>
      <c r="T1338" s="5" t="e">
        <f t="shared" ca="1" si="386"/>
        <v>#N/A</v>
      </c>
      <c r="U1338" s="5" t="e">
        <f t="shared" ca="1" si="387"/>
        <v>#N/A</v>
      </c>
    </row>
    <row r="1339" spans="1:21">
      <c r="A1339" s="6" t="e">
        <f t="shared" ca="1" si="377"/>
        <v>#N/A</v>
      </c>
      <c r="B1339" s="39" t="e">
        <f t="shared" ca="1" si="376"/>
        <v>#N/A</v>
      </c>
      <c r="C1339">
        <f t="array" aca="1" ref="C1339" ca="1">IFERROR(INDEX(stitches, MATCH( 1, ($A1339=dates)*(last_project=projects),0)),0)</f>
        <v>0</v>
      </c>
      <c r="D1339" s="5" t="e">
        <f t="shared" ca="1" si="388"/>
        <v>#REF!</v>
      </c>
      <c r="E1339" s="5" t="e">
        <f t="shared" ca="1" si="378"/>
        <v>#REF!</v>
      </c>
      <c r="F1339" s="40" t="e">
        <f t="array" aca="1" ref="F1339" ca="1">INDEX(hours,MATCH(1,($A1339=dates)*(last_project=projects),0),0)</f>
        <v>#N/A</v>
      </c>
      <c r="G1339" s="21" t="e">
        <f t="shared" ca="1" si="379"/>
        <v>#N/A</v>
      </c>
      <c r="H1339" s="41" t="e">
        <f t="shared" ca="1" si="389"/>
        <v>#N/A</v>
      </c>
      <c r="I1339" s="41" t="e">
        <f t="shared" ca="1" si="390"/>
        <v>#N/A</v>
      </c>
      <c r="J1339" s="41" t="e">
        <f t="shared" ca="1" si="391"/>
        <v>#N/A</v>
      </c>
      <c r="K1339" t="e">
        <f t="shared" ca="1" si="380"/>
        <v>#N/A</v>
      </c>
      <c r="L1339" t="e">
        <f t="shared" ca="1" si="381"/>
        <v>#N/A</v>
      </c>
      <c r="M1339" s="42" t="e">
        <f t="shared" ca="1" si="382"/>
        <v>#REF!</v>
      </c>
      <c r="N1339" s="5" t="e">
        <f t="shared" ca="1" si="392"/>
        <v>#N/A</v>
      </c>
      <c r="O1339" s="5" t="e">
        <f t="shared" ca="1" si="393"/>
        <v>#N/A</v>
      </c>
      <c r="P1339" s="41" t="e">
        <f ca="1">IF(OR(ISNA(A1339),C1339="Backstitch"),NA(),AVERAGEIF($C$4:$C1339,"&gt;0")/100)</f>
        <v>#N/A</v>
      </c>
      <c r="Q1339" s="41" t="e">
        <f t="shared" ca="1" si="383"/>
        <v>#N/A</v>
      </c>
      <c r="R1339" s="43" t="e">
        <f t="shared" ca="1" si="384"/>
        <v>#N/A</v>
      </c>
      <c r="S1339" s="44" t="e">
        <f t="shared" ca="1" si="385"/>
        <v>#N/A</v>
      </c>
      <c r="T1339" s="5" t="e">
        <f t="shared" ca="1" si="386"/>
        <v>#N/A</v>
      </c>
      <c r="U1339" s="5" t="e">
        <f t="shared" ca="1" si="387"/>
        <v>#N/A</v>
      </c>
    </row>
    <row r="1340" spans="1:21">
      <c r="A1340" s="6" t="e">
        <f t="shared" ca="1" si="377"/>
        <v>#N/A</v>
      </c>
      <c r="B1340" s="39" t="e">
        <f t="shared" ca="1" si="376"/>
        <v>#N/A</v>
      </c>
      <c r="C1340">
        <f t="array" aca="1" ref="C1340" ca="1">IFERROR(INDEX(stitches, MATCH( 1, ($A1340=dates)*(last_project=projects),0)),0)</f>
        <v>0</v>
      </c>
      <c r="D1340" s="5" t="e">
        <f t="shared" ca="1" si="388"/>
        <v>#REF!</v>
      </c>
      <c r="E1340" s="5" t="e">
        <f t="shared" ca="1" si="378"/>
        <v>#REF!</v>
      </c>
      <c r="F1340" s="40" t="e">
        <f t="array" aca="1" ref="F1340" ca="1">INDEX(hours,MATCH(1,($A1340=dates)*(last_project=projects),0),0)</f>
        <v>#N/A</v>
      </c>
      <c r="G1340" s="21" t="e">
        <f t="shared" ca="1" si="379"/>
        <v>#N/A</v>
      </c>
      <c r="H1340" s="41" t="e">
        <f t="shared" ca="1" si="389"/>
        <v>#N/A</v>
      </c>
      <c r="I1340" s="41" t="e">
        <f t="shared" ca="1" si="390"/>
        <v>#N/A</v>
      </c>
      <c r="J1340" s="41" t="e">
        <f t="shared" ca="1" si="391"/>
        <v>#N/A</v>
      </c>
      <c r="K1340" t="e">
        <f t="shared" ca="1" si="380"/>
        <v>#N/A</v>
      </c>
      <c r="L1340" t="e">
        <f t="shared" ca="1" si="381"/>
        <v>#N/A</v>
      </c>
      <c r="M1340" s="42" t="e">
        <f t="shared" ca="1" si="382"/>
        <v>#REF!</v>
      </c>
      <c r="N1340" s="5" t="e">
        <f t="shared" ca="1" si="392"/>
        <v>#N/A</v>
      </c>
      <c r="O1340" s="5" t="e">
        <f t="shared" ca="1" si="393"/>
        <v>#N/A</v>
      </c>
      <c r="P1340" s="41" t="e">
        <f ca="1">IF(OR(ISNA(A1340),C1340="Backstitch"),NA(),AVERAGEIF($C$4:$C1340,"&gt;0")/100)</f>
        <v>#N/A</v>
      </c>
      <c r="Q1340" s="41" t="e">
        <f t="shared" ca="1" si="383"/>
        <v>#N/A</v>
      </c>
      <c r="R1340" s="43" t="e">
        <f t="shared" ca="1" si="384"/>
        <v>#N/A</v>
      </c>
      <c r="S1340" s="44" t="e">
        <f t="shared" ca="1" si="385"/>
        <v>#N/A</v>
      </c>
      <c r="T1340" s="5" t="e">
        <f t="shared" ca="1" si="386"/>
        <v>#N/A</v>
      </c>
      <c r="U1340" s="5" t="e">
        <f t="shared" ca="1" si="387"/>
        <v>#N/A</v>
      </c>
    </row>
    <row r="1341" spans="1:21">
      <c r="A1341" s="6" t="e">
        <f t="shared" ca="1" si="377"/>
        <v>#N/A</v>
      </c>
      <c r="B1341" s="39" t="e">
        <f t="shared" ca="1" si="376"/>
        <v>#N/A</v>
      </c>
      <c r="C1341">
        <f t="array" aca="1" ref="C1341" ca="1">IFERROR(INDEX(stitches, MATCH( 1, ($A1341=dates)*(last_project=projects),0)),0)</f>
        <v>0</v>
      </c>
      <c r="D1341" s="5" t="e">
        <f t="shared" ca="1" si="388"/>
        <v>#REF!</v>
      </c>
      <c r="E1341" s="5" t="e">
        <f t="shared" ca="1" si="378"/>
        <v>#REF!</v>
      </c>
      <c r="F1341" s="40" t="e">
        <f t="array" aca="1" ref="F1341" ca="1">INDEX(hours,MATCH(1,($A1341=dates)*(last_project=projects),0),0)</f>
        <v>#N/A</v>
      </c>
      <c r="G1341" s="21" t="e">
        <f t="shared" ca="1" si="379"/>
        <v>#N/A</v>
      </c>
      <c r="H1341" s="41" t="e">
        <f t="shared" ca="1" si="389"/>
        <v>#N/A</v>
      </c>
      <c r="I1341" s="41" t="e">
        <f t="shared" ca="1" si="390"/>
        <v>#N/A</v>
      </c>
      <c r="J1341" s="41" t="e">
        <f t="shared" ca="1" si="391"/>
        <v>#N/A</v>
      </c>
      <c r="K1341" t="e">
        <f t="shared" ca="1" si="380"/>
        <v>#N/A</v>
      </c>
      <c r="L1341" t="e">
        <f t="shared" ca="1" si="381"/>
        <v>#N/A</v>
      </c>
      <c r="M1341" s="42" t="e">
        <f t="shared" ca="1" si="382"/>
        <v>#REF!</v>
      </c>
      <c r="N1341" s="5" t="e">
        <f t="shared" ca="1" si="392"/>
        <v>#N/A</v>
      </c>
      <c r="O1341" s="5" t="e">
        <f t="shared" ca="1" si="393"/>
        <v>#N/A</v>
      </c>
      <c r="P1341" s="41" t="e">
        <f ca="1">IF(OR(ISNA(A1341),C1341="Backstitch"),NA(),AVERAGEIF($C$4:$C1341,"&gt;0")/100)</f>
        <v>#N/A</v>
      </c>
      <c r="Q1341" s="41" t="e">
        <f t="shared" ca="1" si="383"/>
        <v>#N/A</v>
      </c>
      <c r="R1341" s="43" t="e">
        <f t="shared" ca="1" si="384"/>
        <v>#N/A</v>
      </c>
      <c r="S1341" s="44" t="e">
        <f t="shared" ca="1" si="385"/>
        <v>#N/A</v>
      </c>
      <c r="T1341" s="5" t="e">
        <f t="shared" ca="1" si="386"/>
        <v>#N/A</v>
      </c>
      <c r="U1341" s="5" t="e">
        <f t="shared" ca="1" si="387"/>
        <v>#N/A</v>
      </c>
    </row>
    <row r="1342" spans="1:21">
      <c r="A1342" s="6" t="e">
        <f t="shared" ca="1" si="377"/>
        <v>#N/A</v>
      </c>
      <c r="B1342" s="39" t="e">
        <f t="shared" ca="1" si="376"/>
        <v>#N/A</v>
      </c>
      <c r="C1342">
        <f t="array" aca="1" ref="C1342" ca="1">IFERROR(INDEX(stitches, MATCH( 1, ($A1342=dates)*(last_project=projects),0)),0)</f>
        <v>0</v>
      </c>
      <c r="D1342" s="5" t="e">
        <f t="shared" ca="1" si="388"/>
        <v>#REF!</v>
      </c>
      <c r="E1342" s="5" t="e">
        <f t="shared" ca="1" si="378"/>
        <v>#REF!</v>
      </c>
      <c r="F1342" s="40" t="e">
        <f t="array" aca="1" ref="F1342" ca="1">INDEX(hours,MATCH(1,($A1342=dates)*(last_project=projects),0),0)</f>
        <v>#N/A</v>
      </c>
      <c r="G1342" s="21" t="e">
        <f t="shared" ca="1" si="379"/>
        <v>#N/A</v>
      </c>
      <c r="H1342" s="41" t="e">
        <f t="shared" ca="1" si="389"/>
        <v>#N/A</v>
      </c>
      <c r="I1342" s="41" t="e">
        <f t="shared" ca="1" si="390"/>
        <v>#N/A</v>
      </c>
      <c r="J1342" s="41" t="e">
        <f t="shared" ca="1" si="391"/>
        <v>#N/A</v>
      </c>
      <c r="K1342" t="e">
        <f t="shared" ca="1" si="380"/>
        <v>#N/A</v>
      </c>
      <c r="L1342" t="e">
        <f t="shared" ca="1" si="381"/>
        <v>#N/A</v>
      </c>
      <c r="M1342" s="42" t="e">
        <f t="shared" ca="1" si="382"/>
        <v>#REF!</v>
      </c>
      <c r="N1342" s="5" t="e">
        <f t="shared" ca="1" si="392"/>
        <v>#N/A</v>
      </c>
      <c r="O1342" s="5" t="e">
        <f t="shared" ca="1" si="393"/>
        <v>#N/A</v>
      </c>
      <c r="P1342" s="41" t="e">
        <f ca="1">IF(OR(ISNA(A1342),C1342="Backstitch"),NA(),AVERAGEIF($C$4:$C1342,"&gt;0")/100)</f>
        <v>#N/A</v>
      </c>
      <c r="Q1342" s="41" t="e">
        <f t="shared" ca="1" si="383"/>
        <v>#N/A</v>
      </c>
      <c r="R1342" s="43" t="e">
        <f t="shared" ca="1" si="384"/>
        <v>#N/A</v>
      </c>
      <c r="S1342" s="44" t="e">
        <f t="shared" ca="1" si="385"/>
        <v>#N/A</v>
      </c>
      <c r="T1342" s="5" t="e">
        <f t="shared" ca="1" si="386"/>
        <v>#N/A</v>
      </c>
      <c r="U1342" s="5" t="e">
        <f t="shared" ca="1" si="387"/>
        <v>#N/A</v>
      </c>
    </row>
    <row r="1343" spans="1:21">
      <c r="A1343" s="6" t="e">
        <f t="shared" ca="1" si="377"/>
        <v>#N/A</v>
      </c>
      <c r="B1343" s="39" t="e">
        <f t="shared" ca="1" si="376"/>
        <v>#N/A</v>
      </c>
      <c r="C1343">
        <f t="array" aca="1" ref="C1343" ca="1">IFERROR(INDEX(stitches, MATCH( 1, ($A1343=dates)*(last_project=projects),0)),0)</f>
        <v>0</v>
      </c>
      <c r="D1343" s="5" t="e">
        <f t="shared" ca="1" si="388"/>
        <v>#REF!</v>
      </c>
      <c r="E1343" s="5" t="e">
        <f t="shared" ca="1" si="378"/>
        <v>#REF!</v>
      </c>
      <c r="F1343" s="40" t="e">
        <f t="array" aca="1" ref="F1343" ca="1">INDEX(hours,MATCH(1,($A1343=dates)*(last_project=projects),0),0)</f>
        <v>#N/A</v>
      </c>
      <c r="G1343" s="21" t="e">
        <f t="shared" ca="1" si="379"/>
        <v>#N/A</v>
      </c>
      <c r="H1343" s="41" t="e">
        <f t="shared" ca="1" si="389"/>
        <v>#N/A</v>
      </c>
      <c r="I1343" s="41" t="e">
        <f t="shared" ca="1" si="390"/>
        <v>#N/A</v>
      </c>
      <c r="J1343" s="41" t="e">
        <f t="shared" ca="1" si="391"/>
        <v>#N/A</v>
      </c>
      <c r="K1343" t="e">
        <f t="shared" ca="1" si="380"/>
        <v>#N/A</v>
      </c>
      <c r="L1343" t="e">
        <f t="shared" ca="1" si="381"/>
        <v>#N/A</v>
      </c>
      <c r="M1343" s="42" t="e">
        <f t="shared" ca="1" si="382"/>
        <v>#REF!</v>
      </c>
      <c r="N1343" s="5" t="e">
        <f t="shared" ca="1" si="392"/>
        <v>#N/A</v>
      </c>
      <c r="O1343" s="5" t="e">
        <f t="shared" ca="1" si="393"/>
        <v>#N/A</v>
      </c>
      <c r="P1343" s="41" t="e">
        <f ca="1">IF(OR(ISNA(A1343),C1343="Backstitch"),NA(),AVERAGEIF($C$4:$C1343,"&gt;0")/100)</f>
        <v>#N/A</v>
      </c>
      <c r="Q1343" s="41" t="e">
        <f t="shared" ca="1" si="383"/>
        <v>#N/A</v>
      </c>
      <c r="R1343" s="43" t="e">
        <f t="shared" ca="1" si="384"/>
        <v>#N/A</v>
      </c>
      <c r="S1343" s="44" t="e">
        <f t="shared" ca="1" si="385"/>
        <v>#N/A</v>
      </c>
      <c r="T1343" s="5" t="e">
        <f t="shared" ca="1" si="386"/>
        <v>#N/A</v>
      </c>
      <c r="U1343" s="5" t="e">
        <f t="shared" ca="1" si="387"/>
        <v>#N/A</v>
      </c>
    </row>
    <row r="1344" spans="1:21">
      <c r="A1344" s="6" t="e">
        <f t="shared" ca="1" si="377"/>
        <v>#N/A</v>
      </c>
      <c r="B1344" s="39" t="e">
        <f t="shared" ca="1" si="376"/>
        <v>#N/A</v>
      </c>
      <c r="C1344">
        <f t="array" aca="1" ref="C1344" ca="1">IFERROR(INDEX(stitches, MATCH( 1, ($A1344=dates)*(last_project=projects),0)),0)</f>
        <v>0</v>
      </c>
      <c r="D1344" s="5" t="e">
        <f t="shared" ca="1" si="388"/>
        <v>#REF!</v>
      </c>
      <c r="E1344" s="5" t="e">
        <f t="shared" ca="1" si="378"/>
        <v>#REF!</v>
      </c>
      <c r="F1344" s="40" t="e">
        <f t="array" aca="1" ref="F1344" ca="1">INDEX(hours,MATCH(1,($A1344=dates)*(last_project=projects),0),0)</f>
        <v>#N/A</v>
      </c>
      <c r="G1344" s="21" t="e">
        <f t="shared" ca="1" si="379"/>
        <v>#N/A</v>
      </c>
      <c r="H1344" s="41" t="e">
        <f t="shared" ca="1" si="389"/>
        <v>#N/A</v>
      </c>
      <c r="I1344" s="41" t="e">
        <f t="shared" ca="1" si="390"/>
        <v>#N/A</v>
      </c>
      <c r="J1344" s="41" t="e">
        <f t="shared" ca="1" si="391"/>
        <v>#N/A</v>
      </c>
      <c r="K1344" t="e">
        <f t="shared" ca="1" si="380"/>
        <v>#N/A</v>
      </c>
      <c r="L1344" t="e">
        <f t="shared" ca="1" si="381"/>
        <v>#N/A</v>
      </c>
      <c r="M1344" s="42" t="e">
        <f t="shared" ca="1" si="382"/>
        <v>#REF!</v>
      </c>
      <c r="N1344" s="5" t="e">
        <f t="shared" ca="1" si="392"/>
        <v>#N/A</v>
      </c>
      <c r="O1344" s="5" t="e">
        <f t="shared" ca="1" si="393"/>
        <v>#N/A</v>
      </c>
      <c r="P1344" s="41" t="e">
        <f ca="1">IF(OR(ISNA(A1344),C1344="Backstitch"),NA(),AVERAGEIF($C$4:$C1344,"&gt;0")/100)</f>
        <v>#N/A</v>
      </c>
      <c r="Q1344" s="41" t="e">
        <f t="shared" ca="1" si="383"/>
        <v>#N/A</v>
      </c>
      <c r="R1344" s="43" t="e">
        <f t="shared" ca="1" si="384"/>
        <v>#N/A</v>
      </c>
      <c r="S1344" s="44" t="e">
        <f t="shared" ca="1" si="385"/>
        <v>#N/A</v>
      </c>
      <c r="T1344" s="5" t="e">
        <f t="shared" ca="1" si="386"/>
        <v>#N/A</v>
      </c>
      <c r="U1344" s="5" t="e">
        <f t="shared" ca="1" si="387"/>
        <v>#N/A</v>
      </c>
    </row>
    <row r="1345" spans="1:21">
      <c r="A1345" s="6" t="e">
        <f t="shared" ca="1" si="377"/>
        <v>#N/A</v>
      </c>
      <c r="B1345" s="39" t="e">
        <f t="shared" ca="1" si="376"/>
        <v>#N/A</v>
      </c>
      <c r="C1345">
        <f t="array" aca="1" ref="C1345" ca="1">IFERROR(INDEX(stitches, MATCH( 1, ($A1345=dates)*(last_project=projects),0)),0)</f>
        <v>0</v>
      </c>
      <c r="D1345" s="5" t="e">
        <f t="shared" ca="1" si="388"/>
        <v>#REF!</v>
      </c>
      <c r="E1345" s="5" t="e">
        <f t="shared" ca="1" si="378"/>
        <v>#REF!</v>
      </c>
      <c r="F1345" s="40" t="e">
        <f t="array" aca="1" ref="F1345" ca="1">INDEX(hours,MATCH(1,($A1345=dates)*(last_project=projects),0),0)</f>
        <v>#N/A</v>
      </c>
      <c r="G1345" s="21" t="e">
        <f t="shared" ca="1" si="379"/>
        <v>#N/A</v>
      </c>
      <c r="H1345" s="41" t="e">
        <f t="shared" ca="1" si="389"/>
        <v>#N/A</v>
      </c>
      <c r="I1345" s="41" t="e">
        <f t="shared" ca="1" si="390"/>
        <v>#N/A</v>
      </c>
      <c r="J1345" s="41" t="e">
        <f t="shared" ca="1" si="391"/>
        <v>#N/A</v>
      </c>
      <c r="K1345" t="e">
        <f t="shared" ca="1" si="380"/>
        <v>#N/A</v>
      </c>
      <c r="L1345" t="e">
        <f t="shared" ca="1" si="381"/>
        <v>#N/A</v>
      </c>
      <c r="M1345" s="42" t="e">
        <f t="shared" ca="1" si="382"/>
        <v>#REF!</v>
      </c>
      <c r="N1345" s="5" t="e">
        <f t="shared" ca="1" si="392"/>
        <v>#N/A</v>
      </c>
      <c r="O1345" s="5" t="e">
        <f t="shared" ca="1" si="393"/>
        <v>#N/A</v>
      </c>
      <c r="P1345" s="41" t="e">
        <f ca="1">IF(OR(ISNA(A1345),C1345="Backstitch"),NA(),AVERAGEIF($C$4:$C1345,"&gt;0")/100)</f>
        <v>#N/A</v>
      </c>
      <c r="Q1345" s="41" t="e">
        <f t="shared" ca="1" si="383"/>
        <v>#N/A</v>
      </c>
      <c r="R1345" s="43" t="e">
        <f t="shared" ca="1" si="384"/>
        <v>#N/A</v>
      </c>
      <c r="S1345" s="44" t="e">
        <f t="shared" ca="1" si="385"/>
        <v>#N/A</v>
      </c>
      <c r="T1345" s="5" t="e">
        <f t="shared" ca="1" si="386"/>
        <v>#N/A</v>
      </c>
      <c r="U1345" s="5" t="e">
        <f t="shared" ca="1" si="387"/>
        <v>#N/A</v>
      </c>
    </row>
    <row r="1346" spans="1:21">
      <c r="A1346" s="6" t="e">
        <f t="shared" ca="1" si="377"/>
        <v>#N/A</v>
      </c>
      <c r="B1346" s="39" t="e">
        <f t="shared" ca="1" si="376"/>
        <v>#N/A</v>
      </c>
      <c r="C1346">
        <f t="array" aca="1" ref="C1346" ca="1">IFERROR(INDEX(stitches, MATCH( 1, ($A1346=dates)*(last_project=projects),0)),0)</f>
        <v>0</v>
      </c>
      <c r="D1346" s="5" t="e">
        <f t="shared" ca="1" si="388"/>
        <v>#REF!</v>
      </c>
      <c r="E1346" s="5" t="e">
        <f t="shared" ca="1" si="378"/>
        <v>#REF!</v>
      </c>
      <c r="F1346" s="40" t="e">
        <f t="array" aca="1" ref="F1346" ca="1">INDEX(hours,MATCH(1,($A1346=dates)*(last_project=projects),0),0)</f>
        <v>#N/A</v>
      </c>
      <c r="G1346" s="21" t="e">
        <f t="shared" ca="1" si="379"/>
        <v>#N/A</v>
      </c>
      <c r="H1346" s="41" t="e">
        <f t="shared" ca="1" si="389"/>
        <v>#N/A</v>
      </c>
      <c r="I1346" s="41" t="e">
        <f t="shared" ca="1" si="390"/>
        <v>#N/A</v>
      </c>
      <c r="J1346" s="41" t="e">
        <f t="shared" ca="1" si="391"/>
        <v>#N/A</v>
      </c>
      <c r="K1346" t="e">
        <f t="shared" ca="1" si="380"/>
        <v>#N/A</v>
      </c>
      <c r="L1346" t="e">
        <f t="shared" ca="1" si="381"/>
        <v>#N/A</v>
      </c>
      <c r="M1346" s="42" t="e">
        <f t="shared" ca="1" si="382"/>
        <v>#REF!</v>
      </c>
      <c r="N1346" s="5" t="e">
        <f t="shared" ca="1" si="392"/>
        <v>#N/A</v>
      </c>
      <c r="O1346" s="5" t="e">
        <f t="shared" ca="1" si="393"/>
        <v>#N/A</v>
      </c>
      <c r="P1346" s="41" t="e">
        <f ca="1">IF(OR(ISNA(A1346),C1346="Backstitch"),NA(),AVERAGEIF($C$4:$C1346,"&gt;0")/100)</f>
        <v>#N/A</v>
      </c>
      <c r="Q1346" s="41" t="e">
        <f t="shared" ca="1" si="383"/>
        <v>#N/A</v>
      </c>
      <c r="R1346" s="43" t="e">
        <f t="shared" ca="1" si="384"/>
        <v>#N/A</v>
      </c>
      <c r="S1346" s="44" t="e">
        <f t="shared" ca="1" si="385"/>
        <v>#N/A</v>
      </c>
      <c r="T1346" s="5" t="e">
        <f t="shared" ca="1" si="386"/>
        <v>#N/A</v>
      </c>
      <c r="U1346" s="5" t="e">
        <f t="shared" ca="1" si="387"/>
        <v>#N/A</v>
      </c>
    </row>
    <row r="1347" spans="1:21">
      <c r="A1347" s="6" t="e">
        <f t="shared" ca="1" si="377"/>
        <v>#N/A</v>
      </c>
      <c r="B1347" s="39" t="e">
        <f t="shared" ref="B1347:B1410" ca="1" si="394">TEXT(A1347,"ddd")</f>
        <v>#N/A</v>
      </c>
      <c r="C1347">
        <f t="array" aca="1" ref="C1347" ca="1">IFERROR(INDEX(stitches, MATCH( 1, ($A1347=dates)*(last_project=projects),0)),0)</f>
        <v>0</v>
      </c>
      <c r="D1347" s="5" t="e">
        <f t="shared" ca="1" si="388"/>
        <v>#REF!</v>
      </c>
      <c r="E1347" s="5" t="e">
        <f t="shared" ca="1" si="378"/>
        <v>#REF!</v>
      </c>
      <c r="F1347" s="40" t="e">
        <f t="array" aca="1" ref="F1347" ca="1">INDEX(hours,MATCH(1,($A1347=dates)*(last_project=projects),0),0)</f>
        <v>#N/A</v>
      </c>
      <c r="G1347" s="21" t="e">
        <f t="shared" ca="1" si="379"/>
        <v>#N/A</v>
      </c>
      <c r="H1347" s="41" t="e">
        <f t="shared" ca="1" si="389"/>
        <v>#N/A</v>
      </c>
      <c r="I1347" s="41" t="e">
        <f t="shared" ca="1" si="390"/>
        <v>#N/A</v>
      </c>
      <c r="J1347" s="41" t="e">
        <f t="shared" ca="1" si="391"/>
        <v>#N/A</v>
      </c>
      <c r="K1347" t="e">
        <f t="shared" ca="1" si="380"/>
        <v>#N/A</v>
      </c>
      <c r="L1347" t="e">
        <f t="shared" ca="1" si="381"/>
        <v>#N/A</v>
      </c>
      <c r="M1347" s="42" t="e">
        <f t="shared" ca="1" si="382"/>
        <v>#REF!</v>
      </c>
      <c r="N1347" s="5" t="e">
        <f t="shared" ca="1" si="392"/>
        <v>#N/A</v>
      </c>
      <c r="O1347" s="5" t="e">
        <f t="shared" ca="1" si="393"/>
        <v>#N/A</v>
      </c>
      <c r="P1347" s="41" t="e">
        <f ca="1">IF(OR(ISNA(A1347),C1347="Backstitch"),NA(),AVERAGEIF($C$4:$C1347,"&gt;0")/100)</f>
        <v>#N/A</v>
      </c>
      <c r="Q1347" s="41" t="e">
        <f t="shared" ca="1" si="383"/>
        <v>#N/A</v>
      </c>
      <c r="R1347" s="43" t="e">
        <f t="shared" ca="1" si="384"/>
        <v>#N/A</v>
      </c>
      <c r="S1347" s="44" t="e">
        <f t="shared" ca="1" si="385"/>
        <v>#N/A</v>
      </c>
      <c r="T1347" s="5" t="e">
        <f t="shared" ca="1" si="386"/>
        <v>#N/A</v>
      </c>
      <c r="U1347" s="5" t="e">
        <f t="shared" ca="1" si="387"/>
        <v>#N/A</v>
      </c>
    </row>
    <row r="1348" spans="1:21">
      <c r="A1348" s="6" t="e">
        <f t="shared" ref="A1348:A1411" ca="1" si="395">IF(A1347+1&lt;=last_stitching_log_date,A1347+1,NA())</f>
        <v>#N/A</v>
      </c>
      <c r="B1348" s="39" t="e">
        <f t="shared" ca="1" si="394"/>
        <v>#N/A</v>
      </c>
      <c r="C1348">
        <f t="array" aca="1" ref="C1348" ca="1">IFERROR(INDEX(stitches, MATCH( 1, ($A1348=dates)*(last_project=projects),0)),0)</f>
        <v>0</v>
      </c>
      <c r="D1348" s="5" t="e">
        <f t="shared" ca="1" si="388"/>
        <v>#REF!</v>
      </c>
      <c r="E1348" s="5" t="e">
        <f t="shared" ref="E1348:E1411" ca="1" si="396">IF(C1348="Backstitch",E1347,IF(ISNA(D1348),NA(),E1347-C1348))</f>
        <v>#REF!</v>
      </c>
      <c r="F1348" s="40" t="e">
        <f t="array" aca="1" ref="F1348" ca="1">INDEX(hours,MATCH(1,($A1348=dates)*(last_project=projects),0),0)</f>
        <v>#N/A</v>
      </c>
      <c r="G1348" s="21" t="e">
        <f t="shared" ref="G1348:G1411" ca="1" si="397">IF(AND(C1348&lt;&gt;0,F1348&lt;&gt;0),C1348/(F1348*1440),NA())</f>
        <v>#N/A</v>
      </c>
      <c r="H1348" s="41" t="e">
        <f t="shared" ca="1" si="389"/>
        <v>#N/A</v>
      </c>
      <c r="I1348" s="41" t="e">
        <f t="shared" ca="1" si="390"/>
        <v>#N/A</v>
      </c>
      <c r="J1348" s="41" t="e">
        <f t="shared" ca="1" si="391"/>
        <v>#N/A</v>
      </c>
      <c r="K1348" t="e">
        <f t="shared" ref="K1348:K1411" ca="1" si="398">IF(INDEX(projects,MATCH($A1348,dates,0))=last_project,IF(ISNUMBER(INDEX(pages,MATCH($A1348,dates,0))),INDEX(pages,MATCH($A1348,dates,0)),0),0)</f>
        <v>#N/A</v>
      </c>
      <c r="L1348" t="e">
        <f t="shared" ref="L1348:L1411" ca="1" si="399">L1347+K1348</f>
        <v>#N/A</v>
      </c>
      <c r="M1348" s="42" t="e">
        <f t="shared" ref="M1348:M1411" ca="1" si="400">$M$3-L1348</f>
        <v>#REF!</v>
      </c>
      <c r="N1348" s="5" t="e">
        <f t="shared" ca="1" si="392"/>
        <v>#N/A</v>
      </c>
      <c r="O1348" s="5" t="e">
        <f t="shared" ca="1" si="393"/>
        <v>#N/A</v>
      </c>
      <c r="P1348" s="41" t="e">
        <f ca="1">IF(OR(ISNA(A1348),C1348="Backstitch"),NA(),AVERAGEIF($C$4:$C1348,"&gt;0")/100)</f>
        <v>#N/A</v>
      </c>
      <c r="Q1348" s="41" t="e">
        <f t="shared" ref="Q1348:Q1411" ca="1" si="401">IF(OR(ISNA(A1348),C1348="Backstitch"),NA(),$J1348/P1348)</f>
        <v>#N/A</v>
      </c>
      <c r="R1348" s="43" t="e">
        <f t="shared" ref="R1348:R1411" ca="1" si="402">IF(OR(ISNA(A1348),C1348="Backstitch"),NA(),$A1348+Q1348)</f>
        <v>#N/A</v>
      </c>
      <c r="S1348" s="44" t="e">
        <f t="shared" ref="S1348:S1411" ca="1" si="403">IF(OR(ISNA(A1348),C1348="Backstitch",S1347=1),NA(),D1348/project_total_stitches)</f>
        <v>#N/A</v>
      </c>
      <c r="T1348" s="5" t="e">
        <f t="shared" ref="T1348:T1411" ca="1" si="404">IF(ISNA(A1348),NA(),IF(OR(C1348&gt;0,C1348="Backstitch"),T1347+1,0))</f>
        <v>#N/A</v>
      </c>
      <c r="U1348" s="5" t="e">
        <f t="shared" ref="U1348:U1411" ca="1" si="405">IF(ISNA(A1348),NA(),IF(C1348=0,U1347+1,0))</f>
        <v>#N/A</v>
      </c>
    </row>
    <row r="1349" spans="1:21">
      <c r="A1349" s="6" t="e">
        <f t="shared" ca="1" si="395"/>
        <v>#N/A</v>
      </c>
      <c r="B1349" s="39" t="e">
        <f t="shared" ca="1" si="394"/>
        <v>#N/A</v>
      </c>
      <c r="C1349">
        <f t="array" aca="1" ref="C1349" ca="1">IFERROR(INDEX(stitches, MATCH( 1, ($A1349=dates)*(last_project=projects),0)),0)</f>
        <v>0</v>
      </c>
      <c r="D1349" s="5" t="e">
        <f t="shared" ref="D1349:D1412" ca="1" si="406">IF(OR(ISNA(A1349),C1349="Backstitch",D1348=$E$3),NA(),D1348+C1349)</f>
        <v>#REF!</v>
      </c>
      <c r="E1349" s="5" t="e">
        <f t="shared" ca="1" si="396"/>
        <v>#REF!</v>
      </c>
      <c r="F1349" s="40" t="e">
        <f t="array" aca="1" ref="F1349" ca="1">INDEX(hours,MATCH(1,($A1349=dates)*(last_project=projects),0),0)</f>
        <v>#N/A</v>
      </c>
      <c r="G1349" s="21" t="e">
        <f t="shared" ca="1" si="397"/>
        <v>#N/A</v>
      </c>
      <c r="H1349" s="41" t="e">
        <f t="shared" ref="H1349:H1412" ca="1" si="407">IF(OR(ISNA(A1349),C1349="Backstitch",C1349="Bead"),NA(),C1349/100)</f>
        <v>#N/A</v>
      </c>
      <c r="I1349" s="41" t="e">
        <f t="shared" ref="I1349:I1412" ca="1" si="408">IF(OR(ISNA(A1349),C1349="Backstitch"),NA(),I1348+H1349)</f>
        <v>#N/A</v>
      </c>
      <c r="J1349" s="41" t="e">
        <f t="shared" ref="J1349:J1412" ca="1" si="409">IF(OR(ISNA(A1349),C1349="Backstitch"),NA(),J1348-H1349)</f>
        <v>#N/A</v>
      </c>
      <c r="K1349" t="e">
        <f t="shared" ca="1" si="398"/>
        <v>#N/A</v>
      </c>
      <c r="L1349" t="e">
        <f t="shared" ca="1" si="399"/>
        <v>#N/A</v>
      </c>
      <c r="M1349" s="42" t="e">
        <f t="shared" ca="1" si="400"/>
        <v>#REF!</v>
      </c>
      <c r="N1349" s="5" t="e">
        <f t="shared" ref="N1349:N1412" ca="1" si="410">IF(ISNA(A1349),NA(),N1348+1)</f>
        <v>#N/A</v>
      </c>
      <c r="O1349" s="5" t="e">
        <f t="shared" ref="O1349:O1412" ca="1" si="411">IF(ISNA(A1349),NA(),IF(OR(C1349&gt;0,C1349="Backstitch"),O1348+1,O1348))</f>
        <v>#N/A</v>
      </c>
      <c r="P1349" s="41" t="e">
        <f ca="1">IF(OR(ISNA(A1349),C1349="Backstitch"),NA(),AVERAGEIF($C$4:$C1349,"&gt;0")/100)</f>
        <v>#N/A</v>
      </c>
      <c r="Q1349" s="41" t="e">
        <f t="shared" ca="1" si="401"/>
        <v>#N/A</v>
      </c>
      <c r="R1349" s="43" t="e">
        <f t="shared" ca="1" si="402"/>
        <v>#N/A</v>
      </c>
      <c r="S1349" s="44" t="e">
        <f t="shared" ca="1" si="403"/>
        <v>#N/A</v>
      </c>
      <c r="T1349" s="5" t="e">
        <f t="shared" ca="1" si="404"/>
        <v>#N/A</v>
      </c>
      <c r="U1349" s="5" t="e">
        <f t="shared" ca="1" si="405"/>
        <v>#N/A</v>
      </c>
    </row>
    <row r="1350" spans="1:21">
      <c r="A1350" s="6" t="e">
        <f t="shared" ca="1" si="395"/>
        <v>#N/A</v>
      </c>
      <c r="B1350" s="39" t="e">
        <f t="shared" ca="1" si="394"/>
        <v>#N/A</v>
      </c>
      <c r="C1350">
        <f t="array" aca="1" ref="C1350" ca="1">IFERROR(INDEX(stitches, MATCH( 1, ($A1350=dates)*(last_project=projects),0)),0)</f>
        <v>0</v>
      </c>
      <c r="D1350" s="5" t="e">
        <f t="shared" ca="1" si="406"/>
        <v>#REF!</v>
      </c>
      <c r="E1350" s="5" t="e">
        <f t="shared" ca="1" si="396"/>
        <v>#REF!</v>
      </c>
      <c r="F1350" s="40" t="e">
        <f t="array" aca="1" ref="F1350" ca="1">INDEX(hours,MATCH(1,($A1350=dates)*(last_project=projects),0),0)</f>
        <v>#N/A</v>
      </c>
      <c r="G1350" s="21" t="e">
        <f t="shared" ca="1" si="397"/>
        <v>#N/A</v>
      </c>
      <c r="H1350" s="41" t="e">
        <f t="shared" ca="1" si="407"/>
        <v>#N/A</v>
      </c>
      <c r="I1350" s="41" t="e">
        <f t="shared" ca="1" si="408"/>
        <v>#N/A</v>
      </c>
      <c r="J1350" s="41" t="e">
        <f t="shared" ca="1" si="409"/>
        <v>#N/A</v>
      </c>
      <c r="K1350" t="e">
        <f t="shared" ca="1" si="398"/>
        <v>#N/A</v>
      </c>
      <c r="L1350" t="e">
        <f t="shared" ca="1" si="399"/>
        <v>#N/A</v>
      </c>
      <c r="M1350" s="42" t="e">
        <f t="shared" ca="1" si="400"/>
        <v>#REF!</v>
      </c>
      <c r="N1350" s="5" t="e">
        <f t="shared" ca="1" si="410"/>
        <v>#N/A</v>
      </c>
      <c r="O1350" s="5" t="e">
        <f t="shared" ca="1" si="411"/>
        <v>#N/A</v>
      </c>
      <c r="P1350" s="41" t="e">
        <f ca="1">IF(OR(ISNA(A1350),C1350="Backstitch"),NA(),AVERAGEIF($C$4:$C1350,"&gt;0")/100)</f>
        <v>#N/A</v>
      </c>
      <c r="Q1350" s="41" t="e">
        <f t="shared" ca="1" si="401"/>
        <v>#N/A</v>
      </c>
      <c r="R1350" s="43" t="e">
        <f t="shared" ca="1" si="402"/>
        <v>#N/A</v>
      </c>
      <c r="S1350" s="44" t="e">
        <f t="shared" ca="1" si="403"/>
        <v>#N/A</v>
      </c>
      <c r="T1350" s="5" t="e">
        <f t="shared" ca="1" si="404"/>
        <v>#N/A</v>
      </c>
      <c r="U1350" s="5" t="e">
        <f t="shared" ca="1" si="405"/>
        <v>#N/A</v>
      </c>
    </row>
    <row r="1351" spans="1:21">
      <c r="A1351" s="6" t="e">
        <f t="shared" ca="1" si="395"/>
        <v>#N/A</v>
      </c>
      <c r="B1351" s="39" t="e">
        <f t="shared" ca="1" si="394"/>
        <v>#N/A</v>
      </c>
      <c r="C1351">
        <f t="array" aca="1" ref="C1351" ca="1">IFERROR(INDEX(stitches, MATCH( 1, ($A1351=dates)*(last_project=projects),0)),0)</f>
        <v>0</v>
      </c>
      <c r="D1351" s="5" t="e">
        <f t="shared" ca="1" si="406"/>
        <v>#REF!</v>
      </c>
      <c r="E1351" s="5" t="e">
        <f t="shared" ca="1" si="396"/>
        <v>#REF!</v>
      </c>
      <c r="F1351" s="40" t="e">
        <f t="array" aca="1" ref="F1351" ca="1">INDEX(hours,MATCH(1,($A1351=dates)*(last_project=projects),0),0)</f>
        <v>#N/A</v>
      </c>
      <c r="G1351" s="21" t="e">
        <f t="shared" ca="1" si="397"/>
        <v>#N/A</v>
      </c>
      <c r="H1351" s="41" t="e">
        <f t="shared" ca="1" si="407"/>
        <v>#N/A</v>
      </c>
      <c r="I1351" s="41" t="e">
        <f t="shared" ca="1" si="408"/>
        <v>#N/A</v>
      </c>
      <c r="J1351" s="41" t="e">
        <f t="shared" ca="1" si="409"/>
        <v>#N/A</v>
      </c>
      <c r="K1351" t="e">
        <f t="shared" ca="1" si="398"/>
        <v>#N/A</v>
      </c>
      <c r="L1351" t="e">
        <f t="shared" ca="1" si="399"/>
        <v>#N/A</v>
      </c>
      <c r="M1351" s="42" t="e">
        <f t="shared" ca="1" si="400"/>
        <v>#REF!</v>
      </c>
      <c r="N1351" s="5" t="e">
        <f t="shared" ca="1" si="410"/>
        <v>#N/A</v>
      </c>
      <c r="O1351" s="5" t="e">
        <f t="shared" ca="1" si="411"/>
        <v>#N/A</v>
      </c>
      <c r="P1351" s="41" t="e">
        <f ca="1">IF(OR(ISNA(A1351),C1351="Backstitch"),NA(),AVERAGEIF($C$4:$C1351,"&gt;0")/100)</f>
        <v>#N/A</v>
      </c>
      <c r="Q1351" s="41" t="e">
        <f t="shared" ca="1" si="401"/>
        <v>#N/A</v>
      </c>
      <c r="R1351" s="43" t="e">
        <f t="shared" ca="1" si="402"/>
        <v>#N/A</v>
      </c>
      <c r="S1351" s="44" t="e">
        <f t="shared" ca="1" si="403"/>
        <v>#N/A</v>
      </c>
      <c r="T1351" s="5" t="e">
        <f t="shared" ca="1" si="404"/>
        <v>#N/A</v>
      </c>
      <c r="U1351" s="5" t="e">
        <f t="shared" ca="1" si="405"/>
        <v>#N/A</v>
      </c>
    </row>
    <row r="1352" spans="1:21">
      <c r="A1352" s="6" t="e">
        <f t="shared" ca="1" si="395"/>
        <v>#N/A</v>
      </c>
      <c r="B1352" s="39" t="e">
        <f t="shared" ca="1" si="394"/>
        <v>#N/A</v>
      </c>
      <c r="C1352">
        <f t="array" aca="1" ref="C1352" ca="1">IFERROR(INDEX(stitches, MATCH( 1, ($A1352=dates)*(last_project=projects),0)),0)</f>
        <v>0</v>
      </c>
      <c r="D1352" s="5" t="e">
        <f t="shared" ca="1" si="406"/>
        <v>#REF!</v>
      </c>
      <c r="E1352" s="5" t="e">
        <f t="shared" ca="1" si="396"/>
        <v>#REF!</v>
      </c>
      <c r="F1352" s="40" t="e">
        <f t="array" aca="1" ref="F1352" ca="1">INDEX(hours,MATCH(1,($A1352=dates)*(last_project=projects),0),0)</f>
        <v>#N/A</v>
      </c>
      <c r="G1352" s="21" t="e">
        <f t="shared" ca="1" si="397"/>
        <v>#N/A</v>
      </c>
      <c r="H1352" s="41" t="e">
        <f t="shared" ca="1" si="407"/>
        <v>#N/A</v>
      </c>
      <c r="I1352" s="41" t="e">
        <f t="shared" ca="1" si="408"/>
        <v>#N/A</v>
      </c>
      <c r="J1352" s="41" t="e">
        <f t="shared" ca="1" si="409"/>
        <v>#N/A</v>
      </c>
      <c r="K1352" t="e">
        <f t="shared" ca="1" si="398"/>
        <v>#N/A</v>
      </c>
      <c r="L1352" t="e">
        <f t="shared" ca="1" si="399"/>
        <v>#N/A</v>
      </c>
      <c r="M1352" s="42" t="e">
        <f t="shared" ca="1" si="400"/>
        <v>#REF!</v>
      </c>
      <c r="N1352" s="5" t="e">
        <f t="shared" ca="1" si="410"/>
        <v>#N/A</v>
      </c>
      <c r="O1352" s="5" t="e">
        <f t="shared" ca="1" si="411"/>
        <v>#N/A</v>
      </c>
      <c r="P1352" s="41" t="e">
        <f ca="1">IF(OR(ISNA(A1352),C1352="Backstitch"),NA(),AVERAGEIF($C$4:$C1352,"&gt;0")/100)</f>
        <v>#N/A</v>
      </c>
      <c r="Q1352" s="41" t="e">
        <f t="shared" ca="1" si="401"/>
        <v>#N/A</v>
      </c>
      <c r="R1352" s="43" t="e">
        <f t="shared" ca="1" si="402"/>
        <v>#N/A</v>
      </c>
      <c r="S1352" s="44" t="e">
        <f t="shared" ca="1" si="403"/>
        <v>#N/A</v>
      </c>
      <c r="T1352" s="5" t="e">
        <f t="shared" ca="1" si="404"/>
        <v>#N/A</v>
      </c>
      <c r="U1352" s="5" t="e">
        <f t="shared" ca="1" si="405"/>
        <v>#N/A</v>
      </c>
    </row>
    <row r="1353" spans="1:21">
      <c r="A1353" s="6" t="e">
        <f t="shared" ca="1" si="395"/>
        <v>#N/A</v>
      </c>
      <c r="B1353" s="39" t="e">
        <f t="shared" ca="1" si="394"/>
        <v>#N/A</v>
      </c>
      <c r="C1353">
        <f t="array" aca="1" ref="C1353" ca="1">IFERROR(INDEX(stitches, MATCH( 1, ($A1353=dates)*(last_project=projects),0)),0)</f>
        <v>0</v>
      </c>
      <c r="D1353" s="5" t="e">
        <f t="shared" ca="1" si="406"/>
        <v>#REF!</v>
      </c>
      <c r="E1353" s="5" t="e">
        <f t="shared" ca="1" si="396"/>
        <v>#REF!</v>
      </c>
      <c r="F1353" s="40" t="e">
        <f t="array" aca="1" ref="F1353" ca="1">INDEX(hours,MATCH(1,($A1353=dates)*(last_project=projects),0),0)</f>
        <v>#N/A</v>
      </c>
      <c r="G1353" s="21" t="e">
        <f t="shared" ca="1" si="397"/>
        <v>#N/A</v>
      </c>
      <c r="H1353" s="41" t="e">
        <f t="shared" ca="1" si="407"/>
        <v>#N/A</v>
      </c>
      <c r="I1353" s="41" t="e">
        <f t="shared" ca="1" si="408"/>
        <v>#N/A</v>
      </c>
      <c r="J1353" s="41" t="e">
        <f t="shared" ca="1" si="409"/>
        <v>#N/A</v>
      </c>
      <c r="K1353" t="e">
        <f t="shared" ca="1" si="398"/>
        <v>#N/A</v>
      </c>
      <c r="L1353" t="e">
        <f t="shared" ca="1" si="399"/>
        <v>#N/A</v>
      </c>
      <c r="M1353" s="42" t="e">
        <f t="shared" ca="1" si="400"/>
        <v>#REF!</v>
      </c>
      <c r="N1353" s="5" t="e">
        <f t="shared" ca="1" si="410"/>
        <v>#N/A</v>
      </c>
      <c r="O1353" s="5" t="e">
        <f t="shared" ca="1" si="411"/>
        <v>#N/A</v>
      </c>
      <c r="P1353" s="41" t="e">
        <f ca="1">IF(OR(ISNA(A1353),C1353="Backstitch"),NA(),AVERAGEIF($C$4:$C1353,"&gt;0")/100)</f>
        <v>#N/A</v>
      </c>
      <c r="Q1353" s="41" t="e">
        <f t="shared" ca="1" si="401"/>
        <v>#N/A</v>
      </c>
      <c r="R1353" s="43" t="e">
        <f t="shared" ca="1" si="402"/>
        <v>#N/A</v>
      </c>
      <c r="S1353" s="44" t="e">
        <f t="shared" ca="1" si="403"/>
        <v>#N/A</v>
      </c>
      <c r="T1353" s="5" t="e">
        <f t="shared" ca="1" si="404"/>
        <v>#N/A</v>
      </c>
      <c r="U1353" s="5" t="e">
        <f t="shared" ca="1" si="405"/>
        <v>#N/A</v>
      </c>
    </row>
    <row r="1354" spans="1:21">
      <c r="A1354" s="6" t="e">
        <f t="shared" ca="1" si="395"/>
        <v>#N/A</v>
      </c>
      <c r="B1354" s="39" t="e">
        <f t="shared" ca="1" si="394"/>
        <v>#N/A</v>
      </c>
      <c r="C1354">
        <f t="array" aca="1" ref="C1354" ca="1">IFERROR(INDEX(stitches, MATCH( 1, ($A1354=dates)*(last_project=projects),0)),0)</f>
        <v>0</v>
      </c>
      <c r="D1354" s="5" t="e">
        <f t="shared" ca="1" si="406"/>
        <v>#REF!</v>
      </c>
      <c r="E1354" s="5" t="e">
        <f t="shared" ca="1" si="396"/>
        <v>#REF!</v>
      </c>
      <c r="F1354" s="40" t="e">
        <f t="array" aca="1" ref="F1354" ca="1">INDEX(hours,MATCH(1,($A1354=dates)*(last_project=projects),0),0)</f>
        <v>#N/A</v>
      </c>
      <c r="G1354" s="21" t="e">
        <f t="shared" ca="1" si="397"/>
        <v>#N/A</v>
      </c>
      <c r="H1354" s="41" t="e">
        <f t="shared" ca="1" si="407"/>
        <v>#N/A</v>
      </c>
      <c r="I1354" s="41" t="e">
        <f t="shared" ca="1" si="408"/>
        <v>#N/A</v>
      </c>
      <c r="J1354" s="41" t="e">
        <f t="shared" ca="1" si="409"/>
        <v>#N/A</v>
      </c>
      <c r="K1354" t="e">
        <f t="shared" ca="1" si="398"/>
        <v>#N/A</v>
      </c>
      <c r="L1354" t="e">
        <f t="shared" ca="1" si="399"/>
        <v>#N/A</v>
      </c>
      <c r="M1354" s="42" t="e">
        <f t="shared" ca="1" si="400"/>
        <v>#REF!</v>
      </c>
      <c r="N1354" s="5" t="e">
        <f t="shared" ca="1" si="410"/>
        <v>#N/A</v>
      </c>
      <c r="O1354" s="5" t="e">
        <f t="shared" ca="1" si="411"/>
        <v>#N/A</v>
      </c>
      <c r="P1354" s="41" t="e">
        <f ca="1">IF(OR(ISNA(A1354),C1354="Backstitch"),NA(),AVERAGEIF($C$4:$C1354,"&gt;0")/100)</f>
        <v>#N/A</v>
      </c>
      <c r="Q1354" s="41" t="e">
        <f t="shared" ca="1" si="401"/>
        <v>#N/A</v>
      </c>
      <c r="R1354" s="43" t="e">
        <f t="shared" ca="1" si="402"/>
        <v>#N/A</v>
      </c>
      <c r="S1354" s="44" t="e">
        <f t="shared" ca="1" si="403"/>
        <v>#N/A</v>
      </c>
      <c r="T1354" s="5" t="e">
        <f t="shared" ca="1" si="404"/>
        <v>#N/A</v>
      </c>
      <c r="U1354" s="5" t="e">
        <f t="shared" ca="1" si="405"/>
        <v>#N/A</v>
      </c>
    </row>
    <row r="1355" spans="1:21">
      <c r="A1355" s="6" t="e">
        <f t="shared" ca="1" si="395"/>
        <v>#N/A</v>
      </c>
      <c r="B1355" s="39" t="e">
        <f t="shared" ca="1" si="394"/>
        <v>#N/A</v>
      </c>
      <c r="C1355">
        <f t="array" aca="1" ref="C1355" ca="1">IFERROR(INDEX(stitches, MATCH( 1, ($A1355=dates)*(last_project=projects),0)),0)</f>
        <v>0</v>
      </c>
      <c r="D1355" s="5" t="e">
        <f t="shared" ca="1" si="406"/>
        <v>#REF!</v>
      </c>
      <c r="E1355" s="5" t="e">
        <f t="shared" ca="1" si="396"/>
        <v>#REF!</v>
      </c>
      <c r="F1355" s="40" t="e">
        <f t="array" aca="1" ref="F1355" ca="1">INDEX(hours,MATCH(1,($A1355=dates)*(last_project=projects),0),0)</f>
        <v>#N/A</v>
      </c>
      <c r="G1355" s="21" t="e">
        <f t="shared" ca="1" si="397"/>
        <v>#N/A</v>
      </c>
      <c r="H1355" s="41" t="e">
        <f t="shared" ca="1" si="407"/>
        <v>#N/A</v>
      </c>
      <c r="I1355" s="41" t="e">
        <f t="shared" ca="1" si="408"/>
        <v>#N/A</v>
      </c>
      <c r="J1355" s="41" t="e">
        <f t="shared" ca="1" si="409"/>
        <v>#N/A</v>
      </c>
      <c r="K1355" t="e">
        <f t="shared" ca="1" si="398"/>
        <v>#N/A</v>
      </c>
      <c r="L1355" t="e">
        <f t="shared" ca="1" si="399"/>
        <v>#N/A</v>
      </c>
      <c r="M1355" s="42" t="e">
        <f t="shared" ca="1" si="400"/>
        <v>#REF!</v>
      </c>
      <c r="N1355" s="5" t="e">
        <f t="shared" ca="1" si="410"/>
        <v>#N/A</v>
      </c>
      <c r="O1355" s="5" t="e">
        <f t="shared" ca="1" si="411"/>
        <v>#N/A</v>
      </c>
      <c r="P1355" s="41" t="e">
        <f ca="1">IF(OR(ISNA(A1355),C1355="Backstitch"),NA(),AVERAGEIF($C$4:$C1355,"&gt;0")/100)</f>
        <v>#N/A</v>
      </c>
      <c r="Q1355" s="41" t="e">
        <f t="shared" ca="1" si="401"/>
        <v>#N/A</v>
      </c>
      <c r="R1355" s="43" t="e">
        <f t="shared" ca="1" si="402"/>
        <v>#N/A</v>
      </c>
      <c r="S1355" s="44" t="e">
        <f t="shared" ca="1" si="403"/>
        <v>#N/A</v>
      </c>
      <c r="T1355" s="5" t="e">
        <f t="shared" ca="1" si="404"/>
        <v>#N/A</v>
      </c>
      <c r="U1355" s="5" t="e">
        <f t="shared" ca="1" si="405"/>
        <v>#N/A</v>
      </c>
    </row>
    <row r="1356" spans="1:21">
      <c r="A1356" s="6" t="e">
        <f t="shared" ca="1" si="395"/>
        <v>#N/A</v>
      </c>
      <c r="B1356" s="39" t="e">
        <f t="shared" ca="1" si="394"/>
        <v>#N/A</v>
      </c>
      <c r="C1356">
        <f t="array" aca="1" ref="C1356" ca="1">IFERROR(INDEX(stitches, MATCH( 1, ($A1356=dates)*(last_project=projects),0)),0)</f>
        <v>0</v>
      </c>
      <c r="D1356" s="5" t="e">
        <f t="shared" ca="1" si="406"/>
        <v>#REF!</v>
      </c>
      <c r="E1356" s="5" t="e">
        <f t="shared" ca="1" si="396"/>
        <v>#REF!</v>
      </c>
      <c r="F1356" s="40" t="e">
        <f t="array" aca="1" ref="F1356" ca="1">INDEX(hours,MATCH(1,($A1356=dates)*(last_project=projects),0),0)</f>
        <v>#N/A</v>
      </c>
      <c r="G1356" s="21" t="e">
        <f t="shared" ca="1" si="397"/>
        <v>#N/A</v>
      </c>
      <c r="H1356" s="41" t="e">
        <f t="shared" ca="1" si="407"/>
        <v>#N/A</v>
      </c>
      <c r="I1356" s="41" t="e">
        <f t="shared" ca="1" si="408"/>
        <v>#N/A</v>
      </c>
      <c r="J1356" s="41" t="e">
        <f t="shared" ca="1" si="409"/>
        <v>#N/A</v>
      </c>
      <c r="K1356" t="e">
        <f t="shared" ca="1" si="398"/>
        <v>#N/A</v>
      </c>
      <c r="L1356" t="e">
        <f t="shared" ca="1" si="399"/>
        <v>#N/A</v>
      </c>
      <c r="M1356" s="42" t="e">
        <f t="shared" ca="1" si="400"/>
        <v>#REF!</v>
      </c>
      <c r="N1356" s="5" t="e">
        <f t="shared" ca="1" si="410"/>
        <v>#N/A</v>
      </c>
      <c r="O1356" s="5" t="e">
        <f t="shared" ca="1" si="411"/>
        <v>#N/A</v>
      </c>
      <c r="P1356" s="41" t="e">
        <f ca="1">IF(OR(ISNA(A1356),C1356="Backstitch"),NA(),AVERAGEIF($C$4:$C1356,"&gt;0")/100)</f>
        <v>#N/A</v>
      </c>
      <c r="Q1356" s="41" t="e">
        <f t="shared" ca="1" si="401"/>
        <v>#N/A</v>
      </c>
      <c r="R1356" s="43" t="e">
        <f t="shared" ca="1" si="402"/>
        <v>#N/A</v>
      </c>
      <c r="S1356" s="44" t="e">
        <f t="shared" ca="1" si="403"/>
        <v>#N/A</v>
      </c>
      <c r="T1356" s="5" t="e">
        <f t="shared" ca="1" si="404"/>
        <v>#N/A</v>
      </c>
      <c r="U1356" s="5" t="e">
        <f t="shared" ca="1" si="405"/>
        <v>#N/A</v>
      </c>
    </row>
    <row r="1357" spans="1:21">
      <c r="A1357" s="6" t="e">
        <f t="shared" ca="1" si="395"/>
        <v>#N/A</v>
      </c>
      <c r="B1357" s="39" t="e">
        <f t="shared" ca="1" si="394"/>
        <v>#N/A</v>
      </c>
      <c r="C1357">
        <f t="array" aca="1" ref="C1357" ca="1">IFERROR(INDEX(stitches, MATCH( 1, ($A1357=dates)*(last_project=projects),0)),0)</f>
        <v>0</v>
      </c>
      <c r="D1357" s="5" t="e">
        <f t="shared" ca="1" si="406"/>
        <v>#REF!</v>
      </c>
      <c r="E1357" s="5" t="e">
        <f t="shared" ca="1" si="396"/>
        <v>#REF!</v>
      </c>
      <c r="F1357" s="40" t="e">
        <f t="array" aca="1" ref="F1357" ca="1">INDEX(hours,MATCH(1,($A1357=dates)*(last_project=projects),0),0)</f>
        <v>#N/A</v>
      </c>
      <c r="G1357" s="21" t="e">
        <f t="shared" ca="1" si="397"/>
        <v>#N/A</v>
      </c>
      <c r="H1357" s="41" t="e">
        <f t="shared" ca="1" si="407"/>
        <v>#N/A</v>
      </c>
      <c r="I1357" s="41" t="e">
        <f t="shared" ca="1" si="408"/>
        <v>#N/A</v>
      </c>
      <c r="J1357" s="41" t="e">
        <f t="shared" ca="1" si="409"/>
        <v>#N/A</v>
      </c>
      <c r="K1357" t="e">
        <f t="shared" ca="1" si="398"/>
        <v>#N/A</v>
      </c>
      <c r="L1357" t="e">
        <f t="shared" ca="1" si="399"/>
        <v>#N/A</v>
      </c>
      <c r="M1357" s="42" t="e">
        <f t="shared" ca="1" si="400"/>
        <v>#REF!</v>
      </c>
      <c r="N1357" s="5" t="e">
        <f t="shared" ca="1" si="410"/>
        <v>#N/A</v>
      </c>
      <c r="O1357" s="5" t="e">
        <f t="shared" ca="1" si="411"/>
        <v>#N/A</v>
      </c>
      <c r="P1357" s="41" t="e">
        <f ca="1">IF(OR(ISNA(A1357),C1357="Backstitch"),NA(),AVERAGEIF($C$4:$C1357,"&gt;0")/100)</f>
        <v>#N/A</v>
      </c>
      <c r="Q1357" s="41" t="e">
        <f t="shared" ca="1" si="401"/>
        <v>#N/A</v>
      </c>
      <c r="R1357" s="43" t="e">
        <f t="shared" ca="1" si="402"/>
        <v>#N/A</v>
      </c>
      <c r="S1357" s="44" t="e">
        <f t="shared" ca="1" si="403"/>
        <v>#N/A</v>
      </c>
      <c r="T1357" s="5" t="e">
        <f t="shared" ca="1" si="404"/>
        <v>#N/A</v>
      </c>
      <c r="U1357" s="5" t="e">
        <f t="shared" ca="1" si="405"/>
        <v>#N/A</v>
      </c>
    </row>
    <row r="1358" spans="1:21">
      <c r="A1358" s="6" t="e">
        <f t="shared" ca="1" si="395"/>
        <v>#N/A</v>
      </c>
      <c r="B1358" s="39" t="e">
        <f t="shared" ca="1" si="394"/>
        <v>#N/A</v>
      </c>
      <c r="C1358">
        <f t="array" aca="1" ref="C1358" ca="1">IFERROR(INDEX(stitches, MATCH( 1, ($A1358=dates)*(last_project=projects),0)),0)</f>
        <v>0</v>
      </c>
      <c r="D1358" s="5" t="e">
        <f t="shared" ca="1" si="406"/>
        <v>#REF!</v>
      </c>
      <c r="E1358" s="5" t="e">
        <f t="shared" ca="1" si="396"/>
        <v>#REF!</v>
      </c>
      <c r="F1358" s="40" t="e">
        <f t="array" aca="1" ref="F1358" ca="1">INDEX(hours,MATCH(1,($A1358=dates)*(last_project=projects),0),0)</f>
        <v>#N/A</v>
      </c>
      <c r="G1358" s="21" t="e">
        <f t="shared" ca="1" si="397"/>
        <v>#N/A</v>
      </c>
      <c r="H1358" s="41" t="e">
        <f t="shared" ca="1" si="407"/>
        <v>#N/A</v>
      </c>
      <c r="I1358" s="41" t="e">
        <f t="shared" ca="1" si="408"/>
        <v>#N/A</v>
      </c>
      <c r="J1358" s="41" t="e">
        <f t="shared" ca="1" si="409"/>
        <v>#N/A</v>
      </c>
      <c r="K1358" t="e">
        <f t="shared" ca="1" si="398"/>
        <v>#N/A</v>
      </c>
      <c r="L1358" t="e">
        <f t="shared" ca="1" si="399"/>
        <v>#N/A</v>
      </c>
      <c r="M1358" s="42" t="e">
        <f t="shared" ca="1" si="400"/>
        <v>#REF!</v>
      </c>
      <c r="N1358" s="5" t="e">
        <f t="shared" ca="1" si="410"/>
        <v>#N/A</v>
      </c>
      <c r="O1358" s="5" t="e">
        <f t="shared" ca="1" si="411"/>
        <v>#N/A</v>
      </c>
      <c r="P1358" s="41" t="e">
        <f ca="1">IF(OR(ISNA(A1358),C1358="Backstitch"),NA(),AVERAGEIF($C$4:$C1358,"&gt;0")/100)</f>
        <v>#N/A</v>
      </c>
      <c r="Q1358" s="41" t="e">
        <f t="shared" ca="1" si="401"/>
        <v>#N/A</v>
      </c>
      <c r="R1358" s="43" t="e">
        <f t="shared" ca="1" si="402"/>
        <v>#N/A</v>
      </c>
      <c r="S1358" s="44" t="e">
        <f t="shared" ca="1" si="403"/>
        <v>#N/A</v>
      </c>
      <c r="T1358" s="5" t="e">
        <f t="shared" ca="1" si="404"/>
        <v>#N/A</v>
      </c>
      <c r="U1358" s="5" t="e">
        <f t="shared" ca="1" si="405"/>
        <v>#N/A</v>
      </c>
    </row>
    <row r="1359" spans="1:21">
      <c r="A1359" s="6" t="e">
        <f t="shared" ca="1" si="395"/>
        <v>#N/A</v>
      </c>
      <c r="B1359" s="39" t="e">
        <f t="shared" ca="1" si="394"/>
        <v>#N/A</v>
      </c>
      <c r="C1359">
        <f t="array" aca="1" ref="C1359" ca="1">IFERROR(INDEX(stitches, MATCH( 1, ($A1359=dates)*(last_project=projects),0)),0)</f>
        <v>0</v>
      </c>
      <c r="D1359" s="5" t="e">
        <f t="shared" ca="1" si="406"/>
        <v>#REF!</v>
      </c>
      <c r="E1359" s="5" t="e">
        <f t="shared" ca="1" si="396"/>
        <v>#REF!</v>
      </c>
      <c r="F1359" s="40" t="e">
        <f t="array" aca="1" ref="F1359" ca="1">INDEX(hours,MATCH(1,($A1359=dates)*(last_project=projects),0),0)</f>
        <v>#N/A</v>
      </c>
      <c r="G1359" s="21" t="e">
        <f t="shared" ca="1" si="397"/>
        <v>#N/A</v>
      </c>
      <c r="H1359" s="41" t="e">
        <f t="shared" ca="1" si="407"/>
        <v>#N/A</v>
      </c>
      <c r="I1359" s="41" t="e">
        <f t="shared" ca="1" si="408"/>
        <v>#N/A</v>
      </c>
      <c r="J1359" s="41" t="e">
        <f t="shared" ca="1" si="409"/>
        <v>#N/A</v>
      </c>
      <c r="K1359" t="e">
        <f t="shared" ca="1" si="398"/>
        <v>#N/A</v>
      </c>
      <c r="L1359" t="e">
        <f t="shared" ca="1" si="399"/>
        <v>#N/A</v>
      </c>
      <c r="M1359" s="42" t="e">
        <f t="shared" ca="1" si="400"/>
        <v>#REF!</v>
      </c>
      <c r="N1359" s="5" t="e">
        <f t="shared" ca="1" si="410"/>
        <v>#N/A</v>
      </c>
      <c r="O1359" s="5" t="e">
        <f t="shared" ca="1" si="411"/>
        <v>#N/A</v>
      </c>
      <c r="P1359" s="41" t="e">
        <f ca="1">IF(OR(ISNA(A1359),C1359="Backstitch"),NA(),AVERAGEIF($C$4:$C1359,"&gt;0")/100)</f>
        <v>#N/A</v>
      </c>
      <c r="Q1359" s="41" t="e">
        <f t="shared" ca="1" si="401"/>
        <v>#N/A</v>
      </c>
      <c r="R1359" s="43" t="e">
        <f t="shared" ca="1" si="402"/>
        <v>#N/A</v>
      </c>
      <c r="S1359" s="44" t="e">
        <f t="shared" ca="1" si="403"/>
        <v>#N/A</v>
      </c>
      <c r="T1359" s="5" t="e">
        <f t="shared" ca="1" si="404"/>
        <v>#N/A</v>
      </c>
      <c r="U1359" s="5" t="e">
        <f t="shared" ca="1" si="405"/>
        <v>#N/A</v>
      </c>
    </row>
    <row r="1360" spans="1:21">
      <c r="A1360" s="6" t="e">
        <f t="shared" ca="1" si="395"/>
        <v>#N/A</v>
      </c>
      <c r="B1360" s="39" t="e">
        <f t="shared" ca="1" si="394"/>
        <v>#N/A</v>
      </c>
      <c r="C1360">
        <f t="array" aca="1" ref="C1360" ca="1">IFERROR(INDEX(stitches, MATCH( 1, ($A1360=dates)*(last_project=projects),0)),0)</f>
        <v>0</v>
      </c>
      <c r="D1360" s="5" t="e">
        <f t="shared" ca="1" si="406"/>
        <v>#REF!</v>
      </c>
      <c r="E1360" s="5" t="e">
        <f t="shared" ca="1" si="396"/>
        <v>#REF!</v>
      </c>
      <c r="F1360" s="40" t="e">
        <f t="array" aca="1" ref="F1360" ca="1">INDEX(hours,MATCH(1,($A1360=dates)*(last_project=projects),0),0)</f>
        <v>#N/A</v>
      </c>
      <c r="G1360" s="21" t="e">
        <f t="shared" ca="1" si="397"/>
        <v>#N/A</v>
      </c>
      <c r="H1360" s="41" t="e">
        <f t="shared" ca="1" si="407"/>
        <v>#N/A</v>
      </c>
      <c r="I1360" s="41" t="e">
        <f t="shared" ca="1" si="408"/>
        <v>#N/A</v>
      </c>
      <c r="J1360" s="41" t="e">
        <f t="shared" ca="1" si="409"/>
        <v>#N/A</v>
      </c>
      <c r="K1360" t="e">
        <f t="shared" ca="1" si="398"/>
        <v>#N/A</v>
      </c>
      <c r="L1360" t="e">
        <f t="shared" ca="1" si="399"/>
        <v>#N/A</v>
      </c>
      <c r="M1360" s="42" t="e">
        <f t="shared" ca="1" si="400"/>
        <v>#REF!</v>
      </c>
      <c r="N1360" s="5" t="e">
        <f t="shared" ca="1" si="410"/>
        <v>#N/A</v>
      </c>
      <c r="O1360" s="5" t="e">
        <f t="shared" ca="1" si="411"/>
        <v>#N/A</v>
      </c>
      <c r="P1360" s="41" t="e">
        <f ca="1">IF(OR(ISNA(A1360),C1360="Backstitch"),NA(),AVERAGEIF($C$4:$C1360,"&gt;0")/100)</f>
        <v>#N/A</v>
      </c>
      <c r="Q1360" s="41" t="e">
        <f t="shared" ca="1" si="401"/>
        <v>#N/A</v>
      </c>
      <c r="R1360" s="43" t="e">
        <f t="shared" ca="1" si="402"/>
        <v>#N/A</v>
      </c>
      <c r="S1360" s="44" t="e">
        <f t="shared" ca="1" si="403"/>
        <v>#N/A</v>
      </c>
      <c r="T1360" s="5" t="e">
        <f t="shared" ca="1" si="404"/>
        <v>#N/A</v>
      </c>
      <c r="U1360" s="5" t="e">
        <f t="shared" ca="1" si="405"/>
        <v>#N/A</v>
      </c>
    </row>
    <row r="1361" spans="1:21">
      <c r="A1361" s="6" t="e">
        <f t="shared" ca="1" si="395"/>
        <v>#N/A</v>
      </c>
      <c r="B1361" s="39" t="e">
        <f t="shared" ca="1" si="394"/>
        <v>#N/A</v>
      </c>
      <c r="C1361">
        <f t="array" aca="1" ref="C1361" ca="1">IFERROR(INDEX(stitches, MATCH( 1, ($A1361=dates)*(last_project=projects),0)),0)</f>
        <v>0</v>
      </c>
      <c r="D1361" s="5" t="e">
        <f t="shared" ca="1" si="406"/>
        <v>#REF!</v>
      </c>
      <c r="E1361" s="5" t="e">
        <f t="shared" ca="1" si="396"/>
        <v>#REF!</v>
      </c>
      <c r="F1361" s="40" t="e">
        <f t="array" aca="1" ref="F1361" ca="1">INDEX(hours,MATCH(1,($A1361=dates)*(last_project=projects),0),0)</f>
        <v>#N/A</v>
      </c>
      <c r="G1361" s="21" t="e">
        <f t="shared" ca="1" si="397"/>
        <v>#N/A</v>
      </c>
      <c r="H1361" s="41" t="e">
        <f t="shared" ca="1" si="407"/>
        <v>#N/A</v>
      </c>
      <c r="I1361" s="41" t="e">
        <f t="shared" ca="1" si="408"/>
        <v>#N/A</v>
      </c>
      <c r="J1361" s="41" t="e">
        <f t="shared" ca="1" si="409"/>
        <v>#N/A</v>
      </c>
      <c r="K1361" t="e">
        <f t="shared" ca="1" si="398"/>
        <v>#N/A</v>
      </c>
      <c r="L1361" t="e">
        <f t="shared" ca="1" si="399"/>
        <v>#N/A</v>
      </c>
      <c r="M1361" s="42" t="e">
        <f t="shared" ca="1" si="400"/>
        <v>#REF!</v>
      </c>
      <c r="N1361" s="5" t="e">
        <f t="shared" ca="1" si="410"/>
        <v>#N/A</v>
      </c>
      <c r="O1361" s="5" t="e">
        <f t="shared" ca="1" si="411"/>
        <v>#N/A</v>
      </c>
      <c r="P1361" s="41" t="e">
        <f ca="1">IF(OR(ISNA(A1361),C1361="Backstitch"),NA(),AVERAGEIF($C$4:$C1361,"&gt;0")/100)</f>
        <v>#N/A</v>
      </c>
      <c r="Q1361" s="41" t="e">
        <f t="shared" ca="1" si="401"/>
        <v>#N/A</v>
      </c>
      <c r="R1361" s="43" t="e">
        <f t="shared" ca="1" si="402"/>
        <v>#N/A</v>
      </c>
      <c r="S1361" s="44" t="e">
        <f t="shared" ca="1" si="403"/>
        <v>#N/A</v>
      </c>
      <c r="T1361" s="5" t="e">
        <f t="shared" ca="1" si="404"/>
        <v>#N/A</v>
      </c>
      <c r="U1361" s="5" t="e">
        <f t="shared" ca="1" si="405"/>
        <v>#N/A</v>
      </c>
    </row>
    <row r="1362" spans="1:21">
      <c r="A1362" s="6" t="e">
        <f t="shared" ca="1" si="395"/>
        <v>#N/A</v>
      </c>
      <c r="B1362" s="39" t="e">
        <f t="shared" ca="1" si="394"/>
        <v>#N/A</v>
      </c>
      <c r="C1362">
        <f t="array" aca="1" ref="C1362" ca="1">IFERROR(INDEX(stitches, MATCH( 1, ($A1362=dates)*(last_project=projects),0)),0)</f>
        <v>0</v>
      </c>
      <c r="D1362" s="5" t="e">
        <f t="shared" ca="1" si="406"/>
        <v>#REF!</v>
      </c>
      <c r="E1362" s="5" t="e">
        <f t="shared" ca="1" si="396"/>
        <v>#REF!</v>
      </c>
      <c r="F1362" s="40" t="e">
        <f t="array" aca="1" ref="F1362" ca="1">INDEX(hours,MATCH(1,($A1362=dates)*(last_project=projects),0),0)</f>
        <v>#N/A</v>
      </c>
      <c r="G1362" s="21" t="e">
        <f t="shared" ca="1" si="397"/>
        <v>#N/A</v>
      </c>
      <c r="H1362" s="41" t="e">
        <f t="shared" ca="1" si="407"/>
        <v>#N/A</v>
      </c>
      <c r="I1362" s="41" t="e">
        <f t="shared" ca="1" si="408"/>
        <v>#N/A</v>
      </c>
      <c r="J1362" s="41" t="e">
        <f t="shared" ca="1" si="409"/>
        <v>#N/A</v>
      </c>
      <c r="K1362" t="e">
        <f t="shared" ca="1" si="398"/>
        <v>#N/A</v>
      </c>
      <c r="L1362" t="e">
        <f t="shared" ca="1" si="399"/>
        <v>#N/A</v>
      </c>
      <c r="M1362" s="42" t="e">
        <f t="shared" ca="1" si="400"/>
        <v>#REF!</v>
      </c>
      <c r="N1362" s="5" t="e">
        <f t="shared" ca="1" si="410"/>
        <v>#N/A</v>
      </c>
      <c r="O1362" s="5" t="e">
        <f t="shared" ca="1" si="411"/>
        <v>#N/A</v>
      </c>
      <c r="P1362" s="41" t="e">
        <f ca="1">IF(OR(ISNA(A1362),C1362="Backstitch"),NA(),AVERAGEIF($C$4:$C1362,"&gt;0")/100)</f>
        <v>#N/A</v>
      </c>
      <c r="Q1362" s="41" t="e">
        <f t="shared" ca="1" si="401"/>
        <v>#N/A</v>
      </c>
      <c r="R1362" s="43" t="e">
        <f t="shared" ca="1" si="402"/>
        <v>#N/A</v>
      </c>
      <c r="S1362" s="44" t="e">
        <f t="shared" ca="1" si="403"/>
        <v>#N/A</v>
      </c>
      <c r="T1362" s="5" t="e">
        <f t="shared" ca="1" si="404"/>
        <v>#N/A</v>
      </c>
      <c r="U1362" s="5" t="e">
        <f t="shared" ca="1" si="405"/>
        <v>#N/A</v>
      </c>
    </row>
    <row r="1363" spans="1:21">
      <c r="A1363" s="6" t="e">
        <f t="shared" ca="1" si="395"/>
        <v>#N/A</v>
      </c>
      <c r="B1363" s="39" t="e">
        <f t="shared" ca="1" si="394"/>
        <v>#N/A</v>
      </c>
      <c r="C1363">
        <f t="array" aca="1" ref="C1363" ca="1">IFERROR(INDEX(stitches, MATCH( 1, ($A1363=dates)*(last_project=projects),0)),0)</f>
        <v>0</v>
      </c>
      <c r="D1363" s="5" t="e">
        <f t="shared" ca="1" si="406"/>
        <v>#REF!</v>
      </c>
      <c r="E1363" s="5" t="e">
        <f t="shared" ca="1" si="396"/>
        <v>#REF!</v>
      </c>
      <c r="F1363" s="40" t="e">
        <f t="array" aca="1" ref="F1363" ca="1">INDEX(hours,MATCH(1,($A1363=dates)*(last_project=projects),0),0)</f>
        <v>#N/A</v>
      </c>
      <c r="G1363" s="21" t="e">
        <f t="shared" ca="1" si="397"/>
        <v>#N/A</v>
      </c>
      <c r="H1363" s="41" t="e">
        <f t="shared" ca="1" si="407"/>
        <v>#N/A</v>
      </c>
      <c r="I1363" s="41" t="e">
        <f t="shared" ca="1" si="408"/>
        <v>#N/A</v>
      </c>
      <c r="J1363" s="41" t="e">
        <f t="shared" ca="1" si="409"/>
        <v>#N/A</v>
      </c>
      <c r="K1363" t="e">
        <f t="shared" ca="1" si="398"/>
        <v>#N/A</v>
      </c>
      <c r="L1363" t="e">
        <f t="shared" ca="1" si="399"/>
        <v>#N/A</v>
      </c>
      <c r="M1363" s="42" t="e">
        <f t="shared" ca="1" si="400"/>
        <v>#REF!</v>
      </c>
      <c r="N1363" s="5" t="e">
        <f t="shared" ca="1" si="410"/>
        <v>#N/A</v>
      </c>
      <c r="O1363" s="5" t="e">
        <f t="shared" ca="1" si="411"/>
        <v>#N/A</v>
      </c>
      <c r="P1363" s="41" t="e">
        <f ca="1">IF(OR(ISNA(A1363),C1363="Backstitch"),NA(),AVERAGEIF($C$4:$C1363,"&gt;0")/100)</f>
        <v>#N/A</v>
      </c>
      <c r="Q1363" s="41" t="e">
        <f t="shared" ca="1" si="401"/>
        <v>#N/A</v>
      </c>
      <c r="R1363" s="43" t="e">
        <f t="shared" ca="1" si="402"/>
        <v>#N/A</v>
      </c>
      <c r="S1363" s="44" t="e">
        <f t="shared" ca="1" si="403"/>
        <v>#N/A</v>
      </c>
      <c r="T1363" s="5" t="e">
        <f t="shared" ca="1" si="404"/>
        <v>#N/A</v>
      </c>
      <c r="U1363" s="5" t="e">
        <f t="shared" ca="1" si="405"/>
        <v>#N/A</v>
      </c>
    </row>
    <row r="1364" spans="1:21">
      <c r="A1364" s="6" t="e">
        <f t="shared" ca="1" si="395"/>
        <v>#N/A</v>
      </c>
      <c r="B1364" s="39" t="e">
        <f t="shared" ca="1" si="394"/>
        <v>#N/A</v>
      </c>
      <c r="C1364">
        <f t="array" aca="1" ref="C1364" ca="1">IFERROR(INDEX(stitches, MATCH( 1, ($A1364=dates)*(last_project=projects),0)),0)</f>
        <v>0</v>
      </c>
      <c r="D1364" s="5" t="e">
        <f t="shared" ca="1" si="406"/>
        <v>#REF!</v>
      </c>
      <c r="E1364" s="5" t="e">
        <f t="shared" ca="1" si="396"/>
        <v>#REF!</v>
      </c>
      <c r="F1364" s="40" t="e">
        <f t="array" aca="1" ref="F1364" ca="1">INDEX(hours,MATCH(1,($A1364=dates)*(last_project=projects),0),0)</f>
        <v>#N/A</v>
      </c>
      <c r="G1364" s="21" t="e">
        <f t="shared" ca="1" si="397"/>
        <v>#N/A</v>
      </c>
      <c r="H1364" s="41" t="e">
        <f t="shared" ca="1" si="407"/>
        <v>#N/A</v>
      </c>
      <c r="I1364" s="41" t="e">
        <f t="shared" ca="1" si="408"/>
        <v>#N/A</v>
      </c>
      <c r="J1364" s="41" t="e">
        <f t="shared" ca="1" si="409"/>
        <v>#N/A</v>
      </c>
      <c r="K1364" t="e">
        <f t="shared" ca="1" si="398"/>
        <v>#N/A</v>
      </c>
      <c r="L1364" t="e">
        <f t="shared" ca="1" si="399"/>
        <v>#N/A</v>
      </c>
      <c r="M1364" s="42" t="e">
        <f t="shared" ca="1" si="400"/>
        <v>#REF!</v>
      </c>
      <c r="N1364" s="5" t="e">
        <f t="shared" ca="1" si="410"/>
        <v>#N/A</v>
      </c>
      <c r="O1364" s="5" t="e">
        <f t="shared" ca="1" si="411"/>
        <v>#N/A</v>
      </c>
      <c r="P1364" s="41" t="e">
        <f ca="1">IF(OR(ISNA(A1364),C1364="Backstitch"),NA(),AVERAGEIF($C$4:$C1364,"&gt;0")/100)</f>
        <v>#N/A</v>
      </c>
      <c r="Q1364" s="41" t="e">
        <f t="shared" ca="1" si="401"/>
        <v>#N/A</v>
      </c>
      <c r="R1364" s="43" t="e">
        <f t="shared" ca="1" si="402"/>
        <v>#N/A</v>
      </c>
      <c r="S1364" s="44" t="e">
        <f t="shared" ca="1" si="403"/>
        <v>#N/A</v>
      </c>
      <c r="T1364" s="5" t="e">
        <f t="shared" ca="1" si="404"/>
        <v>#N/A</v>
      </c>
      <c r="U1364" s="5" t="e">
        <f t="shared" ca="1" si="405"/>
        <v>#N/A</v>
      </c>
    </row>
    <row r="1365" spans="1:21">
      <c r="A1365" s="6" t="e">
        <f t="shared" ca="1" si="395"/>
        <v>#N/A</v>
      </c>
      <c r="B1365" s="39" t="e">
        <f t="shared" ca="1" si="394"/>
        <v>#N/A</v>
      </c>
      <c r="C1365">
        <f t="array" aca="1" ref="C1365" ca="1">IFERROR(INDEX(stitches, MATCH( 1, ($A1365=dates)*(last_project=projects),0)),0)</f>
        <v>0</v>
      </c>
      <c r="D1365" s="5" t="e">
        <f t="shared" ca="1" si="406"/>
        <v>#REF!</v>
      </c>
      <c r="E1365" s="5" t="e">
        <f t="shared" ca="1" si="396"/>
        <v>#REF!</v>
      </c>
      <c r="F1365" s="40" t="e">
        <f t="array" aca="1" ref="F1365" ca="1">INDEX(hours,MATCH(1,($A1365=dates)*(last_project=projects),0),0)</f>
        <v>#N/A</v>
      </c>
      <c r="G1365" s="21" t="e">
        <f t="shared" ca="1" si="397"/>
        <v>#N/A</v>
      </c>
      <c r="H1365" s="41" t="e">
        <f t="shared" ca="1" si="407"/>
        <v>#N/A</v>
      </c>
      <c r="I1365" s="41" t="e">
        <f t="shared" ca="1" si="408"/>
        <v>#N/A</v>
      </c>
      <c r="J1365" s="41" t="e">
        <f t="shared" ca="1" si="409"/>
        <v>#N/A</v>
      </c>
      <c r="K1365" t="e">
        <f t="shared" ca="1" si="398"/>
        <v>#N/A</v>
      </c>
      <c r="L1365" t="e">
        <f t="shared" ca="1" si="399"/>
        <v>#N/A</v>
      </c>
      <c r="M1365" s="42" t="e">
        <f t="shared" ca="1" si="400"/>
        <v>#REF!</v>
      </c>
      <c r="N1365" s="5" t="e">
        <f t="shared" ca="1" si="410"/>
        <v>#N/A</v>
      </c>
      <c r="O1365" s="5" t="e">
        <f t="shared" ca="1" si="411"/>
        <v>#N/A</v>
      </c>
      <c r="P1365" s="41" t="e">
        <f ca="1">IF(OR(ISNA(A1365),C1365="Backstitch"),NA(),AVERAGEIF($C$4:$C1365,"&gt;0")/100)</f>
        <v>#N/A</v>
      </c>
      <c r="Q1365" s="41" t="e">
        <f t="shared" ca="1" si="401"/>
        <v>#N/A</v>
      </c>
      <c r="R1365" s="43" t="e">
        <f t="shared" ca="1" si="402"/>
        <v>#N/A</v>
      </c>
      <c r="S1365" s="44" t="e">
        <f t="shared" ca="1" si="403"/>
        <v>#N/A</v>
      </c>
      <c r="T1365" s="5" t="e">
        <f t="shared" ca="1" si="404"/>
        <v>#N/A</v>
      </c>
      <c r="U1365" s="5" t="e">
        <f t="shared" ca="1" si="405"/>
        <v>#N/A</v>
      </c>
    </row>
    <row r="1366" spans="1:21">
      <c r="A1366" s="6" t="e">
        <f t="shared" ca="1" si="395"/>
        <v>#N/A</v>
      </c>
      <c r="B1366" s="39" t="e">
        <f t="shared" ca="1" si="394"/>
        <v>#N/A</v>
      </c>
      <c r="C1366">
        <f t="array" aca="1" ref="C1366" ca="1">IFERROR(INDEX(stitches, MATCH( 1, ($A1366=dates)*(last_project=projects),0)),0)</f>
        <v>0</v>
      </c>
      <c r="D1366" s="5" t="e">
        <f t="shared" ca="1" si="406"/>
        <v>#REF!</v>
      </c>
      <c r="E1366" s="5" t="e">
        <f t="shared" ca="1" si="396"/>
        <v>#REF!</v>
      </c>
      <c r="F1366" s="40" t="e">
        <f t="array" aca="1" ref="F1366" ca="1">INDEX(hours,MATCH(1,($A1366=dates)*(last_project=projects),0),0)</f>
        <v>#N/A</v>
      </c>
      <c r="G1366" s="21" t="e">
        <f t="shared" ca="1" si="397"/>
        <v>#N/A</v>
      </c>
      <c r="H1366" s="41" t="e">
        <f t="shared" ca="1" si="407"/>
        <v>#N/A</v>
      </c>
      <c r="I1366" s="41" t="e">
        <f t="shared" ca="1" si="408"/>
        <v>#N/A</v>
      </c>
      <c r="J1366" s="41" t="e">
        <f t="shared" ca="1" si="409"/>
        <v>#N/A</v>
      </c>
      <c r="K1366" t="e">
        <f t="shared" ca="1" si="398"/>
        <v>#N/A</v>
      </c>
      <c r="L1366" t="e">
        <f t="shared" ca="1" si="399"/>
        <v>#N/A</v>
      </c>
      <c r="M1366" s="42" t="e">
        <f t="shared" ca="1" si="400"/>
        <v>#REF!</v>
      </c>
      <c r="N1366" s="5" t="e">
        <f t="shared" ca="1" si="410"/>
        <v>#N/A</v>
      </c>
      <c r="O1366" s="5" t="e">
        <f t="shared" ca="1" si="411"/>
        <v>#N/A</v>
      </c>
      <c r="P1366" s="41" t="e">
        <f ca="1">IF(OR(ISNA(A1366),C1366="Backstitch"),NA(),AVERAGEIF($C$4:$C1366,"&gt;0")/100)</f>
        <v>#N/A</v>
      </c>
      <c r="Q1366" s="41" t="e">
        <f t="shared" ca="1" si="401"/>
        <v>#N/A</v>
      </c>
      <c r="R1366" s="43" t="e">
        <f t="shared" ca="1" si="402"/>
        <v>#N/A</v>
      </c>
      <c r="S1366" s="44" t="e">
        <f t="shared" ca="1" si="403"/>
        <v>#N/A</v>
      </c>
      <c r="T1366" s="5" t="e">
        <f t="shared" ca="1" si="404"/>
        <v>#N/A</v>
      </c>
      <c r="U1366" s="5" t="e">
        <f t="shared" ca="1" si="405"/>
        <v>#N/A</v>
      </c>
    </row>
    <row r="1367" spans="1:21">
      <c r="A1367" s="6" t="e">
        <f t="shared" ca="1" si="395"/>
        <v>#N/A</v>
      </c>
      <c r="B1367" s="39" t="e">
        <f t="shared" ca="1" si="394"/>
        <v>#N/A</v>
      </c>
      <c r="C1367">
        <f t="array" aca="1" ref="C1367" ca="1">IFERROR(INDEX(stitches, MATCH( 1, ($A1367=dates)*(last_project=projects),0)),0)</f>
        <v>0</v>
      </c>
      <c r="D1367" s="5" t="e">
        <f t="shared" ca="1" si="406"/>
        <v>#REF!</v>
      </c>
      <c r="E1367" s="5" t="e">
        <f t="shared" ca="1" si="396"/>
        <v>#REF!</v>
      </c>
      <c r="F1367" s="40" t="e">
        <f t="array" aca="1" ref="F1367" ca="1">INDEX(hours,MATCH(1,($A1367=dates)*(last_project=projects),0),0)</f>
        <v>#N/A</v>
      </c>
      <c r="G1367" s="21" t="e">
        <f t="shared" ca="1" si="397"/>
        <v>#N/A</v>
      </c>
      <c r="H1367" s="41" t="e">
        <f t="shared" ca="1" si="407"/>
        <v>#N/A</v>
      </c>
      <c r="I1367" s="41" t="e">
        <f t="shared" ca="1" si="408"/>
        <v>#N/A</v>
      </c>
      <c r="J1367" s="41" t="e">
        <f t="shared" ca="1" si="409"/>
        <v>#N/A</v>
      </c>
      <c r="K1367" t="e">
        <f t="shared" ca="1" si="398"/>
        <v>#N/A</v>
      </c>
      <c r="L1367" t="e">
        <f t="shared" ca="1" si="399"/>
        <v>#N/A</v>
      </c>
      <c r="M1367" s="42" t="e">
        <f t="shared" ca="1" si="400"/>
        <v>#REF!</v>
      </c>
      <c r="N1367" s="5" t="e">
        <f t="shared" ca="1" si="410"/>
        <v>#N/A</v>
      </c>
      <c r="O1367" s="5" t="e">
        <f t="shared" ca="1" si="411"/>
        <v>#N/A</v>
      </c>
      <c r="P1367" s="41" t="e">
        <f ca="1">IF(OR(ISNA(A1367),C1367="Backstitch"),NA(),AVERAGEIF($C$4:$C1367,"&gt;0")/100)</f>
        <v>#N/A</v>
      </c>
      <c r="Q1367" s="41" t="e">
        <f t="shared" ca="1" si="401"/>
        <v>#N/A</v>
      </c>
      <c r="R1367" s="43" t="e">
        <f t="shared" ca="1" si="402"/>
        <v>#N/A</v>
      </c>
      <c r="S1367" s="44" t="e">
        <f t="shared" ca="1" si="403"/>
        <v>#N/A</v>
      </c>
      <c r="T1367" s="5" t="e">
        <f t="shared" ca="1" si="404"/>
        <v>#N/A</v>
      </c>
      <c r="U1367" s="5" t="e">
        <f t="shared" ca="1" si="405"/>
        <v>#N/A</v>
      </c>
    </row>
    <row r="1368" spans="1:21">
      <c r="A1368" s="6" t="e">
        <f t="shared" ca="1" si="395"/>
        <v>#N/A</v>
      </c>
      <c r="B1368" s="39" t="e">
        <f t="shared" ca="1" si="394"/>
        <v>#N/A</v>
      </c>
      <c r="C1368">
        <f t="array" aca="1" ref="C1368" ca="1">IFERROR(INDEX(stitches, MATCH( 1, ($A1368=dates)*(last_project=projects),0)),0)</f>
        <v>0</v>
      </c>
      <c r="D1368" s="5" t="e">
        <f t="shared" ca="1" si="406"/>
        <v>#REF!</v>
      </c>
      <c r="E1368" s="5" t="e">
        <f t="shared" ca="1" si="396"/>
        <v>#REF!</v>
      </c>
      <c r="F1368" s="40" t="e">
        <f t="array" aca="1" ref="F1368" ca="1">INDEX(hours,MATCH(1,($A1368=dates)*(last_project=projects),0),0)</f>
        <v>#N/A</v>
      </c>
      <c r="G1368" s="21" t="e">
        <f t="shared" ca="1" si="397"/>
        <v>#N/A</v>
      </c>
      <c r="H1368" s="41" t="e">
        <f t="shared" ca="1" si="407"/>
        <v>#N/A</v>
      </c>
      <c r="I1368" s="41" t="e">
        <f t="shared" ca="1" si="408"/>
        <v>#N/A</v>
      </c>
      <c r="J1368" s="41" t="e">
        <f t="shared" ca="1" si="409"/>
        <v>#N/A</v>
      </c>
      <c r="K1368" t="e">
        <f t="shared" ca="1" si="398"/>
        <v>#N/A</v>
      </c>
      <c r="L1368" t="e">
        <f t="shared" ca="1" si="399"/>
        <v>#N/A</v>
      </c>
      <c r="M1368" s="42" t="e">
        <f t="shared" ca="1" si="400"/>
        <v>#REF!</v>
      </c>
      <c r="N1368" s="5" t="e">
        <f t="shared" ca="1" si="410"/>
        <v>#N/A</v>
      </c>
      <c r="O1368" s="5" t="e">
        <f t="shared" ca="1" si="411"/>
        <v>#N/A</v>
      </c>
      <c r="P1368" s="41" t="e">
        <f ca="1">IF(OR(ISNA(A1368),C1368="Backstitch"),NA(),AVERAGEIF($C$4:$C1368,"&gt;0")/100)</f>
        <v>#N/A</v>
      </c>
      <c r="Q1368" s="41" t="e">
        <f t="shared" ca="1" si="401"/>
        <v>#N/A</v>
      </c>
      <c r="R1368" s="43" t="e">
        <f t="shared" ca="1" si="402"/>
        <v>#N/A</v>
      </c>
      <c r="S1368" s="44" t="e">
        <f t="shared" ca="1" si="403"/>
        <v>#N/A</v>
      </c>
      <c r="T1368" s="5" t="e">
        <f t="shared" ca="1" si="404"/>
        <v>#N/A</v>
      </c>
      <c r="U1368" s="5" t="e">
        <f t="shared" ca="1" si="405"/>
        <v>#N/A</v>
      </c>
    </row>
    <row r="1369" spans="1:21">
      <c r="A1369" s="6" t="e">
        <f t="shared" ca="1" si="395"/>
        <v>#N/A</v>
      </c>
      <c r="B1369" s="39" t="e">
        <f t="shared" ca="1" si="394"/>
        <v>#N/A</v>
      </c>
      <c r="C1369">
        <f t="array" aca="1" ref="C1369" ca="1">IFERROR(INDEX(stitches, MATCH( 1, ($A1369=dates)*(last_project=projects),0)),0)</f>
        <v>0</v>
      </c>
      <c r="D1369" s="5" t="e">
        <f t="shared" ca="1" si="406"/>
        <v>#REF!</v>
      </c>
      <c r="E1369" s="5" t="e">
        <f t="shared" ca="1" si="396"/>
        <v>#REF!</v>
      </c>
      <c r="F1369" s="40" t="e">
        <f t="array" aca="1" ref="F1369" ca="1">INDEX(hours,MATCH(1,($A1369=dates)*(last_project=projects),0),0)</f>
        <v>#N/A</v>
      </c>
      <c r="G1369" s="21" t="e">
        <f t="shared" ca="1" si="397"/>
        <v>#N/A</v>
      </c>
      <c r="H1369" s="41" t="e">
        <f t="shared" ca="1" si="407"/>
        <v>#N/A</v>
      </c>
      <c r="I1369" s="41" t="e">
        <f t="shared" ca="1" si="408"/>
        <v>#N/A</v>
      </c>
      <c r="J1369" s="41" t="e">
        <f t="shared" ca="1" si="409"/>
        <v>#N/A</v>
      </c>
      <c r="K1369" t="e">
        <f t="shared" ca="1" si="398"/>
        <v>#N/A</v>
      </c>
      <c r="L1369" t="e">
        <f t="shared" ca="1" si="399"/>
        <v>#N/A</v>
      </c>
      <c r="M1369" s="42" t="e">
        <f t="shared" ca="1" si="400"/>
        <v>#REF!</v>
      </c>
      <c r="N1369" s="5" t="e">
        <f t="shared" ca="1" si="410"/>
        <v>#N/A</v>
      </c>
      <c r="O1369" s="5" t="e">
        <f t="shared" ca="1" si="411"/>
        <v>#N/A</v>
      </c>
      <c r="P1369" s="41" t="e">
        <f ca="1">IF(OR(ISNA(A1369),C1369="Backstitch"),NA(),AVERAGEIF($C$4:$C1369,"&gt;0")/100)</f>
        <v>#N/A</v>
      </c>
      <c r="Q1369" s="41" t="e">
        <f t="shared" ca="1" si="401"/>
        <v>#N/A</v>
      </c>
      <c r="R1369" s="43" t="e">
        <f t="shared" ca="1" si="402"/>
        <v>#N/A</v>
      </c>
      <c r="S1369" s="44" t="e">
        <f t="shared" ca="1" si="403"/>
        <v>#N/A</v>
      </c>
      <c r="T1369" s="5" t="e">
        <f t="shared" ca="1" si="404"/>
        <v>#N/A</v>
      </c>
      <c r="U1369" s="5" t="e">
        <f t="shared" ca="1" si="405"/>
        <v>#N/A</v>
      </c>
    </row>
    <row r="1370" spans="1:21">
      <c r="A1370" s="6" t="e">
        <f t="shared" ca="1" si="395"/>
        <v>#N/A</v>
      </c>
      <c r="B1370" s="39" t="e">
        <f t="shared" ca="1" si="394"/>
        <v>#N/A</v>
      </c>
      <c r="C1370">
        <f t="array" aca="1" ref="C1370" ca="1">IFERROR(INDEX(stitches, MATCH( 1, ($A1370=dates)*(last_project=projects),0)),0)</f>
        <v>0</v>
      </c>
      <c r="D1370" s="5" t="e">
        <f t="shared" ca="1" si="406"/>
        <v>#REF!</v>
      </c>
      <c r="E1370" s="5" t="e">
        <f t="shared" ca="1" si="396"/>
        <v>#REF!</v>
      </c>
      <c r="F1370" s="40" t="e">
        <f t="array" aca="1" ref="F1370" ca="1">INDEX(hours,MATCH(1,($A1370=dates)*(last_project=projects),0),0)</f>
        <v>#N/A</v>
      </c>
      <c r="G1370" s="21" t="e">
        <f t="shared" ca="1" si="397"/>
        <v>#N/A</v>
      </c>
      <c r="H1370" s="41" t="e">
        <f t="shared" ca="1" si="407"/>
        <v>#N/A</v>
      </c>
      <c r="I1370" s="41" t="e">
        <f t="shared" ca="1" si="408"/>
        <v>#N/A</v>
      </c>
      <c r="J1370" s="41" t="e">
        <f t="shared" ca="1" si="409"/>
        <v>#N/A</v>
      </c>
      <c r="K1370" t="e">
        <f t="shared" ca="1" si="398"/>
        <v>#N/A</v>
      </c>
      <c r="L1370" t="e">
        <f t="shared" ca="1" si="399"/>
        <v>#N/A</v>
      </c>
      <c r="M1370" s="42" t="e">
        <f t="shared" ca="1" si="400"/>
        <v>#REF!</v>
      </c>
      <c r="N1370" s="5" t="e">
        <f t="shared" ca="1" si="410"/>
        <v>#N/A</v>
      </c>
      <c r="O1370" s="5" t="e">
        <f t="shared" ca="1" si="411"/>
        <v>#N/A</v>
      </c>
      <c r="P1370" s="41" t="e">
        <f ca="1">IF(OR(ISNA(A1370),C1370="Backstitch"),NA(),AVERAGEIF($C$4:$C1370,"&gt;0")/100)</f>
        <v>#N/A</v>
      </c>
      <c r="Q1370" s="41" t="e">
        <f t="shared" ca="1" si="401"/>
        <v>#N/A</v>
      </c>
      <c r="R1370" s="43" t="e">
        <f t="shared" ca="1" si="402"/>
        <v>#N/A</v>
      </c>
      <c r="S1370" s="44" t="e">
        <f t="shared" ca="1" si="403"/>
        <v>#N/A</v>
      </c>
      <c r="T1370" s="5" t="e">
        <f t="shared" ca="1" si="404"/>
        <v>#N/A</v>
      </c>
      <c r="U1370" s="5" t="e">
        <f t="shared" ca="1" si="405"/>
        <v>#N/A</v>
      </c>
    </row>
    <row r="1371" spans="1:21">
      <c r="A1371" s="6" t="e">
        <f t="shared" ca="1" si="395"/>
        <v>#N/A</v>
      </c>
      <c r="B1371" s="39" t="e">
        <f t="shared" ca="1" si="394"/>
        <v>#N/A</v>
      </c>
      <c r="C1371">
        <f t="array" aca="1" ref="C1371" ca="1">IFERROR(INDEX(stitches, MATCH( 1, ($A1371=dates)*(last_project=projects),0)),0)</f>
        <v>0</v>
      </c>
      <c r="D1371" s="5" t="e">
        <f t="shared" ca="1" si="406"/>
        <v>#REF!</v>
      </c>
      <c r="E1371" s="5" t="e">
        <f t="shared" ca="1" si="396"/>
        <v>#REF!</v>
      </c>
      <c r="F1371" s="40" t="e">
        <f t="array" aca="1" ref="F1371" ca="1">INDEX(hours,MATCH(1,($A1371=dates)*(last_project=projects),0),0)</f>
        <v>#N/A</v>
      </c>
      <c r="G1371" s="21" t="e">
        <f t="shared" ca="1" si="397"/>
        <v>#N/A</v>
      </c>
      <c r="H1371" s="41" t="e">
        <f t="shared" ca="1" si="407"/>
        <v>#N/A</v>
      </c>
      <c r="I1371" s="41" t="e">
        <f t="shared" ca="1" si="408"/>
        <v>#N/A</v>
      </c>
      <c r="J1371" s="41" t="e">
        <f t="shared" ca="1" si="409"/>
        <v>#N/A</v>
      </c>
      <c r="K1371" t="e">
        <f t="shared" ca="1" si="398"/>
        <v>#N/A</v>
      </c>
      <c r="L1371" t="e">
        <f t="shared" ca="1" si="399"/>
        <v>#N/A</v>
      </c>
      <c r="M1371" s="42" t="e">
        <f t="shared" ca="1" si="400"/>
        <v>#REF!</v>
      </c>
      <c r="N1371" s="5" t="e">
        <f t="shared" ca="1" si="410"/>
        <v>#N/A</v>
      </c>
      <c r="O1371" s="5" t="e">
        <f t="shared" ca="1" si="411"/>
        <v>#N/A</v>
      </c>
      <c r="P1371" s="41" t="e">
        <f ca="1">IF(OR(ISNA(A1371),C1371="Backstitch"),NA(),AVERAGEIF($C$4:$C1371,"&gt;0")/100)</f>
        <v>#N/A</v>
      </c>
      <c r="Q1371" s="41" t="e">
        <f t="shared" ca="1" si="401"/>
        <v>#N/A</v>
      </c>
      <c r="R1371" s="43" t="e">
        <f t="shared" ca="1" si="402"/>
        <v>#N/A</v>
      </c>
      <c r="S1371" s="44" t="e">
        <f t="shared" ca="1" si="403"/>
        <v>#N/A</v>
      </c>
      <c r="T1371" s="5" t="e">
        <f t="shared" ca="1" si="404"/>
        <v>#N/A</v>
      </c>
      <c r="U1371" s="5" t="e">
        <f t="shared" ca="1" si="405"/>
        <v>#N/A</v>
      </c>
    </row>
    <row r="1372" spans="1:21">
      <c r="A1372" s="6" t="e">
        <f t="shared" ca="1" si="395"/>
        <v>#N/A</v>
      </c>
      <c r="B1372" s="39" t="e">
        <f t="shared" ca="1" si="394"/>
        <v>#N/A</v>
      </c>
      <c r="C1372">
        <f t="array" aca="1" ref="C1372" ca="1">IFERROR(INDEX(stitches, MATCH( 1, ($A1372=dates)*(last_project=projects),0)),0)</f>
        <v>0</v>
      </c>
      <c r="D1372" s="5" t="e">
        <f t="shared" ca="1" si="406"/>
        <v>#REF!</v>
      </c>
      <c r="E1372" s="5" t="e">
        <f t="shared" ca="1" si="396"/>
        <v>#REF!</v>
      </c>
      <c r="F1372" s="40" t="e">
        <f t="array" aca="1" ref="F1372" ca="1">INDEX(hours,MATCH(1,($A1372=dates)*(last_project=projects),0),0)</f>
        <v>#N/A</v>
      </c>
      <c r="G1372" s="21" t="e">
        <f t="shared" ca="1" si="397"/>
        <v>#N/A</v>
      </c>
      <c r="H1372" s="41" t="e">
        <f t="shared" ca="1" si="407"/>
        <v>#N/A</v>
      </c>
      <c r="I1372" s="41" t="e">
        <f t="shared" ca="1" si="408"/>
        <v>#N/A</v>
      </c>
      <c r="J1372" s="41" t="e">
        <f t="shared" ca="1" si="409"/>
        <v>#N/A</v>
      </c>
      <c r="K1372" t="e">
        <f t="shared" ca="1" si="398"/>
        <v>#N/A</v>
      </c>
      <c r="L1372" t="e">
        <f t="shared" ca="1" si="399"/>
        <v>#N/A</v>
      </c>
      <c r="M1372" s="42" t="e">
        <f t="shared" ca="1" si="400"/>
        <v>#REF!</v>
      </c>
      <c r="N1372" s="5" t="e">
        <f t="shared" ca="1" si="410"/>
        <v>#N/A</v>
      </c>
      <c r="O1372" s="5" t="e">
        <f t="shared" ca="1" si="411"/>
        <v>#N/A</v>
      </c>
      <c r="P1372" s="41" t="e">
        <f ca="1">IF(OR(ISNA(A1372),C1372="Backstitch"),NA(),AVERAGEIF($C$4:$C1372,"&gt;0")/100)</f>
        <v>#N/A</v>
      </c>
      <c r="Q1372" s="41" t="e">
        <f t="shared" ca="1" si="401"/>
        <v>#N/A</v>
      </c>
      <c r="R1372" s="43" t="e">
        <f t="shared" ca="1" si="402"/>
        <v>#N/A</v>
      </c>
      <c r="S1372" s="44" t="e">
        <f t="shared" ca="1" si="403"/>
        <v>#N/A</v>
      </c>
      <c r="T1372" s="5" t="e">
        <f t="shared" ca="1" si="404"/>
        <v>#N/A</v>
      </c>
      <c r="U1372" s="5" t="e">
        <f t="shared" ca="1" si="405"/>
        <v>#N/A</v>
      </c>
    </row>
    <row r="1373" spans="1:21">
      <c r="A1373" s="6" t="e">
        <f t="shared" ca="1" si="395"/>
        <v>#N/A</v>
      </c>
      <c r="B1373" s="39" t="e">
        <f t="shared" ca="1" si="394"/>
        <v>#N/A</v>
      </c>
      <c r="C1373">
        <f t="array" aca="1" ref="C1373" ca="1">IFERROR(INDEX(stitches, MATCH( 1, ($A1373=dates)*(last_project=projects),0)),0)</f>
        <v>0</v>
      </c>
      <c r="D1373" s="5" t="e">
        <f t="shared" ca="1" si="406"/>
        <v>#REF!</v>
      </c>
      <c r="E1373" s="5" t="e">
        <f t="shared" ca="1" si="396"/>
        <v>#REF!</v>
      </c>
      <c r="F1373" s="40" t="e">
        <f t="array" aca="1" ref="F1373" ca="1">INDEX(hours,MATCH(1,($A1373=dates)*(last_project=projects),0),0)</f>
        <v>#N/A</v>
      </c>
      <c r="G1373" s="21" t="e">
        <f t="shared" ca="1" si="397"/>
        <v>#N/A</v>
      </c>
      <c r="H1373" s="41" t="e">
        <f t="shared" ca="1" si="407"/>
        <v>#N/A</v>
      </c>
      <c r="I1373" s="41" t="e">
        <f t="shared" ca="1" si="408"/>
        <v>#N/A</v>
      </c>
      <c r="J1373" s="41" t="e">
        <f t="shared" ca="1" si="409"/>
        <v>#N/A</v>
      </c>
      <c r="K1373" t="e">
        <f t="shared" ca="1" si="398"/>
        <v>#N/A</v>
      </c>
      <c r="L1373" t="e">
        <f t="shared" ca="1" si="399"/>
        <v>#N/A</v>
      </c>
      <c r="M1373" s="42" t="e">
        <f t="shared" ca="1" si="400"/>
        <v>#REF!</v>
      </c>
      <c r="N1373" s="5" t="e">
        <f t="shared" ca="1" si="410"/>
        <v>#N/A</v>
      </c>
      <c r="O1373" s="5" t="e">
        <f t="shared" ca="1" si="411"/>
        <v>#N/A</v>
      </c>
      <c r="P1373" s="41" t="e">
        <f ca="1">IF(OR(ISNA(A1373),C1373="Backstitch"),NA(),AVERAGEIF($C$4:$C1373,"&gt;0")/100)</f>
        <v>#N/A</v>
      </c>
      <c r="Q1373" s="41" t="e">
        <f t="shared" ca="1" si="401"/>
        <v>#N/A</v>
      </c>
      <c r="R1373" s="43" t="e">
        <f t="shared" ca="1" si="402"/>
        <v>#N/A</v>
      </c>
      <c r="S1373" s="44" t="e">
        <f t="shared" ca="1" si="403"/>
        <v>#N/A</v>
      </c>
      <c r="T1373" s="5" t="e">
        <f t="shared" ca="1" si="404"/>
        <v>#N/A</v>
      </c>
      <c r="U1373" s="5" t="e">
        <f t="shared" ca="1" si="405"/>
        <v>#N/A</v>
      </c>
    </row>
    <row r="1374" spans="1:21">
      <c r="A1374" s="6" t="e">
        <f t="shared" ca="1" si="395"/>
        <v>#N/A</v>
      </c>
      <c r="B1374" s="39" t="e">
        <f t="shared" ca="1" si="394"/>
        <v>#N/A</v>
      </c>
      <c r="C1374">
        <f t="array" aca="1" ref="C1374" ca="1">IFERROR(INDEX(stitches, MATCH( 1, ($A1374=dates)*(last_project=projects),0)),0)</f>
        <v>0</v>
      </c>
      <c r="D1374" s="5" t="e">
        <f t="shared" ca="1" si="406"/>
        <v>#REF!</v>
      </c>
      <c r="E1374" s="5" t="e">
        <f t="shared" ca="1" si="396"/>
        <v>#REF!</v>
      </c>
      <c r="F1374" s="40" t="e">
        <f t="array" aca="1" ref="F1374" ca="1">INDEX(hours,MATCH(1,($A1374=dates)*(last_project=projects),0),0)</f>
        <v>#N/A</v>
      </c>
      <c r="G1374" s="21" t="e">
        <f t="shared" ca="1" si="397"/>
        <v>#N/A</v>
      </c>
      <c r="H1374" s="41" t="e">
        <f t="shared" ca="1" si="407"/>
        <v>#N/A</v>
      </c>
      <c r="I1374" s="41" t="e">
        <f t="shared" ca="1" si="408"/>
        <v>#N/A</v>
      </c>
      <c r="J1374" s="41" t="e">
        <f t="shared" ca="1" si="409"/>
        <v>#N/A</v>
      </c>
      <c r="K1374" t="e">
        <f t="shared" ca="1" si="398"/>
        <v>#N/A</v>
      </c>
      <c r="L1374" t="e">
        <f t="shared" ca="1" si="399"/>
        <v>#N/A</v>
      </c>
      <c r="M1374" s="42" t="e">
        <f t="shared" ca="1" si="400"/>
        <v>#REF!</v>
      </c>
      <c r="N1374" s="5" t="e">
        <f t="shared" ca="1" si="410"/>
        <v>#N/A</v>
      </c>
      <c r="O1374" s="5" t="e">
        <f t="shared" ca="1" si="411"/>
        <v>#N/A</v>
      </c>
      <c r="P1374" s="41" t="e">
        <f ca="1">IF(OR(ISNA(A1374),C1374="Backstitch"),NA(),AVERAGEIF($C$4:$C1374,"&gt;0")/100)</f>
        <v>#N/A</v>
      </c>
      <c r="Q1374" s="41" t="e">
        <f t="shared" ca="1" si="401"/>
        <v>#N/A</v>
      </c>
      <c r="R1374" s="43" t="e">
        <f t="shared" ca="1" si="402"/>
        <v>#N/A</v>
      </c>
      <c r="S1374" s="44" t="e">
        <f t="shared" ca="1" si="403"/>
        <v>#N/A</v>
      </c>
      <c r="T1374" s="5" t="e">
        <f t="shared" ca="1" si="404"/>
        <v>#N/A</v>
      </c>
      <c r="U1374" s="5" t="e">
        <f t="shared" ca="1" si="405"/>
        <v>#N/A</v>
      </c>
    </row>
    <row r="1375" spans="1:21">
      <c r="A1375" s="6" t="e">
        <f t="shared" ca="1" si="395"/>
        <v>#N/A</v>
      </c>
      <c r="B1375" s="39" t="e">
        <f t="shared" ca="1" si="394"/>
        <v>#N/A</v>
      </c>
      <c r="C1375">
        <f t="array" aca="1" ref="C1375" ca="1">IFERROR(INDEX(stitches, MATCH( 1, ($A1375=dates)*(last_project=projects),0)),0)</f>
        <v>0</v>
      </c>
      <c r="D1375" s="5" t="e">
        <f t="shared" ca="1" si="406"/>
        <v>#REF!</v>
      </c>
      <c r="E1375" s="5" t="e">
        <f t="shared" ca="1" si="396"/>
        <v>#REF!</v>
      </c>
      <c r="F1375" s="40" t="e">
        <f t="array" aca="1" ref="F1375" ca="1">INDEX(hours,MATCH(1,($A1375=dates)*(last_project=projects),0),0)</f>
        <v>#N/A</v>
      </c>
      <c r="G1375" s="21" t="e">
        <f t="shared" ca="1" si="397"/>
        <v>#N/A</v>
      </c>
      <c r="H1375" s="41" t="e">
        <f t="shared" ca="1" si="407"/>
        <v>#N/A</v>
      </c>
      <c r="I1375" s="41" t="e">
        <f t="shared" ca="1" si="408"/>
        <v>#N/A</v>
      </c>
      <c r="J1375" s="41" t="e">
        <f t="shared" ca="1" si="409"/>
        <v>#N/A</v>
      </c>
      <c r="K1375" t="e">
        <f t="shared" ca="1" si="398"/>
        <v>#N/A</v>
      </c>
      <c r="L1375" t="e">
        <f t="shared" ca="1" si="399"/>
        <v>#N/A</v>
      </c>
      <c r="M1375" s="42" t="e">
        <f t="shared" ca="1" si="400"/>
        <v>#REF!</v>
      </c>
      <c r="N1375" s="5" t="e">
        <f t="shared" ca="1" si="410"/>
        <v>#N/A</v>
      </c>
      <c r="O1375" s="5" t="e">
        <f t="shared" ca="1" si="411"/>
        <v>#N/A</v>
      </c>
      <c r="P1375" s="41" t="e">
        <f ca="1">IF(OR(ISNA(A1375),C1375="Backstitch"),NA(),AVERAGEIF($C$4:$C1375,"&gt;0")/100)</f>
        <v>#N/A</v>
      </c>
      <c r="Q1375" s="41" t="e">
        <f t="shared" ca="1" si="401"/>
        <v>#N/A</v>
      </c>
      <c r="R1375" s="43" t="e">
        <f t="shared" ca="1" si="402"/>
        <v>#N/A</v>
      </c>
      <c r="S1375" s="44" t="e">
        <f t="shared" ca="1" si="403"/>
        <v>#N/A</v>
      </c>
      <c r="T1375" s="5" t="e">
        <f t="shared" ca="1" si="404"/>
        <v>#N/A</v>
      </c>
      <c r="U1375" s="5" t="e">
        <f t="shared" ca="1" si="405"/>
        <v>#N/A</v>
      </c>
    </row>
    <row r="1376" spans="1:21">
      <c r="A1376" s="6" t="e">
        <f t="shared" ca="1" si="395"/>
        <v>#N/A</v>
      </c>
      <c r="B1376" s="39" t="e">
        <f t="shared" ca="1" si="394"/>
        <v>#N/A</v>
      </c>
      <c r="C1376">
        <f t="array" aca="1" ref="C1376" ca="1">IFERROR(INDEX(stitches, MATCH( 1, ($A1376=dates)*(last_project=projects),0)),0)</f>
        <v>0</v>
      </c>
      <c r="D1376" s="5" t="e">
        <f t="shared" ca="1" si="406"/>
        <v>#REF!</v>
      </c>
      <c r="E1376" s="5" t="e">
        <f t="shared" ca="1" si="396"/>
        <v>#REF!</v>
      </c>
      <c r="F1376" s="40" t="e">
        <f t="array" aca="1" ref="F1376" ca="1">INDEX(hours,MATCH(1,($A1376=dates)*(last_project=projects),0),0)</f>
        <v>#N/A</v>
      </c>
      <c r="G1376" s="21" t="e">
        <f t="shared" ca="1" si="397"/>
        <v>#N/A</v>
      </c>
      <c r="H1376" s="41" t="e">
        <f t="shared" ca="1" si="407"/>
        <v>#N/A</v>
      </c>
      <c r="I1376" s="41" t="e">
        <f t="shared" ca="1" si="408"/>
        <v>#N/A</v>
      </c>
      <c r="J1376" s="41" t="e">
        <f t="shared" ca="1" si="409"/>
        <v>#N/A</v>
      </c>
      <c r="K1376" t="e">
        <f t="shared" ca="1" si="398"/>
        <v>#N/A</v>
      </c>
      <c r="L1376" t="e">
        <f t="shared" ca="1" si="399"/>
        <v>#N/A</v>
      </c>
      <c r="M1376" s="42" t="e">
        <f t="shared" ca="1" si="400"/>
        <v>#REF!</v>
      </c>
      <c r="N1376" s="5" t="e">
        <f t="shared" ca="1" si="410"/>
        <v>#N/A</v>
      </c>
      <c r="O1376" s="5" t="e">
        <f t="shared" ca="1" si="411"/>
        <v>#N/A</v>
      </c>
      <c r="P1376" s="41" t="e">
        <f ca="1">IF(OR(ISNA(A1376),C1376="Backstitch"),NA(),AVERAGEIF($C$4:$C1376,"&gt;0")/100)</f>
        <v>#N/A</v>
      </c>
      <c r="Q1376" s="41" t="e">
        <f t="shared" ca="1" si="401"/>
        <v>#N/A</v>
      </c>
      <c r="R1376" s="43" t="e">
        <f t="shared" ca="1" si="402"/>
        <v>#N/A</v>
      </c>
      <c r="S1376" s="44" t="e">
        <f t="shared" ca="1" si="403"/>
        <v>#N/A</v>
      </c>
      <c r="T1376" s="5" t="e">
        <f t="shared" ca="1" si="404"/>
        <v>#N/A</v>
      </c>
      <c r="U1376" s="5" t="e">
        <f t="shared" ca="1" si="405"/>
        <v>#N/A</v>
      </c>
    </row>
    <row r="1377" spans="1:21">
      <c r="A1377" s="6" t="e">
        <f t="shared" ca="1" si="395"/>
        <v>#N/A</v>
      </c>
      <c r="B1377" s="39" t="e">
        <f t="shared" ca="1" si="394"/>
        <v>#N/A</v>
      </c>
      <c r="C1377">
        <f t="array" aca="1" ref="C1377" ca="1">IFERROR(INDEX(stitches, MATCH( 1, ($A1377=dates)*(last_project=projects),0)),0)</f>
        <v>0</v>
      </c>
      <c r="D1377" s="5" t="e">
        <f t="shared" ca="1" si="406"/>
        <v>#REF!</v>
      </c>
      <c r="E1377" s="5" t="e">
        <f t="shared" ca="1" si="396"/>
        <v>#REF!</v>
      </c>
      <c r="F1377" s="40" t="e">
        <f t="array" aca="1" ref="F1377" ca="1">INDEX(hours,MATCH(1,($A1377=dates)*(last_project=projects),0),0)</f>
        <v>#N/A</v>
      </c>
      <c r="G1377" s="21" t="e">
        <f t="shared" ca="1" si="397"/>
        <v>#N/A</v>
      </c>
      <c r="H1377" s="41" t="e">
        <f t="shared" ca="1" si="407"/>
        <v>#N/A</v>
      </c>
      <c r="I1377" s="41" t="e">
        <f t="shared" ca="1" si="408"/>
        <v>#N/A</v>
      </c>
      <c r="J1377" s="41" t="e">
        <f t="shared" ca="1" si="409"/>
        <v>#N/A</v>
      </c>
      <c r="K1377" t="e">
        <f t="shared" ca="1" si="398"/>
        <v>#N/A</v>
      </c>
      <c r="L1377" t="e">
        <f t="shared" ca="1" si="399"/>
        <v>#N/A</v>
      </c>
      <c r="M1377" s="42" t="e">
        <f t="shared" ca="1" si="400"/>
        <v>#REF!</v>
      </c>
      <c r="N1377" s="5" t="e">
        <f t="shared" ca="1" si="410"/>
        <v>#N/A</v>
      </c>
      <c r="O1377" s="5" t="e">
        <f t="shared" ca="1" si="411"/>
        <v>#N/A</v>
      </c>
      <c r="P1377" s="41" t="e">
        <f ca="1">IF(OR(ISNA(A1377),C1377="Backstitch"),NA(),AVERAGEIF($C$4:$C1377,"&gt;0")/100)</f>
        <v>#N/A</v>
      </c>
      <c r="Q1377" s="41" t="e">
        <f t="shared" ca="1" si="401"/>
        <v>#N/A</v>
      </c>
      <c r="R1377" s="43" t="e">
        <f t="shared" ca="1" si="402"/>
        <v>#N/A</v>
      </c>
      <c r="S1377" s="44" t="e">
        <f t="shared" ca="1" si="403"/>
        <v>#N/A</v>
      </c>
      <c r="T1377" s="5" t="e">
        <f t="shared" ca="1" si="404"/>
        <v>#N/A</v>
      </c>
      <c r="U1377" s="5" t="e">
        <f t="shared" ca="1" si="405"/>
        <v>#N/A</v>
      </c>
    </row>
    <row r="1378" spans="1:21">
      <c r="A1378" s="6" t="e">
        <f t="shared" ca="1" si="395"/>
        <v>#N/A</v>
      </c>
      <c r="B1378" s="39" t="e">
        <f t="shared" ca="1" si="394"/>
        <v>#N/A</v>
      </c>
      <c r="C1378">
        <f t="array" aca="1" ref="C1378" ca="1">IFERROR(INDEX(stitches, MATCH( 1, ($A1378=dates)*(last_project=projects),0)),0)</f>
        <v>0</v>
      </c>
      <c r="D1378" s="5" t="e">
        <f t="shared" ca="1" si="406"/>
        <v>#REF!</v>
      </c>
      <c r="E1378" s="5" t="e">
        <f t="shared" ca="1" si="396"/>
        <v>#REF!</v>
      </c>
      <c r="F1378" s="40" t="e">
        <f t="array" aca="1" ref="F1378" ca="1">INDEX(hours,MATCH(1,($A1378=dates)*(last_project=projects),0),0)</f>
        <v>#N/A</v>
      </c>
      <c r="G1378" s="21" t="e">
        <f t="shared" ca="1" si="397"/>
        <v>#N/A</v>
      </c>
      <c r="H1378" s="41" t="e">
        <f t="shared" ca="1" si="407"/>
        <v>#N/A</v>
      </c>
      <c r="I1378" s="41" t="e">
        <f t="shared" ca="1" si="408"/>
        <v>#N/A</v>
      </c>
      <c r="J1378" s="41" t="e">
        <f t="shared" ca="1" si="409"/>
        <v>#N/A</v>
      </c>
      <c r="K1378" t="e">
        <f t="shared" ca="1" si="398"/>
        <v>#N/A</v>
      </c>
      <c r="L1378" t="e">
        <f t="shared" ca="1" si="399"/>
        <v>#N/A</v>
      </c>
      <c r="M1378" s="42" t="e">
        <f t="shared" ca="1" si="400"/>
        <v>#REF!</v>
      </c>
      <c r="N1378" s="5" t="e">
        <f t="shared" ca="1" si="410"/>
        <v>#N/A</v>
      </c>
      <c r="O1378" s="5" t="e">
        <f t="shared" ca="1" si="411"/>
        <v>#N/A</v>
      </c>
      <c r="P1378" s="41" t="e">
        <f ca="1">IF(OR(ISNA(A1378),C1378="Backstitch"),NA(),AVERAGEIF($C$4:$C1378,"&gt;0")/100)</f>
        <v>#N/A</v>
      </c>
      <c r="Q1378" s="41" t="e">
        <f t="shared" ca="1" si="401"/>
        <v>#N/A</v>
      </c>
      <c r="R1378" s="43" t="e">
        <f t="shared" ca="1" si="402"/>
        <v>#N/A</v>
      </c>
      <c r="S1378" s="44" t="e">
        <f t="shared" ca="1" si="403"/>
        <v>#N/A</v>
      </c>
      <c r="T1378" s="5" t="e">
        <f t="shared" ca="1" si="404"/>
        <v>#N/A</v>
      </c>
      <c r="U1378" s="5" t="e">
        <f t="shared" ca="1" si="405"/>
        <v>#N/A</v>
      </c>
    </row>
    <row r="1379" spans="1:21">
      <c r="A1379" s="6" t="e">
        <f t="shared" ca="1" si="395"/>
        <v>#N/A</v>
      </c>
      <c r="B1379" s="39" t="e">
        <f t="shared" ca="1" si="394"/>
        <v>#N/A</v>
      </c>
      <c r="C1379">
        <f t="array" aca="1" ref="C1379" ca="1">IFERROR(INDEX(stitches, MATCH( 1, ($A1379=dates)*(last_project=projects),0)),0)</f>
        <v>0</v>
      </c>
      <c r="D1379" s="5" t="e">
        <f t="shared" ca="1" si="406"/>
        <v>#REF!</v>
      </c>
      <c r="E1379" s="5" t="e">
        <f t="shared" ca="1" si="396"/>
        <v>#REF!</v>
      </c>
      <c r="F1379" s="40" t="e">
        <f t="array" aca="1" ref="F1379" ca="1">INDEX(hours,MATCH(1,($A1379=dates)*(last_project=projects),0),0)</f>
        <v>#N/A</v>
      </c>
      <c r="G1379" s="21" t="e">
        <f t="shared" ca="1" si="397"/>
        <v>#N/A</v>
      </c>
      <c r="H1379" s="41" t="e">
        <f t="shared" ca="1" si="407"/>
        <v>#N/A</v>
      </c>
      <c r="I1379" s="41" t="e">
        <f t="shared" ca="1" si="408"/>
        <v>#N/A</v>
      </c>
      <c r="J1379" s="41" t="e">
        <f t="shared" ca="1" si="409"/>
        <v>#N/A</v>
      </c>
      <c r="K1379" t="e">
        <f t="shared" ca="1" si="398"/>
        <v>#N/A</v>
      </c>
      <c r="L1379" t="e">
        <f t="shared" ca="1" si="399"/>
        <v>#N/A</v>
      </c>
      <c r="M1379" s="42" t="e">
        <f t="shared" ca="1" si="400"/>
        <v>#REF!</v>
      </c>
      <c r="N1379" s="5" t="e">
        <f t="shared" ca="1" si="410"/>
        <v>#N/A</v>
      </c>
      <c r="O1379" s="5" t="e">
        <f t="shared" ca="1" si="411"/>
        <v>#N/A</v>
      </c>
      <c r="P1379" s="41" t="e">
        <f ca="1">IF(OR(ISNA(A1379),C1379="Backstitch"),NA(),AVERAGEIF($C$4:$C1379,"&gt;0")/100)</f>
        <v>#N/A</v>
      </c>
      <c r="Q1379" s="41" t="e">
        <f t="shared" ca="1" si="401"/>
        <v>#N/A</v>
      </c>
      <c r="R1379" s="43" t="e">
        <f t="shared" ca="1" si="402"/>
        <v>#N/A</v>
      </c>
      <c r="S1379" s="44" t="e">
        <f t="shared" ca="1" si="403"/>
        <v>#N/A</v>
      </c>
      <c r="T1379" s="5" t="e">
        <f t="shared" ca="1" si="404"/>
        <v>#N/A</v>
      </c>
      <c r="U1379" s="5" t="e">
        <f t="shared" ca="1" si="405"/>
        <v>#N/A</v>
      </c>
    </row>
    <row r="1380" spans="1:21">
      <c r="A1380" s="6" t="e">
        <f t="shared" ca="1" si="395"/>
        <v>#N/A</v>
      </c>
      <c r="B1380" s="39" t="e">
        <f t="shared" ca="1" si="394"/>
        <v>#N/A</v>
      </c>
      <c r="C1380">
        <f t="array" aca="1" ref="C1380" ca="1">IFERROR(INDEX(stitches, MATCH( 1, ($A1380=dates)*(last_project=projects),0)),0)</f>
        <v>0</v>
      </c>
      <c r="D1380" s="5" t="e">
        <f t="shared" ca="1" si="406"/>
        <v>#REF!</v>
      </c>
      <c r="E1380" s="5" t="e">
        <f t="shared" ca="1" si="396"/>
        <v>#REF!</v>
      </c>
      <c r="F1380" s="40" t="e">
        <f t="array" aca="1" ref="F1380" ca="1">INDEX(hours,MATCH(1,($A1380=dates)*(last_project=projects),0),0)</f>
        <v>#N/A</v>
      </c>
      <c r="G1380" s="21" t="e">
        <f t="shared" ca="1" si="397"/>
        <v>#N/A</v>
      </c>
      <c r="H1380" s="41" t="e">
        <f t="shared" ca="1" si="407"/>
        <v>#N/A</v>
      </c>
      <c r="I1380" s="41" t="e">
        <f t="shared" ca="1" si="408"/>
        <v>#N/A</v>
      </c>
      <c r="J1380" s="41" t="e">
        <f t="shared" ca="1" si="409"/>
        <v>#N/A</v>
      </c>
      <c r="K1380" t="e">
        <f t="shared" ca="1" si="398"/>
        <v>#N/A</v>
      </c>
      <c r="L1380" t="e">
        <f t="shared" ca="1" si="399"/>
        <v>#N/A</v>
      </c>
      <c r="M1380" s="42" t="e">
        <f t="shared" ca="1" si="400"/>
        <v>#REF!</v>
      </c>
      <c r="N1380" s="5" t="e">
        <f t="shared" ca="1" si="410"/>
        <v>#N/A</v>
      </c>
      <c r="O1380" s="5" t="e">
        <f t="shared" ca="1" si="411"/>
        <v>#N/A</v>
      </c>
      <c r="P1380" s="41" t="e">
        <f ca="1">IF(OR(ISNA(A1380),C1380="Backstitch"),NA(),AVERAGEIF($C$4:$C1380,"&gt;0")/100)</f>
        <v>#N/A</v>
      </c>
      <c r="Q1380" s="41" t="e">
        <f t="shared" ca="1" si="401"/>
        <v>#N/A</v>
      </c>
      <c r="R1380" s="43" t="e">
        <f t="shared" ca="1" si="402"/>
        <v>#N/A</v>
      </c>
      <c r="S1380" s="44" t="e">
        <f t="shared" ca="1" si="403"/>
        <v>#N/A</v>
      </c>
      <c r="T1380" s="5" t="e">
        <f t="shared" ca="1" si="404"/>
        <v>#N/A</v>
      </c>
      <c r="U1380" s="5" t="e">
        <f t="shared" ca="1" si="405"/>
        <v>#N/A</v>
      </c>
    </row>
    <row r="1381" spans="1:21">
      <c r="A1381" s="6" t="e">
        <f t="shared" ca="1" si="395"/>
        <v>#N/A</v>
      </c>
      <c r="B1381" s="39" t="e">
        <f t="shared" ca="1" si="394"/>
        <v>#N/A</v>
      </c>
      <c r="C1381">
        <f t="array" aca="1" ref="C1381" ca="1">IFERROR(INDEX(stitches, MATCH( 1, ($A1381=dates)*(last_project=projects),0)),0)</f>
        <v>0</v>
      </c>
      <c r="D1381" s="5" t="e">
        <f t="shared" ca="1" si="406"/>
        <v>#REF!</v>
      </c>
      <c r="E1381" s="5" t="e">
        <f t="shared" ca="1" si="396"/>
        <v>#REF!</v>
      </c>
      <c r="F1381" s="40" t="e">
        <f t="array" aca="1" ref="F1381" ca="1">INDEX(hours,MATCH(1,($A1381=dates)*(last_project=projects),0),0)</f>
        <v>#N/A</v>
      </c>
      <c r="G1381" s="21" t="e">
        <f t="shared" ca="1" si="397"/>
        <v>#N/A</v>
      </c>
      <c r="H1381" s="41" t="e">
        <f t="shared" ca="1" si="407"/>
        <v>#N/A</v>
      </c>
      <c r="I1381" s="41" t="e">
        <f t="shared" ca="1" si="408"/>
        <v>#N/A</v>
      </c>
      <c r="J1381" s="41" t="e">
        <f t="shared" ca="1" si="409"/>
        <v>#N/A</v>
      </c>
      <c r="K1381" t="e">
        <f t="shared" ca="1" si="398"/>
        <v>#N/A</v>
      </c>
      <c r="L1381" t="e">
        <f t="shared" ca="1" si="399"/>
        <v>#N/A</v>
      </c>
      <c r="M1381" s="42" t="e">
        <f t="shared" ca="1" si="400"/>
        <v>#REF!</v>
      </c>
      <c r="N1381" s="5" t="e">
        <f t="shared" ca="1" si="410"/>
        <v>#N/A</v>
      </c>
      <c r="O1381" s="5" t="e">
        <f t="shared" ca="1" si="411"/>
        <v>#N/A</v>
      </c>
      <c r="P1381" s="41" t="e">
        <f ca="1">IF(OR(ISNA(A1381),C1381="Backstitch"),NA(),AVERAGEIF($C$4:$C1381,"&gt;0")/100)</f>
        <v>#N/A</v>
      </c>
      <c r="Q1381" s="41" t="e">
        <f t="shared" ca="1" si="401"/>
        <v>#N/A</v>
      </c>
      <c r="R1381" s="43" t="e">
        <f t="shared" ca="1" si="402"/>
        <v>#N/A</v>
      </c>
      <c r="S1381" s="44" t="e">
        <f t="shared" ca="1" si="403"/>
        <v>#N/A</v>
      </c>
      <c r="T1381" s="5" t="e">
        <f t="shared" ca="1" si="404"/>
        <v>#N/A</v>
      </c>
      <c r="U1381" s="5" t="e">
        <f t="shared" ca="1" si="405"/>
        <v>#N/A</v>
      </c>
    </row>
    <row r="1382" spans="1:21">
      <c r="A1382" s="6" t="e">
        <f t="shared" ca="1" si="395"/>
        <v>#N/A</v>
      </c>
      <c r="B1382" s="39" t="e">
        <f t="shared" ca="1" si="394"/>
        <v>#N/A</v>
      </c>
      <c r="C1382">
        <f t="array" aca="1" ref="C1382" ca="1">IFERROR(INDEX(stitches, MATCH( 1, ($A1382=dates)*(last_project=projects),0)),0)</f>
        <v>0</v>
      </c>
      <c r="D1382" s="5" t="e">
        <f t="shared" ca="1" si="406"/>
        <v>#REF!</v>
      </c>
      <c r="E1382" s="5" t="e">
        <f t="shared" ca="1" si="396"/>
        <v>#REF!</v>
      </c>
      <c r="F1382" s="40" t="e">
        <f t="array" aca="1" ref="F1382" ca="1">INDEX(hours,MATCH(1,($A1382=dates)*(last_project=projects),0),0)</f>
        <v>#N/A</v>
      </c>
      <c r="G1382" s="21" t="e">
        <f t="shared" ca="1" si="397"/>
        <v>#N/A</v>
      </c>
      <c r="H1382" s="41" t="e">
        <f t="shared" ca="1" si="407"/>
        <v>#N/A</v>
      </c>
      <c r="I1382" s="41" t="e">
        <f t="shared" ca="1" si="408"/>
        <v>#N/A</v>
      </c>
      <c r="J1382" s="41" t="e">
        <f t="shared" ca="1" si="409"/>
        <v>#N/A</v>
      </c>
      <c r="K1382" t="e">
        <f t="shared" ca="1" si="398"/>
        <v>#N/A</v>
      </c>
      <c r="L1382" t="e">
        <f t="shared" ca="1" si="399"/>
        <v>#N/A</v>
      </c>
      <c r="M1382" s="42" t="e">
        <f t="shared" ca="1" si="400"/>
        <v>#REF!</v>
      </c>
      <c r="N1382" s="5" t="e">
        <f t="shared" ca="1" si="410"/>
        <v>#N/A</v>
      </c>
      <c r="O1382" s="5" t="e">
        <f t="shared" ca="1" si="411"/>
        <v>#N/A</v>
      </c>
      <c r="P1382" s="41" t="e">
        <f ca="1">IF(OR(ISNA(A1382),C1382="Backstitch"),NA(),AVERAGEIF($C$4:$C1382,"&gt;0")/100)</f>
        <v>#N/A</v>
      </c>
      <c r="Q1382" s="41" t="e">
        <f t="shared" ca="1" si="401"/>
        <v>#N/A</v>
      </c>
      <c r="R1382" s="43" t="e">
        <f t="shared" ca="1" si="402"/>
        <v>#N/A</v>
      </c>
      <c r="S1382" s="44" t="e">
        <f t="shared" ca="1" si="403"/>
        <v>#N/A</v>
      </c>
      <c r="T1382" s="5" t="e">
        <f t="shared" ca="1" si="404"/>
        <v>#N/A</v>
      </c>
      <c r="U1382" s="5" t="e">
        <f t="shared" ca="1" si="405"/>
        <v>#N/A</v>
      </c>
    </row>
    <row r="1383" spans="1:21">
      <c r="A1383" s="6" t="e">
        <f t="shared" ca="1" si="395"/>
        <v>#N/A</v>
      </c>
      <c r="B1383" s="39" t="e">
        <f t="shared" ca="1" si="394"/>
        <v>#N/A</v>
      </c>
      <c r="C1383">
        <f t="array" aca="1" ref="C1383" ca="1">IFERROR(INDEX(stitches, MATCH( 1, ($A1383=dates)*(last_project=projects),0)),0)</f>
        <v>0</v>
      </c>
      <c r="D1383" s="5" t="e">
        <f t="shared" ca="1" si="406"/>
        <v>#REF!</v>
      </c>
      <c r="E1383" s="5" t="e">
        <f t="shared" ca="1" si="396"/>
        <v>#REF!</v>
      </c>
      <c r="F1383" s="40" t="e">
        <f t="array" aca="1" ref="F1383" ca="1">INDEX(hours,MATCH(1,($A1383=dates)*(last_project=projects),0),0)</f>
        <v>#N/A</v>
      </c>
      <c r="G1383" s="21" t="e">
        <f t="shared" ca="1" si="397"/>
        <v>#N/A</v>
      </c>
      <c r="H1383" s="41" t="e">
        <f t="shared" ca="1" si="407"/>
        <v>#N/A</v>
      </c>
      <c r="I1383" s="41" t="e">
        <f t="shared" ca="1" si="408"/>
        <v>#N/A</v>
      </c>
      <c r="J1383" s="41" t="e">
        <f t="shared" ca="1" si="409"/>
        <v>#N/A</v>
      </c>
      <c r="K1383" t="e">
        <f t="shared" ca="1" si="398"/>
        <v>#N/A</v>
      </c>
      <c r="L1383" t="e">
        <f t="shared" ca="1" si="399"/>
        <v>#N/A</v>
      </c>
      <c r="M1383" s="42" t="e">
        <f t="shared" ca="1" si="400"/>
        <v>#REF!</v>
      </c>
      <c r="N1383" s="5" t="e">
        <f t="shared" ca="1" si="410"/>
        <v>#N/A</v>
      </c>
      <c r="O1383" s="5" t="e">
        <f t="shared" ca="1" si="411"/>
        <v>#N/A</v>
      </c>
      <c r="P1383" s="41" t="e">
        <f ca="1">IF(OR(ISNA(A1383),C1383="Backstitch"),NA(),AVERAGEIF($C$4:$C1383,"&gt;0")/100)</f>
        <v>#N/A</v>
      </c>
      <c r="Q1383" s="41" t="e">
        <f t="shared" ca="1" si="401"/>
        <v>#N/A</v>
      </c>
      <c r="R1383" s="43" t="e">
        <f t="shared" ca="1" si="402"/>
        <v>#N/A</v>
      </c>
      <c r="S1383" s="44" t="e">
        <f t="shared" ca="1" si="403"/>
        <v>#N/A</v>
      </c>
      <c r="T1383" s="5" t="e">
        <f t="shared" ca="1" si="404"/>
        <v>#N/A</v>
      </c>
      <c r="U1383" s="5" t="e">
        <f t="shared" ca="1" si="405"/>
        <v>#N/A</v>
      </c>
    </row>
    <row r="1384" spans="1:21">
      <c r="A1384" s="6" t="e">
        <f t="shared" ca="1" si="395"/>
        <v>#N/A</v>
      </c>
      <c r="B1384" s="39" t="e">
        <f t="shared" ca="1" si="394"/>
        <v>#N/A</v>
      </c>
      <c r="C1384">
        <f t="array" aca="1" ref="C1384" ca="1">IFERROR(INDEX(stitches, MATCH( 1, ($A1384=dates)*(last_project=projects),0)),0)</f>
        <v>0</v>
      </c>
      <c r="D1384" s="5" t="e">
        <f t="shared" ca="1" si="406"/>
        <v>#REF!</v>
      </c>
      <c r="E1384" s="5" t="e">
        <f t="shared" ca="1" si="396"/>
        <v>#REF!</v>
      </c>
      <c r="F1384" s="40" t="e">
        <f t="array" aca="1" ref="F1384" ca="1">INDEX(hours,MATCH(1,($A1384=dates)*(last_project=projects),0),0)</f>
        <v>#N/A</v>
      </c>
      <c r="G1384" s="21" t="e">
        <f t="shared" ca="1" si="397"/>
        <v>#N/A</v>
      </c>
      <c r="H1384" s="41" t="e">
        <f t="shared" ca="1" si="407"/>
        <v>#N/A</v>
      </c>
      <c r="I1384" s="41" t="e">
        <f t="shared" ca="1" si="408"/>
        <v>#N/A</v>
      </c>
      <c r="J1384" s="41" t="e">
        <f t="shared" ca="1" si="409"/>
        <v>#N/A</v>
      </c>
      <c r="K1384" t="e">
        <f t="shared" ca="1" si="398"/>
        <v>#N/A</v>
      </c>
      <c r="L1384" t="e">
        <f t="shared" ca="1" si="399"/>
        <v>#N/A</v>
      </c>
      <c r="M1384" s="42" t="e">
        <f t="shared" ca="1" si="400"/>
        <v>#REF!</v>
      </c>
      <c r="N1384" s="5" t="e">
        <f t="shared" ca="1" si="410"/>
        <v>#N/A</v>
      </c>
      <c r="O1384" s="5" t="e">
        <f t="shared" ca="1" si="411"/>
        <v>#N/A</v>
      </c>
      <c r="P1384" s="41" t="e">
        <f ca="1">IF(OR(ISNA(A1384),C1384="Backstitch"),NA(),AVERAGEIF($C$4:$C1384,"&gt;0")/100)</f>
        <v>#N/A</v>
      </c>
      <c r="Q1384" s="41" t="e">
        <f t="shared" ca="1" si="401"/>
        <v>#N/A</v>
      </c>
      <c r="R1384" s="43" t="e">
        <f t="shared" ca="1" si="402"/>
        <v>#N/A</v>
      </c>
      <c r="S1384" s="44" t="e">
        <f t="shared" ca="1" si="403"/>
        <v>#N/A</v>
      </c>
      <c r="T1384" s="5" t="e">
        <f t="shared" ca="1" si="404"/>
        <v>#N/A</v>
      </c>
      <c r="U1384" s="5" t="e">
        <f t="shared" ca="1" si="405"/>
        <v>#N/A</v>
      </c>
    </row>
    <row r="1385" spans="1:21">
      <c r="A1385" s="6" t="e">
        <f t="shared" ca="1" si="395"/>
        <v>#N/A</v>
      </c>
      <c r="B1385" s="39" t="e">
        <f t="shared" ca="1" si="394"/>
        <v>#N/A</v>
      </c>
      <c r="C1385">
        <f t="array" aca="1" ref="C1385" ca="1">IFERROR(INDEX(stitches, MATCH( 1, ($A1385=dates)*(last_project=projects),0)),0)</f>
        <v>0</v>
      </c>
      <c r="D1385" s="5" t="e">
        <f t="shared" ca="1" si="406"/>
        <v>#REF!</v>
      </c>
      <c r="E1385" s="5" t="e">
        <f t="shared" ca="1" si="396"/>
        <v>#REF!</v>
      </c>
      <c r="F1385" s="40" t="e">
        <f t="array" aca="1" ref="F1385" ca="1">INDEX(hours,MATCH(1,($A1385=dates)*(last_project=projects),0),0)</f>
        <v>#N/A</v>
      </c>
      <c r="G1385" s="21" t="e">
        <f t="shared" ca="1" si="397"/>
        <v>#N/A</v>
      </c>
      <c r="H1385" s="41" t="e">
        <f t="shared" ca="1" si="407"/>
        <v>#N/A</v>
      </c>
      <c r="I1385" s="41" t="e">
        <f t="shared" ca="1" si="408"/>
        <v>#N/A</v>
      </c>
      <c r="J1385" s="41" t="e">
        <f t="shared" ca="1" si="409"/>
        <v>#N/A</v>
      </c>
      <c r="K1385" t="e">
        <f t="shared" ca="1" si="398"/>
        <v>#N/A</v>
      </c>
      <c r="L1385" t="e">
        <f t="shared" ca="1" si="399"/>
        <v>#N/A</v>
      </c>
      <c r="M1385" s="42" t="e">
        <f t="shared" ca="1" si="400"/>
        <v>#REF!</v>
      </c>
      <c r="N1385" s="5" t="e">
        <f t="shared" ca="1" si="410"/>
        <v>#N/A</v>
      </c>
      <c r="O1385" s="5" t="e">
        <f t="shared" ca="1" si="411"/>
        <v>#N/A</v>
      </c>
      <c r="P1385" s="41" t="e">
        <f ca="1">IF(OR(ISNA(A1385),C1385="Backstitch"),NA(),AVERAGEIF($C$4:$C1385,"&gt;0")/100)</f>
        <v>#N/A</v>
      </c>
      <c r="Q1385" s="41" t="e">
        <f t="shared" ca="1" si="401"/>
        <v>#N/A</v>
      </c>
      <c r="R1385" s="43" t="e">
        <f t="shared" ca="1" si="402"/>
        <v>#N/A</v>
      </c>
      <c r="S1385" s="44" t="e">
        <f t="shared" ca="1" si="403"/>
        <v>#N/A</v>
      </c>
      <c r="T1385" s="5" t="e">
        <f t="shared" ca="1" si="404"/>
        <v>#N/A</v>
      </c>
      <c r="U1385" s="5" t="e">
        <f t="shared" ca="1" si="405"/>
        <v>#N/A</v>
      </c>
    </row>
    <row r="1386" spans="1:21">
      <c r="A1386" s="6" t="e">
        <f t="shared" ca="1" si="395"/>
        <v>#N/A</v>
      </c>
      <c r="B1386" s="39" t="e">
        <f t="shared" ca="1" si="394"/>
        <v>#N/A</v>
      </c>
      <c r="C1386">
        <f t="array" aca="1" ref="C1386" ca="1">IFERROR(INDEX(stitches, MATCH( 1, ($A1386=dates)*(last_project=projects),0)),0)</f>
        <v>0</v>
      </c>
      <c r="D1386" s="5" t="e">
        <f t="shared" ca="1" si="406"/>
        <v>#REF!</v>
      </c>
      <c r="E1386" s="5" t="e">
        <f t="shared" ca="1" si="396"/>
        <v>#REF!</v>
      </c>
      <c r="F1386" s="40" t="e">
        <f t="array" aca="1" ref="F1386" ca="1">INDEX(hours,MATCH(1,($A1386=dates)*(last_project=projects),0),0)</f>
        <v>#N/A</v>
      </c>
      <c r="G1386" s="21" t="e">
        <f t="shared" ca="1" si="397"/>
        <v>#N/A</v>
      </c>
      <c r="H1386" s="41" t="e">
        <f t="shared" ca="1" si="407"/>
        <v>#N/A</v>
      </c>
      <c r="I1386" s="41" t="e">
        <f t="shared" ca="1" si="408"/>
        <v>#N/A</v>
      </c>
      <c r="J1386" s="41" t="e">
        <f t="shared" ca="1" si="409"/>
        <v>#N/A</v>
      </c>
      <c r="K1386" t="e">
        <f t="shared" ca="1" si="398"/>
        <v>#N/A</v>
      </c>
      <c r="L1386" t="e">
        <f t="shared" ca="1" si="399"/>
        <v>#N/A</v>
      </c>
      <c r="M1386" s="42" t="e">
        <f t="shared" ca="1" si="400"/>
        <v>#REF!</v>
      </c>
      <c r="N1386" s="5" t="e">
        <f t="shared" ca="1" si="410"/>
        <v>#N/A</v>
      </c>
      <c r="O1386" s="5" t="e">
        <f t="shared" ca="1" si="411"/>
        <v>#N/A</v>
      </c>
      <c r="P1386" s="41" t="e">
        <f ca="1">IF(OR(ISNA(A1386),C1386="Backstitch"),NA(),AVERAGEIF($C$4:$C1386,"&gt;0")/100)</f>
        <v>#N/A</v>
      </c>
      <c r="Q1386" s="41" t="e">
        <f t="shared" ca="1" si="401"/>
        <v>#N/A</v>
      </c>
      <c r="R1386" s="43" t="e">
        <f t="shared" ca="1" si="402"/>
        <v>#N/A</v>
      </c>
      <c r="S1386" s="44" t="e">
        <f t="shared" ca="1" si="403"/>
        <v>#N/A</v>
      </c>
      <c r="T1386" s="5" t="e">
        <f t="shared" ca="1" si="404"/>
        <v>#N/A</v>
      </c>
      <c r="U1386" s="5" t="e">
        <f t="shared" ca="1" si="405"/>
        <v>#N/A</v>
      </c>
    </row>
    <row r="1387" spans="1:21">
      <c r="A1387" s="6" t="e">
        <f t="shared" ca="1" si="395"/>
        <v>#N/A</v>
      </c>
      <c r="B1387" s="39" t="e">
        <f t="shared" ca="1" si="394"/>
        <v>#N/A</v>
      </c>
      <c r="C1387">
        <f t="array" aca="1" ref="C1387" ca="1">IFERROR(INDEX(stitches, MATCH( 1, ($A1387=dates)*(last_project=projects),0)),0)</f>
        <v>0</v>
      </c>
      <c r="D1387" s="5" t="e">
        <f t="shared" ca="1" si="406"/>
        <v>#REF!</v>
      </c>
      <c r="E1387" s="5" t="e">
        <f t="shared" ca="1" si="396"/>
        <v>#REF!</v>
      </c>
      <c r="F1387" s="40" t="e">
        <f t="array" aca="1" ref="F1387" ca="1">INDEX(hours,MATCH(1,($A1387=dates)*(last_project=projects),0),0)</f>
        <v>#N/A</v>
      </c>
      <c r="G1387" s="21" t="e">
        <f t="shared" ca="1" si="397"/>
        <v>#N/A</v>
      </c>
      <c r="H1387" s="41" t="e">
        <f t="shared" ca="1" si="407"/>
        <v>#N/A</v>
      </c>
      <c r="I1387" s="41" t="e">
        <f t="shared" ca="1" si="408"/>
        <v>#N/A</v>
      </c>
      <c r="J1387" s="41" t="e">
        <f t="shared" ca="1" si="409"/>
        <v>#N/A</v>
      </c>
      <c r="K1387" t="e">
        <f t="shared" ca="1" si="398"/>
        <v>#N/A</v>
      </c>
      <c r="L1387" t="e">
        <f t="shared" ca="1" si="399"/>
        <v>#N/A</v>
      </c>
      <c r="M1387" s="42" t="e">
        <f t="shared" ca="1" si="400"/>
        <v>#REF!</v>
      </c>
      <c r="N1387" s="5" t="e">
        <f t="shared" ca="1" si="410"/>
        <v>#N/A</v>
      </c>
      <c r="O1387" s="5" t="e">
        <f t="shared" ca="1" si="411"/>
        <v>#N/A</v>
      </c>
      <c r="P1387" s="41" t="e">
        <f ca="1">IF(OR(ISNA(A1387),C1387="Backstitch"),NA(),AVERAGEIF($C$4:$C1387,"&gt;0")/100)</f>
        <v>#N/A</v>
      </c>
      <c r="Q1387" s="41" t="e">
        <f t="shared" ca="1" si="401"/>
        <v>#N/A</v>
      </c>
      <c r="R1387" s="43" t="e">
        <f t="shared" ca="1" si="402"/>
        <v>#N/A</v>
      </c>
      <c r="S1387" s="44" t="e">
        <f t="shared" ca="1" si="403"/>
        <v>#N/A</v>
      </c>
      <c r="T1387" s="5" t="e">
        <f t="shared" ca="1" si="404"/>
        <v>#N/A</v>
      </c>
      <c r="U1387" s="5" t="e">
        <f t="shared" ca="1" si="405"/>
        <v>#N/A</v>
      </c>
    </row>
    <row r="1388" spans="1:21">
      <c r="A1388" s="6" t="e">
        <f t="shared" ca="1" si="395"/>
        <v>#N/A</v>
      </c>
      <c r="B1388" s="39" t="e">
        <f t="shared" ca="1" si="394"/>
        <v>#N/A</v>
      </c>
      <c r="C1388">
        <f t="array" aca="1" ref="C1388" ca="1">IFERROR(INDEX(stitches, MATCH( 1, ($A1388=dates)*(last_project=projects),0)),0)</f>
        <v>0</v>
      </c>
      <c r="D1388" s="5" t="e">
        <f t="shared" ca="1" si="406"/>
        <v>#REF!</v>
      </c>
      <c r="E1388" s="5" t="e">
        <f t="shared" ca="1" si="396"/>
        <v>#REF!</v>
      </c>
      <c r="F1388" s="40" t="e">
        <f t="array" aca="1" ref="F1388" ca="1">INDEX(hours,MATCH(1,($A1388=dates)*(last_project=projects),0),0)</f>
        <v>#N/A</v>
      </c>
      <c r="G1388" s="21" t="e">
        <f t="shared" ca="1" si="397"/>
        <v>#N/A</v>
      </c>
      <c r="H1388" s="41" t="e">
        <f t="shared" ca="1" si="407"/>
        <v>#N/A</v>
      </c>
      <c r="I1388" s="41" t="e">
        <f t="shared" ca="1" si="408"/>
        <v>#N/A</v>
      </c>
      <c r="J1388" s="41" t="e">
        <f t="shared" ca="1" si="409"/>
        <v>#N/A</v>
      </c>
      <c r="K1388" t="e">
        <f t="shared" ca="1" si="398"/>
        <v>#N/A</v>
      </c>
      <c r="L1388" t="e">
        <f t="shared" ca="1" si="399"/>
        <v>#N/A</v>
      </c>
      <c r="M1388" s="42" t="e">
        <f t="shared" ca="1" si="400"/>
        <v>#REF!</v>
      </c>
      <c r="N1388" s="5" t="e">
        <f t="shared" ca="1" si="410"/>
        <v>#N/A</v>
      </c>
      <c r="O1388" s="5" t="e">
        <f t="shared" ca="1" si="411"/>
        <v>#N/A</v>
      </c>
      <c r="P1388" s="41" t="e">
        <f ca="1">IF(OR(ISNA(A1388),C1388="Backstitch"),NA(),AVERAGEIF($C$4:$C1388,"&gt;0")/100)</f>
        <v>#N/A</v>
      </c>
      <c r="Q1388" s="41" t="e">
        <f t="shared" ca="1" si="401"/>
        <v>#N/A</v>
      </c>
      <c r="R1388" s="43" t="e">
        <f t="shared" ca="1" si="402"/>
        <v>#N/A</v>
      </c>
      <c r="S1388" s="44" t="e">
        <f t="shared" ca="1" si="403"/>
        <v>#N/A</v>
      </c>
      <c r="T1388" s="5" t="e">
        <f t="shared" ca="1" si="404"/>
        <v>#N/A</v>
      </c>
      <c r="U1388" s="5" t="e">
        <f t="shared" ca="1" si="405"/>
        <v>#N/A</v>
      </c>
    </row>
    <row r="1389" spans="1:21">
      <c r="A1389" s="6" t="e">
        <f t="shared" ca="1" si="395"/>
        <v>#N/A</v>
      </c>
      <c r="B1389" s="39" t="e">
        <f t="shared" ca="1" si="394"/>
        <v>#N/A</v>
      </c>
      <c r="C1389">
        <f t="array" aca="1" ref="C1389" ca="1">IFERROR(INDEX(stitches, MATCH( 1, ($A1389=dates)*(last_project=projects),0)),0)</f>
        <v>0</v>
      </c>
      <c r="D1389" s="5" t="e">
        <f t="shared" ca="1" si="406"/>
        <v>#REF!</v>
      </c>
      <c r="E1389" s="5" t="e">
        <f t="shared" ca="1" si="396"/>
        <v>#REF!</v>
      </c>
      <c r="F1389" s="40" t="e">
        <f t="array" aca="1" ref="F1389" ca="1">INDEX(hours,MATCH(1,($A1389=dates)*(last_project=projects),0),0)</f>
        <v>#N/A</v>
      </c>
      <c r="G1389" s="21" t="e">
        <f t="shared" ca="1" si="397"/>
        <v>#N/A</v>
      </c>
      <c r="H1389" s="41" t="e">
        <f t="shared" ca="1" si="407"/>
        <v>#N/A</v>
      </c>
      <c r="I1389" s="41" t="e">
        <f t="shared" ca="1" si="408"/>
        <v>#N/A</v>
      </c>
      <c r="J1389" s="41" t="e">
        <f t="shared" ca="1" si="409"/>
        <v>#N/A</v>
      </c>
      <c r="K1389" t="e">
        <f t="shared" ca="1" si="398"/>
        <v>#N/A</v>
      </c>
      <c r="L1389" t="e">
        <f t="shared" ca="1" si="399"/>
        <v>#N/A</v>
      </c>
      <c r="M1389" s="42" t="e">
        <f t="shared" ca="1" si="400"/>
        <v>#REF!</v>
      </c>
      <c r="N1389" s="5" t="e">
        <f t="shared" ca="1" si="410"/>
        <v>#N/A</v>
      </c>
      <c r="O1389" s="5" t="e">
        <f t="shared" ca="1" si="411"/>
        <v>#N/A</v>
      </c>
      <c r="P1389" s="41" t="e">
        <f ca="1">IF(OR(ISNA(A1389),C1389="Backstitch"),NA(),AVERAGEIF($C$4:$C1389,"&gt;0")/100)</f>
        <v>#N/A</v>
      </c>
      <c r="Q1389" s="41" t="e">
        <f t="shared" ca="1" si="401"/>
        <v>#N/A</v>
      </c>
      <c r="R1389" s="43" t="e">
        <f t="shared" ca="1" si="402"/>
        <v>#N/A</v>
      </c>
      <c r="S1389" s="44" t="e">
        <f t="shared" ca="1" si="403"/>
        <v>#N/A</v>
      </c>
      <c r="T1389" s="5" t="e">
        <f t="shared" ca="1" si="404"/>
        <v>#N/A</v>
      </c>
      <c r="U1389" s="5" t="e">
        <f t="shared" ca="1" si="405"/>
        <v>#N/A</v>
      </c>
    </row>
    <row r="1390" spans="1:21">
      <c r="A1390" s="6" t="e">
        <f t="shared" ca="1" si="395"/>
        <v>#N/A</v>
      </c>
      <c r="B1390" s="39" t="e">
        <f t="shared" ca="1" si="394"/>
        <v>#N/A</v>
      </c>
      <c r="C1390">
        <f t="array" aca="1" ref="C1390" ca="1">IFERROR(INDEX(stitches, MATCH( 1, ($A1390=dates)*(last_project=projects),0)),0)</f>
        <v>0</v>
      </c>
      <c r="D1390" s="5" t="e">
        <f t="shared" ca="1" si="406"/>
        <v>#REF!</v>
      </c>
      <c r="E1390" s="5" t="e">
        <f t="shared" ca="1" si="396"/>
        <v>#REF!</v>
      </c>
      <c r="F1390" s="40" t="e">
        <f t="array" aca="1" ref="F1390" ca="1">INDEX(hours,MATCH(1,($A1390=dates)*(last_project=projects),0),0)</f>
        <v>#N/A</v>
      </c>
      <c r="G1390" s="21" t="e">
        <f t="shared" ca="1" si="397"/>
        <v>#N/A</v>
      </c>
      <c r="H1390" s="41" t="e">
        <f t="shared" ca="1" si="407"/>
        <v>#N/A</v>
      </c>
      <c r="I1390" s="41" t="e">
        <f t="shared" ca="1" si="408"/>
        <v>#N/A</v>
      </c>
      <c r="J1390" s="41" t="e">
        <f t="shared" ca="1" si="409"/>
        <v>#N/A</v>
      </c>
      <c r="K1390" t="e">
        <f t="shared" ca="1" si="398"/>
        <v>#N/A</v>
      </c>
      <c r="L1390" t="e">
        <f t="shared" ca="1" si="399"/>
        <v>#N/A</v>
      </c>
      <c r="M1390" s="42" t="e">
        <f t="shared" ca="1" si="400"/>
        <v>#REF!</v>
      </c>
      <c r="N1390" s="5" t="e">
        <f t="shared" ca="1" si="410"/>
        <v>#N/A</v>
      </c>
      <c r="O1390" s="5" t="e">
        <f t="shared" ca="1" si="411"/>
        <v>#N/A</v>
      </c>
      <c r="P1390" s="41" t="e">
        <f ca="1">IF(OR(ISNA(A1390),C1390="Backstitch"),NA(),AVERAGEIF($C$4:$C1390,"&gt;0")/100)</f>
        <v>#N/A</v>
      </c>
      <c r="Q1390" s="41" t="e">
        <f t="shared" ca="1" si="401"/>
        <v>#N/A</v>
      </c>
      <c r="R1390" s="43" t="e">
        <f t="shared" ca="1" si="402"/>
        <v>#N/A</v>
      </c>
      <c r="S1390" s="44" t="e">
        <f t="shared" ca="1" si="403"/>
        <v>#N/A</v>
      </c>
      <c r="T1390" s="5" t="e">
        <f t="shared" ca="1" si="404"/>
        <v>#N/A</v>
      </c>
      <c r="U1390" s="5" t="e">
        <f t="shared" ca="1" si="405"/>
        <v>#N/A</v>
      </c>
    </row>
    <row r="1391" spans="1:21">
      <c r="A1391" s="6" t="e">
        <f t="shared" ca="1" si="395"/>
        <v>#N/A</v>
      </c>
      <c r="B1391" s="39" t="e">
        <f t="shared" ca="1" si="394"/>
        <v>#N/A</v>
      </c>
      <c r="C1391">
        <f t="array" aca="1" ref="C1391" ca="1">IFERROR(INDEX(stitches, MATCH( 1, ($A1391=dates)*(last_project=projects),0)),0)</f>
        <v>0</v>
      </c>
      <c r="D1391" s="5" t="e">
        <f t="shared" ca="1" si="406"/>
        <v>#REF!</v>
      </c>
      <c r="E1391" s="5" t="e">
        <f t="shared" ca="1" si="396"/>
        <v>#REF!</v>
      </c>
      <c r="F1391" s="40" t="e">
        <f t="array" aca="1" ref="F1391" ca="1">INDEX(hours,MATCH(1,($A1391=dates)*(last_project=projects),0),0)</f>
        <v>#N/A</v>
      </c>
      <c r="G1391" s="21" t="e">
        <f t="shared" ca="1" si="397"/>
        <v>#N/A</v>
      </c>
      <c r="H1391" s="41" t="e">
        <f t="shared" ca="1" si="407"/>
        <v>#N/A</v>
      </c>
      <c r="I1391" s="41" t="e">
        <f t="shared" ca="1" si="408"/>
        <v>#N/A</v>
      </c>
      <c r="J1391" s="41" t="e">
        <f t="shared" ca="1" si="409"/>
        <v>#N/A</v>
      </c>
      <c r="K1391" t="e">
        <f t="shared" ca="1" si="398"/>
        <v>#N/A</v>
      </c>
      <c r="L1391" t="e">
        <f t="shared" ca="1" si="399"/>
        <v>#N/A</v>
      </c>
      <c r="M1391" s="42" t="e">
        <f t="shared" ca="1" si="400"/>
        <v>#REF!</v>
      </c>
      <c r="N1391" s="5" t="e">
        <f t="shared" ca="1" si="410"/>
        <v>#N/A</v>
      </c>
      <c r="O1391" s="5" t="e">
        <f t="shared" ca="1" si="411"/>
        <v>#N/A</v>
      </c>
      <c r="P1391" s="41" t="e">
        <f ca="1">IF(OR(ISNA(A1391),C1391="Backstitch"),NA(),AVERAGEIF($C$4:$C1391,"&gt;0")/100)</f>
        <v>#N/A</v>
      </c>
      <c r="Q1391" s="41" t="e">
        <f t="shared" ca="1" si="401"/>
        <v>#N/A</v>
      </c>
      <c r="R1391" s="43" t="e">
        <f t="shared" ca="1" si="402"/>
        <v>#N/A</v>
      </c>
      <c r="S1391" s="44" t="e">
        <f t="shared" ca="1" si="403"/>
        <v>#N/A</v>
      </c>
      <c r="T1391" s="5" t="e">
        <f t="shared" ca="1" si="404"/>
        <v>#N/A</v>
      </c>
      <c r="U1391" s="5" t="e">
        <f t="shared" ca="1" si="405"/>
        <v>#N/A</v>
      </c>
    </row>
    <row r="1392" spans="1:21">
      <c r="A1392" s="6" t="e">
        <f t="shared" ca="1" si="395"/>
        <v>#N/A</v>
      </c>
      <c r="B1392" s="39" t="e">
        <f t="shared" ca="1" si="394"/>
        <v>#N/A</v>
      </c>
      <c r="C1392">
        <f t="array" aca="1" ref="C1392" ca="1">IFERROR(INDEX(stitches, MATCH( 1, ($A1392=dates)*(last_project=projects),0)),0)</f>
        <v>0</v>
      </c>
      <c r="D1392" s="5" t="e">
        <f t="shared" ca="1" si="406"/>
        <v>#REF!</v>
      </c>
      <c r="E1392" s="5" t="e">
        <f t="shared" ca="1" si="396"/>
        <v>#REF!</v>
      </c>
      <c r="F1392" s="40" t="e">
        <f t="array" aca="1" ref="F1392" ca="1">INDEX(hours,MATCH(1,($A1392=dates)*(last_project=projects),0),0)</f>
        <v>#N/A</v>
      </c>
      <c r="G1392" s="21" t="e">
        <f t="shared" ca="1" si="397"/>
        <v>#N/A</v>
      </c>
      <c r="H1392" s="41" t="e">
        <f t="shared" ca="1" si="407"/>
        <v>#N/A</v>
      </c>
      <c r="I1392" s="41" t="e">
        <f t="shared" ca="1" si="408"/>
        <v>#N/A</v>
      </c>
      <c r="J1392" s="41" t="e">
        <f t="shared" ca="1" si="409"/>
        <v>#N/A</v>
      </c>
      <c r="K1392" t="e">
        <f t="shared" ca="1" si="398"/>
        <v>#N/A</v>
      </c>
      <c r="L1392" t="e">
        <f t="shared" ca="1" si="399"/>
        <v>#N/A</v>
      </c>
      <c r="M1392" s="42" t="e">
        <f t="shared" ca="1" si="400"/>
        <v>#REF!</v>
      </c>
      <c r="N1392" s="5" t="e">
        <f t="shared" ca="1" si="410"/>
        <v>#N/A</v>
      </c>
      <c r="O1392" s="5" t="e">
        <f t="shared" ca="1" si="411"/>
        <v>#N/A</v>
      </c>
      <c r="P1392" s="41" t="e">
        <f ca="1">IF(OR(ISNA(A1392),C1392="Backstitch"),NA(),AVERAGEIF($C$4:$C1392,"&gt;0")/100)</f>
        <v>#N/A</v>
      </c>
      <c r="Q1392" s="41" t="e">
        <f t="shared" ca="1" si="401"/>
        <v>#N/A</v>
      </c>
      <c r="R1392" s="43" t="e">
        <f t="shared" ca="1" si="402"/>
        <v>#N/A</v>
      </c>
      <c r="S1392" s="44" t="e">
        <f t="shared" ca="1" si="403"/>
        <v>#N/A</v>
      </c>
      <c r="T1392" s="5" t="e">
        <f t="shared" ca="1" si="404"/>
        <v>#N/A</v>
      </c>
      <c r="U1392" s="5" t="e">
        <f t="shared" ca="1" si="405"/>
        <v>#N/A</v>
      </c>
    </row>
    <row r="1393" spans="1:21">
      <c r="A1393" s="6" t="e">
        <f t="shared" ca="1" si="395"/>
        <v>#N/A</v>
      </c>
      <c r="B1393" s="39" t="e">
        <f t="shared" ca="1" si="394"/>
        <v>#N/A</v>
      </c>
      <c r="C1393">
        <f t="array" aca="1" ref="C1393" ca="1">IFERROR(INDEX(stitches, MATCH( 1, ($A1393=dates)*(last_project=projects),0)),0)</f>
        <v>0</v>
      </c>
      <c r="D1393" s="5" t="e">
        <f t="shared" ca="1" si="406"/>
        <v>#REF!</v>
      </c>
      <c r="E1393" s="5" t="e">
        <f t="shared" ca="1" si="396"/>
        <v>#REF!</v>
      </c>
      <c r="F1393" s="40" t="e">
        <f t="array" aca="1" ref="F1393" ca="1">INDEX(hours,MATCH(1,($A1393=dates)*(last_project=projects),0),0)</f>
        <v>#N/A</v>
      </c>
      <c r="G1393" s="21" t="e">
        <f t="shared" ca="1" si="397"/>
        <v>#N/A</v>
      </c>
      <c r="H1393" s="41" t="e">
        <f t="shared" ca="1" si="407"/>
        <v>#N/A</v>
      </c>
      <c r="I1393" s="41" t="e">
        <f t="shared" ca="1" si="408"/>
        <v>#N/A</v>
      </c>
      <c r="J1393" s="41" t="e">
        <f t="shared" ca="1" si="409"/>
        <v>#N/A</v>
      </c>
      <c r="K1393" t="e">
        <f t="shared" ca="1" si="398"/>
        <v>#N/A</v>
      </c>
      <c r="L1393" t="e">
        <f t="shared" ca="1" si="399"/>
        <v>#N/A</v>
      </c>
      <c r="M1393" s="42" t="e">
        <f t="shared" ca="1" si="400"/>
        <v>#REF!</v>
      </c>
      <c r="N1393" s="5" t="e">
        <f t="shared" ca="1" si="410"/>
        <v>#N/A</v>
      </c>
      <c r="O1393" s="5" t="e">
        <f t="shared" ca="1" si="411"/>
        <v>#N/A</v>
      </c>
      <c r="P1393" s="41" t="e">
        <f ca="1">IF(OR(ISNA(A1393),C1393="Backstitch"),NA(),AVERAGEIF($C$4:$C1393,"&gt;0")/100)</f>
        <v>#N/A</v>
      </c>
      <c r="Q1393" s="41" t="e">
        <f t="shared" ca="1" si="401"/>
        <v>#N/A</v>
      </c>
      <c r="R1393" s="43" t="e">
        <f t="shared" ca="1" si="402"/>
        <v>#N/A</v>
      </c>
      <c r="S1393" s="44" t="e">
        <f t="shared" ca="1" si="403"/>
        <v>#N/A</v>
      </c>
      <c r="T1393" s="5" t="e">
        <f t="shared" ca="1" si="404"/>
        <v>#N/A</v>
      </c>
      <c r="U1393" s="5" t="e">
        <f t="shared" ca="1" si="405"/>
        <v>#N/A</v>
      </c>
    </row>
    <row r="1394" spans="1:21">
      <c r="A1394" s="6" t="e">
        <f t="shared" ca="1" si="395"/>
        <v>#N/A</v>
      </c>
      <c r="B1394" s="39" t="e">
        <f t="shared" ca="1" si="394"/>
        <v>#N/A</v>
      </c>
      <c r="C1394">
        <f t="array" aca="1" ref="C1394" ca="1">IFERROR(INDEX(stitches, MATCH( 1, ($A1394=dates)*(last_project=projects),0)),0)</f>
        <v>0</v>
      </c>
      <c r="D1394" s="5" t="e">
        <f t="shared" ca="1" si="406"/>
        <v>#REF!</v>
      </c>
      <c r="E1394" s="5" t="e">
        <f t="shared" ca="1" si="396"/>
        <v>#REF!</v>
      </c>
      <c r="F1394" s="40" t="e">
        <f t="array" aca="1" ref="F1394" ca="1">INDEX(hours,MATCH(1,($A1394=dates)*(last_project=projects),0),0)</f>
        <v>#N/A</v>
      </c>
      <c r="G1394" s="21" t="e">
        <f t="shared" ca="1" si="397"/>
        <v>#N/A</v>
      </c>
      <c r="H1394" s="41" t="e">
        <f t="shared" ca="1" si="407"/>
        <v>#N/A</v>
      </c>
      <c r="I1394" s="41" t="e">
        <f t="shared" ca="1" si="408"/>
        <v>#N/A</v>
      </c>
      <c r="J1394" s="41" t="e">
        <f t="shared" ca="1" si="409"/>
        <v>#N/A</v>
      </c>
      <c r="K1394" t="e">
        <f t="shared" ca="1" si="398"/>
        <v>#N/A</v>
      </c>
      <c r="L1394" t="e">
        <f t="shared" ca="1" si="399"/>
        <v>#N/A</v>
      </c>
      <c r="M1394" s="42" t="e">
        <f t="shared" ca="1" si="400"/>
        <v>#REF!</v>
      </c>
      <c r="N1394" s="5" t="e">
        <f t="shared" ca="1" si="410"/>
        <v>#N/A</v>
      </c>
      <c r="O1394" s="5" t="e">
        <f t="shared" ca="1" si="411"/>
        <v>#N/A</v>
      </c>
      <c r="P1394" s="41" t="e">
        <f ca="1">IF(OR(ISNA(A1394),C1394="Backstitch"),NA(),AVERAGEIF($C$4:$C1394,"&gt;0")/100)</f>
        <v>#N/A</v>
      </c>
      <c r="Q1394" s="41" t="e">
        <f t="shared" ca="1" si="401"/>
        <v>#N/A</v>
      </c>
      <c r="R1394" s="43" t="e">
        <f t="shared" ca="1" si="402"/>
        <v>#N/A</v>
      </c>
      <c r="S1394" s="44" t="e">
        <f t="shared" ca="1" si="403"/>
        <v>#N/A</v>
      </c>
      <c r="T1394" s="5" t="e">
        <f t="shared" ca="1" si="404"/>
        <v>#N/A</v>
      </c>
      <c r="U1394" s="5" t="e">
        <f t="shared" ca="1" si="405"/>
        <v>#N/A</v>
      </c>
    </row>
    <row r="1395" spans="1:21">
      <c r="A1395" s="6" t="e">
        <f t="shared" ca="1" si="395"/>
        <v>#N/A</v>
      </c>
      <c r="B1395" s="39" t="e">
        <f t="shared" ca="1" si="394"/>
        <v>#N/A</v>
      </c>
      <c r="C1395">
        <f t="array" aca="1" ref="C1395" ca="1">IFERROR(INDEX(stitches, MATCH( 1, ($A1395=dates)*(last_project=projects),0)),0)</f>
        <v>0</v>
      </c>
      <c r="D1395" s="5" t="e">
        <f t="shared" ca="1" si="406"/>
        <v>#REF!</v>
      </c>
      <c r="E1395" s="5" t="e">
        <f t="shared" ca="1" si="396"/>
        <v>#REF!</v>
      </c>
      <c r="F1395" s="40" t="e">
        <f t="array" aca="1" ref="F1395" ca="1">INDEX(hours,MATCH(1,($A1395=dates)*(last_project=projects),0),0)</f>
        <v>#N/A</v>
      </c>
      <c r="G1395" s="21" t="e">
        <f t="shared" ca="1" si="397"/>
        <v>#N/A</v>
      </c>
      <c r="H1395" s="41" t="e">
        <f t="shared" ca="1" si="407"/>
        <v>#N/A</v>
      </c>
      <c r="I1395" s="41" t="e">
        <f t="shared" ca="1" si="408"/>
        <v>#N/A</v>
      </c>
      <c r="J1395" s="41" t="e">
        <f t="shared" ca="1" si="409"/>
        <v>#N/A</v>
      </c>
      <c r="K1395" t="e">
        <f t="shared" ca="1" si="398"/>
        <v>#N/A</v>
      </c>
      <c r="L1395" t="e">
        <f t="shared" ca="1" si="399"/>
        <v>#N/A</v>
      </c>
      <c r="M1395" s="42" t="e">
        <f t="shared" ca="1" si="400"/>
        <v>#REF!</v>
      </c>
      <c r="N1395" s="5" t="e">
        <f t="shared" ca="1" si="410"/>
        <v>#N/A</v>
      </c>
      <c r="O1395" s="5" t="e">
        <f t="shared" ca="1" si="411"/>
        <v>#N/A</v>
      </c>
      <c r="P1395" s="41" t="e">
        <f ca="1">IF(OR(ISNA(A1395),C1395="Backstitch"),NA(),AVERAGEIF($C$4:$C1395,"&gt;0")/100)</f>
        <v>#N/A</v>
      </c>
      <c r="Q1395" s="41" t="e">
        <f t="shared" ca="1" si="401"/>
        <v>#N/A</v>
      </c>
      <c r="R1395" s="43" t="e">
        <f t="shared" ca="1" si="402"/>
        <v>#N/A</v>
      </c>
      <c r="S1395" s="44" t="e">
        <f t="shared" ca="1" si="403"/>
        <v>#N/A</v>
      </c>
      <c r="T1395" s="5" t="e">
        <f t="shared" ca="1" si="404"/>
        <v>#N/A</v>
      </c>
      <c r="U1395" s="5" t="e">
        <f t="shared" ca="1" si="405"/>
        <v>#N/A</v>
      </c>
    </row>
    <row r="1396" spans="1:21">
      <c r="A1396" s="6" t="e">
        <f t="shared" ca="1" si="395"/>
        <v>#N/A</v>
      </c>
      <c r="B1396" s="39" t="e">
        <f t="shared" ca="1" si="394"/>
        <v>#N/A</v>
      </c>
      <c r="C1396">
        <f t="array" aca="1" ref="C1396" ca="1">IFERROR(INDEX(stitches, MATCH( 1, ($A1396=dates)*(last_project=projects),0)),0)</f>
        <v>0</v>
      </c>
      <c r="D1396" s="5" t="e">
        <f t="shared" ca="1" si="406"/>
        <v>#REF!</v>
      </c>
      <c r="E1396" s="5" t="e">
        <f t="shared" ca="1" si="396"/>
        <v>#REF!</v>
      </c>
      <c r="F1396" s="40" t="e">
        <f t="array" aca="1" ref="F1396" ca="1">INDEX(hours,MATCH(1,($A1396=dates)*(last_project=projects),0),0)</f>
        <v>#N/A</v>
      </c>
      <c r="G1396" s="21" t="e">
        <f t="shared" ca="1" si="397"/>
        <v>#N/A</v>
      </c>
      <c r="H1396" s="41" t="e">
        <f t="shared" ca="1" si="407"/>
        <v>#N/A</v>
      </c>
      <c r="I1396" s="41" t="e">
        <f t="shared" ca="1" si="408"/>
        <v>#N/A</v>
      </c>
      <c r="J1396" s="41" t="e">
        <f t="shared" ca="1" si="409"/>
        <v>#N/A</v>
      </c>
      <c r="K1396" t="e">
        <f t="shared" ca="1" si="398"/>
        <v>#N/A</v>
      </c>
      <c r="L1396" t="e">
        <f t="shared" ca="1" si="399"/>
        <v>#N/A</v>
      </c>
      <c r="M1396" s="42" t="e">
        <f t="shared" ca="1" si="400"/>
        <v>#REF!</v>
      </c>
      <c r="N1396" s="5" t="e">
        <f t="shared" ca="1" si="410"/>
        <v>#N/A</v>
      </c>
      <c r="O1396" s="5" t="e">
        <f t="shared" ca="1" si="411"/>
        <v>#N/A</v>
      </c>
      <c r="P1396" s="41" t="e">
        <f ca="1">IF(OR(ISNA(A1396),C1396="Backstitch"),NA(),AVERAGEIF($C$4:$C1396,"&gt;0")/100)</f>
        <v>#N/A</v>
      </c>
      <c r="Q1396" s="41" t="e">
        <f t="shared" ca="1" si="401"/>
        <v>#N/A</v>
      </c>
      <c r="R1396" s="43" t="e">
        <f t="shared" ca="1" si="402"/>
        <v>#N/A</v>
      </c>
      <c r="S1396" s="44" t="e">
        <f t="shared" ca="1" si="403"/>
        <v>#N/A</v>
      </c>
      <c r="T1396" s="5" t="e">
        <f t="shared" ca="1" si="404"/>
        <v>#N/A</v>
      </c>
      <c r="U1396" s="5" t="e">
        <f t="shared" ca="1" si="405"/>
        <v>#N/A</v>
      </c>
    </row>
    <row r="1397" spans="1:21">
      <c r="A1397" s="6" t="e">
        <f t="shared" ca="1" si="395"/>
        <v>#N/A</v>
      </c>
      <c r="B1397" s="39" t="e">
        <f t="shared" ca="1" si="394"/>
        <v>#N/A</v>
      </c>
      <c r="C1397">
        <f t="array" aca="1" ref="C1397" ca="1">IFERROR(INDEX(stitches, MATCH( 1, ($A1397=dates)*(last_project=projects),0)),0)</f>
        <v>0</v>
      </c>
      <c r="D1397" s="5" t="e">
        <f t="shared" ca="1" si="406"/>
        <v>#REF!</v>
      </c>
      <c r="E1397" s="5" t="e">
        <f t="shared" ca="1" si="396"/>
        <v>#REF!</v>
      </c>
      <c r="F1397" s="40" t="e">
        <f t="array" aca="1" ref="F1397" ca="1">INDEX(hours,MATCH(1,($A1397=dates)*(last_project=projects),0),0)</f>
        <v>#N/A</v>
      </c>
      <c r="G1397" s="21" t="e">
        <f t="shared" ca="1" si="397"/>
        <v>#N/A</v>
      </c>
      <c r="H1397" s="41" t="e">
        <f t="shared" ca="1" si="407"/>
        <v>#N/A</v>
      </c>
      <c r="I1397" s="41" t="e">
        <f t="shared" ca="1" si="408"/>
        <v>#N/A</v>
      </c>
      <c r="J1397" s="41" t="e">
        <f t="shared" ca="1" si="409"/>
        <v>#N/A</v>
      </c>
      <c r="K1397" t="e">
        <f t="shared" ca="1" si="398"/>
        <v>#N/A</v>
      </c>
      <c r="L1397" t="e">
        <f t="shared" ca="1" si="399"/>
        <v>#N/A</v>
      </c>
      <c r="M1397" s="42" t="e">
        <f t="shared" ca="1" si="400"/>
        <v>#REF!</v>
      </c>
      <c r="N1397" s="5" t="e">
        <f t="shared" ca="1" si="410"/>
        <v>#N/A</v>
      </c>
      <c r="O1397" s="5" t="e">
        <f t="shared" ca="1" si="411"/>
        <v>#N/A</v>
      </c>
      <c r="P1397" s="41" t="e">
        <f ca="1">IF(OR(ISNA(A1397),C1397="Backstitch"),NA(),AVERAGEIF($C$4:$C1397,"&gt;0")/100)</f>
        <v>#N/A</v>
      </c>
      <c r="Q1397" s="41" t="e">
        <f t="shared" ca="1" si="401"/>
        <v>#N/A</v>
      </c>
      <c r="R1397" s="43" t="e">
        <f t="shared" ca="1" si="402"/>
        <v>#N/A</v>
      </c>
      <c r="S1397" s="44" t="e">
        <f t="shared" ca="1" si="403"/>
        <v>#N/A</v>
      </c>
      <c r="T1397" s="5" t="e">
        <f t="shared" ca="1" si="404"/>
        <v>#N/A</v>
      </c>
      <c r="U1397" s="5" t="e">
        <f t="shared" ca="1" si="405"/>
        <v>#N/A</v>
      </c>
    </row>
    <row r="1398" spans="1:21">
      <c r="A1398" s="6" t="e">
        <f t="shared" ca="1" si="395"/>
        <v>#N/A</v>
      </c>
      <c r="B1398" s="39" t="e">
        <f t="shared" ca="1" si="394"/>
        <v>#N/A</v>
      </c>
      <c r="C1398">
        <f t="array" aca="1" ref="C1398" ca="1">IFERROR(INDEX(stitches, MATCH( 1, ($A1398=dates)*(last_project=projects),0)),0)</f>
        <v>0</v>
      </c>
      <c r="D1398" s="5" t="e">
        <f t="shared" ca="1" si="406"/>
        <v>#REF!</v>
      </c>
      <c r="E1398" s="5" t="e">
        <f t="shared" ca="1" si="396"/>
        <v>#REF!</v>
      </c>
      <c r="F1398" s="40" t="e">
        <f t="array" aca="1" ref="F1398" ca="1">INDEX(hours,MATCH(1,($A1398=dates)*(last_project=projects),0),0)</f>
        <v>#N/A</v>
      </c>
      <c r="G1398" s="21" t="e">
        <f t="shared" ca="1" si="397"/>
        <v>#N/A</v>
      </c>
      <c r="H1398" s="41" t="e">
        <f t="shared" ca="1" si="407"/>
        <v>#N/A</v>
      </c>
      <c r="I1398" s="41" t="e">
        <f t="shared" ca="1" si="408"/>
        <v>#N/A</v>
      </c>
      <c r="J1398" s="41" t="e">
        <f t="shared" ca="1" si="409"/>
        <v>#N/A</v>
      </c>
      <c r="K1398" t="e">
        <f t="shared" ca="1" si="398"/>
        <v>#N/A</v>
      </c>
      <c r="L1398" t="e">
        <f t="shared" ca="1" si="399"/>
        <v>#N/A</v>
      </c>
      <c r="M1398" s="42" t="e">
        <f t="shared" ca="1" si="400"/>
        <v>#REF!</v>
      </c>
      <c r="N1398" s="5" t="e">
        <f t="shared" ca="1" si="410"/>
        <v>#N/A</v>
      </c>
      <c r="O1398" s="5" t="e">
        <f t="shared" ca="1" si="411"/>
        <v>#N/A</v>
      </c>
      <c r="P1398" s="41" t="e">
        <f ca="1">IF(OR(ISNA(A1398),C1398="Backstitch"),NA(),AVERAGEIF($C$4:$C1398,"&gt;0")/100)</f>
        <v>#N/A</v>
      </c>
      <c r="Q1398" s="41" t="e">
        <f t="shared" ca="1" si="401"/>
        <v>#N/A</v>
      </c>
      <c r="R1398" s="43" t="e">
        <f t="shared" ca="1" si="402"/>
        <v>#N/A</v>
      </c>
      <c r="S1398" s="44" t="e">
        <f t="shared" ca="1" si="403"/>
        <v>#N/A</v>
      </c>
      <c r="T1398" s="5" t="e">
        <f t="shared" ca="1" si="404"/>
        <v>#N/A</v>
      </c>
      <c r="U1398" s="5" t="e">
        <f t="shared" ca="1" si="405"/>
        <v>#N/A</v>
      </c>
    </row>
    <row r="1399" spans="1:21">
      <c r="A1399" s="6" t="e">
        <f t="shared" ca="1" si="395"/>
        <v>#N/A</v>
      </c>
      <c r="B1399" s="39" t="e">
        <f t="shared" ca="1" si="394"/>
        <v>#N/A</v>
      </c>
      <c r="C1399">
        <f t="array" aca="1" ref="C1399" ca="1">IFERROR(INDEX(stitches, MATCH( 1, ($A1399=dates)*(last_project=projects),0)),0)</f>
        <v>0</v>
      </c>
      <c r="D1399" s="5" t="e">
        <f t="shared" ca="1" si="406"/>
        <v>#REF!</v>
      </c>
      <c r="E1399" s="5" t="e">
        <f t="shared" ca="1" si="396"/>
        <v>#REF!</v>
      </c>
      <c r="F1399" s="40" t="e">
        <f t="array" aca="1" ref="F1399" ca="1">INDEX(hours,MATCH(1,($A1399=dates)*(last_project=projects),0),0)</f>
        <v>#N/A</v>
      </c>
      <c r="G1399" s="21" t="e">
        <f t="shared" ca="1" si="397"/>
        <v>#N/A</v>
      </c>
      <c r="H1399" s="41" t="e">
        <f t="shared" ca="1" si="407"/>
        <v>#N/A</v>
      </c>
      <c r="I1399" s="41" t="e">
        <f t="shared" ca="1" si="408"/>
        <v>#N/A</v>
      </c>
      <c r="J1399" s="41" t="e">
        <f t="shared" ca="1" si="409"/>
        <v>#N/A</v>
      </c>
      <c r="K1399" t="e">
        <f t="shared" ca="1" si="398"/>
        <v>#N/A</v>
      </c>
      <c r="L1399" t="e">
        <f t="shared" ca="1" si="399"/>
        <v>#N/A</v>
      </c>
      <c r="M1399" s="42" t="e">
        <f t="shared" ca="1" si="400"/>
        <v>#REF!</v>
      </c>
      <c r="N1399" s="5" t="e">
        <f t="shared" ca="1" si="410"/>
        <v>#N/A</v>
      </c>
      <c r="O1399" s="5" t="e">
        <f t="shared" ca="1" si="411"/>
        <v>#N/A</v>
      </c>
      <c r="P1399" s="41" t="e">
        <f ca="1">IF(OR(ISNA(A1399),C1399="Backstitch"),NA(),AVERAGEIF($C$4:$C1399,"&gt;0")/100)</f>
        <v>#N/A</v>
      </c>
      <c r="Q1399" s="41" t="e">
        <f t="shared" ca="1" si="401"/>
        <v>#N/A</v>
      </c>
      <c r="R1399" s="43" t="e">
        <f t="shared" ca="1" si="402"/>
        <v>#N/A</v>
      </c>
      <c r="S1399" s="44" t="e">
        <f t="shared" ca="1" si="403"/>
        <v>#N/A</v>
      </c>
      <c r="T1399" s="5" t="e">
        <f t="shared" ca="1" si="404"/>
        <v>#N/A</v>
      </c>
      <c r="U1399" s="5" t="e">
        <f t="shared" ca="1" si="405"/>
        <v>#N/A</v>
      </c>
    </row>
    <row r="1400" spans="1:21">
      <c r="A1400" s="6" t="e">
        <f t="shared" ca="1" si="395"/>
        <v>#N/A</v>
      </c>
      <c r="B1400" s="39" t="e">
        <f t="shared" ca="1" si="394"/>
        <v>#N/A</v>
      </c>
      <c r="C1400">
        <f t="array" aca="1" ref="C1400" ca="1">IFERROR(INDEX(stitches, MATCH( 1, ($A1400=dates)*(last_project=projects),0)),0)</f>
        <v>0</v>
      </c>
      <c r="D1400" s="5" t="e">
        <f t="shared" ca="1" si="406"/>
        <v>#REF!</v>
      </c>
      <c r="E1400" s="5" t="e">
        <f t="shared" ca="1" si="396"/>
        <v>#REF!</v>
      </c>
      <c r="F1400" s="40" t="e">
        <f t="array" aca="1" ref="F1400" ca="1">INDEX(hours,MATCH(1,($A1400=dates)*(last_project=projects),0),0)</f>
        <v>#N/A</v>
      </c>
      <c r="G1400" s="21" t="e">
        <f t="shared" ca="1" si="397"/>
        <v>#N/A</v>
      </c>
      <c r="H1400" s="41" t="e">
        <f t="shared" ca="1" si="407"/>
        <v>#N/A</v>
      </c>
      <c r="I1400" s="41" t="e">
        <f t="shared" ca="1" si="408"/>
        <v>#N/A</v>
      </c>
      <c r="J1400" s="41" t="e">
        <f t="shared" ca="1" si="409"/>
        <v>#N/A</v>
      </c>
      <c r="K1400" t="e">
        <f t="shared" ca="1" si="398"/>
        <v>#N/A</v>
      </c>
      <c r="L1400" t="e">
        <f t="shared" ca="1" si="399"/>
        <v>#N/A</v>
      </c>
      <c r="M1400" s="42" t="e">
        <f t="shared" ca="1" si="400"/>
        <v>#REF!</v>
      </c>
      <c r="N1400" s="5" t="e">
        <f t="shared" ca="1" si="410"/>
        <v>#N/A</v>
      </c>
      <c r="O1400" s="5" t="e">
        <f t="shared" ca="1" si="411"/>
        <v>#N/A</v>
      </c>
      <c r="P1400" s="41" t="e">
        <f ca="1">IF(OR(ISNA(A1400),C1400="Backstitch"),NA(),AVERAGEIF($C$4:$C1400,"&gt;0")/100)</f>
        <v>#N/A</v>
      </c>
      <c r="Q1400" s="41" t="e">
        <f t="shared" ca="1" si="401"/>
        <v>#N/A</v>
      </c>
      <c r="R1400" s="43" t="e">
        <f t="shared" ca="1" si="402"/>
        <v>#N/A</v>
      </c>
      <c r="S1400" s="44" t="e">
        <f t="shared" ca="1" si="403"/>
        <v>#N/A</v>
      </c>
      <c r="T1400" s="5" t="e">
        <f t="shared" ca="1" si="404"/>
        <v>#N/A</v>
      </c>
      <c r="U1400" s="5" t="e">
        <f t="shared" ca="1" si="405"/>
        <v>#N/A</v>
      </c>
    </row>
    <row r="1401" spans="1:21">
      <c r="A1401" s="6" t="e">
        <f t="shared" ca="1" si="395"/>
        <v>#N/A</v>
      </c>
      <c r="B1401" s="39" t="e">
        <f t="shared" ca="1" si="394"/>
        <v>#N/A</v>
      </c>
      <c r="C1401">
        <f t="array" aca="1" ref="C1401" ca="1">IFERROR(INDEX(stitches, MATCH( 1, ($A1401=dates)*(last_project=projects),0)),0)</f>
        <v>0</v>
      </c>
      <c r="D1401" s="5" t="e">
        <f t="shared" ca="1" si="406"/>
        <v>#REF!</v>
      </c>
      <c r="E1401" s="5" t="e">
        <f t="shared" ca="1" si="396"/>
        <v>#REF!</v>
      </c>
      <c r="F1401" s="40" t="e">
        <f t="array" aca="1" ref="F1401" ca="1">INDEX(hours,MATCH(1,($A1401=dates)*(last_project=projects),0),0)</f>
        <v>#N/A</v>
      </c>
      <c r="G1401" s="21" t="e">
        <f t="shared" ca="1" si="397"/>
        <v>#N/A</v>
      </c>
      <c r="H1401" s="41" t="e">
        <f t="shared" ca="1" si="407"/>
        <v>#N/A</v>
      </c>
      <c r="I1401" s="41" t="e">
        <f t="shared" ca="1" si="408"/>
        <v>#N/A</v>
      </c>
      <c r="J1401" s="41" t="e">
        <f t="shared" ca="1" si="409"/>
        <v>#N/A</v>
      </c>
      <c r="K1401" t="e">
        <f t="shared" ca="1" si="398"/>
        <v>#N/A</v>
      </c>
      <c r="L1401" t="e">
        <f t="shared" ca="1" si="399"/>
        <v>#N/A</v>
      </c>
      <c r="M1401" s="42" t="e">
        <f t="shared" ca="1" si="400"/>
        <v>#REF!</v>
      </c>
      <c r="N1401" s="5" t="e">
        <f t="shared" ca="1" si="410"/>
        <v>#N/A</v>
      </c>
      <c r="O1401" s="5" t="e">
        <f t="shared" ca="1" si="411"/>
        <v>#N/A</v>
      </c>
      <c r="P1401" s="41" t="e">
        <f ca="1">IF(OR(ISNA(A1401),C1401="Backstitch"),NA(),AVERAGEIF($C$4:$C1401,"&gt;0")/100)</f>
        <v>#N/A</v>
      </c>
      <c r="Q1401" s="41" t="e">
        <f t="shared" ca="1" si="401"/>
        <v>#N/A</v>
      </c>
      <c r="R1401" s="43" t="e">
        <f t="shared" ca="1" si="402"/>
        <v>#N/A</v>
      </c>
      <c r="S1401" s="44" t="e">
        <f t="shared" ca="1" si="403"/>
        <v>#N/A</v>
      </c>
      <c r="T1401" s="5" t="e">
        <f t="shared" ca="1" si="404"/>
        <v>#N/A</v>
      </c>
      <c r="U1401" s="5" t="e">
        <f t="shared" ca="1" si="405"/>
        <v>#N/A</v>
      </c>
    </row>
    <row r="1402" spans="1:21">
      <c r="A1402" s="6" t="e">
        <f t="shared" ca="1" si="395"/>
        <v>#N/A</v>
      </c>
      <c r="B1402" s="39" t="e">
        <f t="shared" ca="1" si="394"/>
        <v>#N/A</v>
      </c>
      <c r="C1402">
        <f t="array" aca="1" ref="C1402" ca="1">IFERROR(INDEX(stitches, MATCH( 1, ($A1402=dates)*(last_project=projects),0)),0)</f>
        <v>0</v>
      </c>
      <c r="D1402" s="5" t="e">
        <f t="shared" ca="1" si="406"/>
        <v>#REF!</v>
      </c>
      <c r="E1402" s="5" t="e">
        <f t="shared" ca="1" si="396"/>
        <v>#REF!</v>
      </c>
      <c r="F1402" s="40" t="e">
        <f t="array" aca="1" ref="F1402" ca="1">INDEX(hours,MATCH(1,($A1402=dates)*(last_project=projects),0),0)</f>
        <v>#N/A</v>
      </c>
      <c r="G1402" s="21" t="e">
        <f t="shared" ca="1" si="397"/>
        <v>#N/A</v>
      </c>
      <c r="H1402" s="41" t="e">
        <f t="shared" ca="1" si="407"/>
        <v>#N/A</v>
      </c>
      <c r="I1402" s="41" t="e">
        <f t="shared" ca="1" si="408"/>
        <v>#N/A</v>
      </c>
      <c r="J1402" s="41" t="e">
        <f t="shared" ca="1" si="409"/>
        <v>#N/A</v>
      </c>
      <c r="K1402" t="e">
        <f t="shared" ca="1" si="398"/>
        <v>#N/A</v>
      </c>
      <c r="L1402" t="e">
        <f t="shared" ca="1" si="399"/>
        <v>#N/A</v>
      </c>
      <c r="M1402" s="42" t="e">
        <f t="shared" ca="1" si="400"/>
        <v>#REF!</v>
      </c>
      <c r="N1402" s="5" t="e">
        <f t="shared" ca="1" si="410"/>
        <v>#N/A</v>
      </c>
      <c r="O1402" s="5" t="e">
        <f t="shared" ca="1" si="411"/>
        <v>#N/A</v>
      </c>
      <c r="P1402" s="41" t="e">
        <f ca="1">IF(OR(ISNA(A1402),C1402="Backstitch"),NA(),AVERAGEIF($C$4:$C1402,"&gt;0")/100)</f>
        <v>#N/A</v>
      </c>
      <c r="Q1402" s="41" t="e">
        <f t="shared" ca="1" si="401"/>
        <v>#N/A</v>
      </c>
      <c r="R1402" s="43" t="e">
        <f t="shared" ca="1" si="402"/>
        <v>#N/A</v>
      </c>
      <c r="S1402" s="44" t="e">
        <f t="shared" ca="1" si="403"/>
        <v>#N/A</v>
      </c>
      <c r="T1402" s="5" t="e">
        <f t="shared" ca="1" si="404"/>
        <v>#N/A</v>
      </c>
      <c r="U1402" s="5" t="e">
        <f t="shared" ca="1" si="405"/>
        <v>#N/A</v>
      </c>
    </row>
    <row r="1403" spans="1:21">
      <c r="A1403" s="6" t="e">
        <f t="shared" ca="1" si="395"/>
        <v>#N/A</v>
      </c>
      <c r="B1403" s="39" t="e">
        <f t="shared" ca="1" si="394"/>
        <v>#N/A</v>
      </c>
      <c r="C1403">
        <f t="array" aca="1" ref="C1403" ca="1">IFERROR(INDEX(stitches, MATCH( 1, ($A1403=dates)*(last_project=projects),0)),0)</f>
        <v>0</v>
      </c>
      <c r="D1403" s="5" t="e">
        <f t="shared" ca="1" si="406"/>
        <v>#REF!</v>
      </c>
      <c r="E1403" s="5" t="e">
        <f t="shared" ca="1" si="396"/>
        <v>#REF!</v>
      </c>
      <c r="F1403" s="40" t="e">
        <f t="array" aca="1" ref="F1403" ca="1">INDEX(hours,MATCH(1,($A1403=dates)*(last_project=projects),0),0)</f>
        <v>#N/A</v>
      </c>
      <c r="G1403" s="21" t="e">
        <f t="shared" ca="1" si="397"/>
        <v>#N/A</v>
      </c>
      <c r="H1403" s="41" t="e">
        <f t="shared" ca="1" si="407"/>
        <v>#N/A</v>
      </c>
      <c r="I1403" s="41" t="e">
        <f t="shared" ca="1" si="408"/>
        <v>#N/A</v>
      </c>
      <c r="J1403" s="41" t="e">
        <f t="shared" ca="1" si="409"/>
        <v>#N/A</v>
      </c>
      <c r="K1403" t="e">
        <f t="shared" ca="1" si="398"/>
        <v>#N/A</v>
      </c>
      <c r="L1403" t="e">
        <f t="shared" ca="1" si="399"/>
        <v>#N/A</v>
      </c>
      <c r="M1403" s="42" t="e">
        <f t="shared" ca="1" si="400"/>
        <v>#REF!</v>
      </c>
      <c r="N1403" s="5" t="e">
        <f t="shared" ca="1" si="410"/>
        <v>#N/A</v>
      </c>
      <c r="O1403" s="5" t="e">
        <f t="shared" ca="1" si="411"/>
        <v>#N/A</v>
      </c>
      <c r="P1403" s="41" t="e">
        <f ca="1">IF(OR(ISNA(A1403),C1403="Backstitch"),NA(),AVERAGEIF($C$4:$C1403,"&gt;0")/100)</f>
        <v>#N/A</v>
      </c>
      <c r="Q1403" s="41" t="e">
        <f t="shared" ca="1" si="401"/>
        <v>#N/A</v>
      </c>
      <c r="R1403" s="43" t="e">
        <f t="shared" ca="1" si="402"/>
        <v>#N/A</v>
      </c>
      <c r="S1403" s="44" t="e">
        <f t="shared" ca="1" si="403"/>
        <v>#N/A</v>
      </c>
      <c r="T1403" s="5" t="e">
        <f t="shared" ca="1" si="404"/>
        <v>#N/A</v>
      </c>
      <c r="U1403" s="5" t="e">
        <f t="shared" ca="1" si="405"/>
        <v>#N/A</v>
      </c>
    </row>
    <row r="1404" spans="1:21">
      <c r="A1404" s="6" t="e">
        <f t="shared" ca="1" si="395"/>
        <v>#N/A</v>
      </c>
      <c r="B1404" s="39" t="e">
        <f t="shared" ca="1" si="394"/>
        <v>#N/A</v>
      </c>
      <c r="C1404">
        <f t="array" aca="1" ref="C1404" ca="1">IFERROR(INDEX(stitches, MATCH( 1, ($A1404=dates)*(last_project=projects),0)),0)</f>
        <v>0</v>
      </c>
      <c r="D1404" s="5" t="e">
        <f t="shared" ca="1" si="406"/>
        <v>#REF!</v>
      </c>
      <c r="E1404" s="5" t="e">
        <f t="shared" ca="1" si="396"/>
        <v>#REF!</v>
      </c>
      <c r="F1404" s="40" t="e">
        <f t="array" aca="1" ref="F1404" ca="1">INDEX(hours,MATCH(1,($A1404=dates)*(last_project=projects),0),0)</f>
        <v>#N/A</v>
      </c>
      <c r="G1404" s="21" t="e">
        <f t="shared" ca="1" si="397"/>
        <v>#N/A</v>
      </c>
      <c r="H1404" s="41" t="e">
        <f t="shared" ca="1" si="407"/>
        <v>#N/A</v>
      </c>
      <c r="I1404" s="41" t="e">
        <f t="shared" ca="1" si="408"/>
        <v>#N/A</v>
      </c>
      <c r="J1404" s="41" t="e">
        <f t="shared" ca="1" si="409"/>
        <v>#N/A</v>
      </c>
      <c r="K1404" t="e">
        <f t="shared" ca="1" si="398"/>
        <v>#N/A</v>
      </c>
      <c r="L1404" t="e">
        <f t="shared" ca="1" si="399"/>
        <v>#N/A</v>
      </c>
      <c r="M1404" s="42" t="e">
        <f t="shared" ca="1" si="400"/>
        <v>#REF!</v>
      </c>
      <c r="N1404" s="5" t="e">
        <f t="shared" ca="1" si="410"/>
        <v>#N/A</v>
      </c>
      <c r="O1404" s="5" t="e">
        <f t="shared" ca="1" si="411"/>
        <v>#N/A</v>
      </c>
      <c r="P1404" s="41" t="e">
        <f ca="1">IF(OR(ISNA(A1404),C1404="Backstitch"),NA(),AVERAGEIF($C$4:$C1404,"&gt;0")/100)</f>
        <v>#N/A</v>
      </c>
      <c r="Q1404" s="41" t="e">
        <f t="shared" ca="1" si="401"/>
        <v>#N/A</v>
      </c>
      <c r="R1404" s="43" t="e">
        <f t="shared" ca="1" si="402"/>
        <v>#N/A</v>
      </c>
      <c r="S1404" s="44" t="e">
        <f t="shared" ca="1" si="403"/>
        <v>#N/A</v>
      </c>
      <c r="T1404" s="5" t="e">
        <f t="shared" ca="1" si="404"/>
        <v>#N/A</v>
      </c>
      <c r="U1404" s="5" t="e">
        <f t="shared" ca="1" si="405"/>
        <v>#N/A</v>
      </c>
    </row>
    <row r="1405" spans="1:21">
      <c r="A1405" s="6" t="e">
        <f t="shared" ca="1" si="395"/>
        <v>#N/A</v>
      </c>
      <c r="B1405" s="39" t="e">
        <f t="shared" ca="1" si="394"/>
        <v>#N/A</v>
      </c>
      <c r="C1405">
        <f t="array" aca="1" ref="C1405" ca="1">IFERROR(INDEX(stitches, MATCH( 1, ($A1405=dates)*(last_project=projects),0)),0)</f>
        <v>0</v>
      </c>
      <c r="D1405" s="5" t="e">
        <f t="shared" ca="1" si="406"/>
        <v>#REF!</v>
      </c>
      <c r="E1405" s="5" t="e">
        <f t="shared" ca="1" si="396"/>
        <v>#REF!</v>
      </c>
      <c r="F1405" s="40" t="e">
        <f t="array" aca="1" ref="F1405" ca="1">INDEX(hours,MATCH(1,($A1405=dates)*(last_project=projects),0),0)</f>
        <v>#N/A</v>
      </c>
      <c r="G1405" s="21" t="e">
        <f t="shared" ca="1" si="397"/>
        <v>#N/A</v>
      </c>
      <c r="H1405" s="41" t="e">
        <f t="shared" ca="1" si="407"/>
        <v>#N/A</v>
      </c>
      <c r="I1405" s="41" t="e">
        <f t="shared" ca="1" si="408"/>
        <v>#N/A</v>
      </c>
      <c r="J1405" s="41" t="e">
        <f t="shared" ca="1" si="409"/>
        <v>#N/A</v>
      </c>
      <c r="K1405" t="e">
        <f t="shared" ca="1" si="398"/>
        <v>#N/A</v>
      </c>
      <c r="L1405" t="e">
        <f t="shared" ca="1" si="399"/>
        <v>#N/A</v>
      </c>
      <c r="M1405" s="42" t="e">
        <f t="shared" ca="1" si="400"/>
        <v>#REF!</v>
      </c>
      <c r="N1405" s="5" t="e">
        <f t="shared" ca="1" si="410"/>
        <v>#N/A</v>
      </c>
      <c r="O1405" s="5" t="e">
        <f t="shared" ca="1" si="411"/>
        <v>#N/A</v>
      </c>
      <c r="P1405" s="41" t="e">
        <f ca="1">IF(OR(ISNA(A1405),C1405="Backstitch"),NA(),AVERAGEIF($C$4:$C1405,"&gt;0")/100)</f>
        <v>#N/A</v>
      </c>
      <c r="Q1405" s="41" t="e">
        <f t="shared" ca="1" si="401"/>
        <v>#N/A</v>
      </c>
      <c r="R1405" s="43" t="e">
        <f t="shared" ca="1" si="402"/>
        <v>#N/A</v>
      </c>
      <c r="S1405" s="44" t="e">
        <f t="shared" ca="1" si="403"/>
        <v>#N/A</v>
      </c>
      <c r="T1405" s="5" t="e">
        <f t="shared" ca="1" si="404"/>
        <v>#N/A</v>
      </c>
      <c r="U1405" s="5" t="e">
        <f t="shared" ca="1" si="405"/>
        <v>#N/A</v>
      </c>
    </row>
    <row r="1406" spans="1:21">
      <c r="A1406" s="6" t="e">
        <f t="shared" ca="1" si="395"/>
        <v>#N/A</v>
      </c>
      <c r="B1406" s="39" t="e">
        <f t="shared" ca="1" si="394"/>
        <v>#N/A</v>
      </c>
      <c r="C1406">
        <f t="array" aca="1" ref="C1406" ca="1">IFERROR(INDEX(stitches, MATCH( 1, ($A1406=dates)*(last_project=projects),0)),0)</f>
        <v>0</v>
      </c>
      <c r="D1406" s="5" t="e">
        <f t="shared" ca="1" si="406"/>
        <v>#REF!</v>
      </c>
      <c r="E1406" s="5" t="e">
        <f t="shared" ca="1" si="396"/>
        <v>#REF!</v>
      </c>
      <c r="F1406" s="40" t="e">
        <f t="array" aca="1" ref="F1406" ca="1">INDEX(hours,MATCH(1,($A1406=dates)*(last_project=projects),0),0)</f>
        <v>#N/A</v>
      </c>
      <c r="G1406" s="21" t="e">
        <f t="shared" ca="1" si="397"/>
        <v>#N/A</v>
      </c>
      <c r="H1406" s="41" t="e">
        <f t="shared" ca="1" si="407"/>
        <v>#N/A</v>
      </c>
      <c r="I1406" s="41" t="e">
        <f t="shared" ca="1" si="408"/>
        <v>#N/A</v>
      </c>
      <c r="J1406" s="41" t="e">
        <f t="shared" ca="1" si="409"/>
        <v>#N/A</v>
      </c>
      <c r="K1406" t="e">
        <f t="shared" ca="1" si="398"/>
        <v>#N/A</v>
      </c>
      <c r="L1406" t="e">
        <f t="shared" ca="1" si="399"/>
        <v>#N/A</v>
      </c>
      <c r="M1406" s="42" t="e">
        <f t="shared" ca="1" si="400"/>
        <v>#REF!</v>
      </c>
      <c r="N1406" s="5" t="e">
        <f t="shared" ca="1" si="410"/>
        <v>#N/A</v>
      </c>
      <c r="O1406" s="5" t="e">
        <f t="shared" ca="1" si="411"/>
        <v>#N/A</v>
      </c>
      <c r="P1406" s="41" t="e">
        <f ca="1">IF(OR(ISNA(A1406),C1406="Backstitch"),NA(),AVERAGEIF($C$4:$C1406,"&gt;0")/100)</f>
        <v>#N/A</v>
      </c>
      <c r="Q1406" s="41" t="e">
        <f t="shared" ca="1" si="401"/>
        <v>#N/A</v>
      </c>
      <c r="R1406" s="43" t="e">
        <f t="shared" ca="1" si="402"/>
        <v>#N/A</v>
      </c>
      <c r="S1406" s="44" t="e">
        <f t="shared" ca="1" si="403"/>
        <v>#N/A</v>
      </c>
      <c r="T1406" s="5" t="e">
        <f t="shared" ca="1" si="404"/>
        <v>#N/A</v>
      </c>
      <c r="U1406" s="5" t="e">
        <f t="shared" ca="1" si="405"/>
        <v>#N/A</v>
      </c>
    </row>
    <row r="1407" spans="1:21">
      <c r="A1407" s="6" t="e">
        <f t="shared" ca="1" si="395"/>
        <v>#N/A</v>
      </c>
      <c r="B1407" s="39" t="e">
        <f t="shared" ca="1" si="394"/>
        <v>#N/A</v>
      </c>
      <c r="C1407">
        <f t="array" aca="1" ref="C1407" ca="1">IFERROR(INDEX(stitches, MATCH( 1, ($A1407=dates)*(last_project=projects),0)),0)</f>
        <v>0</v>
      </c>
      <c r="D1407" s="5" t="e">
        <f t="shared" ca="1" si="406"/>
        <v>#REF!</v>
      </c>
      <c r="E1407" s="5" t="e">
        <f t="shared" ca="1" si="396"/>
        <v>#REF!</v>
      </c>
      <c r="F1407" s="40" t="e">
        <f t="array" aca="1" ref="F1407" ca="1">INDEX(hours,MATCH(1,($A1407=dates)*(last_project=projects),0),0)</f>
        <v>#N/A</v>
      </c>
      <c r="G1407" s="21" t="e">
        <f t="shared" ca="1" si="397"/>
        <v>#N/A</v>
      </c>
      <c r="H1407" s="41" t="e">
        <f t="shared" ca="1" si="407"/>
        <v>#N/A</v>
      </c>
      <c r="I1407" s="41" t="e">
        <f t="shared" ca="1" si="408"/>
        <v>#N/A</v>
      </c>
      <c r="J1407" s="41" t="e">
        <f t="shared" ca="1" si="409"/>
        <v>#N/A</v>
      </c>
      <c r="K1407" t="e">
        <f t="shared" ca="1" si="398"/>
        <v>#N/A</v>
      </c>
      <c r="L1407" t="e">
        <f t="shared" ca="1" si="399"/>
        <v>#N/A</v>
      </c>
      <c r="M1407" s="42" t="e">
        <f t="shared" ca="1" si="400"/>
        <v>#REF!</v>
      </c>
      <c r="N1407" s="5" t="e">
        <f t="shared" ca="1" si="410"/>
        <v>#N/A</v>
      </c>
      <c r="O1407" s="5" t="e">
        <f t="shared" ca="1" si="411"/>
        <v>#N/A</v>
      </c>
      <c r="P1407" s="41" t="e">
        <f ca="1">IF(OR(ISNA(A1407),C1407="Backstitch"),NA(),AVERAGEIF($C$4:$C1407,"&gt;0")/100)</f>
        <v>#N/A</v>
      </c>
      <c r="Q1407" s="41" t="e">
        <f t="shared" ca="1" si="401"/>
        <v>#N/A</v>
      </c>
      <c r="R1407" s="43" t="e">
        <f t="shared" ca="1" si="402"/>
        <v>#N/A</v>
      </c>
      <c r="S1407" s="44" t="e">
        <f t="shared" ca="1" si="403"/>
        <v>#N/A</v>
      </c>
      <c r="T1407" s="5" t="e">
        <f t="shared" ca="1" si="404"/>
        <v>#N/A</v>
      </c>
      <c r="U1407" s="5" t="e">
        <f t="shared" ca="1" si="405"/>
        <v>#N/A</v>
      </c>
    </row>
    <row r="1408" spans="1:21">
      <c r="A1408" s="6" t="e">
        <f t="shared" ca="1" si="395"/>
        <v>#N/A</v>
      </c>
      <c r="B1408" s="39" t="e">
        <f t="shared" ca="1" si="394"/>
        <v>#N/A</v>
      </c>
      <c r="C1408">
        <f t="array" aca="1" ref="C1408" ca="1">IFERROR(INDEX(stitches, MATCH( 1, ($A1408=dates)*(last_project=projects),0)),0)</f>
        <v>0</v>
      </c>
      <c r="D1408" s="5" t="e">
        <f t="shared" ca="1" si="406"/>
        <v>#REF!</v>
      </c>
      <c r="E1408" s="5" t="e">
        <f t="shared" ca="1" si="396"/>
        <v>#REF!</v>
      </c>
      <c r="F1408" s="40" t="e">
        <f t="array" aca="1" ref="F1408" ca="1">INDEX(hours,MATCH(1,($A1408=dates)*(last_project=projects),0),0)</f>
        <v>#N/A</v>
      </c>
      <c r="G1408" s="21" t="e">
        <f t="shared" ca="1" si="397"/>
        <v>#N/A</v>
      </c>
      <c r="H1408" s="41" t="e">
        <f t="shared" ca="1" si="407"/>
        <v>#N/A</v>
      </c>
      <c r="I1408" s="41" t="e">
        <f t="shared" ca="1" si="408"/>
        <v>#N/A</v>
      </c>
      <c r="J1408" s="41" t="e">
        <f t="shared" ca="1" si="409"/>
        <v>#N/A</v>
      </c>
      <c r="K1408" t="e">
        <f t="shared" ca="1" si="398"/>
        <v>#N/A</v>
      </c>
      <c r="L1408" t="e">
        <f t="shared" ca="1" si="399"/>
        <v>#N/A</v>
      </c>
      <c r="M1408" s="42" t="e">
        <f t="shared" ca="1" si="400"/>
        <v>#REF!</v>
      </c>
      <c r="N1408" s="5" t="e">
        <f t="shared" ca="1" si="410"/>
        <v>#N/A</v>
      </c>
      <c r="O1408" s="5" t="e">
        <f t="shared" ca="1" si="411"/>
        <v>#N/A</v>
      </c>
      <c r="P1408" s="41" t="e">
        <f ca="1">IF(OR(ISNA(A1408),C1408="Backstitch"),NA(),AVERAGEIF($C$4:$C1408,"&gt;0")/100)</f>
        <v>#N/A</v>
      </c>
      <c r="Q1408" s="41" t="e">
        <f t="shared" ca="1" si="401"/>
        <v>#N/A</v>
      </c>
      <c r="R1408" s="43" t="e">
        <f t="shared" ca="1" si="402"/>
        <v>#N/A</v>
      </c>
      <c r="S1408" s="44" t="e">
        <f t="shared" ca="1" si="403"/>
        <v>#N/A</v>
      </c>
      <c r="T1408" s="5" t="e">
        <f t="shared" ca="1" si="404"/>
        <v>#N/A</v>
      </c>
      <c r="U1408" s="5" t="e">
        <f t="shared" ca="1" si="405"/>
        <v>#N/A</v>
      </c>
    </row>
    <row r="1409" spans="1:21">
      <c r="A1409" s="6" t="e">
        <f t="shared" ca="1" si="395"/>
        <v>#N/A</v>
      </c>
      <c r="B1409" s="39" t="e">
        <f t="shared" ca="1" si="394"/>
        <v>#N/A</v>
      </c>
      <c r="C1409">
        <f t="array" aca="1" ref="C1409" ca="1">IFERROR(INDEX(stitches, MATCH( 1, ($A1409=dates)*(last_project=projects),0)),0)</f>
        <v>0</v>
      </c>
      <c r="D1409" s="5" t="e">
        <f t="shared" ca="1" si="406"/>
        <v>#REF!</v>
      </c>
      <c r="E1409" s="5" t="e">
        <f t="shared" ca="1" si="396"/>
        <v>#REF!</v>
      </c>
      <c r="F1409" s="40" t="e">
        <f t="array" aca="1" ref="F1409" ca="1">INDEX(hours,MATCH(1,($A1409=dates)*(last_project=projects),0),0)</f>
        <v>#N/A</v>
      </c>
      <c r="G1409" s="21" t="e">
        <f t="shared" ca="1" si="397"/>
        <v>#N/A</v>
      </c>
      <c r="H1409" s="41" t="e">
        <f t="shared" ca="1" si="407"/>
        <v>#N/A</v>
      </c>
      <c r="I1409" s="41" t="e">
        <f t="shared" ca="1" si="408"/>
        <v>#N/A</v>
      </c>
      <c r="J1409" s="41" t="e">
        <f t="shared" ca="1" si="409"/>
        <v>#N/A</v>
      </c>
      <c r="K1409" t="e">
        <f t="shared" ca="1" si="398"/>
        <v>#N/A</v>
      </c>
      <c r="L1409" t="e">
        <f t="shared" ca="1" si="399"/>
        <v>#N/A</v>
      </c>
      <c r="M1409" s="42" t="e">
        <f t="shared" ca="1" si="400"/>
        <v>#REF!</v>
      </c>
      <c r="N1409" s="5" t="e">
        <f t="shared" ca="1" si="410"/>
        <v>#N/A</v>
      </c>
      <c r="O1409" s="5" t="e">
        <f t="shared" ca="1" si="411"/>
        <v>#N/A</v>
      </c>
      <c r="P1409" s="41" t="e">
        <f ca="1">IF(OR(ISNA(A1409),C1409="Backstitch"),NA(),AVERAGEIF($C$4:$C1409,"&gt;0")/100)</f>
        <v>#N/A</v>
      </c>
      <c r="Q1409" s="41" t="e">
        <f t="shared" ca="1" si="401"/>
        <v>#N/A</v>
      </c>
      <c r="R1409" s="43" t="e">
        <f t="shared" ca="1" si="402"/>
        <v>#N/A</v>
      </c>
      <c r="S1409" s="44" t="e">
        <f t="shared" ca="1" si="403"/>
        <v>#N/A</v>
      </c>
      <c r="T1409" s="5" t="e">
        <f t="shared" ca="1" si="404"/>
        <v>#N/A</v>
      </c>
      <c r="U1409" s="5" t="e">
        <f t="shared" ca="1" si="405"/>
        <v>#N/A</v>
      </c>
    </row>
    <row r="1410" spans="1:21">
      <c r="A1410" s="6" t="e">
        <f t="shared" ca="1" si="395"/>
        <v>#N/A</v>
      </c>
      <c r="B1410" s="39" t="e">
        <f t="shared" ca="1" si="394"/>
        <v>#N/A</v>
      </c>
      <c r="C1410">
        <f t="array" aca="1" ref="C1410" ca="1">IFERROR(INDEX(stitches, MATCH( 1, ($A1410=dates)*(last_project=projects),0)),0)</f>
        <v>0</v>
      </c>
      <c r="D1410" s="5" t="e">
        <f t="shared" ca="1" si="406"/>
        <v>#REF!</v>
      </c>
      <c r="E1410" s="5" t="e">
        <f t="shared" ca="1" si="396"/>
        <v>#REF!</v>
      </c>
      <c r="F1410" s="40" t="e">
        <f t="array" aca="1" ref="F1410" ca="1">INDEX(hours,MATCH(1,($A1410=dates)*(last_project=projects),0),0)</f>
        <v>#N/A</v>
      </c>
      <c r="G1410" s="21" t="e">
        <f t="shared" ca="1" si="397"/>
        <v>#N/A</v>
      </c>
      <c r="H1410" s="41" t="e">
        <f t="shared" ca="1" si="407"/>
        <v>#N/A</v>
      </c>
      <c r="I1410" s="41" t="e">
        <f t="shared" ca="1" si="408"/>
        <v>#N/A</v>
      </c>
      <c r="J1410" s="41" t="e">
        <f t="shared" ca="1" si="409"/>
        <v>#N/A</v>
      </c>
      <c r="K1410" t="e">
        <f t="shared" ca="1" si="398"/>
        <v>#N/A</v>
      </c>
      <c r="L1410" t="e">
        <f t="shared" ca="1" si="399"/>
        <v>#N/A</v>
      </c>
      <c r="M1410" s="42" t="e">
        <f t="shared" ca="1" si="400"/>
        <v>#REF!</v>
      </c>
      <c r="N1410" s="5" t="e">
        <f t="shared" ca="1" si="410"/>
        <v>#N/A</v>
      </c>
      <c r="O1410" s="5" t="e">
        <f t="shared" ca="1" si="411"/>
        <v>#N/A</v>
      </c>
      <c r="P1410" s="41" t="e">
        <f ca="1">IF(OR(ISNA(A1410),C1410="Backstitch"),NA(),AVERAGEIF($C$4:$C1410,"&gt;0")/100)</f>
        <v>#N/A</v>
      </c>
      <c r="Q1410" s="41" t="e">
        <f t="shared" ca="1" si="401"/>
        <v>#N/A</v>
      </c>
      <c r="R1410" s="43" t="e">
        <f t="shared" ca="1" si="402"/>
        <v>#N/A</v>
      </c>
      <c r="S1410" s="44" t="e">
        <f t="shared" ca="1" si="403"/>
        <v>#N/A</v>
      </c>
      <c r="T1410" s="5" t="e">
        <f t="shared" ca="1" si="404"/>
        <v>#N/A</v>
      </c>
      <c r="U1410" s="5" t="e">
        <f t="shared" ca="1" si="405"/>
        <v>#N/A</v>
      </c>
    </row>
    <row r="1411" spans="1:21">
      <c r="A1411" s="6" t="e">
        <f t="shared" ca="1" si="395"/>
        <v>#N/A</v>
      </c>
      <c r="B1411" s="39" t="e">
        <f t="shared" ref="B1411:B1474" ca="1" si="412">TEXT(A1411,"ddd")</f>
        <v>#N/A</v>
      </c>
      <c r="C1411">
        <f t="array" aca="1" ref="C1411" ca="1">IFERROR(INDEX(stitches, MATCH( 1, ($A1411=dates)*(last_project=projects),0)),0)</f>
        <v>0</v>
      </c>
      <c r="D1411" s="5" t="e">
        <f t="shared" ca="1" si="406"/>
        <v>#REF!</v>
      </c>
      <c r="E1411" s="5" t="e">
        <f t="shared" ca="1" si="396"/>
        <v>#REF!</v>
      </c>
      <c r="F1411" s="40" t="e">
        <f t="array" aca="1" ref="F1411" ca="1">INDEX(hours,MATCH(1,($A1411=dates)*(last_project=projects),0),0)</f>
        <v>#N/A</v>
      </c>
      <c r="G1411" s="21" t="e">
        <f t="shared" ca="1" si="397"/>
        <v>#N/A</v>
      </c>
      <c r="H1411" s="41" t="e">
        <f t="shared" ca="1" si="407"/>
        <v>#N/A</v>
      </c>
      <c r="I1411" s="41" t="e">
        <f t="shared" ca="1" si="408"/>
        <v>#N/A</v>
      </c>
      <c r="J1411" s="41" t="e">
        <f t="shared" ca="1" si="409"/>
        <v>#N/A</v>
      </c>
      <c r="K1411" t="e">
        <f t="shared" ca="1" si="398"/>
        <v>#N/A</v>
      </c>
      <c r="L1411" t="e">
        <f t="shared" ca="1" si="399"/>
        <v>#N/A</v>
      </c>
      <c r="M1411" s="42" t="e">
        <f t="shared" ca="1" si="400"/>
        <v>#REF!</v>
      </c>
      <c r="N1411" s="5" t="e">
        <f t="shared" ca="1" si="410"/>
        <v>#N/A</v>
      </c>
      <c r="O1411" s="5" t="e">
        <f t="shared" ca="1" si="411"/>
        <v>#N/A</v>
      </c>
      <c r="P1411" s="41" t="e">
        <f ca="1">IF(OR(ISNA(A1411),C1411="Backstitch"),NA(),AVERAGEIF($C$4:$C1411,"&gt;0")/100)</f>
        <v>#N/A</v>
      </c>
      <c r="Q1411" s="41" t="e">
        <f t="shared" ca="1" si="401"/>
        <v>#N/A</v>
      </c>
      <c r="R1411" s="43" t="e">
        <f t="shared" ca="1" si="402"/>
        <v>#N/A</v>
      </c>
      <c r="S1411" s="44" t="e">
        <f t="shared" ca="1" si="403"/>
        <v>#N/A</v>
      </c>
      <c r="T1411" s="5" t="e">
        <f t="shared" ca="1" si="404"/>
        <v>#N/A</v>
      </c>
      <c r="U1411" s="5" t="e">
        <f t="shared" ca="1" si="405"/>
        <v>#N/A</v>
      </c>
    </row>
    <row r="1412" spans="1:21">
      <c r="A1412" s="6" t="e">
        <f t="shared" ref="A1412:A1475" ca="1" si="413">IF(A1411+1&lt;=last_stitching_log_date,A1411+1,NA())</f>
        <v>#N/A</v>
      </c>
      <c r="B1412" s="39" t="e">
        <f t="shared" ca="1" si="412"/>
        <v>#N/A</v>
      </c>
      <c r="C1412">
        <f t="array" aca="1" ref="C1412" ca="1">IFERROR(INDEX(stitches, MATCH( 1, ($A1412=dates)*(last_project=projects),0)),0)</f>
        <v>0</v>
      </c>
      <c r="D1412" s="5" t="e">
        <f t="shared" ca="1" si="406"/>
        <v>#REF!</v>
      </c>
      <c r="E1412" s="5" t="e">
        <f t="shared" ref="E1412:E1475" ca="1" si="414">IF(C1412="Backstitch",E1411,IF(ISNA(D1412),NA(),E1411-C1412))</f>
        <v>#REF!</v>
      </c>
      <c r="F1412" s="40" t="e">
        <f t="array" aca="1" ref="F1412" ca="1">INDEX(hours,MATCH(1,($A1412=dates)*(last_project=projects),0),0)</f>
        <v>#N/A</v>
      </c>
      <c r="G1412" s="21" t="e">
        <f t="shared" ref="G1412:G1475" ca="1" si="415">IF(AND(C1412&lt;&gt;0,F1412&lt;&gt;0),C1412/(F1412*1440),NA())</f>
        <v>#N/A</v>
      </c>
      <c r="H1412" s="41" t="e">
        <f t="shared" ca="1" si="407"/>
        <v>#N/A</v>
      </c>
      <c r="I1412" s="41" t="e">
        <f t="shared" ca="1" si="408"/>
        <v>#N/A</v>
      </c>
      <c r="J1412" s="41" t="e">
        <f t="shared" ca="1" si="409"/>
        <v>#N/A</v>
      </c>
      <c r="K1412" t="e">
        <f t="shared" ref="K1412:K1475" ca="1" si="416">IF(INDEX(projects,MATCH($A1412,dates,0))=last_project,IF(ISNUMBER(INDEX(pages,MATCH($A1412,dates,0))),INDEX(pages,MATCH($A1412,dates,0)),0),0)</f>
        <v>#N/A</v>
      </c>
      <c r="L1412" t="e">
        <f t="shared" ref="L1412:L1475" ca="1" si="417">L1411+K1412</f>
        <v>#N/A</v>
      </c>
      <c r="M1412" s="42" t="e">
        <f t="shared" ref="M1412:M1475" ca="1" si="418">$M$3-L1412</f>
        <v>#REF!</v>
      </c>
      <c r="N1412" s="5" t="e">
        <f t="shared" ca="1" si="410"/>
        <v>#N/A</v>
      </c>
      <c r="O1412" s="5" t="e">
        <f t="shared" ca="1" si="411"/>
        <v>#N/A</v>
      </c>
      <c r="P1412" s="41" t="e">
        <f ca="1">IF(OR(ISNA(A1412),C1412="Backstitch"),NA(),AVERAGEIF($C$4:$C1412,"&gt;0")/100)</f>
        <v>#N/A</v>
      </c>
      <c r="Q1412" s="41" t="e">
        <f t="shared" ref="Q1412:Q1475" ca="1" si="419">IF(OR(ISNA(A1412),C1412="Backstitch"),NA(),$J1412/P1412)</f>
        <v>#N/A</v>
      </c>
      <c r="R1412" s="43" t="e">
        <f t="shared" ref="R1412:R1475" ca="1" si="420">IF(OR(ISNA(A1412),C1412="Backstitch"),NA(),$A1412+Q1412)</f>
        <v>#N/A</v>
      </c>
      <c r="S1412" s="44" t="e">
        <f t="shared" ref="S1412:S1475" ca="1" si="421">IF(OR(ISNA(A1412),C1412="Backstitch",S1411=1),NA(),D1412/project_total_stitches)</f>
        <v>#N/A</v>
      </c>
      <c r="T1412" s="5" t="e">
        <f t="shared" ref="T1412:T1475" ca="1" si="422">IF(ISNA(A1412),NA(),IF(OR(C1412&gt;0,C1412="Backstitch"),T1411+1,0))</f>
        <v>#N/A</v>
      </c>
      <c r="U1412" s="5" t="e">
        <f t="shared" ref="U1412:U1475" ca="1" si="423">IF(ISNA(A1412),NA(),IF(C1412=0,U1411+1,0))</f>
        <v>#N/A</v>
      </c>
    </row>
    <row r="1413" spans="1:21">
      <c r="A1413" s="6" t="e">
        <f t="shared" ca="1" si="413"/>
        <v>#N/A</v>
      </c>
      <c r="B1413" s="39" t="e">
        <f t="shared" ca="1" si="412"/>
        <v>#N/A</v>
      </c>
      <c r="C1413">
        <f t="array" aca="1" ref="C1413" ca="1">IFERROR(INDEX(stitches, MATCH( 1, ($A1413=dates)*(last_project=projects),0)),0)</f>
        <v>0</v>
      </c>
      <c r="D1413" s="5" t="e">
        <f t="shared" ref="D1413:D1476" ca="1" si="424">IF(OR(ISNA(A1413),C1413="Backstitch",D1412=$E$3),NA(),D1412+C1413)</f>
        <v>#REF!</v>
      </c>
      <c r="E1413" s="5" t="e">
        <f t="shared" ca="1" si="414"/>
        <v>#REF!</v>
      </c>
      <c r="F1413" s="40" t="e">
        <f t="array" aca="1" ref="F1413" ca="1">INDEX(hours,MATCH(1,($A1413=dates)*(last_project=projects),0),0)</f>
        <v>#N/A</v>
      </c>
      <c r="G1413" s="21" t="e">
        <f t="shared" ca="1" si="415"/>
        <v>#N/A</v>
      </c>
      <c r="H1413" s="41" t="e">
        <f t="shared" ref="H1413:H1476" ca="1" si="425">IF(OR(ISNA(A1413),C1413="Backstitch",C1413="Bead"),NA(),C1413/100)</f>
        <v>#N/A</v>
      </c>
      <c r="I1413" s="41" t="e">
        <f t="shared" ref="I1413:I1476" ca="1" si="426">IF(OR(ISNA(A1413),C1413="Backstitch"),NA(),I1412+H1413)</f>
        <v>#N/A</v>
      </c>
      <c r="J1413" s="41" t="e">
        <f t="shared" ref="J1413:J1476" ca="1" si="427">IF(OR(ISNA(A1413),C1413="Backstitch"),NA(),J1412-H1413)</f>
        <v>#N/A</v>
      </c>
      <c r="K1413" t="e">
        <f t="shared" ca="1" si="416"/>
        <v>#N/A</v>
      </c>
      <c r="L1413" t="e">
        <f t="shared" ca="1" si="417"/>
        <v>#N/A</v>
      </c>
      <c r="M1413" s="42" t="e">
        <f t="shared" ca="1" si="418"/>
        <v>#REF!</v>
      </c>
      <c r="N1413" s="5" t="e">
        <f t="shared" ref="N1413:N1476" ca="1" si="428">IF(ISNA(A1413),NA(),N1412+1)</f>
        <v>#N/A</v>
      </c>
      <c r="O1413" s="5" t="e">
        <f t="shared" ref="O1413:O1476" ca="1" si="429">IF(ISNA(A1413),NA(),IF(OR(C1413&gt;0,C1413="Backstitch"),O1412+1,O1412))</f>
        <v>#N/A</v>
      </c>
      <c r="P1413" s="41" t="e">
        <f ca="1">IF(OR(ISNA(A1413),C1413="Backstitch"),NA(),AVERAGEIF($C$4:$C1413,"&gt;0")/100)</f>
        <v>#N/A</v>
      </c>
      <c r="Q1413" s="41" t="e">
        <f t="shared" ca="1" si="419"/>
        <v>#N/A</v>
      </c>
      <c r="R1413" s="43" t="e">
        <f t="shared" ca="1" si="420"/>
        <v>#N/A</v>
      </c>
      <c r="S1413" s="44" t="e">
        <f t="shared" ca="1" si="421"/>
        <v>#N/A</v>
      </c>
      <c r="T1413" s="5" t="e">
        <f t="shared" ca="1" si="422"/>
        <v>#N/A</v>
      </c>
      <c r="U1413" s="5" t="e">
        <f t="shared" ca="1" si="423"/>
        <v>#N/A</v>
      </c>
    </row>
    <row r="1414" spans="1:21">
      <c r="A1414" s="6" t="e">
        <f t="shared" ca="1" si="413"/>
        <v>#N/A</v>
      </c>
      <c r="B1414" s="39" t="e">
        <f t="shared" ca="1" si="412"/>
        <v>#N/A</v>
      </c>
      <c r="C1414">
        <f t="array" aca="1" ref="C1414" ca="1">IFERROR(INDEX(stitches, MATCH( 1, ($A1414=dates)*(last_project=projects),0)),0)</f>
        <v>0</v>
      </c>
      <c r="D1414" s="5" t="e">
        <f t="shared" ca="1" si="424"/>
        <v>#REF!</v>
      </c>
      <c r="E1414" s="5" t="e">
        <f t="shared" ca="1" si="414"/>
        <v>#REF!</v>
      </c>
      <c r="F1414" s="40" t="e">
        <f t="array" aca="1" ref="F1414" ca="1">INDEX(hours,MATCH(1,($A1414=dates)*(last_project=projects),0),0)</f>
        <v>#N/A</v>
      </c>
      <c r="G1414" s="21" t="e">
        <f t="shared" ca="1" si="415"/>
        <v>#N/A</v>
      </c>
      <c r="H1414" s="41" t="e">
        <f t="shared" ca="1" si="425"/>
        <v>#N/A</v>
      </c>
      <c r="I1414" s="41" t="e">
        <f t="shared" ca="1" si="426"/>
        <v>#N/A</v>
      </c>
      <c r="J1414" s="41" t="e">
        <f t="shared" ca="1" si="427"/>
        <v>#N/A</v>
      </c>
      <c r="K1414" t="e">
        <f t="shared" ca="1" si="416"/>
        <v>#N/A</v>
      </c>
      <c r="L1414" t="e">
        <f t="shared" ca="1" si="417"/>
        <v>#N/A</v>
      </c>
      <c r="M1414" s="42" t="e">
        <f t="shared" ca="1" si="418"/>
        <v>#REF!</v>
      </c>
      <c r="N1414" s="5" t="e">
        <f t="shared" ca="1" si="428"/>
        <v>#N/A</v>
      </c>
      <c r="O1414" s="5" t="e">
        <f t="shared" ca="1" si="429"/>
        <v>#N/A</v>
      </c>
      <c r="P1414" s="41" t="e">
        <f ca="1">IF(OR(ISNA(A1414),C1414="Backstitch"),NA(),AVERAGEIF($C$4:$C1414,"&gt;0")/100)</f>
        <v>#N/A</v>
      </c>
      <c r="Q1414" s="41" t="e">
        <f t="shared" ca="1" si="419"/>
        <v>#N/A</v>
      </c>
      <c r="R1414" s="43" t="e">
        <f t="shared" ca="1" si="420"/>
        <v>#N/A</v>
      </c>
      <c r="S1414" s="44" t="e">
        <f t="shared" ca="1" si="421"/>
        <v>#N/A</v>
      </c>
      <c r="T1414" s="5" t="e">
        <f t="shared" ca="1" si="422"/>
        <v>#N/A</v>
      </c>
      <c r="U1414" s="5" t="e">
        <f t="shared" ca="1" si="423"/>
        <v>#N/A</v>
      </c>
    </row>
    <row r="1415" spans="1:21">
      <c r="A1415" s="6" t="e">
        <f t="shared" ca="1" si="413"/>
        <v>#N/A</v>
      </c>
      <c r="B1415" s="39" t="e">
        <f t="shared" ca="1" si="412"/>
        <v>#N/A</v>
      </c>
      <c r="C1415">
        <f t="array" aca="1" ref="C1415" ca="1">IFERROR(INDEX(stitches, MATCH( 1, ($A1415=dates)*(last_project=projects),0)),0)</f>
        <v>0</v>
      </c>
      <c r="D1415" s="5" t="e">
        <f t="shared" ca="1" si="424"/>
        <v>#REF!</v>
      </c>
      <c r="E1415" s="5" t="e">
        <f t="shared" ca="1" si="414"/>
        <v>#REF!</v>
      </c>
      <c r="F1415" s="40" t="e">
        <f t="array" aca="1" ref="F1415" ca="1">INDEX(hours,MATCH(1,($A1415=dates)*(last_project=projects),0),0)</f>
        <v>#N/A</v>
      </c>
      <c r="G1415" s="21" t="e">
        <f t="shared" ca="1" si="415"/>
        <v>#N/A</v>
      </c>
      <c r="H1415" s="41" t="e">
        <f t="shared" ca="1" si="425"/>
        <v>#N/A</v>
      </c>
      <c r="I1415" s="41" t="e">
        <f t="shared" ca="1" si="426"/>
        <v>#N/A</v>
      </c>
      <c r="J1415" s="41" t="e">
        <f t="shared" ca="1" si="427"/>
        <v>#N/A</v>
      </c>
      <c r="K1415" t="e">
        <f t="shared" ca="1" si="416"/>
        <v>#N/A</v>
      </c>
      <c r="L1415" t="e">
        <f t="shared" ca="1" si="417"/>
        <v>#N/A</v>
      </c>
      <c r="M1415" s="42" t="e">
        <f t="shared" ca="1" si="418"/>
        <v>#REF!</v>
      </c>
      <c r="N1415" s="5" t="e">
        <f t="shared" ca="1" si="428"/>
        <v>#N/A</v>
      </c>
      <c r="O1415" s="5" t="e">
        <f t="shared" ca="1" si="429"/>
        <v>#N/A</v>
      </c>
      <c r="P1415" s="41" t="e">
        <f ca="1">IF(OR(ISNA(A1415),C1415="Backstitch"),NA(),AVERAGEIF($C$4:$C1415,"&gt;0")/100)</f>
        <v>#N/A</v>
      </c>
      <c r="Q1415" s="41" t="e">
        <f t="shared" ca="1" si="419"/>
        <v>#N/A</v>
      </c>
      <c r="R1415" s="43" t="e">
        <f t="shared" ca="1" si="420"/>
        <v>#N/A</v>
      </c>
      <c r="S1415" s="44" t="e">
        <f t="shared" ca="1" si="421"/>
        <v>#N/A</v>
      </c>
      <c r="T1415" s="5" t="e">
        <f t="shared" ca="1" si="422"/>
        <v>#N/A</v>
      </c>
      <c r="U1415" s="5" t="e">
        <f t="shared" ca="1" si="423"/>
        <v>#N/A</v>
      </c>
    </row>
    <row r="1416" spans="1:21">
      <c r="A1416" s="6" t="e">
        <f t="shared" ca="1" si="413"/>
        <v>#N/A</v>
      </c>
      <c r="B1416" s="39" t="e">
        <f t="shared" ca="1" si="412"/>
        <v>#N/A</v>
      </c>
      <c r="C1416">
        <f t="array" aca="1" ref="C1416" ca="1">IFERROR(INDEX(stitches, MATCH( 1, ($A1416=dates)*(last_project=projects),0)),0)</f>
        <v>0</v>
      </c>
      <c r="D1416" s="5" t="e">
        <f t="shared" ca="1" si="424"/>
        <v>#REF!</v>
      </c>
      <c r="E1416" s="5" t="e">
        <f t="shared" ca="1" si="414"/>
        <v>#REF!</v>
      </c>
      <c r="F1416" s="40" t="e">
        <f t="array" aca="1" ref="F1416" ca="1">INDEX(hours,MATCH(1,($A1416=dates)*(last_project=projects),0),0)</f>
        <v>#N/A</v>
      </c>
      <c r="G1416" s="21" t="e">
        <f t="shared" ca="1" si="415"/>
        <v>#N/A</v>
      </c>
      <c r="H1416" s="41" t="e">
        <f t="shared" ca="1" si="425"/>
        <v>#N/A</v>
      </c>
      <c r="I1416" s="41" t="e">
        <f t="shared" ca="1" si="426"/>
        <v>#N/A</v>
      </c>
      <c r="J1416" s="41" t="e">
        <f t="shared" ca="1" si="427"/>
        <v>#N/A</v>
      </c>
      <c r="K1416" t="e">
        <f t="shared" ca="1" si="416"/>
        <v>#N/A</v>
      </c>
      <c r="L1416" t="e">
        <f t="shared" ca="1" si="417"/>
        <v>#N/A</v>
      </c>
      <c r="M1416" s="42" t="e">
        <f t="shared" ca="1" si="418"/>
        <v>#REF!</v>
      </c>
      <c r="N1416" s="5" t="e">
        <f t="shared" ca="1" si="428"/>
        <v>#N/A</v>
      </c>
      <c r="O1416" s="5" t="e">
        <f t="shared" ca="1" si="429"/>
        <v>#N/A</v>
      </c>
      <c r="P1416" s="41" t="e">
        <f ca="1">IF(OR(ISNA(A1416),C1416="Backstitch"),NA(),AVERAGEIF($C$4:$C1416,"&gt;0")/100)</f>
        <v>#N/A</v>
      </c>
      <c r="Q1416" s="41" t="e">
        <f t="shared" ca="1" si="419"/>
        <v>#N/A</v>
      </c>
      <c r="R1416" s="43" t="e">
        <f t="shared" ca="1" si="420"/>
        <v>#N/A</v>
      </c>
      <c r="S1416" s="44" t="e">
        <f t="shared" ca="1" si="421"/>
        <v>#N/A</v>
      </c>
      <c r="T1416" s="5" t="e">
        <f t="shared" ca="1" si="422"/>
        <v>#N/A</v>
      </c>
      <c r="U1416" s="5" t="e">
        <f t="shared" ca="1" si="423"/>
        <v>#N/A</v>
      </c>
    </row>
    <row r="1417" spans="1:21">
      <c r="A1417" s="6" t="e">
        <f t="shared" ca="1" si="413"/>
        <v>#N/A</v>
      </c>
      <c r="B1417" s="39" t="e">
        <f t="shared" ca="1" si="412"/>
        <v>#N/A</v>
      </c>
      <c r="C1417">
        <f t="array" aca="1" ref="C1417" ca="1">IFERROR(INDEX(stitches, MATCH( 1, ($A1417=dates)*(last_project=projects),0)),0)</f>
        <v>0</v>
      </c>
      <c r="D1417" s="5" t="e">
        <f t="shared" ca="1" si="424"/>
        <v>#REF!</v>
      </c>
      <c r="E1417" s="5" t="e">
        <f t="shared" ca="1" si="414"/>
        <v>#REF!</v>
      </c>
      <c r="F1417" s="40" t="e">
        <f t="array" aca="1" ref="F1417" ca="1">INDEX(hours,MATCH(1,($A1417=dates)*(last_project=projects),0),0)</f>
        <v>#N/A</v>
      </c>
      <c r="G1417" s="21" t="e">
        <f t="shared" ca="1" si="415"/>
        <v>#N/A</v>
      </c>
      <c r="H1417" s="41" t="e">
        <f t="shared" ca="1" si="425"/>
        <v>#N/A</v>
      </c>
      <c r="I1417" s="41" t="e">
        <f t="shared" ca="1" si="426"/>
        <v>#N/A</v>
      </c>
      <c r="J1417" s="41" t="e">
        <f t="shared" ca="1" si="427"/>
        <v>#N/A</v>
      </c>
      <c r="K1417" t="e">
        <f t="shared" ca="1" si="416"/>
        <v>#N/A</v>
      </c>
      <c r="L1417" t="e">
        <f t="shared" ca="1" si="417"/>
        <v>#N/A</v>
      </c>
      <c r="M1417" s="42" t="e">
        <f t="shared" ca="1" si="418"/>
        <v>#REF!</v>
      </c>
      <c r="N1417" s="5" t="e">
        <f t="shared" ca="1" si="428"/>
        <v>#N/A</v>
      </c>
      <c r="O1417" s="5" t="e">
        <f t="shared" ca="1" si="429"/>
        <v>#N/A</v>
      </c>
      <c r="P1417" s="41" t="e">
        <f ca="1">IF(OR(ISNA(A1417),C1417="Backstitch"),NA(),AVERAGEIF($C$4:$C1417,"&gt;0")/100)</f>
        <v>#N/A</v>
      </c>
      <c r="Q1417" s="41" t="e">
        <f t="shared" ca="1" si="419"/>
        <v>#N/A</v>
      </c>
      <c r="R1417" s="43" t="e">
        <f t="shared" ca="1" si="420"/>
        <v>#N/A</v>
      </c>
      <c r="S1417" s="44" t="e">
        <f t="shared" ca="1" si="421"/>
        <v>#N/A</v>
      </c>
      <c r="T1417" s="5" t="e">
        <f t="shared" ca="1" si="422"/>
        <v>#N/A</v>
      </c>
      <c r="U1417" s="5" t="e">
        <f t="shared" ca="1" si="423"/>
        <v>#N/A</v>
      </c>
    </row>
    <row r="1418" spans="1:21">
      <c r="A1418" s="6" t="e">
        <f t="shared" ca="1" si="413"/>
        <v>#N/A</v>
      </c>
      <c r="B1418" s="39" t="e">
        <f t="shared" ca="1" si="412"/>
        <v>#N/A</v>
      </c>
      <c r="C1418">
        <f t="array" aca="1" ref="C1418" ca="1">IFERROR(INDEX(stitches, MATCH( 1, ($A1418=dates)*(last_project=projects),0)),0)</f>
        <v>0</v>
      </c>
      <c r="D1418" s="5" t="e">
        <f t="shared" ca="1" si="424"/>
        <v>#REF!</v>
      </c>
      <c r="E1418" s="5" t="e">
        <f t="shared" ca="1" si="414"/>
        <v>#REF!</v>
      </c>
      <c r="F1418" s="40" t="e">
        <f t="array" aca="1" ref="F1418" ca="1">INDEX(hours,MATCH(1,($A1418=dates)*(last_project=projects),0),0)</f>
        <v>#N/A</v>
      </c>
      <c r="G1418" s="21" t="e">
        <f t="shared" ca="1" si="415"/>
        <v>#N/A</v>
      </c>
      <c r="H1418" s="41" t="e">
        <f t="shared" ca="1" si="425"/>
        <v>#N/A</v>
      </c>
      <c r="I1418" s="41" t="e">
        <f t="shared" ca="1" si="426"/>
        <v>#N/A</v>
      </c>
      <c r="J1418" s="41" t="e">
        <f t="shared" ca="1" si="427"/>
        <v>#N/A</v>
      </c>
      <c r="K1418" t="e">
        <f t="shared" ca="1" si="416"/>
        <v>#N/A</v>
      </c>
      <c r="L1418" t="e">
        <f t="shared" ca="1" si="417"/>
        <v>#N/A</v>
      </c>
      <c r="M1418" s="42" t="e">
        <f t="shared" ca="1" si="418"/>
        <v>#REF!</v>
      </c>
      <c r="N1418" s="5" t="e">
        <f t="shared" ca="1" si="428"/>
        <v>#N/A</v>
      </c>
      <c r="O1418" s="5" t="e">
        <f t="shared" ca="1" si="429"/>
        <v>#N/A</v>
      </c>
      <c r="P1418" s="41" t="e">
        <f ca="1">IF(OR(ISNA(A1418),C1418="Backstitch"),NA(),AVERAGEIF($C$4:$C1418,"&gt;0")/100)</f>
        <v>#N/A</v>
      </c>
      <c r="Q1418" s="41" t="e">
        <f t="shared" ca="1" si="419"/>
        <v>#N/A</v>
      </c>
      <c r="R1418" s="43" t="e">
        <f t="shared" ca="1" si="420"/>
        <v>#N/A</v>
      </c>
      <c r="S1418" s="44" t="e">
        <f t="shared" ca="1" si="421"/>
        <v>#N/A</v>
      </c>
      <c r="T1418" s="5" t="e">
        <f t="shared" ca="1" si="422"/>
        <v>#N/A</v>
      </c>
      <c r="U1418" s="5" t="e">
        <f t="shared" ca="1" si="423"/>
        <v>#N/A</v>
      </c>
    </row>
    <row r="1419" spans="1:21">
      <c r="A1419" s="6" t="e">
        <f t="shared" ca="1" si="413"/>
        <v>#N/A</v>
      </c>
      <c r="B1419" s="39" t="e">
        <f t="shared" ca="1" si="412"/>
        <v>#N/A</v>
      </c>
      <c r="C1419">
        <f t="array" aca="1" ref="C1419" ca="1">IFERROR(INDEX(stitches, MATCH( 1, ($A1419=dates)*(last_project=projects),0)),0)</f>
        <v>0</v>
      </c>
      <c r="D1419" s="5" t="e">
        <f t="shared" ca="1" si="424"/>
        <v>#REF!</v>
      </c>
      <c r="E1419" s="5" t="e">
        <f t="shared" ca="1" si="414"/>
        <v>#REF!</v>
      </c>
      <c r="F1419" s="40" t="e">
        <f t="array" aca="1" ref="F1419" ca="1">INDEX(hours,MATCH(1,($A1419=dates)*(last_project=projects),0),0)</f>
        <v>#N/A</v>
      </c>
      <c r="G1419" s="21" t="e">
        <f t="shared" ca="1" si="415"/>
        <v>#N/A</v>
      </c>
      <c r="H1419" s="41" t="e">
        <f t="shared" ca="1" si="425"/>
        <v>#N/A</v>
      </c>
      <c r="I1419" s="41" t="e">
        <f t="shared" ca="1" si="426"/>
        <v>#N/A</v>
      </c>
      <c r="J1419" s="41" t="e">
        <f t="shared" ca="1" si="427"/>
        <v>#N/A</v>
      </c>
      <c r="K1419" t="e">
        <f t="shared" ca="1" si="416"/>
        <v>#N/A</v>
      </c>
      <c r="L1419" t="e">
        <f t="shared" ca="1" si="417"/>
        <v>#N/A</v>
      </c>
      <c r="M1419" s="42" t="e">
        <f t="shared" ca="1" si="418"/>
        <v>#REF!</v>
      </c>
      <c r="N1419" s="5" t="e">
        <f t="shared" ca="1" si="428"/>
        <v>#N/A</v>
      </c>
      <c r="O1419" s="5" t="e">
        <f t="shared" ca="1" si="429"/>
        <v>#N/A</v>
      </c>
      <c r="P1419" s="41" t="e">
        <f ca="1">IF(OR(ISNA(A1419),C1419="Backstitch"),NA(),AVERAGEIF($C$4:$C1419,"&gt;0")/100)</f>
        <v>#N/A</v>
      </c>
      <c r="Q1419" s="41" t="e">
        <f t="shared" ca="1" si="419"/>
        <v>#N/A</v>
      </c>
      <c r="R1419" s="43" t="e">
        <f t="shared" ca="1" si="420"/>
        <v>#N/A</v>
      </c>
      <c r="S1419" s="44" t="e">
        <f t="shared" ca="1" si="421"/>
        <v>#N/A</v>
      </c>
      <c r="T1419" s="5" t="e">
        <f t="shared" ca="1" si="422"/>
        <v>#N/A</v>
      </c>
      <c r="U1419" s="5" t="e">
        <f t="shared" ca="1" si="423"/>
        <v>#N/A</v>
      </c>
    </row>
    <row r="1420" spans="1:21">
      <c r="A1420" s="6" t="e">
        <f t="shared" ca="1" si="413"/>
        <v>#N/A</v>
      </c>
      <c r="B1420" s="39" t="e">
        <f t="shared" ca="1" si="412"/>
        <v>#N/A</v>
      </c>
      <c r="C1420">
        <f t="array" aca="1" ref="C1420" ca="1">IFERROR(INDEX(stitches, MATCH( 1, ($A1420=dates)*(last_project=projects),0)),0)</f>
        <v>0</v>
      </c>
      <c r="D1420" s="5" t="e">
        <f t="shared" ca="1" si="424"/>
        <v>#REF!</v>
      </c>
      <c r="E1420" s="5" t="e">
        <f t="shared" ca="1" si="414"/>
        <v>#REF!</v>
      </c>
      <c r="F1420" s="40" t="e">
        <f t="array" aca="1" ref="F1420" ca="1">INDEX(hours,MATCH(1,($A1420=dates)*(last_project=projects),0),0)</f>
        <v>#N/A</v>
      </c>
      <c r="G1420" s="21" t="e">
        <f t="shared" ca="1" si="415"/>
        <v>#N/A</v>
      </c>
      <c r="H1420" s="41" t="e">
        <f t="shared" ca="1" si="425"/>
        <v>#N/A</v>
      </c>
      <c r="I1420" s="41" t="e">
        <f t="shared" ca="1" si="426"/>
        <v>#N/A</v>
      </c>
      <c r="J1420" s="41" t="e">
        <f t="shared" ca="1" si="427"/>
        <v>#N/A</v>
      </c>
      <c r="K1420" t="e">
        <f t="shared" ca="1" si="416"/>
        <v>#N/A</v>
      </c>
      <c r="L1420" t="e">
        <f t="shared" ca="1" si="417"/>
        <v>#N/A</v>
      </c>
      <c r="M1420" s="42" t="e">
        <f t="shared" ca="1" si="418"/>
        <v>#REF!</v>
      </c>
      <c r="N1420" s="5" t="e">
        <f t="shared" ca="1" si="428"/>
        <v>#N/A</v>
      </c>
      <c r="O1420" s="5" t="e">
        <f t="shared" ca="1" si="429"/>
        <v>#N/A</v>
      </c>
      <c r="P1420" s="41" t="e">
        <f ca="1">IF(OR(ISNA(A1420),C1420="Backstitch"),NA(),AVERAGEIF($C$4:$C1420,"&gt;0")/100)</f>
        <v>#N/A</v>
      </c>
      <c r="Q1420" s="41" t="e">
        <f t="shared" ca="1" si="419"/>
        <v>#N/A</v>
      </c>
      <c r="R1420" s="43" t="e">
        <f t="shared" ca="1" si="420"/>
        <v>#N/A</v>
      </c>
      <c r="S1420" s="44" t="e">
        <f t="shared" ca="1" si="421"/>
        <v>#N/A</v>
      </c>
      <c r="T1420" s="5" t="e">
        <f t="shared" ca="1" si="422"/>
        <v>#N/A</v>
      </c>
      <c r="U1420" s="5" t="e">
        <f t="shared" ca="1" si="423"/>
        <v>#N/A</v>
      </c>
    </row>
    <row r="1421" spans="1:21">
      <c r="A1421" s="6" t="e">
        <f t="shared" ca="1" si="413"/>
        <v>#N/A</v>
      </c>
      <c r="B1421" s="39" t="e">
        <f t="shared" ca="1" si="412"/>
        <v>#N/A</v>
      </c>
      <c r="C1421">
        <f t="array" aca="1" ref="C1421" ca="1">IFERROR(INDEX(stitches, MATCH( 1, ($A1421=dates)*(last_project=projects),0)),0)</f>
        <v>0</v>
      </c>
      <c r="D1421" s="5" t="e">
        <f t="shared" ca="1" si="424"/>
        <v>#REF!</v>
      </c>
      <c r="E1421" s="5" t="e">
        <f t="shared" ca="1" si="414"/>
        <v>#REF!</v>
      </c>
      <c r="F1421" s="40" t="e">
        <f t="array" aca="1" ref="F1421" ca="1">INDEX(hours,MATCH(1,($A1421=dates)*(last_project=projects),0),0)</f>
        <v>#N/A</v>
      </c>
      <c r="G1421" s="21" t="e">
        <f t="shared" ca="1" si="415"/>
        <v>#N/A</v>
      </c>
      <c r="H1421" s="41" t="e">
        <f t="shared" ca="1" si="425"/>
        <v>#N/A</v>
      </c>
      <c r="I1421" s="41" t="e">
        <f t="shared" ca="1" si="426"/>
        <v>#N/A</v>
      </c>
      <c r="J1421" s="41" t="e">
        <f t="shared" ca="1" si="427"/>
        <v>#N/A</v>
      </c>
      <c r="K1421" t="e">
        <f t="shared" ca="1" si="416"/>
        <v>#N/A</v>
      </c>
      <c r="L1421" t="e">
        <f t="shared" ca="1" si="417"/>
        <v>#N/A</v>
      </c>
      <c r="M1421" s="42" t="e">
        <f t="shared" ca="1" si="418"/>
        <v>#REF!</v>
      </c>
      <c r="N1421" s="5" t="e">
        <f t="shared" ca="1" si="428"/>
        <v>#N/A</v>
      </c>
      <c r="O1421" s="5" t="e">
        <f t="shared" ca="1" si="429"/>
        <v>#N/A</v>
      </c>
      <c r="P1421" s="41" t="e">
        <f ca="1">IF(OR(ISNA(A1421),C1421="Backstitch"),NA(),AVERAGEIF($C$4:$C1421,"&gt;0")/100)</f>
        <v>#N/A</v>
      </c>
      <c r="Q1421" s="41" t="e">
        <f t="shared" ca="1" si="419"/>
        <v>#N/A</v>
      </c>
      <c r="R1421" s="43" t="e">
        <f t="shared" ca="1" si="420"/>
        <v>#N/A</v>
      </c>
      <c r="S1421" s="44" t="e">
        <f t="shared" ca="1" si="421"/>
        <v>#N/A</v>
      </c>
      <c r="T1421" s="5" t="e">
        <f t="shared" ca="1" si="422"/>
        <v>#N/A</v>
      </c>
      <c r="U1421" s="5" t="e">
        <f t="shared" ca="1" si="423"/>
        <v>#N/A</v>
      </c>
    </row>
    <row r="1422" spans="1:21">
      <c r="A1422" s="6" t="e">
        <f t="shared" ca="1" si="413"/>
        <v>#N/A</v>
      </c>
      <c r="B1422" s="39" t="e">
        <f t="shared" ca="1" si="412"/>
        <v>#N/A</v>
      </c>
      <c r="C1422">
        <f t="array" aca="1" ref="C1422" ca="1">IFERROR(INDEX(stitches, MATCH( 1, ($A1422=dates)*(last_project=projects),0)),0)</f>
        <v>0</v>
      </c>
      <c r="D1422" s="5" t="e">
        <f t="shared" ca="1" si="424"/>
        <v>#REF!</v>
      </c>
      <c r="E1422" s="5" t="e">
        <f t="shared" ca="1" si="414"/>
        <v>#REF!</v>
      </c>
      <c r="F1422" s="40" t="e">
        <f t="array" aca="1" ref="F1422" ca="1">INDEX(hours,MATCH(1,($A1422=dates)*(last_project=projects),0),0)</f>
        <v>#N/A</v>
      </c>
      <c r="G1422" s="21" t="e">
        <f t="shared" ca="1" si="415"/>
        <v>#N/A</v>
      </c>
      <c r="H1422" s="41" t="e">
        <f t="shared" ca="1" si="425"/>
        <v>#N/A</v>
      </c>
      <c r="I1422" s="41" t="e">
        <f t="shared" ca="1" si="426"/>
        <v>#N/A</v>
      </c>
      <c r="J1422" s="41" t="e">
        <f t="shared" ca="1" si="427"/>
        <v>#N/A</v>
      </c>
      <c r="K1422" t="e">
        <f t="shared" ca="1" si="416"/>
        <v>#N/A</v>
      </c>
      <c r="L1422" t="e">
        <f t="shared" ca="1" si="417"/>
        <v>#N/A</v>
      </c>
      <c r="M1422" s="42" t="e">
        <f t="shared" ca="1" si="418"/>
        <v>#REF!</v>
      </c>
      <c r="N1422" s="5" t="e">
        <f t="shared" ca="1" si="428"/>
        <v>#N/A</v>
      </c>
      <c r="O1422" s="5" t="e">
        <f t="shared" ca="1" si="429"/>
        <v>#N/A</v>
      </c>
      <c r="P1422" s="41" t="e">
        <f ca="1">IF(OR(ISNA(A1422),C1422="Backstitch"),NA(),AVERAGEIF($C$4:$C1422,"&gt;0")/100)</f>
        <v>#N/A</v>
      </c>
      <c r="Q1422" s="41" t="e">
        <f t="shared" ca="1" si="419"/>
        <v>#N/A</v>
      </c>
      <c r="R1422" s="43" t="e">
        <f t="shared" ca="1" si="420"/>
        <v>#N/A</v>
      </c>
      <c r="S1422" s="44" t="e">
        <f t="shared" ca="1" si="421"/>
        <v>#N/A</v>
      </c>
      <c r="T1422" s="5" t="e">
        <f t="shared" ca="1" si="422"/>
        <v>#N/A</v>
      </c>
      <c r="U1422" s="5" t="e">
        <f t="shared" ca="1" si="423"/>
        <v>#N/A</v>
      </c>
    </row>
    <row r="1423" spans="1:21">
      <c r="A1423" s="6" t="e">
        <f t="shared" ca="1" si="413"/>
        <v>#N/A</v>
      </c>
      <c r="B1423" s="39" t="e">
        <f t="shared" ca="1" si="412"/>
        <v>#N/A</v>
      </c>
      <c r="C1423">
        <f t="array" aca="1" ref="C1423" ca="1">IFERROR(INDEX(stitches, MATCH( 1, ($A1423=dates)*(last_project=projects),0)),0)</f>
        <v>0</v>
      </c>
      <c r="D1423" s="5" t="e">
        <f t="shared" ca="1" si="424"/>
        <v>#REF!</v>
      </c>
      <c r="E1423" s="5" t="e">
        <f t="shared" ca="1" si="414"/>
        <v>#REF!</v>
      </c>
      <c r="F1423" s="40" t="e">
        <f t="array" aca="1" ref="F1423" ca="1">INDEX(hours,MATCH(1,($A1423=dates)*(last_project=projects),0),0)</f>
        <v>#N/A</v>
      </c>
      <c r="G1423" s="21" t="e">
        <f t="shared" ca="1" si="415"/>
        <v>#N/A</v>
      </c>
      <c r="H1423" s="41" t="e">
        <f t="shared" ca="1" si="425"/>
        <v>#N/A</v>
      </c>
      <c r="I1423" s="41" t="e">
        <f t="shared" ca="1" si="426"/>
        <v>#N/A</v>
      </c>
      <c r="J1423" s="41" t="e">
        <f t="shared" ca="1" si="427"/>
        <v>#N/A</v>
      </c>
      <c r="K1423" t="e">
        <f t="shared" ca="1" si="416"/>
        <v>#N/A</v>
      </c>
      <c r="L1423" t="e">
        <f t="shared" ca="1" si="417"/>
        <v>#N/A</v>
      </c>
      <c r="M1423" s="42" t="e">
        <f t="shared" ca="1" si="418"/>
        <v>#REF!</v>
      </c>
      <c r="N1423" s="5" t="e">
        <f t="shared" ca="1" si="428"/>
        <v>#N/A</v>
      </c>
      <c r="O1423" s="5" t="e">
        <f t="shared" ca="1" si="429"/>
        <v>#N/A</v>
      </c>
      <c r="P1423" s="41" t="e">
        <f ca="1">IF(OR(ISNA(A1423),C1423="Backstitch"),NA(),AVERAGEIF($C$4:$C1423,"&gt;0")/100)</f>
        <v>#N/A</v>
      </c>
      <c r="Q1423" s="41" t="e">
        <f t="shared" ca="1" si="419"/>
        <v>#N/A</v>
      </c>
      <c r="R1423" s="43" t="e">
        <f t="shared" ca="1" si="420"/>
        <v>#N/A</v>
      </c>
      <c r="S1423" s="44" t="e">
        <f t="shared" ca="1" si="421"/>
        <v>#N/A</v>
      </c>
      <c r="T1423" s="5" t="e">
        <f t="shared" ca="1" si="422"/>
        <v>#N/A</v>
      </c>
      <c r="U1423" s="5" t="e">
        <f t="shared" ca="1" si="423"/>
        <v>#N/A</v>
      </c>
    </row>
    <row r="1424" spans="1:21">
      <c r="A1424" s="6" t="e">
        <f t="shared" ca="1" si="413"/>
        <v>#N/A</v>
      </c>
      <c r="B1424" s="39" t="e">
        <f t="shared" ca="1" si="412"/>
        <v>#N/A</v>
      </c>
      <c r="C1424">
        <f t="array" aca="1" ref="C1424" ca="1">IFERROR(INDEX(stitches, MATCH( 1, ($A1424=dates)*(last_project=projects),0)),0)</f>
        <v>0</v>
      </c>
      <c r="D1424" s="5" t="e">
        <f t="shared" ca="1" si="424"/>
        <v>#REF!</v>
      </c>
      <c r="E1424" s="5" t="e">
        <f t="shared" ca="1" si="414"/>
        <v>#REF!</v>
      </c>
      <c r="F1424" s="40" t="e">
        <f t="array" aca="1" ref="F1424" ca="1">INDEX(hours,MATCH(1,($A1424=dates)*(last_project=projects),0),0)</f>
        <v>#N/A</v>
      </c>
      <c r="G1424" s="21" t="e">
        <f t="shared" ca="1" si="415"/>
        <v>#N/A</v>
      </c>
      <c r="H1424" s="41" t="e">
        <f t="shared" ca="1" si="425"/>
        <v>#N/A</v>
      </c>
      <c r="I1424" s="41" t="e">
        <f t="shared" ca="1" si="426"/>
        <v>#N/A</v>
      </c>
      <c r="J1424" s="41" t="e">
        <f t="shared" ca="1" si="427"/>
        <v>#N/A</v>
      </c>
      <c r="K1424" t="e">
        <f t="shared" ca="1" si="416"/>
        <v>#N/A</v>
      </c>
      <c r="L1424" t="e">
        <f t="shared" ca="1" si="417"/>
        <v>#N/A</v>
      </c>
      <c r="M1424" s="42" t="e">
        <f t="shared" ca="1" si="418"/>
        <v>#REF!</v>
      </c>
      <c r="N1424" s="5" t="e">
        <f t="shared" ca="1" si="428"/>
        <v>#N/A</v>
      </c>
      <c r="O1424" s="5" t="e">
        <f t="shared" ca="1" si="429"/>
        <v>#N/A</v>
      </c>
      <c r="P1424" s="41" t="e">
        <f ca="1">IF(OR(ISNA(A1424),C1424="Backstitch"),NA(),AVERAGEIF($C$4:$C1424,"&gt;0")/100)</f>
        <v>#N/A</v>
      </c>
      <c r="Q1424" s="41" t="e">
        <f t="shared" ca="1" si="419"/>
        <v>#N/A</v>
      </c>
      <c r="R1424" s="43" t="e">
        <f t="shared" ca="1" si="420"/>
        <v>#N/A</v>
      </c>
      <c r="S1424" s="44" t="e">
        <f t="shared" ca="1" si="421"/>
        <v>#N/A</v>
      </c>
      <c r="T1424" s="5" t="e">
        <f t="shared" ca="1" si="422"/>
        <v>#N/A</v>
      </c>
      <c r="U1424" s="5" t="e">
        <f t="shared" ca="1" si="423"/>
        <v>#N/A</v>
      </c>
    </row>
    <row r="1425" spans="1:21">
      <c r="A1425" s="6" t="e">
        <f t="shared" ca="1" si="413"/>
        <v>#N/A</v>
      </c>
      <c r="B1425" s="39" t="e">
        <f t="shared" ca="1" si="412"/>
        <v>#N/A</v>
      </c>
      <c r="C1425">
        <f t="array" aca="1" ref="C1425" ca="1">IFERROR(INDEX(stitches, MATCH( 1, ($A1425=dates)*(last_project=projects),0)),0)</f>
        <v>0</v>
      </c>
      <c r="D1425" s="5" t="e">
        <f t="shared" ca="1" si="424"/>
        <v>#REF!</v>
      </c>
      <c r="E1425" s="5" t="e">
        <f t="shared" ca="1" si="414"/>
        <v>#REF!</v>
      </c>
      <c r="F1425" s="40" t="e">
        <f t="array" aca="1" ref="F1425" ca="1">INDEX(hours,MATCH(1,($A1425=dates)*(last_project=projects),0),0)</f>
        <v>#N/A</v>
      </c>
      <c r="G1425" s="21" t="e">
        <f t="shared" ca="1" si="415"/>
        <v>#N/A</v>
      </c>
      <c r="H1425" s="41" t="e">
        <f t="shared" ca="1" si="425"/>
        <v>#N/A</v>
      </c>
      <c r="I1425" s="41" t="e">
        <f t="shared" ca="1" si="426"/>
        <v>#N/A</v>
      </c>
      <c r="J1425" s="41" t="e">
        <f t="shared" ca="1" si="427"/>
        <v>#N/A</v>
      </c>
      <c r="K1425" t="e">
        <f t="shared" ca="1" si="416"/>
        <v>#N/A</v>
      </c>
      <c r="L1425" t="e">
        <f t="shared" ca="1" si="417"/>
        <v>#N/A</v>
      </c>
      <c r="M1425" s="42" t="e">
        <f t="shared" ca="1" si="418"/>
        <v>#REF!</v>
      </c>
      <c r="N1425" s="5" t="e">
        <f t="shared" ca="1" si="428"/>
        <v>#N/A</v>
      </c>
      <c r="O1425" s="5" t="e">
        <f t="shared" ca="1" si="429"/>
        <v>#N/A</v>
      </c>
      <c r="P1425" s="41" t="e">
        <f ca="1">IF(OR(ISNA(A1425),C1425="Backstitch"),NA(),AVERAGEIF($C$4:$C1425,"&gt;0")/100)</f>
        <v>#N/A</v>
      </c>
      <c r="Q1425" s="41" t="e">
        <f t="shared" ca="1" si="419"/>
        <v>#N/A</v>
      </c>
      <c r="R1425" s="43" t="e">
        <f t="shared" ca="1" si="420"/>
        <v>#N/A</v>
      </c>
      <c r="S1425" s="44" t="e">
        <f t="shared" ca="1" si="421"/>
        <v>#N/A</v>
      </c>
      <c r="T1425" s="5" t="e">
        <f t="shared" ca="1" si="422"/>
        <v>#N/A</v>
      </c>
      <c r="U1425" s="5" t="e">
        <f t="shared" ca="1" si="423"/>
        <v>#N/A</v>
      </c>
    </row>
    <row r="1426" spans="1:21">
      <c r="A1426" s="6" t="e">
        <f t="shared" ca="1" si="413"/>
        <v>#N/A</v>
      </c>
      <c r="B1426" s="39" t="e">
        <f t="shared" ca="1" si="412"/>
        <v>#N/A</v>
      </c>
      <c r="C1426">
        <f t="array" aca="1" ref="C1426" ca="1">IFERROR(INDEX(stitches, MATCH( 1, ($A1426=dates)*(last_project=projects),0)),0)</f>
        <v>0</v>
      </c>
      <c r="D1426" s="5" t="e">
        <f t="shared" ca="1" si="424"/>
        <v>#REF!</v>
      </c>
      <c r="E1426" s="5" t="e">
        <f t="shared" ca="1" si="414"/>
        <v>#REF!</v>
      </c>
      <c r="F1426" s="40" t="e">
        <f t="array" aca="1" ref="F1426" ca="1">INDEX(hours,MATCH(1,($A1426=dates)*(last_project=projects),0),0)</f>
        <v>#N/A</v>
      </c>
      <c r="G1426" s="21" t="e">
        <f t="shared" ca="1" si="415"/>
        <v>#N/A</v>
      </c>
      <c r="H1426" s="41" t="e">
        <f t="shared" ca="1" si="425"/>
        <v>#N/A</v>
      </c>
      <c r="I1426" s="41" t="e">
        <f t="shared" ca="1" si="426"/>
        <v>#N/A</v>
      </c>
      <c r="J1426" s="41" t="e">
        <f t="shared" ca="1" si="427"/>
        <v>#N/A</v>
      </c>
      <c r="K1426" t="e">
        <f t="shared" ca="1" si="416"/>
        <v>#N/A</v>
      </c>
      <c r="L1426" t="e">
        <f t="shared" ca="1" si="417"/>
        <v>#N/A</v>
      </c>
      <c r="M1426" s="42" t="e">
        <f t="shared" ca="1" si="418"/>
        <v>#REF!</v>
      </c>
      <c r="N1426" s="5" t="e">
        <f t="shared" ca="1" si="428"/>
        <v>#N/A</v>
      </c>
      <c r="O1426" s="5" t="e">
        <f t="shared" ca="1" si="429"/>
        <v>#N/A</v>
      </c>
      <c r="P1426" s="41" t="e">
        <f ca="1">IF(OR(ISNA(A1426),C1426="Backstitch"),NA(),AVERAGEIF($C$4:$C1426,"&gt;0")/100)</f>
        <v>#N/A</v>
      </c>
      <c r="Q1426" s="41" t="e">
        <f t="shared" ca="1" si="419"/>
        <v>#N/A</v>
      </c>
      <c r="R1426" s="43" t="e">
        <f t="shared" ca="1" si="420"/>
        <v>#N/A</v>
      </c>
      <c r="S1426" s="44" t="e">
        <f t="shared" ca="1" si="421"/>
        <v>#N/A</v>
      </c>
      <c r="T1426" s="5" t="e">
        <f t="shared" ca="1" si="422"/>
        <v>#N/A</v>
      </c>
      <c r="U1426" s="5" t="e">
        <f t="shared" ca="1" si="423"/>
        <v>#N/A</v>
      </c>
    </row>
    <row r="1427" spans="1:21">
      <c r="A1427" s="6" t="e">
        <f t="shared" ca="1" si="413"/>
        <v>#N/A</v>
      </c>
      <c r="B1427" s="39" t="e">
        <f t="shared" ca="1" si="412"/>
        <v>#N/A</v>
      </c>
      <c r="C1427">
        <f t="array" aca="1" ref="C1427" ca="1">IFERROR(INDEX(stitches, MATCH( 1, ($A1427=dates)*(last_project=projects),0)),0)</f>
        <v>0</v>
      </c>
      <c r="D1427" s="5" t="e">
        <f t="shared" ca="1" si="424"/>
        <v>#REF!</v>
      </c>
      <c r="E1427" s="5" t="e">
        <f t="shared" ca="1" si="414"/>
        <v>#REF!</v>
      </c>
      <c r="F1427" s="40" t="e">
        <f t="array" aca="1" ref="F1427" ca="1">INDEX(hours,MATCH(1,($A1427=dates)*(last_project=projects),0),0)</f>
        <v>#N/A</v>
      </c>
      <c r="G1427" s="21" t="e">
        <f t="shared" ca="1" si="415"/>
        <v>#N/A</v>
      </c>
      <c r="H1427" s="41" t="e">
        <f t="shared" ca="1" si="425"/>
        <v>#N/A</v>
      </c>
      <c r="I1427" s="41" t="e">
        <f t="shared" ca="1" si="426"/>
        <v>#N/A</v>
      </c>
      <c r="J1427" s="41" t="e">
        <f t="shared" ca="1" si="427"/>
        <v>#N/A</v>
      </c>
      <c r="K1427" t="e">
        <f t="shared" ca="1" si="416"/>
        <v>#N/A</v>
      </c>
      <c r="L1427" t="e">
        <f t="shared" ca="1" si="417"/>
        <v>#N/A</v>
      </c>
      <c r="M1427" s="42" t="e">
        <f t="shared" ca="1" si="418"/>
        <v>#REF!</v>
      </c>
      <c r="N1427" s="5" t="e">
        <f t="shared" ca="1" si="428"/>
        <v>#N/A</v>
      </c>
      <c r="O1427" s="5" t="e">
        <f t="shared" ca="1" si="429"/>
        <v>#N/A</v>
      </c>
      <c r="P1427" s="41" t="e">
        <f ca="1">IF(OR(ISNA(A1427),C1427="Backstitch"),NA(),AVERAGEIF($C$4:$C1427,"&gt;0")/100)</f>
        <v>#N/A</v>
      </c>
      <c r="Q1427" s="41" t="e">
        <f t="shared" ca="1" si="419"/>
        <v>#N/A</v>
      </c>
      <c r="R1427" s="43" t="e">
        <f t="shared" ca="1" si="420"/>
        <v>#N/A</v>
      </c>
      <c r="S1427" s="44" t="e">
        <f t="shared" ca="1" si="421"/>
        <v>#N/A</v>
      </c>
      <c r="T1427" s="5" t="e">
        <f t="shared" ca="1" si="422"/>
        <v>#N/A</v>
      </c>
      <c r="U1427" s="5" t="e">
        <f t="shared" ca="1" si="423"/>
        <v>#N/A</v>
      </c>
    </row>
    <row r="1428" spans="1:21">
      <c r="A1428" s="6" t="e">
        <f t="shared" ca="1" si="413"/>
        <v>#N/A</v>
      </c>
      <c r="B1428" s="39" t="e">
        <f t="shared" ca="1" si="412"/>
        <v>#N/A</v>
      </c>
      <c r="C1428">
        <f t="array" aca="1" ref="C1428" ca="1">IFERROR(INDEX(stitches, MATCH( 1, ($A1428=dates)*(last_project=projects),0)),0)</f>
        <v>0</v>
      </c>
      <c r="D1428" s="5" t="e">
        <f t="shared" ca="1" si="424"/>
        <v>#REF!</v>
      </c>
      <c r="E1428" s="5" t="e">
        <f t="shared" ca="1" si="414"/>
        <v>#REF!</v>
      </c>
      <c r="F1428" s="40" t="e">
        <f t="array" aca="1" ref="F1428" ca="1">INDEX(hours,MATCH(1,($A1428=dates)*(last_project=projects),0),0)</f>
        <v>#N/A</v>
      </c>
      <c r="G1428" s="21" t="e">
        <f t="shared" ca="1" si="415"/>
        <v>#N/A</v>
      </c>
      <c r="H1428" s="41" t="e">
        <f t="shared" ca="1" si="425"/>
        <v>#N/A</v>
      </c>
      <c r="I1428" s="41" t="e">
        <f t="shared" ca="1" si="426"/>
        <v>#N/A</v>
      </c>
      <c r="J1428" s="41" t="e">
        <f t="shared" ca="1" si="427"/>
        <v>#N/A</v>
      </c>
      <c r="K1428" t="e">
        <f t="shared" ca="1" si="416"/>
        <v>#N/A</v>
      </c>
      <c r="L1428" t="e">
        <f t="shared" ca="1" si="417"/>
        <v>#N/A</v>
      </c>
      <c r="M1428" s="42" t="e">
        <f t="shared" ca="1" si="418"/>
        <v>#REF!</v>
      </c>
      <c r="N1428" s="5" t="e">
        <f t="shared" ca="1" si="428"/>
        <v>#N/A</v>
      </c>
      <c r="O1428" s="5" t="e">
        <f t="shared" ca="1" si="429"/>
        <v>#N/A</v>
      </c>
      <c r="P1428" s="41" t="e">
        <f ca="1">IF(OR(ISNA(A1428),C1428="Backstitch"),NA(),AVERAGEIF($C$4:$C1428,"&gt;0")/100)</f>
        <v>#N/A</v>
      </c>
      <c r="Q1428" s="41" t="e">
        <f t="shared" ca="1" si="419"/>
        <v>#N/A</v>
      </c>
      <c r="R1428" s="43" t="e">
        <f t="shared" ca="1" si="420"/>
        <v>#N/A</v>
      </c>
      <c r="S1428" s="44" t="e">
        <f t="shared" ca="1" si="421"/>
        <v>#N/A</v>
      </c>
      <c r="T1428" s="5" t="e">
        <f t="shared" ca="1" si="422"/>
        <v>#N/A</v>
      </c>
      <c r="U1428" s="5" t="e">
        <f t="shared" ca="1" si="423"/>
        <v>#N/A</v>
      </c>
    </row>
    <row r="1429" spans="1:21">
      <c r="A1429" s="6" t="e">
        <f t="shared" ca="1" si="413"/>
        <v>#N/A</v>
      </c>
      <c r="B1429" s="39" t="e">
        <f t="shared" ca="1" si="412"/>
        <v>#N/A</v>
      </c>
      <c r="C1429">
        <f t="array" aca="1" ref="C1429" ca="1">IFERROR(INDEX(stitches, MATCH( 1, ($A1429=dates)*(last_project=projects),0)),0)</f>
        <v>0</v>
      </c>
      <c r="D1429" s="5" t="e">
        <f t="shared" ca="1" si="424"/>
        <v>#REF!</v>
      </c>
      <c r="E1429" s="5" t="e">
        <f t="shared" ca="1" si="414"/>
        <v>#REF!</v>
      </c>
      <c r="F1429" s="40" t="e">
        <f t="array" aca="1" ref="F1429" ca="1">INDEX(hours,MATCH(1,($A1429=dates)*(last_project=projects),0),0)</f>
        <v>#N/A</v>
      </c>
      <c r="G1429" s="21" t="e">
        <f t="shared" ca="1" si="415"/>
        <v>#N/A</v>
      </c>
      <c r="H1429" s="41" t="e">
        <f t="shared" ca="1" si="425"/>
        <v>#N/A</v>
      </c>
      <c r="I1429" s="41" t="e">
        <f t="shared" ca="1" si="426"/>
        <v>#N/A</v>
      </c>
      <c r="J1429" s="41" t="e">
        <f t="shared" ca="1" si="427"/>
        <v>#N/A</v>
      </c>
      <c r="K1429" t="e">
        <f t="shared" ca="1" si="416"/>
        <v>#N/A</v>
      </c>
      <c r="L1429" t="e">
        <f t="shared" ca="1" si="417"/>
        <v>#N/A</v>
      </c>
      <c r="M1429" s="42" t="e">
        <f t="shared" ca="1" si="418"/>
        <v>#REF!</v>
      </c>
      <c r="N1429" s="5" t="e">
        <f t="shared" ca="1" si="428"/>
        <v>#N/A</v>
      </c>
      <c r="O1429" s="5" t="e">
        <f t="shared" ca="1" si="429"/>
        <v>#N/A</v>
      </c>
      <c r="P1429" s="41" t="e">
        <f ca="1">IF(OR(ISNA(A1429),C1429="Backstitch"),NA(),AVERAGEIF($C$4:$C1429,"&gt;0")/100)</f>
        <v>#N/A</v>
      </c>
      <c r="Q1429" s="41" t="e">
        <f t="shared" ca="1" si="419"/>
        <v>#N/A</v>
      </c>
      <c r="R1429" s="43" t="e">
        <f t="shared" ca="1" si="420"/>
        <v>#N/A</v>
      </c>
      <c r="S1429" s="44" t="e">
        <f t="shared" ca="1" si="421"/>
        <v>#N/A</v>
      </c>
      <c r="T1429" s="5" t="e">
        <f t="shared" ca="1" si="422"/>
        <v>#N/A</v>
      </c>
      <c r="U1429" s="5" t="e">
        <f t="shared" ca="1" si="423"/>
        <v>#N/A</v>
      </c>
    </row>
    <row r="1430" spans="1:21">
      <c r="A1430" s="6" t="e">
        <f t="shared" ca="1" si="413"/>
        <v>#N/A</v>
      </c>
      <c r="B1430" s="39" t="e">
        <f t="shared" ca="1" si="412"/>
        <v>#N/A</v>
      </c>
      <c r="C1430">
        <f t="array" aca="1" ref="C1430" ca="1">IFERROR(INDEX(stitches, MATCH( 1, ($A1430=dates)*(last_project=projects),0)),0)</f>
        <v>0</v>
      </c>
      <c r="D1430" s="5" t="e">
        <f t="shared" ca="1" si="424"/>
        <v>#REF!</v>
      </c>
      <c r="E1430" s="5" t="e">
        <f t="shared" ca="1" si="414"/>
        <v>#REF!</v>
      </c>
      <c r="F1430" s="40" t="e">
        <f t="array" aca="1" ref="F1430" ca="1">INDEX(hours,MATCH(1,($A1430=dates)*(last_project=projects),0),0)</f>
        <v>#N/A</v>
      </c>
      <c r="G1430" s="21" t="e">
        <f t="shared" ca="1" si="415"/>
        <v>#N/A</v>
      </c>
      <c r="H1430" s="41" t="e">
        <f t="shared" ca="1" si="425"/>
        <v>#N/A</v>
      </c>
      <c r="I1430" s="41" t="e">
        <f t="shared" ca="1" si="426"/>
        <v>#N/A</v>
      </c>
      <c r="J1430" s="41" t="e">
        <f t="shared" ca="1" si="427"/>
        <v>#N/A</v>
      </c>
      <c r="K1430" t="e">
        <f t="shared" ca="1" si="416"/>
        <v>#N/A</v>
      </c>
      <c r="L1430" t="e">
        <f t="shared" ca="1" si="417"/>
        <v>#N/A</v>
      </c>
      <c r="M1430" s="42" t="e">
        <f t="shared" ca="1" si="418"/>
        <v>#REF!</v>
      </c>
      <c r="N1430" s="5" t="e">
        <f t="shared" ca="1" si="428"/>
        <v>#N/A</v>
      </c>
      <c r="O1430" s="5" t="e">
        <f t="shared" ca="1" si="429"/>
        <v>#N/A</v>
      </c>
      <c r="P1430" s="41" t="e">
        <f ca="1">IF(OR(ISNA(A1430),C1430="Backstitch"),NA(),AVERAGEIF($C$4:$C1430,"&gt;0")/100)</f>
        <v>#N/A</v>
      </c>
      <c r="Q1430" s="41" t="e">
        <f t="shared" ca="1" si="419"/>
        <v>#N/A</v>
      </c>
      <c r="R1430" s="43" t="e">
        <f t="shared" ca="1" si="420"/>
        <v>#N/A</v>
      </c>
      <c r="S1430" s="44" t="e">
        <f t="shared" ca="1" si="421"/>
        <v>#N/A</v>
      </c>
      <c r="T1430" s="5" t="e">
        <f t="shared" ca="1" si="422"/>
        <v>#N/A</v>
      </c>
      <c r="U1430" s="5" t="e">
        <f t="shared" ca="1" si="423"/>
        <v>#N/A</v>
      </c>
    </row>
    <row r="1431" spans="1:21">
      <c r="A1431" s="6" t="e">
        <f t="shared" ca="1" si="413"/>
        <v>#N/A</v>
      </c>
      <c r="B1431" s="39" t="e">
        <f t="shared" ca="1" si="412"/>
        <v>#N/A</v>
      </c>
      <c r="C1431">
        <f t="array" aca="1" ref="C1431" ca="1">IFERROR(INDEX(stitches, MATCH( 1, ($A1431=dates)*(last_project=projects),0)),0)</f>
        <v>0</v>
      </c>
      <c r="D1431" s="5" t="e">
        <f t="shared" ca="1" si="424"/>
        <v>#REF!</v>
      </c>
      <c r="E1431" s="5" t="e">
        <f t="shared" ca="1" si="414"/>
        <v>#REF!</v>
      </c>
      <c r="F1431" s="40" t="e">
        <f t="array" aca="1" ref="F1431" ca="1">INDEX(hours,MATCH(1,($A1431=dates)*(last_project=projects),0),0)</f>
        <v>#N/A</v>
      </c>
      <c r="G1431" s="21" t="e">
        <f t="shared" ca="1" si="415"/>
        <v>#N/A</v>
      </c>
      <c r="H1431" s="41" t="e">
        <f t="shared" ca="1" si="425"/>
        <v>#N/A</v>
      </c>
      <c r="I1431" s="41" t="e">
        <f t="shared" ca="1" si="426"/>
        <v>#N/A</v>
      </c>
      <c r="J1431" s="41" t="e">
        <f t="shared" ca="1" si="427"/>
        <v>#N/A</v>
      </c>
      <c r="K1431" t="e">
        <f t="shared" ca="1" si="416"/>
        <v>#N/A</v>
      </c>
      <c r="L1431" t="e">
        <f t="shared" ca="1" si="417"/>
        <v>#N/A</v>
      </c>
      <c r="M1431" s="42" t="e">
        <f t="shared" ca="1" si="418"/>
        <v>#REF!</v>
      </c>
      <c r="N1431" s="5" t="e">
        <f t="shared" ca="1" si="428"/>
        <v>#N/A</v>
      </c>
      <c r="O1431" s="5" t="e">
        <f t="shared" ca="1" si="429"/>
        <v>#N/A</v>
      </c>
      <c r="P1431" s="41" t="e">
        <f ca="1">IF(OR(ISNA(A1431),C1431="Backstitch"),NA(),AVERAGEIF($C$4:$C1431,"&gt;0")/100)</f>
        <v>#N/A</v>
      </c>
      <c r="Q1431" s="41" t="e">
        <f t="shared" ca="1" si="419"/>
        <v>#N/A</v>
      </c>
      <c r="R1431" s="43" t="e">
        <f t="shared" ca="1" si="420"/>
        <v>#N/A</v>
      </c>
      <c r="S1431" s="44" t="e">
        <f t="shared" ca="1" si="421"/>
        <v>#N/A</v>
      </c>
      <c r="T1431" s="5" t="e">
        <f t="shared" ca="1" si="422"/>
        <v>#N/A</v>
      </c>
      <c r="U1431" s="5" t="e">
        <f t="shared" ca="1" si="423"/>
        <v>#N/A</v>
      </c>
    </row>
    <row r="1432" spans="1:21">
      <c r="A1432" s="6" t="e">
        <f t="shared" ca="1" si="413"/>
        <v>#N/A</v>
      </c>
      <c r="B1432" s="39" t="e">
        <f t="shared" ca="1" si="412"/>
        <v>#N/A</v>
      </c>
      <c r="C1432">
        <f t="array" aca="1" ref="C1432" ca="1">IFERROR(INDEX(stitches, MATCH( 1, ($A1432=dates)*(last_project=projects),0)),0)</f>
        <v>0</v>
      </c>
      <c r="D1432" s="5" t="e">
        <f t="shared" ca="1" si="424"/>
        <v>#REF!</v>
      </c>
      <c r="E1432" s="5" t="e">
        <f t="shared" ca="1" si="414"/>
        <v>#REF!</v>
      </c>
      <c r="F1432" s="40" t="e">
        <f t="array" aca="1" ref="F1432" ca="1">INDEX(hours,MATCH(1,($A1432=dates)*(last_project=projects),0),0)</f>
        <v>#N/A</v>
      </c>
      <c r="G1432" s="21" t="e">
        <f t="shared" ca="1" si="415"/>
        <v>#N/A</v>
      </c>
      <c r="H1432" s="41" t="e">
        <f t="shared" ca="1" si="425"/>
        <v>#N/A</v>
      </c>
      <c r="I1432" s="41" t="e">
        <f t="shared" ca="1" si="426"/>
        <v>#N/A</v>
      </c>
      <c r="J1432" s="41" t="e">
        <f t="shared" ca="1" si="427"/>
        <v>#N/A</v>
      </c>
      <c r="K1432" t="e">
        <f t="shared" ca="1" si="416"/>
        <v>#N/A</v>
      </c>
      <c r="L1432" t="e">
        <f t="shared" ca="1" si="417"/>
        <v>#N/A</v>
      </c>
      <c r="M1432" s="42" t="e">
        <f t="shared" ca="1" si="418"/>
        <v>#REF!</v>
      </c>
      <c r="N1432" s="5" t="e">
        <f t="shared" ca="1" si="428"/>
        <v>#N/A</v>
      </c>
      <c r="O1432" s="5" t="e">
        <f t="shared" ca="1" si="429"/>
        <v>#N/A</v>
      </c>
      <c r="P1432" s="41" t="e">
        <f ca="1">IF(OR(ISNA(A1432),C1432="Backstitch"),NA(),AVERAGEIF($C$4:$C1432,"&gt;0")/100)</f>
        <v>#N/A</v>
      </c>
      <c r="Q1432" s="41" t="e">
        <f t="shared" ca="1" si="419"/>
        <v>#N/A</v>
      </c>
      <c r="R1432" s="43" t="e">
        <f t="shared" ca="1" si="420"/>
        <v>#N/A</v>
      </c>
      <c r="S1432" s="44" t="e">
        <f t="shared" ca="1" si="421"/>
        <v>#N/A</v>
      </c>
      <c r="T1432" s="5" t="e">
        <f t="shared" ca="1" si="422"/>
        <v>#N/A</v>
      </c>
      <c r="U1432" s="5" t="e">
        <f t="shared" ca="1" si="423"/>
        <v>#N/A</v>
      </c>
    </row>
    <row r="1433" spans="1:21">
      <c r="A1433" s="6" t="e">
        <f t="shared" ca="1" si="413"/>
        <v>#N/A</v>
      </c>
      <c r="B1433" s="39" t="e">
        <f t="shared" ca="1" si="412"/>
        <v>#N/A</v>
      </c>
      <c r="C1433">
        <f t="array" aca="1" ref="C1433" ca="1">IFERROR(INDEX(stitches, MATCH( 1, ($A1433=dates)*(last_project=projects),0)),0)</f>
        <v>0</v>
      </c>
      <c r="D1433" s="5" t="e">
        <f t="shared" ca="1" si="424"/>
        <v>#REF!</v>
      </c>
      <c r="E1433" s="5" t="e">
        <f t="shared" ca="1" si="414"/>
        <v>#REF!</v>
      </c>
      <c r="F1433" s="40" t="e">
        <f t="array" aca="1" ref="F1433" ca="1">INDEX(hours,MATCH(1,($A1433=dates)*(last_project=projects),0),0)</f>
        <v>#N/A</v>
      </c>
      <c r="G1433" s="21" t="e">
        <f t="shared" ca="1" si="415"/>
        <v>#N/A</v>
      </c>
      <c r="H1433" s="41" t="e">
        <f t="shared" ca="1" si="425"/>
        <v>#N/A</v>
      </c>
      <c r="I1433" s="41" t="e">
        <f t="shared" ca="1" si="426"/>
        <v>#N/A</v>
      </c>
      <c r="J1433" s="41" t="e">
        <f t="shared" ca="1" si="427"/>
        <v>#N/A</v>
      </c>
      <c r="K1433" t="e">
        <f t="shared" ca="1" si="416"/>
        <v>#N/A</v>
      </c>
      <c r="L1433" t="e">
        <f t="shared" ca="1" si="417"/>
        <v>#N/A</v>
      </c>
      <c r="M1433" s="42" t="e">
        <f t="shared" ca="1" si="418"/>
        <v>#REF!</v>
      </c>
      <c r="N1433" s="5" t="e">
        <f t="shared" ca="1" si="428"/>
        <v>#N/A</v>
      </c>
      <c r="O1433" s="5" t="e">
        <f t="shared" ca="1" si="429"/>
        <v>#N/A</v>
      </c>
      <c r="P1433" s="41" t="e">
        <f ca="1">IF(OR(ISNA(A1433),C1433="Backstitch"),NA(),AVERAGEIF($C$4:$C1433,"&gt;0")/100)</f>
        <v>#N/A</v>
      </c>
      <c r="Q1433" s="41" t="e">
        <f t="shared" ca="1" si="419"/>
        <v>#N/A</v>
      </c>
      <c r="R1433" s="43" t="e">
        <f t="shared" ca="1" si="420"/>
        <v>#N/A</v>
      </c>
      <c r="S1433" s="44" t="e">
        <f t="shared" ca="1" si="421"/>
        <v>#N/A</v>
      </c>
      <c r="T1433" s="5" t="e">
        <f t="shared" ca="1" si="422"/>
        <v>#N/A</v>
      </c>
      <c r="U1433" s="5" t="e">
        <f t="shared" ca="1" si="423"/>
        <v>#N/A</v>
      </c>
    </row>
    <row r="1434" spans="1:21">
      <c r="A1434" s="6" t="e">
        <f t="shared" ca="1" si="413"/>
        <v>#N/A</v>
      </c>
      <c r="B1434" s="39" t="e">
        <f t="shared" ca="1" si="412"/>
        <v>#N/A</v>
      </c>
      <c r="C1434">
        <f t="array" aca="1" ref="C1434" ca="1">IFERROR(INDEX(stitches, MATCH( 1, ($A1434=dates)*(last_project=projects),0)),0)</f>
        <v>0</v>
      </c>
      <c r="D1434" s="5" t="e">
        <f t="shared" ca="1" si="424"/>
        <v>#REF!</v>
      </c>
      <c r="E1434" s="5" t="e">
        <f t="shared" ca="1" si="414"/>
        <v>#REF!</v>
      </c>
      <c r="F1434" s="40" t="e">
        <f t="array" aca="1" ref="F1434" ca="1">INDEX(hours,MATCH(1,($A1434=dates)*(last_project=projects),0),0)</f>
        <v>#N/A</v>
      </c>
      <c r="G1434" s="21" t="e">
        <f t="shared" ca="1" si="415"/>
        <v>#N/A</v>
      </c>
      <c r="H1434" s="41" t="e">
        <f t="shared" ca="1" si="425"/>
        <v>#N/A</v>
      </c>
      <c r="I1434" s="41" t="e">
        <f t="shared" ca="1" si="426"/>
        <v>#N/A</v>
      </c>
      <c r="J1434" s="41" t="e">
        <f t="shared" ca="1" si="427"/>
        <v>#N/A</v>
      </c>
      <c r="K1434" t="e">
        <f t="shared" ca="1" si="416"/>
        <v>#N/A</v>
      </c>
      <c r="L1434" t="e">
        <f t="shared" ca="1" si="417"/>
        <v>#N/A</v>
      </c>
      <c r="M1434" s="42" t="e">
        <f t="shared" ca="1" si="418"/>
        <v>#REF!</v>
      </c>
      <c r="N1434" s="5" t="e">
        <f t="shared" ca="1" si="428"/>
        <v>#N/A</v>
      </c>
      <c r="O1434" s="5" t="e">
        <f t="shared" ca="1" si="429"/>
        <v>#N/A</v>
      </c>
      <c r="P1434" s="41" t="e">
        <f ca="1">IF(OR(ISNA(A1434),C1434="Backstitch"),NA(),AVERAGEIF($C$4:$C1434,"&gt;0")/100)</f>
        <v>#N/A</v>
      </c>
      <c r="Q1434" s="41" t="e">
        <f t="shared" ca="1" si="419"/>
        <v>#N/A</v>
      </c>
      <c r="R1434" s="43" t="e">
        <f t="shared" ca="1" si="420"/>
        <v>#N/A</v>
      </c>
      <c r="S1434" s="44" t="e">
        <f t="shared" ca="1" si="421"/>
        <v>#N/A</v>
      </c>
      <c r="T1434" s="5" t="e">
        <f t="shared" ca="1" si="422"/>
        <v>#N/A</v>
      </c>
      <c r="U1434" s="5" t="e">
        <f t="shared" ca="1" si="423"/>
        <v>#N/A</v>
      </c>
    </row>
    <row r="1435" spans="1:21">
      <c r="A1435" s="6" t="e">
        <f t="shared" ca="1" si="413"/>
        <v>#N/A</v>
      </c>
      <c r="B1435" s="39" t="e">
        <f t="shared" ca="1" si="412"/>
        <v>#N/A</v>
      </c>
      <c r="C1435">
        <f t="array" aca="1" ref="C1435" ca="1">IFERROR(INDEX(stitches, MATCH( 1, ($A1435=dates)*(last_project=projects),0)),0)</f>
        <v>0</v>
      </c>
      <c r="D1435" s="5" t="e">
        <f t="shared" ca="1" si="424"/>
        <v>#REF!</v>
      </c>
      <c r="E1435" s="5" t="e">
        <f t="shared" ca="1" si="414"/>
        <v>#REF!</v>
      </c>
      <c r="F1435" s="40" t="e">
        <f t="array" aca="1" ref="F1435" ca="1">INDEX(hours,MATCH(1,($A1435=dates)*(last_project=projects),0),0)</f>
        <v>#N/A</v>
      </c>
      <c r="G1435" s="21" t="e">
        <f t="shared" ca="1" si="415"/>
        <v>#N/A</v>
      </c>
      <c r="H1435" s="41" t="e">
        <f t="shared" ca="1" si="425"/>
        <v>#N/A</v>
      </c>
      <c r="I1435" s="41" t="e">
        <f t="shared" ca="1" si="426"/>
        <v>#N/A</v>
      </c>
      <c r="J1435" s="41" t="e">
        <f t="shared" ca="1" si="427"/>
        <v>#N/A</v>
      </c>
      <c r="K1435" t="e">
        <f t="shared" ca="1" si="416"/>
        <v>#N/A</v>
      </c>
      <c r="L1435" t="e">
        <f t="shared" ca="1" si="417"/>
        <v>#N/A</v>
      </c>
      <c r="M1435" s="42" t="e">
        <f t="shared" ca="1" si="418"/>
        <v>#REF!</v>
      </c>
      <c r="N1435" s="5" t="e">
        <f t="shared" ca="1" si="428"/>
        <v>#N/A</v>
      </c>
      <c r="O1435" s="5" t="e">
        <f t="shared" ca="1" si="429"/>
        <v>#N/A</v>
      </c>
      <c r="P1435" s="41" t="e">
        <f ca="1">IF(OR(ISNA(A1435),C1435="Backstitch"),NA(),AVERAGEIF($C$4:$C1435,"&gt;0")/100)</f>
        <v>#N/A</v>
      </c>
      <c r="Q1435" s="41" t="e">
        <f t="shared" ca="1" si="419"/>
        <v>#N/A</v>
      </c>
      <c r="R1435" s="43" t="e">
        <f t="shared" ca="1" si="420"/>
        <v>#N/A</v>
      </c>
      <c r="S1435" s="44" t="e">
        <f t="shared" ca="1" si="421"/>
        <v>#N/A</v>
      </c>
      <c r="T1435" s="5" t="e">
        <f t="shared" ca="1" si="422"/>
        <v>#N/A</v>
      </c>
      <c r="U1435" s="5" t="e">
        <f t="shared" ca="1" si="423"/>
        <v>#N/A</v>
      </c>
    </row>
    <row r="1436" spans="1:21">
      <c r="A1436" s="6" t="e">
        <f t="shared" ca="1" si="413"/>
        <v>#N/A</v>
      </c>
      <c r="B1436" s="39" t="e">
        <f t="shared" ca="1" si="412"/>
        <v>#N/A</v>
      </c>
      <c r="C1436">
        <f t="array" aca="1" ref="C1436" ca="1">IFERROR(INDEX(stitches, MATCH( 1, ($A1436=dates)*(last_project=projects),0)),0)</f>
        <v>0</v>
      </c>
      <c r="D1436" s="5" t="e">
        <f t="shared" ca="1" si="424"/>
        <v>#REF!</v>
      </c>
      <c r="E1436" s="5" t="e">
        <f t="shared" ca="1" si="414"/>
        <v>#REF!</v>
      </c>
      <c r="F1436" s="40" t="e">
        <f t="array" aca="1" ref="F1436" ca="1">INDEX(hours,MATCH(1,($A1436=dates)*(last_project=projects),0),0)</f>
        <v>#N/A</v>
      </c>
      <c r="G1436" s="21" t="e">
        <f t="shared" ca="1" si="415"/>
        <v>#N/A</v>
      </c>
      <c r="H1436" s="41" t="e">
        <f t="shared" ca="1" si="425"/>
        <v>#N/A</v>
      </c>
      <c r="I1436" s="41" t="e">
        <f t="shared" ca="1" si="426"/>
        <v>#N/A</v>
      </c>
      <c r="J1436" s="41" t="e">
        <f t="shared" ca="1" si="427"/>
        <v>#N/A</v>
      </c>
      <c r="K1436" t="e">
        <f t="shared" ca="1" si="416"/>
        <v>#N/A</v>
      </c>
      <c r="L1436" t="e">
        <f t="shared" ca="1" si="417"/>
        <v>#N/A</v>
      </c>
      <c r="M1436" s="42" t="e">
        <f t="shared" ca="1" si="418"/>
        <v>#REF!</v>
      </c>
      <c r="N1436" s="5" t="e">
        <f t="shared" ca="1" si="428"/>
        <v>#N/A</v>
      </c>
      <c r="O1436" s="5" t="e">
        <f t="shared" ca="1" si="429"/>
        <v>#N/A</v>
      </c>
      <c r="P1436" s="41" t="e">
        <f ca="1">IF(OR(ISNA(A1436),C1436="Backstitch"),NA(),AVERAGEIF($C$4:$C1436,"&gt;0")/100)</f>
        <v>#N/A</v>
      </c>
      <c r="Q1436" s="41" t="e">
        <f t="shared" ca="1" si="419"/>
        <v>#N/A</v>
      </c>
      <c r="R1436" s="43" t="e">
        <f t="shared" ca="1" si="420"/>
        <v>#N/A</v>
      </c>
      <c r="S1436" s="44" t="e">
        <f t="shared" ca="1" si="421"/>
        <v>#N/A</v>
      </c>
      <c r="T1436" s="5" t="e">
        <f t="shared" ca="1" si="422"/>
        <v>#N/A</v>
      </c>
      <c r="U1436" s="5" t="e">
        <f t="shared" ca="1" si="423"/>
        <v>#N/A</v>
      </c>
    </row>
    <row r="1437" spans="1:21">
      <c r="A1437" s="6" t="e">
        <f t="shared" ca="1" si="413"/>
        <v>#N/A</v>
      </c>
      <c r="B1437" s="39" t="e">
        <f t="shared" ca="1" si="412"/>
        <v>#N/A</v>
      </c>
      <c r="C1437">
        <f t="array" aca="1" ref="C1437" ca="1">IFERROR(INDEX(stitches, MATCH( 1, ($A1437=dates)*(last_project=projects),0)),0)</f>
        <v>0</v>
      </c>
      <c r="D1437" s="5" t="e">
        <f t="shared" ca="1" si="424"/>
        <v>#REF!</v>
      </c>
      <c r="E1437" s="5" t="e">
        <f t="shared" ca="1" si="414"/>
        <v>#REF!</v>
      </c>
      <c r="F1437" s="40" t="e">
        <f t="array" aca="1" ref="F1437" ca="1">INDEX(hours,MATCH(1,($A1437=dates)*(last_project=projects),0),0)</f>
        <v>#N/A</v>
      </c>
      <c r="G1437" s="21" t="e">
        <f t="shared" ca="1" si="415"/>
        <v>#N/A</v>
      </c>
      <c r="H1437" s="41" t="e">
        <f t="shared" ca="1" si="425"/>
        <v>#N/A</v>
      </c>
      <c r="I1437" s="41" t="e">
        <f t="shared" ca="1" si="426"/>
        <v>#N/A</v>
      </c>
      <c r="J1437" s="41" t="e">
        <f t="shared" ca="1" si="427"/>
        <v>#N/A</v>
      </c>
      <c r="K1437" t="e">
        <f t="shared" ca="1" si="416"/>
        <v>#N/A</v>
      </c>
      <c r="L1437" t="e">
        <f t="shared" ca="1" si="417"/>
        <v>#N/A</v>
      </c>
      <c r="M1437" s="42" t="e">
        <f t="shared" ca="1" si="418"/>
        <v>#REF!</v>
      </c>
      <c r="N1437" s="5" t="e">
        <f t="shared" ca="1" si="428"/>
        <v>#N/A</v>
      </c>
      <c r="O1437" s="5" t="e">
        <f t="shared" ca="1" si="429"/>
        <v>#N/A</v>
      </c>
      <c r="P1437" s="41" t="e">
        <f ca="1">IF(OR(ISNA(A1437),C1437="Backstitch"),NA(),AVERAGEIF($C$4:$C1437,"&gt;0")/100)</f>
        <v>#N/A</v>
      </c>
      <c r="Q1437" s="41" t="e">
        <f t="shared" ca="1" si="419"/>
        <v>#N/A</v>
      </c>
      <c r="R1437" s="43" t="e">
        <f t="shared" ca="1" si="420"/>
        <v>#N/A</v>
      </c>
      <c r="S1437" s="44" t="e">
        <f t="shared" ca="1" si="421"/>
        <v>#N/A</v>
      </c>
      <c r="T1437" s="5" t="e">
        <f t="shared" ca="1" si="422"/>
        <v>#N/A</v>
      </c>
      <c r="U1437" s="5" t="e">
        <f t="shared" ca="1" si="423"/>
        <v>#N/A</v>
      </c>
    </row>
    <row r="1438" spans="1:21">
      <c r="A1438" s="6" t="e">
        <f t="shared" ca="1" si="413"/>
        <v>#N/A</v>
      </c>
      <c r="B1438" s="39" t="e">
        <f t="shared" ca="1" si="412"/>
        <v>#N/A</v>
      </c>
      <c r="C1438">
        <f t="array" aca="1" ref="C1438" ca="1">IFERROR(INDEX(stitches, MATCH( 1, ($A1438=dates)*(last_project=projects),0)),0)</f>
        <v>0</v>
      </c>
      <c r="D1438" s="5" t="e">
        <f t="shared" ca="1" si="424"/>
        <v>#REF!</v>
      </c>
      <c r="E1438" s="5" t="e">
        <f t="shared" ca="1" si="414"/>
        <v>#REF!</v>
      </c>
      <c r="F1438" s="40" t="e">
        <f t="array" aca="1" ref="F1438" ca="1">INDEX(hours,MATCH(1,($A1438=dates)*(last_project=projects),0),0)</f>
        <v>#N/A</v>
      </c>
      <c r="G1438" s="21" t="e">
        <f t="shared" ca="1" si="415"/>
        <v>#N/A</v>
      </c>
      <c r="H1438" s="41" t="e">
        <f t="shared" ca="1" si="425"/>
        <v>#N/A</v>
      </c>
      <c r="I1438" s="41" t="e">
        <f t="shared" ca="1" si="426"/>
        <v>#N/A</v>
      </c>
      <c r="J1438" s="41" t="e">
        <f t="shared" ca="1" si="427"/>
        <v>#N/A</v>
      </c>
      <c r="K1438" t="e">
        <f t="shared" ca="1" si="416"/>
        <v>#N/A</v>
      </c>
      <c r="L1438" t="e">
        <f t="shared" ca="1" si="417"/>
        <v>#N/A</v>
      </c>
      <c r="M1438" s="42" t="e">
        <f t="shared" ca="1" si="418"/>
        <v>#REF!</v>
      </c>
      <c r="N1438" s="5" t="e">
        <f t="shared" ca="1" si="428"/>
        <v>#N/A</v>
      </c>
      <c r="O1438" s="5" t="e">
        <f t="shared" ca="1" si="429"/>
        <v>#N/A</v>
      </c>
      <c r="P1438" s="41" t="e">
        <f ca="1">IF(OR(ISNA(A1438),C1438="Backstitch"),NA(),AVERAGEIF($C$4:$C1438,"&gt;0")/100)</f>
        <v>#N/A</v>
      </c>
      <c r="Q1438" s="41" t="e">
        <f t="shared" ca="1" si="419"/>
        <v>#N/A</v>
      </c>
      <c r="R1438" s="43" t="e">
        <f t="shared" ca="1" si="420"/>
        <v>#N/A</v>
      </c>
      <c r="S1438" s="44" t="e">
        <f t="shared" ca="1" si="421"/>
        <v>#N/A</v>
      </c>
      <c r="T1438" s="5" t="e">
        <f t="shared" ca="1" si="422"/>
        <v>#N/A</v>
      </c>
      <c r="U1438" s="5" t="e">
        <f t="shared" ca="1" si="423"/>
        <v>#N/A</v>
      </c>
    </row>
    <row r="1439" spans="1:21">
      <c r="A1439" s="6" t="e">
        <f t="shared" ca="1" si="413"/>
        <v>#N/A</v>
      </c>
      <c r="B1439" s="39" t="e">
        <f t="shared" ca="1" si="412"/>
        <v>#N/A</v>
      </c>
      <c r="C1439">
        <f t="array" aca="1" ref="C1439" ca="1">IFERROR(INDEX(stitches, MATCH( 1, ($A1439=dates)*(last_project=projects),0)),0)</f>
        <v>0</v>
      </c>
      <c r="D1439" s="5" t="e">
        <f t="shared" ca="1" si="424"/>
        <v>#REF!</v>
      </c>
      <c r="E1439" s="5" t="e">
        <f t="shared" ca="1" si="414"/>
        <v>#REF!</v>
      </c>
      <c r="F1439" s="40" t="e">
        <f t="array" aca="1" ref="F1439" ca="1">INDEX(hours,MATCH(1,($A1439=dates)*(last_project=projects),0),0)</f>
        <v>#N/A</v>
      </c>
      <c r="G1439" s="21" t="e">
        <f t="shared" ca="1" si="415"/>
        <v>#N/A</v>
      </c>
      <c r="H1439" s="41" t="e">
        <f t="shared" ca="1" si="425"/>
        <v>#N/A</v>
      </c>
      <c r="I1439" s="41" t="e">
        <f t="shared" ca="1" si="426"/>
        <v>#N/A</v>
      </c>
      <c r="J1439" s="41" t="e">
        <f t="shared" ca="1" si="427"/>
        <v>#N/A</v>
      </c>
      <c r="K1439" t="e">
        <f t="shared" ca="1" si="416"/>
        <v>#N/A</v>
      </c>
      <c r="L1439" t="e">
        <f t="shared" ca="1" si="417"/>
        <v>#N/A</v>
      </c>
      <c r="M1439" s="42" t="e">
        <f t="shared" ca="1" si="418"/>
        <v>#REF!</v>
      </c>
      <c r="N1439" s="5" t="e">
        <f t="shared" ca="1" si="428"/>
        <v>#N/A</v>
      </c>
      <c r="O1439" s="5" t="e">
        <f t="shared" ca="1" si="429"/>
        <v>#N/A</v>
      </c>
      <c r="P1439" s="41" t="e">
        <f ca="1">IF(OR(ISNA(A1439),C1439="Backstitch"),NA(),AVERAGEIF($C$4:$C1439,"&gt;0")/100)</f>
        <v>#N/A</v>
      </c>
      <c r="Q1439" s="41" t="e">
        <f t="shared" ca="1" si="419"/>
        <v>#N/A</v>
      </c>
      <c r="R1439" s="43" t="e">
        <f t="shared" ca="1" si="420"/>
        <v>#N/A</v>
      </c>
      <c r="S1439" s="44" t="e">
        <f t="shared" ca="1" si="421"/>
        <v>#N/A</v>
      </c>
      <c r="T1439" s="5" t="e">
        <f t="shared" ca="1" si="422"/>
        <v>#N/A</v>
      </c>
      <c r="U1439" s="5" t="e">
        <f t="shared" ca="1" si="423"/>
        <v>#N/A</v>
      </c>
    </row>
    <row r="1440" spans="1:21">
      <c r="A1440" s="6" t="e">
        <f t="shared" ca="1" si="413"/>
        <v>#N/A</v>
      </c>
      <c r="B1440" s="39" t="e">
        <f t="shared" ca="1" si="412"/>
        <v>#N/A</v>
      </c>
      <c r="C1440">
        <f t="array" aca="1" ref="C1440" ca="1">IFERROR(INDEX(stitches, MATCH( 1, ($A1440=dates)*(last_project=projects),0)),0)</f>
        <v>0</v>
      </c>
      <c r="D1440" s="5" t="e">
        <f t="shared" ca="1" si="424"/>
        <v>#REF!</v>
      </c>
      <c r="E1440" s="5" t="e">
        <f t="shared" ca="1" si="414"/>
        <v>#REF!</v>
      </c>
      <c r="F1440" s="40" t="e">
        <f t="array" aca="1" ref="F1440" ca="1">INDEX(hours,MATCH(1,($A1440=dates)*(last_project=projects),0),0)</f>
        <v>#N/A</v>
      </c>
      <c r="G1440" s="21" t="e">
        <f t="shared" ca="1" si="415"/>
        <v>#N/A</v>
      </c>
      <c r="H1440" s="41" t="e">
        <f t="shared" ca="1" si="425"/>
        <v>#N/A</v>
      </c>
      <c r="I1440" s="41" t="e">
        <f t="shared" ca="1" si="426"/>
        <v>#N/A</v>
      </c>
      <c r="J1440" s="41" t="e">
        <f t="shared" ca="1" si="427"/>
        <v>#N/A</v>
      </c>
      <c r="K1440" t="e">
        <f t="shared" ca="1" si="416"/>
        <v>#N/A</v>
      </c>
      <c r="L1440" t="e">
        <f t="shared" ca="1" si="417"/>
        <v>#N/A</v>
      </c>
      <c r="M1440" s="42" t="e">
        <f t="shared" ca="1" si="418"/>
        <v>#REF!</v>
      </c>
      <c r="N1440" s="5" t="e">
        <f t="shared" ca="1" si="428"/>
        <v>#N/A</v>
      </c>
      <c r="O1440" s="5" t="e">
        <f t="shared" ca="1" si="429"/>
        <v>#N/A</v>
      </c>
      <c r="P1440" s="41" t="e">
        <f ca="1">IF(OR(ISNA(A1440),C1440="Backstitch"),NA(),AVERAGEIF($C$4:$C1440,"&gt;0")/100)</f>
        <v>#N/A</v>
      </c>
      <c r="Q1440" s="41" t="e">
        <f t="shared" ca="1" si="419"/>
        <v>#N/A</v>
      </c>
      <c r="R1440" s="43" t="e">
        <f t="shared" ca="1" si="420"/>
        <v>#N/A</v>
      </c>
      <c r="S1440" s="44" t="e">
        <f t="shared" ca="1" si="421"/>
        <v>#N/A</v>
      </c>
      <c r="T1440" s="5" t="e">
        <f t="shared" ca="1" si="422"/>
        <v>#N/A</v>
      </c>
      <c r="U1440" s="5" t="e">
        <f t="shared" ca="1" si="423"/>
        <v>#N/A</v>
      </c>
    </row>
    <row r="1441" spans="1:21">
      <c r="A1441" s="6" t="e">
        <f t="shared" ca="1" si="413"/>
        <v>#N/A</v>
      </c>
      <c r="B1441" s="39" t="e">
        <f t="shared" ca="1" si="412"/>
        <v>#N/A</v>
      </c>
      <c r="C1441">
        <f t="array" aca="1" ref="C1441" ca="1">IFERROR(INDEX(stitches, MATCH( 1, ($A1441=dates)*(last_project=projects),0)),0)</f>
        <v>0</v>
      </c>
      <c r="D1441" s="5" t="e">
        <f t="shared" ca="1" si="424"/>
        <v>#REF!</v>
      </c>
      <c r="E1441" s="5" t="e">
        <f t="shared" ca="1" si="414"/>
        <v>#REF!</v>
      </c>
      <c r="F1441" s="40" t="e">
        <f t="array" aca="1" ref="F1441" ca="1">INDEX(hours,MATCH(1,($A1441=dates)*(last_project=projects),0),0)</f>
        <v>#N/A</v>
      </c>
      <c r="G1441" s="21" t="e">
        <f t="shared" ca="1" si="415"/>
        <v>#N/A</v>
      </c>
      <c r="H1441" s="41" t="e">
        <f t="shared" ca="1" si="425"/>
        <v>#N/A</v>
      </c>
      <c r="I1441" s="41" t="e">
        <f t="shared" ca="1" si="426"/>
        <v>#N/A</v>
      </c>
      <c r="J1441" s="41" t="e">
        <f t="shared" ca="1" si="427"/>
        <v>#N/A</v>
      </c>
      <c r="K1441" t="e">
        <f t="shared" ca="1" si="416"/>
        <v>#N/A</v>
      </c>
      <c r="L1441" t="e">
        <f t="shared" ca="1" si="417"/>
        <v>#N/A</v>
      </c>
      <c r="M1441" s="42" t="e">
        <f t="shared" ca="1" si="418"/>
        <v>#REF!</v>
      </c>
      <c r="N1441" s="5" t="e">
        <f t="shared" ca="1" si="428"/>
        <v>#N/A</v>
      </c>
      <c r="O1441" s="5" t="e">
        <f t="shared" ca="1" si="429"/>
        <v>#N/A</v>
      </c>
      <c r="P1441" s="41" t="e">
        <f ca="1">IF(OR(ISNA(A1441),C1441="Backstitch"),NA(),AVERAGEIF($C$4:$C1441,"&gt;0")/100)</f>
        <v>#N/A</v>
      </c>
      <c r="Q1441" s="41" t="e">
        <f t="shared" ca="1" si="419"/>
        <v>#N/A</v>
      </c>
      <c r="R1441" s="43" t="e">
        <f t="shared" ca="1" si="420"/>
        <v>#N/A</v>
      </c>
      <c r="S1441" s="44" t="e">
        <f t="shared" ca="1" si="421"/>
        <v>#N/A</v>
      </c>
      <c r="T1441" s="5" t="e">
        <f t="shared" ca="1" si="422"/>
        <v>#N/A</v>
      </c>
      <c r="U1441" s="5" t="e">
        <f t="shared" ca="1" si="423"/>
        <v>#N/A</v>
      </c>
    </row>
    <row r="1442" spans="1:21">
      <c r="A1442" s="6" t="e">
        <f t="shared" ca="1" si="413"/>
        <v>#N/A</v>
      </c>
      <c r="B1442" s="39" t="e">
        <f t="shared" ca="1" si="412"/>
        <v>#N/A</v>
      </c>
      <c r="C1442">
        <f t="array" aca="1" ref="C1442" ca="1">IFERROR(INDEX(stitches, MATCH( 1, ($A1442=dates)*(last_project=projects),0)),0)</f>
        <v>0</v>
      </c>
      <c r="D1442" s="5" t="e">
        <f t="shared" ca="1" si="424"/>
        <v>#REF!</v>
      </c>
      <c r="E1442" s="5" t="e">
        <f t="shared" ca="1" si="414"/>
        <v>#REF!</v>
      </c>
      <c r="F1442" s="40" t="e">
        <f t="array" aca="1" ref="F1442" ca="1">INDEX(hours,MATCH(1,($A1442=dates)*(last_project=projects),0),0)</f>
        <v>#N/A</v>
      </c>
      <c r="G1442" s="21" t="e">
        <f t="shared" ca="1" si="415"/>
        <v>#N/A</v>
      </c>
      <c r="H1442" s="41" t="e">
        <f t="shared" ca="1" si="425"/>
        <v>#N/A</v>
      </c>
      <c r="I1442" s="41" t="e">
        <f t="shared" ca="1" si="426"/>
        <v>#N/A</v>
      </c>
      <c r="J1442" s="41" t="e">
        <f t="shared" ca="1" si="427"/>
        <v>#N/A</v>
      </c>
      <c r="K1442" t="e">
        <f t="shared" ca="1" si="416"/>
        <v>#N/A</v>
      </c>
      <c r="L1442" t="e">
        <f t="shared" ca="1" si="417"/>
        <v>#N/A</v>
      </c>
      <c r="M1442" s="42" t="e">
        <f t="shared" ca="1" si="418"/>
        <v>#REF!</v>
      </c>
      <c r="N1442" s="5" t="e">
        <f t="shared" ca="1" si="428"/>
        <v>#N/A</v>
      </c>
      <c r="O1442" s="5" t="e">
        <f t="shared" ca="1" si="429"/>
        <v>#N/A</v>
      </c>
      <c r="P1442" s="41" t="e">
        <f ca="1">IF(OR(ISNA(A1442),C1442="Backstitch"),NA(),AVERAGEIF($C$4:$C1442,"&gt;0")/100)</f>
        <v>#N/A</v>
      </c>
      <c r="Q1442" s="41" t="e">
        <f t="shared" ca="1" si="419"/>
        <v>#N/A</v>
      </c>
      <c r="R1442" s="43" t="e">
        <f t="shared" ca="1" si="420"/>
        <v>#N/A</v>
      </c>
      <c r="S1442" s="44" t="e">
        <f t="shared" ca="1" si="421"/>
        <v>#N/A</v>
      </c>
      <c r="T1442" s="5" t="e">
        <f t="shared" ca="1" si="422"/>
        <v>#N/A</v>
      </c>
      <c r="U1442" s="5" t="e">
        <f t="shared" ca="1" si="423"/>
        <v>#N/A</v>
      </c>
    </row>
    <row r="1443" spans="1:21">
      <c r="A1443" s="6" t="e">
        <f t="shared" ca="1" si="413"/>
        <v>#N/A</v>
      </c>
      <c r="B1443" s="39" t="e">
        <f t="shared" ca="1" si="412"/>
        <v>#N/A</v>
      </c>
      <c r="C1443">
        <f t="array" aca="1" ref="C1443" ca="1">IFERROR(INDEX(stitches, MATCH( 1, ($A1443=dates)*(last_project=projects),0)),0)</f>
        <v>0</v>
      </c>
      <c r="D1443" s="5" t="e">
        <f t="shared" ca="1" si="424"/>
        <v>#REF!</v>
      </c>
      <c r="E1443" s="5" t="e">
        <f t="shared" ca="1" si="414"/>
        <v>#REF!</v>
      </c>
      <c r="F1443" s="40" t="e">
        <f t="array" aca="1" ref="F1443" ca="1">INDEX(hours,MATCH(1,($A1443=dates)*(last_project=projects),0),0)</f>
        <v>#N/A</v>
      </c>
      <c r="G1443" s="21" t="e">
        <f t="shared" ca="1" si="415"/>
        <v>#N/A</v>
      </c>
      <c r="H1443" s="41" t="e">
        <f t="shared" ca="1" si="425"/>
        <v>#N/A</v>
      </c>
      <c r="I1443" s="41" t="e">
        <f t="shared" ca="1" si="426"/>
        <v>#N/A</v>
      </c>
      <c r="J1443" s="41" t="e">
        <f t="shared" ca="1" si="427"/>
        <v>#N/A</v>
      </c>
      <c r="K1443" t="e">
        <f t="shared" ca="1" si="416"/>
        <v>#N/A</v>
      </c>
      <c r="L1443" t="e">
        <f t="shared" ca="1" si="417"/>
        <v>#N/A</v>
      </c>
      <c r="M1443" s="42" t="e">
        <f t="shared" ca="1" si="418"/>
        <v>#REF!</v>
      </c>
      <c r="N1443" s="5" t="e">
        <f t="shared" ca="1" si="428"/>
        <v>#N/A</v>
      </c>
      <c r="O1443" s="5" t="e">
        <f t="shared" ca="1" si="429"/>
        <v>#N/A</v>
      </c>
      <c r="P1443" s="41" t="e">
        <f ca="1">IF(OR(ISNA(A1443),C1443="Backstitch"),NA(),AVERAGEIF($C$4:$C1443,"&gt;0")/100)</f>
        <v>#N/A</v>
      </c>
      <c r="Q1443" s="41" t="e">
        <f t="shared" ca="1" si="419"/>
        <v>#N/A</v>
      </c>
      <c r="R1443" s="43" t="e">
        <f t="shared" ca="1" si="420"/>
        <v>#N/A</v>
      </c>
      <c r="S1443" s="44" t="e">
        <f t="shared" ca="1" si="421"/>
        <v>#N/A</v>
      </c>
      <c r="T1443" s="5" t="e">
        <f t="shared" ca="1" si="422"/>
        <v>#N/A</v>
      </c>
      <c r="U1443" s="5" t="e">
        <f t="shared" ca="1" si="423"/>
        <v>#N/A</v>
      </c>
    </row>
    <row r="1444" spans="1:21">
      <c r="A1444" s="6" t="e">
        <f t="shared" ca="1" si="413"/>
        <v>#N/A</v>
      </c>
      <c r="B1444" s="39" t="e">
        <f t="shared" ca="1" si="412"/>
        <v>#N/A</v>
      </c>
      <c r="C1444">
        <f t="array" aca="1" ref="C1444" ca="1">IFERROR(INDEX(stitches, MATCH( 1, ($A1444=dates)*(last_project=projects),0)),0)</f>
        <v>0</v>
      </c>
      <c r="D1444" s="5" t="e">
        <f t="shared" ca="1" si="424"/>
        <v>#REF!</v>
      </c>
      <c r="E1444" s="5" t="e">
        <f t="shared" ca="1" si="414"/>
        <v>#REF!</v>
      </c>
      <c r="F1444" s="40" t="e">
        <f t="array" aca="1" ref="F1444" ca="1">INDEX(hours,MATCH(1,($A1444=dates)*(last_project=projects),0),0)</f>
        <v>#N/A</v>
      </c>
      <c r="G1444" s="21" t="e">
        <f t="shared" ca="1" si="415"/>
        <v>#N/A</v>
      </c>
      <c r="H1444" s="41" t="e">
        <f t="shared" ca="1" si="425"/>
        <v>#N/A</v>
      </c>
      <c r="I1444" s="41" t="e">
        <f t="shared" ca="1" si="426"/>
        <v>#N/A</v>
      </c>
      <c r="J1444" s="41" t="e">
        <f t="shared" ca="1" si="427"/>
        <v>#N/A</v>
      </c>
      <c r="K1444" t="e">
        <f t="shared" ca="1" si="416"/>
        <v>#N/A</v>
      </c>
      <c r="L1444" t="e">
        <f t="shared" ca="1" si="417"/>
        <v>#N/A</v>
      </c>
      <c r="M1444" s="42" t="e">
        <f t="shared" ca="1" si="418"/>
        <v>#REF!</v>
      </c>
      <c r="N1444" s="5" t="e">
        <f t="shared" ca="1" si="428"/>
        <v>#N/A</v>
      </c>
      <c r="O1444" s="5" t="e">
        <f t="shared" ca="1" si="429"/>
        <v>#N/A</v>
      </c>
      <c r="P1444" s="41" t="e">
        <f ca="1">IF(OR(ISNA(A1444),C1444="Backstitch"),NA(),AVERAGEIF($C$4:$C1444,"&gt;0")/100)</f>
        <v>#N/A</v>
      </c>
      <c r="Q1444" s="41" t="e">
        <f t="shared" ca="1" si="419"/>
        <v>#N/A</v>
      </c>
      <c r="R1444" s="43" t="e">
        <f t="shared" ca="1" si="420"/>
        <v>#N/A</v>
      </c>
      <c r="S1444" s="44" t="e">
        <f t="shared" ca="1" si="421"/>
        <v>#N/A</v>
      </c>
      <c r="T1444" s="5" t="e">
        <f t="shared" ca="1" si="422"/>
        <v>#N/A</v>
      </c>
      <c r="U1444" s="5" t="e">
        <f t="shared" ca="1" si="423"/>
        <v>#N/A</v>
      </c>
    </row>
    <row r="1445" spans="1:21">
      <c r="A1445" s="6" t="e">
        <f t="shared" ca="1" si="413"/>
        <v>#N/A</v>
      </c>
      <c r="B1445" s="39" t="e">
        <f t="shared" ca="1" si="412"/>
        <v>#N/A</v>
      </c>
      <c r="C1445">
        <f t="array" aca="1" ref="C1445" ca="1">IFERROR(INDEX(stitches, MATCH( 1, ($A1445=dates)*(last_project=projects),0)),0)</f>
        <v>0</v>
      </c>
      <c r="D1445" s="5" t="e">
        <f t="shared" ca="1" si="424"/>
        <v>#REF!</v>
      </c>
      <c r="E1445" s="5" t="e">
        <f t="shared" ca="1" si="414"/>
        <v>#REF!</v>
      </c>
      <c r="F1445" s="40" t="e">
        <f t="array" aca="1" ref="F1445" ca="1">INDEX(hours,MATCH(1,($A1445=dates)*(last_project=projects),0),0)</f>
        <v>#N/A</v>
      </c>
      <c r="G1445" s="21" t="e">
        <f t="shared" ca="1" si="415"/>
        <v>#N/A</v>
      </c>
      <c r="H1445" s="41" t="e">
        <f t="shared" ca="1" si="425"/>
        <v>#N/A</v>
      </c>
      <c r="I1445" s="41" t="e">
        <f t="shared" ca="1" si="426"/>
        <v>#N/A</v>
      </c>
      <c r="J1445" s="41" t="e">
        <f t="shared" ca="1" si="427"/>
        <v>#N/A</v>
      </c>
      <c r="K1445" t="e">
        <f t="shared" ca="1" si="416"/>
        <v>#N/A</v>
      </c>
      <c r="L1445" t="e">
        <f t="shared" ca="1" si="417"/>
        <v>#N/A</v>
      </c>
      <c r="M1445" s="42" t="e">
        <f t="shared" ca="1" si="418"/>
        <v>#REF!</v>
      </c>
      <c r="N1445" s="5" t="e">
        <f t="shared" ca="1" si="428"/>
        <v>#N/A</v>
      </c>
      <c r="O1445" s="5" t="e">
        <f t="shared" ca="1" si="429"/>
        <v>#N/A</v>
      </c>
      <c r="P1445" s="41" t="e">
        <f ca="1">IF(OR(ISNA(A1445),C1445="Backstitch"),NA(),AVERAGEIF($C$4:$C1445,"&gt;0")/100)</f>
        <v>#N/A</v>
      </c>
      <c r="Q1445" s="41" t="e">
        <f t="shared" ca="1" si="419"/>
        <v>#N/A</v>
      </c>
      <c r="R1445" s="43" t="e">
        <f t="shared" ca="1" si="420"/>
        <v>#N/A</v>
      </c>
      <c r="S1445" s="44" t="e">
        <f t="shared" ca="1" si="421"/>
        <v>#N/A</v>
      </c>
      <c r="T1445" s="5" t="e">
        <f t="shared" ca="1" si="422"/>
        <v>#N/A</v>
      </c>
      <c r="U1445" s="5" t="e">
        <f t="shared" ca="1" si="423"/>
        <v>#N/A</v>
      </c>
    </row>
    <row r="1446" spans="1:21">
      <c r="A1446" s="6" t="e">
        <f t="shared" ca="1" si="413"/>
        <v>#N/A</v>
      </c>
      <c r="B1446" s="39" t="e">
        <f t="shared" ca="1" si="412"/>
        <v>#N/A</v>
      </c>
      <c r="C1446">
        <f t="array" aca="1" ref="C1446" ca="1">IFERROR(INDEX(stitches, MATCH( 1, ($A1446=dates)*(last_project=projects),0)),0)</f>
        <v>0</v>
      </c>
      <c r="D1446" s="5" t="e">
        <f t="shared" ca="1" si="424"/>
        <v>#REF!</v>
      </c>
      <c r="E1446" s="5" t="e">
        <f t="shared" ca="1" si="414"/>
        <v>#REF!</v>
      </c>
      <c r="F1446" s="40" t="e">
        <f t="array" aca="1" ref="F1446" ca="1">INDEX(hours,MATCH(1,($A1446=dates)*(last_project=projects),0),0)</f>
        <v>#N/A</v>
      </c>
      <c r="G1446" s="21" t="e">
        <f t="shared" ca="1" si="415"/>
        <v>#N/A</v>
      </c>
      <c r="H1446" s="41" t="e">
        <f t="shared" ca="1" si="425"/>
        <v>#N/A</v>
      </c>
      <c r="I1446" s="41" t="e">
        <f t="shared" ca="1" si="426"/>
        <v>#N/A</v>
      </c>
      <c r="J1446" s="41" t="e">
        <f t="shared" ca="1" si="427"/>
        <v>#N/A</v>
      </c>
      <c r="K1446" t="e">
        <f t="shared" ca="1" si="416"/>
        <v>#N/A</v>
      </c>
      <c r="L1446" t="e">
        <f t="shared" ca="1" si="417"/>
        <v>#N/A</v>
      </c>
      <c r="M1446" s="42" t="e">
        <f t="shared" ca="1" si="418"/>
        <v>#REF!</v>
      </c>
      <c r="N1446" s="5" t="e">
        <f t="shared" ca="1" si="428"/>
        <v>#N/A</v>
      </c>
      <c r="O1446" s="5" t="e">
        <f t="shared" ca="1" si="429"/>
        <v>#N/A</v>
      </c>
      <c r="P1446" s="41" t="e">
        <f ca="1">IF(OR(ISNA(A1446),C1446="Backstitch"),NA(),AVERAGEIF($C$4:$C1446,"&gt;0")/100)</f>
        <v>#N/A</v>
      </c>
      <c r="Q1446" s="41" t="e">
        <f t="shared" ca="1" si="419"/>
        <v>#N/A</v>
      </c>
      <c r="R1446" s="43" t="e">
        <f t="shared" ca="1" si="420"/>
        <v>#N/A</v>
      </c>
      <c r="S1446" s="44" t="e">
        <f t="shared" ca="1" si="421"/>
        <v>#N/A</v>
      </c>
      <c r="T1446" s="5" t="e">
        <f t="shared" ca="1" si="422"/>
        <v>#N/A</v>
      </c>
      <c r="U1446" s="5" t="e">
        <f t="shared" ca="1" si="423"/>
        <v>#N/A</v>
      </c>
    </row>
    <row r="1447" spans="1:21">
      <c r="A1447" s="6" t="e">
        <f t="shared" ca="1" si="413"/>
        <v>#N/A</v>
      </c>
      <c r="B1447" s="39" t="e">
        <f t="shared" ca="1" si="412"/>
        <v>#N/A</v>
      </c>
      <c r="C1447">
        <f t="array" aca="1" ref="C1447" ca="1">IFERROR(INDEX(stitches, MATCH( 1, ($A1447=dates)*(last_project=projects),0)),0)</f>
        <v>0</v>
      </c>
      <c r="D1447" s="5" t="e">
        <f t="shared" ca="1" si="424"/>
        <v>#REF!</v>
      </c>
      <c r="E1447" s="5" t="e">
        <f t="shared" ca="1" si="414"/>
        <v>#REF!</v>
      </c>
      <c r="F1447" s="40" t="e">
        <f t="array" aca="1" ref="F1447" ca="1">INDEX(hours,MATCH(1,($A1447=dates)*(last_project=projects),0),0)</f>
        <v>#N/A</v>
      </c>
      <c r="G1447" s="21" t="e">
        <f t="shared" ca="1" si="415"/>
        <v>#N/A</v>
      </c>
      <c r="H1447" s="41" t="e">
        <f t="shared" ca="1" si="425"/>
        <v>#N/A</v>
      </c>
      <c r="I1447" s="41" t="e">
        <f t="shared" ca="1" si="426"/>
        <v>#N/A</v>
      </c>
      <c r="J1447" s="41" t="e">
        <f t="shared" ca="1" si="427"/>
        <v>#N/A</v>
      </c>
      <c r="K1447" t="e">
        <f t="shared" ca="1" si="416"/>
        <v>#N/A</v>
      </c>
      <c r="L1447" t="e">
        <f t="shared" ca="1" si="417"/>
        <v>#N/A</v>
      </c>
      <c r="M1447" s="42" t="e">
        <f t="shared" ca="1" si="418"/>
        <v>#REF!</v>
      </c>
      <c r="N1447" s="5" t="e">
        <f t="shared" ca="1" si="428"/>
        <v>#N/A</v>
      </c>
      <c r="O1447" s="5" t="e">
        <f t="shared" ca="1" si="429"/>
        <v>#N/A</v>
      </c>
      <c r="P1447" s="41" t="e">
        <f ca="1">IF(OR(ISNA(A1447),C1447="Backstitch"),NA(),AVERAGEIF($C$4:$C1447,"&gt;0")/100)</f>
        <v>#N/A</v>
      </c>
      <c r="Q1447" s="41" t="e">
        <f t="shared" ca="1" si="419"/>
        <v>#N/A</v>
      </c>
      <c r="R1447" s="43" t="e">
        <f t="shared" ca="1" si="420"/>
        <v>#N/A</v>
      </c>
      <c r="S1447" s="44" t="e">
        <f t="shared" ca="1" si="421"/>
        <v>#N/A</v>
      </c>
      <c r="T1447" s="5" t="e">
        <f t="shared" ca="1" si="422"/>
        <v>#N/A</v>
      </c>
      <c r="U1447" s="5" t="e">
        <f t="shared" ca="1" si="423"/>
        <v>#N/A</v>
      </c>
    </row>
    <row r="1448" spans="1:21">
      <c r="A1448" s="6" t="e">
        <f t="shared" ca="1" si="413"/>
        <v>#N/A</v>
      </c>
      <c r="B1448" s="39" t="e">
        <f t="shared" ca="1" si="412"/>
        <v>#N/A</v>
      </c>
      <c r="C1448">
        <f t="array" aca="1" ref="C1448" ca="1">IFERROR(INDEX(stitches, MATCH( 1, ($A1448=dates)*(last_project=projects),0)),0)</f>
        <v>0</v>
      </c>
      <c r="D1448" s="5" t="e">
        <f t="shared" ca="1" si="424"/>
        <v>#REF!</v>
      </c>
      <c r="E1448" s="5" t="e">
        <f t="shared" ca="1" si="414"/>
        <v>#REF!</v>
      </c>
      <c r="F1448" s="40" t="e">
        <f t="array" aca="1" ref="F1448" ca="1">INDEX(hours,MATCH(1,($A1448=dates)*(last_project=projects),0),0)</f>
        <v>#N/A</v>
      </c>
      <c r="G1448" s="21" t="e">
        <f t="shared" ca="1" si="415"/>
        <v>#N/A</v>
      </c>
      <c r="H1448" s="41" t="e">
        <f t="shared" ca="1" si="425"/>
        <v>#N/A</v>
      </c>
      <c r="I1448" s="41" t="e">
        <f t="shared" ca="1" si="426"/>
        <v>#N/A</v>
      </c>
      <c r="J1448" s="41" t="e">
        <f t="shared" ca="1" si="427"/>
        <v>#N/A</v>
      </c>
      <c r="K1448" t="e">
        <f t="shared" ca="1" si="416"/>
        <v>#N/A</v>
      </c>
      <c r="L1448" t="e">
        <f t="shared" ca="1" si="417"/>
        <v>#N/A</v>
      </c>
      <c r="M1448" s="42" t="e">
        <f t="shared" ca="1" si="418"/>
        <v>#REF!</v>
      </c>
      <c r="N1448" s="5" t="e">
        <f t="shared" ca="1" si="428"/>
        <v>#N/A</v>
      </c>
      <c r="O1448" s="5" t="e">
        <f t="shared" ca="1" si="429"/>
        <v>#N/A</v>
      </c>
      <c r="P1448" s="41" t="e">
        <f ca="1">IF(OR(ISNA(A1448),C1448="Backstitch"),NA(),AVERAGEIF($C$4:$C1448,"&gt;0")/100)</f>
        <v>#N/A</v>
      </c>
      <c r="Q1448" s="41" t="e">
        <f t="shared" ca="1" si="419"/>
        <v>#N/A</v>
      </c>
      <c r="R1448" s="43" t="e">
        <f t="shared" ca="1" si="420"/>
        <v>#N/A</v>
      </c>
      <c r="S1448" s="44" t="e">
        <f t="shared" ca="1" si="421"/>
        <v>#N/A</v>
      </c>
      <c r="T1448" s="5" t="e">
        <f t="shared" ca="1" si="422"/>
        <v>#N/A</v>
      </c>
      <c r="U1448" s="5" t="e">
        <f t="shared" ca="1" si="423"/>
        <v>#N/A</v>
      </c>
    </row>
    <row r="1449" spans="1:21">
      <c r="A1449" s="6" t="e">
        <f t="shared" ca="1" si="413"/>
        <v>#N/A</v>
      </c>
      <c r="B1449" s="39" t="e">
        <f t="shared" ca="1" si="412"/>
        <v>#N/A</v>
      </c>
      <c r="C1449">
        <f t="array" aca="1" ref="C1449" ca="1">IFERROR(INDEX(stitches, MATCH( 1, ($A1449=dates)*(last_project=projects),0)),0)</f>
        <v>0</v>
      </c>
      <c r="D1449" s="5" t="e">
        <f t="shared" ca="1" si="424"/>
        <v>#REF!</v>
      </c>
      <c r="E1449" s="5" t="e">
        <f t="shared" ca="1" si="414"/>
        <v>#REF!</v>
      </c>
      <c r="F1449" s="40" t="e">
        <f t="array" aca="1" ref="F1449" ca="1">INDEX(hours,MATCH(1,($A1449=dates)*(last_project=projects),0),0)</f>
        <v>#N/A</v>
      </c>
      <c r="G1449" s="21" t="e">
        <f t="shared" ca="1" si="415"/>
        <v>#N/A</v>
      </c>
      <c r="H1449" s="41" t="e">
        <f t="shared" ca="1" si="425"/>
        <v>#N/A</v>
      </c>
      <c r="I1449" s="41" t="e">
        <f t="shared" ca="1" si="426"/>
        <v>#N/A</v>
      </c>
      <c r="J1449" s="41" t="e">
        <f t="shared" ca="1" si="427"/>
        <v>#N/A</v>
      </c>
      <c r="K1449" t="e">
        <f t="shared" ca="1" si="416"/>
        <v>#N/A</v>
      </c>
      <c r="L1449" t="e">
        <f t="shared" ca="1" si="417"/>
        <v>#N/A</v>
      </c>
      <c r="M1449" s="42" t="e">
        <f t="shared" ca="1" si="418"/>
        <v>#REF!</v>
      </c>
      <c r="N1449" s="5" t="e">
        <f t="shared" ca="1" si="428"/>
        <v>#N/A</v>
      </c>
      <c r="O1449" s="5" t="e">
        <f t="shared" ca="1" si="429"/>
        <v>#N/A</v>
      </c>
      <c r="P1449" s="41" t="e">
        <f ca="1">IF(OR(ISNA(A1449),C1449="Backstitch"),NA(),AVERAGEIF($C$4:$C1449,"&gt;0")/100)</f>
        <v>#N/A</v>
      </c>
      <c r="Q1449" s="41" t="e">
        <f t="shared" ca="1" si="419"/>
        <v>#N/A</v>
      </c>
      <c r="R1449" s="43" t="e">
        <f t="shared" ca="1" si="420"/>
        <v>#N/A</v>
      </c>
      <c r="S1449" s="44" t="e">
        <f t="shared" ca="1" si="421"/>
        <v>#N/A</v>
      </c>
      <c r="T1449" s="5" t="e">
        <f t="shared" ca="1" si="422"/>
        <v>#N/A</v>
      </c>
      <c r="U1449" s="5" t="e">
        <f t="shared" ca="1" si="423"/>
        <v>#N/A</v>
      </c>
    </row>
    <row r="1450" spans="1:21">
      <c r="A1450" s="6" t="e">
        <f t="shared" ca="1" si="413"/>
        <v>#N/A</v>
      </c>
      <c r="B1450" s="39" t="e">
        <f t="shared" ca="1" si="412"/>
        <v>#N/A</v>
      </c>
      <c r="C1450">
        <f t="array" aca="1" ref="C1450" ca="1">IFERROR(INDEX(stitches, MATCH( 1, ($A1450=dates)*(last_project=projects),0)),0)</f>
        <v>0</v>
      </c>
      <c r="D1450" s="5" t="e">
        <f t="shared" ca="1" si="424"/>
        <v>#REF!</v>
      </c>
      <c r="E1450" s="5" t="e">
        <f t="shared" ca="1" si="414"/>
        <v>#REF!</v>
      </c>
      <c r="F1450" s="40" t="e">
        <f t="array" aca="1" ref="F1450" ca="1">INDEX(hours,MATCH(1,($A1450=dates)*(last_project=projects),0),0)</f>
        <v>#N/A</v>
      </c>
      <c r="G1450" s="21" t="e">
        <f t="shared" ca="1" si="415"/>
        <v>#N/A</v>
      </c>
      <c r="H1450" s="41" t="e">
        <f t="shared" ca="1" si="425"/>
        <v>#N/A</v>
      </c>
      <c r="I1450" s="41" t="e">
        <f t="shared" ca="1" si="426"/>
        <v>#N/A</v>
      </c>
      <c r="J1450" s="41" t="e">
        <f t="shared" ca="1" si="427"/>
        <v>#N/A</v>
      </c>
      <c r="K1450" t="e">
        <f t="shared" ca="1" si="416"/>
        <v>#N/A</v>
      </c>
      <c r="L1450" t="e">
        <f t="shared" ca="1" si="417"/>
        <v>#N/A</v>
      </c>
      <c r="M1450" s="42" t="e">
        <f t="shared" ca="1" si="418"/>
        <v>#REF!</v>
      </c>
      <c r="N1450" s="5" t="e">
        <f t="shared" ca="1" si="428"/>
        <v>#N/A</v>
      </c>
      <c r="O1450" s="5" t="e">
        <f t="shared" ca="1" si="429"/>
        <v>#N/A</v>
      </c>
      <c r="P1450" s="41" t="e">
        <f ca="1">IF(OR(ISNA(A1450),C1450="Backstitch"),NA(),AVERAGEIF($C$4:$C1450,"&gt;0")/100)</f>
        <v>#N/A</v>
      </c>
      <c r="Q1450" s="41" t="e">
        <f t="shared" ca="1" si="419"/>
        <v>#N/A</v>
      </c>
      <c r="R1450" s="43" t="e">
        <f t="shared" ca="1" si="420"/>
        <v>#N/A</v>
      </c>
      <c r="S1450" s="44" t="e">
        <f t="shared" ca="1" si="421"/>
        <v>#N/A</v>
      </c>
      <c r="T1450" s="5" t="e">
        <f t="shared" ca="1" si="422"/>
        <v>#N/A</v>
      </c>
      <c r="U1450" s="5" t="e">
        <f t="shared" ca="1" si="423"/>
        <v>#N/A</v>
      </c>
    </row>
    <row r="1451" spans="1:21">
      <c r="A1451" s="6" t="e">
        <f t="shared" ca="1" si="413"/>
        <v>#N/A</v>
      </c>
      <c r="B1451" s="39" t="e">
        <f t="shared" ca="1" si="412"/>
        <v>#N/A</v>
      </c>
      <c r="C1451">
        <f t="array" aca="1" ref="C1451" ca="1">IFERROR(INDEX(stitches, MATCH( 1, ($A1451=dates)*(last_project=projects),0)),0)</f>
        <v>0</v>
      </c>
      <c r="D1451" s="5" t="e">
        <f t="shared" ca="1" si="424"/>
        <v>#REF!</v>
      </c>
      <c r="E1451" s="5" t="e">
        <f t="shared" ca="1" si="414"/>
        <v>#REF!</v>
      </c>
      <c r="F1451" s="40" t="e">
        <f t="array" aca="1" ref="F1451" ca="1">INDEX(hours,MATCH(1,($A1451=dates)*(last_project=projects),0),0)</f>
        <v>#N/A</v>
      </c>
      <c r="G1451" s="21" t="e">
        <f t="shared" ca="1" si="415"/>
        <v>#N/A</v>
      </c>
      <c r="H1451" s="41" t="e">
        <f t="shared" ca="1" si="425"/>
        <v>#N/A</v>
      </c>
      <c r="I1451" s="41" t="e">
        <f t="shared" ca="1" si="426"/>
        <v>#N/A</v>
      </c>
      <c r="J1451" s="41" t="e">
        <f t="shared" ca="1" si="427"/>
        <v>#N/A</v>
      </c>
      <c r="K1451" t="e">
        <f t="shared" ca="1" si="416"/>
        <v>#N/A</v>
      </c>
      <c r="L1451" t="e">
        <f t="shared" ca="1" si="417"/>
        <v>#N/A</v>
      </c>
      <c r="M1451" s="42" t="e">
        <f t="shared" ca="1" si="418"/>
        <v>#REF!</v>
      </c>
      <c r="N1451" s="5" t="e">
        <f t="shared" ca="1" si="428"/>
        <v>#N/A</v>
      </c>
      <c r="O1451" s="5" t="e">
        <f t="shared" ca="1" si="429"/>
        <v>#N/A</v>
      </c>
      <c r="P1451" s="41" t="e">
        <f ca="1">IF(OR(ISNA(A1451),C1451="Backstitch"),NA(),AVERAGEIF($C$4:$C1451,"&gt;0")/100)</f>
        <v>#N/A</v>
      </c>
      <c r="Q1451" s="41" t="e">
        <f t="shared" ca="1" si="419"/>
        <v>#N/A</v>
      </c>
      <c r="R1451" s="43" t="e">
        <f t="shared" ca="1" si="420"/>
        <v>#N/A</v>
      </c>
      <c r="S1451" s="44" t="e">
        <f t="shared" ca="1" si="421"/>
        <v>#N/A</v>
      </c>
      <c r="T1451" s="5" t="e">
        <f t="shared" ca="1" si="422"/>
        <v>#N/A</v>
      </c>
      <c r="U1451" s="5" t="e">
        <f t="shared" ca="1" si="423"/>
        <v>#N/A</v>
      </c>
    </row>
    <row r="1452" spans="1:21">
      <c r="A1452" s="6" t="e">
        <f t="shared" ca="1" si="413"/>
        <v>#N/A</v>
      </c>
      <c r="B1452" s="39" t="e">
        <f t="shared" ca="1" si="412"/>
        <v>#N/A</v>
      </c>
      <c r="C1452">
        <f t="array" aca="1" ref="C1452" ca="1">IFERROR(INDEX(stitches, MATCH( 1, ($A1452=dates)*(last_project=projects),0)),0)</f>
        <v>0</v>
      </c>
      <c r="D1452" s="5" t="e">
        <f t="shared" ca="1" si="424"/>
        <v>#REF!</v>
      </c>
      <c r="E1452" s="5" t="e">
        <f t="shared" ca="1" si="414"/>
        <v>#REF!</v>
      </c>
      <c r="F1452" s="40" t="e">
        <f t="array" aca="1" ref="F1452" ca="1">INDEX(hours,MATCH(1,($A1452=dates)*(last_project=projects),0),0)</f>
        <v>#N/A</v>
      </c>
      <c r="G1452" s="21" t="e">
        <f t="shared" ca="1" si="415"/>
        <v>#N/A</v>
      </c>
      <c r="H1452" s="41" t="e">
        <f t="shared" ca="1" si="425"/>
        <v>#N/A</v>
      </c>
      <c r="I1452" s="41" t="e">
        <f t="shared" ca="1" si="426"/>
        <v>#N/A</v>
      </c>
      <c r="J1452" s="41" t="e">
        <f t="shared" ca="1" si="427"/>
        <v>#N/A</v>
      </c>
      <c r="K1452" t="e">
        <f t="shared" ca="1" si="416"/>
        <v>#N/A</v>
      </c>
      <c r="L1452" t="e">
        <f t="shared" ca="1" si="417"/>
        <v>#N/A</v>
      </c>
      <c r="M1452" s="42" t="e">
        <f t="shared" ca="1" si="418"/>
        <v>#REF!</v>
      </c>
      <c r="N1452" s="5" t="e">
        <f t="shared" ca="1" si="428"/>
        <v>#N/A</v>
      </c>
      <c r="O1452" s="5" t="e">
        <f t="shared" ca="1" si="429"/>
        <v>#N/A</v>
      </c>
      <c r="P1452" s="41" t="e">
        <f ca="1">IF(OR(ISNA(A1452),C1452="Backstitch"),NA(),AVERAGEIF($C$4:$C1452,"&gt;0")/100)</f>
        <v>#N/A</v>
      </c>
      <c r="Q1452" s="41" t="e">
        <f t="shared" ca="1" si="419"/>
        <v>#N/A</v>
      </c>
      <c r="R1452" s="43" t="e">
        <f t="shared" ca="1" si="420"/>
        <v>#N/A</v>
      </c>
      <c r="S1452" s="44" t="e">
        <f t="shared" ca="1" si="421"/>
        <v>#N/A</v>
      </c>
      <c r="T1452" s="5" t="e">
        <f t="shared" ca="1" si="422"/>
        <v>#N/A</v>
      </c>
      <c r="U1452" s="5" t="e">
        <f t="shared" ca="1" si="423"/>
        <v>#N/A</v>
      </c>
    </row>
    <row r="1453" spans="1:21">
      <c r="A1453" s="6" t="e">
        <f t="shared" ca="1" si="413"/>
        <v>#N/A</v>
      </c>
      <c r="B1453" s="39" t="e">
        <f t="shared" ca="1" si="412"/>
        <v>#N/A</v>
      </c>
      <c r="C1453">
        <f t="array" aca="1" ref="C1453" ca="1">IFERROR(INDEX(stitches, MATCH( 1, ($A1453=dates)*(last_project=projects),0)),0)</f>
        <v>0</v>
      </c>
      <c r="D1453" s="5" t="e">
        <f t="shared" ca="1" si="424"/>
        <v>#REF!</v>
      </c>
      <c r="E1453" s="5" t="e">
        <f t="shared" ca="1" si="414"/>
        <v>#REF!</v>
      </c>
      <c r="F1453" s="40" t="e">
        <f t="array" aca="1" ref="F1453" ca="1">INDEX(hours,MATCH(1,($A1453=dates)*(last_project=projects),0),0)</f>
        <v>#N/A</v>
      </c>
      <c r="G1453" s="21" t="e">
        <f t="shared" ca="1" si="415"/>
        <v>#N/A</v>
      </c>
      <c r="H1453" s="41" t="e">
        <f t="shared" ca="1" si="425"/>
        <v>#N/A</v>
      </c>
      <c r="I1453" s="41" t="e">
        <f t="shared" ca="1" si="426"/>
        <v>#N/A</v>
      </c>
      <c r="J1453" s="41" t="e">
        <f t="shared" ca="1" si="427"/>
        <v>#N/A</v>
      </c>
      <c r="K1453" t="e">
        <f t="shared" ca="1" si="416"/>
        <v>#N/A</v>
      </c>
      <c r="L1453" t="e">
        <f t="shared" ca="1" si="417"/>
        <v>#N/A</v>
      </c>
      <c r="M1453" s="42" t="e">
        <f t="shared" ca="1" si="418"/>
        <v>#REF!</v>
      </c>
      <c r="N1453" s="5" t="e">
        <f t="shared" ca="1" si="428"/>
        <v>#N/A</v>
      </c>
      <c r="O1453" s="5" t="e">
        <f t="shared" ca="1" si="429"/>
        <v>#N/A</v>
      </c>
      <c r="P1453" s="41" t="e">
        <f ca="1">IF(OR(ISNA(A1453),C1453="Backstitch"),NA(),AVERAGEIF($C$4:$C1453,"&gt;0")/100)</f>
        <v>#N/A</v>
      </c>
      <c r="Q1453" s="41" t="e">
        <f t="shared" ca="1" si="419"/>
        <v>#N/A</v>
      </c>
      <c r="R1453" s="43" t="e">
        <f t="shared" ca="1" si="420"/>
        <v>#N/A</v>
      </c>
      <c r="S1453" s="44" t="e">
        <f t="shared" ca="1" si="421"/>
        <v>#N/A</v>
      </c>
      <c r="T1453" s="5" t="e">
        <f t="shared" ca="1" si="422"/>
        <v>#N/A</v>
      </c>
      <c r="U1453" s="5" t="e">
        <f t="shared" ca="1" si="423"/>
        <v>#N/A</v>
      </c>
    </row>
    <row r="1454" spans="1:21">
      <c r="A1454" s="6" t="e">
        <f t="shared" ca="1" si="413"/>
        <v>#N/A</v>
      </c>
      <c r="B1454" s="39" t="e">
        <f t="shared" ca="1" si="412"/>
        <v>#N/A</v>
      </c>
      <c r="C1454">
        <f t="array" aca="1" ref="C1454" ca="1">IFERROR(INDEX(stitches, MATCH( 1, ($A1454=dates)*(last_project=projects),0)),0)</f>
        <v>0</v>
      </c>
      <c r="D1454" s="5" t="e">
        <f t="shared" ca="1" si="424"/>
        <v>#REF!</v>
      </c>
      <c r="E1454" s="5" t="e">
        <f t="shared" ca="1" si="414"/>
        <v>#REF!</v>
      </c>
      <c r="F1454" s="40" t="e">
        <f t="array" aca="1" ref="F1454" ca="1">INDEX(hours,MATCH(1,($A1454=dates)*(last_project=projects),0),0)</f>
        <v>#N/A</v>
      </c>
      <c r="G1454" s="21" t="e">
        <f t="shared" ca="1" si="415"/>
        <v>#N/A</v>
      </c>
      <c r="H1454" s="41" t="e">
        <f t="shared" ca="1" si="425"/>
        <v>#N/A</v>
      </c>
      <c r="I1454" s="41" t="e">
        <f t="shared" ca="1" si="426"/>
        <v>#N/A</v>
      </c>
      <c r="J1454" s="41" t="e">
        <f t="shared" ca="1" si="427"/>
        <v>#N/A</v>
      </c>
      <c r="K1454" t="e">
        <f t="shared" ca="1" si="416"/>
        <v>#N/A</v>
      </c>
      <c r="L1454" t="e">
        <f t="shared" ca="1" si="417"/>
        <v>#N/A</v>
      </c>
      <c r="M1454" s="42" t="e">
        <f t="shared" ca="1" si="418"/>
        <v>#REF!</v>
      </c>
      <c r="N1454" s="5" t="e">
        <f t="shared" ca="1" si="428"/>
        <v>#N/A</v>
      </c>
      <c r="O1454" s="5" t="e">
        <f t="shared" ca="1" si="429"/>
        <v>#N/A</v>
      </c>
      <c r="P1454" s="41" t="e">
        <f ca="1">IF(OR(ISNA(A1454),C1454="Backstitch"),NA(),AVERAGEIF($C$4:$C1454,"&gt;0")/100)</f>
        <v>#N/A</v>
      </c>
      <c r="Q1454" s="41" t="e">
        <f t="shared" ca="1" si="419"/>
        <v>#N/A</v>
      </c>
      <c r="R1454" s="43" t="e">
        <f t="shared" ca="1" si="420"/>
        <v>#N/A</v>
      </c>
      <c r="S1454" s="44" t="e">
        <f t="shared" ca="1" si="421"/>
        <v>#N/A</v>
      </c>
      <c r="T1454" s="5" t="e">
        <f t="shared" ca="1" si="422"/>
        <v>#N/A</v>
      </c>
      <c r="U1454" s="5" t="e">
        <f t="shared" ca="1" si="423"/>
        <v>#N/A</v>
      </c>
    </row>
    <row r="1455" spans="1:21">
      <c r="A1455" s="6" t="e">
        <f t="shared" ca="1" si="413"/>
        <v>#N/A</v>
      </c>
      <c r="B1455" s="39" t="e">
        <f t="shared" ca="1" si="412"/>
        <v>#N/A</v>
      </c>
      <c r="C1455">
        <f t="array" aca="1" ref="C1455" ca="1">IFERROR(INDEX(stitches, MATCH( 1, ($A1455=dates)*(last_project=projects),0)),0)</f>
        <v>0</v>
      </c>
      <c r="D1455" s="5" t="e">
        <f t="shared" ca="1" si="424"/>
        <v>#REF!</v>
      </c>
      <c r="E1455" s="5" t="e">
        <f t="shared" ca="1" si="414"/>
        <v>#REF!</v>
      </c>
      <c r="F1455" s="40" t="e">
        <f t="array" aca="1" ref="F1455" ca="1">INDEX(hours,MATCH(1,($A1455=dates)*(last_project=projects),0),0)</f>
        <v>#N/A</v>
      </c>
      <c r="G1455" s="21" t="e">
        <f t="shared" ca="1" si="415"/>
        <v>#N/A</v>
      </c>
      <c r="H1455" s="41" t="e">
        <f t="shared" ca="1" si="425"/>
        <v>#N/A</v>
      </c>
      <c r="I1455" s="41" t="e">
        <f t="shared" ca="1" si="426"/>
        <v>#N/A</v>
      </c>
      <c r="J1455" s="41" t="e">
        <f t="shared" ca="1" si="427"/>
        <v>#N/A</v>
      </c>
      <c r="K1455" t="e">
        <f t="shared" ca="1" si="416"/>
        <v>#N/A</v>
      </c>
      <c r="L1455" t="e">
        <f t="shared" ca="1" si="417"/>
        <v>#N/A</v>
      </c>
      <c r="M1455" s="42" t="e">
        <f t="shared" ca="1" si="418"/>
        <v>#REF!</v>
      </c>
      <c r="N1455" s="5" t="e">
        <f t="shared" ca="1" si="428"/>
        <v>#N/A</v>
      </c>
      <c r="O1455" s="5" t="e">
        <f t="shared" ca="1" si="429"/>
        <v>#N/A</v>
      </c>
      <c r="P1455" s="41" t="e">
        <f ca="1">IF(OR(ISNA(A1455),C1455="Backstitch"),NA(),AVERAGEIF($C$4:$C1455,"&gt;0")/100)</f>
        <v>#N/A</v>
      </c>
      <c r="Q1455" s="41" t="e">
        <f t="shared" ca="1" si="419"/>
        <v>#N/A</v>
      </c>
      <c r="R1455" s="43" t="e">
        <f t="shared" ca="1" si="420"/>
        <v>#N/A</v>
      </c>
      <c r="S1455" s="44" t="e">
        <f t="shared" ca="1" si="421"/>
        <v>#N/A</v>
      </c>
      <c r="T1455" s="5" t="e">
        <f t="shared" ca="1" si="422"/>
        <v>#N/A</v>
      </c>
      <c r="U1455" s="5" t="e">
        <f t="shared" ca="1" si="423"/>
        <v>#N/A</v>
      </c>
    </row>
    <row r="1456" spans="1:21">
      <c r="A1456" s="6" t="e">
        <f t="shared" ca="1" si="413"/>
        <v>#N/A</v>
      </c>
      <c r="B1456" s="39" t="e">
        <f t="shared" ca="1" si="412"/>
        <v>#N/A</v>
      </c>
      <c r="C1456">
        <f t="array" aca="1" ref="C1456" ca="1">IFERROR(INDEX(stitches, MATCH( 1, ($A1456=dates)*(last_project=projects),0)),0)</f>
        <v>0</v>
      </c>
      <c r="D1456" s="5" t="e">
        <f t="shared" ca="1" si="424"/>
        <v>#REF!</v>
      </c>
      <c r="E1456" s="5" t="e">
        <f t="shared" ca="1" si="414"/>
        <v>#REF!</v>
      </c>
      <c r="F1456" s="40" t="e">
        <f t="array" aca="1" ref="F1456" ca="1">INDEX(hours,MATCH(1,($A1456=dates)*(last_project=projects),0),0)</f>
        <v>#N/A</v>
      </c>
      <c r="G1456" s="21" t="e">
        <f t="shared" ca="1" si="415"/>
        <v>#N/A</v>
      </c>
      <c r="H1456" s="41" t="e">
        <f t="shared" ca="1" si="425"/>
        <v>#N/A</v>
      </c>
      <c r="I1456" s="41" t="e">
        <f t="shared" ca="1" si="426"/>
        <v>#N/A</v>
      </c>
      <c r="J1456" s="41" t="e">
        <f t="shared" ca="1" si="427"/>
        <v>#N/A</v>
      </c>
      <c r="K1456" t="e">
        <f t="shared" ca="1" si="416"/>
        <v>#N/A</v>
      </c>
      <c r="L1456" t="e">
        <f t="shared" ca="1" si="417"/>
        <v>#N/A</v>
      </c>
      <c r="M1456" s="42" t="e">
        <f t="shared" ca="1" si="418"/>
        <v>#REF!</v>
      </c>
      <c r="N1456" s="5" t="e">
        <f t="shared" ca="1" si="428"/>
        <v>#N/A</v>
      </c>
      <c r="O1456" s="5" t="e">
        <f t="shared" ca="1" si="429"/>
        <v>#N/A</v>
      </c>
      <c r="P1456" s="41" t="e">
        <f ca="1">IF(OR(ISNA(A1456),C1456="Backstitch"),NA(),AVERAGEIF($C$4:$C1456,"&gt;0")/100)</f>
        <v>#N/A</v>
      </c>
      <c r="Q1456" s="41" t="e">
        <f t="shared" ca="1" si="419"/>
        <v>#N/A</v>
      </c>
      <c r="R1456" s="43" t="e">
        <f t="shared" ca="1" si="420"/>
        <v>#N/A</v>
      </c>
      <c r="S1456" s="44" t="e">
        <f t="shared" ca="1" si="421"/>
        <v>#N/A</v>
      </c>
      <c r="T1456" s="5" t="e">
        <f t="shared" ca="1" si="422"/>
        <v>#N/A</v>
      </c>
      <c r="U1456" s="5" t="e">
        <f t="shared" ca="1" si="423"/>
        <v>#N/A</v>
      </c>
    </row>
    <row r="1457" spans="1:21">
      <c r="A1457" s="6" t="e">
        <f t="shared" ca="1" si="413"/>
        <v>#N/A</v>
      </c>
      <c r="B1457" s="39" t="e">
        <f t="shared" ca="1" si="412"/>
        <v>#N/A</v>
      </c>
      <c r="C1457">
        <f t="array" aca="1" ref="C1457" ca="1">IFERROR(INDEX(stitches, MATCH( 1, ($A1457=dates)*(last_project=projects),0)),0)</f>
        <v>0</v>
      </c>
      <c r="D1457" s="5" t="e">
        <f t="shared" ca="1" si="424"/>
        <v>#REF!</v>
      </c>
      <c r="E1457" s="5" t="e">
        <f t="shared" ca="1" si="414"/>
        <v>#REF!</v>
      </c>
      <c r="F1457" s="40" t="e">
        <f t="array" aca="1" ref="F1457" ca="1">INDEX(hours,MATCH(1,($A1457=dates)*(last_project=projects),0),0)</f>
        <v>#N/A</v>
      </c>
      <c r="G1457" s="21" t="e">
        <f t="shared" ca="1" si="415"/>
        <v>#N/A</v>
      </c>
      <c r="H1457" s="41" t="e">
        <f t="shared" ca="1" si="425"/>
        <v>#N/A</v>
      </c>
      <c r="I1457" s="41" t="e">
        <f t="shared" ca="1" si="426"/>
        <v>#N/A</v>
      </c>
      <c r="J1457" s="41" t="e">
        <f t="shared" ca="1" si="427"/>
        <v>#N/A</v>
      </c>
      <c r="K1457" t="e">
        <f t="shared" ca="1" si="416"/>
        <v>#N/A</v>
      </c>
      <c r="L1457" t="e">
        <f t="shared" ca="1" si="417"/>
        <v>#N/A</v>
      </c>
      <c r="M1457" s="42" t="e">
        <f t="shared" ca="1" si="418"/>
        <v>#REF!</v>
      </c>
      <c r="N1457" s="5" t="e">
        <f t="shared" ca="1" si="428"/>
        <v>#N/A</v>
      </c>
      <c r="O1457" s="5" t="e">
        <f t="shared" ca="1" si="429"/>
        <v>#N/A</v>
      </c>
      <c r="P1457" s="41" t="e">
        <f ca="1">IF(OR(ISNA(A1457),C1457="Backstitch"),NA(),AVERAGEIF($C$4:$C1457,"&gt;0")/100)</f>
        <v>#N/A</v>
      </c>
      <c r="Q1457" s="41" t="e">
        <f t="shared" ca="1" si="419"/>
        <v>#N/A</v>
      </c>
      <c r="R1457" s="43" t="e">
        <f t="shared" ca="1" si="420"/>
        <v>#N/A</v>
      </c>
      <c r="S1457" s="44" t="e">
        <f t="shared" ca="1" si="421"/>
        <v>#N/A</v>
      </c>
      <c r="T1457" s="5" t="e">
        <f t="shared" ca="1" si="422"/>
        <v>#N/A</v>
      </c>
      <c r="U1457" s="5" t="e">
        <f t="shared" ca="1" si="423"/>
        <v>#N/A</v>
      </c>
    </row>
    <row r="1458" spans="1:21">
      <c r="A1458" s="6" t="e">
        <f t="shared" ca="1" si="413"/>
        <v>#N/A</v>
      </c>
      <c r="B1458" s="39" t="e">
        <f t="shared" ca="1" si="412"/>
        <v>#N/A</v>
      </c>
      <c r="C1458">
        <f t="array" aca="1" ref="C1458" ca="1">IFERROR(INDEX(stitches, MATCH( 1, ($A1458=dates)*(last_project=projects),0)),0)</f>
        <v>0</v>
      </c>
      <c r="D1458" s="5" t="e">
        <f t="shared" ca="1" si="424"/>
        <v>#REF!</v>
      </c>
      <c r="E1458" s="5" t="e">
        <f t="shared" ca="1" si="414"/>
        <v>#REF!</v>
      </c>
      <c r="F1458" s="40" t="e">
        <f t="array" aca="1" ref="F1458" ca="1">INDEX(hours,MATCH(1,($A1458=dates)*(last_project=projects),0),0)</f>
        <v>#N/A</v>
      </c>
      <c r="G1458" s="21" t="e">
        <f t="shared" ca="1" si="415"/>
        <v>#N/A</v>
      </c>
      <c r="H1458" s="41" t="e">
        <f t="shared" ca="1" si="425"/>
        <v>#N/A</v>
      </c>
      <c r="I1458" s="41" t="e">
        <f t="shared" ca="1" si="426"/>
        <v>#N/A</v>
      </c>
      <c r="J1458" s="41" t="e">
        <f t="shared" ca="1" si="427"/>
        <v>#N/A</v>
      </c>
      <c r="K1458" t="e">
        <f t="shared" ca="1" si="416"/>
        <v>#N/A</v>
      </c>
      <c r="L1458" t="e">
        <f t="shared" ca="1" si="417"/>
        <v>#N/A</v>
      </c>
      <c r="M1458" s="42" t="e">
        <f t="shared" ca="1" si="418"/>
        <v>#REF!</v>
      </c>
      <c r="N1458" s="5" t="e">
        <f t="shared" ca="1" si="428"/>
        <v>#N/A</v>
      </c>
      <c r="O1458" s="5" t="e">
        <f t="shared" ca="1" si="429"/>
        <v>#N/A</v>
      </c>
      <c r="P1458" s="41" t="e">
        <f ca="1">IF(OR(ISNA(A1458),C1458="Backstitch"),NA(),AVERAGEIF($C$4:$C1458,"&gt;0")/100)</f>
        <v>#N/A</v>
      </c>
      <c r="Q1458" s="41" t="e">
        <f t="shared" ca="1" si="419"/>
        <v>#N/A</v>
      </c>
      <c r="R1458" s="43" t="e">
        <f t="shared" ca="1" si="420"/>
        <v>#N/A</v>
      </c>
      <c r="S1458" s="44" t="e">
        <f t="shared" ca="1" si="421"/>
        <v>#N/A</v>
      </c>
      <c r="T1458" s="5" t="e">
        <f t="shared" ca="1" si="422"/>
        <v>#N/A</v>
      </c>
      <c r="U1458" s="5" t="e">
        <f t="shared" ca="1" si="423"/>
        <v>#N/A</v>
      </c>
    </row>
    <row r="1459" spans="1:21">
      <c r="A1459" s="6" t="e">
        <f t="shared" ca="1" si="413"/>
        <v>#N/A</v>
      </c>
      <c r="B1459" s="39" t="e">
        <f t="shared" ca="1" si="412"/>
        <v>#N/A</v>
      </c>
      <c r="C1459">
        <f t="array" aca="1" ref="C1459" ca="1">IFERROR(INDEX(stitches, MATCH( 1, ($A1459=dates)*(last_project=projects),0)),0)</f>
        <v>0</v>
      </c>
      <c r="D1459" s="5" t="e">
        <f t="shared" ca="1" si="424"/>
        <v>#REF!</v>
      </c>
      <c r="E1459" s="5" t="e">
        <f t="shared" ca="1" si="414"/>
        <v>#REF!</v>
      </c>
      <c r="F1459" s="40" t="e">
        <f t="array" aca="1" ref="F1459" ca="1">INDEX(hours,MATCH(1,($A1459=dates)*(last_project=projects),0),0)</f>
        <v>#N/A</v>
      </c>
      <c r="G1459" s="21" t="e">
        <f t="shared" ca="1" si="415"/>
        <v>#N/A</v>
      </c>
      <c r="H1459" s="41" t="e">
        <f t="shared" ca="1" si="425"/>
        <v>#N/A</v>
      </c>
      <c r="I1459" s="41" t="e">
        <f t="shared" ca="1" si="426"/>
        <v>#N/A</v>
      </c>
      <c r="J1459" s="41" t="e">
        <f t="shared" ca="1" si="427"/>
        <v>#N/A</v>
      </c>
      <c r="K1459" t="e">
        <f t="shared" ca="1" si="416"/>
        <v>#N/A</v>
      </c>
      <c r="L1459" t="e">
        <f t="shared" ca="1" si="417"/>
        <v>#N/A</v>
      </c>
      <c r="M1459" s="42" t="e">
        <f t="shared" ca="1" si="418"/>
        <v>#REF!</v>
      </c>
      <c r="N1459" s="5" t="e">
        <f t="shared" ca="1" si="428"/>
        <v>#N/A</v>
      </c>
      <c r="O1459" s="5" t="e">
        <f t="shared" ca="1" si="429"/>
        <v>#N/A</v>
      </c>
      <c r="P1459" s="41" t="e">
        <f ca="1">IF(OR(ISNA(A1459),C1459="Backstitch"),NA(),AVERAGEIF($C$4:$C1459,"&gt;0")/100)</f>
        <v>#N/A</v>
      </c>
      <c r="Q1459" s="41" t="e">
        <f t="shared" ca="1" si="419"/>
        <v>#N/A</v>
      </c>
      <c r="R1459" s="43" t="e">
        <f t="shared" ca="1" si="420"/>
        <v>#N/A</v>
      </c>
      <c r="S1459" s="44" t="e">
        <f t="shared" ca="1" si="421"/>
        <v>#N/A</v>
      </c>
      <c r="T1459" s="5" t="e">
        <f t="shared" ca="1" si="422"/>
        <v>#N/A</v>
      </c>
      <c r="U1459" s="5" t="e">
        <f t="shared" ca="1" si="423"/>
        <v>#N/A</v>
      </c>
    </row>
    <row r="1460" spans="1:21">
      <c r="A1460" s="6" t="e">
        <f t="shared" ca="1" si="413"/>
        <v>#N/A</v>
      </c>
      <c r="B1460" s="39" t="e">
        <f t="shared" ca="1" si="412"/>
        <v>#N/A</v>
      </c>
      <c r="C1460">
        <f t="array" aca="1" ref="C1460" ca="1">IFERROR(INDEX(stitches, MATCH( 1, ($A1460=dates)*(last_project=projects),0)),0)</f>
        <v>0</v>
      </c>
      <c r="D1460" s="5" t="e">
        <f t="shared" ca="1" si="424"/>
        <v>#REF!</v>
      </c>
      <c r="E1460" s="5" t="e">
        <f t="shared" ca="1" si="414"/>
        <v>#REF!</v>
      </c>
      <c r="F1460" s="40" t="e">
        <f t="array" aca="1" ref="F1460" ca="1">INDEX(hours,MATCH(1,($A1460=dates)*(last_project=projects),0),0)</f>
        <v>#N/A</v>
      </c>
      <c r="G1460" s="21" t="e">
        <f t="shared" ca="1" si="415"/>
        <v>#N/A</v>
      </c>
      <c r="H1460" s="41" t="e">
        <f t="shared" ca="1" si="425"/>
        <v>#N/A</v>
      </c>
      <c r="I1460" s="41" t="e">
        <f t="shared" ca="1" si="426"/>
        <v>#N/A</v>
      </c>
      <c r="J1460" s="41" t="e">
        <f t="shared" ca="1" si="427"/>
        <v>#N/A</v>
      </c>
      <c r="K1460" t="e">
        <f t="shared" ca="1" si="416"/>
        <v>#N/A</v>
      </c>
      <c r="L1460" t="e">
        <f t="shared" ca="1" si="417"/>
        <v>#N/A</v>
      </c>
      <c r="M1460" s="42" t="e">
        <f t="shared" ca="1" si="418"/>
        <v>#REF!</v>
      </c>
      <c r="N1460" s="5" t="e">
        <f t="shared" ca="1" si="428"/>
        <v>#N/A</v>
      </c>
      <c r="O1460" s="5" t="e">
        <f t="shared" ca="1" si="429"/>
        <v>#N/A</v>
      </c>
      <c r="P1460" s="41" t="e">
        <f ca="1">IF(OR(ISNA(A1460),C1460="Backstitch"),NA(),AVERAGEIF($C$4:$C1460,"&gt;0")/100)</f>
        <v>#N/A</v>
      </c>
      <c r="Q1460" s="41" t="e">
        <f t="shared" ca="1" si="419"/>
        <v>#N/A</v>
      </c>
      <c r="R1460" s="43" t="e">
        <f t="shared" ca="1" si="420"/>
        <v>#N/A</v>
      </c>
      <c r="S1460" s="44" t="e">
        <f t="shared" ca="1" si="421"/>
        <v>#N/A</v>
      </c>
      <c r="T1460" s="5" t="e">
        <f t="shared" ca="1" si="422"/>
        <v>#N/A</v>
      </c>
      <c r="U1460" s="5" t="e">
        <f t="shared" ca="1" si="423"/>
        <v>#N/A</v>
      </c>
    </row>
    <row r="1461" spans="1:21">
      <c r="A1461" s="6" t="e">
        <f t="shared" ca="1" si="413"/>
        <v>#N/A</v>
      </c>
      <c r="B1461" s="39" t="e">
        <f t="shared" ca="1" si="412"/>
        <v>#N/A</v>
      </c>
      <c r="C1461">
        <f t="array" aca="1" ref="C1461" ca="1">IFERROR(INDEX(stitches, MATCH( 1, ($A1461=dates)*(last_project=projects),0)),0)</f>
        <v>0</v>
      </c>
      <c r="D1461" s="5" t="e">
        <f t="shared" ca="1" si="424"/>
        <v>#REF!</v>
      </c>
      <c r="E1461" s="5" t="e">
        <f t="shared" ca="1" si="414"/>
        <v>#REF!</v>
      </c>
      <c r="F1461" s="40" t="e">
        <f t="array" aca="1" ref="F1461" ca="1">INDEX(hours,MATCH(1,($A1461=dates)*(last_project=projects),0),0)</f>
        <v>#N/A</v>
      </c>
      <c r="G1461" s="21" t="e">
        <f t="shared" ca="1" si="415"/>
        <v>#N/A</v>
      </c>
      <c r="H1461" s="41" t="e">
        <f t="shared" ca="1" si="425"/>
        <v>#N/A</v>
      </c>
      <c r="I1461" s="41" t="e">
        <f t="shared" ca="1" si="426"/>
        <v>#N/A</v>
      </c>
      <c r="J1461" s="41" t="e">
        <f t="shared" ca="1" si="427"/>
        <v>#N/A</v>
      </c>
      <c r="K1461" t="e">
        <f t="shared" ca="1" si="416"/>
        <v>#N/A</v>
      </c>
      <c r="L1461" t="e">
        <f t="shared" ca="1" si="417"/>
        <v>#N/A</v>
      </c>
      <c r="M1461" s="42" t="e">
        <f t="shared" ca="1" si="418"/>
        <v>#REF!</v>
      </c>
      <c r="N1461" s="5" t="e">
        <f t="shared" ca="1" si="428"/>
        <v>#N/A</v>
      </c>
      <c r="O1461" s="5" t="e">
        <f t="shared" ca="1" si="429"/>
        <v>#N/A</v>
      </c>
      <c r="P1461" s="41" t="e">
        <f ca="1">IF(OR(ISNA(A1461),C1461="Backstitch"),NA(),AVERAGEIF($C$4:$C1461,"&gt;0")/100)</f>
        <v>#N/A</v>
      </c>
      <c r="Q1461" s="41" t="e">
        <f t="shared" ca="1" si="419"/>
        <v>#N/A</v>
      </c>
      <c r="R1461" s="43" t="e">
        <f t="shared" ca="1" si="420"/>
        <v>#N/A</v>
      </c>
      <c r="S1461" s="44" t="e">
        <f t="shared" ca="1" si="421"/>
        <v>#N/A</v>
      </c>
      <c r="T1461" s="5" t="e">
        <f t="shared" ca="1" si="422"/>
        <v>#N/A</v>
      </c>
      <c r="U1461" s="5" t="e">
        <f t="shared" ca="1" si="423"/>
        <v>#N/A</v>
      </c>
    </row>
    <row r="1462" spans="1:21">
      <c r="A1462" s="6" t="e">
        <f t="shared" ca="1" si="413"/>
        <v>#N/A</v>
      </c>
      <c r="B1462" s="39" t="e">
        <f t="shared" ca="1" si="412"/>
        <v>#N/A</v>
      </c>
      <c r="C1462">
        <f t="array" aca="1" ref="C1462" ca="1">IFERROR(INDEX(stitches, MATCH( 1, ($A1462=dates)*(last_project=projects),0)),0)</f>
        <v>0</v>
      </c>
      <c r="D1462" s="5" t="e">
        <f t="shared" ca="1" si="424"/>
        <v>#REF!</v>
      </c>
      <c r="E1462" s="5" t="e">
        <f t="shared" ca="1" si="414"/>
        <v>#REF!</v>
      </c>
      <c r="F1462" s="40" t="e">
        <f t="array" aca="1" ref="F1462" ca="1">INDEX(hours,MATCH(1,($A1462=dates)*(last_project=projects),0),0)</f>
        <v>#N/A</v>
      </c>
      <c r="G1462" s="21" t="e">
        <f t="shared" ca="1" si="415"/>
        <v>#N/A</v>
      </c>
      <c r="H1462" s="41" t="e">
        <f t="shared" ca="1" si="425"/>
        <v>#N/A</v>
      </c>
      <c r="I1462" s="41" t="e">
        <f t="shared" ca="1" si="426"/>
        <v>#N/A</v>
      </c>
      <c r="J1462" s="41" t="e">
        <f t="shared" ca="1" si="427"/>
        <v>#N/A</v>
      </c>
      <c r="K1462" t="e">
        <f t="shared" ca="1" si="416"/>
        <v>#N/A</v>
      </c>
      <c r="L1462" t="e">
        <f t="shared" ca="1" si="417"/>
        <v>#N/A</v>
      </c>
      <c r="M1462" s="42" t="e">
        <f t="shared" ca="1" si="418"/>
        <v>#REF!</v>
      </c>
      <c r="N1462" s="5" t="e">
        <f t="shared" ca="1" si="428"/>
        <v>#N/A</v>
      </c>
      <c r="O1462" s="5" t="e">
        <f t="shared" ca="1" si="429"/>
        <v>#N/A</v>
      </c>
      <c r="P1462" s="41" t="e">
        <f ca="1">IF(OR(ISNA(A1462),C1462="Backstitch"),NA(),AVERAGEIF($C$4:$C1462,"&gt;0")/100)</f>
        <v>#N/A</v>
      </c>
      <c r="Q1462" s="41" t="e">
        <f t="shared" ca="1" si="419"/>
        <v>#N/A</v>
      </c>
      <c r="R1462" s="43" t="e">
        <f t="shared" ca="1" si="420"/>
        <v>#N/A</v>
      </c>
      <c r="S1462" s="44" t="e">
        <f t="shared" ca="1" si="421"/>
        <v>#N/A</v>
      </c>
      <c r="T1462" s="5" t="e">
        <f t="shared" ca="1" si="422"/>
        <v>#N/A</v>
      </c>
      <c r="U1462" s="5" t="e">
        <f t="shared" ca="1" si="423"/>
        <v>#N/A</v>
      </c>
    </row>
    <row r="1463" spans="1:21">
      <c r="A1463" s="6" t="e">
        <f t="shared" ca="1" si="413"/>
        <v>#N/A</v>
      </c>
      <c r="B1463" s="39" t="e">
        <f t="shared" ca="1" si="412"/>
        <v>#N/A</v>
      </c>
      <c r="C1463">
        <f t="array" aca="1" ref="C1463" ca="1">IFERROR(INDEX(stitches, MATCH( 1, ($A1463=dates)*(last_project=projects),0)),0)</f>
        <v>0</v>
      </c>
      <c r="D1463" s="5" t="e">
        <f t="shared" ca="1" si="424"/>
        <v>#REF!</v>
      </c>
      <c r="E1463" s="5" t="e">
        <f t="shared" ca="1" si="414"/>
        <v>#REF!</v>
      </c>
      <c r="F1463" s="40" t="e">
        <f t="array" aca="1" ref="F1463" ca="1">INDEX(hours,MATCH(1,($A1463=dates)*(last_project=projects),0),0)</f>
        <v>#N/A</v>
      </c>
      <c r="G1463" s="21" t="e">
        <f t="shared" ca="1" si="415"/>
        <v>#N/A</v>
      </c>
      <c r="H1463" s="41" t="e">
        <f t="shared" ca="1" si="425"/>
        <v>#N/A</v>
      </c>
      <c r="I1463" s="41" t="e">
        <f t="shared" ca="1" si="426"/>
        <v>#N/A</v>
      </c>
      <c r="J1463" s="41" t="e">
        <f t="shared" ca="1" si="427"/>
        <v>#N/A</v>
      </c>
      <c r="K1463" t="e">
        <f t="shared" ca="1" si="416"/>
        <v>#N/A</v>
      </c>
      <c r="L1463" t="e">
        <f t="shared" ca="1" si="417"/>
        <v>#N/A</v>
      </c>
      <c r="M1463" s="42" t="e">
        <f t="shared" ca="1" si="418"/>
        <v>#REF!</v>
      </c>
      <c r="N1463" s="5" t="e">
        <f t="shared" ca="1" si="428"/>
        <v>#N/A</v>
      </c>
      <c r="O1463" s="5" t="e">
        <f t="shared" ca="1" si="429"/>
        <v>#N/A</v>
      </c>
      <c r="P1463" s="41" t="e">
        <f ca="1">IF(OR(ISNA(A1463),C1463="Backstitch"),NA(),AVERAGEIF($C$4:$C1463,"&gt;0")/100)</f>
        <v>#N/A</v>
      </c>
      <c r="Q1463" s="41" t="e">
        <f t="shared" ca="1" si="419"/>
        <v>#N/A</v>
      </c>
      <c r="R1463" s="43" t="e">
        <f t="shared" ca="1" si="420"/>
        <v>#N/A</v>
      </c>
      <c r="S1463" s="44" t="e">
        <f t="shared" ca="1" si="421"/>
        <v>#N/A</v>
      </c>
      <c r="T1463" s="5" t="e">
        <f t="shared" ca="1" si="422"/>
        <v>#N/A</v>
      </c>
      <c r="U1463" s="5" t="e">
        <f t="shared" ca="1" si="423"/>
        <v>#N/A</v>
      </c>
    </row>
    <row r="1464" spans="1:21">
      <c r="A1464" s="6" t="e">
        <f t="shared" ca="1" si="413"/>
        <v>#N/A</v>
      </c>
      <c r="B1464" s="39" t="e">
        <f t="shared" ca="1" si="412"/>
        <v>#N/A</v>
      </c>
      <c r="C1464">
        <f t="array" aca="1" ref="C1464" ca="1">IFERROR(INDEX(stitches, MATCH( 1, ($A1464=dates)*(last_project=projects),0)),0)</f>
        <v>0</v>
      </c>
      <c r="D1464" s="5" t="e">
        <f t="shared" ca="1" si="424"/>
        <v>#REF!</v>
      </c>
      <c r="E1464" s="5" t="e">
        <f t="shared" ca="1" si="414"/>
        <v>#REF!</v>
      </c>
      <c r="F1464" s="40" t="e">
        <f t="array" aca="1" ref="F1464" ca="1">INDEX(hours,MATCH(1,($A1464=dates)*(last_project=projects),0),0)</f>
        <v>#N/A</v>
      </c>
      <c r="G1464" s="21" t="e">
        <f t="shared" ca="1" si="415"/>
        <v>#N/A</v>
      </c>
      <c r="H1464" s="41" t="e">
        <f t="shared" ca="1" si="425"/>
        <v>#N/A</v>
      </c>
      <c r="I1464" s="41" t="e">
        <f t="shared" ca="1" si="426"/>
        <v>#N/A</v>
      </c>
      <c r="J1464" s="41" t="e">
        <f t="shared" ca="1" si="427"/>
        <v>#N/A</v>
      </c>
      <c r="K1464" t="e">
        <f t="shared" ca="1" si="416"/>
        <v>#N/A</v>
      </c>
      <c r="L1464" t="e">
        <f t="shared" ca="1" si="417"/>
        <v>#N/A</v>
      </c>
      <c r="M1464" s="42" t="e">
        <f t="shared" ca="1" si="418"/>
        <v>#REF!</v>
      </c>
      <c r="N1464" s="5" t="e">
        <f t="shared" ca="1" si="428"/>
        <v>#N/A</v>
      </c>
      <c r="O1464" s="5" t="e">
        <f t="shared" ca="1" si="429"/>
        <v>#N/A</v>
      </c>
      <c r="P1464" s="41" t="e">
        <f ca="1">IF(OR(ISNA(A1464),C1464="Backstitch"),NA(),AVERAGEIF($C$4:$C1464,"&gt;0")/100)</f>
        <v>#N/A</v>
      </c>
      <c r="Q1464" s="41" t="e">
        <f t="shared" ca="1" si="419"/>
        <v>#N/A</v>
      </c>
      <c r="R1464" s="43" t="e">
        <f t="shared" ca="1" si="420"/>
        <v>#N/A</v>
      </c>
      <c r="S1464" s="44" t="e">
        <f t="shared" ca="1" si="421"/>
        <v>#N/A</v>
      </c>
      <c r="T1464" s="5" t="e">
        <f t="shared" ca="1" si="422"/>
        <v>#N/A</v>
      </c>
      <c r="U1464" s="5" t="e">
        <f t="shared" ca="1" si="423"/>
        <v>#N/A</v>
      </c>
    </row>
    <row r="1465" spans="1:21">
      <c r="A1465" s="6" t="e">
        <f t="shared" ca="1" si="413"/>
        <v>#N/A</v>
      </c>
      <c r="B1465" s="39" t="e">
        <f t="shared" ca="1" si="412"/>
        <v>#N/A</v>
      </c>
      <c r="C1465">
        <f t="array" aca="1" ref="C1465" ca="1">IFERROR(INDEX(stitches, MATCH( 1, ($A1465=dates)*(last_project=projects),0)),0)</f>
        <v>0</v>
      </c>
      <c r="D1465" s="5" t="e">
        <f t="shared" ca="1" si="424"/>
        <v>#REF!</v>
      </c>
      <c r="E1465" s="5" t="e">
        <f t="shared" ca="1" si="414"/>
        <v>#REF!</v>
      </c>
      <c r="F1465" s="40" t="e">
        <f t="array" aca="1" ref="F1465" ca="1">INDEX(hours,MATCH(1,($A1465=dates)*(last_project=projects),0),0)</f>
        <v>#N/A</v>
      </c>
      <c r="G1465" s="21" t="e">
        <f t="shared" ca="1" si="415"/>
        <v>#N/A</v>
      </c>
      <c r="H1465" s="41" t="e">
        <f t="shared" ca="1" si="425"/>
        <v>#N/A</v>
      </c>
      <c r="I1465" s="41" t="e">
        <f t="shared" ca="1" si="426"/>
        <v>#N/A</v>
      </c>
      <c r="J1465" s="41" t="e">
        <f t="shared" ca="1" si="427"/>
        <v>#N/A</v>
      </c>
      <c r="K1465" t="e">
        <f t="shared" ca="1" si="416"/>
        <v>#N/A</v>
      </c>
      <c r="L1465" t="e">
        <f t="shared" ca="1" si="417"/>
        <v>#N/A</v>
      </c>
      <c r="M1465" s="42" t="e">
        <f t="shared" ca="1" si="418"/>
        <v>#REF!</v>
      </c>
      <c r="N1465" s="5" t="e">
        <f t="shared" ca="1" si="428"/>
        <v>#N/A</v>
      </c>
      <c r="O1465" s="5" t="e">
        <f t="shared" ca="1" si="429"/>
        <v>#N/A</v>
      </c>
      <c r="P1465" s="41" t="e">
        <f ca="1">IF(OR(ISNA(A1465),C1465="Backstitch"),NA(),AVERAGEIF($C$4:$C1465,"&gt;0")/100)</f>
        <v>#N/A</v>
      </c>
      <c r="Q1465" s="41" t="e">
        <f t="shared" ca="1" si="419"/>
        <v>#N/A</v>
      </c>
      <c r="R1465" s="43" t="e">
        <f t="shared" ca="1" si="420"/>
        <v>#N/A</v>
      </c>
      <c r="S1465" s="44" t="e">
        <f t="shared" ca="1" si="421"/>
        <v>#N/A</v>
      </c>
      <c r="T1465" s="5" t="e">
        <f t="shared" ca="1" si="422"/>
        <v>#N/A</v>
      </c>
      <c r="U1465" s="5" t="e">
        <f t="shared" ca="1" si="423"/>
        <v>#N/A</v>
      </c>
    </row>
    <row r="1466" spans="1:21">
      <c r="A1466" s="6" t="e">
        <f t="shared" ca="1" si="413"/>
        <v>#N/A</v>
      </c>
      <c r="B1466" s="39" t="e">
        <f t="shared" ca="1" si="412"/>
        <v>#N/A</v>
      </c>
      <c r="C1466">
        <f t="array" aca="1" ref="C1466" ca="1">IFERROR(INDEX(stitches, MATCH( 1, ($A1466=dates)*(last_project=projects),0)),0)</f>
        <v>0</v>
      </c>
      <c r="D1466" s="5" t="e">
        <f t="shared" ca="1" si="424"/>
        <v>#REF!</v>
      </c>
      <c r="E1466" s="5" t="e">
        <f t="shared" ca="1" si="414"/>
        <v>#REF!</v>
      </c>
      <c r="F1466" s="40" t="e">
        <f t="array" aca="1" ref="F1466" ca="1">INDEX(hours,MATCH(1,($A1466=dates)*(last_project=projects),0),0)</f>
        <v>#N/A</v>
      </c>
      <c r="G1466" s="21" t="e">
        <f t="shared" ca="1" si="415"/>
        <v>#N/A</v>
      </c>
      <c r="H1466" s="41" t="e">
        <f t="shared" ca="1" si="425"/>
        <v>#N/A</v>
      </c>
      <c r="I1466" s="41" t="e">
        <f t="shared" ca="1" si="426"/>
        <v>#N/A</v>
      </c>
      <c r="J1466" s="41" t="e">
        <f t="shared" ca="1" si="427"/>
        <v>#N/A</v>
      </c>
      <c r="K1466" t="e">
        <f t="shared" ca="1" si="416"/>
        <v>#N/A</v>
      </c>
      <c r="L1466" t="e">
        <f t="shared" ca="1" si="417"/>
        <v>#N/A</v>
      </c>
      <c r="M1466" s="42" t="e">
        <f t="shared" ca="1" si="418"/>
        <v>#REF!</v>
      </c>
      <c r="N1466" s="5" t="e">
        <f t="shared" ca="1" si="428"/>
        <v>#N/A</v>
      </c>
      <c r="O1466" s="5" t="e">
        <f t="shared" ca="1" si="429"/>
        <v>#N/A</v>
      </c>
      <c r="P1466" s="41" t="e">
        <f ca="1">IF(OR(ISNA(A1466),C1466="Backstitch"),NA(),AVERAGEIF($C$4:$C1466,"&gt;0")/100)</f>
        <v>#N/A</v>
      </c>
      <c r="Q1466" s="41" t="e">
        <f t="shared" ca="1" si="419"/>
        <v>#N/A</v>
      </c>
      <c r="R1466" s="43" t="e">
        <f t="shared" ca="1" si="420"/>
        <v>#N/A</v>
      </c>
      <c r="S1466" s="44" t="e">
        <f t="shared" ca="1" si="421"/>
        <v>#N/A</v>
      </c>
      <c r="T1466" s="5" t="e">
        <f t="shared" ca="1" si="422"/>
        <v>#N/A</v>
      </c>
      <c r="U1466" s="5" t="e">
        <f t="shared" ca="1" si="423"/>
        <v>#N/A</v>
      </c>
    </row>
    <row r="1467" spans="1:21">
      <c r="A1467" s="6" t="e">
        <f t="shared" ca="1" si="413"/>
        <v>#N/A</v>
      </c>
      <c r="B1467" s="39" t="e">
        <f t="shared" ca="1" si="412"/>
        <v>#N/A</v>
      </c>
      <c r="C1467">
        <f t="array" aca="1" ref="C1467" ca="1">IFERROR(INDEX(stitches, MATCH( 1, ($A1467=dates)*(last_project=projects),0)),0)</f>
        <v>0</v>
      </c>
      <c r="D1467" s="5" t="e">
        <f t="shared" ca="1" si="424"/>
        <v>#REF!</v>
      </c>
      <c r="E1467" s="5" t="e">
        <f t="shared" ca="1" si="414"/>
        <v>#REF!</v>
      </c>
      <c r="F1467" s="40" t="e">
        <f t="array" aca="1" ref="F1467" ca="1">INDEX(hours,MATCH(1,($A1467=dates)*(last_project=projects),0),0)</f>
        <v>#N/A</v>
      </c>
      <c r="G1467" s="21" t="e">
        <f t="shared" ca="1" si="415"/>
        <v>#N/A</v>
      </c>
      <c r="H1467" s="41" t="e">
        <f t="shared" ca="1" si="425"/>
        <v>#N/A</v>
      </c>
      <c r="I1467" s="41" t="e">
        <f t="shared" ca="1" si="426"/>
        <v>#N/A</v>
      </c>
      <c r="J1467" s="41" t="e">
        <f t="shared" ca="1" si="427"/>
        <v>#N/A</v>
      </c>
      <c r="K1467" t="e">
        <f t="shared" ca="1" si="416"/>
        <v>#N/A</v>
      </c>
      <c r="L1467" t="e">
        <f t="shared" ca="1" si="417"/>
        <v>#N/A</v>
      </c>
      <c r="M1467" s="42" t="e">
        <f t="shared" ca="1" si="418"/>
        <v>#REF!</v>
      </c>
      <c r="N1467" s="5" t="e">
        <f t="shared" ca="1" si="428"/>
        <v>#N/A</v>
      </c>
      <c r="O1467" s="5" t="e">
        <f t="shared" ca="1" si="429"/>
        <v>#N/A</v>
      </c>
      <c r="P1467" s="41" t="e">
        <f ca="1">IF(OR(ISNA(A1467),C1467="Backstitch"),NA(),AVERAGEIF($C$4:$C1467,"&gt;0")/100)</f>
        <v>#N/A</v>
      </c>
      <c r="Q1467" s="41" t="e">
        <f t="shared" ca="1" si="419"/>
        <v>#N/A</v>
      </c>
      <c r="R1467" s="43" t="e">
        <f t="shared" ca="1" si="420"/>
        <v>#N/A</v>
      </c>
      <c r="S1467" s="44" t="e">
        <f t="shared" ca="1" si="421"/>
        <v>#N/A</v>
      </c>
      <c r="T1467" s="5" t="e">
        <f t="shared" ca="1" si="422"/>
        <v>#N/A</v>
      </c>
      <c r="U1467" s="5" t="e">
        <f t="shared" ca="1" si="423"/>
        <v>#N/A</v>
      </c>
    </row>
    <row r="1468" spans="1:21">
      <c r="A1468" s="6" t="e">
        <f t="shared" ca="1" si="413"/>
        <v>#N/A</v>
      </c>
      <c r="B1468" s="39" t="e">
        <f t="shared" ca="1" si="412"/>
        <v>#N/A</v>
      </c>
      <c r="C1468">
        <f t="array" aca="1" ref="C1468" ca="1">IFERROR(INDEX(stitches, MATCH( 1, ($A1468=dates)*(last_project=projects),0)),0)</f>
        <v>0</v>
      </c>
      <c r="D1468" s="5" t="e">
        <f t="shared" ca="1" si="424"/>
        <v>#REF!</v>
      </c>
      <c r="E1468" s="5" t="e">
        <f t="shared" ca="1" si="414"/>
        <v>#REF!</v>
      </c>
      <c r="F1468" s="40" t="e">
        <f t="array" aca="1" ref="F1468" ca="1">INDEX(hours,MATCH(1,($A1468=dates)*(last_project=projects),0),0)</f>
        <v>#N/A</v>
      </c>
      <c r="G1468" s="21" t="e">
        <f t="shared" ca="1" si="415"/>
        <v>#N/A</v>
      </c>
      <c r="H1468" s="41" t="e">
        <f t="shared" ca="1" si="425"/>
        <v>#N/A</v>
      </c>
      <c r="I1468" s="41" t="e">
        <f t="shared" ca="1" si="426"/>
        <v>#N/A</v>
      </c>
      <c r="J1468" s="41" t="e">
        <f t="shared" ca="1" si="427"/>
        <v>#N/A</v>
      </c>
      <c r="K1468" t="e">
        <f t="shared" ca="1" si="416"/>
        <v>#N/A</v>
      </c>
      <c r="L1468" t="e">
        <f t="shared" ca="1" si="417"/>
        <v>#N/A</v>
      </c>
      <c r="M1468" s="42" t="e">
        <f t="shared" ca="1" si="418"/>
        <v>#REF!</v>
      </c>
      <c r="N1468" s="5" t="e">
        <f t="shared" ca="1" si="428"/>
        <v>#N/A</v>
      </c>
      <c r="O1468" s="5" t="e">
        <f t="shared" ca="1" si="429"/>
        <v>#N/A</v>
      </c>
      <c r="P1468" s="41" t="e">
        <f ca="1">IF(OR(ISNA(A1468),C1468="Backstitch"),NA(),AVERAGEIF($C$4:$C1468,"&gt;0")/100)</f>
        <v>#N/A</v>
      </c>
      <c r="Q1468" s="41" t="e">
        <f t="shared" ca="1" si="419"/>
        <v>#N/A</v>
      </c>
      <c r="R1468" s="43" t="e">
        <f t="shared" ca="1" si="420"/>
        <v>#N/A</v>
      </c>
      <c r="S1468" s="44" t="e">
        <f t="shared" ca="1" si="421"/>
        <v>#N/A</v>
      </c>
      <c r="T1468" s="5" t="e">
        <f t="shared" ca="1" si="422"/>
        <v>#N/A</v>
      </c>
      <c r="U1468" s="5" t="e">
        <f t="shared" ca="1" si="423"/>
        <v>#N/A</v>
      </c>
    </row>
    <row r="1469" spans="1:21">
      <c r="A1469" s="6" t="e">
        <f t="shared" ca="1" si="413"/>
        <v>#N/A</v>
      </c>
      <c r="B1469" s="39" t="e">
        <f t="shared" ca="1" si="412"/>
        <v>#N/A</v>
      </c>
      <c r="C1469">
        <f t="array" aca="1" ref="C1469" ca="1">IFERROR(INDEX(stitches, MATCH( 1, ($A1469=dates)*(last_project=projects),0)),0)</f>
        <v>0</v>
      </c>
      <c r="D1469" s="5" t="e">
        <f t="shared" ca="1" si="424"/>
        <v>#REF!</v>
      </c>
      <c r="E1469" s="5" t="e">
        <f t="shared" ca="1" si="414"/>
        <v>#REF!</v>
      </c>
      <c r="F1469" s="40" t="e">
        <f t="array" aca="1" ref="F1469" ca="1">INDEX(hours,MATCH(1,($A1469=dates)*(last_project=projects),0),0)</f>
        <v>#N/A</v>
      </c>
      <c r="G1469" s="21" t="e">
        <f t="shared" ca="1" si="415"/>
        <v>#N/A</v>
      </c>
      <c r="H1469" s="41" t="e">
        <f t="shared" ca="1" si="425"/>
        <v>#N/A</v>
      </c>
      <c r="I1469" s="41" t="e">
        <f t="shared" ca="1" si="426"/>
        <v>#N/A</v>
      </c>
      <c r="J1469" s="41" t="e">
        <f t="shared" ca="1" si="427"/>
        <v>#N/A</v>
      </c>
      <c r="K1469" t="e">
        <f t="shared" ca="1" si="416"/>
        <v>#N/A</v>
      </c>
      <c r="L1469" t="e">
        <f t="shared" ca="1" si="417"/>
        <v>#N/A</v>
      </c>
      <c r="M1469" s="42" t="e">
        <f t="shared" ca="1" si="418"/>
        <v>#REF!</v>
      </c>
      <c r="N1469" s="5" t="e">
        <f t="shared" ca="1" si="428"/>
        <v>#N/A</v>
      </c>
      <c r="O1469" s="5" t="e">
        <f t="shared" ca="1" si="429"/>
        <v>#N/A</v>
      </c>
      <c r="P1469" s="41" t="e">
        <f ca="1">IF(OR(ISNA(A1469),C1469="Backstitch"),NA(),AVERAGEIF($C$4:$C1469,"&gt;0")/100)</f>
        <v>#N/A</v>
      </c>
      <c r="Q1469" s="41" t="e">
        <f t="shared" ca="1" si="419"/>
        <v>#N/A</v>
      </c>
      <c r="R1469" s="43" t="e">
        <f t="shared" ca="1" si="420"/>
        <v>#N/A</v>
      </c>
      <c r="S1469" s="44" t="e">
        <f t="shared" ca="1" si="421"/>
        <v>#N/A</v>
      </c>
      <c r="T1469" s="5" t="e">
        <f t="shared" ca="1" si="422"/>
        <v>#N/A</v>
      </c>
      <c r="U1469" s="5" t="e">
        <f t="shared" ca="1" si="423"/>
        <v>#N/A</v>
      </c>
    </row>
    <row r="1470" spans="1:21">
      <c r="A1470" s="6" t="e">
        <f t="shared" ca="1" si="413"/>
        <v>#N/A</v>
      </c>
      <c r="B1470" s="39" t="e">
        <f t="shared" ca="1" si="412"/>
        <v>#N/A</v>
      </c>
      <c r="C1470">
        <f t="array" aca="1" ref="C1470" ca="1">IFERROR(INDEX(stitches, MATCH( 1, ($A1470=dates)*(last_project=projects),0)),0)</f>
        <v>0</v>
      </c>
      <c r="D1470" s="5" t="e">
        <f t="shared" ca="1" si="424"/>
        <v>#REF!</v>
      </c>
      <c r="E1470" s="5" t="e">
        <f t="shared" ca="1" si="414"/>
        <v>#REF!</v>
      </c>
      <c r="F1470" s="40" t="e">
        <f t="array" aca="1" ref="F1470" ca="1">INDEX(hours,MATCH(1,($A1470=dates)*(last_project=projects),0),0)</f>
        <v>#N/A</v>
      </c>
      <c r="G1470" s="21" t="e">
        <f t="shared" ca="1" si="415"/>
        <v>#N/A</v>
      </c>
      <c r="H1470" s="41" t="e">
        <f t="shared" ca="1" si="425"/>
        <v>#N/A</v>
      </c>
      <c r="I1470" s="41" t="e">
        <f t="shared" ca="1" si="426"/>
        <v>#N/A</v>
      </c>
      <c r="J1470" s="41" t="e">
        <f t="shared" ca="1" si="427"/>
        <v>#N/A</v>
      </c>
      <c r="K1470" t="e">
        <f t="shared" ca="1" si="416"/>
        <v>#N/A</v>
      </c>
      <c r="L1470" t="e">
        <f t="shared" ca="1" si="417"/>
        <v>#N/A</v>
      </c>
      <c r="M1470" s="42" t="e">
        <f t="shared" ca="1" si="418"/>
        <v>#REF!</v>
      </c>
      <c r="N1470" s="5" t="e">
        <f t="shared" ca="1" si="428"/>
        <v>#N/A</v>
      </c>
      <c r="O1470" s="5" t="e">
        <f t="shared" ca="1" si="429"/>
        <v>#N/A</v>
      </c>
      <c r="P1470" s="41" t="e">
        <f ca="1">IF(OR(ISNA(A1470),C1470="Backstitch"),NA(),AVERAGEIF($C$4:$C1470,"&gt;0")/100)</f>
        <v>#N/A</v>
      </c>
      <c r="Q1470" s="41" t="e">
        <f t="shared" ca="1" si="419"/>
        <v>#N/A</v>
      </c>
      <c r="R1470" s="43" t="e">
        <f t="shared" ca="1" si="420"/>
        <v>#N/A</v>
      </c>
      <c r="S1470" s="44" t="e">
        <f t="shared" ca="1" si="421"/>
        <v>#N/A</v>
      </c>
      <c r="T1470" s="5" t="e">
        <f t="shared" ca="1" si="422"/>
        <v>#N/A</v>
      </c>
      <c r="U1470" s="5" t="e">
        <f t="shared" ca="1" si="423"/>
        <v>#N/A</v>
      </c>
    </row>
    <row r="1471" spans="1:21">
      <c r="A1471" s="6" t="e">
        <f t="shared" ca="1" si="413"/>
        <v>#N/A</v>
      </c>
      <c r="B1471" s="39" t="e">
        <f t="shared" ca="1" si="412"/>
        <v>#N/A</v>
      </c>
      <c r="C1471">
        <f t="array" aca="1" ref="C1471" ca="1">IFERROR(INDEX(stitches, MATCH( 1, ($A1471=dates)*(last_project=projects),0)),0)</f>
        <v>0</v>
      </c>
      <c r="D1471" s="5" t="e">
        <f t="shared" ca="1" si="424"/>
        <v>#REF!</v>
      </c>
      <c r="E1471" s="5" t="e">
        <f t="shared" ca="1" si="414"/>
        <v>#REF!</v>
      </c>
      <c r="F1471" s="40" t="e">
        <f t="array" aca="1" ref="F1471" ca="1">INDEX(hours,MATCH(1,($A1471=dates)*(last_project=projects),0),0)</f>
        <v>#N/A</v>
      </c>
      <c r="G1471" s="21" t="e">
        <f t="shared" ca="1" si="415"/>
        <v>#N/A</v>
      </c>
      <c r="H1471" s="41" t="e">
        <f t="shared" ca="1" si="425"/>
        <v>#N/A</v>
      </c>
      <c r="I1471" s="41" t="e">
        <f t="shared" ca="1" si="426"/>
        <v>#N/A</v>
      </c>
      <c r="J1471" s="41" t="e">
        <f t="shared" ca="1" si="427"/>
        <v>#N/A</v>
      </c>
      <c r="K1471" t="e">
        <f t="shared" ca="1" si="416"/>
        <v>#N/A</v>
      </c>
      <c r="L1471" t="e">
        <f t="shared" ca="1" si="417"/>
        <v>#N/A</v>
      </c>
      <c r="M1471" s="42" t="e">
        <f t="shared" ca="1" si="418"/>
        <v>#REF!</v>
      </c>
      <c r="N1471" s="5" t="e">
        <f t="shared" ca="1" si="428"/>
        <v>#N/A</v>
      </c>
      <c r="O1471" s="5" t="e">
        <f t="shared" ca="1" si="429"/>
        <v>#N/A</v>
      </c>
      <c r="P1471" s="41" t="e">
        <f ca="1">IF(OR(ISNA(A1471),C1471="Backstitch"),NA(),AVERAGEIF($C$4:$C1471,"&gt;0")/100)</f>
        <v>#N/A</v>
      </c>
      <c r="Q1471" s="41" t="e">
        <f t="shared" ca="1" si="419"/>
        <v>#N/A</v>
      </c>
      <c r="R1471" s="43" t="e">
        <f t="shared" ca="1" si="420"/>
        <v>#N/A</v>
      </c>
      <c r="S1471" s="44" t="e">
        <f t="shared" ca="1" si="421"/>
        <v>#N/A</v>
      </c>
      <c r="T1471" s="5" t="e">
        <f t="shared" ca="1" si="422"/>
        <v>#N/A</v>
      </c>
      <c r="U1471" s="5" t="e">
        <f t="shared" ca="1" si="423"/>
        <v>#N/A</v>
      </c>
    </row>
    <row r="1472" spans="1:21">
      <c r="A1472" s="6" t="e">
        <f t="shared" ca="1" si="413"/>
        <v>#N/A</v>
      </c>
      <c r="B1472" s="39" t="e">
        <f t="shared" ca="1" si="412"/>
        <v>#N/A</v>
      </c>
      <c r="C1472">
        <f t="array" aca="1" ref="C1472" ca="1">IFERROR(INDEX(stitches, MATCH( 1, ($A1472=dates)*(last_project=projects),0)),0)</f>
        <v>0</v>
      </c>
      <c r="D1472" s="5" t="e">
        <f t="shared" ca="1" si="424"/>
        <v>#REF!</v>
      </c>
      <c r="E1472" s="5" t="e">
        <f t="shared" ca="1" si="414"/>
        <v>#REF!</v>
      </c>
      <c r="F1472" s="40" t="e">
        <f t="array" aca="1" ref="F1472" ca="1">INDEX(hours,MATCH(1,($A1472=dates)*(last_project=projects),0),0)</f>
        <v>#N/A</v>
      </c>
      <c r="G1472" s="21" t="e">
        <f t="shared" ca="1" si="415"/>
        <v>#N/A</v>
      </c>
      <c r="H1472" s="41" t="e">
        <f t="shared" ca="1" si="425"/>
        <v>#N/A</v>
      </c>
      <c r="I1472" s="41" t="e">
        <f t="shared" ca="1" si="426"/>
        <v>#N/A</v>
      </c>
      <c r="J1472" s="41" t="e">
        <f t="shared" ca="1" si="427"/>
        <v>#N/A</v>
      </c>
      <c r="K1472" t="e">
        <f t="shared" ca="1" si="416"/>
        <v>#N/A</v>
      </c>
      <c r="L1472" t="e">
        <f t="shared" ca="1" si="417"/>
        <v>#N/A</v>
      </c>
      <c r="M1472" s="42" t="e">
        <f t="shared" ca="1" si="418"/>
        <v>#REF!</v>
      </c>
      <c r="N1472" s="5" t="e">
        <f t="shared" ca="1" si="428"/>
        <v>#N/A</v>
      </c>
      <c r="O1472" s="5" t="e">
        <f t="shared" ca="1" si="429"/>
        <v>#N/A</v>
      </c>
      <c r="P1472" s="41" t="e">
        <f ca="1">IF(OR(ISNA(A1472),C1472="Backstitch"),NA(),AVERAGEIF($C$4:$C1472,"&gt;0")/100)</f>
        <v>#N/A</v>
      </c>
      <c r="Q1472" s="41" t="e">
        <f t="shared" ca="1" si="419"/>
        <v>#N/A</v>
      </c>
      <c r="R1472" s="43" t="e">
        <f t="shared" ca="1" si="420"/>
        <v>#N/A</v>
      </c>
      <c r="S1472" s="44" t="e">
        <f t="shared" ca="1" si="421"/>
        <v>#N/A</v>
      </c>
      <c r="T1472" s="5" t="e">
        <f t="shared" ca="1" si="422"/>
        <v>#N/A</v>
      </c>
      <c r="U1472" s="5" t="e">
        <f t="shared" ca="1" si="423"/>
        <v>#N/A</v>
      </c>
    </row>
    <row r="1473" spans="1:21">
      <c r="A1473" s="6" t="e">
        <f t="shared" ca="1" si="413"/>
        <v>#N/A</v>
      </c>
      <c r="B1473" s="39" t="e">
        <f t="shared" ca="1" si="412"/>
        <v>#N/A</v>
      </c>
      <c r="C1473">
        <f t="array" aca="1" ref="C1473" ca="1">IFERROR(INDEX(stitches, MATCH( 1, ($A1473=dates)*(last_project=projects),0)),0)</f>
        <v>0</v>
      </c>
      <c r="D1473" s="5" t="e">
        <f t="shared" ca="1" si="424"/>
        <v>#REF!</v>
      </c>
      <c r="E1473" s="5" t="e">
        <f t="shared" ca="1" si="414"/>
        <v>#REF!</v>
      </c>
      <c r="F1473" s="40" t="e">
        <f t="array" aca="1" ref="F1473" ca="1">INDEX(hours,MATCH(1,($A1473=dates)*(last_project=projects),0),0)</f>
        <v>#N/A</v>
      </c>
      <c r="G1473" s="21" t="e">
        <f t="shared" ca="1" si="415"/>
        <v>#N/A</v>
      </c>
      <c r="H1473" s="41" t="e">
        <f t="shared" ca="1" si="425"/>
        <v>#N/A</v>
      </c>
      <c r="I1473" s="41" t="e">
        <f t="shared" ca="1" si="426"/>
        <v>#N/A</v>
      </c>
      <c r="J1473" s="41" t="e">
        <f t="shared" ca="1" si="427"/>
        <v>#N/A</v>
      </c>
      <c r="K1473" t="e">
        <f t="shared" ca="1" si="416"/>
        <v>#N/A</v>
      </c>
      <c r="L1473" t="e">
        <f t="shared" ca="1" si="417"/>
        <v>#N/A</v>
      </c>
      <c r="M1473" s="42" t="e">
        <f t="shared" ca="1" si="418"/>
        <v>#REF!</v>
      </c>
      <c r="N1473" s="5" t="e">
        <f t="shared" ca="1" si="428"/>
        <v>#N/A</v>
      </c>
      <c r="O1473" s="5" t="e">
        <f t="shared" ca="1" si="429"/>
        <v>#N/A</v>
      </c>
      <c r="P1473" s="41" t="e">
        <f ca="1">IF(OR(ISNA(A1473),C1473="Backstitch"),NA(),AVERAGEIF($C$4:$C1473,"&gt;0")/100)</f>
        <v>#N/A</v>
      </c>
      <c r="Q1473" s="41" t="e">
        <f t="shared" ca="1" si="419"/>
        <v>#N/A</v>
      </c>
      <c r="R1473" s="43" t="e">
        <f t="shared" ca="1" si="420"/>
        <v>#N/A</v>
      </c>
      <c r="S1473" s="44" t="e">
        <f t="shared" ca="1" si="421"/>
        <v>#N/A</v>
      </c>
      <c r="T1473" s="5" t="e">
        <f t="shared" ca="1" si="422"/>
        <v>#N/A</v>
      </c>
      <c r="U1473" s="5" t="e">
        <f t="shared" ca="1" si="423"/>
        <v>#N/A</v>
      </c>
    </row>
    <row r="1474" spans="1:21">
      <c r="A1474" s="6" t="e">
        <f t="shared" ca="1" si="413"/>
        <v>#N/A</v>
      </c>
      <c r="B1474" s="39" t="e">
        <f t="shared" ca="1" si="412"/>
        <v>#N/A</v>
      </c>
      <c r="C1474">
        <f t="array" aca="1" ref="C1474" ca="1">IFERROR(INDEX(stitches, MATCH( 1, ($A1474=dates)*(last_project=projects),0)),0)</f>
        <v>0</v>
      </c>
      <c r="D1474" s="5" t="e">
        <f t="shared" ca="1" si="424"/>
        <v>#REF!</v>
      </c>
      <c r="E1474" s="5" t="e">
        <f t="shared" ca="1" si="414"/>
        <v>#REF!</v>
      </c>
      <c r="F1474" s="40" t="e">
        <f t="array" aca="1" ref="F1474" ca="1">INDEX(hours,MATCH(1,($A1474=dates)*(last_project=projects),0),0)</f>
        <v>#N/A</v>
      </c>
      <c r="G1474" s="21" t="e">
        <f t="shared" ca="1" si="415"/>
        <v>#N/A</v>
      </c>
      <c r="H1474" s="41" t="e">
        <f t="shared" ca="1" si="425"/>
        <v>#N/A</v>
      </c>
      <c r="I1474" s="41" t="e">
        <f t="shared" ca="1" si="426"/>
        <v>#N/A</v>
      </c>
      <c r="J1474" s="41" t="e">
        <f t="shared" ca="1" si="427"/>
        <v>#N/A</v>
      </c>
      <c r="K1474" t="e">
        <f t="shared" ca="1" si="416"/>
        <v>#N/A</v>
      </c>
      <c r="L1474" t="e">
        <f t="shared" ca="1" si="417"/>
        <v>#N/A</v>
      </c>
      <c r="M1474" s="42" t="e">
        <f t="shared" ca="1" si="418"/>
        <v>#REF!</v>
      </c>
      <c r="N1474" s="5" t="e">
        <f t="shared" ca="1" si="428"/>
        <v>#N/A</v>
      </c>
      <c r="O1474" s="5" t="e">
        <f t="shared" ca="1" si="429"/>
        <v>#N/A</v>
      </c>
      <c r="P1474" s="41" t="e">
        <f ca="1">IF(OR(ISNA(A1474),C1474="Backstitch"),NA(),AVERAGEIF($C$4:$C1474,"&gt;0")/100)</f>
        <v>#N/A</v>
      </c>
      <c r="Q1474" s="41" t="e">
        <f t="shared" ca="1" si="419"/>
        <v>#N/A</v>
      </c>
      <c r="R1474" s="43" t="e">
        <f t="shared" ca="1" si="420"/>
        <v>#N/A</v>
      </c>
      <c r="S1474" s="44" t="e">
        <f t="shared" ca="1" si="421"/>
        <v>#N/A</v>
      </c>
      <c r="T1474" s="5" t="e">
        <f t="shared" ca="1" si="422"/>
        <v>#N/A</v>
      </c>
      <c r="U1474" s="5" t="e">
        <f t="shared" ca="1" si="423"/>
        <v>#N/A</v>
      </c>
    </row>
    <row r="1475" spans="1:21">
      <c r="A1475" s="6" t="e">
        <f t="shared" ca="1" si="413"/>
        <v>#N/A</v>
      </c>
      <c r="B1475" s="39" t="e">
        <f t="shared" ref="B1475:B1538" ca="1" si="430">TEXT(A1475,"ddd")</f>
        <v>#N/A</v>
      </c>
      <c r="C1475">
        <f t="array" aca="1" ref="C1475" ca="1">IFERROR(INDEX(stitches, MATCH( 1, ($A1475=dates)*(last_project=projects),0)),0)</f>
        <v>0</v>
      </c>
      <c r="D1475" s="5" t="e">
        <f t="shared" ca="1" si="424"/>
        <v>#REF!</v>
      </c>
      <c r="E1475" s="5" t="e">
        <f t="shared" ca="1" si="414"/>
        <v>#REF!</v>
      </c>
      <c r="F1475" s="40" t="e">
        <f t="array" aca="1" ref="F1475" ca="1">INDEX(hours,MATCH(1,($A1475=dates)*(last_project=projects),0),0)</f>
        <v>#N/A</v>
      </c>
      <c r="G1475" s="21" t="e">
        <f t="shared" ca="1" si="415"/>
        <v>#N/A</v>
      </c>
      <c r="H1475" s="41" t="e">
        <f t="shared" ca="1" si="425"/>
        <v>#N/A</v>
      </c>
      <c r="I1475" s="41" t="e">
        <f t="shared" ca="1" si="426"/>
        <v>#N/A</v>
      </c>
      <c r="J1475" s="41" t="e">
        <f t="shared" ca="1" si="427"/>
        <v>#N/A</v>
      </c>
      <c r="K1475" t="e">
        <f t="shared" ca="1" si="416"/>
        <v>#N/A</v>
      </c>
      <c r="L1475" t="e">
        <f t="shared" ca="1" si="417"/>
        <v>#N/A</v>
      </c>
      <c r="M1475" s="42" t="e">
        <f t="shared" ca="1" si="418"/>
        <v>#REF!</v>
      </c>
      <c r="N1475" s="5" t="e">
        <f t="shared" ca="1" si="428"/>
        <v>#N/A</v>
      </c>
      <c r="O1475" s="5" t="e">
        <f t="shared" ca="1" si="429"/>
        <v>#N/A</v>
      </c>
      <c r="P1475" s="41" t="e">
        <f ca="1">IF(OR(ISNA(A1475),C1475="Backstitch"),NA(),AVERAGEIF($C$4:$C1475,"&gt;0")/100)</f>
        <v>#N/A</v>
      </c>
      <c r="Q1475" s="41" t="e">
        <f t="shared" ca="1" si="419"/>
        <v>#N/A</v>
      </c>
      <c r="R1475" s="43" t="e">
        <f t="shared" ca="1" si="420"/>
        <v>#N/A</v>
      </c>
      <c r="S1475" s="44" t="e">
        <f t="shared" ca="1" si="421"/>
        <v>#N/A</v>
      </c>
      <c r="T1475" s="5" t="e">
        <f t="shared" ca="1" si="422"/>
        <v>#N/A</v>
      </c>
      <c r="U1475" s="5" t="e">
        <f t="shared" ca="1" si="423"/>
        <v>#N/A</v>
      </c>
    </row>
    <row r="1476" spans="1:21">
      <c r="A1476" s="6" t="e">
        <f t="shared" ref="A1476:A1539" ca="1" si="431">IF(A1475+1&lt;=last_stitching_log_date,A1475+1,NA())</f>
        <v>#N/A</v>
      </c>
      <c r="B1476" s="39" t="e">
        <f t="shared" ca="1" si="430"/>
        <v>#N/A</v>
      </c>
      <c r="C1476">
        <f t="array" aca="1" ref="C1476" ca="1">IFERROR(INDEX(stitches, MATCH( 1, ($A1476=dates)*(last_project=projects),0)),0)</f>
        <v>0</v>
      </c>
      <c r="D1476" s="5" t="e">
        <f t="shared" ca="1" si="424"/>
        <v>#REF!</v>
      </c>
      <c r="E1476" s="5" t="e">
        <f t="shared" ref="E1476:E1539" ca="1" si="432">IF(C1476="Backstitch",E1475,IF(ISNA(D1476),NA(),E1475-C1476))</f>
        <v>#REF!</v>
      </c>
      <c r="F1476" s="40" t="e">
        <f t="array" aca="1" ref="F1476" ca="1">INDEX(hours,MATCH(1,($A1476=dates)*(last_project=projects),0),0)</f>
        <v>#N/A</v>
      </c>
      <c r="G1476" s="21" t="e">
        <f t="shared" ref="G1476:G1539" ca="1" si="433">IF(AND(C1476&lt;&gt;0,F1476&lt;&gt;0),C1476/(F1476*1440),NA())</f>
        <v>#N/A</v>
      </c>
      <c r="H1476" s="41" t="e">
        <f t="shared" ca="1" si="425"/>
        <v>#N/A</v>
      </c>
      <c r="I1476" s="41" t="e">
        <f t="shared" ca="1" si="426"/>
        <v>#N/A</v>
      </c>
      <c r="J1476" s="41" t="e">
        <f t="shared" ca="1" si="427"/>
        <v>#N/A</v>
      </c>
      <c r="K1476" t="e">
        <f t="shared" ref="K1476:K1539" ca="1" si="434">IF(INDEX(projects,MATCH($A1476,dates,0))=last_project,IF(ISNUMBER(INDEX(pages,MATCH($A1476,dates,0))),INDEX(pages,MATCH($A1476,dates,0)),0),0)</f>
        <v>#N/A</v>
      </c>
      <c r="L1476" t="e">
        <f t="shared" ref="L1476:L1539" ca="1" si="435">L1475+K1476</f>
        <v>#N/A</v>
      </c>
      <c r="M1476" s="42" t="e">
        <f t="shared" ref="M1476:M1539" ca="1" si="436">$M$3-L1476</f>
        <v>#REF!</v>
      </c>
      <c r="N1476" s="5" t="e">
        <f t="shared" ca="1" si="428"/>
        <v>#N/A</v>
      </c>
      <c r="O1476" s="5" t="e">
        <f t="shared" ca="1" si="429"/>
        <v>#N/A</v>
      </c>
      <c r="P1476" s="41" t="e">
        <f ca="1">IF(OR(ISNA(A1476),C1476="Backstitch"),NA(),AVERAGEIF($C$4:$C1476,"&gt;0")/100)</f>
        <v>#N/A</v>
      </c>
      <c r="Q1476" s="41" t="e">
        <f t="shared" ref="Q1476:Q1539" ca="1" si="437">IF(OR(ISNA(A1476),C1476="Backstitch"),NA(),$J1476/P1476)</f>
        <v>#N/A</v>
      </c>
      <c r="R1476" s="43" t="e">
        <f t="shared" ref="R1476:R1539" ca="1" si="438">IF(OR(ISNA(A1476),C1476="Backstitch"),NA(),$A1476+Q1476)</f>
        <v>#N/A</v>
      </c>
      <c r="S1476" s="44" t="e">
        <f t="shared" ref="S1476:S1539" ca="1" si="439">IF(OR(ISNA(A1476),C1476="Backstitch",S1475=1),NA(),D1476/project_total_stitches)</f>
        <v>#N/A</v>
      </c>
      <c r="T1476" s="5" t="e">
        <f t="shared" ref="T1476:T1539" ca="1" si="440">IF(ISNA(A1476),NA(),IF(OR(C1476&gt;0,C1476="Backstitch"),T1475+1,0))</f>
        <v>#N/A</v>
      </c>
      <c r="U1476" s="5" t="e">
        <f t="shared" ref="U1476:U1539" ca="1" si="441">IF(ISNA(A1476),NA(),IF(C1476=0,U1475+1,0))</f>
        <v>#N/A</v>
      </c>
    </row>
    <row r="1477" spans="1:21">
      <c r="A1477" s="6" t="e">
        <f t="shared" ca="1" si="431"/>
        <v>#N/A</v>
      </c>
      <c r="B1477" s="39" t="e">
        <f t="shared" ca="1" si="430"/>
        <v>#N/A</v>
      </c>
      <c r="C1477">
        <f t="array" aca="1" ref="C1477" ca="1">IFERROR(INDEX(stitches, MATCH( 1, ($A1477=dates)*(last_project=projects),0)),0)</f>
        <v>0</v>
      </c>
      <c r="D1477" s="5" t="e">
        <f t="shared" ref="D1477:D1540" ca="1" si="442">IF(OR(ISNA(A1477),C1477="Backstitch",D1476=$E$3),NA(),D1476+C1477)</f>
        <v>#REF!</v>
      </c>
      <c r="E1477" s="5" t="e">
        <f t="shared" ca="1" si="432"/>
        <v>#REF!</v>
      </c>
      <c r="F1477" s="40" t="e">
        <f t="array" aca="1" ref="F1477" ca="1">INDEX(hours,MATCH(1,($A1477=dates)*(last_project=projects),0),0)</f>
        <v>#N/A</v>
      </c>
      <c r="G1477" s="21" t="e">
        <f t="shared" ca="1" si="433"/>
        <v>#N/A</v>
      </c>
      <c r="H1477" s="41" t="e">
        <f t="shared" ref="H1477:H1540" ca="1" si="443">IF(OR(ISNA(A1477),C1477="Backstitch",C1477="Bead"),NA(),C1477/100)</f>
        <v>#N/A</v>
      </c>
      <c r="I1477" s="41" t="e">
        <f t="shared" ref="I1477:I1540" ca="1" si="444">IF(OR(ISNA(A1477),C1477="Backstitch"),NA(),I1476+H1477)</f>
        <v>#N/A</v>
      </c>
      <c r="J1477" s="41" t="e">
        <f t="shared" ref="J1477:J1540" ca="1" si="445">IF(OR(ISNA(A1477),C1477="Backstitch"),NA(),J1476-H1477)</f>
        <v>#N/A</v>
      </c>
      <c r="K1477" t="e">
        <f t="shared" ca="1" si="434"/>
        <v>#N/A</v>
      </c>
      <c r="L1477" t="e">
        <f t="shared" ca="1" si="435"/>
        <v>#N/A</v>
      </c>
      <c r="M1477" s="42" t="e">
        <f t="shared" ca="1" si="436"/>
        <v>#REF!</v>
      </c>
      <c r="N1477" s="5" t="e">
        <f t="shared" ref="N1477:N1540" ca="1" si="446">IF(ISNA(A1477),NA(),N1476+1)</f>
        <v>#N/A</v>
      </c>
      <c r="O1477" s="5" t="e">
        <f t="shared" ref="O1477:O1540" ca="1" si="447">IF(ISNA(A1477),NA(),IF(OR(C1477&gt;0,C1477="Backstitch"),O1476+1,O1476))</f>
        <v>#N/A</v>
      </c>
      <c r="P1477" s="41" t="e">
        <f ca="1">IF(OR(ISNA(A1477),C1477="Backstitch"),NA(),AVERAGEIF($C$4:$C1477,"&gt;0")/100)</f>
        <v>#N/A</v>
      </c>
      <c r="Q1477" s="41" t="e">
        <f t="shared" ca="1" si="437"/>
        <v>#N/A</v>
      </c>
      <c r="R1477" s="43" t="e">
        <f t="shared" ca="1" si="438"/>
        <v>#N/A</v>
      </c>
      <c r="S1477" s="44" t="e">
        <f t="shared" ca="1" si="439"/>
        <v>#N/A</v>
      </c>
      <c r="T1477" s="5" t="e">
        <f t="shared" ca="1" si="440"/>
        <v>#N/A</v>
      </c>
      <c r="U1477" s="5" t="e">
        <f t="shared" ca="1" si="441"/>
        <v>#N/A</v>
      </c>
    </row>
    <row r="1478" spans="1:21">
      <c r="A1478" s="6" t="e">
        <f t="shared" ca="1" si="431"/>
        <v>#N/A</v>
      </c>
      <c r="B1478" s="39" t="e">
        <f t="shared" ca="1" si="430"/>
        <v>#N/A</v>
      </c>
      <c r="C1478">
        <f t="array" aca="1" ref="C1478" ca="1">IFERROR(INDEX(stitches, MATCH( 1, ($A1478=dates)*(last_project=projects),0)),0)</f>
        <v>0</v>
      </c>
      <c r="D1478" s="5" t="e">
        <f t="shared" ca="1" si="442"/>
        <v>#REF!</v>
      </c>
      <c r="E1478" s="5" t="e">
        <f t="shared" ca="1" si="432"/>
        <v>#REF!</v>
      </c>
      <c r="F1478" s="40" t="e">
        <f t="array" aca="1" ref="F1478" ca="1">INDEX(hours,MATCH(1,($A1478=dates)*(last_project=projects),0),0)</f>
        <v>#N/A</v>
      </c>
      <c r="G1478" s="21" t="e">
        <f t="shared" ca="1" si="433"/>
        <v>#N/A</v>
      </c>
      <c r="H1478" s="41" t="e">
        <f t="shared" ca="1" si="443"/>
        <v>#N/A</v>
      </c>
      <c r="I1478" s="41" t="e">
        <f t="shared" ca="1" si="444"/>
        <v>#N/A</v>
      </c>
      <c r="J1478" s="41" t="e">
        <f t="shared" ca="1" si="445"/>
        <v>#N/A</v>
      </c>
      <c r="K1478" t="e">
        <f t="shared" ca="1" si="434"/>
        <v>#N/A</v>
      </c>
      <c r="L1478" t="e">
        <f t="shared" ca="1" si="435"/>
        <v>#N/A</v>
      </c>
      <c r="M1478" s="42" t="e">
        <f t="shared" ca="1" si="436"/>
        <v>#REF!</v>
      </c>
      <c r="N1478" s="5" t="e">
        <f t="shared" ca="1" si="446"/>
        <v>#N/A</v>
      </c>
      <c r="O1478" s="5" t="e">
        <f t="shared" ca="1" si="447"/>
        <v>#N/A</v>
      </c>
      <c r="P1478" s="41" t="e">
        <f ca="1">IF(OR(ISNA(A1478),C1478="Backstitch"),NA(),AVERAGEIF($C$4:$C1478,"&gt;0")/100)</f>
        <v>#N/A</v>
      </c>
      <c r="Q1478" s="41" t="e">
        <f t="shared" ca="1" si="437"/>
        <v>#N/A</v>
      </c>
      <c r="R1478" s="43" t="e">
        <f t="shared" ca="1" si="438"/>
        <v>#N/A</v>
      </c>
      <c r="S1478" s="44" t="e">
        <f t="shared" ca="1" si="439"/>
        <v>#N/A</v>
      </c>
      <c r="T1478" s="5" t="e">
        <f t="shared" ca="1" si="440"/>
        <v>#N/A</v>
      </c>
      <c r="U1478" s="5" t="e">
        <f t="shared" ca="1" si="441"/>
        <v>#N/A</v>
      </c>
    </row>
    <row r="1479" spans="1:21">
      <c r="A1479" s="6" t="e">
        <f t="shared" ca="1" si="431"/>
        <v>#N/A</v>
      </c>
      <c r="B1479" s="39" t="e">
        <f t="shared" ca="1" si="430"/>
        <v>#N/A</v>
      </c>
      <c r="C1479">
        <f t="array" aca="1" ref="C1479" ca="1">IFERROR(INDEX(stitches, MATCH( 1, ($A1479=dates)*(last_project=projects),0)),0)</f>
        <v>0</v>
      </c>
      <c r="D1479" s="5" t="e">
        <f t="shared" ca="1" si="442"/>
        <v>#REF!</v>
      </c>
      <c r="E1479" s="5" t="e">
        <f t="shared" ca="1" si="432"/>
        <v>#REF!</v>
      </c>
      <c r="F1479" s="40" t="e">
        <f t="array" aca="1" ref="F1479" ca="1">INDEX(hours,MATCH(1,($A1479=dates)*(last_project=projects),0),0)</f>
        <v>#N/A</v>
      </c>
      <c r="G1479" s="21" t="e">
        <f t="shared" ca="1" si="433"/>
        <v>#N/A</v>
      </c>
      <c r="H1479" s="41" t="e">
        <f t="shared" ca="1" si="443"/>
        <v>#N/A</v>
      </c>
      <c r="I1479" s="41" t="e">
        <f t="shared" ca="1" si="444"/>
        <v>#N/A</v>
      </c>
      <c r="J1479" s="41" t="e">
        <f t="shared" ca="1" si="445"/>
        <v>#N/A</v>
      </c>
      <c r="K1479" t="e">
        <f t="shared" ca="1" si="434"/>
        <v>#N/A</v>
      </c>
      <c r="L1479" t="e">
        <f t="shared" ca="1" si="435"/>
        <v>#N/A</v>
      </c>
      <c r="M1479" s="42" t="e">
        <f t="shared" ca="1" si="436"/>
        <v>#REF!</v>
      </c>
      <c r="N1479" s="5" t="e">
        <f t="shared" ca="1" si="446"/>
        <v>#N/A</v>
      </c>
      <c r="O1479" s="5" t="e">
        <f t="shared" ca="1" si="447"/>
        <v>#N/A</v>
      </c>
      <c r="P1479" s="41" t="e">
        <f ca="1">IF(OR(ISNA(A1479),C1479="Backstitch"),NA(),AVERAGEIF($C$4:$C1479,"&gt;0")/100)</f>
        <v>#N/A</v>
      </c>
      <c r="Q1479" s="41" t="e">
        <f t="shared" ca="1" si="437"/>
        <v>#N/A</v>
      </c>
      <c r="R1479" s="43" t="e">
        <f t="shared" ca="1" si="438"/>
        <v>#N/A</v>
      </c>
      <c r="S1479" s="44" t="e">
        <f t="shared" ca="1" si="439"/>
        <v>#N/A</v>
      </c>
      <c r="T1479" s="5" t="e">
        <f t="shared" ca="1" si="440"/>
        <v>#N/A</v>
      </c>
      <c r="U1479" s="5" t="e">
        <f t="shared" ca="1" si="441"/>
        <v>#N/A</v>
      </c>
    </row>
    <row r="1480" spans="1:21">
      <c r="A1480" s="6" t="e">
        <f t="shared" ca="1" si="431"/>
        <v>#N/A</v>
      </c>
      <c r="B1480" s="39" t="e">
        <f t="shared" ca="1" si="430"/>
        <v>#N/A</v>
      </c>
      <c r="C1480">
        <f t="array" aca="1" ref="C1480" ca="1">IFERROR(INDEX(stitches, MATCH( 1, ($A1480=dates)*(last_project=projects),0)),0)</f>
        <v>0</v>
      </c>
      <c r="D1480" s="5" t="e">
        <f t="shared" ca="1" si="442"/>
        <v>#REF!</v>
      </c>
      <c r="E1480" s="5" t="e">
        <f t="shared" ca="1" si="432"/>
        <v>#REF!</v>
      </c>
      <c r="F1480" s="40" t="e">
        <f t="array" aca="1" ref="F1480" ca="1">INDEX(hours,MATCH(1,($A1480=dates)*(last_project=projects),0),0)</f>
        <v>#N/A</v>
      </c>
      <c r="G1480" s="21" t="e">
        <f t="shared" ca="1" si="433"/>
        <v>#N/A</v>
      </c>
      <c r="H1480" s="41" t="e">
        <f t="shared" ca="1" si="443"/>
        <v>#N/A</v>
      </c>
      <c r="I1480" s="41" t="e">
        <f t="shared" ca="1" si="444"/>
        <v>#N/A</v>
      </c>
      <c r="J1480" s="41" t="e">
        <f t="shared" ca="1" si="445"/>
        <v>#N/A</v>
      </c>
      <c r="K1480" t="e">
        <f t="shared" ca="1" si="434"/>
        <v>#N/A</v>
      </c>
      <c r="L1480" t="e">
        <f t="shared" ca="1" si="435"/>
        <v>#N/A</v>
      </c>
      <c r="M1480" s="42" t="e">
        <f t="shared" ca="1" si="436"/>
        <v>#REF!</v>
      </c>
      <c r="N1480" s="5" t="e">
        <f t="shared" ca="1" si="446"/>
        <v>#N/A</v>
      </c>
      <c r="O1480" s="5" t="e">
        <f t="shared" ca="1" si="447"/>
        <v>#N/A</v>
      </c>
      <c r="P1480" s="41" t="e">
        <f ca="1">IF(OR(ISNA(A1480),C1480="Backstitch"),NA(),AVERAGEIF($C$4:$C1480,"&gt;0")/100)</f>
        <v>#N/A</v>
      </c>
      <c r="Q1480" s="41" t="e">
        <f t="shared" ca="1" si="437"/>
        <v>#N/A</v>
      </c>
      <c r="R1480" s="43" t="e">
        <f t="shared" ca="1" si="438"/>
        <v>#N/A</v>
      </c>
      <c r="S1480" s="44" t="e">
        <f t="shared" ca="1" si="439"/>
        <v>#N/A</v>
      </c>
      <c r="T1480" s="5" t="e">
        <f t="shared" ca="1" si="440"/>
        <v>#N/A</v>
      </c>
      <c r="U1480" s="5" t="e">
        <f t="shared" ca="1" si="441"/>
        <v>#N/A</v>
      </c>
    </row>
    <row r="1481" spans="1:21">
      <c r="A1481" s="6" t="e">
        <f t="shared" ca="1" si="431"/>
        <v>#N/A</v>
      </c>
      <c r="B1481" s="39" t="e">
        <f t="shared" ca="1" si="430"/>
        <v>#N/A</v>
      </c>
      <c r="C1481">
        <f t="array" aca="1" ref="C1481" ca="1">IFERROR(INDEX(stitches, MATCH( 1, ($A1481=dates)*(last_project=projects),0)),0)</f>
        <v>0</v>
      </c>
      <c r="D1481" s="5" t="e">
        <f t="shared" ca="1" si="442"/>
        <v>#REF!</v>
      </c>
      <c r="E1481" s="5" t="e">
        <f t="shared" ca="1" si="432"/>
        <v>#REF!</v>
      </c>
      <c r="F1481" s="40" t="e">
        <f t="array" aca="1" ref="F1481" ca="1">INDEX(hours,MATCH(1,($A1481=dates)*(last_project=projects),0),0)</f>
        <v>#N/A</v>
      </c>
      <c r="G1481" s="21" t="e">
        <f t="shared" ca="1" si="433"/>
        <v>#N/A</v>
      </c>
      <c r="H1481" s="41" t="e">
        <f t="shared" ca="1" si="443"/>
        <v>#N/A</v>
      </c>
      <c r="I1481" s="41" t="e">
        <f t="shared" ca="1" si="444"/>
        <v>#N/A</v>
      </c>
      <c r="J1481" s="41" t="e">
        <f t="shared" ca="1" si="445"/>
        <v>#N/A</v>
      </c>
      <c r="K1481" t="e">
        <f t="shared" ca="1" si="434"/>
        <v>#N/A</v>
      </c>
      <c r="L1481" t="e">
        <f t="shared" ca="1" si="435"/>
        <v>#N/A</v>
      </c>
      <c r="M1481" s="42" t="e">
        <f t="shared" ca="1" si="436"/>
        <v>#REF!</v>
      </c>
      <c r="N1481" s="5" t="e">
        <f t="shared" ca="1" si="446"/>
        <v>#N/A</v>
      </c>
      <c r="O1481" s="5" t="e">
        <f t="shared" ca="1" si="447"/>
        <v>#N/A</v>
      </c>
      <c r="P1481" s="41" t="e">
        <f ca="1">IF(OR(ISNA(A1481),C1481="Backstitch"),NA(),AVERAGEIF($C$4:$C1481,"&gt;0")/100)</f>
        <v>#N/A</v>
      </c>
      <c r="Q1481" s="41" t="e">
        <f t="shared" ca="1" si="437"/>
        <v>#N/A</v>
      </c>
      <c r="R1481" s="43" t="e">
        <f t="shared" ca="1" si="438"/>
        <v>#N/A</v>
      </c>
      <c r="S1481" s="44" t="e">
        <f t="shared" ca="1" si="439"/>
        <v>#N/A</v>
      </c>
      <c r="T1481" s="5" t="e">
        <f t="shared" ca="1" si="440"/>
        <v>#N/A</v>
      </c>
      <c r="U1481" s="5" t="e">
        <f t="shared" ca="1" si="441"/>
        <v>#N/A</v>
      </c>
    </row>
    <row r="1482" spans="1:21">
      <c r="A1482" s="6" t="e">
        <f t="shared" ca="1" si="431"/>
        <v>#N/A</v>
      </c>
      <c r="B1482" s="39" t="e">
        <f t="shared" ca="1" si="430"/>
        <v>#N/A</v>
      </c>
      <c r="C1482">
        <f t="array" aca="1" ref="C1482" ca="1">IFERROR(INDEX(stitches, MATCH( 1, ($A1482=dates)*(last_project=projects),0)),0)</f>
        <v>0</v>
      </c>
      <c r="D1482" s="5" t="e">
        <f t="shared" ca="1" si="442"/>
        <v>#REF!</v>
      </c>
      <c r="E1482" s="5" t="e">
        <f t="shared" ca="1" si="432"/>
        <v>#REF!</v>
      </c>
      <c r="F1482" s="40" t="e">
        <f t="array" aca="1" ref="F1482" ca="1">INDEX(hours,MATCH(1,($A1482=dates)*(last_project=projects),0),0)</f>
        <v>#N/A</v>
      </c>
      <c r="G1482" s="21" t="e">
        <f t="shared" ca="1" si="433"/>
        <v>#N/A</v>
      </c>
      <c r="H1482" s="41" t="e">
        <f t="shared" ca="1" si="443"/>
        <v>#N/A</v>
      </c>
      <c r="I1482" s="41" t="e">
        <f t="shared" ca="1" si="444"/>
        <v>#N/A</v>
      </c>
      <c r="J1482" s="41" t="e">
        <f t="shared" ca="1" si="445"/>
        <v>#N/A</v>
      </c>
      <c r="K1482" t="e">
        <f t="shared" ca="1" si="434"/>
        <v>#N/A</v>
      </c>
      <c r="L1482" t="e">
        <f t="shared" ca="1" si="435"/>
        <v>#N/A</v>
      </c>
      <c r="M1482" s="42" t="e">
        <f t="shared" ca="1" si="436"/>
        <v>#REF!</v>
      </c>
      <c r="N1482" s="5" t="e">
        <f t="shared" ca="1" si="446"/>
        <v>#N/A</v>
      </c>
      <c r="O1482" s="5" t="e">
        <f t="shared" ca="1" si="447"/>
        <v>#N/A</v>
      </c>
      <c r="P1482" s="41" t="e">
        <f ca="1">IF(OR(ISNA(A1482),C1482="Backstitch"),NA(),AVERAGEIF($C$4:$C1482,"&gt;0")/100)</f>
        <v>#N/A</v>
      </c>
      <c r="Q1482" s="41" t="e">
        <f t="shared" ca="1" si="437"/>
        <v>#N/A</v>
      </c>
      <c r="R1482" s="43" t="e">
        <f t="shared" ca="1" si="438"/>
        <v>#N/A</v>
      </c>
      <c r="S1482" s="44" t="e">
        <f t="shared" ca="1" si="439"/>
        <v>#N/A</v>
      </c>
      <c r="T1482" s="5" t="e">
        <f t="shared" ca="1" si="440"/>
        <v>#N/A</v>
      </c>
      <c r="U1482" s="5" t="e">
        <f t="shared" ca="1" si="441"/>
        <v>#N/A</v>
      </c>
    </row>
    <row r="1483" spans="1:21">
      <c r="A1483" s="6" t="e">
        <f t="shared" ca="1" si="431"/>
        <v>#N/A</v>
      </c>
      <c r="B1483" s="39" t="e">
        <f t="shared" ca="1" si="430"/>
        <v>#N/A</v>
      </c>
      <c r="C1483">
        <f t="array" aca="1" ref="C1483" ca="1">IFERROR(INDEX(stitches, MATCH( 1, ($A1483=dates)*(last_project=projects),0)),0)</f>
        <v>0</v>
      </c>
      <c r="D1483" s="5" t="e">
        <f t="shared" ca="1" si="442"/>
        <v>#REF!</v>
      </c>
      <c r="E1483" s="5" t="e">
        <f t="shared" ca="1" si="432"/>
        <v>#REF!</v>
      </c>
      <c r="F1483" s="40" t="e">
        <f t="array" aca="1" ref="F1483" ca="1">INDEX(hours,MATCH(1,($A1483=dates)*(last_project=projects),0),0)</f>
        <v>#N/A</v>
      </c>
      <c r="G1483" s="21" t="e">
        <f t="shared" ca="1" si="433"/>
        <v>#N/A</v>
      </c>
      <c r="H1483" s="41" t="e">
        <f t="shared" ca="1" si="443"/>
        <v>#N/A</v>
      </c>
      <c r="I1483" s="41" t="e">
        <f t="shared" ca="1" si="444"/>
        <v>#N/A</v>
      </c>
      <c r="J1483" s="41" t="e">
        <f t="shared" ca="1" si="445"/>
        <v>#N/A</v>
      </c>
      <c r="K1483" t="e">
        <f t="shared" ca="1" si="434"/>
        <v>#N/A</v>
      </c>
      <c r="L1483" t="e">
        <f t="shared" ca="1" si="435"/>
        <v>#N/A</v>
      </c>
      <c r="M1483" s="42" t="e">
        <f t="shared" ca="1" si="436"/>
        <v>#REF!</v>
      </c>
      <c r="N1483" s="5" t="e">
        <f t="shared" ca="1" si="446"/>
        <v>#N/A</v>
      </c>
      <c r="O1483" s="5" t="e">
        <f t="shared" ca="1" si="447"/>
        <v>#N/A</v>
      </c>
      <c r="P1483" s="41" t="e">
        <f ca="1">IF(OR(ISNA(A1483),C1483="Backstitch"),NA(),AVERAGEIF($C$4:$C1483,"&gt;0")/100)</f>
        <v>#N/A</v>
      </c>
      <c r="Q1483" s="41" t="e">
        <f t="shared" ca="1" si="437"/>
        <v>#N/A</v>
      </c>
      <c r="R1483" s="43" t="e">
        <f t="shared" ca="1" si="438"/>
        <v>#N/A</v>
      </c>
      <c r="S1483" s="44" t="e">
        <f t="shared" ca="1" si="439"/>
        <v>#N/A</v>
      </c>
      <c r="T1483" s="5" t="e">
        <f t="shared" ca="1" si="440"/>
        <v>#N/A</v>
      </c>
      <c r="U1483" s="5" t="e">
        <f t="shared" ca="1" si="441"/>
        <v>#N/A</v>
      </c>
    </row>
    <row r="1484" spans="1:21">
      <c r="A1484" s="6" t="e">
        <f t="shared" ca="1" si="431"/>
        <v>#N/A</v>
      </c>
      <c r="B1484" s="39" t="e">
        <f t="shared" ca="1" si="430"/>
        <v>#N/A</v>
      </c>
      <c r="C1484">
        <f t="array" aca="1" ref="C1484" ca="1">IFERROR(INDEX(stitches, MATCH( 1, ($A1484=dates)*(last_project=projects),0)),0)</f>
        <v>0</v>
      </c>
      <c r="D1484" s="5" t="e">
        <f t="shared" ca="1" si="442"/>
        <v>#REF!</v>
      </c>
      <c r="E1484" s="5" t="e">
        <f t="shared" ca="1" si="432"/>
        <v>#REF!</v>
      </c>
      <c r="F1484" s="40" t="e">
        <f t="array" aca="1" ref="F1484" ca="1">INDEX(hours,MATCH(1,($A1484=dates)*(last_project=projects),0),0)</f>
        <v>#N/A</v>
      </c>
      <c r="G1484" s="21" t="e">
        <f t="shared" ca="1" si="433"/>
        <v>#N/A</v>
      </c>
      <c r="H1484" s="41" t="e">
        <f t="shared" ca="1" si="443"/>
        <v>#N/A</v>
      </c>
      <c r="I1484" s="41" t="e">
        <f t="shared" ca="1" si="444"/>
        <v>#N/A</v>
      </c>
      <c r="J1484" s="41" t="e">
        <f t="shared" ca="1" si="445"/>
        <v>#N/A</v>
      </c>
      <c r="K1484" t="e">
        <f t="shared" ca="1" si="434"/>
        <v>#N/A</v>
      </c>
      <c r="L1484" t="e">
        <f t="shared" ca="1" si="435"/>
        <v>#N/A</v>
      </c>
      <c r="M1484" s="42" t="e">
        <f t="shared" ca="1" si="436"/>
        <v>#REF!</v>
      </c>
      <c r="N1484" s="5" t="e">
        <f t="shared" ca="1" si="446"/>
        <v>#N/A</v>
      </c>
      <c r="O1484" s="5" t="e">
        <f t="shared" ca="1" si="447"/>
        <v>#N/A</v>
      </c>
      <c r="P1484" s="41" t="e">
        <f ca="1">IF(OR(ISNA(A1484),C1484="Backstitch"),NA(),AVERAGEIF($C$4:$C1484,"&gt;0")/100)</f>
        <v>#N/A</v>
      </c>
      <c r="Q1484" s="41" t="e">
        <f t="shared" ca="1" si="437"/>
        <v>#N/A</v>
      </c>
      <c r="R1484" s="43" t="e">
        <f t="shared" ca="1" si="438"/>
        <v>#N/A</v>
      </c>
      <c r="S1484" s="44" t="e">
        <f t="shared" ca="1" si="439"/>
        <v>#N/A</v>
      </c>
      <c r="T1484" s="5" t="e">
        <f t="shared" ca="1" si="440"/>
        <v>#N/A</v>
      </c>
      <c r="U1484" s="5" t="e">
        <f t="shared" ca="1" si="441"/>
        <v>#N/A</v>
      </c>
    </row>
    <row r="1485" spans="1:21">
      <c r="A1485" s="6" t="e">
        <f t="shared" ca="1" si="431"/>
        <v>#N/A</v>
      </c>
      <c r="B1485" s="39" t="e">
        <f t="shared" ca="1" si="430"/>
        <v>#N/A</v>
      </c>
      <c r="C1485">
        <f t="array" aca="1" ref="C1485" ca="1">IFERROR(INDEX(stitches, MATCH( 1, ($A1485=dates)*(last_project=projects),0)),0)</f>
        <v>0</v>
      </c>
      <c r="D1485" s="5" t="e">
        <f t="shared" ca="1" si="442"/>
        <v>#REF!</v>
      </c>
      <c r="E1485" s="5" t="e">
        <f t="shared" ca="1" si="432"/>
        <v>#REF!</v>
      </c>
      <c r="F1485" s="40" t="e">
        <f t="array" aca="1" ref="F1485" ca="1">INDEX(hours,MATCH(1,($A1485=dates)*(last_project=projects),0),0)</f>
        <v>#N/A</v>
      </c>
      <c r="G1485" s="21" t="e">
        <f t="shared" ca="1" si="433"/>
        <v>#N/A</v>
      </c>
      <c r="H1485" s="41" t="e">
        <f t="shared" ca="1" si="443"/>
        <v>#N/A</v>
      </c>
      <c r="I1485" s="41" t="e">
        <f t="shared" ca="1" si="444"/>
        <v>#N/A</v>
      </c>
      <c r="J1485" s="41" t="e">
        <f t="shared" ca="1" si="445"/>
        <v>#N/A</v>
      </c>
      <c r="K1485" t="e">
        <f t="shared" ca="1" si="434"/>
        <v>#N/A</v>
      </c>
      <c r="L1485" t="e">
        <f t="shared" ca="1" si="435"/>
        <v>#N/A</v>
      </c>
      <c r="M1485" s="42" t="e">
        <f t="shared" ca="1" si="436"/>
        <v>#REF!</v>
      </c>
      <c r="N1485" s="5" t="e">
        <f t="shared" ca="1" si="446"/>
        <v>#N/A</v>
      </c>
      <c r="O1485" s="5" t="e">
        <f t="shared" ca="1" si="447"/>
        <v>#N/A</v>
      </c>
      <c r="P1485" s="41" t="e">
        <f ca="1">IF(OR(ISNA(A1485),C1485="Backstitch"),NA(),AVERAGEIF($C$4:$C1485,"&gt;0")/100)</f>
        <v>#N/A</v>
      </c>
      <c r="Q1485" s="41" t="e">
        <f t="shared" ca="1" si="437"/>
        <v>#N/A</v>
      </c>
      <c r="R1485" s="43" t="e">
        <f t="shared" ca="1" si="438"/>
        <v>#N/A</v>
      </c>
      <c r="S1485" s="44" t="e">
        <f t="shared" ca="1" si="439"/>
        <v>#N/A</v>
      </c>
      <c r="T1485" s="5" t="e">
        <f t="shared" ca="1" si="440"/>
        <v>#N/A</v>
      </c>
      <c r="U1485" s="5" t="e">
        <f t="shared" ca="1" si="441"/>
        <v>#N/A</v>
      </c>
    </row>
    <row r="1486" spans="1:21">
      <c r="A1486" s="6" t="e">
        <f t="shared" ca="1" si="431"/>
        <v>#N/A</v>
      </c>
      <c r="B1486" s="39" t="e">
        <f t="shared" ca="1" si="430"/>
        <v>#N/A</v>
      </c>
      <c r="C1486">
        <f t="array" aca="1" ref="C1486" ca="1">IFERROR(INDEX(stitches, MATCH( 1, ($A1486=dates)*(last_project=projects),0)),0)</f>
        <v>0</v>
      </c>
      <c r="D1486" s="5" t="e">
        <f t="shared" ca="1" si="442"/>
        <v>#REF!</v>
      </c>
      <c r="E1486" s="5" t="e">
        <f t="shared" ca="1" si="432"/>
        <v>#REF!</v>
      </c>
      <c r="F1486" s="40" t="e">
        <f t="array" aca="1" ref="F1486" ca="1">INDEX(hours,MATCH(1,($A1486=dates)*(last_project=projects),0),0)</f>
        <v>#N/A</v>
      </c>
      <c r="G1486" s="21" t="e">
        <f t="shared" ca="1" si="433"/>
        <v>#N/A</v>
      </c>
      <c r="H1486" s="41" t="e">
        <f t="shared" ca="1" si="443"/>
        <v>#N/A</v>
      </c>
      <c r="I1486" s="41" t="e">
        <f t="shared" ca="1" si="444"/>
        <v>#N/A</v>
      </c>
      <c r="J1486" s="41" t="e">
        <f t="shared" ca="1" si="445"/>
        <v>#N/A</v>
      </c>
      <c r="K1486" t="e">
        <f t="shared" ca="1" si="434"/>
        <v>#N/A</v>
      </c>
      <c r="L1486" t="e">
        <f t="shared" ca="1" si="435"/>
        <v>#N/A</v>
      </c>
      <c r="M1486" s="42" t="e">
        <f t="shared" ca="1" si="436"/>
        <v>#REF!</v>
      </c>
      <c r="N1486" s="5" t="e">
        <f t="shared" ca="1" si="446"/>
        <v>#N/A</v>
      </c>
      <c r="O1486" s="5" t="e">
        <f t="shared" ca="1" si="447"/>
        <v>#N/A</v>
      </c>
      <c r="P1486" s="41" t="e">
        <f ca="1">IF(OR(ISNA(A1486),C1486="Backstitch"),NA(),AVERAGEIF($C$4:$C1486,"&gt;0")/100)</f>
        <v>#N/A</v>
      </c>
      <c r="Q1486" s="41" t="e">
        <f t="shared" ca="1" si="437"/>
        <v>#N/A</v>
      </c>
      <c r="R1486" s="43" t="e">
        <f t="shared" ca="1" si="438"/>
        <v>#N/A</v>
      </c>
      <c r="S1486" s="44" t="e">
        <f t="shared" ca="1" si="439"/>
        <v>#N/A</v>
      </c>
      <c r="T1486" s="5" t="e">
        <f t="shared" ca="1" si="440"/>
        <v>#N/A</v>
      </c>
      <c r="U1486" s="5" t="e">
        <f t="shared" ca="1" si="441"/>
        <v>#N/A</v>
      </c>
    </row>
    <row r="1487" spans="1:21">
      <c r="A1487" s="6" t="e">
        <f t="shared" ca="1" si="431"/>
        <v>#N/A</v>
      </c>
      <c r="B1487" s="39" t="e">
        <f t="shared" ca="1" si="430"/>
        <v>#N/A</v>
      </c>
      <c r="C1487">
        <f t="array" aca="1" ref="C1487" ca="1">IFERROR(INDEX(stitches, MATCH( 1, ($A1487=dates)*(last_project=projects),0)),0)</f>
        <v>0</v>
      </c>
      <c r="D1487" s="5" t="e">
        <f t="shared" ca="1" si="442"/>
        <v>#REF!</v>
      </c>
      <c r="E1487" s="5" t="e">
        <f t="shared" ca="1" si="432"/>
        <v>#REF!</v>
      </c>
      <c r="F1487" s="40" t="e">
        <f t="array" aca="1" ref="F1487" ca="1">INDEX(hours,MATCH(1,($A1487=dates)*(last_project=projects),0),0)</f>
        <v>#N/A</v>
      </c>
      <c r="G1487" s="21" t="e">
        <f t="shared" ca="1" si="433"/>
        <v>#N/A</v>
      </c>
      <c r="H1487" s="41" t="e">
        <f t="shared" ca="1" si="443"/>
        <v>#N/A</v>
      </c>
      <c r="I1487" s="41" t="e">
        <f t="shared" ca="1" si="444"/>
        <v>#N/A</v>
      </c>
      <c r="J1487" s="41" t="e">
        <f t="shared" ca="1" si="445"/>
        <v>#N/A</v>
      </c>
      <c r="K1487" t="e">
        <f t="shared" ca="1" si="434"/>
        <v>#N/A</v>
      </c>
      <c r="L1487" t="e">
        <f t="shared" ca="1" si="435"/>
        <v>#N/A</v>
      </c>
      <c r="M1487" s="42" t="e">
        <f t="shared" ca="1" si="436"/>
        <v>#REF!</v>
      </c>
      <c r="N1487" s="5" t="e">
        <f t="shared" ca="1" si="446"/>
        <v>#N/A</v>
      </c>
      <c r="O1487" s="5" t="e">
        <f t="shared" ca="1" si="447"/>
        <v>#N/A</v>
      </c>
      <c r="P1487" s="41" t="e">
        <f ca="1">IF(OR(ISNA(A1487),C1487="Backstitch"),NA(),AVERAGEIF($C$4:$C1487,"&gt;0")/100)</f>
        <v>#N/A</v>
      </c>
      <c r="Q1487" s="41" t="e">
        <f t="shared" ca="1" si="437"/>
        <v>#N/A</v>
      </c>
      <c r="R1487" s="43" t="e">
        <f t="shared" ca="1" si="438"/>
        <v>#N/A</v>
      </c>
      <c r="S1487" s="44" t="e">
        <f t="shared" ca="1" si="439"/>
        <v>#N/A</v>
      </c>
      <c r="T1487" s="5" t="e">
        <f t="shared" ca="1" si="440"/>
        <v>#N/A</v>
      </c>
      <c r="U1487" s="5" t="e">
        <f t="shared" ca="1" si="441"/>
        <v>#N/A</v>
      </c>
    </row>
    <row r="1488" spans="1:21">
      <c r="A1488" s="6" t="e">
        <f t="shared" ca="1" si="431"/>
        <v>#N/A</v>
      </c>
      <c r="B1488" s="39" t="e">
        <f t="shared" ca="1" si="430"/>
        <v>#N/A</v>
      </c>
      <c r="C1488">
        <f t="array" aca="1" ref="C1488" ca="1">IFERROR(INDEX(stitches, MATCH( 1, ($A1488=dates)*(last_project=projects),0)),0)</f>
        <v>0</v>
      </c>
      <c r="D1488" s="5" t="e">
        <f t="shared" ca="1" si="442"/>
        <v>#REF!</v>
      </c>
      <c r="E1488" s="5" t="e">
        <f t="shared" ca="1" si="432"/>
        <v>#REF!</v>
      </c>
      <c r="F1488" s="40" t="e">
        <f t="array" aca="1" ref="F1488" ca="1">INDEX(hours,MATCH(1,($A1488=dates)*(last_project=projects),0),0)</f>
        <v>#N/A</v>
      </c>
      <c r="G1488" s="21" t="e">
        <f t="shared" ca="1" si="433"/>
        <v>#N/A</v>
      </c>
      <c r="H1488" s="41" t="e">
        <f t="shared" ca="1" si="443"/>
        <v>#N/A</v>
      </c>
      <c r="I1488" s="41" t="e">
        <f t="shared" ca="1" si="444"/>
        <v>#N/A</v>
      </c>
      <c r="J1488" s="41" t="e">
        <f t="shared" ca="1" si="445"/>
        <v>#N/A</v>
      </c>
      <c r="K1488" t="e">
        <f t="shared" ca="1" si="434"/>
        <v>#N/A</v>
      </c>
      <c r="L1488" t="e">
        <f t="shared" ca="1" si="435"/>
        <v>#N/A</v>
      </c>
      <c r="M1488" s="42" t="e">
        <f t="shared" ca="1" si="436"/>
        <v>#REF!</v>
      </c>
      <c r="N1488" s="5" t="e">
        <f t="shared" ca="1" si="446"/>
        <v>#N/A</v>
      </c>
      <c r="O1488" s="5" t="e">
        <f t="shared" ca="1" si="447"/>
        <v>#N/A</v>
      </c>
      <c r="P1488" s="41" t="e">
        <f ca="1">IF(OR(ISNA(A1488),C1488="Backstitch"),NA(),AVERAGEIF($C$4:$C1488,"&gt;0")/100)</f>
        <v>#N/A</v>
      </c>
      <c r="Q1488" s="41" t="e">
        <f t="shared" ca="1" si="437"/>
        <v>#N/A</v>
      </c>
      <c r="R1488" s="43" t="e">
        <f t="shared" ca="1" si="438"/>
        <v>#N/A</v>
      </c>
      <c r="S1488" s="44" t="e">
        <f t="shared" ca="1" si="439"/>
        <v>#N/A</v>
      </c>
      <c r="T1488" s="5" t="e">
        <f t="shared" ca="1" si="440"/>
        <v>#N/A</v>
      </c>
      <c r="U1488" s="5" t="e">
        <f t="shared" ca="1" si="441"/>
        <v>#N/A</v>
      </c>
    </row>
    <row r="1489" spans="1:21">
      <c r="A1489" s="6" t="e">
        <f t="shared" ca="1" si="431"/>
        <v>#N/A</v>
      </c>
      <c r="B1489" s="39" t="e">
        <f t="shared" ca="1" si="430"/>
        <v>#N/A</v>
      </c>
      <c r="C1489">
        <f t="array" aca="1" ref="C1489" ca="1">IFERROR(INDEX(stitches, MATCH( 1, ($A1489=dates)*(last_project=projects),0)),0)</f>
        <v>0</v>
      </c>
      <c r="D1489" s="5" t="e">
        <f t="shared" ca="1" si="442"/>
        <v>#REF!</v>
      </c>
      <c r="E1489" s="5" t="e">
        <f t="shared" ca="1" si="432"/>
        <v>#REF!</v>
      </c>
      <c r="F1489" s="40" t="e">
        <f t="array" aca="1" ref="F1489" ca="1">INDEX(hours,MATCH(1,($A1489=dates)*(last_project=projects),0),0)</f>
        <v>#N/A</v>
      </c>
      <c r="G1489" s="21" t="e">
        <f t="shared" ca="1" si="433"/>
        <v>#N/A</v>
      </c>
      <c r="H1489" s="41" t="e">
        <f t="shared" ca="1" si="443"/>
        <v>#N/A</v>
      </c>
      <c r="I1489" s="41" t="e">
        <f t="shared" ca="1" si="444"/>
        <v>#N/A</v>
      </c>
      <c r="J1489" s="41" t="e">
        <f t="shared" ca="1" si="445"/>
        <v>#N/A</v>
      </c>
      <c r="K1489" t="e">
        <f t="shared" ca="1" si="434"/>
        <v>#N/A</v>
      </c>
      <c r="L1489" t="e">
        <f t="shared" ca="1" si="435"/>
        <v>#N/A</v>
      </c>
      <c r="M1489" s="42" t="e">
        <f t="shared" ca="1" si="436"/>
        <v>#REF!</v>
      </c>
      <c r="N1489" s="5" t="e">
        <f t="shared" ca="1" si="446"/>
        <v>#N/A</v>
      </c>
      <c r="O1489" s="5" t="e">
        <f t="shared" ca="1" si="447"/>
        <v>#N/A</v>
      </c>
      <c r="P1489" s="41" t="e">
        <f ca="1">IF(OR(ISNA(A1489),C1489="Backstitch"),NA(),AVERAGEIF($C$4:$C1489,"&gt;0")/100)</f>
        <v>#N/A</v>
      </c>
      <c r="Q1489" s="41" t="e">
        <f t="shared" ca="1" si="437"/>
        <v>#N/A</v>
      </c>
      <c r="R1489" s="43" t="e">
        <f t="shared" ca="1" si="438"/>
        <v>#N/A</v>
      </c>
      <c r="S1489" s="44" t="e">
        <f t="shared" ca="1" si="439"/>
        <v>#N/A</v>
      </c>
      <c r="T1489" s="5" t="e">
        <f t="shared" ca="1" si="440"/>
        <v>#N/A</v>
      </c>
      <c r="U1489" s="5" t="e">
        <f t="shared" ca="1" si="441"/>
        <v>#N/A</v>
      </c>
    </row>
    <row r="1490" spans="1:21">
      <c r="A1490" s="6" t="e">
        <f t="shared" ca="1" si="431"/>
        <v>#N/A</v>
      </c>
      <c r="B1490" s="39" t="e">
        <f t="shared" ca="1" si="430"/>
        <v>#N/A</v>
      </c>
      <c r="C1490">
        <f t="array" aca="1" ref="C1490" ca="1">IFERROR(INDEX(stitches, MATCH( 1, ($A1490=dates)*(last_project=projects),0)),0)</f>
        <v>0</v>
      </c>
      <c r="D1490" s="5" t="e">
        <f t="shared" ca="1" si="442"/>
        <v>#REF!</v>
      </c>
      <c r="E1490" s="5" t="e">
        <f t="shared" ca="1" si="432"/>
        <v>#REF!</v>
      </c>
      <c r="F1490" s="40" t="e">
        <f t="array" aca="1" ref="F1490" ca="1">INDEX(hours,MATCH(1,($A1490=dates)*(last_project=projects),0),0)</f>
        <v>#N/A</v>
      </c>
      <c r="G1490" s="21" t="e">
        <f t="shared" ca="1" si="433"/>
        <v>#N/A</v>
      </c>
      <c r="H1490" s="41" t="e">
        <f t="shared" ca="1" si="443"/>
        <v>#N/A</v>
      </c>
      <c r="I1490" s="41" t="e">
        <f t="shared" ca="1" si="444"/>
        <v>#N/A</v>
      </c>
      <c r="J1490" s="41" t="e">
        <f t="shared" ca="1" si="445"/>
        <v>#N/A</v>
      </c>
      <c r="K1490" t="e">
        <f t="shared" ca="1" si="434"/>
        <v>#N/A</v>
      </c>
      <c r="L1490" t="e">
        <f t="shared" ca="1" si="435"/>
        <v>#N/A</v>
      </c>
      <c r="M1490" s="42" t="e">
        <f t="shared" ca="1" si="436"/>
        <v>#REF!</v>
      </c>
      <c r="N1490" s="5" t="e">
        <f t="shared" ca="1" si="446"/>
        <v>#N/A</v>
      </c>
      <c r="O1490" s="5" t="e">
        <f t="shared" ca="1" si="447"/>
        <v>#N/A</v>
      </c>
      <c r="P1490" s="41" t="e">
        <f ca="1">IF(OR(ISNA(A1490),C1490="Backstitch"),NA(),AVERAGEIF($C$4:$C1490,"&gt;0")/100)</f>
        <v>#N/A</v>
      </c>
      <c r="Q1490" s="41" t="e">
        <f t="shared" ca="1" si="437"/>
        <v>#N/A</v>
      </c>
      <c r="R1490" s="43" t="e">
        <f t="shared" ca="1" si="438"/>
        <v>#N/A</v>
      </c>
      <c r="S1490" s="44" t="e">
        <f t="shared" ca="1" si="439"/>
        <v>#N/A</v>
      </c>
      <c r="T1490" s="5" t="e">
        <f t="shared" ca="1" si="440"/>
        <v>#N/A</v>
      </c>
      <c r="U1490" s="5" t="e">
        <f t="shared" ca="1" si="441"/>
        <v>#N/A</v>
      </c>
    </row>
    <row r="1491" spans="1:21">
      <c r="A1491" s="6" t="e">
        <f t="shared" ca="1" si="431"/>
        <v>#N/A</v>
      </c>
      <c r="B1491" s="39" t="e">
        <f t="shared" ca="1" si="430"/>
        <v>#N/A</v>
      </c>
      <c r="C1491">
        <f t="array" aca="1" ref="C1491" ca="1">IFERROR(INDEX(stitches, MATCH( 1, ($A1491=dates)*(last_project=projects),0)),0)</f>
        <v>0</v>
      </c>
      <c r="D1491" s="5" t="e">
        <f t="shared" ca="1" si="442"/>
        <v>#REF!</v>
      </c>
      <c r="E1491" s="5" t="e">
        <f t="shared" ca="1" si="432"/>
        <v>#REF!</v>
      </c>
      <c r="F1491" s="40" t="e">
        <f t="array" aca="1" ref="F1491" ca="1">INDEX(hours,MATCH(1,($A1491=dates)*(last_project=projects),0),0)</f>
        <v>#N/A</v>
      </c>
      <c r="G1491" s="21" t="e">
        <f t="shared" ca="1" si="433"/>
        <v>#N/A</v>
      </c>
      <c r="H1491" s="41" t="e">
        <f t="shared" ca="1" si="443"/>
        <v>#N/A</v>
      </c>
      <c r="I1491" s="41" t="e">
        <f t="shared" ca="1" si="444"/>
        <v>#N/A</v>
      </c>
      <c r="J1491" s="41" t="e">
        <f t="shared" ca="1" si="445"/>
        <v>#N/A</v>
      </c>
      <c r="K1491" t="e">
        <f t="shared" ca="1" si="434"/>
        <v>#N/A</v>
      </c>
      <c r="L1491" t="e">
        <f t="shared" ca="1" si="435"/>
        <v>#N/A</v>
      </c>
      <c r="M1491" s="42" t="e">
        <f t="shared" ca="1" si="436"/>
        <v>#REF!</v>
      </c>
      <c r="N1491" s="5" t="e">
        <f t="shared" ca="1" si="446"/>
        <v>#N/A</v>
      </c>
      <c r="O1491" s="5" t="e">
        <f t="shared" ca="1" si="447"/>
        <v>#N/A</v>
      </c>
      <c r="P1491" s="41" t="e">
        <f ca="1">IF(OR(ISNA(A1491),C1491="Backstitch"),NA(),AVERAGEIF($C$4:$C1491,"&gt;0")/100)</f>
        <v>#N/A</v>
      </c>
      <c r="Q1491" s="41" t="e">
        <f t="shared" ca="1" si="437"/>
        <v>#N/A</v>
      </c>
      <c r="R1491" s="43" t="e">
        <f t="shared" ca="1" si="438"/>
        <v>#N/A</v>
      </c>
      <c r="S1491" s="44" t="e">
        <f t="shared" ca="1" si="439"/>
        <v>#N/A</v>
      </c>
      <c r="T1491" s="5" t="e">
        <f t="shared" ca="1" si="440"/>
        <v>#N/A</v>
      </c>
      <c r="U1491" s="5" t="e">
        <f t="shared" ca="1" si="441"/>
        <v>#N/A</v>
      </c>
    </row>
    <row r="1492" spans="1:21">
      <c r="A1492" s="6" t="e">
        <f t="shared" ca="1" si="431"/>
        <v>#N/A</v>
      </c>
      <c r="B1492" s="39" t="e">
        <f t="shared" ca="1" si="430"/>
        <v>#N/A</v>
      </c>
      <c r="C1492">
        <f t="array" aca="1" ref="C1492" ca="1">IFERROR(INDEX(stitches, MATCH( 1, ($A1492=dates)*(last_project=projects),0)),0)</f>
        <v>0</v>
      </c>
      <c r="D1492" s="5" t="e">
        <f t="shared" ca="1" si="442"/>
        <v>#REF!</v>
      </c>
      <c r="E1492" s="5" t="e">
        <f t="shared" ca="1" si="432"/>
        <v>#REF!</v>
      </c>
      <c r="F1492" s="40" t="e">
        <f t="array" aca="1" ref="F1492" ca="1">INDEX(hours,MATCH(1,($A1492=dates)*(last_project=projects),0),0)</f>
        <v>#N/A</v>
      </c>
      <c r="G1492" s="21" t="e">
        <f t="shared" ca="1" si="433"/>
        <v>#N/A</v>
      </c>
      <c r="H1492" s="41" t="e">
        <f t="shared" ca="1" si="443"/>
        <v>#N/A</v>
      </c>
      <c r="I1492" s="41" t="e">
        <f t="shared" ca="1" si="444"/>
        <v>#N/A</v>
      </c>
      <c r="J1492" s="41" t="e">
        <f t="shared" ca="1" si="445"/>
        <v>#N/A</v>
      </c>
      <c r="K1492" t="e">
        <f t="shared" ca="1" si="434"/>
        <v>#N/A</v>
      </c>
      <c r="L1492" t="e">
        <f t="shared" ca="1" si="435"/>
        <v>#N/A</v>
      </c>
      <c r="M1492" s="42" t="e">
        <f t="shared" ca="1" si="436"/>
        <v>#REF!</v>
      </c>
      <c r="N1492" s="5" t="e">
        <f t="shared" ca="1" si="446"/>
        <v>#N/A</v>
      </c>
      <c r="O1492" s="5" t="e">
        <f t="shared" ca="1" si="447"/>
        <v>#N/A</v>
      </c>
      <c r="P1492" s="41" t="e">
        <f ca="1">IF(OR(ISNA(A1492),C1492="Backstitch"),NA(),AVERAGEIF($C$4:$C1492,"&gt;0")/100)</f>
        <v>#N/A</v>
      </c>
      <c r="Q1492" s="41" t="e">
        <f t="shared" ca="1" si="437"/>
        <v>#N/A</v>
      </c>
      <c r="R1492" s="43" t="e">
        <f t="shared" ca="1" si="438"/>
        <v>#N/A</v>
      </c>
      <c r="S1492" s="44" t="e">
        <f t="shared" ca="1" si="439"/>
        <v>#N/A</v>
      </c>
      <c r="T1492" s="5" t="e">
        <f t="shared" ca="1" si="440"/>
        <v>#N/A</v>
      </c>
      <c r="U1492" s="5" t="e">
        <f t="shared" ca="1" si="441"/>
        <v>#N/A</v>
      </c>
    </row>
    <row r="1493" spans="1:21">
      <c r="A1493" s="6" t="e">
        <f t="shared" ca="1" si="431"/>
        <v>#N/A</v>
      </c>
      <c r="B1493" s="39" t="e">
        <f t="shared" ca="1" si="430"/>
        <v>#N/A</v>
      </c>
      <c r="C1493">
        <f t="array" aca="1" ref="C1493" ca="1">IFERROR(INDEX(stitches, MATCH( 1, ($A1493=dates)*(last_project=projects),0)),0)</f>
        <v>0</v>
      </c>
      <c r="D1493" s="5" t="e">
        <f t="shared" ca="1" si="442"/>
        <v>#REF!</v>
      </c>
      <c r="E1493" s="5" t="e">
        <f t="shared" ca="1" si="432"/>
        <v>#REF!</v>
      </c>
      <c r="F1493" s="40" t="e">
        <f t="array" aca="1" ref="F1493" ca="1">INDEX(hours,MATCH(1,($A1493=dates)*(last_project=projects),0),0)</f>
        <v>#N/A</v>
      </c>
      <c r="G1493" s="21" t="e">
        <f t="shared" ca="1" si="433"/>
        <v>#N/A</v>
      </c>
      <c r="H1493" s="41" t="e">
        <f t="shared" ca="1" si="443"/>
        <v>#N/A</v>
      </c>
      <c r="I1493" s="41" t="e">
        <f t="shared" ca="1" si="444"/>
        <v>#N/A</v>
      </c>
      <c r="J1493" s="41" t="e">
        <f t="shared" ca="1" si="445"/>
        <v>#N/A</v>
      </c>
      <c r="K1493" t="e">
        <f t="shared" ca="1" si="434"/>
        <v>#N/A</v>
      </c>
      <c r="L1493" t="e">
        <f t="shared" ca="1" si="435"/>
        <v>#N/A</v>
      </c>
      <c r="M1493" s="42" t="e">
        <f t="shared" ca="1" si="436"/>
        <v>#REF!</v>
      </c>
      <c r="N1493" s="5" t="e">
        <f t="shared" ca="1" si="446"/>
        <v>#N/A</v>
      </c>
      <c r="O1493" s="5" t="e">
        <f t="shared" ca="1" si="447"/>
        <v>#N/A</v>
      </c>
      <c r="P1493" s="41" t="e">
        <f ca="1">IF(OR(ISNA(A1493),C1493="Backstitch"),NA(),AVERAGEIF($C$4:$C1493,"&gt;0")/100)</f>
        <v>#N/A</v>
      </c>
      <c r="Q1493" s="41" t="e">
        <f t="shared" ca="1" si="437"/>
        <v>#N/A</v>
      </c>
      <c r="R1493" s="43" t="e">
        <f t="shared" ca="1" si="438"/>
        <v>#N/A</v>
      </c>
      <c r="S1493" s="44" t="e">
        <f t="shared" ca="1" si="439"/>
        <v>#N/A</v>
      </c>
      <c r="T1493" s="5" t="e">
        <f t="shared" ca="1" si="440"/>
        <v>#N/A</v>
      </c>
      <c r="U1493" s="5" t="e">
        <f t="shared" ca="1" si="441"/>
        <v>#N/A</v>
      </c>
    </row>
    <row r="1494" spans="1:21">
      <c r="A1494" s="6" t="e">
        <f t="shared" ca="1" si="431"/>
        <v>#N/A</v>
      </c>
      <c r="B1494" s="39" t="e">
        <f t="shared" ca="1" si="430"/>
        <v>#N/A</v>
      </c>
      <c r="C1494">
        <f t="array" aca="1" ref="C1494" ca="1">IFERROR(INDEX(stitches, MATCH( 1, ($A1494=dates)*(last_project=projects),0)),0)</f>
        <v>0</v>
      </c>
      <c r="D1494" s="5" t="e">
        <f t="shared" ca="1" si="442"/>
        <v>#REF!</v>
      </c>
      <c r="E1494" s="5" t="e">
        <f t="shared" ca="1" si="432"/>
        <v>#REF!</v>
      </c>
      <c r="F1494" s="40" t="e">
        <f t="array" aca="1" ref="F1494" ca="1">INDEX(hours,MATCH(1,($A1494=dates)*(last_project=projects),0),0)</f>
        <v>#N/A</v>
      </c>
      <c r="G1494" s="21" t="e">
        <f t="shared" ca="1" si="433"/>
        <v>#N/A</v>
      </c>
      <c r="H1494" s="41" t="e">
        <f t="shared" ca="1" si="443"/>
        <v>#N/A</v>
      </c>
      <c r="I1494" s="41" t="e">
        <f t="shared" ca="1" si="444"/>
        <v>#N/A</v>
      </c>
      <c r="J1494" s="41" t="e">
        <f t="shared" ca="1" si="445"/>
        <v>#N/A</v>
      </c>
      <c r="K1494" t="e">
        <f t="shared" ca="1" si="434"/>
        <v>#N/A</v>
      </c>
      <c r="L1494" t="e">
        <f t="shared" ca="1" si="435"/>
        <v>#N/A</v>
      </c>
      <c r="M1494" s="42" t="e">
        <f t="shared" ca="1" si="436"/>
        <v>#REF!</v>
      </c>
      <c r="N1494" s="5" t="e">
        <f t="shared" ca="1" si="446"/>
        <v>#N/A</v>
      </c>
      <c r="O1494" s="5" t="e">
        <f t="shared" ca="1" si="447"/>
        <v>#N/A</v>
      </c>
      <c r="P1494" s="41" t="e">
        <f ca="1">IF(OR(ISNA(A1494),C1494="Backstitch"),NA(),AVERAGEIF($C$4:$C1494,"&gt;0")/100)</f>
        <v>#N/A</v>
      </c>
      <c r="Q1494" s="41" t="e">
        <f t="shared" ca="1" si="437"/>
        <v>#N/A</v>
      </c>
      <c r="R1494" s="43" t="e">
        <f t="shared" ca="1" si="438"/>
        <v>#N/A</v>
      </c>
      <c r="S1494" s="44" t="e">
        <f t="shared" ca="1" si="439"/>
        <v>#N/A</v>
      </c>
      <c r="T1494" s="5" t="e">
        <f t="shared" ca="1" si="440"/>
        <v>#N/A</v>
      </c>
      <c r="U1494" s="5" t="e">
        <f t="shared" ca="1" si="441"/>
        <v>#N/A</v>
      </c>
    </row>
    <row r="1495" spans="1:21">
      <c r="A1495" s="6" t="e">
        <f t="shared" ca="1" si="431"/>
        <v>#N/A</v>
      </c>
      <c r="B1495" s="39" t="e">
        <f t="shared" ca="1" si="430"/>
        <v>#N/A</v>
      </c>
      <c r="C1495">
        <f t="array" aca="1" ref="C1495" ca="1">IFERROR(INDEX(stitches, MATCH( 1, ($A1495=dates)*(last_project=projects),0)),0)</f>
        <v>0</v>
      </c>
      <c r="D1495" s="5" t="e">
        <f t="shared" ca="1" si="442"/>
        <v>#REF!</v>
      </c>
      <c r="E1495" s="5" t="e">
        <f t="shared" ca="1" si="432"/>
        <v>#REF!</v>
      </c>
      <c r="F1495" s="40" t="e">
        <f t="array" aca="1" ref="F1495" ca="1">INDEX(hours,MATCH(1,($A1495=dates)*(last_project=projects),0),0)</f>
        <v>#N/A</v>
      </c>
      <c r="G1495" s="21" t="e">
        <f t="shared" ca="1" si="433"/>
        <v>#N/A</v>
      </c>
      <c r="H1495" s="41" t="e">
        <f t="shared" ca="1" si="443"/>
        <v>#N/A</v>
      </c>
      <c r="I1495" s="41" t="e">
        <f t="shared" ca="1" si="444"/>
        <v>#N/A</v>
      </c>
      <c r="J1495" s="41" t="e">
        <f t="shared" ca="1" si="445"/>
        <v>#N/A</v>
      </c>
      <c r="K1495" t="e">
        <f t="shared" ca="1" si="434"/>
        <v>#N/A</v>
      </c>
      <c r="L1495" t="e">
        <f t="shared" ca="1" si="435"/>
        <v>#N/A</v>
      </c>
      <c r="M1495" s="42" t="e">
        <f t="shared" ca="1" si="436"/>
        <v>#REF!</v>
      </c>
      <c r="N1495" s="5" t="e">
        <f t="shared" ca="1" si="446"/>
        <v>#N/A</v>
      </c>
      <c r="O1495" s="5" t="e">
        <f t="shared" ca="1" si="447"/>
        <v>#N/A</v>
      </c>
      <c r="P1495" s="41" t="e">
        <f ca="1">IF(OR(ISNA(A1495),C1495="Backstitch"),NA(),AVERAGEIF($C$4:$C1495,"&gt;0")/100)</f>
        <v>#N/A</v>
      </c>
      <c r="Q1495" s="41" t="e">
        <f t="shared" ca="1" si="437"/>
        <v>#N/A</v>
      </c>
      <c r="R1495" s="43" t="e">
        <f t="shared" ca="1" si="438"/>
        <v>#N/A</v>
      </c>
      <c r="S1495" s="44" t="e">
        <f t="shared" ca="1" si="439"/>
        <v>#N/A</v>
      </c>
      <c r="T1495" s="5" t="e">
        <f t="shared" ca="1" si="440"/>
        <v>#N/A</v>
      </c>
      <c r="U1495" s="5" t="e">
        <f t="shared" ca="1" si="441"/>
        <v>#N/A</v>
      </c>
    </row>
    <row r="1496" spans="1:21">
      <c r="A1496" s="6" t="e">
        <f t="shared" ca="1" si="431"/>
        <v>#N/A</v>
      </c>
      <c r="B1496" s="39" t="e">
        <f t="shared" ca="1" si="430"/>
        <v>#N/A</v>
      </c>
      <c r="C1496">
        <f t="array" aca="1" ref="C1496" ca="1">IFERROR(INDEX(stitches, MATCH( 1, ($A1496=dates)*(last_project=projects),0)),0)</f>
        <v>0</v>
      </c>
      <c r="D1496" s="5" t="e">
        <f t="shared" ca="1" si="442"/>
        <v>#REF!</v>
      </c>
      <c r="E1496" s="5" t="e">
        <f t="shared" ca="1" si="432"/>
        <v>#REF!</v>
      </c>
      <c r="F1496" s="40" t="e">
        <f t="array" aca="1" ref="F1496" ca="1">INDEX(hours,MATCH(1,($A1496=dates)*(last_project=projects),0),0)</f>
        <v>#N/A</v>
      </c>
      <c r="G1496" s="21" t="e">
        <f t="shared" ca="1" si="433"/>
        <v>#N/A</v>
      </c>
      <c r="H1496" s="41" t="e">
        <f t="shared" ca="1" si="443"/>
        <v>#N/A</v>
      </c>
      <c r="I1496" s="41" t="e">
        <f t="shared" ca="1" si="444"/>
        <v>#N/A</v>
      </c>
      <c r="J1496" s="41" t="e">
        <f t="shared" ca="1" si="445"/>
        <v>#N/A</v>
      </c>
      <c r="K1496" t="e">
        <f t="shared" ca="1" si="434"/>
        <v>#N/A</v>
      </c>
      <c r="L1496" t="e">
        <f t="shared" ca="1" si="435"/>
        <v>#N/A</v>
      </c>
      <c r="M1496" s="42" t="e">
        <f t="shared" ca="1" si="436"/>
        <v>#REF!</v>
      </c>
      <c r="N1496" s="5" t="e">
        <f t="shared" ca="1" si="446"/>
        <v>#N/A</v>
      </c>
      <c r="O1496" s="5" t="e">
        <f t="shared" ca="1" si="447"/>
        <v>#N/A</v>
      </c>
      <c r="P1496" s="41" t="e">
        <f ca="1">IF(OR(ISNA(A1496),C1496="Backstitch"),NA(),AVERAGEIF($C$4:$C1496,"&gt;0")/100)</f>
        <v>#N/A</v>
      </c>
      <c r="Q1496" s="41" t="e">
        <f t="shared" ca="1" si="437"/>
        <v>#N/A</v>
      </c>
      <c r="R1496" s="43" t="e">
        <f t="shared" ca="1" si="438"/>
        <v>#N/A</v>
      </c>
      <c r="S1496" s="44" t="e">
        <f t="shared" ca="1" si="439"/>
        <v>#N/A</v>
      </c>
      <c r="T1496" s="5" t="e">
        <f t="shared" ca="1" si="440"/>
        <v>#N/A</v>
      </c>
      <c r="U1496" s="5" t="e">
        <f t="shared" ca="1" si="441"/>
        <v>#N/A</v>
      </c>
    </row>
    <row r="1497" spans="1:21">
      <c r="A1497" s="6" t="e">
        <f t="shared" ca="1" si="431"/>
        <v>#N/A</v>
      </c>
      <c r="B1497" s="39" t="e">
        <f t="shared" ca="1" si="430"/>
        <v>#N/A</v>
      </c>
      <c r="C1497">
        <f t="array" aca="1" ref="C1497" ca="1">IFERROR(INDEX(stitches, MATCH( 1, ($A1497=dates)*(last_project=projects),0)),0)</f>
        <v>0</v>
      </c>
      <c r="D1497" s="5" t="e">
        <f t="shared" ca="1" si="442"/>
        <v>#REF!</v>
      </c>
      <c r="E1497" s="5" t="e">
        <f t="shared" ca="1" si="432"/>
        <v>#REF!</v>
      </c>
      <c r="F1497" s="40" t="e">
        <f t="array" aca="1" ref="F1497" ca="1">INDEX(hours,MATCH(1,($A1497=dates)*(last_project=projects),0),0)</f>
        <v>#N/A</v>
      </c>
      <c r="G1497" s="21" t="e">
        <f t="shared" ca="1" si="433"/>
        <v>#N/A</v>
      </c>
      <c r="H1497" s="41" t="e">
        <f t="shared" ca="1" si="443"/>
        <v>#N/A</v>
      </c>
      <c r="I1497" s="41" t="e">
        <f t="shared" ca="1" si="444"/>
        <v>#N/A</v>
      </c>
      <c r="J1497" s="41" t="e">
        <f t="shared" ca="1" si="445"/>
        <v>#N/A</v>
      </c>
      <c r="K1497" t="e">
        <f t="shared" ca="1" si="434"/>
        <v>#N/A</v>
      </c>
      <c r="L1497" t="e">
        <f t="shared" ca="1" si="435"/>
        <v>#N/A</v>
      </c>
      <c r="M1497" s="42" t="e">
        <f t="shared" ca="1" si="436"/>
        <v>#REF!</v>
      </c>
      <c r="N1497" s="5" t="e">
        <f t="shared" ca="1" si="446"/>
        <v>#N/A</v>
      </c>
      <c r="O1497" s="5" t="e">
        <f t="shared" ca="1" si="447"/>
        <v>#N/A</v>
      </c>
      <c r="P1497" s="41" t="e">
        <f ca="1">IF(OR(ISNA(A1497),C1497="Backstitch"),NA(),AVERAGEIF($C$4:$C1497,"&gt;0")/100)</f>
        <v>#N/A</v>
      </c>
      <c r="Q1497" s="41" t="e">
        <f t="shared" ca="1" si="437"/>
        <v>#N/A</v>
      </c>
      <c r="R1497" s="43" t="e">
        <f t="shared" ca="1" si="438"/>
        <v>#N/A</v>
      </c>
      <c r="S1497" s="44" t="e">
        <f t="shared" ca="1" si="439"/>
        <v>#N/A</v>
      </c>
      <c r="T1497" s="5" t="e">
        <f t="shared" ca="1" si="440"/>
        <v>#N/A</v>
      </c>
      <c r="U1497" s="5" t="e">
        <f t="shared" ca="1" si="441"/>
        <v>#N/A</v>
      </c>
    </row>
    <row r="1498" spans="1:21">
      <c r="A1498" s="6" t="e">
        <f t="shared" ca="1" si="431"/>
        <v>#N/A</v>
      </c>
      <c r="B1498" s="39" t="e">
        <f t="shared" ca="1" si="430"/>
        <v>#N/A</v>
      </c>
      <c r="C1498">
        <f t="array" aca="1" ref="C1498" ca="1">IFERROR(INDEX(stitches, MATCH( 1, ($A1498=dates)*(last_project=projects),0)),0)</f>
        <v>0</v>
      </c>
      <c r="D1498" s="5" t="e">
        <f t="shared" ca="1" si="442"/>
        <v>#REF!</v>
      </c>
      <c r="E1498" s="5" t="e">
        <f t="shared" ca="1" si="432"/>
        <v>#REF!</v>
      </c>
      <c r="F1498" s="40" t="e">
        <f t="array" aca="1" ref="F1498" ca="1">INDEX(hours,MATCH(1,($A1498=dates)*(last_project=projects),0),0)</f>
        <v>#N/A</v>
      </c>
      <c r="G1498" s="21" t="e">
        <f t="shared" ca="1" si="433"/>
        <v>#N/A</v>
      </c>
      <c r="H1498" s="41" t="e">
        <f t="shared" ca="1" si="443"/>
        <v>#N/A</v>
      </c>
      <c r="I1498" s="41" t="e">
        <f t="shared" ca="1" si="444"/>
        <v>#N/A</v>
      </c>
      <c r="J1498" s="41" t="e">
        <f t="shared" ca="1" si="445"/>
        <v>#N/A</v>
      </c>
      <c r="K1498" t="e">
        <f t="shared" ca="1" si="434"/>
        <v>#N/A</v>
      </c>
      <c r="L1498" t="e">
        <f t="shared" ca="1" si="435"/>
        <v>#N/A</v>
      </c>
      <c r="M1498" s="42" t="e">
        <f t="shared" ca="1" si="436"/>
        <v>#REF!</v>
      </c>
      <c r="N1498" s="5" t="e">
        <f t="shared" ca="1" si="446"/>
        <v>#N/A</v>
      </c>
      <c r="O1498" s="5" t="e">
        <f t="shared" ca="1" si="447"/>
        <v>#N/A</v>
      </c>
      <c r="P1498" s="41" t="e">
        <f ca="1">IF(OR(ISNA(A1498),C1498="Backstitch"),NA(),AVERAGEIF($C$4:$C1498,"&gt;0")/100)</f>
        <v>#N/A</v>
      </c>
      <c r="Q1498" s="41" t="e">
        <f t="shared" ca="1" si="437"/>
        <v>#N/A</v>
      </c>
      <c r="R1498" s="43" t="e">
        <f t="shared" ca="1" si="438"/>
        <v>#N/A</v>
      </c>
      <c r="S1498" s="44" t="e">
        <f t="shared" ca="1" si="439"/>
        <v>#N/A</v>
      </c>
      <c r="T1498" s="5" t="e">
        <f t="shared" ca="1" si="440"/>
        <v>#N/A</v>
      </c>
      <c r="U1498" s="5" t="e">
        <f t="shared" ca="1" si="441"/>
        <v>#N/A</v>
      </c>
    </row>
    <row r="1499" spans="1:21">
      <c r="A1499" s="6" t="e">
        <f t="shared" ca="1" si="431"/>
        <v>#N/A</v>
      </c>
      <c r="B1499" s="39" t="e">
        <f t="shared" ca="1" si="430"/>
        <v>#N/A</v>
      </c>
      <c r="C1499">
        <f t="array" aca="1" ref="C1499" ca="1">IFERROR(INDEX(stitches, MATCH( 1, ($A1499=dates)*(last_project=projects),0)),0)</f>
        <v>0</v>
      </c>
      <c r="D1499" s="5" t="e">
        <f t="shared" ca="1" si="442"/>
        <v>#REF!</v>
      </c>
      <c r="E1499" s="5" t="e">
        <f t="shared" ca="1" si="432"/>
        <v>#REF!</v>
      </c>
      <c r="F1499" s="40" t="e">
        <f t="array" aca="1" ref="F1499" ca="1">INDEX(hours,MATCH(1,($A1499=dates)*(last_project=projects),0),0)</f>
        <v>#N/A</v>
      </c>
      <c r="G1499" s="21" t="e">
        <f t="shared" ca="1" si="433"/>
        <v>#N/A</v>
      </c>
      <c r="H1499" s="41" t="e">
        <f t="shared" ca="1" si="443"/>
        <v>#N/A</v>
      </c>
      <c r="I1499" s="41" t="e">
        <f t="shared" ca="1" si="444"/>
        <v>#N/A</v>
      </c>
      <c r="J1499" s="41" t="e">
        <f t="shared" ca="1" si="445"/>
        <v>#N/A</v>
      </c>
      <c r="K1499" t="e">
        <f t="shared" ca="1" si="434"/>
        <v>#N/A</v>
      </c>
      <c r="L1499" t="e">
        <f t="shared" ca="1" si="435"/>
        <v>#N/A</v>
      </c>
      <c r="M1499" s="42" t="e">
        <f t="shared" ca="1" si="436"/>
        <v>#REF!</v>
      </c>
      <c r="N1499" s="5" t="e">
        <f t="shared" ca="1" si="446"/>
        <v>#N/A</v>
      </c>
      <c r="O1499" s="5" t="e">
        <f t="shared" ca="1" si="447"/>
        <v>#N/A</v>
      </c>
      <c r="P1499" s="41" t="e">
        <f ca="1">IF(OR(ISNA(A1499),C1499="Backstitch"),NA(),AVERAGEIF($C$4:$C1499,"&gt;0")/100)</f>
        <v>#N/A</v>
      </c>
      <c r="Q1499" s="41" t="e">
        <f t="shared" ca="1" si="437"/>
        <v>#N/A</v>
      </c>
      <c r="R1499" s="43" t="e">
        <f t="shared" ca="1" si="438"/>
        <v>#N/A</v>
      </c>
      <c r="S1499" s="44" t="e">
        <f t="shared" ca="1" si="439"/>
        <v>#N/A</v>
      </c>
      <c r="T1499" s="5" t="e">
        <f t="shared" ca="1" si="440"/>
        <v>#N/A</v>
      </c>
      <c r="U1499" s="5" t="e">
        <f t="shared" ca="1" si="441"/>
        <v>#N/A</v>
      </c>
    </row>
    <row r="1500" spans="1:21">
      <c r="A1500" s="6" t="e">
        <f t="shared" ca="1" si="431"/>
        <v>#N/A</v>
      </c>
      <c r="B1500" s="39" t="e">
        <f t="shared" ca="1" si="430"/>
        <v>#N/A</v>
      </c>
      <c r="C1500">
        <f t="array" aca="1" ref="C1500" ca="1">IFERROR(INDEX(stitches, MATCH( 1, ($A1500=dates)*(last_project=projects),0)),0)</f>
        <v>0</v>
      </c>
      <c r="D1500" s="5" t="e">
        <f t="shared" ca="1" si="442"/>
        <v>#REF!</v>
      </c>
      <c r="E1500" s="5" t="e">
        <f t="shared" ca="1" si="432"/>
        <v>#REF!</v>
      </c>
      <c r="F1500" s="40" t="e">
        <f t="array" aca="1" ref="F1500" ca="1">INDEX(hours,MATCH(1,($A1500=dates)*(last_project=projects),0),0)</f>
        <v>#N/A</v>
      </c>
      <c r="G1500" s="21" t="e">
        <f t="shared" ca="1" si="433"/>
        <v>#N/A</v>
      </c>
      <c r="H1500" s="41" t="e">
        <f t="shared" ca="1" si="443"/>
        <v>#N/A</v>
      </c>
      <c r="I1500" s="41" t="e">
        <f t="shared" ca="1" si="444"/>
        <v>#N/A</v>
      </c>
      <c r="J1500" s="41" t="e">
        <f t="shared" ca="1" si="445"/>
        <v>#N/A</v>
      </c>
      <c r="K1500" t="e">
        <f t="shared" ca="1" si="434"/>
        <v>#N/A</v>
      </c>
      <c r="L1500" t="e">
        <f t="shared" ca="1" si="435"/>
        <v>#N/A</v>
      </c>
      <c r="M1500" s="42" t="e">
        <f t="shared" ca="1" si="436"/>
        <v>#REF!</v>
      </c>
      <c r="N1500" s="5" t="e">
        <f t="shared" ca="1" si="446"/>
        <v>#N/A</v>
      </c>
      <c r="O1500" s="5" t="e">
        <f t="shared" ca="1" si="447"/>
        <v>#N/A</v>
      </c>
      <c r="P1500" s="41" t="e">
        <f ca="1">IF(OR(ISNA(A1500),C1500="Backstitch"),NA(),AVERAGEIF($C$4:$C1500,"&gt;0")/100)</f>
        <v>#N/A</v>
      </c>
      <c r="Q1500" s="41" t="e">
        <f t="shared" ca="1" si="437"/>
        <v>#N/A</v>
      </c>
      <c r="R1500" s="43" t="e">
        <f t="shared" ca="1" si="438"/>
        <v>#N/A</v>
      </c>
      <c r="S1500" s="44" t="e">
        <f t="shared" ca="1" si="439"/>
        <v>#N/A</v>
      </c>
      <c r="T1500" s="5" t="e">
        <f t="shared" ca="1" si="440"/>
        <v>#N/A</v>
      </c>
      <c r="U1500" s="5" t="e">
        <f t="shared" ca="1" si="441"/>
        <v>#N/A</v>
      </c>
    </row>
    <row r="1501" spans="1:21">
      <c r="A1501" s="6" t="e">
        <f t="shared" ca="1" si="431"/>
        <v>#N/A</v>
      </c>
      <c r="B1501" s="39" t="e">
        <f t="shared" ca="1" si="430"/>
        <v>#N/A</v>
      </c>
      <c r="C1501">
        <f t="array" aca="1" ref="C1501" ca="1">IFERROR(INDEX(stitches, MATCH( 1, ($A1501=dates)*(last_project=projects),0)),0)</f>
        <v>0</v>
      </c>
      <c r="D1501" s="5" t="e">
        <f t="shared" ca="1" si="442"/>
        <v>#REF!</v>
      </c>
      <c r="E1501" s="5" t="e">
        <f t="shared" ca="1" si="432"/>
        <v>#REF!</v>
      </c>
      <c r="F1501" s="40" t="e">
        <f t="array" aca="1" ref="F1501" ca="1">INDEX(hours,MATCH(1,($A1501=dates)*(last_project=projects),0),0)</f>
        <v>#N/A</v>
      </c>
      <c r="G1501" s="21" t="e">
        <f t="shared" ca="1" si="433"/>
        <v>#N/A</v>
      </c>
      <c r="H1501" s="41" t="e">
        <f t="shared" ca="1" si="443"/>
        <v>#N/A</v>
      </c>
      <c r="I1501" s="41" t="e">
        <f t="shared" ca="1" si="444"/>
        <v>#N/A</v>
      </c>
      <c r="J1501" s="41" t="e">
        <f t="shared" ca="1" si="445"/>
        <v>#N/A</v>
      </c>
      <c r="K1501" t="e">
        <f t="shared" ca="1" si="434"/>
        <v>#N/A</v>
      </c>
      <c r="L1501" t="e">
        <f t="shared" ca="1" si="435"/>
        <v>#N/A</v>
      </c>
      <c r="M1501" s="42" t="e">
        <f t="shared" ca="1" si="436"/>
        <v>#REF!</v>
      </c>
      <c r="N1501" s="5" t="e">
        <f t="shared" ca="1" si="446"/>
        <v>#N/A</v>
      </c>
      <c r="O1501" s="5" t="e">
        <f t="shared" ca="1" si="447"/>
        <v>#N/A</v>
      </c>
      <c r="P1501" s="41" t="e">
        <f ca="1">IF(OR(ISNA(A1501),C1501="Backstitch"),NA(),AVERAGEIF($C$4:$C1501,"&gt;0")/100)</f>
        <v>#N/A</v>
      </c>
      <c r="Q1501" s="41" t="e">
        <f t="shared" ca="1" si="437"/>
        <v>#N/A</v>
      </c>
      <c r="R1501" s="43" t="e">
        <f t="shared" ca="1" si="438"/>
        <v>#N/A</v>
      </c>
      <c r="S1501" s="44" t="e">
        <f t="shared" ca="1" si="439"/>
        <v>#N/A</v>
      </c>
      <c r="T1501" s="5" t="e">
        <f t="shared" ca="1" si="440"/>
        <v>#N/A</v>
      </c>
      <c r="U1501" s="5" t="e">
        <f t="shared" ca="1" si="441"/>
        <v>#N/A</v>
      </c>
    </row>
    <row r="1502" spans="1:21">
      <c r="A1502" s="6" t="e">
        <f t="shared" ca="1" si="431"/>
        <v>#N/A</v>
      </c>
      <c r="B1502" s="39" t="e">
        <f t="shared" ca="1" si="430"/>
        <v>#N/A</v>
      </c>
      <c r="C1502">
        <f t="array" aca="1" ref="C1502" ca="1">IFERROR(INDEX(stitches, MATCH( 1, ($A1502=dates)*(last_project=projects),0)),0)</f>
        <v>0</v>
      </c>
      <c r="D1502" s="5" t="e">
        <f t="shared" ca="1" si="442"/>
        <v>#REF!</v>
      </c>
      <c r="E1502" s="5" t="e">
        <f t="shared" ca="1" si="432"/>
        <v>#REF!</v>
      </c>
      <c r="F1502" s="40" t="e">
        <f t="array" aca="1" ref="F1502" ca="1">INDEX(hours,MATCH(1,($A1502=dates)*(last_project=projects),0),0)</f>
        <v>#N/A</v>
      </c>
      <c r="G1502" s="21" t="e">
        <f t="shared" ca="1" si="433"/>
        <v>#N/A</v>
      </c>
      <c r="H1502" s="41" t="e">
        <f t="shared" ca="1" si="443"/>
        <v>#N/A</v>
      </c>
      <c r="I1502" s="41" t="e">
        <f t="shared" ca="1" si="444"/>
        <v>#N/A</v>
      </c>
      <c r="J1502" s="41" t="e">
        <f t="shared" ca="1" si="445"/>
        <v>#N/A</v>
      </c>
      <c r="K1502" t="e">
        <f t="shared" ca="1" si="434"/>
        <v>#N/A</v>
      </c>
      <c r="L1502" t="e">
        <f t="shared" ca="1" si="435"/>
        <v>#N/A</v>
      </c>
      <c r="M1502" s="42" t="e">
        <f t="shared" ca="1" si="436"/>
        <v>#REF!</v>
      </c>
      <c r="N1502" s="5" t="e">
        <f t="shared" ca="1" si="446"/>
        <v>#N/A</v>
      </c>
      <c r="O1502" s="5" t="e">
        <f t="shared" ca="1" si="447"/>
        <v>#N/A</v>
      </c>
      <c r="P1502" s="41" t="e">
        <f ca="1">IF(OR(ISNA(A1502),C1502="Backstitch"),NA(),AVERAGEIF($C$4:$C1502,"&gt;0")/100)</f>
        <v>#N/A</v>
      </c>
      <c r="Q1502" s="41" t="e">
        <f t="shared" ca="1" si="437"/>
        <v>#N/A</v>
      </c>
      <c r="R1502" s="43" t="e">
        <f t="shared" ca="1" si="438"/>
        <v>#N/A</v>
      </c>
      <c r="S1502" s="44" t="e">
        <f t="shared" ca="1" si="439"/>
        <v>#N/A</v>
      </c>
      <c r="T1502" s="5" t="e">
        <f t="shared" ca="1" si="440"/>
        <v>#N/A</v>
      </c>
      <c r="U1502" s="5" t="e">
        <f t="shared" ca="1" si="441"/>
        <v>#N/A</v>
      </c>
    </row>
    <row r="1503" spans="1:21">
      <c r="A1503" s="6" t="e">
        <f t="shared" ca="1" si="431"/>
        <v>#N/A</v>
      </c>
      <c r="B1503" s="39" t="e">
        <f t="shared" ca="1" si="430"/>
        <v>#N/A</v>
      </c>
      <c r="C1503">
        <f t="array" aca="1" ref="C1503" ca="1">IFERROR(INDEX(stitches, MATCH( 1, ($A1503=dates)*(last_project=projects),0)),0)</f>
        <v>0</v>
      </c>
      <c r="D1503" s="5" t="e">
        <f t="shared" ca="1" si="442"/>
        <v>#REF!</v>
      </c>
      <c r="E1503" s="5" t="e">
        <f t="shared" ca="1" si="432"/>
        <v>#REF!</v>
      </c>
      <c r="F1503" s="40" t="e">
        <f t="array" aca="1" ref="F1503" ca="1">INDEX(hours,MATCH(1,($A1503=dates)*(last_project=projects),0),0)</f>
        <v>#N/A</v>
      </c>
      <c r="G1503" s="21" t="e">
        <f t="shared" ca="1" si="433"/>
        <v>#N/A</v>
      </c>
      <c r="H1503" s="41" t="e">
        <f t="shared" ca="1" si="443"/>
        <v>#N/A</v>
      </c>
      <c r="I1503" s="41" t="e">
        <f t="shared" ca="1" si="444"/>
        <v>#N/A</v>
      </c>
      <c r="J1503" s="41" t="e">
        <f t="shared" ca="1" si="445"/>
        <v>#N/A</v>
      </c>
      <c r="K1503" t="e">
        <f t="shared" ca="1" si="434"/>
        <v>#N/A</v>
      </c>
      <c r="L1503" t="e">
        <f t="shared" ca="1" si="435"/>
        <v>#N/A</v>
      </c>
      <c r="M1503" s="42" t="e">
        <f t="shared" ca="1" si="436"/>
        <v>#REF!</v>
      </c>
      <c r="N1503" s="5" t="e">
        <f t="shared" ca="1" si="446"/>
        <v>#N/A</v>
      </c>
      <c r="O1503" s="5" t="e">
        <f t="shared" ca="1" si="447"/>
        <v>#N/A</v>
      </c>
      <c r="P1503" s="41" t="e">
        <f ca="1">IF(OR(ISNA(A1503),C1503="Backstitch"),NA(),AVERAGEIF($C$4:$C1503,"&gt;0")/100)</f>
        <v>#N/A</v>
      </c>
      <c r="Q1503" s="41" t="e">
        <f t="shared" ca="1" si="437"/>
        <v>#N/A</v>
      </c>
      <c r="R1503" s="43" t="e">
        <f t="shared" ca="1" si="438"/>
        <v>#N/A</v>
      </c>
      <c r="S1503" s="44" t="e">
        <f t="shared" ca="1" si="439"/>
        <v>#N/A</v>
      </c>
      <c r="T1503" s="5" t="e">
        <f t="shared" ca="1" si="440"/>
        <v>#N/A</v>
      </c>
      <c r="U1503" s="5" t="e">
        <f t="shared" ca="1" si="441"/>
        <v>#N/A</v>
      </c>
    </row>
    <row r="1504" spans="1:21">
      <c r="A1504" s="6" t="e">
        <f t="shared" ca="1" si="431"/>
        <v>#N/A</v>
      </c>
      <c r="B1504" s="39" t="e">
        <f t="shared" ca="1" si="430"/>
        <v>#N/A</v>
      </c>
      <c r="C1504">
        <f t="array" aca="1" ref="C1504" ca="1">IFERROR(INDEX(stitches, MATCH( 1, ($A1504=dates)*(last_project=projects),0)),0)</f>
        <v>0</v>
      </c>
      <c r="D1504" s="5" t="e">
        <f t="shared" ca="1" si="442"/>
        <v>#REF!</v>
      </c>
      <c r="E1504" s="5" t="e">
        <f t="shared" ca="1" si="432"/>
        <v>#REF!</v>
      </c>
      <c r="F1504" s="40" t="e">
        <f t="array" aca="1" ref="F1504" ca="1">INDEX(hours,MATCH(1,($A1504=dates)*(last_project=projects),0),0)</f>
        <v>#N/A</v>
      </c>
      <c r="G1504" s="21" t="e">
        <f t="shared" ca="1" si="433"/>
        <v>#N/A</v>
      </c>
      <c r="H1504" s="41" t="e">
        <f t="shared" ca="1" si="443"/>
        <v>#N/A</v>
      </c>
      <c r="I1504" s="41" t="e">
        <f t="shared" ca="1" si="444"/>
        <v>#N/A</v>
      </c>
      <c r="J1504" s="41" t="e">
        <f t="shared" ca="1" si="445"/>
        <v>#N/A</v>
      </c>
      <c r="K1504" t="e">
        <f t="shared" ca="1" si="434"/>
        <v>#N/A</v>
      </c>
      <c r="L1504" t="e">
        <f t="shared" ca="1" si="435"/>
        <v>#N/A</v>
      </c>
      <c r="M1504" s="42" t="e">
        <f t="shared" ca="1" si="436"/>
        <v>#REF!</v>
      </c>
      <c r="N1504" s="5" t="e">
        <f t="shared" ca="1" si="446"/>
        <v>#N/A</v>
      </c>
      <c r="O1504" s="5" t="e">
        <f t="shared" ca="1" si="447"/>
        <v>#N/A</v>
      </c>
      <c r="P1504" s="41" t="e">
        <f ca="1">IF(OR(ISNA(A1504),C1504="Backstitch"),NA(),AVERAGEIF($C$4:$C1504,"&gt;0")/100)</f>
        <v>#N/A</v>
      </c>
      <c r="Q1504" s="41" t="e">
        <f t="shared" ca="1" si="437"/>
        <v>#N/A</v>
      </c>
      <c r="R1504" s="43" t="e">
        <f t="shared" ca="1" si="438"/>
        <v>#N/A</v>
      </c>
      <c r="S1504" s="44" t="e">
        <f t="shared" ca="1" si="439"/>
        <v>#N/A</v>
      </c>
      <c r="T1504" s="5" t="e">
        <f t="shared" ca="1" si="440"/>
        <v>#N/A</v>
      </c>
      <c r="U1504" s="5" t="e">
        <f t="shared" ca="1" si="441"/>
        <v>#N/A</v>
      </c>
    </row>
    <row r="1505" spans="1:21">
      <c r="A1505" s="6" t="e">
        <f t="shared" ca="1" si="431"/>
        <v>#N/A</v>
      </c>
      <c r="B1505" s="39" t="e">
        <f t="shared" ca="1" si="430"/>
        <v>#N/A</v>
      </c>
      <c r="C1505">
        <f t="array" aca="1" ref="C1505" ca="1">IFERROR(INDEX(stitches, MATCH( 1, ($A1505=dates)*(last_project=projects),0)),0)</f>
        <v>0</v>
      </c>
      <c r="D1505" s="5" t="e">
        <f t="shared" ca="1" si="442"/>
        <v>#REF!</v>
      </c>
      <c r="E1505" s="5" t="e">
        <f t="shared" ca="1" si="432"/>
        <v>#REF!</v>
      </c>
      <c r="F1505" s="40" t="e">
        <f t="array" aca="1" ref="F1505" ca="1">INDEX(hours,MATCH(1,($A1505=dates)*(last_project=projects),0),0)</f>
        <v>#N/A</v>
      </c>
      <c r="G1505" s="21" t="e">
        <f t="shared" ca="1" si="433"/>
        <v>#N/A</v>
      </c>
      <c r="H1505" s="41" t="e">
        <f t="shared" ca="1" si="443"/>
        <v>#N/A</v>
      </c>
      <c r="I1505" s="41" t="e">
        <f t="shared" ca="1" si="444"/>
        <v>#N/A</v>
      </c>
      <c r="J1505" s="41" t="e">
        <f t="shared" ca="1" si="445"/>
        <v>#N/A</v>
      </c>
      <c r="K1505" t="e">
        <f t="shared" ca="1" si="434"/>
        <v>#N/A</v>
      </c>
      <c r="L1505" t="e">
        <f t="shared" ca="1" si="435"/>
        <v>#N/A</v>
      </c>
      <c r="M1505" s="42" t="e">
        <f t="shared" ca="1" si="436"/>
        <v>#REF!</v>
      </c>
      <c r="N1505" s="5" t="e">
        <f t="shared" ca="1" si="446"/>
        <v>#N/A</v>
      </c>
      <c r="O1505" s="5" t="e">
        <f t="shared" ca="1" si="447"/>
        <v>#N/A</v>
      </c>
      <c r="P1505" s="41" t="e">
        <f ca="1">IF(OR(ISNA(A1505),C1505="Backstitch"),NA(),AVERAGEIF($C$4:$C1505,"&gt;0")/100)</f>
        <v>#N/A</v>
      </c>
      <c r="Q1505" s="41" t="e">
        <f t="shared" ca="1" si="437"/>
        <v>#N/A</v>
      </c>
      <c r="R1505" s="43" t="e">
        <f t="shared" ca="1" si="438"/>
        <v>#N/A</v>
      </c>
      <c r="S1505" s="44" t="e">
        <f t="shared" ca="1" si="439"/>
        <v>#N/A</v>
      </c>
      <c r="T1505" s="5" t="e">
        <f t="shared" ca="1" si="440"/>
        <v>#N/A</v>
      </c>
      <c r="U1505" s="5" t="e">
        <f t="shared" ca="1" si="441"/>
        <v>#N/A</v>
      </c>
    </row>
    <row r="1506" spans="1:21">
      <c r="A1506" s="6" t="e">
        <f t="shared" ca="1" si="431"/>
        <v>#N/A</v>
      </c>
      <c r="B1506" s="39" t="e">
        <f t="shared" ca="1" si="430"/>
        <v>#N/A</v>
      </c>
      <c r="C1506">
        <f t="array" aca="1" ref="C1506" ca="1">IFERROR(INDEX(stitches, MATCH( 1, ($A1506=dates)*(last_project=projects),0)),0)</f>
        <v>0</v>
      </c>
      <c r="D1506" s="5" t="e">
        <f t="shared" ca="1" si="442"/>
        <v>#REF!</v>
      </c>
      <c r="E1506" s="5" t="e">
        <f t="shared" ca="1" si="432"/>
        <v>#REF!</v>
      </c>
      <c r="F1506" s="40" t="e">
        <f t="array" aca="1" ref="F1506" ca="1">INDEX(hours,MATCH(1,($A1506=dates)*(last_project=projects),0),0)</f>
        <v>#N/A</v>
      </c>
      <c r="G1506" s="21" t="e">
        <f t="shared" ca="1" si="433"/>
        <v>#N/A</v>
      </c>
      <c r="H1506" s="41" t="e">
        <f t="shared" ca="1" si="443"/>
        <v>#N/A</v>
      </c>
      <c r="I1506" s="41" t="e">
        <f t="shared" ca="1" si="444"/>
        <v>#N/A</v>
      </c>
      <c r="J1506" s="41" t="e">
        <f t="shared" ca="1" si="445"/>
        <v>#N/A</v>
      </c>
      <c r="K1506" t="e">
        <f t="shared" ca="1" si="434"/>
        <v>#N/A</v>
      </c>
      <c r="L1506" t="e">
        <f t="shared" ca="1" si="435"/>
        <v>#N/A</v>
      </c>
      <c r="M1506" s="42" t="e">
        <f t="shared" ca="1" si="436"/>
        <v>#REF!</v>
      </c>
      <c r="N1506" s="5" t="e">
        <f t="shared" ca="1" si="446"/>
        <v>#N/A</v>
      </c>
      <c r="O1506" s="5" t="e">
        <f t="shared" ca="1" si="447"/>
        <v>#N/A</v>
      </c>
      <c r="P1506" s="41" t="e">
        <f ca="1">IF(OR(ISNA(A1506),C1506="Backstitch"),NA(),AVERAGEIF($C$4:$C1506,"&gt;0")/100)</f>
        <v>#N/A</v>
      </c>
      <c r="Q1506" s="41" t="e">
        <f t="shared" ca="1" si="437"/>
        <v>#N/A</v>
      </c>
      <c r="R1506" s="43" t="e">
        <f t="shared" ca="1" si="438"/>
        <v>#N/A</v>
      </c>
      <c r="S1506" s="44" t="e">
        <f t="shared" ca="1" si="439"/>
        <v>#N/A</v>
      </c>
      <c r="T1506" s="5" t="e">
        <f t="shared" ca="1" si="440"/>
        <v>#N/A</v>
      </c>
      <c r="U1506" s="5" t="e">
        <f t="shared" ca="1" si="441"/>
        <v>#N/A</v>
      </c>
    </row>
    <row r="1507" spans="1:21">
      <c r="A1507" s="6" t="e">
        <f t="shared" ca="1" si="431"/>
        <v>#N/A</v>
      </c>
      <c r="B1507" s="39" t="e">
        <f t="shared" ca="1" si="430"/>
        <v>#N/A</v>
      </c>
      <c r="C1507">
        <f t="array" aca="1" ref="C1507" ca="1">IFERROR(INDEX(stitches, MATCH( 1, ($A1507=dates)*(last_project=projects),0)),0)</f>
        <v>0</v>
      </c>
      <c r="D1507" s="5" t="e">
        <f t="shared" ca="1" si="442"/>
        <v>#REF!</v>
      </c>
      <c r="E1507" s="5" t="e">
        <f t="shared" ca="1" si="432"/>
        <v>#REF!</v>
      </c>
      <c r="F1507" s="40" t="e">
        <f t="array" aca="1" ref="F1507" ca="1">INDEX(hours,MATCH(1,($A1507=dates)*(last_project=projects),0),0)</f>
        <v>#N/A</v>
      </c>
      <c r="G1507" s="21" t="e">
        <f t="shared" ca="1" si="433"/>
        <v>#N/A</v>
      </c>
      <c r="H1507" s="41" t="e">
        <f t="shared" ca="1" si="443"/>
        <v>#N/A</v>
      </c>
      <c r="I1507" s="41" t="e">
        <f t="shared" ca="1" si="444"/>
        <v>#N/A</v>
      </c>
      <c r="J1507" s="41" t="e">
        <f t="shared" ca="1" si="445"/>
        <v>#N/A</v>
      </c>
      <c r="K1507" t="e">
        <f t="shared" ca="1" si="434"/>
        <v>#N/A</v>
      </c>
      <c r="L1507" t="e">
        <f t="shared" ca="1" si="435"/>
        <v>#N/A</v>
      </c>
      <c r="M1507" s="42" t="e">
        <f t="shared" ca="1" si="436"/>
        <v>#REF!</v>
      </c>
      <c r="N1507" s="5" t="e">
        <f t="shared" ca="1" si="446"/>
        <v>#N/A</v>
      </c>
      <c r="O1507" s="5" t="e">
        <f t="shared" ca="1" si="447"/>
        <v>#N/A</v>
      </c>
      <c r="P1507" s="41" t="e">
        <f ca="1">IF(OR(ISNA(A1507),C1507="Backstitch"),NA(),AVERAGEIF($C$4:$C1507,"&gt;0")/100)</f>
        <v>#N/A</v>
      </c>
      <c r="Q1507" s="41" t="e">
        <f t="shared" ca="1" si="437"/>
        <v>#N/A</v>
      </c>
      <c r="R1507" s="43" t="e">
        <f t="shared" ca="1" si="438"/>
        <v>#N/A</v>
      </c>
      <c r="S1507" s="44" t="e">
        <f t="shared" ca="1" si="439"/>
        <v>#N/A</v>
      </c>
      <c r="T1507" s="5" t="e">
        <f t="shared" ca="1" si="440"/>
        <v>#N/A</v>
      </c>
      <c r="U1507" s="5" t="e">
        <f t="shared" ca="1" si="441"/>
        <v>#N/A</v>
      </c>
    </row>
    <row r="1508" spans="1:21">
      <c r="A1508" s="6" t="e">
        <f t="shared" ca="1" si="431"/>
        <v>#N/A</v>
      </c>
      <c r="B1508" s="39" t="e">
        <f t="shared" ca="1" si="430"/>
        <v>#N/A</v>
      </c>
      <c r="C1508">
        <f t="array" aca="1" ref="C1508" ca="1">IFERROR(INDEX(stitches, MATCH( 1, ($A1508=dates)*(last_project=projects),0)),0)</f>
        <v>0</v>
      </c>
      <c r="D1508" s="5" t="e">
        <f t="shared" ca="1" si="442"/>
        <v>#REF!</v>
      </c>
      <c r="E1508" s="5" t="e">
        <f t="shared" ca="1" si="432"/>
        <v>#REF!</v>
      </c>
      <c r="F1508" s="40" t="e">
        <f t="array" aca="1" ref="F1508" ca="1">INDEX(hours,MATCH(1,($A1508=dates)*(last_project=projects),0),0)</f>
        <v>#N/A</v>
      </c>
      <c r="G1508" s="21" t="e">
        <f t="shared" ca="1" si="433"/>
        <v>#N/A</v>
      </c>
      <c r="H1508" s="41" t="e">
        <f t="shared" ca="1" si="443"/>
        <v>#N/A</v>
      </c>
      <c r="I1508" s="41" t="e">
        <f t="shared" ca="1" si="444"/>
        <v>#N/A</v>
      </c>
      <c r="J1508" s="41" t="e">
        <f t="shared" ca="1" si="445"/>
        <v>#N/A</v>
      </c>
      <c r="K1508" t="e">
        <f t="shared" ca="1" si="434"/>
        <v>#N/A</v>
      </c>
      <c r="L1508" t="e">
        <f t="shared" ca="1" si="435"/>
        <v>#N/A</v>
      </c>
      <c r="M1508" s="42" t="e">
        <f t="shared" ca="1" si="436"/>
        <v>#REF!</v>
      </c>
      <c r="N1508" s="5" t="e">
        <f t="shared" ca="1" si="446"/>
        <v>#N/A</v>
      </c>
      <c r="O1508" s="5" t="e">
        <f t="shared" ca="1" si="447"/>
        <v>#N/A</v>
      </c>
      <c r="P1508" s="41" t="e">
        <f ca="1">IF(OR(ISNA(A1508),C1508="Backstitch"),NA(),AVERAGEIF($C$4:$C1508,"&gt;0")/100)</f>
        <v>#N/A</v>
      </c>
      <c r="Q1508" s="41" t="e">
        <f t="shared" ca="1" si="437"/>
        <v>#N/A</v>
      </c>
      <c r="R1508" s="43" t="e">
        <f t="shared" ca="1" si="438"/>
        <v>#N/A</v>
      </c>
      <c r="S1508" s="44" t="e">
        <f t="shared" ca="1" si="439"/>
        <v>#N/A</v>
      </c>
      <c r="T1508" s="5" t="e">
        <f t="shared" ca="1" si="440"/>
        <v>#N/A</v>
      </c>
      <c r="U1508" s="5" t="e">
        <f t="shared" ca="1" si="441"/>
        <v>#N/A</v>
      </c>
    </row>
    <row r="1509" spans="1:21">
      <c r="A1509" s="6" t="e">
        <f t="shared" ca="1" si="431"/>
        <v>#N/A</v>
      </c>
      <c r="B1509" s="39" t="e">
        <f t="shared" ca="1" si="430"/>
        <v>#N/A</v>
      </c>
      <c r="C1509">
        <f t="array" aca="1" ref="C1509" ca="1">IFERROR(INDEX(stitches, MATCH( 1, ($A1509=dates)*(last_project=projects),0)),0)</f>
        <v>0</v>
      </c>
      <c r="D1509" s="5" t="e">
        <f t="shared" ca="1" si="442"/>
        <v>#REF!</v>
      </c>
      <c r="E1509" s="5" t="e">
        <f t="shared" ca="1" si="432"/>
        <v>#REF!</v>
      </c>
      <c r="F1509" s="40" t="e">
        <f t="array" aca="1" ref="F1509" ca="1">INDEX(hours,MATCH(1,($A1509=dates)*(last_project=projects),0),0)</f>
        <v>#N/A</v>
      </c>
      <c r="G1509" s="21" t="e">
        <f t="shared" ca="1" si="433"/>
        <v>#N/A</v>
      </c>
      <c r="H1509" s="41" t="e">
        <f t="shared" ca="1" si="443"/>
        <v>#N/A</v>
      </c>
      <c r="I1509" s="41" t="e">
        <f t="shared" ca="1" si="444"/>
        <v>#N/A</v>
      </c>
      <c r="J1509" s="41" t="e">
        <f t="shared" ca="1" si="445"/>
        <v>#N/A</v>
      </c>
      <c r="K1509" t="e">
        <f t="shared" ca="1" si="434"/>
        <v>#N/A</v>
      </c>
      <c r="L1509" t="e">
        <f t="shared" ca="1" si="435"/>
        <v>#N/A</v>
      </c>
      <c r="M1509" s="42" t="e">
        <f t="shared" ca="1" si="436"/>
        <v>#REF!</v>
      </c>
      <c r="N1509" s="5" t="e">
        <f t="shared" ca="1" si="446"/>
        <v>#N/A</v>
      </c>
      <c r="O1509" s="5" t="e">
        <f t="shared" ca="1" si="447"/>
        <v>#N/A</v>
      </c>
      <c r="P1509" s="41" t="e">
        <f ca="1">IF(OR(ISNA(A1509),C1509="Backstitch"),NA(),AVERAGEIF($C$4:$C1509,"&gt;0")/100)</f>
        <v>#N/A</v>
      </c>
      <c r="Q1509" s="41" t="e">
        <f t="shared" ca="1" si="437"/>
        <v>#N/A</v>
      </c>
      <c r="R1509" s="43" t="e">
        <f t="shared" ca="1" si="438"/>
        <v>#N/A</v>
      </c>
      <c r="S1509" s="44" t="e">
        <f t="shared" ca="1" si="439"/>
        <v>#N/A</v>
      </c>
      <c r="T1509" s="5" t="e">
        <f t="shared" ca="1" si="440"/>
        <v>#N/A</v>
      </c>
      <c r="U1509" s="5" t="e">
        <f t="shared" ca="1" si="441"/>
        <v>#N/A</v>
      </c>
    </row>
    <row r="1510" spans="1:21">
      <c r="A1510" s="6" t="e">
        <f t="shared" ca="1" si="431"/>
        <v>#N/A</v>
      </c>
      <c r="B1510" s="39" t="e">
        <f t="shared" ca="1" si="430"/>
        <v>#N/A</v>
      </c>
      <c r="C1510">
        <f t="array" aca="1" ref="C1510" ca="1">IFERROR(INDEX(stitches, MATCH( 1, ($A1510=dates)*(last_project=projects),0)),0)</f>
        <v>0</v>
      </c>
      <c r="D1510" s="5" t="e">
        <f t="shared" ca="1" si="442"/>
        <v>#REF!</v>
      </c>
      <c r="E1510" s="5" t="e">
        <f t="shared" ca="1" si="432"/>
        <v>#REF!</v>
      </c>
      <c r="F1510" s="40" t="e">
        <f t="array" aca="1" ref="F1510" ca="1">INDEX(hours,MATCH(1,($A1510=dates)*(last_project=projects),0),0)</f>
        <v>#N/A</v>
      </c>
      <c r="G1510" s="21" t="e">
        <f t="shared" ca="1" si="433"/>
        <v>#N/A</v>
      </c>
      <c r="H1510" s="41" t="e">
        <f t="shared" ca="1" si="443"/>
        <v>#N/A</v>
      </c>
      <c r="I1510" s="41" t="e">
        <f t="shared" ca="1" si="444"/>
        <v>#N/A</v>
      </c>
      <c r="J1510" s="41" t="e">
        <f t="shared" ca="1" si="445"/>
        <v>#N/A</v>
      </c>
      <c r="K1510" t="e">
        <f t="shared" ca="1" si="434"/>
        <v>#N/A</v>
      </c>
      <c r="L1510" t="e">
        <f t="shared" ca="1" si="435"/>
        <v>#N/A</v>
      </c>
      <c r="M1510" s="42" t="e">
        <f t="shared" ca="1" si="436"/>
        <v>#REF!</v>
      </c>
      <c r="N1510" s="5" t="e">
        <f t="shared" ca="1" si="446"/>
        <v>#N/A</v>
      </c>
      <c r="O1510" s="5" t="e">
        <f t="shared" ca="1" si="447"/>
        <v>#N/A</v>
      </c>
      <c r="P1510" s="41" t="e">
        <f ca="1">IF(OR(ISNA(A1510),C1510="Backstitch"),NA(),AVERAGEIF($C$4:$C1510,"&gt;0")/100)</f>
        <v>#N/A</v>
      </c>
      <c r="Q1510" s="41" t="e">
        <f t="shared" ca="1" si="437"/>
        <v>#N/A</v>
      </c>
      <c r="R1510" s="43" t="e">
        <f t="shared" ca="1" si="438"/>
        <v>#N/A</v>
      </c>
      <c r="S1510" s="44" t="e">
        <f t="shared" ca="1" si="439"/>
        <v>#N/A</v>
      </c>
      <c r="T1510" s="5" t="e">
        <f t="shared" ca="1" si="440"/>
        <v>#N/A</v>
      </c>
      <c r="U1510" s="5" t="e">
        <f t="shared" ca="1" si="441"/>
        <v>#N/A</v>
      </c>
    </row>
    <row r="1511" spans="1:21">
      <c r="A1511" s="6" t="e">
        <f t="shared" ca="1" si="431"/>
        <v>#N/A</v>
      </c>
      <c r="B1511" s="39" t="e">
        <f t="shared" ca="1" si="430"/>
        <v>#N/A</v>
      </c>
      <c r="C1511">
        <f t="array" aca="1" ref="C1511" ca="1">IFERROR(INDEX(stitches, MATCH( 1, ($A1511=dates)*(last_project=projects),0)),0)</f>
        <v>0</v>
      </c>
      <c r="D1511" s="5" t="e">
        <f t="shared" ca="1" si="442"/>
        <v>#REF!</v>
      </c>
      <c r="E1511" s="5" t="e">
        <f t="shared" ca="1" si="432"/>
        <v>#REF!</v>
      </c>
      <c r="F1511" s="40" t="e">
        <f t="array" aca="1" ref="F1511" ca="1">INDEX(hours,MATCH(1,($A1511=dates)*(last_project=projects),0),0)</f>
        <v>#N/A</v>
      </c>
      <c r="G1511" s="21" t="e">
        <f t="shared" ca="1" si="433"/>
        <v>#N/A</v>
      </c>
      <c r="H1511" s="41" t="e">
        <f t="shared" ca="1" si="443"/>
        <v>#N/A</v>
      </c>
      <c r="I1511" s="41" t="e">
        <f t="shared" ca="1" si="444"/>
        <v>#N/A</v>
      </c>
      <c r="J1511" s="41" t="e">
        <f t="shared" ca="1" si="445"/>
        <v>#N/A</v>
      </c>
      <c r="K1511" t="e">
        <f t="shared" ca="1" si="434"/>
        <v>#N/A</v>
      </c>
      <c r="L1511" t="e">
        <f t="shared" ca="1" si="435"/>
        <v>#N/A</v>
      </c>
      <c r="M1511" s="42" t="e">
        <f t="shared" ca="1" si="436"/>
        <v>#REF!</v>
      </c>
      <c r="N1511" s="5" t="e">
        <f t="shared" ca="1" si="446"/>
        <v>#N/A</v>
      </c>
      <c r="O1511" s="5" t="e">
        <f t="shared" ca="1" si="447"/>
        <v>#N/A</v>
      </c>
      <c r="P1511" s="41" t="e">
        <f ca="1">IF(OR(ISNA(A1511),C1511="Backstitch"),NA(),AVERAGEIF($C$4:$C1511,"&gt;0")/100)</f>
        <v>#N/A</v>
      </c>
      <c r="Q1511" s="41" t="e">
        <f t="shared" ca="1" si="437"/>
        <v>#N/A</v>
      </c>
      <c r="R1511" s="43" t="e">
        <f t="shared" ca="1" si="438"/>
        <v>#N/A</v>
      </c>
      <c r="S1511" s="44" t="e">
        <f t="shared" ca="1" si="439"/>
        <v>#N/A</v>
      </c>
      <c r="T1511" s="5" t="e">
        <f t="shared" ca="1" si="440"/>
        <v>#N/A</v>
      </c>
      <c r="U1511" s="5" t="e">
        <f t="shared" ca="1" si="441"/>
        <v>#N/A</v>
      </c>
    </row>
    <row r="1512" spans="1:21">
      <c r="A1512" s="6" t="e">
        <f t="shared" ca="1" si="431"/>
        <v>#N/A</v>
      </c>
      <c r="B1512" s="39" t="e">
        <f t="shared" ca="1" si="430"/>
        <v>#N/A</v>
      </c>
      <c r="C1512">
        <f t="array" aca="1" ref="C1512" ca="1">IFERROR(INDEX(stitches, MATCH( 1, ($A1512=dates)*(last_project=projects),0)),0)</f>
        <v>0</v>
      </c>
      <c r="D1512" s="5" t="e">
        <f t="shared" ca="1" si="442"/>
        <v>#REF!</v>
      </c>
      <c r="E1512" s="5" t="e">
        <f t="shared" ca="1" si="432"/>
        <v>#REF!</v>
      </c>
      <c r="F1512" s="40" t="e">
        <f t="array" aca="1" ref="F1512" ca="1">INDEX(hours,MATCH(1,($A1512=dates)*(last_project=projects),0),0)</f>
        <v>#N/A</v>
      </c>
      <c r="G1512" s="21" t="e">
        <f t="shared" ca="1" si="433"/>
        <v>#N/A</v>
      </c>
      <c r="H1512" s="41" t="e">
        <f t="shared" ca="1" si="443"/>
        <v>#N/A</v>
      </c>
      <c r="I1512" s="41" t="e">
        <f t="shared" ca="1" si="444"/>
        <v>#N/A</v>
      </c>
      <c r="J1512" s="41" t="e">
        <f t="shared" ca="1" si="445"/>
        <v>#N/A</v>
      </c>
      <c r="K1512" t="e">
        <f t="shared" ca="1" si="434"/>
        <v>#N/A</v>
      </c>
      <c r="L1512" t="e">
        <f t="shared" ca="1" si="435"/>
        <v>#N/A</v>
      </c>
      <c r="M1512" s="42" t="e">
        <f t="shared" ca="1" si="436"/>
        <v>#REF!</v>
      </c>
      <c r="N1512" s="5" t="e">
        <f t="shared" ca="1" si="446"/>
        <v>#N/A</v>
      </c>
      <c r="O1512" s="5" t="e">
        <f t="shared" ca="1" si="447"/>
        <v>#N/A</v>
      </c>
      <c r="P1512" s="41" t="e">
        <f ca="1">IF(OR(ISNA(A1512),C1512="Backstitch"),NA(),AVERAGEIF($C$4:$C1512,"&gt;0")/100)</f>
        <v>#N/A</v>
      </c>
      <c r="Q1512" s="41" t="e">
        <f t="shared" ca="1" si="437"/>
        <v>#N/A</v>
      </c>
      <c r="R1512" s="43" t="e">
        <f t="shared" ca="1" si="438"/>
        <v>#N/A</v>
      </c>
      <c r="S1512" s="44" t="e">
        <f t="shared" ca="1" si="439"/>
        <v>#N/A</v>
      </c>
      <c r="T1512" s="5" t="e">
        <f t="shared" ca="1" si="440"/>
        <v>#N/A</v>
      </c>
      <c r="U1512" s="5" t="e">
        <f t="shared" ca="1" si="441"/>
        <v>#N/A</v>
      </c>
    </row>
    <row r="1513" spans="1:21">
      <c r="A1513" s="6" t="e">
        <f t="shared" ca="1" si="431"/>
        <v>#N/A</v>
      </c>
      <c r="B1513" s="39" t="e">
        <f t="shared" ca="1" si="430"/>
        <v>#N/A</v>
      </c>
      <c r="C1513">
        <f t="array" aca="1" ref="C1513" ca="1">IFERROR(INDEX(stitches, MATCH( 1, ($A1513=dates)*(last_project=projects),0)),0)</f>
        <v>0</v>
      </c>
      <c r="D1513" s="5" t="e">
        <f t="shared" ca="1" si="442"/>
        <v>#REF!</v>
      </c>
      <c r="E1513" s="5" t="e">
        <f t="shared" ca="1" si="432"/>
        <v>#REF!</v>
      </c>
      <c r="F1513" s="40" t="e">
        <f t="array" aca="1" ref="F1513" ca="1">INDEX(hours,MATCH(1,($A1513=dates)*(last_project=projects),0),0)</f>
        <v>#N/A</v>
      </c>
      <c r="G1513" s="21" t="e">
        <f t="shared" ca="1" si="433"/>
        <v>#N/A</v>
      </c>
      <c r="H1513" s="41" t="e">
        <f t="shared" ca="1" si="443"/>
        <v>#N/A</v>
      </c>
      <c r="I1513" s="41" t="e">
        <f t="shared" ca="1" si="444"/>
        <v>#N/A</v>
      </c>
      <c r="J1513" s="41" t="e">
        <f t="shared" ca="1" si="445"/>
        <v>#N/A</v>
      </c>
      <c r="K1513" t="e">
        <f t="shared" ca="1" si="434"/>
        <v>#N/A</v>
      </c>
      <c r="L1513" t="e">
        <f t="shared" ca="1" si="435"/>
        <v>#N/A</v>
      </c>
      <c r="M1513" s="42" t="e">
        <f t="shared" ca="1" si="436"/>
        <v>#REF!</v>
      </c>
      <c r="N1513" s="5" t="e">
        <f t="shared" ca="1" si="446"/>
        <v>#N/A</v>
      </c>
      <c r="O1513" s="5" t="e">
        <f t="shared" ca="1" si="447"/>
        <v>#N/A</v>
      </c>
      <c r="P1513" s="41" t="e">
        <f ca="1">IF(OR(ISNA(A1513),C1513="Backstitch"),NA(),AVERAGEIF($C$4:$C1513,"&gt;0")/100)</f>
        <v>#N/A</v>
      </c>
      <c r="Q1513" s="41" t="e">
        <f t="shared" ca="1" si="437"/>
        <v>#N/A</v>
      </c>
      <c r="R1513" s="43" t="e">
        <f t="shared" ca="1" si="438"/>
        <v>#N/A</v>
      </c>
      <c r="S1513" s="44" t="e">
        <f t="shared" ca="1" si="439"/>
        <v>#N/A</v>
      </c>
      <c r="T1513" s="5" t="e">
        <f t="shared" ca="1" si="440"/>
        <v>#N/A</v>
      </c>
      <c r="U1513" s="5" t="e">
        <f t="shared" ca="1" si="441"/>
        <v>#N/A</v>
      </c>
    </row>
    <row r="1514" spans="1:21">
      <c r="A1514" s="6" t="e">
        <f t="shared" ca="1" si="431"/>
        <v>#N/A</v>
      </c>
      <c r="B1514" s="39" t="e">
        <f t="shared" ca="1" si="430"/>
        <v>#N/A</v>
      </c>
      <c r="C1514">
        <f t="array" aca="1" ref="C1514" ca="1">IFERROR(INDEX(stitches, MATCH( 1, ($A1514=dates)*(last_project=projects),0)),0)</f>
        <v>0</v>
      </c>
      <c r="D1514" s="5" t="e">
        <f t="shared" ca="1" si="442"/>
        <v>#REF!</v>
      </c>
      <c r="E1514" s="5" t="e">
        <f t="shared" ca="1" si="432"/>
        <v>#REF!</v>
      </c>
      <c r="F1514" s="40" t="e">
        <f t="array" aca="1" ref="F1514" ca="1">INDEX(hours,MATCH(1,($A1514=dates)*(last_project=projects),0),0)</f>
        <v>#N/A</v>
      </c>
      <c r="G1514" s="21" t="e">
        <f t="shared" ca="1" si="433"/>
        <v>#N/A</v>
      </c>
      <c r="H1514" s="41" t="e">
        <f t="shared" ca="1" si="443"/>
        <v>#N/A</v>
      </c>
      <c r="I1514" s="41" t="e">
        <f t="shared" ca="1" si="444"/>
        <v>#N/A</v>
      </c>
      <c r="J1514" s="41" t="e">
        <f t="shared" ca="1" si="445"/>
        <v>#N/A</v>
      </c>
      <c r="K1514" t="e">
        <f t="shared" ca="1" si="434"/>
        <v>#N/A</v>
      </c>
      <c r="L1514" t="e">
        <f t="shared" ca="1" si="435"/>
        <v>#N/A</v>
      </c>
      <c r="M1514" s="42" t="e">
        <f t="shared" ca="1" si="436"/>
        <v>#REF!</v>
      </c>
      <c r="N1514" s="5" t="e">
        <f t="shared" ca="1" si="446"/>
        <v>#N/A</v>
      </c>
      <c r="O1514" s="5" t="e">
        <f t="shared" ca="1" si="447"/>
        <v>#N/A</v>
      </c>
      <c r="P1514" s="41" t="e">
        <f ca="1">IF(OR(ISNA(A1514),C1514="Backstitch"),NA(),AVERAGEIF($C$4:$C1514,"&gt;0")/100)</f>
        <v>#N/A</v>
      </c>
      <c r="Q1514" s="41" t="e">
        <f t="shared" ca="1" si="437"/>
        <v>#N/A</v>
      </c>
      <c r="R1514" s="43" t="e">
        <f t="shared" ca="1" si="438"/>
        <v>#N/A</v>
      </c>
      <c r="S1514" s="44" t="e">
        <f t="shared" ca="1" si="439"/>
        <v>#N/A</v>
      </c>
      <c r="T1514" s="5" t="e">
        <f t="shared" ca="1" si="440"/>
        <v>#N/A</v>
      </c>
      <c r="U1514" s="5" t="e">
        <f t="shared" ca="1" si="441"/>
        <v>#N/A</v>
      </c>
    </row>
    <row r="1515" spans="1:21">
      <c r="A1515" s="6" t="e">
        <f t="shared" ca="1" si="431"/>
        <v>#N/A</v>
      </c>
      <c r="B1515" s="39" t="e">
        <f t="shared" ca="1" si="430"/>
        <v>#N/A</v>
      </c>
      <c r="C1515">
        <f t="array" aca="1" ref="C1515" ca="1">IFERROR(INDEX(stitches, MATCH( 1, ($A1515=dates)*(last_project=projects),0)),0)</f>
        <v>0</v>
      </c>
      <c r="D1515" s="5" t="e">
        <f t="shared" ca="1" si="442"/>
        <v>#REF!</v>
      </c>
      <c r="E1515" s="5" t="e">
        <f t="shared" ca="1" si="432"/>
        <v>#REF!</v>
      </c>
      <c r="F1515" s="40" t="e">
        <f t="array" aca="1" ref="F1515" ca="1">INDEX(hours,MATCH(1,($A1515=dates)*(last_project=projects),0),0)</f>
        <v>#N/A</v>
      </c>
      <c r="G1515" s="21" t="e">
        <f t="shared" ca="1" si="433"/>
        <v>#N/A</v>
      </c>
      <c r="H1515" s="41" t="e">
        <f t="shared" ca="1" si="443"/>
        <v>#N/A</v>
      </c>
      <c r="I1515" s="41" t="e">
        <f t="shared" ca="1" si="444"/>
        <v>#N/A</v>
      </c>
      <c r="J1515" s="41" t="e">
        <f t="shared" ca="1" si="445"/>
        <v>#N/A</v>
      </c>
      <c r="K1515" t="e">
        <f t="shared" ca="1" si="434"/>
        <v>#N/A</v>
      </c>
      <c r="L1515" t="e">
        <f t="shared" ca="1" si="435"/>
        <v>#N/A</v>
      </c>
      <c r="M1515" s="42" t="e">
        <f t="shared" ca="1" si="436"/>
        <v>#REF!</v>
      </c>
      <c r="N1515" s="5" t="e">
        <f t="shared" ca="1" si="446"/>
        <v>#N/A</v>
      </c>
      <c r="O1515" s="5" t="e">
        <f t="shared" ca="1" si="447"/>
        <v>#N/A</v>
      </c>
      <c r="P1515" s="41" t="e">
        <f ca="1">IF(OR(ISNA(A1515),C1515="Backstitch"),NA(),AVERAGEIF($C$4:$C1515,"&gt;0")/100)</f>
        <v>#N/A</v>
      </c>
      <c r="Q1515" s="41" t="e">
        <f t="shared" ca="1" si="437"/>
        <v>#N/A</v>
      </c>
      <c r="R1515" s="43" t="e">
        <f t="shared" ca="1" si="438"/>
        <v>#N/A</v>
      </c>
      <c r="S1515" s="44" t="e">
        <f t="shared" ca="1" si="439"/>
        <v>#N/A</v>
      </c>
      <c r="T1515" s="5" t="e">
        <f t="shared" ca="1" si="440"/>
        <v>#N/A</v>
      </c>
      <c r="U1515" s="5" t="e">
        <f t="shared" ca="1" si="441"/>
        <v>#N/A</v>
      </c>
    </row>
    <row r="1516" spans="1:21">
      <c r="A1516" s="6" t="e">
        <f t="shared" ca="1" si="431"/>
        <v>#N/A</v>
      </c>
      <c r="B1516" s="39" t="e">
        <f t="shared" ca="1" si="430"/>
        <v>#N/A</v>
      </c>
      <c r="C1516">
        <f t="array" aca="1" ref="C1516" ca="1">IFERROR(INDEX(stitches, MATCH( 1, ($A1516=dates)*(last_project=projects),0)),0)</f>
        <v>0</v>
      </c>
      <c r="D1516" s="5" t="e">
        <f t="shared" ca="1" si="442"/>
        <v>#REF!</v>
      </c>
      <c r="E1516" s="5" t="e">
        <f t="shared" ca="1" si="432"/>
        <v>#REF!</v>
      </c>
      <c r="F1516" s="40" t="e">
        <f t="array" aca="1" ref="F1516" ca="1">INDEX(hours,MATCH(1,($A1516=dates)*(last_project=projects),0),0)</f>
        <v>#N/A</v>
      </c>
      <c r="G1516" s="21" t="e">
        <f t="shared" ca="1" si="433"/>
        <v>#N/A</v>
      </c>
      <c r="H1516" s="41" t="e">
        <f t="shared" ca="1" si="443"/>
        <v>#N/A</v>
      </c>
      <c r="I1516" s="41" t="e">
        <f t="shared" ca="1" si="444"/>
        <v>#N/A</v>
      </c>
      <c r="J1516" s="41" t="e">
        <f t="shared" ca="1" si="445"/>
        <v>#N/A</v>
      </c>
      <c r="K1516" t="e">
        <f t="shared" ca="1" si="434"/>
        <v>#N/A</v>
      </c>
      <c r="L1516" t="e">
        <f t="shared" ca="1" si="435"/>
        <v>#N/A</v>
      </c>
      <c r="M1516" s="42" t="e">
        <f t="shared" ca="1" si="436"/>
        <v>#REF!</v>
      </c>
      <c r="N1516" s="5" t="e">
        <f t="shared" ca="1" si="446"/>
        <v>#N/A</v>
      </c>
      <c r="O1516" s="5" t="e">
        <f t="shared" ca="1" si="447"/>
        <v>#N/A</v>
      </c>
      <c r="P1516" s="41" t="e">
        <f ca="1">IF(OR(ISNA(A1516),C1516="Backstitch"),NA(),AVERAGEIF($C$4:$C1516,"&gt;0")/100)</f>
        <v>#N/A</v>
      </c>
      <c r="Q1516" s="41" t="e">
        <f t="shared" ca="1" si="437"/>
        <v>#N/A</v>
      </c>
      <c r="R1516" s="43" t="e">
        <f t="shared" ca="1" si="438"/>
        <v>#N/A</v>
      </c>
      <c r="S1516" s="44" t="e">
        <f t="shared" ca="1" si="439"/>
        <v>#N/A</v>
      </c>
      <c r="T1516" s="5" t="e">
        <f t="shared" ca="1" si="440"/>
        <v>#N/A</v>
      </c>
      <c r="U1516" s="5" t="e">
        <f t="shared" ca="1" si="441"/>
        <v>#N/A</v>
      </c>
    </row>
    <row r="1517" spans="1:21">
      <c r="A1517" s="6" t="e">
        <f t="shared" ca="1" si="431"/>
        <v>#N/A</v>
      </c>
      <c r="B1517" s="39" t="e">
        <f t="shared" ca="1" si="430"/>
        <v>#N/A</v>
      </c>
      <c r="C1517">
        <f t="array" aca="1" ref="C1517" ca="1">IFERROR(INDEX(stitches, MATCH( 1, ($A1517=dates)*(last_project=projects),0)),0)</f>
        <v>0</v>
      </c>
      <c r="D1517" s="5" t="e">
        <f t="shared" ca="1" si="442"/>
        <v>#REF!</v>
      </c>
      <c r="E1517" s="5" t="e">
        <f t="shared" ca="1" si="432"/>
        <v>#REF!</v>
      </c>
      <c r="F1517" s="40" t="e">
        <f t="array" aca="1" ref="F1517" ca="1">INDEX(hours,MATCH(1,($A1517=dates)*(last_project=projects),0),0)</f>
        <v>#N/A</v>
      </c>
      <c r="G1517" s="21" t="e">
        <f t="shared" ca="1" si="433"/>
        <v>#N/A</v>
      </c>
      <c r="H1517" s="41" t="e">
        <f t="shared" ca="1" si="443"/>
        <v>#N/A</v>
      </c>
      <c r="I1517" s="41" t="e">
        <f t="shared" ca="1" si="444"/>
        <v>#N/A</v>
      </c>
      <c r="J1517" s="41" t="e">
        <f t="shared" ca="1" si="445"/>
        <v>#N/A</v>
      </c>
      <c r="K1517" t="e">
        <f t="shared" ca="1" si="434"/>
        <v>#N/A</v>
      </c>
      <c r="L1517" t="e">
        <f t="shared" ca="1" si="435"/>
        <v>#N/A</v>
      </c>
      <c r="M1517" s="42" t="e">
        <f t="shared" ca="1" si="436"/>
        <v>#REF!</v>
      </c>
      <c r="N1517" s="5" t="e">
        <f t="shared" ca="1" si="446"/>
        <v>#N/A</v>
      </c>
      <c r="O1517" s="5" t="e">
        <f t="shared" ca="1" si="447"/>
        <v>#N/A</v>
      </c>
      <c r="P1517" s="41" t="e">
        <f ca="1">IF(OR(ISNA(A1517),C1517="Backstitch"),NA(),AVERAGEIF($C$4:$C1517,"&gt;0")/100)</f>
        <v>#N/A</v>
      </c>
      <c r="Q1517" s="41" t="e">
        <f t="shared" ca="1" si="437"/>
        <v>#N/A</v>
      </c>
      <c r="R1517" s="43" t="e">
        <f t="shared" ca="1" si="438"/>
        <v>#N/A</v>
      </c>
      <c r="S1517" s="44" t="e">
        <f t="shared" ca="1" si="439"/>
        <v>#N/A</v>
      </c>
      <c r="T1517" s="5" t="e">
        <f t="shared" ca="1" si="440"/>
        <v>#N/A</v>
      </c>
      <c r="U1517" s="5" t="e">
        <f t="shared" ca="1" si="441"/>
        <v>#N/A</v>
      </c>
    </row>
    <row r="1518" spans="1:21">
      <c r="A1518" s="6" t="e">
        <f t="shared" ca="1" si="431"/>
        <v>#N/A</v>
      </c>
      <c r="B1518" s="39" t="e">
        <f t="shared" ca="1" si="430"/>
        <v>#N/A</v>
      </c>
      <c r="C1518">
        <f t="array" aca="1" ref="C1518" ca="1">IFERROR(INDEX(stitches, MATCH( 1, ($A1518=dates)*(last_project=projects),0)),0)</f>
        <v>0</v>
      </c>
      <c r="D1518" s="5" t="e">
        <f t="shared" ca="1" si="442"/>
        <v>#REF!</v>
      </c>
      <c r="E1518" s="5" t="e">
        <f t="shared" ca="1" si="432"/>
        <v>#REF!</v>
      </c>
      <c r="F1518" s="40" t="e">
        <f t="array" aca="1" ref="F1518" ca="1">INDEX(hours,MATCH(1,($A1518=dates)*(last_project=projects),0),0)</f>
        <v>#N/A</v>
      </c>
      <c r="G1518" s="21" t="e">
        <f t="shared" ca="1" si="433"/>
        <v>#N/A</v>
      </c>
      <c r="H1518" s="41" t="e">
        <f t="shared" ca="1" si="443"/>
        <v>#N/A</v>
      </c>
      <c r="I1518" s="41" t="e">
        <f t="shared" ca="1" si="444"/>
        <v>#N/A</v>
      </c>
      <c r="J1518" s="41" t="e">
        <f t="shared" ca="1" si="445"/>
        <v>#N/A</v>
      </c>
      <c r="K1518" t="e">
        <f t="shared" ca="1" si="434"/>
        <v>#N/A</v>
      </c>
      <c r="L1518" t="e">
        <f t="shared" ca="1" si="435"/>
        <v>#N/A</v>
      </c>
      <c r="M1518" s="42" t="e">
        <f t="shared" ca="1" si="436"/>
        <v>#REF!</v>
      </c>
      <c r="N1518" s="5" t="e">
        <f t="shared" ca="1" si="446"/>
        <v>#N/A</v>
      </c>
      <c r="O1518" s="5" t="e">
        <f t="shared" ca="1" si="447"/>
        <v>#N/A</v>
      </c>
      <c r="P1518" s="41" t="e">
        <f ca="1">IF(OR(ISNA(A1518),C1518="Backstitch"),NA(),AVERAGEIF($C$4:$C1518,"&gt;0")/100)</f>
        <v>#N/A</v>
      </c>
      <c r="Q1518" s="41" t="e">
        <f t="shared" ca="1" si="437"/>
        <v>#N/A</v>
      </c>
      <c r="R1518" s="43" t="e">
        <f t="shared" ca="1" si="438"/>
        <v>#N/A</v>
      </c>
      <c r="S1518" s="44" t="e">
        <f t="shared" ca="1" si="439"/>
        <v>#N/A</v>
      </c>
      <c r="T1518" s="5" t="e">
        <f t="shared" ca="1" si="440"/>
        <v>#N/A</v>
      </c>
      <c r="U1518" s="5" t="e">
        <f t="shared" ca="1" si="441"/>
        <v>#N/A</v>
      </c>
    </row>
    <row r="1519" spans="1:21">
      <c r="A1519" s="6" t="e">
        <f t="shared" ca="1" si="431"/>
        <v>#N/A</v>
      </c>
      <c r="B1519" s="39" t="e">
        <f t="shared" ca="1" si="430"/>
        <v>#N/A</v>
      </c>
      <c r="C1519">
        <f t="array" aca="1" ref="C1519" ca="1">IFERROR(INDEX(stitches, MATCH( 1, ($A1519=dates)*(last_project=projects),0)),0)</f>
        <v>0</v>
      </c>
      <c r="D1519" s="5" t="e">
        <f t="shared" ca="1" si="442"/>
        <v>#REF!</v>
      </c>
      <c r="E1519" s="5" t="e">
        <f t="shared" ca="1" si="432"/>
        <v>#REF!</v>
      </c>
      <c r="F1519" s="40" t="e">
        <f t="array" aca="1" ref="F1519" ca="1">INDEX(hours,MATCH(1,($A1519=dates)*(last_project=projects),0),0)</f>
        <v>#N/A</v>
      </c>
      <c r="G1519" s="21" t="e">
        <f t="shared" ca="1" si="433"/>
        <v>#N/A</v>
      </c>
      <c r="H1519" s="41" t="e">
        <f t="shared" ca="1" si="443"/>
        <v>#N/A</v>
      </c>
      <c r="I1519" s="41" t="e">
        <f t="shared" ca="1" si="444"/>
        <v>#N/A</v>
      </c>
      <c r="J1519" s="41" t="e">
        <f t="shared" ca="1" si="445"/>
        <v>#N/A</v>
      </c>
      <c r="K1519" t="e">
        <f t="shared" ca="1" si="434"/>
        <v>#N/A</v>
      </c>
      <c r="L1519" t="e">
        <f t="shared" ca="1" si="435"/>
        <v>#N/A</v>
      </c>
      <c r="M1519" s="42" t="e">
        <f t="shared" ca="1" si="436"/>
        <v>#REF!</v>
      </c>
      <c r="N1519" s="5" t="e">
        <f t="shared" ca="1" si="446"/>
        <v>#N/A</v>
      </c>
      <c r="O1519" s="5" t="e">
        <f t="shared" ca="1" si="447"/>
        <v>#N/A</v>
      </c>
      <c r="P1519" s="41" t="e">
        <f ca="1">IF(OR(ISNA(A1519),C1519="Backstitch"),NA(),AVERAGEIF($C$4:$C1519,"&gt;0")/100)</f>
        <v>#N/A</v>
      </c>
      <c r="Q1519" s="41" t="e">
        <f t="shared" ca="1" si="437"/>
        <v>#N/A</v>
      </c>
      <c r="R1519" s="43" t="e">
        <f t="shared" ca="1" si="438"/>
        <v>#N/A</v>
      </c>
      <c r="S1519" s="44" t="e">
        <f t="shared" ca="1" si="439"/>
        <v>#N/A</v>
      </c>
      <c r="T1519" s="5" t="e">
        <f t="shared" ca="1" si="440"/>
        <v>#N/A</v>
      </c>
      <c r="U1519" s="5" t="e">
        <f t="shared" ca="1" si="441"/>
        <v>#N/A</v>
      </c>
    </row>
    <row r="1520" spans="1:21">
      <c r="A1520" s="6" t="e">
        <f t="shared" ca="1" si="431"/>
        <v>#N/A</v>
      </c>
      <c r="B1520" s="39" t="e">
        <f t="shared" ca="1" si="430"/>
        <v>#N/A</v>
      </c>
      <c r="C1520">
        <f t="array" aca="1" ref="C1520" ca="1">IFERROR(INDEX(stitches, MATCH( 1, ($A1520=dates)*(last_project=projects),0)),0)</f>
        <v>0</v>
      </c>
      <c r="D1520" s="5" t="e">
        <f t="shared" ca="1" si="442"/>
        <v>#REF!</v>
      </c>
      <c r="E1520" s="5" t="e">
        <f t="shared" ca="1" si="432"/>
        <v>#REF!</v>
      </c>
      <c r="F1520" s="40" t="e">
        <f t="array" aca="1" ref="F1520" ca="1">INDEX(hours,MATCH(1,($A1520=dates)*(last_project=projects),0),0)</f>
        <v>#N/A</v>
      </c>
      <c r="G1520" s="21" t="e">
        <f t="shared" ca="1" si="433"/>
        <v>#N/A</v>
      </c>
      <c r="H1520" s="41" t="e">
        <f t="shared" ca="1" si="443"/>
        <v>#N/A</v>
      </c>
      <c r="I1520" s="41" t="e">
        <f t="shared" ca="1" si="444"/>
        <v>#N/A</v>
      </c>
      <c r="J1520" s="41" t="e">
        <f t="shared" ca="1" si="445"/>
        <v>#N/A</v>
      </c>
      <c r="K1520" t="e">
        <f t="shared" ca="1" si="434"/>
        <v>#N/A</v>
      </c>
      <c r="L1520" t="e">
        <f t="shared" ca="1" si="435"/>
        <v>#N/A</v>
      </c>
      <c r="M1520" s="42" t="e">
        <f t="shared" ca="1" si="436"/>
        <v>#REF!</v>
      </c>
      <c r="N1520" s="5" t="e">
        <f t="shared" ca="1" si="446"/>
        <v>#N/A</v>
      </c>
      <c r="O1520" s="5" t="e">
        <f t="shared" ca="1" si="447"/>
        <v>#N/A</v>
      </c>
      <c r="P1520" s="41" t="e">
        <f ca="1">IF(OR(ISNA(A1520),C1520="Backstitch"),NA(),AVERAGEIF($C$4:$C1520,"&gt;0")/100)</f>
        <v>#N/A</v>
      </c>
      <c r="Q1520" s="41" t="e">
        <f t="shared" ca="1" si="437"/>
        <v>#N/A</v>
      </c>
      <c r="R1520" s="43" t="e">
        <f t="shared" ca="1" si="438"/>
        <v>#N/A</v>
      </c>
      <c r="S1520" s="44" t="e">
        <f t="shared" ca="1" si="439"/>
        <v>#N/A</v>
      </c>
      <c r="T1520" s="5" t="e">
        <f t="shared" ca="1" si="440"/>
        <v>#N/A</v>
      </c>
      <c r="U1520" s="5" t="e">
        <f t="shared" ca="1" si="441"/>
        <v>#N/A</v>
      </c>
    </row>
    <row r="1521" spans="1:21">
      <c r="A1521" s="6" t="e">
        <f t="shared" ca="1" si="431"/>
        <v>#N/A</v>
      </c>
      <c r="B1521" s="39" t="e">
        <f t="shared" ca="1" si="430"/>
        <v>#N/A</v>
      </c>
      <c r="C1521">
        <f t="array" aca="1" ref="C1521" ca="1">IFERROR(INDEX(stitches, MATCH( 1, ($A1521=dates)*(last_project=projects),0)),0)</f>
        <v>0</v>
      </c>
      <c r="D1521" s="5" t="e">
        <f t="shared" ca="1" si="442"/>
        <v>#REF!</v>
      </c>
      <c r="E1521" s="5" t="e">
        <f t="shared" ca="1" si="432"/>
        <v>#REF!</v>
      </c>
      <c r="F1521" s="40" t="e">
        <f t="array" aca="1" ref="F1521" ca="1">INDEX(hours,MATCH(1,($A1521=dates)*(last_project=projects),0),0)</f>
        <v>#N/A</v>
      </c>
      <c r="G1521" s="21" t="e">
        <f t="shared" ca="1" si="433"/>
        <v>#N/A</v>
      </c>
      <c r="H1521" s="41" t="e">
        <f t="shared" ca="1" si="443"/>
        <v>#N/A</v>
      </c>
      <c r="I1521" s="41" t="e">
        <f t="shared" ca="1" si="444"/>
        <v>#N/A</v>
      </c>
      <c r="J1521" s="41" t="e">
        <f t="shared" ca="1" si="445"/>
        <v>#N/A</v>
      </c>
      <c r="K1521" t="e">
        <f t="shared" ca="1" si="434"/>
        <v>#N/A</v>
      </c>
      <c r="L1521" t="e">
        <f t="shared" ca="1" si="435"/>
        <v>#N/A</v>
      </c>
      <c r="M1521" s="42" t="e">
        <f t="shared" ca="1" si="436"/>
        <v>#REF!</v>
      </c>
      <c r="N1521" s="5" t="e">
        <f t="shared" ca="1" si="446"/>
        <v>#N/A</v>
      </c>
      <c r="O1521" s="5" t="e">
        <f t="shared" ca="1" si="447"/>
        <v>#N/A</v>
      </c>
      <c r="P1521" s="41" t="e">
        <f ca="1">IF(OR(ISNA(A1521),C1521="Backstitch"),NA(),AVERAGEIF($C$4:$C1521,"&gt;0")/100)</f>
        <v>#N/A</v>
      </c>
      <c r="Q1521" s="41" t="e">
        <f t="shared" ca="1" si="437"/>
        <v>#N/A</v>
      </c>
      <c r="R1521" s="43" t="e">
        <f t="shared" ca="1" si="438"/>
        <v>#N/A</v>
      </c>
      <c r="S1521" s="44" t="e">
        <f t="shared" ca="1" si="439"/>
        <v>#N/A</v>
      </c>
      <c r="T1521" s="5" t="e">
        <f t="shared" ca="1" si="440"/>
        <v>#N/A</v>
      </c>
      <c r="U1521" s="5" t="e">
        <f t="shared" ca="1" si="441"/>
        <v>#N/A</v>
      </c>
    </row>
    <row r="1522" spans="1:21">
      <c r="A1522" s="6" t="e">
        <f t="shared" ca="1" si="431"/>
        <v>#N/A</v>
      </c>
      <c r="B1522" s="39" t="e">
        <f t="shared" ca="1" si="430"/>
        <v>#N/A</v>
      </c>
      <c r="C1522">
        <f t="array" aca="1" ref="C1522" ca="1">IFERROR(INDEX(stitches, MATCH( 1, ($A1522=dates)*(last_project=projects),0)),0)</f>
        <v>0</v>
      </c>
      <c r="D1522" s="5" t="e">
        <f t="shared" ca="1" si="442"/>
        <v>#REF!</v>
      </c>
      <c r="E1522" s="5" t="e">
        <f t="shared" ca="1" si="432"/>
        <v>#REF!</v>
      </c>
      <c r="F1522" s="40" t="e">
        <f t="array" aca="1" ref="F1522" ca="1">INDEX(hours,MATCH(1,($A1522=dates)*(last_project=projects),0),0)</f>
        <v>#N/A</v>
      </c>
      <c r="G1522" s="21" t="e">
        <f t="shared" ca="1" si="433"/>
        <v>#N/A</v>
      </c>
      <c r="H1522" s="41" t="e">
        <f t="shared" ca="1" si="443"/>
        <v>#N/A</v>
      </c>
      <c r="I1522" s="41" t="e">
        <f t="shared" ca="1" si="444"/>
        <v>#N/A</v>
      </c>
      <c r="J1522" s="41" t="e">
        <f t="shared" ca="1" si="445"/>
        <v>#N/A</v>
      </c>
      <c r="K1522" t="e">
        <f t="shared" ca="1" si="434"/>
        <v>#N/A</v>
      </c>
      <c r="L1522" t="e">
        <f t="shared" ca="1" si="435"/>
        <v>#N/A</v>
      </c>
      <c r="M1522" s="42" t="e">
        <f t="shared" ca="1" si="436"/>
        <v>#REF!</v>
      </c>
      <c r="N1522" s="5" t="e">
        <f t="shared" ca="1" si="446"/>
        <v>#N/A</v>
      </c>
      <c r="O1522" s="5" t="e">
        <f t="shared" ca="1" si="447"/>
        <v>#N/A</v>
      </c>
      <c r="P1522" s="41" t="e">
        <f ca="1">IF(OR(ISNA(A1522),C1522="Backstitch"),NA(),AVERAGEIF($C$4:$C1522,"&gt;0")/100)</f>
        <v>#N/A</v>
      </c>
      <c r="Q1522" s="41" t="e">
        <f t="shared" ca="1" si="437"/>
        <v>#N/A</v>
      </c>
      <c r="R1522" s="43" t="e">
        <f t="shared" ca="1" si="438"/>
        <v>#N/A</v>
      </c>
      <c r="S1522" s="44" t="e">
        <f t="shared" ca="1" si="439"/>
        <v>#N/A</v>
      </c>
      <c r="T1522" s="5" t="e">
        <f t="shared" ca="1" si="440"/>
        <v>#N/A</v>
      </c>
      <c r="U1522" s="5" t="e">
        <f t="shared" ca="1" si="441"/>
        <v>#N/A</v>
      </c>
    </row>
    <row r="1523" spans="1:21">
      <c r="A1523" s="6" t="e">
        <f t="shared" ca="1" si="431"/>
        <v>#N/A</v>
      </c>
      <c r="B1523" s="39" t="e">
        <f t="shared" ca="1" si="430"/>
        <v>#N/A</v>
      </c>
      <c r="C1523">
        <f t="array" aca="1" ref="C1523" ca="1">IFERROR(INDEX(stitches, MATCH( 1, ($A1523=dates)*(last_project=projects),0)),0)</f>
        <v>0</v>
      </c>
      <c r="D1523" s="5" t="e">
        <f t="shared" ca="1" si="442"/>
        <v>#REF!</v>
      </c>
      <c r="E1523" s="5" t="e">
        <f t="shared" ca="1" si="432"/>
        <v>#REF!</v>
      </c>
      <c r="F1523" s="40" t="e">
        <f t="array" aca="1" ref="F1523" ca="1">INDEX(hours,MATCH(1,($A1523=dates)*(last_project=projects),0),0)</f>
        <v>#N/A</v>
      </c>
      <c r="G1523" s="21" t="e">
        <f t="shared" ca="1" si="433"/>
        <v>#N/A</v>
      </c>
      <c r="H1523" s="41" t="e">
        <f t="shared" ca="1" si="443"/>
        <v>#N/A</v>
      </c>
      <c r="I1523" s="41" t="e">
        <f t="shared" ca="1" si="444"/>
        <v>#N/A</v>
      </c>
      <c r="J1523" s="41" t="e">
        <f t="shared" ca="1" si="445"/>
        <v>#N/A</v>
      </c>
      <c r="K1523" t="e">
        <f t="shared" ca="1" si="434"/>
        <v>#N/A</v>
      </c>
      <c r="L1523" t="e">
        <f t="shared" ca="1" si="435"/>
        <v>#N/A</v>
      </c>
      <c r="M1523" s="42" t="e">
        <f t="shared" ca="1" si="436"/>
        <v>#REF!</v>
      </c>
      <c r="N1523" s="5" t="e">
        <f t="shared" ca="1" si="446"/>
        <v>#N/A</v>
      </c>
      <c r="O1523" s="5" t="e">
        <f t="shared" ca="1" si="447"/>
        <v>#N/A</v>
      </c>
      <c r="P1523" s="41" t="e">
        <f ca="1">IF(OR(ISNA(A1523),C1523="Backstitch"),NA(),AVERAGEIF($C$4:$C1523,"&gt;0")/100)</f>
        <v>#N/A</v>
      </c>
      <c r="Q1523" s="41" t="e">
        <f t="shared" ca="1" si="437"/>
        <v>#N/A</v>
      </c>
      <c r="R1523" s="43" t="e">
        <f t="shared" ca="1" si="438"/>
        <v>#N/A</v>
      </c>
      <c r="S1523" s="44" t="e">
        <f t="shared" ca="1" si="439"/>
        <v>#N/A</v>
      </c>
      <c r="T1523" s="5" t="e">
        <f t="shared" ca="1" si="440"/>
        <v>#N/A</v>
      </c>
      <c r="U1523" s="5" t="e">
        <f t="shared" ca="1" si="441"/>
        <v>#N/A</v>
      </c>
    </row>
    <row r="1524" spans="1:21">
      <c r="A1524" s="6" t="e">
        <f t="shared" ca="1" si="431"/>
        <v>#N/A</v>
      </c>
      <c r="B1524" s="39" t="e">
        <f t="shared" ca="1" si="430"/>
        <v>#N/A</v>
      </c>
      <c r="C1524">
        <f t="array" aca="1" ref="C1524" ca="1">IFERROR(INDEX(stitches, MATCH( 1, ($A1524=dates)*(last_project=projects),0)),0)</f>
        <v>0</v>
      </c>
      <c r="D1524" s="5" t="e">
        <f t="shared" ca="1" si="442"/>
        <v>#REF!</v>
      </c>
      <c r="E1524" s="5" t="e">
        <f t="shared" ca="1" si="432"/>
        <v>#REF!</v>
      </c>
      <c r="F1524" s="40" t="e">
        <f t="array" aca="1" ref="F1524" ca="1">INDEX(hours,MATCH(1,($A1524=dates)*(last_project=projects),0),0)</f>
        <v>#N/A</v>
      </c>
      <c r="G1524" s="21" t="e">
        <f t="shared" ca="1" si="433"/>
        <v>#N/A</v>
      </c>
      <c r="H1524" s="41" t="e">
        <f t="shared" ca="1" si="443"/>
        <v>#N/A</v>
      </c>
      <c r="I1524" s="41" t="e">
        <f t="shared" ca="1" si="444"/>
        <v>#N/A</v>
      </c>
      <c r="J1524" s="41" t="e">
        <f t="shared" ca="1" si="445"/>
        <v>#N/A</v>
      </c>
      <c r="K1524" t="e">
        <f t="shared" ca="1" si="434"/>
        <v>#N/A</v>
      </c>
      <c r="L1524" t="e">
        <f t="shared" ca="1" si="435"/>
        <v>#N/A</v>
      </c>
      <c r="M1524" s="42" t="e">
        <f t="shared" ca="1" si="436"/>
        <v>#REF!</v>
      </c>
      <c r="N1524" s="5" t="e">
        <f t="shared" ca="1" si="446"/>
        <v>#N/A</v>
      </c>
      <c r="O1524" s="5" t="e">
        <f t="shared" ca="1" si="447"/>
        <v>#N/A</v>
      </c>
      <c r="P1524" s="41" t="e">
        <f ca="1">IF(OR(ISNA(A1524),C1524="Backstitch"),NA(),AVERAGEIF($C$4:$C1524,"&gt;0")/100)</f>
        <v>#N/A</v>
      </c>
      <c r="Q1524" s="41" t="e">
        <f t="shared" ca="1" si="437"/>
        <v>#N/A</v>
      </c>
      <c r="R1524" s="43" t="e">
        <f t="shared" ca="1" si="438"/>
        <v>#N/A</v>
      </c>
      <c r="S1524" s="44" t="e">
        <f t="shared" ca="1" si="439"/>
        <v>#N/A</v>
      </c>
      <c r="T1524" s="5" t="e">
        <f t="shared" ca="1" si="440"/>
        <v>#N/A</v>
      </c>
      <c r="U1524" s="5" t="e">
        <f t="shared" ca="1" si="441"/>
        <v>#N/A</v>
      </c>
    </row>
    <row r="1525" spans="1:21">
      <c r="A1525" s="6" t="e">
        <f t="shared" ca="1" si="431"/>
        <v>#N/A</v>
      </c>
      <c r="B1525" s="39" t="e">
        <f t="shared" ca="1" si="430"/>
        <v>#N/A</v>
      </c>
      <c r="C1525">
        <f t="array" aca="1" ref="C1525" ca="1">IFERROR(INDEX(stitches, MATCH( 1, ($A1525=dates)*(last_project=projects),0)),0)</f>
        <v>0</v>
      </c>
      <c r="D1525" s="5" t="e">
        <f t="shared" ca="1" si="442"/>
        <v>#REF!</v>
      </c>
      <c r="E1525" s="5" t="e">
        <f t="shared" ca="1" si="432"/>
        <v>#REF!</v>
      </c>
      <c r="F1525" s="40" t="e">
        <f t="array" aca="1" ref="F1525" ca="1">INDEX(hours,MATCH(1,($A1525=dates)*(last_project=projects),0),0)</f>
        <v>#N/A</v>
      </c>
      <c r="G1525" s="21" t="e">
        <f t="shared" ca="1" si="433"/>
        <v>#N/A</v>
      </c>
      <c r="H1525" s="41" t="e">
        <f t="shared" ca="1" si="443"/>
        <v>#N/A</v>
      </c>
      <c r="I1525" s="41" t="e">
        <f t="shared" ca="1" si="444"/>
        <v>#N/A</v>
      </c>
      <c r="J1525" s="41" t="e">
        <f t="shared" ca="1" si="445"/>
        <v>#N/A</v>
      </c>
      <c r="K1525" t="e">
        <f t="shared" ca="1" si="434"/>
        <v>#N/A</v>
      </c>
      <c r="L1525" t="e">
        <f t="shared" ca="1" si="435"/>
        <v>#N/A</v>
      </c>
      <c r="M1525" s="42" t="e">
        <f t="shared" ca="1" si="436"/>
        <v>#REF!</v>
      </c>
      <c r="N1525" s="5" t="e">
        <f t="shared" ca="1" si="446"/>
        <v>#N/A</v>
      </c>
      <c r="O1525" s="5" t="e">
        <f t="shared" ca="1" si="447"/>
        <v>#N/A</v>
      </c>
      <c r="P1525" s="41" t="e">
        <f ca="1">IF(OR(ISNA(A1525),C1525="Backstitch"),NA(),AVERAGEIF($C$4:$C1525,"&gt;0")/100)</f>
        <v>#N/A</v>
      </c>
      <c r="Q1525" s="41" t="e">
        <f t="shared" ca="1" si="437"/>
        <v>#N/A</v>
      </c>
      <c r="R1525" s="43" t="e">
        <f t="shared" ca="1" si="438"/>
        <v>#N/A</v>
      </c>
      <c r="S1525" s="44" t="e">
        <f t="shared" ca="1" si="439"/>
        <v>#N/A</v>
      </c>
      <c r="T1525" s="5" t="e">
        <f t="shared" ca="1" si="440"/>
        <v>#N/A</v>
      </c>
      <c r="U1525" s="5" t="e">
        <f t="shared" ca="1" si="441"/>
        <v>#N/A</v>
      </c>
    </row>
    <row r="1526" spans="1:21">
      <c r="A1526" s="6" t="e">
        <f t="shared" ca="1" si="431"/>
        <v>#N/A</v>
      </c>
      <c r="B1526" s="39" t="e">
        <f t="shared" ca="1" si="430"/>
        <v>#N/A</v>
      </c>
      <c r="C1526">
        <f t="array" aca="1" ref="C1526" ca="1">IFERROR(INDEX(stitches, MATCH( 1, ($A1526=dates)*(last_project=projects),0)),0)</f>
        <v>0</v>
      </c>
      <c r="D1526" s="5" t="e">
        <f t="shared" ca="1" si="442"/>
        <v>#REF!</v>
      </c>
      <c r="E1526" s="5" t="e">
        <f t="shared" ca="1" si="432"/>
        <v>#REF!</v>
      </c>
      <c r="F1526" s="40" t="e">
        <f t="array" aca="1" ref="F1526" ca="1">INDEX(hours,MATCH(1,($A1526=dates)*(last_project=projects),0),0)</f>
        <v>#N/A</v>
      </c>
      <c r="G1526" s="21" t="e">
        <f t="shared" ca="1" si="433"/>
        <v>#N/A</v>
      </c>
      <c r="H1526" s="41" t="e">
        <f t="shared" ca="1" si="443"/>
        <v>#N/A</v>
      </c>
      <c r="I1526" s="41" t="e">
        <f t="shared" ca="1" si="444"/>
        <v>#N/A</v>
      </c>
      <c r="J1526" s="41" t="e">
        <f t="shared" ca="1" si="445"/>
        <v>#N/A</v>
      </c>
      <c r="K1526" t="e">
        <f t="shared" ca="1" si="434"/>
        <v>#N/A</v>
      </c>
      <c r="L1526" t="e">
        <f t="shared" ca="1" si="435"/>
        <v>#N/A</v>
      </c>
      <c r="M1526" s="42" t="e">
        <f t="shared" ca="1" si="436"/>
        <v>#REF!</v>
      </c>
      <c r="N1526" s="5" t="e">
        <f t="shared" ca="1" si="446"/>
        <v>#N/A</v>
      </c>
      <c r="O1526" s="5" t="e">
        <f t="shared" ca="1" si="447"/>
        <v>#N/A</v>
      </c>
      <c r="P1526" s="41" t="e">
        <f ca="1">IF(OR(ISNA(A1526),C1526="Backstitch"),NA(),AVERAGEIF($C$4:$C1526,"&gt;0")/100)</f>
        <v>#N/A</v>
      </c>
      <c r="Q1526" s="41" t="e">
        <f t="shared" ca="1" si="437"/>
        <v>#N/A</v>
      </c>
      <c r="R1526" s="43" t="e">
        <f t="shared" ca="1" si="438"/>
        <v>#N/A</v>
      </c>
      <c r="S1526" s="44" t="e">
        <f t="shared" ca="1" si="439"/>
        <v>#N/A</v>
      </c>
      <c r="T1526" s="5" t="e">
        <f t="shared" ca="1" si="440"/>
        <v>#N/A</v>
      </c>
      <c r="U1526" s="5" t="e">
        <f t="shared" ca="1" si="441"/>
        <v>#N/A</v>
      </c>
    </row>
    <row r="1527" spans="1:21">
      <c r="A1527" s="6" t="e">
        <f t="shared" ca="1" si="431"/>
        <v>#N/A</v>
      </c>
      <c r="B1527" s="39" t="e">
        <f t="shared" ca="1" si="430"/>
        <v>#N/A</v>
      </c>
      <c r="C1527">
        <f t="array" aca="1" ref="C1527" ca="1">IFERROR(INDEX(stitches, MATCH( 1, ($A1527=dates)*(last_project=projects),0)),0)</f>
        <v>0</v>
      </c>
      <c r="D1527" s="5" t="e">
        <f t="shared" ca="1" si="442"/>
        <v>#REF!</v>
      </c>
      <c r="E1527" s="5" t="e">
        <f t="shared" ca="1" si="432"/>
        <v>#REF!</v>
      </c>
      <c r="F1527" s="40" t="e">
        <f t="array" aca="1" ref="F1527" ca="1">INDEX(hours,MATCH(1,($A1527=dates)*(last_project=projects),0),0)</f>
        <v>#N/A</v>
      </c>
      <c r="G1527" s="21" t="e">
        <f t="shared" ca="1" si="433"/>
        <v>#N/A</v>
      </c>
      <c r="H1527" s="41" t="e">
        <f t="shared" ca="1" si="443"/>
        <v>#N/A</v>
      </c>
      <c r="I1527" s="41" t="e">
        <f t="shared" ca="1" si="444"/>
        <v>#N/A</v>
      </c>
      <c r="J1527" s="41" t="e">
        <f t="shared" ca="1" si="445"/>
        <v>#N/A</v>
      </c>
      <c r="K1527" t="e">
        <f t="shared" ca="1" si="434"/>
        <v>#N/A</v>
      </c>
      <c r="L1527" t="e">
        <f t="shared" ca="1" si="435"/>
        <v>#N/A</v>
      </c>
      <c r="M1527" s="42" t="e">
        <f t="shared" ca="1" si="436"/>
        <v>#REF!</v>
      </c>
      <c r="N1527" s="5" t="e">
        <f t="shared" ca="1" si="446"/>
        <v>#N/A</v>
      </c>
      <c r="O1527" s="5" t="e">
        <f t="shared" ca="1" si="447"/>
        <v>#N/A</v>
      </c>
      <c r="P1527" s="41" t="e">
        <f ca="1">IF(OR(ISNA(A1527),C1527="Backstitch"),NA(),AVERAGEIF($C$4:$C1527,"&gt;0")/100)</f>
        <v>#N/A</v>
      </c>
      <c r="Q1527" s="41" t="e">
        <f t="shared" ca="1" si="437"/>
        <v>#N/A</v>
      </c>
      <c r="R1527" s="43" t="e">
        <f t="shared" ca="1" si="438"/>
        <v>#N/A</v>
      </c>
      <c r="S1527" s="44" t="e">
        <f t="shared" ca="1" si="439"/>
        <v>#N/A</v>
      </c>
      <c r="T1527" s="5" t="e">
        <f t="shared" ca="1" si="440"/>
        <v>#N/A</v>
      </c>
      <c r="U1527" s="5" t="e">
        <f t="shared" ca="1" si="441"/>
        <v>#N/A</v>
      </c>
    </row>
    <row r="1528" spans="1:21">
      <c r="A1528" s="6" t="e">
        <f t="shared" ca="1" si="431"/>
        <v>#N/A</v>
      </c>
      <c r="B1528" s="39" t="e">
        <f t="shared" ca="1" si="430"/>
        <v>#N/A</v>
      </c>
      <c r="C1528">
        <f t="array" aca="1" ref="C1528" ca="1">IFERROR(INDEX(stitches, MATCH( 1, ($A1528=dates)*(last_project=projects),0)),0)</f>
        <v>0</v>
      </c>
      <c r="D1528" s="5" t="e">
        <f t="shared" ca="1" si="442"/>
        <v>#REF!</v>
      </c>
      <c r="E1528" s="5" t="e">
        <f t="shared" ca="1" si="432"/>
        <v>#REF!</v>
      </c>
      <c r="F1528" s="40" t="e">
        <f t="array" aca="1" ref="F1528" ca="1">INDEX(hours,MATCH(1,($A1528=dates)*(last_project=projects),0),0)</f>
        <v>#N/A</v>
      </c>
      <c r="G1528" s="21" t="e">
        <f t="shared" ca="1" si="433"/>
        <v>#N/A</v>
      </c>
      <c r="H1528" s="41" t="e">
        <f t="shared" ca="1" si="443"/>
        <v>#N/A</v>
      </c>
      <c r="I1528" s="41" t="e">
        <f t="shared" ca="1" si="444"/>
        <v>#N/A</v>
      </c>
      <c r="J1528" s="41" t="e">
        <f t="shared" ca="1" si="445"/>
        <v>#N/A</v>
      </c>
      <c r="K1528" t="e">
        <f t="shared" ca="1" si="434"/>
        <v>#N/A</v>
      </c>
      <c r="L1528" t="e">
        <f t="shared" ca="1" si="435"/>
        <v>#N/A</v>
      </c>
      <c r="M1528" s="42" t="e">
        <f t="shared" ca="1" si="436"/>
        <v>#REF!</v>
      </c>
      <c r="N1528" s="5" t="e">
        <f t="shared" ca="1" si="446"/>
        <v>#N/A</v>
      </c>
      <c r="O1528" s="5" t="e">
        <f t="shared" ca="1" si="447"/>
        <v>#N/A</v>
      </c>
      <c r="P1528" s="41" t="e">
        <f ca="1">IF(OR(ISNA(A1528),C1528="Backstitch"),NA(),AVERAGEIF($C$4:$C1528,"&gt;0")/100)</f>
        <v>#N/A</v>
      </c>
      <c r="Q1528" s="41" t="e">
        <f t="shared" ca="1" si="437"/>
        <v>#N/A</v>
      </c>
      <c r="R1528" s="43" t="e">
        <f t="shared" ca="1" si="438"/>
        <v>#N/A</v>
      </c>
      <c r="S1528" s="44" t="e">
        <f t="shared" ca="1" si="439"/>
        <v>#N/A</v>
      </c>
      <c r="T1528" s="5" t="e">
        <f t="shared" ca="1" si="440"/>
        <v>#N/A</v>
      </c>
      <c r="U1528" s="5" t="e">
        <f t="shared" ca="1" si="441"/>
        <v>#N/A</v>
      </c>
    </row>
    <row r="1529" spans="1:21">
      <c r="A1529" s="6" t="e">
        <f t="shared" ca="1" si="431"/>
        <v>#N/A</v>
      </c>
      <c r="B1529" s="39" t="e">
        <f t="shared" ca="1" si="430"/>
        <v>#N/A</v>
      </c>
      <c r="C1529">
        <f t="array" aca="1" ref="C1529" ca="1">IFERROR(INDEX(stitches, MATCH( 1, ($A1529=dates)*(last_project=projects),0)),0)</f>
        <v>0</v>
      </c>
      <c r="D1529" s="5" t="e">
        <f t="shared" ca="1" si="442"/>
        <v>#REF!</v>
      </c>
      <c r="E1529" s="5" t="e">
        <f t="shared" ca="1" si="432"/>
        <v>#REF!</v>
      </c>
      <c r="F1529" s="40" t="e">
        <f t="array" aca="1" ref="F1529" ca="1">INDEX(hours,MATCH(1,($A1529=dates)*(last_project=projects),0),0)</f>
        <v>#N/A</v>
      </c>
      <c r="G1529" s="21" t="e">
        <f t="shared" ca="1" si="433"/>
        <v>#N/A</v>
      </c>
      <c r="H1529" s="41" t="e">
        <f t="shared" ca="1" si="443"/>
        <v>#N/A</v>
      </c>
      <c r="I1529" s="41" t="e">
        <f t="shared" ca="1" si="444"/>
        <v>#N/A</v>
      </c>
      <c r="J1529" s="41" t="e">
        <f t="shared" ca="1" si="445"/>
        <v>#N/A</v>
      </c>
      <c r="K1529" t="e">
        <f t="shared" ca="1" si="434"/>
        <v>#N/A</v>
      </c>
      <c r="L1529" t="e">
        <f t="shared" ca="1" si="435"/>
        <v>#N/A</v>
      </c>
      <c r="M1529" s="42" t="e">
        <f t="shared" ca="1" si="436"/>
        <v>#REF!</v>
      </c>
      <c r="N1529" s="5" t="e">
        <f t="shared" ca="1" si="446"/>
        <v>#N/A</v>
      </c>
      <c r="O1529" s="5" t="e">
        <f t="shared" ca="1" si="447"/>
        <v>#N/A</v>
      </c>
      <c r="P1529" s="41" t="e">
        <f ca="1">IF(OR(ISNA(A1529),C1529="Backstitch"),NA(),AVERAGEIF($C$4:$C1529,"&gt;0")/100)</f>
        <v>#N/A</v>
      </c>
      <c r="Q1529" s="41" t="e">
        <f t="shared" ca="1" si="437"/>
        <v>#N/A</v>
      </c>
      <c r="R1529" s="43" t="e">
        <f t="shared" ca="1" si="438"/>
        <v>#N/A</v>
      </c>
      <c r="S1529" s="44" t="e">
        <f t="shared" ca="1" si="439"/>
        <v>#N/A</v>
      </c>
      <c r="T1529" s="5" t="e">
        <f t="shared" ca="1" si="440"/>
        <v>#N/A</v>
      </c>
      <c r="U1529" s="5" t="e">
        <f t="shared" ca="1" si="441"/>
        <v>#N/A</v>
      </c>
    </row>
    <row r="1530" spans="1:21">
      <c r="A1530" s="6" t="e">
        <f t="shared" ca="1" si="431"/>
        <v>#N/A</v>
      </c>
      <c r="B1530" s="39" t="e">
        <f t="shared" ca="1" si="430"/>
        <v>#N/A</v>
      </c>
      <c r="C1530">
        <f t="array" aca="1" ref="C1530" ca="1">IFERROR(INDEX(stitches, MATCH( 1, ($A1530=dates)*(last_project=projects),0)),0)</f>
        <v>0</v>
      </c>
      <c r="D1530" s="5" t="e">
        <f t="shared" ca="1" si="442"/>
        <v>#REF!</v>
      </c>
      <c r="E1530" s="5" t="e">
        <f t="shared" ca="1" si="432"/>
        <v>#REF!</v>
      </c>
      <c r="F1530" s="40" t="e">
        <f t="array" aca="1" ref="F1530" ca="1">INDEX(hours,MATCH(1,($A1530=dates)*(last_project=projects),0),0)</f>
        <v>#N/A</v>
      </c>
      <c r="G1530" s="21" t="e">
        <f t="shared" ca="1" si="433"/>
        <v>#N/A</v>
      </c>
      <c r="H1530" s="41" t="e">
        <f t="shared" ca="1" si="443"/>
        <v>#N/A</v>
      </c>
      <c r="I1530" s="41" t="e">
        <f t="shared" ca="1" si="444"/>
        <v>#N/A</v>
      </c>
      <c r="J1530" s="41" t="e">
        <f t="shared" ca="1" si="445"/>
        <v>#N/A</v>
      </c>
      <c r="K1530" t="e">
        <f t="shared" ca="1" si="434"/>
        <v>#N/A</v>
      </c>
      <c r="L1530" t="e">
        <f t="shared" ca="1" si="435"/>
        <v>#N/A</v>
      </c>
      <c r="M1530" s="42" t="e">
        <f t="shared" ca="1" si="436"/>
        <v>#REF!</v>
      </c>
      <c r="N1530" s="5" t="e">
        <f t="shared" ca="1" si="446"/>
        <v>#N/A</v>
      </c>
      <c r="O1530" s="5" t="e">
        <f t="shared" ca="1" si="447"/>
        <v>#N/A</v>
      </c>
      <c r="P1530" s="41" t="e">
        <f ca="1">IF(OR(ISNA(A1530),C1530="Backstitch"),NA(),AVERAGEIF($C$4:$C1530,"&gt;0")/100)</f>
        <v>#N/A</v>
      </c>
      <c r="Q1530" s="41" t="e">
        <f t="shared" ca="1" si="437"/>
        <v>#N/A</v>
      </c>
      <c r="R1530" s="43" t="e">
        <f t="shared" ca="1" si="438"/>
        <v>#N/A</v>
      </c>
      <c r="S1530" s="44" t="e">
        <f t="shared" ca="1" si="439"/>
        <v>#N/A</v>
      </c>
      <c r="T1530" s="5" t="e">
        <f t="shared" ca="1" si="440"/>
        <v>#N/A</v>
      </c>
      <c r="U1530" s="5" t="e">
        <f t="shared" ca="1" si="441"/>
        <v>#N/A</v>
      </c>
    </row>
    <row r="1531" spans="1:21">
      <c r="A1531" s="6" t="e">
        <f t="shared" ca="1" si="431"/>
        <v>#N/A</v>
      </c>
      <c r="B1531" s="39" t="e">
        <f t="shared" ca="1" si="430"/>
        <v>#N/A</v>
      </c>
      <c r="C1531">
        <f t="array" aca="1" ref="C1531" ca="1">IFERROR(INDEX(stitches, MATCH( 1, ($A1531=dates)*(last_project=projects),0)),0)</f>
        <v>0</v>
      </c>
      <c r="D1531" s="5" t="e">
        <f t="shared" ca="1" si="442"/>
        <v>#REF!</v>
      </c>
      <c r="E1531" s="5" t="e">
        <f t="shared" ca="1" si="432"/>
        <v>#REF!</v>
      </c>
      <c r="F1531" s="40" t="e">
        <f t="array" aca="1" ref="F1531" ca="1">INDEX(hours,MATCH(1,($A1531=dates)*(last_project=projects),0),0)</f>
        <v>#N/A</v>
      </c>
      <c r="G1531" s="21" t="e">
        <f t="shared" ca="1" si="433"/>
        <v>#N/A</v>
      </c>
      <c r="H1531" s="41" t="e">
        <f t="shared" ca="1" si="443"/>
        <v>#N/A</v>
      </c>
      <c r="I1531" s="41" t="e">
        <f t="shared" ca="1" si="444"/>
        <v>#N/A</v>
      </c>
      <c r="J1531" s="41" t="e">
        <f t="shared" ca="1" si="445"/>
        <v>#N/A</v>
      </c>
      <c r="K1531" t="e">
        <f t="shared" ca="1" si="434"/>
        <v>#N/A</v>
      </c>
      <c r="L1531" t="e">
        <f t="shared" ca="1" si="435"/>
        <v>#N/A</v>
      </c>
      <c r="M1531" s="42" t="e">
        <f t="shared" ca="1" si="436"/>
        <v>#REF!</v>
      </c>
      <c r="N1531" s="5" t="e">
        <f t="shared" ca="1" si="446"/>
        <v>#N/A</v>
      </c>
      <c r="O1531" s="5" t="e">
        <f t="shared" ca="1" si="447"/>
        <v>#N/A</v>
      </c>
      <c r="P1531" s="41" t="e">
        <f ca="1">IF(OR(ISNA(A1531),C1531="Backstitch"),NA(),AVERAGEIF($C$4:$C1531,"&gt;0")/100)</f>
        <v>#N/A</v>
      </c>
      <c r="Q1531" s="41" t="e">
        <f t="shared" ca="1" si="437"/>
        <v>#N/A</v>
      </c>
      <c r="R1531" s="43" t="e">
        <f t="shared" ca="1" si="438"/>
        <v>#N/A</v>
      </c>
      <c r="S1531" s="44" t="e">
        <f t="shared" ca="1" si="439"/>
        <v>#N/A</v>
      </c>
      <c r="T1531" s="5" t="e">
        <f t="shared" ca="1" si="440"/>
        <v>#N/A</v>
      </c>
      <c r="U1531" s="5" t="e">
        <f t="shared" ca="1" si="441"/>
        <v>#N/A</v>
      </c>
    </row>
    <row r="1532" spans="1:21">
      <c r="A1532" s="6" t="e">
        <f t="shared" ca="1" si="431"/>
        <v>#N/A</v>
      </c>
      <c r="B1532" s="39" t="e">
        <f t="shared" ca="1" si="430"/>
        <v>#N/A</v>
      </c>
      <c r="C1532">
        <f t="array" aca="1" ref="C1532" ca="1">IFERROR(INDEX(stitches, MATCH( 1, ($A1532=dates)*(last_project=projects),0)),0)</f>
        <v>0</v>
      </c>
      <c r="D1532" s="5" t="e">
        <f t="shared" ca="1" si="442"/>
        <v>#REF!</v>
      </c>
      <c r="E1532" s="5" t="e">
        <f t="shared" ca="1" si="432"/>
        <v>#REF!</v>
      </c>
      <c r="F1532" s="40" t="e">
        <f t="array" aca="1" ref="F1532" ca="1">INDEX(hours,MATCH(1,($A1532=dates)*(last_project=projects),0),0)</f>
        <v>#N/A</v>
      </c>
      <c r="G1532" s="21" t="e">
        <f t="shared" ca="1" si="433"/>
        <v>#N/A</v>
      </c>
      <c r="H1532" s="41" t="e">
        <f t="shared" ca="1" si="443"/>
        <v>#N/A</v>
      </c>
      <c r="I1532" s="41" t="e">
        <f t="shared" ca="1" si="444"/>
        <v>#N/A</v>
      </c>
      <c r="J1532" s="41" t="e">
        <f t="shared" ca="1" si="445"/>
        <v>#N/A</v>
      </c>
      <c r="K1532" t="e">
        <f t="shared" ca="1" si="434"/>
        <v>#N/A</v>
      </c>
      <c r="L1532" t="e">
        <f t="shared" ca="1" si="435"/>
        <v>#N/A</v>
      </c>
      <c r="M1532" s="42" t="e">
        <f t="shared" ca="1" si="436"/>
        <v>#REF!</v>
      </c>
      <c r="N1532" s="5" t="e">
        <f t="shared" ca="1" si="446"/>
        <v>#N/A</v>
      </c>
      <c r="O1532" s="5" t="e">
        <f t="shared" ca="1" si="447"/>
        <v>#N/A</v>
      </c>
      <c r="P1532" s="41" t="e">
        <f ca="1">IF(OR(ISNA(A1532),C1532="Backstitch"),NA(),AVERAGEIF($C$4:$C1532,"&gt;0")/100)</f>
        <v>#N/A</v>
      </c>
      <c r="Q1532" s="41" t="e">
        <f t="shared" ca="1" si="437"/>
        <v>#N/A</v>
      </c>
      <c r="R1532" s="43" t="e">
        <f t="shared" ca="1" si="438"/>
        <v>#N/A</v>
      </c>
      <c r="S1532" s="44" t="e">
        <f t="shared" ca="1" si="439"/>
        <v>#N/A</v>
      </c>
      <c r="T1532" s="5" t="e">
        <f t="shared" ca="1" si="440"/>
        <v>#N/A</v>
      </c>
      <c r="U1532" s="5" t="e">
        <f t="shared" ca="1" si="441"/>
        <v>#N/A</v>
      </c>
    </row>
    <row r="1533" spans="1:21">
      <c r="A1533" s="6" t="e">
        <f t="shared" ca="1" si="431"/>
        <v>#N/A</v>
      </c>
      <c r="B1533" s="39" t="e">
        <f t="shared" ca="1" si="430"/>
        <v>#N/A</v>
      </c>
      <c r="C1533">
        <f t="array" aca="1" ref="C1533" ca="1">IFERROR(INDEX(stitches, MATCH( 1, ($A1533=dates)*(last_project=projects),0)),0)</f>
        <v>0</v>
      </c>
      <c r="D1533" s="5" t="e">
        <f t="shared" ca="1" si="442"/>
        <v>#REF!</v>
      </c>
      <c r="E1533" s="5" t="e">
        <f t="shared" ca="1" si="432"/>
        <v>#REF!</v>
      </c>
      <c r="F1533" s="40" t="e">
        <f t="array" aca="1" ref="F1533" ca="1">INDEX(hours,MATCH(1,($A1533=dates)*(last_project=projects),0),0)</f>
        <v>#N/A</v>
      </c>
      <c r="G1533" s="21" t="e">
        <f t="shared" ca="1" si="433"/>
        <v>#N/A</v>
      </c>
      <c r="H1533" s="41" t="e">
        <f t="shared" ca="1" si="443"/>
        <v>#N/A</v>
      </c>
      <c r="I1533" s="41" t="e">
        <f t="shared" ca="1" si="444"/>
        <v>#N/A</v>
      </c>
      <c r="J1533" s="41" t="e">
        <f t="shared" ca="1" si="445"/>
        <v>#N/A</v>
      </c>
      <c r="K1533" t="e">
        <f t="shared" ca="1" si="434"/>
        <v>#N/A</v>
      </c>
      <c r="L1533" t="e">
        <f t="shared" ca="1" si="435"/>
        <v>#N/A</v>
      </c>
      <c r="M1533" s="42" t="e">
        <f t="shared" ca="1" si="436"/>
        <v>#REF!</v>
      </c>
      <c r="N1533" s="5" t="e">
        <f t="shared" ca="1" si="446"/>
        <v>#N/A</v>
      </c>
      <c r="O1533" s="5" t="e">
        <f t="shared" ca="1" si="447"/>
        <v>#N/A</v>
      </c>
      <c r="P1533" s="41" t="e">
        <f ca="1">IF(OR(ISNA(A1533),C1533="Backstitch"),NA(),AVERAGEIF($C$4:$C1533,"&gt;0")/100)</f>
        <v>#N/A</v>
      </c>
      <c r="Q1533" s="41" t="e">
        <f t="shared" ca="1" si="437"/>
        <v>#N/A</v>
      </c>
      <c r="R1533" s="43" t="e">
        <f t="shared" ca="1" si="438"/>
        <v>#N/A</v>
      </c>
      <c r="S1533" s="44" t="e">
        <f t="shared" ca="1" si="439"/>
        <v>#N/A</v>
      </c>
      <c r="T1533" s="5" t="e">
        <f t="shared" ca="1" si="440"/>
        <v>#N/A</v>
      </c>
      <c r="U1533" s="5" t="e">
        <f t="shared" ca="1" si="441"/>
        <v>#N/A</v>
      </c>
    </row>
    <row r="1534" spans="1:21">
      <c r="A1534" s="6" t="e">
        <f t="shared" ca="1" si="431"/>
        <v>#N/A</v>
      </c>
      <c r="B1534" s="39" t="e">
        <f t="shared" ca="1" si="430"/>
        <v>#N/A</v>
      </c>
      <c r="C1534">
        <f t="array" aca="1" ref="C1534" ca="1">IFERROR(INDEX(stitches, MATCH( 1, ($A1534=dates)*(last_project=projects),0)),0)</f>
        <v>0</v>
      </c>
      <c r="D1534" s="5" t="e">
        <f t="shared" ca="1" si="442"/>
        <v>#REF!</v>
      </c>
      <c r="E1534" s="5" t="e">
        <f t="shared" ca="1" si="432"/>
        <v>#REF!</v>
      </c>
      <c r="F1534" s="40" t="e">
        <f t="array" aca="1" ref="F1534" ca="1">INDEX(hours,MATCH(1,($A1534=dates)*(last_project=projects),0),0)</f>
        <v>#N/A</v>
      </c>
      <c r="G1534" s="21" t="e">
        <f t="shared" ca="1" si="433"/>
        <v>#N/A</v>
      </c>
      <c r="H1534" s="41" t="e">
        <f t="shared" ca="1" si="443"/>
        <v>#N/A</v>
      </c>
      <c r="I1534" s="41" t="e">
        <f t="shared" ca="1" si="444"/>
        <v>#N/A</v>
      </c>
      <c r="J1534" s="41" t="e">
        <f t="shared" ca="1" si="445"/>
        <v>#N/A</v>
      </c>
      <c r="K1534" t="e">
        <f t="shared" ca="1" si="434"/>
        <v>#N/A</v>
      </c>
      <c r="L1534" t="e">
        <f t="shared" ca="1" si="435"/>
        <v>#N/A</v>
      </c>
      <c r="M1534" s="42" t="e">
        <f t="shared" ca="1" si="436"/>
        <v>#REF!</v>
      </c>
      <c r="N1534" s="5" t="e">
        <f t="shared" ca="1" si="446"/>
        <v>#N/A</v>
      </c>
      <c r="O1534" s="5" t="e">
        <f t="shared" ca="1" si="447"/>
        <v>#N/A</v>
      </c>
      <c r="P1534" s="41" t="e">
        <f ca="1">IF(OR(ISNA(A1534),C1534="Backstitch"),NA(),AVERAGEIF($C$4:$C1534,"&gt;0")/100)</f>
        <v>#N/A</v>
      </c>
      <c r="Q1534" s="41" t="e">
        <f t="shared" ca="1" si="437"/>
        <v>#N/A</v>
      </c>
      <c r="R1534" s="43" t="e">
        <f t="shared" ca="1" si="438"/>
        <v>#N/A</v>
      </c>
      <c r="S1534" s="44" t="e">
        <f t="shared" ca="1" si="439"/>
        <v>#N/A</v>
      </c>
      <c r="T1534" s="5" t="e">
        <f t="shared" ca="1" si="440"/>
        <v>#N/A</v>
      </c>
      <c r="U1534" s="5" t="e">
        <f t="shared" ca="1" si="441"/>
        <v>#N/A</v>
      </c>
    </row>
    <row r="1535" spans="1:21">
      <c r="A1535" s="6" t="e">
        <f t="shared" ca="1" si="431"/>
        <v>#N/A</v>
      </c>
      <c r="B1535" s="39" t="e">
        <f t="shared" ca="1" si="430"/>
        <v>#N/A</v>
      </c>
      <c r="C1535">
        <f t="array" aca="1" ref="C1535" ca="1">IFERROR(INDEX(stitches, MATCH( 1, ($A1535=dates)*(last_project=projects),0)),0)</f>
        <v>0</v>
      </c>
      <c r="D1535" s="5" t="e">
        <f t="shared" ca="1" si="442"/>
        <v>#REF!</v>
      </c>
      <c r="E1535" s="5" t="e">
        <f t="shared" ca="1" si="432"/>
        <v>#REF!</v>
      </c>
      <c r="F1535" s="40" t="e">
        <f t="array" aca="1" ref="F1535" ca="1">INDEX(hours,MATCH(1,($A1535=dates)*(last_project=projects),0),0)</f>
        <v>#N/A</v>
      </c>
      <c r="G1535" s="21" t="e">
        <f t="shared" ca="1" si="433"/>
        <v>#N/A</v>
      </c>
      <c r="H1535" s="41" t="e">
        <f t="shared" ca="1" si="443"/>
        <v>#N/A</v>
      </c>
      <c r="I1535" s="41" t="e">
        <f t="shared" ca="1" si="444"/>
        <v>#N/A</v>
      </c>
      <c r="J1535" s="41" t="e">
        <f t="shared" ca="1" si="445"/>
        <v>#N/A</v>
      </c>
      <c r="K1535" t="e">
        <f t="shared" ca="1" si="434"/>
        <v>#N/A</v>
      </c>
      <c r="L1535" t="e">
        <f t="shared" ca="1" si="435"/>
        <v>#N/A</v>
      </c>
      <c r="M1535" s="42" t="e">
        <f t="shared" ca="1" si="436"/>
        <v>#REF!</v>
      </c>
      <c r="N1535" s="5" t="e">
        <f t="shared" ca="1" si="446"/>
        <v>#N/A</v>
      </c>
      <c r="O1535" s="5" t="e">
        <f t="shared" ca="1" si="447"/>
        <v>#N/A</v>
      </c>
      <c r="P1535" s="41" t="e">
        <f ca="1">IF(OR(ISNA(A1535),C1535="Backstitch"),NA(),AVERAGEIF($C$4:$C1535,"&gt;0")/100)</f>
        <v>#N/A</v>
      </c>
      <c r="Q1535" s="41" t="e">
        <f t="shared" ca="1" si="437"/>
        <v>#N/A</v>
      </c>
      <c r="R1535" s="43" t="e">
        <f t="shared" ca="1" si="438"/>
        <v>#N/A</v>
      </c>
      <c r="S1535" s="44" t="e">
        <f t="shared" ca="1" si="439"/>
        <v>#N/A</v>
      </c>
      <c r="T1535" s="5" t="e">
        <f t="shared" ca="1" si="440"/>
        <v>#N/A</v>
      </c>
      <c r="U1535" s="5" t="e">
        <f t="shared" ca="1" si="441"/>
        <v>#N/A</v>
      </c>
    </row>
    <row r="1536" spans="1:21">
      <c r="A1536" s="6" t="e">
        <f t="shared" ca="1" si="431"/>
        <v>#N/A</v>
      </c>
      <c r="B1536" s="39" t="e">
        <f t="shared" ca="1" si="430"/>
        <v>#N/A</v>
      </c>
      <c r="C1536">
        <f t="array" aca="1" ref="C1536" ca="1">IFERROR(INDEX(stitches, MATCH( 1, ($A1536=dates)*(last_project=projects),0)),0)</f>
        <v>0</v>
      </c>
      <c r="D1536" s="5" t="e">
        <f t="shared" ca="1" si="442"/>
        <v>#REF!</v>
      </c>
      <c r="E1536" s="5" t="e">
        <f t="shared" ca="1" si="432"/>
        <v>#REF!</v>
      </c>
      <c r="F1536" s="40" t="e">
        <f t="array" aca="1" ref="F1536" ca="1">INDEX(hours,MATCH(1,($A1536=dates)*(last_project=projects),0),0)</f>
        <v>#N/A</v>
      </c>
      <c r="G1536" s="21" t="e">
        <f t="shared" ca="1" si="433"/>
        <v>#N/A</v>
      </c>
      <c r="H1536" s="41" t="e">
        <f t="shared" ca="1" si="443"/>
        <v>#N/A</v>
      </c>
      <c r="I1536" s="41" t="e">
        <f t="shared" ca="1" si="444"/>
        <v>#N/A</v>
      </c>
      <c r="J1536" s="41" t="e">
        <f t="shared" ca="1" si="445"/>
        <v>#N/A</v>
      </c>
      <c r="K1536" t="e">
        <f t="shared" ca="1" si="434"/>
        <v>#N/A</v>
      </c>
      <c r="L1536" t="e">
        <f t="shared" ca="1" si="435"/>
        <v>#N/A</v>
      </c>
      <c r="M1536" s="42" t="e">
        <f t="shared" ca="1" si="436"/>
        <v>#REF!</v>
      </c>
      <c r="N1536" s="5" t="e">
        <f t="shared" ca="1" si="446"/>
        <v>#N/A</v>
      </c>
      <c r="O1536" s="5" t="e">
        <f t="shared" ca="1" si="447"/>
        <v>#N/A</v>
      </c>
      <c r="P1536" s="41" t="e">
        <f ca="1">IF(OR(ISNA(A1536),C1536="Backstitch"),NA(),AVERAGEIF($C$4:$C1536,"&gt;0")/100)</f>
        <v>#N/A</v>
      </c>
      <c r="Q1536" s="41" t="e">
        <f t="shared" ca="1" si="437"/>
        <v>#N/A</v>
      </c>
      <c r="R1536" s="43" t="e">
        <f t="shared" ca="1" si="438"/>
        <v>#N/A</v>
      </c>
      <c r="S1536" s="44" t="e">
        <f t="shared" ca="1" si="439"/>
        <v>#N/A</v>
      </c>
      <c r="T1536" s="5" t="e">
        <f t="shared" ca="1" si="440"/>
        <v>#N/A</v>
      </c>
      <c r="U1536" s="5" t="e">
        <f t="shared" ca="1" si="441"/>
        <v>#N/A</v>
      </c>
    </row>
    <row r="1537" spans="1:21">
      <c r="A1537" s="6" t="e">
        <f t="shared" ca="1" si="431"/>
        <v>#N/A</v>
      </c>
      <c r="B1537" s="39" t="e">
        <f t="shared" ca="1" si="430"/>
        <v>#N/A</v>
      </c>
      <c r="C1537">
        <f t="array" aca="1" ref="C1537" ca="1">IFERROR(INDEX(stitches, MATCH( 1, ($A1537=dates)*(last_project=projects),0)),0)</f>
        <v>0</v>
      </c>
      <c r="D1537" s="5" t="e">
        <f t="shared" ca="1" si="442"/>
        <v>#REF!</v>
      </c>
      <c r="E1537" s="5" t="e">
        <f t="shared" ca="1" si="432"/>
        <v>#REF!</v>
      </c>
      <c r="F1537" s="40" t="e">
        <f t="array" aca="1" ref="F1537" ca="1">INDEX(hours,MATCH(1,($A1537=dates)*(last_project=projects),0),0)</f>
        <v>#N/A</v>
      </c>
      <c r="G1537" s="21" t="e">
        <f t="shared" ca="1" si="433"/>
        <v>#N/A</v>
      </c>
      <c r="H1537" s="41" t="e">
        <f t="shared" ca="1" si="443"/>
        <v>#N/A</v>
      </c>
      <c r="I1537" s="41" t="e">
        <f t="shared" ca="1" si="444"/>
        <v>#N/A</v>
      </c>
      <c r="J1537" s="41" t="e">
        <f t="shared" ca="1" si="445"/>
        <v>#N/A</v>
      </c>
      <c r="K1537" t="e">
        <f t="shared" ca="1" si="434"/>
        <v>#N/A</v>
      </c>
      <c r="L1537" t="e">
        <f t="shared" ca="1" si="435"/>
        <v>#N/A</v>
      </c>
      <c r="M1537" s="42" t="e">
        <f t="shared" ca="1" si="436"/>
        <v>#REF!</v>
      </c>
      <c r="N1537" s="5" t="e">
        <f t="shared" ca="1" si="446"/>
        <v>#N/A</v>
      </c>
      <c r="O1537" s="5" t="e">
        <f t="shared" ca="1" si="447"/>
        <v>#N/A</v>
      </c>
      <c r="P1537" s="41" t="e">
        <f ca="1">IF(OR(ISNA(A1537),C1537="Backstitch"),NA(),AVERAGEIF($C$4:$C1537,"&gt;0")/100)</f>
        <v>#N/A</v>
      </c>
      <c r="Q1537" s="41" t="e">
        <f t="shared" ca="1" si="437"/>
        <v>#N/A</v>
      </c>
      <c r="R1537" s="43" t="e">
        <f t="shared" ca="1" si="438"/>
        <v>#N/A</v>
      </c>
      <c r="S1537" s="44" t="e">
        <f t="shared" ca="1" si="439"/>
        <v>#N/A</v>
      </c>
      <c r="T1537" s="5" t="e">
        <f t="shared" ca="1" si="440"/>
        <v>#N/A</v>
      </c>
      <c r="U1537" s="5" t="e">
        <f t="shared" ca="1" si="441"/>
        <v>#N/A</v>
      </c>
    </row>
    <row r="1538" spans="1:21">
      <c r="A1538" s="6" t="e">
        <f t="shared" ca="1" si="431"/>
        <v>#N/A</v>
      </c>
      <c r="B1538" s="39" t="e">
        <f t="shared" ca="1" si="430"/>
        <v>#N/A</v>
      </c>
      <c r="C1538">
        <f t="array" aca="1" ref="C1538" ca="1">IFERROR(INDEX(stitches, MATCH( 1, ($A1538=dates)*(last_project=projects),0)),0)</f>
        <v>0</v>
      </c>
      <c r="D1538" s="5" t="e">
        <f t="shared" ca="1" si="442"/>
        <v>#REF!</v>
      </c>
      <c r="E1538" s="5" t="e">
        <f t="shared" ca="1" si="432"/>
        <v>#REF!</v>
      </c>
      <c r="F1538" s="40" t="e">
        <f t="array" aca="1" ref="F1538" ca="1">INDEX(hours,MATCH(1,($A1538=dates)*(last_project=projects),0),0)</f>
        <v>#N/A</v>
      </c>
      <c r="G1538" s="21" t="e">
        <f t="shared" ca="1" si="433"/>
        <v>#N/A</v>
      </c>
      <c r="H1538" s="41" t="e">
        <f t="shared" ca="1" si="443"/>
        <v>#N/A</v>
      </c>
      <c r="I1538" s="41" t="e">
        <f t="shared" ca="1" si="444"/>
        <v>#N/A</v>
      </c>
      <c r="J1538" s="41" t="e">
        <f t="shared" ca="1" si="445"/>
        <v>#N/A</v>
      </c>
      <c r="K1538" t="e">
        <f t="shared" ca="1" si="434"/>
        <v>#N/A</v>
      </c>
      <c r="L1538" t="e">
        <f t="shared" ca="1" si="435"/>
        <v>#N/A</v>
      </c>
      <c r="M1538" s="42" t="e">
        <f t="shared" ca="1" si="436"/>
        <v>#REF!</v>
      </c>
      <c r="N1538" s="5" t="e">
        <f t="shared" ca="1" si="446"/>
        <v>#N/A</v>
      </c>
      <c r="O1538" s="5" t="e">
        <f t="shared" ca="1" si="447"/>
        <v>#N/A</v>
      </c>
      <c r="P1538" s="41" t="e">
        <f ca="1">IF(OR(ISNA(A1538),C1538="Backstitch"),NA(),AVERAGEIF($C$4:$C1538,"&gt;0")/100)</f>
        <v>#N/A</v>
      </c>
      <c r="Q1538" s="41" t="e">
        <f t="shared" ca="1" si="437"/>
        <v>#N/A</v>
      </c>
      <c r="R1538" s="43" t="e">
        <f t="shared" ca="1" si="438"/>
        <v>#N/A</v>
      </c>
      <c r="S1538" s="44" t="e">
        <f t="shared" ca="1" si="439"/>
        <v>#N/A</v>
      </c>
      <c r="T1538" s="5" t="e">
        <f t="shared" ca="1" si="440"/>
        <v>#N/A</v>
      </c>
      <c r="U1538" s="5" t="e">
        <f t="shared" ca="1" si="441"/>
        <v>#N/A</v>
      </c>
    </row>
    <row r="1539" spans="1:21">
      <c r="A1539" s="6" t="e">
        <f t="shared" ca="1" si="431"/>
        <v>#N/A</v>
      </c>
      <c r="B1539" s="39" t="e">
        <f t="shared" ref="B1539:B1602" ca="1" si="448">TEXT(A1539,"ddd")</f>
        <v>#N/A</v>
      </c>
      <c r="C1539">
        <f t="array" aca="1" ref="C1539" ca="1">IFERROR(INDEX(stitches, MATCH( 1, ($A1539=dates)*(last_project=projects),0)),0)</f>
        <v>0</v>
      </c>
      <c r="D1539" s="5" t="e">
        <f t="shared" ca="1" si="442"/>
        <v>#REF!</v>
      </c>
      <c r="E1539" s="5" t="e">
        <f t="shared" ca="1" si="432"/>
        <v>#REF!</v>
      </c>
      <c r="F1539" s="40" t="e">
        <f t="array" aca="1" ref="F1539" ca="1">INDEX(hours,MATCH(1,($A1539=dates)*(last_project=projects),0),0)</f>
        <v>#N/A</v>
      </c>
      <c r="G1539" s="21" t="e">
        <f t="shared" ca="1" si="433"/>
        <v>#N/A</v>
      </c>
      <c r="H1539" s="41" t="e">
        <f t="shared" ca="1" si="443"/>
        <v>#N/A</v>
      </c>
      <c r="I1539" s="41" t="e">
        <f t="shared" ca="1" si="444"/>
        <v>#N/A</v>
      </c>
      <c r="J1539" s="41" t="e">
        <f t="shared" ca="1" si="445"/>
        <v>#N/A</v>
      </c>
      <c r="K1539" t="e">
        <f t="shared" ca="1" si="434"/>
        <v>#N/A</v>
      </c>
      <c r="L1539" t="e">
        <f t="shared" ca="1" si="435"/>
        <v>#N/A</v>
      </c>
      <c r="M1539" s="42" t="e">
        <f t="shared" ca="1" si="436"/>
        <v>#REF!</v>
      </c>
      <c r="N1539" s="5" t="e">
        <f t="shared" ca="1" si="446"/>
        <v>#N/A</v>
      </c>
      <c r="O1539" s="5" t="e">
        <f t="shared" ca="1" si="447"/>
        <v>#N/A</v>
      </c>
      <c r="P1539" s="41" t="e">
        <f ca="1">IF(OR(ISNA(A1539),C1539="Backstitch"),NA(),AVERAGEIF($C$4:$C1539,"&gt;0")/100)</f>
        <v>#N/A</v>
      </c>
      <c r="Q1539" s="41" t="e">
        <f t="shared" ca="1" si="437"/>
        <v>#N/A</v>
      </c>
      <c r="R1539" s="43" t="e">
        <f t="shared" ca="1" si="438"/>
        <v>#N/A</v>
      </c>
      <c r="S1539" s="44" t="e">
        <f t="shared" ca="1" si="439"/>
        <v>#N/A</v>
      </c>
      <c r="T1539" s="5" t="e">
        <f t="shared" ca="1" si="440"/>
        <v>#N/A</v>
      </c>
      <c r="U1539" s="5" t="e">
        <f t="shared" ca="1" si="441"/>
        <v>#N/A</v>
      </c>
    </row>
    <row r="1540" spans="1:21">
      <c r="A1540" s="6" t="e">
        <f t="shared" ref="A1540:A1603" ca="1" si="449">IF(A1539+1&lt;=last_stitching_log_date,A1539+1,NA())</f>
        <v>#N/A</v>
      </c>
      <c r="B1540" s="39" t="e">
        <f t="shared" ca="1" si="448"/>
        <v>#N/A</v>
      </c>
      <c r="C1540">
        <f t="array" aca="1" ref="C1540" ca="1">IFERROR(INDEX(stitches, MATCH( 1, ($A1540=dates)*(last_project=projects),0)),0)</f>
        <v>0</v>
      </c>
      <c r="D1540" s="5" t="e">
        <f t="shared" ca="1" si="442"/>
        <v>#REF!</v>
      </c>
      <c r="E1540" s="5" t="e">
        <f t="shared" ref="E1540:E1603" ca="1" si="450">IF(C1540="Backstitch",E1539,IF(ISNA(D1540),NA(),E1539-C1540))</f>
        <v>#REF!</v>
      </c>
      <c r="F1540" s="40" t="e">
        <f t="array" aca="1" ref="F1540" ca="1">INDEX(hours,MATCH(1,($A1540=dates)*(last_project=projects),0),0)</f>
        <v>#N/A</v>
      </c>
      <c r="G1540" s="21" t="e">
        <f t="shared" ref="G1540:G1603" ca="1" si="451">IF(AND(C1540&lt;&gt;0,F1540&lt;&gt;0),C1540/(F1540*1440),NA())</f>
        <v>#N/A</v>
      </c>
      <c r="H1540" s="41" t="e">
        <f t="shared" ca="1" si="443"/>
        <v>#N/A</v>
      </c>
      <c r="I1540" s="41" t="e">
        <f t="shared" ca="1" si="444"/>
        <v>#N/A</v>
      </c>
      <c r="J1540" s="41" t="e">
        <f t="shared" ca="1" si="445"/>
        <v>#N/A</v>
      </c>
      <c r="K1540" t="e">
        <f t="shared" ref="K1540:K1603" ca="1" si="452">IF(INDEX(projects,MATCH($A1540,dates,0))=last_project,IF(ISNUMBER(INDEX(pages,MATCH($A1540,dates,0))),INDEX(pages,MATCH($A1540,dates,0)),0),0)</f>
        <v>#N/A</v>
      </c>
      <c r="L1540" t="e">
        <f t="shared" ref="L1540:L1603" ca="1" si="453">L1539+K1540</f>
        <v>#N/A</v>
      </c>
      <c r="M1540" s="42" t="e">
        <f t="shared" ref="M1540:M1603" ca="1" si="454">$M$3-L1540</f>
        <v>#REF!</v>
      </c>
      <c r="N1540" s="5" t="e">
        <f t="shared" ca="1" si="446"/>
        <v>#N/A</v>
      </c>
      <c r="O1540" s="5" t="e">
        <f t="shared" ca="1" si="447"/>
        <v>#N/A</v>
      </c>
      <c r="P1540" s="41" t="e">
        <f ca="1">IF(OR(ISNA(A1540),C1540="Backstitch"),NA(),AVERAGEIF($C$4:$C1540,"&gt;0")/100)</f>
        <v>#N/A</v>
      </c>
      <c r="Q1540" s="41" t="e">
        <f t="shared" ref="Q1540:Q1603" ca="1" si="455">IF(OR(ISNA(A1540),C1540="Backstitch"),NA(),$J1540/P1540)</f>
        <v>#N/A</v>
      </c>
      <c r="R1540" s="43" t="e">
        <f t="shared" ref="R1540:R1603" ca="1" si="456">IF(OR(ISNA(A1540),C1540="Backstitch"),NA(),$A1540+Q1540)</f>
        <v>#N/A</v>
      </c>
      <c r="S1540" s="44" t="e">
        <f t="shared" ref="S1540:S1603" ca="1" si="457">IF(OR(ISNA(A1540),C1540="Backstitch",S1539=1),NA(),D1540/project_total_stitches)</f>
        <v>#N/A</v>
      </c>
      <c r="T1540" s="5" t="e">
        <f t="shared" ref="T1540:T1603" ca="1" si="458">IF(ISNA(A1540),NA(),IF(OR(C1540&gt;0,C1540="Backstitch"),T1539+1,0))</f>
        <v>#N/A</v>
      </c>
      <c r="U1540" s="5" t="e">
        <f t="shared" ref="U1540:U1603" ca="1" si="459">IF(ISNA(A1540),NA(),IF(C1540=0,U1539+1,0))</f>
        <v>#N/A</v>
      </c>
    </row>
    <row r="1541" spans="1:21">
      <c r="A1541" s="6" t="e">
        <f t="shared" ca="1" si="449"/>
        <v>#N/A</v>
      </c>
      <c r="B1541" s="39" t="e">
        <f t="shared" ca="1" si="448"/>
        <v>#N/A</v>
      </c>
      <c r="C1541">
        <f t="array" aca="1" ref="C1541" ca="1">IFERROR(INDEX(stitches, MATCH( 1, ($A1541=dates)*(last_project=projects),0)),0)</f>
        <v>0</v>
      </c>
      <c r="D1541" s="5" t="e">
        <f t="shared" ref="D1541:D1604" ca="1" si="460">IF(OR(ISNA(A1541),C1541="Backstitch",D1540=$E$3),NA(),D1540+C1541)</f>
        <v>#REF!</v>
      </c>
      <c r="E1541" s="5" t="e">
        <f t="shared" ca="1" si="450"/>
        <v>#REF!</v>
      </c>
      <c r="F1541" s="40" t="e">
        <f t="array" aca="1" ref="F1541" ca="1">INDEX(hours,MATCH(1,($A1541=dates)*(last_project=projects),0),0)</f>
        <v>#N/A</v>
      </c>
      <c r="G1541" s="21" t="e">
        <f t="shared" ca="1" si="451"/>
        <v>#N/A</v>
      </c>
      <c r="H1541" s="41" t="e">
        <f t="shared" ref="H1541:H1604" ca="1" si="461">IF(OR(ISNA(A1541),C1541="Backstitch",C1541="Bead"),NA(),C1541/100)</f>
        <v>#N/A</v>
      </c>
      <c r="I1541" s="41" t="e">
        <f t="shared" ref="I1541:I1604" ca="1" si="462">IF(OR(ISNA(A1541),C1541="Backstitch"),NA(),I1540+H1541)</f>
        <v>#N/A</v>
      </c>
      <c r="J1541" s="41" t="e">
        <f t="shared" ref="J1541:J1604" ca="1" si="463">IF(OR(ISNA(A1541),C1541="Backstitch"),NA(),J1540-H1541)</f>
        <v>#N/A</v>
      </c>
      <c r="K1541" t="e">
        <f t="shared" ca="1" si="452"/>
        <v>#N/A</v>
      </c>
      <c r="L1541" t="e">
        <f t="shared" ca="1" si="453"/>
        <v>#N/A</v>
      </c>
      <c r="M1541" s="42" t="e">
        <f t="shared" ca="1" si="454"/>
        <v>#REF!</v>
      </c>
      <c r="N1541" s="5" t="e">
        <f t="shared" ref="N1541:N1604" ca="1" si="464">IF(ISNA(A1541),NA(),N1540+1)</f>
        <v>#N/A</v>
      </c>
      <c r="O1541" s="5" t="e">
        <f t="shared" ref="O1541:O1604" ca="1" si="465">IF(ISNA(A1541),NA(),IF(OR(C1541&gt;0,C1541="Backstitch"),O1540+1,O1540))</f>
        <v>#N/A</v>
      </c>
      <c r="P1541" s="41" t="e">
        <f ca="1">IF(OR(ISNA(A1541),C1541="Backstitch"),NA(),AVERAGEIF($C$4:$C1541,"&gt;0")/100)</f>
        <v>#N/A</v>
      </c>
      <c r="Q1541" s="41" t="e">
        <f t="shared" ca="1" si="455"/>
        <v>#N/A</v>
      </c>
      <c r="R1541" s="43" t="e">
        <f t="shared" ca="1" si="456"/>
        <v>#N/A</v>
      </c>
      <c r="S1541" s="44" t="e">
        <f t="shared" ca="1" si="457"/>
        <v>#N/A</v>
      </c>
      <c r="T1541" s="5" t="e">
        <f t="shared" ca="1" si="458"/>
        <v>#N/A</v>
      </c>
      <c r="U1541" s="5" t="e">
        <f t="shared" ca="1" si="459"/>
        <v>#N/A</v>
      </c>
    </row>
    <row r="1542" spans="1:21">
      <c r="A1542" s="6" t="e">
        <f t="shared" ca="1" si="449"/>
        <v>#N/A</v>
      </c>
      <c r="B1542" s="39" t="e">
        <f t="shared" ca="1" si="448"/>
        <v>#N/A</v>
      </c>
      <c r="C1542">
        <f t="array" aca="1" ref="C1542" ca="1">IFERROR(INDEX(stitches, MATCH( 1, ($A1542=dates)*(last_project=projects),0)),0)</f>
        <v>0</v>
      </c>
      <c r="D1542" s="5" t="e">
        <f t="shared" ca="1" si="460"/>
        <v>#REF!</v>
      </c>
      <c r="E1542" s="5" t="e">
        <f t="shared" ca="1" si="450"/>
        <v>#REF!</v>
      </c>
      <c r="F1542" s="40" t="e">
        <f t="array" aca="1" ref="F1542" ca="1">INDEX(hours,MATCH(1,($A1542=dates)*(last_project=projects),0),0)</f>
        <v>#N/A</v>
      </c>
      <c r="G1542" s="21" t="e">
        <f t="shared" ca="1" si="451"/>
        <v>#N/A</v>
      </c>
      <c r="H1542" s="41" t="e">
        <f t="shared" ca="1" si="461"/>
        <v>#N/A</v>
      </c>
      <c r="I1542" s="41" t="e">
        <f t="shared" ca="1" si="462"/>
        <v>#N/A</v>
      </c>
      <c r="J1542" s="41" t="e">
        <f t="shared" ca="1" si="463"/>
        <v>#N/A</v>
      </c>
      <c r="K1542" t="e">
        <f t="shared" ca="1" si="452"/>
        <v>#N/A</v>
      </c>
      <c r="L1542" t="e">
        <f t="shared" ca="1" si="453"/>
        <v>#N/A</v>
      </c>
      <c r="M1542" s="42" t="e">
        <f t="shared" ca="1" si="454"/>
        <v>#REF!</v>
      </c>
      <c r="N1542" s="5" t="e">
        <f t="shared" ca="1" si="464"/>
        <v>#N/A</v>
      </c>
      <c r="O1542" s="5" t="e">
        <f t="shared" ca="1" si="465"/>
        <v>#N/A</v>
      </c>
      <c r="P1542" s="41" t="e">
        <f ca="1">IF(OR(ISNA(A1542),C1542="Backstitch"),NA(),AVERAGEIF($C$4:$C1542,"&gt;0")/100)</f>
        <v>#N/A</v>
      </c>
      <c r="Q1542" s="41" t="e">
        <f t="shared" ca="1" si="455"/>
        <v>#N/A</v>
      </c>
      <c r="R1542" s="43" t="e">
        <f t="shared" ca="1" si="456"/>
        <v>#N/A</v>
      </c>
      <c r="S1542" s="44" t="e">
        <f t="shared" ca="1" si="457"/>
        <v>#N/A</v>
      </c>
      <c r="T1542" s="5" t="e">
        <f t="shared" ca="1" si="458"/>
        <v>#N/A</v>
      </c>
      <c r="U1542" s="5" t="e">
        <f t="shared" ca="1" si="459"/>
        <v>#N/A</v>
      </c>
    </row>
    <row r="1543" spans="1:21">
      <c r="A1543" s="6" t="e">
        <f t="shared" ca="1" si="449"/>
        <v>#N/A</v>
      </c>
      <c r="B1543" s="39" t="e">
        <f t="shared" ca="1" si="448"/>
        <v>#N/A</v>
      </c>
      <c r="C1543">
        <f t="array" aca="1" ref="C1543" ca="1">IFERROR(INDEX(stitches, MATCH( 1, ($A1543=dates)*(last_project=projects),0)),0)</f>
        <v>0</v>
      </c>
      <c r="D1543" s="5" t="e">
        <f t="shared" ca="1" si="460"/>
        <v>#REF!</v>
      </c>
      <c r="E1543" s="5" t="e">
        <f t="shared" ca="1" si="450"/>
        <v>#REF!</v>
      </c>
      <c r="F1543" s="40" t="e">
        <f t="array" aca="1" ref="F1543" ca="1">INDEX(hours,MATCH(1,($A1543=dates)*(last_project=projects),0),0)</f>
        <v>#N/A</v>
      </c>
      <c r="G1543" s="21" t="e">
        <f t="shared" ca="1" si="451"/>
        <v>#N/A</v>
      </c>
      <c r="H1543" s="41" t="e">
        <f t="shared" ca="1" si="461"/>
        <v>#N/A</v>
      </c>
      <c r="I1543" s="41" t="e">
        <f t="shared" ca="1" si="462"/>
        <v>#N/A</v>
      </c>
      <c r="J1543" s="41" t="e">
        <f t="shared" ca="1" si="463"/>
        <v>#N/A</v>
      </c>
      <c r="K1543" t="e">
        <f t="shared" ca="1" si="452"/>
        <v>#N/A</v>
      </c>
      <c r="L1543" t="e">
        <f t="shared" ca="1" si="453"/>
        <v>#N/A</v>
      </c>
      <c r="M1543" s="42" t="e">
        <f t="shared" ca="1" si="454"/>
        <v>#REF!</v>
      </c>
      <c r="N1543" s="5" t="e">
        <f t="shared" ca="1" si="464"/>
        <v>#N/A</v>
      </c>
      <c r="O1543" s="5" t="e">
        <f t="shared" ca="1" si="465"/>
        <v>#N/A</v>
      </c>
      <c r="P1543" s="41" t="e">
        <f ca="1">IF(OR(ISNA(A1543),C1543="Backstitch"),NA(),AVERAGEIF($C$4:$C1543,"&gt;0")/100)</f>
        <v>#N/A</v>
      </c>
      <c r="Q1543" s="41" t="e">
        <f t="shared" ca="1" si="455"/>
        <v>#N/A</v>
      </c>
      <c r="R1543" s="43" t="e">
        <f t="shared" ca="1" si="456"/>
        <v>#N/A</v>
      </c>
      <c r="S1543" s="44" t="e">
        <f t="shared" ca="1" si="457"/>
        <v>#N/A</v>
      </c>
      <c r="T1543" s="5" t="e">
        <f t="shared" ca="1" si="458"/>
        <v>#N/A</v>
      </c>
      <c r="U1543" s="5" t="e">
        <f t="shared" ca="1" si="459"/>
        <v>#N/A</v>
      </c>
    </row>
    <row r="1544" spans="1:21">
      <c r="A1544" s="6" t="e">
        <f t="shared" ca="1" si="449"/>
        <v>#N/A</v>
      </c>
      <c r="B1544" s="39" t="e">
        <f t="shared" ca="1" si="448"/>
        <v>#N/A</v>
      </c>
      <c r="C1544">
        <f t="array" aca="1" ref="C1544" ca="1">IFERROR(INDEX(stitches, MATCH( 1, ($A1544=dates)*(last_project=projects),0)),0)</f>
        <v>0</v>
      </c>
      <c r="D1544" s="5" t="e">
        <f t="shared" ca="1" si="460"/>
        <v>#REF!</v>
      </c>
      <c r="E1544" s="5" t="e">
        <f t="shared" ca="1" si="450"/>
        <v>#REF!</v>
      </c>
      <c r="F1544" s="40" t="e">
        <f t="array" aca="1" ref="F1544" ca="1">INDEX(hours,MATCH(1,($A1544=dates)*(last_project=projects),0),0)</f>
        <v>#N/A</v>
      </c>
      <c r="G1544" s="21" t="e">
        <f t="shared" ca="1" si="451"/>
        <v>#N/A</v>
      </c>
      <c r="H1544" s="41" t="e">
        <f t="shared" ca="1" si="461"/>
        <v>#N/A</v>
      </c>
      <c r="I1544" s="41" t="e">
        <f t="shared" ca="1" si="462"/>
        <v>#N/A</v>
      </c>
      <c r="J1544" s="41" t="e">
        <f t="shared" ca="1" si="463"/>
        <v>#N/A</v>
      </c>
      <c r="K1544" t="e">
        <f t="shared" ca="1" si="452"/>
        <v>#N/A</v>
      </c>
      <c r="L1544" t="e">
        <f t="shared" ca="1" si="453"/>
        <v>#N/A</v>
      </c>
      <c r="M1544" s="42" t="e">
        <f t="shared" ca="1" si="454"/>
        <v>#REF!</v>
      </c>
      <c r="N1544" s="5" t="e">
        <f t="shared" ca="1" si="464"/>
        <v>#N/A</v>
      </c>
      <c r="O1544" s="5" t="e">
        <f t="shared" ca="1" si="465"/>
        <v>#N/A</v>
      </c>
      <c r="P1544" s="41" t="e">
        <f ca="1">IF(OR(ISNA(A1544),C1544="Backstitch"),NA(),AVERAGEIF($C$4:$C1544,"&gt;0")/100)</f>
        <v>#N/A</v>
      </c>
      <c r="Q1544" s="41" t="e">
        <f t="shared" ca="1" si="455"/>
        <v>#N/A</v>
      </c>
      <c r="R1544" s="43" t="e">
        <f t="shared" ca="1" si="456"/>
        <v>#N/A</v>
      </c>
      <c r="S1544" s="44" t="e">
        <f t="shared" ca="1" si="457"/>
        <v>#N/A</v>
      </c>
      <c r="T1544" s="5" t="e">
        <f t="shared" ca="1" si="458"/>
        <v>#N/A</v>
      </c>
      <c r="U1544" s="5" t="e">
        <f t="shared" ca="1" si="459"/>
        <v>#N/A</v>
      </c>
    </row>
    <row r="1545" spans="1:21">
      <c r="A1545" s="6" t="e">
        <f t="shared" ca="1" si="449"/>
        <v>#N/A</v>
      </c>
      <c r="B1545" s="39" t="e">
        <f t="shared" ca="1" si="448"/>
        <v>#N/A</v>
      </c>
      <c r="C1545">
        <f t="array" aca="1" ref="C1545" ca="1">IFERROR(INDEX(stitches, MATCH( 1, ($A1545=dates)*(last_project=projects),0)),0)</f>
        <v>0</v>
      </c>
      <c r="D1545" s="5" t="e">
        <f t="shared" ca="1" si="460"/>
        <v>#REF!</v>
      </c>
      <c r="E1545" s="5" t="e">
        <f t="shared" ca="1" si="450"/>
        <v>#REF!</v>
      </c>
      <c r="F1545" s="40" t="e">
        <f t="array" aca="1" ref="F1545" ca="1">INDEX(hours,MATCH(1,($A1545=dates)*(last_project=projects),0),0)</f>
        <v>#N/A</v>
      </c>
      <c r="G1545" s="21" t="e">
        <f t="shared" ca="1" si="451"/>
        <v>#N/A</v>
      </c>
      <c r="H1545" s="41" t="e">
        <f t="shared" ca="1" si="461"/>
        <v>#N/A</v>
      </c>
      <c r="I1545" s="41" t="e">
        <f t="shared" ca="1" si="462"/>
        <v>#N/A</v>
      </c>
      <c r="J1545" s="41" t="e">
        <f t="shared" ca="1" si="463"/>
        <v>#N/A</v>
      </c>
      <c r="K1545" t="e">
        <f t="shared" ca="1" si="452"/>
        <v>#N/A</v>
      </c>
      <c r="L1545" t="e">
        <f t="shared" ca="1" si="453"/>
        <v>#N/A</v>
      </c>
      <c r="M1545" s="42" t="e">
        <f t="shared" ca="1" si="454"/>
        <v>#REF!</v>
      </c>
      <c r="N1545" s="5" t="e">
        <f t="shared" ca="1" si="464"/>
        <v>#N/A</v>
      </c>
      <c r="O1545" s="5" t="e">
        <f t="shared" ca="1" si="465"/>
        <v>#N/A</v>
      </c>
      <c r="P1545" s="41" t="e">
        <f ca="1">IF(OR(ISNA(A1545),C1545="Backstitch"),NA(),AVERAGEIF($C$4:$C1545,"&gt;0")/100)</f>
        <v>#N/A</v>
      </c>
      <c r="Q1545" s="41" t="e">
        <f t="shared" ca="1" si="455"/>
        <v>#N/A</v>
      </c>
      <c r="R1545" s="43" t="e">
        <f t="shared" ca="1" si="456"/>
        <v>#N/A</v>
      </c>
      <c r="S1545" s="44" t="e">
        <f t="shared" ca="1" si="457"/>
        <v>#N/A</v>
      </c>
      <c r="T1545" s="5" t="e">
        <f t="shared" ca="1" si="458"/>
        <v>#N/A</v>
      </c>
      <c r="U1545" s="5" t="e">
        <f t="shared" ca="1" si="459"/>
        <v>#N/A</v>
      </c>
    </row>
    <row r="1546" spans="1:21">
      <c r="A1546" s="6" t="e">
        <f t="shared" ca="1" si="449"/>
        <v>#N/A</v>
      </c>
      <c r="B1546" s="39" t="e">
        <f t="shared" ca="1" si="448"/>
        <v>#N/A</v>
      </c>
      <c r="C1546">
        <f t="array" aca="1" ref="C1546" ca="1">IFERROR(INDEX(stitches, MATCH( 1, ($A1546=dates)*(last_project=projects),0)),0)</f>
        <v>0</v>
      </c>
      <c r="D1546" s="5" t="e">
        <f t="shared" ca="1" si="460"/>
        <v>#REF!</v>
      </c>
      <c r="E1546" s="5" t="e">
        <f t="shared" ca="1" si="450"/>
        <v>#REF!</v>
      </c>
      <c r="F1546" s="40" t="e">
        <f t="array" aca="1" ref="F1546" ca="1">INDEX(hours,MATCH(1,($A1546=dates)*(last_project=projects),0),0)</f>
        <v>#N/A</v>
      </c>
      <c r="G1546" s="21" t="e">
        <f t="shared" ca="1" si="451"/>
        <v>#N/A</v>
      </c>
      <c r="H1546" s="41" t="e">
        <f t="shared" ca="1" si="461"/>
        <v>#N/A</v>
      </c>
      <c r="I1546" s="41" t="e">
        <f t="shared" ca="1" si="462"/>
        <v>#N/A</v>
      </c>
      <c r="J1546" s="41" t="e">
        <f t="shared" ca="1" si="463"/>
        <v>#N/A</v>
      </c>
      <c r="K1546" t="e">
        <f t="shared" ca="1" si="452"/>
        <v>#N/A</v>
      </c>
      <c r="L1546" t="e">
        <f t="shared" ca="1" si="453"/>
        <v>#N/A</v>
      </c>
      <c r="M1546" s="42" t="e">
        <f t="shared" ca="1" si="454"/>
        <v>#REF!</v>
      </c>
      <c r="N1546" s="5" t="e">
        <f t="shared" ca="1" si="464"/>
        <v>#N/A</v>
      </c>
      <c r="O1546" s="5" t="e">
        <f t="shared" ca="1" si="465"/>
        <v>#N/A</v>
      </c>
      <c r="P1546" s="41" t="e">
        <f ca="1">IF(OR(ISNA(A1546),C1546="Backstitch"),NA(),AVERAGEIF($C$4:$C1546,"&gt;0")/100)</f>
        <v>#N/A</v>
      </c>
      <c r="Q1546" s="41" t="e">
        <f t="shared" ca="1" si="455"/>
        <v>#N/A</v>
      </c>
      <c r="R1546" s="43" t="e">
        <f t="shared" ca="1" si="456"/>
        <v>#N/A</v>
      </c>
      <c r="S1546" s="44" t="e">
        <f t="shared" ca="1" si="457"/>
        <v>#N/A</v>
      </c>
      <c r="T1546" s="5" t="e">
        <f t="shared" ca="1" si="458"/>
        <v>#N/A</v>
      </c>
      <c r="U1546" s="5" t="e">
        <f t="shared" ca="1" si="459"/>
        <v>#N/A</v>
      </c>
    </row>
    <row r="1547" spans="1:21">
      <c r="A1547" s="6" t="e">
        <f t="shared" ca="1" si="449"/>
        <v>#N/A</v>
      </c>
      <c r="B1547" s="39" t="e">
        <f t="shared" ca="1" si="448"/>
        <v>#N/A</v>
      </c>
      <c r="C1547">
        <f t="array" aca="1" ref="C1547" ca="1">IFERROR(INDEX(stitches, MATCH( 1, ($A1547=dates)*(last_project=projects),0)),0)</f>
        <v>0</v>
      </c>
      <c r="D1547" s="5" t="e">
        <f t="shared" ca="1" si="460"/>
        <v>#REF!</v>
      </c>
      <c r="E1547" s="5" t="e">
        <f t="shared" ca="1" si="450"/>
        <v>#REF!</v>
      </c>
      <c r="F1547" s="40" t="e">
        <f t="array" aca="1" ref="F1547" ca="1">INDEX(hours,MATCH(1,($A1547=dates)*(last_project=projects),0),0)</f>
        <v>#N/A</v>
      </c>
      <c r="G1547" s="21" t="e">
        <f t="shared" ca="1" si="451"/>
        <v>#N/A</v>
      </c>
      <c r="H1547" s="41" t="e">
        <f t="shared" ca="1" si="461"/>
        <v>#N/A</v>
      </c>
      <c r="I1547" s="41" t="e">
        <f t="shared" ca="1" si="462"/>
        <v>#N/A</v>
      </c>
      <c r="J1547" s="41" t="e">
        <f t="shared" ca="1" si="463"/>
        <v>#N/A</v>
      </c>
      <c r="K1547" t="e">
        <f t="shared" ca="1" si="452"/>
        <v>#N/A</v>
      </c>
      <c r="L1547" t="e">
        <f t="shared" ca="1" si="453"/>
        <v>#N/A</v>
      </c>
      <c r="M1547" s="42" t="e">
        <f t="shared" ca="1" si="454"/>
        <v>#REF!</v>
      </c>
      <c r="N1547" s="5" t="e">
        <f t="shared" ca="1" si="464"/>
        <v>#N/A</v>
      </c>
      <c r="O1547" s="5" t="e">
        <f t="shared" ca="1" si="465"/>
        <v>#N/A</v>
      </c>
      <c r="P1547" s="41" t="e">
        <f ca="1">IF(OR(ISNA(A1547),C1547="Backstitch"),NA(),AVERAGEIF($C$4:$C1547,"&gt;0")/100)</f>
        <v>#N/A</v>
      </c>
      <c r="Q1547" s="41" t="e">
        <f t="shared" ca="1" si="455"/>
        <v>#N/A</v>
      </c>
      <c r="R1547" s="43" t="e">
        <f t="shared" ca="1" si="456"/>
        <v>#N/A</v>
      </c>
      <c r="S1547" s="44" t="e">
        <f t="shared" ca="1" si="457"/>
        <v>#N/A</v>
      </c>
      <c r="T1547" s="5" t="e">
        <f t="shared" ca="1" si="458"/>
        <v>#N/A</v>
      </c>
      <c r="U1547" s="5" t="e">
        <f t="shared" ca="1" si="459"/>
        <v>#N/A</v>
      </c>
    </row>
    <row r="1548" spans="1:21">
      <c r="A1548" s="6" t="e">
        <f t="shared" ca="1" si="449"/>
        <v>#N/A</v>
      </c>
      <c r="B1548" s="39" t="e">
        <f t="shared" ca="1" si="448"/>
        <v>#N/A</v>
      </c>
      <c r="C1548">
        <f t="array" aca="1" ref="C1548" ca="1">IFERROR(INDEX(stitches, MATCH( 1, ($A1548=dates)*(last_project=projects),0)),0)</f>
        <v>0</v>
      </c>
      <c r="D1548" s="5" t="e">
        <f t="shared" ca="1" si="460"/>
        <v>#REF!</v>
      </c>
      <c r="E1548" s="5" t="e">
        <f t="shared" ca="1" si="450"/>
        <v>#REF!</v>
      </c>
      <c r="F1548" s="40" t="e">
        <f t="array" aca="1" ref="F1548" ca="1">INDEX(hours,MATCH(1,($A1548=dates)*(last_project=projects),0),0)</f>
        <v>#N/A</v>
      </c>
      <c r="G1548" s="21" t="e">
        <f t="shared" ca="1" si="451"/>
        <v>#N/A</v>
      </c>
      <c r="H1548" s="41" t="e">
        <f t="shared" ca="1" si="461"/>
        <v>#N/A</v>
      </c>
      <c r="I1548" s="41" t="e">
        <f t="shared" ca="1" si="462"/>
        <v>#N/A</v>
      </c>
      <c r="J1548" s="41" t="e">
        <f t="shared" ca="1" si="463"/>
        <v>#N/A</v>
      </c>
      <c r="K1548" t="e">
        <f t="shared" ca="1" si="452"/>
        <v>#N/A</v>
      </c>
      <c r="L1548" t="e">
        <f t="shared" ca="1" si="453"/>
        <v>#N/A</v>
      </c>
      <c r="M1548" s="42" t="e">
        <f t="shared" ca="1" si="454"/>
        <v>#REF!</v>
      </c>
      <c r="N1548" s="5" t="e">
        <f t="shared" ca="1" si="464"/>
        <v>#N/A</v>
      </c>
      <c r="O1548" s="5" t="e">
        <f t="shared" ca="1" si="465"/>
        <v>#N/A</v>
      </c>
      <c r="P1548" s="41" t="e">
        <f ca="1">IF(OR(ISNA(A1548),C1548="Backstitch"),NA(),AVERAGEIF($C$4:$C1548,"&gt;0")/100)</f>
        <v>#N/A</v>
      </c>
      <c r="Q1548" s="41" t="e">
        <f t="shared" ca="1" si="455"/>
        <v>#N/A</v>
      </c>
      <c r="R1548" s="43" t="e">
        <f t="shared" ca="1" si="456"/>
        <v>#N/A</v>
      </c>
      <c r="S1548" s="44" t="e">
        <f t="shared" ca="1" si="457"/>
        <v>#N/A</v>
      </c>
      <c r="T1548" s="5" t="e">
        <f t="shared" ca="1" si="458"/>
        <v>#N/A</v>
      </c>
      <c r="U1548" s="5" t="e">
        <f t="shared" ca="1" si="459"/>
        <v>#N/A</v>
      </c>
    </row>
    <row r="1549" spans="1:21">
      <c r="A1549" s="6" t="e">
        <f t="shared" ca="1" si="449"/>
        <v>#N/A</v>
      </c>
      <c r="B1549" s="39" t="e">
        <f t="shared" ca="1" si="448"/>
        <v>#N/A</v>
      </c>
      <c r="C1549">
        <f t="array" aca="1" ref="C1549" ca="1">IFERROR(INDEX(stitches, MATCH( 1, ($A1549=dates)*(last_project=projects),0)),0)</f>
        <v>0</v>
      </c>
      <c r="D1549" s="5" t="e">
        <f t="shared" ca="1" si="460"/>
        <v>#REF!</v>
      </c>
      <c r="E1549" s="5" t="e">
        <f t="shared" ca="1" si="450"/>
        <v>#REF!</v>
      </c>
      <c r="F1549" s="40" t="e">
        <f t="array" aca="1" ref="F1549" ca="1">INDEX(hours,MATCH(1,($A1549=dates)*(last_project=projects),0),0)</f>
        <v>#N/A</v>
      </c>
      <c r="G1549" s="21" t="e">
        <f t="shared" ca="1" si="451"/>
        <v>#N/A</v>
      </c>
      <c r="H1549" s="41" t="e">
        <f t="shared" ca="1" si="461"/>
        <v>#N/A</v>
      </c>
      <c r="I1549" s="41" t="e">
        <f t="shared" ca="1" si="462"/>
        <v>#N/A</v>
      </c>
      <c r="J1549" s="41" t="e">
        <f t="shared" ca="1" si="463"/>
        <v>#N/A</v>
      </c>
      <c r="K1549" t="e">
        <f t="shared" ca="1" si="452"/>
        <v>#N/A</v>
      </c>
      <c r="L1549" t="e">
        <f t="shared" ca="1" si="453"/>
        <v>#N/A</v>
      </c>
      <c r="M1549" s="42" t="e">
        <f t="shared" ca="1" si="454"/>
        <v>#REF!</v>
      </c>
      <c r="N1549" s="5" t="e">
        <f t="shared" ca="1" si="464"/>
        <v>#N/A</v>
      </c>
      <c r="O1549" s="5" t="e">
        <f t="shared" ca="1" si="465"/>
        <v>#N/A</v>
      </c>
      <c r="P1549" s="41" t="e">
        <f ca="1">IF(OR(ISNA(A1549),C1549="Backstitch"),NA(),AVERAGEIF($C$4:$C1549,"&gt;0")/100)</f>
        <v>#N/A</v>
      </c>
      <c r="Q1549" s="41" t="e">
        <f t="shared" ca="1" si="455"/>
        <v>#N/A</v>
      </c>
      <c r="R1549" s="43" t="e">
        <f t="shared" ca="1" si="456"/>
        <v>#N/A</v>
      </c>
      <c r="S1549" s="44" t="e">
        <f t="shared" ca="1" si="457"/>
        <v>#N/A</v>
      </c>
      <c r="T1549" s="5" t="e">
        <f t="shared" ca="1" si="458"/>
        <v>#N/A</v>
      </c>
      <c r="U1549" s="5" t="e">
        <f t="shared" ca="1" si="459"/>
        <v>#N/A</v>
      </c>
    </row>
    <row r="1550" spans="1:21">
      <c r="A1550" s="6" t="e">
        <f t="shared" ca="1" si="449"/>
        <v>#N/A</v>
      </c>
      <c r="B1550" s="39" t="e">
        <f t="shared" ca="1" si="448"/>
        <v>#N/A</v>
      </c>
      <c r="C1550">
        <f t="array" aca="1" ref="C1550" ca="1">IFERROR(INDEX(stitches, MATCH( 1, ($A1550=dates)*(last_project=projects),0)),0)</f>
        <v>0</v>
      </c>
      <c r="D1550" s="5" t="e">
        <f t="shared" ca="1" si="460"/>
        <v>#REF!</v>
      </c>
      <c r="E1550" s="5" t="e">
        <f t="shared" ca="1" si="450"/>
        <v>#REF!</v>
      </c>
      <c r="F1550" s="40" t="e">
        <f t="array" aca="1" ref="F1550" ca="1">INDEX(hours,MATCH(1,($A1550=dates)*(last_project=projects),0),0)</f>
        <v>#N/A</v>
      </c>
      <c r="G1550" s="21" t="e">
        <f t="shared" ca="1" si="451"/>
        <v>#N/A</v>
      </c>
      <c r="H1550" s="41" t="e">
        <f t="shared" ca="1" si="461"/>
        <v>#N/A</v>
      </c>
      <c r="I1550" s="41" t="e">
        <f t="shared" ca="1" si="462"/>
        <v>#N/A</v>
      </c>
      <c r="J1550" s="41" t="e">
        <f t="shared" ca="1" si="463"/>
        <v>#N/A</v>
      </c>
      <c r="K1550" t="e">
        <f t="shared" ca="1" si="452"/>
        <v>#N/A</v>
      </c>
      <c r="L1550" t="e">
        <f t="shared" ca="1" si="453"/>
        <v>#N/A</v>
      </c>
      <c r="M1550" s="42" t="e">
        <f t="shared" ca="1" si="454"/>
        <v>#REF!</v>
      </c>
      <c r="N1550" s="5" t="e">
        <f t="shared" ca="1" si="464"/>
        <v>#N/A</v>
      </c>
      <c r="O1550" s="5" t="e">
        <f t="shared" ca="1" si="465"/>
        <v>#N/A</v>
      </c>
      <c r="P1550" s="41" t="e">
        <f ca="1">IF(OR(ISNA(A1550),C1550="Backstitch"),NA(),AVERAGEIF($C$4:$C1550,"&gt;0")/100)</f>
        <v>#N/A</v>
      </c>
      <c r="Q1550" s="41" t="e">
        <f t="shared" ca="1" si="455"/>
        <v>#N/A</v>
      </c>
      <c r="R1550" s="43" t="e">
        <f t="shared" ca="1" si="456"/>
        <v>#N/A</v>
      </c>
      <c r="S1550" s="44" t="e">
        <f t="shared" ca="1" si="457"/>
        <v>#N/A</v>
      </c>
      <c r="T1550" s="5" t="e">
        <f t="shared" ca="1" si="458"/>
        <v>#N/A</v>
      </c>
      <c r="U1550" s="5" t="e">
        <f t="shared" ca="1" si="459"/>
        <v>#N/A</v>
      </c>
    </row>
    <row r="1551" spans="1:21">
      <c r="A1551" s="6" t="e">
        <f t="shared" ca="1" si="449"/>
        <v>#N/A</v>
      </c>
      <c r="B1551" s="39" t="e">
        <f t="shared" ca="1" si="448"/>
        <v>#N/A</v>
      </c>
      <c r="C1551">
        <f t="array" aca="1" ref="C1551" ca="1">IFERROR(INDEX(stitches, MATCH( 1, ($A1551=dates)*(last_project=projects),0)),0)</f>
        <v>0</v>
      </c>
      <c r="D1551" s="5" t="e">
        <f t="shared" ca="1" si="460"/>
        <v>#REF!</v>
      </c>
      <c r="E1551" s="5" t="e">
        <f t="shared" ca="1" si="450"/>
        <v>#REF!</v>
      </c>
      <c r="F1551" s="40" t="e">
        <f t="array" aca="1" ref="F1551" ca="1">INDEX(hours,MATCH(1,($A1551=dates)*(last_project=projects),0),0)</f>
        <v>#N/A</v>
      </c>
      <c r="G1551" s="21" t="e">
        <f t="shared" ca="1" si="451"/>
        <v>#N/A</v>
      </c>
      <c r="H1551" s="41" t="e">
        <f t="shared" ca="1" si="461"/>
        <v>#N/A</v>
      </c>
      <c r="I1551" s="41" t="e">
        <f t="shared" ca="1" si="462"/>
        <v>#N/A</v>
      </c>
      <c r="J1551" s="41" t="e">
        <f t="shared" ca="1" si="463"/>
        <v>#N/A</v>
      </c>
      <c r="K1551" t="e">
        <f t="shared" ca="1" si="452"/>
        <v>#N/A</v>
      </c>
      <c r="L1551" t="e">
        <f t="shared" ca="1" si="453"/>
        <v>#N/A</v>
      </c>
      <c r="M1551" s="42" t="e">
        <f t="shared" ca="1" si="454"/>
        <v>#REF!</v>
      </c>
      <c r="N1551" s="5" t="e">
        <f t="shared" ca="1" si="464"/>
        <v>#N/A</v>
      </c>
      <c r="O1551" s="5" t="e">
        <f t="shared" ca="1" si="465"/>
        <v>#N/A</v>
      </c>
      <c r="P1551" s="41" t="e">
        <f ca="1">IF(OR(ISNA(A1551),C1551="Backstitch"),NA(),AVERAGEIF($C$4:$C1551,"&gt;0")/100)</f>
        <v>#N/A</v>
      </c>
      <c r="Q1551" s="41" t="e">
        <f t="shared" ca="1" si="455"/>
        <v>#N/A</v>
      </c>
      <c r="R1551" s="43" t="e">
        <f t="shared" ca="1" si="456"/>
        <v>#N/A</v>
      </c>
      <c r="S1551" s="44" t="e">
        <f t="shared" ca="1" si="457"/>
        <v>#N/A</v>
      </c>
      <c r="T1551" s="5" t="e">
        <f t="shared" ca="1" si="458"/>
        <v>#N/A</v>
      </c>
      <c r="U1551" s="5" t="e">
        <f t="shared" ca="1" si="459"/>
        <v>#N/A</v>
      </c>
    </row>
    <row r="1552" spans="1:21">
      <c r="A1552" s="6" t="e">
        <f t="shared" ca="1" si="449"/>
        <v>#N/A</v>
      </c>
      <c r="B1552" s="39" t="e">
        <f t="shared" ca="1" si="448"/>
        <v>#N/A</v>
      </c>
      <c r="C1552">
        <f t="array" aca="1" ref="C1552" ca="1">IFERROR(INDEX(stitches, MATCH( 1, ($A1552=dates)*(last_project=projects),0)),0)</f>
        <v>0</v>
      </c>
      <c r="D1552" s="5" t="e">
        <f t="shared" ca="1" si="460"/>
        <v>#REF!</v>
      </c>
      <c r="E1552" s="5" t="e">
        <f t="shared" ca="1" si="450"/>
        <v>#REF!</v>
      </c>
      <c r="F1552" s="40" t="e">
        <f t="array" aca="1" ref="F1552" ca="1">INDEX(hours,MATCH(1,($A1552=dates)*(last_project=projects),0),0)</f>
        <v>#N/A</v>
      </c>
      <c r="G1552" s="21" t="e">
        <f t="shared" ca="1" si="451"/>
        <v>#N/A</v>
      </c>
      <c r="H1552" s="41" t="e">
        <f t="shared" ca="1" si="461"/>
        <v>#N/A</v>
      </c>
      <c r="I1552" s="41" t="e">
        <f t="shared" ca="1" si="462"/>
        <v>#N/A</v>
      </c>
      <c r="J1552" s="41" t="e">
        <f t="shared" ca="1" si="463"/>
        <v>#N/A</v>
      </c>
      <c r="K1552" t="e">
        <f t="shared" ca="1" si="452"/>
        <v>#N/A</v>
      </c>
      <c r="L1552" t="e">
        <f t="shared" ca="1" si="453"/>
        <v>#N/A</v>
      </c>
      <c r="M1552" s="42" t="e">
        <f t="shared" ca="1" si="454"/>
        <v>#REF!</v>
      </c>
      <c r="N1552" s="5" t="e">
        <f t="shared" ca="1" si="464"/>
        <v>#N/A</v>
      </c>
      <c r="O1552" s="5" t="e">
        <f t="shared" ca="1" si="465"/>
        <v>#N/A</v>
      </c>
      <c r="P1552" s="41" t="e">
        <f ca="1">IF(OR(ISNA(A1552),C1552="Backstitch"),NA(),AVERAGEIF($C$4:$C1552,"&gt;0")/100)</f>
        <v>#N/A</v>
      </c>
      <c r="Q1552" s="41" t="e">
        <f t="shared" ca="1" si="455"/>
        <v>#N/A</v>
      </c>
      <c r="R1552" s="43" t="e">
        <f t="shared" ca="1" si="456"/>
        <v>#N/A</v>
      </c>
      <c r="S1552" s="44" t="e">
        <f t="shared" ca="1" si="457"/>
        <v>#N/A</v>
      </c>
      <c r="T1552" s="5" t="e">
        <f t="shared" ca="1" si="458"/>
        <v>#N/A</v>
      </c>
      <c r="U1552" s="5" t="e">
        <f t="shared" ca="1" si="459"/>
        <v>#N/A</v>
      </c>
    </row>
    <row r="1553" spans="1:21">
      <c r="A1553" s="6" t="e">
        <f t="shared" ca="1" si="449"/>
        <v>#N/A</v>
      </c>
      <c r="B1553" s="39" t="e">
        <f t="shared" ca="1" si="448"/>
        <v>#N/A</v>
      </c>
      <c r="C1553">
        <f t="array" aca="1" ref="C1553" ca="1">IFERROR(INDEX(stitches, MATCH( 1, ($A1553=dates)*(last_project=projects),0)),0)</f>
        <v>0</v>
      </c>
      <c r="D1553" s="5" t="e">
        <f t="shared" ca="1" si="460"/>
        <v>#REF!</v>
      </c>
      <c r="E1553" s="5" t="e">
        <f t="shared" ca="1" si="450"/>
        <v>#REF!</v>
      </c>
      <c r="F1553" s="40" t="e">
        <f t="array" aca="1" ref="F1553" ca="1">INDEX(hours,MATCH(1,($A1553=dates)*(last_project=projects),0),0)</f>
        <v>#N/A</v>
      </c>
      <c r="G1553" s="21" t="e">
        <f t="shared" ca="1" si="451"/>
        <v>#N/A</v>
      </c>
      <c r="H1553" s="41" t="e">
        <f t="shared" ca="1" si="461"/>
        <v>#N/A</v>
      </c>
      <c r="I1553" s="41" t="e">
        <f t="shared" ca="1" si="462"/>
        <v>#N/A</v>
      </c>
      <c r="J1553" s="41" t="e">
        <f t="shared" ca="1" si="463"/>
        <v>#N/A</v>
      </c>
      <c r="K1553" t="e">
        <f t="shared" ca="1" si="452"/>
        <v>#N/A</v>
      </c>
      <c r="L1553" t="e">
        <f t="shared" ca="1" si="453"/>
        <v>#N/A</v>
      </c>
      <c r="M1553" s="42" t="e">
        <f t="shared" ca="1" si="454"/>
        <v>#REF!</v>
      </c>
      <c r="N1553" s="5" t="e">
        <f t="shared" ca="1" si="464"/>
        <v>#N/A</v>
      </c>
      <c r="O1553" s="5" t="e">
        <f t="shared" ca="1" si="465"/>
        <v>#N/A</v>
      </c>
      <c r="P1553" s="41" t="e">
        <f ca="1">IF(OR(ISNA(A1553),C1553="Backstitch"),NA(),AVERAGEIF($C$4:$C1553,"&gt;0")/100)</f>
        <v>#N/A</v>
      </c>
      <c r="Q1553" s="41" t="e">
        <f t="shared" ca="1" si="455"/>
        <v>#N/A</v>
      </c>
      <c r="R1553" s="43" t="e">
        <f t="shared" ca="1" si="456"/>
        <v>#N/A</v>
      </c>
      <c r="S1553" s="44" t="e">
        <f t="shared" ca="1" si="457"/>
        <v>#N/A</v>
      </c>
      <c r="T1553" s="5" t="e">
        <f t="shared" ca="1" si="458"/>
        <v>#N/A</v>
      </c>
      <c r="U1553" s="5" t="e">
        <f t="shared" ca="1" si="459"/>
        <v>#N/A</v>
      </c>
    </row>
    <row r="1554" spans="1:21">
      <c r="A1554" s="6" t="e">
        <f t="shared" ca="1" si="449"/>
        <v>#N/A</v>
      </c>
      <c r="B1554" s="39" t="e">
        <f t="shared" ca="1" si="448"/>
        <v>#N/A</v>
      </c>
      <c r="C1554">
        <f t="array" aca="1" ref="C1554" ca="1">IFERROR(INDEX(stitches, MATCH( 1, ($A1554=dates)*(last_project=projects),0)),0)</f>
        <v>0</v>
      </c>
      <c r="D1554" s="5" t="e">
        <f t="shared" ca="1" si="460"/>
        <v>#REF!</v>
      </c>
      <c r="E1554" s="5" t="e">
        <f t="shared" ca="1" si="450"/>
        <v>#REF!</v>
      </c>
      <c r="F1554" s="40" t="e">
        <f t="array" aca="1" ref="F1554" ca="1">INDEX(hours,MATCH(1,($A1554=dates)*(last_project=projects),0),0)</f>
        <v>#N/A</v>
      </c>
      <c r="G1554" s="21" t="e">
        <f t="shared" ca="1" si="451"/>
        <v>#N/A</v>
      </c>
      <c r="H1554" s="41" t="e">
        <f t="shared" ca="1" si="461"/>
        <v>#N/A</v>
      </c>
      <c r="I1554" s="41" t="e">
        <f t="shared" ca="1" si="462"/>
        <v>#N/A</v>
      </c>
      <c r="J1554" s="41" t="e">
        <f t="shared" ca="1" si="463"/>
        <v>#N/A</v>
      </c>
      <c r="K1554" t="e">
        <f t="shared" ca="1" si="452"/>
        <v>#N/A</v>
      </c>
      <c r="L1554" t="e">
        <f t="shared" ca="1" si="453"/>
        <v>#N/A</v>
      </c>
      <c r="M1554" s="42" t="e">
        <f t="shared" ca="1" si="454"/>
        <v>#REF!</v>
      </c>
      <c r="N1554" s="5" t="e">
        <f t="shared" ca="1" si="464"/>
        <v>#N/A</v>
      </c>
      <c r="O1554" s="5" t="e">
        <f t="shared" ca="1" si="465"/>
        <v>#N/A</v>
      </c>
      <c r="P1554" s="41" t="e">
        <f ca="1">IF(OR(ISNA(A1554),C1554="Backstitch"),NA(),AVERAGEIF($C$4:$C1554,"&gt;0")/100)</f>
        <v>#N/A</v>
      </c>
      <c r="Q1554" s="41" t="e">
        <f t="shared" ca="1" si="455"/>
        <v>#N/A</v>
      </c>
      <c r="R1554" s="43" t="e">
        <f t="shared" ca="1" si="456"/>
        <v>#N/A</v>
      </c>
      <c r="S1554" s="44" t="e">
        <f t="shared" ca="1" si="457"/>
        <v>#N/A</v>
      </c>
      <c r="T1554" s="5" t="e">
        <f t="shared" ca="1" si="458"/>
        <v>#N/A</v>
      </c>
      <c r="U1554" s="5" t="e">
        <f t="shared" ca="1" si="459"/>
        <v>#N/A</v>
      </c>
    </row>
    <row r="1555" spans="1:21">
      <c r="A1555" s="6" t="e">
        <f t="shared" ca="1" si="449"/>
        <v>#N/A</v>
      </c>
      <c r="B1555" s="39" t="e">
        <f t="shared" ca="1" si="448"/>
        <v>#N/A</v>
      </c>
      <c r="C1555">
        <f t="array" aca="1" ref="C1555" ca="1">IFERROR(INDEX(stitches, MATCH( 1, ($A1555=dates)*(last_project=projects),0)),0)</f>
        <v>0</v>
      </c>
      <c r="D1555" s="5" t="e">
        <f t="shared" ca="1" si="460"/>
        <v>#REF!</v>
      </c>
      <c r="E1555" s="5" t="e">
        <f t="shared" ca="1" si="450"/>
        <v>#REF!</v>
      </c>
      <c r="F1555" s="40" t="e">
        <f t="array" aca="1" ref="F1555" ca="1">INDEX(hours,MATCH(1,($A1555=dates)*(last_project=projects),0),0)</f>
        <v>#N/A</v>
      </c>
      <c r="G1555" s="21" t="e">
        <f t="shared" ca="1" si="451"/>
        <v>#N/A</v>
      </c>
      <c r="H1555" s="41" t="e">
        <f t="shared" ca="1" si="461"/>
        <v>#N/A</v>
      </c>
      <c r="I1555" s="41" t="e">
        <f t="shared" ca="1" si="462"/>
        <v>#N/A</v>
      </c>
      <c r="J1555" s="41" t="e">
        <f t="shared" ca="1" si="463"/>
        <v>#N/A</v>
      </c>
      <c r="K1555" t="e">
        <f t="shared" ca="1" si="452"/>
        <v>#N/A</v>
      </c>
      <c r="L1555" t="e">
        <f t="shared" ca="1" si="453"/>
        <v>#N/A</v>
      </c>
      <c r="M1555" s="42" t="e">
        <f t="shared" ca="1" si="454"/>
        <v>#REF!</v>
      </c>
      <c r="N1555" s="5" t="e">
        <f t="shared" ca="1" si="464"/>
        <v>#N/A</v>
      </c>
      <c r="O1555" s="5" t="e">
        <f t="shared" ca="1" si="465"/>
        <v>#N/A</v>
      </c>
      <c r="P1555" s="41" t="e">
        <f ca="1">IF(OR(ISNA(A1555),C1555="Backstitch"),NA(),AVERAGEIF($C$4:$C1555,"&gt;0")/100)</f>
        <v>#N/A</v>
      </c>
      <c r="Q1555" s="41" t="e">
        <f t="shared" ca="1" si="455"/>
        <v>#N/A</v>
      </c>
      <c r="R1555" s="43" t="e">
        <f t="shared" ca="1" si="456"/>
        <v>#N/A</v>
      </c>
      <c r="S1555" s="44" t="e">
        <f t="shared" ca="1" si="457"/>
        <v>#N/A</v>
      </c>
      <c r="T1555" s="5" t="e">
        <f t="shared" ca="1" si="458"/>
        <v>#N/A</v>
      </c>
      <c r="U1555" s="5" t="e">
        <f t="shared" ca="1" si="459"/>
        <v>#N/A</v>
      </c>
    </row>
    <row r="1556" spans="1:21">
      <c r="A1556" s="6" t="e">
        <f t="shared" ca="1" si="449"/>
        <v>#N/A</v>
      </c>
      <c r="B1556" s="39" t="e">
        <f t="shared" ca="1" si="448"/>
        <v>#N/A</v>
      </c>
      <c r="C1556">
        <f t="array" aca="1" ref="C1556" ca="1">IFERROR(INDEX(stitches, MATCH( 1, ($A1556=dates)*(last_project=projects),0)),0)</f>
        <v>0</v>
      </c>
      <c r="D1556" s="5" t="e">
        <f t="shared" ca="1" si="460"/>
        <v>#REF!</v>
      </c>
      <c r="E1556" s="5" t="e">
        <f t="shared" ca="1" si="450"/>
        <v>#REF!</v>
      </c>
      <c r="F1556" s="40" t="e">
        <f t="array" aca="1" ref="F1556" ca="1">INDEX(hours,MATCH(1,($A1556=dates)*(last_project=projects),0),0)</f>
        <v>#N/A</v>
      </c>
      <c r="G1556" s="21" t="e">
        <f t="shared" ca="1" si="451"/>
        <v>#N/A</v>
      </c>
      <c r="H1556" s="41" t="e">
        <f t="shared" ca="1" si="461"/>
        <v>#N/A</v>
      </c>
      <c r="I1556" s="41" t="e">
        <f t="shared" ca="1" si="462"/>
        <v>#N/A</v>
      </c>
      <c r="J1556" s="41" t="e">
        <f t="shared" ca="1" si="463"/>
        <v>#N/A</v>
      </c>
      <c r="K1556" t="e">
        <f t="shared" ca="1" si="452"/>
        <v>#N/A</v>
      </c>
      <c r="L1556" t="e">
        <f t="shared" ca="1" si="453"/>
        <v>#N/A</v>
      </c>
      <c r="M1556" s="42" t="e">
        <f t="shared" ca="1" si="454"/>
        <v>#REF!</v>
      </c>
      <c r="N1556" s="5" t="e">
        <f t="shared" ca="1" si="464"/>
        <v>#N/A</v>
      </c>
      <c r="O1556" s="5" t="e">
        <f t="shared" ca="1" si="465"/>
        <v>#N/A</v>
      </c>
      <c r="P1556" s="41" t="e">
        <f ca="1">IF(OR(ISNA(A1556),C1556="Backstitch"),NA(),AVERAGEIF($C$4:$C1556,"&gt;0")/100)</f>
        <v>#N/A</v>
      </c>
      <c r="Q1556" s="41" t="e">
        <f t="shared" ca="1" si="455"/>
        <v>#N/A</v>
      </c>
      <c r="R1556" s="43" t="e">
        <f t="shared" ca="1" si="456"/>
        <v>#N/A</v>
      </c>
      <c r="S1556" s="44" t="e">
        <f t="shared" ca="1" si="457"/>
        <v>#N/A</v>
      </c>
      <c r="T1556" s="5" t="e">
        <f t="shared" ca="1" si="458"/>
        <v>#N/A</v>
      </c>
      <c r="U1556" s="5" t="e">
        <f t="shared" ca="1" si="459"/>
        <v>#N/A</v>
      </c>
    </row>
    <row r="1557" spans="1:21">
      <c r="A1557" s="6" t="e">
        <f t="shared" ca="1" si="449"/>
        <v>#N/A</v>
      </c>
      <c r="B1557" s="39" t="e">
        <f t="shared" ca="1" si="448"/>
        <v>#N/A</v>
      </c>
      <c r="C1557">
        <f t="array" aca="1" ref="C1557" ca="1">IFERROR(INDEX(stitches, MATCH( 1, ($A1557=dates)*(last_project=projects),0)),0)</f>
        <v>0</v>
      </c>
      <c r="D1557" s="5" t="e">
        <f t="shared" ca="1" si="460"/>
        <v>#REF!</v>
      </c>
      <c r="E1557" s="5" t="e">
        <f t="shared" ca="1" si="450"/>
        <v>#REF!</v>
      </c>
      <c r="F1557" s="40" t="e">
        <f t="array" aca="1" ref="F1557" ca="1">INDEX(hours,MATCH(1,($A1557=dates)*(last_project=projects),0),0)</f>
        <v>#N/A</v>
      </c>
      <c r="G1557" s="21" t="e">
        <f t="shared" ca="1" si="451"/>
        <v>#N/A</v>
      </c>
      <c r="H1557" s="41" t="e">
        <f t="shared" ca="1" si="461"/>
        <v>#N/A</v>
      </c>
      <c r="I1557" s="41" t="e">
        <f t="shared" ca="1" si="462"/>
        <v>#N/A</v>
      </c>
      <c r="J1557" s="41" t="e">
        <f t="shared" ca="1" si="463"/>
        <v>#N/A</v>
      </c>
      <c r="K1557" t="e">
        <f t="shared" ca="1" si="452"/>
        <v>#N/A</v>
      </c>
      <c r="L1557" t="e">
        <f t="shared" ca="1" si="453"/>
        <v>#N/A</v>
      </c>
      <c r="M1557" s="42" t="e">
        <f t="shared" ca="1" si="454"/>
        <v>#REF!</v>
      </c>
      <c r="N1557" s="5" t="e">
        <f t="shared" ca="1" si="464"/>
        <v>#N/A</v>
      </c>
      <c r="O1557" s="5" t="e">
        <f t="shared" ca="1" si="465"/>
        <v>#N/A</v>
      </c>
      <c r="P1557" s="41" t="e">
        <f ca="1">IF(OR(ISNA(A1557),C1557="Backstitch"),NA(),AVERAGEIF($C$4:$C1557,"&gt;0")/100)</f>
        <v>#N/A</v>
      </c>
      <c r="Q1557" s="41" t="e">
        <f t="shared" ca="1" si="455"/>
        <v>#N/A</v>
      </c>
      <c r="R1557" s="43" t="e">
        <f t="shared" ca="1" si="456"/>
        <v>#N/A</v>
      </c>
      <c r="S1557" s="44" t="e">
        <f t="shared" ca="1" si="457"/>
        <v>#N/A</v>
      </c>
      <c r="T1557" s="5" t="e">
        <f t="shared" ca="1" si="458"/>
        <v>#N/A</v>
      </c>
      <c r="U1557" s="5" t="e">
        <f t="shared" ca="1" si="459"/>
        <v>#N/A</v>
      </c>
    </row>
    <row r="1558" spans="1:21">
      <c r="A1558" s="6" t="e">
        <f t="shared" ca="1" si="449"/>
        <v>#N/A</v>
      </c>
      <c r="B1558" s="39" t="e">
        <f t="shared" ca="1" si="448"/>
        <v>#N/A</v>
      </c>
      <c r="C1558">
        <f t="array" aca="1" ref="C1558" ca="1">IFERROR(INDEX(stitches, MATCH( 1, ($A1558=dates)*(last_project=projects),0)),0)</f>
        <v>0</v>
      </c>
      <c r="D1558" s="5" t="e">
        <f t="shared" ca="1" si="460"/>
        <v>#REF!</v>
      </c>
      <c r="E1558" s="5" t="e">
        <f t="shared" ca="1" si="450"/>
        <v>#REF!</v>
      </c>
      <c r="F1558" s="40" t="e">
        <f t="array" aca="1" ref="F1558" ca="1">INDEX(hours,MATCH(1,($A1558=dates)*(last_project=projects),0),0)</f>
        <v>#N/A</v>
      </c>
      <c r="G1558" s="21" t="e">
        <f t="shared" ca="1" si="451"/>
        <v>#N/A</v>
      </c>
      <c r="H1558" s="41" t="e">
        <f t="shared" ca="1" si="461"/>
        <v>#N/A</v>
      </c>
      <c r="I1558" s="41" t="e">
        <f t="shared" ca="1" si="462"/>
        <v>#N/A</v>
      </c>
      <c r="J1558" s="41" t="e">
        <f t="shared" ca="1" si="463"/>
        <v>#N/A</v>
      </c>
      <c r="K1558" t="e">
        <f t="shared" ca="1" si="452"/>
        <v>#N/A</v>
      </c>
      <c r="L1558" t="e">
        <f t="shared" ca="1" si="453"/>
        <v>#N/A</v>
      </c>
      <c r="M1558" s="42" t="e">
        <f t="shared" ca="1" si="454"/>
        <v>#REF!</v>
      </c>
      <c r="N1558" s="5" t="e">
        <f t="shared" ca="1" si="464"/>
        <v>#N/A</v>
      </c>
      <c r="O1558" s="5" t="e">
        <f t="shared" ca="1" si="465"/>
        <v>#N/A</v>
      </c>
      <c r="P1558" s="41" t="e">
        <f ca="1">IF(OR(ISNA(A1558),C1558="Backstitch"),NA(),AVERAGEIF($C$4:$C1558,"&gt;0")/100)</f>
        <v>#N/A</v>
      </c>
      <c r="Q1558" s="41" t="e">
        <f t="shared" ca="1" si="455"/>
        <v>#N/A</v>
      </c>
      <c r="R1558" s="43" t="e">
        <f t="shared" ca="1" si="456"/>
        <v>#N/A</v>
      </c>
      <c r="S1558" s="44" t="e">
        <f t="shared" ca="1" si="457"/>
        <v>#N/A</v>
      </c>
      <c r="T1558" s="5" t="e">
        <f t="shared" ca="1" si="458"/>
        <v>#N/A</v>
      </c>
      <c r="U1558" s="5" t="e">
        <f t="shared" ca="1" si="459"/>
        <v>#N/A</v>
      </c>
    </row>
    <row r="1559" spans="1:21">
      <c r="A1559" s="6" t="e">
        <f t="shared" ca="1" si="449"/>
        <v>#N/A</v>
      </c>
      <c r="B1559" s="39" t="e">
        <f t="shared" ca="1" si="448"/>
        <v>#N/A</v>
      </c>
      <c r="C1559">
        <f t="array" aca="1" ref="C1559" ca="1">IFERROR(INDEX(stitches, MATCH( 1, ($A1559=dates)*(last_project=projects),0)),0)</f>
        <v>0</v>
      </c>
      <c r="D1559" s="5" t="e">
        <f t="shared" ca="1" si="460"/>
        <v>#REF!</v>
      </c>
      <c r="E1559" s="5" t="e">
        <f t="shared" ca="1" si="450"/>
        <v>#REF!</v>
      </c>
      <c r="F1559" s="40" t="e">
        <f t="array" aca="1" ref="F1559" ca="1">INDEX(hours,MATCH(1,($A1559=dates)*(last_project=projects),0),0)</f>
        <v>#N/A</v>
      </c>
      <c r="G1559" s="21" t="e">
        <f t="shared" ca="1" si="451"/>
        <v>#N/A</v>
      </c>
      <c r="H1559" s="41" t="e">
        <f t="shared" ca="1" si="461"/>
        <v>#N/A</v>
      </c>
      <c r="I1559" s="41" t="e">
        <f t="shared" ca="1" si="462"/>
        <v>#N/A</v>
      </c>
      <c r="J1559" s="41" t="e">
        <f t="shared" ca="1" si="463"/>
        <v>#N/A</v>
      </c>
      <c r="K1559" t="e">
        <f t="shared" ca="1" si="452"/>
        <v>#N/A</v>
      </c>
      <c r="L1559" t="e">
        <f t="shared" ca="1" si="453"/>
        <v>#N/A</v>
      </c>
      <c r="M1559" s="42" t="e">
        <f t="shared" ca="1" si="454"/>
        <v>#REF!</v>
      </c>
      <c r="N1559" s="5" t="e">
        <f t="shared" ca="1" si="464"/>
        <v>#N/A</v>
      </c>
      <c r="O1559" s="5" t="e">
        <f t="shared" ca="1" si="465"/>
        <v>#N/A</v>
      </c>
      <c r="P1559" s="41" t="e">
        <f ca="1">IF(OR(ISNA(A1559),C1559="Backstitch"),NA(),AVERAGEIF($C$4:$C1559,"&gt;0")/100)</f>
        <v>#N/A</v>
      </c>
      <c r="Q1559" s="41" t="e">
        <f t="shared" ca="1" si="455"/>
        <v>#N/A</v>
      </c>
      <c r="R1559" s="43" t="e">
        <f t="shared" ca="1" si="456"/>
        <v>#N/A</v>
      </c>
      <c r="S1559" s="44" t="e">
        <f t="shared" ca="1" si="457"/>
        <v>#N/A</v>
      </c>
      <c r="T1559" s="5" t="e">
        <f t="shared" ca="1" si="458"/>
        <v>#N/A</v>
      </c>
      <c r="U1559" s="5" t="e">
        <f t="shared" ca="1" si="459"/>
        <v>#N/A</v>
      </c>
    </row>
    <row r="1560" spans="1:21">
      <c r="A1560" s="6" t="e">
        <f t="shared" ca="1" si="449"/>
        <v>#N/A</v>
      </c>
      <c r="B1560" s="39" t="e">
        <f t="shared" ca="1" si="448"/>
        <v>#N/A</v>
      </c>
      <c r="C1560">
        <f t="array" aca="1" ref="C1560" ca="1">IFERROR(INDEX(stitches, MATCH( 1, ($A1560=dates)*(last_project=projects),0)),0)</f>
        <v>0</v>
      </c>
      <c r="D1560" s="5" t="e">
        <f t="shared" ca="1" si="460"/>
        <v>#REF!</v>
      </c>
      <c r="E1560" s="5" t="e">
        <f t="shared" ca="1" si="450"/>
        <v>#REF!</v>
      </c>
      <c r="F1560" s="40" t="e">
        <f t="array" aca="1" ref="F1560" ca="1">INDEX(hours,MATCH(1,($A1560=dates)*(last_project=projects),0),0)</f>
        <v>#N/A</v>
      </c>
      <c r="G1560" s="21" t="e">
        <f t="shared" ca="1" si="451"/>
        <v>#N/A</v>
      </c>
      <c r="H1560" s="41" t="e">
        <f t="shared" ca="1" si="461"/>
        <v>#N/A</v>
      </c>
      <c r="I1560" s="41" t="e">
        <f t="shared" ca="1" si="462"/>
        <v>#N/A</v>
      </c>
      <c r="J1560" s="41" t="e">
        <f t="shared" ca="1" si="463"/>
        <v>#N/A</v>
      </c>
      <c r="K1560" t="e">
        <f t="shared" ca="1" si="452"/>
        <v>#N/A</v>
      </c>
      <c r="L1560" t="e">
        <f t="shared" ca="1" si="453"/>
        <v>#N/A</v>
      </c>
      <c r="M1560" s="42" t="e">
        <f t="shared" ca="1" si="454"/>
        <v>#REF!</v>
      </c>
      <c r="N1560" s="5" t="e">
        <f t="shared" ca="1" si="464"/>
        <v>#N/A</v>
      </c>
      <c r="O1560" s="5" t="e">
        <f t="shared" ca="1" si="465"/>
        <v>#N/A</v>
      </c>
      <c r="P1560" s="41" t="e">
        <f ca="1">IF(OR(ISNA(A1560),C1560="Backstitch"),NA(),AVERAGEIF($C$4:$C1560,"&gt;0")/100)</f>
        <v>#N/A</v>
      </c>
      <c r="Q1560" s="41" t="e">
        <f t="shared" ca="1" si="455"/>
        <v>#N/A</v>
      </c>
      <c r="R1560" s="43" t="e">
        <f t="shared" ca="1" si="456"/>
        <v>#N/A</v>
      </c>
      <c r="S1560" s="44" t="e">
        <f t="shared" ca="1" si="457"/>
        <v>#N/A</v>
      </c>
      <c r="T1560" s="5" t="e">
        <f t="shared" ca="1" si="458"/>
        <v>#N/A</v>
      </c>
      <c r="U1560" s="5" t="e">
        <f t="shared" ca="1" si="459"/>
        <v>#N/A</v>
      </c>
    </row>
    <row r="1561" spans="1:21">
      <c r="A1561" s="6" t="e">
        <f t="shared" ca="1" si="449"/>
        <v>#N/A</v>
      </c>
      <c r="B1561" s="39" t="e">
        <f t="shared" ca="1" si="448"/>
        <v>#N/A</v>
      </c>
      <c r="C1561">
        <f t="array" aca="1" ref="C1561" ca="1">IFERROR(INDEX(stitches, MATCH( 1, ($A1561=dates)*(last_project=projects),0)),0)</f>
        <v>0</v>
      </c>
      <c r="D1561" s="5" t="e">
        <f t="shared" ca="1" si="460"/>
        <v>#REF!</v>
      </c>
      <c r="E1561" s="5" t="e">
        <f t="shared" ca="1" si="450"/>
        <v>#REF!</v>
      </c>
      <c r="F1561" s="40" t="e">
        <f t="array" aca="1" ref="F1561" ca="1">INDEX(hours,MATCH(1,($A1561=dates)*(last_project=projects),0),0)</f>
        <v>#N/A</v>
      </c>
      <c r="G1561" s="21" t="e">
        <f t="shared" ca="1" si="451"/>
        <v>#N/A</v>
      </c>
      <c r="H1561" s="41" t="e">
        <f t="shared" ca="1" si="461"/>
        <v>#N/A</v>
      </c>
      <c r="I1561" s="41" t="e">
        <f t="shared" ca="1" si="462"/>
        <v>#N/A</v>
      </c>
      <c r="J1561" s="41" t="e">
        <f t="shared" ca="1" si="463"/>
        <v>#N/A</v>
      </c>
      <c r="K1561" t="e">
        <f t="shared" ca="1" si="452"/>
        <v>#N/A</v>
      </c>
      <c r="L1561" t="e">
        <f t="shared" ca="1" si="453"/>
        <v>#N/A</v>
      </c>
      <c r="M1561" s="42" t="e">
        <f t="shared" ca="1" si="454"/>
        <v>#REF!</v>
      </c>
      <c r="N1561" s="5" t="e">
        <f t="shared" ca="1" si="464"/>
        <v>#N/A</v>
      </c>
      <c r="O1561" s="5" t="e">
        <f t="shared" ca="1" si="465"/>
        <v>#N/A</v>
      </c>
      <c r="P1561" s="41" t="e">
        <f ca="1">IF(OR(ISNA(A1561),C1561="Backstitch"),NA(),AVERAGEIF($C$4:$C1561,"&gt;0")/100)</f>
        <v>#N/A</v>
      </c>
      <c r="Q1561" s="41" t="e">
        <f t="shared" ca="1" si="455"/>
        <v>#N/A</v>
      </c>
      <c r="R1561" s="43" t="e">
        <f t="shared" ca="1" si="456"/>
        <v>#N/A</v>
      </c>
      <c r="S1561" s="44" t="e">
        <f t="shared" ca="1" si="457"/>
        <v>#N/A</v>
      </c>
      <c r="T1561" s="5" t="e">
        <f t="shared" ca="1" si="458"/>
        <v>#N/A</v>
      </c>
      <c r="U1561" s="5" t="e">
        <f t="shared" ca="1" si="459"/>
        <v>#N/A</v>
      </c>
    </row>
    <row r="1562" spans="1:21">
      <c r="A1562" s="6" t="e">
        <f t="shared" ca="1" si="449"/>
        <v>#N/A</v>
      </c>
      <c r="B1562" s="39" t="e">
        <f t="shared" ca="1" si="448"/>
        <v>#N/A</v>
      </c>
      <c r="C1562">
        <f t="array" aca="1" ref="C1562" ca="1">IFERROR(INDEX(stitches, MATCH( 1, ($A1562=dates)*(last_project=projects),0)),0)</f>
        <v>0</v>
      </c>
      <c r="D1562" s="5" t="e">
        <f t="shared" ca="1" si="460"/>
        <v>#REF!</v>
      </c>
      <c r="E1562" s="5" t="e">
        <f t="shared" ca="1" si="450"/>
        <v>#REF!</v>
      </c>
      <c r="F1562" s="40" t="e">
        <f t="array" aca="1" ref="F1562" ca="1">INDEX(hours,MATCH(1,($A1562=dates)*(last_project=projects),0),0)</f>
        <v>#N/A</v>
      </c>
      <c r="G1562" s="21" t="e">
        <f t="shared" ca="1" si="451"/>
        <v>#N/A</v>
      </c>
      <c r="H1562" s="41" t="e">
        <f t="shared" ca="1" si="461"/>
        <v>#N/A</v>
      </c>
      <c r="I1562" s="41" t="e">
        <f t="shared" ca="1" si="462"/>
        <v>#N/A</v>
      </c>
      <c r="J1562" s="41" t="e">
        <f t="shared" ca="1" si="463"/>
        <v>#N/A</v>
      </c>
      <c r="K1562" t="e">
        <f t="shared" ca="1" si="452"/>
        <v>#N/A</v>
      </c>
      <c r="L1562" t="e">
        <f t="shared" ca="1" si="453"/>
        <v>#N/A</v>
      </c>
      <c r="M1562" s="42" t="e">
        <f t="shared" ca="1" si="454"/>
        <v>#REF!</v>
      </c>
      <c r="N1562" s="5" t="e">
        <f t="shared" ca="1" si="464"/>
        <v>#N/A</v>
      </c>
      <c r="O1562" s="5" t="e">
        <f t="shared" ca="1" si="465"/>
        <v>#N/A</v>
      </c>
      <c r="P1562" s="41" t="e">
        <f ca="1">IF(OR(ISNA(A1562),C1562="Backstitch"),NA(),AVERAGEIF($C$4:$C1562,"&gt;0")/100)</f>
        <v>#N/A</v>
      </c>
      <c r="Q1562" s="41" t="e">
        <f t="shared" ca="1" si="455"/>
        <v>#N/A</v>
      </c>
      <c r="R1562" s="43" t="e">
        <f t="shared" ca="1" si="456"/>
        <v>#N/A</v>
      </c>
      <c r="S1562" s="44" t="e">
        <f t="shared" ca="1" si="457"/>
        <v>#N/A</v>
      </c>
      <c r="T1562" s="5" t="e">
        <f t="shared" ca="1" si="458"/>
        <v>#N/A</v>
      </c>
      <c r="U1562" s="5" t="e">
        <f t="shared" ca="1" si="459"/>
        <v>#N/A</v>
      </c>
    </row>
    <row r="1563" spans="1:21">
      <c r="A1563" s="6" t="e">
        <f t="shared" ca="1" si="449"/>
        <v>#N/A</v>
      </c>
      <c r="B1563" s="39" t="e">
        <f t="shared" ca="1" si="448"/>
        <v>#N/A</v>
      </c>
      <c r="C1563">
        <f t="array" aca="1" ref="C1563" ca="1">IFERROR(INDEX(stitches, MATCH( 1, ($A1563=dates)*(last_project=projects),0)),0)</f>
        <v>0</v>
      </c>
      <c r="D1563" s="5" t="e">
        <f t="shared" ca="1" si="460"/>
        <v>#REF!</v>
      </c>
      <c r="E1563" s="5" t="e">
        <f t="shared" ca="1" si="450"/>
        <v>#REF!</v>
      </c>
      <c r="F1563" s="40" t="e">
        <f t="array" aca="1" ref="F1563" ca="1">INDEX(hours,MATCH(1,($A1563=dates)*(last_project=projects),0),0)</f>
        <v>#N/A</v>
      </c>
      <c r="G1563" s="21" t="e">
        <f t="shared" ca="1" si="451"/>
        <v>#N/A</v>
      </c>
      <c r="H1563" s="41" t="e">
        <f t="shared" ca="1" si="461"/>
        <v>#N/A</v>
      </c>
      <c r="I1563" s="41" t="e">
        <f t="shared" ca="1" si="462"/>
        <v>#N/A</v>
      </c>
      <c r="J1563" s="41" t="e">
        <f t="shared" ca="1" si="463"/>
        <v>#N/A</v>
      </c>
      <c r="K1563" t="e">
        <f t="shared" ca="1" si="452"/>
        <v>#N/A</v>
      </c>
      <c r="L1563" t="e">
        <f t="shared" ca="1" si="453"/>
        <v>#N/A</v>
      </c>
      <c r="M1563" s="42" t="e">
        <f t="shared" ca="1" si="454"/>
        <v>#REF!</v>
      </c>
      <c r="N1563" s="5" t="e">
        <f t="shared" ca="1" si="464"/>
        <v>#N/A</v>
      </c>
      <c r="O1563" s="5" t="e">
        <f t="shared" ca="1" si="465"/>
        <v>#N/A</v>
      </c>
      <c r="P1563" s="41" t="e">
        <f ca="1">IF(OR(ISNA(A1563),C1563="Backstitch"),NA(),AVERAGEIF($C$4:$C1563,"&gt;0")/100)</f>
        <v>#N/A</v>
      </c>
      <c r="Q1563" s="41" t="e">
        <f t="shared" ca="1" si="455"/>
        <v>#N/A</v>
      </c>
      <c r="R1563" s="43" t="e">
        <f t="shared" ca="1" si="456"/>
        <v>#N/A</v>
      </c>
      <c r="S1563" s="44" t="e">
        <f t="shared" ca="1" si="457"/>
        <v>#N/A</v>
      </c>
      <c r="T1563" s="5" t="e">
        <f t="shared" ca="1" si="458"/>
        <v>#N/A</v>
      </c>
      <c r="U1563" s="5" t="e">
        <f t="shared" ca="1" si="459"/>
        <v>#N/A</v>
      </c>
    </row>
    <row r="1564" spans="1:21">
      <c r="A1564" s="6" t="e">
        <f t="shared" ca="1" si="449"/>
        <v>#N/A</v>
      </c>
      <c r="B1564" s="39" t="e">
        <f t="shared" ca="1" si="448"/>
        <v>#N/A</v>
      </c>
      <c r="C1564">
        <f t="array" aca="1" ref="C1564" ca="1">IFERROR(INDEX(stitches, MATCH( 1, ($A1564=dates)*(last_project=projects),0)),0)</f>
        <v>0</v>
      </c>
      <c r="D1564" s="5" t="e">
        <f t="shared" ca="1" si="460"/>
        <v>#REF!</v>
      </c>
      <c r="E1564" s="5" t="e">
        <f t="shared" ca="1" si="450"/>
        <v>#REF!</v>
      </c>
      <c r="F1564" s="40" t="e">
        <f t="array" aca="1" ref="F1564" ca="1">INDEX(hours,MATCH(1,($A1564=dates)*(last_project=projects),0),0)</f>
        <v>#N/A</v>
      </c>
      <c r="G1564" s="21" t="e">
        <f t="shared" ca="1" si="451"/>
        <v>#N/A</v>
      </c>
      <c r="H1564" s="41" t="e">
        <f t="shared" ca="1" si="461"/>
        <v>#N/A</v>
      </c>
      <c r="I1564" s="41" t="e">
        <f t="shared" ca="1" si="462"/>
        <v>#N/A</v>
      </c>
      <c r="J1564" s="41" t="e">
        <f t="shared" ca="1" si="463"/>
        <v>#N/A</v>
      </c>
      <c r="K1564" t="e">
        <f t="shared" ca="1" si="452"/>
        <v>#N/A</v>
      </c>
      <c r="L1564" t="e">
        <f t="shared" ca="1" si="453"/>
        <v>#N/A</v>
      </c>
      <c r="M1564" s="42" t="e">
        <f t="shared" ca="1" si="454"/>
        <v>#REF!</v>
      </c>
      <c r="N1564" s="5" t="e">
        <f t="shared" ca="1" si="464"/>
        <v>#N/A</v>
      </c>
      <c r="O1564" s="5" t="e">
        <f t="shared" ca="1" si="465"/>
        <v>#N/A</v>
      </c>
      <c r="P1564" s="41" t="e">
        <f ca="1">IF(OR(ISNA(A1564),C1564="Backstitch"),NA(),AVERAGEIF($C$4:$C1564,"&gt;0")/100)</f>
        <v>#N/A</v>
      </c>
      <c r="Q1564" s="41" t="e">
        <f t="shared" ca="1" si="455"/>
        <v>#N/A</v>
      </c>
      <c r="R1564" s="43" t="e">
        <f t="shared" ca="1" si="456"/>
        <v>#N/A</v>
      </c>
      <c r="S1564" s="44" t="e">
        <f t="shared" ca="1" si="457"/>
        <v>#N/A</v>
      </c>
      <c r="T1564" s="5" t="e">
        <f t="shared" ca="1" si="458"/>
        <v>#N/A</v>
      </c>
      <c r="U1564" s="5" t="e">
        <f t="shared" ca="1" si="459"/>
        <v>#N/A</v>
      </c>
    </row>
    <row r="1565" spans="1:21">
      <c r="A1565" s="6" t="e">
        <f t="shared" ca="1" si="449"/>
        <v>#N/A</v>
      </c>
      <c r="B1565" s="39" t="e">
        <f t="shared" ca="1" si="448"/>
        <v>#N/A</v>
      </c>
      <c r="C1565">
        <f t="array" aca="1" ref="C1565" ca="1">IFERROR(INDEX(stitches, MATCH( 1, ($A1565=dates)*(last_project=projects),0)),0)</f>
        <v>0</v>
      </c>
      <c r="D1565" s="5" t="e">
        <f t="shared" ca="1" si="460"/>
        <v>#REF!</v>
      </c>
      <c r="E1565" s="5" t="e">
        <f t="shared" ca="1" si="450"/>
        <v>#REF!</v>
      </c>
      <c r="F1565" s="40" t="e">
        <f t="array" aca="1" ref="F1565" ca="1">INDEX(hours,MATCH(1,($A1565=dates)*(last_project=projects),0),0)</f>
        <v>#N/A</v>
      </c>
      <c r="G1565" s="21" t="e">
        <f t="shared" ca="1" si="451"/>
        <v>#N/A</v>
      </c>
      <c r="H1565" s="41" t="e">
        <f t="shared" ca="1" si="461"/>
        <v>#N/A</v>
      </c>
      <c r="I1565" s="41" t="e">
        <f t="shared" ca="1" si="462"/>
        <v>#N/A</v>
      </c>
      <c r="J1565" s="41" t="e">
        <f t="shared" ca="1" si="463"/>
        <v>#N/A</v>
      </c>
      <c r="K1565" t="e">
        <f t="shared" ca="1" si="452"/>
        <v>#N/A</v>
      </c>
      <c r="L1565" t="e">
        <f t="shared" ca="1" si="453"/>
        <v>#N/A</v>
      </c>
      <c r="M1565" s="42" t="e">
        <f t="shared" ca="1" si="454"/>
        <v>#REF!</v>
      </c>
      <c r="N1565" s="5" t="e">
        <f t="shared" ca="1" si="464"/>
        <v>#N/A</v>
      </c>
      <c r="O1565" s="5" t="e">
        <f t="shared" ca="1" si="465"/>
        <v>#N/A</v>
      </c>
      <c r="P1565" s="41" t="e">
        <f ca="1">IF(OR(ISNA(A1565),C1565="Backstitch"),NA(),AVERAGEIF($C$4:$C1565,"&gt;0")/100)</f>
        <v>#N/A</v>
      </c>
      <c r="Q1565" s="41" t="e">
        <f t="shared" ca="1" si="455"/>
        <v>#N/A</v>
      </c>
      <c r="R1565" s="43" t="e">
        <f t="shared" ca="1" si="456"/>
        <v>#N/A</v>
      </c>
      <c r="S1565" s="44" t="e">
        <f t="shared" ca="1" si="457"/>
        <v>#N/A</v>
      </c>
      <c r="T1565" s="5" t="e">
        <f t="shared" ca="1" si="458"/>
        <v>#N/A</v>
      </c>
      <c r="U1565" s="5" t="e">
        <f t="shared" ca="1" si="459"/>
        <v>#N/A</v>
      </c>
    </row>
    <row r="1566" spans="1:21">
      <c r="A1566" s="6" t="e">
        <f t="shared" ca="1" si="449"/>
        <v>#N/A</v>
      </c>
      <c r="B1566" s="39" t="e">
        <f t="shared" ca="1" si="448"/>
        <v>#N/A</v>
      </c>
      <c r="C1566">
        <f t="array" aca="1" ref="C1566" ca="1">IFERROR(INDEX(stitches, MATCH( 1, ($A1566=dates)*(last_project=projects),0)),0)</f>
        <v>0</v>
      </c>
      <c r="D1566" s="5" t="e">
        <f t="shared" ca="1" si="460"/>
        <v>#REF!</v>
      </c>
      <c r="E1566" s="5" t="e">
        <f t="shared" ca="1" si="450"/>
        <v>#REF!</v>
      </c>
      <c r="F1566" s="40" t="e">
        <f t="array" aca="1" ref="F1566" ca="1">INDEX(hours,MATCH(1,($A1566=dates)*(last_project=projects),0),0)</f>
        <v>#N/A</v>
      </c>
      <c r="G1566" s="21" t="e">
        <f t="shared" ca="1" si="451"/>
        <v>#N/A</v>
      </c>
      <c r="H1566" s="41" t="e">
        <f t="shared" ca="1" si="461"/>
        <v>#N/A</v>
      </c>
      <c r="I1566" s="41" t="e">
        <f t="shared" ca="1" si="462"/>
        <v>#N/A</v>
      </c>
      <c r="J1566" s="41" t="e">
        <f t="shared" ca="1" si="463"/>
        <v>#N/A</v>
      </c>
      <c r="K1566" t="e">
        <f t="shared" ca="1" si="452"/>
        <v>#N/A</v>
      </c>
      <c r="L1566" t="e">
        <f t="shared" ca="1" si="453"/>
        <v>#N/A</v>
      </c>
      <c r="M1566" s="42" t="e">
        <f t="shared" ca="1" si="454"/>
        <v>#REF!</v>
      </c>
      <c r="N1566" s="5" t="e">
        <f t="shared" ca="1" si="464"/>
        <v>#N/A</v>
      </c>
      <c r="O1566" s="5" t="e">
        <f t="shared" ca="1" si="465"/>
        <v>#N/A</v>
      </c>
      <c r="P1566" s="41" t="e">
        <f ca="1">IF(OR(ISNA(A1566),C1566="Backstitch"),NA(),AVERAGEIF($C$4:$C1566,"&gt;0")/100)</f>
        <v>#N/A</v>
      </c>
      <c r="Q1566" s="41" t="e">
        <f t="shared" ca="1" si="455"/>
        <v>#N/A</v>
      </c>
      <c r="R1566" s="43" t="e">
        <f t="shared" ca="1" si="456"/>
        <v>#N/A</v>
      </c>
      <c r="S1566" s="44" t="e">
        <f t="shared" ca="1" si="457"/>
        <v>#N/A</v>
      </c>
      <c r="T1566" s="5" t="e">
        <f t="shared" ca="1" si="458"/>
        <v>#N/A</v>
      </c>
      <c r="U1566" s="5" t="e">
        <f t="shared" ca="1" si="459"/>
        <v>#N/A</v>
      </c>
    </row>
    <row r="1567" spans="1:21">
      <c r="A1567" s="6" t="e">
        <f t="shared" ca="1" si="449"/>
        <v>#N/A</v>
      </c>
      <c r="B1567" s="39" t="e">
        <f t="shared" ca="1" si="448"/>
        <v>#N/A</v>
      </c>
      <c r="C1567">
        <f t="array" aca="1" ref="C1567" ca="1">IFERROR(INDEX(stitches, MATCH( 1, ($A1567=dates)*(last_project=projects),0)),0)</f>
        <v>0</v>
      </c>
      <c r="D1567" s="5" t="e">
        <f t="shared" ca="1" si="460"/>
        <v>#REF!</v>
      </c>
      <c r="E1567" s="5" t="e">
        <f t="shared" ca="1" si="450"/>
        <v>#REF!</v>
      </c>
      <c r="F1567" s="40" t="e">
        <f t="array" aca="1" ref="F1567" ca="1">INDEX(hours,MATCH(1,($A1567=dates)*(last_project=projects),0),0)</f>
        <v>#N/A</v>
      </c>
      <c r="G1567" s="21" t="e">
        <f t="shared" ca="1" si="451"/>
        <v>#N/A</v>
      </c>
      <c r="H1567" s="41" t="e">
        <f t="shared" ca="1" si="461"/>
        <v>#N/A</v>
      </c>
      <c r="I1567" s="41" t="e">
        <f t="shared" ca="1" si="462"/>
        <v>#N/A</v>
      </c>
      <c r="J1567" s="41" t="e">
        <f t="shared" ca="1" si="463"/>
        <v>#N/A</v>
      </c>
      <c r="K1567" t="e">
        <f t="shared" ca="1" si="452"/>
        <v>#N/A</v>
      </c>
      <c r="L1567" t="e">
        <f t="shared" ca="1" si="453"/>
        <v>#N/A</v>
      </c>
      <c r="M1567" s="42" t="e">
        <f t="shared" ca="1" si="454"/>
        <v>#REF!</v>
      </c>
      <c r="N1567" s="5" t="e">
        <f t="shared" ca="1" si="464"/>
        <v>#N/A</v>
      </c>
      <c r="O1567" s="5" t="e">
        <f t="shared" ca="1" si="465"/>
        <v>#N/A</v>
      </c>
      <c r="P1567" s="41" t="e">
        <f ca="1">IF(OR(ISNA(A1567),C1567="Backstitch"),NA(),AVERAGEIF($C$4:$C1567,"&gt;0")/100)</f>
        <v>#N/A</v>
      </c>
      <c r="Q1567" s="41" t="e">
        <f t="shared" ca="1" si="455"/>
        <v>#N/A</v>
      </c>
      <c r="R1567" s="43" t="e">
        <f t="shared" ca="1" si="456"/>
        <v>#N/A</v>
      </c>
      <c r="S1567" s="44" t="e">
        <f t="shared" ca="1" si="457"/>
        <v>#N/A</v>
      </c>
      <c r="T1567" s="5" t="e">
        <f t="shared" ca="1" si="458"/>
        <v>#N/A</v>
      </c>
      <c r="U1567" s="5" t="e">
        <f t="shared" ca="1" si="459"/>
        <v>#N/A</v>
      </c>
    </row>
    <row r="1568" spans="1:21">
      <c r="A1568" s="6" t="e">
        <f t="shared" ca="1" si="449"/>
        <v>#N/A</v>
      </c>
      <c r="B1568" s="39" t="e">
        <f t="shared" ca="1" si="448"/>
        <v>#N/A</v>
      </c>
      <c r="C1568">
        <f t="array" aca="1" ref="C1568" ca="1">IFERROR(INDEX(stitches, MATCH( 1, ($A1568=dates)*(last_project=projects),0)),0)</f>
        <v>0</v>
      </c>
      <c r="D1568" s="5" t="e">
        <f t="shared" ca="1" si="460"/>
        <v>#REF!</v>
      </c>
      <c r="E1568" s="5" t="e">
        <f t="shared" ca="1" si="450"/>
        <v>#REF!</v>
      </c>
      <c r="F1568" s="40" t="e">
        <f t="array" aca="1" ref="F1568" ca="1">INDEX(hours,MATCH(1,($A1568=dates)*(last_project=projects),0),0)</f>
        <v>#N/A</v>
      </c>
      <c r="G1568" s="21" t="e">
        <f t="shared" ca="1" si="451"/>
        <v>#N/A</v>
      </c>
      <c r="H1568" s="41" t="e">
        <f t="shared" ca="1" si="461"/>
        <v>#N/A</v>
      </c>
      <c r="I1568" s="41" t="e">
        <f t="shared" ca="1" si="462"/>
        <v>#N/A</v>
      </c>
      <c r="J1568" s="41" t="e">
        <f t="shared" ca="1" si="463"/>
        <v>#N/A</v>
      </c>
      <c r="K1568" t="e">
        <f t="shared" ca="1" si="452"/>
        <v>#N/A</v>
      </c>
      <c r="L1568" t="e">
        <f t="shared" ca="1" si="453"/>
        <v>#N/A</v>
      </c>
      <c r="M1568" s="42" t="e">
        <f t="shared" ca="1" si="454"/>
        <v>#REF!</v>
      </c>
      <c r="N1568" s="5" t="e">
        <f t="shared" ca="1" si="464"/>
        <v>#N/A</v>
      </c>
      <c r="O1568" s="5" t="e">
        <f t="shared" ca="1" si="465"/>
        <v>#N/A</v>
      </c>
      <c r="P1568" s="41" t="e">
        <f ca="1">IF(OR(ISNA(A1568),C1568="Backstitch"),NA(),AVERAGEIF($C$4:$C1568,"&gt;0")/100)</f>
        <v>#N/A</v>
      </c>
      <c r="Q1568" s="41" t="e">
        <f t="shared" ca="1" si="455"/>
        <v>#N/A</v>
      </c>
      <c r="R1568" s="43" t="e">
        <f t="shared" ca="1" si="456"/>
        <v>#N/A</v>
      </c>
      <c r="S1568" s="44" t="e">
        <f t="shared" ca="1" si="457"/>
        <v>#N/A</v>
      </c>
      <c r="T1568" s="5" t="e">
        <f t="shared" ca="1" si="458"/>
        <v>#N/A</v>
      </c>
      <c r="U1568" s="5" t="e">
        <f t="shared" ca="1" si="459"/>
        <v>#N/A</v>
      </c>
    </row>
    <row r="1569" spans="1:21">
      <c r="A1569" s="6" t="e">
        <f t="shared" ca="1" si="449"/>
        <v>#N/A</v>
      </c>
      <c r="B1569" s="39" t="e">
        <f t="shared" ca="1" si="448"/>
        <v>#N/A</v>
      </c>
      <c r="C1569">
        <f t="array" aca="1" ref="C1569" ca="1">IFERROR(INDEX(stitches, MATCH( 1, ($A1569=dates)*(last_project=projects),0)),0)</f>
        <v>0</v>
      </c>
      <c r="D1569" s="5" t="e">
        <f t="shared" ca="1" si="460"/>
        <v>#REF!</v>
      </c>
      <c r="E1569" s="5" t="e">
        <f t="shared" ca="1" si="450"/>
        <v>#REF!</v>
      </c>
      <c r="F1569" s="40" t="e">
        <f t="array" aca="1" ref="F1569" ca="1">INDEX(hours,MATCH(1,($A1569=dates)*(last_project=projects),0),0)</f>
        <v>#N/A</v>
      </c>
      <c r="G1569" s="21" t="e">
        <f t="shared" ca="1" si="451"/>
        <v>#N/A</v>
      </c>
      <c r="H1569" s="41" t="e">
        <f t="shared" ca="1" si="461"/>
        <v>#N/A</v>
      </c>
      <c r="I1569" s="41" t="e">
        <f t="shared" ca="1" si="462"/>
        <v>#N/A</v>
      </c>
      <c r="J1569" s="41" t="e">
        <f t="shared" ca="1" si="463"/>
        <v>#N/A</v>
      </c>
      <c r="K1569" t="e">
        <f t="shared" ca="1" si="452"/>
        <v>#N/A</v>
      </c>
      <c r="L1569" t="e">
        <f t="shared" ca="1" si="453"/>
        <v>#N/A</v>
      </c>
      <c r="M1569" s="42" t="e">
        <f t="shared" ca="1" si="454"/>
        <v>#REF!</v>
      </c>
      <c r="N1569" s="5" t="e">
        <f t="shared" ca="1" si="464"/>
        <v>#N/A</v>
      </c>
      <c r="O1569" s="5" t="e">
        <f t="shared" ca="1" si="465"/>
        <v>#N/A</v>
      </c>
      <c r="P1569" s="41" t="e">
        <f ca="1">IF(OR(ISNA(A1569),C1569="Backstitch"),NA(),AVERAGEIF($C$4:$C1569,"&gt;0")/100)</f>
        <v>#N/A</v>
      </c>
      <c r="Q1569" s="41" t="e">
        <f t="shared" ca="1" si="455"/>
        <v>#N/A</v>
      </c>
      <c r="R1569" s="43" t="e">
        <f t="shared" ca="1" si="456"/>
        <v>#N/A</v>
      </c>
      <c r="S1569" s="44" t="e">
        <f t="shared" ca="1" si="457"/>
        <v>#N/A</v>
      </c>
      <c r="T1569" s="5" t="e">
        <f t="shared" ca="1" si="458"/>
        <v>#N/A</v>
      </c>
      <c r="U1569" s="5" t="e">
        <f t="shared" ca="1" si="459"/>
        <v>#N/A</v>
      </c>
    </row>
    <row r="1570" spans="1:21">
      <c r="A1570" s="6" t="e">
        <f t="shared" ca="1" si="449"/>
        <v>#N/A</v>
      </c>
      <c r="B1570" s="39" t="e">
        <f t="shared" ca="1" si="448"/>
        <v>#N/A</v>
      </c>
      <c r="C1570">
        <f t="array" aca="1" ref="C1570" ca="1">IFERROR(INDEX(stitches, MATCH( 1, ($A1570=dates)*(last_project=projects),0)),0)</f>
        <v>0</v>
      </c>
      <c r="D1570" s="5" t="e">
        <f t="shared" ca="1" si="460"/>
        <v>#REF!</v>
      </c>
      <c r="E1570" s="5" t="e">
        <f t="shared" ca="1" si="450"/>
        <v>#REF!</v>
      </c>
      <c r="F1570" s="40" t="e">
        <f t="array" aca="1" ref="F1570" ca="1">INDEX(hours,MATCH(1,($A1570=dates)*(last_project=projects),0),0)</f>
        <v>#N/A</v>
      </c>
      <c r="G1570" s="21" t="e">
        <f t="shared" ca="1" si="451"/>
        <v>#N/A</v>
      </c>
      <c r="H1570" s="41" t="e">
        <f t="shared" ca="1" si="461"/>
        <v>#N/A</v>
      </c>
      <c r="I1570" s="41" t="e">
        <f t="shared" ca="1" si="462"/>
        <v>#N/A</v>
      </c>
      <c r="J1570" s="41" t="e">
        <f t="shared" ca="1" si="463"/>
        <v>#N/A</v>
      </c>
      <c r="K1570" t="e">
        <f t="shared" ca="1" si="452"/>
        <v>#N/A</v>
      </c>
      <c r="L1570" t="e">
        <f t="shared" ca="1" si="453"/>
        <v>#N/A</v>
      </c>
      <c r="M1570" s="42" t="e">
        <f t="shared" ca="1" si="454"/>
        <v>#REF!</v>
      </c>
      <c r="N1570" s="5" t="e">
        <f t="shared" ca="1" si="464"/>
        <v>#N/A</v>
      </c>
      <c r="O1570" s="5" t="e">
        <f t="shared" ca="1" si="465"/>
        <v>#N/A</v>
      </c>
      <c r="P1570" s="41" t="e">
        <f ca="1">IF(OR(ISNA(A1570),C1570="Backstitch"),NA(),AVERAGEIF($C$4:$C1570,"&gt;0")/100)</f>
        <v>#N/A</v>
      </c>
      <c r="Q1570" s="41" t="e">
        <f t="shared" ca="1" si="455"/>
        <v>#N/A</v>
      </c>
      <c r="R1570" s="43" t="e">
        <f t="shared" ca="1" si="456"/>
        <v>#N/A</v>
      </c>
      <c r="S1570" s="44" t="e">
        <f t="shared" ca="1" si="457"/>
        <v>#N/A</v>
      </c>
      <c r="T1570" s="5" t="e">
        <f t="shared" ca="1" si="458"/>
        <v>#N/A</v>
      </c>
      <c r="U1570" s="5" t="e">
        <f t="shared" ca="1" si="459"/>
        <v>#N/A</v>
      </c>
    </row>
    <row r="1571" spans="1:21">
      <c r="A1571" s="6" t="e">
        <f t="shared" ca="1" si="449"/>
        <v>#N/A</v>
      </c>
      <c r="B1571" s="39" t="e">
        <f t="shared" ca="1" si="448"/>
        <v>#N/A</v>
      </c>
      <c r="C1571">
        <f t="array" aca="1" ref="C1571" ca="1">IFERROR(INDEX(stitches, MATCH( 1, ($A1571=dates)*(last_project=projects),0)),0)</f>
        <v>0</v>
      </c>
      <c r="D1571" s="5" t="e">
        <f t="shared" ca="1" si="460"/>
        <v>#REF!</v>
      </c>
      <c r="E1571" s="5" t="e">
        <f t="shared" ca="1" si="450"/>
        <v>#REF!</v>
      </c>
      <c r="F1571" s="40" t="e">
        <f t="array" aca="1" ref="F1571" ca="1">INDEX(hours,MATCH(1,($A1571=dates)*(last_project=projects),0),0)</f>
        <v>#N/A</v>
      </c>
      <c r="G1571" s="21" t="e">
        <f t="shared" ca="1" si="451"/>
        <v>#N/A</v>
      </c>
      <c r="H1571" s="41" t="e">
        <f t="shared" ca="1" si="461"/>
        <v>#N/A</v>
      </c>
      <c r="I1571" s="41" t="e">
        <f t="shared" ca="1" si="462"/>
        <v>#N/A</v>
      </c>
      <c r="J1571" s="41" t="e">
        <f t="shared" ca="1" si="463"/>
        <v>#N/A</v>
      </c>
      <c r="K1571" t="e">
        <f t="shared" ca="1" si="452"/>
        <v>#N/A</v>
      </c>
      <c r="L1571" t="e">
        <f t="shared" ca="1" si="453"/>
        <v>#N/A</v>
      </c>
      <c r="M1571" s="42" t="e">
        <f t="shared" ca="1" si="454"/>
        <v>#REF!</v>
      </c>
      <c r="N1571" s="5" t="e">
        <f t="shared" ca="1" si="464"/>
        <v>#N/A</v>
      </c>
      <c r="O1571" s="5" t="e">
        <f t="shared" ca="1" si="465"/>
        <v>#N/A</v>
      </c>
      <c r="P1571" s="41" t="e">
        <f ca="1">IF(OR(ISNA(A1571),C1571="Backstitch"),NA(),AVERAGEIF($C$4:$C1571,"&gt;0")/100)</f>
        <v>#N/A</v>
      </c>
      <c r="Q1571" s="41" t="e">
        <f t="shared" ca="1" si="455"/>
        <v>#N/A</v>
      </c>
      <c r="R1571" s="43" t="e">
        <f t="shared" ca="1" si="456"/>
        <v>#N/A</v>
      </c>
      <c r="S1571" s="44" t="e">
        <f t="shared" ca="1" si="457"/>
        <v>#N/A</v>
      </c>
      <c r="T1571" s="5" t="e">
        <f t="shared" ca="1" si="458"/>
        <v>#N/A</v>
      </c>
      <c r="U1571" s="5" t="e">
        <f t="shared" ca="1" si="459"/>
        <v>#N/A</v>
      </c>
    </row>
    <row r="1572" spans="1:21">
      <c r="A1572" s="6" t="e">
        <f t="shared" ca="1" si="449"/>
        <v>#N/A</v>
      </c>
      <c r="B1572" s="39" t="e">
        <f t="shared" ca="1" si="448"/>
        <v>#N/A</v>
      </c>
      <c r="C1572">
        <f t="array" aca="1" ref="C1572" ca="1">IFERROR(INDEX(stitches, MATCH( 1, ($A1572=dates)*(last_project=projects),0)),0)</f>
        <v>0</v>
      </c>
      <c r="D1572" s="5" t="e">
        <f t="shared" ca="1" si="460"/>
        <v>#REF!</v>
      </c>
      <c r="E1572" s="5" t="e">
        <f t="shared" ca="1" si="450"/>
        <v>#REF!</v>
      </c>
      <c r="F1572" s="40" t="e">
        <f t="array" aca="1" ref="F1572" ca="1">INDEX(hours,MATCH(1,($A1572=dates)*(last_project=projects),0),0)</f>
        <v>#N/A</v>
      </c>
      <c r="G1572" s="21" t="e">
        <f t="shared" ca="1" si="451"/>
        <v>#N/A</v>
      </c>
      <c r="H1572" s="41" t="e">
        <f t="shared" ca="1" si="461"/>
        <v>#N/A</v>
      </c>
      <c r="I1572" s="41" t="e">
        <f t="shared" ca="1" si="462"/>
        <v>#N/A</v>
      </c>
      <c r="J1572" s="41" t="e">
        <f t="shared" ca="1" si="463"/>
        <v>#N/A</v>
      </c>
      <c r="K1572" t="e">
        <f t="shared" ca="1" si="452"/>
        <v>#N/A</v>
      </c>
      <c r="L1572" t="e">
        <f t="shared" ca="1" si="453"/>
        <v>#N/A</v>
      </c>
      <c r="M1572" s="42" t="e">
        <f t="shared" ca="1" si="454"/>
        <v>#REF!</v>
      </c>
      <c r="N1572" s="5" t="e">
        <f t="shared" ca="1" si="464"/>
        <v>#N/A</v>
      </c>
      <c r="O1572" s="5" t="e">
        <f t="shared" ca="1" si="465"/>
        <v>#N/A</v>
      </c>
      <c r="P1572" s="41" t="e">
        <f ca="1">IF(OR(ISNA(A1572),C1572="Backstitch"),NA(),AVERAGEIF($C$4:$C1572,"&gt;0")/100)</f>
        <v>#N/A</v>
      </c>
      <c r="Q1572" s="41" t="e">
        <f t="shared" ca="1" si="455"/>
        <v>#N/A</v>
      </c>
      <c r="R1572" s="43" t="e">
        <f t="shared" ca="1" si="456"/>
        <v>#N/A</v>
      </c>
      <c r="S1572" s="44" t="e">
        <f t="shared" ca="1" si="457"/>
        <v>#N/A</v>
      </c>
      <c r="T1572" s="5" t="e">
        <f t="shared" ca="1" si="458"/>
        <v>#N/A</v>
      </c>
      <c r="U1572" s="5" t="e">
        <f t="shared" ca="1" si="459"/>
        <v>#N/A</v>
      </c>
    </row>
    <row r="1573" spans="1:21">
      <c r="A1573" s="6" t="e">
        <f t="shared" ca="1" si="449"/>
        <v>#N/A</v>
      </c>
      <c r="B1573" s="39" t="e">
        <f t="shared" ca="1" si="448"/>
        <v>#N/A</v>
      </c>
      <c r="C1573">
        <f t="array" aca="1" ref="C1573" ca="1">IFERROR(INDEX(stitches, MATCH( 1, ($A1573=dates)*(last_project=projects),0)),0)</f>
        <v>0</v>
      </c>
      <c r="D1573" s="5" t="e">
        <f t="shared" ca="1" si="460"/>
        <v>#REF!</v>
      </c>
      <c r="E1573" s="5" t="e">
        <f t="shared" ca="1" si="450"/>
        <v>#REF!</v>
      </c>
      <c r="F1573" s="40" t="e">
        <f t="array" aca="1" ref="F1573" ca="1">INDEX(hours,MATCH(1,($A1573=dates)*(last_project=projects),0),0)</f>
        <v>#N/A</v>
      </c>
      <c r="G1573" s="21" t="e">
        <f t="shared" ca="1" si="451"/>
        <v>#N/A</v>
      </c>
      <c r="H1573" s="41" t="e">
        <f t="shared" ca="1" si="461"/>
        <v>#N/A</v>
      </c>
      <c r="I1573" s="41" t="e">
        <f t="shared" ca="1" si="462"/>
        <v>#N/A</v>
      </c>
      <c r="J1573" s="41" t="e">
        <f t="shared" ca="1" si="463"/>
        <v>#N/A</v>
      </c>
      <c r="K1573" t="e">
        <f t="shared" ca="1" si="452"/>
        <v>#N/A</v>
      </c>
      <c r="L1573" t="e">
        <f t="shared" ca="1" si="453"/>
        <v>#N/A</v>
      </c>
      <c r="M1573" s="42" t="e">
        <f t="shared" ca="1" si="454"/>
        <v>#REF!</v>
      </c>
      <c r="N1573" s="5" t="e">
        <f t="shared" ca="1" si="464"/>
        <v>#N/A</v>
      </c>
      <c r="O1573" s="5" t="e">
        <f t="shared" ca="1" si="465"/>
        <v>#N/A</v>
      </c>
      <c r="P1573" s="41" t="e">
        <f ca="1">IF(OR(ISNA(A1573),C1573="Backstitch"),NA(),AVERAGEIF($C$4:$C1573,"&gt;0")/100)</f>
        <v>#N/A</v>
      </c>
      <c r="Q1573" s="41" t="e">
        <f t="shared" ca="1" si="455"/>
        <v>#N/A</v>
      </c>
      <c r="R1573" s="43" t="e">
        <f t="shared" ca="1" si="456"/>
        <v>#N/A</v>
      </c>
      <c r="S1573" s="44" t="e">
        <f t="shared" ca="1" si="457"/>
        <v>#N/A</v>
      </c>
      <c r="T1573" s="5" t="e">
        <f t="shared" ca="1" si="458"/>
        <v>#N/A</v>
      </c>
      <c r="U1573" s="5" t="e">
        <f t="shared" ca="1" si="459"/>
        <v>#N/A</v>
      </c>
    </row>
    <row r="1574" spans="1:21">
      <c r="A1574" s="6" t="e">
        <f t="shared" ca="1" si="449"/>
        <v>#N/A</v>
      </c>
      <c r="B1574" s="39" t="e">
        <f t="shared" ca="1" si="448"/>
        <v>#N/A</v>
      </c>
      <c r="C1574">
        <f t="array" aca="1" ref="C1574" ca="1">IFERROR(INDEX(stitches, MATCH( 1, ($A1574=dates)*(last_project=projects),0)),0)</f>
        <v>0</v>
      </c>
      <c r="D1574" s="5" t="e">
        <f t="shared" ca="1" si="460"/>
        <v>#REF!</v>
      </c>
      <c r="E1574" s="5" t="e">
        <f t="shared" ca="1" si="450"/>
        <v>#REF!</v>
      </c>
      <c r="F1574" s="40" t="e">
        <f t="array" aca="1" ref="F1574" ca="1">INDEX(hours,MATCH(1,($A1574=dates)*(last_project=projects),0),0)</f>
        <v>#N/A</v>
      </c>
      <c r="G1574" s="21" t="e">
        <f t="shared" ca="1" si="451"/>
        <v>#N/A</v>
      </c>
      <c r="H1574" s="41" t="e">
        <f t="shared" ca="1" si="461"/>
        <v>#N/A</v>
      </c>
      <c r="I1574" s="41" t="e">
        <f t="shared" ca="1" si="462"/>
        <v>#N/A</v>
      </c>
      <c r="J1574" s="41" t="e">
        <f t="shared" ca="1" si="463"/>
        <v>#N/A</v>
      </c>
      <c r="K1574" t="e">
        <f t="shared" ca="1" si="452"/>
        <v>#N/A</v>
      </c>
      <c r="L1574" t="e">
        <f t="shared" ca="1" si="453"/>
        <v>#N/A</v>
      </c>
      <c r="M1574" s="42" t="e">
        <f t="shared" ca="1" si="454"/>
        <v>#REF!</v>
      </c>
      <c r="N1574" s="5" t="e">
        <f t="shared" ca="1" si="464"/>
        <v>#N/A</v>
      </c>
      <c r="O1574" s="5" t="e">
        <f t="shared" ca="1" si="465"/>
        <v>#N/A</v>
      </c>
      <c r="P1574" s="41" t="e">
        <f ca="1">IF(OR(ISNA(A1574),C1574="Backstitch"),NA(),AVERAGEIF($C$4:$C1574,"&gt;0")/100)</f>
        <v>#N/A</v>
      </c>
      <c r="Q1574" s="41" t="e">
        <f t="shared" ca="1" si="455"/>
        <v>#N/A</v>
      </c>
      <c r="R1574" s="43" t="e">
        <f t="shared" ca="1" si="456"/>
        <v>#N/A</v>
      </c>
      <c r="S1574" s="44" t="e">
        <f t="shared" ca="1" si="457"/>
        <v>#N/A</v>
      </c>
      <c r="T1574" s="5" t="e">
        <f t="shared" ca="1" si="458"/>
        <v>#N/A</v>
      </c>
      <c r="U1574" s="5" t="e">
        <f t="shared" ca="1" si="459"/>
        <v>#N/A</v>
      </c>
    </row>
    <row r="1575" spans="1:21">
      <c r="A1575" s="6" t="e">
        <f t="shared" ca="1" si="449"/>
        <v>#N/A</v>
      </c>
      <c r="B1575" s="39" t="e">
        <f t="shared" ca="1" si="448"/>
        <v>#N/A</v>
      </c>
      <c r="C1575">
        <f t="array" aca="1" ref="C1575" ca="1">IFERROR(INDEX(stitches, MATCH( 1, ($A1575=dates)*(last_project=projects),0)),0)</f>
        <v>0</v>
      </c>
      <c r="D1575" s="5" t="e">
        <f t="shared" ca="1" si="460"/>
        <v>#REF!</v>
      </c>
      <c r="E1575" s="5" t="e">
        <f t="shared" ca="1" si="450"/>
        <v>#REF!</v>
      </c>
      <c r="F1575" s="40" t="e">
        <f t="array" aca="1" ref="F1575" ca="1">INDEX(hours,MATCH(1,($A1575=dates)*(last_project=projects),0),0)</f>
        <v>#N/A</v>
      </c>
      <c r="G1575" s="21" t="e">
        <f t="shared" ca="1" si="451"/>
        <v>#N/A</v>
      </c>
      <c r="H1575" s="41" t="e">
        <f t="shared" ca="1" si="461"/>
        <v>#N/A</v>
      </c>
      <c r="I1575" s="41" t="e">
        <f t="shared" ca="1" si="462"/>
        <v>#N/A</v>
      </c>
      <c r="J1575" s="41" t="e">
        <f t="shared" ca="1" si="463"/>
        <v>#N/A</v>
      </c>
      <c r="K1575" t="e">
        <f t="shared" ca="1" si="452"/>
        <v>#N/A</v>
      </c>
      <c r="L1575" t="e">
        <f t="shared" ca="1" si="453"/>
        <v>#N/A</v>
      </c>
      <c r="M1575" s="42" t="e">
        <f t="shared" ca="1" si="454"/>
        <v>#REF!</v>
      </c>
      <c r="N1575" s="5" t="e">
        <f t="shared" ca="1" si="464"/>
        <v>#N/A</v>
      </c>
      <c r="O1575" s="5" t="e">
        <f t="shared" ca="1" si="465"/>
        <v>#N/A</v>
      </c>
      <c r="P1575" s="41" t="e">
        <f ca="1">IF(OR(ISNA(A1575),C1575="Backstitch"),NA(),AVERAGEIF($C$4:$C1575,"&gt;0")/100)</f>
        <v>#N/A</v>
      </c>
      <c r="Q1575" s="41" t="e">
        <f t="shared" ca="1" si="455"/>
        <v>#N/A</v>
      </c>
      <c r="R1575" s="43" t="e">
        <f t="shared" ca="1" si="456"/>
        <v>#N/A</v>
      </c>
      <c r="S1575" s="44" t="e">
        <f t="shared" ca="1" si="457"/>
        <v>#N/A</v>
      </c>
      <c r="T1575" s="5" t="e">
        <f t="shared" ca="1" si="458"/>
        <v>#N/A</v>
      </c>
      <c r="U1575" s="5" t="e">
        <f t="shared" ca="1" si="459"/>
        <v>#N/A</v>
      </c>
    </row>
    <row r="1576" spans="1:21">
      <c r="A1576" s="6" t="e">
        <f t="shared" ca="1" si="449"/>
        <v>#N/A</v>
      </c>
      <c r="B1576" s="39" t="e">
        <f t="shared" ca="1" si="448"/>
        <v>#N/A</v>
      </c>
      <c r="C1576">
        <f t="array" aca="1" ref="C1576" ca="1">IFERROR(INDEX(stitches, MATCH( 1, ($A1576=dates)*(last_project=projects),0)),0)</f>
        <v>0</v>
      </c>
      <c r="D1576" s="5" t="e">
        <f t="shared" ca="1" si="460"/>
        <v>#REF!</v>
      </c>
      <c r="E1576" s="5" t="e">
        <f t="shared" ca="1" si="450"/>
        <v>#REF!</v>
      </c>
      <c r="F1576" s="40" t="e">
        <f t="array" aca="1" ref="F1576" ca="1">INDEX(hours,MATCH(1,($A1576=dates)*(last_project=projects),0),0)</f>
        <v>#N/A</v>
      </c>
      <c r="G1576" s="21" t="e">
        <f t="shared" ca="1" si="451"/>
        <v>#N/A</v>
      </c>
      <c r="H1576" s="41" t="e">
        <f t="shared" ca="1" si="461"/>
        <v>#N/A</v>
      </c>
      <c r="I1576" s="41" t="e">
        <f t="shared" ca="1" si="462"/>
        <v>#N/A</v>
      </c>
      <c r="J1576" s="41" t="e">
        <f t="shared" ca="1" si="463"/>
        <v>#N/A</v>
      </c>
      <c r="K1576" t="e">
        <f t="shared" ca="1" si="452"/>
        <v>#N/A</v>
      </c>
      <c r="L1576" t="e">
        <f t="shared" ca="1" si="453"/>
        <v>#N/A</v>
      </c>
      <c r="M1576" s="42" t="e">
        <f t="shared" ca="1" si="454"/>
        <v>#REF!</v>
      </c>
      <c r="N1576" s="5" t="e">
        <f t="shared" ca="1" si="464"/>
        <v>#N/A</v>
      </c>
      <c r="O1576" s="5" t="e">
        <f t="shared" ca="1" si="465"/>
        <v>#N/A</v>
      </c>
      <c r="P1576" s="41" t="e">
        <f ca="1">IF(OR(ISNA(A1576),C1576="Backstitch"),NA(),AVERAGEIF($C$4:$C1576,"&gt;0")/100)</f>
        <v>#N/A</v>
      </c>
      <c r="Q1576" s="41" t="e">
        <f t="shared" ca="1" si="455"/>
        <v>#N/A</v>
      </c>
      <c r="R1576" s="43" t="e">
        <f t="shared" ca="1" si="456"/>
        <v>#N/A</v>
      </c>
      <c r="S1576" s="44" t="e">
        <f t="shared" ca="1" si="457"/>
        <v>#N/A</v>
      </c>
      <c r="T1576" s="5" t="e">
        <f t="shared" ca="1" si="458"/>
        <v>#N/A</v>
      </c>
      <c r="U1576" s="5" t="e">
        <f t="shared" ca="1" si="459"/>
        <v>#N/A</v>
      </c>
    </row>
    <row r="1577" spans="1:21">
      <c r="A1577" s="6" t="e">
        <f t="shared" ca="1" si="449"/>
        <v>#N/A</v>
      </c>
      <c r="B1577" s="39" t="e">
        <f t="shared" ca="1" si="448"/>
        <v>#N/A</v>
      </c>
      <c r="C1577">
        <f t="array" aca="1" ref="C1577" ca="1">IFERROR(INDEX(stitches, MATCH( 1, ($A1577=dates)*(last_project=projects),0)),0)</f>
        <v>0</v>
      </c>
      <c r="D1577" s="5" t="e">
        <f t="shared" ca="1" si="460"/>
        <v>#REF!</v>
      </c>
      <c r="E1577" s="5" t="e">
        <f t="shared" ca="1" si="450"/>
        <v>#REF!</v>
      </c>
      <c r="F1577" s="40" t="e">
        <f t="array" aca="1" ref="F1577" ca="1">INDEX(hours,MATCH(1,($A1577=dates)*(last_project=projects),0),0)</f>
        <v>#N/A</v>
      </c>
      <c r="G1577" s="21" t="e">
        <f t="shared" ca="1" si="451"/>
        <v>#N/A</v>
      </c>
      <c r="H1577" s="41" t="e">
        <f t="shared" ca="1" si="461"/>
        <v>#N/A</v>
      </c>
      <c r="I1577" s="41" t="e">
        <f t="shared" ca="1" si="462"/>
        <v>#N/A</v>
      </c>
      <c r="J1577" s="41" t="e">
        <f t="shared" ca="1" si="463"/>
        <v>#N/A</v>
      </c>
      <c r="K1577" t="e">
        <f t="shared" ca="1" si="452"/>
        <v>#N/A</v>
      </c>
      <c r="L1577" t="e">
        <f t="shared" ca="1" si="453"/>
        <v>#N/A</v>
      </c>
      <c r="M1577" s="42" t="e">
        <f t="shared" ca="1" si="454"/>
        <v>#REF!</v>
      </c>
      <c r="N1577" s="5" t="e">
        <f t="shared" ca="1" si="464"/>
        <v>#N/A</v>
      </c>
      <c r="O1577" s="5" t="e">
        <f t="shared" ca="1" si="465"/>
        <v>#N/A</v>
      </c>
      <c r="P1577" s="41" t="e">
        <f ca="1">IF(OR(ISNA(A1577),C1577="Backstitch"),NA(),AVERAGEIF($C$4:$C1577,"&gt;0")/100)</f>
        <v>#N/A</v>
      </c>
      <c r="Q1577" s="41" t="e">
        <f t="shared" ca="1" si="455"/>
        <v>#N/A</v>
      </c>
      <c r="R1577" s="43" t="e">
        <f t="shared" ca="1" si="456"/>
        <v>#N/A</v>
      </c>
      <c r="S1577" s="44" t="e">
        <f t="shared" ca="1" si="457"/>
        <v>#N/A</v>
      </c>
      <c r="T1577" s="5" t="e">
        <f t="shared" ca="1" si="458"/>
        <v>#N/A</v>
      </c>
      <c r="U1577" s="5" t="e">
        <f t="shared" ca="1" si="459"/>
        <v>#N/A</v>
      </c>
    </row>
    <row r="1578" spans="1:21">
      <c r="A1578" s="6" t="e">
        <f t="shared" ca="1" si="449"/>
        <v>#N/A</v>
      </c>
      <c r="B1578" s="39" t="e">
        <f t="shared" ca="1" si="448"/>
        <v>#N/A</v>
      </c>
      <c r="C1578">
        <f t="array" aca="1" ref="C1578" ca="1">IFERROR(INDEX(stitches, MATCH( 1, ($A1578=dates)*(last_project=projects),0)),0)</f>
        <v>0</v>
      </c>
      <c r="D1578" s="5" t="e">
        <f t="shared" ca="1" si="460"/>
        <v>#REF!</v>
      </c>
      <c r="E1578" s="5" t="e">
        <f t="shared" ca="1" si="450"/>
        <v>#REF!</v>
      </c>
      <c r="F1578" s="40" t="e">
        <f t="array" aca="1" ref="F1578" ca="1">INDEX(hours,MATCH(1,($A1578=dates)*(last_project=projects),0),0)</f>
        <v>#N/A</v>
      </c>
      <c r="G1578" s="21" t="e">
        <f t="shared" ca="1" si="451"/>
        <v>#N/A</v>
      </c>
      <c r="H1578" s="41" t="e">
        <f t="shared" ca="1" si="461"/>
        <v>#N/A</v>
      </c>
      <c r="I1578" s="41" t="e">
        <f t="shared" ca="1" si="462"/>
        <v>#N/A</v>
      </c>
      <c r="J1578" s="41" t="e">
        <f t="shared" ca="1" si="463"/>
        <v>#N/A</v>
      </c>
      <c r="K1578" t="e">
        <f t="shared" ca="1" si="452"/>
        <v>#N/A</v>
      </c>
      <c r="L1578" t="e">
        <f t="shared" ca="1" si="453"/>
        <v>#N/A</v>
      </c>
      <c r="M1578" s="42" t="e">
        <f t="shared" ca="1" si="454"/>
        <v>#REF!</v>
      </c>
      <c r="N1578" s="5" t="e">
        <f t="shared" ca="1" si="464"/>
        <v>#N/A</v>
      </c>
      <c r="O1578" s="5" t="e">
        <f t="shared" ca="1" si="465"/>
        <v>#N/A</v>
      </c>
      <c r="P1578" s="41" t="e">
        <f ca="1">IF(OR(ISNA(A1578),C1578="Backstitch"),NA(),AVERAGEIF($C$4:$C1578,"&gt;0")/100)</f>
        <v>#N/A</v>
      </c>
      <c r="Q1578" s="41" t="e">
        <f t="shared" ca="1" si="455"/>
        <v>#N/A</v>
      </c>
      <c r="R1578" s="43" t="e">
        <f t="shared" ca="1" si="456"/>
        <v>#N/A</v>
      </c>
      <c r="S1578" s="44" t="e">
        <f t="shared" ca="1" si="457"/>
        <v>#N/A</v>
      </c>
      <c r="T1578" s="5" t="e">
        <f t="shared" ca="1" si="458"/>
        <v>#N/A</v>
      </c>
      <c r="U1578" s="5" t="e">
        <f t="shared" ca="1" si="459"/>
        <v>#N/A</v>
      </c>
    </row>
    <row r="1579" spans="1:21">
      <c r="A1579" s="6" t="e">
        <f t="shared" ca="1" si="449"/>
        <v>#N/A</v>
      </c>
      <c r="B1579" s="39" t="e">
        <f t="shared" ca="1" si="448"/>
        <v>#N/A</v>
      </c>
      <c r="C1579">
        <f t="array" aca="1" ref="C1579" ca="1">IFERROR(INDEX(stitches, MATCH( 1, ($A1579=dates)*(last_project=projects),0)),0)</f>
        <v>0</v>
      </c>
      <c r="D1579" s="5" t="e">
        <f t="shared" ca="1" si="460"/>
        <v>#REF!</v>
      </c>
      <c r="E1579" s="5" t="e">
        <f t="shared" ca="1" si="450"/>
        <v>#REF!</v>
      </c>
      <c r="F1579" s="40" t="e">
        <f t="array" aca="1" ref="F1579" ca="1">INDEX(hours,MATCH(1,($A1579=dates)*(last_project=projects),0),0)</f>
        <v>#N/A</v>
      </c>
      <c r="G1579" s="21" t="e">
        <f t="shared" ca="1" si="451"/>
        <v>#N/A</v>
      </c>
      <c r="H1579" s="41" t="e">
        <f t="shared" ca="1" si="461"/>
        <v>#N/A</v>
      </c>
      <c r="I1579" s="41" t="e">
        <f t="shared" ca="1" si="462"/>
        <v>#N/A</v>
      </c>
      <c r="J1579" s="41" t="e">
        <f t="shared" ca="1" si="463"/>
        <v>#N/A</v>
      </c>
      <c r="K1579" t="e">
        <f t="shared" ca="1" si="452"/>
        <v>#N/A</v>
      </c>
      <c r="L1579" t="e">
        <f t="shared" ca="1" si="453"/>
        <v>#N/A</v>
      </c>
      <c r="M1579" s="42" t="e">
        <f t="shared" ca="1" si="454"/>
        <v>#REF!</v>
      </c>
      <c r="N1579" s="5" t="e">
        <f t="shared" ca="1" si="464"/>
        <v>#N/A</v>
      </c>
      <c r="O1579" s="5" t="e">
        <f t="shared" ca="1" si="465"/>
        <v>#N/A</v>
      </c>
      <c r="P1579" s="41" t="e">
        <f ca="1">IF(OR(ISNA(A1579),C1579="Backstitch"),NA(),AVERAGEIF($C$4:$C1579,"&gt;0")/100)</f>
        <v>#N/A</v>
      </c>
      <c r="Q1579" s="41" t="e">
        <f t="shared" ca="1" si="455"/>
        <v>#N/A</v>
      </c>
      <c r="R1579" s="43" t="e">
        <f t="shared" ca="1" si="456"/>
        <v>#N/A</v>
      </c>
      <c r="S1579" s="44" t="e">
        <f t="shared" ca="1" si="457"/>
        <v>#N/A</v>
      </c>
      <c r="T1579" s="5" t="e">
        <f t="shared" ca="1" si="458"/>
        <v>#N/A</v>
      </c>
      <c r="U1579" s="5" t="e">
        <f t="shared" ca="1" si="459"/>
        <v>#N/A</v>
      </c>
    </row>
    <row r="1580" spans="1:21">
      <c r="A1580" s="6" t="e">
        <f t="shared" ca="1" si="449"/>
        <v>#N/A</v>
      </c>
      <c r="B1580" s="39" t="e">
        <f t="shared" ca="1" si="448"/>
        <v>#N/A</v>
      </c>
      <c r="C1580">
        <f t="array" aca="1" ref="C1580" ca="1">IFERROR(INDEX(stitches, MATCH( 1, ($A1580=dates)*(last_project=projects),0)),0)</f>
        <v>0</v>
      </c>
      <c r="D1580" s="5" t="e">
        <f t="shared" ca="1" si="460"/>
        <v>#REF!</v>
      </c>
      <c r="E1580" s="5" t="e">
        <f t="shared" ca="1" si="450"/>
        <v>#REF!</v>
      </c>
      <c r="F1580" s="40" t="e">
        <f t="array" aca="1" ref="F1580" ca="1">INDEX(hours,MATCH(1,($A1580=dates)*(last_project=projects),0),0)</f>
        <v>#N/A</v>
      </c>
      <c r="G1580" s="21" t="e">
        <f t="shared" ca="1" si="451"/>
        <v>#N/A</v>
      </c>
      <c r="H1580" s="41" t="e">
        <f t="shared" ca="1" si="461"/>
        <v>#N/A</v>
      </c>
      <c r="I1580" s="41" t="e">
        <f t="shared" ca="1" si="462"/>
        <v>#N/A</v>
      </c>
      <c r="J1580" s="41" t="e">
        <f t="shared" ca="1" si="463"/>
        <v>#N/A</v>
      </c>
      <c r="K1580" t="e">
        <f t="shared" ca="1" si="452"/>
        <v>#N/A</v>
      </c>
      <c r="L1580" t="e">
        <f t="shared" ca="1" si="453"/>
        <v>#N/A</v>
      </c>
      <c r="M1580" s="42" t="e">
        <f t="shared" ca="1" si="454"/>
        <v>#REF!</v>
      </c>
      <c r="N1580" s="5" t="e">
        <f t="shared" ca="1" si="464"/>
        <v>#N/A</v>
      </c>
      <c r="O1580" s="5" t="e">
        <f t="shared" ca="1" si="465"/>
        <v>#N/A</v>
      </c>
      <c r="P1580" s="41" t="e">
        <f ca="1">IF(OR(ISNA(A1580),C1580="Backstitch"),NA(),AVERAGEIF($C$4:$C1580,"&gt;0")/100)</f>
        <v>#N/A</v>
      </c>
      <c r="Q1580" s="41" t="e">
        <f t="shared" ca="1" si="455"/>
        <v>#N/A</v>
      </c>
      <c r="R1580" s="43" t="e">
        <f t="shared" ca="1" si="456"/>
        <v>#N/A</v>
      </c>
      <c r="S1580" s="44" t="e">
        <f t="shared" ca="1" si="457"/>
        <v>#N/A</v>
      </c>
      <c r="T1580" s="5" t="e">
        <f t="shared" ca="1" si="458"/>
        <v>#N/A</v>
      </c>
      <c r="U1580" s="5" t="e">
        <f t="shared" ca="1" si="459"/>
        <v>#N/A</v>
      </c>
    </row>
    <row r="1581" spans="1:21">
      <c r="A1581" s="6" t="e">
        <f t="shared" ca="1" si="449"/>
        <v>#N/A</v>
      </c>
      <c r="B1581" s="39" t="e">
        <f t="shared" ca="1" si="448"/>
        <v>#N/A</v>
      </c>
      <c r="C1581">
        <f t="array" aca="1" ref="C1581" ca="1">IFERROR(INDEX(stitches, MATCH( 1, ($A1581=dates)*(last_project=projects),0)),0)</f>
        <v>0</v>
      </c>
      <c r="D1581" s="5" t="e">
        <f t="shared" ca="1" si="460"/>
        <v>#REF!</v>
      </c>
      <c r="E1581" s="5" t="e">
        <f t="shared" ca="1" si="450"/>
        <v>#REF!</v>
      </c>
      <c r="F1581" s="40" t="e">
        <f t="array" aca="1" ref="F1581" ca="1">INDEX(hours,MATCH(1,($A1581=dates)*(last_project=projects),0),0)</f>
        <v>#N/A</v>
      </c>
      <c r="G1581" s="21" t="e">
        <f t="shared" ca="1" si="451"/>
        <v>#N/A</v>
      </c>
      <c r="H1581" s="41" t="e">
        <f t="shared" ca="1" si="461"/>
        <v>#N/A</v>
      </c>
      <c r="I1581" s="41" t="e">
        <f t="shared" ca="1" si="462"/>
        <v>#N/A</v>
      </c>
      <c r="J1581" s="41" t="e">
        <f t="shared" ca="1" si="463"/>
        <v>#N/A</v>
      </c>
      <c r="K1581" t="e">
        <f t="shared" ca="1" si="452"/>
        <v>#N/A</v>
      </c>
      <c r="L1581" t="e">
        <f t="shared" ca="1" si="453"/>
        <v>#N/A</v>
      </c>
      <c r="M1581" s="42" t="e">
        <f t="shared" ca="1" si="454"/>
        <v>#REF!</v>
      </c>
      <c r="N1581" s="5" t="e">
        <f t="shared" ca="1" si="464"/>
        <v>#N/A</v>
      </c>
      <c r="O1581" s="5" t="e">
        <f t="shared" ca="1" si="465"/>
        <v>#N/A</v>
      </c>
      <c r="P1581" s="41" t="e">
        <f ca="1">IF(OR(ISNA(A1581),C1581="Backstitch"),NA(),AVERAGEIF($C$4:$C1581,"&gt;0")/100)</f>
        <v>#N/A</v>
      </c>
      <c r="Q1581" s="41" t="e">
        <f t="shared" ca="1" si="455"/>
        <v>#N/A</v>
      </c>
      <c r="R1581" s="43" t="e">
        <f t="shared" ca="1" si="456"/>
        <v>#N/A</v>
      </c>
      <c r="S1581" s="44" t="e">
        <f t="shared" ca="1" si="457"/>
        <v>#N/A</v>
      </c>
      <c r="T1581" s="5" t="e">
        <f t="shared" ca="1" si="458"/>
        <v>#N/A</v>
      </c>
      <c r="U1581" s="5" t="e">
        <f t="shared" ca="1" si="459"/>
        <v>#N/A</v>
      </c>
    </row>
    <row r="1582" spans="1:21">
      <c r="A1582" s="6" t="e">
        <f t="shared" ca="1" si="449"/>
        <v>#N/A</v>
      </c>
      <c r="B1582" s="39" t="e">
        <f t="shared" ca="1" si="448"/>
        <v>#N/A</v>
      </c>
      <c r="C1582">
        <f t="array" aca="1" ref="C1582" ca="1">IFERROR(INDEX(stitches, MATCH( 1, ($A1582=dates)*(last_project=projects),0)),0)</f>
        <v>0</v>
      </c>
      <c r="D1582" s="5" t="e">
        <f t="shared" ca="1" si="460"/>
        <v>#REF!</v>
      </c>
      <c r="E1582" s="5" t="e">
        <f t="shared" ca="1" si="450"/>
        <v>#REF!</v>
      </c>
      <c r="F1582" s="40" t="e">
        <f t="array" aca="1" ref="F1582" ca="1">INDEX(hours,MATCH(1,($A1582=dates)*(last_project=projects),0),0)</f>
        <v>#N/A</v>
      </c>
      <c r="G1582" s="21" t="e">
        <f t="shared" ca="1" si="451"/>
        <v>#N/A</v>
      </c>
      <c r="H1582" s="41" t="e">
        <f t="shared" ca="1" si="461"/>
        <v>#N/A</v>
      </c>
      <c r="I1582" s="41" t="e">
        <f t="shared" ca="1" si="462"/>
        <v>#N/A</v>
      </c>
      <c r="J1582" s="41" t="e">
        <f t="shared" ca="1" si="463"/>
        <v>#N/A</v>
      </c>
      <c r="K1582" t="e">
        <f t="shared" ca="1" si="452"/>
        <v>#N/A</v>
      </c>
      <c r="L1582" t="e">
        <f t="shared" ca="1" si="453"/>
        <v>#N/A</v>
      </c>
      <c r="M1582" s="42" t="e">
        <f t="shared" ca="1" si="454"/>
        <v>#REF!</v>
      </c>
      <c r="N1582" s="5" t="e">
        <f t="shared" ca="1" si="464"/>
        <v>#N/A</v>
      </c>
      <c r="O1582" s="5" t="e">
        <f t="shared" ca="1" si="465"/>
        <v>#N/A</v>
      </c>
      <c r="P1582" s="41" t="e">
        <f ca="1">IF(OR(ISNA(A1582),C1582="Backstitch"),NA(),AVERAGEIF($C$4:$C1582,"&gt;0")/100)</f>
        <v>#N/A</v>
      </c>
      <c r="Q1582" s="41" t="e">
        <f t="shared" ca="1" si="455"/>
        <v>#N/A</v>
      </c>
      <c r="R1582" s="43" t="e">
        <f t="shared" ca="1" si="456"/>
        <v>#N/A</v>
      </c>
      <c r="S1582" s="44" t="e">
        <f t="shared" ca="1" si="457"/>
        <v>#N/A</v>
      </c>
      <c r="T1582" s="5" t="e">
        <f t="shared" ca="1" si="458"/>
        <v>#N/A</v>
      </c>
      <c r="U1582" s="5" t="e">
        <f t="shared" ca="1" si="459"/>
        <v>#N/A</v>
      </c>
    </row>
    <row r="1583" spans="1:21">
      <c r="A1583" s="6" t="e">
        <f t="shared" ca="1" si="449"/>
        <v>#N/A</v>
      </c>
      <c r="B1583" s="39" t="e">
        <f t="shared" ca="1" si="448"/>
        <v>#N/A</v>
      </c>
      <c r="C1583">
        <f t="array" aca="1" ref="C1583" ca="1">IFERROR(INDEX(stitches, MATCH( 1, ($A1583=dates)*(last_project=projects),0)),0)</f>
        <v>0</v>
      </c>
      <c r="D1583" s="5" t="e">
        <f t="shared" ca="1" si="460"/>
        <v>#REF!</v>
      </c>
      <c r="E1583" s="5" t="e">
        <f t="shared" ca="1" si="450"/>
        <v>#REF!</v>
      </c>
      <c r="F1583" s="40" t="e">
        <f t="array" aca="1" ref="F1583" ca="1">INDEX(hours,MATCH(1,($A1583=dates)*(last_project=projects),0),0)</f>
        <v>#N/A</v>
      </c>
      <c r="G1583" s="21" t="e">
        <f t="shared" ca="1" si="451"/>
        <v>#N/A</v>
      </c>
      <c r="H1583" s="41" t="e">
        <f t="shared" ca="1" si="461"/>
        <v>#N/A</v>
      </c>
      <c r="I1583" s="41" t="e">
        <f t="shared" ca="1" si="462"/>
        <v>#N/A</v>
      </c>
      <c r="J1583" s="41" t="e">
        <f t="shared" ca="1" si="463"/>
        <v>#N/A</v>
      </c>
      <c r="K1583" t="e">
        <f t="shared" ca="1" si="452"/>
        <v>#N/A</v>
      </c>
      <c r="L1583" t="e">
        <f t="shared" ca="1" si="453"/>
        <v>#N/A</v>
      </c>
      <c r="M1583" s="42" t="e">
        <f t="shared" ca="1" si="454"/>
        <v>#REF!</v>
      </c>
      <c r="N1583" s="5" t="e">
        <f t="shared" ca="1" si="464"/>
        <v>#N/A</v>
      </c>
      <c r="O1583" s="5" t="e">
        <f t="shared" ca="1" si="465"/>
        <v>#N/A</v>
      </c>
      <c r="P1583" s="41" t="e">
        <f ca="1">IF(OR(ISNA(A1583),C1583="Backstitch"),NA(),AVERAGEIF($C$4:$C1583,"&gt;0")/100)</f>
        <v>#N/A</v>
      </c>
      <c r="Q1583" s="41" t="e">
        <f t="shared" ca="1" si="455"/>
        <v>#N/A</v>
      </c>
      <c r="R1583" s="43" t="e">
        <f t="shared" ca="1" si="456"/>
        <v>#N/A</v>
      </c>
      <c r="S1583" s="44" t="e">
        <f t="shared" ca="1" si="457"/>
        <v>#N/A</v>
      </c>
      <c r="T1583" s="5" t="e">
        <f t="shared" ca="1" si="458"/>
        <v>#N/A</v>
      </c>
      <c r="U1583" s="5" t="e">
        <f t="shared" ca="1" si="459"/>
        <v>#N/A</v>
      </c>
    </row>
    <row r="1584" spans="1:21">
      <c r="A1584" s="6" t="e">
        <f t="shared" ca="1" si="449"/>
        <v>#N/A</v>
      </c>
      <c r="B1584" s="39" t="e">
        <f t="shared" ca="1" si="448"/>
        <v>#N/A</v>
      </c>
      <c r="C1584">
        <f t="array" aca="1" ref="C1584" ca="1">IFERROR(INDEX(stitches, MATCH( 1, ($A1584=dates)*(last_project=projects),0)),0)</f>
        <v>0</v>
      </c>
      <c r="D1584" s="5" t="e">
        <f t="shared" ca="1" si="460"/>
        <v>#REF!</v>
      </c>
      <c r="E1584" s="5" t="e">
        <f t="shared" ca="1" si="450"/>
        <v>#REF!</v>
      </c>
      <c r="F1584" s="40" t="e">
        <f t="array" aca="1" ref="F1584" ca="1">INDEX(hours,MATCH(1,($A1584=dates)*(last_project=projects),0),0)</f>
        <v>#N/A</v>
      </c>
      <c r="G1584" s="21" t="e">
        <f t="shared" ca="1" si="451"/>
        <v>#N/A</v>
      </c>
      <c r="H1584" s="41" t="e">
        <f t="shared" ca="1" si="461"/>
        <v>#N/A</v>
      </c>
      <c r="I1584" s="41" t="e">
        <f t="shared" ca="1" si="462"/>
        <v>#N/A</v>
      </c>
      <c r="J1584" s="41" t="e">
        <f t="shared" ca="1" si="463"/>
        <v>#N/A</v>
      </c>
      <c r="K1584" t="e">
        <f t="shared" ca="1" si="452"/>
        <v>#N/A</v>
      </c>
      <c r="L1584" t="e">
        <f t="shared" ca="1" si="453"/>
        <v>#N/A</v>
      </c>
      <c r="M1584" s="42" t="e">
        <f t="shared" ca="1" si="454"/>
        <v>#REF!</v>
      </c>
      <c r="N1584" s="5" t="e">
        <f t="shared" ca="1" si="464"/>
        <v>#N/A</v>
      </c>
      <c r="O1584" s="5" t="e">
        <f t="shared" ca="1" si="465"/>
        <v>#N/A</v>
      </c>
      <c r="P1584" s="41" t="e">
        <f ca="1">IF(OR(ISNA(A1584),C1584="Backstitch"),NA(),AVERAGEIF($C$4:$C1584,"&gt;0")/100)</f>
        <v>#N/A</v>
      </c>
      <c r="Q1584" s="41" t="e">
        <f t="shared" ca="1" si="455"/>
        <v>#N/A</v>
      </c>
      <c r="R1584" s="43" t="e">
        <f t="shared" ca="1" si="456"/>
        <v>#N/A</v>
      </c>
      <c r="S1584" s="44" t="e">
        <f t="shared" ca="1" si="457"/>
        <v>#N/A</v>
      </c>
      <c r="T1584" s="5" t="e">
        <f t="shared" ca="1" si="458"/>
        <v>#N/A</v>
      </c>
      <c r="U1584" s="5" t="e">
        <f t="shared" ca="1" si="459"/>
        <v>#N/A</v>
      </c>
    </row>
    <row r="1585" spans="1:21">
      <c r="A1585" s="6" t="e">
        <f t="shared" ca="1" si="449"/>
        <v>#N/A</v>
      </c>
      <c r="B1585" s="39" t="e">
        <f t="shared" ca="1" si="448"/>
        <v>#N/A</v>
      </c>
      <c r="C1585">
        <f t="array" aca="1" ref="C1585" ca="1">IFERROR(INDEX(stitches, MATCH( 1, ($A1585=dates)*(last_project=projects),0)),0)</f>
        <v>0</v>
      </c>
      <c r="D1585" s="5" t="e">
        <f t="shared" ca="1" si="460"/>
        <v>#REF!</v>
      </c>
      <c r="E1585" s="5" t="e">
        <f t="shared" ca="1" si="450"/>
        <v>#REF!</v>
      </c>
      <c r="F1585" s="40" t="e">
        <f t="array" aca="1" ref="F1585" ca="1">INDEX(hours,MATCH(1,($A1585=dates)*(last_project=projects),0),0)</f>
        <v>#N/A</v>
      </c>
      <c r="G1585" s="21" t="e">
        <f t="shared" ca="1" si="451"/>
        <v>#N/A</v>
      </c>
      <c r="H1585" s="41" t="e">
        <f t="shared" ca="1" si="461"/>
        <v>#N/A</v>
      </c>
      <c r="I1585" s="41" t="e">
        <f t="shared" ca="1" si="462"/>
        <v>#N/A</v>
      </c>
      <c r="J1585" s="41" t="e">
        <f t="shared" ca="1" si="463"/>
        <v>#N/A</v>
      </c>
      <c r="K1585" t="e">
        <f t="shared" ca="1" si="452"/>
        <v>#N/A</v>
      </c>
      <c r="L1585" t="e">
        <f t="shared" ca="1" si="453"/>
        <v>#N/A</v>
      </c>
      <c r="M1585" s="42" t="e">
        <f t="shared" ca="1" si="454"/>
        <v>#REF!</v>
      </c>
      <c r="N1585" s="5" t="e">
        <f t="shared" ca="1" si="464"/>
        <v>#N/A</v>
      </c>
      <c r="O1585" s="5" t="e">
        <f t="shared" ca="1" si="465"/>
        <v>#N/A</v>
      </c>
      <c r="P1585" s="41" t="e">
        <f ca="1">IF(OR(ISNA(A1585),C1585="Backstitch"),NA(),AVERAGEIF($C$4:$C1585,"&gt;0")/100)</f>
        <v>#N/A</v>
      </c>
      <c r="Q1585" s="41" t="e">
        <f t="shared" ca="1" si="455"/>
        <v>#N/A</v>
      </c>
      <c r="R1585" s="43" t="e">
        <f t="shared" ca="1" si="456"/>
        <v>#N/A</v>
      </c>
      <c r="S1585" s="44" t="e">
        <f t="shared" ca="1" si="457"/>
        <v>#N/A</v>
      </c>
      <c r="T1585" s="5" t="e">
        <f t="shared" ca="1" si="458"/>
        <v>#N/A</v>
      </c>
      <c r="U1585" s="5" t="e">
        <f t="shared" ca="1" si="459"/>
        <v>#N/A</v>
      </c>
    </row>
    <row r="1586" spans="1:21">
      <c r="A1586" s="6" t="e">
        <f t="shared" ca="1" si="449"/>
        <v>#N/A</v>
      </c>
      <c r="B1586" s="39" t="e">
        <f t="shared" ca="1" si="448"/>
        <v>#N/A</v>
      </c>
      <c r="C1586">
        <f t="array" aca="1" ref="C1586" ca="1">IFERROR(INDEX(stitches, MATCH( 1, ($A1586=dates)*(last_project=projects),0)),0)</f>
        <v>0</v>
      </c>
      <c r="D1586" s="5" t="e">
        <f t="shared" ca="1" si="460"/>
        <v>#REF!</v>
      </c>
      <c r="E1586" s="5" t="e">
        <f t="shared" ca="1" si="450"/>
        <v>#REF!</v>
      </c>
      <c r="F1586" s="40" t="e">
        <f t="array" aca="1" ref="F1586" ca="1">INDEX(hours,MATCH(1,($A1586=dates)*(last_project=projects),0),0)</f>
        <v>#N/A</v>
      </c>
      <c r="G1586" s="21" t="e">
        <f t="shared" ca="1" si="451"/>
        <v>#N/A</v>
      </c>
      <c r="H1586" s="41" t="e">
        <f t="shared" ca="1" si="461"/>
        <v>#N/A</v>
      </c>
      <c r="I1586" s="41" t="e">
        <f t="shared" ca="1" si="462"/>
        <v>#N/A</v>
      </c>
      <c r="J1586" s="41" t="e">
        <f t="shared" ca="1" si="463"/>
        <v>#N/A</v>
      </c>
      <c r="K1586" t="e">
        <f t="shared" ca="1" si="452"/>
        <v>#N/A</v>
      </c>
      <c r="L1586" t="e">
        <f t="shared" ca="1" si="453"/>
        <v>#N/A</v>
      </c>
      <c r="M1586" s="42" t="e">
        <f t="shared" ca="1" si="454"/>
        <v>#REF!</v>
      </c>
      <c r="N1586" s="5" t="e">
        <f t="shared" ca="1" si="464"/>
        <v>#N/A</v>
      </c>
      <c r="O1586" s="5" t="e">
        <f t="shared" ca="1" si="465"/>
        <v>#N/A</v>
      </c>
      <c r="P1586" s="41" t="e">
        <f ca="1">IF(OR(ISNA(A1586),C1586="Backstitch"),NA(),AVERAGEIF($C$4:$C1586,"&gt;0")/100)</f>
        <v>#N/A</v>
      </c>
      <c r="Q1586" s="41" t="e">
        <f t="shared" ca="1" si="455"/>
        <v>#N/A</v>
      </c>
      <c r="R1586" s="43" t="e">
        <f t="shared" ca="1" si="456"/>
        <v>#N/A</v>
      </c>
      <c r="S1586" s="44" t="e">
        <f t="shared" ca="1" si="457"/>
        <v>#N/A</v>
      </c>
      <c r="T1586" s="5" t="e">
        <f t="shared" ca="1" si="458"/>
        <v>#N/A</v>
      </c>
      <c r="U1586" s="5" t="e">
        <f t="shared" ca="1" si="459"/>
        <v>#N/A</v>
      </c>
    </row>
    <row r="1587" spans="1:21">
      <c r="A1587" s="6" t="e">
        <f t="shared" ca="1" si="449"/>
        <v>#N/A</v>
      </c>
      <c r="B1587" s="39" t="e">
        <f t="shared" ca="1" si="448"/>
        <v>#N/A</v>
      </c>
      <c r="C1587">
        <f t="array" aca="1" ref="C1587" ca="1">IFERROR(INDEX(stitches, MATCH( 1, ($A1587=dates)*(last_project=projects),0)),0)</f>
        <v>0</v>
      </c>
      <c r="D1587" s="5" t="e">
        <f t="shared" ca="1" si="460"/>
        <v>#REF!</v>
      </c>
      <c r="E1587" s="5" t="e">
        <f t="shared" ca="1" si="450"/>
        <v>#REF!</v>
      </c>
      <c r="F1587" s="40" t="e">
        <f t="array" aca="1" ref="F1587" ca="1">INDEX(hours,MATCH(1,($A1587=dates)*(last_project=projects),0),0)</f>
        <v>#N/A</v>
      </c>
      <c r="G1587" s="21" t="e">
        <f t="shared" ca="1" si="451"/>
        <v>#N/A</v>
      </c>
      <c r="H1587" s="41" t="e">
        <f t="shared" ca="1" si="461"/>
        <v>#N/A</v>
      </c>
      <c r="I1587" s="41" t="e">
        <f t="shared" ca="1" si="462"/>
        <v>#N/A</v>
      </c>
      <c r="J1587" s="41" t="e">
        <f t="shared" ca="1" si="463"/>
        <v>#N/A</v>
      </c>
      <c r="K1587" t="e">
        <f t="shared" ca="1" si="452"/>
        <v>#N/A</v>
      </c>
      <c r="L1587" t="e">
        <f t="shared" ca="1" si="453"/>
        <v>#N/A</v>
      </c>
      <c r="M1587" s="42" t="e">
        <f t="shared" ca="1" si="454"/>
        <v>#REF!</v>
      </c>
      <c r="N1587" s="5" t="e">
        <f t="shared" ca="1" si="464"/>
        <v>#N/A</v>
      </c>
      <c r="O1587" s="5" t="e">
        <f t="shared" ca="1" si="465"/>
        <v>#N/A</v>
      </c>
      <c r="P1587" s="41" t="e">
        <f ca="1">IF(OR(ISNA(A1587),C1587="Backstitch"),NA(),AVERAGEIF($C$4:$C1587,"&gt;0")/100)</f>
        <v>#N/A</v>
      </c>
      <c r="Q1587" s="41" t="e">
        <f t="shared" ca="1" si="455"/>
        <v>#N/A</v>
      </c>
      <c r="R1587" s="43" t="e">
        <f t="shared" ca="1" si="456"/>
        <v>#N/A</v>
      </c>
      <c r="S1587" s="44" t="e">
        <f t="shared" ca="1" si="457"/>
        <v>#N/A</v>
      </c>
      <c r="T1587" s="5" t="e">
        <f t="shared" ca="1" si="458"/>
        <v>#N/A</v>
      </c>
      <c r="U1587" s="5" t="e">
        <f t="shared" ca="1" si="459"/>
        <v>#N/A</v>
      </c>
    </row>
    <row r="1588" spans="1:21">
      <c r="A1588" s="6" t="e">
        <f t="shared" ca="1" si="449"/>
        <v>#N/A</v>
      </c>
      <c r="B1588" s="39" t="e">
        <f t="shared" ca="1" si="448"/>
        <v>#N/A</v>
      </c>
      <c r="C1588">
        <f t="array" aca="1" ref="C1588" ca="1">IFERROR(INDEX(stitches, MATCH( 1, ($A1588=dates)*(last_project=projects),0)),0)</f>
        <v>0</v>
      </c>
      <c r="D1588" s="5" t="e">
        <f t="shared" ca="1" si="460"/>
        <v>#REF!</v>
      </c>
      <c r="E1588" s="5" t="e">
        <f t="shared" ca="1" si="450"/>
        <v>#REF!</v>
      </c>
      <c r="F1588" s="40" t="e">
        <f t="array" aca="1" ref="F1588" ca="1">INDEX(hours,MATCH(1,($A1588=dates)*(last_project=projects),0),0)</f>
        <v>#N/A</v>
      </c>
      <c r="G1588" s="21" t="e">
        <f t="shared" ca="1" si="451"/>
        <v>#N/A</v>
      </c>
      <c r="H1588" s="41" t="e">
        <f t="shared" ca="1" si="461"/>
        <v>#N/A</v>
      </c>
      <c r="I1588" s="41" t="e">
        <f t="shared" ca="1" si="462"/>
        <v>#N/A</v>
      </c>
      <c r="J1588" s="41" t="e">
        <f t="shared" ca="1" si="463"/>
        <v>#N/A</v>
      </c>
      <c r="K1588" t="e">
        <f t="shared" ca="1" si="452"/>
        <v>#N/A</v>
      </c>
      <c r="L1588" t="e">
        <f t="shared" ca="1" si="453"/>
        <v>#N/A</v>
      </c>
      <c r="M1588" s="42" t="e">
        <f t="shared" ca="1" si="454"/>
        <v>#REF!</v>
      </c>
      <c r="N1588" s="5" t="e">
        <f t="shared" ca="1" si="464"/>
        <v>#N/A</v>
      </c>
      <c r="O1588" s="5" t="e">
        <f t="shared" ca="1" si="465"/>
        <v>#N/A</v>
      </c>
      <c r="P1588" s="41" t="e">
        <f ca="1">IF(OR(ISNA(A1588),C1588="Backstitch"),NA(),AVERAGEIF($C$4:$C1588,"&gt;0")/100)</f>
        <v>#N/A</v>
      </c>
      <c r="Q1588" s="41" t="e">
        <f t="shared" ca="1" si="455"/>
        <v>#N/A</v>
      </c>
      <c r="R1588" s="43" t="e">
        <f t="shared" ca="1" si="456"/>
        <v>#N/A</v>
      </c>
      <c r="S1588" s="44" t="e">
        <f t="shared" ca="1" si="457"/>
        <v>#N/A</v>
      </c>
      <c r="T1588" s="5" t="e">
        <f t="shared" ca="1" si="458"/>
        <v>#N/A</v>
      </c>
      <c r="U1588" s="5" t="e">
        <f t="shared" ca="1" si="459"/>
        <v>#N/A</v>
      </c>
    </row>
    <row r="1589" spans="1:21">
      <c r="A1589" s="6" t="e">
        <f t="shared" ca="1" si="449"/>
        <v>#N/A</v>
      </c>
      <c r="B1589" s="39" t="e">
        <f t="shared" ca="1" si="448"/>
        <v>#N/A</v>
      </c>
      <c r="C1589">
        <f t="array" aca="1" ref="C1589" ca="1">IFERROR(INDEX(stitches, MATCH( 1, ($A1589=dates)*(last_project=projects),0)),0)</f>
        <v>0</v>
      </c>
      <c r="D1589" s="5" t="e">
        <f t="shared" ca="1" si="460"/>
        <v>#REF!</v>
      </c>
      <c r="E1589" s="5" t="e">
        <f t="shared" ca="1" si="450"/>
        <v>#REF!</v>
      </c>
      <c r="F1589" s="40" t="e">
        <f t="array" aca="1" ref="F1589" ca="1">INDEX(hours,MATCH(1,($A1589=dates)*(last_project=projects),0),0)</f>
        <v>#N/A</v>
      </c>
      <c r="G1589" s="21" t="e">
        <f t="shared" ca="1" si="451"/>
        <v>#N/A</v>
      </c>
      <c r="H1589" s="41" t="e">
        <f t="shared" ca="1" si="461"/>
        <v>#N/A</v>
      </c>
      <c r="I1589" s="41" t="e">
        <f t="shared" ca="1" si="462"/>
        <v>#N/A</v>
      </c>
      <c r="J1589" s="41" t="e">
        <f t="shared" ca="1" si="463"/>
        <v>#N/A</v>
      </c>
      <c r="K1589" t="e">
        <f t="shared" ca="1" si="452"/>
        <v>#N/A</v>
      </c>
      <c r="L1589" t="e">
        <f t="shared" ca="1" si="453"/>
        <v>#N/A</v>
      </c>
      <c r="M1589" s="42" t="e">
        <f t="shared" ca="1" si="454"/>
        <v>#REF!</v>
      </c>
      <c r="N1589" s="5" t="e">
        <f t="shared" ca="1" si="464"/>
        <v>#N/A</v>
      </c>
      <c r="O1589" s="5" t="e">
        <f t="shared" ca="1" si="465"/>
        <v>#N/A</v>
      </c>
      <c r="P1589" s="41" t="e">
        <f ca="1">IF(OR(ISNA(A1589),C1589="Backstitch"),NA(),AVERAGEIF($C$4:$C1589,"&gt;0")/100)</f>
        <v>#N/A</v>
      </c>
      <c r="Q1589" s="41" t="e">
        <f t="shared" ca="1" si="455"/>
        <v>#N/A</v>
      </c>
      <c r="R1589" s="43" t="e">
        <f t="shared" ca="1" si="456"/>
        <v>#N/A</v>
      </c>
      <c r="S1589" s="44" t="e">
        <f t="shared" ca="1" si="457"/>
        <v>#N/A</v>
      </c>
      <c r="T1589" s="5" t="e">
        <f t="shared" ca="1" si="458"/>
        <v>#N/A</v>
      </c>
      <c r="U1589" s="5" t="e">
        <f t="shared" ca="1" si="459"/>
        <v>#N/A</v>
      </c>
    </row>
    <row r="1590" spans="1:21">
      <c r="A1590" s="6" t="e">
        <f t="shared" ca="1" si="449"/>
        <v>#N/A</v>
      </c>
      <c r="B1590" s="39" t="e">
        <f t="shared" ca="1" si="448"/>
        <v>#N/A</v>
      </c>
      <c r="C1590">
        <f t="array" aca="1" ref="C1590" ca="1">IFERROR(INDEX(stitches, MATCH( 1, ($A1590=dates)*(last_project=projects),0)),0)</f>
        <v>0</v>
      </c>
      <c r="D1590" s="5" t="e">
        <f t="shared" ca="1" si="460"/>
        <v>#REF!</v>
      </c>
      <c r="E1590" s="5" t="e">
        <f t="shared" ca="1" si="450"/>
        <v>#REF!</v>
      </c>
      <c r="F1590" s="40" t="e">
        <f t="array" aca="1" ref="F1590" ca="1">INDEX(hours,MATCH(1,($A1590=dates)*(last_project=projects),0),0)</f>
        <v>#N/A</v>
      </c>
      <c r="G1590" s="21" t="e">
        <f t="shared" ca="1" si="451"/>
        <v>#N/A</v>
      </c>
      <c r="H1590" s="41" t="e">
        <f t="shared" ca="1" si="461"/>
        <v>#N/A</v>
      </c>
      <c r="I1590" s="41" t="e">
        <f t="shared" ca="1" si="462"/>
        <v>#N/A</v>
      </c>
      <c r="J1590" s="41" t="e">
        <f t="shared" ca="1" si="463"/>
        <v>#N/A</v>
      </c>
      <c r="K1590" t="e">
        <f t="shared" ca="1" si="452"/>
        <v>#N/A</v>
      </c>
      <c r="L1590" t="e">
        <f t="shared" ca="1" si="453"/>
        <v>#N/A</v>
      </c>
      <c r="M1590" s="42" t="e">
        <f t="shared" ca="1" si="454"/>
        <v>#REF!</v>
      </c>
      <c r="N1590" s="5" t="e">
        <f t="shared" ca="1" si="464"/>
        <v>#N/A</v>
      </c>
      <c r="O1590" s="5" t="e">
        <f t="shared" ca="1" si="465"/>
        <v>#N/A</v>
      </c>
      <c r="P1590" s="41" t="e">
        <f ca="1">IF(OR(ISNA(A1590),C1590="Backstitch"),NA(),AVERAGEIF($C$4:$C1590,"&gt;0")/100)</f>
        <v>#N/A</v>
      </c>
      <c r="Q1590" s="41" t="e">
        <f t="shared" ca="1" si="455"/>
        <v>#N/A</v>
      </c>
      <c r="R1590" s="43" t="e">
        <f t="shared" ca="1" si="456"/>
        <v>#N/A</v>
      </c>
      <c r="S1590" s="44" t="e">
        <f t="shared" ca="1" si="457"/>
        <v>#N/A</v>
      </c>
      <c r="T1590" s="5" t="e">
        <f t="shared" ca="1" si="458"/>
        <v>#N/A</v>
      </c>
      <c r="U1590" s="5" t="e">
        <f t="shared" ca="1" si="459"/>
        <v>#N/A</v>
      </c>
    </row>
    <row r="1591" spans="1:21">
      <c r="A1591" s="6" t="e">
        <f t="shared" ca="1" si="449"/>
        <v>#N/A</v>
      </c>
      <c r="B1591" s="39" t="e">
        <f t="shared" ca="1" si="448"/>
        <v>#N/A</v>
      </c>
      <c r="C1591">
        <f t="array" aca="1" ref="C1591" ca="1">IFERROR(INDEX(stitches, MATCH( 1, ($A1591=dates)*(last_project=projects),0)),0)</f>
        <v>0</v>
      </c>
      <c r="D1591" s="5" t="e">
        <f t="shared" ca="1" si="460"/>
        <v>#REF!</v>
      </c>
      <c r="E1591" s="5" t="e">
        <f t="shared" ca="1" si="450"/>
        <v>#REF!</v>
      </c>
      <c r="F1591" s="40" t="e">
        <f t="array" aca="1" ref="F1591" ca="1">INDEX(hours,MATCH(1,($A1591=dates)*(last_project=projects),0),0)</f>
        <v>#N/A</v>
      </c>
      <c r="G1591" s="21" t="e">
        <f t="shared" ca="1" si="451"/>
        <v>#N/A</v>
      </c>
      <c r="H1591" s="41" t="e">
        <f t="shared" ca="1" si="461"/>
        <v>#N/A</v>
      </c>
      <c r="I1591" s="41" t="e">
        <f t="shared" ca="1" si="462"/>
        <v>#N/A</v>
      </c>
      <c r="J1591" s="41" t="e">
        <f t="shared" ca="1" si="463"/>
        <v>#N/A</v>
      </c>
      <c r="K1591" t="e">
        <f t="shared" ca="1" si="452"/>
        <v>#N/A</v>
      </c>
      <c r="L1591" t="e">
        <f t="shared" ca="1" si="453"/>
        <v>#N/A</v>
      </c>
      <c r="M1591" s="42" t="e">
        <f t="shared" ca="1" si="454"/>
        <v>#REF!</v>
      </c>
      <c r="N1591" s="5" t="e">
        <f t="shared" ca="1" si="464"/>
        <v>#N/A</v>
      </c>
      <c r="O1591" s="5" t="e">
        <f t="shared" ca="1" si="465"/>
        <v>#N/A</v>
      </c>
      <c r="P1591" s="41" t="e">
        <f ca="1">IF(OR(ISNA(A1591),C1591="Backstitch"),NA(),AVERAGEIF($C$4:$C1591,"&gt;0")/100)</f>
        <v>#N/A</v>
      </c>
      <c r="Q1591" s="41" t="e">
        <f t="shared" ca="1" si="455"/>
        <v>#N/A</v>
      </c>
      <c r="R1591" s="43" t="e">
        <f t="shared" ca="1" si="456"/>
        <v>#N/A</v>
      </c>
      <c r="S1591" s="44" t="e">
        <f t="shared" ca="1" si="457"/>
        <v>#N/A</v>
      </c>
      <c r="T1591" s="5" t="e">
        <f t="shared" ca="1" si="458"/>
        <v>#N/A</v>
      </c>
      <c r="U1591" s="5" t="e">
        <f t="shared" ca="1" si="459"/>
        <v>#N/A</v>
      </c>
    </row>
    <row r="1592" spans="1:21">
      <c r="A1592" s="6" t="e">
        <f t="shared" ca="1" si="449"/>
        <v>#N/A</v>
      </c>
      <c r="B1592" s="39" t="e">
        <f t="shared" ca="1" si="448"/>
        <v>#N/A</v>
      </c>
      <c r="C1592">
        <f t="array" aca="1" ref="C1592" ca="1">IFERROR(INDEX(stitches, MATCH( 1, ($A1592=dates)*(last_project=projects),0)),0)</f>
        <v>0</v>
      </c>
      <c r="D1592" s="5" t="e">
        <f t="shared" ca="1" si="460"/>
        <v>#REF!</v>
      </c>
      <c r="E1592" s="5" t="e">
        <f t="shared" ca="1" si="450"/>
        <v>#REF!</v>
      </c>
      <c r="F1592" s="40" t="e">
        <f t="array" aca="1" ref="F1592" ca="1">INDEX(hours,MATCH(1,($A1592=dates)*(last_project=projects),0),0)</f>
        <v>#N/A</v>
      </c>
      <c r="G1592" s="21" t="e">
        <f t="shared" ca="1" si="451"/>
        <v>#N/A</v>
      </c>
      <c r="H1592" s="41" t="e">
        <f t="shared" ca="1" si="461"/>
        <v>#N/A</v>
      </c>
      <c r="I1592" s="41" t="e">
        <f t="shared" ca="1" si="462"/>
        <v>#N/A</v>
      </c>
      <c r="J1592" s="41" t="e">
        <f t="shared" ca="1" si="463"/>
        <v>#N/A</v>
      </c>
      <c r="K1592" t="e">
        <f t="shared" ca="1" si="452"/>
        <v>#N/A</v>
      </c>
      <c r="L1592" t="e">
        <f t="shared" ca="1" si="453"/>
        <v>#N/A</v>
      </c>
      <c r="M1592" s="42" t="e">
        <f t="shared" ca="1" si="454"/>
        <v>#REF!</v>
      </c>
      <c r="N1592" s="5" t="e">
        <f t="shared" ca="1" si="464"/>
        <v>#N/A</v>
      </c>
      <c r="O1592" s="5" t="e">
        <f t="shared" ca="1" si="465"/>
        <v>#N/A</v>
      </c>
      <c r="P1592" s="41" t="e">
        <f ca="1">IF(OR(ISNA(A1592),C1592="Backstitch"),NA(),AVERAGEIF($C$4:$C1592,"&gt;0")/100)</f>
        <v>#N/A</v>
      </c>
      <c r="Q1592" s="41" t="e">
        <f t="shared" ca="1" si="455"/>
        <v>#N/A</v>
      </c>
      <c r="R1592" s="43" t="e">
        <f t="shared" ca="1" si="456"/>
        <v>#N/A</v>
      </c>
      <c r="S1592" s="44" t="e">
        <f t="shared" ca="1" si="457"/>
        <v>#N/A</v>
      </c>
      <c r="T1592" s="5" t="e">
        <f t="shared" ca="1" si="458"/>
        <v>#N/A</v>
      </c>
      <c r="U1592" s="5" t="e">
        <f t="shared" ca="1" si="459"/>
        <v>#N/A</v>
      </c>
    </row>
    <row r="1593" spans="1:21">
      <c r="A1593" s="6" t="e">
        <f t="shared" ca="1" si="449"/>
        <v>#N/A</v>
      </c>
      <c r="B1593" s="39" t="e">
        <f t="shared" ca="1" si="448"/>
        <v>#N/A</v>
      </c>
      <c r="C1593">
        <f t="array" aca="1" ref="C1593" ca="1">IFERROR(INDEX(stitches, MATCH( 1, ($A1593=dates)*(last_project=projects),0)),0)</f>
        <v>0</v>
      </c>
      <c r="D1593" s="5" t="e">
        <f t="shared" ca="1" si="460"/>
        <v>#REF!</v>
      </c>
      <c r="E1593" s="5" t="e">
        <f t="shared" ca="1" si="450"/>
        <v>#REF!</v>
      </c>
      <c r="F1593" s="40" t="e">
        <f t="array" aca="1" ref="F1593" ca="1">INDEX(hours,MATCH(1,($A1593=dates)*(last_project=projects),0),0)</f>
        <v>#N/A</v>
      </c>
      <c r="G1593" s="21" t="e">
        <f t="shared" ca="1" si="451"/>
        <v>#N/A</v>
      </c>
      <c r="H1593" s="41" t="e">
        <f t="shared" ca="1" si="461"/>
        <v>#N/A</v>
      </c>
      <c r="I1593" s="41" t="e">
        <f t="shared" ca="1" si="462"/>
        <v>#N/A</v>
      </c>
      <c r="J1593" s="41" t="e">
        <f t="shared" ca="1" si="463"/>
        <v>#N/A</v>
      </c>
      <c r="K1593" t="e">
        <f t="shared" ca="1" si="452"/>
        <v>#N/A</v>
      </c>
      <c r="L1593" t="e">
        <f t="shared" ca="1" si="453"/>
        <v>#N/A</v>
      </c>
      <c r="M1593" s="42" t="e">
        <f t="shared" ca="1" si="454"/>
        <v>#REF!</v>
      </c>
      <c r="N1593" s="5" t="e">
        <f t="shared" ca="1" si="464"/>
        <v>#N/A</v>
      </c>
      <c r="O1593" s="5" t="e">
        <f t="shared" ca="1" si="465"/>
        <v>#N/A</v>
      </c>
      <c r="P1593" s="41" t="e">
        <f ca="1">IF(OR(ISNA(A1593),C1593="Backstitch"),NA(),AVERAGEIF($C$4:$C1593,"&gt;0")/100)</f>
        <v>#N/A</v>
      </c>
      <c r="Q1593" s="41" t="e">
        <f t="shared" ca="1" si="455"/>
        <v>#N/A</v>
      </c>
      <c r="R1593" s="43" t="e">
        <f t="shared" ca="1" si="456"/>
        <v>#N/A</v>
      </c>
      <c r="S1593" s="44" t="e">
        <f t="shared" ca="1" si="457"/>
        <v>#N/A</v>
      </c>
      <c r="T1593" s="5" t="e">
        <f t="shared" ca="1" si="458"/>
        <v>#N/A</v>
      </c>
      <c r="U1593" s="5" t="e">
        <f t="shared" ca="1" si="459"/>
        <v>#N/A</v>
      </c>
    </row>
    <row r="1594" spans="1:21">
      <c r="A1594" s="6" t="e">
        <f t="shared" ca="1" si="449"/>
        <v>#N/A</v>
      </c>
      <c r="B1594" s="39" t="e">
        <f t="shared" ca="1" si="448"/>
        <v>#N/A</v>
      </c>
      <c r="C1594">
        <f t="array" aca="1" ref="C1594" ca="1">IFERROR(INDEX(stitches, MATCH( 1, ($A1594=dates)*(last_project=projects),0)),0)</f>
        <v>0</v>
      </c>
      <c r="D1594" s="5" t="e">
        <f t="shared" ca="1" si="460"/>
        <v>#REF!</v>
      </c>
      <c r="E1594" s="5" t="e">
        <f t="shared" ca="1" si="450"/>
        <v>#REF!</v>
      </c>
      <c r="F1594" s="40" t="e">
        <f t="array" aca="1" ref="F1594" ca="1">INDEX(hours,MATCH(1,($A1594=dates)*(last_project=projects),0),0)</f>
        <v>#N/A</v>
      </c>
      <c r="G1594" s="21" t="e">
        <f t="shared" ca="1" si="451"/>
        <v>#N/A</v>
      </c>
      <c r="H1594" s="41" t="e">
        <f t="shared" ca="1" si="461"/>
        <v>#N/A</v>
      </c>
      <c r="I1594" s="41" t="e">
        <f t="shared" ca="1" si="462"/>
        <v>#N/A</v>
      </c>
      <c r="J1594" s="41" t="e">
        <f t="shared" ca="1" si="463"/>
        <v>#N/A</v>
      </c>
      <c r="K1594" t="e">
        <f t="shared" ca="1" si="452"/>
        <v>#N/A</v>
      </c>
      <c r="L1594" t="e">
        <f t="shared" ca="1" si="453"/>
        <v>#N/A</v>
      </c>
      <c r="M1594" s="42" t="e">
        <f t="shared" ca="1" si="454"/>
        <v>#REF!</v>
      </c>
      <c r="N1594" s="5" t="e">
        <f t="shared" ca="1" si="464"/>
        <v>#N/A</v>
      </c>
      <c r="O1594" s="5" t="e">
        <f t="shared" ca="1" si="465"/>
        <v>#N/A</v>
      </c>
      <c r="P1594" s="41" t="e">
        <f ca="1">IF(OR(ISNA(A1594),C1594="Backstitch"),NA(),AVERAGEIF($C$4:$C1594,"&gt;0")/100)</f>
        <v>#N/A</v>
      </c>
      <c r="Q1594" s="41" t="e">
        <f t="shared" ca="1" si="455"/>
        <v>#N/A</v>
      </c>
      <c r="R1594" s="43" t="e">
        <f t="shared" ca="1" si="456"/>
        <v>#N/A</v>
      </c>
      <c r="S1594" s="44" t="e">
        <f t="shared" ca="1" si="457"/>
        <v>#N/A</v>
      </c>
      <c r="T1594" s="5" t="e">
        <f t="shared" ca="1" si="458"/>
        <v>#N/A</v>
      </c>
      <c r="U1594" s="5" t="e">
        <f t="shared" ca="1" si="459"/>
        <v>#N/A</v>
      </c>
    </row>
    <row r="1595" spans="1:21">
      <c r="A1595" s="6" t="e">
        <f t="shared" ca="1" si="449"/>
        <v>#N/A</v>
      </c>
      <c r="B1595" s="39" t="e">
        <f t="shared" ca="1" si="448"/>
        <v>#N/A</v>
      </c>
      <c r="C1595">
        <f t="array" aca="1" ref="C1595" ca="1">IFERROR(INDEX(stitches, MATCH( 1, ($A1595=dates)*(last_project=projects),0)),0)</f>
        <v>0</v>
      </c>
      <c r="D1595" s="5" t="e">
        <f t="shared" ca="1" si="460"/>
        <v>#REF!</v>
      </c>
      <c r="E1595" s="5" t="e">
        <f t="shared" ca="1" si="450"/>
        <v>#REF!</v>
      </c>
      <c r="F1595" s="40" t="e">
        <f t="array" aca="1" ref="F1595" ca="1">INDEX(hours,MATCH(1,($A1595=dates)*(last_project=projects),0),0)</f>
        <v>#N/A</v>
      </c>
      <c r="G1595" s="21" t="e">
        <f t="shared" ca="1" si="451"/>
        <v>#N/A</v>
      </c>
      <c r="H1595" s="41" t="e">
        <f t="shared" ca="1" si="461"/>
        <v>#N/A</v>
      </c>
      <c r="I1595" s="41" t="e">
        <f t="shared" ca="1" si="462"/>
        <v>#N/A</v>
      </c>
      <c r="J1595" s="41" t="e">
        <f t="shared" ca="1" si="463"/>
        <v>#N/A</v>
      </c>
      <c r="K1595" t="e">
        <f t="shared" ca="1" si="452"/>
        <v>#N/A</v>
      </c>
      <c r="L1595" t="e">
        <f t="shared" ca="1" si="453"/>
        <v>#N/A</v>
      </c>
      <c r="M1595" s="42" t="e">
        <f t="shared" ca="1" si="454"/>
        <v>#REF!</v>
      </c>
      <c r="N1595" s="5" t="e">
        <f t="shared" ca="1" si="464"/>
        <v>#N/A</v>
      </c>
      <c r="O1595" s="5" t="e">
        <f t="shared" ca="1" si="465"/>
        <v>#N/A</v>
      </c>
      <c r="P1595" s="41" t="e">
        <f ca="1">IF(OR(ISNA(A1595),C1595="Backstitch"),NA(),AVERAGEIF($C$4:$C1595,"&gt;0")/100)</f>
        <v>#N/A</v>
      </c>
      <c r="Q1595" s="41" t="e">
        <f t="shared" ca="1" si="455"/>
        <v>#N/A</v>
      </c>
      <c r="R1595" s="43" t="e">
        <f t="shared" ca="1" si="456"/>
        <v>#N/A</v>
      </c>
      <c r="S1595" s="44" t="e">
        <f t="shared" ca="1" si="457"/>
        <v>#N/A</v>
      </c>
      <c r="T1595" s="5" t="e">
        <f t="shared" ca="1" si="458"/>
        <v>#N/A</v>
      </c>
      <c r="U1595" s="5" t="e">
        <f t="shared" ca="1" si="459"/>
        <v>#N/A</v>
      </c>
    </row>
    <row r="1596" spans="1:21">
      <c r="A1596" s="6" t="e">
        <f t="shared" ca="1" si="449"/>
        <v>#N/A</v>
      </c>
      <c r="B1596" s="39" t="e">
        <f t="shared" ca="1" si="448"/>
        <v>#N/A</v>
      </c>
      <c r="C1596">
        <f t="array" aca="1" ref="C1596" ca="1">IFERROR(INDEX(stitches, MATCH( 1, ($A1596=dates)*(last_project=projects),0)),0)</f>
        <v>0</v>
      </c>
      <c r="D1596" s="5" t="e">
        <f t="shared" ca="1" si="460"/>
        <v>#REF!</v>
      </c>
      <c r="E1596" s="5" t="e">
        <f t="shared" ca="1" si="450"/>
        <v>#REF!</v>
      </c>
      <c r="F1596" s="40" t="e">
        <f t="array" aca="1" ref="F1596" ca="1">INDEX(hours,MATCH(1,($A1596=dates)*(last_project=projects),0),0)</f>
        <v>#N/A</v>
      </c>
      <c r="G1596" s="21" t="e">
        <f t="shared" ca="1" si="451"/>
        <v>#N/A</v>
      </c>
      <c r="H1596" s="41" t="e">
        <f t="shared" ca="1" si="461"/>
        <v>#N/A</v>
      </c>
      <c r="I1596" s="41" t="e">
        <f t="shared" ca="1" si="462"/>
        <v>#N/A</v>
      </c>
      <c r="J1596" s="41" t="e">
        <f t="shared" ca="1" si="463"/>
        <v>#N/A</v>
      </c>
      <c r="K1596" t="e">
        <f t="shared" ca="1" si="452"/>
        <v>#N/A</v>
      </c>
      <c r="L1596" t="e">
        <f t="shared" ca="1" si="453"/>
        <v>#N/A</v>
      </c>
      <c r="M1596" s="42" t="e">
        <f t="shared" ca="1" si="454"/>
        <v>#REF!</v>
      </c>
      <c r="N1596" s="5" t="e">
        <f t="shared" ca="1" si="464"/>
        <v>#N/A</v>
      </c>
      <c r="O1596" s="5" t="e">
        <f t="shared" ca="1" si="465"/>
        <v>#N/A</v>
      </c>
      <c r="P1596" s="41" t="e">
        <f ca="1">IF(OR(ISNA(A1596),C1596="Backstitch"),NA(),AVERAGEIF($C$4:$C1596,"&gt;0")/100)</f>
        <v>#N/A</v>
      </c>
      <c r="Q1596" s="41" t="e">
        <f t="shared" ca="1" si="455"/>
        <v>#N/A</v>
      </c>
      <c r="R1596" s="43" t="e">
        <f t="shared" ca="1" si="456"/>
        <v>#N/A</v>
      </c>
      <c r="S1596" s="44" t="e">
        <f t="shared" ca="1" si="457"/>
        <v>#N/A</v>
      </c>
      <c r="T1596" s="5" t="e">
        <f t="shared" ca="1" si="458"/>
        <v>#N/A</v>
      </c>
      <c r="U1596" s="5" t="e">
        <f t="shared" ca="1" si="459"/>
        <v>#N/A</v>
      </c>
    </row>
    <row r="1597" spans="1:21">
      <c r="A1597" s="6" t="e">
        <f t="shared" ca="1" si="449"/>
        <v>#N/A</v>
      </c>
      <c r="B1597" s="39" t="e">
        <f t="shared" ca="1" si="448"/>
        <v>#N/A</v>
      </c>
      <c r="C1597">
        <f t="array" aca="1" ref="C1597" ca="1">IFERROR(INDEX(stitches, MATCH( 1, ($A1597=dates)*(last_project=projects),0)),0)</f>
        <v>0</v>
      </c>
      <c r="D1597" s="5" t="e">
        <f t="shared" ca="1" si="460"/>
        <v>#REF!</v>
      </c>
      <c r="E1597" s="5" t="e">
        <f t="shared" ca="1" si="450"/>
        <v>#REF!</v>
      </c>
      <c r="F1597" s="40" t="e">
        <f t="array" aca="1" ref="F1597" ca="1">INDEX(hours,MATCH(1,($A1597=dates)*(last_project=projects),0),0)</f>
        <v>#N/A</v>
      </c>
      <c r="G1597" s="21" t="e">
        <f t="shared" ca="1" si="451"/>
        <v>#N/A</v>
      </c>
      <c r="H1597" s="41" t="e">
        <f t="shared" ca="1" si="461"/>
        <v>#N/A</v>
      </c>
      <c r="I1597" s="41" t="e">
        <f t="shared" ca="1" si="462"/>
        <v>#N/A</v>
      </c>
      <c r="J1597" s="41" t="e">
        <f t="shared" ca="1" si="463"/>
        <v>#N/A</v>
      </c>
      <c r="K1597" t="e">
        <f t="shared" ca="1" si="452"/>
        <v>#N/A</v>
      </c>
      <c r="L1597" t="e">
        <f t="shared" ca="1" si="453"/>
        <v>#N/A</v>
      </c>
      <c r="M1597" s="42" t="e">
        <f t="shared" ca="1" si="454"/>
        <v>#REF!</v>
      </c>
      <c r="N1597" s="5" t="e">
        <f t="shared" ca="1" si="464"/>
        <v>#N/A</v>
      </c>
      <c r="O1597" s="5" t="e">
        <f t="shared" ca="1" si="465"/>
        <v>#N/A</v>
      </c>
      <c r="P1597" s="41" t="e">
        <f ca="1">IF(OR(ISNA(A1597),C1597="Backstitch"),NA(),AVERAGEIF($C$4:$C1597,"&gt;0")/100)</f>
        <v>#N/A</v>
      </c>
      <c r="Q1597" s="41" t="e">
        <f t="shared" ca="1" si="455"/>
        <v>#N/A</v>
      </c>
      <c r="R1597" s="43" t="e">
        <f t="shared" ca="1" si="456"/>
        <v>#N/A</v>
      </c>
      <c r="S1597" s="44" t="e">
        <f t="shared" ca="1" si="457"/>
        <v>#N/A</v>
      </c>
      <c r="T1597" s="5" t="e">
        <f t="shared" ca="1" si="458"/>
        <v>#N/A</v>
      </c>
      <c r="U1597" s="5" t="e">
        <f t="shared" ca="1" si="459"/>
        <v>#N/A</v>
      </c>
    </row>
    <row r="1598" spans="1:21">
      <c r="A1598" s="6" t="e">
        <f t="shared" ca="1" si="449"/>
        <v>#N/A</v>
      </c>
      <c r="B1598" s="39" t="e">
        <f t="shared" ca="1" si="448"/>
        <v>#N/A</v>
      </c>
      <c r="C1598">
        <f t="array" aca="1" ref="C1598" ca="1">IFERROR(INDEX(stitches, MATCH( 1, ($A1598=dates)*(last_project=projects),0)),0)</f>
        <v>0</v>
      </c>
      <c r="D1598" s="5" t="e">
        <f t="shared" ca="1" si="460"/>
        <v>#REF!</v>
      </c>
      <c r="E1598" s="5" t="e">
        <f t="shared" ca="1" si="450"/>
        <v>#REF!</v>
      </c>
      <c r="F1598" s="40" t="e">
        <f t="array" aca="1" ref="F1598" ca="1">INDEX(hours,MATCH(1,($A1598=dates)*(last_project=projects),0),0)</f>
        <v>#N/A</v>
      </c>
      <c r="G1598" s="21" t="e">
        <f t="shared" ca="1" si="451"/>
        <v>#N/A</v>
      </c>
      <c r="H1598" s="41" t="e">
        <f t="shared" ca="1" si="461"/>
        <v>#N/A</v>
      </c>
      <c r="I1598" s="41" t="e">
        <f t="shared" ca="1" si="462"/>
        <v>#N/A</v>
      </c>
      <c r="J1598" s="41" t="e">
        <f t="shared" ca="1" si="463"/>
        <v>#N/A</v>
      </c>
      <c r="K1598" t="e">
        <f t="shared" ca="1" si="452"/>
        <v>#N/A</v>
      </c>
      <c r="L1598" t="e">
        <f t="shared" ca="1" si="453"/>
        <v>#N/A</v>
      </c>
      <c r="M1598" s="42" t="e">
        <f t="shared" ca="1" si="454"/>
        <v>#REF!</v>
      </c>
      <c r="N1598" s="5" t="e">
        <f t="shared" ca="1" si="464"/>
        <v>#N/A</v>
      </c>
      <c r="O1598" s="5" t="e">
        <f t="shared" ca="1" si="465"/>
        <v>#N/A</v>
      </c>
      <c r="P1598" s="41" t="e">
        <f ca="1">IF(OR(ISNA(A1598),C1598="Backstitch"),NA(),AVERAGEIF($C$4:$C1598,"&gt;0")/100)</f>
        <v>#N/A</v>
      </c>
      <c r="Q1598" s="41" t="e">
        <f t="shared" ca="1" si="455"/>
        <v>#N/A</v>
      </c>
      <c r="R1598" s="43" t="e">
        <f t="shared" ca="1" si="456"/>
        <v>#N/A</v>
      </c>
      <c r="S1598" s="44" t="e">
        <f t="shared" ca="1" si="457"/>
        <v>#N/A</v>
      </c>
      <c r="T1598" s="5" t="e">
        <f t="shared" ca="1" si="458"/>
        <v>#N/A</v>
      </c>
      <c r="U1598" s="5" t="e">
        <f t="shared" ca="1" si="459"/>
        <v>#N/A</v>
      </c>
    </row>
    <row r="1599" spans="1:21">
      <c r="A1599" s="6" t="e">
        <f t="shared" ca="1" si="449"/>
        <v>#N/A</v>
      </c>
      <c r="B1599" s="39" t="e">
        <f t="shared" ca="1" si="448"/>
        <v>#N/A</v>
      </c>
      <c r="C1599">
        <f t="array" aca="1" ref="C1599" ca="1">IFERROR(INDEX(stitches, MATCH( 1, ($A1599=dates)*(last_project=projects),0)),0)</f>
        <v>0</v>
      </c>
      <c r="D1599" s="5" t="e">
        <f t="shared" ca="1" si="460"/>
        <v>#REF!</v>
      </c>
      <c r="E1599" s="5" t="e">
        <f t="shared" ca="1" si="450"/>
        <v>#REF!</v>
      </c>
      <c r="F1599" s="40" t="e">
        <f t="array" aca="1" ref="F1599" ca="1">INDEX(hours,MATCH(1,($A1599=dates)*(last_project=projects),0),0)</f>
        <v>#N/A</v>
      </c>
      <c r="G1599" s="21" t="e">
        <f t="shared" ca="1" si="451"/>
        <v>#N/A</v>
      </c>
      <c r="H1599" s="41" t="e">
        <f t="shared" ca="1" si="461"/>
        <v>#N/A</v>
      </c>
      <c r="I1599" s="41" t="e">
        <f t="shared" ca="1" si="462"/>
        <v>#N/A</v>
      </c>
      <c r="J1599" s="41" t="e">
        <f t="shared" ca="1" si="463"/>
        <v>#N/A</v>
      </c>
      <c r="K1599" t="e">
        <f t="shared" ca="1" si="452"/>
        <v>#N/A</v>
      </c>
      <c r="L1599" t="e">
        <f t="shared" ca="1" si="453"/>
        <v>#N/A</v>
      </c>
      <c r="M1599" s="42" t="e">
        <f t="shared" ca="1" si="454"/>
        <v>#REF!</v>
      </c>
      <c r="N1599" s="5" t="e">
        <f t="shared" ca="1" si="464"/>
        <v>#N/A</v>
      </c>
      <c r="O1599" s="5" t="e">
        <f t="shared" ca="1" si="465"/>
        <v>#N/A</v>
      </c>
      <c r="P1599" s="41" t="e">
        <f ca="1">IF(OR(ISNA(A1599),C1599="Backstitch"),NA(),AVERAGEIF($C$4:$C1599,"&gt;0")/100)</f>
        <v>#N/A</v>
      </c>
      <c r="Q1599" s="41" t="e">
        <f t="shared" ca="1" si="455"/>
        <v>#N/A</v>
      </c>
      <c r="R1599" s="43" t="e">
        <f t="shared" ca="1" si="456"/>
        <v>#N/A</v>
      </c>
      <c r="S1599" s="44" t="e">
        <f t="shared" ca="1" si="457"/>
        <v>#N/A</v>
      </c>
      <c r="T1599" s="5" t="e">
        <f t="shared" ca="1" si="458"/>
        <v>#N/A</v>
      </c>
      <c r="U1599" s="5" t="e">
        <f t="shared" ca="1" si="459"/>
        <v>#N/A</v>
      </c>
    </row>
    <row r="1600" spans="1:21">
      <c r="A1600" s="6" t="e">
        <f t="shared" ca="1" si="449"/>
        <v>#N/A</v>
      </c>
      <c r="B1600" s="39" t="e">
        <f t="shared" ca="1" si="448"/>
        <v>#N/A</v>
      </c>
      <c r="C1600">
        <f t="array" aca="1" ref="C1600" ca="1">IFERROR(INDEX(stitches, MATCH( 1, ($A1600=dates)*(last_project=projects),0)),0)</f>
        <v>0</v>
      </c>
      <c r="D1600" s="5" t="e">
        <f t="shared" ca="1" si="460"/>
        <v>#REF!</v>
      </c>
      <c r="E1600" s="5" t="e">
        <f t="shared" ca="1" si="450"/>
        <v>#REF!</v>
      </c>
      <c r="F1600" s="40" t="e">
        <f t="array" aca="1" ref="F1600" ca="1">INDEX(hours,MATCH(1,($A1600=dates)*(last_project=projects),0),0)</f>
        <v>#N/A</v>
      </c>
      <c r="G1600" s="21" t="e">
        <f t="shared" ca="1" si="451"/>
        <v>#N/A</v>
      </c>
      <c r="H1600" s="41" t="e">
        <f t="shared" ca="1" si="461"/>
        <v>#N/A</v>
      </c>
      <c r="I1600" s="41" t="e">
        <f t="shared" ca="1" si="462"/>
        <v>#N/A</v>
      </c>
      <c r="J1600" s="41" t="e">
        <f t="shared" ca="1" si="463"/>
        <v>#N/A</v>
      </c>
      <c r="K1600" t="e">
        <f t="shared" ca="1" si="452"/>
        <v>#N/A</v>
      </c>
      <c r="L1600" t="e">
        <f t="shared" ca="1" si="453"/>
        <v>#N/A</v>
      </c>
      <c r="M1600" s="42" t="e">
        <f t="shared" ca="1" si="454"/>
        <v>#REF!</v>
      </c>
      <c r="N1600" s="5" t="e">
        <f t="shared" ca="1" si="464"/>
        <v>#N/A</v>
      </c>
      <c r="O1600" s="5" t="e">
        <f t="shared" ca="1" si="465"/>
        <v>#N/A</v>
      </c>
      <c r="P1600" s="41" t="e">
        <f ca="1">IF(OR(ISNA(A1600),C1600="Backstitch"),NA(),AVERAGEIF($C$4:$C1600,"&gt;0")/100)</f>
        <v>#N/A</v>
      </c>
      <c r="Q1600" s="41" t="e">
        <f t="shared" ca="1" si="455"/>
        <v>#N/A</v>
      </c>
      <c r="R1600" s="43" t="e">
        <f t="shared" ca="1" si="456"/>
        <v>#N/A</v>
      </c>
      <c r="S1600" s="44" t="e">
        <f t="shared" ca="1" si="457"/>
        <v>#N/A</v>
      </c>
      <c r="T1600" s="5" t="e">
        <f t="shared" ca="1" si="458"/>
        <v>#N/A</v>
      </c>
      <c r="U1600" s="5" t="e">
        <f t="shared" ca="1" si="459"/>
        <v>#N/A</v>
      </c>
    </row>
    <row r="1601" spans="1:21">
      <c r="A1601" s="6" t="e">
        <f t="shared" ca="1" si="449"/>
        <v>#N/A</v>
      </c>
      <c r="B1601" s="39" t="e">
        <f t="shared" ca="1" si="448"/>
        <v>#N/A</v>
      </c>
      <c r="C1601">
        <f t="array" aca="1" ref="C1601" ca="1">IFERROR(INDEX(stitches, MATCH( 1, ($A1601=dates)*(last_project=projects),0)),0)</f>
        <v>0</v>
      </c>
      <c r="D1601" s="5" t="e">
        <f t="shared" ca="1" si="460"/>
        <v>#REF!</v>
      </c>
      <c r="E1601" s="5" t="e">
        <f t="shared" ca="1" si="450"/>
        <v>#REF!</v>
      </c>
      <c r="F1601" s="40" t="e">
        <f t="array" aca="1" ref="F1601" ca="1">INDEX(hours,MATCH(1,($A1601=dates)*(last_project=projects),0),0)</f>
        <v>#N/A</v>
      </c>
      <c r="G1601" s="21" t="e">
        <f t="shared" ca="1" si="451"/>
        <v>#N/A</v>
      </c>
      <c r="H1601" s="41" t="e">
        <f t="shared" ca="1" si="461"/>
        <v>#N/A</v>
      </c>
      <c r="I1601" s="41" t="e">
        <f t="shared" ca="1" si="462"/>
        <v>#N/A</v>
      </c>
      <c r="J1601" s="41" t="e">
        <f t="shared" ca="1" si="463"/>
        <v>#N/A</v>
      </c>
      <c r="K1601" t="e">
        <f t="shared" ca="1" si="452"/>
        <v>#N/A</v>
      </c>
      <c r="L1601" t="e">
        <f t="shared" ca="1" si="453"/>
        <v>#N/A</v>
      </c>
      <c r="M1601" s="42" t="e">
        <f t="shared" ca="1" si="454"/>
        <v>#REF!</v>
      </c>
      <c r="N1601" s="5" t="e">
        <f t="shared" ca="1" si="464"/>
        <v>#N/A</v>
      </c>
      <c r="O1601" s="5" t="e">
        <f t="shared" ca="1" si="465"/>
        <v>#N/A</v>
      </c>
      <c r="P1601" s="41" t="e">
        <f ca="1">IF(OR(ISNA(A1601),C1601="Backstitch"),NA(),AVERAGEIF($C$4:$C1601,"&gt;0")/100)</f>
        <v>#N/A</v>
      </c>
      <c r="Q1601" s="41" t="e">
        <f t="shared" ca="1" si="455"/>
        <v>#N/A</v>
      </c>
      <c r="R1601" s="43" t="e">
        <f t="shared" ca="1" si="456"/>
        <v>#N/A</v>
      </c>
      <c r="S1601" s="44" t="e">
        <f t="shared" ca="1" si="457"/>
        <v>#N/A</v>
      </c>
      <c r="T1601" s="5" t="e">
        <f t="shared" ca="1" si="458"/>
        <v>#N/A</v>
      </c>
      <c r="U1601" s="5" t="e">
        <f t="shared" ca="1" si="459"/>
        <v>#N/A</v>
      </c>
    </row>
    <row r="1602" spans="1:21">
      <c r="A1602" s="6" t="e">
        <f t="shared" ca="1" si="449"/>
        <v>#N/A</v>
      </c>
      <c r="B1602" s="39" t="e">
        <f t="shared" ca="1" si="448"/>
        <v>#N/A</v>
      </c>
      <c r="C1602">
        <f t="array" aca="1" ref="C1602" ca="1">IFERROR(INDEX(stitches, MATCH( 1, ($A1602=dates)*(last_project=projects),0)),0)</f>
        <v>0</v>
      </c>
      <c r="D1602" s="5" t="e">
        <f t="shared" ca="1" si="460"/>
        <v>#REF!</v>
      </c>
      <c r="E1602" s="5" t="e">
        <f t="shared" ca="1" si="450"/>
        <v>#REF!</v>
      </c>
      <c r="F1602" s="40" t="e">
        <f t="array" aca="1" ref="F1602" ca="1">INDEX(hours,MATCH(1,($A1602=dates)*(last_project=projects),0),0)</f>
        <v>#N/A</v>
      </c>
      <c r="G1602" s="21" t="e">
        <f t="shared" ca="1" si="451"/>
        <v>#N/A</v>
      </c>
      <c r="H1602" s="41" t="e">
        <f t="shared" ca="1" si="461"/>
        <v>#N/A</v>
      </c>
      <c r="I1602" s="41" t="e">
        <f t="shared" ca="1" si="462"/>
        <v>#N/A</v>
      </c>
      <c r="J1602" s="41" t="e">
        <f t="shared" ca="1" si="463"/>
        <v>#N/A</v>
      </c>
      <c r="K1602" t="e">
        <f t="shared" ca="1" si="452"/>
        <v>#N/A</v>
      </c>
      <c r="L1602" t="e">
        <f t="shared" ca="1" si="453"/>
        <v>#N/A</v>
      </c>
      <c r="M1602" s="42" t="e">
        <f t="shared" ca="1" si="454"/>
        <v>#REF!</v>
      </c>
      <c r="N1602" s="5" t="e">
        <f t="shared" ca="1" si="464"/>
        <v>#N/A</v>
      </c>
      <c r="O1602" s="5" t="e">
        <f t="shared" ca="1" si="465"/>
        <v>#N/A</v>
      </c>
      <c r="P1602" s="41" t="e">
        <f ca="1">IF(OR(ISNA(A1602),C1602="Backstitch"),NA(),AVERAGEIF($C$4:$C1602,"&gt;0")/100)</f>
        <v>#N/A</v>
      </c>
      <c r="Q1602" s="41" t="e">
        <f t="shared" ca="1" si="455"/>
        <v>#N/A</v>
      </c>
      <c r="R1602" s="43" t="e">
        <f t="shared" ca="1" si="456"/>
        <v>#N/A</v>
      </c>
      <c r="S1602" s="44" t="e">
        <f t="shared" ca="1" si="457"/>
        <v>#N/A</v>
      </c>
      <c r="T1602" s="5" t="e">
        <f t="shared" ca="1" si="458"/>
        <v>#N/A</v>
      </c>
      <c r="U1602" s="5" t="e">
        <f t="shared" ca="1" si="459"/>
        <v>#N/A</v>
      </c>
    </row>
    <row r="1603" spans="1:21">
      <c r="A1603" s="6" t="e">
        <f t="shared" ca="1" si="449"/>
        <v>#N/A</v>
      </c>
      <c r="B1603" s="39" t="e">
        <f t="shared" ref="B1603:B1666" ca="1" si="466">TEXT(A1603,"ddd")</f>
        <v>#N/A</v>
      </c>
      <c r="C1603">
        <f t="array" aca="1" ref="C1603" ca="1">IFERROR(INDEX(stitches, MATCH( 1, ($A1603=dates)*(last_project=projects),0)),0)</f>
        <v>0</v>
      </c>
      <c r="D1603" s="5" t="e">
        <f t="shared" ca="1" si="460"/>
        <v>#REF!</v>
      </c>
      <c r="E1603" s="5" t="e">
        <f t="shared" ca="1" si="450"/>
        <v>#REF!</v>
      </c>
      <c r="F1603" s="40" t="e">
        <f t="array" aca="1" ref="F1603" ca="1">INDEX(hours,MATCH(1,($A1603=dates)*(last_project=projects),0),0)</f>
        <v>#N/A</v>
      </c>
      <c r="G1603" s="21" t="e">
        <f t="shared" ca="1" si="451"/>
        <v>#N/A</v>
      </c>
      <c r="H1603" s="41" t="e">
        <f t="shared" ca="1" si="461"/>
        <v>#N/A</v>
      </c>
      <c r="I1603" s="41" t="e">
        <f t="shared" ca="1" si="462"/>
        <v>#N/A</v>
      </c>
      <c r="J1603" s="41" t="e">
        <f t="shared" ca="1" si="463"/>
        <v>#N/A</v>
      </c>
      <c r="K1603" t="e">
        <f t="shared" ca="1" si="452"/>
        <v>#N/A</v>
      </c>
      <c r="L1603" t="e">
        <f t="shared" ca="1" si="453"/>
        <v>#N/A</v>
      </c>
      <c r="M1603" s="42" t="e">
        <f t="shared" ca="1" si="454"/>
        <v>#REF!</v>
      </c>
      <c r="N1603" s="5" t="e">
        <f t="shared" ca="1" si="464"/>
        <v>#N/A</v>
      </c>
      <c r="O1603" s="5" t="e">
        <f t="shared" ca="1" si="465"/>
        <v>#N/A</v>
      </c>
      <c r="P1603" s="41" t="e">
        <f ca="1">IF(OR(ISNA(A1603),C1603="Backstitch"),NA(),AVERAGEIF($C$4:$C1603,"&gt;0")/100)</f>
        <v>#N/A</v>
      </c>
      <c r="Q1603" s="41" t="e">
        <f t="shared" ca="1" si="455"/>
        <v>#N/A</v>
      </c>
      <c r="R1603" s="43" t="e">
        <f t="shared" ca="1" si="456"/>
        <v>#N/A</v>
      </c>
      <c r="S1603" s="44" t="e">
        <f t="shared" ca="1" si="457"/>
        <v>#N/A</v>
      </c>
      <c r="T1603" s="5" t="e">
        <f t="shared" ca="1" si="458"/>
        <v>#N/A</v>
      </c>
      <c r="U1603" s="5" t="e">
        <f t="shared" ca="1" si="459"/>
        <v>#N/A</v>
      </c>
    </row>
    <row r="1604" spans="1:21">
      <c r="A1604" s="6" t="e">
        <f t="shared" ref="A1604:A1667" ca="1" si="467">IF(A1603+1&lt;=last_stitching_log_date,A1603+1,NA())</f>
        <v>#N/A</v>
      </c>
      <c r="B1604" s="39" t="e">
        <f t="shared" ca="1" si="466"/>
        <v>#N/A</v>
      </c>
      <c r="C1604">
        <f t="array" aca="1" ref="C1604" ca="1">IFERROR(INDEX(stitches, MATCH( 1, ($A1604=dates)*(last_project=projects),0)),0)</f>
        <v>0</v>
      </c>
      <c r="D1604" s="5" t="e">
        <f t="shared" ca="1" si="460"/>
        <v>#REF!</v>
      </c>
      <c r="E1604" s="5" t="e">
        <f t="shared" ref="E1604:E1667" ca="1" si="468">IF(C1604="Backstitch",E1603,IF(ISNA(D1604),NA(),E1603-C1604))</f>
        <v>#REF!</v>
      </c>
      <c r="F1604" s="40" t="e">
        <f t="array" aca="1" ref="F1604" ca="1">INDEX(hours,MATCH(1,($A1604=dates)*(last_project=projects),0),0)</f>
        <v>#N/A</v>
      </c>
      <c r="G1604" s="21" t="e">
        <f t="shared" ref="G1604:G1667" ca="1" si="469">IF(AND(C1604&lt;&gt;0,F1604&lt;&gt;0),C1604/(F1604*1440),NA())</f>
        <v>#N/A</v>
      </c>
      <c r="H1604" s="41" t="e">
        <f t="shared" ca="1" si="461"/>
        <v>#N/A</v>
      </c>
      <c r="I1604" s="41" t="e">
        <f t="shared" ca="1" si="462"/>
        <v>#N/A</v>
      </c>
      <c r="J1604" s="41" t="e">
        <f t="shared" ca="1" si="463"/>
        <v>#N/A</v>
      </c>
      <c r="K1604" t="e">
        <f t="shared" ref="K1604:K1667" ca="1" si="470">IF(INDEX(projects,MATCH($A1604,dates,0))=last_project,IF(ISNUMBER(INDEX(pages,MATCH($A1604,dates,0))),INDEX(pages,MATCH($A1604,dates,0)),0),0)</f>
        <v>#N/A</v>
      </c>
      <c r="L1604" t="e">
        <f t="shared" ref="L1604:L1667" ca="1" si="471">L1603+K1604</f>
        <v>#N/A</v>
      </c>
      <c r="M1604" s="42" t="e">
        <f t="shared" ref="M1604:M1667" ca="1" si="472">$M$3-L1604</f>
        <v>#REF!</v>
      </c>
      <c r="N1604" s="5" t="e">
        <f t="shared" ca="1" si="464"/>
        <v>#N/A</v>
      </c>
      <c r="O1604" s="5" t="e">
        <f t="shared" ca="1" si="465"/>
        <v>#N/A</v>
      </c>
      <c r="P1604" s="41" t="e">
        <f ca="1">IF(OR(ISNA(A1604),C1604="Backstitch"),NA(),AVERAGEIF($C$4:$C1604,"&gt;0")/100)</f>
        <v>#N/A</v>
      </c>
      <c r="Q1604" s="41" t="e">
        <f t="shared" ref="Q1604:Q1667" ca="1" si="473">IF(OR(ISNA(A1604),C1604="Backstitch"),NA(),$J1604/P1604)</f>
        <v>#N/A</v>
      </c>
      <c r="R1604" s="43" t="e">
        <f t="shared" ref="R1604:R1667" ca="1" si="474">IF(OR(ISNA(A1604),C1604="Backstitch"),NA(),$A1604+Q1604)</f>
        <v>#N/A</v>
      </c>
      <c r="S1604" s="44" t="e">
        <f t="shared" ref="S1604:S1667" ca="1" si="475">IF(OR(ISNA(A1604),C1604="Backstitch",S1603=1),NA(),D1604/project_total_stitches)</f>
        <v>#N/A</v>
      </c>
      <c r="T1604" s="5" t="e">
        <f t="shared" ref="T1604:T1667" ca="1" si="476">IF(ISNA(A1604),NA(),IF(OR(C1604&gt;0,C1604="Backstitch"),T1603+1,0))</f>
        <v>#N/A</v>
      </c>
      <c r="U1604" s="5" t="e">
        <f t="shared" ref="U1604:U1667" ca="1" si="477">IF(ISNA(A1604),NA(),IF(C1604=0,U1603+1,0))</f>
        <v>#N/A</v>
      </c>
    </row>
    <row r="1605" spans="1:21">
      <c r="A1605" s="6" t="e">
        <f t="shared" ca="1" si="467"/>
        <v>#N/A</v>
      </c>
      <c r="B1605" s="39" t="e">
        <f t="shared" ca="1" si="466"/>
        <v>#N/A</v>
      </c>
      <c r="C1605">
        <f t="array" aca="1" ref="C1605" ca="1">IFERROR(INDEX(stitches, MATCH( 1, ($A1605=dates)*(last_project=projects),0)),0)</f>
        <v>0</v>
      </c>
      <c r="D1605" s="5" t="e">
        <f t="shared" ref="D1605:D1668" ca="1" si="478">IF(OR(ISNA(A1605),C1605="Backstitch",D1604=$E$3),NA(),D1604+C1605)</f>
        <v>#REF!</v>
      </c>
      <c r="E1605" s="5" t="e">
        <f t="shared" ca="1" si="468"/>
        <v>#REF!</v>
      </c>
      <c r="F1605" s="40" t="e">
        <f t="array" aca="1" ref="F1605" ca="1">INDEX(hours,MATCH(1,($A1605=dates)*(last_project=projects),0),0)</f>
        <v>#N/A</v>
      </c>
      <c r="G1605" s="21" t="e">
        <f t="shared" ca="1" si="469"/>
        <v>#N/A</v>
      </c>
      <c r="H1605" s="41" t="e">
        <f t="shared" ref="H1605:H1668" ca="1" si="479">IF(OR(ISNA(A1605),C1605="Backstitch",C1605="Bead"),NA(),C1605/100)</f>
        <v>#N/A</v>
      </c>
      <c r="I1605" s="41" t="e">
        <f t="shared" ref="I1605:I1668" ca="1" si="480">IF(OR(ISNA(A1605),C1605="Backstitch"),NA(),I1604+H1605)</f>
        <v>#N/A</v>
      </c>
      <c r="J1605" s="41" t="e">
        <f t="shared" ref="J1605:J1668" ca="1" si="481">IF(OR(ISNA(A1605),C1605="Backstitch"),NA(),J1604-H1605)</f>
        <v>#N/A</v>
      </c>
      <c r="K1605" t="e">
        <f t="shared" ca="1" si="470"/>
        <v>#N/A</v>
      </c>
      <c r="L1605" t="e">
        <f t="shared" ca="1" si="471"/>
        <v>#N/A</v>
      </c>
      <c r="M1605" s="42" t="e">
        <f t="shared" ca="1" si="472"/>
        <v>#REF!</v>
      </c>
      <c r="N1605" s="5" t="e">
        <f t="shared" ref="N1605:N1668" ca="1" si="482">IF(ISNA(A1605),NA(),N1604+1)</f>
        <v>#N/A</v>
      </c>
      <c r="O1605" s="5" t="e">
        <f t="shared" ref="O1605:O1668" ca="1" si="483">IF(ISNA(A1605),NA(),IF(OR(C1605&gt;0,C1605="Backstitch"),O1604+1,O1604))</f>
        <v>#N/A</v>
      </c>
      <c r="P1605" s="41" t="e">
        <f ca="1">IF(OR(ISNA(A1605),C1605="Backstitch"),NA(),AVERAGEIF($C$4:$C1605,"&gt;0")/100)</f>
        <v>#N/A</v>
      </c>
      <c r="Q1605" s="41" t="e">
        <f t="shared" ca="1" si="473"/>
        <v>#N/A</v>
      </c>
      <c r="R1605" s="43" t="e">
        <f t="shared" ca="1" si="474"/>
        <v>#N/A</v>
      </c>
      <c r="S1605" s="44" t="e">
        <f t="shared" ca="1" si="475"/>
        <v>#N/A</v>
      </c>
      <c r="T1605" s="5" t="e">
        <f t="shared" ca="1" si="476"/>
        <v>#N/A</v>
      </c>
      <c r="U1605" s="5" t="e">
        <f t="shared" ca="1" si="477"/>
        <v>#N/A</v>
      </c>
    </row>
    <row r="1606" spans="1:21">
      <c r="A1606" s="6" t="e">
        <f t="shared" ca="1" si="467"/>
        <v>#N/A</v>
      </c>
      <c r="B1606" s="39" t="e">
        <f t="shared" ca="1" si="466"/>
        <v>#N/A</v>
      </c>
      <c r="C1606">
        <f t="array" aca="1" ref="C1606" ca="1">IFERROR(INDEX(stitches, MATCH( 1, ($A1606=dates)*(last_project=projects),0)),0)</f>
        <v>0</v>
      </c>
      <c r="D1606" s="5" t="e">
        <f t="shared" ca="1" si="478"/>
        <v>#REF!</v>
      </c>
      <c r="E1606" s="5" t="e">
        <f t="shared" ca="1" si="468"/>
        <v>#REF!</v>
      </c>
      <c r="F1606" s="40" t="e">
        <f t="array" aca="1" ref="F1606" ca="1">INDEX(hours,MATCH(1,($A1606=dates)*(last_project=projects),0),0)</f>
        <v>#N/A</v>
      </c>
      <c r="G1606" s="21" t="e">
        <f t="shared" ca="1" si="469"/>
        <v>#N/A</v>
      </c>
      <c r="H1606" s="41" t="e">
        <f t="shared" ca="1" si="479"/>
        <v>#N/A</v>
      </c>
      <c r="I1606" s="41" t="e">
        <f t="shared" ca="1" si="480"/>
        <v>#N/A</v>
      </c>
      <c r="J1606" s="41" t="e">
        <f t="shared" ca="1" si="481"/>
        <v>#N/A</v>
      </c>
      <c r="K1606" t="e">
        <f t="shared" ca="1" si="470"/>
        <v>#N/A</v>
      </c>
      <c r="L1606" t="e">
        <f t="shared" ca="1" si="471"/>
        <v>#N/A</v>
      </c>
      <c r="M1606" s="42" t="e">
        <f t="shared" ca="1" si="472"/>
        <v>#REF!</v>
      </c>
      <c r="N1606" s="5" t="e">
        <f t="shared" ca="1" si="482"/>
        <v>#N/A</v>
      </c>
      <c r="O1606" s="5" t="e">
        <f t="shared" ca="1" si="483"/>
        <v>#N/A</v>
      </c>
      <c r="P1606" s="41" t="e">
        <f ca="1">IF(OR(ISNA(A1606),C1606="Backstitch"),NA(),AVERAGEIF($C$4:$C1606,"&gt;0")/100)</f>
        <v>#N/A</v>
      </c>
      <c r="Q1606" s="41" t="e">
        <f t="shared" ca="1" si="473"/>
        <v>#N/A</v>
      </c>
      <c r="R1606" s="43" t="e">
        <f t="shared" ca="1" si="474"/>
        <v>#N/A</v>
      </c>
      <c r="S1606" s="44" t="e">
        <f t="shared" ca="1" si="475"/>
        <v>#N/A</v>
      </c>
      <c r="T1606" s="5" t="e">
        <f t="shared" ca="1" si="476"/>
        <v>#N/A</v>
      </c>
      <c r="U1606" s="5" t="e">
        <f t="shared" ca="1" si="477"/>
        <v>#N/A</v>
      </c>
    </row>
    <row r="1607" spans="1:21">
      <c r="A1607" s="6" t="e">
        <f t="shared" ca="1" si="467"/>
        <v>#N/A</v>
      </c>
      <c r="B1607" s="39" t="e">
        <f t="shared" ca="1" si="466"/>
        <v>#N/A</v>
      </c>
      <c r="C1607">
        <f t="array" aca="1" ref="C1607" ca="1">IFERROR(INDEX(stitches, MATCH( 1, ($A1607=dates)*(last_project=projects),0)),0)</f>
        <v>0</v>
      </c>
      <c r="D1607" s="5" t="e">
        <f t="shared" ca="1" si="478"/>
        <v>#REF!</v>
      </c>
      <c r="E1607" s="5" t="e">
        <f t="shared" ca="1" si="468"/>
        <v>#REF!</v>
      </c>
      <c r="F1607" s="40" t="e">
        <f t="array" aca="1" ref="F1607" ca="1">INDEX(hours,MATCH(1,($A1607=dates)*(last_project=projects),0),0)</f>
        <v>#N/A</v>
      </c>
      <c r="G1607" s="21" t="e">
        <f t="shared" ca="1" si="469"/>
        <v>#N/A</v>
      </c>
      <c r="H1607" s="41" t="e">
        <f t="shared" ca="1" si="479"/>
        <v>#N/A</v>
      </c>
      <c r="I1607" s="41" t="e">
        <f t="shared" ca="1" si="480"/>
        <v>#N/A</v>
      </c>
      <c r="J1607" s="41" t="e">
        <f t="shared" ca="1" si="481"/>
        <v>#N/A</v>
      </c>
      <c r="K1607" t="e">
        <f t="shared" ca="1" si="470"/>
        <v>#N/A</v>
      </c>
      <c r="L1607" t="e">
        <f t="shared" ca="1" si="471"/>
        <v>#N/A</v>
      </c>
      <c r="M1607" s="42" t="e">
        <f t="shared" ca="1" si="472"/>
        <v>#REF!</v>
      </c>
      <c r="N1607" s="5" t="e">
        <f t="shared" ca="1" si="482"/>
        <v>#N/A</v>
      </c>
      <c r="O1607" s="5" t="e">
        <f t="shared" ca="1" si="483"/>
        <v>#N/A</v>
      </c>
      <c r="P1607" s="41" t="e">
        <f ca="1">IF(OR(ISNA(A1607),C1607="Backstitch"),NA(),AVERAGEIF($C$4:$C1607,"&gt;0")/100)</f>
        <v>#N/A</v>
      </c>
      <c r="Q1607" s="41" t="e">
        <f t="shared" ca="1" si="473"/>
        <v>#N/A</v>
      </c>
      <c r="R1607" s="43" t="e">
        <f t="shared" ca="1" si="474"/>
        <v>#N/A</v>
      </c>
      <c r="S1607" s="44" t="e">
        <f t="shared" ca="1" si="475"/>
        <v>#N/A</v>
      </c>
      <c r="T1607" s="5" t="e">
        <f t="shared" ca="1" si="476"/>
        <v>#N/A</v>
      </c>
      <c r="U1607" s="5" t="e">
        <f t="shared" ca="1" si="477"/>
        <v>#N/A</v>
      </c>
    </row>
    <row r="1608" spans="1:21">
      <c r="A1608" s="6" t="e">
        <f t="shared" ca="1" si="467"/>
        <v>#N/A</v>
      </c>
      <c r="B1608" s="39" t="e">
        <f t="shared" ca="1" si="466"/>
        <v>#N/A</v>
      </c>
      <c r="C1608">
        <f t="array" aca="1" ref="C1608" ca="1">IFERROR(INDEX(stitches, MATCH( 1, ($A1608=dates)*(last_project=projects),0)),0)</f>
        <v>0</v>
      </c>
      <c r="D1608" s="5" t="e">
        <f t="shared" ca="1" si="478"/>
        <v>#REF!</v>
      </c>
      <c r="E1608" s="5" t="e">
        <f t="shared" ca="1" si="468"/>
        <v>#REF!</v>
      </c>
      <c r="F1608" s="40" t="e">
        <f t="array" aca="1" ref="F1608" ca="1">INDEX(hours,MATCH(1,($A1608=dates)*(last_project=projects),0),0)</f>
        <v>#N/A</v>
      </c>
      <c r="G1608" s="21" t="e">
        <f t="shared" ca="1" si="469"/>
        <v>#N/A</v>
      </c>
      <c r="H1608" s="41" t="e">
        <f t="shared" ca="1" si="479"/>
        <v>#N/A</v>
      </c>
      <c r="I1608" s="41" t="e">
        <f t="shared" ca="1" si="480"/>
        <v>#N/A</v>
      </c>
      <c r="J1608" s="41" t="e">
        <f t="shared" ca="1" si="481"/>
        <v>#N/A</v>
      </c>
      <c r="K1608" t="e">
        <f t="shared" ca="1" si="470"/>
        <v>#N/A</v>
      </c>
      <c r="L1608" t="e">
        <f t="shared" ca="1" si="471"/>
        <v>#N/A</v>
      </c>
      <c r="M1608" s="42" t="e">
        <f t="shared" ca="1" si="472"/>
        <v>#REF!</v>
      </c>
      <c r="N1608" s="5" t="e">
        <f t="shared" ca="1" si="482"/>
        <v>#N/A</v>
      </c>
      <c r="O1608" s="5" t="e">
        <f t="shared" ca="1" si="483"/>
        <v>#N/A</v>
      </c>
      <c r="P1608" s="41" t="e">
        <f ca="1">IF(OR(ISNA(A1608),C1608="Backstitch"),NA(),AVERAGEIF($C$4:$C1608,"&gt;0")/100)</f>
        <v>#N/A</v>
      </c>
      <c r="Q1608" s="41" t="e">
        <f t="shared" ca="1" si="473"/>
        <v>#N/A</v>
      </c>
      <c r="R1608" s="43" t="e">
        <f t="shared" ca="1" si="474"/>
        <v>#N/A</v>
      </c>
      <c r="S1608" s="44" t="e">
        <f t="shared" ca="1" si="475"/>
        <v>#N/A</v>
      </c>
      <c r="T1608" s="5" t="e">
        <f t="shared" ca="1" si="476"/>
        <v>#N/A</v>
      </c>
      <c r="U1608" s="5" t="e">
        <f t="shared" ca="1" si="477"/>
        <v>#N/A</v>
      </c>
    </row>
    <row r="1609" spans="1:21">
      <c r="A1609" s="6" t="e">
        <f t="shared" ca="1" si="467"/>
        <v>#N/A</v>
      </c>
      <c r="B1609" s="39" t="e">
        <f t="shared" ca="1" si="466"/>
        <v>#N/A</v>
      </c>
      <c r="C1609">
        <f t="array" aca="1" ref="C1609" ca="1">IFERROR(INDEX(stitches, MATCH( 1, ($A1609=dates)*(last_project=projects),0)),0)</f>
        <v>0</v>
      </c>
      <c r="D1609" s="5" t="e">
        <f t="shared" ca="1" si="478"/>
        <v>#REF!</v>
      </c>
      <c r="E1609" s="5" t="e">
        <f t="shared" ca="1" si="468"/>
        <v>#REF!</v>
      </c>
      <c r="F1609" s="40" t="e">
        <f t="array" aca="1" ref="F1609" ca="1">INDEX(hours,MATCH(1,($A1609=dates)*(last_project=projects),0),0)</f>
        <v>#N/A</v>
      </c>
      <c r="G1609" s="21" t="e">
        <f t="shared" ca="1" si="469"/>
        <v>#N/A</v>
      </c>
      <c r="H1609" s="41" t="e">
        <f t="shared" ca="1" si="479"/>
        <v>#N/A</v>
      </c>
      <c r="I1609" s="41" t="e">
        <f t="shared" ca="1" si="480"/>
        <v>#N/A</v>
      </c>
      <c r="J1609" s="41" t="e">
        <f t="shared" ca="1" si="481"/>
        <v>#N/A</v>
      </c>
      <c r="K1609" t="e">
        <f t="shared" ca="1" si="470"/>
        <v>#N/A</v>
      </c>
      <c r="L1609" t="e">
        <f t="shared" ca="1" si="471"/>
        <v>#N/A</v>
      </c>
      <c r="M1609" s="42" t="e">
        <f t="shared" ca="1" si="472"/>
        <v>#REF!</v>
      </c>
      <c r="N1609" s="5" t="e">
        <f t="shared" ca="1" si="482"/>
        <v>#N/A</v>
      </c>
      <c r="O1609" s="5" t="e">
        <f t="shared" ca="1" si="483"/>
        <v>#N/A</v>
      </c>
      <c r="P1609" s="41" t="e">
        <f ca="1">IF(OR(ISNA(A1609),C1609="Backstitch"),NA(),AVERAGEIF($C$4:$C1609,"&gt;0")/100)</f>
        <v>#N/A</v>
      </c>
      <c r="Q1609" s="41" t="e">
        <f t="shared" ca="1" si="473"/>
        <v>#N/A</v>
      </c>
      <c r="R1609" s="43" t="e">
        <f t="shared" ca="1" si="474"/>
        <v>#N/A</v>
      </c>
      <c r="S1609" s="44" t="e">
        <f t="shared" ca="1" si="475"/>
        <v>#N/A</v>
      </c>
      <c r="T1609" s="5" t="e">
        <f t="shared" ca="1" si="476"/>
        <v>#N/A</v>
      </c>
      <c r="U1609" s="5" t="e">
        <f t="shared" ca="1" si="477"/>
        <v>#N/A</v>
      </c>
    </row>
    <row r="1610" spans="1:21">
      <c r="A1610" s="6" t="e">
        <f t="shared" ca="1" si="467"/>
        <v>#N/A</v>
      </c>
      <c r="B1610" s="39" t="e">
        <f t="shared" ca="1" si="466"/>
        <v>#N/A</v>
      </c>
      <c r="C1610">
        <f t="array" aca="1" ref="C1610" ca="1">IFERROR(INDEX(stitches, MATCH( 1, ($A1610=dates)*(last_project=projects),0)),0)</f>
        <v>0</v>
      </c>
      <c r="D1610" s="5" t="e">
        <f t="shared" ca="1" si="478"/>
        <v>#REF!</v>
      </c>
      <c r="E1610" s="5" t="e">
        <f t="shared" ca="1" si="468"/>
        <v>#REF!</v>
      </c>
      <c r="F1610" s="40" t="e">
        <f t="array" aca="1" ref="F1610" ca="1">INDEX(hours,MATCH(1,($A1610=dates)*(last_project=projects),0),0)</f>
        <v>#N/A</v>
      </c>
      <c r="G1610" s="21" t="e">
        <f t="shared" ca="1" si="469"/>
        <v>#N/A</v>
      </c>
      <c r="H1610" s="41" t="e">
        <f t="shared" ca="1" si="479"/>
        <v>#N/A</v>
      </c>
      <c r="I1610" s="41" t="e">
        <f t="shared" ca="1" si="480"/>
        <v>#N/A</v>
      </c>
      <c r="J1610" s="41" t="e">
        <f t="shared" ca="1" si="481"/>
        <v>#N/A</v>
      </c>
      <c r="K1610" t="e">
        <f t="shared" ca="1" si="470"/>
        <v>#N/A</v>
      </c>
      <c r="L1610" t="e">
        <f t="shared" ca="1" si="471"/>
        <v>#N/A</v>
      </c>
      <c r="M1610" s="42" t="e">
        <f t="shared" ca="1" si="472"/>
        <v>#REF!</v>
      </c>
      <c r="N1610" s="5" t="e">
        <f t="shared" ca="1" si="482"/>
        <v>#N/A</v>
      </c>
      <c r="O1610" s="5" t="e">
        <f t="shared" ca="1" si="483"/>
        <v>#N/A</v>
      </c>
      <c r="P1610" s="41" t="e">
        <f ca="1">IF(OR(ISNA(A1610),C1610="Backstitch"),NA(),AVERAGEIF($C$4:$C1610,"&gt;0")/100)</f>
        <v>#N/A</v>
      </c>
      <c r="Q1610" s="41" t="e">
        <f t="shared" ca="1" si="473"/>
        <v>#N/A</v>
      </c>
      <c r="R1610" s="43" t="e">
        <f t="shared" ca="1" si="474"/>
        <v>#N/A</v>
      </c>
      <c r="S1610" s="44" t="e">
        <f t="shared" ca="1" si="475"/>
        <v>#N/A</v>
      </c>
      <c r="T1610" s="5" t="e">
        <f t="shared" ca="1" si="476"/>
        <v>#N/A</v>
      </c>
      <c r="U1610" s="5" t="e">
        <f t="shared" ca="1" si="477"/>
        <v>#N/A</v>
      </c>
    </row>
    <row r="1611" spans="1:21">
      <c r="A1611" s="6" t="e">
        <f t="shared" ca="1" si="467"/>
        <v>#N/A</v>
      </c>
      <c r="B1611" s="39" t="e">
        <f t="shared" ca="1" si="466"/>
        <v>#N/A</v>
      </c>
      <c r="C1611">
        <f t="array" aca="1" ref="C1611" ca="1">IFERROR(INDEX(stitches, MATCH( 1, ($A1611=dates)*(last_project=projects),0)),0)</f>
        <v>0</v>
      </c>
      <c r="D1611" s="5" t="e">
        <f t="shared" ca="1" si="478"/>
        <v>#REF!</v>
      </c>
      <c r="E1611" s="5" t="e">
        <f t="shared" ca="1" si="468"/>
        <v>#REF!</v>
      </c>
      <c r="F1611" s="40" t="e">
        <f t="array" aca="1" ref="F1611" ca="1">INDEX(hours,MATCH(1,($A1611=dates)*(last_project=projects),0),0)</f>
        <v>#N/A</v>
      </c>
      <c r="G1611" s="21" t="e">
        <f t="shared" ca="1" si="469"/>
        <v>#N/A</v>
      </c>
      <c r="H1611" s="41" t="e">
        <f t="shared" ca="1" si="479"/>
        <v>#N/A</v>
      </c>
      <c r="I1611" s="41" t="e">
        <f t="shared" ca="1" si="480"/>
        <v>#N/A</v>
      </c>
      <c r="J1611" s="41" t="e">
        <f t="shared" ca="1" si="481"/>
        <v>#N/A</v>
      </c>
      <c r="K1611" t="e">
        <f t="shared" ca="1" si="470"/>
        <v>#N/A</v>
      </c>
      <c r="L1611" t="e">
        <f t="shared" ca="1" si="471"/>
        <v>#N/A</v>
      </c>
      <c r="M1611" s="42" t="e">
        <f t="shared" ca="1" si="472"/>
        <v>#REF!</v>
      </c>
      <c r="N1611" s="5" t="e">
        <f t="shared" ca="1" si="482"/>
        <v>#N/A</v>
      </c>
      <c r="O1611" s="5" t="e">
        <f t="shared" ca="1" si="483"/>
        <v>#N/A</v>
      </c>
      <c r="P1611" s="41" t="e">
        <f ca="1">IF(OR(ISNA(A1611),C1611="Backstitch"),NA(),AVERAGEIF($C$4:$C1611,"&gt;0")/100)</f>
        <v>#N/A</v>
      </c>
      <c r="Q1611" s="41" t="e">
        <f t="shared" ca="1" si="473"/>
        <v>#N/A</v>
      </c>
      <c r="R1611" s="43" t="e">
        <f t="shared" ca="1" si="474"/>
        <v>#N/A</v>
      </c>
      <c r="S1611" s="44" t="e">
        <f t="shared" ca="1" si="475"/>
        <v>#N/A</v>
      </c>
      <c r="T1611" s="5" t="e">
        <f t="shared" ca="1" si="476"/>
        <v>#N/A</v>
      </c>
      <c r="U1611" s="5" t="e">
        <f t="shared" ca="1" si="477"/>
        <v>#N/A</v>
      </c>
    </row>
    <row r="1612" spans="1:21">
      <c r="A1612" s="6" t="e">
        <f t="shared" ca="1" si="467"/>
        <v>#N/A</v>
      </c>
      <c r="B1612" s="39" t="e">
        <f t="shared" ca="1" si="466"/>
        <v>#N/A</v>
      </c>
      <c r="C1612">
        <f t="array" aca="1" ref="C1612" ca="1">IFERROR(INDEX(stitches, MATCH( 1, ($A1612=dates)*(last_project=projects),0)),0)</f>
        <v>0</v>
      </c>
      <c r="D1612" s="5" t="e">
        <f t="shared" ca="1" si="478"/>
        <v>#REF!</v>
      </c>
      <c r="E1612" s="5" t="e">
        <f t="shared" ca="1" si="468"/>
        <v>#REF!</v>
      </c>
      <c r="F1612" s="40" t="e">
        <f t="array" aca="1" ref="F1612" ca="1">INDEX(hours,MATCH(1,($A1612=dates)*(last_project=projects),0),0)</f>
        <v>#N/A</v>
      </c>
      <c r="G1612" s="21" t="e">
        <f t="shared" ca="1" si="469"/>
        <v>#N/A</v>
      </c>
      <c r="H1612" s="41" t="e">
        <f t="shared" ca="1" si="479"/>
        <v>#N/A</v>
      </c>
      <c r="I1612" s="41" t="e">
        <f t="shared" ca="1" si="480"/>
        <v>#N/A</v>
      </c>
      <c r="J1612" s="41" t="e">
        <f t="shared" ca="1" si="481"/>
        <v>#N/A</v>
      </c>
      <c r="K1612" t="e">
        <f t="shared" ca="1" si="470"/>
        <v>#N/A</v>
      </c>
      <c r="L1612" t="e">
        <f t="shared" ca="1" si="471"/>
        <v>#N/A</v>
      </c>
      <c r="M1612" s="42" t="e">
        <f t="shared" ca="1" si="472"/>
        <v>#REF!</v>
      </c>
      <c r="N1612" s="5" t="e">
        <f t="shared" ca="1" si="482"/>
        <v>#N/A</v>
      </c>
      <c r="O1612" s="5" t="e">
        <f t="shared" ca="1" si="483"/>
        <v>#N/A</v>
      </c>
      <c r="P1612" s="41" t="e">
        <f ca="1">IF(OR(ISNA(A1612),C1612="Backstitch"),NA(),AVERAGEIF($C$4:$C1612,"&gt;0")/100)</f>
        <v>#N/A</v>
      </c>
      <c r="Q1612" s="41" t="e">
        <f t="shared" ca="1" si="473"/>
        <v>#N/A</v>
      </c>
      <c r="R1612" s="43" t="e">
        <f t="shared" ca="1" si="474"/>
        <v>#N/A</v>
      </c>
      <c r="S1612" s="44" t="e">
        <f t="shared" ca="1" si="475"/>
        <v>#N/A</v>
      </c>
      <c r="T1612" s="5" t="e">
        <f t="shared" ca="1" si="476"/>
        <v>#N/A</v>
      </c>
      <c r="U1612" s="5" t="e">
        <f t="shared" ca="1" si="477"/>
        <v>#N/A</v>
      </c>
    </row>
    <row r="1613" spans="1:21">
      <c r="A1613" s="6" t="e">
        <f t="shared" ca="1" si="467"/>
        <v>#N/A</v>
      </c>
      <c r="B1613" s="39" t="e">
        <f t="shared" ca="1" si="466"/>
        <v>#N/A</v>
      </c>
      <c r="C1613">
        <f t="array" aca="1" ref="C1613" ca="1">IFERROR(INDEX(stitches, MATCH( 1, ($A1613=dates)*(last_project=projects),0)),0)</f>
        <v>0</v>
      </c>
      <c r="D1613" s="5" t="e">
        <f t="shared" ca="1" si="478"/>
        <v>#REF!</v>
      </c>
      <c r="E1613" s="5" t="e">
        <f t="shared" ca="1" si="468"/>
        <v>#REF!</v>
      </c>
      <c r="F1613" s="40" t="e">
        <f t="array" aca="1" ref="F1613" ca="1">INDEX(hours,MATCH(1,($A1613=dates)*(last_project=projects),0),0)</f>
        <v>#N/A</v>
      </c>
      <c r="G1613" s="21" t="e">
        <f t="shared" ca="1" si="469"/>
        <v>#N/A</v>
      </c>
      <c r="H1613" s="41" t="e">
        <f t="shared" ca="1" si="479"/>
        <v>#N/A</v>
      </c>
      <c r="I1613" s="41" t="e">
        <f t="shared" ca="1" si="480"/>
        <v>#N/A</v>
      </c>
      <c r="J1613" s="41" t="e">
        <f t="shared" ca="1" si="481"/>
        <v>#N/A</v>
      </c>
      <c r="K1613" t="e">
        <f t="shared" ca="1" si="470"/>
        <v>#N/A</v>
      </c>
      <c r="L1613" t="e">
        <f t="shared" ca="1" si="471"/>
        <v>#N/A</v>
      </c>
      <c r="M1613" s="42" t="e">
        <f t="shared" ca="1" si="472"/>
        <v>#REF!</v>
      </c>
      <c r="N1613" s="5" t="e">
        <f t="shared" ca="1" si="482"/>
        <v>#N/A</v>
      </c>
      <c r="O1613" s="5" t="e">
        <f t="shared" ca="1" si="483"/>
        <v>#N/A</v>
      </c>
      <c r="P1613" s="41" t="e">
        <f ca="1">IF(OR(ISNA(A1613),C1613="Backstitch"),NA(),AVERAGEIF($C$4:$C1613,"&gt;0")/100)</f>
        <v>#N/A</v>
      </c>
      <c r="Q1613" s="41" t="e">
        <f t="shared" ca="1" si="473"/>
        <v>#N/A</v>
      </c>
      <c r="R1613" s="43" t="e">
        <f t="shared" ca="1" si="474"/>
        <v>#N/A</v>
      </c>
      <c r="S1613" s="44" t="e">
        <f t="shared" ca="1" si="475"/>
        <v>#N/A</v>
      </c>
      <c r="T1613" s="5" t="e">
        <f t="shared" ca="1" si="476"/>
        <v>#N/A</v>
      </c>
      <c r="U1613" s="5" t="e">
        <f t="shared" ca="1" si="477"/>
        <v>#N/A</v>
      </c>
    </row>
    <row r="1614" spans="1:21">
      <c r="A1614" s="6" t="e">
        <f t="shared" ca="1" si="467"/>
        <v>#N/A</v>
      </c>
      <c r="B1614" s="39" t="e">
        <f t="shared" ca="1" si="466"/>
        <v>#N/A</v>
      </c>
      <c r="C1614">
        <f t="array" aca="1" ref="C1614" ca="1">IFERROR(INDEX(stitches, MATCH( 1, ($A1614=dates)*(last_project=projects),0)),0)</f>
        <v>0</v>
      </c>
      <c r="D1614" s="5" t="e">
        <f t="shared" ca="1" si="478"/>
        <v>#REF!</v>
      </c>
      <c r="E1614" s="5" t="e">
        <f t="shared" ca="1" si="468"/>
        <v>#REF!</v>
      </c>
      <c r="F1614" s="40" t="e">
        <f t="array" aca="1" ref="F1614" ca="1">INDEX(hours,MATCH(1,($A1614=dates)*(last_project=projects),0),0)</f>
        <v>#N/A</v>
      </c>
      <c r="G1614" s="21" t="e">
        <f t="shared" ca="1" si="469"/>
        <v>#N/A</v>
      </c>
      <c r="H1614" s="41" t="e">
        <f t="shared" ca="1" si="479"/>
        <v>#N/A</v>
      </c>
      <c r="I1614" s="41" t="e">
        <f t="shared" ca="1" si="480"/>
        <v>#N/A</v>
      </c>
      <c r="J1614" s="41" t="e">
        <f t="shared" ca="1" si="481"/>
        <v>#N/A</v>
      </c>
      <c r="K1614" t="e">
        <f t="shared" ca="1" si="470"/>
        <v>#N/A</v>
      </c>
      <c r="L1614" t="e">
        <f t="shared" ca="1" si="471"/>
        <v>#N/A</v>
      </c>
      <c r="M1614" s="42" t="e">
        <f t="shared" ca="1" si="472"/>
        <v>#REF!</v>
      </c>
      <c r="N1614" s="5" t="e">
        <f t="shared" ca="1" si="482"/>
        <v>#N/A</v>
      </c>
      <c r="O1614" s="5" t="e">
        <f t="shared" ca="1" si="483"/>
        <v>#N/A</v>
      </c>
      <c r="P1614" s="41" t="e">
        <f ca="1">IF(OR(ISNA(A1614),C1614="Backstitch"),NA(),AVERAGEIF($C$4:$C1614,"&gt;0")/100)</f>
        <v>#N/A</v>
      </c>
      <c r="Q1614" s="41" t="e">
        <f t="shared" ca="1" si="473"/>
        <v>#N/A</v>
      </c>
      <c r="R1614" s="43" t="e">
        <f t="shared" ca="1" si="474"/>
        <v>#N/A</v>
      </c>
      <c r="S1614" s="44" t="e">
        <f t="shared" ca="1" si="475"/>
        <v>#N/A</v>
      </c>
      <c r="T1614" s="5" t="e">
        <f t="shared" ca="1" si="476"/>
        <v>#N/A</v>
      </c>
      <c r="U1614" s="5" t="e">
        <f t="shared" ca="1" si="477"/>
        <v>#N/A</v>
      </c>
    </row>
    <row r="1615" spans="1:21">
      <c r="A1615" s="6" t="e">
        <f t="shared" ca="1" si="467"/>
        <v>#N/A</v>
      </c>
      <c r="B1615" s="39" t="e">
        <f t="shared" ca="1" si="466"/>
        <v>#N/A</v>
      </c>
      <c r="C1615">
        <f t="array" aca="1" ref="C1615" ca="1">IFERROR(INDEX(stitches, MATCH( 1, ($A1615=dates)*(last_project=projects),0)),0)</f>
        <v>0</v>
      </c>
      <c r="D1615" s="5" t="e">
        <f t="shared" ca="1" si="478"/>
        <v>#REF!</v>
      </c>
      <c r="E1615" s="5" t="e">
        <f t="shared" ca="1" si="468"/>
        <v>#REF!</v>
      </c>
      <c r="F1615" s="40" t="e">
        <f t="array" aca="1" ref="F1615" ca="1">INDEX(hours,MATCH(1,($A1615=dates)*(last_project=projects),0),0)</f>
        <v>#N/A</v>
      </c>
      <c r="G1615" s="21" t="e">
        <f t="shared" ca="1" si="469"/>
        <v>#N/A</v>
      </c>
      <c r="H1615" s="41" t="e">
        <f t="shared" ca="1" si="479"/>
        <v>#N/A</v>
      </c>
      <c r="I1615" s="41" t="e">
        <f t="shared" ca="1" si="480"/>
        <v>#N/A</v>
      </c>
      <c r="J1615" s="41" t="e">
        <f t="shared" ca="1" si="481"/>
        <v>#N/A</v>
      </c>
      <c r="K1615" t="e">
        <f t="shared" ca="1" si="470"/>
        <v>#N/A</v>
      </c>
      <c r="L1615" t="e">
        <f t="shared" ca="1" si="471"/>
        <v>#N/A</v>
      </c>
      <c r="M1615" s="42" t="e">
        <f t="shared" ca="1" si="472"/>
        <v>#REF!</v>
      </c>
      <c r="N1615" s="5" t="e">
        <f t="shared" ca="1" si="482"/>
        <v>#N/A</v>
      </c>
      <c r="O1615" s="5" t="e">
        <f t="shared" ca="1" si="483"/>
        <v>#N/A</v>
      </c>
      <c r="P1615" s="41" t="e">
        <f ca="1">IF(OR(ISNA(A1615),C1615="Backstitch"),NA(),AVERAGEIF($C$4:$C1615,"&gt;0")/100)</f>
        <v>#N/A</v>
      </c>
      <c r="Q1615" s="41" t="e">
        <f t="shared" ca="1" si="473"/>
        <v>#N/A</v>
      </c>
      <c r="R1615" s="43" t="e">
        <f t="shared" ca="1" si="474"/>
        <v>#N/A</v>
      </c>
      <c r="S1615" s="44" t="e">
        <f t="shared" ca="1" si="475"/>
        <v>#N/A</v>
      </c>
      <c r="T1615" s="5" t="e">
        <f t="shared" ca="1" si="476"/>
        <v>#N/A</v>
      </c>
      <c r="U1615" s="5" t="e">
        <f t="shared" ca="1" si="477"/>
        <v>#N/A</v>
      </c>
    </row>
    <row r="1616" spans="1:21">
      <c r="A1616" s="6" t="e">
        <f t="shared" ca="1" si="467"/>
        <v>#N/A</v>
      </c>
      <c r="B1616" s="39" t="e">
        <f t="shared" ca="1" si="466"/>
        <v>#N/A</v>
      </c>
      <c r="C1616">
        <f t="array" aca="1" ref="C1616" ca="1">IFERROR(INDEX(stitches, MATCH( 1, ($A1616=dates)*(last_project=projects),0)),0)</f>
        <v>0</v>
      </c>
      <c r="D1616" s="5" t="e">
        <f t="shared" ca="1" si="478"/>
        <v>#REF!</v>
      </c>
      <c r="E1616" s="5" t="e">
        <f t="shared" ca="1" si="468"/>
        <v>#REF!</v>
      </c>
      <c r="F1616" s="40" t="e">
        <f t="array" aca="1" ref="F1616" ca="1">INDEX(hours,MATCH(1,($A1616=dates)*(last_project=projects),0),0)</f>
        <v>#N/A</v>
      </c>
      <c r="G1616" s="21" t="e">
        <f t="shared" ca="1" si="469"/>
        <v>#N/A</v>
      </c>
      <c r="H1616" s="41" t="e">
        <f t="shared" ca="1" si="479"/>
        <v>#N/A</v>
      </c>
      <c r="I1616" s="41" t="e">
        <f t="shared" ca="1" si="480"/>
        <v>#N/A</v>
      </c>
      <c r="J1616" s="41" t="e">
        <f t="shared" ca="1" si="481"/>
        <v>#N/A</v>
      </c>
      <c r="K1616" t="e">
        <f t="shared" ca="1" si="470"/>
        <v>#N/A</v>
      </c>
      <c r="L1616" t="e">
        <f t="shared" ca="1" si="471"/>
        <v>#N/A</v>
      </c>
      <c r="M1616" s="42" t="e">
        <f t="shared" ca="1" si="472"/>
        <v>#REF!</v>
      </c>
      <c r="N1616" s="5" t="e">
        <f t="shared" ca="1" si="482"/>
        <v>#N/A</v>
      </c>
      <c r="O1616" s="5" t="e">
        <f t="shared" ca="1" si="483"/>
        <v>#N/A</v>
      </c>
      <c r="P1616" s="41" t="e">
        <f ca="1">IF(OR(ISNA(A1616),C1616="Backstitch"),NA(),AVERAGEIF($C$4:$C1616,"&gt;0")/100)</f>
        <v>#N/A</v>
      </c>
      <c r="Q1616" s="41" t="e">
        <f t="shared" ca="1" si="473"/>
        <v>#N/A</v>
      </c>
      <c r="R1616" s="43" t="e">
        <f t="shared" ca="1" si="474"/>
        <v>#N/A</v>
      </c>
      <c r="S1616" s="44" t="e">
        <f t="shared" ca="1" si="475"/>
        <v>#N/A</v>
      </c>
      <c r="T1616" s="5" t="e">
        <f t="shared" ca="1" si="476"/>
        <v>#N/A</v>
      </c>
      <c r="U1616" s="5" t="e">
        <f t="shared" ca="1" si="477"/>
        <v>#N/A</v>
      </c>
    </row>
    <row r="1617" spans="1:21">
      <c r="A1617" s="6" t="e">
        <f t="shared" ca="1" si="467"/>
        <v>#N/A</v>
      </c>
      <c r="B1617" s="39" t="e">
        <f t="shared" ca="1" si="466"/>
        <v>#N/A</v>
      </c>
      <c r="C1617">
        <f t="array" aca="1" ref="C1617" ca="1">IFERROR(INDEX(stitches, MATCH( 1, ($A1617=dates)*(last_project=projects),0)),0)</f>
        <v>0</v>
      </c>
      <c r="D1617" s="5" t="e">
        <f t="shared" ca="1" si="478"/>
        <v>#REF!</v>
      </c>
      <c r="E1617" s="5" t="e">
        <f t="shared" ca="1" si="468"/>
        <v>#REF!</v>
      </c>
      <c r="F1617" s="40" t="e">
        <f t="array" aca="1" ref="F1617" ca="1">INDEX(hours,MATCH(1,($A1617=dates)*(last_project=projects),0),0)</f>
        <v>#N/A</v>
      </c>
      <c r="G1617" s="21" t="e">
        <f t="shared" ca="1" si="469"/>
        <v>#N/A</v>
      </c>
      <c r="H1617" s="41" t="e">
        <f t="shared" ca="1" si="479"/>
        <v>#N/A</v>
      </c>
      <c r="I1617" s="41" t="e">
        <f t="shared" ca="1" si="480"/>
        <v>#N/A</v>
      </c>
      <c r="J1617" s="41" t="e">
        <f t="shared" ca="1" si="481"/>
        <v>#N/A</v>
      </c>
      <c r="K1617" t="e">
        <f t="shared" ca="1" si="470"/>
        <v>#N/A</v>
      </c>
      <c r="L1617" t="e">
        <f t="shared" ca="1" si="471"/>
        <v>#N/A</v>
      </c>
      <c r="M1617" s="42" t="e">
        <f t="shared" ca="1" si="472"/>
        <v>#REF!</v>
      </c>
      <c r="N1617" s="5" t="e">
        <f t="shared" ca="1" si="482"/>
        <v>#N/A</v>
      </c>
      <c r="O1617" s="5" t="e">
        <f t="shared" ca="1" si="483"/>
        <v>#N/A</v>
      </c>
      <c r="P1617" s="41" t="e">
        <f ca="1">IF(OR(ISNA(A1617),C1617="Backstitch"),NA(),AVERAGEIF($C$4:$C1617,"&gt;0")/100)</f>
        <v>#N/A</v>
      </c>
      <c r="Q1617" s="41" t="e">
        <f t="shared" ca="1" si="473"/>
        <v>#N/A</v>
      </c>
      <c r="R1617" s="43" t="e">
        <f t="shared" ca="1" si="474"/>
        <v>#N/A</v>
      </c>
      <c r="S1617" s="44" t="e">
        <f t="shared" ca="1" si="475"/>
        <v>#N/A</v>
      </c>
      <c r="T1617" s="5" t="e">
        <f t="shared" ca="1" si="476"/>
        <v>#N/A</v>
      </c>
      <c r="U1617" s="5" t="e">
        <f t="shared" ca="1" si="477"/>
        <v>#N/A</v>
      </c>
    </row>
    <row r="1618" spans="1:21">
      <c r="A1618" s="6" t="e">
        <f t="shared" ca="1" si="467"/>
        <v>#N/A</v>
      </c>
      <c r="B1618" s="39" t="e">
        <f t="shared" ca="1" si="466"/>
        <v>#N/A</v>
      </c>
      <c r="C1618">
        <f t="array" aca="1" ref="C1618" ca="1">IFERROR(INDEX(stitches, MATCH( 1, ($A1618=dates)*(last_project=projects),0)),0)</f>
        <v>0</v>
      </c>
      <c r="D1618" s="5" t="e">
        <f t="shared" ca="1" si="478"/>
        <v>#REF!</v>
      </c>
      <c r="E1618" s="5" t="e">
        <f t="shared" ca="1" si="468"/>
        <v>#REF!</v>
      </c>
      <c r="F1618" s="40" t="e">
        <f t="array" aca="1" ref="F1618" ca="1">INDEX(hours,MATCH(1,($A1618=dates)*(last_project=projects),0),0)</f>
        <v>#N/A</v>
      </c>
      <c r="G1618" s="21" t="e">
        <f t="shared" ca="1" si="469"/>
        <v>#N/A</v>
      </c>
      <c r="H1618" s="41" t="e">
        <f t="shared" ca="1" si="479"/>
        <v>#N/A</v>
      </c>
      <c r="I1618" s="41" t="e">
        <f t="shared" ca="1" si="480"/>
        <v>#N/A</v>
      </c>
      <c r="J1618" s="41" t="e">
        <f t="shared" ca="1" si="481"/>
        <v>#N/A</v>
      </c>
      <c r="K1618" t="e">
        <f t="shared" ca="1" si="470"/>
        <v>#N/A</v>
      </c>
      <c r="L1618" t="e">
        <f t="shared" ca="1" si="471"/>
        <v>#N/A</v>
      </c>
      <c r="M1618" s="42" t="e">
        <f t="shared" ca="1" si="472"/>
        <v>#REF!</v>
      </c>
      <c r="N1618" s="5" t="e">
        <f t="shared" ca="1" si="482"/>
        <v>#N/A</v>
      </c>
      <c r="O1618" s="5" t="e">
        <f t="shared" ca="1" si="483"/>
        <v>#N/A</v>
      </c>
      <c r="P1618" s="41" t="e">
        <f ca="1">IF(OR(ISNA(A1618),C1618="Backstitch"),NA(),AVERAGEIF($C$4:$C1618,"&gt;0")/100)</f>
        <v>#N/A</v>
      </c>
      <c r="Q1618" s="41" t="e">
        <f t="shared" ca="1" si="473"/>
        <v>#N/A</v>
      </c>
      <c r="R1618" s="43" t="e">
        <f t="shared" ca="1" si="474"/>
        <v>#N/A</v>
      </c>
      <c r="S1618" s="44" t="e">
        <f t="shared" ca="1" si="475"/>
        <v>#N/A</v>
      </c>
      <c r="T1618" s="5" t="e">
        <f t="shared" ca="1" si="476"/>
        <v>#N/A</v>
      </c>
      <c r="U1618" s="5" t="e">
        <f t="shared" ca="1" si="477"/>
        <v>#N/A</v>
      </c>
    </row>
    <row r="1619" spans="1:21">
      <c r="A1619" s="6" t="e">
        <f t="shared" ca="1" si="467"/>
        <v>#N/A</v>
      </c>
      <c r="B1619" s="39" t="e">
        <f t="shared" ca="1" si="466"/>
        <v>#N/A</v>
      </c>
      <c r="C1619">
        <f t="array" aca="1" ref="C1619" ca="1">IFERROR(INDEX(stitches, MATCH( 1, ($A1619=dates)*(last_project=projects),0)),0)</f>
        <v>0</v>
      </c>
      <c r="D1619" s="5" t="e">
        <f t="shared" ca="1" si="478"/>
        <v>#REF!</v>
      </c>
      <c r="E1619" s="5" t="e">
        <f t="shared" ca="1" si="468"/>
        <v>#REF!</v>
      </c>
      <c r="F1619" s="40" t="e">
        <f t="array" aca="1" ref="F1619" ca="1">INDEX(hours,MATCH(1,($A1619=dates)*(last_project=projects),0),0)</f>
        <v>#N/A</v>
      </c>
      <c r="G1619" s="21" t="e">
        <f t="shared" ca="1" si="469"/>
        <v>#N/A</v>
      </c>
      <c r="H1619" s="41" t="e">
        <f t="shared" ca="1" si="479"/>
        <v>#N/A</v>
      </c>
      <c r="I1619" s="41" t="e">
        <f t="shared" ca="1" si="480"/>
        <v>#N/A</v>
      </c>
      <c r="J1619" s="41" t="e">
        <f t="shared" ca="1" si="481"/>
        <v>#N/A</v>
      </c>
      <c r="K1619" t="e">
        <f t="shared" ca="1" si="470"/>
        <v>#N/A</v>
      </c>
      <c r="L1619" t="e">
        <f t="shared" ca="1" si="471"/>
        <v>#N/A</v>
      </c>
      <c r="M1619" s="42" t="e">
        <f t="shared" ca="1" si="472"/>
        <v>#REF!</v>
      </c>
      <c r="N1619" s="5" t="e">
        <f t="shared" ca="1" si="482"/>
        <v>#N/A</v>
      </c>
      <c r="O1619" s="5" t="e">
        <f t="shared" ca="1" si="483"/>
        <v>#N/A</v>
      </c>
      <c r="P1619" s="41" t="e">
        <f ca="1">IF(OR(ISNA(A1619),C1619="Backstitch"),NA(),AVERAGEIF($C$4:$C1619,"&gt;0")/100)</f>
        <v>#N/A</v>
      </c>
      <c r="Q1619" s="41" t="e">
        <f t="shared" ca="1" si="473"/>
        <v>#N/A</v>
      </c>
      <c r="R1619" s="43" t="e">
        <f t="shared" ca="1" si="474"/>
        <v>#N/A</v>
      </c>
      <c r="S1619" s="44" t="e">
        <f t="shared" ca="1" si="475"/>
        <v>#N/A</v>
      </c>
      <c r="T1619" s="5" t="e">
        <f t="shared" ca="1" si="476"/>
        <v>#N/A</v>
      </c>
      <c r="U1619" s="5" t="e">
        <f t="shared" ca="1" si="477"/>
        <v>#N/A</v>
      </c>
    </row>
    <row r="1620" spans="1:21">
      <c r="A1620" s="6" t="e">
        <f t="shared" ca="1" si="467"/>
        <v>#N/A</v>
      </c>
      <c r="B1620" s="39" t="e">
        <f t="shared" ca="1" si="466"/>
        <v>#N/A</v>
      </c>
      <c r="C1620">
        <f t="array" aca="1" ref="C1620" ca="1">IFERROR(INDEX(stitches, MATCH( 1, ($A1620=dates)*(last_project=projects),0)),0)</f>
        <v>0</v>
      </c>
      <c r="D1620" s="5" t="e">
        <f t="shared" ca="1" si="478"/>
        <v>#REF!</v>
      </c>
      <c r="E1620" s="5" t="e">
        <f t="shared" ca="1" si="468"/>
        <v>#REF!</v>
      </c>
      <c r="F1620" s="40" t="e">
        <f t="array" aca="1" ref="F1620" ca="1">INDEX(hours,MATCH(1,($A1620=dates)*(last_project=projects),0),0)</f>
        <v>#N/A</v>
      </c>
      <c r="G1620" s="21" t="e">
        <f t="shared" ca="1" si="469"/>
        <v>#N/A</v>
      </c>
      <c r="H1620" s="41" t="e">
        <f t="shared" ca="1" si="479"/>
        <v>#N/A</v>
      </c>
      <c r="I1620" s="41" t="e">
        <f t="shared" ca="1" si="480"/>
        <v>#N/A</v>
      </c>
      <c r="J1620" s="41" t="e">
        <f t="shared" ca="1" si="481"/>
        <v>#N/A</v>
      </c>
      <c r="K1620" t="e">
        <f t="shared" ca="1" si="470"/>
        <v>#N/A</v>
      </c>
      <c r="L1620" t="e">
        <f t="shared" ca="1" si="471"/>
        <v>#N/A</v>
      </c>
      <c r="M1620" s="42" t="e">
        <f t="shared" ca="1" si="472"/>
        <v>#REF!</v>
      </c>
      <c r="N1620" s="5" t="e">
        <f t="shared" ca="1" si="482"/>
        <v>#N/A</v>
      </c>
      <c r="O1620" s="5" t="e">
        <f t="shared" ca="1" si="483"/>
        <v>#N/A</v>
      </c>
      <c r="P1620" s="41" t="e">
        <f ca="1">IF(OR(ISNA(A1620),C1620="Backstitch"),NA(),AVERAGEIF($C$4:$C1620,"&gt;0")/100)</f>
        <v>#N/A</v>
      </c>
      <c r="Q1620" s="41" t="e">
        <f t="shared" ca="1" si="473"/>
        <v>#N/A</v>
      </c>
      <c r="R1620" s="43" t="e">
        <f t="shared" ca="1" si="474"/>
        <v>#N/A</v>
      </c>
      <c r="S1620" s="44" t="e">
        <f t="shared" ca="1" si="475"/>
        <v>#N/A</v>
      </c>
      <c r="T1620" s="5" t="e">
        <f t="shared" ca="1" si="476"/>
        <v>#N/A</v>
      </c>
      <c r="U1620" s="5" t="e">
        <f t="shared" ca="1" si="477"/>
        <v>#N/A</v>
      </c>
    </row>
    <row r="1621" spans="1:21">
      <c r="A1621" s="6" t="e">
        <f t="shared" ca="1" si="467"/>
        <v>#N/A</v>
      </c>
      <c r="B1621" s="39" t="e">
        <f t="shared" ca="1" si="466"/>
        <v>#N/A</v>
      </c>
      <c r="C1621">
        <f t="array" aca="1" ref="C1621" ca="1">IFERROR(INDEX(stitches, MATCH( 1, ($A1621=dates)*(last_project=projects),0)),0)</f>
        <v>0</v>
      </c>
      <c r="D1621" s="5" t="e">
        <f t="shared" ca="1" si="478"/>
        <v>#REF!</v>
      </c>
      <c r="E1621" s="5" t="e">
        <f t="shared" ca="1" si="468"/>
        <v>#REF!</v>
      </c>
      <c r="F1621" s="40" t="e">
        <f t="array" aca="1" ref="F1621" ca="1">INDEX(hours,MATCH(1,($A1621=dates)*(last_project=projects),0),0)</f>
        <v>#N/A</v>
      </c>
      <c r="G1621" s="21" t="e">
        <f t="shared" ca="1" si="469"/>
        <v>#N/A</v>
      </c>
      <c r="H1621" s="41" t="e">
        <f t="shared" ca="1" si="479"/>
        <v>#N/A</v>
      </c>
      <c r="I1621" s="41" t="e">
        <f t="shared" ca="1" si="480"/>
        <v>#N/A</v>
      </c>
      <c r="J1621" s="41" t="e">
        <f t="shared" ca="1" si="481"/>
        <v>#N/A</v>
      </c>
      <c r="K1621" t="e">
        <f t="shared" ca="1" si="470"/>
        <v>#N/A</v>
      </c>
      <c r="L1621" t="e">
        <f t="shared" ca="1" si="471"/>
        <v>#N/A</v>
      </c>
      <c r="M1621" s="42" t="e">
        <f t="shared" ca="1" si="472"/>
        <v>#REF!</v>
      </c>
      <c r="N1621" s="5" t="e">
        <f t="shared" ca="1" si="482"/>
        <v>#N/A</v>
      </c>
      <c r="O1621" s="5" t="e">
        <f t="shared" ca="1" si="483"/>
        <v>#N/A</v>
      </c>
      <c r="P1621" s="41" t="e">
        <f ca="1">IF(OR(ISNA(A1621),C1621="Backstitch"),NA(),AVERAGEIF($C$4:$C1621,"&gt;0")/100)</f>
        <v>#N/A</v>
      </c>
      <c r="Q1621" s="41" t="e">
        <f t="shared" ca="1" si="473"/>
        <v>#N/A</v>
      </c>
      <c r="R1621" s="43" t="e">
        <f t="shared" ca="1" si="474"/>
        <v>#N/A</v>
      </c>
      <c r="S1621" s="44" t="e">
        <f t="shared" ca="1" si="475"/>
        <v>#N/A</v>
      </c>
      <c r="T1621" s="5" t="e">
        <f t="shared" ca="1" si="476"/>
        <v>#N/A</v>
      </c>
      <c r="U1621" s="5" t="e">
        <f t="shared" ca="1" si="477"/>
        <v>#N/A</v>
      </c>
    </row>
    <row r="1622" spans="1:21">
      <c r="A1622" s="6" t="e">
        <f t="shared" ca="1" si="467"/>
        <v>#N/A</v>
      </c>
      <c r="B1622" s="39" t="e">
        <f t="shared" ca="1" si="466"/>
        <v>#N/A</v>
      </c>
      <c r="C1622">
        <f t="array" aca="1" ref="C1622" ca="1">IFERROR(INDEX(stitches, MATCH( 1, ($A1622=dates)*(last_project=projects),0)),0)</f>
        <v>0</v>
      </c>
      <c r="D1622" s="5" t="e">
        <f t="shared" ca="1" si="478"/>
        <v>#REF!</v>
      </c>
      <c r="E1622" s="5" t="e">
        <f t="shared" ca="1" si="468"/>
        <v>#REF!</v>
      </c>
      <c r="F1622" s="40" t="e">
        <f t="array" aca="1" ref="F1622" ca="1">INDEX(hours,MATCH(1,($A1622=dates)*(last_project=projects),0),0)</f>
        <v>#N/A</v>
      </c>
      <c r="G1622" s="21" t="e">
        <f t="shared" ca="1" si="469"/>
        <v>#N/A</v>
      </c>
      <c r="H1622" s="41" t="e">
        <f t="shared" ca="1" si="479"/>
        <v>#N/A</v>
      </c>
      <c r="I1622" s="41" t="e">
        <f t="shared" ca="1" si="480"/>
        <v>#N/A</v>
      </c>
      <c r="J1622" s="41" t="e">
        <f t="shared" ca="1" si="481"/>
        <v>#N/A</v>
      </c>
      <c r="K1622" t="e">
        <f t="shared" ca="1" si="470"/>
        <v>#N/A</v>
      </c>
      <c r="L1622" t="e">
        <f t="shared" ca="1" si="471"/>
        <v>#N/A</v>
      </c>
      <c r="M1622" s="42" t="e">
        <f t="shared" ca="1" si="472"/>
        <v>#REF!</v>
      </c>
      <c r="N1622" s="5" t="e">
        <f t="shared" ca="1" si="482"/>
        <v>#N/A</v>
      </c>
      <c r="O1622" s="5" t="e">
        <f t="shared" ca="1" si="483"/>
        <v>#N/A</v>
      </c>
      <c r="P1622" s="41" t="e">
        <f ca="1">IF(OR(ISNA(A1622),C1622="Backstitch"),NA(),AVERAGEIF($C$4:$C1622,"&gt;0")/100)</f>
        <v>#N/A</v>
      </c>
      <c r="Q1622" s="41" t="e">
        <f t="shared" ca="1" si="473"/>
        <v>#N/A</v>
      </c>
      <c r="R1622" s="43" t="e">
        <f t="shared" ca="1" si="474"/>
        <v>#N/A</v>
      </c>
      <c r="S1622" s="44" t="e">
        <f t="shared" ca="1" si="475"/>
        <v>#N/A</v>
      </c>
      <c r="T1622" s="5" t="e">
        <f t="shared" ca="1" si="476"/>
        <v>#N/A</v>
      </c>
      <c r="U1622" s="5" t="e">
        <f t="shared" ca="1" si="477"/>
        <v>#N/A</v>
      </c>
    </row>
    <row r="1623" spans="1:21">
      <c r="A1623" s="6" t="e">
        <f t="shared" ca="1" si="467"/>
        <v>#N/A</v>
      </c>
      <c r="B1623" s="39" t="e">
        <f t="shared" ca="1" si="466"/>
        <v>#N/A</v>
      </c>
      <c r="C1623">
        <f t="array" aca="1" ref="C1623" ca="1">IFERROR(INDEX(stitches, MATCH( 1, ($A1623=dates)*(last_project=projects),0)),0)</f>
        <v>0</v>
      </c>
      <c r="D1623" s="5" t="e">
        <f t="shared" ca="1" si="478"/>
        <v>#REF!</v>
      </c>
      <c r="E1623" s="5" t="e">
        <f t="shared" ca="1" si="468"/>
        <v>#REF!</v>
      </c>
      <c r="F1623" s="40" t="e">
        <f t="array" aca="1" ref="F1623" ca="1">INDEX(hours,MATCH(1,($A1623=dates)*(last_project=projects),0),0)</f>
        <v>#N/A</v>
      </c>
      <c r="G1623" s="21" t="e">
        <f t="shared" ca="1" si="469"/>
        <v>#N/A</v>
      </c>
      <c r="H1623" s="41" t="e">
        <f t="shared" ca="1" si="479"/>
        <v>#N/A</v>
      </c>
      <c r="I1623" s="41" t="e">
        <f t="shared" ca="1" si="480"/>
        <v>#N/A</v>
      </c>
      <c r="J1623" s="41" t="e">
        <f t="shared" ca="1" si="481"/>
        <v>#N/A</v>
      </c>
      <c r="K1623" t="e">
        <f t="shared" ca="1" si="470"/>
        <v>#N/A</v>
      </c>
      <c r="L1623" t="e">
        <f t="shared" ca="1" si="471"/>
        <v>#N/A</v>
      </c>
      <c r="M1623" s="42" t="e">
        <f t="shared" ca="1" si="472"/>
        <v>#REF!</v>
      </c>
      <c r="N1623" s="5" t="e">
        <f t="shared" ca="1" si="482"/>
        <v>#N/A</v>
      </c>
      <c r="O1623" s="5" t="e">
        <f t="shared" ca="1" si="483"/>
        <v>#N/A</v>
      </c>
      <c r="P1623" s="41" t="e">
        <f ca="1">IF(OR(ISNA(A1623),C1623="Backstitch"),NA(),AVERAGEIF($C$4:$C1623,"&gt;0")/100)</f>
        <v>#N/A</v>
      </c>
      <c r="Q1623" s="41" t="e">
        <f t="shared" ca="1" si="473"/>
        <v>#N/A</v>
      </c>
      <c r="R1623" s="43" t="e">
        <f t="shared" ca="1" si="474"/>
        <v>#N/A</v>
      </c>
      <c r="S1623" s="44" t="e">
        <f t="shared" ca="1" si="475"/>
        <v>#N/A</v>
      </c>
      <c r="T1623" s="5" t="e">
        <f t="shared" ca="1" si="476"/>
        <v>#N/A</v>
      </c>
      <c r="U1623" s="5" t="e">
        <f t="shared" ca="1" si="477"/>
        <v>#N/A</v>
      </c>
    </row>
    <row r="1624" spans="1:21">
      <c r="A1624" s="6" t="e">
        <f t="shared" ca="1" si="467"/>
        <v>#N/A</v>
      </c>
      <c r="B1624" s="39" t="e">
        <f t="shared" ca="1" si="466"/>
        <v>#N/A</v>
      </c>
      <c r="C1624">
        <f t="array" aca="1" ref="C1624" ca="1">IFERROR(INDEX(stitches, MATCH( 1, ($A1624=dates)*(last_project=projects),0)),0)</f>
        <v>0</v>
      </c>
      <c r="D1624" s="5" t="e">
        <f t="shared" ca="1" si="478"/>
        <v>#REF!</v>
      </c>
      <c r="E1624" s="5" t="e">
        <f t="shared" ca="1" si="468"/>
        <v>#REF!</v>
      </c>
      <c r="F1624" s="40" t="e">
        <f t="array" aca="1" ref="F1624" ca="1">INDEX(hours,MATCH(1,($A1624=dates)*(last_project=projects),0),0)</f>
        <v>#N/A</v>
      </c>
      <c r="G1624" s="21" t="e">
        <f t="shared" ca="1" si="469"/>
        <v>#N/A</v>
      </c>
      <c r="H1624" s="41" t="e">
        <f t="shared" ca="1" si="479"/>
        <v>#N/A</v>
      </c>
      <c r="I1624" s="41" t="e">
        <f t="shared" ca="1" si="480"/>
        <v>#N/A</v>
      </c>
      <c r="J1624" s="41" t="e">
        <f t="shared" ca="1" si="481"/>
        <v>#N/A</v>
      </c>
      <c r="K1624" t="e">
        <f t="shared" ca="1" si="470"/>
        <v>#N/A</v>
      </c>
      <c r="L1624" t="e">
        <f t="shared" ca="1" si="471"/>
        <v>#N/A</v>
      </c>
      <c r="M1624" s="42" t="e">
        <f t="shared" ca="1" si="472"/>
        <v>#REF!</v>
      </c>
      <c r="N1624" s="5" t="e">
        <f t="shared" ca="1" si="482"/>
        <v>#N/A</v>
      </c>
      <c r="O1624" s="5" t="e">
        <f t="shared" ca="1" si="483"/>
        <v>#N/A</v>
      </c>
      <c r="P1624" s="41" t="e">
        <f ca="1">IF(OR(ISNA(A1624),C1624="Backstitch"),NA(),AVERAGEIF($C$4:$C1624,"&gt;0")/100)</f>
        <v>#N/A</v>
      </c>
      <c r="Q1624" s="41" t="e">
        <f t="shared" ca="1" si="473"/>
        <v>#N/A</v>
      </c>
      <c r="R1624" s="43" t="e">
        <f t="shared" ca="1" si="474"/>
        <v>#N/A</v>
      </c>
      <c r="S1624" s="44" t="e">
        <f t="shared" ca="1" si="475"/>
        <v>#N/A</v>
      </c>
      <c r="T1624" s="5" t="e">
        <f t="shared" ca="1" si="476"/>
        <v>#N/A</v>
      </c>
      <c r="U1624" s="5" t="e">
        <f t="shared" ca="1" si="477"/>
        <v>#N/A</v>
      </c>
    </row>
    <row r="1625" spans="1:21">
      <c r="A1625" s="6" t="e">
        <f t="shared" ca="1" si="467"/>
        <v>#N/A</v>
      </c>
      <c r="B1625" s="39" t="e">
        <f t="shared" ca="1" si="466"/>
        <v>#N/A</v>
      </c>
      <c r="C1625">
        <f t="array" aca="1" ref="C1625" ca="1">IFERROR(INDEX(stitches, MATCH( 1, ($A1625=dates)*(last_project=projects),0)),0)</f>
        <v>0</v>
      </c>
      <c r="D1625" s="5" t="e">
        <f t="shared" ca="1" si="478"/>
        <v>#REF!</v>
      </c>
      <c r="E1625" s="5" t="e">
        <f t="shared" ca="1" si="468"/>
        <v>#REF!</v>
      </c>
      <c r="F1625" s="40" t="e">
        <f t="array" aca="1" ref="F1625" ca="1">INDEX(hours,MATCH(1,($A1625=dates)*(last_project=projects),0),0)</f>
        <v>#N/A</v>
      </c>
      <c r="G1625" s="21" t="e">
        <f t="shared" ca="1" si="469"/>
        <v>#N/A</v>
      </c>
      <c r="H1625" s="41" t="e">
        <f t="shared" ca="1" si="479"/>
        <v>#N/A</v>
      </c>
      <c r="I1625" s="41" t="e">
        <f t="shared" ca="1" si="480"/>
        <v>#N/A</v>
      </c>
      <c r="J1625" s="41" t="e">
        <f t="shared" ca="1" si="481"/>
        <v>#N/A</v>
      </c>
      <c r="K1625" t="e">
        <f t="shared" ca="1" si="470"/>
        <v>#N/A</v>
      </c>
      <c r="L1625" t="e">
        <f t="shared" ca="1" si="471"/>
        <v>#N/A</v>
      </c>
      <c r="M1625" s="42" t="e">
        <f t="shared" ca="1" si="472"/>
        <v>#REF!</v>
      </c>
      <c r="N1625" s="5" t="e">
        <f t="shared" ca="1" si="482"/>
        <v>#N/A</v>
      </c>
      <c r="O1625" s="5" t="e">
        <f t="shared" ca="1" si="483"/>
        <v>#N/A</v>
      </c>
      <c r="P1625" s="41" t="e">
        <f ca="1">IF(OR(ISNA(A1625),C1625="Backstitch"),NA(),AVERAGEIF($C$4:$C1625,"&gt;0")/100)</f>
        <v>#N/A</v>
      </c>
      <c r="Q1625" s="41" t="e">
        <f t="shared" ca="1" si="473"/>
        <v>#N/A</v>
      </c>
      <c r="R1625" s="43" t="e">
        <f t="shared" ca="1" si="474"/>
        <v>#N/A</v>
      </c>
      <c r="S1625" s="44" t="e">
        <f t="shared" ca="1" si="475"/>
        <v>#N/A</v>
      </c>
      <c r="T1625" s="5" t="e">
        <f t="shared" ca="1" si="476"/>
        <v>#N/A</v>
      </c>
      <c r="U1625" s="5" t="e">
        <f t="shared" ca="1" si="477"/>
        <v>#N/A</v>
      </c>
    </row>
    <row r="1626" spans="1:21">
      <c r="A1626" s="6" t="e">
        <f t="shared" ca="1" si="467"/>
        <v>#N/A</v>
      </c>
      <c r="B1626" s="39" t="e">
        <f t="shared" ca="1" si="466"/>
        <v>#N/A</v>
      </c>
      <c r="C1626">
        <f t="array" aca="1" ref="C1626" ca="1">IFERROR(INDEX(stitches, MATCH( 1, ($A1626=dates)*(last_project=projects),0)),0)</f>
        <v>0</v>
      </c>
      <c r="D1626" s="5" t="e">
        <f t="shared" ca="1" si="478"/>
        <v>#REF!</v>
      </c>
      <c r="E1626" s="5" t="e">
        <f t="shared" ca="1" si="468"/>
        <v>#REF!</v>
      </c>
      <c r="F1626" s="40" t="e">
        <f t="array" aca="1" ref="F1626" ca="1">INDEX(hours,MATCH(1,($A1626=dates)*(last_project=projects),0),0)</f>
        <v>#N/A</v>
      </c>
      <c r="G1626" s="21" t="e">
        <f t="shared" ca="1" si="469"/>
        <v>#N/A</v>
      </c>
      <c r="H1626" s="41" t="e">
        <f t="shared" ca="1" si="479"/>
        <v>#N/A</v>
      </c>
      <c r="I1626" s="41" t="e">
        <f t="shared" ca="1" si="480"/>
        <v>#N/A</v>
      </c>
      <c r="J1626" s="41" t="e">
        <f t="shared" ca="1" si="481"/>
        <v>#N/A</v>
      </c>
      <c r="K1626" t="e">
        <f t="shared" ca="1" si="470"/>
        <v>#N/A</v>
      </c>
      <c r="L1626" t="e">
        <f t="shared" ca="1" si="471"/>
        <v>#N/A</v>
      </c>
      <c r="M1626" s="42" t="e">
        <f t="shared" ca="1" si="472"/>
        <v>#REF!</v>
      </c>
      <c r="N1626" s="5" t="e">
        <f t="shared" ca="1" si="482"/>
        <v>#N/A</v>
      </c>
      <c r="O1626" s="5" t="e">
        <f t="shared" ca="1" si="483"/>
        <v>#N/A</v>
      </c>
      <c r="P1626" s="41" t="e">
        <f ca="1">IF(OR(ISNA(A1626),C1626="Backstitch"),NA(),AVERAGEIF($C$4:$C1626,"&gt;0")/100)</f>
        <v>#N/A</v>
      </c>
      <c r="Q1626" s="41" t="e">
        <f t="shared" ca="1" si="473"/>
        <v>#N/A</v>
      </c>
      <c r="R1626" s="43" t="e">
        <f t="shared" ca="1" si="474"/>
        <v>#N/A</v>
      </c>
      <c r="S1626" s="44" t="e">
        <f t="shared" ca="1" si="475"/>
        <v>#N/A</v>
      </c>
      <c r="T1626" s="5" t="e">
        <f t="shared" ca="1" si="476"/>
        <v>#N/A</v>
      </c>
      <c r="U1626" s="5" t="e">
        <f t="shared" ca="1" si="477"/>
        <v>#N/A</v>
      </c>
    </row>
    <row r="1627" spans="1:21">
      <c r="A1627" s="6" t="e">
        <f t="shared" ca="1" si="467"/>
        <v>#N/A</v>
      </c>
      <c r="B1627" s="39" t="e">
        <f t="shared" ca="1" si="466"/>
        <v>#N/A</v>
      </c>
      <c r="C1627">
        <f t="array" aca="1" ref="C1627" ca="1">IFERROR(INDEX(stitches, MATCH( 1, ($A1627=dates)*(last_project=projects),0)),0)</f>
        <v>0</v>
      </c>
      <c r="D1627" s="5" t="e">
        <f t="shared" ca="1" si="478"/>
        <v>#REF!</v>
      </c>
      <c r="E1627" s="5" t="e">
        <f t="shared" ca="1" si="468"/>
        <v>#REF!</v>
      </c>
      <c r="F1627" s="40" t="e">
        <f t="array" aca="1" ref="F1627" ca="1">INDEX(hours,MATCH(1,($A1627=dates)*(last_project=projects),0),0)</f>
        <v>#N/A</v>
      </c>
      <c r="G1627" s="21" t="e">
        <f t="shared" ca="1" si="469"/>
        <v>#N/A</v>
      </c>
      <c r="H1627" s="41" t="e">
        <f t="shared" ca="1" si="479"/>
        <v>#N/A</v>
      </c>
      <c r="I1627" s="41" t="e">
        <f t="shared" ca="1" si="480"/>
        <v>#N/A</v>
      </c>
      <c r="J1627" s="41" t="e">
        <f t="shared" ca="1" si="481"/>
        <v>#N/A</v>
      </c>
      <c r="K1627" t="e">
        <f t="shared" ca="1" si="470"/>
        <v>#N/A</v>
      </c>
      <c r="L1627" t="e">
        <f t="shared" ca="1" si="471"/>
        <v>#N/A</v>
      </c>
      <c r="M1627" s="42" t="e">
        <f t="shared" ca="1" si="472"/>
        <v>#REF!</v>
      </c>
      <c r="N1627" s="5" t="e">
        <f t="shared" ca="1" si="482"/>
        <v>#N/A</v>
      </c>
      <c r="O1627" s="5" t="e">
        <f t="shared" ca="1" si="483"/>
        <v>#N/A</v>
      </c>
      <c r="P1627" s="41" t="e">
        <f ca="1">IF(OR(ISNA(A1627),C1627="Backstitch"),NA(),AVERAGEIF($C$4:$C1627,"&gt;0")/100)</f>
        <v>#N/A</v>
      </c>
      <c r="Q1627" s="41" t="e">
        <f t="shared" ca="1" si="473"/>
        <v>#N/A</v>
      </c>
      <c r="R1627" s="43" t="e">
        <f t="shared" ca="1" si="474"/>
        <v>#N/A</v>
      </c>
      <c r="S1627" s="44" t="e">
        <f t="shared" ca="1" si="475"/>
        <v>#N/A</v>
      </c>
      <c r="T1627" s="5" t="e">
        <f t="shared" ca="1" si="476"/>
        <v>#N/A</v>
      </c>
      <c r="U1627" s="5" t="e">
        <f t="shared" ca="1" si="477"/>
        <v>#N/A</v>
      </c>
    </row>
    <row r="1628" spans="1:21">
      <c r="A1628" s="6" t="e">
        <f t="shared" ca="1" si="467"/>
        <v>#N/A</v>
      </c>
      <c r="B1628" s="39" t="e">
        <f t="shared" ca="1" si="466"/>
        <v>#N/A</v>
      </c>
      <c r="C1628">
        <f t="array" aca="1" ref="C1628" ca="1">IFERROR(INDEX(stitches, MATCH( 1, ($A1628=dates)*(last_project=projects),0)),0)</f>
        <v>0</v>
      </c>
      <c r="D1628" s="5" t="e">
        <f t="shared" ca="1" si="478"/>
        <v>#REF!</v>
      </c>
      <c r="E1628" s="5" t="e">
        <f t="shared" ca="1" si="468"/>
        <v>#REF!</v>
      </c>
      <c r="F1628" s="40" t="e">
        <f t="array" aca="1" ref="F1628" ca="1">INDEX(hours,MATCH(1,($A1628=dates)*(last_project=projects),0),0)</f>
        <v>#N/A</v>
      </c>
      <c r="G1628" s="21" t="e">
        <f t="shared" ca="1" si="469"/>
        <v>#N/A</v>
      </c>
      <c r="H1628" s="41" t="e">
        <f t="shared" ca="1" si="479"/>
        <v>#N/A</v>
      </c>
      <c r="I1628" s="41" t="e">
        <f t="shared" ca="1" si="480"/>
        <v>#N/A</v>
      </c>
      <c r="J1628" s="41" t="e">
        <f t="shared" ca="1" si="481"/>
        <v>#N/A</v>
      </c>
      <c r="K1628" t="e">
        <f t="shared" ca="1" si="470"/>
        <v>#N/A</v>
      </c>
      <c r="L1628" t="e">
        <f t="shared" ca="1" si="471"/>
        <v>#N/A</v>
      </c>
      <c r="M1628" s="42" t="e">
        <f t="shared" ca="1" si="472"/>
        <v>#REF!</v>
      </c>
      <c r="N1628" s="5" t="e">
        <f t="shared" ca="1" si="482"/>
        <v>#N/A</v>
      </c>
      <c r="O1628" s="5" t="e">
        <f t="shared" ca="1" si="483"/>
        <v>#N/A</v>
      </c>
      <c r="P1628" s="41" t="e">
        <f ca="1">IF(OR(ISNA(A1628),C1628="Backstitch"),NA(),AVERAGEIF($C$4:$C1628,"&gt;0")/100)</f>
        <v>#N/A</v>
      </c>
      <c r="Q1628" s="41" t="e">
        <f t="shared" ca="1" si="473"/>
        <v>#N/A</v>
      </c>
      <c r="R1628" s="43" t="e">
        <f t="shared" ca="1" si="474"/>
        <v>#N/A</v>
      </c>
      <c r="S1628" s="44" t="e">
        <f t="shared" ca="1" si="475"/>
        <v>#N/A</v>
      </c>
      <c r="T1628" s="5" t="e">
        <f t="shared" ca="1" si="476"/>
        <v>#N/A</v>
      </c>
      <c r="U1628" s="5" t="e">
        <f t="shared" ca="1" si="477"/>
        <v>#N/A</v>
      </c>
    </row>
    <row r="1629" spans="1:21">
      <c r="A1629" s="6" t="e">
        <f t="shared" ca="1" si="467"/>
        <v>#N/A</v>
      </c>
      <c r="B1629" s="39" t="e">
        <f t="shared" ca="1" si="466"/>
        <v>#N/A</v>
      </c>
      <c r="C1629">
        <f t="array" aca="1" ref="C1629" ca="1">IFERROR(INDEX(stitches, MATCH( 1, ($A1629=dates)*(last_project=projects),0)),0)</f>
        <v>0</v>
      </c>
      <c r="D1629" s="5" t="e">
        <f t="shared" ca="1" si="478"/>
        <v>#REF!</v>
      </c>
      <c r="E1629" s="5" t="e">
        <f t="shared" ca="1" si="468"/>
        <v>#REF!</v>
      </c>
      <c r="F1629" s="40" t="e">
        <f t="array" aca="1" ref="F1629" ca="1">INDEX(hours,MATCH(1,($A1629=dates)*(last_project=projects),0),0)</f>
        <v>#N/A</v>
      </c>
      <c r="G1629" s="21" t="e">
        <f t="shared" ca="1" si="469"/>
        <v>#N/A</v>
      </c>
      <c r="H1629" s="41" t="e">
        <f t="shared" ca="1" si="479"/>
        <v>#N/A</v>
      </c>
      <c r="I1629" s="41" t="e">
        <f t="shared" ca="1" si="480"/>
        <v>#N/A</v>
      </c>
      <c r="J1629" s="41" t="e">
        <f t="shared" ca="1" si="481"/>
        <v>#N/A</v>
      </c>
      <c r="K1629" t="e">
        <f t="shared" ca="1" si="470"/>
        <v>#N/A</v>
      </c>
      <c r="L1629" t="e">
        <f t="shared" ca="1" si="471"/>
        <v>#N/A</v>
      </c>
      <c r="M1629" s="42" t="e">
        <f t="shared" ca="1" si="472"/>
        <v>#REF!</v>
      </c>
      <c r="N1629" s="5" t="e">
        <f t="shared" ca="1" si="482"/>
        <v>#N/A</v>
      </c>
      <c r="O1629" s="5" t="e">
        <f t="shared" ca="1" si="483"/>
        <v>#N/A</v>
      </c>
      <c r="P1629" s="41" t="e">
        <f ca="1">IF(OR(ISNA(A1629),C1629="Backstitch"),NA(),AVERAGEIF($C$4:$C1629,"&gt;0")/100)</f>
        <v>#N/A</v>
      </c>
      <c r="Q1629" s="41" t="e">
        <f t="shared" ca="1" si="473"/>
        <v>#N/A</v>
      </c>
      <c r="R1629" s="43" t="e">
        <f t="shared" ca="1" si="474"/>
        <v>#N/A</v>
      </c>
      <c r="S1629" s="44" t="e">
        <f t="shared" ca="1" si="475"/>
        <v>#N/A</v>
      </c>
      <c r="T1629" s="5" t="e">
        <f t="shared" ca="1" si="476"/>
        <v>#N/A</v>
      </c>
      <c r="U1629" s="5" t="e">
        <f t="shared" ca="1" si="477"/>
        <v>#N/A</v>
      </c>
    </row>
    <row r="1630" spans="1:21">
      <c r="A1630" s="6" t="e">
        <f t="shared" ca="1" si="467"/>
        <v>#N/A</v>
      </c>
      <c r="B1630" s="39" t="e">
        <f t="shared" ca="1" si="466"/>
        <v>#N/A</v>
      </c>
      <c r="C1630">
        <f t="array" aca="1" ref="C1630" ca="1">IFERROR(INDEX(stitches, MATCH( 1, ($A1630=dates)*(last_project=projects),0)),0)</f>
        <v>0</v>
      </c>
      <c r="D1630" s="5" t="e">
        <f t="shared" ca="1" si="478"/>
        <v>#REF!</v>
      </c>
      <c r="E1630" s="5" t="e">
        <f t="shared" ca="1" si="468"/>
        <v>#REF!</v>
      </c>
      <c r="F1630" s="40" t="e">
        <f t="array" aca="1" ref="F1630" ca="1">INDEX(hours,MATCH(1,($A1630=dates)*(last_project=projects),0),0)</f>
        <v>#N/A</v>
      </c>
      <c r="G1630" s="21" t="e">
        <f t="shared" ca="1" si="469"/>
        <v>#N/A</v>
      </c>
      <c r="H1630" s="41" t="e">
        <f t="shared" ca="1" si="479"/>
        <v>#N/A</v>
      </c>
      <c r="I1630" s="41" t="e">
        <f t="shared" ca="1" si="480"/>
        <v>#N/A</v>
      </c>
      <c r="J1630" s="41" t="e">
        <f t="shared" ca="1" si="481"/>
        <v>#N/A</v>
      </c>
      <c r="K1630" t="e">
        <f t="shared" ca="1" si="470"/>
        <v>#N/A</v>
      </c>
      <c r="L1630" t="e">
        <f t="shared" ca="1" si="471"/>
        <v>#N/A</v>
      </c>
      <c r="M1630" s="42" t="e">
        <f t="shared" ca="1" si="472"/>
        <v>#REF!</v>
      </c>
      <c r="N1630" s="5" t="e">
        <f t="shared" ca="1" si="482"/>
        <v>#N/A</v>
      </c>
      <c r="O1630" s="5" t="e">
        <f t="shared" ca="1" si="483"/>
        <v>#N/A</v>
      </c>
      <c r="P1630" s="41" t="e">
        <f ca="1">IF(OR(ISNA(A1630),C1630="Backstitch"),NA(),AVERAGEIF($C$4:$C1630,"&gt;0")/100)</f>
        <v>#N/A</v>
      </c>
      <c r="Q1630" s="41" t="e">
        <f t="shared" ca="1" si="473"/>
        <v>#N/A</v>
      </c>
      <c r="R1630" s="43" t="e">
        <f t="shared" ca="1" si="474"/>
        <v>#N/A</v>
      </c>
      <c r="S1630" s="44" t="e">
        <f t="shared" ca="1" si="475"/>
        <v>#N/A</v>
      </c>
      <c r="T1630" s="5" t="e">
        <f t="shared" ca="1" si="476"/>
        <v>#N/A</v>
      </c>
      <c r="U1630" s="5" t="e">
        <f t="shared" ca="1" si="477"/>
        <v>#N/A</v>
      </c>
    </row>
    <row r="1631" spans="1:21">
      <c r="A1631" s="6" t="e">
        <f t="shared" ca="1" si="467"/>
        <v>#N/A</v>
      </c>
      <c r="B1631" s="39" t="e">
        <f t="shared" ca="1" si="466"/>
        <v>#N/A</v>
      </c>
      <c r="C1631">
        <f t="array" aca="1" ref="C1631" ca="1">IFERROR(INDEX(stitches, MATCH( 1, ($A1631=dates)*(last_project=projects),0)),0)</f>
        <v>0</v>
      </c>
      <c r="D1631" s="5" t="e">
        <f t="shared" ca="1" si="478"/>
        <v>#REF!</v>
      </c>
      <c r="E1631" s="5" t="e">
        <f t="shared" ca="1" si="468"/>
        <v>#REF!</v>
      </c>
      <c r="F1631" s="40" t="e">
        <f t="array" aca="1" ref="F1631" ca="1">INDEX(hours,MATCH(1,($A1631=dates)*(last_project=projects),0),0)</f>
        <v>#N/A</v>
      </c>
      <c r="G1631" s="21" t="e">
        <f t="shared" ca="1" si="469"/>
        <v>#N/A</v>
      </c>
      <c r="H1631" s="41" t="e">
        <f t="shared" ca="1" si="479"/>
        <v>#N/A</v>
      </c>
      <c r="I1631" s="41" t="e">
        <f t="shared" ca="1" si="480"/>
        <v>#N/A</v>
      </c>
      <c r="J1631" s="41" t="e">
        <f t="shared" ca="1" si="481"/>
        <v>#N/A</v>
      </c>
      <c r="K1631" t="e">
        <f t="shared" ca="1" si="470"/>
        <v>#N/A</v>
      </c>
      <c r="L1631" t="e">
        <f t="shared" ca="1" si="471"/>
        <v>#N/A</v>
      </c>
      <c r="M1631" s="42" t="e">
        <f t="shared" ca="1" si="472"/>
        <v>#REF!</v>
      </c>
      <c r="N1631" s="5" t="e">
        <f t="shared" ca="1" si="482"/>
        <v>#N/A</v>
      </c>
      <c r="O1631" s="5" t="e">
        <f t="shared" ca="1" si="483"/>
        <v>#N/A</v>
      </c>
      <c r="P1631" s="41" t="e">
        <f ca="1">IF(OR(ISNA(A1631),C1631="Backstitch"),NA(),AVERAGEIF($C$4:$C1631,"&gt;0")/100)</f>
        <v>#N/A</v>
      </c>
      <c r="Q1631" s="41" t="e">
        <f t="shared" ca="1" si="473"/>
        <v>#N/A</v>
      </c>
      <c r="R1631" s="43" t="e">
        <f t="shared" ca="1" si="474"/>
        <v>#N/A</v>
      </c>
      <c r="S1631" s="44" t="e">
        <f t="shared" ca="1" si="475"/>
        <v>#N/A</v>
      </c>
      <c r="T1631" s="5" t="e">
        <f t="shared" ca="1" si="476"/>
        <v>#N/A</v>
      </c>
      <c r="U1631" s="5" t="e">
        <f t="shared" ca="1" si="477"/>
        <v>#N/A</v>
      </c>
    </row>
    <row r="1632" spans="1:21">
      <c r="A1632" s="6" t="e">
        <f t="shared" ca="1" si="467"/>
        <v>#N/A</v>
      </c>
      <c r="B1632" s="39" t="e">
        <f t="shared" ca="1" si="466"/>
        <v>#N/A</v>
      </c>
      <c r="C1632">
        <f t="array" aca="1" ref="C1632" ca="1">IFERROR(INDEX(stitches, MATCH( 1, ($A1632=dates)*(last_project=projects),0)),0)</f>
        <v>0</v>
      </c>
      <c r="D1632" s="5" t="e">
        <f t="shared" ca="1" si="478"/>
        <v>#REF!</v>
      </c>
      <c r="E1632" s="5" t="e">
        <f t="shared" ca="1" si="468"/>
        <v>#REF!</v>
      </c>
      <c r="F1632" s="40" t="e">
        <f t="array" aca="1" ref="F1632" ca="1">INDEX(hours,MATCH(1,($A1632=dates)*(last_project=projects),0),0)</f>
        <v>#N/A</v>
      </c>
      <c r="G1632" s="21" t="e">
        <f t="shared" ca="1" si="469"/>
        <v>#N/A</v>
      </c>
      <c r="H1632" s="41" t="e">
        <f t="shared" ca="1" si="479"/>
        <v>#N/A</v>
      </c>
      <c r="I1632" s="41" t="e">
        <f t="shared" ca="1" si="480"/>
        <v>#N/A</v>
      </c>
      <c r="J1632" s="41" t="e">
        <f t="shared" ca="1" si="481"/>
        <v>#N/A</v>
      </c>
      <c r="K1632" t="e">
        <f t="shared" ca="1" si="470"/>
        <v>#N/A</v>
      </c>
      <c r="L1632" t="e">
        <f t="shared" ca="1" si="471"/>
        <v>#N/A</v>
      </c>
      <c r="M1632" s="42" t="e">
        <f t="shared" ca="1" si="472"/>
        <v>#REF!</v>
      </c>
      <c r="N1632" s="5" t="e">
        <f t="shared" ca="1" si="482"/>
        <v>#N/A</v>
      </c>
      <c r="O1632" s="5" t="e">
        <f t="shared" ca="1" si="483"/>
        <v>#N/A</v>
      </c>
      <c r="P1632" s="41" t="e">
        <f ca="1">IF(OR(ISNA(A1632),C1632="Backstitch"),NA(),AVERAGEIF($C$4:$C1632,"&gt;0")/100)</f>
        <v>#N/A</v>
      </c>
      <c r="Q1632" s="41" t="e">
        <f t="shared" ca="1" si="473"/>
        <v>#N/A</v>
      </c>
      <c r="R1632" s="43" t="e">
        <f t="shared" ca="1" si="474"/>
        <v>#N/A</v>
      </c>
      <c r="S1632" s="44" t="e">
        <f t="shared" ca="1" si="475"/>
        <v>#N/A</v>
      </c>
      <c r="T1632" s="5" t="e">
        <f t="shared" ca="1" si="476"/>
        <v>#N/A</v>
      </c>
      <c r="U1632" s="5" t="e">
        <f t="shared" ca="1" si="477"/>
        <v>#N/A</v>
      </c>
    </row>
    <row r="1633" spans="1:21">
      <c r="A1633" s="6" t="e">
        <f t="shared" ca="1" si="467"/>
        <v>#N/A</v>
      </c>
      <c r="B1633" s="39" t="e">
        <f t="shared" ca="1" si="466"/>
        <v>#N/A</v>
      </c>
      <c r="C1633">
        <f t="array" aca="1" ref="C1633" ca="1">IFERROR(INDEX(stitches, MATCH( 1, ($A1633=dates)*(last_project=projects),0)),0)</f>
        <v>0</v>
      </c>
      <c r="D1633" s="5" t="e">
        <f t="shared" ca="1" si="478"/>
        <v>#REF!</v>
      </c>
      <c r="E1633" s="5" t="e">
        <f t="shared" ca="1" si="468"/>
        <v>#REF!</v>
      </c>
      <c r="F1633" s="40" t="e">
        <f t="array" aca="1" ref="F1633" ca="1">INDEX(hours,MATCH(1,($A1633=dates)*(last_project=projects),0),0)</f>
        <v>#N/A</v>
      </c>
      <c r="G1633" s="21" t="e">
        <f t="shared" ca="1" si="469"/>
        <v>#N/A</v>
      </c>
      <c r="H1633" s="41" t="e">
        <f t="shared" ca="1" si="479"/>
        <v>#N/A</v>
      </c>
      <c r="I1633" s="41" t="e">
        <f t="shared" ca="1" si="480"/>
        <v>#N/A</v>
      </c>
      <c r="J1633" s="41" t="e">
        <f t="shared" ca="1" si="481"/>
        <v>#N/A</v>
      </c>
      <c r="K1633" t="e">
        <f t="shared" ca="1" si="470"/>
        <v>#N/A</v>
      </c>
      <c r="L1633" t="e">
        <f t="shared" ca="1" si="471"/>
        <v>#N/A</v>
      </c>
      <c r="M1633" s="42" t="e">
        <f t="shared" ca="1" si="472"/>
        <v>#REF!</v>
      </c>
      <c r="N1633" s="5" t="e">
        <f t="shared" ca="1" si="482"/>
        <v>#N/A</v>
      </c>
      <c r="O1633" s="5" t="e">
        <f t="shared" ca="1" si="483"/>
        <v>#N/A</v>
      </c>
      <c r="P1633" s="41" t="e">
        <f ca="1">IF(OR(ISNA(A1633),C1633="Backstitch"),NA(),AVERAGEIF($C$4:$C1633,"&gt;0")/100)</f>
        <v>#N/A</v>
      </c>
      <c r="Q1633" s="41" t="e">
        <f t="shared" ca="1" si="473"/>
        <v>#N/A</v>
      </c>
      <c r="R1633" s="43" t="e">
        <f t="shared" ca="1" si="474"/>
        <v>#N/A</v>
      </c>
      <c r="S1633" s="44" t="e">
        <f t="shared" ca="1" si="475"/>
        <v>#N/A</v>
      </c>
      <c r="T1633" s="5" t="e">
        <f t="shared" ca="1" si="476"/>
        <v>#N/A</v>
      </c>
      <c r="U1633" s="5" t="e">
        <f t="shared" ca="1" si="477"/>
        <v>#N/A</v>
      </c>
    </row>
    <row r="1634" spans="1:21">
      <c r="A1634" s="6" t="e">
        <f t="shared" ca="1" si="467"/>
        <v>#N/A</v>
      </c>
      <c r="B1634" s="39" t="e">
        <f t="shared" ca="1" si="466"/>
        <v>#N/A</v>
      </c>
      <c r="C1634">
        <f t="array" aca="1" ref="C1634" ca="1">IFERROR(INDEX(stitches, MATCH( 1, ($A1634=dates)*(last_project=projects),0)),0)</f>
        <v>0</v>
      </c>
      <c r="D1634" s="5" t="e">
        <f t="shared" ca="1" si="478"/>
        <v>#REF!</v>
      </c>
      <c r="E1634" s="5" t="e">
        <f t="shared" ca="1" si="468"/>
        <v>#REF!</v>
      </c>
      <c r="F1634" s="40" t="e">
        <f t="array" aca="1" ref="F1634" ca="1">INDEX(hours,MATCH(1,($A1634=dates)*(last_project=projects),0),0)</f>
        <v>#N/A</v>
      </c>
      <c r="G1634" s="21" t="e">
        <f t="shared" ca="1" si="469"/>
        <v>#N/A</v>
      </c>
      <c r="H1634" s="41" t="e">
        <f t="shared" ca="1" si="479"/>
        <v>#N/A</v>
      </c>
      <c r="I1634" s="41" t="e">
        <f t="shared" ca="1" si="480"/>
        <v>#N/A</v>
      </c>
      <c r="J1634" s="41" t="e">
        <f t="shared" ca="1" si="481"/>
        <v>#N/A</v>
      </c>
      <c r="K1634" t="e">
        <f t="shared" ca="1" si="470"/>
        <v>#N/A</v>
      </c>
      <c r="L1634" t="e">
        <f t="shared" ca="1" si="471"/>
        <v>#N/A</v>
      </c>
      <c r="M1634" s="42" t="e">
        <f t="shared" ca="1" si="472"/>
        <v>#REF!</v>
      </c>
      <c r="N1634" s="5" t="e">
        <f t="shared" ca="1" si="482"/>
        <v>#N/A</v>
      </c>
      <c r="O1634" s="5" t="e">
        <f t="shared" ca="1" si="483"/>
        <v>#N/A</v>
      </c>
      <c r="P1634" s="41" t="e">
        <f ca="1">IF(OR(ISNA(A1634),C1634="Backstitch"),NA(),AVERAGEIF($C$4:$C1634,"&gt;0")/100)</f>
        <v>#N/A</v>
      </c>
      <c r="Q1634" s="41" t="e">
        <f t="shared" ca="1" si="473"/>
        <v>#N/A</v>
      </c>
      <c r="R1634" s="43" t="e">
        <f t="shared" ca="1" si="474"/>
        <v>#N/A</v>
      </c>
      <c r="S1634" s="44" t="e">
        <f t="shared" ca="1" si="475"/>
        <v>#N/A</v>
      </c>
      <c r="T1634" s="5" t="e">
        <f t="shared" ca="1" si="476"/>
        <v>#N/A</v>
      </c>
      <c r="U1634" s="5" t="e">
        <f t="shared" ca="1" si="477"/>
        <v>#N/A</v>
      </c>
    </row>
    <row r="1635" spans="1:21">
      <c r="A1635" s="6" t="e">
        <f t="shared" ca="1" si="467"/>
        <v>#N/A</v>
      </c>
      <c r="B1635" s="39" t="e">
        <f t="shared" ca="1" si="466"/>
        <v>#N/A</v>
      </c>
      <c r="C1635">
        <f t="array" aca="1" ref="C1635" ca="1">IFERROR(INDEX(stitches, MATCH( 1, ($A1635=dates)*(last_project=projects),0)),0)</f>
        <v>0</v>
      </c>
      <c r="D1635" s="5" t="e">
        <f t="shared" ca="1" si="478"/>
        <v>#REF!</v>
      </c>
      <c r="E1635" s="5" t="e">
        <f t="shared" ca="1" si="468"/>
        <v>#REF!</v>
      </c>
      <c r="F1635" s="40" t="e">
        <f t="array" aca="1" ref="F1635" ca="1">INDEX(hours,MATCH(1,($A1635=dates)*(last_project=projects),0),0)</f>
        <v>#N/A</v>
      </c>
      <c r="G1635" s="21" t="e">
        <f t="shared" ca="1" si="469"/>
        <v>#N/A</v>
      </c>
      <c r="H1635" s="41" t="e">
        <f t="shared" ca="1" si="479"/>
        <v>#N/A</v>
      </c>
      <c r="I1635" s="41" t="e">
        <f t="shared" ca="1" si="480"/>
        <v>#N/A</v>
      </c>
      <c r="J1635" s="41" t="e">
        <f t="shared" ca="1" si="481"/>
        <v>#N/A</v>
      </c>
      <c r="K1635" t="e">
        <f t="shared" ca="1" si="470"/>
        <v>#N/A</v>
      </c>
      <c r="L1635" t="e">
        <f t="shared" ca="1" si="471"/>
        <v>#N/A</v>
      </c>
      <c r="M1635" s="42" t="e">
        <f t="shared" ca="1" si="472"/>
        <v>#REF!</v>
      </c>
      <c r="N1635" s="5" t="e">
        <f t="shared" ca="1" si="482"/>
        <v>#N/A</v>
      </c>
      <c r="O1635" s="5" t="e">
        <f t="shared" ca="1" si="483"/>
        <v>#N/A</v>
      </c>
      <c r="P1635" s="41" t="e">
        <f ca="1">IF(OR(ISNA(A1635),C1635="Backstitch"),NA(),AVERAGEIF($C$4:$C1635,"&gt;0")/100)</f>
        <v>#N/A</v>
      </c>
      <c r="Q1635" s="41" t="e">
        <f t="shared" ca="1" si="473"/>
        <v>#N/A</v>
      </c>
      <c r="R1635" s="43" t="e">
        <f t="shared" ca="1" si="474"/>
        <v>#N/A</v>
      </c>
      <c r="S1635" s="44" t="e">
        <f t="shared" ca="1" si="475"/>
        <v>#N/A</v>
      </c>
      <c r="T1635" s="5" t="e">
        <f t="shared" ca="1" si="476"/>
        <v>#N/A</v>
      </c>
      <c r="U1635" s="5" t="e">
        <f t="shared" ca="1" si="477"/>
        <v>#N/A</v>
      </c>
    </row>
    <row r="1636" spans="1:21">
      <c r="A1636" s="6" t="e">
        <f t="shared" ca="1" si="467"/>
        <v>#N/A</v>
      </c>
      <c r="B1636" s="39" t="e">
        <f t="shared" ca="1" si="466"/>
        <v>#N/A</v>
      </c>
      <c r="C1636">
        <f t="array" aca="1" ref="C1636" ca="1">IFERROR(INDEX(stitches, MATCH( 1, ($A1636=dates)*(last_project=projects),0)),0)</f>
        <v>0</v>
      </c>
      <c r="D1636" s="5" t="e">
        <f t="shared" ca="1" si="478"/>
        <v>#REF!</v>
      </c>
      <c r="E1636" s="5" t="e">
        <f t="shared" ca="1" si="468"/>
        <v>#REF!</v>
      </c>
      <c r="F1636" s="40" t="e">
        <f t="array" aca="1" ref="F1636" ca="1">INDEX(hours,MATCH(1,($A1636=dates)*(last_project=projects),0),0)</f>
        <v>#N/A</v>
      </c>
      <c r="G1636" s="21" t="e">
        <f t="shared" ca="1" si="469"/>
        <v>#N/A</v>
      </c>
      <c r="H1636" s="41" t="e">
        <f t="shared" ca="1" si="479"/>
        <v>#N/A</v>
      </c>
      <c r="I1636" s="41" t="e">
        <f t="shared" ca="1" si="480"/>
        <v>#N/A</v>
      </c>
      <c r="J1636" s="41" t="e">
        <f t="shared" ca="1" si="481"/>
        <v>#N/A</v>
      </c>
      <c r="K1636" t="e">
        <f t="shared" ca="1" si="470"/>
        <v>#N/A</v>
      </c>
      <c r="L1636" t="e">
        <f t="shared" ca="1" si="471"/>
        <v>#N/A</v>
      </c>
      <c r="M1636" s="42" t="e">
        <f t="shared" ca="1" si="472"/>
        <v>#REF!</v>
      </c>
      <c r="N1636" s="5" t="e">
        <f t="shared" ca="1" si="482"/>
        <v>#N/A</v>
      </c>
      <c r="O1636" s="5" t="e">
        <f t="shared" ca="1" si="483"/>
        <v>#N/A</v>
      </c>
      <c r="P1636" s="41" t="e">
        <f ca="1">IF(OR(ISNA(A1636),C1636="Backstitch"),NA(),AVERAGEIF($C$4:$C1636,"&gt;0")/100)</f>
        <v>#N/A</v>
      </c>
      <c r="Q1636" s="41" t="e">
        <f t="shared" ca="1" si="473"/>
        <v>#N/A</v>
      </c>
      <c r="R1636" s="43" t="e">
        <f t="shared" ca="1" si="474"/>
        <v>#N/A</v>
      </c>
      <c r="S1636" s="44" t="e">
        <f t="shared" ca="1" si="475"/>
        <v>#N/A</v>
      </c>
      <c r="T1636" s="5" t="e">
        <f t="shared" ca="1" si="476"/>
        <v>#N/A</v>
      </c>
      <c r="U1636" s="5" t="e">
        <f t="shared" ca="1" si="477"/>
        <v>#N/A</v>
      </c>
    </row>
    <row r="1637" spans="1:21">
      <c r="A1637" s="6" t="e">
        <f t="shared" ca="1" si="467"/>
        <v>#N/A</v>
      </c>
      <c r="B1637" s="39" t="e">
        <f t="shared" ca="1" si="466"/>
        <v>#N/A</v>
      </c>
      <c r="C1637">
        <f t="array" aca="1" ref="C1637" ca="1">IFERROR(INDEX(stitches, MATCH( 1, ($A1637=dates)*(last_project=projects),0)),0)</f>
        <v>0</v>
      </c>
      <c r="D1637" s="5" t="e">
        <f t="shared" ca="1" si="478"/>
        <v>#REF!</v>
      </c>
      <c r="E1637" s="5" t="e">
        <f t="shared" ca="1" si="468"/>
        <v>#REF!</v>
      </c>
      <c r="F1637" s="40" t="e">
        <f t="array" aca="1" ref="F1637" ca="1">INDEX(hours,MATCH(1,($A1637=dates)*(last_project=projects),0),0)</f>
        <v>#N/A</v>
      </c>
      <c r="G1637" s="21" t="e">
        <f t="shared" ca="1" si="469"/>
        <v>#N/A</v>
      </c>
      <c r="H1637" s="41" t="e">
        <f t="shared" ca="1" si="479"/>
        <v>#N/A</v>
      </c>
      <c r="I1637" s="41" t="e">
        <f t="shared" ca="1" si="480"/>
        <v>#N/A</v>
      </c>
      <c r="J1637" s="41" t="e">
        <f t="shared" ca="1" si="481"/>
        <v>#N/A</v>
      </c>
      <c r="K1637" t="e">
        <f t="shared" ca="1" si="470"/>
        <v>#N/A</v>
      </c>
      <c r="L1637" t="e">
        <f t="shared" ca="1" si="471"/>
        <v>#N/A</v>
      </c>
      <c r="M1637" s="42" t="e">
        <f t="shared" ca="1" si="472"/>
        <v>#REF!</v>
      </c>
      <c r="N1637" s="5" t="e">
        <f t="shared" ca="1" si="482"/>
        <v>#N/A</v>
      </c>
      <c r="O1637" s="5" t="e">
        <f t="shared" ca="1" si="483"/>
        <v>#N/A</v>
      </c>
      <c r="P1637" s="41" t="e">
        <f ca="1">IF(OR(ISNA(A1637),C1637="Backstitch"),NA(),AVERAGEIF($C$4:$C1637,"&gt;0")/100)</f>
        <v>#N/A</v>
      </c>
      <c r="Q1637" s="41" t="e">
        <f t="shared" ca="1" si="473"/>
        <v>#N/A</v>
      </c>
      <c r="R1637" s="43" t="e">
        <f t="shared" ca="1" si="474"/>
        <v>#N/A</v>
      </c>
      <c r="S1637" s="44" t="e">
        <f t="shared" ca="1" si="475"/>
        <v>#N/A</v>
      </c>
      <c r="T1637" s="5" t="e">
        <f t="shared" ca="1" si="476"/>
        <v>#N/A</v>
      </c>
      <c r="U1637" s="5" t="e">
        <f t="shared" ca="1" si="477"/>
        <v>#N/A</v>
      </c>
    </row>
    <row r="1638" spans="1:21">
      <c r="A1638" s="6" t="e">
        <f t="shared" ca="1" si="467"/>
        <v>#N/A</v>
      </c>
      <c r="B1638" s="39" t="e">
        <f t="shared" ca="1" si="466"/>
        <v>#N/A</v>
      </c>
      <c r="C1638">
        <f t="array" aca="1" ref="C1638" ca="1">IFERROR(INDEX(stitches, MATCH( 1, ($A1638=dates)*(last_project=projects),0)),0)</f>
        <v>0</v>
      </c>
      <c r="D1638" s="5" t="e">
        <f t="shared" ca="1" si="478"/>
        <v>#REF!</v>
      </c>
      <c r="E1638" s="5" t="e">
        <f t="shared" ca="1" si="468"/>
        <v>#REF!</v>
      </c>
      <c r="F1638" s="40" t="e">
        <f t="array" aca="1" ref="F1638" ca="1">INDEX(hours,MATCH(1,($A1638=dates)*(last_project=projects),0),0)</f>
        <v>#N/A</v>
      </c>
      <c r="G1638" s="21" t="e">
        <f t="shared" ca="1" si="469"/>
        <v>#N/A</v>
      </c>
      <c r="H1638" s="41" t="e">
        <f t="shared" ca="1" si="479"/>
        <v>#N/A</v>
      </c>
      <c r="I1638" s="41" t="e">
        <f t="shared" ca="1" si="480"/>
        <v>#N/A</v>
      </c>
      <c r="J1638" s="41" t="e">
        <f t="shared" ca="1" si="481"/>
        <v>#N/A</v>
      </c>
      <c r="K1638" t="e">
        <f t="shared" ca="1" si="470"/>
        <v>#N/A</v>
      </c>
      <c r="L1638" t="e">
        <f t="shared" ca="1" si="471"/>
        <v>#N/A</v>
      </c>
      <c r="M1638" s="42" t="e">
        <f t="shared" ca="1" si="472"/>
        <v>#REF!</v>
      </c>
      <c r="N1638" s="5" t="e">
        <f t="shared" ca="1" si="482"/>
        <v>#N/A</v>
      </c>
      <c r="O1638" s="5" t="e">
        <f t="shared" ca="1" si="483"/>
        <v>#N/A</v>
      </c>
      <c r="P1638" s="41" t="e">
        <f ca="1">IF(OR(ISNA(A1638),C1638="Backstitch"),NA(),AVERAGEIF($C$4:$C1638,"&gt;0")/100)</f>
        <v>#N/A</v>
      </c>
      <c r="Q1638" s="41" t="e">
        <f t="shared" ca="1" si="473"/>
        <v>#N/A</v>
      </c>
      <c r="R1638" s="43" t="e">
        <f t="shared" ca="1" si="474"/>
        <v>#N/A</v>
      </c>
      <c r="S1638" s="44" t="e">
        <f t="shared" ca="1" si="475"/>
        <v>#N/A</v>
      </c>
      <c r="T1638" s="5" t="e">
        <f t="shared" ca="1" si="476"/>
        <v>#N/A</v>
      </c>
      <c r="U1638" s="5" t="e">
        <f t="shared" ca="1" si="477"/>
        <v>#N/A</v>
      </c>
    </row>
    <row r="1639" spans="1:21">
      <c r="A1639" s="6" t="e">
        <f t="shared" ca="1" si="467"/>
        <v>#N/A</v>
      </c>
      <c r="B1639" s="39" t="e">
        <f t="shared" ca="1" si="466"/>
        <v>#N/A</v>
      </c>
      <c r="C1639">
        <f t="array" aca="1" ref="C1639" ca="1">IFERROR(INDEX(stitches, MATCH( 1, ($A1639=dates)*(last_project=projects),0)),0)</f>
        <v>0</v>
      </c>
      <c r="D1639" s="5" t="e">
        <f t="shared" ca="1" si="478"/>
        <v>#REF!</v>
      </c>
      <c r="E1639" s="5" t="e">
        <f t="shared" ca="1" si="468"/>
        <v>#REF!</v>
      </c>
      <c r="F1639" s="40" t="e">
        <f t="array" aca="1" ref="F1639" ca="1">INDEX(hours,MATCH(1,($A1639=dates)*(last_project=projects),0),0)</f>
        <v>#N/A</v>
      </c>
      <c r="G1639" s="21" t="e">
        <f t="shared" ca="1" si="469"/>
        <v>#N/A</v>
      </c>
      <c r="H1639" s="41" t="e">
        <f t="shared" ca="1" si="479"/>
        <v>#N/A</v>
      </c>
      <c r="I1639" s="41" t="e">
        <f t="shared" ca="1" si="480"/>
        <v>#N/A</v>
      </c>
      <c r="J1639" s="41" t="e">
        <f t="shared" ca="1" si="481"/>
        <v>#N/A</v>
      </c>
      <c r="K1639" t="e">
        <f t="shared" ca="1" si="470"/>
        <v>#N/A</v>
      </c>
      <c r="L1639" t="e">
        <f t="shared" ca="1" si="471"/>
        <v>#N/A</v>
      </c>
      <c r="M1639" s="42" t="e">
        <f t="shared" ca="1" si="472"/>
        <v>#REF!</v>
      </c>
      <c r="N1639" s="5" t="e">
        <f t="shared" ca="1" si="482"/>
        <v>#N/A</v>
      </c>
      <c r="O1639" s="5" t="e">
        <f t="shared" ca="1" si="483"/>
        <v>#N/A</v>
      </c>
      <c r="P1639" s="41" t="e">
        <f ca="1">IF(OR(ISNA(A1639),C1639="Backstitch"),NA(),AVERAGEIF($C$4:$C1639,"&gt;0")/100)</f>
        <v>#N/A</v>
      </c>
      <c r="Q1639" s="41" t="e">
        <f t="shared" ca="1" si="473"/>
        <v>#N/A</v>
      </c>
      <c r="R1639" s="43" t="e">
        <f t="shared" ca="1" si="474"/>
        <v>#N/A</v>
      </c>
      <c r="S1639" s="44" t="e">
        <f t="shared" ca="1" si="475"/>
        <v>#N/A</v>
      </c>
      <c r="T1639" s="5" t="e">
        <f t="shared" ca="1" si="476"/>
        <v>#N/A</v>
      </c>
      <c r="U1639" s="5" t="e">
        <f t="shared" ca="1" si="477"/>
        <v>#N/A</v>
      </c>
    </row>
    <row r="1640" spans="1:21">
      <c r="A1640" s="6" t="e">
        <f t="shared" ca="1" si="467"/>
        <v>#N/A</v>
      </c>
      <c r="B1640" s="39" t="e">
        <f t="shared" ca="1" si="466"/>
        <v>#N/A</v>
      </c>
      <c r="C1640">
        <f t="array" aca="1" ref="C1640" ca="1">IFERROR(INDEX(stitches, MATCH( 1, ($A1640=dates)*(last_project=projects),0)),0)</f>
        <v>0</v>
      </c>
      <c r="D1640" s="5" t="e">
        <f t="shared" ca="1" si="478"/>
        <v>#REF!</v>
      </c>
      <c r="E1640" s="5" t="e">
        <f t="shared" ca="1" si="468"/>
        <v>#REF!</v>
      </c>
      <c r="F1640" s="40" t="e">
        <f t="array" aca="1" ref="F1640" ca="1">INDEX(hours,MATCH(1,($A1640=dates)*(last_project=projects),0),0)</f>
        <v>#N/A</v>
      </c>
      <c r="G1640" s="21" t="e">
        <f t="shared" ca="1" si="469"/>
        <v>#N/A</v>
      </c>
      <c r="H1640" s="41" t="e">
        <f t="shared" ca="1" si="479"/>
        <v>#N/A</v>
      </c>
      <c r="I1640" s="41" t="e">
        <f t="shared" ca="1" si="480"/>
        <v>#N/A</v>
      </c>
      <c r="J1640" s="41" t="e">
        <f t="shared" ca="1" si="481"/>
        <v>#N/A</v>
      </c>
      <c r="K1640" t="e">
        <f t="shared" ca="1" si="470"/>
        <v>#N/A</v>
      </c>
      <c r="L1640" t="e">
        <f t="shared" ca="1" si="471"/>
        <v>#N/A</v>
      </c>
      <c r="M1640" s="42" t="e">
        <f t="shared" ca="1" si="472"/>
        <v>#REF!</v>
      </c>
      <c r="N1640" s="5" t="e">
        <f t="shared" ca="1" si="482"/>
        <v>#N/A</v>
      </c>
      <c r="O1640" s="5" t="e">
        <f t="shared" ca="1" si="483"/>
        <v>#N/A</v>
      </c>
      <c r="P1640" s="41" t="e">
        <f ca="1">IF(OR(ISNA(A1640),C1640="Backstitch"),NA(),AVERAGEIF($C$4:$C1640,"&gt;0")/100)</f>
        <v>#N/A</v>
      </c>
      <c r="Q1640" s="41" t="e">
        <f t="shared" ca="1" si="473"/>
        <v>#N/A</v>
      </c>
      <c r="R1640" s="43" t="e">
        <f t="shared" ca="1" si="474"/>
        <v>#N/A</v>
      </c>
      <c r="S1640" s="44" t="e">
        <f t="shared" ca="1" si="475"/>
        <v>#N/A</v>
      </c>
      <c r="T1640" s="5" t="e">
        <f t="shared" ca="1" si="476"/>
        <v>#N/A</v>
      </c>
      <c r="U1640" s="5" t="e">
        <f t="shared" ca="1" si="477"/>
        <v>#N/A</v>
      </c>
    </row>
    <row r="1641" spans="1:21">
      <c r="A1641" s="6" t="e">
        <f t="shared" ca="1" si="467"/>
        <v>#N/A</v>
      </c>
      <c r="B1641" s="39" t="e">
        <f t="shared" ca="1" si="466"/>
        <v>#N/A</v>
      </c>
      <c r="C1641">
        <f t="array" aca="1" ref="C1641" ca="1">IFERROR(INDEX(stitches, MATCH( 1, ($A1641=dates)*(last_project=projects),0)),0)</f>
        <v>0</v>
      </c>
      <c r="D1641" s="5" t="e">
        <f t="shared" ca="1" si="478"/>
        <v>#REF!</v>
      </c>
      <c r="E1641" s="5" t="e">
        <f t="shared" ca="1" si="468"/>
        <v>#REF!</v>
      </c>
      <c r="F1641" s="40" t="e">
        <f t="array" aca="1" ref="F1641" ca="1">INDEX(hours,MATCH(1,($A1641=dates)*(last_project=projects),0),0)</f>
        <v>#N/A</v>
      </c>
      <c r="G1641" s="21" t="e">
        <f t="shared" ca="1" si="469"/>
        <v>#N/A</v>
      </c>
      <c r="H1641" s="41" t="e">
        <f t="shared" ca="1" si="479"/>
        <v>#N/A</v>
      </c>
      <c r="I1641" s="41" t="e">
        <f t="shared" ca="1" si="480"/>
        <v>#N/A</v>
      </c>
      <c r="J1641" s="41" t="e">
        <f t="shared" ca="1" si="481"/>
        <v>#N/A</v>
      </c>
      <c r="K1641" t="e">
        <f t="shared" ca="1" si="470"/>
        <v>#N/A</v>
      </c>
      <c r="L1641" t="e">
        <f t="shared" ca="1" si="471"/>
        <v>#N/A</v>
      </c>
      <c r="M1641" s="42" t="e">
        <f t="shared" ca="1" si="472"/>
        <v>#REF!</v>
      </c>
      <c r="N1641" s="5" t="e">
        <f t="shared" ca="1" si="482"/>
        <v>#N/A</v>
      </c>
      <c r="O1641" s="5" t="e">
        <f t="shared" ca="1" si="483"/>
        <v>#N/A</v>
      </c>
      <c r="P1641" s="41" t="e">
        <f ca="1">IF(OR(ISNA(A1641),C1641="Backstitch"),NA(),AVERAGEIF($C$4:$C1641,"&gt;0")/100)</f>
        <v>#N/A</v>
      </c>
      <c r="Q1641" s="41" t="e">
        <f t="shared" ca="1" si="473"/>
        <v>#N/A</v>
      </c>
      <c r="R1641" s="43" t="e">
        <f t="shared" ca="1" si="474"/>
        <v>#N/A</v>
      </c>
      <c r="S1641" s="44" t="e">
        <f t="shared" ca="1" si="475"/>
        <v>#N/A</v>
      </c>
      <c r="T1641" s="5" t="e">
        <f t="shared" ca="1" si="476"/>
        <v>#N/A</v>
      </c>
      <c r="U1641" s="5" t="e">
        <f t="shared" ca="1" si="477"/>
        <v>#N/A</v>
      </c>
    </row>
    <row r="1642" spans="1:21">
      <c r="A1642" s="6" t="e">
        <f t="shared" ca="1" si="467"/>
        <v>#N/A</v>
      </c>
      <c r="B1642" s="39" t="e">
        <f t="shared" ca="1" si="466"/>
        <v>#N/A</v>
      </c>
      <c r="C1642">
        <f t="array" aca="1" ref="C1642" ca="1">IFERROR(INDEX(stitches, MATCH( 1, ($A1642=dates)*(last_project=projects),0)),0)</f>
        <v>0</v>
      </c>
      <c r="D1642" s="5" t="e">
        <f t="shared" ca="1" si="478"/>
        <v>#REF!</v>
      </c>
      <c r="E1642" s="5" t="e">
        <f t="shared" ca="1" si="468"/>
        <v>#REF!</v>
      </c>
      <c r="F1642" s="40" t="e">
        <f t="array" aca="1" ref="F1642" ca="1">INDEX(hours,MATCH(1,($A1642=dates)*(last_project=projects),0),0)</f>
        <v>#N/A</v>
      </c>
      <c r="G1642" s="21" t="e">
        <f t="shared" ca="1" si="469"/>
        <v>#N/A</v>
      </c>
      <c r="H1642" s="41" t="e">
        <f t="shared" ca="1" si="479"/>
        <v>#N/A</v>
      </c>
      <c r="I1642" s="41" t="e">
        <f t="shared" ca="1" si="480"/>
        <v>#N/A</v>
      </c>
      <c r="J1642" s="41" t="e">
        <f t="shared" ca="1" si="481"/>
        <v>#N/A</v>
      </c>
      <c r="K1642" t="e">
        <f t="shared" ca="1" si="470"/>
        <v>#N/A</v>
      </c>
      <c r="L1642" t="e">
        <f t="shared" ca="1" si="471"/>
        <v>#N/A</v>
      </c>
      <c r="M1642" s="42" t="e">
        <f t="shared" ca="1" si="472"/>
        <v>#REF!</v>
      </c>
      <c r="N1642" s="5" t="e">
        <f t="shared" ca="1" si="482"/>
        <v>#N/A</v>
      </c>
      <c r="O1642" s="5" t="e">
        <f t="shared" ca="1" si="483"/>
        <v>#N/A</v>
      </c>
      <c r="P1642" s="41" t="e">
        <f ca="1">IF(OR(ISNA(A1642),C1642="Backstitch"),NA(),AVERAGEIF($C$4:$C1642,"&gt;0")/100)</f>
        <v>#N/A</v>
      </c>
      <c r="Q1642" s="41" t="e">
        <f t="shared" ca="1" si="473"/>
        <v>#N/A</v>
      </c>
      <c r="R1642" s="43" t="e">
        <f t="shared" ca="1" si="474"/>
        <v>#N/A</v>
      </c>
      <c r="S1642" s="44" t="e">
        <f t="shared" ca="1" si="475"/>
        <v>#N/A</v>
      </c>
      <c r="T1642" s="5" t="e">
        <f t="shared" ca="1" si="476"/>
        <v>#N/A</v>
      </c>
      <c r="U1642" s="5" t="e">
        <f t="shared" ca="1" si="477"/>
        <v>#N/A</v>
      </c>
    </row>
    <row r="1643" spans="1:21">
      <c r="A1643" s="6" t="e">
        <f t="shared" ca="1" si="467"/>
        <v>#N/A</v>
      </c>
      <c r="B1643" s="39" t="e">
        <f t="shared" ca="1" si="466"/>
        <v>#N/A</v>
      </c>
      <c r="C1643">
        <f t="array" aca="1" ref="C1643" ca="1">IFERROR(INDEX(stitches, MATCH( 1, ($A1643=dates)*(last_project=projects),0)),0)</f>
        <v>0</v>
      </c>
      <c r="D1643" s="5" t="e">
        <f t="shared" ca="1" si="478"/>
        <v>#REF!</v>
      </c>
      <c r="E1643" s="5" t="e">
        <f t="shared" ca="1" si="468"/>
        <v>#REF!</v>
      </c>
      <c r="F1643" s="40" t="e">
        <f t="array" aca="1" ref="F1643" ca="1">INDEX(hours,MATCH(1,($A1643=dates)*(last_project=projects),0),0)</f>
        <v>#N/A</v>
      </c>
      <c r="G1643" s="21" t="e">
        <f t="shared" ca="1" si="469"/>
        <v>#N/A</v>
      </c>
      <c r="H1643" s="41" t="e">
        <f t="shared" ca="1" si="479"/>
        <v>#N/A</v>
      </c>
      <c r="I1643" s="41" t="e">
        <f t="shared" ca="1" si="480"/>
        <v>#N/A</v>
      </c>
      <c r="J1643" s="41" t="e">
        <f t="shared" ca="1" si="481"/>
        <v>#N/A</v>
      </c>
      <c r="K1643" t="e">
        <f t="shared" ca="1" si="470"/>
        <v>#N/A</v>
      </c>
      <c r="L1643" t="e">
        <f t="shared" ca="1" si="471"/>
        <v>#N/A</v>
      </c>
      <c r="M1643" s="42" t="e">
        <f t="shared" ca="1" si="472"/>
        <v>#REF!</v>
      </c>
      <c r="N1643" s="5" t="e">
        <f t="shared" ca="1" si="482"/>
        <v>#N/A</v>
      </c>
      <c r="O1643" s="5" t="e">
        <f t="shared" ca="1" si="483"/>
        <v>#N/A</v>
      </c>
      <c r="P1643" s="41" t="e">
        <f ca="1">IF(OR(ISNA(A1643),C1643="Backstitch"),NA(),AVERAGEIF($C$4:$C1643,"&gt;0")/100)</f>
        <v>#N/A</v>
      </c>
      <c r="Q1643" s="41" t="e">
        <f t="shared" ca="1" si="473"/>
        <v>#N/A</v>
      </c>
      <c r="R1643" s="43" t="e">
        <f t="shared" ca="1" si="474"/>
        <v>#N/A</v>
      </c>
      <c r="S1643" s="44" t="e">
        <f t="shared" ca="1" si="475"/>
        <v>#N/A</v>
      </c>
      <c r="T1643" s="5" t="e">
        <f t="shared" ca="1" si="476"/>
        <v>#N/A</v>
      </c>
      <c r="U1643" s="5" t="e">
        <f t="shared" ca="1" si="477"/>
        <v>#N/A</v>
      </c>
    </row>
    <row r="1644" spans="1:21">
      <c r="A1644" s="6" t="e">
        <f t="shared" ca="1" si="467"/>
        <v>#N/A</v>
      </c>
      <c r="B1644" s="39" t="e">
        <f t="shared" ca="1" si="466"/>
        <v>#N/A</v>
      </c>
      <c r="C1644">
        <f t="array" aca="1" ref="C1644" ca="1">IFERROR(INDEX(stitches, MATCH( 1, ($A1644=dates)*(last_project=projects),0)),0)</f>
        <v>0</v>
      </c>
      <c r="D1644" s="5" t="e">
        <f t="shared" ca="1" si="478"/>
        <v>#REF!</v>
      </c>
      <c r="E1644" s="5" t="e">
        <f t="shared" ca="1" si="468"/>
        <v>#REF!</v>
      </c>
      <c r="F1644" s="40" t="e">
        <f t="array" aca="1" ref="F1644" ca="1">INDEX(hours,MATCH(1,($A1644=dates)*(last_project=projects),0),0)</f>
        <v>#N/A</v>
      </c>
      <c r="G1644" s="21" t="e">
        <f t="shared" ca="1" si="469"/>
        <v>#N/A</v>
      </c>
      <c r="H1644" s="41" t="e">
        <f t="shared" ca="1" si="479"/>
        <v>#N/A</v>
      </c>
      <c r="I1644" s="41" t="e">
        <f t="shared" ca="1" si="480"/>
        <v>#N/A</v>
      </c>
      <c r="J1644" s="41" t="e">
        <f t="shared" ca="1" si="481"/>
        <v>#N/A</v>
      </c>
      <c r="K1644" t="e">
        <f t="shared" ca="1" si="470"/>
        <v>#N/A</v>
      </c>
      <c r="L1644" t="e">
        <f t="shared" ca="1" si="471"/>
        <v>#N/A</v>
      </c>
      <c r="M1644" s="42" t="e">
        <f t="shared" ca="1" si="472"/>
        <v>#REF!</v>
      </c>
      <c r="N1644" s="5" t="e">
        <f t="shared" ca="1" si="482"/>
        <v>#N/A</v>
      </c>
      <c r="O1644" s="5" t="e">
        <f t="shared" ca="1" si="483"/>
        <v>#N/A</v>
      </c>
      <c r="P1644" s="41" t="e">
        <f ca="1">IF(OR(ISNA(A1644),C1644="Backstitch"),NA(),AVERAGEIF($C$4:$C1644,"&gt;0")/100)</f>
        <v>#N/A</v>
      </c>
      <c r="Q1644" s="41" t="e">
        <f t="shared" ca="1" si="473"/>
        <v>#N/A</v>
      </c>
      <c r="R1644" s="43" t="e">
        <f t="shared" ca="1" si="474"/>
        <v>#N/A</v>
      </c>
      <c r="S1644" s="44" t="e">
        <f t="shared" ca="1" si="475"/>
        <v>#N/A</v>
      </c>
      <c r="T1644" s="5" t="e">
        <f t="shared" ca="1" si="476"/>
        <v>#N/A</v>
      </c>
      <c r="U1644" s="5" t="e">
        <f t="shared" ca="1" si="477"/>
        <v>#N/A</v>
      </c>
    </row>
    <row r="1645" spans="1:21">
      <c r="A1645" s="6" t="e">
        <f t="shared" ca="1" si="467"/>
        <v>#N/A</v>
      </c>
      <c r="B1645" s="39" t="e">
        <f t="shared" ca="1" si="466"/>
        <v>#N/A</v>
      </c>
      <c r="C1645">
        <f t="array" aca="1" ref="C1645" ca="1">IFERROR(INDEX(stitches, MATCH( 1, ($A1645=dates)*(last_project=projects),0)),0)</f>
        <v>0</v>
      </c>
      <c r="D1645" s="5" t="e">
        <f t="shared" ca="1" si="478"/>
        <v>#REF!</v>
      </c>
      <c r="E1645" s="5" t="e">
        <f t="shared" ca="1" si="468"/>
        <v>#REF!</v>
      </c>
      <c r="F1645" s="40" t="e">
        <f t="array" aca="1" ref="F1645" ca="1">INDEX(hours,MATCH(1,($A1645=dates)*(last_project=projects),0),0)</f>
        <v>#N/A</v>
      </c>
      <c r="G1645" s="21" t="e">
        <f t="shared" ca="1" si="469"/>
        <v>#N/A</v>
      </c>
      <c r="H1645" s="41" t="e">
        <f t="shared" ca="1" si="479"/>
        <v>#N/A</v>
      </c>
      <c r="I1645" s="41" t="e">
        <f t="shared" ca="1" si="480"/>
        <v>#N/A</v>
      </c>
      <c r="J1645" s="41" t="e">
        <f t="shared" ca="1" si="481"/>
        <v>#N/A</v>
      </c>
      <c r="K1645" t="e">
        <f t="shared" ca="1" si="470"/>
        <v>#N/A</v>
      </c>
      <c r="L1645" t="e">
        <f t="shared" ca="1" si="471"/>
        <v>#N/A</v>
      </c>
      <c r="M1645" s="42" t="e">
        <f t="shared" ca="1" si="472"/>
        <v>#REF!</v>
      </c>
      <c r="N1645" s="5" t="e">
        <f t="shared" ca="1" si="482"/>
        <v>#N/A</v>
      </c>
      <c r="O1645" s="5" t="e">
        <f t="shared" ca="1" si="483"/>
        <v>#N/A</v>
      </c>
      <c r="P1645" s="41" t="e">
        <f ca="1">IF(OR(ISNA(A1645),C1645="Backstitch"),NA(),AVERAGEIF($C$4:$C1645,"&gt;0")/100)</f>
        <v>#N/A</v>
      </c>
      <c r="Q1645" s="41" t="e">
        <f t="shared" ca="1" si="473"/>
        <v>#N/A</v>
      </c>
      <c r="R1645" s="43" t="e">
        <f t="shared" ca="1" si="474"/>
        <v>#N/A</v>
      </c>
      <c r="S1645" s="44" t="e">
        <f t="shared" ca="1" si="475"/>
        <v>#N/A</v>
      </c>
      <c r="T1645" s="5" t="e">
        <f t="shared" ca="1" si="476"/>
        <v>#N/A</v>
      </c>
      <c r="U1645" s="5" t="e">
        <f t="shared" ca="1" si="477"/>
        <v>#N/A</v>
      </c>
    </row>
    <row r="1646" spans="1:21">
      <c r="A1646" s="6" t="e">
        <f t="shared" ca="1" si="467"/>
        <v>#N/A</v>
      </c>
      <c r="B1646" s="39" t="e">
        <f t="shared" ca="1" si="466"/>
        <v>#N/A</v>
      </c>
      <c r="C1646">
        <f t="array" aca="1" ref="C1646" ca="1">IFERROR(INDEX(stitches, MATCH( 1, ($A1646=dates)*(last_project=projects),0)),0)</f>
        <v>0</v>
      </c>
      <c r="D1646" s="5" t="e">
        <f t="shared" ca="1" si="478"/>
        <v>#REF!</v>
      </c>
      <c r="E1646" s="5" t="e">
        <f t="shared" ca="1" si="468"/>
        <v>#REF!</v>
      </c>
      <c r="F1646" s="40" t="e">
        <f t="array" aca="1" ref="F1646" ca="1">INDEX(hours,MATCH(1,($A1646=dates)*(last_project=projects),0),0)</f>
        <v>#N/A</v>
      </c>
      <c r="G1646" s="21" t="e">
        <f t="shared" ca="1" si="469"/>
        <v>#N/A</v>
      </c>
      <c r="H1646" s="41" t="e">
        <f t="shared" ca="1" si="479"/>
        <v>#N/A</v>
      </c>
      <c r="I1646" s="41" t="e">
        <f t="shared" ca="1" si="480"/>
        <v>#N/A</v>
      </c>
      <c r="J1646" s="41" t="e">
        <f t="shared" ca="1" si="481"/>
        <v>#N/A</v>
      </c>
      <c r="K1646" t="e">
        <f t="shared" ca="1" si="470"/>
        <v>#N/A</v>
      </c>
      <c r="L1646" t="e">
        <f t="shared" ca="1" si="471"/>
        <v>#N/A</v>
      </c>
      <c r="M1646" s="42" t="e">
        <f t="shared" ca="1" si="472"/>
        <v>#REF!</v>
      </c>
      <c r="N1646" s="5" t="e">
        <f t="shared" ca="1" si="482"/>
        <v>#N/A</v>
      </c>
      <c r="O1646" s="5" t="e">
        <f t="shared" ca="1" si="483"/>
        <v>#N/A</v>
      </c>
      <c r="P1646" s="41" t="e">
        <f ca="1">IF(OR(ISNA(A1646),C1646="Backstitch"),NA(),AVERAGEIF($C$4:$C1646,"&gt;0")/100)</f>
        <v>#N/A</v>
      </c>
      <c r="Q1646" s="41" t="e">
        <f t="shared" ca="1" si="473"/>
        <v>#N/A</v>
      </c>
      <c r="R1646" s="43" t="e">
        <f t="shared" ca="1" si="474"/>
        <v>#N/A</v>
      </c>
      <c r="S1646" s="44" t="e">
        <f t="shared" ca="1" si="475"/>
        <v>#N/A</v>
      </c>
      <c r="T1646" s="5" t="e">
        <f t="shared" ca="1" si="476"/>
        <v>#N/A</v>
      </c>
      <c r="U1646" s="5" t="e">
        <f t="shared" ca="1" si="477"/>
        <v>#N/A</v>
      </c>
    </row>
    <row r="1647" spans="1:21">
      <c r="A1647" s="6" t="e">
        <f t="shared" ca="1" si="467"/>
        <v>#N/A</v>
      </c>
      <c r="B1647" s="39" t="e">
        <f t="shared" ca="1" si="466"/>
        <v>#N/A</v>
      </c>
      <c r="C1647">
        <f t="array" aca="1" ref="C1647" ca="1">IFERROR(INDEX(stitches, MATCH( 1, ($A1647=dates)*(last_project=projects),0)),0)</f>
        <v>0</v>
      </c>
      <c r="D1647" s="5" t="e">
        <f t="shared" ca="1" si="478"/>
        <v>#REF!</v>
      </c>
      <c r="E1647" s="5" t="e">
        <f t="shared" ca="1" si="468"/>
        <v>#REF!</v>
      </c>
      <c r="F1647" s="40" t="e">
        <f t="array" aca="1" ref="F1647" ca="1">INDEX(hours,MATCH(1,($A1647=dates)*(last_project=projects),0),0)</f>
        <v>#N/A</v>
      </c>
      <c r="G1647" s="21" t="e">
        <f t="shared" ca="1" si="469"/>
        <v>#N/A</v>
      </c>
      <c r="H1647" s="41" t="e">
        <f t="shared" ca="1" si="479"/>
        <v>#N/A</v>
      </c>
      <c r="I1647" s="41" t="e">
        <f t="shared" ca="1" si="480"/>
        <v>#N/A</v>
      </c>
      <c r="J1647" s="41" t="e">
        <f t="shared" ca="1" si="481"/>
        <v>#N/A</v>
      </c>
      <c r="K1647" t="e">
        <f t="shared" ca="1" si="470"/>
        <v>#N/A</v>
      </c>
      <c r="L1647" t="e">
        <f t="shared" ca="1" si="471"/>
        <v>#N/A</v>
      </c>
      <c r="M1647" s="42" t="e">
        <f t="shared" ca="1" si="472"/>
        <v>#REF!</v>
      </c>
      <c r="N1647" s="5" t="e">
        <f t="shared" ca="1" si="482"/>
        <v>#N/A</v>
      </c>
      <c r="O1647" s="5" t="e">
        <f t="shared" ca="1" si="483"/>
        <v>#N/A</v>
      </c>
      <c r="P1647" s="41" t="e">
        <f ca="1">IF(OR(ISNA(A1647),C1647="Backstitch"),NA(),AVERAGEIF($C$4:$C1647,"&gt;0")/100)</f>
        <v>#N/A</v>
      </c>
      <c r="Q1647" s="41" t="e">
        <f t="shared" ca="1" si="473"/>
        <v>#N/A</v>
      </c>
      <c r="R1647" s="43" t="e">
        <f t="shared" ca="1" si="474"/>
        <v>#N/A</v>
      </c>
      <c r="S1647" s="44" t="e">
        <f t="shared" ca="1" si="475"/>
        <v>#N/A</v>
      </c>
      <c r="T1647" s="5" t="e">
        <f t="shared" ca="1" si="476"/>
        <v>#N/A</v>
      </c>
      <c r="U1647" s="5" t="e">
        <f t="shared" ca="1" si="477"/>
        <v>#N/A</v>
      </c>
    </row>
    <row r="1648" spans="1:21">
      <c r="A1648" s="6" t="e">
        <f t="shared" ca="1" si="467"/>
        <v>#N/A</v>
      </c>
      <c r="B1648" s="39" t="e">
        <f t="shared" ca="1" si="466"/>
        <v>#N/A</v>
      </c>
      <c r="C1648">
        <f t="array" aca="1" ref="C1648" ca="1">IFERROR(INDEX(stitches, MATCH( 1, ($A1648=dates)*(last_project=projects),0)),0)</f>
        <v>0</v>
      </c>
      <c r="D1648" s="5" t="e">
        <f t="shared" ca="1" si="478"/>
        <v>#REF!</v>
      </c>
      <c r="E1648" s="5" t="e">
        <f t="shared" ca="1" si="468"/>
        <v>#REF!</v>
      </c>
      <c r="F1648" s="40" t="e">
        <f t="array" aca="1" ref="F1648" ca="1">INDEX(hours,MATCH(1,($A1648=dates)*(last_project=projects),0),0)</f>
        <v>#N/A</v>
      </c>
      <c r="G1648" s="21" t="e">
        <f t="shared" ca="1" si="469"/>
        <v>#N/A</v>
      </c>
      <c r="H1648" s="41" t="e">
        <f t="shared" ca="1" si="479"/>
        <v>#N/A</v>
      </c>
      <c r="I1648" s="41" t="e">
        <f t="shared" ca="1" si="480"/>
        <v>#N/A</v>
      </c>
      <c r="J1648" s="41" t="e">
        <f t="shared" ca="1" si="481"/>
        <v>#N/A</v>
      </c>
      <c r="K1648" t="e">
        <f t="shared" ca="1" si="470"/>
        <v>#N/A</v>
      </c>
      <c r="L1648" t="e">
        <f t="shared" ca="1" si="471"/>
        <v>#N/A</v>
      </c>
      <c r="M1648" s="42" t="e">
        <f t="shared" ca="1" si="472"/>
        <v>#REF!</v>
      </c>
      <c r="N1648" s="5" t="e">
        <f t="shared" ca="1" si="482"/>
        <v>#N/A</v>
      </c>
      <c r="O1648" s="5" t="e">
        <f t="shared" ca="1" si="483"/>
        <v>#N/A</v>
      </c>
      <c r="P1648" s="41" t="e">
        <f ca="1">IF(OR(ISNA(A1648),C1648="Backstitch"),NA(),AVERAGEIF($C$4:$C1648,"&gt;0")/100)</f>
        <v>#N/A</v>
      </c>
      <c r="Q1648" s="41" t="e">
        <f t="shared" ca="1" si="473"/>
        <v>#N/A</v>
      </c>
      <c r="R1648" s="43" t="e">
        <f t="shared" ca="1" si="474"/>
        <v>#N/A</v>
      </c>
      <c r="S1648" s="44" t="e">
        <f t="shared" ca="1" si="475"/>
        <v>#N/A</v>
      </c>
      <c r="T1648" s="5" t="e">
        <f t="shared" ca="1" si="476"/>
        <v>#N/A</v>
      </c>
      <c r="U1648" s="5" t="e">
        <f t="shared" ca="1" si="477"/>
        <v>#N/A</v>
      </c>
    </row>
    <row r="1649" spans="1:21">
      <c r="A1649" s="6" t="e">
        <f t="shared" ca="1" si="467"/>
        <v>#N/A</v>
      </c>
      <c r="B1649" s="39" t="e">
        <f t="shared" ca="1" si="466"/>
        <v>#N/A</v>
      </c>
      <c r="C1649">
        <f t="array" aca="1" ref="C1649" ca="1">IFERROR(INDEX(stitches, MATCH( 1, ($A1649=dates)*(last_project=projects),0)),0)</f>
        <v>0</v>
      </c>
      <c r="D1649" s="5" t="e">
        <f t="shared" ca="1" si="478"/>
        <v>#REF!</v>
      </c>
      <c r="E1649" s="5" t="e">
        <f t="shared" ca="1" si="468"/>
        <v>#REF!</v>
      </c>
      <c r="F1649" s="40" t="e">
        <f t="array" aca="1" ref="F1649" ca="1">INDEX(hours,MATCH(1,($A1649=dates)*(last_project=projects),0),0)</f>
        <v>#N/A</v>
      </c>
      <c r="G1649" s="21" t="e">
        <f t="shared" ca="1" si="469"/>
        <v>#N/A</v>
      </c>
      <c r="H1649" s="41" t="e">
        <f t="shared" ca="1" si="479"/>
        <v>#N/A</v>
      </c>
      <c r="I1649" s="41" t="e">
        <f t="shared" ca="1" si="480"/>
        <v>#N/A</v>
      </c>
      <c r="J1649" s="41" t="e">
        <f t="shared" ca="1" si="481"/>
        <v>#N/A</v>
      </c>
      <c r="K1649" t="e">
        <f t="shared" ca="1" si="470"/>
        <v>#N/A</v>
      </c>
      <c r="L1649" t="e">
        <f t="shared" ca="1" si="471"/>
        <v>#N/A</v>
      </c>
      <c r="M1649" s="42" t="e">
        <f t="shared" ca="1" si="472"/>
        <v>#REF!</v>
      </c>
      <c r="N1649" s="5" t="e">
        <f t="shared" ca="1" si="482"/>
        <v>#N/A</v>
      </c>
      <c r="O1649" s="5" t="e">
        <f t="shared" ca="1" si="483"/>
        <v>#N/A</v>
      </c>
      <c r="P1649" s="41" t="e">
        <f ca="1">IF(OR(ISNA(A1649),C1649="Backstitch"),NA(),AVERAGEIF($C$4:$C1649,"&gt;0")/100)</f>
        <v>#N/A</v>
      </c>
      <c r="Q1649" s="41" t="e">
        <f t="shared" ca="1" si="473"/>
        <v>#N/A</v>
      </c>
      <c r="R1649" s="43" t="e">
        <f t="shared" ca="1" si="474"/>
        <v>#N/A</v>
      </c>
      <c r="S1649" s="44" t="e">
        <f t="shared" ca="1" si="475"/>
        <v>#N/A</v>
      </c>
      <c r="T1649" s="5" t="e">
        <f t="shared" ca="1" si="476"/>
        <v>#N/A</v>
      </c>
      <c r="U1649" s="5" t="e">
        <f t="shared" ca="1" si="477"/>
        <v>#N/A</v>
      </c>
    </row>
    <row r="1650" spans="1:21">
      <c r="A1650" s="6" t="e">
        <f t="shared" ca="1" si="467"/>
        <v>#N/A</v>
      </c>
      <c r="B1650" s="39" t="e">
        <f t="shared" ca="1" si="466"/>
        <v>#N/A</v>
      </c>
      <c r="C1650">
        <f t="array" aca="1" ref="C1650" ca="1">IFERROR(INDEX(stitches, MATCH( 1, ($A1650=dates)*(last_project=projects),0)),0)</f>
        <v>0</v>
      </c>
      <c r="D1650" s="5" t="e">
        <f t="shared" ca="1" si="478"/>
        <v>#REF!</v>
      </c>
      <c r="E1650" s="5" t="e">
        <f t="shared" ca="1" si="468"/>
        <v>#REF!</v>
      </c>
      <c r="F1650" s="40" t="e">
        <f t="array" aca="1" ref="F1650" ca="1">INDEX(hours,MATCH(1,($A1650=dates)*(last_project=projects),0),0)</f>
        <v>#N/A</v>
      </c>
      <c r="G1650" s="21" t="e">
        <f t="shared" ca="1" si="469"/>
        <v>#N/A</v>
      </c>
      <c r="H1650" s="41" t="e">
        <f t="shared" ca="1" si="479"/>
        <v>#N/A</v>
      </c>
      <c r="I1650" s="41" t="e">
        <f t="shared" ca="1" si="480"/>
        <v>#N/A</v>
      </c>
      <c r="J1650" s="41" t="e">
        <f t="shared" ca="1" si="481"/>
        <v>#N/A</v>
      </c>
      <c r="K1650" t="e">
        <f t="shared" ca="1" si="470"/>
        <v>#N/A</v>
      </c>
      <c r="L1650" t="e">
        <f t="shared" ca="1" si="471"/>
        <v>#N/A</v>
      </c>
      <c r="M1650" s="42" t="e">
        <f t="shared" ca="1" si="472"/>
        <v>#REF!</v>
      </c>
      <c r="N1650" s="5" t="e">
        <f t="shared" ca="1" si="482"/>
        <v>#N/A</v>
      </c>
      <c r="O1650" s="5" t="e">
        <f t="shared" ca="1" si="483"/>
        <v>#N/A</v>
      </c>
      <c r="P1650" s="41" t="e">
        <f ca="1">IF(OR(ISNA(A1650),C1650="Backstitch"),NA(),AVERAGEIF($C$4:$C1650,"&gt;0")/100)</f>
        <v>#N/A</v>
      </c>
      <c r="Q1650" s="41" t="e">
        <f t="shared" ca="1" si="473"/>
        <v>#N/A</v>
      </c>
      <c r="R1650" s="43" t="e">
        <f t="shared" ca="1" si="474"/>
        <v>#N/A</v>
      </c>
      <c r="S1650" s="44" t="e">
        <f t="shared" ca="1" si="475"/>
        <v>#N/A</v>
      </c>
      <c r="T1650" s="5" t="e">
        <f t="shared" ca="1" si="476"/>
        <v>#N/A</v>
      </c>
      <c r="U1650" s="5" t="e">
        <f t="shared" ca="1" si="477"/>
        <v>#N/A</v>
      </c>
    </row>
    <row r="1651" spans="1:21">
      <c r="A1651" s="6" t="e">
        <f t="shared" ca="1" si="467"/>
        <v>#N/A</v>
      </c>
      <c r="B1651" s="39" t="e">
        <f t="shared" ca="1" si="466"/>
        <v>#N/A</v>
      </c>
      <c r="C1651">
        <f t="array" aca="1" ref="C1651" ca="1">IFERROR(INDEX(stitches, MATCH( 1, ($A1651=dates)*(last_project=projects),0)),0)</f>
        <v>0</v>
      </c>
      <c r="D1651" s="5" t="e">
        <f t="shared" ca="1" si="478"/>
        <v>#REF!</v>
      </c>
      <c r="E1651" s="5" t="e">
        <f t="shared" ca="1" si="468"/>
        <v>#REF!</v>
      </c>
      <c r="F1651" s="40" t="e">
        <f t="array" aca="1" ref="F1651" ca="1">INDEX(hours,MATCH(1,($A1651=dates)*(last_project=projects),0),0)</f>
        <v>#N/A</v>
      </c>
      <c r="G1651" s="21" t="e">
        <f t="shared" ca="1" si="469"/>
        <v>#N/A</v>
      </c>
      <c r="H1651" s="41" t="e">
        <f t="shared" ca="1" si="479"/>
        <v>#N/A</v>
      </c>
      <c r="I1651" s="41" t="e">
        <f t="shared" ca="1" si="480"/>
        <v>#N/A</v>
      </c>
      <c r="J1651" s="41" t="e">
        <f t="shared" ca="1" si="481"/>
        <v>#N/A</v>
      </c>
      <c r="K1651" t="e">
        <f t="shared" ca="1" si="470"/>
        <v>#N/A</v>
      </c>
      <c r="L1651" t="e">
        <f t="shared" ca="1" si="471"/>
        <v>#N/A</v>
      </c>
      <c r="M1651" s="42" t="e">
        <f t="shared" ca="1" si="472"/>
        <v>#REF!</v>
      </c>
      <c r="N1651" s="5" t="e">
        <f t="shared" ca="1" si="482"/>
        <v>#N/A</v>
      </c>
      <c r="O1651" s="5" t="e">
        <f t="shared" ca="1" si="483"/>
        <v>#N/A</v>
      </c>
      <c r="P1651" s="41" t="e">
        <f ca="1">IF(OR(ISNA(A1651),C1651="Backstitch"),NA(),AVERAGEIF($C$4:$C1651,"&gt;0")/100)</f>
        <v>#N/A</v>
      </c>
      <c r="Q1651" s="41" t="e">
        <f t="shared" ca="1" si="473"/>
        <v>#N/A</v>
      </c>
      <c r="R1651" s="43" t="e">
        <f t="shared" ca="1" si="474"/>
        <v>#N/A</v>
      </c>
      <c r="S1651" s="44" t="e">
        <f t="shared" ca="1" si="475"/>
        <v>#N/A</v>
      </c>
      <c r="T1651" s="5" t="e">
        <f t="shared" ca="1" si="476"/>
        <v>#N/A</v>
      </c>
      <c r="U1651" s="5" t="e">
        <f t="shared" ca="1" si="477"/>
        <v>#N/A</v>
      </c>
    </row>
    <row r="1652" spans="1:21">
      <c r="A1652" s="6" t="e">
        <f t="shared" ca="1" si="467"/>
        <v>#N/A</v>
      </c>
      <c r="B1652" s="39" t="e">
        <f t="shared" ca="1" si="466"/>
        <v>#N/A</v>
      </c>
      <c r="C1652">
        <f t="array" aca="1" ref="C1652" ca="1">IFERROR(INDEX(stitches, MATCH( 1, ($A1652=dates)*(last_project=projects),0)),0)</f>
        <v>0</v>
      </c>
      <c r="D1652" s="5" t="e">
        <f t="shared" ca="1" si="478"/>
        <v>#REF!</v>
      </c>
      <c r="E1652" s="5" t="e">
        <f t="shared" ca="1" si="468"/>
        <v>#REF!</v>
      </c>
      <c r="F1652" s="40" t="e">
        <f t="array" aca="1" ref="F1652" ca="1">INDEX(hours,MATCH(1,($A1652=dates)*(last_project=projects),0),0)</f>
        <v>#N/A</v>
      </c>
      <c r="G1652" s="21" t="e">
        <f t="shared" ca="1" si="469"/>
        <v>#N/A</v>
      </c>
      <c r="H1652" s="41" t="e">
        <f t="shared" ca="1" si="479"/>
        <v>#N/A</v>
      </c>
      <c r="I1652" s="41" t="e">
        <f t="shared" ca="1" si="480"/>
        <v>#N/A</v>
      </c>
      <c r="J1652" s="41" t="e">
        <f t="shared" ca="1" si="481"/>
        <v>#N/A</v>
      </c>
      <c r="K1652" t="e">
        <f t="shared" ca="1" si="470"/>
        <v>#N/A</v>
      </c>
      <c r="L1652" t="e">
        <f t="shared" ca="1" si="471"/>
        <v>#N/A</v>
      </c>
      <c r="M1652" s="42" t="e">
        <f t="shared" ca="1" si="472"/>
        <v>#REF!</v>
      </c>
      <c r="N1652" s="5" t="e">
        <f t="shared" ca="1" si="482"/>
        <v>#N/A</v>
      </c>
      <c r="O1652" s="5" t="e">
        <f t="shared" ca="1" si="483"/>
        <v>#N/A</v>
      </c>
      <c r="P1652" s="41" t="e">
        <f ca="1">IF(OR(ISNA(A1652),C1652="Backstitch"),NA(),AVERAGEIF($C$4:$C1652,"&gt;0")/100)</f>
        <v>#N/A</v>
      </c>
      <c r="Q1652" s="41" t="e">
        <f t="shared" ca="1" si="473"/>
        <v>#N/A</v>
      </c>
      <c r="R1652" s="43" t="e">
        <f t="shared" ca="1" si="474"/>
        <v>#N/A</v>
      </c>
      <c r="S1652" s="44" t="e">
        <f t="shared" ca="1" si="475"/>
        <v>#N/A</v>
      </c>
      <c r="T1652" s="5" t="e">
        <f t="shared" ca="1" si="476"/>
        <v>#N/A</v>
      </c>
      <c r="U1652" s="5" t="e">
        <f t="shared" ca="1" si="477"/>
        <v>#N/A</v>
      </c>
    </row>
    <row r="1653" spans="1:21">
      <c r="A1653" s="6" t="e">
        <f t="shared" ca="1" si="467"/>
        <v>#N/A</v>
      </c>
      <c r="B1653" s="39" t="e">
        <f t="shared" ca="1" si="466"/>
        <v>#N/A</v>
      </c>
      <c r="C1653">
        <f t="array" aca="1" ref="C1653" ca="1">IFERROR(INDEX(stitches, MATCH( 1, ($A1653=dates)*(last_project=projects),0)),0)</f>
        <v>0</v>
      </c>
      <c r="D1653" s="5" t="e">
        <f t="shared" ca="1" si="478"/>
        <v>#REF!</v>
      </c>
      <c r="E1653" s="5" t="e">
        <f t="shared" ca="1" si="468"/>
        <v>#REF!</v>
      </c>
      <c r="F1653" s="40" t="e">
        <f t="array" aca="1" ref="F1653" ca="1">INDEX(hours,MATCH(1,($A1653=dates)*(last_project=projects),0),0)</f>
        <v>#N/A</v>
      </c>
      <c r="G1653" s="21" t="e">
        <f t="shared" ca="1" si="469"/>
        <v>#N/A</v>
      </c>
      <c r="H1653" s="41" t="e">
        <f t="shared" ca="1" si="479"/>
        <v>#N/A</v>
      </c>
      <c r="I1653" s="41" t="e">
        <f t="shared" ca="1" si="480"/>
        <v>#N/A</v>
      </c>
      <c r="J1653" s="41" t="e">
        <f t="shared" ca="1" si="481"/>
        <v>#N/A</v>
      </c>
      <c r="K1653" t="e">
        <f t="shared" ca="1" si="470"/>
        <v>#N/A</v>
      </c>
      <c r="L1653" t="e">
        <f t="shared" ca="1" si="471"/>
        <v>#N/A</v>
      </c>
      <c r="M1653" s="42" t="e">
        <f t="shared" ca="1" si="472"/>
        <v>#REF!</v>
      </c>
      <c r="N1653" s="5" t="e">
        <f t="shared" ca="1" si="482"/>
        <v>#N/A</v>
      </c>
      <c r="O1653" s="5" t="e">
        <f t="shared" ca="1" si="483"/>
        <v>#N/A</v>
      </c>
      <c r="P1653" s="41" t="e">
        <f ca="1">IF(OR(ISNA(A1653),C1653="Backstitch"),NA(),AVERAGEIF($C$4:$C1653,"&gt;0")/100)</f>
        <v>#N/A</v>
      </c>
      <c r="Q1653" s="41" t="e">
        <f t="shared" ca="1" si="473"/>
        <v>#N/A</v>
      </c>
      <c r="R1653" s="43" t="e">
        <f t="shared" ca="1" si="474"/>
        <v>#N/A</v>
      </c>
      <c r="S1653" s="44" t="e">
        <f t="shared" ca="1" si="475"/>
        <v>#N/A</v>
      </c>
      <c r="T1653" s="5" t="e">
        <f t="shared" ca="1" si="476"/>
        <v>#N/A</v>
      </c>
      <c r="U1653" s="5" t="e">
        <f t="shared" ca="1" si="477"/>
        <v>#N/A</v>
      </c>
    </row>
    <row r="1654" spans="1:21">
      <c r="A1654" s="6" t="e">
        <f t="shared" ca="1" si="467"/>
        <v>#N/A</v>
      </c>
      <c r="B1654" s="39" t="e">
        <f t="shared" ca="1" si="466"/>
        <v>#N/A</v>
      </c>
      <c r="C1654">
        <f t="array" aca="1" ref="C1654" ca="1">IFERROR(INDEX(stitches, MATCH( 1, ($A1654=dates)*(last_project=projects),0)),0)</f>
        <v>0</v>
      </c>
      <c r="D1654" s="5" t="e">
        <f t="shared" ca="1" si="478"/>
        <v>#REF!</v>
      </c>
      <c r="E1654" s="5" t="e">
        <f t="shared" ca="1" si="468"/>
        <v>#REF!</v>
      </c>
      <c r="F1654" s="40" t="e">
        <f t="array" aca="1" ref="F1654" ca="1">INDEX(hours,MATCH(1,($A1654=dates)*(last_project=projects),0),0)</f>
        <v>#N/A</v>
      </c>
      <c r="G1654" s="21" t="e">
        <f t="shared" ca="1" si="469"/>
        <v>#N/A</v>
      </c>
      <c r="H1654" s="41" t="e">
        <f t="shared" ca="1" si="479"/>
        <v>#N/A</v>
      </c>
      <c r="I1654" s="41" t="e">
        <f t="shared" ca="1" si="480"/>
        <v>#N/A</v>
      </c>
      <c r="J1654" s="41" t="e">
        <f t="shared" ca="1" si="481"/>
        <v>#N/A</v>
      </c>
      <c r="K1654" t="e">
        <f t="shared" ca="1" si="470"/>
        <v>#N/A</v>
      </c>
      <c r="L1654" t="e">
        <f t="shared" ca="1" si="471"/>
        <v>#N/A</v>
      </c>
      <c r="M1654" s="42" t="e">
        <f t="shared" ca="1" si="472"/>
        <v>#REF!</v>
      </c>
      <c r="N1654" s="5" t="e">
        <f t="shared" ca="1" si="482"/>
        <v>#N/A</v>
      </c>
      <c r="O1654" s="5" t="e">
        <f t="shared" ca="1" si="483"/>
        <v>#N/A</v>
      </c>
      <c r="P1654" s="41" t="e">
        <f ca="1">IF(OR(ISNA(A1654),C1654="Backstitch"),NA(),AVERAGEIF($C$4:$C1654,"&gt;0")/100)</f>
        <v>#N/A</v>
      </c>
      <c r="Q1654" s="41" t="e">
        <f t="shared" ca="1" si="473"/>
        <v>#N/A</v>
      </c>
      <c r="R1654" s="43" t="e">
        <f t="shared" ca="1" si="474"/>
        <v>#N/A</v>
      </c>
      <c r="S1654" s="44" t="e">
        <f t="shared" ca="1" si="475"/>
        <v>#N/A</v>
      </c>
      <c r="T1654" s="5" t="e">
        <f t="shared" ca="1" si="476"/>
        <v>#N/A</v>
      </c>
      <c r="U1654" s="5" t="e">
        <f t="shared" ca="1" si="477"/>
        <v>#N/A</v>
      </c>
    </row>
    <row r="1655" spans="1:21">
      <c r="A1655" s="6" t="e">
        <f t="shared" ca="1" si="467"/>
        <v>#N/A</v>
      </c>
      <c r="B1655" s="39" t="e">
        <f t="shared" ca="1" si="466"/>
        <v>#N/A</v>
      </c>
      <c r="C1655">
        <f t="array" aca="1" ref="C1655" ca="1">IFERROR(INDEX(stitches, MATCH( 1, ($A1655=dates)*(last_project=projects),0)),0)</f>
        <v>0</v>
      </c>
      <c r="D1655" s="5" t="e">
        <f t="shared" ca="1" si="478"/>
        <v>#REF!</v>
      </c>
      <c r="E1655" s="5" t="e">
        <f t="shared" ca="1" si="468"/>
        <v>#REF!</v>
      </c>
      <c r="F1655" s="40" t="e">
        <f t="array" aca="1" ref="F1655" ca="1">INDEX(hours,MATCH(1,($A1655=dates)*(last_project=projects),0),0)</f>
        <v>#N/A</v>
      </c>
      <c r="G1655" s="21" t="e">
        <f t="shared" ca="1" si="469"/>
        <v>#N/A</v>
      </c>
      <c r="H1655" s="41" t="e">
        <f t="shared" ca="1" si="479"/>
        <v>#N/A</v>
      </c>
      <c r="I1655" s="41" t="e">
        <f t="shared" ca="1" si="480"/>
        <v>#N/A</v>
      </c>
      <c r="J1655" s="41" t="e">
        <f t="shared" ca="1" si="481"/>
        <v>#N/A</v>
      </c>
      <c r="K1655" t="e">
        <f t="shared" ca="1" si="470"/>
        <v>#N/A</v>
      </c>
      <c r="L1655" t="e">
        <f t="shared" ca="1" si="471"/>
        <v>#N/A</v>
      </c>
      <c r="M1655" s="42" t="e">
        <f t="shared" ca="1" si="472"/>
        <v>#REF!</v>
      </c>
      <c r="N1655" s="5" t="e">
        <f t="shared" ca="1" si="482"/>
        <v>#N/A</v>
      </c>
      <c r="O1655" s="5" t="e">
        <f t="shared" ca="1" si="483"/>
        <v>#N/A</v>
      </c>
      <c r="P1655" s="41" t="e">
        <f ca="1">IF(OR(ISNA(A1655),C1655="Backstitch"),NA(),AVERAGEIF($C$4:$C1655,"&gt;0")/100)</f>
        <v>#N/A</v>
      </c>
      <c r="Q1655" s="41" t="e">
        <f t="shared" ca="1" si="473"/>
        <v>#N/A</v>
      </c>
      <c r="R1655" s="43" t="e">
        <f t="shared" ca="1" si="474"/>
        <v>#N/A</v>
      </c>
      <c r="S1655" s="44" t="e">
        <f t="shared" ca="1" si="475"/>
        <v>#N/A</v>
      </c>
      <c r="T1655" s="5" t="e">
        <f t="shared" ca="1" si="476"/>
        <v>#N/A</v>
      </c>
      <c r="U1655" s="5" t="e">
        <f t="shared" ca="1" si="477"/>
        <v>#N/A</v>
      </c>
    </row>
    <row r="1656" spans="1:21">
      <c r="A1656" s="6" t="e">
        <f t="shared" ca="1" si="467"/>
        <v>#N/A</v>
      </c>
      <c r="B1656" s="39" t="e">
        <f t="shared" ca="1" si="466"/>
        <v>#N/A</v>
      </c>
      <c r="C1656">
        <f t="array" aca="1" ref="C1656" ca="1">IFERROR(INDEX(stitches, MATCH( 1, ($A1656=dates)*(last_project=projects),0)),0)</f>
        <v>0</v>
      </c>
      <c r="D1656" s="5" t="e">
        <f t="shared" ca="1" si="478"/>
        <v>#REF!</v>
      </c>
      <c r="E1656" s="5" t="e">
        <f t="shared" ca="1" si="468"/>
        <v>#REF!</v>
      </c>
      <c r="F1656" s="40" t="e">
        <f t="array" aca="1" ref="F1656" ca="1">INDEX(hours,MATCH(1,($A1656=dates)*(last_project=projects),0),0)</f>
        <v>#N/A</v>
      </c>
      <c r="G1656" s="21" t="e">
        <f t="shared" ca="1" si="469"/>
        <v>#N/A</v>
      </c>
      <c r="H1656" s="41" t="e">
        <f t="shared" ca="1" si="479"/>
        <v>#N/A</v>
      </c>
      <c r="I1656" s="41" t="e">
        <f t="shared" ca="1" si="480"/>
        <v>#N/A</v>
      </c>
      <c r="J1656" s="41" t="e">
        <f t="shared" ca="1" si="481"/>
        <v>#N/A</v>
      </c>
      <c r="K1656" t="e">
        <f t="shared" ca="1" si="470"/>
        <v>#N/A</v>
      </c>
      <c r="L1656" t="e">
        <f t="shared" ca="1" si="471"/>
        <v>#N/A</v>
      </c>
      <c r="M1656" s="42" t="e">
        <f t="shared" ca="1" si="472"/>
        <v>#REF!</v>
      </c>
      <c r="N1656" s="5" t="e">
        <f t="shared" ca="1" si="482"/>
        <v>#N/A</v>
      </c>
      <c r="O1656" s="5" t="e">
        <f t="shared" ca="1" si="483"/>
        <v>#N/A</v>
      </c>
      <c r="P1656" s="41" t="e">
        <f ca="1">IF(OR(ISNA(A1656),C1656="Backstitch"),NA(),AVERAGEIF($C$4:$C1656,"&gt;0")/100)</f>
        <v>#N/A</v>
      </c>
      <c r="Q1656" s="41" t="e">
        <f t="shared" ca="1" si="473"/>
        <v>#N/A</v>
      </c>
      <c r="R1656" s="43" t="e">
        <f t="shared" ca="1" si="474"/>
        <v>#N/A</v>
      </c>
      <c r="S1656" s="44" t="e">
        <f t="shared" ca="1" si="475"/>
        <v>#N/A</v>
      </c>
      <c r="T1656" s="5" t="e">
        <f t="shared" ca="1" si="476"/>
        <v>#N/A</v>
      </c>
      <c r="U1656" s="5" t="e">
        <f t="shared" ca="1" si="477"/>
        <v>#N/A</v>
      </c>
    </row>
    <row r="1657" spans="1:21">
      <c r="A1657" s="6" t="e">
        <f t="shared" ca="1" si="467"/>
        <v>#N/A</v>
      </c>
      <c r="B1657" s="39" t="e">
        <f t="shared" ca="1" si="466"/>
        <v>#N/A</v>
      </c>
      <c r="C1657">
        <f t="array" aca="1" ref="C1657" ca="1">IFERROR(INDEX(stitches, MATCH( 1, ($A1657=dates)*(last_project=projects),0)),0)</f>
        <v>0</v>
      </c>
      <c r="D1657" s="5" t="e">
        <f t="shared" ca="1" si="478"/>
        <v>#REF!</v>
      </c>
      <c r="E1657" s="5" t="e">
        <f t="shared" ca="1" si="468"/>
        <v>#REF!</v>
      </c>
      <c r="F1657" s="40" t="e">
        <f t="array" aca="1" ref="F1657" ca="1">INDEX(hours,MATCH(1,($A1657=dates)*(last_project=projects),0),0)</f>
        <v>#N/A</v>
      </c>
      <c r="G1657" s="21" t="e">
        <f t="shared" ca="1" si="469"/>
        <v>#N/A</v>
      </c>
      <c r="H1657" s="41" t="e">
        <f t="shared" ca="1" si="479"/>
        <v>#N/A</v>
      </c>
      <c r="I1657" s="41" t="e">
        <f t="shared" ca="1" si="480"/>
        <v>#N/A</v>
      </c>
      <c r="J1657" s="41" t="e">
        <f t="shared" ca="1" si="481"/>
        <v>#N/A</v>
      </c>
      <c r="K1657" t="e">
        <f t="shared" ca="1" si="470"/>
        <v>#N/A</v>
      </c>
      <c r="L1657" t="e">
        <f t="shared" ca="1" si="471"/>
        <v>#N/A</v>
      </c>
      <c r="M1657" s="42" t="e">
        <f t="shared" ca="1" si="472"/>
        <v>#REF!</v>
      </c>
      <c r="N1657" s="5" t="e">
        <f t="shared" ca="1" si="482"/>
        <v>#N/A</v>
      </c>
      <c r="O1657" s="5" t="e">
        <f t="shared" ca="1" si="483"/>
        <v>#N/A</v>
      </c>
      <c r="P1657" s="41" t="e">
        <f ca="1">IF(OR(ISNA(A1657),C1657="Backstitch"),NA(),AVERAGEIF($C$4:$C1657,"&gt;0")/100)</f>
        <v>#N/A</v>
      </c>
      <c r="Q1657" s="41" t="e">
        <f t="shared" ca="1" si="473"/>
        <v>#N/A</v>
      </c>
      <c r="R1657" s="43" t="e">
        <f t="shared" ca="1" si="474"/>
        <v>#N/A</v>
      </c>
      <c r="S1657" s="44" t="e">
        <f t="shared" ca="1" si="475"/>
        <v>#N/A</v>
      </c>
      <c r="T1657" s="5" t="e">
        <f t="shared" ca="1" si="476"/>
        <v>#N/A</v>
      </c>
      <c r="U1657" s="5" t="e">
        <f t="shared" ca="1" si="477"/>
        <v>#N/A</v>
      </c>
    </row>
    <row r="1658" spans="1:21">
      <c r="A1658" s="6" t="e">
        <f t="shared" ca="1" si="467"/>
        <v>#N/A</v>
      </c>
      <c r="B1658" s="39" t="e">
        <f t="shared" ca="1" si="466"/>
        <v>#N/A</v>
      </c>
      <c r="C1658">
        <f t="array" aca="1" ref="C1658" ca="1">IFERROR(INDEX(stitches, MATCH( 1, ($A1658=dates)*(last_project=projects),0)),0)</f>
        <v>0</v>
      </c>
      <c r="D1658" s="5" t="e">
        <f t="shared" ca="1" si="478"/>
        <v>#REF!</v>
      </c>
      <c r="E1658" s="5" t="e">
        <f t="shared" ca="1" si="468"/>
        <v>#REF!</v>
      </c>
      <c r="F1658" s="40" t="e">
        <f t="array" aca="1" ref="F1658" ca="1">INDEX(hours,MATCH(1,($A1658=dates)*(last_project=projects),0),0)</f>
        <v>#N/A</v>
      </c>
      <c r="G1658" s="21" t="e">
        <f t="shared" ca="1" si="469"/>
        <v>#N/A</v>
      </c>
      <c r="H1658" s="41" t="e">
        <f t="shared" ca="1" si="479"/>
        <v>#N/A</v>
      </c>
      <c r="I1658" s="41" t="e">
        <f t="shared" ca="1" si="480"/>
        <v>#N/A</v>
      </c>
      <c r="J1658" s="41" t="e">
        <f t="shared" ca="1" si="481"/>
        <v>#N/A</v>
      </c>
      <c r="K1658" t="e">
        <f t="shared" ca="1" si="470"/>
        <v>#N/A</v>
      </c>
      <c r="L1658" t="e">
        <f t="shared" ca="1" si="471"/>
        <v>#N/A</v>
      </c>
      <c r="M1658" s="42" t="e">
        <f t="shared" ca="1" si="472"/>
        <v>#REF!</v>
      </c>
      <c r="N1658" s="5" t="e">
        <f t="shared" ca="1" si="482"/>
        <v>#N/A</v>
      </c>
      <c r="O1658" s="5" t="e">
        <f t="shared" ca="1" si="483"/>
        <v>#N/A</v>
      </c>
      <c r="P1658" s="41" t="e">
        <f ca="1">IF(OR(ISNA(A1658),C1658="Backstitch"),NA(),AVERAGEIF($C$4:$C1658,"&gt;0")/100)</f>
        <v>#N/A</v>
      </c>
      <c r="Q1658" s="41" t="e">
        <f t="shared" ca="1" si="473"/>
        <v>#N/A</v>
      </c>
      <c r="R1658" s="43" t="e">
        <f t="shared" ca="1" si="474"/>
        <v>#N/A</v>
      </c>
      <c r="S1658" s="44" t="e">
        <f t="shared" ca="1" si="475"/>
        <v>#N/A</v>
      </c>
      <c r="T1658" s="5" t="e">
        <f t="shared" ca="1" si="476"/>
        <v>#N/A</v>
      </c>
      <c r="U1658" s="5" t="e">
        <f t="shared" ca="1" si="477"/>
        <v>#N/A</v>
      </c>
    </row>
    <row r="1659" spans="1:21">
      <c r="A1659" s="6" t="e">
        <f t="shared" ca="1" si="467"/>
        <v>#N/A</v>
      </c>
      <c r="B1659" s="39" t="e">
        <f t="shared" ca="1" si="466"/>
        <v>#N/A</v>
      </c>
      <c r="C1659">
        <f t="array" aca="1" ref="C1659" ca="1">IFERROR(INDEX(stitches, MATCH( 1, ($A1659=dates)*(last_project=projects),0)),0)</f>
        <v>0</v>
      </c>
      <c r="D1659" s="5" t="e">
        <f t="shared" ca="1" si="478"/>
        <v>#REF!</v>
      </c>
      <c r="E1659" s="5" t="e">
        <f t="shared" ca="1" si="468"/>
        <v>#REF!</v>
      </c>
      <c r="F1659" s="40" t="e">
        <f t="array" aca="1" ref="F1659" ca="1">INDEX(hours,MATCH(1,($A1659=dates)*(last_project=projects),0),0)</f>
        <v>#N/A</v>
      </c>
      <c r="G1659" s="21" t="e">
        <f t="shared" ca="1" si="469"/>
        <v>#N/A</v>
      </c>
      <c r="H1659" s="41" t="e">
        <f t="shared" ca="1" si="479"/>
        <v>#N/A</v>
      </c>
      <c r="I1659" s="41" t="e">
        <f t="shared" ca="1" si="480"/>
        <v>#N/A</v>
      </c>
      <c r="J1659" s="41" t="e">
        <f t="shared" ca="1" si="481"/>
        <v>#N/A</v>
      </c>
      <c r="K1659" t="e">
        <f t="shared" ca="1" si="470"/>
        <v>#N/A</v>
      </c>
      <c r="L1659" t="e">
        <f t="shared" ca="1" si="471"/>
        <v>#N/A</v>
      </c>
      <c r="M1659" s="42" t="e">
        <f t="shared" ca="1" si="472"/>
        <v>#REF!</v>
      </c>
      <c r="N1659" s="5" t="e">
        <f t="shared" ca="1" si="482"/>
        <v>#N/A</v>
      </c>
      <c r="O1659" s="5" t="e">
        <f t="shared" ca="1" si="483"/>
        <v>#N/A</v>
      </c>
      <c r="P1659" s="41" t="e">
        <f ca="1">IF(OR(ISNA(A1659),C1659="Backstitch"),NA(),AVERAGEIF($C$4:$C1659,"&gt;0")/100)</f>
        <v>#N/A</v>
      </c>
      <c r="Q1659" s="41" t="e">
        <f t="shared" ca="1" si="473"/>
        <v>#N/A</v>
      </c>
      <c r="R1659" s="43" t="e">
        <f t="shared" ca="1" si="474"/>
        <v>#N/A</v>
      </c>
      <c r="S1659" s="44" t="e">
        <f t="shared" ca="1" si="475"/>
        <v>#N/A</v>
      </c>
      <c r="T1659" s="5" t="e">
        <f t="shared" ca="1" si="476"/>
        <v>#N/A</v>
      </c>
      <c r="U1659" s="5" t="e">
        <f t="shared" ca="1" si="477"/>
        <v>#N/A</v>
      </c>
    </row>
    <row r="1660" spans="1:21">
      <c r="A1660" s="6" t="e">
        <f t="shared" ca="1" si="467"/>
        <v>#N/A</v>
      </c>
      <c r="B1660" s="39" t="e">
        <f t="shared" ca="1" si="466"/>
        <v>#N/A</v>
      </c>
      <c r="C1660">
        <f t="array" aca="1" ref="C1660" ca="1">IFERROR(INDEX(stitches, MATCH( 1, ($A1660=dates)*(last_project=projects),0)),0)</f>
        <v>0</v>
      </c>
      <c r="D1660" s="5" t="e">
        <f t="shared" ca="1" si="478"/>
        <v>#REF!</v>
      </c>
      <c r="E1660" s="5" t="e">
        <f t="shared" ca="1" si="468"/>
        <v>#REF!</v>
      </c>
      <c r="F1660" s="40" t="e">
        <f t="array" aca="1" ref="F1660" ca="1">INDEX(hours,MATCH(1,($A1660=dates)*(last_project=projects),0),0)</f>
        <v>#N/A</v>
      </c>
      <c r="G1660" s="21" t="e">
        <f t="shared" ca="1" si="469"/>
        <v>#N/A</v>
      </c>
      <c r="H1660" s="41" t="e">
        <f t="shared" ca="1" si="479"/>
        <v>#N/A</v>
      </c>
      <c r="I1660" s="41" t="e">
        <f t="shared" ca="1" si="480"/>
        <v>#N/A</v>
      </c>
      <c r="J1660" s="41" t="e">
        <f t="shared" ca="1" si="481"/>
        <v>#N/A</v>
      </c>
      <c r="K1660" t="e">
        <f t="shared" ca="1" si="470"/>
        <v>#N/A</v>
      </c>
      <c r="L1660" t="e">
        <f t="shared" ca="1" si="471"/>
        <v>#N/A</v>
      </c>
      <c r="M1660" s="42" t="e">
        <f t="shared" ca="1" si="472"/>
        <v>#REF!</v>
      </c>
      <c r="N1660" s="5" t="e">
        <f t="shared" ca="1" si="482"/>
        <v>#N/A</v>
      </c>
      <c r="O1660" s="5" t="e">
        <f t="shared" ca="1" si="483"/>
        <v>#N/A</v>
      </c>
      <c r="P1660" s="41" t="e">
        <f ca="1">IF(OR(ISNA(A1660),C1660="Backstitch"),NA(),AVERAGEIF($C$4:$C1660,"&gt;0")/100)</f>
        <v>#N/A</v>
      </c>
      <c r="Q1660" s="41" t="e">
        <f t="shared" ca="1" si="473"/>
        <v>#N/A</v>
      </c>
      <c r="R1660" s="43" t="e">
        <f t="shared" ca="1" si="474"/>
        <v>#N/A</v>
      </c>
      <c r="S1660" s="44" t="e">
        <f t="shared" ca="1" si="475"/>
        <v>#N/A</v>
      </c>
      <c r="T1660" s="5" t="e">
        <f t="shared" ca="1" si="476"/>
        <v>#N/A</v>
      </c>
      <c r="U1660" s="5" t="e">
        <f t="shared" ca="1" si="477"/>
        <v>#N/A</v>
      </c>
    </row>
    <row r="1661" spans="1:21">
      <c r="A1661" s="6" t="e">
        <f t="shared" ca="1" si="467"/>
        <v>#N/A</v>
      </c>
      <c r="B1661" s="39" t="e">
        <f t="shared" ca="1" si="466"/>
        <v>#N/A</v>
      </c>
      <c r="C1661">
        <f t="array" aca="1" ref="C1661" ca="1">IFERROR(INDEX(stitches, MATCH( 1, ($A1661=dates)*(last_project=projects),0)),0)</f>
        <v>0</v>
      </c>
      <c r="D1661" s="5" t="e">
        <f t="shared" ca="1" si="478"/>
        <v>#REF!</v>
      </c>
      <c r="E1661" s="5" t="e">
        <f t="shared" ca="1" si="468"/>
        <v>#REF!</v>
      </c>
      <c r="F1661" s="40" t="e">
        <f t="array" aca="1" ref="F1661" ca="1">INDEX(hours,MATCH(1,($A1661=dates)*(last_project=projects),0),0)</f>
        <v>#N/A</v>
      </c>
      <c r="G1661" s="21" t="e">
        <f t="shared" ca="1" si="469"/>
        <v>#N/A</v>
      </c>
      <c r="H1661" s="41" t="e">
        <f t="shared" ca="1" si="479"/>
        <v>#N/A</v>
      </c>
      <c r="I1661" s="41" t="e">
        <f t="shared" ca="1" si="480"/>
        <v>#N/A</v>
      </c>
      <c r="J1661" s="41" t="e">
        <f t="shared" ca="1" si="481"/>
        <v>#N/A</v>
      </c>
      <c r="K1661" t="e">
        <f t="shared" ca="1" si="470"/>
        <v>#N/A</v>
      </c>
      <c r="L1661" t="e">
        <f t="shared" ca="1" si="471"/>
        <v>#N/A</v>
      </c>
      <c r="M1661" s="42" t="e">
        <f t="shared" ca="1" si="472"/>
        <v>#REF!</v>
      </c>
      <c r="N1661" s="5" t="e">
        <f t="shared" ca="1" si="482"/>
        <v>#N/A</v>
      </c>
      <c r="O1661" s="5" t="e">
        <f t="shared" ca="1" si="483"/>
        <v>#N/A</v>
      </c>
      <c r="P1661" s="41" t="e">
        <f ca="1">IF(OR(ISNA(A1661),C1661="Backstitch"),NA(),AVERAGEIF($C$4:$C1661,"&gt;0")/100)</f>
        <v>#N/A</v>
      </c>
      <c r="Q1661" s="41" t="e">
        <f t="shared" ca="1" si="473"/>
        <v>#N/A</v>
      </c>
      <c r="R1661" s="43" t="e">
        <f t="shared" ca="1" si="474"/>
        <v>#N/A</v>
      </c>
      <c r="S1661" s="44" t="e">
        <f t="shared" ca="1" si="475"/>
        <v>#N/A</v>
      </c>
      <c r="T1661" s="5" t="e">
        <f t="shared" ca="1" si="476"/>
        <v>#N/A</v>
      </c>
      <c r="U1661" s="5" t="e">
        <f t="shared" ca="1" si="477"/>
        <v>#N/A</v>
      </c>
    </row>
    <row r="1662" spans="1:21">
      <c r="A1662" s="6" t="e">
        <f t="shared" ca="1" si="467"/>
        <v>#N/A</v>
      </c>
      <c r="B1662" s="39" t="e">
        <f t="shared" ca="1" si="466"/>
        <v>#N/A</v>
      </c>
      <c r="C1662">
        <f t="array" aca="1" ref="C1662" ca="1">IFERROR(INDEX(stitches, MATCH( 1, ($A1662=dates)*(last_project=projects),0)),0)</f>
        <v>0</v>
      </c>
      <c r="D1662" s="5" t="e">
        <f t="shared" ca="1" si="478"/>
        <v>#REF!</v>
      </c>
      <c r="E1662" s="5" t="e">
        <f t="shared" ca="1" si="468"/>
        <v>#REF!</v>
      </c>
      <c r="F1662" s="40" t="e">
        <f t="array" aca="1" ref="F1662" ca="1">INDEX(hours,MATCH(1,($A1662=dates)*(last_project=projects),0),0)</f>
        <v>#N/A</v>
      </c>
      <c r="G1662" s="21" t="e">
        <f t="shared" ca="1" si="469"/>
        <v>#N/A</v>
      </c>
      <c r="H1662" s="41" t="e">
        <f t="shared" ca="1" si="479"/>
        <v>#N/A</v>
      </c>
      <c r="I1662" s="41" t="e">
        <f t="shared" ca="1" si="480"/>
        <v>#N/A</v>
      </c>
      <c r="J1662" s="41" t="e">
        <f t="shared" ca="1" si="481"/>
        <v>#N/A</v>
      </c>
      <c r="K1662" t="e">
        <f t="shared" ca="1" si="470"/>
        <v>#N/A</v>
      </c>
      <c r="L1662" t="e">
        <f t="shared" ca="1" si="471"/>
        <v>#N/A</v>
      </c>
      <c r="M1662" s="42" t="e">
        <f t="shared" ca="1" si="472"/>
        <v>#REF!</v>
      </c>
      <c r="N1662" s="5" t="e">
        <f t="shared" ca="1" si="482"/>
        <v>#N/A</v>
      </c>
      <c r="O1662" s="5" t="e">
        <f t="shared" ca="1" si="483"/>
        <v>#N/A</v>
      </c>
      <c r="P1662" s="41" t="e">
        <f ca="1">IF(OR(ISNA(A1662),C1662="Backstitch"),NA(),AVERAGEIF($C$4:$C1662,"&gt;0")/100)</f>
        <v>#N/A</v>
      </c>
      <c r="Q1662" s="41" t="e">
        <f t="shared" ca="1" si="473"/>
        <v>#N/A</v>
      </c>
      <c r="R1662" s="43" t="e">
        <f t="shared" ca="1" si="474"/>
        <v>#N/A</v>
      </c>
      <c r="S1662" s="44" t="e">
        <f t="shared" ca="1" si="475"/>
        <v>#N/A</v>
      </c>
      <c r="T1662" s="5" t="e">
        <f t="shared" ca="1" si="476"/>
        <v>#N/A</v>
      </c>
      <c r="U1662" s="5" t="e">
        <f t="shared" ca="1" si="477"/>
        <v>#N/A</v>
      </c>
    </row>
    <row r="1663" spans="1:21">
      <c r="A1663" s="6" t="e">
        <f t="shared" ca="1" si="467"/>
        <v>#N/A</v>
      </c>
      <c r="B1663" s="39" t="e">
        <f t="shared" ca="1" si="466"/>
        <v>#N/A</v>
      </c>
      <c r="C1663">
        <f t="array" aca="1" ref="C1663" ca="1">IFERROR(INDEX(stitches, MATCH( 1, ($A1663=dates)*(last_project=projects),0)),0)</f>
        <v>0</v>
      </c>
      <c r="D1663" s="5" t="e">
        <f t="shared" ca="1" si="478"/>
        <v>#REF!</v>
      </c>
      <c r="E1663" s="5" t="e">
        <f t="shared" ca="1" si="468"/>
        <v>#REF!</v>
      </c>
      <c r="F1663" s="40" t="e">
        <f t="array" aca="1" ref="F1663" ca="1">INDEX(hours,MATCH(1,($A1663=dates)*(last_project=projects),0),0)</f>
        <v>#N/A</v>
      </c>
      <c r="G1663" s="21" t="e">
        <f t="shared" ca="1" si="469"/>
        <v>#N/A</v>
      </c>
      <c r="H1663" s="41" t="e">
        <f t="shared" ca="1" si="479"/>
        <v>#N/A</v>
      </c>
      <c r="I1663" s="41" t="e">
        <f t="shared" ca="1" si="480"/>
        <v>#N/A</v>
      </c>
      <c r="J1663" s="41" t="e">
        <f t="shared" ca="1" si="481"/>
        <v>#N/A</v>
      </c>
      <c r="K1663" t="e">
        <f t="shared" ca="1" si="470"/>
        <v>#N/A</v>
      </c>
      <c r="L1663" t="e">
        <f t="shared" ca="1" si="471"/>
        <v>#N/A</v>
      </c>
      <c r="M1663" s="42" t="e">
        <f t="shared" ca="1" si="472"/>
        <v>#REF!</v>
      </c>
      <c r="N1663" s="5" t="e">
        <f t="shared" ca="1" si="482"/>
        <v>#N/A</v>
      </c>
      <c r="O1663" s="5" t="e">
        <f t="shared" ca="1" si="483"/>
        <v>#N/A</v>
      </c>
      <c r="P1663" s="41" t="e">
        <f ca="1">IF(OR(ISNA(A1663),C1663="Backstitch"),NA(),AVERAGEIF($C$4:$C1663,"&gt;0")/100)</f>
        <v>#N/A</v>
      </c>
      <c r="Q1663" s="41" t="e">
        <f t="shared" ca="1" si="473"/>
        <v>#N/A</v>
      </c>
      <c r="R1663" s="43" t="e">
        <f t="shared" ca="1" si="474"/>
        <v>#N/A</v>
      </c>
      <c r="S1663" s="44" t="e">
        <f t="shared" ca="1" si="475"/>
        <v>#N/A</v>
      </c>
      <c r="T1663" s="5" t="e">
        <f t="shared" ca="1" si="476"/>
        <v>#N/A</v>
      </c>
      <c r="U1663" s="5" t="e">
        <f t="shared" ca="1" si="477"/>
        <v>#N/A</v>
      </c>
    </row>
    <row r="1664" spans="1:21">
      <c r="A1664" s="6" t="e">
        <f t="shared" ca="1" si="467"/>
        <v>#N/A</v>
      </c>
      <c r="B1664" s="39" t="e">
        <f t="shared" ca="1" si="466"/>
        <v>#N/A</v>
      </c>
      <c r="C1664">
        <f t="array" aca="1" ref="C1664" ca="1">IFERROR(INDEX(stitches, MATCH( 1, ($A1664=dates)*(last_project=projects),0)),0)</f>
        <v>0</v>
      </c>
      <c r="D1664" s="5" t="e">
        <f t="shared" ca="1" si="478"/>
        <v>#REF!</v>
      </c>
      <c r="E1664" s="5" t="e">
        <f t="shared" ca="1" si="468"/>
        <v>#REF!</v>
      </c>
      <c r="F1664" s="40" t="e">
        <f t="array" aca="1" ref="F1664" ca="1">INDEX(hours,MATCH(1,($A1664=dates)*(last_project=projects),0),0)</f>
        <v>#N/A</v>
      </c>
      <c r="G1664" s="21" t="e">
        <f t="shared" ca="1" si="469"/>
        <v>#N/A</v>
      </c>
      <c r="H1664" s="41" t="e">
        <f t="shared" ca="1" si="479"/>
        <v>#N/A</v>
      </c>
      <c r="I1664" s="41" t="e">
        <f t="shared" ca="1" si="480"/>
        <v>#N/A</v>
      </c>
      <c r="J1664" s="41" t="e">
        <f t="shared" ca="1" si="481"/>
        <v>#N/A</v>
      </c>
      <c r="K1664" t="e">
        <f t="shared" ca="1" si="470"/>
        <v>#N/A</v>
      </c>
      <c r="L1664" t="e">
        <f t="shared" ca="1" si="471"/>
        <v>#N/A</v>
      </c>
      <c r="M1664" s="42" t="e">
        <f t="shared" ca="1" si="472"/>
        <v>#REF!</v>
      </c>
      <c r="N1664" s="5" t="e">
        <f t="shared" ca="1" si="482"/>
        <v>#N/A</v>
      </c>
      <c r="O1664" s="5" t="e">
        <f t="shared" ca="1" si="483"/>
        <v>#N/A</v>
      </c>
      <c r="P1664" s="41" t="e">
        <f ca="1">IF(OR(ISNA(A1664),C1664="Backstitch"),NA(),AVERAGEIF($C$4:$C1664,"&gt;0")/100)</f>
        <v>#N/A</v>
      </c>
      <c r="Q1664" s="41" t="e">
        <f t="shared" ca="1" si="473"/>
        <v>#N/A</v>
      </c>
      <c r="R1664" s="43" t="e">
        <f t="shared" ca="1" si="474"/>
        <v>#N/A</v>
      </c>
      <c r="S1664" s="44" t="e">
        <f t="shared" ca="1" si="475"/>
        <v>#N/A</v>
      </c>
      <c r="T1664" s="5" t="e">
        <f t="shared" ca="1" si="476"/>
        <v>#N/A</v>
      </c>
      <c r="U1664" s="5" t="e">
        <f t="shared" ca="1" si="477"/>
        <v>#N/A</v>
      </c>
    </row>
    <row r="1665" spans="1:21">
      <c r="A1665" s="6" t="e">
        <f t="shared" ca="1" si="467"/>
        <v>#N/A</v>
      </c>
      <c r="B1665" s="39" t="e">
        <f t="shared" ca="1" si="466"/>
        <v>#N/A</v>
      </c>
      <c r="C1665">
        <f t="array" aca="1" ref="C1665" ca="1">IFERROR(INDEX(stitches, MATCH( 1, ($A1665=dates)*(last_project=projects),0)),0)</f>
        <v>0</v>
      </c>
      <c r="D1665" s="5" t="e">
        <f t="shared" ca="1" si="478"/>
        <v>#REF!</v>
      </c>
      <c r="E1665" s="5" t="e">
        <f t="shared" ca="1" si="468"/>
        <v>#REF!</v>
      </c>
      <c r="F1665" s="40" t="e">
        <f t="array" aca="1" ref="F1665" ca="1">INDEX(hours,MATCH(1,($A1665=dates)*(last_project=projects),0),0)</f>
        <v>#N/A</v>
      </c>
      <c r="G1665" s="21" t="e">
        <f t="shared" ca="1" si="469"/>
        <v>#N/A</v>
      </c>
      <c r="H1665" s="41" t="e">
        <f t="shared" ca="1" si="479"/>
        <v>#N/A</v>
      </c>
      <c r="I1665" s="41" t="e">
        <f t="shared" ca="1" si="480"/>
        <v>#N/A</v>
      </c>
      <c r="J1665" s="41" t="e">
        <f t="shared" ca="1" si="481"/>
        <v>#N/A</v>
      </c>
      <c r="K1665" t="e">
        <f t="shared" ca="1" si="470"/>
        <v>#N/A</v>
      </c>
      <c r="L1665" t="e">
        <f t="shared" ca="1" si="471"/>
        <v>#N/A</v>
      </c>
      <c r="M1665" s="42" t="e">
        <f t="shared" ca="1" si="472"/>
        <v>#REF!</v>
      </c>
      <c r="N1665" s="5" t="e">
        <f t="shared" ca="1" si="482"/>
        <v>#N/A</v>
      </c>
      <c r="O1665" s="5" t="e">
        <f t="shared" ca="1" si="483"/>
        <v>#N/A</v>
      </c>
      <c r="P1665" s="41" t="e">
        <f ca="1">IF(OR(ISNA(A1665),C1665="Backstitch"),NA(),AVERAGEIF($C$4:$C1665,"&gt;0")/100)</f>
        <v>#N/A</v>
      </c>
      <c r="Q1665" s="41" t="e">
        <f t="shared" ca="1" si="473"/>
        <v>#N/A</v>
      </c>
      <c r="R1665" s="43" t="e">
        <f t="shared" ca="1" si="474"/>
        <v>#N/A</v>
      </c>
      <c r="S1665" s="44" t="e">
        <f t="shared" ca="1" si="475"/>
        <v>#N/A</v>
      </c>
      <c r="T1665" s="5" t="e">
        <f t="shared" ca="1" si="476"/>
        <v>#N/A</v>
      </c>
      <c r="U1665" s="5" t="e">
        <f t="shared" ca="1" si="477"/>
        <v>#N/A</v>
      </c>
    </row>
    <row r="1666" spans="1:21">
      <c r="A1666" s="6" t="e">
        <f t="shared" ca="1" si="467"/>
        <v>#N/A</v>
      </c>
      <c r="B1666" s="39" t="e">
        <f t="shared" ca="1" si="466"/>
        <v>#N/A</v>
      </c>
      <c r="C1666">
        <f t="array" aca="1" ref="C1666" ca="1">IFERROR(INDEX(stitches, MATCH( 1, ($A1666=dates)*(last_project=projects),0)),0)</f>
        <v>0</v>
      </c>
      <c r="D1666" s="5" t="e">
        <f t="shared" ca="1" si="478"/>
        <v>#REF!</v>
      </c>
      <c r="E1666" s="5" t="e">
        <f t="shared" ca="1" si="468"/>
        <v>#REF!</v>
      </c>
      <c r="F1666" s="40" t="e">
        <f t="array" aca="1" ref="F1666" ca="1">INDEX(hours,MATCH(1,($A1666=dates)*(last_project=projects),0),0)</f>
        <v>#N/A</v>
      </c>
      <c r="G1666" s="21" t="e">
        <f t="shared" ca="1" si="469"/>
        <v>#N/A</v>
      </c>
      <c r="H1666" s="41" t="e">
        <f t="shared" ca="1" si="479"/>
        <v>#N/A</v>
      </c>
      <c r="I1666" s="41" t="e">
        <f t="shared" ca="1" si="480"/>
        <v>#N/A</v>
      </c>
      <c r="J1666" s="41" t="e">
        <f t="shared" ca="1" si="481"/>
        <v>#N/A</v>
      </c>
      <c r="K1666" t="e">
        <f t="shared" ca="1" si="470"/>
        <v>#N/A</v>
      </c>
      <c r="L1666" t="e">
        <f t="shared" ca="1" si="471"/>
        <v>#N/A</v>
      </c>
      <c r="M1666" s="42" t="e">
        <f t="shared" ca="1" si="472"/>
        <v>#REF!</v>
      </c>
      <c r="N1666" s="5" t="e">
        <f t="shared" ca="1" si="482"/>
        <v>#N/A</v>
      </c>
      <c r="O1666" s="5" t="e">
        <f t="shared" ca="1" si="483"/>
        <v>#N/A</v>
      </c>
      <c r="P1666" s="41" t="e">
        <f ca="1">IF(OR(ISNA(A1666),C1666="Backstitch"),NA(),AVERAGEIF($C$4:$C1666,"&gt;0")/100)</f>
        <v>#N/A</v>
      </c>
      <c r="Q1666" s="41" t="e">
        <f t="shared" ca="1" si="473"/>
        <v>#N/A</v>
      </c>
      <c r="R1666" s="43" t="e">
        <f t="shared" ca="1" si="474"/>
        <v>#N/A</v>
      </c>
      <c r="S1666" s="44" t="e">
        <f t="shared" ca="1" si="475"/>
        <v>#N/A</v>
      </c>
      <c r="T1666" s="5" t="e">
        <f t="shared" ca="1" si="476"/>
        <v>#N/A</v>
      </c>
      <c r="U1666" s="5" t="e">
        <f t="shared" ca="1" si="477"/>
        <v>#N/A</v>
      </c>
    </row>
    <row r="1667" spans="1:21">
      <c r="A1667" s="6" t="e">
        <f t="shared" ca="1" si="467"/>
        <v>#N/A</v>
      </c>
      <c r="B1667" s="39" t="e">
        <f t="shared" ref="B1667:B1699" ca="1" si="484">TEXT(A1667,"ddd")</f>
        <v>#N/A</v>
      </c>
      <c r="C1667">
        <f t="array" aca="1" ref="C1667" ca="1">IFERROR(INDEX(stitches, MATCH( 1, ($A1667=dates)*(last_project=projects),0)),0)</f>
        <v>0</v>
      </c>
      <c r="D1667" s="5" t="e">
        <f t="shared" ca="1" si="478"/>
        <v>#REF!</v>
      </c>
      <c r="E1667" s="5" t="e">
        <f t="shared" ca="1" si="468"/>
        <v>#REF!</v>
      </c>
      <c r="F1667" s="40" t="e">
        <f t="array" aca="1" ref="F1667" ca="1">INDEX(hours,MATCH(1,($A1667=dates)*(last_project=projects),0),0)</f>
        <v>#N/A</v>
      </c>
      <c r="G1667" s="21" t="e">
        <f t="shared" ca="1" si="469"/>
        <v>#N/A</v>
      </c>
      <c r="H1667" s="41" t="e">
        <f t="shared" ca="1" si="479"/>
        <v>#N/A</v>
      </c>
      <c r="I1667" s="41" t="e">
        <f t="shared" ca="1" si="480"/>
        <v>#N/A</v>
      </c>
      <c r="J1667" s="41" t="e">
        <f t="shared" ca="1" si="481"/>
        <v>#N/A</v>
      </c>
      <c r="K1667" t="e">
        <f t="shared" ca="1" si="470"/>
        <v>#N/A</v>
      </c>
      <c r="L1667" t="e">
        <f t="shared" ca="1" si="471"/>
        <v>#N/A</v>
      </c>
      <c r="M1667" s="42" t="e">
        <f t="shared" ca="1" si="472"/>
        <v>#REF!</v>
      </c>
      <c r="N1667" s="5" t="e">
        <f t="shared" ca="1" si="482"/>
        <v>#N/A</v>
      </c>
      <c r="O1667" s="5" t="e">
        <f t="shared" ca="1" si="483"/>
        <v>#N/A</v>
      </c>
      <c r="P1667" s="41" t="e">
        <f ca="1">IF(OR(ISNA(A1667),C1667="Backstitch"),NA(),AVERAGEIF($C$4:$C1667,"&gt;0")/100)</f>
        <v>#N/A</v>
      </c>
      <c r="Q1667" s="41" t="e">
        <f t="shared" ca="1" si="473"/>
        <v>#N/A</v>
      </c>
      <c r="R1667" s="43" t="e">
        <f t="shared" ca="1" si="474"/>
        <v>#N/A</v>
      </c>
      <c r="S1667" s="44" t="e">
        <f t="shared" ca="1" si="475"/>
        <v>#N/A</v>
      </c>
      <c r="T1667" s="5" t="e">
        <f t="shared" ca="1" si="476"/>
        <v>#N/A</v>
      </c>
      <c r="U1667" s="5" t="e">
        <f t="shared" ca="1" si="477"/>
        <v>#N/A</v>
      </c>
    </row>
    <row r="1668" spans="1:21">
      <c r="A1668" s="6" t="e">
        <f t="shared" ref="A1668:A1699" ca="1" si="485">IF(A1667+1&lt;=last_stitching_log_date,A1667+1,NA())</f>
        <v>#N/A</v>
      </c>
      <c r="B1668" s="39" t="e">
        <f t="shared" ca="1" si="484"/>
        <v>#N/A</v>
      </c>
      <c r="C1668">
        <f t="array" aca="1" ref="C1668" ca="1">IFERROR(INDEX(stitches, MATCH( 1, ($A1668=dates)*(last_project=projects),0)),0)</f>
        <v>0</v>
      </c>
      <c r="D1668" s="5" t="e">
        <f t="shared" ca="1" si="478"/>
        <v>#REF!</v>
      </c>
      <c r="E1668" s="5" t="e">
        <f t="shared" ref="E1668:E1699" ca="1" si="486">IF(C1668="Backstitch",E1667,IF(ISNA(D1668),NA(),E1667-C1668))</f>
        <v>#REF!</v>
      </c>
      <c r="F1668" s="40" t="e">
        <f t="array" aca="1" ref="F1668" ca="1">INDEX(hours,MATCH(1,($A1668=dates)*(last_project=projects),0),0)</f>
        <v>#N/A</v>
      </c>
      <c r="G1668" s="21" t="e">
        <f t="shared" ref="G1668:G1699" ca="1" si="487">IF(AND(C1668&lt;&gt;0,F1668&lt;&gt;0),C1668/(F1668*1440),NA())</f>
        <v>#N/A</v>
      </c>
      <c r="H1668" s="41" t="e">
        <f t="shared" ca="1" si="479"/>
        <v>#N/A</v>
      </c>
      <c r="I1668" s="41" t="e">
        <f t="shared" ca="1" si="480"/>
        <v>#N/A</v>
      </c>
      <c r="J1668" s="41" t="e">
        <f t="shared" ca="1" si="481"/>
        <v>#N/A</v>
      </c>
      <c r="K1668" t="e">
        <f t="shared" ref="K1668:K1699" ca="1" si="488">IF(INDEX(projects,MATCH($A1668,dates,0))=last_project,IF(ISNUMBER(INDEX(pages,MATCH($A1668,dates,0))),INDEX(pages,MATCH($A1668,dates,0)),0),0)</f>
        <v>#N/A</v>
      </c>
      <c r="L1668" t="e">
        <f t="shared" ref="L1668:L1699" ca="1" si="489">L1667+K1668</f>
        <v>#N/A</v>
      </c>
      <c r="M1668" s="42" t="e">
        <f t="shared" ref="M1668:M1699" ca="1" si="490">$M$3-L1668</f>
        <v>#REF!</v>
      </c>
      <c r="N1668" s="5" t="e">
        <f t="shared" ca="1" si="482"/>
        <v>#N/A</v>
      </c>
      <c r="O1668" s="5" t="e">
        <f t="shared" ca="1" si="483"/>
        <v>#N/A</v>
      </c>
      <c r="P1668" s="41" t="e">
        <f ca="1">IF(OR(ISNA(A1668),C1668="Backstitch"),NA(),AVERAGEIF($C$4:$C1668,"&gt;0")/100)</f>
        <v>#N/A</v>
      </c>
      <c r="Q1668" s="41" t="e">
        <f t="shared" ref="Q1668:Q1699" ca="1" si="491">IF(OR(ISNA(A1668),C1668="Backstitch"),NA(),$J1668/P1668)</f>
        <v>#N/A</v>
      </c>
      <c r="R1668" s="43" t="e">
        <f t="shared" ref="R1668:R1699" ca="1" si="492">IF(OR(ISNA(A1668),C1668="Backstitch"),NA(),$A1668+Q1668)</f>
        <v>#N/A</v>
      </c>
      <c r="S1668" s="44" t="e">
        <f t="shared" ref="S1668:S1699" ca="1" si="493">IF(OR(ISNA(A1668),C1668="Backstitch",S1667=1),NA(),D1668/project_total_stitches)</f>
        <v>#N/A</v>
      </c>
      <c r="T1668" s="5" t="e">
        <f t="shared" ref="T1668:T1699" ca="1" si="494">IF(ISNA(A1668),NA(),IF(OR(C1668&gt;0,C1668="Backstitch"),T1667+1,0))</f>
        <v>#N/A</v>
      </c>
      <c r="U1668" s="5" t="e">
        <f t="shared" ref="U1668:U1699" ca="1" si="495">IF(ISNA(A1668),NA(),IF(C1668=0,U1667+1,0))</f>
        <v>#N/A</v>
      </c>
    </row>
    <row r="1669" spans="1:21">
      <c r="A1669" s="6" t="e">
        <f t="shared" ca="1" si="485"/>
        <v>#N/A</v>
      </c>
      <c r="B1669" s="39" t="e">
        <f t="shared" ca="1" si="484"/>
        <v>#N/A</v>
      </c>
      <c r="C1669">
        <f t="array" aca="1" ref="C1669" ca="1">IFERROR(INDEX(stitches, MATCH( 1, ($A1669=dates)*(last_project=projects),0)),0)</f>
        <v>0</v>
      </c>
      <c r="D1669" s="5" t="e">
        <f t="shared" ref="D1669:D1699" ca="1" si="496">IF(OR(ISNA(A1669),C1669="Backstitch",D1668=$E$3),NA(),D1668+C1669)</f>
        <v>#REF!</v>
      </c>
      <c r="E1669" s="5" t="e">
        <f t="shared" ca="1" si="486"/>
        <v>#REF!</v>
      </c>
      <c r="F1669" s="40" t="e">
        <f t="array" aca="1" ref="F1669" ca="1">INDEX(hours,MATCH(1,($A1669=dates)*(last_project=projects),0),0)</f>
        <v>#N/A</v>
      </c>
      <c r="G1669" s="21" t="e">
        <f t="shared" ca="1" si="487"/>
        <v>#N/A</v>
      </c>
      <c r="H1669" s="41" t="e">
        <f t="shared" ref="H1669:H1699" ca="1" si="497">IF(OR(ISNA(A1669),C1669="Backstitch",C1669="Bead"),NA(),C1669/100)</f>
        <v>#N/A</v>
      </c>
      <c r="I1669" s="41" t="e">
        <f t="shared" ref="I1669:I1699" ca="1" si="498">IF(OR(ISNA(A1669),C1669="Backstitch"),NA(),I1668+H1669)</f>
        <v>#N/A</v>
      </c>
      <c r="J1669" s="41" t="e">
        <f t="shared" ref="J1669:J1699" ca="1" si="499">IF(OR(ISNA(A1669),C1669="Backstitch"),NA(),J1668-H1669)</f>
        <v>#N/A</v>
      </c>
      <c r="K1669" t="e">
        <f t="shared" ca="1" si="488"/>
        <v>#N/A</v>
      </c>
      <c r="L1669" t="e">
        <f t="shared" ca="1" si="489"/>
        <v>#N/A</v>
      </c>
      <c r="M1669" s="42" t="e">
        <f t="shared" ca="1" si="490"/>
        <v>#REF!</v>
      </c>
      <c r="N1669" s="5" t="e">
        <f t="shared" ref="N1669:N1699" ca="1" si="500">IF(ISNA(A1669),NA(),N1668+1)</f>
        <v>#N/A</v>
      </c>
      <c r="O1669" s="5" t="e">
        <f t="shared" ref="O1669:O1699" ca="1" si="501">IF(ISNA(A1669),NA(),IF(OR(C1669&gt;0,C1669="Backstitch"),O1668+1,O1668))</f>
        <v>#N/A</v>
      </c>
      <c r="P1669" s="41" t="e">
        <f ca="1">IF(OR(ISNA(A1669),C1669="Backstitch"),NA(),AVERAGEIF($C$4:$C1669,"&gt;0")/100)</f>
        <v>#N/A</v>
      </c>
      <c r="Q1669" s="41" t="e">
        <f t="shared" ca="1" si="491"/>
        <v>#N/A</v>
      </c>
      <c r="R1669" s="43" t="e">
        <f t="shared" ca="1" si="492"/>
        <v>#N/A</v>
      </c>
      <c r="S1669" s="44" t="e">
        <f t="shared" ca="1" si="493"/>
        <v>#N/A</v>
      </c>
      <c r="T1669" s="5" t="e">
        <f t="shared" ca="1" si="494"/>
        <v>#N/A</v>
      </c>
      <c r="U1669" s="5" t="e">
        <f t="shared" ca="1" si="495"/>
        <v>#N/A</v>
      </c>
    </row>
    <row r="1670" spans="1:21">
      <c r="A1670" s="6" t="e">
        <f t="shared" ca="1" si="485"/>
        <v>#N/A</v>
      </c>
      <c r="B1670" s="39" t="e">
        <f t="shared" ca="1" si="484"/>
        <v>#N/A</v>
      </c>
      <c r="C1670">
        <f t="array" aca="1" ref="C1670" ca="1">IFERROR(INDEX(stitches, MATCH( 1, ($A1670=dates)*(last_project=projects),0)),0)</f>
        <v>0</v>
      </c>
      <c r="D1670" s="5" t="e">
        <f t="shared" ca="1" si="496"/>
        <v>#REF!</v>
      </c>
      <c r="E1670" s="5" t="e">
        <f t="shared" ca="1" si="486"/>
        <v>#REF!</v>
      </c>
      <c r="F1670" s="40" t="e">
        <f t="array" aca="1" ref="F1670" ca="1">INDEX(hours,MATCH(1,($A1670=dates)*(last_project=projects),0),0)</f>
        <v>#N/A</v>
      </c>
      <c r="G1670" s="21" t="e">
        <f t="shared" ca="1" si="487"/>
        <v>#N/A</v>
      </c>
      <c r="H1670" s="41" t="e">
        <f t="shared" ca="1" si="497"/>
        <v>#N/A</v>
      </c>
      <c r="I1670" s="41" t="e">
        <f t="shared" ca="1" si="498"/>
        <v>#N/A</v>
      </c>
      <c r="J1670" s="41" t="e">
        <f t="shared" ca="1" si="499"/>
        <v>#N/A</v>
      </c>
      <c r="K1670" t="e">
        <f t="shared" ca="1" si="488"/>
        <v>#N/A</v>
      </c>
      <c r="L1670" t="e">
        <f t="shared" ca="1" si="489"/>
        <v>#N/A</v>
      </c>
      <c r="M1670" s="42" t="e">
        <f t="shared" ca="1" si="490"/>
        <v>#REF!</v>
      </c>
      <c r="N1670" s="5" t="e">
        <f t="shared" ca="1" si="500"/>
        <v>#N/A</v>
      </c>
      <c r="O1670" s="5" t="e">
        <f t="shared" ca="1" si="501"/>
        <v>#N/A</v>
      </c>
      <c r="P1670" s="41" t="e">
        <f ca="1">IF(OR(ISNA(A1670),C1670="Backstitch"),NA(),AVERAGEIF($C$4:$C1670,"&gt;0")/100)</f>
        <v>#N/A</v>
      </c>
      <c r="Q1670" s="41" t="e">
        <f t="shared" ca="1" si="491"/>
        <v>#N/A</v>
      </c>
      <c r="R1670" s="43" t="e">
        <f t="shared" ca="1" si="492"/>
        <v>#N/A</v>
      </c>
      <c r="S1670" s="44" t="e">
        <f t="shared" ca="1" si="493"/>
        <v>#N/A</v>
      </c>
      <c r="T1670" s="5" t="e">
        <f t="shared" ca="1" si="494"/>
        <v>#N/A</v>
      </c>
      <c r="U1670" s="5" t="e">
        <f t="shared" ca="1" si="495"/>
        <v>#N/A</v>
      </c>
    </row>
    <row r="1671" spans="1:21">
      <c r="A1671" s="6" t="e">
        <f t="shared" ca="1" si="485"/>
        <v>#N/A</v>
      </c>
      <c r="B1671" s="39" t="e">
        <f t="shared" ca="1" si="484"/>
        <v>#N/A</v>
      </c>
      <c r="C1671">
        <f t="array" aca="1" ref="C1671" ca="1">IFERROR(INDEX(stitches, MATCH( 1, ($A1671=dates)*(last_project=projects),0)),0)</f>
        <v>0</v>
      </c>
      <c r="D1671" s="5" t="e">
        <f t="shared" ca="1" si="496"/>
        <v>#REF!</v>
      </c>
      <c r="E1671" s="5" t="e">
        <f t="shared" ca="1" si="486"/>
        <v>#REF!</v>
      </c>
      <c r="F1671" s="40" t="e">
        <f t="array" aca="1" ref="F1671" ca="1">INDEX(hours,MATCH(1,($A1671=dates)*(last_project=projects),0),0)</f>
        <v>#N/A</v>
      </c>
      <c r="G1671" s="21" t="e">
        <f t="shared" ca="1" si="487"/>
        <v>#N/A</v>
      </c>
      <c r="H1671" s="41" t="e">
        <f t="shared" ca="1" si="497"/>
        <v>#N/A</v>
      </c>
      <c r="I1671" s="41" t="e">
        <f t="shared" ca="1" si="498"/>
        <v>#N/A</v>
      </c>
      <c r="J1671" s="41" t="e">
        <f t="shared" ca="1" si="499"/>
        <v>#N/A</v>
      </c>
      <c r="K1671" t="e">
        <f t="shared" ca="1" si="488"/>
        <v>#N/A</v>
      </c>
      <c r="L1671" t="e">
        <f t="shared" ca="1" si="489"/>
        <v>#N/A</v>
      </c>
      <c r="M1671" s="42" t="e">
        <f t="shared" ca="1" si="490"/>
        <v>#REF!</v>
      </c>
      <c r="N1671" s="5" t="e">
        <f t="shared" ca="1" si="500"/>
        <v>#N/A</v>
      </c>
      <c r="O1671" s="5" t="e">
        <f t="shared" ca="1" si="501"/>
        <v>#N/A</v>
      </c>
      <c r="P1671" s="41" t="e">
        <f ca="1">IF(OR(ISNA(A1671),C1671="Backstitch"),NA(),AVERAGEIF($C$4:$C1671,"&gt;0")/100)</f>
        <v>#N/A</v>
      </c>
      <c r="Q1671" s="41" t="e">
        <f t="shared" ca="1" si="491"/>
        <v>#N/A</v>
      </c>
      <c r="R1671" s="43" t="e">
        <f t="shared" ca="1" si="492"/>
        <v>#N/A</v>
      </c>
      <c r="S1671" s="44" t="e">
        <f t="shared" ca="1" si="493"/>
        <v>#N/A</v>
      </c>
      <c r="T1671" s="5" t="e">
        <f t="shared" ca="1" si="494"/>
        <v>#N/A</v>
      </c>
      <c r="U1671" s="5" t="e">
        <f t="shared" ca="1" si="495"/>
        <v>#N/A</v>
      </c>
    </row>
    <row r="1672" spans="1:21">
      <c r="A1672" s="6" t="e">
        <f t="shared" ca="1" si="485"/>
        <v>#N/A</v>
      </c>
      <c r="B1672" s="39" t="e">
        <f t="shared" ca="1" si="484"/>
        <v>#N/A</v>
      </c>
      <c r="C1672">
        <f t="array" aca="1" ref="C1672" ca="1">IFERROR(INDEX(stitches, MATCH( 1, ($A1672=dates)*(last_project=projects),0)),0)</f>
        <v>0</v>
      </c>
      <c r="D1672" s="5" t="e">
        <f t="shared" ca="1" si="496"/>
        <v>#REF!</v>
      </c>
      <c r="E1672" s="5" t="e">
        <f t="shared" ca="1" si="486"/>
        <v>#REF!</v>
      </c>
      <c r="F1672" s="40" t="e">
        <f t="array" aca="1" ref="F1672" ca="1">INDEX(hours,MATCH(1,($A1672=dates)*(last_project=projects),0),0)</f>
        <v>#N/A</v>
      </c>
      <c r="G1672" s="21" t="e">
        <f t="shared" ca="1" si="487"/>
        <v>#N/A</v>
      </c>
      <c r="H1672" s="41" t="e">
        <f t="shared" ca="1" si="497"/>
        <v>#N/A</v>
      </c>
      <c r="I1672" s="41" t="e">
        <f t="shared" ca="1" si="498"/>
        <v>#N/A</v>
      </c>
      <c r="J1672" s="41" t="e">
        <f t="shared" ca="1" si="499"/>
        <v>#N/A</v>
      </c>
      <c r="K1672" t="e">
        <f t="shared" ca="1" si="488"/>
        <v>#N/A</v>
      </c>
      <c r="L1672" t="e">
        <f t="shared" ca="1" si="489"/>
        <v>#N/A</v>
      </c>
      <c r="M1672" s="42" t="e">
        <f t="shared" ca="1" si="490"/>
        <v>#REF!</v>
      </c>
      <c r="N1672" s="5" t="e">
        <f t="shared" ca="1" si="500"/>
        <v>#N/A</v>
      </c>
      <c r="O1672" s="5" t="e">
        <f t="shared" ca="1" si="501"/>
        <v>#N/A</v>
      </c>
      <c r="P1672" s="41" t="e">
        <f ca="1">IF(OR(ISNA(A1672),C1672="Backstitch"),NA(),AVERAGEIF($C$4:$C1672,"&gt;0")/100)</f>
        <v>#N/A</v>
      </c>
      <c r="Q1672" s="41" t="e">
        <f t="shared" ca="1" si="491"/>
        <v>#N/A</v>
      </c>
      <c r="R1672" s="43" t="e">
        <f t="shared" ca="1" si="492"/>
        <v>#N/A</v>
      </c>
      <c r="S1672" s="44" t="e">
        <f t="shared" ca="1" si="493"/>
        <v>#N/A</v>
      </c>
      <c r="T1672" s="5" t="e">
        <f t="shared" ca="1" si="494"/>
        <v>#N/A</v>
      </c>
      <c r="U1672" s="5" t="e">
        <f t="shared" ca="1" si="495"/>
        <v>#N/A</v>
      </c>
    </row>
    <row r="1673" spans="1:21">
      <c r="A1673" s="6" t="e">
        <f t="shared" ca="1" si="485"/>
        <v>#N/A</v>
      </c>
      <c r="B1673" s="39" t="e">
        <f t="shared" ca="1" si="484"/>
        <v>#N/A</v>
      </c>
      <c r="C1673">
        <f t="array" aca="1" ref="C1673" ca="1">IFERROR(INDEX(stitches, MATCH( 1, ($A1673=dates)*(last_project=projects),0)),0)</f>
        <v>0</v>
      </c>
      <c r="D1673" s="5" t="e">
        <f t="shared" ca="1" si="496"/>
        <v>#REF!</v>
      </c>
      <c r="E1673" s="5" t="e">
        <f t="shared" ca="1" si="486"/>
        <v>#REF!</v>
      </c>
      <c r="F1673" s="40" t="e">
        <f t="array" aca="1" ref="F1673" ca="1">INDEX(hours,MATCH(1,($A1673=dates)*(last_project=projects),0),0)</f>
        <v>#N/A</v>
      </c>
      <c r="G1673" s="21" t="e">
        <f t="shared" ca="1" si="487"/>
        <v>#N/A</v>
      </c>
      <c r="H1673" s="41" t="e">
        <f t="shared" ca="1" si="497"/>
        <v>#N/A</v>
      </c>
      <c r="I1673" s="41" t="e">
        <f t="shared" ca="1" si="498"/>
        <v>#N/A</v>
      </c>
      <c r="J1673" s="41" t="e">
        <f t="shared" ca="1" si="499"/>
        <v>#N/A</v>
      </c>
      <c r="K1673" t="e">
        <f t="shared" ca="1" si="488"/>
        <v>#N/A</v>
      </c>
      <c r="L1673" t="e">
        <f t="shared" ca="1" si="489"/>
        <v>#N/A</v>
      </c>
      <c r="M1673" s="42" t="e">
        <f t="shared" ca="1" si="490"/>
        <v>#REF!</v>
      </c>
      <c r="N1673" s="5" t="e">
        <f t="shared" ca="1" si="500"/>
        <v>#N/A</v>
      </c>
      <c r="O1673" s="5" t="e">
        <f t="shared" ca="1" si="501"/>
        <v>#N/A</v>
      </c>
      <c r="P1673" s="41" t="e">
        <f ca="1">IF(OR(ISNA(A1673),C1673="Backstitch"),NA(),AVERAGEIF($C$4:$C1673,"&gt;0")/100)</f>
        <v>#N/A</v>
      </c>
      <c r="Q1673" s="41" t="e">
        <f t="shared" ca="1" si="491"/>
        <v>#N/A</v>
      </c>
      <c r="R1673" s="43" t="e">
        <f t="shared" ca="1" si="492"/>
        <v>#N/A</v>
      </c>
      <c r="S1673" s="44" t="e">
        <f t="shared" ca="1" si="493"/>
        <v>#N/A</v>
      </c>
      <c r="T1673" s="5" t="e">
        <f t="shared" ca="1" si="494"/>
        <v>#N/A</v>
      </c>
      <c r="U1673" s="5" t="e">
        <f t="shared" ca="1" si="495"/>
        <v>#N/A</v>
      </c>
    </row>
    <row r="1674" spans="1:21">
      <c r="A1674" s="6" t="e">
        <f t="shared" ca="1" si="485"/>
        <v>#N/A</v>
      </c>
      <c r="B1674" s="39" t="e">
        <f t="shared" ca="1" si="484"/>
        <v>#N/A</v>
      </c>
      <c r="C1674">
        <f t="array" aca="1" ref="C1674" ca="1">IFERROR(INDEX(stitches, MATCH( 1, ($A1674=dates)*(last_project=projects),0)),0)</f>
        <v>0</v>
      </c>
      <c r="D1674" s="5" t="e">
        <f t="shared" ca="1" si="496"/>
        <v>#REF!</v>
      </c>
      <c r="E1674" s="5" t="e">
        <f t="shared" ca="1" si="486"/>
        <v>#REF!</v>
      </c>
      <c r="F1674" s="40" t="e">
        <f t="array" aca="1" ref="F1674" ca="1">INDEX(hours,MATCH(1,($A1674=dates)*(last_project=projects),0),0)</f>
        <v>#N/A</v>
      </c>
      <c r="G1674" s="21" t="e">
        <f t="shared" ca="1" si="487"/>
        <v>#N/A</v>
      </c>
      <c r="H1674" s="41" t="e">
        <f t="shared" ca="1" si="497"/>
        <v>#N/A</v>
      </c>
      <c r="I1674" s="41" t="e">
        <f t="shared" ca="1" si="498"/>
        <v>#N/A</v>
      </c>
      <c r="J1674" s="41" t="e">
        <f t="shared" ca="1" si="499"/>
        <v>#N/A</v>
      </c>
      <c r="K1674" t="e">
        <f t="shared" ca="1" si="488"/>
        <v>#N/A</v>
      </c>
      <c r="L1674" t="e">
        <f t="shared" ca="1" si="489"/>
        <v>#N/A</v>
      </c>
      <c r="M1674" s="42" t="e">
        <f t="shared" ca="1" si="490"/>
        <v>#REF!</v>
      </c>
      <c r="N1674" s="5" t="e">
        <f t="shared" ca="1" si="500"/>
        <v>#N/A</v>
      </c>
      <c r="O1674" s="5" t="e">
        <f t="shared" ca="1" si="501"/>
        <v>#N/A</v>
      </c>
      <c r="P1674" s="41" t="e">
        <f ca="1">IF(OR(ISNA(A1674),C1674="Backstitch"),NA(),AVERAGEIF($C$4:$C1674,"&gt;0")/100)</f>
        <v>#N/A</v>
      </c>
      <c r="Q1674" s="41" t="e">
        <f t="shared" ca="1" si="491"/>
        <v>#N/A</v>
      </c>
      <c r="R1674" s="43" t="e">
        <f t="shared" ca="1" si="492"/>
        <v>#N/A</v>
      </c>
      <c r="S1674" s="44" t="e">
        <f t="shared" ca="1" si="493"/>
        <v>#N/A</v>
      </c>
      <c r="T1674" s="5" t="e">
        <f t="shared" ca="1" si="494"/>
        <v>#N/A</v>
      </c>
      <c r="U1674" s="5" t="e">
        <f t="shared" ca="1" si="495"/>
        <v>#N/A</v>
      </c>
    </row>
    <row r="1675" spans="1:21">
      <c r="A1675" s="6" t="e">
        <f t="shared" ca="1" si="485"/>
        <v>#N/A</v>
      </c>
      <c r="B1675" s="39" t="e">
        <f t="shared" ca="1" si="484"/>
        <v>#N/A</v>
      </c>
      <c r="C1675">
        <f t="array" aca="1" ref="C1675" ca="1">IFERROR(INDEX(stitches, MATCH( 1, ($A1675=dates)*(last_project=projects),0)),0)</f>
        <v>0</v>
      </c>
      <c r="D1675" s="5" t="e">
        <f t="shared" ca="1" si="496"/>
        <v>#REF!</v>
      </c>
      <c r="E1675" s="5" t="e">
        <f t="shared" ca="1" si="486"/>
        <v>#REF!</v>
      </c>
      <c r="F1675" s="40" t="e">
        <f t="array" aca="1" ref="F1675" ca="1">INDEX(hours,MATCH(1,($A1675=dates)*(last_project=projects),0),0)</f>
        <v>#N/A</v>
      </c>
      <c r="G1675" s="21" t="e">
        <f t="shared" ca="1" si="487"/>
        <v>#N/A</v>
      </c>
      <c r="H1675" s="41" t="e">
        <f t="shared" ca="1" si="497"/>
        <v>#N/A</v>
      </c>
      <c r="I1675" s="41" t="e">
        <f t="shared" ca="1" si="498"/>
        <v>#N/A</v>
      </c>
      <c r="J1675" s="41" t="e">
        <f t="shared" ca="1" si="499"/>
        <v>#N/A</v>
      </c>
      <c r="K1675" t="e">
        <f t="shared" ca="1" si="488"/>
        <v>#N/A</v>
      </c>
      <c r="L1675" t="e">
        <f t="shared" ca="1" si="489"/>
        <v>#N/A</v>
      </c>
      <c r="M1675" s="42" t="e">
        <f t="shared" ca="1" si="490"/>
        <v>#REF!</v>
      </c>
      <c r="N1675" s="5" t="e">
        <f t="shared" ca="1" si="500"/>
        <v>#N/A</v>
      </c>
      <c r="O1675" s="5" t="e">
        <f t="shared" ca="1" si="501"/>
        <v>#N/A</v>
      </c>
      <c r="P1675" s="41" t="e">
        <f ca="1">IF(OR(ISNA(A1675),C1675="Backstitch"),NA(),AVERAGEIF($C$4:$C1675,"&gt;0")/100)</f>
        <v>#N/A</v>
      </c>
      <c r="Q1675" s="41" t="e">
        <f t="shared" ca="1" si="491"/>
        <v>#N/A</v>
      </c>
      <c r="R1675" s="43" t="e">
        <f t="shared" ca="1" si="492"/>
        <v>#N/A</v>
      </c>
      <c r="S1675" s="44" t="e">
        <f t="shared" ca="1" si="493"/>
        <v>#N/A</v>
      </c>
      <c r="T1675" s="5" t="e">
        <f t="shared" ca="1" si="494"/>
        <v>#N/A</v>
      </c>
      <c r="U1675" s="5" t="e">
        <f t="shared" ca="1" si="495"/>
        <v>#N/A</v>
      </c>
    </row>
    <row r="1676" spans="1:21">
      <c r="A1676" s="6" t="e">
        <f t="shared" ca="1" si="485"/>
        <v>#N/A</v>
      </c>
      <c r="B1676" s="39" t="e">
        <f t="shared" ca="1" si="484"/>
        <v>#N/A</v>
      </c>
      <c r="C1676">
        <f t="array" aca="1" ref="C1676" ca="1">IFERROR(INDEX(stitches, MATCH( 1, ($A1676=dates)*(last_project=projects),0)),0)</f>
        <v>0</v>
      </c>
      <c r="D1676" s="5" t="e">
        <f t="shared" ca="1" si="496"/>
        <v>#REF!</v>
      </c>
      <c r="E1676" s="5" t="e">
        <f t="shared" ca="1" si="486"/>
        <v>#REF!</v>
      </c>
      <c r="F1676" s="40" t="e">
        <f t="array" aca="1" ref="F1676" ca="1">INDEX(hours,MATCH(1,($A1676=dates)*(last_project=projects),0),0)</f>
        <v>#N/A</v>
      </c>
      <c r="G1676" s="21" t="e">
        <f t="shared" ca="1" si="487"/>
        <v>#N/A</v>
      </c>
      <c r="H1676" s="41" t="e">
        <f t="shared" ca="1" si="497"/>
        <v>#N/A</v>
      </c>
      <c r="I1676" s="41" t="e">
        <f t="shared" ca="1" si="498"/>
        <v>#N/A</v>
      </c>
      <c r="J1676" s="41" t="e">
        <f t="shared" ca="1" si="499"/>
        <v>#N/A</v>
      </c>
      <c r="K1676" t="e">
        <f t="shared" ca="1" si="488"/>
        <v>#N/A</v>
      </c>
      <c r="L1676" t="e">
        <f t="shared" ca="1" si="489"/>
        <v>#N/A</v>
      </c>
      <c r="M1676" s="42" t="e">
        <f t="shared" ca="1" si="490"/>
        <v>#REF!</v>
      </c>
      <c r="N1676" s="5" t="e">
        <f t="shared" ca="1" si="500"/>
        <v>#N/A</v>
      </c>
      <c r="O1676" s="5" t="e">
        <f t="shared" ca="1" si="501"/>
        <v>#N/A</v>
      </c>
      <c r="P1676" s="41" t="e">
        <f ca="1">IF(OR(ISNA(A1676),C1676="Backstitch"),NA(),AVERAGEIF($C$4:$C1676,"&gt;0")/100)</f>
        <v>#N/A</v>
      </c>
      <c r="Q1676" s="41" t="e">
        <f t="shared" ca="1" si="491"/>
        <v>#N/A</v>
      </c>
      <c r="R1676" s="43" t="e">
        <f t="shared" ca="1" si="492"/>
        <v>#N/A</v>
      </c>
      <c r="S1676" s="44" t="e">
        <f t="shared" ca="1" si="493"/>
        <v>#N/A</v>
      </c>
      <c r="T1676" s="5" t="e">
        <f t="shared" ca="1" si="494"/>
        <v>#N/A</v>
      </c>
      <c r="U1676" s="5" t="e">
        <f t="shared" ca="1" si="495"/>
        <v>#N/A</v>
      </c>
    </row>
    <row r="1677" spans="1:21">
      <c r="A1677" s="6" t="e">
        <f t="shared" ca="1" si="485"/>
        <v>#N/A</v>
      </c>
      <c r="B1677" s="39" t="e">
        <f t="shared" ca="1" si="484"/>
        <v>#N/A</v>
      </c>
      <c r="C1677">
        <f t="array" aca="1" ref="C1677" ca="1">IFERROR(INDEX(stitches, MATCH( 1, ($A1677=dates)*(last_project=projects),0)),0)</f>
        <v>0</v>
      </c>
      <c r="D1677" s="5" t="e">
        <f t="shared" ca="1" si="496"/>
        <v>#REF!</v>
      </c>
      <c r="E1677" s="5" t="e">
        <f t="shared" ca="1" si="486"/>
        <v>#REF!</v>
      </c>
      <c r="F1677" s="40" t="e">
        <f t="array" aca="1" ref="F1677" ca="1">INDEX(hours,MATCH(1,($A1677=dates)*(last_project=projects),0),0)</f>
        <v>#N/A</v>
      </c>
      <c r="G1677" s="21" t="e">
        <f t="shared" ca="1" si="487"/>
        <v>#N/A</v>
      </c>
      <c r="H1677" s="41" t="e">
        <f t="shared" ca="1" si="497"/>
        <v>#N/A</v>
      </c>
      <c r="I1677" s="41" t="e">
        <f t="shared" ca="1" si="498"/>
        <v>#N/A</v>
      </c>
      <c r="J1677" s="41" t="e">
        <f t="shared" ca="1" si="499"/>
        <v>#N/A</v>
      </c>
      <c r="K1677" t="e">
        <f t="shared" ca="1" si="488"/>
        <v>#N/A</v>
      </c>
      <c r="L1677" t="e">
        <f t="shared" ca="1" si="489"/>
        <v>#N/A</v>
      </c>
      <c r="M1677" s="42" t="e">
        <f t="shared" ca="1" si="490"/>
        <v>#REF!</v>
      </c>
      <c r="N1677" s="5" t="e">
        <f t="shared" ca="1" si="500"/>
        <v>#N/A</v>
      </c>
      <c r="O1677" s="5" t="e">
        <f t="shared" ca="1" si="501"/>
        <v>#N/A</v>
      </c>
      <c r="P1677" s="41" t="e">
        <f ca="1">IF(OR(ISNA(A1677),C1677="Backstitch"),NA(),AVERAGEIF($C$4:$C1677,"&gt;0")/100)</f>
        <v>#N/A</v>
      </c>
      <c r="Q1677" s="41" t="e">
        <f t="shared" ca="1" si="491"/>
        <v>#N/A</v>
      </c>
      <c r="R1677" s="43" t="e">
        <f t="shared" ca="1" si="492"/>
        <v>#N/A</v>
      </c>
      <c r="S1677" s="44" t="e">
        <f t="shared" ca="1" si="493"/>
        <v>#N/A</v>
      </c>
      <c r="T1677" s="5" t="e">
        <f t="shared" ca="1" si="494"/>
        <v>#N/A</v>
      </c>
      <c r="U1677" s="5" t="e">
        <f t="shared" ca="1" si="495"/>
        <v>#N/A</v>
      </c>
    </row>
    <row r="1678" spans="1:21">
      <c r="A1678" s="6" t="e">
        <f t="shared" ca="1" si="485"/>
        <v>#N/A</v>
      </c>
      <c r="B1678" s="39" t="e">
        <f t="shared" ca="1" si="484"/>
        <v>#N/A</v>
      </c>
      <c r="C1678">
        <f t="array" aca="1" ref="C1678" ca="1">IFERROR(INDEX(stitches, MATCH( 1, ($A1678=dates)*(last_project=projects),0)),0)</f>
        <v>0</v>
      </c>
      <c r="D1678" s="5" t="e">
        <f t="shared" ca="1" si="496"/>
        <v>#REF!</v>
      </c>
      <c r="E1678" s="5" t="e">
        <f t="shared" ca="1" si="486"/>
        <v>#REF!</v>
      </c>
      <c r="F1678" s="40" t="e">
        <f t="array" aca="1" ref="F1678" ca="1">INDEX(hours,MATCH(1,($A1678=dates)*(last_project=projects),0),0)</f>
        <v>#N/A</v>
      </c>
      <c r="G1678" s="21" t="e">
        <f t="shared" ca="1" si="487"/>
        <v>#N/A</v>
      </c>
      <c r="H1678" s="41" t="e">
        <f t="shared" ca="1" si="497"/>
        <v>#N/A</v>
      </c>
      <c r="I1678" s="41" t="e">
        <f t="shared" ca="1" si="498"/>
        <v>#N/A</v>
      </c>
      <c r="J1678" s="41" t="e">
        <f t="shared" ca="1" si="499"/>
        <v>#N/A</v>
      </c>
      <c r="K1678" t="e">
        <f t="shared" ca="1" si="488"/>
        <v>#N/A</v>
      </c>
      <c r="L1678" t="e">
        <f t="shared" ca="1" si="489"/>
        <v>#N/A</v>
      </c>
      <c r="M1678" s="42" t="e">
        <f t="shared" ca="1" si="490"/>
        <v>#REF!</v>
      </c>
      <c r="N1678" s="5" t="e">
        <f t="shared" ca="1" si="500"/>
        <v>#N/A</v>
      </c>
      <c r="O1678" s="5" t="e">
        <f t="shared" ca="1" si="501"/>
        <v>#N/A</v>
      </c>
      <c r="P1678" s="41" t="e">
        <f ca="1">IF(OR(ISNA(A1678),C1678="Backstitch"),NA(),AVERAGEIF($C$4:$C1678,"&gt;0")/100)</f>
        <v>#N/A</v>
      </c>
      <c r="Q1678" s="41" t="e">
        <f t="shared" ca="1" si="491"/>
        <v>#N/A</v>
      </c>
      <c r="R1678" s="43" t="e">
        <f t="shared" ca="1" si="492"/>
        <v>#N/A</v>
      </c>
      <c r="S1678" s="44" t="e">
        <f t="shared" ca="1" si="493"/>
        <v>#N/A</v>
      </c>
      <c r="T1678" s="5" t="e">
        <f t="shared" ca="1" si="494"/>
        <v>#N/A</v>
      </c>
      <c r="U1678" s="5" t="e">
        <f t="shared" ca="1" si="495"/>
        <v>#N/A</v>
      </c>
    </row>
    <row r="1679" spans="1:21">
      <c r="A1679" s="6" t="e">
        <f t="shared" ca="1" si="485"/>
        <v>#N/A</v>
      </c>
      <c r="B1679" s="39" t="e">
        <f t="shared" ca="1" si="484"/>
        <v>#N/A</v>
      </c>
      <c r="C1679">
        <f t="array" aca="1" ref="C1679" ca="1">IFERROR(INDEX(stitches, MATCH( 1, ($A1679=dates)*(last_project=projects),0)),0)</f>
        <v>0</v>
      </c>
      <c r="D1679" s="5" t="e">
        <f t="shared" ca="1" si="496"/>
        <v>#REF!</v>
      </c>
      <c r="E1679" s="5" t="e">
        <f t="shared" ca="1" si="486"/>
        <v>#REF!</v>
      </c>
      <c r="F1679" s="40" t="e">
        <f t="array" aca="1" ref="F1679" ca="1">INDEX(hours,MATCH(1,($A1679=dates)*(last_project=projects),0),0)</f>
        <v>#N/A</v>
      </c>
      <c r="G1679" s="21" t="e">
        <f t="shared" ca="1" si="487"/>
        <v>#N/A</v>
      </c>
      <c r="H1679" s="41" t="e">
        <f t="shared" ca="1" si="497"/>
        <v>#N/A</v>
      </c>
      <c r="I1679" s="41" t="e">
        <f t="shared" ca="1" si="498"/>
        <v>#N/A</v>
      </c>
      <c r="J1679" s="41" t="e">
        <f t="shared" ca="1" si="499"/>
        <v>#N/A</v>
      </c>
      <c r="K1679" t="e">
        <f t="shared" ca="1" si="488"/>
        <v>#N/A</v>
      </c>
      <c r="L1679" t="e">
        <f t="shared" ca="1" si="489"/>
        <v>#N/A</v>
      </c>
      <c r="M1679" s="42" t="e">
        <f t="shared" ca="1" si="490"/>
        <v>#REF!</v>
      </c>
      <c r="N1679" s="5" t="e">
        <f t="shared" ca="1" si="500"/>
        <v>#N/A</v>
      </c>
      <c r="O1679" s="5" t="e">
        <f t="shared" ca="1" si="501"/>
        <v>#N/A</v>
      </c>
      <c r="P1679" s="41" t="e">
        <f ca="1">IF(OR(ISNA(A1679),C1679="Backstitch"),NA(),AVERAGEIF($C$4:$C1679,"&gt;0")/100)</f>
        <v>#N/A</v>
      </c>
      <c r="Q1679" s="41" t="e">
        <f t="shared" ca="1" si="491"/>
        <v>#N/A</v>
      </c>
      <c r="R1679" s="43" t="e">
        <f t="shared" ca="1" si="492"/>
        <v>#N/A</v>
      </c>
      <c r="S1679" s="44" t="e">
        <f t="shared" ca="1" si="493"/>
        <v>#N/A</v>
      </c>
      <c r="T1679" s="5" t="e">
        <f t="shared" ca="1" si="494"/>
        <v>#N/A</v>
      </c>
      <c r="U1679" s="5" t="e">
        <f t="shared" ca="1" si="495"/>
        <v>#N/A</v>
      </c>
    </row>
    <row r="1680" spans="1:21">
      <c r="A1680" s="6" t="e">
        <f t="shared" ca="1" si="485"/>
        <v>#N/A</v>
      </c>
      <c r="B1680" s="39" t="e">
        <f t="shared" ca="1" si="484"/>
        <v>#N/A</v>
      </c>
      <c r="C1680">
        <f t="array" aca="1" ref="C1680" ca="1">IFERROR(INDEX(stitches, MATCH( 1, ($A1680=dates)*(last_project=projects),0)),0)</f>
        <v>0</v>
      </c>
      <c r="D1680" s="5" t="e">
        <f t="shared" ca="1" si="496"/>
        <v>#REF!</v>
      </c>
      <c r="E1680" s="5" t="e">
        <f t="shared" ca="1" si="486"/>
        <v>#REF!</v>
      </c>
      <c r="F1680" s="40" t="e">
        <f t="array" aca="1" ref="F1680" ca="1">INDEX(hours,MATCH(1,($A1680=dates)*(last_project=projects),0),0)</f>
        <v>#N/A</v>
      </c>
      <c r="G1680" s="21" t="e">
        <f t="shared" ca="1" si="487"/>
        <v>#N/A</v>
      </c>
      <c r="H1680" s="41" t="e">
        <f t="shared" ca="1" si="497"/>
        <v>#N/A</v>
      </c>
      <c r="I1680" s="41" t="e">
        <f t="shared" ca="1" si="498"/>
        <v>#N/A</v>
      </c>
      <c r="J1680" s="41" t="e">
        <f t="shared" ca="1" si="499"/>
        <v>#N/A</v>
      </c>
      <c r="K1680" t="e">
        <f t="shared" ca="1" si="488"/>
        <v>#N/A</v>
      </c>
      <c r="L1680" t="e">
        <f t="shared" ca="1" si="489"/>
        <v>#N/A</v>
      </c>
      <c r="M1680" s="42" t="e">
        <f t="shared" ca="1" si="490"/>
        <v>#REF!</v>
      </c>
      <c r="N1680" s="5" t="e">
        <f t="shared" ca="1" si="500"/>
        <v>#N/A</v>
      </c>
      <c r="O1680" s="5" t="e">
        <f t="shared" ca="1" si="501"/>
        <v>#N/A</v>
      </c>
      <c r="P1680" s="41" t="e">
        <f ca="1">IF(OR(ISNA(A1680),C1680="Backstitch"),NA(),AVERAGEIF($C$4:$C1680,"&gt;0")/100)</f>
        <v>#N/A</v>
      </c>
      <c r="Q1680" s="41" t="e">
        <f t="shared" ca="1" si="491"/>
        <v>#N/A</v>
      </c>
      <c r="R1680" s="43" t="e">
        <f t="shared" ca="1" si="492"/>
        <v>#N/A</v>
      </c>
      <c r="S1680" s="44" t="e">
        <f t="shared" ca="1" si="493"/>
        <v>#N/A</v>
      </c>
      <c r="T1680" s="5" t="e">
        <f t="shared" ca="1" si="494"/>
        <v>#N/A</v>
      </c>
      <c r="U1680" s="5" t="e">
        <f t="shared" ca="1" si="495"/>
        <v>#N/A</v>
      </c>
    </row>
    <row r="1681" spans="1:21">
      <c r="A1681" s="6" t="e">
        <f t="shared" ca="1" si="485"/>
        <v>#N/A</v>
      </c>
      <c r="B1681" s="39" t="e">
        <f t="shared" ca="1" si="484"/>
        <v>#N/A</v>
      </c>
      <c r="C1681">
        <f t="array" aca="1" ref="C1681" ca="1">IFERROR(INDEX(stitches, MATCH( 1, ($A1681=dates)*(last_project=projects),0)),0)</f>
        <v>0</v>
      </c>
      <c r="D1681" s="5" t="e">
        <f t="shared" ca="1" si="496"/>
        <v>#REF!</v>
      </c>
      <c r="E1681" s="5" t="e">
        <f t="shared" ca="1" si="486"/>
        <v>#REF!</v>
      </c>
      <c r="F1681" s="40" t="e">
        <f t="array" aca="1" ref="F1681" ca="1">INDEX(hours,MATCH(1,($A1681=dates)*(last_project=projects),0),0)</f>
        <v>#N/A</v>
      </c>
      <c r="G1681" s="21" t="e">
        <f t="shared" ca="1" si="487"/>
        <v>#N/A</v>
      </c>
      <c r="H1681" s="41" t="e">
        <f t="shared" ca="1" si="497"/>
        <v>#N/A</v>
      </c>
      <c r="I1681" s="41" t="e">
        <f t="shared" ca="1" si="498"/>
        <v>#N/A</v>
      </c>
      <c r="J1681" s="41" t="e">
        <f t="shared" ca="1" si="499"/>
        <v>#N/A</v>
      </c>
      <c r="K1681" t="e">
        <f t="shared" ca="1" si="488"/>
        <v>#N/A</v>
      </c>
      <c r="L1681" t="e">
        <f t="shared" ca="1" si="489"/>
        <v>#N/A</v>
      </c>
      <c r="M1681" s="42" t="e">
        <f t="shared" ca="1" si="490"/>
        <v>#REF!</v>
      </c>
      <c r="N1681" s="5" t="e">
        <f t="shared" ca="1" si="500"/>
        <v>#N/A</v>
      </c>
      <c r="O1681" s="5" t="e">
        <f t="shared" ca="1" si="501"/>
        <v>#N/A</v>
      </c>
      <c r="P1681" s="41" t="e">
        <f ca="1">IF(OR(ISNA(A1681),C1681="Backstitch"),NA(),AVERAGEIF($C$4:$C1681,"&gt;0")/100)</f>
        <v>#N/A</v>
      </c>
      <c r="Q1681" s="41" t="e">
        <f t="shared" ca="1" si="491"/>
        <v>#N/A</v>
      </c>
      <c r="R1681" s="43" t="e">
        <f t="shared" ca="1" si="492"/>
        <v>#N/A</v>
      </c>
      <c r="S1681" s="44" t="e">
        <f t="shared" ca="1" si="493"/>
        <v>#N/A</v>
      </c>
      <c r="T1681" s="5" t="e">
        <f t="shared" ca="1" si="494"/>
        <v>#N/A</v>
      </c>
      <c r="U1681" s="5" t="e">
        <f t="shared" ca="1" si="495"/>
        <v>#N/A</v>
      </c>
    </row>
    <row r="1682" spans="1:21">
      <c r="A1682" s="6" t="e">
        <f t="shared" ca="1" si="485"/>
        <v>#N/A</v>
      </c>
      <c r="B1682" s="39" t="e">
        <f t="shared" ca="1" si="484"/>
        <v>#N/A</v>
      </c>
      <c r="C1682">
        <f t="array" aca="1" ref="C1682" ca="1">IFERROR(INDEX(stitches, MATCH( 1, ($A1682=dates)*(last_project=projects),0)),0)</f>
        <v>0</v>
      </c>
      <c r="D1682" s="5" t="e">
        <f t="shared" ca="1" si="496"/>
        <v>#REF!</v>
      </c>
      <c r="E1682" s="5" t="e">
        <f t="shared" ca="1" si="486"/>
        <v>#REF!</v>
      </c>
      <c r="F1682" s="40" t="e">
        <f t="array" aca="1" ref="F1682" ca="1">INDEX(hours,MATCH(1,($A1682=dates)*(last_project=projects),0),0)</f>
        <v>#N/A</v>
      </c>
      <c r="G1682" s="21" t="e">
        <f t="shared" ca="1" si="487"/>
        <v>#N/A</v>
      </c>
      <c r="H1682" s="41" t="e">
        <f t="shared" ca="1" si="497"/>
        <v>#N/A</v>
      </c>
      <c r="I1682" s="41" t="e">
        <f t="shared" ca="1" si="498"/>
        <v>#N/A</v>
      </c>
      <c r="J1682" s="41" t="e">
        <f t="shared" ca="1" si="499"/>
        <v>#N/A</v>
      </c>
      <c r="K1682" t="e">
        <f t="shared" ca="1" si="488"/>
        <v>#N/A</v>
      </c>
      <c r="L1682" t="e">
        <f t="shared" ca="1" si="489"/>
        <v>#N/A</v>
      </c>
      <c r="M1682" s="42" t="e">
        <f t="shared" ca="1" si="490"/>
        <v>#REF!</v>
      </c>
      <c r="N1682" s="5" t="e">
        <f t="shared" ca="1" si="500"/>
        <v>#N/A</v>
      </c>
      <c r="O1682" s="5" t="e">
        <f t="shared" ca="1" si="501"/>
        <v>#N/A</v>
      </c>
      <c r="P1682" s="41" t="e">
        <f ca="1">IF(OR(ISNA(A1682),C1682="Backstitch"),NA(),AVERAGEIF($C$4:$C1682,"&gt;0")/100)</f>
        <v>#N/A</v>
      </c>
      <c r="Q1682" s="41" t="e">
        <f t="shared" ca="1" si="491"/>
        <v>#N/A</v>
      </c>
      <c r="R1682" s="43" t="e">
        <f t="shared" ca="1" si="492"/>
        <v>#N/A</v>
      </c>
      <c r="S1682" s="44" t="e">
        <f t="shared" ca="1" si="493"/>
        <v>#N/A</v>
      </c>
      <c r="T1682" s="5" t="e">
        <f t="shared" ca="1" si="494"/>
        <v>#N/A</v>
      </c>
      <c r="U1682" s="5" t="e">
        <f t="shared" ca="1" si="495"/>
        <v>#N/A</v>
      </c>
    </row>
    <row r="1683" spans="1:21">
      <c r="A1683" s="6" t="e">
        <f t="shared" ca="1" si="485"/>
        <v>#N/A</v>
      </c>
      <c r="B1683" s="39" t="e">
        <f t="shared" ca="1" si="484"/>
        <v>#N/A</v>
      </c>
      <c r="C1683">
        <f t="array" aca="1" ref="C1683" ca="1">IFERROR(INDEX(stitches, MATCH( 1, ($A1683=dates)*(last_project=projects),0)),0)</f>
        <v>0</v>
      </c>
      <c r="D1683" s="5" t="e">
        <f t="shared" ca="1" si="496"/>
        <v>#REF!</v>
      </c>
      <c r="E1683" s="5" t="e">
        <f t="shared" ca="1" si="486"/>
        <v>#REF!</v>
      </c>
      <c r="F1683" s="40" t="e">
        <f t="array" aca="1" ref="F1683" ca="1">INDEX(hours,MATCH(1,($A1683=dates)*(last_project=projects),0),0)</f>
        <v>#N/A</v>
      </c>
      <c r="G1683" s="21" t="e">
        <f t="shared" ca="1" si="487"/>
        <v>#N/A</v>
      </c>
      <c r="H1683" s="41" t="e">
        <f t="shared" ca="1" si="497"/>
        <v>#N/A</v>
      </c>
      <c r="I1683" s="41" t="e">
        <f t="shared" ca="1" si="498"/>
        <v>#N/A</v>
      </c>
      <c r="J1683" s="41" t="e">
        <f t="shared" ca="1" si="499"/>
        <v>#N/A</v>
      </c>
      <c r="K1683" t="e">
        <f t="shared" ca="1" si="488"/>
        <v>#N/A</v>
      </c>
      <c r="L1683" t="e">
        <f t="shared" ca="1" si="489"/>
        <v>#N/A</v>
      </c>
      <c r="M1683" s="42" t="e">
        <f t="shared" ca="1" si="490"/>
        <v>#REF!</v>
      </c>
      <c r="N1683" s="5" t="e">
        <f t="shared" ca="1" si="500"/>
        <v>#N/A</v>
      </c>
      <c r="O1683" s="5" t="e">
        <f t="shared" ca="1" si="501"/>
        <v>#N/A</v>
      </c>
      <c r="P1683" s="41" t="e">
        <f ca="1">IF(OR(ISNA(A1683),C1683="Backstitch"),NA(),AVERAGEIF($C$4:$C1683,"&gt;0")/100)</f>
        <v>#N/A</v>
      </c>
      <c r="Q1683" s="41" t="e">
        <f t="shared" ca="1" si="491"/>
        <v>#N/A</v>
      </c>
      <c r="R1683" s="43" t="e">
        <f t="shared" ca="1" si="492"/>
        <v>#N/A</v>
      </c>
      <c r="S1683" s="44" t="e">
        <f t="shared" ca="1" si="493"/>
        <v>#N/A</v>
      </c>
      <c r="T1683" s="5" t="e">
        <f t="shared" ca="1" si="494"/>
        <v>#N/A</v>
      </c>
      <c r="U1683" s="5" t="e">
        <f t="shared" ca="1" si="495"/>
        <v>#N/A</v>
      </c>
    </row>
    <row r="1684" spans="1:21">
      <c r="A1684" s="6" t="e">
        <f t="shared" ca="1" si="485"/>
        <v>#N/A</v>
      </c>
      <c r="B1684" s="39" t="e">
        <f t="shared" ca="1" si="484"/>
        <v>#N/A</v>
      </c>
      <c r="C1684">
        <f t="array" aca="1" ref="C1684" ca="1">IFERROR(INDEX(stitches, MATCH( 1, ($A1684=dates)*(last_project=projects),0)),0)</f>
        <v>0</v>
      </c>
      <c r="D1684" s="5" t="e">
        <f t="shared" ca="1" si="496"/>
        <v>#REF!</v>
      </c>
      <c r="E1684" s="5" t="e">
        <f t="shared" ca="1" si="486"/>
        <v>#REF!</v>
      </c>
      <c r="F1684" s="40" t="e">
        <f t="array" aca="1" ref="F1684" ca="1">INDEX(hours,MATCH(1,($A1684=dates)*(last_project=projects),0),0)</f>
        <v>#N/A</v>
      </c>
      <c r="G1684" s="21" t="e">
        <f t="shared" ca="1" si="487"/>
        <v>#N/A</v>
      </c>
      <c r="H1684" s="41" t="e">
        <f t="shared" ca="1" si="497"/>
        <v>#N/A</v>
      </c>
      <c r="I1684" s="41" t="e">
        <f t="shared" ca="1" si="498"/>
        <v>#N/A</v>
      </c>
      <c r="J1684" s="41" t="e">
        <f t="shared" ca="1" si="499"/>
        <v>#N/A</v>
      </c>
      <c r="K1684" t="e">
        <f t="shared" ca="1" si="488"/>
        <v>#N/A</v>
      </c>
      <c r="L1684" t="e">
        <f t="shared" ca="1" si="489"/>
        <v>#N/A</v>
      </c>
      <c r="M1684" s="42" t="e">
        <f t="shared" ca="1" si="490"/>
        <v>#REF!</v>
      </c>
      <c r="N1684" s="5" t="e">
        <f t="shared" ca="1" si="500"/>
        <v>#N/A</v>
      </c>
      <c r="O1684" s="5" t="e">
        <f t="shared" ca="1" si="501"/>
        <v>#N/A</v>
      </c>
      <c r="P1684" s="41" t="e">
        <f ca="1">IF(OR(ISNA(A1684),C1684="Backstitch"),NA(),AVERAGEIF($C$4:$C1684,"&gt;0")/100)</f>
        <v>#N/A</v>
      </c>
      <c r="Q1684" s="41" t="e">
        <f t="shared" ca="1" si="491"/>
        <v>#N/A</v>
      </c>
      <c r="R1684" s="43" t="e">
        <f t="shared" ca="1" si="492"/>
        <v>#N/A</v>
      </c>
      <c r="S1684" s="44" t="e">
        <f t="shared" ca="1" si="493"/>
        <v>#N/A</v>
      </c>
      <c r="T1684" s="5" t="e">
        <f t="shared" ca="1" si="494"/>
        <v>#N/A</v>
      </c>
      <c r="U1684" s="5" t="e">
        <f t="shared" ca="1" si="495"/>
        <v>#N/A</v>
      </c>
    </row>
    <row r="1685" spans="1:21">
      <c r="A1685" s="6" t="e">
        <f t="shared" ca="1" si="485"/>
        <v>#N/A</v>
      </c>
      <c r="B1685" s="39" t="e">
        <f t="shared" ca="1" si="484"/>
        <v>#N/A</v>
      </c>
      <c r="C1685">
        <f t="array" aca="1" ref="C1685" ca="1">IFERROR(INDEX(stitches, MATCH( 1, ($A1685=dates)*(last_project=projects),0)),0)</f>
        <v>0</v>
      </c>
      <c r="D1685" s="5" t="e">
        <f t="shared" ca="1" si="496"/>
        <v>#REF!</v>
      </c>
      <c r="E1685" s="5" t="e">
        <f t="shared" ca="1" si="486"/>
        <v>#REF!</v>
      </c>
      <c r="F1685" s="40" t="e">
        <f t="array" aca="1" ref="F1685" ca="1">INDEX(hours,MATCH(1,($A1685=dates)*(last_project=projects),0),0)</f>
        <v>#N/A</v>
      </c>
      <c r="G1685" s="21" t="e">
        <f t="shared" ca="1" si="487"/>
        <v>#N/A</v>
      </c>
      <c r="H1685" s="41" t="e">
        <f t="shared" ca="1" si="497"/>
        <v>#N/A</v>
      </c>
      <c r="I1685" s="41" t="e">
        <f t="shared" ca="1" si="498"/>
        <v>#N/A</v>
      </c>
      <c r="J1685" s="41" t="e">
        <f t="shared" ca="1" si="499"/>
        <v>#N/A</v>
      </c>
      <c r="K1685" t="e">
        <f t="shared" ca="1" si="488"/>
        <v>#N/A</v>
      </c>
      <c r="L1685" t="e">
        <f t="shared" ca="1" si="489"/>
        <v>#N/A</v>
      </c>
      <c r="M1685" s="42" t="e">
        <f t="shared" ca="1" si="490"/>
        <v>#REF!</v>
      </c>
      <c r="N1685" s="5" t="e">
        <f t="shared" ca="1" si="500"/>
        <v>#N/A</v>
      </c>
      <c r="O1685" s="5" t="e">
        <f t="shared" ca="1" si="501"/>
        <v>#N/A</v>
      </c>
      <c r="P1685" s="41" t="e">
        <f ca="1">IF(OR(ISNA(A1685),C1685="Backstitch"),NA(),AVERAGEIF($C$4:$C1685,"&gt;0")/100)</f>
        <v>#N/A</v>
      </c>
      <c r="Q1685" s="41" t="e">
        <f t="shared" ca="1" si="491"/>
        <v>#N/A</v>
      </c>
      <c r="R1685" s="43" t="e">
        <f t="shared" ca="1" si="492"/>
        <v>#N/A</v>
      </c>
      <c r="S1685" s="44" t="e">
        <f t="shared" ca="1" si="493"/>
        <v>#N/A</v>
      </c>
      <c r="T1685" s="5" t="e">
        <f t="shared" ca="1" si="494"/>
        <v>#N/A</v>
      </c>
      <c r="U1685" s="5" t="e">
        <f t="shared" ca="1" si="495"/>
        <v>#N/A</v>
      </c>
    </row>
    <row r="1686" spans="1:21">
      <c r="A1686" s="6" t="e">
        <f t="shared" ca="1" si="485"/>
        <v>#N/A</v>
      </c>
      <c r="B1686" s="39" t="e">
        <f t="shared" ca="1" si="484"/>
        <v>#N/A</v>
      </c>
      <c r="C1686">
        <f t="array" aca="1" ref="C1686" ca="1">IFERROR(INDEX(stitches, MATCH( 1, ($A1686=dates)*(last_project=projects),0)),0)</f>
        <v>0</v>
      </c>
      <c r="D1686" s="5" t="e">
        <f t="shared" ca="1" si="496"/>
        <v>#REF!</v>
      </c>
      <c r="E1686" s="5" t="e">
        <f t="shared" ca="1" si="486"/>
        <v>#REF!</v>
      </c>
      <c r="F1686" s="40" t="e">
        <f t="array" aca="1" ref="F1686" ca="1">INDEX(hours,MATCH(1,($A1686=dates)*(last_project=projects),0),0)</f>
        <v>#N/A</v>
      </c>
      <c r="G1686" s="21" t="e">
        <f t="shared" ca="1" si="487"/>
        <v>#N/A</v>
      </c>
      <c r="H1686" s="41" t="e">
        <f t="shared" ca="1" si="497"/>
        <v>#N/A</v>
      </c>
      <c r="I1686" s="41" t="e">
        <f t="shared" ca="1" si="498"/>
        <v>#N/A</v>
      </c>
      <c r="J1686" s="41" t="e">
        <f t="shared" ca="1" si="499"/>
        <v>#N/A</v>
      </c>
      <c r="K1686" t="e">
        <f t="shared" ca="1" si="488"/>
        <v>#N/A</v>
      </c>
      <c r="L1686" t="e">
        <f t="shared" ca="1" si="489"/>
        <v>#N/A</v>
      </c>
      <c r="M1686" s="42" t="e">
        <f t="shared" ca="1" si="490"/>
        <v>#REF!</v>
      </c>
      <c r="N1686" s="5" t="e">
        <f t="shared" ca="1" si="500"/>
        <v>#N/A</v>
      </c>
      <c r="O1686" s="5" t="e">
        <f t="shared" ca="1" si="501"/>
        <v>#N/A</v>
      </c>
      <c r="P1686" s="41" t="e">
        <f ca="1">IF(OR(ISNA(A1686),C1686="Backstitch"),NA(),AVERAGEIF($C$4:$C1686,"&gt;0")/100)</f>
        <v>#N/A</v>
      </c>
      <c r="Q1686" s="41" t="e">
        <f t="shared" ca="1" si="491"/>
        <v>#N/A</v>
      </c>
      <c r="R1686" s="43" t="e">
        <f t="shared" ca="1" si="492"/>
        <v>#N/A</v>
      </c>
      <c r="S1686" s="44" t="e">
        <f t="shared" ca="1" si="493"/>
        <v>#N/A</v>
      </c>
      <c r="T1686" s="5" t="e">
        <f t="shared" ca="1" si="494"/>
        <v>#N/A</v>
      </c>
      <c r="U1686" s="5" t="e">
        <f t="shared" ca="1" si="495"/>
        <v>#N/A</v>
      </c>
    </row>
    <row r="1687" spans="1:21">
      <c r="A1687" s="6" t="e">
        <f t="shared" ca="1" si="485"/>
        <v>#N/A</v>
      </c>
      <c r="B1687" s="39" t="e">
        <f t="shared" ca="1" si="484"/>
        <v>#N/A</v>
      </c>
      <c r="C1687">
        <f t="array" aca="1" ref="C1687" ca="1">IFERROR(INDEX(stitches, MATCH( 1, ($A1687=dates)*(last_project=projects),0)),0)</f>
        <v>0</v>
      </c>
      <c r="D1687" s="5" t="e">
        <f t="shared" ca="1" si="496"/>
        <v>#REF!</v>
      </c>
      <c r="E1687" s="5" t="e">
        <f t="shared" ca="1" si="486"/>
        <v>#REF!</v>
      </c>
      <c r="F1687" s="40" t="e">
        <f t="array" aca="1" ref="F1687" ca="1">INDEX(hours,MATCH(1,($A1687=dates)*(last_project=projects),0),0)</f>
        <v>#N/A</v>
      </c>
      <c r="G1687" s="21" t="e">
        <f t="shared" ca="1" si="487"/>
        <v>#N/A</v>
      </c>
      <c r="H1687" s="41" t="e">
        <f t="shared" ca="1" si="497"/>
        <v>#N/A</v>
      </c>
      <c r="I1687" s="41" t="e">
        <f t="shared" ca="1" si="498"/>
        <v>#N/A</v>
      </c>
      <c r="J1687" s="41" t="e">
        <f t="shared" ca="1" si="499"/>
        <v>#N/A</v>
      </c>
      <c r="K1687" t="e">
        <f t="shared" ca="1" si="488"/>
        <v>#N/A</v>
      </c>
      <c r="L1687" t="e">
        <f t="shared" ca="1" si="489"/>
        <v>#N/A</v>
      </c>
      <c r="M1687" s="42" t="e">
        <f t="shared" ca="1" si="490"/>
        <v>#REF!</v>
      </c>
      <c r="N1687" s="5" t="e">
        <f t="shared" ca="1" si="500"/>
        <v>#N/A</v>
      </c>
      <c r="O1687" s="5" t="e">
        <f t="shared" ca="1" si="501"/>
        <v>#N/A</v>
      </c>
      <c r="P1687" s="41" t="e">
        <f ca="1">IF(OR(ISNA(A1687),C1687="Backstitch"),NA(),AVERAGEIF($C$4:$C1687,"&gt;0")/100)</f>
        <v>#N/A</v>
      </c>
      <c r="Q1687" s="41" t="e">
        <f t="shared" ca="1" si="491"/>
        <v>#N/A</v>
      </c>
      <c r="R1687" s="43" t="e">
        <f t="shared" ca="1" si="492"/>
        <v>#N/A</v>
      </c>
      <c r="S1687" s="44" t="e">
        <f t="shared" ca="1" si="493"/>
        <v>#N/A</v>
      </c>
      <c r="T1687" s="5" t="e">
        <f t="shared" ca="1" si="494"/>
        <v>#N/A</v>
      </c>
      <c r="U1687" s="5" t="e">
        <f t="shared" ca="1" si="495"/>
        <v>#N/A</v>
      </c>
    </row>
    <row r="1688" spans="1:21">
      <c r="A1688" s="6" t="e">
        <f t="shared" ca="1" si="485"/>
        <v>#N/A</v>
      </c>
      <c r="B1688" s="39" t="e">
        <f t="shared" ca="1" si="484"/>
        <v>#N/A</v>
      </c>
      <c r="C1688">
        <f t="array" aca="1" ref="C1688" ca="1">IFERROR(INDEX(stitches, MATCH( 1, ($A1688=dates)*(last_project=projects),0)),0)</f>
        <v>0</v>
      </c>
      <c r="D1688" s="5" t="e">
        <f t="shared" ca="1" si="496"/>
        <v>#REF!</v>
      </c>
      <c r="E1688" s="5" t="e">
        <f t="shared" ca="1" si="486"/>
        <v>#REF!</v>
      </c>
      <c r="F1688" s="40" t="e">
        <f t="array" aca="1" ref="F1688" ca="1">INDEX(hours,MATCH(1,($A1688=dates)*(last_project=projects),0),0)</f>
        <v>#N/A</v>
      </c>
      <c r="G1688" s="21" t="e">
        <f t="shared" ca="1" si="487"/>
        <v>#N/A</v>
      </c>
      <c r="H1688" s="41" t="e">
        <f t="shared" ca="1" si="497"/>
        <v>#N/A</v>
      </c>
      <c r="I1688" s="41" t="e">
        <f t="shared" ca="1" si="498"/>
        <v>#N/A</v>
      </c>
      <c r="J1688" s="41" t="e">
        <f t="shared" ca="1" si="499"/>
        <v>#N/A</v>
      </c>
      <c r="K1688" t="e">
        <f t="shared" ca="1" si="488"/>
        <v>#N/A</v>
      </c>
      <c r="L1688" t="e">
        <f t="shared" ca="1" si="489"/>
        <v>#N/A</v>
      </c>
      <c r="M1688" s="42" t="e">
        <f t="shared" ca="1" si="490"/>
        <v>#REF!</v>
      </c>
      <c r="N1688" s="5" t="e">
        <f t="shared" ca="1" si="500"/>
        <v>#N/A</v>
      </c>
      <c r="O1688" s="5" t="e">
        <f t="shared" ca="1" si="501"/>
        <v>#N/A</v>
      </c>
      <c r="P1688" s="41" t="e">
        <f ca="1">IF(OR(ISNA(A1688),C1688="Backstitch"),NA(),AVERAGEIF($C$4:$C1688,"&gt;0")/100)</f>
        <v>#N/A</v>
      </c>
      <c r="Q1688" s="41" t="e">
        <f t="shared" ca="1" si="491"/>
        <v>#N/A</v>
      </c>
      <c r="R1688" s="43" t="e">
        <f t="shared" ca="1" si="492"/>
        <v>#N/A</v>
      </c>
      <c r="S1688" s="44" t="e">
        <f t="shared" ca="1" si="493"/>
        <v>#N/A</v>
      </c>
      <c r="T1688" s="5" t="e">
        <f t="shared" ca="1" si="494"/>
        <v>#N/A</v>
      </c>
      <c r="U1688" s="5" t="e">
        <f t="shared" ca="1" si="495"/>
        <v>#N/A</v>
      </c>
    </row>
    <row r="1689" spans="1:21">
      <c r="A1689" s="6" t="e">
        <f t="shared" ca="1" si="485"/>
        <v>#N/A</v>
      </c>
      <c r="B1689" s="39" t="e">
        <f t="shared" ca="1" si="484"/>
        <v>#N/A</v>
      </c>
      <c r="C1689">
        <f t="array" aca="1" ref="C1689" ca="1">IFERROR(INDEX(stitches, MATCH( 1, ($A1689=dates)*(last_project=projects),0)),0)</f>
        <v>0</v>
      </c>
      <c r="D1689" s="5" t="e">
        <f t="shared" ca="1" si="496"/>
        <v>#REF!</v>
      </c>
      <c r="E1689" s="5" t="e">
        <f t="shared" ca="1" si="486"/>
        <v>#REF!</v>
      </c>
      <c r="F1689" s="40" t="e">
        <f t="array" aca="1" ref="F1689" ca="1">INDEX(hours,MATCH(1,($A1689=dates)*(last_project=projects),0),0)</f>
        <v>#N/A</v>
      </c>
      <c r="G1689" s="21" t="e">
        <f t="shared" ca="1" si="487"/>
        <v>#N/A</v>
      </c>
      <c r="H1689" s="41" t="e">
        <f t="shared" ca="1" si="497"/>
        <v>#N/A</v>
      </c>
      <c r="I1689" s="41" t="e">
        <f t="shared" ca="1" si="498"/>
        <v>#N/A</v>
      </c>
      <c r="J1689" s="41" t="e">
        <f t="shared" ca="1" si="499"/>
        <v>#N/A</v>
      </c>
      <c r="K1689" t="e">
        <f t="shared" ca="1" si="488"/>
        <v>#N/A</v>
      </c>
      <c r="L1689" t="e">
        <f t="shared" ca="1" si="489"/>
        <v>#N/A</v>
      </c>
      <c r="M1689" s="42" t="e">
        <f t="shared" ca="1" si="490"/>
        <v>#REF!</v>
      </c>
      <c r="N1689" s="5" t="e">
        <f t="shared" ca="1" si="500"/>
        <v>#N/A</v>
      </c>
      <c r="O1689" s="5" t="e">
        <f t="shared" ca="1" si="501"/>
        <v>#N/A</v>
      </c>
      <c r="P1689" s="41" t="e">
        <f ca="1">IF(OR(ISNA(A1689),C1689="Backstitch"),NA(),AVERAGEIF($C$4:$C1689,"&gt;0")/100)</f>
        <v>#N/A</v>
      </c>
      <c r="Q1689" s="41" t="e">
        <f t="shared" ca="1" si="491"/>
        <v>#N/A</v>
      </c>
      <c r="R1689" s="43" t="e">
        <f t="shared" ca="1" si="492"/>
        <v>#N/A</v>
      </c>
      <c r="S1689" s="44" t="e">
        <f t="shared" ca="1" si="493"/>
        <v>#N/A</v>
      </c>
      <c r="T1689" s="5" t="e">
        <f t="shared" ca="1" si="494"/>
        <v>#N/A</v>
      </c>
      <c r="U1689" s="5" t="e">
        <f t="shared" ca="1" si="495"/>
        <v>#N/A</v>
      </c>
    </row>
    <row r="1690" spans="1:21">
      <c r="A1690" s="6" t="e">
        <f t="shared" ca="1" si="485"/>
        <v>#N/A</v>
      </c>
      <c r="B1690" s="39" t="e">
        <f t="shared" ca="1" si="484"/>
        <v>#N/A</v>
      </c>
      <c r="C1690">
        <f t="array" aca="1" ref="C1690" ca="1">IFERROR(INDEX(stitches, MATCH( 1, ($A1690=dates)*(last_project=projects),0)),0)</f>
        <v>0</v>
      </c>
      <c r="D1690" s="5" t="e">
        <f t="shared" ca="1" si="496"/>
        <v>#REF!</v>
      </c>
      <c r="E1690" s="5" t="e">
        <f t="shared" ca="1" si="486"/>
        <v>#REF!</v>
      </c>
      <c r="F1690" s="40" t="e">
        <f t="array" aca="1" ref="F1690" ca="1">INDEX(hours,MATCH(1,($A1690=dates)*(last_project=projects),0),0)</f>
        <v>#N/A</v>
      </c>
      <c r="G1690" s="21" t="e">
        <f t="shared" ca="1" si="487"/>
        <v>#N/A</v>
      </c>
      <c r="H1690" s="41" t="e">
        <f t="shared" ca="1" si="497"/>
        <v>#N/A</v>
      </c>
      <c r="I1690" s="41" t="e">
        <f t="shared" ca="1" si="498"/>
        <v>#N/A</v>
      </c>
      <c r="J1690" s="41" t="e">
        <f t="shared" ca="1" si="499"/>
        <v>#N/A</v>
      </c>
      <c r="K1690" t="e">
        <f t="shared" ca="1" si="488"/>
        <v>#N/A</v>
      </c>
      <c r="L1690" t="e">
        <f t="shared" ca="1" si="489"/>
        <v>#N/A</v>
      </c>
      <c r="M1690" s="42" t="e">
        <f t="shared" ca="1" si="490"/>
        <v>#REF!</v>
      </c>
      <c r="N1690" s="5" t="e">
        <f t="shared" ca="1" si="500"/>
        <v>#N/A</v>
      </c>
      <c r="O1690" s="5" t="e">
        <f t="shared" ca="1" si="501"/>
        <v>#N/A</v>
      </c>
      <c r="P1690" s="41" t="e">
        <f ca="1">IF(OR(ISNA(A1690),C1690="Backstitch"),NA(),AVERAGEIF($C$4:$C1690,"&gt;0")/100)</f>
        <v>#N/A</v>
      </c>
      <c r="Q1690" s="41" t="e">
        <f t="shared" ca="1" si="491"/>
        <v>#N/A</v>
      </c>
      <c r="R1690" s="43" t="e">
        <f t="shared" ca="1" si="492"/>
        <v>#N/A</v>
      </c>
      <c r="S1690" s="44" t="e">
        <f t="shared" ca="1" si="493"/>
        <v>#N/A</v>
      </c>
      <c r="T1690" s="5" t="e">
        <f t="shared" ca="1" si="494"/>
        <v>#N/A</v>
      </c>
      <c r="U1690" s="5" t="e">
        <f t="shared" ca="1" si="495"/>
        <v>#N/A</v>
      </c>
    </row>
    <row r="1691" spans="1:21">
      <c r="A1691" s="6" t="e">
        <f t="shared" ca="1" si="485"/>
        <v>#N/A</v>
      </c>
      <c r="B1691" s="39" t="e">
        <f t="shared" ca="1" si="484"/>
        <v>#N/A</v>
      </c>
      <c r="C1691">
        <f t="array" aca="1" ref="C1691" ca="1">IFERROR(INDEX(stitches, MATCH( 1, ($A1691=dates)*(last_project=projects),0)),0)</f>
        <v>0</v>
      </c>
      <c r="D1691" s="5" t="e">
        <f t="shared" ca="1" si="496"/>
        <v>#REF!</v>
      </c>
      <c r="E1691" s="5" t="e">
        <f t="shared" ca="1" si="486"/>
        <v>#REF!</v>
      </c>
      <c r="F1691" s="40" t="e">
        <f t="array" aca="1" ref="F1691" ca="1">INDEX(hours,MATCH(1,($A1691=dates)*(last_project=projects),0),0)</f>
        <v>#N/A</v>
      </c>
      <c r="G1691" s="21" t="e">
        <f t="shared" ca="1" si="487"/>
        <v>#N/A</v>
      </c>
      <c r="H1691" s="41" t="e">
        <f t="shared" ca="1" si="497"/>
        <v>#N/A</v>
      </c>
      <c r="I1691" s="41" t="e">
        <f t="shared" ca="1" si="498"/>
        <v>#N/A</v>
      </c>
      <c r="J1691" s="41" t="e">
        <f t="shared" ca="1" si="499"/>
        <v>#N/A</v>
      </c>
      <c r="K1691" t="e">
        <f t="shared" ca="1" si="488"/>
        <v>#N/A</v>
      </c>
      <c r="L1691" t="e">
        <f t="shared" ca="1" si="489"/>
        <v>#N/A</v>
      </c>
      <c r="M1691" s="42" t="e">
        <f t="shared" ca="1" si="490"/>
        <v>#REF!</v>
      </c>
      <c r="N1691" s="5" t="e">
        <f t="shared" ca="1" si="500"/>
        <v>#N/A</v>
      </c>
      <c r="O1691" s="5" t="e">
        <f t="shared" ca="1" si="501"/>
        <v>#N/A</v>
      </c>
      <c r="P1691" s="41" t="e">
        <f ca="1">IF(OR(ISNA(A1691),C1691="Backstitch"),NA(),AVERAGEIF($C$4:$C1691,"&gt;0")/100)</f>
        <v>#N/A</v>
      </c>
      <c r="Q1691" s="41" t="e">
        <f t="shared" ca="1" si="491"/>
        <v>#N/A</v>
      </c>
      <c r="R1691" s="43" t="e">
        <f t="shared" ca="1" si="492"/>
        <v>#N/A</v>
      </c>
      <c r="S1691" s="44" t="e">
        <f t="shared" ca="1" si="493"/>
        <v>#N/A</v>
      </c>
      <c r="T1691" s="5" t="e">
        <f t="shared" ca="1" si="494"/>
        <v>#N/A</v>
      </c>
      <c r="U1691" s="5" t="e">
        <f t="shared" ca="1" si="495"/>
        <v>#N/A</v>
      </c>
    </row>
    <row r="1692" spans="1:21">
      <c r="A1692" s="6" t="e">
        <f t="shared" ca="1" si="485"/>
        <v>#N/A</v>
      </c>
      <c r="B1692" s="39" t="e">
        <f t="shared" ca="1" si="484"/>
        <v>#N/A</v>
      </c>
      <c r="C1692">
        <f t="array" aca="1" ref="C1692" ca="1">IFERROR(INDEX(stitches, MATCH( 1, ($A1692=dates)*(last_project=projects),0)),0)</f>
        <v>0</v>
      </c>
      <c r="D1692" s="5" t="e">
        <f t="shared" ca="1" si="496"/>
        <v>#REF!</v>
      </c>
      <c r="E1692" s="5" t="e">
        <f t="shared" ca="1" si="486"/>
        <v>#REF!</v>
      </c>
      <c r="F1692" s="40" t="e">
        <f t="array" aca="1" ref="F1692" ca="1">INDEX(hours,MATCH(1,($A1692=dates)*(last_project=projects),0),0)</f>
        <v>#N/A</v>
      </c>
      <c r="G1692" s="21" t="e">
        <f t="shared" ca="1" si="487"/>
        <v>#N/A</v>
      </c>
      <c r="H1692" s="41" t="e">
        <f t="shared" ca="1" si="497"/>
        <v>#N/A</v>
      </c>
      <c r="I1692" s="41" t="e">
        <f t="shared" ca="1" si="498"/>
        <v>#N/A</v>
      </c>
      <c r="J1692" s="41" t="e">
        <f t="shared" ca="1" si="499"/>
        <v>#N/A</v>
      </c>
      <c r="K1692" t="e">
        <f t="shared" ca="1" si="488"/>
        <v>#N/A</v>
      </c>
      <c r="L1692" t="e">
        <f t="shared" ca="1" si="489"/>
        <v>#N/A</v>
      </c>
      <c r="M1692" s="42" t="e">
        <f t="shared" ca="1" si="490"/>
        <v>#REF!</v>
      </c>
      <c r="N1692" s="5" t="e">
        <f t="shared" ca="1" si="500"/>
        <v>#N/A</v>
      </c>
      <c r="O1692" s="5" t="e">
        <f t="shared" ca="1" si="501"/>
        <v>#N/A</v>
      </c>
      <c r="P1692" s="41" t="e">
        <f ca="1">IF(OR(ISNA(A1692),C1692="Backstitch"),NA(),AVERAGEIF($C$4:$C1692,"&gt;0")/100)</f>
        <v>#N/A</v>
      </c>
      <c r="Q1692" s="41" t="e">
        <f t="shared" ca="1" si="491"/>
        <v>#N/A</v>
      </c>
      <c r="R1692" s="43" t="e">
        <f t="shared" ca="1" si="492"/>
        <v>#N/A</v>
      </c>
      <c r="S1692" s="44" t="e">
        <f t="shared" ca="1" si="493"/>
        <v>#N/A</v>
      </c>
      <c r="T1692" s="5" t="e">
        <f t="shared" ca="1" si="494"/>
        <v>#N/A</v>
      </c>
      <c r="U1692" s="5" t="e">
        <f t="shared" ca="1" si="495"/>
        <v>#N/A</v>
      </c>
    </row>
    <row r="1693" spans="1:21">
      <c r="A1693" s="6" t="e">
        <f t="shared" ca="1" si="485"/>
        <v>#N/A</v>
      </c>
      <c r="B1693" s="39" t="e">
        <f t="shared" ca="1" si="484"/>
        <v>#N/A</v>
      </c>
      <c r="C1693">
        <f t="array" aca="1" ref="C1693" ca="1">IFERROR(INDEX(stitches, MATCH( 1, ($A1693=dates)*(last_project=projects),0)),0)</f>
        <v>0</v>
      </c>
      <c r="D1693" s="5" t="e">
        <f t="shared" ca="1" si="496"/>
        <v>#REF!</v>
      </c>
      <c r="E1693" s="5" t="e">
        <f t="shared" ca="1" si="486"/>
        <v>#REF!</v>
      </c>
      <c r="F1693" s="40" t="e">
        <f t="array" aca="1" ref="F1693" ca="1">INDEX(hours,MATCH(1,($A1693=dates)*(last_project=projects),0),0)</f>
        <v>#N/A</v>
      </c>
      <c r="G1693" s="21" t="e">
        <f t="shared" ca="1" si="487"/>
        <v>#N/A</v>
      </c>
      <c r="H1693" s="41" t="e">
        <f t="shared" ca="1" si="497"/>
        <v>#N/A</v>
      </c>
      <c r="I1693" s="41" t="e">
        <f t="shared" ca="1" si="498"/>
        <v>#N/A</v>
      </c>
      <c r="J1693" s="41" t="e">
        <f t="shared" ca="1" si="499"/>
        <v>#N/A</v>
      </c>
      <c r="K1693" t="e">
        <f t="shared" ca="1" si="488"/>
        <v>#N/A</v>
      </c>
      <c r="L1693" t="e">
        <f t="shared" ca="1" si="489"/>
        <v>#N/A</v>
      </c>
      <c r="M1693" s="42" t="e">
        <f t="shared" ca="1" si="490"/>
        <v>#REF!</v>
      </c>
      <c r="N1693" s="5" t="e">
        <f t="shared" ca="1" si="500"/>
        <v>#N/A</v>
      </c>
      <c r="O1693" s="5" t="e">
        <f t="shared" ca="1" si="501"/>
        <v>#N/A</v>
      </c>
      <c r="P1693" s="41" t="e">
        <f ca="1">IF(OR(ISNA(A1693),C1693="Backstitch"),NA(),AVERAGEIF($C$4:$C1693,"&gt;0")/100)</f>
        <v>#N/A</v>
      </c>
      <c r="Q1693" s="41" t="e">
        <f t="shared" ca="1" si="491"/>
        <v>#N/A</v>
      </c>
      <c r="R1693" s="43" t="e">
        <f t="shared" ca="1" si="492"/>
        <v>#N/A</v>
      </c>
      <c r="S1693" s="44" t="e">
        <f t="shared" ca="1" si="493"/>
        <v>#N/A</v>
      </c>
      <c r="T1693" s="5" t="e">
        <f t="shared" ca="1" si="494"/>
        <v>#N/A</v>
      </c>
      <c r="U1693" s="5" t="e">
        <f t="shared" ca="1" si="495"/>
        <v>#N/A</v>
      </c>
    </row>
    <row r="1694" spans="1:21">
      <c r="A1694" s="6" t="e">
        <f t="shared" ca="1" si="485"/>
        <v>#N/A</v>
      </c>
      <c r="B1694" s="39" t="e">
        <f t="shared" ca="1" si="484"/>
        <v>#N/A</v>
      </c>
      <c r="C1694">
        <f t="array" aca="1" ref="C1694" ca="1">IFERROR(INDEX(stitches, MATCH( 1, ($A1694=dates)*(last_project=projects),0)),0)</f>
        <v>0</v>
      </c>
      <c r="D1694" s="5" t="e">
        <f t="shared" ca="1" si="496"/>
        <v>#REF!</v>
      </c>
      <c r="E1694" s="5" t="e">
        <f t="shared" ca="1" si="486"/>
        <v>#REF!</v>
      </c>
      <c r="F1694" s="40" t="e">
        <f t="array" aca="1" ref="F1694" ca="1">INDEX(hours,MATCH(1,($A1694=dates)*(last_project=projects),0),0)</f>
        <v>#N/A</v>
      </c>
      <c r="G1694" s="21" t="e">
        <f t="shared" ca="1" si="487"/>
        <v>#N/A</v>
      </c>
      <c r="H1694" s="41" t="e">
        <f t="shared" ca="1" si="497"/>
        <v>#N/A</v>
      </c>
      <c r="I1694" s="41" t="e">
        <f t="shared" ca="1" si="498"/>
        <v>#N/A</v>
      </c>
      <c r="J1694" s="41" t="e">
        <f t="shared" ca="1" si="499"/>
        <v>#N/A</v>
      </c>
      <c r="K1694" t="e">
        <f t="shared" ca="1" si="488"/>
        <v>#N/A</v>
      </c>
      <c r="L1694" t="e">
        <f t="shared" ca="1" si="489"/>
        <v>#N/A</v>
      </c>
      <c r="M1694" s="42" t="e">
        <f t="shared" ca="1" si="490"/>
        <v>#REF!</v>
      </c>
      <c r="N1694" s="5" t="e">
        <f t="shared" ca="1" si="500"/>
        <v>#N/A</v>
      </c>
      <c r="O1694" s="5" t="e">
        <f t="shared" ca="1" si="501"/>
        <v>#N/A</v>
      </c>
      <c r="P1694" s="41" t="e">
        <f ca="1">IF(OR(ISNA(A1694),C1694="Backstitch"),NA(),AVERAGEIF($C$4:$C1694,"&gt;0")/100)</f>
        <v>#N/A</v>
      </c>
      <c r="Q1694" s="41" t="e">
        <f t="shared" ca="1" si="491"/>
        <v>#N/A</v>
      </c>
      <c r="R1694" s="43" t="e">
        <f t="shared" ca="1" si="492"/>
        <v>#N/A</v>
      </c>
      <c r="S1694" s="44" t="e">
        <f t="shared" ca="1" si="493"/>
        <v>#N/A</v>
      </c>
      <c r="T1694" s="5" t="e">
        <f t="shared" ca="1" si="494"/>
        <v>#N/A</v>
      </c>
      <c r="U1694" s="5" t="e">
        <f t="shared" ca="1" si="495"/>
        <v>#N/A</v>
      </c>
    </row>
    <row r="1695" spans="1:21">
      <c r="A1695" s="6" t="e">
        <f t="shared" ca="1" si="485"/>
        <v>#N/A</v>
      </c>
      <c r="B1695" s="39" t="e">
        <f t="shared" ca="1" si="484"/>
        <v>#N/A</v>
      </c>
      <c r="C1695">
        <f t="array" aca="1" ref="C1695" ca="1">IFERROR(INDEX(stitches, MATCH( 1, ($A1695=dates)*(last_project=projects),0)),0)</f>
        <v>0</v>
      </c>
      <c r="D1695" s="5" t="e">
        <f t="shared" ca="1" si="496"/>
        <v>#REF!</v>
      </c>
      <c r="E1695" s="5" t="e">
        <f t="shared" ca="1" si="486"/>
        <v>#REF!</v>
      </c>
      <c r="F1695" s="40" t="e">
        <f t="array" aca="1" ref="F1695" ca="1">INDEX(hours,MATCH(1,($A1695=dates)*(last_project=projects),0),0)</f>
        <v>#N/A</v>
      </c>
      <c r="G1695" s="21" t="e">
        <f t="shared" ca="1" si="487"/>
        <v>#N/A</v>
      </c>
      <c r="H1695" s="41" t="e">
        <f t="shared" ca="1" si="497"/>
        <v>#N/A</v>
      </c>
      <c r="I1695" s="41" t="e">
        <f t="shared" ca="1" si="498"/>
        <v>#N/A</v>
      </c>
      <c r="J1695" s="41" t="e">
        <f t="shared" ca="1" si="499"/>
        <v>#N/A</v>
      </c>
      <c r="K1695" t="e">
        <f t="shared" ca="1" si="488"/>
        <v>#N/A</v>
      </c>
      <c r="L1695" t="e">
        <f t="shared" ca="1" si="489"/>
        <v>#N/A</v>
      </c>
      <c r="M1695" s="42" t="e">
        <f t="shared" ca="1" si="490"/>
        <v>#REF!</v>
      </c>
      <c r="N1695" s="5" t="e">
        <f t="shared" ca="1" si="500"/>
        <v>#N/A</v>
      </c>
      <c r="O1695" s="5" t="e">
        <f t="shared" ca="1" si="501"/>
        <v>#N/A</v>
      </c>
      <c r="P1695" s="41" t="e">
        <f ca="1">IF(OR(ISNA(A1695),C1695="Backstitch"),NA(),AVERAGEIF($C$4:$C1695,"&gt;0")/100)</f>
        <v>#N/A</v>
      </c>
      <c r="Q1695" s="41" t="e">
        <f t="shared" ca="1" si="491"/>
        <v>#N/A</v>
      </c>
      <c r="R1695" s="43" t="e">
        <f t="shared" ca="1" si="492"/>
        <v>#N/A</v>
      </c>
      <c r="S1695" s="44" t="e">
        <f t="shared" ca="1" si="493"/>
        <v>#N/A</v>
      </c>
      <c r="T1695" s="5" t="e">
        <f t="shared" ca="1" si="494"/>
        <v>#N/A</v>
      </c>
      <c r="U1695" s="5" t="e">
        <f t="shared" ca="1" si="495"/>
        <v>#N/A</v>
      </c>
    </row>
    <row r="1696" spans="1:21">
      <c r="A1696" s="6" t="e">
        <f t="shared" ca="1" si="485"/>
        <v>#N/A</v>
      </c>
      <c r="B1696" s="39" t="e">
        <f t="shared" ca="1" si="484"/>
        <v>#N/A</v>
      </c>
      <c r="C1696">
        <f t="array" aca="1" ref="C1696" ca="1">IFERROR(INDEX(stitches, MATCH( 1, ($A1696=dates)*(last_project=projects),0)),0)</f>
        <v>0</v>
      </c>
      <c r="D1696" s="5" t="e">
        <f t="shared" ca="1" si="496"/>
        <v>#REF!</v>
      </c>
      <c r="E1696" s="5" t="e">
        <f t="shared" ca="1" si="486"/>
        <v>#REF!</v>
      </c>
      <c r="F1696" s="40" t="e">
        <f t="array" aca="1" ref="F1696" ca="1">INDEX(hours,MATCH(1,($A1696=dates)*(last_project=projects),0),0)</f>
        <v>#N/A</v>
      </c>
      <c r="G1696" s="21" t="e">
        <f t="shared" ca="1" si="487"/>
        <v>#N/A</v>
      </c>
      <c r="H1696" s="41" t="e">
        <f t="shared" ca="1" si="497"/>
        <v>#N/A</v>
      </c>
      <c r="I1696" s="41" t="e">
        <f t="shared" ca="1" si="498"/>
        <v>#N/A</v>
      </c>
      <c r="J1696" s="41" t="e">
        <f t="shared" ca="1" si="499"/>
        <v>#N/A</v>
      </c>
      <c r="K1696" t="e">
        <f t="shared" ca="1" si="488"/>
        <v>#N/A</v>
      </c>
      <c r="L1696" t="e">
        <f t="shared" ca="1" si="489"/>
        <v>#N/A</v>
      </c>
      <c r="M1696" s="42" t="e">
        <f t="shared" ca="1" si="490"/>
        <v>#REF!</v>
      </c>
      <c r="N1696" s="5" t="e">
        <f t="shared" ca="1" si="500"/>
        <v>#N/A</v>
      </c>
      <c r="O1696" s="5" t="e">
        <f t="shared" ca="1" si="501"/>
        <v>#N/A</v>
      </c>
      <c r="P1696" s="41" t="e">
        <f ca="1">IF(OR(ISNA(A1696),C1696="Backstitch"),NA(),AVERAGEIF($C$4:$C1696,"&gt;0")/100)</f>
        <v>#N/A</v>
      </c>
      <c r="Q1696" s="41" t="e">
        <f t="shared" ca="1" si="491"/>
        <v>#N/A</v>
      </c>
      <c r="R1696" s="43" t="e">
        <f t="shared" ca="1" si="492"/>
        <v>#N/A</v>
      </c>
      <c r="S1696" s="44" t="e">
        <f t="shared" ca="1" si="493"/>
        <v>#N/A</v>
      </c>
      <c r="T1696" s="5" t="e">
        <f t="shared" ca="1" si="494"/>
        <v>#N/A</v>
      </c>
      <c r="U1696" s="5" t="e">
        <f t="shared" ca="1" si="495"/>
        <v>#N/A</v>
      </c>
    </row>
    <row r="1697" spans="1:21">
      <c r="A1697" s="6" t="e">
        <f t="shared" ca="1" si="485"/>
        <v>#N/A</v>
      </c>
      <c r="B1697" s="39" t="e">
        <f t="shared" ca="1" si="484"/>
        <v>#N/A</v>
      </c>
      <c r="C1697">
        <f t="array" aca="1" ref="C1697" ca="1">IFERROR(INDEX(stitches, MATCH( 1, ($A1697=dates)*(last_project=projects),0)),0)</f>
        <v>0</v>
      </c>
      <c r="D1697" s="5" t="e">
        <f t="shared" ca="1" si="496"/>
        <v>#REF!</v>
      </c>
      <c r="E1697" s="5" t="e">
        <f t="shared" ca="1" si="486"/>
        <v>#REF!</v>
      </c>
      <c r="F1697" s="40" t="e">
        <f t="array" aca="1" ref="F1697" ca="1">INDEX(hours,MATCH(1,($A1697=dates)*(last_project=projects),0),0)</f>
        <v>#N/A</v>
      </c>
      <c r="G1697" s="21" t="e">
        <f t="shared" ca="1" si="487"/>
        <v>#N/A</v>
      </c>
      <c r="H1697" s="41" t="e">
        <f t="shared" ca="1" si="497"/>
        <v>#N/A</v>
      </c>
      <c r="I1697" s="41" t="e">
        <f t="shared" ca="1" si="498"/>
        <v>#N/A</v>
      </c>
      <c r="J1697" s="41" t="e">
        <f t="shared" ca="1" si="499"/>
        <v>#N/A</v>
      </c>
      <c r="K1697" t="e">
        <f t="shared" ca="1" si="488"/>
        <v>#N/A</v>
      </c>
      <c r="L1697" t="e">
        <f t="shared" ca="1" si="489"/>
        <v>#N/A</v>
      </c>
      <c r="M1697" s="42" t="e">
        <f t="shared" ca="1" si="490"/>
        <v>#REF!</v>
      </c>
      <c r="N1697" s="5" t="e">
        <f t="shared" ca="1" si="500"/>
        <v>#N/A</v>
      </c>
      <c r="O1697" s="5" t="e">
        <f t="shared" ca="1" si="501"/>
        <v>#N/A</v>
      </c>
      <c r="P1697" s="41" t="e">
        <f ca="1">IF(OR(ISNA(A1697),C1697="Backstitch"),NA(),AVERAGEIF($C$4:$C1697,"&gt;0")/100)</f>
        <v>#N/A</v>
      </c>
      <c r="Q1697" s="41" t="e">
        <f t="shared" ca="1" si="491"/>
        <v>#N/A</v>
      </c>
      <c r="R1697" s="43" t="e">
        <f t="shared" ca="1" si="492"/>
        <v>#N/A</v>
      </c>
      <c r="S1697" s="44" t="e">
        <f t="shared" ca="1" si="493"/>
        <v>#N/A</v>
      </c>
      <c r="T1697" s="5" t="e">
        <f t="shared" ca="1" si="494"/>
        <v>#N/A</v>
      </c>
      <c r="U1697" s="5" t="e">
        <f t="shared" ca="1" si="495"/>
        <v>#N/A</v>
      </c>
    </row>
    <row r="1698" spans="1:21">
      <c r="A1698" s="6" t="e">
        <f t="shared" ca="1" si="485"/>
        <v>#N/A</v>
      </c>
      <c r="B1698" s="39" t="e">
        <f t="shared" ca="1" si="484"/>
        <v>#N/A</v>
      </c>
      <c r="C1698">
        <f t="array" aca="1" ref="C1698" ca="1">IFERROR(INDEX(stitches, MATCH( 1, ($A1698=dates)*(last_project=projects),0)),0)</f>
        <v>0</v>
      </c>
      <c r="D1698" s="5" t="e">
        <f t="shared" ca="1" si="496"/>
        <v>#REF!</v>
      </c>
      <c r="E1698" s="5" t="e">
        <f t="shared" ca="1" si="486"/>
        <v>#REF!</v>
      </c>
      <c r="F1698" s="40" t="e">
        <f t="array" aca="1" ref="F1698" ca="1">INDEX(hours,MATCH(1,($A1698=dates)*(last_project=projects),0),0)</f>
        <v>#N/A</v>
      </c>
      <c r="G1698" s="21" t="e">
        <f t="shared" ca="1" si="487"/>
        <v>#N/A</v>
      </c>
      <c r="H1698" s="41" t="e">
        <f t="shared" ca="1" si="497"/>
        <v>#N/A</v>
      </c>
      <c r="I1698" s="41" t="e">
        <f t="shared" ca="1" si="498"/>
        <v>#N/A</v>
      </c>
      <c r="J1698" s="41" t="e">
        <f t="shared" ca="1" si="499"/>
        <v>#N/A</v>
      </c>
      <c r="K1698" t="e">
        <f t="shared" ca="1" si="488"/>
        <v>#N/A</v>
      </c>
      <c r="L1698" t="e">
        <f t="shared" ca="1" si="489"/>
        <v>#N/A</v>
      </c>
      <c r="M1698" s="42" t="e">
        <f t="shared" ca="1" si="490"/>
        <v>#REF!</v>
      </c>
      <c r="N1698" s="5" t="e">
        <f t="shared" ca="1" si="500"/>
        <v>#N/A</v>
      </c>
      <c r="O1698" s="5" t="e">
        <f t="shared" ca="1" si="501"/>
        <v>#N/A</v>
      </c>
      <c r="P1698" s="41" t="e">
        <f ca="1">IF(OR(ISNA(A1698),C1698="Backstitch"),NA(),AVERAGEIF($C$4:$C1698,"&gt;0")/100)</f>
        <v>#N/A</v>
      </c>
      <c r="Q1698" s="41" t="e">
        <f t="shared" ca="1" si="491"/>
        <v>#N/A</v>
      </c>
      <c r="R1698" s="43" t="e">
        <f t="shared" ca="1" si="492"/>
        <v>#N/A</v>
      </c>
      <c r="S1698" s="44" t="e">
        <f t="shared" ca="1" si="493"/>
        <v>#N/A</v>
      </c>
      <c r="T1698" s="5" t="e">
        <f t="shared" ca="1" si="494"/>
        <v>#N/A</v>
      </c>
      <c r="U1698" s="5" t="e">
        <f t="shared" ca="1" si="495"/>
        <v>#N/A</v>
      </c>
    </row>
    <row r="1699" spans="1:21">
      <c r="A1699" s="6" t="e">
        <f t="shared" ca="1" si="485"/>
        <v>#N/A</v>
      </c>
      <c r="B1699" s="39" t="e">
        <f t="shared" ca="1" si="484"/>
        <v>#N/A</v>
      </c>
      <c r="C1699">
        <f t="array" aca="1" ref="C1699" ca="1">IFERROR(INDEX(stitches, MATCH( 1, ($A1699=dates)*(last_project=projects),0)),0)</f>
        <v>0</v>
      </c>
      <c r="D1699" s="5" t="e">
        <f t="shared" ca="1" si="496"/>
        <v>#REF!</v>
      </c>
      <c r="E1699" s="5" t="e">
        <f t="shared" ca="1" si="486"/>
        <v>#REF!</v>
      </c>
      <c r="F1699" s="40" t="e">
        <f t="array" aca="1" ref="F1699" ca="1">INDEX(hours,MATCH(1,($A1699=dates)*(last_project=projects),0),0)</f>
        <v>#N/A</v>
      </c>
      <c r="G1699" s="21" t="e">
        <f t="shared" ca="1" si="487"/>
        <v>#N/A</v>
      </c>
      <c r="H1699" s="41" t="e">
        <f t="shared" ca="1" si="497"/>
        <v>#N/A</v>
      </c>
      <c r="I1699" s="41" t="e">
        <f t="shared" ca="1" si="498"/>
        <v>#N/A</v>
      </c>
      <c r="J1699" s="41" t="e">
        <f t="shared" ca="1" si="499"/>
        <v>#N/A</v>
      </c>
      <c r="K1699" t="e">
        <f t="shared" ca="1" si="488"/>
        <v>#N/A</v>
      </c>
      <c r="L1699" t="e">
        <f t="shared" ca="1" si="489"/>
        <v>#N/A</v>
      </c>
      <c r="M1699" s="42" t="e">
        <f t="shared" ca="1" si="490"/>
        <v>#REF!</v>
      </c>
      <c r="N1699" s="5" t="e">
        <f t="shared" ca="1" si="500"/>
        <v>#N/A</v>
      </c>
      <c r="O1699" s="5" t="e">
        <f t="shared" ca="1" si="501"/>
        <v>#N/A</v>
      </c>
      <c r="P1699" s="41" t="e">
        <f ca="1">IF(OR(ISNA(A1699),C1699="Backstitch"),NA(),AVERAGEIF($C$4:$C1699,"&gt;0")/100)</f>
        <v>#N/A</v>
      </c>
      <c r="Q1699" s="41" t="e">
        <f t="shared" ca="1" si="491"/>
        <v>#N/A</v>
      </c>
      <c r="R1699" s="43" t="e">
        <f t="shared" ca="1" si="492"/>
        <v>#N/A</v>
      </c>
      <c r="S1699" s="44" t="e">
        <f t="shared" ca="1" si="493"/>
        <v>#N/A</v>
      </c>
      <c r="T1699" s="5" t="e">
        <f t="shared" ca="1" si="494"/>
        <v>#N/A</v>
      </c>
      <c r="U1699" s="5" t="e">
        <f t="shared" ca="1" si="495"/>
        <v>#N/A</v>
      </c>
    </row>
  </sheetData>
  <conditionalFormatting sqref="A3:U1699">
    <cfRule type="expression" dxfId="145" priority="33">
      <formula>ISNA(A3)</formula>
    </cfRule>
  </conditionalFormatting>
  <conditionalFormatting sqref="H4:U1699">
    <cfRule type="cellIs" dxfId="144" priority="32" operator="equal">
      <formula>0</formula>
    </cfRule>
  </conditionalFormatting>
  <conditionalFormatting sqref="D4:E1699">
    <cfRule type="expression" dxfId="143" priority="30">
      <formula>ISNA(D4)</formula>
    </cfRule>
  </conditionalFormatting>
  <conditionalFormatting sqref="D4:E1699">
    <cfRule type="cellIs" dxfId="142" priority="29" operator="equal">
      <formula>0</formula>
    </cfRule>
  </conditionalFormatting>
  <conditionalFormatting sqref="C4:C1699">
    <cfRule type="dataBar" priority="6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{F7E80DCD-3D70-4EF1-86A7-59E016F50FCB}</x14:id>
        </ext>
      </extLst>
    </cfRule>
    <cfRule type="cellIs" dxfId="141" priority="23" operator="equal">
      <formula>0</formula>
    </cfRule>
  </conditionalFormatting>
  <conditionalFormatting sqref="F4:G1699">
    <cfRule type="cellIs" dxfId="140" priority="22" operator="equal">
      <formula>0</formula>
    </cfRule>
  </conditionalFormatting>
  <conditionalFormatting sqref="F4:F1699">
    <cfRule type="dataBar" priority="4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{3A32688F-C042-473A-9B1D-80CA7168DBAA}</x14:id>
        </ext>
      </extLst>
    </cfRule>
  </conditionalFormatting>
  <conditionalFormatting sqref="K4:L1699">
    <cfRule type="cellIs" dxfId="139" priority="19" operator="equal">
      <formula>0</formula>
    </cfRule>
  </conditionalFormatting>
  <conditionalFormatting sqref="M4:M1699">
    <cfRule type="dataBar" priority="1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{85DC3182-B4A5-4890-8BED-ED9CB03481A8}</x14:id>
        </ext>
      </extLst>
    </cfRule>
  </conditionalFormatting>
  <conditionalFormatting sqref="L4:L1699">
    <cfRule type="dataBar" priority="2">
      <dataBar>
        <cfvo type="min"/>
        <cfvo type="num" val="$M$3"/>
        <color theme="5" tint="0.79998168889431442"/>
      </dataBar>
      <extLst>
        <ext xmlns:x14="http://schemas.microsoft.com/office/spreadsheetml/2009/9/main" uri="{B025F937-C7B1-47D3-B67F-A62EFF666E3E}">
          <x14:id>{9BCF5609-8E90-4A51-B488-8789032671FC}</x14:id>
        </ext>
      </extLst>
    </cfRule>
  </conditionalFormatting>
  <conditionalFormatting sqref="D4:D1699">
    <cfRule type="dataBar" priority="7">
      <dataBar>
        <cfvo type="min"/>
        <cfvo type="num" val="$E$1"/>
        <color theme="5" tint="0.79998168889431442"/>
      </dataBar>
      <extLst>
        <ext xmlns:x14="http://schemas.microsoft.com/office/spreadsheetml/2009/9/main" uri="{B025F937-C7B1-47D3-B67F-A62EFF666E3E}">
          <x14:id>{4028F4FD-08E8-413B-897A-B2AD3BF29DE0}</x14:id>
        </ext>
      </extLst>
    </cfRule>
  </conditionalFormatting>
  <conditionalFormatting sqref="E4:E1699">
    <cfRule type="dataBar" priority="5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{736D20A8-BDF8-4ABA-8BD9-FCB29D549F89}</x14:id>
        </ext>
      </extLst>
    </cfRule>
  </conditionalFormatting>
  <conditionalFormatting sqref="G4:G1699">
    <cfRule type="dataBar" priority="3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{C8C38696-3538-4A6E-B982-6E62C814D998}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E80DCD-3D70-4EF1-86A7-59E016F50F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C4:C1699</xm:sqref>
        </x14:conditionalFormatting>
        <x14:conditionalFormatting xmlns:xm="http://schemas.microsoft.com/office/excel/2006/main">
          <x14:cfRule type="dataBar" id="{3A32688F-C042-473A-9B1D-80CA7168DB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F4:F1699</xm:sqref>
        </x14:conditionalFormatting>
        <x14:conditionalFormatting xmlns:xm="http://schemas.microsoft.com/office/excel/2006/main">
          <x14:cfRule type="dataBar" id="{85DC3182-B4A5-4890-8BED-ED9CB03481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M4:M1699</xm:sqref>
        </x14:conditionalFormatting>
        <x14:conditionalFormatting xmlns:xm="http://schemas.microsoft.com/office/excel/2006/main">
          <x14:cfRule type="dataBar" id="{9BCF5609-8E90-4A51-B488-8789032671FC}">
            <x14:dataBar minLength="0" maxLength="100" gradient="0">
              <x14:cfvo type="autoMin"/>
              <x14:cfvo type="num">
                <xm:f>$M$3</xm:f>
              </x14:cfvo>
              <x14:negativeFillColor rgb="FFFF0000"/>
              <x14:axisColor rgb="FF000000"/>
            </x14:dataBar>
          </x14:cfRule>
          <xm:sqref>L4:L1699</xm:sqref>
        </x14:conditionalFormatting>
        <x14:conditionalFormatting xmlns:xm="http://schemas.microsoft.com/office/excel/2006/main">
          <x14:cfRule type="dataBar" id="{4028F4FD-08E8-413B-897A-B2AD3BF29DE0}">
            <x14:dataBar minLength="0" maxLength="100" gradient="0">
              <x14:cfvo type="autoMin"/>
              <x14:cfvo type="num">
                <xm:f>$E$1</xm:f>
              </x14:cfvo>
              <x14:negativeFillColor rgb="FFFF0000"/>
              <x14:axisColor rgb="FF000000"/>
            </x14:dataBar>
          </x14:cfRule>
          <xm:sqref>D4:D1699</xm:sqref>
        </x14:conditionalFormatting>
        <x14:conditionalFormatting xmlns:xm="http://schemas.microsoft.com/office/excel/2006/main">
          <x14:cfRule type="dataBar" id="{736D20A8-BDF8-4ABA-8BD9-FCB29D549F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E4:E1699</xm:sqref>
        </x14:conditionalFormatting>
        <x14:conditionalFormatting xmlns:xm="http://schemas.microsoft.com/office/excel/2006/main">
          <x14:cfRule type="dataBar" id="{C8C38696-3538-4A6E-B982-6E62C814D9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G4:G1699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239F-5DBF-434D-9334-3C37D3DC1467}">
  <sheetPr codeName="Sheet11">
    <tabColor theme="5"/>
  </sheetPr>
  <dimension ref="A1:O328"/>
  <sheetViews>
    <sheetView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G3" sqref="G3"/>
    </sheetView>
  </sheetViews>
  <sheetFormatPr defaultColWidth="8.85546875" defaultRowHeight="15"/>
  <cols>
    <col min="1" max="1" width="13.85546875" bestFit="1" customWidth="1"/>
    <col min="4" max="7" width="13" customWidth="1"/>
    <col min="8" max="8" width="11.7109375" customWidth="1"/>
    <col min="9" max="9" width="11" customWidth="1"/>
    <col min="10" max="10" width="10.140625" customWidth="1"/>
  </cols>
  <sheetData>
    <row r="1" spans="1:15" s="11" customFormat="1">
      <c r="A1" s="10"/>
      <c r="B1" s="10"/>
      <c r="C1" s="10"/>
      <c r="D1" s="10"/>
      <c r="E1" s="10"/>
      <c r="F1" s="10"/>
      <c r="G1" s="10"/>
      <c r="H1" s="10"/>
      <c r="I1" s="10"/>
      <c r="J1" s="10"/>
    </row>
    <row r="2" spans="1:15" s="11" customFormat="1" ht="45">
      <c r="A2" s="30" t="s">
        <v>99</v>
      </c>
      <c r="B2" s="30" t="s">
        <v>52</v>
      </c>
      <c r="C2" s="30" t="s">
        <v>121</v>
      </c>
      <c r="D2" s="30" t="s">
        <v>122</v>
      </c>
      <c r="E2" s="30" t="s">
        <v>72</v>
      </c>
      <c r="F2" s="30" t="s">
        <v>114</v>
      </c>
      <c r="G2" s="30" t="s">
        <v>115</v>
      </c>
      <c r="H2" s="30" t="s">
        <v>110</v>
      </c>
      <c r="I2" s="30" t="s">
        <v>123</v>
      </c>
      <c r="J2" s="30" t="s">
        <v>124</v>
      </c>
    </row>
    <row r="3" spans="1:15">
      <c r="A3" s="6" t="e">
        <f ca="1">'Project Daily Log'!A3</f>
        <v>#N/A</v>
      </c>
      <c r="C3" t="e">
        <f ca="1">project_completed_stitches</f>
        <v>#REF!</v>
      </c>
      <c r="D3" s="11" t="e">
        <f ca="1">project_remaining_stitches</f>
        <v>#REF!</v>
      </c>
      <c r="E3" s="11"/>
      <c r="F3" s="11"/>
      <c r="G3" t="e">
        <f ca="1">project_remaining_pages</f>
        <v>#REF!</v>
      </c>
    </row>
    <row r="4" spans="1:15">
      <c r="A4" s="6" t="e">
        <f ca="1">IF(weekly_summary_type&lt;&gt;"Week",IF(ISERROR(MATCH(IF(WEEKDAY(A3)&lt;weekly_summary_type,A3+weekly_summary_type-WEEKDAY(A3),A3+weekly_summary_type+7-WEEKDAY(A3)),project_daily_days,0)),IF(AND(INDEX(project_daily_days,COUNT(project_daily_days),1)&gt;A3,INDEX(project_daily_days,COUNT(project_daily_days)*1)&lt;IF(WEEKDAY(A3)&lt;weekly_summary_type,A3+weekly_summary_type-WEEKDAY(A3),A3+weekly_summary_type+7-WEEKDAY(A3))),IF(WEEKDAY(A3)&lt;weekly_summary_type,A3+weekly_summary_type-WEEKDAY(A3),A3+weekly_summary_type+7-WEEKDAY(A3)),NA()),IF(WEEKDAY(A3)&lt;weekly_summary_type,A3+weekly_summary_type-WEEKDAY(A3),A3+weekly_summary_type+7-WEEKDAY(A3))),IF(ISERROR(MATCH(A3+7,project_daily_days,0)),IF(AND(INDEX(project_daily_days,COUNT(project_daily_days),1)&gt;A3,INDEX(project_daily_days,COUNT(project_daily_days)*1)&lt;A3+7),A3+7,NA()),A3+7))</f>
        <v>#N/A</v>
      </c>
      <c r="B4" s="45" t="e">
        <f ca="1">IF(COUNTIF(OFFSET(project_first_stitches,A3-$A$3+1,0):OFFSET(project_first_stitches,A4-$A$3,0),NA())&lt;7,SUMIF(OFFSET(project_first_stitches,A3-$A$3+1,0):OFFSET(project_first_stitches,A4-$A$3,0),"&lt;&gt;#N/A"),NA())</f>
        <v>#N/A</v>
      </c>
      <c r="C4" s="42" t="e">
        <f t="shared" ref="C4:C67" ca="1" si="0">IF(ISBLANK($B4),NA(),C3+B4)</f>
        <v>#REF!</v>
      </c>
      <c r="D4" s="42" t="e">
        <f t="shared" ref="D4:D67" ca="1" si="1">IF(ISBLANK($B4),NA(),D3-B4)</f>
        <v>#REF!</v>
      </c>
      <c r="E4" s="45" t="e">
        <f ca="1">IF(COUNTIF(OFFSET(project_first_stitches,A3-$A$3+1,0):OFFSET(project_first_stitches,A4-$A$3,0),NA())&lt;7,SUMIF(OFFSET(project_first_pages,A3-$A$3+1,0):OFFSET(project_first_pages,A4-$A$3,0),"&lt;&gt;#N/A"),NA())</f>
        <v>#N/A</v>
      </c>
      <c r="F4" s="45" t="e">
        <f ca="1">F3+E4</f>
        <v>#N/A</v>
      </c>
      <c r="G4" s="45" t="e">
        <f ca="1">$G$3-F4</f>
        <v>#REF!</v>
      </c>
      <c r="H4" s="27" t="e">
        <f ca="1">IF(COUNTIF(OFFSET(project_first_stitches,$A3-$A$3+1,0):OFFSET(project_first_stitches,A4-$A$3,0),NA())&lt;7,SUMIF(OFFSET('Project Daily Log'!$F$3,$A3-$A$3+1,0):OFFSET('Project Daily Log'!$F$3,$A4-$A$3,0),"&lt;&gt;#N/A"),NA())</f>
        <v>#N/A</v>
      </c>
      <c r="I4" s="41" t="e">
        <f ca="1">IF((COUNT(OFFSET(project_first_blocks,A3-$A$3+1,0):OFFSET(project_first_blocks,A4-$A$3,0))=(A4-A3)),(A4-$A$3)/7,NA())</f>
        <v>#N/A</v>
      </c>
      <c r="J4" s="41" t="e">
        <f ca="1">OFFSET(project_real_days,MATCH($A4,'Project Daily Log'!$A:$A,1)-1,0)/7</f>
        <v>#N/A</v>
      </c>
    </row>
    <row r="5" spans="1:15">
      <c r="A5" s="6" t="e">
        <f t="shared" ref="A5:A68" ca="1" si="2">IF(ISERROR(MATCH(A4+7,project_daily_days,0)),IF(AND(INDEX(project_daily_days,COUNT(project_daily_days),1)&gt;A4,INDEX(project_daily_days,COUNT(project_daily_days),1)&lt;A4+7),A4+7,NA()),A4+7)</f>
        <v>#N/A</v>
      </c>
      <c r="B5" s="45" t="e">
        <f ca="1">IF(COUNTIF(OFFSET(project_first_stitches,A4-$A$3+1,0):OFFSET(project_first_stitches,A5-$A$3,0),NA())&lt;7,SUMIF(OFFSET(project_first_stitches,A4-$A$3+1,0):OFFSET(project_first_stitches,A5-$A$3,0),"&lt;&gt;#N/A"),NA())</f>
        <v>#N/A</v>
      </c>
      <c r="C5" s="42" t="e">
        <f t="shared" ca="1" si="0"/>
        <v>#REF!</v>
      </c>
      <c r="D5" s="42" t="e">
        <f t="shared" ca="1" si="1"/>
        <v>#REF!</v>
      </c>
      <c r="E5" s="45" t="e">
        <f ca="1">IF(COUNTIF(OFFSET(project_first_stitches,A4-$A$3+1,0):OFFSET(project_first_stitches,A5-$A$3,0),NA())&lt;7,SUMIF(OFFSET(project_first_pages,A4-$A$3+1,0):OFFSET(project_first_pages,A5-$A$3,0),"&lt;&gt;#N/A"),NA())</f>
        <v>#N/A</v>
      </c>
      <c r="F5" s="45" t="e">
        <f t="shared" ref="F5:F68" ca="1" si="3">F4+E5</f>
        <v>#N/A</v>
      </c>
      <c r="G5" s="45" t="e">
        <f t="shared" ref="G5:G68" ca="1" si="4">$G$3-F5</f>
        <v>#REF!</v>
      </c>
      <c r="H5" s="27" t="e">
        <f ca="1">IF(COUNTIF(OFFSET(project_first_stitches,$A4-$A$3+1,0):OFFSET(project_first_stitches,A5-$A$3,0),NA())&lt;7,SUMIF(OFFSET('Project Daily Log'!$F$3,$A4-$A$3+1,0):OFFSET('Project Daily Log'!$F$3,$A5-$A$3,0),"&lt;&gt;#N/A"),NA())</f>
        <v>#N/A</v>
      </c>
      <c r="I5" s="41" t="e">
        <f ca="1">IF((COUNT(OFFSET(project_first_blocks,A4-$A$3+1,0):OFFSET(project_first_blocks,A5-$A$3,0))=(A5-A4)),(A5-$A$3)/7,NA())</f>
        <v>#N/A</v>
      </c>
      <c r="J5" s="41" t="e">
        <f ca="1">OFFSET(project_real_days,MATCH($A5,'Project Daily Log'!$A:$A,1)-1,0)/7</f>
        <v>#N/A</v>
      </c>
    </row>
    <row r="6" spans="1:15">
      <c r="A6" s="6" t="e">
        <f t="shared" ca="1" si="2"/>
        <v>#N/A</v>
      </c>
      <c r="B6" s="45" t="e">
        <f ca="1">IF(COUNTIF(OFFSET(project_first_stitches,A5-$A$3+1,0):OFFSET(project_first_stitches,A6-$A$3,0),NA())&lt;7,SUMIF(OFFSET(project_first_stitches,A5-$A$3+1,0):OFFSET(project_first_stitches,A6-$A$3,0),"&lt;&gt;#N/A"),NA())</f>
        <v>#N/A</v>
      </c>
      <c r="C6" s="42" t="e">
        <f t="shared" ca="1" si="0"/>
        <v>#REF!</v>
      </c>
      <c r="D6" s="42" t="e">
        <f t="shared" ca="1" si="1"/>
        <v>#REF!</v>
      </c>
      <c r="E6" s="45" t="e">
        <f ca="1">IF(COUNTIF(OFFSET(project_first_stitches,A5-$A$3+1,0):OFFSET(project_first_stitches,A6-$A$3,0),NA())&lt;7,SUMIF(OFFSET(project_first_pages,A5-$A$3+1,0):OFFSET(project_first_pages,A6-$A$3,0),"&lt;&gt;#N/A"),NA())</f>
        <v>#N/A</v>
      </c>
      <c r="F6" s="45" t="e">
        <f t="shared" ca="1" si="3"/>
        <v>#N/A</v>
      </c>
      <c r="G6" s="45" t="e">
        <f t="shared" ca="1" si="4"/>
        <v>#REF!</v>
      </c>
      <c r="H6" s="27" t="e">
        <f ca="1">IF(COUNTIF(OFFSET(project_first_stitches,$A5-$A$3+1,0):OFFSET(project_first_stitches,A6-$A$3,0),NA())&lt;7,SUMIF(OFFSET('Project Daily Log'!$F$3,$A5-$A$3+1,0):OFFSET('Project Daily Log'!$F$3,$A6-$A$3,0),"&lt;&gt;#N/A"),NA())</f>
        <v>#N/A</v>
      </c>
      <c r="I6" s="41" t="e">
        <f ca="1">IF((COUNT(OFFSET(project_first_blocks,A5-$A$3+1,0):OFFSET(project_first_blocks,A6-$A$3,0))=(A6-A5)),(A6-$A$3)/7,NA())</f>
        <v>#N/A</v>
      </c>
      <c r="J6" s="41" t="e">
        <f ca="1">OFFSET(project_real_days,MATCH($A6,'Project Daily Log'!$A:$A,1)-1,0)/7</f>
        <v>#N/A</v>
      </c>
    </row>
    <row r="7" spans="1:15">
      <c r="A7" s="6" t="e">
        <f t="shared" ca="1" si="2"/>
        <v>#N/A</v>
      </c>
      <c r="B7" s="45" t="e">
        <f ca="1">IF(COUNTIF(OFFSET(project_first_stitches,A6-$A$3+1,0):OFFSET(project_first_stitches,A7-$A$3,0),NA())&lt;7,SUMIF(OFFSET(project_first_stitches,A6-$A$3+1,0):OFFSET(project_first_stitches,A7-$A$3,0),"&lt;&gt;#N/A"),NA())</f>
        <v>#N/A</v>
      </c>
      <c r="C7" s="42" t="e">
        <f t="shared" ca="1" si="0"/>
        <v>#REF!</v>
      </c>
      <c r="D7" s="42" t="e">
        <f t="shared" ca="1" si="1"/>
        <v>#REF!</v>
      </c>
      <c r="E7" s="45" t="e">
        <f ca="1">IF(COUNTIF(OFFSET(project_first_stitches,A6-$A$3+1,0):OFFSET(project_first_stitches,A7-$A$3,0),NA())&lt;7,SUMIF(OFFSET(project_first_pages,A6-$A$3+1,0):OFFSET(project_first_pages,A7-$A$3,0),"&lt;&gt;#N/A"),NA())</f>
        <v>#N/A</v>
      </c>
      <c r="F7" s="45" t="e">
        <f t="shared" ca="1" si="3"/>
        <v>#N/A</v>
      </c>
      <c r="G7" s="45" t="e">
        <f t="shared" ca="1" si="4"/>
        <v>#REF!</v>
      </c>
      <c r="H7" s="27" t="e">
        <f ca="1">IF(COUNTIF(OFFSET(project_first_stitches,$A6-$A$3+1,0):OFFSET(project_first_stitches,A7-$A$3,0),NA())&lt;7,SUMIF(OFFSET('Project Daily Log'!$F$3,$A6-$A$3+1,0):OFFSET('Project Daily Log'!$F$3,$A7-$A$3,0),"&lt;&gt;#N/A"),NA())</f>
        <v>#N/A</v>
      </c>
      <c r="I7" s="41" t="e">
        <f ca="1">IF((COUNT(OFFSET(project_first_blocks,A6-$A$3+1,0):OFFSET(project_first_blocks,A7-$A$3,0))=(A7-A6)),(A7-$A$3)/7,NA())</f>
        <v>#N/A</v>
      </c>
      <c r="J7" s="41" t="e">
        <f ca="1">OFFSET(project_real_days,MATCH($A7,'Project Daily Log'!$A:$A,1)-1,0)/7</f>
        <v>#N/A</v>
      </c>
    </row>
    <row r="8" spans="1:15">
      <c r="A8" s="6" t="e">
        <f t="shared" ca="1" si="2"/>
        <v>#N/A</v>
      </c>
      <c r="B8" s="45" t="e">
        <f ca="1">IF(COUNTIF(OFFSET(project_first_stitches,A7-$A$3+1,0):OFFSET(project_first_stitches,A8-$A$3,0),NA())&lt;7,SUMIF(OFFSET(project_first_stitches,A7-$A$3+1,0):OFFSET(project_first_stitches,A8-$A$3,0),"&lt;&gt;#N/A"),NA())</f>
        <v>#N/A</v>
      </c>
      <c r="C8" s="42" t="e">
        <f t="shared" ca="1" si="0"/>
        <v>#REF!</v>
      </c>
      <c r="D8" s="42" t="e">
        <f t="shared" ca="1" si="1"/>
        <v>#REF!</v>
      </c>
      <c r="E8" s="45" t="e">
        <f ca="1">IF(COUNTIF(OFFSET(project_first_stitches,A7-$A$3+1,0):OFFSET(project_first_stitches,A8-$A$3,0),NA())&lt;7,SUMIF(OFFSET(project_first_pages,A7-$A$3+1,0):OFFSET(project_first_pages,A8-$A$3,0),"&lt;&gt;#N/A"),NA())</f>
        <v>#N/A</v>
      </c>
      <c r="F8" s="45" t="e">
        <f t="shared" ca="1" si="3"/>
        <v>#N/A</v>
      </c>
      <c r="G8" s="45" t="e">
        <f t="shared" ca="1" si="4"/>
        <v>#REF!</v>
      </c>
      <c r="H8" s="27" t="e">
        <f ca="1">IF(COUNTIF(OFFSET(project_first_stitches,$A7-$A$3+1,0):OFFSET(project_first_stitches,A8-$A$3,0),NA())&lt;7,SUMIF(OFFSET('Project Daily Log'!$F$3,$A7-$A$3+1,0):OFFSET('Project Daily Log'!$F$3,$A8-$A$3,0),"&lt;&gt;#N/A"),NA())</f>
        <v>#N/A</v>
      </c>
      <c r="I8" s="41" t="e">
        <f ca="1">IF((COUNT(OFFSET(project_first_blocks,A7-$A$3+1,0):OFFSET(project_first_blocks,A8-$A$3,0))=(A8-A7)),(A8-$A$3)/7,NA())</f>
        <v>#N/A</v>
      </c>
      <c r="J8" s="41" t="e">
        <f ca="1">OFFSET(project_real_days,MATCH($A8,'Project Daily Log'!$A:$A,1)-1,0)/7</f>
        <v>#N/A</v>
      </c>
    </row>
    <row r="9" spans="1:15">
      <c r="A9" s="6" t="e">
        <f t="shared" ca="1" si="2"/>
        <v>#N/A</v>
      </c>
      <c r="B9" s="45" t="e">
        <f ca="1">IF(COUNTIF(OFFSET(project_first_stitches,A8-$A$3+1,0):OFFSET(project_first_stitches,A9-$A$3,0),NA())&lt;7,SUMIF(OFFSET(project_first_stitches,A8-$A$3+1,0):OFFSET(project_first_stitches,A9-$A$3,0),"&lt;&gt;#N/A"),NA())</f>
        <v>#N/A</v>
      </c>
      <c r="C9" s="42" t="e">
        <f t="shared" ca="1" si="0"/>
        <v>#REF!</v>
      </c>
      <c r="D9" s="42" t="e">
        <f t="shared" ca="1" si="1"/>
        <v>#REF!</v>
      </c>
      <c r="E9" s="45" t="e">
        <f ca="1">IF(COUNTIF(OFFSET(project_first_stitches,A8-$A$3+1,0):OFFSET(project_first_stitches,A9-$A$3,0),NA())&lt;7,SUMIF(OFFSET(project_first_pages,A8-$A$3+1,0):OFFSET(project_first_pages,A9-$A$3,0),"&lt;&gt;#N/A"),NA())</f>
        <v>#N/A</v>
      </c>
      <c r="F9" s="45" t="e">
        <f t="shared" ca="1" si="3"/>
        <v>#N/A</v>
      </c>
      <c r="G9" s="45" t="e">
        <f t="shared" ca="1" si="4"/>
        <v>#REF!</v>
      </c>
      <c r="H9" s="27" t="e">
        <f ca="1">IF(COUNTIF(OFFSET(project_first_stitches,$A8-$A$3+1,0):OFFSET(project_first_stitches,A9-$A$3,0),NA())&lt;7,SUMIF(OFFSET('Project Daily Log'!$F$3,$A8-$A$3+1,0):OFFSET('Project Daily Log'!$F$3,$A9-$A$3,0),"&lt;&gt;#N/A"),NA())</f>
        <v>#N/A</v>
      </c>
      <c r="I9" s="41" t="e">
        <f ca="1">IF((COUNT(OFFSET(project_first_blocks,A8-$A$3+1,0):OFFSET(project_first_blocks,A9-$A$3,0))=(A9-A8)),(A9-$A$3)/7,NA())</f>
        <v>#N/A</v>
      </c>
      <c r="J9" s="41" t="e">
        <f ca="1">OFFSET(project_real_days,MATCH($A9,'Project Daily Log'!$A:$A,1)-1,0)/7</f>
        <v>#N/A</v>
      </c>
    </row>
    <row r="10" spans="1:15">
      <c r="A10" s="6" t="e">
        <f t="shared" ca="1" si="2"/>
        <v>#N/A</v>
      </c>
      <c r="B10" s="45" t="e">
        <f ca="1">IF(COUNTIF(OFFSET(project_first_stitches,A9-$A$3+1,0):OFFSET(project_first_stitches,A10-$A$3,0),NA())&lt;7,SUMIF(OFFSET(project_first_stitches,A9-$A$3+1,0):OFFSET(project_first_stitches,A10-$A$3,0),"&lt;&gt;#N/A"),NA())</f>
        <v>#N/A</v>
      </c>
      <c r="C10" s="42" t="e">
        <f t="shared" ca="1" si="0"/>
        <v>#REF!</v>
      </c>
      <c r="D10" s="42" t="e">
        <f t="shared" ca="1" si="1"/>
        <v>#REF!</v>
      </c>
      <c r="E10" s="45" t="e">
        <f ca="1">IF(COUNTIF(OFFSET(project_first_stitches,A9-$A$3+1,0):OFFSET(project_first_stitches,A10-$A$3,0),NA())&lt;7,SUMIF(OFFSET(project_first_pages,A9-$A$3+1,0):OFFSET(project_first_pages,A10-$A$3,0),"&lt;&gt;#N/A"),NA())</f>
        <v>#N/A</v>
      </c>
      <c r="F10" s="45" t="e">
        <f t="shared" ca="1" si="3"/>
        <v>#N/A</v>
      </c>
      <c r="G10" s="45" t="e">
        <f t="shared" ca="1" si="4"/>
        <v>#REF!</v>
      </c>
      <c r="H10" s="27" t="e">
        <f ca="1">IF(COUNTIF(OFFSET(project_first_stitches,$A9-$A$3+1,0):OFFSET(project_first_stitches,A10-$A$3,0),NA())&lt;7,SUMIF(OFFSET('Project Daily Log'!$F$3,$A9-$A$3+1,0):OFFSET('Project Daily Log'!$F$3,$A10-$A$3,0),"&lt;&gt;#N/A"),NA())</f>
        <v>#N/A</v>
      </c>
      <c r="I10" s="41" t="e">
        <f ca="1">IF((COUNT(OFFSET(project_first_blocks,A9-$A$3+1,0):OFFSET(project_first_blocks,A10-$A$3,0))=(A10-A9)),(A10-$A$3)/7,NA())</f>
        <v>#N/A</v>
      </c>
      <c r="J10" s="41" t="e">
        <f ca="1">OFFSET(project_real_days,MATCH($A10,'Project Daily Log'!$A:$A,1)-1,0)/7</f>
        <v>#N/A</v>
      </c>
      <c r="O10" s="11"/>
    </row>
    <row r="11" spans="1:15">
      <c r="A11" s="6" t="e">
        <f t="shared" ca="1" si="2"/>
        <v>#N/A</v>
      </c>
      <c r="B11" s="45" t="e">
        <f ca="1">IF(COUNTIF(OFFSET(project_first_stitches,A10-$A$3+1,0):OFFSET(project_first_stitches,A11-$A$3,0),NA())&lt;7,SUMIF(OFFSET(project_first_stitches,A10-$A$3+1,0):OFFSET(project_first_stitches,A11-$A$3,0),"&lt;&gt;#N/A"),NA())</f>
        <v>#N/A</v>
      </c>
      <c r="C11" s="42" t="e">
        <f t="shared" ca="1" si="0"/>
        <v>#REF!</v>
      </c>
      <c r="D11" s="42" t="e">
        <f t="shared" ca="1" si="1"/>
        <v>#REF!</v>
      </c>
      <c r="E11" s="45" t="e">
        <f ca="1">IF(COUNTIF(OFFSET(project_first_stitches,A10-$A$3+1,0):OFFSET(project_first_stitches,A11-$A$3,0),NA())&lt;7,SUMIF(OFFSET(project_first_pages,A10-$A$3+1,0):OFFSET(project_first_pages,A11-$A$3,0),"&lt;&gt;#N/A"),NA())</f>
        <v>#N/A</v>
      </c>
      <c r="F11" s="45" t="e">
        <f t="shared" ca="1" si="3"/>
        <v>#N/A</v>
      </c>
      <c r="G11" s="45" t="e">
        <f t="shared" ca="1" si="4"/>
        <v>#REF!</v>
      </c>
      <c r="H11" s="27" t="e">
        <f ca="1">IF(COUNTIF(OFFSET(project_first_stitches,$A10-$A$3+1,0):OFFSET(project_first_stitches,A11-$A$3,0),NA())&lt;7,SUMIF(OFFSET('Project Daily Log'!$F$3,$A10-$A$3+1,0):OFFSET('Project Daily Log'!$F$3,$A11-$A$3,0),"&lt;&gt;#N/A"),NA())</f>
        <v>#N/A</v>
      </c>
      <c r="I11" s="41" t="e">
        <f ca="1">IF((COUNT(OFFSET(project_first_blocks,A10-$A$3+1,0):OFFSET(project_first_blocks,A11-$A$3,0))=(A11-A10)),(A11-$A$3)/7,NA())</f>
        <v>#N/A</v>
      </c>
      <c r="J11" s="41" t="e">
        <f ca="1">OFFSET(project_real_days,MATCH($A11,'Project Daily Log'!$A:$A,1)-1,0)/7</f>
        <v>#N/A</v>
      </c>
    </row>
    <row r="12" spans="1:15">
      <c r="A12" s="6" t="e">
        <f t="shared" ca="1" si="2"/>
        <v>#N/A</v>
      </c>
      <c r="B12" s="45" t="e">
        <f ca="1">IF(COUNTIF(OFFSET(project_first_stitches,A11-$A$3+1,0):OFFSET(project_first_stitches,A12-$A$3,0),NA())&lt;7,SUMIF(OFFSET(project_first_stitches,A11-$A$3+1,0):OFFSET(project_first_stitches,A12-$A$3,0),"&lt;&gt;#N/A"),NA())</f>
        <v>#N/A</v>
      </c>
      <c r="C12" s="42" t="e">
        <f t="shared" ca="1" si="0"/>
        <v>#REF!</v>
      </c>
      <c r="D12" s="42" t="e">
        <f t="shared" ca="1" si="1"/>
        <v>#REF!</v>
      </c>
      <c r="E12" s="45" t="e">
        <f ca="1">IF(COUNTIF(OFFSET(project_first_stitches,A11-$A$3+1,0):OFFSET(project_first_stitches,A12-$A$3,0),NA())&lt;7,SUMIF(OFFSET(project_first_pages,A11-$A$3+1,0):OFFSET(project_first_pages,A12-$A$3,0),"&lt;&gt;#N/A"),NA())</f>
        <v>#N/A</v>
      </c>
      <c r="F12" s="45" t="e">
        <f t="shared" ca="1" si="3"/>
        <v>#N/A</v>
      </c>
      <c r="G12" s="45" t="e">
        <f t="shared" ca="1" si="4"/>
        <v>#REF!</v>
      </c>
      <c r="H12" s="27" t="e">
        <f ca="1">IF(COUNTIF(OFFSET(project_first_stitches,$A11-$A$3+1,0):OFFSET(project_first_stitches,A12-$A$3,0),NA())&lt;7,SUMIF(OFFSET('Project Daily Log'!$F$3,$A11-$A$3+1,0):OFFSET('Project Daily Log'!$F$3,$A12-$A$3,0),"&lt;&gt;#N/A"),NA())</f>
        <v>#N/A</v>
      </c>
      <c r="I12" s="41" t="e">
        <f ca="1">IF((COUNT(OFFSET(project_first_blocks,A11-$A$3+1,0):OFFSET(project_first_blocks,A12-$A$3,0))=(A12-A11)),(A12-$A$3)/7,NA())</f>
        <v>#N/A</v>
      </c>
      <c r="J12" s="41" t="e">
        <f ca="1">OFFSET(project_real_days,MATCH($A12,'Project Daily Log'!$A:$A,1)-1,0)/7</f>
        <v>#N/A</v>
      </c>
    </row>
    <row r="13" spans="1:15">
      <c r="A13" s="6" t="e">
        <f t="shared" ca="1" si="2"/>
        <v>#N/A</v>
      </c>
      <c r="B13" s="45" t="e">
        <f ca="1">IF(COUNTIF(OFFSET(project_first_stitches,A12-$A$3+1,0):OFFSET(project_first_stitches,A13-$A$3,0),NA())&lt;7,SUMIF(OFFSET(project_first_stitches,A12-$A$3+1,0):OFFSET(project_first_stitches,A13-$A$3,0),"&lt;&gt;#N/A"),NA())</f>
        <v>#N/A</v>
      </c>
      <c r="C13" s="42" t="e">
        <f t="shared" ca="1" si="0"/>
        <v>#REF!</v>
      </c>
      <c r="D13" s="42" t="e">
        <f t="shared" ca="1" si="1"/>
        <v>#REF!</v>
      </c>
      <c r="E13" s="45" t="e">
        <f ca="1">IF(COUNTIF(OFFSET(project_first_stitches,A12-$A$3+1,0):OFFSET(project_first_stitches,A13-$A$3,0),NA())&lt;7,SUMIF(OFFSET(project_first_pages,A12-$A$3+1,0):OFFSET(project_first_pages,A13-$A$3,0),"&lt;&gt;#N/A"),NA())</f>
        <v>#N/A</v>
      </c>
      <c r="F13" s="45" t="e">
        <f t="shared" ca="1" si="3"/>
        <v>#N/A</v>
      </c>
      <c r="G13" s="45" t="e">
        <f t="shared" ca="1" si="4"/>
        <v>#REF!</v>
      </c>
      <c r="H13" s="27" t="e">
        <f ca="1">IF(COUNTIF(OFFSET(project_first_stitches,$A12-$A$3+1,0):OFFSET(project_first_stitches,A13-$A$3,0),NA())&lt;7,SUMIF(OFFSET('Project Daily Log'!$F$3,$A12-$A$3+1,0):OFFSET('Project Daily Log'!$F$3,$A13-$A$3,0),"&lt;&gt;#N/A"),NA())</f>
        <v>#N/A</v>
      </c>
      <c r="I13" s="41" t="e">
        <f ca="1">IF((COUNT(OFFSET(project_first_blocks,A12-$A$3+1,0):OFFSET(project_first_blocks,A13-$A$3,0))=(A13-A12)),(A13-$A$3)/7,NA())</f>
        <v>#N/A</v>
      </c>
      <c r="J13" s="41" t="e">
        <f ca="1">OFFSET(project_real_days,MATCH($A13,'Project Daily Log'!$A:$A,1)-1,0)/7</f>
        <v>#N/A</v>
      </c>
    </row>
    <row r="14" spans="1:15">
      <c r="A14" s="6" t="e">
        <f t="shared" ca="1" si="2"/>
        <v>#N/A</v>
      </c>
      <c r="B14" s="45" t="e">
        <f ca="1">IF(COUNTIF(OFFSET(project_first_stitches,A13-$A$3+1,0):OFFSET(project_first_stitches,A14-$A$3,0),NA())&lt;7,SUMIF(OFFSET(project_first_stitches,A13-$A$3+1,0):OFFSET(project_first_stitches,A14-$A$3,0),"&lt;&gt;#N/A"),NA())</f>
        <v>#N/A</v>
      </c>
      <c r="C14" s="42" t="e">
        <f t="shared" ca="1" si="0"/>
        <v>#REF!</v>
      </c>
      <c r="D14" s="42" t="e">
        <f t="shared" ca="1" si="1"/>
        <v>#REF!</v>
      </c>
      <c r="E14" s="45" t="e">
        <f ca="1">IF(COUNTIF(OFFSET(project_first_stitches,A13-$A$3+1,0):OFFSET(project_first_stitches,A14-$A$3,0),NA())&lt;7,SUMIF(OFFSET(project_first_pages,A13-$A$3+1,0):OFFSET(project_first_pages,A14-$A$3,0),"&lt;&gt;#N/A"),NA())</f>
        <v>#N/A</v>
      </c>
      <c r="F14" s="45" t="e">
        <f t="shared" ca="1" si="3"/>
        <v>#N/A</v>
      </c>
      <c r="G14" s="45" t="e">
        <f t="shared" ca="1" si="4"/>
        <v>#REF!</v>
      </c>
      <c r="H14" s="27" t="e">
        <f ca="1">IF(COUNTIF(OFFSET(project_first_stitches,$A13-$A$3+1,0):OFFSET(project_first_stitches,A14-$A$3,0),NA())&lt;7,SUMIF(OFFSET('Project Daily Log'!$F$3,$A13-$A$3+1,0):OFFSET('Project Daily Log'!$F$3,$A14-$A$3,0),"&lt;&gt;#N/A"),NA())</f>
        <v>#N/A</v>
      </c>
      <c r="I14" s="41" t="e">
        <f ca="1">IF((COUNT(OFFSET(project_first_blocks,A13-$A$3+1,0):OFFSET(project_first_blocks,A14-$A$3,0))=(A14-A13)),(A14-$A$3)/7,NA())</f>
        <v>#N/A</v>
      </c>
      <c r="J14" s="41" t="e">
        <f ca="1">OFFSET(project_real_days,MATCH($A14,'Project Daily Log'!$A:$A,1)-1,0)/7</f>
        <v>#N/A</v>
      </c>
    </row>
    <row r="15" spans="1:15">
      <c r="A15" s="6" t="e">
        <f t="shared" ca="1" si="2"/>
        <v>#N/A</v>
      </c>
      <c r="B15" s="45" t="e">
        <f ca="1">IF(COUNTIF(OFFSET(project_first_stitches,A14-$A$3+1,0):OFFSET(project_first_stitches,A15-$A$3,0),NA())&lt;7,SUMIF(OFFSET(project_first_stitches,A14-$A$3+1,0):OFFSET(project_first_stitches,A15-$A$3,0),"&lt;&gt;#N/A"),NA())</f>
        <v>#N/A</v>
      </c>
      <c r="C15" s="42" t="e">
        <f t="shared" ca="1" si="0"/>
        <v>#REF!</v>
      </c>
      <c r="D15" s="42" t="e">
        <f t="shared" ca="1" si="1"/>
        <v>#REF!</v>
      </c>
      <c r="E15" s="45" t="e">
        <f ca="1">IF(COUNTIF(OFFSET(project_first_stitches,A14-$A$3+1,0):OFFSET(project_first_stitches,A15-$A$3,0),NA())&lt;7,SUMIF(OFFSET(project_first_pages,A14-$A$3+1,0):OFFSET(project_first_pages,A15-$A$3,0),"&lt;&gt;#N/A"),NA())</f>
        <v>#N/A</v>
      </c>
      <c r="F15" s="45" t="e">
        <f t="shared" ca="1" si="3"/>
        <v>#N/A</v>
      </c>
      <c r="G15" s="45" t="e">
        <f t="shared" ca="1" si="4"/>
        <v>#REF!</v>
      </c>
      <c r="H15" s="27" t="e">
        <f ca="1">IF(COUNTIF(OFFSET(project_first_stitches,$A14-$A$3+1,0):OFFSET(project_first_stitches,A15-$A$3,0),NA())&lt;7,SUMIF(OFFSET('Project Daily Log'!$F$3,$A14-$A$3+1,0):OFFSET('Project Daily Log'!$F$3,$A15-$A$3,0),"&lt;&gt;#N/A"),NA())</f>
        <v>#N/A</v>
      </c>
      <c r="I15" s="41" t="e">
        <f ca="1">IF((COUNT(OFFSET(project_first_blocks,A14-$A$3+1,0):OFFSET(project_first_blocks,A15-$A$3,0))=(A15-A14)),(A15-$A$3)/7,NA())</f>
        <v>#N/A</v>
      </c>
      <c r="J15" s="41" t="e">
        <f ca="1">OFFSET(project_real_days,MATCH($A15,'Project Daily Log'!$A:$A,1)-1,0)/7</f>
        <v>#N/A</v>
      </c>
    </row>
    <row r="16" spans="1:15">
      <c r="A16" s="6" t="e">
        <f t="shared" ca="1" si="2"/>
        <v>#N/A</v>
      </c>
      <c r="B16" s="45" t="e">
        <f ca="1">IF(COUNTIF(OFFSET(project_first_stitches,A15-$A$3+1,0):OFFSET(project_first_stitches,A16-$A$3,0),NA())&lt;7,SUMIF(OFFSET(project_first_stitches,A15-$A$3+1,0):OFFSET(project_first_stitches,A16-$A$3,0),"&lt;&gt;#N/A"),NA())</f>
        <v>#N/A</v>
      </c>
      <c r="C16" s="42" t="e">
        <f t="shared" ca="1" si="0"/>
        <v>#REF!</v>
      </c>
      <c r="D16" s="42" t="e">
        <f t="shared" ca="1" si="1"/>
        <v>#REF!</v>
      </c>
      <c r="E16" s="45" t="e">
        <f ca="1">IF(COUNTIF(OFFSET(project_first_stitches,A15-$A$3+1,0):OFFSET(project_first_stitches,A16-$A$3,0),NA())&lt;7,SUMIF(OFFSET(project_first_pages,A15-$A$3+1,0):OFFSET(project_first_pages,A16-$A$3,0),"&lt;&gt;#N/A"),NA())</f>
        <v>#N/A</v>
      </c>
      <c r="F16" s="45" t="e">
        <f t="shared" ca="1" si="3"/>
        <v>#N/A</v>
      </c>
      <c r="G16" s="45" t="e">
        <f t="shared" ca="1" si="4"/>
        <v>#REF!</v>
      </c>
      <c r="H16" s="27" t="e">
        <f ca="1">IF(COUNTIF(OFFSET(project_first_stitches,$A15-$A$3+1,0):OFFSET(project_first_stitches,A16-$A$3,0),NA())&lt;7,SUMIF(OFFSET('Project Daily Log'!$F$3,$A15-$A$3+1,0):OFFSET('Project Daily Log'!$F$3,$A16-$A$3,0),"&lt;&gt;#N/A"),NA())</f>
        <v>#N/A</v>
      </c>
      <c r="I16" s="41" t="e">
        <f ca="1">IF((COUNT(OFFSET(project_first_blocks,A15-$A$3+1,0):OFFSET(project_first_blocks,A16-$A$3,0))=(A16-A15)),(A16-$A$3)/7,NA())</f>
        <v>#N/A</v>
      </c>
      <c r="J16" s="41" t="e">
        <f ca="1">OFFSET(project_real_days,MATCH($A16,'Project Daily Log'!$A:$A,1)-1,0)/7</f>
        <v>#N/A</v>
      </c>
    </row>
    <row r="17" spans="1:10">
      <c r="A17" s="6" t="e">
        <f t="shared" ca="1" si="2"/>
        <v>#N/A</v>
      </c>
      <c r="B17" s="45" t="e">
        <f ca="1">IF(COUNTIF(OFFSET(project_first_stitches,A16-$A$3+1,0):OFFSET(project_first_stitches,A17-$A$3,0),NA())&lt;7,SUMIF(OFFSET(project_first_stitches,A16-$A$3+1,0):OFFSET(project_first_stitches,A17-$A$3,0),"&lt;&gt;#N/A"),NA())</f>
        <v>#N/A</v>
      </c>
      <c r="C17" s="42" t="e">
        <f t="shared" ca="1" si="0"/>
        <v>#REF!</v>
      </c>
      <c r="D17" s="42" t="e">
        <f t="shared" ca="1" si="1"/>
        <v>#REF!</v>
      </c>
      <c r="E17" s="45" t="e">
        <f ca="1">IF(COUNTIF(OFFSET(project_first_stitches,A16-$A$3+1,0):OFFSET(project_first_stitches,A17-$A$3,0),NA())&lt;7,SUMIF(OFFSET(project_first_pages,A16-$A$3+1,0):OFFSET(project_first_pages,A17-$A$3,0),"&lt;&gt;#N/A"),NA())</f>
        <v>#N/A</v>
      </c>
      <c r="F17" s="45" t="e">
        <f t="shared" ca="1" si="3"/>
        <v>#N/A</v>
      </c>
      <c r="G17" s="45" t="e">
        <f t="shared" ca="1" si="4"/>
        <v>#REF!</v>
      </c>
      <c r="H17" s="27" t="e">
        <f ca="1">IF(COUNTIF(OFFSET(project_first_stitches,$A16-$A$3+1,0):OFFSET(project_first_stitches,A17-$A$3,0),NA())&lt;7,SUMIF(OFFSET('Project Daily Log'!$F$3,$A16-$A$3+1,0):OFFSET('Project Daily Log'!$F$3,$A17-$A$3,0),"&lt;&gt;#N/A"),NA())</f>
        <v>#N/A</v>
      </c>
      <c r="I17" s="41" t="e">
        <f ca="1">IF((COUNT(OFFSET(project_first_blocks,A16-$A$3+1,0):OFFSET(project_first_blocks,A17-$A$3,0))=(A17-A16)),(A17-$A$3)/7,NA())</f>
        <v>#N/A</v>
      </c>
      <c r="J17" s="41" t="e">
        <f ca="1">OFFSET(project_real_days,MATCH($A17,'Project Daily Log'!$A:$A,1)-1,0)/7</f>
        <v>#N/A</v>
      </c>
    </row>
    <row r="18" spans="1:10">
      <c r="A18" s="6" t="e">
        <f t="shared" ca="1" si="2"/>
        <v>#N/A</v>
      </c>
      <c r="B18" s="45" t="e">
        <f ca="1">IF(COUNTIF(OFFSET(project_first_stitches,A17-$A$3+1,0):OFFSET(project_first_stitches,A18-$A$3,0),NA())&lt;7,SUMIF(OFFSET(project_first_stitches,A17-$A$3+1,0):OFFSET(project_first_stitches,A18-$A$3,0),"&lt;&gt;#N/A"),NA())</f>
        <v>#N/A</v>
      </c>
      <c r="C18" s="42" t="e">
        <f t="shared" ca="1" si="0"/>
        <v>#REF!</v>
      </c>
      <c r="D18" s="42" t="e">
        <f t="shared" ca="1" si="1"/>
        <v>#REF!</v>
      </c>
      <c r="E18" s="45" t="e">
        <f ca="1">IF(COUNTIF(OFFSET(project_first_stitches,A17-$A$3+1,0):OFFSET(project_first_stitches,A18-$A$3,0),NA())&lt;7,SUMIF(OFFSET(project_first_pages,A17-$A$3+1,0):OFFSET(project_first_pages,A18-$A$3,0),"&lt;&gt;#N/A"),NA())</f>
        <v>#N/A</v>
      </c>
      <c r="F18" s="45" t="e">
        <f t="shared" ca="1" si="3"/>
        <v>#N/A</v>
      </c>
      <c r="G18" s="45" t="e">
        <f t="shared" ca="1" si="4"/>
        <v>#REF!</v>
      </c>
      <c r="H18" s="27" t="e">
        <f ca="1">IF(COUNTIF(OFFSET(project_first_stitches,$A17-$A$3+1,0):OFFSET(project_first_stitches,A18-$A$3,0),NA())&lt;7,SUMIF(OFFSET('Project Daily Log'!$F$3,$A17-$A$3+1,0):OFFSET('Project Daily Log'!$F$3,$A18-$A$3,0),"&lt;&gt;#N/A"),NA())</f>
        <v>#N/A</v>
      </c>
      <c r="I18" s="41" t="e">
        <f ca="1">IF((COUNT(OFFSET(project_first_blocks,A17-$A$3+1,0):OFFSET(project_first_blocks,A18-$A$3,0))=(A18-A17)),(A18-$A$3)/7,NA())</f>
        <v>#N/A</v>
      </c>
      <c r="J18" s="41" t="e">
        <f ca="1">OFFSET(project_real_days,MATCH($A18,'Project Daily Log'!$A:$A,1)-1,0)/7</f>
        <v>#N/A</v>
      </c>
    </row>
    <row r="19" spans="1:10">
      <c r="A19" s="6" t="e">
        <f t="shared" ca="1" si="2"/>
        <v>#N/A</v>
      </c>
      <c r="B19" s="45" t="e">
        <f ca="1">IF(COUNTIF(OFFSET(project_first_stitches,A18-$A$3+1,0):OFFSET(project_first_stitches,A19-$A$3,0),NA())&lt;7,SUMIF(OFFSET(project_first_stitches,A18-$A$3+1,0):OFFSET(project_first_stitches,A19-$A$3,0),"&lt;&gt;#N/A"),NA())</f>
        <v>#N/A</v>
      </c>
      <c r="C19" s="42" t="e">
        <f t="shared" ca="1" si="0"/>
        <v>#REF!</v>
      </c>
      <c r="D19" s="42" t="e">
        <f t="shared" ca="1" si="1"/>
        <v>#REF!</v>
      </c>
      <c r="E19" s="45" t="e">
        <f ca="1">IF(COUNTIF(OFFSET(project_first_stitches,A18-$A$3+1,0):OFFSET(project_first_stitches,A19-$A$3,0),NA())&lt;7,SUMIF(OFFSET(project_first_pages,A18-$A$3+1,0):OFFSET(project_first_pages,A19-$A$3,0),"&lt;&gt;#N/A"),NA())</f>
        <v>#N/A</v>
      </c>
      <c r="F19" s="45" t="e">
        <f t="shared" ca="1" si="3"/>
        <v>#N/A</v>
      </c>
      <c r="G19" s="45" t="e">
        <f t="shared" ca="1" si="4"/>
        <v>#REF!</v>
      </c>
      <c r="H19" s="27" t="e">
        <f ca="1">IF(COUNTIF(OFFSET(project_first_stitches,$A18-$A$3+1,0):OFFSET(project_first_stitches,A19-$A$3,0),NA())&lt;7,SUMIF(OFFSET('Project Daily Log'!$F$3,$A18-$A$3+1,0):OFFSET('Project Daily Log'!$F$3,$A19-$A$3,0),"&lt;&gt;#N/A"),NA())</f>
        <v>#N/A</v>
      </c>
      <c r="I19" s="41" t="e">
        <f ca="1">IF((COUNT(OFFSET(project_first_blocks,A18-$A$3+1,0):OFFSET(project_first_blocks,A19-$A$3,0))=(A19-A18)),(A19-$A$3)/7,NA())</f>
        <v>#N/A</v>
      </c>
      <c r="J19" s="41" t="e">
        <f ca="1">OFFSET(project_real_days,MATCH($A19,'Project Daily Log'!$A:$A,1)-1,0)/7</f>
        <v>#N/A</v>
      </c>
    </row>
    <row r="20" spans="1:10">
      <c r="A20" s="6" t="e">
        <f t="shared" ca="1" si="2"/>
        <v>#N/A</v>
      </c>
      <c r="B20" s="45" t="e">
        <f ca="1">IF(COUNTIF(OFFSET(project_first_stitches,A19-$A$3+1,0):OFFSET(project_first_stitches,A20-$A$3,0),NA())&lt;7,SUMIF(OFFSET(project_first_stitches,A19-$A$3+1,0):OFFSET(project_first_stitches,A20-$A$3,0),"&lt;&gt;#N/A"),NA())</f>
        <v>#N/A</v>
      </c>
      <c r="C20" s="42" t="e">
        <f t="shared" ca="1" si="0"/>
        <v>#REF!</v>
      </c>
      <c r="D20" s="42" t="e">
        <f t="shared" ca="1" si="1"/>
        <v>#REF!</v>
      </c>
      <c r="E20" s="45" t="e">
        <f ca="1">IF(COUNTIF(OFFSET(project_first_stitches,A19-$A$3+1,0):OFFSET(project_first_stitches,A20-$A$3,0),NA())&lt;7,SUMIF(OFFSET(project_first_pages,A19-$A$3+1,0):OFFSET(project_first_pages,A20-$A$3,0),"&lt;&gt;#N/A"),NA())</f>
        <v>#N/A</v>
      </c>
      <c r="F20" s="45" t="e">
        <f t="shared" ca="1" si="3"/>
        <v>#N/A</v>
      </c>
      <c r="G20" s="45" t="e">
        <f t="shared" ca="1" si="4"/>
        <v>#REF!</v>
      </c>
      <c r="H20" s="27" t="e">
        <f ca="1">IF(COUNTIF(OFFSET(project_first_stitches,$A19-$A$3+1,0):OFFSET(project_first_stitches,A20-$A$3,0),NA())&lt;7,SUMIF(OFFSET('Project Daily Log'!$F$3,$A19-$A$3+1,0):OFFSET('Project Daily Log'!$F$3,$A20-$A$3,0),"&lt;&gt;#N/A"),NA())</f>
        <v>#N/A</v>
      </c>
      <c r="I20" s="41" t="e">
        <f ca="1">IF((COUNT(OFFSET(project_first_blocks,A19-$A$3+1,0):OFFSET(project_first_blocks,A20-$A$3,0))=(A20-A19)),(A20-$A$3)/7,NA())</f>
        <v>#N/A</v>
      </c>
      <c r="J20" s="41" t="e">
        <f ca="1">OFFSET(project_real_days,MATCH($A20,'Project Daily Log'!$A:$A,1)-1,0)/7</f>
        <v>#N/A</v>
      </c>
    </row>
    <row r="21" spans="1:10">
      <c r="A21" s="6" t="e">
        <f t="shared" ca="1" si="2"/>
        <v>#N/A</v>
      </c>
      <c r="B21" s="45" t="e">
        <f ca="1">IF(COUNTIF(OFFSET(project_first_stitches,A20-$A$3+1,0):OFFSET(project_first_stitches,A21-$A$3,0),NA())&lt;7,SUMIF(OFFSET(project_first_stitches,A20-$A$3+1,0):OFFSET(project_first_stitches,A21-$A$3,0),"&lt;&gt;#N/A"),NA())</f>
        <v>#N/A</v>
      </c>
      <c r="C21" s="42" t="e">
        <f t="shared" ca="1" si="0"/>
        <v>#REF!</v>
      </c>
      <c r="D21" s="42" t="e">
        <f t="shared" ca="1" si="1"/>
        <v>#REF!</v>
      </c>
      <c r="E21" s="45" t="e">
        <f ca="1">IF(COUNTIF(OFFSET(project_first_stitches,A20-$A$3+1,0):OFFSET(project_first_stitches,A21-$A$3,0),NA())&lt;7,SUMIF(OFFSET(project_first_pages,A20-$A$3+1,0):OFFSET(project_first_pages,A21-$A$3,0),"&lt;&gt;#N/A"),NA())</f>
        <v>#N/A</v>
      </c>
      <c r="F21" s="45" t="e">
        <f t="shared" ca="1" si="3"/>
        <v>#N/A</v>
      </c>
      <c r="G21" s="45" t="e">
        <f t="shared" ca="1" si="4"/>
        <v>#REF!</v>
      </c>
      <c r="H21" s="27" t="e">
        <f ca="1">IF(COUNTIF(OFFSET(project_first_stitches,$A20-$A$3+1,0):OFFSET(project_first_stitches,A21-$A$3,0),NA())&lt;7,SUMIF(OFFSET('Project Daily Log'!$F$3,$A20-$A$3+1,0):OFFSET('Project Daily Log'!$F$3,$A21-$A$3,0),"&lt;&gt;#N/A"),NA())</f>
        <v>#N/A</v>
      </c>
      <c r="I21" s="41" t="e">
        <f ca="1">IF((COUNT(OFFSET(project_first_blocks,A20-$A$3+1,0):OFFSET(project_first_blocks,A21-$A$3,0))=(A21-A20)),(A21-$A$3)/7,NA())</f>
        <v>#N/A</v>
      </c>
      <c r="J21" s="41" t="e">
        <f ca="1">OFFSET(project_real_days,MATCH($A21,'Project Daily Log'!$A:$A,1)-1,0)/7</f>
        <v>#N/A</v>
      </c>
    </row>
    <row r="22" spans="1:10">
      <c r="A22" s="6" t="e">
        <f t="shared" ca="1" si="2"/>
        <v>#N/A</v>
      </c>
      <c r="B22" s="45" t="e">
        <f ca="1">IF(COUNTIF(OFFSET(project_first_stitches,A21-$A$3+1,0):OFFSET(project_first_stitches,A22-$A$3,0),NA())&lt;7,SUMIF(OFFSET(project_first_stitches,A21-$A$3+1,0):OFFSET(project_first_stitches,A22-$A$3,0),"&lt;&gt;#N/A"),NA())</f>
        <v>#N/A</v>
      </c>
      <c r="C22" s="42" t="e">
        <f t="shared" ca="1" si="0"/>
        <v>#REF!</v>
      </c>
      <c r="D22" s="42" t="e">
        <f t="shared" ca="1" si="1"/>
        <v>#REF!</v>
      </c>
      <c r="E22" s="45" t="e">
        <f ca="1">IF(COUNTIF(OFFSET(project_first_stitches,A21-$A$3+1,0):OFFSET(project_first_stitches,A22-$A$3,0),NA())&lt;7,SUMIF(OFFSET(project_first_pages,A21-$A$3+1,0):OFFSET(project_first_pages,A22-$A$3,0),"&lt;&gt;#N/A"),NA())</f>
        <v>#N/A</v>
      </c>
      <c r="F22" s="45" t="e">
        <f t="shared" ca="1" si="3"/>
        <v>#N/A</v>
      </c>
      <c r="G22" s="45" t="e">
        <f t="shared" ca="1" si="4"/>
        <v>#REF!</v>
      </c>
      <c r="H22" s="27" t="e">
        <f ca="1">IF(COUNTIF(OFFSET(project_first_stitches,$A21-$A$3+1,0):OFFSET(project_first_stitches,A22-$A$3,0),NA())&lt;7,SUMIF(OFFSET('Project Daily Log'!$F$3,$A21-$A$3+1,0):OFFSET('Project Daily Log'!$F$3,$A22-$A$3,0),"&lt;&gt;#N/A"),NA())</f>
        <v>#N/A</v>
      </c>
      <c r="I22" s="41" t="e">
        <f ca="1">IF((COUNT(OFFSET(project_first_blocks,A21-$A$3+1,0):OFFSET(project_first_blocks,A22-$A$3,0))=(A22-A21)),(A22-$A$3)/7,NA())</f>
        <v>#N/A</v>
      </c>
      <c r="J22" s="41" t="e">
        <f ca="1">OFFSET(project_real_days,MATCH($A22,'Project Daily Log'!$A:$A,1)-1,0)/7</f>
        <v>#N/A</v>
      </c>
    </row>
    <row r="23" spans="1:10">
      <c r="A23" s="6" t="e">
        <f t="shared" ca="1" si="2"/>
        <v>#N/A</v>
      </c>
      <c r="B23" s="45" t="e">
        <f ca="1">IF(COUNTIF(OFFSET(project_first_stitches,A22-$A$3+1,0):OFFSET(project_first_stitches,A23-$A$3,0),NA())&lt;7,SUMIF(OFFSET(project_first_stitches,A22-$A$3+1,0):OFFSET(project_first_stitches,A23-$A$3,0),"&lt;&gt;#N/A"),NA())</f>
        <v>#N/A</v>
      </c>
      <c r="C23" s="42" t="e">
        <f t="shared" ca="1" si="0"/>
        <v>#REF!</v>
      </c>
      <c r="D23" s="42" t="e">
        <f t="shared" ca="1" si="1"/>
        <v>#REF!</v>
      </c>
      <c r="E23" s="45" t="e">
        <f ca="1">IF(COUNTIF(OFFSET(project_first_stitches,A22-$A$3+1,0):OFFSET(project_first_stitches,A23-$A$3,0),NA())&lt;7,SUMIF(OFFSET(project_first_pages,A22-$A$3+1,0):OFFSET(project_first_pages,A23-$A$3,0),"&lt;&gt;#N/A"),NA())</f>
        <v>#N/A</v>
      </c>
      <c r="F23" s="45" t="e">
        <f t="shared" ca="1" si="3"/>
        <v>#N/A</v>
      </c>
      <c r="G23" s="45" t="e">
        <f t="shared" ca="1" si="4"/>
        <v>#REF!</v>
      </c>
      <c r="H23" s="27" t="e">
        <f ca="1">IF(COUNTIF(OFFSET(project_first_stitches,$A22-$A$3+1,0):OFFSET(project_first_stitches,A23-$A$3,0),NA())&lt;7,SUMIF(OFFSET('Project Daily Log'!$F$3,$A22-$A$3+1,0):OFFSET('Project Daily Log'!$F$3,$A23-$A$3,0),"&lt;&gt;#N/A"),NA())</f>
        <v>#N/A</v>
      </c>
      <c r="I23" s="41" t="e">
        <f ca="1">IF((COUNT(OFFSET(project_first_blocks,A22-$A$3+1,0):OFFSET(project_first_blocks,A23-$A$3,0))=(A23-A22)),(A23-$A$3)/7,NA())</f>
        <v>#N/A</v>
      </c>
      <c r="J23" s="41" t="e">
        <f ca="1">OFFSET(project_real_days,MATCH($A23,'Project Daily Log'!$A:$A,1)-1,0)/7</f>
        <v>#N/A</v>
      </c>
    </row>
    <row r="24" spans="1:10">
      <c r="A24" s="6" t="e">
        <f t="shared" ca="1" si="2"/>
        <v>#N/A</v>
      </c>
      <c r="B24" s="45" t="e">
        <f ca="1">IF(COUNTIF(OFFSET(project_first_stitches,A23-$A$3+1,0):OFFSET(project_first_stitches,A24-$A$3,0),NA())&lt;7,SUMIF(OFFSET(project_first_stitches,A23-$A$3+1,0):OFFSET(project_first_stitches,A24-$A$3,0),"&lt;&gt;#N/A"),NA())</f>
        <v>#N/A</v>
      </c>
      <c r="C24" s="42" t="e">
        <f t="shared" ca="1" si="0"/>
        <v>#REF!</v>
      </c>
      <c r="D24" s="42" t="e">
        <f t="shared" ca="1" si="1"/>
        <v>#REF!</v>
      </c>
      <c r="E24" s="45" t="e">
        <f ca="1">IF(COUNTIF(OFFSET(project_first_stitches,A23-$A$3+1,0):OFFSET(project_first_stitches,A24-$A$3,0),NA())&lt;7,SUMIF(OFFSET(project_first_pages,A23-$A$3+1,0):OFFSET(project_first_pages,A24-$A$3,0),"&lt;&gt;#N/A"),NA())</f>
        <v>#N/A</v>
      </c>
      <c r="F24" s="45" t="e">
        <f t="shared" ca="1" si="3"/>
        <v>#N/A</v>
      </c>
      <c r="G24" s="45" t="e">
        <f t="shared" ca="1" si="4"/>
        <v>#REF!</v>
      </c>
      <c r="H24" s="27" t="e">
        <f ca="1">IF(COUNTIF(OFFSET(project_first_stitches,$A23-$A$3+1,0):OFFSET(project_first_stitches,A24-$A$3,0),NA())&lt;7,SUMIF(OFFSET('Project Daily Log'!$F$3,$A23-$A$3+1,0):OFFSET('Project Daily Log'!$F$3,$A24-$A$3,0),"&lt;&gt;#N/A"),NA())</f>
        <v>#N/A</v>
      </c>
      <c r="I24" s="41" t="e">
        <f ca="1">IF((COUNT(OFFSET(project_first_blocks,A23-$A$3+1,0):OFFSET(project_first_blocks,A24-$A$3,0))=(A24-A23)),(A24-$A$3)/7,NA())</f>
        <v>#N/A</v>
      </c>
      <c r="J24" s="41" t="e">
        <f ca="1">OFFSET(project_real_days,MATCH($A24,'Project Daily Log'!$A:$A,1)-1,0)/7</f>
        <v>#N/A</v>
      </c>
    </row>
    <row r="25" spans="1:10">
      <c r="A25" s="6" t="e">
        <f t="shared" ca="1" si="2"/>
        <v>#N/A</v>
      </c>
      <c r="B25" s="45" t="e">
        <f ca="1">IF(COUNTIF(OFFSET(project_first_stitches,A24-$A$3+1,0):OFFSET(project_first_stitches,A25-$A$3,0),NA())&lt;7,SUMIF(OFFSET(project_first_stitches,A24-$A$3+1,0):OFFSET(project_first_stitches,A25-$A$3,0),"&lt;&gt;#N/A"),NA())</f>
        <v>#N/A</v>
      </c>
      <c r="C25" s="42" t="e">
        <f t="shared" ca="1" si="0"/>
        <v>#REF!</v>
      </c>
      <c r="D25" s="42" t="e">
        <f t="shared" ca="1" si="1"/>
        <v>#REF!</v>
      </c>
      <c r="E25" s="45" t="e">
        <f ca="1">IF(COUNTIF(OFFSET(project_first_stitches,A24-$A$3+1,0):OFFSET(project_first_stitches,A25-$A$3,0),NA())&lt;7,SUMIF(OFFSET(project_first_pages,A24-$A$3+1,0):OFFSET(project_first_pages,A25-$A$3,0),"&lt;&gt;#N/A"),NA())</f>
        <v>#N/A</v>
      </c>
      <c r="F25" s="45" t="e">
        <f t="shared" ca="1" si="3"/>
        <v>#N/A</v>
      </c>
      <c r="G25" s="45" t="e">
        <f t="shared" ca="1" si="4"/>
        <v>#REF!</v>
      </c>
      <c r="H25" s="27" t="e">
        <f ca="1">IF(COUNTIF(OFFSET(project_first_stitches,$A24-$A$3+1,0):OFFSET(project_first_stitches,A25-$A$3,0),NA())&lt;7,SUMIF(OFFSET('Project Daily Log'!$F$3,$A24-$A$3+1,0):OFFSET('Project Daily Log'!$F$3,$A25-$A$3,0),"&lt;&gt;#N/A"),NA())</f>
        <v>#N/A</v>
      </c>
      <c r="I25" s="41" t="e">
        <f ca="1">IF((COUNT(OFFSET(project_first_blocks,A24-$A$3+1,0):OFFSET(project_first_blocks,A25-$A$3,0))=(A25-A24)),(A25-$A$3)/7,NA())</f>
        <v>#N/A</v>
      </c>
      <c r="J25" s="41" t="e">
        <f ca="1">OFFSET(project_real_days,MATCH($A25,'Project Daily Log'!$A:$A,1)-1,0)/7</f>
        <v>#N/A</v>
      </c>
    </row>
    <row r="26" spans="1:10">
      <c r="A26" s="6" t="e">
        <f t="shared" ca="1" si="2"/>
        <v>#N/A</v>
      </c>
      <c r="B26" s="45" t="e">
        <f ca="1">IF(COUNTIF(OFFSET(project_first_stitches,A25-$A$3+1,0):OFFSET(project_first_stitches,A26-$A$3,0),NA())&lt;7,SUMIF(OFFSET(project_first_stitches,A25-$A$3+1,0):OFFSET(project_first_stitches,A26-$A$3,0),"&lt;&gt;#N/A"),NA())</f>
        <v>#N/A</v>
      </c>
      <c r="C26" s="42" t="e">
        <f t="shared" ca="1" si="0"/>
        <v>#REF!</v>
      </c>
      <c r="D26" s="42" t="e">
        <f t="shared" ca="1" si="1"/>
        <v>#REF!</v>
      </c>
      <c r="E26" s="45" t="e">
        <f ca="1">IF(COUNTIF(OFFSET(project_first_stitches,A25-$A$3+1,0):OFFSET(project_first_stitches,A26-$A$3,0),NA())&lt;7,SUMIF(OFFSET(project_first_pages,A25-$A$3+1,0):OFFSET(project_first_pages,A26-$A$3,0),"&lt;&gt;#N/A"),NA())</f>
        <v>#N/A</v>
      </c>
      <c r="F26" s="45" t="e">
        <f t="shared" ca="1" si="3"/>
        <v>#N/A</v>
      </c>
      <c r="G26" s="45" t="e">
        <f t="shared" ca="1" si="4"/>
        <v>#REF!</v>
      </c>
      <c r="H26" s="27" t="e">
        <f ca="1">IF(COUNTIF(OFFSET(project_first_stitches,$A25-$A$3+1,0):OFFSET(project_first_stitches,A26-$A$3,0),NA())&lt;7,SUMIF(OFFSET('Project Daily Log'!$F$3,$A25-$A$3+1,0):OFFSET('Project Daily Log'!$F$3,$A26-$A$3,0),"&lt;&gt;#N/A"),NA())</f>
        <v>#N/A</v>
      </c>
      <c r="I26" s="41" t="e">
        <f ca="1">IF((COUNT(OFFSET(project_first_blocks,A25-$A$3+1,0):OFFSET(project_first_blocks,A26-$A$3,0))=(A26-A25)),(A26-$A$3)/7,NA())</f>
        <v>#N/A</v>
      </c>
      <c r="J26" s="41" t="e">
        <f ca="1">OFFSET(project_real_days,MATCH($A26,'Project Daily Log'!$A:$A,1)-1,0)/7</f>
        <v>#N/A</v>
      </c>
    </row>
    <row r="27" spans="1:10">
      <c r="A27" s="6" t="e">
        <f t="shared" ca="1" si="2"/>
        <v>#N/A</v>
      </c>
      <c r="B27" s="45" t="e">
        <f ca="1">IF(COUNTIF(OFFSET(project_first_stitches,A26-$A$3+1,0):OFFSET(project_first_stitches,A27-$A$3,0),NA())&lt;7,SUMIF(OFFSET(project_first_stitches,A26-$A$3+1,0):OFFSET(project_first_stitches,A27-$A$3,0),"&lt;&gt;#N/A"),NA())</f>
        <v>#N/A</v>
      </c>
      <c r="C27" s="42" t="e">
        <f t="shared" ca="1" si="0"/>
        <v>#REF!</v>
      </c>
      <c r="D27" s="42" t="e">
        <f t="shared" ca="1" si="1"/>
        <v>#REF!</v>
      </c>
      <c r="E27" s="45" t="e">
        <f ca="1">IF(COUNTIF(OFFSET(project_first_stitches,A26-$A$3+1,0):OFFSET(project_first_stitches,A27-$A$3,0),NA())&lt;7,SUMIF(OFFSET(project_first_pages,A26-$A$3+1,0):OFFSET(project_first_pages,A27-$A$3,0),"&lt;&gt;#N/A"),NA())</f>
        <v>#N/A</v>
      </c>
      <c r="F27" s="45" t="e">
        <f t="shared" ca="1" si="3"/>
        <v>#N/A</v>
      </c>
      <c r="G27" s="45" t="e">
        <f t="shared" ca="1" si="4"/>
        <v>#REF!</v>
      </c>
      <c r="H27" s="27" t="e">
        <f ca="1">IF(COUNTIF(OFFSET(project_first_stitches,$A26-$A$3+1,0):OFFSET(project_first_stitches,A27-$A$3,0),NA())&lt;7,SUMIF(OFFSET('Project Daily Log'!$F$3,$A26-$A$3+1,0):OFFSET('Project Daily Log'!$F$3,$A27-$A$3,0),"&lt;&gt;#N/A"),NA())</f>
        <v>#N/A</v>
      </c>
      <c r="I27" s="41" t="e">
        <f ca="1">IF((COUNT(OFFSET(project_first_blocks,A26-$A$3+1,0):OFFSET(project_first_blocks,A27-$A$3,0))=(A27-A26)),(A27-$A$3)/7,NA())</f>
        <v>#N/A</v>
      </c>
      <c r="J27" s="41" t="e">
        <f ca="1">OFFSET(project_real_days,MATCH($A27,'Project Daily Log'!$A:$A,1)-1,0)/7</f>
        <v>#N/A</v>
      </c>
    </row>
    <row r="28" spans="1:10">
      <c r="A28" s="6" t="e">
        <f t="shared" ca="1" si="2"/>
        <v>#N/A</v>
      </c>
      <c r="B28" s="45" t="e">
        <f ca="1">IF(COUNTIF(OFFSET(project_first_stitches,A27-$A$3+1,0):OFFSET(project_first_stitches,A28-$A$3,0),NA())&lt;7,SUMIF(OFFSET(project_first_stitches,A27-$A$3+1,0):OFFSET(project_first_stitches,A28-$A$3,0),"&lt;&gt;#N/A"),NA())</f>
        <v>#N/A</v>
      </c>
      <c r="C28" s="42" t="e">
        <f t="shared" ca="1" si="0"/>
        <v>#REF!</v>
      </c>
      <c r="D28" s="42" t="e">
        <f t="shared" ca="1" si="1"/>
        <v>#REF!</v>
      </c>
      <c r="E28" s="45" t="e">
        <f ca="1">IF(COUNTIF(OFFSET(project_first_stitches,A27-$A$3+1,0):OFFSET(project_first_stitches,A28-$A$3,0),NA())&lt;7,SUMIF(OFFSET(project_first_pages,A27-$A$3+1,0):OFFSET(project_first_pages,A28-$A$3,0),"&lt;&gt;#N/A"),NA())</f>
        <v>#N/A</v>
      </c>
      <c r="F28" s="45" t="e">
        <f t="shared" ca="1" si="3"/>
        <v>#N/A</v>
      </c>
      <c r="G28" s="45" t="e">
        <f t="shared" ca="1" si="4"/>
        <v>#REF!</v>
      </c>
      <c r="H28" s="27" t="e">
        <f ca="1">IF(COUNTIF(OFFSET(project_first_stitches,$A27-$A$3+1,0):OFFSET(project_first_stitches,A28-$A$3,0),NA())&lt;7,SUMIF(OFFSET('Project Daily Log'!$F$3,$A27-$A$3+1,0):OFFSET('Project Daily Log'!$F$3,$A28-$A$3,0),"&lt;&gt;#N/A"),NA())</f>
        <v>#N/A</v>
      </c>
      <c r="I28" s="41" t="e">
        <f ca="1">IF((COUNT(OFFSET(project_first_blocks,A27-$A$3+1,0):OFFSET(project_first_blocks,A28-$A$3,0))=(A28-A27)),(A28-$A$3)/7,NA())</f>
        <v>#N/A</v>
      </c>
      <c r="J28" s="41" t="e">
        <f ca="1">OFFSET(project_real_days,MATCH($A28,'Project Daily Log'!$A:$A,1)-1,0)/7</f>
        <v>#N/A</v>
      </c>
    </row>
    <row r="29" spans="1:10">
      <c r="A29" s="6" t="e">
        <f t="shared" ca="1" si="2"/>
        <v>#N/A</v>
      </c>
      <c r="B29" s="45" t="e">
        <f ca="1">IF(COUNTIF(OFFSET(project_first_stitches,A28-$A$3+1,0):OFFSET(project_first_stitches,A29-$A$3,0),NA())&lt;7,SUMIF(OFFSET(project_first_stitches,A28-$A$3+1,0):OFFSET(project_first_stitches,A29-$A$3,0),"&lt;&gt;#N/A"),NA())</f>
        <v>#N/A</v>
      </c>
      <c r="C29" s="42" t="e">
        <f t="shared" ca="1" si="0"/>
        <v>#REF!</v>
      </c>
      <c r="D29" s="42" t="e">
        <f t="shared" ca="1" si="1"/>
        <v>#REF!</v>
      </c>
      <c r="E29" s="45" t="e">
        <f ca="1">IF(COUNTIF(OFFSET(project_first_stitches,A28-$A$3+1,0):OFFSET(project_first_stitches,A29-$A$3,0),NA())&lt;7,SUMIF(OFFSET(project_first_pages,A28-$A$3+1,0):OFFSET(project_first_pages,A29-$A$3,0),"&lt;&gt;#N/A"),NA())</f>
        <v>#N/A</v>
      </c>
      <c r="F29" s="45" t="e">
        <f t="shared" ca="1" si="3"/>
        <v>#N/A</v>
      </c>
      <c r="G29" s="45" t="e">
        <f t="shared" ca="1" si="4"/>
        <v>#REF!</v>
      </c>
      <c r="H29" s="27" t="e">
        <f ca="1">IF(COUNTIF(OFFSET(project_first_stitches,$A28-$A$3+1,0):OFFSET(project_first_stitches,A29-$A$3,0),NA())&lt;7,SUMIF(OFFSET('Project Daily Log'!$F$3,$A28-$A$3+1,0):OFFSET('Project Daily Log'!$F$3,$A29-$A$3,0),"&lt;&gt;#N/A"),NA())</f>
        <v>#N/A</v>
      </c>
      <c r="I29" s="41" t="e">
        <f ca="1">IF((COUNT(OFFSET(project_first_blocks,A28-$A$3+1,0):OFFSET(project_first_blocks,A29-$A$3,0))=(A29-A28)),(A29-$A$3)/7,NA())</f>
        <v>#N/A</v>
      </c>
      <c r="J29" s="41" t="e">
        <f ca="1">OFFSET(project_real_days,MATCH($A29,'Project Daily Log'!$A:$A,1)-1,0)/7</f>
        <v>#N/A</v>
      </c>
    </row>
    <row r="30" spans="1:10">
      <c r="A30" s="6" t="e">
        <f t="shared" ca="1" si="2"/>
        <v>#N/A</v>
      </c>
      <c r="B30" s="45" t="e">
        <f ca="1">IF(COUNTIF(OFFSET(project_first_stitches,A29-$A$3+1,0):OFFSET(project_first_stitches,A30-$A$3,0),NA())&lt;7,SUMIF(OFFSET(project_first_stitches,A29-$A$3+1,0):OFFSET(project_first_stitches,A30-$A$3,0),"&lt;&gt;#N/A"),NA())</f>
        <v>#N/A</v>
      </c>
      <c r="C30" s="42" t="e">
        <f t="shared" ca="1" si="0"/>
        <v>#REF!</v>
      </c>
      <c r="D30" s="42" t="e">
        <f t="shared" ca="1" si="1"/>
        <v>#REF!</v>
      </c>
      <c r="E30" s="45" t="e">
        <f ca="1">IF(COUNTIF(OFFSET(project_first_stitches,A29-$A$3+1,0):OFFSET(project_first_stitches,A30-$A$3,0),NA())&lt;7,SUMIF(OFFSET(project_first_pages,A29-$A$3+1,0):OFFSET(project_first_pages,A30-$A$3,0),"&lt;&gt;#N/A"),NA())</f>
        <v>#N/A</v>
      </c>
      <c r="F30" s="45" t="e">
        <f t="shared" ca="1" si="3"/>
        <v>#N/A</v>
      </c>
      <c r="G30" s="45" t="e">
        <f t="shared" ca="1" si="4"/>
        <v>#REF!</v>
      </c>
      <c r="H30" s="27" t="e">
        <f ca="1">IF(COUNTIF(OFFSET(project_first_stitches,$A29-$A$3+1,0):OFFSET(project_first_stitches,A30-$A$3,0),NA())&lt;7,SUMIF(OFFSET('Project Daily Log'!$F$3,$A29-$A$3+1,0):OFFSET('Project Daily Log'!$F$3,$A30-$A$3,0),"&lt;&gt;#N/A"),NA())</f>
        <v>#N/A</v>
      </c>
      <c r="I30" s="41" t="e">
        <f ca="1">IF((COUNT(OFFSET(project_first_blocks,A29-$A$3+1,0):OFFSET(project_first_blocks,A30-$A$3,0))=(A30-A29)),(A30-$A$3)/7,NA())</f>
        <v>#N/A</v>
      </c>
      <c r="J30" s="41" t="e">
        <f ca="1">OFFSET(project_real_days,MATCH($A30,'Project Daily Log'!$A:$A,1)-1,0)/7</f>
        <v>#N/A</v>
      </c>
    </row>
    <row r="31" spans="1:10">
      <c r="A31" s="6" t="e">
        <f t="shared" ca="1" si="2"/>
        <v>#N/A</v>
      </c>
      <c r="B31" s="45" t="e">
        <f ca="1">IF(COUNTIF(OFFSET(project_first_stitches,A30-$A$3+1,0):OFFSET(project_first_stitches,A31-$A$3,0),NA())&lt;7,SUMIF(OFFSET(project_first_stitches,A30-$A$3+1,0):OFFSET(project_first_stitches,A31-$A$3,0),"&lt;&gt;#N/A"),NA())</f>
        <v>#N/A</v>
      </c>
      <c r="C31" s="42" t="e">
        <f t="shared" ca="1" si="0"/>
        <v>#REF!</v>
      </c>
      <c r="D31" s="42" t="e">
        <f t="shared" ca="1" si="1"/>
        <v>#REF!</v>
      </c>
      <c r="E31" s="45" t="e">
        <f ca="1">IF(COUNTIF(OFFSET(project_first_stitches,A30-$A$3+1,0):OFFSET(project_first_stitches,A31-$A$3,0),NA())&lt;7,SUMIF(OFFSET(project_first_pages,A30-$A$3+1,0):OFFSET(project_first_pages,A31-$A$3,0),"&lt;&gt;#N/A"),NA())</f>
        <v>#N/A</v>
      </c>
      <c r="F31" s="45" t="e">
        <f t="shared" ca="1" si="3"/>
        <v>#N/A</v>
      </c>
      <c r="G31" s="45" t="e">
        <f t="shared" ca="1" si="4"/>
        <v>#REF!</v>
      </c>
      <c r="H31" s="27" t="e">
        <f ca="1">IF(COUNTIF(OFFSET(project_first_stitches,$A30-$A$3+1,0):OFFSET(project_first_stitches,A31-$A$3,0),NA())&lt;7,SUMIF(OFFSET('Project Daily Log'!$F$3,$A30-$A$3+1,0):OFFSET('Project Daily Log'!$F$3,$A31-$A$3,0),"&lt;&gt;#N/A"),NA())</f>
        <v>#N/A</v>
      </c>
      <c r="I31" s="41" t="e">
        <f ca="1">IF((COUNT(OFFSET(project_first_blocks,A30-$A$3+1,0):OFFSET(project_first_blocks,A31-$A$3,0))=(A31-A30)),(A31-$A$3)/7,NA())</f>
        <v>#N/A</v>
      </c>
      <c r="J31" s="41" t="e">
        <f ca="1">OFFSET(project_real_days,MATCH($A31,'Project Daily Log'!$A:$A,1)-1,0)/7</f>
        <v>#N/A</v>
      </c>
    </row>
    <row r="32" spans="1:10">
      <c r="A32" s="6" t="e">
        <f t="shared" ca="1" si="2"/>
        <v>#N/A</v>
      </c>
      <c r="B32" s="45" t="e">
        <f ca="1">IF(COUNTIF(OFFSET(project_first_stitches,A31-$A$3+1,0):OFFSET(project_first_stitches,A32-$A$3,0),NA())&lt;7,SUMIF(OFFSET(project_first_stitches,A31-$A$3+1,0):OFFSET(project_first_stitches,A32-$A$3,0),"&lt;&gt;#N/A"),NA())</f>
        <v>#N/A</v>
      </c>
      <c r="C32" s="42" t="e">
        <f t="shared" ca="1" si="0"/>
        <v>#REF!</v>
      </c>
      <c r="D32" s="42" t="e">
        <f t="shared" ca="1" si="1"/>
        <v>#REF!</v>
      </c>
      <c r="E32" s="45" t="e">
        <f ca="1">IF(COUNTIF(OFFSET(project_first_stitches,A31-$A$3+1,0):OFFSET(project_first_stitches,A32-$A$3,0),NA())&lt;7,SUMIF(OFFSET(project_first_pages,A31-$A$3+1,0):OFFSET(project_first_pages,A32-$A$3,0),"&lt;&gt;#N/A"),NA())</f>
        <v>#N/A</v>
      </c>
      <c r="F32" s="45" t="e">
        <f t="shared" ca="1" si="3"/>
        <v>#N/A</v>
      </c>
      <c r="G32" s="45" t="e">
        <f t="shared" ca="1" si="4"/>
        <v>#REF!</v>
      </c>
      <c r="H32" s="27" t="e">
        <f ca="1">IF(COUNTIF(OFFSET(project_first_stitches,$A31-$A$3+1,0):OFFSET(project_first_stitches,A32-$A$3,0),NA())&lt;7,SUMIF(OFFSET('Project Daily Log'!$F$3,$A31-$A$3+1,0):OFFSET('Project Daily Log'!$F$3,$A32-$A$3,0),"&lt;&gt;#N/A"),NA())</f>
        <v>#N/A</v>
      </c>
      <c r="I32" s="41" t="e">
        <f ca="1">IF((COUNT(OFFSET(project_first_blocks,A31-$A$3+1,0):OFFSET(project_first_blocks,A32-$A$3,0))=(A32-A31)),(A32-$A$3)/7,NA())</f>
        <v>#N/A</v>
      </c>
      <c r="J32" s="41" t="e">
        <f ca="1">OFFSET(project_real_days,MATCH($A32,'Project Daily Log'!$A:$A,1)-1,0)/7</f>
        <v>#N/A</v>
      </c>
    </row>
    <row r="33" spans="1:10">
      <c r="A33" s="6" t="e">
        <f t="shared" ca="1" si="2"/>
        <v>#N/A</v>
      </c>
      <c r="B33" s="45" t="e">
        <f ca="1">IF(COUNTIF(OFFSET(project_first_stitches,A32-$A$3+1,0):OFFSET(project_first_stitches,A33-$A$3,0),NA())&lt;7,SUMIF(OFFSET(project_first_stitches,A32-$A$3+1,0):OFFSET(project_first_stitches,A33-$A$3,0),"&lt;&gt;#N/A"),NA())</f>
        <v>#N/A</v>
      </c>
      <c r="C33" s="42" t="e">
        <f t="shared" ca="1" si="0"/>
        <v>#REF!</v>
      </c>
      <c r="D33" s="42" t="e">
        <f t="shared" ca="1" si="1"/>
        <v>#REF!</v>
      </c>
      <c r="E33" s="45" t="e">
        <f ca="1">IF(COUNTIF(OFFSET(project_first_stitches,A32-$A$3+1,0):OFFSET(project_first_stitches,A33-$A$3,0),NA())&lt;7,SUMIF(OFFSET(project_first_pages,A32-$A$3+1,0):OFFSET(project_first_pages,A33-$A$3,0),"&lt;&gt;#N/A"),NA())</f>
        <v>#N/A</v>
      </c>
      <c r="F33" s="45" t="e">
        <f t="shared" ca="1" si="3"/>
        <v>#N/A</v>
      </c>
      <c r="G33" s="45" t="e">
        <f t="shared" ca="1" si="4"/>
        <v>#REF!</v>
      </c>
      <c r="H33" s="27" t="e">
        <f ca="1">IF(COUNTIF(OFFSET(project_first_stitches,$A32-$A$3+1,0):OFFSET(project_first_stitches,A33-$A$3,0),NA())&lt;7,SUMIF(OFFSET('Project Daily Log'!$F$3,$A32-$A$3+1,0):OFFSET('Project Daily Log'!$F$3,$A33-$A$3,0),"&lt;&gt;#N/A"),NA())</f>
        <v>#N/A</v>
      </c>
      <c r="I33" s="41" t="e">
        <f ca="1">IF((COUNT(OFFSET(project_first_blocks,A32-$A$3+1,0):OFFSET(project_first_blocks,A33-$A$3,0))=(A33-A32)),(A33-$A$3)/7,NA())</f>
        <v>#N/A</v>
      </c>
      <c r="J33" s="41" t="e">
        <f ca="1">OFFSET(project_real_days,MATCH($A33,'Project Daily Log'!$A:$A,1)-1,0)/7</f>
        <v>#N/A</v>
      </c>
    </row>
    <row r="34" spans="1:10">
      <c r="A34" s="6" t="e">
        <f t="shared" ca="1" si="2"/>
        <v>#N/A</v>
      </c>
      <c r="B34" s="45" t="e">
        <f ca="1">IF(COUNTIF(OFFSET(project_first_stitches,A33-$A$3+1,0):OFFSET(project_first_stitches,A34-$A$3,0),NA())&lt;7,SUMIF(OFFSET(project_first_stitches,A33-$A$3+1,0):OFFSET(project_first_stitches,A34-$A$3,0),"&lt;&gt;#N/A"),NA())</f>
        <v>#N/A</v>
      </c>
      <c r="C34" s="42" t="e">
        <f t="shared" ca="1" si="0"/>
        <v>#REF!</v>
      </c>
      <c r="D34" s="42" t="e">
        <f t="shared" ca="1" si="1"/>
        <v>#REF!</v>
      </c>
      <c r="E34" s="45" t="e">
        <f ca="1">IF(COUNTIF(OFFSET(project_first_stitches,A33-$A$3+1,0):OFFSET(project_first_stitches,A34-$A$3,0),NA())&lt;7,SUMIF(OFFSET(project_first_pages,A33-$A$3+1,0):OFFSET(project_first_pages,A34-$A$3,0),"&lt;&gt;#N/A"),NA())</f>
        <v>#N/A</v>
      </c>
      <c r="F34" s="45" t="e">
        <f t="shared" ca="1" si="3"/>
        <v>#N/A</v>
      </c>
      <c r="G34" s="45" t="e">
        <f t="shared" ca="1" si="4"/>
        <v>#REF!</v>
      </c>
      <c r="H34" s="27" t="e">
        <f ca="1">IF(COUNTIF(OFFSET(project_first_stitches,$A33-$A$3+1,0):OFFSET(project_first_stitches,A34-$A$3,0),NA())&lt;7,SUMIF(OFFSET('Project Daily Log'!$F$3,$A33-$A$3+1,0):OFFSET('Project Daily Log'!$F$3,$A34-$A$3,0),"&lt;&gt;#N/A"),NA())</f>
        <v>#N/A</v>
      </c>
      <c r="I34" s="41" t="e">
        <f ca="1">IF((COUNT(OFFSET(project_first_blocks,A33-$A$3+1,0):OFFSET(project_first_blocks,A34-$A$3,0))=(A34-A33)),(A34-$A$3)/7,NA())</f>
        <v>#N/A</v>
      </c>
      <c r="J34" s="41" t="e">
        <f ca="1">OFFSET(project_real_days,MATCH($A34,'Project Daily Log'!$A:$A,1)-1,0)/7</f>
        <v>#N/A</v>
      </c>
    </row>
    <row r="35" spans="1:10">
      <c r="A35" s="6" t="e">
        <f t="shared" ca="1" si="2"/>
        <v>#N/A</v>
      </c>
      <c r="B35" s="45" t="e">
        <f ca="1">IF(COUNTIF(OFFSET(project_first_stitches,A34-$A$3+1,0):OFFSET(project_first_stitches,A35-$A$3,0),NA())&lt;7,SUMIF(OFFSET(project_first_stitches,A34-$A$3+1,0):OFFSET(project_first_stitches,A35-$A$3,0),"&lt;&gt;#N/A"),NA())</f>
        <v>#N/A</v>
      </c>
      <c r="C35" s="42" t="e">
        <f t="shared" ca="1" si="0"/>
        <v>#REF!</v>
      </c>
      <c r="D35" s="42" t="e">
        <f t="shared" ca="1" si="1"/>
        <v>#REF!</v>
      </c>
      <c r="E35" s="45" t="e">
        <f ca="1">IF(COUNTIF(OFFSET(project_first_stitches,A34-$A$3+1,0):OFFSET(project_first_stitches,A35-$A$3,0),NA())&lt;7,SUMIF(OFFSET(project_first_pages,A34-$A$3+1,0):OFFSET(project_first_pages,A35-$A$3,0),"&lt;&gt;#N/A"),NA())</f>
        <v>#N/A</v>
      </c>
      <c r="F35" s="45" t="e">
        <f t="shared" ca="1" si="3"/>
        <v>#N/A</v>
      </c>
      <c r="G35" s="45" t="e">
        <f t="shared" ca="1" si="4"/>
        <v>#REF!</v>
      </c>
      <c r="H35" s="27" t="e">
        <f ca="1">IF(COUNTIF(OFFSET(project_first_stitches,$A34-$A$3+1,0):OFFSET(project_first_stitches,A35-$A$3,0),NA())&lt;7,SUMIF(OFFSET('Project Daily Log'!$F$3,$A34-$A$3+1,0):OFFSET('Project Daily Log'!$F$3,$A35-$A$3,0),"&lt;&gt;#N/A"),NA())</f>
        <v>#N/A</v>
      </c>
      <c r="I35" s="41" t="e">
        <f ca="1">IF((COUNT(OFFSET(project_first_blocks,A34-$A$3+1,0):OFFSET(project_first_blocks,A35-$A$3,0))=(A35-A34)),(A35-$A$3)/7,NA())</f>
        <v>#N/A</v>
      </c>
      <c r="J35" s="41" t="e">
        <f ca="1">OFFSET(project_real_days,MATCH($A35,'Project Daily Log'!$A:$A,1)-1,0)/7</f>
        <v>#N/A</v>
      </c>
    </row>
    <row r="36" spans="1:10">
      <c r="A36" s="6" t="e">
        <f t="shared" ca="1" si="2"/>
        <v>#N/A</v>
      </c>
      <c r="B36" s="45" t="e">
        <f ca="1">IF(COUNTIF(OFFSET(project_first_stitches,A35-$A$3+1,0):OFFSET(project_first_stitches,A36-$A$3,0),NA())&lt;7,SUMIF(OFFSET(project_first_stitches,A35-$A$3+1,0):OFFSET(project_first_stitches,A36-$A$3,0),"&lt;&gt;#N/A"),NA())</f>
        <v>#N/A</v>
      </c>
      <c r="C36" s="42" t="e">
        <f t="shared" ca="1" si="0"/>
        <v>#REF!</v>
      </c>
      <c r="D36" s="42" t="e">
        <f t="shared" ca="1" si="1"/>
        <v>#REF!</v>
      </c>
      <c r="E36" s="45" t="e">
        <f ca="1">IF(COUNTIF(OFFSET(project_first_stitches,A35-$A$3+1,0):OFFSET(project_first_stitches,A36-$A$3,0),NA())&lt;7,SUMIF(OFFSET(project_first_pages,A35-$A$3+1,0):OFFSET(project_first_pages,A36-$A$3,0),"&lt;&gt;#N/A"),NA())</f>
        <v>#N/A</v>
      </c>
      <c r="F36" s="45" t="e">
        <f t="shared" ca="1" si="3"/>
        <v>#N/A</v>
      </c>
      <c r="G36" s="45" t="e">
        <f t="shared" ca="1" si="4"/>
        <v>#REF!</v>
      </c>
      <c r="H36" s="27" t="e">
        <f ca="1">IF(COUNTIF(OFFSET(project_first_stitches,$A35-$A$3+1,0):OFFSET(project_first_stitches,A36-$A$3,0),NA())&lt;7,SUMIF(OFFSET('Project Daily Log'!$F$3,$A35-$A$3+1,0):OFFSET('Project Daily Log'!$F$3,$A36-$A$3,0),"&lt;&gt;#N/A"),NA())</f>
        <v>#N/A</v>
      </c>
      <c r="I36" s="41" t="e">
        <f ca="1">IF((COUNT(OFFSET(project_first_blocks,A35-$A$3+1,0):OFFSET(project_first_blocks,A36-$A$3,0))=(A36-A35)),(A36-$A$3)/7,NA())</f>
        <v>#N/A</v>
      </c>
      <c r="J36" s="41" t="e">
        <f ca="1">OFFSET(project_real_days,MATCH($A36,'Project Daily Log'!$A:$A,1)-1,0)/7</f>
        <v>#N/A</v>
      </c>
    </row>
    <row r="37" spans="1:10">
      <c r="A37" s="6" t="e">
        <f t="shared" ca="1" si="2"/>
        <v>#N/A</v>
      </c>
      <c r="B37" s="45" t="e">
        <f ca="1">IF(COUNTIF(OFFSET(project_first_stitches,A36-$A$3+1,0):OFFSET(project_first_stitches,A37-$A$3,0),NA())&lt;7,SUMIF(OFFSET(project_first_stitches,A36-$A$3+1,0):OFFSET(project_first_stitches,A37-$A$3,0),"&lt;&gt;#N/A"),NA())</f>
        <v>#N/A</v>
      </c>
      <c r="C37" s="42" t="e">
        <f t="shared" ca="1" si="0"/>
        <v>#REF!</v>
      </c>
      <c r="D37" s="42" t="e">
        <f t="shared" ca="1" si="1"/>
        <v>#REF!</v>
      </c>
      <c r="E37" s="45" t="e">
        <f ca="1">IF(COUNTIF(OFFSET(project_first_stitches,A36-$A$3+1,0):OFFSET(project_first_stitches,A37-$A$3,0),NA())&lt;7,SUMIF(OFFSET(project_first_pages,A36-$A$3+1,0):OFFSET(project_first_pages,A37-$A$3,0),"&lt;&gt;#N/A"),NA())</f>
        <v>#N/A</v>
      </c>
      <c r="F37" s="45" t="e">
        <f t="shared" ca="1" si="3"/>
        <v>#N/A</v>
      </c>
      <c r="G37" s="45" t="e">
        <f t="shared" ca="1" si="4"/>
        <v>#REF!</v>
      </c>
      <c r="H37" s="27" t="e">
        <f ca="1">IF(COUNTIF(OFFSET(project_first_stitches,$A36-$A$3+1,0):OFFSET(project_first_stitches,A37-$A$3,0),NA())&lt;7,SUMIF(OFFSET('Project Daily Log'!$F$3,$A36-$A$3+1,0):OFFSET('Project Daily Log'!$F$3,$A37-$A$3,0),"&lt;&gt;#N/A"),NA())</f>
        <v>#N/A</v>
      </c>
      <c r="I37" s="41" t="e">
        <f ca="1">IF((COUNT(OFFSET(project_first_blocks,A36-$A$3+1,0):OFFSET(project_first_blocks,A37-$A$3,0))=(A37-A36)),(A37-$A$3)/7,NA())</f>
        <v>#N/A</v>
      </c>
      <c r="J37" s="41" t="e">
        <f ca="1">OFFSET(project_real_days,MATCH($A37,'Project Daily Log'!$A:$A,1)-1,0)/7</f>
        <v>#N/A</v>
      </c>
    </row>
    <row r="38" spans="1:10">
      <c r="A38" s="6" t="e">
        <f t="shared" ca="1" si="2"/>
        <v>#N/A</v>
      </c>
      <c r="B38" s="45" t="e">
        <f ca="1">IF(COUNTIF(OFFSET(project_first_stitches,A37-$A$3+1,0):OFFSET(project_first_stitches,A38-$A$3,0),NA())&lt;7,SUMIF(OFFSET(project_first_stitches,A37-$A$3+1,0):OFFSET(project_first_stitches,A38-$A$3,0),"&lt;&gt;#N/A"),NA())</f>
        <v>#N/A</v>
      </c>
      <c r="C38" s="42" t="e">
        <f t="shared" ca="1" si="0"/>
        <v>#REF!</v>
      </c>
      <c r="D38" s="42" t="e">
        <f t="shared" ca="1" si="1"/>
        <v>#REF!</v>
      </c>
      <c r="E38" s="45" t="e">
        <f ca="1">IF(COUNTIF(OFFSET(project_first_stitches,A37-$A$3+1,0):OFFSET(project_first_stitches,A38-$A$3,0),NA())&lt;7,SUMIF(OFFSET(project_first_pages,A37-$A$3+1,0):OFFSET(project_first_pages,A38-$A$3,0),"&lt;&gt;#N/A"),NA())</f>
        <v>#N/A</v>
      </c>
      <c r="F38" s="45" t="e">
        <f t="shared" ca="1" si="3"/>
        <v>#N/A</v>
      </c>
      <c r="G38" s="45" t="e">
        <f t="shared" ca="1" si="4"/>
        <v>#REF!</v>
      </c>
      <c r="H38" s="27" t="e">
        <f ca="1">IF(COUNTIF(OFFSET(project_first_stitches,$A37-$A$3+1,0):OFFSET(project_first_stitches,A38-$A$3,0),NA())&lt;7,SUMIF(OFFSET('Project Daily Log'!$F$3,$A37-$A$3+1,0):OFFSET('Project Daily Log'!$F$3,$A38-$A$3,0),"&lt;&gt;#N/A"),NA())</f>
        <v>#N/A</v>
      </c>
      <c r="I38" s="41" t="e">
        <f ca="1">IF((COUNT(OFFSET(project_first_blocks,A37-$A$3+1,0):OFFSET(project_first_blocks,A38-$A$3,0))=(A38-A37)),(A38-$A$3)/7,NA())</f>
        <v>#N/A</v>
      </c>
      <c r="J38" s="41" t="e">
        <f ca="1">OFFSET(project_real_days,MATCH($A38,'Project Daily Log'!$A:$A,1)-1,0)/7</f>
        <v>#N/A</v>
      </c>
    </row>
    <row r="39" spans="1:10">
      <c r="A39" s="6" t="e">
        <f t="shared" ca="1" si="2"/>
        <v>#N/A</v>
      </c>
      <c r="B39" s="45" t="e">
        <f ca="1">IF(COUNTIF(OFFSET(project_first_stitches,A38-$A$3+1,0):OFFSET(project_first_stitches,A39-$A$3,0),NA())&lt;7,SUMIF(OFFSET(project_first_stitches,A38-$A$3+1,0):OFFSET(project_first_stitches,A39-$A$3,0),"&lt;&gt;#N/A"),NA())</f>
        <v>#N/A</v>
      </c>
      <c r="C39" s="42" t="e">
        <f t="shared" ca="1" si="0"/>
        <v>#REF!</v>
      </c>
      <c r="D39" s="42" t="e">
        <f t="shared" ca="1" si="1"/>
        <v>#REF!</v>
      </c>
      <c r="E39" s="45" t="e">
        <f ca="1">IF(COUNTIF(OFFSET(project_first_stitches,A38-$A$3+1,0):OFFSET(project_first_stitches,A39-$A$3,0),NA())&lt;7,SUMIF(OFFSET(project_first_pages,A38-$A$3+1,0):OFFSET(project_first_pages,A39-$A$3,0),"&lt;&gt;#N/A"),NA())</f>
        <v>#N/A</v>
      </c>
      <c r="F39" s="45" t="e">
        <f t="shared" ca="1" si="3"/>
        <v>#N/A</v>
      </c>
      <c r="G39" s="45" t="e">
        <f t="shared" ca="1" si="4"/>
        <v>#REF!</v>
      </c>
      <c r="H39" s="27" t="e">
        <f ca="1">IF(COUNTIF(OFFSET(project_first_stitches,$A38-$A$3+1,0):OFFSET(project_first_stitches,A39-$A$3,0),NA())&lt;7,SUMIF(OFFSET('Project Daily Log'!$F$3,$A38-$A$3+1,0):OFFSET('Project Daily Log'!$F$3,$A39-$A$3,0),"&lt;&gt;#N/A"),NA())</f>
        <v>#N/A</v>
      </c>
      <c r="I39" s="41" t="e">
        <f ca="1">IF((COUNT(OFFSET(project_first_blocks,A38-$A$3+1,0):OFFSET(project_first_blocks,A39-$A$3,0))=(A39-A38)),(A39-$A$3)/7,NA())</f>
        <v>#N/A</v>
      </c>
      <c r="J39" s="41" t="e">
        <f ca="1">OFFSET(project_real_days,MATCH($A39,'Project Daily Log'!$A:$A,1)-1,0)/7</f>
        <v>#N/A</v>
      </c>
    </row>
    <row r="40" spans="1:10">
      <c r="A40" s="6" t="e">
        <f t="shared" ca="1" si="2"/>
        <v>#N/A</v>
      </c>
      <c r="B40" s="45" t="e">
        <f ca="1">IF(COUNTIF(OFFSET(project_first_stitches,A39-$A$3+1,0):OFFSET(project_first_stitches,A40-$A$3,0),NA())&lt;7,SUMIF(OFFSET(project_first_stitches,A39-$A$3+1,0):OFFSET(project_first_stitches,A40-$A$3,0),"&lt;&gt;#N/A"),NA())</f>
        <v>#N/A</v>
      </c>
      <c r="C40" s="42" t="e">
        <f t="shared" ca="1" si="0"/>
        <v>#REF!</v>
      </c>
      <c r="D40" s="42" t="e">
        <f t="shared" ca="1" si="1"/>
        <v>#REF!</v>
      </c>
      <c r="E40" s="45" t="e">
        <f ca="1">IF(COUNTIF(OFFSET(project_first_stitches,A39-$A$3+1,0):OFFSET(project_first_stitches,A40-$A$3,0),NA())&lt;7,SUMIF(OFFSET(project_first_pages,A39-$A$3+1,0):OFFSET(project_first_pages,A40-$A$3,0),"&lt;&gt;#N/A"),NA())</f>
        <v>#N/A</v>
      </c>
      <c r="F40" s="45" t="e">
        <f t="shared" ca="1" si="3"/>
        <v>#N/A</v>
      </c>
      <c r="G40" s="45" t="e">
        <f t="shared" ca="1" si="4"/>
        <v>#REF!</v>
      </c>
      <c r="H40" s="27" t="e">
        <f ca="1">IF(COUNTIF(OFFSET(project_first_stitches,$A39-$A$3+1,0):OFFSET(project_first_stitches,A40-$A$3,0),NA())&lt;7,SUMIF(OFFSET('Project Daily Log'!$F$3,$A39-$A$3+1,0):OFFSET('Project Daily Log'!$F$3,$A40-$A$3,0),"&lt;&gt;#N/A"),NA())</f>
        <v>#N/A</v>
      </c>
      <c r="I40" s="41" t="e">
        <f ca="1">IF((COUNT(OFFSET(project_first_blocks,A39-$A$3+1,0):OFFSET(project_first_blocks,A40-$A$3,0))=(A40-A39)),(A40-$A$3)/7,NA())</f>
        <v>#N/A</v>
      </c>
      <c r="J40" s="41" t="e">
        <f ca="1">OFFSET(project_real_days,MATCH($A40,'Project Daily Log'!$A:$A,1)-1,0)/7</f>
        <v>#N/A</v>
      </c>
    </row>
    <row r="41" spans="1:10">
      <c r="A41" s="6" t="e">
        <f t="shared" ca="1" si="2"/>
        <v>#N/A</v>
      </c>
      <c r="B41" s="45" t="e">
        <f ca="1">IF(COUNTIF(OFFSET(project_first_stitches,A40-$A$3+1,0):OFFSET(project_first_stitches,A41-$A$3,0),NA())&lt;7,SUMIF(OFFSET(project_first_stitches,A40-$A$3+1,0):OFFSET(project_first_stitches,A41-$A$3,0),"&lt;&gt;#N/A"),NA())</f>
        <v>#N/A</v>
      </c>
      <c r="C41" s="42" t="e">
        <f t="shared" ca="1" si="0"/>
        <v>#REF!</v>
      </c>
      <c r="D41" s="42" t="e">
        <f t="shared" ca="1" si="1"/>
        <v>#REF!</v>
      </c>
      <c r="E41" s="45" t="e">
        <f ca="1">IF(COUNTIF(OFFSET(project_first_stitches,A40-$A$3+1,0):OFFSET(project_first_stitches,A41-$A$3,0),NA())&lt;7,SUMIF(OFFSET(project_first_pages,A40-$A$3+1,0):OFFSET(project_first_pages,A41-$A$3,0),"&lt;&gt;#N/A"),NA())</f>
        <v>#N/A</v>
      </c>
      <c r="F41" s="45" t="e">
        <f t="shared" ca="1" si="3"/>
        <v>#N/A</v>
      </c>
      <c r="G41" s="45" t="e">
        <f t="shared" ca="1" si="4"/>
        <v>#REF!</v>
      </c>
      <c r="H41" s="27" t="e">
        <f ca="1">IF(COUNTIF(OFFSET(project_first_stitches,$A40-$A$3+1,0):OFFSET(project_first_stitches,A41-$A$3,0),NA())&lt;7,SUMIF(OFFSET('Project Daily Log'!$F$3,$A40-$A$3+1,0):OFFSET('Project Daily Log'!$F$3,$A41-$A$3,0),"&lt;&gt;#N/A"),NA())</f>
        <v>#N/A</v>
      </c>
      <c r="I41" s="41" t="e">
        <f ca="1">IF((COUNT(OFFSET(project_first_blocks,A40-$A$3+1,0):OFFSET(project_first_blocks,A41-$A$3,0))=(A41-A40)),(A41-$A$3)/7,NA())</f>
        <v>#N/A</v>
      </c>
      <c r="J41" s="41" t="e">
        <f ca="1">OFFSET(project_real_days,MATCH($A41,'Project Daily Log'!$A:$A,1)-1,0)/7</f>
        <v>#N/A</v>
      </c>
    </row>
    <row r="42" spans="1:10">
      <c r="A42" s="6" t="e">
        <f t="shared" ca="1" si="2"/>
        <v>#N/A</v>
      </c>
      <c r="B42" s="45" t="e">
        <f ca="1">IF(COUNTIF(OFFSET(project_first_stitches,A41-$A$3+1,0):OFFSET(project_first_stitches,A42-$A$3,0),NA())&lt;7,SUMIF(OFFSET(project_first_stitches,A41-$A$3+1,0):OFFSET(project_first_stitches,A42-$A$3,0),"&lt;&gt;#N/A"),NA())</f>
        <v>#N/A</v>
      </c>
      <c r="C42" s="42" t="e">
        <f t="shared" ca="1" si="0"/>
        <v>#REF!</v>
      </c>
      <c r="D42" s="42" t="e">
        <f t="shared" ca="1" si="1"/>
        <v>#REF!</v>
      </c>
      <c r="E42" s="45" t="e">
        <f ca="1">IF(COUNTIF(OFFSET(project_first_stitches,A41-$A$3+1,0):OFFSET(project_first_stitches,A42-$A$3,0),NA())&lt;7,SUMIF(OFFSET(project_first_pages,A41-$A$3+1,0):OFFSET(project_first_pages,A42-$A$3,0),"&lt;&gt;#N/A"),NA())</f>
        <v>#N/A</v>
      </c>
      <c r="F42" s="45" t="e">
        <f t="shared" ca="1" si="3"/>
        <v>#N/A</v>
      </c>
      <c r="G42" s="45" t="e">
        <f t="shared" ca="1" si="4"/>
        <v>#REF!</v>
      </c>
      <c r="H42" s="27" t="e">
        <f ca="1">IF(COUNTIF(OFFSET(project_first_stitches,$A41-$A$3+1,0):OFFSET(project_first_stitches,A42-$A$3,0),NA())&lt;7,SUMIF(OFFSET('Project Daily Log'!$F$3,$A41-$A$3+1,0):OFFSET('Project Daily Log'!$F$3,$A42-$A$3,0),"&lt;&gt;#N/A"),NA())</f>
        <v>#N/A</v>
      </c>
      <c r="I42" s="41" t="e">
        <f ca="1">IF((COUNT(OFFSET(project_first_blocks,A41-$A$3+1,0):OFFSET(project_first_blocks,A42-$A$3,0))=(A42-A41)),(A42-$A$3)/7,NA())</f>
        <v>#N/A</v>
      </c>
      <c r="J42" s="41" t="e">
        <f ca="1">OFFSET(project_real_days,MATCH($A42,'Project Daily Log'!$A:$A,1)-1,0)/7</f>
        <v>#N/A</v>
      </c>
    </row>
    <row r="43" spans="1:10">
      <c r="A43" s="6" t="e">
        <f t="shared" ca="1" si="2"/>
        <v>#N/A</v>
      </c>
      <c r="B43" s="45" t="e">
        <f ca="1">IF(COUNTIF(OFFSET(project_first_stitches,A42-$A$3+1,0):OFFSET(project_first_stitches,A43-$A$3,0),NA())&lt;7,SUMIF(OFFSET(project_first_stitches,A42-$A$3+1,0):OFFSET(project_first_stitches,A43-$A$3,0),"&lt;&gt;#N/A"),NA())</f>
        <v>#N/A</v>
      </c>
      <c r="C43" s="42" t="e">
        <f t="shared" ca="1" si="0"/>
        <v>#REF!</v>
      </c>
      <c r="D43" s="42" t="e">
        <f t="shared" ca="1" si="1"/>
        <v>#REF!</v>
      </c>
      <c r="E43" s="45" t="e">
        <f ca="1">IF(COUNTIF(OFFSET(project_first_stitches,A42-$A$3+1,0):OFFSET(project_first_stitches,A43-$A$3,0),NA())&lt;7,SUMIF(OFFSET(project_first_pages,A42-$A$3+1,0):OFFSET(project_first_pages,A43-$A$3,0),"&lt;&gt;#N/A"),NA())</f>
        <v>#N/A</v>
      </c>
      <c r="F43" s="45" t="e">
        <f t="shared" ca="1" si="3"/>
        <v>#N/A</v>
      </c>
      <c r="G43" s="45" t="e">
        <f t="shared" ca="1" si="4"/>
        <v>#REF!</v>
      </c>
      <c r="H43" s="27" t="e">
        <f ca="1">IF(COUNTIF(OFFSET(project_first_stitches,$A42-$A$3+1,0):OFFSET(project_first_stitches,A43-$A$3,0),NA())&lt;7,SUMIF(OFFSET('Project Daily Log'!$F$3,$A42-$A$3+1,0):OFFSET('Project Daily Log'!$F$3,$A43-$A$3,0),"&lt;&gt;#N/A"),NA())</f>
        <v>#N/A</v>
      </c>
      <c r="I43" s="41" t="e">
        <f ca="1">IF((COUNT(OFFSET(project_first_blocks,A42-$A$3+1,0):OFFSET(project_first_blocks,A43-$A$3,0))=(A43-A42)),(A43-$A$3)/7,NA())</f>
        <v>#N/A</v>
      </c>
      <c r="J43" s="41" t="e">
        <f ca="1">OFFSET(project_real_days,MATCH($A43,'Project Daily Log'!$A:$A,1)-1,0)/7</f>
        <v>#N/A</v>
      </c>
    </row>
    <row r="44" spans="1:10">
      <c r="A44" s="6" t="e">
        <f t="shared" ca="1" si="2"/>
        <v>#N/A</v>
      </c>
      <c r="B44" s="45" t="e">
        <f ca="1">IF(COUNTIF(OFFSET(project_first_stitches,A43-$A$3+1,0):OFFSET(project_first_stitches,A44-$A$3,0),NA())&lt;7,SUMIF(OFFSET(project_first_stitches,A43-$A$3+1,0):OFFSET(project_first_stitches,A44-$A$3,0),"&lt;&gt;#N/A"),NA())</f>
        <v>#N/A</v>
      </c>
      <c r="C44" s="42" t="e">
        <f t="shared" ca="1" si="0"/>
        <v>#REF!</v>
      </c>
      <c r="D44" s="42" t="e">
        <f t="shared" ca="1" si="1"/>
        <v>#REF!</v>
      </c>
      <c r="E44" s="45" t="e">
        <f ca="1">IF(COUNTIF(OFFSET(project_first_stitches,A43-$A$3+1,0):OFFSET(project_first_stitches,A44-$A$3,0),NA())&lt;7,SUMIF(OFFSET(project_first_pages,A43-$A$3+1,0):OFFSET(project_first_pages,A44-$A$3,0),"&lt;&gt;#N/A"),NA())</f>
        <v>#N/A</v>
      </c>
      <c r="F44" s="45" t="e">
        <f t="shared" ca="1" si="3"/>
        <v>#N/A</v>
      </c>
      <c r="G44" s="45" t="e">
        <f t="shared" ca="1" si="4"/>
        <v>#REF!</v>
      </c>
      <c r="H44" s="27" t="e">
        <f ca="1">IF(COUNTIF(OFFSET(project_first_stitches,$A43-$A$3+1,0):OFFSET(project_first_stitches,A44-$A$3,0),NA())&lt;7,SUMIF(OFFSET('Project Daily Log'!$F$3,$A43-$A$3+1,0):OFFSET('Project Daily Log'!$F$3,$A44-$A$3,0),"&lt;&gt;#N/A"),NA())</f>
        <v>#N/A</v>
      </c>
      <c r="I44" s="41" t="e">
        <f ca="1">IF((COUNT(OFFSET(project_first_blocks,A43-$A$3+1,0):OFFSET(project_first_blocks,A44-$A$3,0))=(A44-A43)),(A44-$A$3)/7,NA())</f>
        <v>#N/A</v>
      </c>
      <c r="J44" s="41" t="e">
        <f ca="1">OFFSET(project_real_days,MATCH($A44,'Project Daily Log'!$A:$A,1)-1,0)/7</f>
        <v>#N/A</v>
      </c>
    </row>
    <row r="45" spans="1:10">
      <c r="A45" s="6" t="e">
        <f t="shared" ca="1" si="2"/>
        <v>#N/A</v>
      </c>
      <c r="B45" s="45" t="e">
        <f ca="1">IF(COUNTIF(OFFSET(project_first_stitches,A44-$A$3+1,0):OFFSET(project_first_stitches,A45-$A$3,0),NA())&lt;7,SUMIF(OFFSET(project_first_stitches,A44-$A$3+1,0):OFFSET(project_first_stitches,A45-$A$3,0),"&lt;&gt;#N/A"),NA())</f>
        <v>#N/A</v>
      </c>
      <c r="C45" s="42" t="e">
        <f t="shared" ca="1" si="0"/>
        <v>#REF!</v>
      </c>
      <c r="D45" s="42" t="e">
        <f t="shared" ca="1" si="1"/>
        <v>#REF!</v>
      </c>
      <c r="E45" s="45" t="e">
        <f ca="1">IF(COUNTIF(OFFSET(project_first_stitches,A44-$A$3+1,0):OFFSET(project_first_stitches,A45-$A$3,0),NA())&lt;7,SUMIF(OFFSET(project_first_pages,A44-$A$3+1,0):OFFSET(project_first_pages,A45-$A$3,0),"&lt;&gt;#N/A"),NA())</f>
        <v>#N/A</v>
      </c>
      <c r="F45" s="45" t="e">
        <f t="shared" ca="1" si="3"/>
        <v>#N/A</v>
      </c>
      <c r="G45" s="45" t="e">
        <f t="shared" ca="1" si="4"/>
        <v>#REF!</v>
      </c>
      <c r="H45" s="27" t="e">
        <f ca="1">IF(COUNTIF(OFFSET(project_first_stitches,$A44-$A$3+1,0):OFFSET(project_first_stitches,A45-$A$3,0),NA())&lt;7,SUMIF(OFFSET('Project Daily Log'!$F$3,$A44-$A$3+1,0):OFFSET('Project Daily Log'!$F$3,$A45-$A$3,0),"&lt;&gt;#N/A"),NA())</f>
        <v>#N/A</v>
      </c>
      <c r="I45" s="41" t="e">
        <f ca="1">IF((COUNT(OFFSET(project_first_blocks,A44-$A$3+1,0):OFFSET(project_first_blocks,A45-$A$3,0))=(A45-A44)),(A45-$A$3)/7,NA())</f>
        <v>#N/A</v>
      </c>
      <c r="J45" s="41" t="e">
        <f ca="1">OFFSET(project_real_days,MATCH($A45,'Project Daily Log'!$A:$A,1)-1,0)/7</f>
        <v>#N/A</v>
      </c>
    </row>
    <row r="46" spans="1:10">
      <c r="A46" s="6" t="e">
        <f t="shared" ca="1" si="2"/>
        <v>#N/A</v>
      </c>
      <c r="B46" s="45" t="e">
        <f ca="1">IF(COUNTIF(OFFSET(project_first_stitches,A45-$A$3+1,0):OFFSET(project_first_stitches,A46-$A$3,0),NA())&lt;7,SUMIF(OFFSET(project_first_stitches,A45-$A$3+1,0):OFFSET(project_first_stitches,A46-$A$3,0),"&lt;&gt;#N/A"),NA())</f>
        <v>#N/A</v>
      </c>
      <c r="C46" s="42" t="e">
        <f t="shared" ca="1" si="0"/>
        <v>#REF!</v>
      </c>
      <c r="D46" s="42" t="e">
        <f t="shared" ca="1" si="1"/>
        <v>#REF!</v>
      </c>
      <c r="E46" s="45" t="e">
        <f ca="1">IF(COUNTIF(OFFSET(project_first_stitches,A45-$A$3+1,0):OFFSET(project_first_stitches,A46-$A$3,0),NA())&lt;7,SUMIF(OFFSET(project_first_pages,A45-$A$3+1,0):OFFSET(project_first_pages,A46-$A$3,0),"&lt;&gt;#N/A"),NA())</f>
        <v>#N/A</v>
      </c>
      <c r="F46" s="45" t="e">
        <f t="shared" ca="1" si="3"/>
        <v>#N/A</v>
      </c>
      <c r="G46" s="45" t="e">
        <f t="shared" ca="1" si="4"/>
        <v>#REF!</v>
      </c>
      <c r="H46" s="27" t="e">
        <f ca="1">IF(COUNTIF(OFFSET(project_first_stitches,$A45-$A$3+1,0):OFFSET(project_first_stitches,A46-$A$3,0),NA())&lt;7,SUMIF(OFFSET('Project Daily Log'!$F$3,$A45-$A$3+1,0):OFFSET('Project Daily Log'!$F$3,$A46-$A$3,0),"&lt;&gt;#N/A"),NA())</f>
        <v>#N/A</v>
      </c>
      <c r="I46" s="41" t="e">
        <f ca="1">IF((COUNT(OFFSET(project_first_blocks,A45-$A$3+1,0):OFFSET(project_first_blocks,A46-$A$3,0))=(A46-A45)),(A46-$A$3)/7,NA())</f>
        <v>#N/A</v>
      </c>
      <c r="J46" s="41" t="e">
        <f ca="1">OFFSET(project_real_days,MATCH($A46,'Project Daily Log'!$A:$A,1)-1,0)/7</f>
        <v>#N/A</v>
      </c>
    </row>
    <row r="47" spans="1:10">
      <c r="A47" s="6" t="e">
        <f t="shared" ca="1" si="2"/>
        <v>#N/A</v>
      </c>
      <c r="B47" s="45" t="e">
        <f ca="1">IF(COUNTIF(OFFSET(project_first_stitches,A46-$A$3+1,0):OFFSET(project_first_stitches,A47-$A$3,0),NA())&lt;7,SUMIF(OFFSET(project_first_stitches,A46-$A$3+1,0):OFFSET(project_first_stitches,A47-$A$3,0),"&lt;&gt;#N/A"),NA())</f>
        <v>#N/A</v>
      </c>
      <c r="C47" s="42" t="e">
        <f t="shared" ca="1" si="0"/>
        <v>#REF!</v>
      </c>
      <c r="D47" s="42" t="e">
        <f t="shared" ca="1" si="1"/>
        <v>#REF!</v>
      </c>
      <c r="E47" s="45" t="e">
        <f ca="1">IF(COUNTIF(OFFSET(project_first_stitches,A46-$A$3+1,0):OFFSET(project_first_stitches,A47-$A$3,0),NA())&lt;7,SUMIF(OFFSET(project_first_pages,A46-$A$3+1,0):OFFSET(project_first_pages,A47-$A$3,0),"&lt;&gt;#N/A"),NA())</f>
        <v>#N/A</v>
      </c>
      <c r="F47" s="45" t="e">
        <f t="shared" ca="1" si="3"/>
        <v>#N/A</v>
      </c>
      <c r="G47" s="45" t="e">
        <f t="shared" ca="1" si="4"/>
        <v>#REF!</v>
      </c>
      <c r="H47" s="27" t="e">
        <f ca="1">IF(COUNTIF(OFFSET(project_first_stitches,$A46-$A$3+1,0):OFFSET(project_first_stitches,A47-$A$3,0),NA())&lt;7,SUMIF(OFFSET('Project Daily Log'!$F$3,$A46-$A$3+1,0):OFFSET('Project Daily Log'!$F$3,$A47-$A$3,0),"&lt;&gt;#N/A"),NA())</f>
        <v>#N/A</v>
      </c>
      <c r="I47" s="41" t="e">
        <f ca="1">IF((COUNT(OFFSET(project_first_blocks,A46-$A$3+1,0):OFFSET(project_first_blocks,A47-$A$3,0))=(A47-A46)),(A47-$A$3)/7,NA())</f>
        <v>#N/A</v>
      </c>
      <c r="J47" s="41" t="e">
        <f ca="1">OFFSET(project_real_days,MATCH($A47,'Project Daily Log'!$A:$A,1)-1,0)/7</f>
        <v>#N/A</v>
      </c>
    </row>
    <row r="48" spans="1:10">
      <c r="A48" s="6" t="e">
        <f t="shared" ca="1" si="2"/>
        <v>#N/A</v>
      </c>
      <c r="B48" s="45" t="e">
        <f ca="1">IF(COUNTIF(OFFSET(project_first_stitches,A47-$A$3+1,0):OFFSET(project_first_stitches,A48-$A$3,0),NA())&lt;7,SUMIF(OFFSET(project_first_stitches,A47-$A$3+1,0):OFFSET(project_first_stitches,A48-$A$3,0),"&lt;&gt;#N/A"),NA())</f>
        <v>#N/A</v>
      </c>
      <c r="C48" s="42" t="e">
        <f t="shared" ca="1" si="0"/>
        <v>#REF!</v>
      </c>
      <c r="D48" s="42" t="e">
        <f t="shared" ca="1" si="1"/>
        <v>#REF!</v>
      </c>
      <c r="E48" s="45" t="e">
        <f ca="1">IF(COUNTIF(OFFSET(project_first_stitches,A47-$A$3+1,0):OFFSET(project_first_stitches,A48-$A$3,0),NA())&lt;7,SUMIF(OFFSET(project_first_pages,A47-$A$3+1,0):OFFSET(project_first_pages,A48-$A$3,0),"&lt;&gt;#N/A"),NA())</f>
        <v>#N/A</v>
      </c>
      <c r="F48" s="45" t="e">
        <f t="shared" ca="1" si="3"/>
        <v>#N/A</v>
      </c>
      <c r="G48" s="45" t="e">
        <f t="shared" ca="1" si="4"/>
        <v>#REF!</v>
      </c>
      <c r="H48" s="27" t="e">
        <f ca="1">IF(COUNTIF(OFFSET(project_first_stitches,$A47-$A$3+1,0):OFFSET(project_first_stitches,A48-$A$3,0),NA())&lt;7,SUMIF(OFFSET('Project Daily Log'!$F$3,$A47-$A$3+1,0):OFFSET('Project Daily Log'!$F$3,$A48-$A$3,0),"&lt;&gt;#N/A"),NA())</f>
        <v>#N/A</v>
      </c>
      <c r="I48" s="41" t="e">
        <f ca="1">IF((COUNT(OFFSET(project_first_blocks,A47-$A$3+1,0):OFFSET(project_first_blocks,A48-$A$3,0))=(A48-A47)),(A48-$A$3)/7,NA())</f>
        <v>#N/A</v>
      </c>
      <c r="J48" s="41" t="e">
        <f ca="1">OFFSET(project_real_days,MATCH($A48,'Project Daily Log'!$A:$A,1)-1,0)/7</f>
        <v>#N/A</v>
      </c>
    </row>
    <row r="49" spans="1:10">
      <c r="A49" s="6" t="e">
        <f t="shared" ca="1" si="2"/>
        <v>#N/A</v>
      </c>
      <c r="B49" s="45" t="e">
        <f ca="1">IF(COUNTIF(OFFSET(project_first_stitches,A48-$A$3+1,0):OFFSET(project_first_stitches,A49-$A$3,0),NA())&lt;7,SUMIF(OFFSET(project_first_stitches,A48-$A$3+1,0):OFFSET(project_first_stitches,A49-$A$3,0),"&lt;&gt;#N/A"),NA())</f>
        <v>#N/A</v>
      </c>
      <c r="C49" s="42" t="e">
        <f t="shared" ca="1" si="0"/>
        <v>#REF!</v>
      </c>
      <c r="D49" s="42" t="e">
        <f t="shared" ca="1" si="1"/>
        <v>#REF!</v>
      </c>
      <c r="E49" s="45" t="e">
        <f ca="1">IF(COUNTIF(OFFSET(project_first_stitches,A48-$A$3+1,0):OFFSET(project_first_stitches,A49-$A$3,0),NA())&lt;7,SUMIF(OFFSET(project_first_pages,A48-$A$3+1,0):OFFSET(project_first_pages,A49-$A$3,0),"&lt;&gt;#N/A"),NA())</f>
        <v>#N/A</v>
      </c>
      <c r="F49" s="45" t="e">
        <f t="shared" ca="1" si="3"/>
        <v>#N/A</v>
      </c>
      <c r="G49" s="45" t="e">
        <f t="shared" ca="1" si="4"/>
        <v>#REF!</v>
      </c>
      <c r="H49" s="27" t="e">
        <f ca="1">IF(COUNTIF(OFFSET(project_first_stitches,$A48-$A$3+1,0):OFFSET(project_first_stitches,A49-$A$3,0),NA())&lt;7,SUMIF(OFFSET('Project Daily Log'!$F$3,$A48-$A$3+1,0):OFFSET('Project Daily Log'!$F$3,$A49-$A$3,0),"&lt;&gt;#N/A"),NA())</f>
        <v>#N/A</v>
      </c>
      <c r="I49" s="41" t="e">
        <f ca="1">IF((COUNT(OFFSET(project_first_blocks,A48-$A$3+1,0):OFFSET(project_first_blocks,A49-$A$3,0))=(A49-A48)),(A49-$A$3)/7,NA())</f>
        <v>#N/A</v>
      </c>
      <c r="J49" s="41" t="e">
        <f ca="1">OFFSET(project_real_days,MATCH($A49,'Project Daily Log'!$A:$A,1)-1,0)/7</f>
        <v>#N/A</v>
      </c>
    </row>
    <row r="50" spans="1:10">
      <c r="A50" s="6" t="e">
        <f t="shared" ca="1" si="2"/>
        <v>#N/A</v>
      </c>
      <c r="B50" s="45" t="e">
        <f ca="1">IF(COUNTIF(OFFSET(project_first_stitches,A49-$A$3+1,0):OFFSET(project_first_stitches,A50-$A$3,0),NA())&lt;7,SUMIF(OFFSET(project_first_stitches,A49-$A$3+1,0):OFFSET(project_first_stitches,A50-$A$3,0),"&lt;&gt;#N/A"),NA())</f>
        <v>#N/A</v>
      </c>
      <c r="C50" s="42" t="e">
        <f t="shared" ca="1" si="0"/>
        <v>#REF!</v>
      </c>
      <c r="D50" s="42" t="e">
        <f t="shared" ca="1" si="1"/>
        <v>#REF!</v>
      </c>
      <c r="E50" s="45" t="e">
        <f ca="1">IF(COUNTIF(OFFSET(project_first_stitches,A49-$A$3+1,0):OFFSET(project_first_stitches,A50-$A$3,0),NA())&lt;7,SUMIF(OFFSET(project_first_pages,A49-$A$3+1,0):OFFSET(project_first_pages,A50-$A$3,0),"&lt;&gt;#N/A"),NA())</f>
        <v>#N/A</v>
      </c>
      <c r="F50" s="45" t="e">
        <f t="shared" ca="1" si="3"/>
        <v>#N/A</v>
      </c>
      <c r="G50" s="45" t="e">
        <f t="shared" ca="1" si="4"/>
        <v>#REF!</v>
      </c>
      <c r="H50" s="27" t="e">
        <f ca="1">IF(COUNTIF(OFFSET(project_first_stitches,$A49-$A$3+1,0):OFFSET(project_first_stitches,A50-$A$3,0),NA())&lt;7,SUMIF(OFFSET('Project Daily Log'!$F$3,$A49-$A$3+1,0):OFFSET('Project Daily Log'!$F$3,$A50-$A$3,0),"&lt;&gt;#N/A"),NA())</f>
        <v>#N/A</v>
      </c>
      <c r="I50" s="41" t="e">
        <f ca="1">IF((COUNT(OFFSET(project_first_blocks,A49-$A$3+1,0):OFFSET(project_first_blocks,A50-$A$3,0))=(A50-A49)),(A50-$A$3)/7,NA())</f>
        <v>#N/A</v>
      </c>
      <c r="J50" s="41" t="e">
        <f ca="1">OFFSET(project_real_days,MATCH($A50,'Project Daily Log'!$A:$A,1)-1,0)/7</f>
        <v>#N/A</v>
      </c>
    </row>
    <row r="51" spans="1:10">
      <c r="A51" s="6" t="e">
        <f t="shared" ca="1" si="2"/>
        <v>#N/A</v>
      </c>
      <c r="B51" s="45" t="e">
        <f ca="1">IF(COUNTIF(OFFSET(project_first_stitches,A50-$A$3+1,0):OFFSET(project_first_stitches,A51-$A$3,0),NA())&lt;7,SUMIF(OFFSET(project_first_stitches,A50-$A$3+1,0):OFFSET(project_first_stitches,A51-$A$3,0),"&lt;&gt;#N/A"),NA())</f>
        <v>#N/A</v>
      </c>
      <c r="C51" s="42" t="e">
        <f t="shared" ca="1" si="0"/>
        <v>#REF!</v>
      </c>
      <c r="D51" s="42" t="e">
        <f t="shared" ca="1" si="1"/>
        <v>#REF!</v>
      </c>
      <c r="E51" s="45" t="e">
        <f ca="1">IF(COUNTIF(OFFSET(project_first_stitches,A50-$A$3+1,0):OFFSET(project_first_stitches,A51-$A$3,0),NA())&lt;7,SUMIF(OFFSET(project_first_pages,A50-$A$3+1,0):OFFSET(project_first_pages,A51-$A$3,0),"&lt;&gt;#N/A"),NA())</f>
        <v>#N/A</v>
      </c>
      <c r="F51" s="45" t="e">
        <f t="shared" ca="1" si="3"/>
        <v>#N/A</v>
      </c>
      <c r="G51" s="45" t="e">
        <f t="shared" ca="1" si="4"/>
        <v>#REF!</v>
      </c>
      <c r="H51" s="27" t="e">
        <f ca="1">IF(COUNTIF(OFFSET(project_first_stitches,$A50-$A$3+1,0):OFFSET(project_first_stitches,A51-$A$3,0),NA())&lt;7,SUMIF(OFFSET('Project Daily Log'!$F$3,$A50-$A$3+1,0):OFFSET('Project Daily Log'!$F$3,$A51-$A$3,0),"&lt;&gt;#N/A"),NA())</f>
        <v>#N/A</v>
      </c>
      <c r="I51" s="41" t="e">
        <f ca="1">IF((COUNT(OFFSET(project_first_blocks,A50-$A$3+1,0):OFFSET(project_first_blocks,A51-$A$3,0))=(A51-A50)),(A51-$A$3)/7,NA())</f>
        <v>#N/A</v>
      </c>
      <c r="J51" s="41" t="e">
        <f ca="1">OFFSET(project_real_days,MATCH($A51,'Project Daily Log'!$A:$A,1)-1,0)/7</f>
        <v>#N/A</v>
      </c>
    </row>
    <row r="52" spans="1:10">
      <c r="A52" s="6" t="e">
        <f t="shared" ca="1" si="2"/>
        <v>#N/A</v>
      </c>
      <c r="B52" s="45" t="e">
        <f ca="1">IF(COUNTIF(OFFSET(project_first_stitches,A51-$A$3+1,0):OFFSET(project_first_stitches,A52-$A$3,0),NA())&lt;7,SUMIF(OFFSET(project_first_stitches,A51-$A$3+1,0):OFFSET(project_first_stitches,A52-$A$3,0),"&lt;&gt;#N/A"),NA())</f>
        <v>#N/A</v>
      </c>
      <c r="C52" s="42" t="e">
        <f t="shared" ca="1" si="0"/>
        <v>#REF!</v>
      </c>
      <c r="D52" s="42" t="e">
        <f t="shared" ca="1" si="1"/>
        <v>#REF!</v>
      </c>
      <c r="E52" s="45" t="e">
        <f ca="1">IF(COUNTIF(OFFSET(project_first_stitches,A51-$A$3+1,0):OFFSET(project_first_stitches,A52-$A$3,0),NA())&lt;7,SUMIF(OFFSET(project_first_pages,A51-$A$3+1,0):OFFSET(project_first_pages,A52-$A$3,0),"&lt;&gt;#N/A"),NA())</f>
        <v>#N/A</v>
      </c>
      <c r="F52" s="45" t="e">
        <f t="shared" ca="1" si="3"/>
        <v>#N/A</v>
      </c>
      <c r="G52" s="45" t="e">
        <f t="shared" ca="1" si="4"/>
        <v>#REF!</v>
      </c>
      <c r="H52" s="27" t="e">
        <f ca="1">IF(COUNTIF(OFFSET(project_first_stitches,$A51-$A$3+1,0):OFFSET(project_first_stitches,A52-$A$3,0),NA())&lt;7,SUMIF(OFFSET('Project Daily Log'!$F$3,$A51-$A$3+1,0):OFFSET('Project Daily Log'!$F$3,$A52-$A$3,0),"&lt;&gt;#N/A"),NA())</f>
        <v>#N/A</v>
      </c>
      <c r="I52" s="41" t="e">
        <f ca="1">IF((COUNT(OFFSET(project_first_blocks,A51-$A$3+1,0):OFFSET(project_first_blocks,A52-$A$3,0))=(A52-A51)),(A52-$A$3)/7,NA())</f>
        <v>#N/A</v>
      </c>
      <c r="J52" s="41" t="e">
        <f ca="1">OFFSET(project_real_days,MATCH($A52,'Project Daily Log'!$A:$A,1)-1,0)/7</f>
        <v>#N/A</v>
      </c>
    </row>
    <row r="53" spans="1:10">
      <c r="A53" s="6" t="e">
        <f t="shared" ca="1" si="2"/>
        <v>#N/A</v>
      </c>
      <c r="B53" s="45" t="e">
        <f ca="1">IF(COUNTIF(OFFSET(project_first_stitches,A52-$A$3+1,0):OFFSET(project_first_stitches,A53-$A$3,0),NA())&lt;7,SUMIF(OFFSET(project_first_stitches,A52-$A$3+1,0):OFFSET(project_first_stitches,A53-$A$3,0),"&lt;&gt;#N/A"),NA())</f>
        <v>#N/A</v>
      </c>
      <c r="C53" s="42" t="e">
        <f t="shared" ca="1" si="0"/>
        <v>#REF!</v>
      </c>
      <c r="D53" s="42" t="e">
        <f t="shared" ca="1" si="1"/>
        <v>#REF!</v>
      </c>
      <c r="E53" s="45" t="e">
        <f ca="1">IF(COUNTIF(OFFSET(project_first_stitches,A52-$A$3+1,0):OFFSET(project_first_stitches,A53-$A$3,0),NA())&lt;7,SUMIF(OFFSET(project_first_pages,A52-$A$3+1,0):OFFSET(project_first_pages,A53-$A$3,0),"&lt;&gt;#N/A"),NA())</f>
        <v>#N/A</v>
      </c>
      <c r="F53" s="45" t="e">
        <f t="shared" ca="1" si="3"/>
        <v>#N/A</v>
      </c>
      <c r="G53" s="45" t="e">
        <f t="shared" ca="1" si="4"/>
        <v>#REF!</v>
      </c>
      <c r="H53" s="27" t="e">
        <f ca="1">IF(COUNTIF(OFFSET(project_first_stitches,$A52-$A$3+1,0):OFFSET(project_first_stitches,A53-$A$3,0),NA())&lt;7,SUMIF(OFFSET('Project Daily Log'!$F$3,$A52-$A$3+1,0):OFFSET('Project Daily Log'!$F$3,$A53-$A$3,0),"&lt;&gt;#N/A"),NA())</f>
        <v>#N/A</v>
      </c>
      <c r="I53" s="41" t="e">
        <f ca="1">IF((COUNT(OFFSET(project_first_blocks,A52-$A$3+1,0):OFFSET(project_first_blocks,A53-$A$3,0))=(A53-A52)),(A53-$A$3)/7,NA())</f>
        <v>#N/A</v>
      </c>
      <c r="J53" s="41" t="e">
        <f ca="1">OFFSET(project_real_days,MATCH($A53,'Project Daily Log'!$A:$A,1)-1,0)/7</f>
        <v>#N/A</v>
      </c>
    </row>
    <row r="54" spans="1:10">
      <c r="A54" s="6" t="e">
        <f t="shared" ca="1" si="2"/>
        <v>#N/A</v>
      </c>
      <c r="B54" s="45" t="e">
        <f ca="1">IF(COUNTIF(OFFSET(project_first_stitches,A53-$A$3+1,0):OFFSET(project_first_stitches,A54-$A$3,0),NA())&lt;7,SUMIF(OFFSET(project_first_stitches,A53-$A$3+1,0):OFFSET(project_first_stitches,A54-$A$3,0),"&lt;&gt;#N/A"),NA())</f>
        <v>#N/A</v>
      </c>
      <c r="C54" s="42" t="e">
        <f t="shared" ca="1" si="0"/>
        <v>#REF!</v>
      </c>
      <c r="D54" s="42" t="e">
        <f t="shared" ca="1" si="1"/>
        <v>#REF!</v>
      </c>
      <c r="E54" s="45" t="e">
        <f ca="1">IF(COUNTIF(OFFSET(project_first_stitches,A53-$A$3+1,0):OFFSET(project_first_stitches,A54-$A$3,0),NA())&lt;7,SUMIF(OFFSET(project_first_pages,A53-$A$3+1,0):OFFSET(project_first_pages,A54-$A$3,0),"&lt;&gt;#N/A"),NA())</f>
        <v>#N/A</v>
      </c>
      <c r="F54" s="45" t="e">
        <f t="shared" ca="1" si="3"/>
        <v>#N/A</v>
      </c>
      <c r="G54" s="45" t="e">
        <f t="shared" ca="1" si="4"/>
        <v>#REF!</v>
      </c>
      <c r="H54" s="27" t="e">
        <f ca="1">IF(COUNTIF(OFFSET(project_first_stitches,$A53-$A$3+1,0):OFFSET(project_first_stitches,A54-$A$3,0),NA())&lt;7,SUMIF(OFFSET('Project Daily Log'!$F$3,$A53-$A$3+1,0):OFFSET('Project Daily Log'!$F$3,$A54-$A$3,0),"&lt;&gt;#N/A"),NA())</f>
        <v>#N/A</v>
      </c>
      <c r="I54" s="41" t="e">
        <f ca="1">IF((COUNT(OFFSET(project_first_blocks,A53-$A$3+1,0):OFFSET(project_first_blocks,A54-$A$3,0))=(A54-A53)),(A54-$A$3)/7,NA())</f>
        <v>#N/A</v>
      </c>
      <c r="J54" s="41" t="e">
        <f ca="1">OFFSET(project_real_days,MATCH($A54,'Project Daily Log'!$A:$A,1)-1,0)/7</f>
        <v>#N/A</v>
      </c>
    </row>
    <row r="55" spans="1:10">
      <c r="A55" s="6" t="e">
        <f t="shared" ca="1" si="2"/>
        <v>#N/A</v>
      </c>
      <c r="B55" s="45" t="e">
        <f ca="1">IF(COUNTIF(OFFSET(project_first_stitches,A54-$A$3+1,0):OFFSET(project_first_stitches,A55-$A$3,0),NA())&lt;7,SUMIF(OFFSET(project_first_stitches,A54-$A$3+1,0):OFFSET(project_first_stitches,A55-$A$3,0),"&lt;&gt;#N/A"),NA())</f>
        <v>#N/A</v>
      </c>
      <c r="C55" s="42" t="e">
        <f t="shared" ca="1" si="0"/>
        <v>#REF!</v>
      </c>
      <c r="D55" s="42" t="e">
        <f t="shared" ca="1" si="1"/>
        <v>#REF!</v>
      </c>
      <c r="E55" s="45" t="e">
        <f ca="1">IF(COUNTIF(OFFSET(project_first_stitches,A54-$A$3+1,0):OFFSET(project_first_stitches,A55-$A$3,0),NA())&lt;7,SUMIF(OFFSET(project_first_pages,A54-$A$3+1,0):OFFSET(project_first_pages,A55-$A$3,0),"&lt;&gt;#N/A"),NA())</f>
        <v>#N/A</v>
      </c>
      <c r="F55" s="45" t="e">
        <f t="shared" ca="1" si="3"/>
        <v>#N/A</v>
      </c>
      <c r="G55" s="45" t="e">
        <f t="shared" ca="1" si="4"/>
        <v>#REF!</v>
      </c>
      <c r="H55" s="27" t="e">
        <f ca="1">IF(COUNTIF(OFFSET(project_first_stitches,$A54-$A$3+1,0):OFFSET(project_first_stitches,A55-$A$3,0),NA())&lt;7,SUMIF(OFFSET('Project Daily Log'!$F$3,$A54-$A$3+1,0):OFFSET('Project Daily Log'!$F$3,$A55-$A$3,0),"&lt;&gt;#N/A"),NA())</f>
        <v>#N/A</v>
      </c>
      <c r="I55" s="41" t="e">
        <f ca="1">IF((COUNT(OFFSET(project_first_blocks,A54-$A$3+1,0):OFFSET(project_first_blocks,A55-$A$3,0))=(A55-A54)),(A55-$A$3)/7,NA())</f>
        <v>#N/A</v>
      </c>
      <c r="J55" s="41" t="e">
        <f ca="1">OFFSET(project_real_days,MATCH($A55,'Project Daily Log'!$A:$A,1)-1,0)/7</f>
        <v>#N/A</v>
      </c>
    </row>
    <row r="56" spans="1:10">
      <c r="A56" s="6" t="e">
        <f t="shared" ca="1" si="2"/>
        <v>#N/A</v>
      </c>
      <c r="B56" s="45" t="e">
        <f ca="1">IF(COUNTIF(OFFSET(project_first_stitches,A55-$A$3+1,0):OFFSET(project_first_stitches,A56-$A$3,0),NA())&lt;7,SUMIF(OFFSET(project_first_stitches,A55-$A$3+1,0):OFFSET(project_first_stitches,A56-$A$3,0),"&lt;&gt;#N/A"),NA())</f>
        <v>#N/A</v>
      </c>
      <c r="C56" s="42" t="e">
        <f t="shared" ca="1" si="0"/>
        <v>#REF!</v>
      </c>
      <c r="D56" s="42" t="e">
        <f t="shared" ca="1" si="1"/>
        <v>#REF!</v>
      </c>
      <c r="E56" s="45" t="e">
        <f ca="1">IF(COUNTIF(OFFSET(project_first_stitches,A55-$A$3+1,0):OFFSET(project_first_stitches,A56-$A$3,0),NA())&lt;7,SUMIF(OFFSET(project_first_pages,A55-$A$3+1,0):OFFSET(project_first_pages,A56-$A$3,0),"&lt;&gt;#N/A"),NA())</f>
        <v>#N/A</v>
      </c>
      <c r="F56" s="45" t="e">
        <f t="shared" ca="1" si="3"/>
        <v>#N/A</v>
      </c>
      <c r="G56" s="45" t="e">
        <f t="shared" ca="1" si="4"/>
        <v>#REF!</v>
      </c>
      <c r="H56" s="27" t="e">
        <f ca="1">IF(COUNTIF(OFFSET(project_first_stitches,$A55-$A$3+1,0):OFFSET(project_first_stitches,A56-$A$3,0),NA())&lt;7,SUMIF(OFFSET('Project Daily Log'!$F$3,$A55-$A$3+1,0):OFFSET('Project Daily Log'!$F$3,$A56-$A$3,0),"&lt;&gt;#N/A"),NA())</f>
        <v>#N/A</v>
      </c>
      <c r="I56" s="41" t="e">
        <f ca="1">IF((COUNT(OFFSET(project_first_blocks,A55-$A$3+1,0):OFFSET(project_first_blocks,A56-$A$3,0))=(A56-A55)),(A56-$A$3)/7,NA())</f>
        <v>#N/A</v>
      </c>
      <c r="J56" s="41" t="e">
        <f ca="1">OFFSET(project_real_days,MATCH($A56,'Project Daily Log'!$A:$A,1)-1,0)/7</f>
        <v>#N/A</v>
      </c>
    </row>
    <row r="57" spans="1:10">
      <c r="A57" s="6" t="e">
        <f t="shared" ca="1" si="2"/>
        <v>#N/A</v>
      </c>
      <c r="B57" s="45" t="e">
        <f ca="1">IF(COUNTIF(OFFSET(project_first_stitches,A56-$A$3+1,0):OFFSET(project_first_stitches,A57-$A$3,0),NA())&lt;7,SUMIF(OFFSET(project_first_stitches,A56-$A$3+1,0):OFFSET(project_first_stitches,A57-$A$3,0),"&lt;&gt;#N/A"),NA())</f>
        <v>#N/A</v>
      </c>
      <c r="C57" s="42" t="e">
        <f t="shared" ca="1" si="0"/>
        <v>#REF!</v>
      </c>
      <c r="D57" s="42" t="e">
        <f t="shared" ca="1" si="1"/>
        <v>#REF!</v>
      </c>
      <c r="E57" s="45" t="e">
        <f ca="1">IF(COUNTIF(OFFSET(project_first_stitches,A56-$A$3+1,0):OFFSET(project_first_stitches,A57-$A$3,0),NA())&lt;7,SUMIF(OFFSET(project_first_pages,A56-$A$3+1,0):OFFSET(project_first_pages,A57-$A$3,0),"&lt;&gt;#N/A"),NA())</f>
        <v>#N/A</v>
      </c>
      <c r="F57" s="45" t="e">
        <f t="shared" ca="1" si="3"/>
        <v>#N/A</v>
      </c>
      <c r="G57" s="45" t="e">
        <f t="shared" ca="1" si="4"/>
        <v>#REF!</v>
      </c>
      <c r="H57" s="27" t="e">
        <f ca="1">IF(COUNTIF(OFFSET(project_first_stitches,$A56-$A$3+1,0):OFFSET(project_first_stitches,A57-$A$3,0),NA())&lt;7,SUMIF(OFFSET('Project Daily Log'!$F$3,$A56-$A$3+1,0):OFFSET('Project Daily Log'!$F$3,$A57-$A$3,0),"&lt;&gt;#N/A"),NA())</f>
        <v>#N/A</v>
      </c>
      <c r="I57" s="41" t="e">
        <f ca="1">IF((COUNT(OFFSET(project_first_blocks,A56-$A$3+1,0):OFFSET(project_first_blocks,A57-$A$3,0))=(A57-A56)),(A57-$A$3)/7,NA())</f>
        <v>#N/A</v>
      </c>
      <c r="J57" s="41" t="e">
        <f ca="1">OFFSET(project_real_days,MATCH($A57,'Project Daily Log'!$A:$A,1)-1,0)/7</f>
        <v>#N/A</v>
      </c>
    </row>
    <row r="58" spans="1:10">
      <c r="A58" s="6" t="e">
        <f t="shared" ca="1" si="2"/>
        <v>#N/A</v>
      </c>
      <c r="B58" s="45" t="e">
        <f ca="1">IF(COUNTIF(OFFSET(project_first_stitches,A57-$A$3+1,0):OFFSET(project_first_stitches,A58-$A$3,0),NA())&lt;7,SUMIF(OFFSET(project_first_stitches,A57-$A$3+1,0):OFFSET(project_first_stitches,A58-$A$3,0),"&lt;&gt;#N/A"),NA())</f>
        <v>#N/A</v>
      </c>
      <c r="C58" s="42" t="e">
        <f t="shared" ca="1" si="0"/>
        <v>#REF!</v>
      </c>
      <c r="D58" s="42" t="e">
        <f t="shared" ca="1" si="1"/>
        <v>#REF!</v>
      </c>
      <c r="E58" s="45" t="e">
        <f ca="1">IF(COUNTIF(OFFSET(project_first_stitches,A57-$A$3+1,0):OFFSET(project_first_stitches,A58-$A$3,0),NA())&lt;7,SUMIF(OFFSET(project_first_pages,A57-$A$3+1,0):OFFSET(project_first_pages,A58-$A$3,0),"&lt;&gt;#N/A"),NA())</f>
        <v>#N/A</v>
      </c>
      <c r="F58" s="45" t="e">
        <f t="shared" ca="1" si="3"/>
        <v>#N/A</v>
      </c>
      <c r="G58" s="45" t="e">
        <f t="shared" ca="1" si="4"/>
        <v>#REF!</v>
      </c>
      <c r="H58" s="27" t="e">
        <f ca="1">IF(COUNTIF(OFFSET(project_first_stitches,$A57-$A$3+1,0):OFFSET(project_first_stitches,A58-$A$3,0),NA())&lt;7,SUMIF(OFFSET('Project Daily Log'!$F$3,$A57-$A$3+1,0):OFFSET('Project Daily Log'!$F$3,$A58-$A$3,0),"&lt;&gt;#N/A"),NA())</f>
        <v>#N/A</v>
      </c>
      <c r="I58" s="41" t="e">
        <f ca="1">IF((COUNT(OFFSET(project_first_blocks,A57-$A$3+1,0):OFFSET(project_first_blocks,A58-$A$3,0))=(A58-A57)),(A58-$A$3)/7,NA())</f>
        <v>#N/A</v>
      </c>
      <c r="J58" s="41" t="e">
        <f ca="1">OFFSET(project_real_days,MATCH($A58,'Project Daily Log'!$A:$A,1)-1,0)/7</f>
        <v>#N/A</v>
      </c>
    </row>
    <row r="59" spans="1:10">
      <c r="A59" s="6" t="e">
        <f t="shared" ca="1" si="2"/>
        <v>#N/A</v>
      </c>
      <c r="B59" s="45" t="e">
        <f ca="1">IF(COUNTIF(OFFSET(project_first_stitches,A58-$A$3+1,0):OFFSET(project_first_stitches,A59-$A$3,0),NA())&lt;7,SUMIF(OFFSET(project_first_stitches,A58-$A$3+1,0):OFFSET(project_first_stitches,A59-$A$3,0),"&lt;&gt;#N/A"),NA())</f>
        <v>#N/A</v>
      </c>
      <c r="C59" s="42" t="e">
        <f t="shared" ca="1" si="0"/>
        <v>#REF!</v>
      </c>
      <c r="D59" s="42" t="e">
        <f t="shared" ca="1" si="1"/>
        <v>#REF!</v>
      </c>
      <c r="E59" s="45" t="e">
        <f ca="1">IF(COUNTIF(OFFSET(project_first_stitches,A58-$A$3+1,0):OFFSET(project_first_stitches,A59-$A$3,0),NA())&lt;7,SUMIF(OFFSET(project_first_pages,A58-$A$3+1,0):OFFSET(project_first_pages,A59-$A$3,0),"&lt;&gt;#N/A"),NA())</f>
        <v>#N/A</v>
      </c>
      <c r="F59" s="45" t="e">
        <f t="shared" ca="1" si="3"/>
        <v>#N/A</v>
      </c>
      <c r="G59" s="45" t="e">
        <f t="shared" ca="1" si="4"/>
        <v>#REF!</v>
      </c>
      <c r="H59" s="27" t="e">
        <f ca="1">IF(COUNTIF(OFFSET(project_first_stitches,$A58-$A$3+1,0):OFFSET(project_first_stitches,A59-$A$3,0),NA())&lt;7,SUMIF(OFFSET('Project Daily Log'!$F$3,$A58-$A$3+1,0):OFFSET('Project Daily Log'!$F$3,$A59-$A$3,0),"&lt;&gt;#N/A"),NA())</f>
        <v>#N/A</v>
      </c>
      <c r="I59" s="41" t="e">
        <f ca="1">IF((COUNT(OFFSET(project_first_blocks,A58-$A$3+1,0):OFFSET(project_first_blocks,A59-$A$3,0))=(A59-A58)),(A59-$A$3)/7,NA())</f>
        <v>#N/A</v>
      </c>
      <c r="J59" s="41" t="e">
        <f ca="1">OFFSET(project_real_days,MATCH($A59,'Project Daily Log'!$A:$A,1)-1,0)/7</f>
        <v>#N/A</v>
      </c>
    </row>
    <row r="60" spans="1:10">
      <c r="A60" s="6" t="e">
        <f t="shared" ca="1" si="2"/>
        <v>#N/A</v>
      </c>
      <c r="B60" s="45" t="e">
        <f ca="1">IF(COUNTIF(OFFSET(project_first_stitches,A59-$A$3+1,0):OFFSET(project_first_stitches,A60-$A$3,0),NA())&lt;7,SUMIF(OFFSET(project_first_stitches,A59-$A$3+1,0):OFFSET(project_first_stitches,A60-$A$3,0),"&lt;&gt;#N/A"),NA())</f>
        <v>#N/A</v>
      </c>
      <c r="C60" s="42" t="e">
        <f t="shared" ca="1" si="0"/>
        <v>#REF!</v>
      </c>
      <c r="D60" s="42" t="e">
        <f t="shared" ca="1" si="1"/>
        <v>#REF!</v>
      </c>
      <c r="E60" s="45" t="e">
        <f ca="1">IF(COUNTIF(OFFSET(project_first_stitches,A59-$A$3+1,0):OFFSET(project_first_stitches,A60-$A$3,0),NA())&lt;7,SUMIF(OFFSET(project_first_pages,A59-$A$3+1,0):OFFSET(project_first_pages,A60-$A$3,0),"&lt;&gt;#N/A"),NA())</f>
        <v>#N/A</v>
      </c>
      <c r="F60" s="45" t="e">
        <f t="shared" ca="1" si="3"/>
        <v>#N/A</v>
      </c>
      <c r="G60" s="45" t="e">
        <f t="shared" ca="1" si="4"/>
        <v>#REF!</v>
      </c>
      <c r="H60" s="27" t="e">
        <f ca="1">IF(COUNTIF(OFFSET(project_first_stitches,$A59-$A$3+1,0):OFFSET(project_first_stitches,A60-$A$3,0),NA())&lt;7,SUMIF(OFFSET('Project Daily Log'!$F$3,$A59-$A$3+1,0):OFFSET('Project Daily Log'!$F$3,$A60-$A$3,0),"&lt;&gt;#N/A"),NA())</f>
        <v>#N/A</v>
      </c>
      <c r="I60" s="41" t="e">
        <f ca="1">IF((COUNT(OFFSET(project_first_blocks,A59-$A$3+1,0):OFFSET(project_first_blocks,A60-$A$3,0))=(A60-A59)),(A60-$A$3)/7,NA())</f>
        <v>#N/A</v>
      </c>
      <c r="J60" s="41" t="e">
        <f ca="1">OFFSET(project_real_days,MATCH($A60,'Project Daily Log'!$A:$A,1)-1,0)/7</f>
        <v>#N/A</v>
      </c>
    </row>
    <row r="61" spans="1:10">
      <c r="A61" s="6" t="e">
        <f t="shared" ca="1" si="2"/>
        <v>#N/A</v>
      </c>
      <c r="B61" s="45" t="e">
        <f ca="1">IF(COUNTIF(OFFSET(project_first_stitches,A60-$A$3+1,0):OFFSET(project_first_stitches,A61-$A$3,0),NA())&lt;7,SUMIF(OFFSET(project_first_stitches,A60-$A$3+1,0):OFFSET(project_first_stitches,A61-$A$3,0),"&lt;&gt;#N/A"),NA())</f>
        <v>#N/A</v>
      </c>
      <c r="C61" s="42" t="e">
        <f t="shared" ca="1" si="0"/>
        <v>#REF!</v>
      </c>
      <c r="D61" s="42" t="e">
        <f t="shared" ca="1" si="1"/>
        <v>#REF!</v>
      </c>
      <c r="E61" s="45" t="e">
        <f ca="1">IF(COUNTIF(OFFSET(project_first_stitches,A60-$A$3+1,0):OFFSET(project_first_stitches,A61-$A$3,0),NA())&lt;7,SUMIF(OFFSET(project_first_pages,A60-$A$3+1,0):OFFSET(project_first_pages,A61-$A$3,0),"&lt;&gt;#N/A"),NA())</f>
        <v>#N/A</v>
      </c>
      <c r="F61" s="45" t="e">
        <f t="shared" ca="1" si="3"/>
        <v>#N/A</v>
      </c>
      <c r="G61" s="45" t="e">
        <f t="shared" ca="1" si="4"/>
        <v>#REF!</v>
      </c>
      <c r="H61" s="27" t="e">
        <f ca="1">IF(COUNTIF(OFFSET(project_first_stitches,$A60-$A$3+1,0):OFFSET(project_first_stitches,A61-$A$3,0),NA())&lt;7,SUMIF(OFFSET('Project Daily Log'!$F$3,$A60-$A$3+1,0):OFFSET('Project Daily Log'!$F$3,$A61-$A$3,0),"&lt;&gt;#N/A"),NA())</f>
        <v>#N/A</v>
      </c>
      <c r="I61" s="41" t="e">
        <f ca="1">IF((COUNT(OFFSET(project_first_blocks,A60-$A$3+1,0):OFFSET(project_first_blocks,A61-$A$3,0))=(A61-A60)),(A61-$A$3)/7,NA())</f>
        <v>#N/A</v>
      </c>
      <c r="J61" s="41" t="e">
        <f ca="1">OFFSET(project_real_days,MATCH($A61,'Project Daily Log'!$A:$A,1)-1,0)/7</f>
        <v>#N/A</v>
      </c>
    </row>
    <row r="62" spans="1:10">
      <c r="A62" s="6" t="e">
        <f t="shared" ca="1" si="2"/>
        <v>#N/A</v>
      </c>
      <c r="B62" s="45" t="e">
        <f ca="1">IF(COUNTIF(OFFSET(project_first_stitches,A61-$A$3+1,0):OFFSET(project_first_stitches,A62-$A$3,0),NA())&lt;7,SUMIF(OFFSET(project_first_stitches,A61-$A$3+1,0):OFFSET(project_first_stitches,A62-$A$3,0),"&lt;&gt;#N/A"),NA())</f>
        <v>#N/A</v>
      </c>
      <c r="C62" s="42" t="e">
        <f t="shared" ca="1" si="0"/>
        <v>#REF!</v>
      </c>
      <c r="D62" s="42" t="e">
        <f t="shared" ca="1" si="1"/>
        <v>#REF!</v>
      </c>
      <c r="E62" s="45" t="e">
        <f ca="1">IF(COUNTIF(OFFSET(project_first_stitches,A61-$A$3+1,0):OFFSET(project_first_stitches,A62-$A$3,0),NA())&lt;7,SUMIF(OFFSET(project_first_pages,A61-$A$3+1,0):OFFSET(project_first_pages,A62-$A$3,0),"&lt;&gt;#N/A"),NA())</f>
        <v>#N/A</v>
      </c>
      <c r="F62" s="45" t="e">
        <f t="shared" ca="1" si="3"/>
        <v>#N/A</v>
      </c>
      <c r="G62" s="45" t="e">
        <f t="shared" ca="1" si="4"/>
        <v>#REF!</v>
      </c>
      <c r="H62" s="27" t="e">
        <f ca="1">IF(COUNTIF(OFFSET(project_first_stitches,$A61-$A$3+1,0):OFFSET(project_first_stitches,A62-$A$3,0),NA())&lt;7,SUMIF(OFFSET('Project Daily Log'!$F$3,$A61-$A$3+1,0):OFFSET('Project Daily Log'!$F$3,$A62-$A$3,0),"&lt;&gt;#N/A"),NA())</f>
        <v>#N/A</v>
      </c>
      <c r="I62" s="41" t="e">
        <f ca="1">IF((COUNT(OFFSET(project_first_blocks,A61-$A$3+1,0):OFFSET(project_first_blocks,A62-$A$3,0))=(A62-A61)),(A62-$A$3)/7,NA())</f>
        <v>#N/A</v>
      </c>
      <c r="J62" s="41" t="e">
        <f ca="1">OFFSET(project_real_days,MATCH($A62,'Project Daily Log'!$A:$A,1)-1,0)/7</f>
        <v>#N/A</v>
      </c>
    </row>
    <row r="63" spans="1:10">
      <c r="A63" s="6" t="e">
        <f t="shared" ca="1" si="2"/>
        <v>#N/A</v>
      </c>
      <c r="B63" s="45" t="e">
        <f ca="1">IF(COUNTIF(OFFSET(project_first_stitches,A62-$A$3+1,0):OFFSET(project_first_stitches,A63-$A$3,0),NA())&lt;7,SUMIF(OFFSET(project_first_stitches,A62-$A$3+1,0):OFFSET(project_first_stitches,A63-$A$3,0),"&lt;&gt;#N/A"),NA())</f>
        <v>#N/A</v>
      </c>
      <c r="C63" s="42" t="e">
        <f t="shared" ca="1" si="0"/>
        <v>#REF!</v>
      </c>
      <c r="D63" s="42" t="e">
        <f t="shared" ca="1" si="1"/>
        <v>#REF!</v>
      </c>
      <c r="E63" s="45" t="e">
        <f ca="1">IF(COUNTIF(OFFSET(project_first_stitches,A62-$A$3+1,0):OFFSET(project_first_stitches,A63-$A$3,0),NA())&lt;7,SUMIF(OFFSET(project_first_pages,A62-$A$3+1,0):OFFSET(project_first_pages,A63-$A$3,0),"&lt;&gt;#N/A"),NA())</f>
        <v>#N/A</v>
      </c>
      <c r="F63" s="45" t="e">
        <f t="shared" ca="1" si="3"/>
        <v>#N/A</v>
      </c>
      <c r="G63" s="45" t="e">
        <f t="shared" ca="1" si="4"/>
        <v>#REF!</v>
      </c>
      <c r="H63" s="27" t="e">
        <f ca="1">IF(COUNTIF(OFFSET(project_first_stitches,$A62-$A$3+1,0):OFFSET(project_first_stitches,A63-$A$3,0),NA())&lt;7,SUMIF(OFFSET('Project Daily Log'!$F$3,$A62-$A$3+1,0):OFFSET('Project Daily Log'!$F$3,$A63-$A$3,0),"&lt;&gt;#N/A"),NA())</f>
        <v>#N/A</v>
      </c>
      <c r="I63" s="41" t="e">
        <f ca="1">IF((COUNT(OFFSET(project_first_blocks,A62-$A$3+1,0):OFFSET(project_first_blocks,A63-$A$3,0))=(A63-A62)),(A63-$A$3)/7,NA())</f>
        <v>#N/A</v>
      </c>
      <c r="J63" s="41" t="e">
        <f ca="1">OFFSET(project_real_days,MATCH($A63,'Project Daily Log'!$A:$A,1)-1,0)/7</f>
        <v>#N/A</v>
      </c>
    </row>
    <row r="64" spans="1:10">
      <c r="A64" s="6" t="e">
        <f t="shared" ca="1" si="2"/>
        <v>#N/A</v>
      </c>
      <c r="B64" s="45" t="e">
        <f ca="1">IF(COUNTIF(OFFSET(project_first_stitches,A63-$A$3+1,0):OFFSET(project_first_stitches,A64-$A$3,0),NA())&lt;7,SUMIF(OFFSET(project_first_stitches,A63-$A$3+1,0):OFFSET(project_first_stitches,A64-$A$3,0),"&lt;&gt;#N/A"),NA())</f>
        <v>#N/A</v>
      </c>
      <c r="C64" s="42" t="e">
        <f t="shared" ca="1" si="0"/>
        <v>#REF!</v>
      </c>
      <c r="D64" s="42" t="e">
        <f t="shared" ca="1" si="1"/>
        <v>#REF!</v>
      </c>
      <c r="E64" s="45" t="e">
        <f ca="1">IF(COUNTIF(OFFSET(project_first_stitches,A63-$A$3+1,0):OFFSET(project_first_stitches,A64-$A$3,0),NA())&lt;7,SUMIF(OFFSET(project_first_pages,A63-$A$3+1,0):OFFSET(project_first_pages,A64-$A$3,0),"&lt;&gt;#N/A"),NA())</f>
        <v>#N/A</v>
      </c>
      <c r="F64" s="45" t="e">
        <f t="shared" ca="1" si="3"/>
        <v>#N/A</v>
      </c>
      <c r="G64" s="45" t="e">
        <f t="shared" ca="1" si="4"/>
        <v>#REF!</v>
      </c>
      <c r="H64" s="27" t="e">
        <f ca="1">IF(COUNTIF(OFFSET(project_first_stitches,$A63-$A$3+1,0):OFFSET(project_first_stitches,A64-$A$3,0),NA())&lt;7,SUMIF(OFFSET('Project Daily Log'!$F$3,$A63-$A$3+1,0):OFFSET('Project Daily Log'!$F$3,$A64-$A$3,0),"&lt;&gt;#N/A"),NA())</f>
        <v>#N/A</v>
      </c>
      <c r="I64" s="41" t="e">
        <f ca="1">IF((COUNT(OFFSET(project_first_blocks,A63-$A$3+1,0):OFFSET(project_first_blocks,A64-$A$3,0))=(A64-A63)),(A64-$A$3)/7,NA())</f>
        <v>#N/A</v>
      </c>
      <c r="J64" s="41" t="e">
        <f ca="1">OFFSET(project_real_days,MATCH($A64,'Project Daily Log'!$A:$A,1)-1,0)/7</f>
        <v>#N/A</v>
      </c>
    </row>
    <row r="65" spans="1:10">
      <c r="A65" s="6" t="e">
        <f t="shared" ca="1" si="2"/>
        <v>#N/A</v>
      </c>
      <c r="B65" s="45" t="e">
        <f ca="1">IF(COUNTIF(OFFSET(project_first_stitches,A64-$A$3+1,0):OFFSET(project_first_stitches,A65-$A$3,0),NA())&lt;7,SUMIF(OFFSET(project_first_stitches,A64-$A$3+1,0):OFFSET(project_first_stitches,A65-$A$3,0),"&lt;&gt;#N/A"),NA())</f>
        <v>#N/A</v>
      </c>
      <c r="C65" s="42" t="e">
        <f t="shared" ca="1" si="0"/>
        <v>#REF!</v>
      </c>
      <c r="D65" s="42" t="e">
        <f t="shared" ca="1" si="1"/>
        <v>#REF!</v>
      </c>
      <c r="E65" s="45" t="e">
        <f ca="1">IF(COUNTIF(OFFSET(project_first_stitches,A64-$A$3+1,0):OFFSET(project_first_stitches,A65-$A$3,0),NA())&lt;7,SUMIF(OFFSET(project_first_pages,A64-$A$3+1,0):OFFSET(project_first_pages,A65-$A$3,0),"&lt;&gt;#N/A"),NA())</f>
        <v>#N/A</v>
      </c>
      <c r="F65" s="45" t="e">
        <f t="shared" ca="1" si="3"/>
        <v>#N/A</v>
      </c>
      <c r="G65" s="45" t="e">
        <f t="shared" ca="1" si="4"/>
        <v>#REF!</v>
      </c>
      <c r="H65" s="27" t="e">
        <f ca="1">IF(COUNTIF(OFFSET(project_first_stitches,$A64-$A$3+1,0):OFFSET(project_first_stitches,A65-$A$3,0),NA())&lt;7,SUMIF(OFFSET('Project Daily Log'!$F$3,$A64-$A$3+1,0):OFFSET('Project Daily Log'!$F$3,$A65-$A$3,0),"&lt;&gt;#N/A"),NA())</f>
        <v>#N/A</v>
      </c>
      <c r="I65" s="41" t="e">
        <f ca="1">IF((COUNT(OFFSET(project_first_blocks,A64-$A$3+1,0):OFFSET(project_first_blocks,A65-$A$3,0))=(A65-A64)),(A65-$A$3)/7,NA())</f>
        <v>#N/A</v>
      </c>
      <c r="J65" s="41" t="e">
        <f ca="1">OFFSET(project_real_days,MATCH($A65,'Project Daily Log'!$A:$A,1)-1,0)/7</f>
        <v>#N/A</v>
      </c>
    </row>
    <row r="66" spans="1:10">
      <c r="A66" s="6" t="e">
        <f t="shared" ca="1" si="2"/>
        <v>#N/A</v>
      </c>
      <c r="B66" s="45" t="e">
        <f ca="1">IF(COUNTIF(OFFSET(project_first_stitches,A65-$A$3+1,0):OFFSET(project_first_stitches,A66-$A$3,0),NA())&lt;7,SUMIF(OFFSET(project_first_stitches,A65-$A$3+1,0):OFFSET(project_first_stitches,A66-$A$3,0),"&lt;&gt;#N/A"),NA())</f>
        <v>#N/A</v>
      </c>
      <c r="C66" s="42" t="e">
        <f t="shared" ca="1" si="0"/>
        <v>#REF!</v>
      </c>
      <c r="D66" s="42" t="e">
        <f t="shared" ca="1" si="1"/>
        <v>#REF!</v>
      </c>
      <c r="E66" s="45" t="e">
        <f ca="1">IF(COUNTIF(OFFSET(project_first_stitches,A65-$A$3+1,0):OFFSET(project_first_stitches,A66-$A$3,0),NA())&lt;7,SUMIF(OFFSET(project_first_pages,A65-$A$3+1,0):OFFSET(project_first_pages,A66-$A$3,0),"&lt;&gt;#N/A"),NA())</f>
        <v>#N/A</v>
      </c>
      <c r="F66" s="45" t="e">
        <f t="shared" ca="1" si="3"/>
        <v>#N/A</v>
      </c>
      <c r="G66" s="45" t="e">
        <f t="shared" ca="1" si="4"/>
        <v>#REF!</v>
      </c>
      <c r="H66" s="27" t="e">
        <f ca="1">IF(COUNTIF(OFFSET(project_first_stitches,$A65-$A$3+1,0):OFFSET(project_first_stitches,A66-$A$3,0),NA())&lt;7,SUMIF(OFFSET('Project Daily Log'!$F$3,$A65-$A$3+1,0):OFFSET('Project Daily Log'!$F$3,$A66-$A$3,0),"&lt;&gt;#N/A"),NA())</f>
        <v>#N/A</v>
      </c>
      <c r="I66" s="41" t="e">
        <f ca="1">IF((COUNT(OFFSET(project_first_blocks,A65-$A$3+1,0):OFFSET(project_first_blocks,A66-$A$3,0))=(A66-A65)),(A66-$A$3)/7,NA())</f>
        <v>#N/A</v>
      </c>
      <c r="J66" s="41" t="e">
        <f ca="1">OFFSET(project_real_days,MATCH($A66,'Project Daily Log'!$A:$A,1)-1,0)/7</f>
        <v>#N/A</v>
      </c>
    </row>
    <row r="67" spans="1:10">
      <c r="A67" s="6" t="e">
        <f t="shared" ca="1" si="2"/>
        <v>#N/A</v>
      </c>
      <c r="B67" s="45" t="e">
        <f ca="1">IF(COUNTIF(OFFSET(project_first_stitches,A66-$A$3+1,0):OFFSET(project_first_stitches,A67-$A$3,0),NA())&lt;7,SUMIF(OFFSET(project_first_stitches,A66-$A$3+1,0):OFFSET(project_first_stitches,A67-$A$3,0),"&lt;&gt;#N/A"),NA())</f>
        <v>#N/A</v>
      </c>
      <c r="C67" s="42" t="e">
        <f t="shared" ca="1" si="0"/>
        <v>#REF!</v>
      </c>
      <c r="D67" s="42" t="e">
        <f t="shared" ca="1" si="1"/>
        <v>#REF!</v>
      </c>
      <c r="E67" s="45" t="e">
        <f ca="1">IF(COUNTIF(OFFSET(project_first_stitches,A66-$A$3+1,0):OFFSET(project_first_stitches,A67-$A$3,0),NA())&lt;7,SUMIF(OFFSET(project_first_pages,A66-$A$3+1,0):OFFSET(project_first_pages,A67-$A$3,0),"&lt;&gt;#N/A"),NA())</f>
        <v>#N/A</v>
      </c>
      <c r="F67" s="45" t="e">
        <f t="shared" ca="1" si="3"/>
        <v>#N/A</v>
      </c>
      <c r="G67" s="45" t="e">
        <f t="shared" ca="1" si="4"/>
        <v>#REF!</v>
      </c>
      <c r="H67" s="27" t="e">
        <f ca="1">IF(COUNTIF(OFFSET(project_first_stitches,$A66-$A$3+1,0):OFFSET(project_first_stitches,A67-$A$3,0),NA())&lt;7,SUMIF(OFFSET('Project Daily Log'!$F$3,$A66-$A$3+1,0):OFFSET('Project Daily Log'!$F$3,$A67-$A$3,0),"&lt;&gt;#N/A"),NA())</f>
        <v>#N/A</v>
      </c>
      <c r="I67" s="41" t="e">
        <f ca="1">IF((COUNT(OFFSET(project_first_blocks,A66-$A$3+1,0):OFFSET(project_first_blocks,A67-$A$3,0))=(A67-A66)),(A67-$A$3)/7,NA())</f>
        <v>#N/A</v>
      </c>
      <c r="J67" s="41" t="e">
        <f ca="1">OFFSET(project_real_days,MATCH($A67,'Project Daily Log'!$A:$A,1)-1,0)/7</f>
        <v>#N/A</v>
      </c>
    </row>
    <row r="68" spans="1:10">
      <c r="A68" s="6" t="e">
        <f t="shared" ca="1" si="2"/>
        <v>#N/A</v>
      </c>
      <c r="B68" s="45" t="e">
        <f ca="1">IF(COUNTIF(OFFSET(project_first_stitches,A67-$A$3+1,0):OFFSET(project_first_stitches,A68-$A$3,0),NA())&lt;7,SUMIF(OFFSET(project_first_stitches,A67-$A$3+1,0):OFFSET(project_first_stitches,A68-$A$3,0),"&lt;&gt;#N/A"),NA())</f>
        <v>#N/A</v>
      </c>
      <c r="C68" s="42" t="e">
        <f t="shared" ref="C68:C131" ca="1" si="5">IF(ISBLANK($B68),NA(),C67+B68)</f>
        <v>#REF!</v>
      </c>
      <c r="D68" s="42" t="e">
        <f t="shared" ref="D68:D131" ca="1" si="6">IF(ISBLANK($B68),NA(),D67-B68)</f>
        <v>#REF!</v>
      </c>
      <c r="E68" s="45" t="e">
        <f ca="1">IF(COUNTIF(OFFSET(project_first_stitches,A67-$A$3+1,0):OFFSET(project_first_stitches,A68-$A$3,0),NA())&lt;7,SUMIF(OFFSET(project_first_pages,A67-$A$3+1,0):OFFSET(project_first_pages,A68-$A$3,0),"&lt;&gt;#N/A"),NA())</f>
        <v>#N/A</v>
      </c>
      <c r="F68" s="45" t="e">
        <f t="shared" ca="1" si="3"/>
        <v>#N/A</v>
      </c>
      <c r="G68" s="45" t="e">
        <f t="shared" ca="1" si="4"/>
        <v>#REF!</v>
      </c>
      <c r="H68" s="27" t="e">
        <f ca="1">IF(COUNTIF(OFFSET(project_first_stitches,$A67-$A$3+1,0):OFFSET(project_first_stitches,A68-$A$3,0),NA())&lt;7,SUMIF(OFFSET('Project Daily Log'!$F$3,$A67-$A$3+1,0):OFFSET('Project Daily Log'!$F$3,$A68-$A$3,0),"&lt;&gt;#N/A"),NA())</f>
        <v>#N/A</v>
      </c>
      <c r="I68" s="41" t="e">
        <f ca="1">IF((COUNT(OFFSET(project_first_blocks,A67-$A$3+1,0):OFFSET(project_first_blocks,A68-$A$3,0))=(A68-A67)),(A68-$A$3)/7,NA())</f>
        <v>#N/A</v>
      </c>
      <c r="J68" s="41" t="e">
        <f ca="1">OFFSET(project_real_days,MATCH($A68,'Project Daily Log'!$A:$A,1)-1,0)/7</f>
        <v>#N/A</v>
      </c>
    </row>
    <row r="69" spans="1:10">
      <c r="A69" s="6" t="e">
        <f t="shared" ref="A69:A132" ca="1" si="7">IF(ISERROR(MATCH(A68+7,project_daily_days,0)),IF(AND(INDEX(project_daily_days,COUNT(project_daily_days),1)&gt;A68,INDEX(project_daily_days,COUNT(project_daily_days),1)&lt;A68+7),A68+7,NA()),A68+7)</f>
        <v>#N/A</v>
      </c>
      <c r="B69" s="45" t="e">
        <f ca="1">IF(COUNTIF(OFFSET(project_first_stitches,A68-$A$3+1,0):OFFSET(project_first_stitches,A69-$A$3,0),NA())&lt;7,SUMIF(OFFSET(project_first_stitches,A68-$A$3+1,0):OFFSET(project_first_stitches,A69-$A$3,0),"&lt;&gt;#N/A"),NA())</f>
        <v>#N/A</v>
      </c>
      <c r="C69" s="42" t="e">
        <f t="shared" ca="1" si="5"/>
        <v>#REF!</v>
      </c>
      <c r="D69" s="42" t="e">
        <f t="shared" ca="1" si="6"/>
        <v>#REF!</v>
      </c>
      <c r="E69" s="45" t="e">
        <f ca="1">IF(COUNTIF(OFFSET(project_first_stitches,A68-$A$3+1,0):OFFSET(project_first_stitches,A69-$A$3,0),NA())&lt;7,SUMIF(OFFSET(project_first_pages,A68-$A$3+1,0):OFFSET(project_first_pages,A69-$A$3,0),"&lt;&gt;#N/A"),NA())</f>
        <v>#N/A</v>
      </c>
      <c r="F69" s="45" t="e">
        <f t="shared" ref="F69:F132" ca="1" si="8">F68+E69</f>
        <v>#N/A</v>
      </c>
      <c r="G69" s="45" t="e">
        <f t="shared" ref="G69:G132" ca="1" si="9">$G$3-F69</f>
        <v>#REF!</v>
      </c>
      <c r="H69" s="27" t="e">
        <f ca="1">IF(COUNTIF(OFFSET(project_first_stitches,$A68-$A$3+1,0):OFFSET(project_first_stitches,A69-$A$3,0),NA())&lt;7,SUMIF(OFFSET('Project Daily Log'!$F$3,$A68-$A$3+1,0):OFFSET('Project Daily Log'!$F$3,$A69-$A$3,0),"&lt;&gt;#N/A"),NA())</f>
        <v>#N/A</v>
      </c>
      <c r="I69" s="41" t="e">
        <f ca="1">IF((COUNT(OFFSET(project_first_blocks,A68-$A$3+1,0):OFFSET(project_first_blocks,A69-$A$3,0))=(A69-A68)),(A69-$A$3)/7,NA())</f>
        <v>#N/A</v>
      </c>
      <c r="J69" s="41" t="e">
        <f ca="1">OFFSET(project_real_days,MATCH($A69,'Project Daily Log'!$A:$A,1)-1,0)/7</f>
        <v>#N/A</v>
      </c>
    </row>
    <row r="70" spans="1:10">
      <c r="A70" s="6" t="e">
        <f t="shared" ca="1" si="7"/>
        <v>#N/A</v>
      </c>
      <c r="B70" s="45" t="e">
        <f ca="1">IF(COUNTIF(OFFSET(project_first_stitches,A69-$A$3+1,0):OFFSET(project_first_stitches,A70-$A$3,0),NA())&lt;7,SUMIF(OFFSET(project_first_stitches,A69-$A$3+1,0):OFFSET(project_first_stitches,A70-$A$3,0),"&lt;&gt;#N/A"),NA())</f>
        <v>#N/A</v>
      </c>
      <c r="C70" s="42" t="e">
        <f t="shared" ca="1" si="5"/>
        <v>#REF!</v>
      </c>
      <c r="D70" s="42" t="e">
        <f t="shared" ca="1" si="6"/>
        <v>#REF!</v>
      </c>
      <c r="E70" s="45" t="e">
        <f ca="1">IF(COUNTIF(OFFSET(project_first_stitches,A69-$A$3+1,0):OFFSET(project_first_stitches,A70-$A$3,0),NA())&lt;7,SUMIF(OFFSET(project_first_pages,A69-$A$3+1,0):OFFSET(project_first_pages,A70-$A$3,0),"&lt;&gt;#N/A"),NA())</f>
        <v>#N/A</v>
      </c>
      <c r="F70" s="45" t="e">
        <f t="shared" ca="1" si="8"/>
        <v>#N/A</v>
      </c>
      <c r="G70" s="45" t="e">
        <f t="shared" ca="1" si="9"/>
        <v>#REF!</v>
      </c>
      <c r="H70" s="27" t="e">
        <f ca="1">IF(COUNTIF(OFFSET(project_first_stitches,$A69-$A$3+1,0):OFFSET(project_first_stitches,A70-$A$3,0),NA())&lt;7,SUMIF(OFFSET('Project Daily Log'!$F$3,$A69-$A$3+1,0):OFFSET('Project Daily Log'!$F$3,$A70-$A$3,0),"&lt;&gt;#N/A"),NA())</f>
        <v>#N/A</v>
      </c>
      <c r="I70" s="41" t="e">
        <f ca="1">IF((COUNT(OFFSET(project_first_blocks,A69-$A$3+1,0):OFFSET(project_first_blocks,A70-$A$3,0))=(A70-A69)),(A70-$A$3)/7,NA())</f>
        <v>#N/A</v>
      </c>
      <c r="J70" s="41" t="e">
        <f ca="1">OFFSET(project_real_days,MATCH($A70,'Project Daily Log'!$A:$A,1)-1,0)/7</f>
        <v>#N/A</v>
      </c>
    </row>
    <row r="71" spans="1:10">
      <c r="A71" s="6" t="e">
        <f t="shared" ca="1" si="7"/>
        <v>#N/A</v>
      </c>
      <c r="B71" s="45" t="e">
        <f ca="1">IF(COUNTIF(OFFSET(project_first_stitches,A70-$A$3+1,0):OFFSET(project_first_stitches,A71-$A$3,0),NA())&lt;7,SUMIF(OFFSET(project_first_stitches,A70-$A$3+1,0):OFFSET(project_first_stitches,A71-$A$3,0),"&lt;&gt;#N/A"),NA())</f>
        <v>#N/A</v>
      </c>
      <c r="C71" s="42" t="e">
        <f t="shared" ca="1" si="5"/>
        <v>#REF!</v>
      </c>
      <c r="D71" s="42" t="e">
        <f ca="1">IF(ISBLANK($B71),NA(),D70-B71)</f>
        <v>#REF!</v>
      </c>
      <c r="E71" s="45" t="e">
        <f ca="1">IF(COUNTIF(OFFSET(project_first_stitches,A70-$A$3+1,0):OFFSET(project_first_stitches,A71-$A$3,0),NA())&lt;7,SUMIF(OFFSET(project_first_pages,A70-$A$3+1,0):OFFSET(project_first_pages,A71-$A$3,0),"&lt;&gt;#N/A"),NA())</f>
        <v>#N/A</v>
      </c>
      <c r="F71" s="45" t="e">
        <f t="shared" ca="1" si="8"/>
        <v>#N/A</v>
      </c>
      <c r="G71" s="45" t="e">
        <f t="shared" ca="1" si="9"/>
        <v>#REF!</v>
      </c>
      <c r="H71" s="27" t="e">
        <f ca="1">IF(COUNTIF(OFFSET(project_first_stitches,$A70-$A$3+1,0):OFFSET(project_first_stitches,A71-$A$3,0),NA())&lt;7,SUMIF(OFFSET('Project Daily Log'!$F$3,$A70-$A$3+1,0):OFFSET('Project Daily Log'!$F$3,$A71-$A$3,0),"&lt;&gt;#N/A"),NA())</f>
        <v>#N/A</v>
      </c>
      <c r="I71" s="41" t="e">
        <f ca="1">IF((COUNT(OFFSET(project_first_blocks,A70-$A$3+1,0):OFFSET(project_first_blocks,A71-$A$3,0))=(A71-A70)),(A71-$A$3)/7,NA())</f>
        <v>#N/A</v>
      </c>
      <c r="J71" s="41" t="e">
        <f ca="1">OFFSET(project_real_days,MATCH($A71,'Project Daily Log'!$A:$A,1)-1,0)/7</f>
        <v>#N/A</v>
      </c>
    </row>
    <row r="72" spans="1:10">
      <c r="A72" s="6" t="e">
        <f t="shared" ca="1" si="7"/>
        <v>#N/A</v>
      </c>
      <c r="B72" s="45" t="e">
        <f ca="1">IF(COUNTIF(OFFSET(project_first_stitches,A71-$A$3+1,0):OFFSET(project_first_stitches,A72-$A$3,0),NA())&lt;7,SUMIF(OFFSET(project_first_stitches,A71-$A$3+1,0):OFFSET(project_first_stitches,A72-$A$3,0),"&lt;&gt;#N/A"),NA())</f>
        <v>#N/A</v>
      </c>
      <c r="C72" s="42" t="e">
        <f t="shared" ca="1" si="5"/>
        <v>#REF!</v>
      </c>
      <c r="D72" s="42" t="e">
        <f t="shared" ca="1" si="6"/>
        <v>#REF!</v>
      </c>
      <c r="E72" s="45" t="e">
        <f ca="1">IF(COUNTIF(OFFSET(project_first_stitches,A71-$A$3+1,0):OFFSET(project_first_stitches,A72-$A$3,0),NA())&lt;7,SUMIF(OFFSET(project_first_pages,A71-$A$3+1,0):OFFSET(project_first_pages,A72-$A$3,0),"&lt;&gt;#N/A"),NA())</f>
        <v>#N/A</v>
      </c>
      <c r="F72" s="45" t="e">
        <f t="shared" ca="1" si="8"/>
        <v>#N/A</v>
      </c>
      <c r="G72" s="45" t="e">
        <f t="shared" ca="1" si="9"/>
        <v>#REF!</v>
      </c>
      <c r="H72" s="27" t="e">
        <f ca="1">IF(COUNTIF(OFFSET(project_first_stitches,$A71-$A$3+1,0):OFFSET(project_first_stitches,A72-$A$3,0),NA())&lt;7,SUMIF(OFFSET('Project Daily Log'!$F$3,$A71-$A$3+1,0):OFFSET('Project Daily Log'!$F$3,$A72-$A$3,0),"&lt;&gt;#N/A"),NA())</f>
        <v>#N/A</v>
      </c>
      <c r="I72" s="41" t="e">
        <f ca="1">IF((COUNT(OFFSET(project_first_blocks,A71-$A$3+1,0):OFFSET(project_first_blocks,A72-$A$3,0))=(A72-A71)),(A72-$A$3)/7,NA())</f>
        <v>#N/A</v>
      </c>
      <c r="J72" s="41" t="e">
        <f ca="1">OFFSET(project_real_days,MATCH($A72,'Project Daily Log'!$A:$A,1)-1,0)/7</f>
        <v>#N/A</v>
      </c>
    </row>
    <row r="73" spans="1:10">
      <c r="A73" s="6" t="e">
        <f t="shared" ca="1" si="7"/>
        <v>#N/A</v>
      </c>
      <c r="B73" s="45" t="e">
        <f ca="1">IF(COUNTIF(OFFSET(project_first_stitches,A72-$A$3+1,0):OFFSET(project_first_stitches,A73-$A$3,0),NA())&lt;7,SUMIF(OFFSET(project_first_stitches,A72-$A$3+1,0):OFFSET(project_first_stitches,A73-$A$3,0),"&lt;&gt;#N/A"),NA())</f>
        <v>#N/A</v>
      </c>
      <c r="C73" s="42" t="e">
        <f t="shared" ca="1" si="5"/>
        <v>#REF!</v>
      </c>
      <c r="D73" s="42" t="e">
        <f t="shared" ca="1" si="6"/>
        <v>#REF!</v>
      </c>
      <c r="E73" s="45" t="e">
        <f ca="1">IF(COUNTIF(OFFSET(project_first_stitches,A72-$A$3+1,0):OFFSET(project_first_stitches,A73-$A$3,0),NA())&lt;7,SUMIF(OFFSET(project_first_pages,A72-$A$3+1,0):OFFSET(project_first_pages,A73-$A$3,0),"&lt;&gt;#N/A"),NA())</f>
        <v>#N/A</v>
      </c>
      <c r="F73" s="45" t="e">
        <f t="shared" ca="1" si="8"/>
        <v>#N/A</v>
      </c>
      <c r="G73" s="45" t="e">
        <f t="shared" ca="1" si="9"/>
        <v>#REF!</v>
      </c>
      <c r="H73" s="27" t="e">
        <f ca="1">IF(COUNTIF(OFFSET(project_first_stitches,$A72-$A$3+1,0):OFFSET(project_first_stitches,A73-$A$3,0),NA())&lt;7,SUMIF(OFFSET('Project Daily Log'!$F$3,$A72-$A$3+1,0):OFFSET('Project Daily Log'!$F$3,$A73-$A$3,0),"&lt;&gt;#N/A"),NA())</f>
        <v>#N/A</v>
      </c>
      <c r="I73" s="41" t="e">
        <f ca="1">IF((COUNT(OFFSET(project_first_blocks,A72-$A$3+1,0):OFFSET(project_first_blocks,A73-$A$3,0))=(A73-A72)),(A73-$A$3)/7,NA())</f>
        <v>#N/A</v>
      </c>
      <c r="J73" s="41" t="e">
        <f ca="1">OFFSET(project_real_days,MATCH($A73,'Project Daily Log'!$A:$A,1)-1,0)/7</f>
        <v>#N/A</v>
      </c>
    </row>
    <row r="74" spans="1:10">
      <c r="A74" s="6" t="e">
        <f t="shared" ca="1" si="7"/>
        <v>#N/A</v>
      </c>
      <c r="B74" s="45" t="e">
        <f ca="1">IF(COUNTIF(OFFSET(project_first_stitches,A73-$A$3+1,0):OFFSET(project_first_stitches,A74-$A$3,0),NA())&lt;7,SUMIF(OFFSET(project_first_stitches,A73-$A$3+1,0):OFFSET(project_first_stitches,A74-$A$3,0),"&lt;&gt;#N/A"),NA())</f>
        <v>#N/A</v>
      </c>
      <c r="C74" s="42" t="e">
        <f t="shared" ca="1" si="5"/>
        <v>#REF!</v>
      </c>
      <c r="D74" s="42" t="e">
        <f t="shared" ca="1" si="6"/>
        <v>#REF!</v>
      </c>
      <c r="E74" s="45" t="e">
        <f ca="1">IF(COUNTIF(OFFSET(project_first_stitches,A73-$A$3+1,0):OFFSET(project_first_stitches,A74-$A$3,0),NA())&lt;7,SUMIF(OFFSET(project_first_pages,A73-$A$3+1,0):OFFSET(project_first_pages,A74-$A$3,0),"&lt;&gt;#N/A"),NA())</f>
        <v>#N/A</v>
      </c>
      <c r="F74" s="45" t="e">
        <f t="shared" ca="1" si="8"/>
        <v>#N/A</v>
      </c>
      <c r="G74" s="45" t="e">
        <f t="shared" ca="1" si="9"/>
        <v>#REF!</v>
      </c>
      <c r="H74" s="27" t="e">
        <f ca="1">IF(COUNTIF(OFFSET(project_first_stitches,$A73-$A$3+1,0):OFFSET(project_first_stitches,A74-$A$3,0),NA())&lt;7,SUMIF(OFFSET('Project Daily Log'!$F$3,$A73-$A$3+1,0):OFFSET('Project Daily Log'!$F$3,$A74-$A$3,0),"&lt;&gt;#N/A"),NA())</f>
        <v>#N/A</v>
      </c>
      <c r="I74" s="41" t="e">
        <f ca="1">IF((COUNT(OFFSET(project_first_blocks,A73-$A$3+1,0):OFFSET(project_first_blocks,A74-$A$3,0))=(A74-A73)),(A74-$A$3)/7,NA())</f>
        <v>#N/A</v>
      </c>
      <c r="J74" s="41" t="e">
        <f ca="1">OFFSET(project_real_days,MATCH($A74,'Project Daily Log'!$A:$A,1)-1,0)/7</f>
        <v>#N/A</v>
      </c>
    </row>
    <row r="75" spans="1:10">
      <c r="A75" s="6" t="e">
        <f t="shared" ca="1" si="7"/>
        <v>#N/A</v>
      </c>
      <c r="B75" s="45" t="e">
        <f ca="1">IF(COUNTIF(OFFSET(project_first_stitches,A74-$A$3+1,0):OFFSET(project_first_stitches,A75-$A$3,0),NA())&lt;7,SUMIF(OFFSET(project_first_stitches,A74-$A$3+1,0):OFFSET(project_first_stitches,A75-$A$3,0),"&lt;&gt;#N/A"),NA())</f>
        <v>#N/A</v>
      </c>
      <c r="C75" s="42" t="e">
        <f t="shared" ca="1" si="5"/>
        <v>#REF!</v>
      </c>
      <c r="D75" s="42" t="e">
        <f t="shared" ca="1" si="6"/>
        <v>#REF!</v>
      </c>
      <c r="E75" s="45" t="e">
        <f ca="1">IF(COUNTIF(OFFSET(project_first_stitches,A74-$A$3+1,0):OFFSET(project_first_stitches,A75-$A$3,0),NA())&lt;7,SUMIF(OFFSET(project_first_pages,A74-$A$3+1,0):OFFSET(project_first_pages,A75-$A$3,0),"&lt;&gt;#N/A"),NA())</f>
        <v>#N/A</v>
      </c>
      <c r="F75" s="45" t="e">
        <f t="shared" ca="1" si="8"/>
        <v>#N/A</v>
      </c>
      <c r="G75" s="45" t="e">
        <f t="shared" ca="1" si="9"/>
        <v>#REF!</v>
      </c>
      <c r="H75" s="27" t="e">
        <f ca="1">IF(COUNTIF(OFFSET(project_first_stitches,$A74-$A$3+1,0):OFFSET(project_first_stitches,A75-$A$3,0),NA())&lt;7,SUMIF(OFFSET('Project Daily Log'!$F$3,$A74-$A$3+1,0):OFFSET('Project Daily Log'!$F$3,$A75-$A$3,0),"&lt;&gt;#N/A"),NA())</f>
        <v>#N/A</v>
      </c>
      <c r="I75" s="41" t="e">
        <f ca="1">IF((COUNT(OFFSET(project_first_blocks,A74-$A$3+1,0):OFFSET(project_first_blocks,A75-$A$3,0))=(A75-A74)),(A75-$A$3)/7,NA())</f>
        <v>#N/A</v>
      </c>
      <c r="J75" s="41" t="e">
        <f ca="1">OFFSET(project_real_days,MATCH($A75,'Project Daily Log'!$A:$A,1)-1,0)/7</f>
        <v>#N/A</v>
      </c>
    </row>
    <row r="76" spans="1:10">
      <c r="A76" s="6" t="e">
        <f t="shared" ca="1" si="7"/>
        <v>#N/A</v>
      </c>
      <c r="B76" s="45" t="e">
        <f ca="1">IF(COUNTIF(OFFSET(project_first_stitches,A75-$A$3+1,0):OFFSET(project_first_stitches,A76-$A$3,0),NA())&lt;7,SUMIF(OFFSET(project_first_stitches,A75-$A$3+1,0):OFFSET(project_first_stitches,A76-$A$3,0),"&lt;&gt;#N/A"),NA())</f>
        <v>#N/A</v>
      </c>
      <c r="C76" s="42" t="e">
        <f t="shared" ca="1" si="5"/>
        <v>#REF!</v>
      </c>
      <c r="D76" s="42" t="e">
        <f t="shared" ca="1" si="6"/>
        <v>#REF!</v>
      </c>
      <c r="E76" s="45" t="e">
        <f ca="1">IF(COUNTIF(OFFSET(project_first_stitches,A75-$A$3+1,0):OFFSET(project_first_stitches,A76-$A$3,0),NA())&lt;7,SUMIF(OFFSET(project_first_pages,A75-$A$3+1,0):OFFSET(project_first_pages,A76-$A$3,0),"&lt;&gt;#N/A"),NA())</f>
        <v>#N/A</v>
      </c>
      <c r="F76" s="45" t="e">
        <f t="shared" ca="1" si="8"/>
        <v>#N/A</v>
      </c>
      <c r="G76" s="45" t="e">
        <f t="shared" ca="1" si="9"/>
        <v>#REF!</v>
      </c>
      <c r="H76" s="27" t="e">
        <f ca="1">IF(COUNTIF(OFFSET(project_first_stitches,$A75-$A$3+1,0):OFFSET(project_first_stitches,A76-$A$3,0),NA())&lt;7,SUMIF(OFFSET('Project Daily Log'!$F$3,$A75-$A$3+1,0):OFFSET('Project Daily Log'!$F$3,$A76-$A$3,0),"&lt;&gt;#N/A"),NA())</f>
        <v>#N/A</v>
      </c>
      <c r="I76" s="41" t="e">
        <f ca="1">IF((COUNT(OFFSET(project_first_blocks,A75-$A$3+1,0):OFFSET(project_first_blocks,A76-$A$3,0))=(A76-A75)),(A76-$A$3)/7,NA())</f>
        <v>#N/A</v>
      </c>
      <c r="J76" s="41" t="e">
        <f ca="1">OFFSET(project_real_days,MATCH($A76,'Project Daily Log'!$A:$A,1)-1,0)/7</f>
        <v>#N/A</v>
      </c>
    </row>
    <row r="77" spans="1:10">
      <c r="A77" s="6" t="e">
        <f t="shared" ca="1" si="7"/>
        <v>#N/A</v>
      </c>
      <c r="B77" s="45" t="e">
        <f ca="1">IF(COUNTIF(OFFSET(project_first_stitches,A76-$A$3+1,0):OFFSET(project_first_stitches,A77-$A$3,0),NA())&lt;7,SUMIF(OFFSET(project_first_stitches,A76-$A$3+1,0):OFFSET(project_first_stitches,A77-$A$3,0),"&lt;&gt;#N/A"),NA())</f>
        <v>#N/A</v>
      </c>
      <c r="C77" s="42" t="e">
        <f t="shared" ca="1" si="5"/>
        <v>#REF!</v>
      </c>
      <c r="D77" s="42" t="e">
        <f t="shared" ca="1" si="6"/>
        <v>#REF!</v>
      </c>
      <c r="E77" s="45" t="e">
        <f ca="1">IF(COUNTIF(OFFSET(project_first_stitches,A76-$A$3+1,0):OFFSET(project_first_stitches,A77-$A$3,0),NA())&lt;7,SUMIF(OFFSET(project_first_pages,A76-$A$3+1,0):OFFSET(project_first_pages,A77-$A$3,0),"&lt;&gt;#N/A"),NA())</f>
        <v>#N/A</v>
      </c>
      <c r="F77" s="45" t="e">
        <f t="shared" ca="1" si="8"/>
        <v>#N/A</v>
      </c>
      <c r="G77" s="45" t="e">
        <f t="shared" ca="1" si="9"/>
        <v>#REF!</v>
      </c>
      <c r="H77" s="27" t="e">
        <f ca="1">IF(COUNTIF(OFFSET(project_first_stitches,$A76-$A$3+1,0):OFFSET(project_first_stitches,A77-$A$3,0),NA())&lt;7,SUMIF(OFFSET('Project Daily Log'!$F$3,$A76-$A$3+1,0):OFFSET('Project Daily Log'!$F$3,$A77-$A$3,0),"&lt;&gt;#N/A"),NA())</f>
        <v>#N/A</v>
      </c>
      <c r="I77" s="41" t="e">
        <f ca="1">IF((COUNT(OFFSET(project_first_blocks,A76-$A$3+1,0):OFFSET(project_first_blocks,A77-$A$3,0))=(A77-A76)),(A77-$A$3)/7,NA())</f>
        <v>#N/A</v>
      </c>
      <c r="J77" s="41" t="e">
        <f ca="1">OFFSET(project_real_days,MATCH($A77,'Project Daily Log'!$A:$A,1)-1,0)/7</f>
        <v>#N/A</v>
      </c>
    </row>
    <row r="78" spans="1:10">
      <c r="A78" s="6" t="e">
        <f t="shared" ca="1" si="7"/>
        <v>#N/A</v>
      </c>
      <c r="B78" s="45" t="e">
        <f ca="1">IF(COUNTIF(OFFSET(project_first_stitches,A77-$A$3+1,0):OFFSET(project_first_stitches,A78-$A$3,0),NA())&lt;7,SUMIF(OFFSET(project_first_stitches,A77-$A$3+1,0):OFFSET(project_first_stitches,A78-$A$3,0),"&lt;&gt;#N/A"),NA())</f>
        <v>#N/A</v>
      </c>
      <c r="C78" s="42" t="e">
        <f t="shared" ca="1" si="5"/>
        <v>#REF!</v>
      </c>
      <c r="D78" s="42" t="e">
        <f t="shared" ca="1" si="6"/>
        <v>#REF!</v>
      </c>
      <c r="E78" s="45" t="e">
        <f ca="1">IF(COUNTIF(OFFSET(project_first_stitches,A77-$A$3+1,0):OFFSET(project_first_stitches,A78-$A$3,0),NA())&lt;7,SUMIF(OFFSET(project_first_pages,A77-$A$3+1,0):OFFSET(project_first_pages,A78-$A$3,0),"&lt;&gt;#N/A"),NA())</f>
        <v>#N/A</v>
      </c>
      <c r="F78" s="45" t="e">
        <f t="shared" ca="1" si="8"/>
        <v>#N/A</v>
      </c>
      <c r="G78" s="45" t="e">
        <f t="shared" ca="1" si="9"/>
        <v>#REF!</v>
      </c>
      <c r="H78" s="27" t="e">
        <f ca="1">IF(COUNTIF(OFFSET(project_first_stitches,$A77-$A$3+1,0):OFFSET(project_first_stitches,A78-$A$3,0),NA())&lt;7,SUMIF(OFFSET('Project Daily Log'!$F$3,$A77-$A$3+1,0):OFFSET('Project Daily Log'!$F$3,$A78-$A$3,0),"&lt;&gt;#N/A"),NA())</f>
        <v>#N/A</v>
      </c>
      <c r="I78" s="41" t="e">
        <f ca="1">IF((COUNT(OFFSET(project_first_blocks,A77-$A$3+1,0):OFFSET(project_first_blocks,A78-$A$3,0))=(A78-A77)),(A78-$A$3)/7,NA())</f>
        <v>#N/A</v>
      </c>
      <c r="J78" s="41" t="e">
        <f ca="1">OFFSET(project_real_days,MATCH($A78,'Project Daily Log'!$A:$A,1)-1,0)/7</f>
        <v>#N/A</v>
      </c>
    </row>
    <row r="79" spans="1:10">
      <c r="A79" s="6" t="e">
        <f t="shared" ca="1" si="7"/>
        <v>#N/A</v>
      </c>
      <c r="B79" s="45" t="e">
        <f ca="1">IF(COUNTIF(OFFSET(project_first_stitches,A78-$A$3+1,0):OFFSET(project_first_stitches,A79-$A$3,0),NA())&lt;7,SUMIF(OFFSET(project_first_stitches,A78-$A$3+1,0):OFFSET(project_first_stitches,A79-$A$3,0),"&lt;&gt;#N/A"),NA())</f>
        <v>#N/A</v>
      </c>
      <c r="C79" s="42" t="e">
        <f t="shared" ca="1" si="5"/>
        <v>#REF!</v>
      </c>
      <c r="D79" s="42" t="e">
        <f t="shared" ca="1" si="6"/>
        <v>#REF!</v>
      </c>
      <c r="E79" s="45" t="e">
        <f ca="1">IF(COUNTIF(OFFSET(project_first_stitches,A78-$A$3+1,0):OFFSET(project_first_stitches,A79-$A$3,0),NA())&lt;7,SUMIF(OFFSET(project_first_pages,A78-$A$3+1,0):OFFSET(project_first_pages,A79-$A$3,0),"&lt;&gt;#N/A"),NA())</f>
        <v>#N/A</v>
      </c>
      <c r="F79" s="45" t="e">
        <f t="shared" ca="1" si="8"/>
        <v>#N/A</v>
      </c>
      <c r="G79" s="45" t="e">
        <f t="shared" ca="1" si="9"/>
        <v>#REF!</v>
      </c>
      <c r="H79" s="27" t="e">
        <f ca="1">IF(COUNTIF(OFFSET(project_first_stitches,$A78-$A$3+1,0):OFFSET(project_first_stitches,A79-$A$3,0),NA())&lt;7,SUMIF(OFFSET('Project Daily Log'!$F$3,$A78-$A$3+1,0):OFFSET('Project Daily Log'!$F$3,$A79-$A$3,0),"&lt;&gt;#N/A"),NA())</f>
        <v>#N/A</v>
      </c>
      <c r="I79" s="41" t="e">
        <f ca="1">IF((COUNT(OFFSET(project_first_blocks,A78-$A$3+1,0):OFFSET(project_first_blocks,A79-$A$3,0))=(A79-A78)),(A79-$A$3)/7,NA())</f>
        <v>#N/A</v>
      </c>
      <c r="J79" s="41" t="e">
        <f ca="1">OFFSET(project_real_days,MATCH($A79,'Project Daily Log'!$A:$A,1)-1,0)/7</f>
        <v>#N/A</v>
      </c>
    </row>
    <row r="80" spans="1:10">
      <c r="A80" s="6" t="e">
        <f t="shared" ca="1" si="7"/>
        <v>#N/A</v>
      </c>
      <c r="B80" s="45" t="e">
        <f ca="1">IF(COUNTIF(OFFSET(project_first_stitches,A79-$A$3+1,0):OFFSET(project_first_stitches,A80-$A$3,0),NA())&lt;7,SUMIF(OFFSET(project_first_stitches,A79-$A$3+1,0):OFFSET(project_first_stitches,A80-$A$3,0),"&lt;&gt;#N/A"),NA())</f>
        <v>#N/A</v>
      </c>
      <c r="C80" s="42" t="e">
        <f t="shared" ca="1" si="5"/>
        <v>#REF!</v>
      </c>
      <c r="D80" s="42" t="e">
        <f t="shared" ca="1" si="6"/>
        <v>#REF!</v>
      </c>
      <c r="E80" s="45" t="e">
        <f ca="1">IF(COUNTIF(OFFSET(project_first_stitches,A79-$A$3+1,0):OFFSET(project_first_stitches,A80-$A$3,0),NA())&lt;7,SUMIF(OFFSET(project_first_pages,A79-$A$3+1,0):OFFSET(project_first_pages,A80-$A$3,0),"&lt;&gt;#N/A"),NA())</f>
        <v>#N/A</v>
      </c>
      <c r="F80" s="45" t="e">
        <f t="shared" ca="1" si="8"/>
        <v>#N/A</v>
      </c>
      <c r="G80" s="45" t="e">
        <f t="shared" ca="1" si="9"/>
        <v>#REF!</v>
      </c>
      <c r="H80" s="27" t="e">
        <f ca="1">IF(COUNTIF(OFFSET(project_first_stitches,$A79-$A$3+1,0):OFFSET(project_first_stitches,A80-$A$3,0),NA())&lt;7,SUMIF(OFFSET('Project Daily Log'!$F$3,$A79-$A$3+1,0):OFFSET('Project Daily Log'!$F$3,$A80-$A$3,0),"&lt;&gt;#N/A"),NA())</f>
        <v>#N/A</v>
      </c>
      <c r="I80" s="41" t="e">
        <f ca="1">IF((COUNT(OFFSET(project_first_blocks,A79-$A$3+1,0):OFFSET(project_first_blocks,A80-$A$3,0))=(A80-A79)),(A80-$A$3)/7,NA())</f>
        <v>#N/A</v>
      </c>
      <c r="J80" s="41" t="e">
        <f ca="1">OFFSET(project_real_days,MATCH($A80,'Project Daily Log'!$A:$A,1)-1,0)/7</f>
        <v>#N/A</v>
      </c>
    </row>
    <row r="81" spans="1:10">
      <c r="A81" s="6" t="e">
        <f t="shared" ca="1" si="7"/>
        <v>#N/A</v>
      </c>
      <c r="B81" s="45" t="e">
        <f ca="1">IF(COUNTIF(OFFSET(project_first_stitches,A80-$A$3+1,0):OFFSET(project_first_stitches,A81-$A$3,0),NA())&lt;7,SUMIF(OFFSET(project_first_stitches,A80-$A$3+1,0):OFFSET(project_first_stitches,A81-$A$3,0),"&lt;&gt;#N/A"),NA())</f>
        <v>#N/A</v>
      </c>
      <c r="C81" s="42" t="e">
        <f t="shared" ca="1" si="5"/>
        <v>#REF!</v>
      </c>
      <c r="D81" s="42" t="e">
        <f t="shared" ca="1" si="6"/>
        <v>#REF!</v>
      </c>
      <c r="E81" s="45" t="e">
        <f ca="1">IF(COUNTIF(OFFSET(project_first_stitches,A80-$A$3+1,0):OFFSET(project_first_stitches,A81-$A$3,0),NA())&lt;7,SUMIF(OFFSET(project_first_pages,A80-$A$3+1,0):OFFSET(project_first_pages,A81-$A$3,0),"&lt;&gt;#N/A"),NA())</f>
        <v>#N/A</v>
      </c>
      <c r="F81" s="45" t="e">
        <f t="shared" ca="1" si="8"/>
        <v>#N/A</v>
      </c>
      <c r="G81" s="45" t="e">
        <f t="shared" ca="1" si="9"/>
        <v>#REF!</v>
      </c>
      <c r="H81" s="27" t="e">
        <f ca="1">IF(COUNTIF(OFFSET(project_first_stitches,$A80-$A$3+1,0):OFFSET(project_first_stitches,A81-$A$3,0),NA())&lt;7,SUMIF(OFFSET('Project Daily Log'!$F$3,$A80-$A$3+1,0):OFFSET('Project Daily Log'!$F$3,$A81-$A$3,0),"&lt;&gt;#N/A"),NA())</f>
        <v>#N/A</v>
      </c>
      <c r="I81" s="41" t="e">
        <f ca="1">IF((COUNT(OFFSET(project_first_blocks,A80-$A$3+1,0):OFFSET(project_first_blocks,A81-$A$3,0))=(A81-A80)),(A81-$A$3)/7,NA())</f>
        <v>#N/A</v>
      </c>
      <c r="J81" s="41" t="e">
        <f ca="1">OFFSET(project_real_days,MATCH($A81,'Project Daily Log'!$A:$A,1)-1,0)/7</f>
        <v>#N/A</v>
      </c>
    </row>
    <row r="82" spans="1:10">
      <c r="A82" s="6" t="e">
        <f t="shared" ca="1" si="7"/>
        <v>#N/A</v>
      </c>
      <c r="B82" s="45" t="e">
        <f ca="1">IF(COUNTIF(OFFSET(project_first_stitches,A81-$A$3+1,0):OFFSET(project_first_stitches,A82-$A$3,0),NA())&lt;7,SUMIF(OFFSET(project_first_stitches,A81-$A$3+1,0):OFFSET(project_first_stitches,A82-$A$3,0),"&lt;&gt;#N/A"),NA())</f>
        <v>#N/A</v>
      </c>
      <c r="C82" s="42" t="e">
        <f t="shared" ca="1" si="5"/>
        <v>#REF!</v>
      </c>
      <c r="D82" s="42" t="e">
        <f t="shared" ca="1" si="6"/>
        <v>#REF!</v>
      </c>
      <c r="E82" s="45" t="e">
        <f ca="1">IF(COUNTIF(OFFSET(project_first_stitches,A81-$A$3+1,0):OFFSET(project_first_stitches,A82-$A$3,0),NA())&lt;7,SUMIF(OFFSET(project_first_pages,A81-$A$3+1,0):OFFSET(project_first_pages,A82-$A$3,0),"&lt;&gt;#N/A"),NA())</f>
        <v>#N/A</v>
      </c>
      <c r="F82" s="45" t="e">
        <f t="shared" ca="1" si="8"/>
        <v>#N/A</v>
      </c>
      <c r="G82" s="45" t="e">
        <f t="shared" ca="1" si="9"/>
        <v>#REF!</v>
      </c>
      <c r="H82" s="27" t="e">
        <f ca="1">IF(COUNTIF(OFFSET(project_first_stitches,$A81-$A$3+1,0):OFFSET(project_first_stitches,A82-$A$3,0),NA())&lt;7,SUMIF(OFFSET('Project Daily Log'!$F$3,$A81-$A$3+1,0):OFFSET('Project Daily Log'!$F$3,$A82-$A$3,0),"&lt;&gt;#N/A"),NA())</f>
        <v>#N/A</v>
      </c>
      <c r="I82" s="41" t="e">
        <f ca="1">IF((COUNT(OFFSET(project_first_blocks,A81-$A$3+1,0):OFFSET(project_first_blocks,A82-$A$3,0))=(A82-A81)),(A82-$A$3)/7,NA())</f>
        <v>#N/A</v>
      </c>
      <c r="J82" s="41" t="e">
        <f ca="1">OFFSET(project_real_days,MATCH($A82,'Project Daily Log'!$A:$A,1)-1,0)/7</f>
        <v>#N/A</v>
      </c>
    </row>
    <row r="83" spans="1:10">
      <c r="A83" s="6" t="e">
        <f t="shared" ca="1" si="7"/>
        <v>#N/A</v>
      </c>
      <c r="B83" s="45" t="e">
        <f ca="1">IF(COUNTIF(OFFSET(project_first_stitches,A82-$A$3+1,0):OFFSET(project_first_stitches,A83-$A$3,0),NA())&lt;7,SUMIF(OFFSET(project_first_stitches,A82-$A$3+1,0):OFFSET(project_first_stitches,A83-$A$3,0),"&lt;&gt;#N/A"),NA())</f>
        <v>#N/A</v>
      </c>
      <c r="C83" s="42" t="e">
        <f t="shared" ca="1" si="5"/>
        <v>#REF!</v>
      </c>
      <c r="D83" s="42" t="e">
        <f t="shared" ca="1" si="6"/>
        <v>#REF!</v>
      </c>
      <c r="E83" s="45" t="e">
        <f ca="1">IF(COUNTIF(OFFSET(project_first_stitches,A82-$A$3+1,0):OFFSET(project_first_stitches,A83-$A$3,0),NA())&lt;7,SUMIF(OFFSET(project_first_pages,A82-$A$3+1,0):OFFSET(project_first_pages,A83-$A$3,0),"&lt;&gt;#N/A"),NA())</f>
        <v>#N/A</v>
      </c>
      <c r="F83" s="45" t="e">
        <f t="shared" ca="1" si="8"/>
        <v>#N/A</v>
      </c>
      <c r="G83" s="45" t="e">
        <f t="shared" ca="1" si="9"/>
        <v>#REF!</v>
      </c>
      <c r="H83" s="27" t="e">
        <f ca="1">IF(COUNTIF(OFFSET(project_first_stitches,$A82-$A$3+1,0):OFFSET(project_first_stitches,A83-$A$3,0),NA())&lt;7,SUMIF(OFFSET('Project Daily Log'!$F$3,$A82-$A$3+1,0):OFFSET('Project Daily Log'!$F$3,$A83-$A$3,0),"&lt;&gt;#N/A"),NA())</f>
        <v>#N/A</v>
      </c>
      <c r="I83" s="41" t="e">
        <f ca="1">IF((COUNT(OFFSET(project_first_blocks,A82-$A$3+1,0):OFFSET(project_first_blocks,A83-$A$3,0))=(A83-A82)),(A83-$A$3)/7,NA())</f>
        <v>#N/A</v>
      </c>
      <c r="J83" s="41" t="e">
        <f ca="1">OFFSET(project_real_days,MATCH($A83,'Project Daily Log'!$A:$A,1)-1,0)/7</f>
        <v>#N/A</v>
      </c>
    </row>
    <row r="84" spans="1:10">
      <c r="A84" s="6" t="e">
        <f t="shared" ca="1" si="7"/>
        <v>#N/A</v>
      </c>
      <c r="B84" s="45" t="e">
        <f ca="1">IF(COUNTIF(OFFSET(project_first_stitches,A83-$A$3+1,0):OFFSET(project_first_stitches,A84-$A$3,0),NA())&lt;7,SUMIF(OFFSET(project_first_stitches,A83-$A$3+1,0):OFFSET(project_first_stitches,A84-$A$3,0),"&lt;&gt;#N/A"),NA())</f>
        <v>#N/A</v>
      </c>
      <c r="C84" s="42" t="e">
        <f t="shared" ca="1" si="5"/>
        <v>#REF!</v>
      </c>
      <c r="D84" s="42" t="e">
        <f t="shared" ca="1" si="6"/>
        <v>#REF!</v>
      </c>
      <c r="E84" s="45" t="e">
        <f ca="1">IF(COUNTIF(OFFSET(project_first_stitches,A83-$A$3+1,0):OFFSET(project_first_stitches,A84-$A$3,0),NA())&lt;7,SUMIF(OFFSET(project_first_pages,A83-$A$3+1,0):OFFSET(project_first_pages,A84-$A$3,0),"&lt;&gt;#N/A"),NA())</f>
        <v>#N/A</v>
      </c>
      <c r="F84" s="45" t="e">
        <f t="shared" ca="1" si="8"/>
        <v>#N/A</v>
      </c>
      <c r="G84" s="45" t="e">
        <f t="shared" ca="1" si="9"/>
        <v>#REF!</v>
      </c>
      <c r="H84" s="27" t="e">
        <f ca="1">IF(COUNTIF(OFFSET(project_first_stitches,$A83-$A$3+1,0):OFFSET(project_first_stitches,A84-$A$3,0),NA())&lt;7,SUMIF(OFFSET('Project Daily Log'!$F$3,$A83-$A$3+1,0):OFFSET('Project Daily Log'!$F$3,$A84-$A$3,0),"&lt;&gt;#N/A"),NA())</f>
        <v>#N/A</v>
      </c>
      <c r="I84" s="41" t="e">
        <f ca="1">IF((COUNT(OFFSET(project_first_blocks,A83-$A$3+1,0):OFFSET(project_first_blocks,A84-$A$3,0))=(A84-A83)),(A84-$A$3)/7,NA())</f>
        <v>#N/A</v>
      </c>
      <c r="J84" s="41" t="e">
        <f ca="1">OFFSET(project_real_days,MATCH($A84,'Project Daily Log'!$A:$A,1)-1,0)/7</f>
        <v>#N/A</v>
      </c>
    </row>
    <row r="85" spans="1:10">
      <c r="A85" s="6" t="e">
        <f t="shared" ca="1" si="7"/>
        <v>#N/A</v>
      </c>
      <c r="B85" s="45" t="e">
        <f ca="1">IF(COUNTIF(OFFSET(project_first_stitches,A84-$A$3+1,0):OFFSET(project_first_stitches,A85-$A$3,0),NA())&lt;7,SUMIF(OFFSET(project_first_stitches,A84-$A$3+1,0):OFFSET(project_first_stitches,A85-$A$3,0),"&lt;&gt;#N/A"),NA())</f>
        <v>#N/A</v>
      </c>
      <c r="C85" s="42" t="e">
        <f t="shared" ca="1" si="5"/>
        <v>#REF!</v>
      </c>
      <c r="D85" s="42" t="e">
        <f t="shared" ca="1" si="6"/>
        <v>#REF!</v>
      </c>
      <c r="E85" s="45" t="e">
        <f ca="1">IF(COUNTIF(OFFSET(project_first_stitches,A84-$A$3+1,0):OFFSET(project_first_stitches,A85-$A$3,0),NA())&lt;7,SUMIF(OFFSET(project_first_pages,A84-$A$3+1,0):OFFSET(project_first_pages,A85-$A$3,0),"&lt;&gt;#N/A"),NA())</f>
        <v>#N/A</v>
      </c>
      <c r="F85" s="45" t="e">
        <f t="shared" ca="1" si="8"/>
        <v>#N/A</v>
      </c>
      <c r="G85" s="45" t="e">
        <f t="shared" ca="1" si="9"/>
        <v>#REF!</v>
      </c>
      <c r="H85" s="27" t="e">
        <f ca="1">IF(COUNTIF(OFFSET(project_first_stitches,$A84-$A$3+1,0):OFFSET(project_first_stitches,A85-$A$3,0),NA())&lt;7,SUMIF(OFFSET('Project Daily Log'!$F$3,$A84-$A$3+1,0):OFFSET('Project Daily Log'!$F$3,$A85-$A$3,0),"&lt;&gt;#N/A"),NA())</f>
        <v>#N/A</v>
      </c>
      <c r="I85" s="41" t="e">
        <f ca="1">IF((COUNT(OFFSET(project_first_blocks,A84-$A$3+1,0):OFFSET(project_first_blocks,A85-$A$3,0))=(A85-A84)),(A85-$A$3)/7,NA())</f>
        <v>#N/A</v>
      </c>
      <c r="J85" s="41" t="e">
        <f ca="1">OFFSET(project_real_days,MATCH($A85,'Project Daily Log'!$A:$A,1)-1,0)/7</f>
        <v>#N/A</v>
      </c>
    </row>
    <row r="86" spans="1:10">
      <c r="A86" s="6" t="e">
        <f t="shared" ca="1" si="7"/>
        <v>#N/A</v>
      </c>
      <c r="B86" s="45" t="e">
        <f ca="1">IF(COUNTIF(OFFSET(project_first_stitches,A85-$A$3+1,0):OFFSET(project_first_stitches,A86-$A$3,0),NA())&lt;7,SUMIF(OFFSET(project_first_stitches,A85-$A$3+1,0):OFFSET(project_first_stitches,A86-$A$3,0),"&lt;&gt;#N/A"),NA())</f>
        <v>#N/A</v>
      </c>
      <c r="C86" s="42" t="e">
        <f t="shared" ca="1" si="5"/>
        <v>#REF!</v>
      </c>
      <c r="D86" s="42" t="e">
        <f t="shared" ca="1" si="6"/>
        <v>#REF!</v>
      </c>
      <c r="E86" s="45" t="e">
        <f ca="1">IF(COUNTIF(OFFSET(project_first_stitches,A85-$A$3+1,0):OFFSET(project_first_stitches,A86-$A$3,0),NA())&lt;7,SUMIF(OFFSET(project_first_pages,A85-$A$3+1,0):OFFSET(project_first_pages,A86-$A$3,0),"&lt;&gt;#N/A"),NA())</f>
        <v>#N/A</v>
      </c>
      <c r="F86" s="45" t="e">
        <f t="shared" ca="1" si="8"/>
        <v>#N/A</v>
      </c>
      <c r="G86" s="45" t="e">
        <f t="shared" ca="1" si="9"/>
        <v>#REF!</v>
      </c>
      <c r="H86" s="27" t="e">
        <f ca="1">IF(COUNTIF(OFFSET(project_first_stitches,$A85-$A$3+1,0):OFFSET(project_first_stitches,A86-$A$3,0),NA())&lt;7,SUMIF(OFFSET('Project Daily Log'!$F$3,$A85-$A$3+1,0):OFFSET('Project Daily Log'!$F$3,$A86-$A$3,0),"&lt;&gt;#N/A"),NA())</f>
        <v>#N/A</v>
      </c>
      <c r="I86" s="41" t="e">
        <f ca="1">IF((COUNT(OFFSET(project_first_blocks,A85-$A$3+1,0):OFFSET(project_first_blocks,A86-$A$3,0))=(A86-A85)),(A86-$A$3)/7,NA())</f>
        <v>#N/A</v>
      </c>
      <c r="J86" s="41" t="e">
        <f ca="1">OFFSET(project_real_days,MATCH($A86,'Project Daily Log'!$A:$A,1)-1,0)/7</f>
        <v>#N/A</v>
      </c>
    </row>
    <row r="87" spans="1:10">
      <c r="A87" s="6" t="e">
        <f t="shared" ca="1" si="7"/>
        <v>#N/A</v>
      </c>
      <c r="B87" s="45" t="e">
        <f ca="1">IF(COUNTIF(OFFSET(project_first_stitches,A86-$A$3+1,0):OFFSET(project_first_stitches,A87-$A$3,0),NA())&lt;7,SUMIF(OFFSET(project_first_stitches,A86-$A$3+1,0):OFFSET(project_first_stitches,A87-$A$3,0),"&lt;&gt;#N/A"),NA())</f>
        <v>#N/A</v>
      </c>
      <c r="C87" s="42" t="e">
        <f t="shared" ca="1" si="5"/>
        <v>#REF!</v>
      </c>
      <c r="D87" s="42" t="e">
        <f t="shared" ca="1" si="6"/>
        <v>#REF!</v>
      </c>
      <c r="E87" s="45" t="e">
        <f ca="1">IF(COUNTIF(OFFSET(project_first_stitches,A86-$A$3+1,0):OFFSET(project_first_stitches,A87-$A$3,0),NA())&lt;7,SUMIF(OFFSET(project_first_pages,A86-$A$3+1,0):OFFSET(project_first_pages,A87-$A$3,0),"&lt;&gt;#N/A"),NA())</f>
        <v>#N/A</v>
      </c>
      <c r="F87" s="45" t="e">
        <f t="shared" ca="1" si="8"/>
        <v>#N/A</v>
      </c>
      <c r="G87" s="45" t="e">
        <f t="shared" ca="1" si="9"/>
        <v>#REF!</v>
      </c>
      <c r="H87" s="27" t="e">
        <f ca="1">IF(COUNTIF(OFFSET(project_first_stitches,$A86-$A$3+1,0):OFFSET(project_first_stitches,A87-$A$3,0),NA())&lt;7,SUMIF(OFFSET('Project Daily Log'!$F$3,$A86-$A$3+1,0):OFFSET('Project Daily Log'!$F$3,$A87-$A$3,0),"&lt;&gt;#N/A"),NA())</f>
        <v>#N/A</v>
      </c>
      <c r="I87" s="41" t="e">
        <f ca="1">IF((COUNT(OFFSET(project_first_blocks,A86-$A$3+1,0):OFFSET(project_first_blocks,A87-$A$3,0))=(A87-A86)),(A87-$A$3)/7,NA())</f>
        <v>#N/A</v>
      </c>
      <c r="J87" s="41" t="e">
        <f ca="1">OFFSET(project_real_days,MATCH($A87,'Project Daily Log'!$A:$A,1)-1,0)/7</f>
        <v>#N/A</v>
      </c>
    </row>
    <row r="88" spans="1:10">
      <c r="A88" s="6" t="e">
        <f t="shared" ca="1" si="7"/>
        <v>#N/A</v>
      </c>
      <c r="B88" s="45" t="e">
        <f ca="1">IF(COUNTIF(OFFSET(project_first_stitches,A87-$A$3+1,0):OFFSET(project_first_stitches,A88-$A$3,0),NA())&lt;7,SUMIF(OFFSET(project_first_stitches,A87-$A$3+1,0):OFFSET(project_first_stitches,A88-$A$3,0),"&lt;&gt;#N/A"),NA())</f>
        <v>#N/A</v>
      </c>
      <c r="C88" s="42" t="e">
        <f t="shared" ca="1" si="5"/>
        <v>#REF!</v>
      </c>
      <c r="D88" s="42" t="e">
        <f t="shared" ca="1" si="6"/>
        <v>#REF!</v>
      </c>
      <c r="E88" s="45" t="e">
        <f ca="1">IF(COUNTIF(OFFSET(project_first_stitches,A87-$A$3+1,0):OFFSET(project_first_stitches,A88-$A$3,0),NA())&lt;7,SUMIF(OFFSET(project_first_pages,A87-$A$3+1,0):OFFSET(project_first_pages,A88-$A$3,0),"&lt;&gt;#N/A"),NA())</f>
        <v>#N/A</v>
      </c>
      <c r="F88" s="45" t="e">
        <f t="shared" ca="1" si="8"/>
        <v>#N/A</v>
      </c>
      <c r="G88" s="45" t="e">
        <f t="shared" ca="1" si="9"/>
        <v>#REF!</v>
      </c>
      <c r="H88" s="27" t="e">
        <f ca="1">IF(COUNTIF(OFFSET(project_first_stitches,$A87-$A$3+1,0):OFFSET(project_first_stitches,A88-$A$3,0),NA())&lt;7,SUMIF(OFFSET('Project Daily Log'!$F$3,$A87-$A$3+1,0):OFFSET('Project Daily Log'!$F$3,$A88-$A$3,0),"&lt;&gt;#N/A"),NA())</f>
        <v>#N/A</v>
      </c>
      <c r="I88" s="41" t="e">
        <f ca="1">IF((COUNT(OFFSET(project_first_blocks,A87-$A$3+1,0):OFFSET(project_first_blocks,A88-$A$3,0))=(A88-A87)),(A88-$A$3)/7,NA())</f>
        <v>#N/A</v>
      </c>
      <c r="J88" s="41" t="e">
        <f ca="1">OFFSET(project_real_days,MATCH($A88,'Project Daily Log'!$A:$A,1)-1,0)/7</f>
        <v>#N/A</v>
      </c>
    </row>
    <row r="89" spans="1:10">
      <c r="A89" s="6" t="e">
        <f t="shared" ca="1" si="7"/>
        <v>#N/A</v>
      </c>
      <c r="B89" s="45" t="e">
        <f ca="1">IF(COUNTIF(OFFSET(project_first_stitches,A88-$A$3+1,0):OFFSET(project_first_stitches,A89-$A$3,0),NA())&lt;7,SUMIF(OFFSET(project_first_stitches,A88-$A$3+1,0):OFFSET(project_first_stitches,A89-$A$3,0),"&lt;&gt;#N/A"),NA())</f>
        <v>#N/A</v>
      </c>
      <c r="C89" s="42" t="e">
        <f t="shared" ca="1" si="5"/>
        <v>#REF!</v>
      </c>
      <c r="D89" s="42" t="e">
        <f t="shared" ca="1" si="6"/>
        <v>#REF!</v>
      </c>
      <c r="E89" s="45" t="e">
        <f ca="1">IF(COUNTIF(OFFSET(project_first_stitches,A88-$A$3+1,0):OFFSET(project_first_stitches,A89-$A$3,0),NA())&lt;7,SUMIF(OFFSET(project_first_pages,A88-$A$3+1,0):OFFSET(project_first_pages,A89-$A$3,0),"&lt;&gt;#N/A"),NA())</f>
        <v>#N/A</v>
      </c>
      <c r="F89" s="45" t="e">
        <f t="shared" ca="1" si="8"/>
        <v>#N/A</v>
      </c>
      <c r="G89" s="45" t="e">
        <f t="shared" ca="1" si="9"/>
        <v>#REF!</v>
      </c>
      <c r="H89" s="27" t="e">
        <f ca="1">IF(COUNTIF(OFFSET(project_first_stitches,$A88-$A$3+1,0):OFFSET(project_first_stitches,A89-$A$3,0),NA())&lt;7,SUMIF(OFFSET('Project Daily Log'!$F$3,$A88-$A$3+1,0):OFFSET('Project Daily Log'!$F$3,$A89-$A$3,0),"&lt;&gt;#N/A"),NA())</f>
        <v>#N/A</v>
      </c>
      <c r="I89" s="41" t="e">
        <f ca="1">IF((COUNT(OFFSET(project_first_blocks,A88-$A$3+1,0):OFFSET(project_first_blocks,A89-$A$3,0))=(A89-A88)),(A89-$A$3)/7,NA())</f>
        <v>#N/A</v>
      </c>
      <c r="J89" s="41" t="e">
        <f ca="1">OFFSET(project_real_days,MATCH($A89,'Project Daily Log'!$A:$A,1)-1,0)/7</f>
        <v>#N/A</v>
      </c>
    </row>
    <row r="90" spans="1:10">
      <c r="A90" s="6" t="e">
        <f t="shared" ca="1" si="7"/>
        <v>#N/A</v>
      </c>
      <c r="B90" s="45" t="e">
        <f ca="1">IF(COUNTIF(OFFSET(project_first_stitches,A89-$A$3+1,0):OFFSET(project_first_stitches,A90-$A$3,0),NA())&lt;7,SUMIF(OFFSET(project_first_stitches,A89-$A$3+1,0):OFFSET(project_first_stitches,A90-$A$3,0),"&lt;&gt;#N/A"),NA())</f>
        <v>#N/A</v>
      </c>
      <c r="C90" s="42" t="e">
        <f t="shared" ca="1" si="5"/>
        <v>#REF!</v>
      </c>
      <c r="D90" s="42" t="e">
        <f t="shared" ca="1" si="6"/>
        <v>#REF!</v>
      </c>
      <c r="E90" s="45" t="e">
        <f ca="1">IF(COUNTIF(OFFSET(project_first_stitches,A89-$A$3+1,0):OFFSET(project_first_stitches,A90-$A$3,0),NA())&lt;7,SUMIF(OFFSET(project_first_pages,A89-$A$3+1,0):OFFSET(project_first_pages,A90-$A$3,0),"&lt;&gt;#N/A"),NA())</f>
        <v>#N/A</v>
      </c>
      <c r="F90" s="45" t="e">
        <f t="shared" ca="1" si="8"/>
        <v>#N/A</v>
      </c>
      <c r="G90" s="45" t="e">
        <f t="shared" ca="1" si="9"/>
        <v>#REF!</v>
      </c>
      <c r="H90" s="27" t="e">
        <f ca="1">IF(COUNTIF(OFFSET(project_first_stitches,$A89-$A$3+1,0):OFFSET(project_first_stitches,A90-$A$3,0),NA())&lt;7,SUMIF(OFFSET('Project Daily Log'!$F$3,$A89-$A$3+1,0):OFFSET('Project Daily Log'!$F$3,$A90-$A$3,0),"&lt;&gt;#N/A"),NA())</f>
        <v>#N/A</v>
      </c>
      <c r="I90" s="41" t="e">
        <f ca="1">IF((COUNT(OFFSET(project_first_blocks,A89-$A$3+1,0):OFFSET(project_first_blocks,A90-$A$3,0))=(A90-A89)),(A90-$A$3)/7,NA())</f>
        <v>#N/A</v>
      </c>
      <c r="J90" s="41" t="e">
        <f ca="1">OFFSET(project_real_days,MATCH($A90,'Project Daily Log'!$A:$A,1)-1,0)/7</f>
        <v>#N/A</v>
      </c>
    </row>
    <row r="91" spans="1:10">
      <c r="A91" s="6" t="e">
        <f t="shared" ca="1" si="7"/>
        <v>#N/A</v>
      </c>
      <c r="B91" s="45" t="e">
        <f ca="1">IF(COUNTIF(OFFSET(project_first_stitches,A90-$A$3+1,0):OFFSET(project_first_stitches,A91-$A$3,0),NA())&lt;7,SUMIF(OFFSET(project_first_stitches,A90-$A$3+1,0):OFFSET(project_first_stitches,A91-$A$3,0),"&lt;&gt;#N/A"),NA())</f>
        <v>#N/A</v>
      </c>
      <c r="C91" s="42" t="e">
        <f t="shared" ca="1" si="5"/>
        <v>#REF!</v>
      </c>
      <c r="D91" s="42" t="e">
        <f t="shared" ca="1" si="6"/>
        <v>#REF!</v>
      </c>
      <c r="E91" s="45" t="e">
        <f ca="1">IF(COUNTIF(OFFSET(project_first_stitches,A90-$A$3+1,0):OFFSET(project_first_stitches,A91-$A$3,0),NA())&lt;7,SUMIF(OFFSET(project_first_pages,A90-$A$3+1,0):OFFSET(project_first_pages,A91-$A$3,0),"&lt;&gt;#N/A"),NA())</f>
        <v>#N/A</v>
      </c>
      <c r="F91" s="45" t="e">
        <f t="shared" ca="1" si="8"/>
        <v>#N/A</v>
      </c>
      <c r="G91" s="45" t="e">
        <f t="shared" ca="1" si="9"/>
        <v>#REF!</v>
      </c>
      <c r="H91" s="27" t="e">
        <f ca="1">IF(COUNTIF(OFFSET(project_first_stitches,$A90-$A$3+1,0):OFFSET(project_first_stitches,A91-$A$3,0),NA())&lt;7,SUMIF(OFFSET('Project Daily Log'!$F$3,$A90-$A$3+1,0):OFFSET('Project Daily Log'!$F$3,$A91-$A$3,0),"&lt;&gt;#N/A"),NA())</f>
        <v>#N/A</v>
      </c>
      <c r="I91" s="41" t="e">
        <f ca="1">IF((COUNT(OFFSET(project_first_blocks,A90-$A$3+1,0):OFFSET(project_first_blocks,A91-$A$3,0))=(A91-A90)),(A91-$A$3)/7,NA())</f>
        <v>#N/A</v>
      </c>
      <c r="J91" s="41" t="e">
        <f ca="1">OFFSET(project_real_days,MATCH($A91,'Project Daily Log'!$A:$A,1)-1,0)/7</f>
        <v>#N/A</v>
      </c>
    </row>
    <row r="92" spans="1:10">
      <c r="A92" s="6" t="e">
        <f t="shared" ca="1" si="7"/>
        <v>#N/A</v>
      </c>
      <c r="B92" s="45" t="e">
        <f ca="1">IF(COUNTIF(OFFSET(project_first_stitches,A91-$A$3+1,0):OFFSET(project_first_stitches,A92-$A$3,0),NA())&lt;7,SUMIF(OFFSET(project_first_stitches,A91-$A$3+1,0):OFFSET(project_first_stitches,A92-$A$3,0),"&lt;&gt;#N/A"),NA())</f>
        <v>#N/A</v>
      </c>
      <c r="C92" s="42" t="e">
        <f t="shared" ca="1" si="5"/>
        <v>#REF!</v>
      </c>
      <c r="D92" s="42" t="e">
        <f t="shared" ca="1" si="6"/>
        <v>#REF!</v>
      </c>
      <c r="E92" s="45" t="e">
        <f ca="1">IF(COUNTIF(OFFSET(project_first_stitches,A91-$A$3+1,0):OFFSET(project_first_stitches,A92-$A$3,0),NA())&lt;7,SUMIF(OFFSET(project_first_pages,A91-$A$3+1,0):OFFSET(project_first_pages,A92-$A$3,0),"&lt;&gt;#N/A"),NA())</f>
        <v>#N/A</v>
      </c>
      <c r="F92" s="45" t="e">
        <f t="shared" ca="1" si="8"/>
        <v>#N/A</v>
      </c>
      <c r="G92" s="45" t="e">
        <f t="shared" ca="1" si="9"/>
        <v>#REF!</v>
      </c>
      <c r="H92" s="27" t="e">
        <f ca="1">IF(COUNTIF(OFFSET(project_first_stitches,$A91-$A$3+1,0):OFFSET(project_first_stitches,A92-$A$3,0),NA())&lt;7,SUMIF(OFFSET('Project Daily Log'!$F$3,$A91-$A$3+1,0):OFFSET('Project Daily Log'!$F$3,$A92-$A$3,0),"&lt;&gt;#N/A"),NA())</f>
        <v>#N/A</v>
      </c>
      <c r="I92" s="41" t="e">
        <f ca="1">IF((COUNT(OFFSET(project_first_blocks,A91-$A$3+1,0):OFFSET(project_first_blocks,A92-$A$3,0))=(A92-A91)),(A92-$A$3)/7,NA())</f>
        <v>#N/A</v>
      </c>
      <c r="J92" s="41" t="e">
        <f ca="1">OFFSET(project_real_days,MATCH($A92,'Project Daily Log'!$A:$A,1)-1,0)/7</f>
        <v>#N/A</v>
      </c>
    </row>
    <row r="93" spans="1:10">
      <c r="A93" s="6" t="e">
        <f t="shared" ca="1" si="7"/>
        <v>#N/A</v>
      </c>
      <c r="B93" s="45" t="e">
        <f ca="1">IF(COUNTIF(OFFSET(project_first_stitches,A92-$A$3+1,0):OFFSET(project_first_stitches,A93-$A$3,0),NA())&lt;7,SUMIF(OFFSET(project_first_stitches,A92-$A$3+1,0):OFFSET(project_first_stitches,A93-$A$3,0),"&lt;&gt;#N/A"),NA())</f>
        <v>#N/A</v>
      </c>
      <c r="C93" s="42" t="e">
        <f t="shared" ca="1" si="5"/>
        <v>#REF!</v>
      </c>
      <c r="D93" s="42" t="e">
        <f t="shared" ca="1" si="6"/>
        <v>#REF!</v>
      </c>
      <c r="E93" s="45" t="e">
        <f ca="1">IF(COUNTIF(OFFSET(project_first_stitches,A92-$A$3+1,0):OFFSET(project_first_stitches,A93-$A$3,0),NA())&lt;7,SUMIF(OFFSET(project_first_pages,A92-$A$3+1,0):OFFSET(project_first_pages,A93-$A$3,0),"&lt;&gt;#N/A"),NA())</f>
        <v>#N/A</v>
      </c>
      <c r="F93" s="45" t="e">
        <f t="shared" ca="1" si="8"/>
        <v>#N/A</v>
      </c>
      <c r="G93" s="45" t="e">
        <f t="shared" ca="1" si="9"/>
        <v>#REF!</v>
      </c>
      <c r="H93" s="27" t="e">
        <f ca="1">IF(COUNTIF(OFFSET(project_first_stitches,$A92-$A$3+1,0):OFFSET(project_first_stitches,A93-$A$3,0),NA())&lt;7,SUMIF(OFFSET('Project Daily Log'!$F$3,$A92-$A$3+1,0):OFFSET('Project Daily Log'!$F$3,$A93-$A$3,0),"&lt;&gt;#N/A"),NA())</f>
        <v>#N/A</v>
      </c>
      <c r="I93" s="41" t="e">
        <f ca="1">IF((COUNT(OFFSET(project_first_blocks,A92-$A$3+1,0):OFFSET(project_first_blocks,A93-$A$3,0))=(A93-A92)),(A93-$A$3)/7,NA())</f>
        <v>#N/A</v>
      </c>
      <c r="J93" s="41" t="e">
        <f ca="1">OFFSET(project_real_days,MATCH($A93,'Project Daily Log'!$A:$A,1)-1,0)/7</f>
        <v>#N/A</v>
      </c>
    </row>
    <row r="94" spans="1:10">
      <c r="A94" s="6" t="e">
        <f t="shared" ca="1" si="7"/>
        <v>#N/A</v>
      </c>
      <c r="B94" s="45" t="e">
        <f ca="1">IF(COUNTIF(OFFSET(project_first_stitches,A93-$A$3+1,0):OFFSET(project_first_stitches,A94-$A$3,0),NA())&lt;7,SUMIF(OFFSET(project_first_stitches,A93-$A$3+1,0):OFFSET(project_first_stitches,A94-$A$3,0),"&lt;&gt;#N/A"),NA())</f>
        <v>#N/A</v>
      </c>
      <c r="C94" s="42" t="e">
        <f t="shared" ca="1" si="5"/>
        <v>#REF!</v>
      </c>
      <c r="D94" s="42" t="e">
        <f t="shared" ca="1" si="6"/>
        <v>#REF!</v>
      </c>
      <c r="E94" s="45" t="e">
        <f ca="1">IF(COUNTIF(OFFSET(project_first_stitches,A93-$A$3+1,0):OFFSET(project_first_stitches,A94-$A$3,0),NA())&lt;7,SUMIF(OFFSET(project_first_pages,A93-$A$3+1,0):OFFSET(project_first_pages,A94-$A$3,0),"&lt;&gt;#N/A"),NA())</f>
        <v>#N/A</v>
      </c>
      <c r="F94" s="45" t="e">
        <f t="shared" ca="1" si="8"/>
        <v>#N/A</v>
      </c>
      <c r="G94" s="45" t="e">
        <f t="shared" ca="1" si="9"/>
        <v>#REF!</v>
      </c>
      <c r="H94" s="27" t="e">
        <f ca="1">IF(COUNTIF(OFFSET(project_first_stitches,$A93-$A$3+1,0):OFFSET(project_first_stitches,A94-$A$3,0),NA())&lt;7,SUMIF(OFFSET('Project Daily Log'!$F$3,$A93-$A$3+1,0):OFFSET('Project Daily Log'!$F$3,$A94-$A$3,0),"&lt;&gt;#N/A"),NA())</f>
        <v>#N/A</v>
      </c>
      <c r="I94" s="41" t="e">
        <f ca="1">IF((COUNT(OFFSET(project_first_blocks,A93-$A$3+1,0):OFFSET(project_first_blocks,A94-$A$3,0))=(A94-A93)),(A94-$A$3)/7,NA())</f>
        <v>#N/A</v>
      </c>
      <c r="J94" s="41" t="e">
        <f ca="1">OFFSET(project_real_days,MATCH($A94,'Project Daily Log'!$A:$A,1)-1,0)/7</f>
        <v>#N/A</v>
      </c>
    </row>
    <row r="95" spans="1:10">
      <c r="A95" s="6" t="e">
        <f t="shared" ca="1" si="7"/>
        <v>#N/A</v>
      </c>
      <c r="B95" s="45" t="e">
        <f ca="1">IF(COUNTIF(OFFSET(project_first_stitches,A94-$A$3+1,0):OFFSET(project_first_stitches,A95-$A$3,0),NA())&lt;7,SUMIF(OFFSET(project_first_stitches,A94-$A$3+1,0):OFFSET(project_first_stitches,A95-$A$3,0),"&lt;&gt;#N/A"),NA())</f>
        <v>#N/A</v>
      </c>
      <c r="C95" s="42" t="e">
        <f t="shared" ca="1" si="5"/>
        <v>#REF!</v>
      </c>
      <c r="D95" s="42" t="e">
        <f t="shared" ca="1" si="6"/>
        <v>#REF!</v>
      </c>
      <c r="E95" s="45" t="e">
        <f ca="1">IF(COUNTIF(OFFSET(project_first_stitches,A94-$A$3+1,0):OFFSET(project_first_stitches,A95-$A$3,0),NA())&lt;7,SUMIF(OFFSET(project_first_pages,A94-$A$3+1,0):OFFSET(project_first_pages,A95-$A$3,0),"&lt;&gt;#N/A"),NA())</f>
        <v>#N/A</v>
      </c>
      <c r="F95" s="45" t="e">
        <f t="shared" ca="1" si="8"/>
        <v>#N/A</v>
      </c>
      <c r="G95" s="45" t="e">
        <f t="shared" ca="1" si="9"/>
        <v>#REF!</v>
      </c>
      <c r="H95" s="27" t="e">
        <f ca="1">IF(COUNTIF(OFFSET(project_first_stitches,$A94-$A$3+1,0):OFFSET(project_first_stitches,A95-$A$3,0),NA())&lt;7,SUMIF(OFFSET('Project Daily Log'!$F$3,$A94-$A$3+1,0):OFFSET('Project Daily Log'!$F$3,$A95-$A$3,0),"&lt;&gt;#N/A"),NA())</f>
        <v>#N/A</v>
      </c>
      <c r="I95" s="41" t="e">
        <f ca="1">IF((COUNT(OFFSET(project_first_blocks,A94-$A$3+1,0):OFFSET(project_first_blocks,A95-$A$3,0))=(A95-A94)),(A95-$A$3)/7,NA())</f>
        <v>#N/A</v>
      </c>
      <c r="J95" s="41" t="e">
        <f ca="1">OFFSET(project_real_days,MATCH($A95,'Project Daily Log'!$A:$A,1)-1,0)/7</f>
        <v>#N/A</v>
      </c>
    </row>
    <row r="96" spans="1:10">
      <c r="A96" s="6" t="e">
        <f t="shared" ca="1" si="7"/>
        <v>#N/A</v>
      </c>
      <c r="B96" s="45" t="e">
        <f ca="1">IF(COUNTIF(OFFSET(project_first_stitches,A95-$A$3+1,0):OFFSET(project_first_stitches,A96-$A$3,0),NA())&lt;7,SUMIF(OFFSET(project_first_stitches,A95-$A$3+1,0):OFFSET(project_first_stitches,A96-$A$3,0),"&lt;&gt;#N/A"),NA())</f>
        <v>#N/A</v>
      </c>
      <c r="C96" s="42" t="e">
        <f t="shared" ca="1" si="5"/>
        <v>#REF!</v>
      </c>
      <c r="D96" s="42" t="e">
        <f t="shared" ca="1" si="6"/>
        <v>#REF!</v>
      </c>
      <c r="E96" s="45" t="e">
        <f ca="1">IF(COUNTIF(OFFSET(project_first_stitches,A95-$A$3+1,0):OFFSET(project_first_stitches,A96-$A$3,0),NA())&lt;7,SUMIF(OFFSET(project_first_pages,A95-$A$3+1,0):OFFSET(project_first_pages,A96-$A$3,0),"&lt;&gt;#N/A"),NA())</f>
        <v>#N/A</v>
      </c>
      <c r="F96" s="45" t="e">
        <f t="shared" ca="1" si="8"/>
        <v>#N/A</v>
      </c>
      <c r="G96" s="45" t="e">
        <f t="shared" ca="1" si="9"/>
        <v>#REF!</v>
      </c>
      <c r="H96" s="27" t="e">
        <f ca="1">IF(COUNTIF(OFFSET(project_first_stitches,$A95-$A$3+1,0):OFFSET(project_first_stitches,A96-$A$3,0),NA())&lt;7,SUMIF(OFFSET('Project Daily Log'!$F$3,$A95-$A$3+1,0):OFFSET('Project Daily Log'!$F$3,$A96-$A$3,0),"&lt;&gt;#N/A"),NA())</f>
        <v>#N/A</v>
      </c>
      <c r="I96" s="41" t="e">
        <f ca="1">IF((COUNT(OFFSET(project_first_blocks,A95-$A$3+1,0):OFFSET(project_first_blocks,A96-$A$3,0))=(A96-A95)),(A96-$A$3)/7,NA())</f>
        <v>#N/A</v>
      </c>
      <c r="J96" s="41" t="e">
        <f ca="1">OFFSET(project_real_days,MATCH($A96,'Project Daily Log'!$A:$A,1)-1,0)/7</f>
        <v>#N/A</v>
      </c>
    </row>
    <row r="97" spans="1:10">
      <c r="A97" s="6" t="e">
        <f t="shared" ca="1" si="7"/>
        <v>#N/A</v>
      </c>
      <c r="B97" s="45" t="e">
        <f ca="1">IF(COUNTIF(OFFSET(project_first_stitches,A96-$A$3+1,0):OFFSET(project_first_stitches,A97-$A$3,0),NA())&lt;7,SUMIF(OFFSET(project_first_stitches,A96-$A$3+1,0):OFFSET(project_first_stitches,A97-$A$3,0),"&lt;&gt;#N/A"),NA())</f>
        <v>#N/A</v>
      </c>
      <c r="C97" s="42" t="e">
        <f t="shared" ca="1" si="5"/>
        <v>#REF!</v>
      </c>
      <c r="D97" s="42" t="e">
        <f t="shared" ca="1" si="6"/>
        <v>#REF!</v>
      </c>
      <c r="E97" s="45" t="e">
        <f ca="1">IF(COUNTIF(OFFSET(project_first_stitches,A96-$A$3+1,0):OFFSET(project_first_stitches,A97-$A$3,0),NA())&lt;7,SUMIF(OFFSET(project_first_pages,A96-$A$3+1,0):OFFSET(project_first_pages,A97-$A$3,0),"&lt;&gt;#N/A"),NA())</f>
        <v>#N/A</v>
      </c>
      <c r="F97" s="45" t="e">
        <f t="shared" ca="1" si="8"/>
        <v>#N/A</v>
      </c>
      <c r="G97" s="45" t="e">
        <f t="shared" ca="1" si="9"/>
        <v>#REF!</v>
      </c>
      <c r="H97" s="27" t="e">
        <f ca="1">IF(COUNTIF(OFFSET(project_first_stitches,$A96-$A$3+1,0):OFFSET(project_first_stitches,A97-$A$3,0),NA())&lt;7,SUMIF(OFFSET('Project Daily Log'!$F$3,$A96-$A$3+1,0):OFFSET('Project Daily Log'!$F$3,$A97-$A$3,0),"&lt;&gt;#N/A"),NA())</f>
        <v>#N/A</v>
      </c>
      <c r="I97" s="41" t="e">
        <f ca="1">IF((COUNT(OFFSET(project_first_blocks,A96-$A$3+1,0):OFFSET(project_first_blocks,A97-$A$3,0))=(A97-A96)),(A97-$A$3)/7,NA())</f>
        <v>#N/A</v>
      </c>
      <c r="J97" s="41" t="e">
        <f ca="1">OFFSET(project_real_days,MATCH($A97,'Project Daily Log'!$A:$A,1)-1,0)/7</f>
        <v>#N/A</v>
      </c>
    </row>
    <row r="98" spans="1:10">
      <c r="A98" s="6" t="e">
        <f t="shared" ca="1" si="7"/>
        <v>#N/A</v>
      </c>
      <c r="B98" s="45" t="e">
        <f ca="1">IF(COUNTIF(OFFSET(project_first_stitches,A97-$A$3+1,0):OFFSET(project_first_stitches,A98-$A$3,0),NA())&lt;7,SUMIF(OFFSET(project_first_stitches,A97-$A$3+1,0):OFFSET(project_first_stitches,A98-$A$3,0),"&lt;&gt;#N/A"),NA())</f>
        <v>#N/A</v>
      </c>
      <c r="C98" s="42" t="e">
        <f t="shared" ca="1" si="5"/>
        <v>#REF!</v>
      </c>
      <c r="D98" s="42" t="e">
        <f t="shared" ca="1" si="6"/>
        <v>#REF!</v>
      </c>
      <c r="E98" s="45" t="e">
        <f ca="1">IF(COUNTIF(OFFSET(project_first_stitches,A97-$A$3+1,0):OFFSET(project_first_stitches,A98-$A$3,0),NA())&lt;7,SUMIF(OFFSET(project_first_pages,A97-$A$3+1,0):OFFSET(project_first_pages,A98-$A$3,0),"&lt;&gt;#N/A"),NA())</f>
        <v>#N/A</v>
      </c>
      <c r="F98" s="45" t="e">
        <f t="shared" ca="1" si="8"/>
        <v>#N/A</v>
      </c>
      <c r="G98" s="45" t="e">
        <f t="shared" ca="1" si="9"/>
        <v>#REF!</v>
      </c>
      <c r="H98" s="27" t="e">
        <f ca="1">IF(COUNTIF(OFFSET(project_first_stitches,$A97-$A$3+1,0):OFFSET(project_first_stitches,A98-$A$3,0),NA())&lt;7,SUMIF(OFFSET('Project Daily Log'!$F$3,$A97-$A$3+1,0):OFFSET('Project Daily Log'!$F$3,$A98-$A$3,0),"&lt;&gt;#N/A"),NA())</f>
        <v>#N/A</v>
      </c>
      <c r="I98" s="41" t="e">
        <f ca="1">IF((COUNT(OFFSET(project_first_blocks,A97-$A$3+1,0):OFFSET(project_first_blocks,A98-$A$3,0))=(A98-A97)),(A98-$A$3)/7,NA())</f>
        <v>#N/A</v>
      </c>
      <c r="J98" s="41" t="e">
        <f ca="1">OFFSET(project_real_days,MATCH($A98,'Project Daily Log'!$A:$A,1)-1,0)/7</f>
        <v>#N/A</v>
      </c>
    </row>
    <row r="99" spans="1:10">
      <c r="A99" s="6" t="e">
        <f t="shared" ca="1" si="7"/>
        <v>#N/A</v>
      </c>
      <c r="B99" s="45" t="e">
        <f ca="1">IF(COUNTIF(OFFSET(project_first_stitches,A98-$A$3+1,0):OFFSET(project_first_stitches,A99-$A$3,0),NA())&lt;7,SUMIF(OFFSET(project_first_stitches,A98-$A$3+1,0):OFFSET(project_first_stitches,A99-$A$3,0),"&lt;&gt;#N/A"),NA())</f>
        <v>#N/A</v>
      </c>
      <c r="C99" s="42" t="e">
        <f t="shared" ca="1" si="5"/>
        <v>#REF!</v>
      </c>
      <c r="D99" s="42" t="e">
        <f t="shared" ca="1" si="6"/>
        <v>#REF!</v>
      </c>
      <c r="E99" s="45" t="e">
        <f ca="1">IF(COUNTIF(OFFSET(project_first_stitches,A98-$A$3+1,0):OFFSET(project_first_stitches,A99-$A$3,0),NA())&lt;7,SUMIF(OFFSET(project_first_pages,A98-$A$3+1,0):OFFSET(project_first_pages,A99-$A$3,0),"&lt;&gt;#N/A"),NA())</f>
        <v>#N/A</v>
      </c>
      <c r="F99" s="45" t="e">
        <f t="shared" ca="1" si="8"/>
        <v>#N/A</v>
      </c>
      <c r="G99" s="45" t="e">
        <f t="shared" ca="1" si="9"/>
        <v>#REF!</v>
      </c>
      <c r="H99" s="27" t="e">
        <f ca="1">IF(COUNTIF(OFFSET(project_first_stitches,$A98-$A$3+1,0):OFFSET(project_first_stitches,A99-$A$3,0),NA())&lt;7,SUMIF(OFFSET('Project Daily Log'!$F$3,$A98-$A$3+1,0):OFFSET('Project Daily Log'!$F$3,$A99-$A$3,0),"&lt;&gt;#N/A"),NA())</f>
        <v>#N/A</v>
      </c>
      <c r="I99" s="41" t="e">
        <f ca="1">IF((COUNT(OFFSET(project_first_blocks,A98-$A$3+1,0):OFFSET(project_first_blocks,A99-$A$3,0))=(A99-A98)),(A99-$A$3)/7,NA())</f>
        <v>#N/A</v>
      </c>
      <c r="J99" s="41" t="e">
        <f ca="1">OFFSET(project_real_days,MATCH($A99,'Project Daily Log'!$A:$A,1)-1,0)/7</f>
        <v>#N/A</v>
      </c>
    </row>
    <row r="100" spans="1:10">
      <c r="A100" s="6" t="e">
        <f t="shared" ca="1" si="7"/>
        <v>#N/A</v>
      </c>
      <c r="B100" s="45" t="e">
        <f ca="1">IF(COUNTIF(OFFSET(project_first_stitches,A99-$A$3+1,0):OFFSET(project_first_stitches,A100-$A$3,0),NA())&lt;7,SUMIF(OFFSET(project_first_stitches,A99-$A$3+1,0):OFFSET(project_first_stitches,A100-$A$3,0),"&lt;&gt;#N/A"),NA())</f>
        <v>#N/A</v>
      </c>
      <c r="C100" s="42" t="e">
        <f t="shared" ca="1" si="5"/>
        <v>#REF!</v>
      </c>
      <c r="D100" s="42" t="e">
        <f t="shared" ca="1" si="6"/>
        <v>#REF!</v>
      </c>
      <c r="E100" s="45" t="e">
        <f ca="1">IF(COUNTIF(OFFSET(project_first_stitches,A99-$A$3+1,0):OFFSET(project_first_stitches,A100-$A$3,0),NA())&lt;7,SUMIF(OFFSET(project_first_pages,A99-$A$3+1,0):OFFSET(project_first_pages,A100-$A$3,0),"&lt;&gt;#N/A"),NA())</f>
        <v>#N/A</v>
      </c>
      <c r="F100" s="45" t="e">
        <f t="shared" ca="1" si="8"/>
        <v>#N/A</v>
      </c>
      <c r="G100" s="45" t="e">
        <f t="shared" ca="1" si="9"/>
        <v>#REF!</v>
      </c>
      <c r="H100" s="27" t="e">
        <f ca="1">IF(COUNTIF(OFFSET(project_first_stitches,$A99-$A$3+1,0):OFFSET(project_first_stitches,A100-$A$3,0),NA())&lt;7,SUMIF(OFFSET('Project Daily Log'!$F$3,$A99-$A$3+1,0):OFFSET('Project Daily Log'!$F$3,$A100-$A$3,0),"&lt;&gt;#N/A"),NA())</f>
        <v>#N/A</v>
      </c>
      <c r="I100" s="41" t="e">
        <f ca="1">IF((COUNT(OFFSET(project_first_blocks,A99-$A$3+1,0):OFFSET(project_first_blocks,A100-$A$3,0))=(A100-A99)),(A100-$A$3)/7,NA())</f>
        <v>#N/A</v>
      </c>
      <c r="J100" s="41" t="e">
        <f ca="1">OFFSET(project_real_days,MATCH($A100,'Project Daily Log'!$A:$A,1)-1,0)/7</f>
        <v>#N/A</v>
      </c>
    </row>
    <row r="101" spans="1:10">
      <c r="A101" s="6" t="e">
        <f t="shared" ca="1" si="7"/>
        <v>#N/A</v>
      </c>
      <c r="B101" s="45" t="e">
        <f ca="1">IF(COUNTIF(OFFSET(project_first_stitches,A100-$A$3+1,0):OFFSET(project_first_stitches,A101-$A$3,0),NA())&lt;7,SUMIF(OFFSET(project_first_stitches,A100-$A$3+1,0):OFFSET(project_first_stitches,A101-$A$3,0),"&lt;&gt;#N/A"),NA())</f>
        <v>#N/A</v>
      </c>
      <c r="C101" s="42" t="e">
        <f t="shared" ca="1" si="5"/>
        <v>#REF!</v>
      </c>
      <c r="D101" s="42" t="e">
        <f t="shared" ca="1" si="6"/>
        <v>#REF!</v>
      </c>
      <c r="E101" s="45" t="e">
        <f ca="1">IF(COUNTIF(OFFSET(project_first_stitches,A100-$A$3+1,0):OFFSET(project_first_stitches,A101-$A$3,0),NA())&lt;7,SUMIF(OFFSET(project_first_pages,A100-$A$3+1,0):OFFSET(project_first_pages,A101-$A$3,0),"&lt;&gt;#N/A"),NA())</f>
        <v>#N/A</v>
      </c>
      <c r="F101" s="45" t="e">
        <f t="shared" ca="1" si="8"/>
        <v>#N/A</v>
      </c>
      <c r="G101" s="45" t="e">
        <f t="shared" ca="1" si="9"/>
        <v>#REF!</v>
      </c>
      <c r="H101" s="27" t="e">
        <f ca="1">IF(COUNTIF(OFFSET(project_first_stitches,$A100-$A$3+1,0):OFFSET(project_first_stitches,A101-$A$3,0),NA())&lt;7,SUMIF(OFFSET('Project Daily Log'!$F$3,$A100-$A$3+1,0):OFFSET('Project Daily Log'!$F$3,$A101-$A$3,0),"&lt;&gt;#N/A"),NA())</f>
        <v>#N/A</v>
      </c>
      <c r="I101" s="41" t="e">
        <f ca="1">IF((COUNT(OFFSET(project_first_blocks,A100-$A$3+1,0):OFFSET(project_first_blocks,A101-$A$3,0))=(A101-A100)),(A101-$A$3)/7,NA())</f>
        <v>#N/A</v>
      </c>
      <c r="J101" s="41" t="e">
        <f ca="1">OFFSET(project_real_days,MATCH($A101,'Project Daily Log'!$A:$A,1)-1,0)/7</f>
        <v>#N/A</v>
      </c>
    </row>
    <row r="102" spans="1:10">
      <c r="A102" s="6" t="e">
        <f t="shared" ca="1" si="7"/>
        <v>#N/A</v>
      </c>
      <c r="B102" s="45" t="e">
        <f ca="1">IF(COUNTIF(OFFSET(project_first_stitches,A101-$A$3+1,0):OFFSET(project_first_stitches,A102-$A$3,0),NA())&lt;7,SUMIF(OFFSET(project_first_stitches,A101-$A$3+1,0):OFFSET(project_first_stitches,A102-$A$3,0),"&lt;&gt;#N/A"),NA())</f>
        <v>#N/A</v>
      </c>
      <c r="C102" s="42" t="e">
        <f t="shared" ca="1" si="5"/>
        <v>#REF!</v>
      </c>
      <c r="D102" s="42" t="e">
        <f t="shared" ca="1" si="6"/>
        <v>#REF!</v>
      </c>
      <c r="E102" s="45" t="e">
        <f ca="1">IF(COUNTIF(OFFSET(project_first_stitches,A101-$A$3+1,0):OFFSET(project_first_stitches,A102-$A$3,0),NA())&lt;7,SUMIF(OFFSET(project_first_pages,A101-$A$3+1,0):OFFSET(project_first_pages,A102-$A$3,0),"&lt;&gt;#N/A"),NA())</f>
        <v>#N/A</v>
      </c>
      <c r="F102" s="45" t="e">
        <f t="shared" ca="1" si="8"/>
        <v>#N/A</v>
      </c>
      <c r="G102" s="45" t="e">
        <f t="shared" ca="1" si="9"/>
        <v>#REF!</v>
      </c>
      <c r="H102" s="27" t="e">
        <f ca="1">IF(COUNTIF(OFFSET(project_first_stitches,$A101-$A$3+1,0):OFFSET(project_first_stitches,A102-$A$3,0),NA())&lt;7,SUMIF(OFFSET('Project Daily Log'!$F$3,$A101-$A$3+1,0):OFFSET('Project Daily Log'!$F$3,$A102-$A$3,0),"&lt;&gt;#N/A"),NA())</f>
        <v>#N/A</v>
      </c>
      <c r="I102" s="41" t="e">
        <f ca="1">IF((COUNT(OFFSET(project_first_blocks,A101-$A$3+1,0):OFFSET(project_first_blocks,A102-$A$3,0))=(A102-A101)),(A102-$A$3)/7,NA())</f>
        <v>#N/A</v>
      </c>
      <c r="J102" s="41" t="e">
        <f ca="1">OFFSET(project_real_days,MATCH($A102,'Project Daily Log'!$A:$A,1)-1,0)/7</f>
        <v>#N/A</v>
      </c>
    </row>
    <row r="103" spans="1:10">
      <c r="A103" s="6" t="e">
        <f t="shared" ca="1" si="7"/>
        <v>#N/A</v>
      </c>
      <c r="B103" s="45" t="e">
        <f ca="1">IF(COUNTIF(OFFSET(project_first_stitches,A102-$A$3+1,0):OFFSET(project_first_stitches,A103-$A$3,0),NA())&lt;7,SUMIF(OFFSET(project_first_stitches,A102-$A$3+1,0):OFFSET(project_first_stitches,A103-$A$3,0),"&lt;&gt;#N/A"),NA())</f>
        <v>#N/A</v>
      </c>
      <c r="C103" s="42" t="e">
        <f t="shared" ca="1" si="5"/>
        <v>#REF!</v>
      </c>
      <c r="D103" s="42" t="e">
        <f t="shared" ca="1" si="6"/>
        <v>#REF!</v>
      </c>
      <c r="E103" s="45" t="e">
        <f ca="1">IF(COUNTIF(OFFSET(project_first_stitches,A102-$A$3+1,0):OFFSET(project_first_stitches,A103-$A$3,0),NA())&lt;7,SUMIF(OFFSET(project_first_pages,A102-$A$3+1,0):OFFSET(project_first_pages,A103-$A$3,0),"&lt;&gt;#N/A"),NA())</f>
        <v>#N/A</v>
      </c>
      <c r="F103" s="45" t="e">
        <f t="shared" ca="1" si="8"/>
        <v>#N/A</v>
      </c>
      <c r="G103" s="45" t="e">
        <f t="shared" ca="1" si="9"/>
        <v>#REF!</v>
      </c>
      <c r="H103" s="27" t="e">
        <f ca="1">IF(COUNTIF(OFFSET(project_first_stitches,$A102-$A$3+1,0):OFFSET(project_first_stitches,A103-$A$3,0),NA())&lt;7,SUMIF(OFFSET('Project Daily Log'!$F$3,$A102-$A$3+1,0):OFFSET('Project Daily Log'!$F$3,$A103-$A$3,0),"&lt;&gt;#N/A"),NA())</f>
        <v>#N/A</v>
      </c>
      <c r="I103" s="41" t="e">
        <f ca="1">IF((COUNT(OFFSET(project_first_blocks,A102-$A$3+1,0):OFFSET(project_first_blocks,A103-$A$3,0))=(A103-A102)),(A103-$A$3)/7,NA())</f>
        <v>#N/A</v>
      </c>
      <c r="J103" s="41" t="e">
        <f ca="1">OFFSET(project_real_days,MATCH($A103,'Project Daily Log'!$A:$A,1)-1,0)/7</f>
        <v>#N/A</v>
      </c>
    </row>
    <row r="104" spans="1:10">
      <c r="A104" s="6" t="e">
        <f t="shared" ca="1" si="7"/>
        <v>#N/A</v>
      </c>
      <c r="B104" s="45" t="e">
        <f ca="1">IF(COUNTIF(OFFSET(project_first_stitches,A103-$A$3+1,0):OFFSET(project_first_stitches,A104-$A$3,0),NA())&lt;7,SUMIF(OFFSET(project_first_stitches,A103-$A$3+1,0):OFFSET(project_first_stitches,A104-$A$3,0),"&lt;&gt;#N/A"),NA())</f>
        <v>#N/A</v>
      </c>
      <c r="C104" s="42" t="e">
        <f t="shared" ca="1" si="5"/>
        <v>#REF!</v>
      </c>
      <c r="D104" s="42" t="e">
        <f t="shared" ca="1" si="6"/>
        <v>#REF!</v>
      </c>
      <c r="E104" s="45" t="e">
        <f ca="1">IF(COUNTIF(OFFSET(project_first_stitches,A103-$A$3+1,0):OFFSET(project_first_stitches,A104-$A$3,0),NA())&lt;7,SUMIF(OFFSET(project_first_pages,A103-$A$3+1,0):OFFSET(project_first_pages,A104-$A$3,0),"&lt;&gt;#N/A"),NA())</f>
        <v>#N/A</v>
      </c>
      <c r="F104" s="45" t="e">
        <f t="shared" ca="1" si="8"/>
        <v>#N/A</v>
      </c>
      <c r="G104" s="45" t="e">
        <f t="shared" ca="1" si="9"/>
        <v>#REF!</v>
      </c>
      <c r="H104" s="27" t="e">
        <f ca="1">IF(COUNTIF(OFFSET(project_first_stitches,$A103-$A$3+1,0):OFFSET(project_first_stitches,A104-$A$3,0),NA())&lt;7,SUMIF(OFFSET('Project Daily Log'!$F$3,$A103-$A$3+1,0):OFFSET('Project Daily Log'!$F$3,$A104-$A$3,0),"&lt;&gt;#N/A"),NA())</f>
        <v>#N/A</v>
      </c>
      <c r="I104" s="41" t="e">
        <f ca="1">IF((COUNT(OFFSET(project_first_blocks,A103-$A$3+1,0):OFFSET(project_first_blocks,A104-$A$3,0))=(A104-A103)),(A104-$A$3)/7,NA())</f>
        <v>#N/A</v>
      </c>
      <c r="J104" s="41" t="e">
        <f ca="1">OFFSET(project_real_days,MATCH($A104,'Project Daily Log'!$A:$A,1)-1,0)/7</f>
        <v>#N/A</v>
      </c>
    </row>
    <row r="105" spans="1:10">
      <c r="A105" s="6" t="e">
        <f t="shared" ca="1" si="7"/>
        <v>#N/A</v>
      </c>
      <c r="B105" s="45" t="e">
        <f ca="1">IF(COUNTIF(OFFSET(project_first_stitches,A104-$A$3+1,0):OFFSET(project_first_stitches,A105-$A$3,0),NA())&lt;7,SUMIF(OFFSET(project_first_stitches,A104-$A$3+1,0):OFFSET(project_first_stitches,A105-$A$3,0),"&lt;&gt;#N/A"),NA())</f>
        <v>#N/A</v>
      </c>
      <c r="C105" s="42" t="e">
        <f t="shared" ca="1" si="5"/>
        <v>#REF!</v>
      </c>
      <c r="D105" s="42" t="e">
        <f t="shared" ca="1" si="6"/>
        <v>#REF!</v>
      </c>
      <c r="E105" s="45" t="e">
        <f ca="1">IF(COUNTIF(OFFSET(project_first_stitches,A104-$A$3+1,0):OFFSET(project_first_stitches,A105-$A$3,0),NA())&lt;7,SUMIF(OFFSET(project_first_pages,A104-$A$3+1,0):OFFSET(project_first_pages,A105-$A$3,0),"&lt;&gt;#N/A"),NA())</f>
        <v>#N/A</v>
      </c>
      <c r="F105" s="45" t="e">
        <f t="shared" ca="1" si="8"/>
        <v>#N/A</v>
      </c>
      <c r="G105" s="45" t="e">
        <f t="shared" ca="1" si="9"/>
        <v>#REF!</v>
      </c>
      <c r="H105" s="27" t="e">
        <f ca="1">IF(COUNTIF(OFFSET(project_first_stitches,$A104-$A$3+1,0):OFFSET(project_first_stitches,A105-$A$3,0),NA())&lt;7,SUMIF(OFFSET('Project Daily Log'!$F$3,$A104-$A$3+1,0):OFFSET('Project Daily Log'!$F$3,$A105-$A$3,0),"&lt;&gt;#N/A"),NA())</f>
        <v>#N/A</v>
      </c>
      <c r="I105" s="41" t="e">
        <f ca="1">IF((COUNT(OFFSET(project_first_blocks,A104-$A$3+1,0):OFFSET(project_first_blocks,A105-$A$3,0))=(A105-A104)),(A105-$A$3)/7,NA())</f>
        <v>#N/A</v>
      </c>
      <c r="J105" s="41" t="e">
        <f ca="1">OFFSET(project_real_days,MATCH($A105,'Project Daily Log'!$A:$A,1)-1,0)/7</f>
        <v>#N/A</v>
      </c>
    </row>
    <row r="106" spans="1:10">
      <c r="A106" s="6" t="e">
        <f t="shared" ca="1" si="7"/>
        <v>#N/A</v>
      </c>
      <c r="B106" s="45" t="e">
        <f ca="1">IF(COUNTIF(OFFSET(project_first_stitches,A105-$A$3+1,0):OFFSET(project_first_stitches,A106-$A$3,0),NA())&lt;7,SUMIF(OFFSET(project_first_stitches,A105-$A$3+1,0):OFFSET(project_first_stitches,A106-$A$3,0),"&lt;&gt;#N/A"),NA())</f>
        <v>#N/A</v>
      </c>
      <c r="C106" s="42" t="e">
        <f t="shared" ca="1" si="5"/>
        <v>#REF!</v>
      </c>
      <c r="D106" s="42" t="e">
        <f t="shared" ca="1" si="6"/>
        <v>#REF!</v>
      </c>
      <c r="E106" s="45" t="e">
        <f ca="1">IF(COUNTIF(OFFSET(project_first_stitches,A105-$A$3+1,0):OFFSET(project_first_stitches,A106-$A$3,0),NA())&lt;7,SUMIF(OFFSET(project_first_pages,A105-$A$3+1,0):OFFSET(project_first_pages,A106-$A$3,0),"&lt;&gt;#N/A"),NA())</f>
        <v>#N/A</v>
      </c>
      <c r="F106" s="45" t="e">
        <f t="shared" ca="1" si="8"/>
        <v>#N/A</v>
      </c>
      <c r="G106" s="45" t="e">
        <f t="shared" ca="1" si="9"/>
        <v>#REF!</v>
      </c>
      <c r="H106" s="27" t="e">
        <f ca="1">IF(COUNTIF(OFFSET(project_first_stitches,$A105-$A$3+1,0):OFFSET(project_first_stitches,A106-$A$3,0),NA())&lt;7,SUMIF(OFFSET('Project Daily Log'!$F$3,$A105-$A$3+1,0):OFFSET('Project Daily Log'!$F$3,$A106-$A$3,0),"&lt;&gt;#N/A"),NA())</f>
        <v>#N/A</v>
      </c>
      <c r="I106" s="41" t="e">
        <f ca="1">IF((COUNT(OFFSET(project_first_blocks,A105-$A$3+1,0):OFFSET(project_first_blocks,A106-$A$3,0))=(A106-A105)),(A106-$A$3)/7,NA())</f>
        <v>#N/A</v>
      </c>
      <c r="J106" s="41" t="e">
        <f ca="1">OFFSET(project_real_days,MATCH($A106,'Project Daily Log'!$A:$A,1)-1,0)/7</f>
        <v>#N/A</v>
      </c>
    </row>
    <row r="107" spans="1:10">
      <c r="A107" s="6" t="e">
        <f t="shared" ca="1" si="7"/>
        <v>#N/A</v>
      </c>
      <c r="B107" s="45" t="e">
        <f ca="1">IF(COUNTIF(OFFSET(project_first_stitches,A106-$A$3+1,0):OFFSET(project_first_stitches,A107-$A$3,0),NA())&lt;7,SUMIF(OFFSET(project_first_stitches,A106-$A$3+1,0):OFFSET(project_first_stitches,A107-$A$3,0),"&lt;&gt;#N/A"),NA())</f>
        <v>#N/A</v>
      </c>
      <c r="C107" s="42" t="e">
        <f t="shared" ca="1" si="5"/>
        <v>#REF!</v>
      </c>
      <c r="D107" s="42" t="e">
        <f t="shared" ca="1" si="6"/>
        <v>#REF!</v>
      </c>
      <c r="E107" s="45" t="e">
        <f ca="1">IF(COUNTIF(OFFSET(project_first_stitches,A106-$A$3+1,0):OFFSET(project_first_stitches,A107-$A$3,0),NA())&lt;7,SUMIF(OFFSET(project_first_pages,A106-$A$3+1,0):OFFSET(project_first_pages,A107-$A$3,0),"&lt;&gt;#N/A"),NA())</f>
        <v>#N/A</v>
      </c>
      <c r="F107" s="45" t="e">
        <f t="shared" ca="1" si="8"/>
        <v>#N/A</v>
      </c>
      <c r="G107" s="45" t="e">
        <f t="shared" ca="1" si="9"/>
        <v>#REF!</v>
      </c>
      <c r="H107" s="27" t="e">
        <f ca="1">IF(COUNTIF(OFFSET(project_first_stitches,$A106-$A$3+1,0):OFFSET(project_first_stitches,A107-$A$3,0),NA())&lt;7,SUMIF(OFFSET('Project Daily Log'!$F$3,$A106-$A$3+1,0):OFFSET('Project Daily Log'!$F$3,$A107-$A$3,0),"&lt;&gt;#N/A"),NA())</f>
        <v>#N/A</v>
      </c>
      <c r="I107" s="41" t="e">
        <f ca="1">IF((COUNT(OFFSET(project_first_blocks,A106-$A$3+1,0):OFFSET(project_first_blocks,A107-$A$3,0))=(A107-A106)),(A107-$A$3)/7,NA())</f>
        <v>#N/A</v>
      </c>
      <c r="J107" s="41" t="e">
        <f ca="1">OFFSET(project_real_days,MATCH($A107,'Project Daily Log'!$A:$A,1)-1,0)/7</f>
        <v>#N/A</v>
      </c>
    </row>
    <row r="108" spans="1:10">
      <c r="A108" s="6" t="e">
        <f t="shared" ca="1" si="7"/>
        <v>#N/A</v>
      </c>
      <c r="B108" s="45" t="e">
        <f ca="1">IF(COUNTIF(OFFSET(project_first_stitches,A107-$A$3+1,0):OFFSET(project_first_stitches,A108-$A$3,0),NA())&lt;7,SUMIF(OFFSET(project_first_stitches,A107-$A$3+1,0):OFFSET(project_first_stitches,A108-$A$3,0),"&lt;&gt;#N/A"),NA())</f>
        <v>#N/A</v>
      </c>
      <c r="C108" s="42" t="e">
        <f t="shared" ca="1" si="5"/>
        <v>#REF!</v>
      </c>
      <c r="D108" s="42" t="e">
        <f t="shared" ca="1" si="6"/>
        <v>#REF!</v>
      </c>
      <c r="E108" s="45" t="e">
        <f ca="1">IF(COUNTIF(OFFSET(project_first_stitches,A107-$A$3+1,0):OFFSET(project_first_stitches,A108-$A$3,0),NA())&lt;7,SUMIF(OFFSET(project_first_pages,A107-$A$3+1,0):OFFSET(project_first_pages,A108-$A$3,0),"&lt;&gt;#N/A"),NA())</f>
        <v>#N/A</v>
      </c>
      <c r="F108" s="45" t="e">
        <f t="shared" ca="1" si="8"/>
        <v>#N/A</v>
      </c>
      <c r="G108" s="45" t="e">
        <f t="shared" ca="1" si="9"/>
        <v>#REF!</v>
      </c>
      <c r="H108" s="27" t="e">
        <f ca="1">IF(COUNTIF(OFFSET(project_first_stitches,$A107-$A$3+1,0):OFFSET(project_first_stitches,A108-$A$3,0),NA())&lt;7,SUMIF(OFFSET('Project Daily Log'!$F$3,$A107-$A$3+1,0):OFFSET('Project Daily Log'!$F$3,$A108-$A$3,0),"&lt;&gt;#N/A"),NA())</f>
        <v>#N/A</v>
      </c>
      <c r="I108" s="41" t="e">
        <f ca="1">IF((COUNT(OFFSET(project_first_blocks,A107-$A$3+1,0):OFFSET(project_first_blocks,A108-$A$3,0))=(A108-A107)),(A108-$A$3)/7,NA())</f>
        <v>#N/A</v>
      </c>
      <c r="J108" s="41" t="e">
        <f ca="1">OFFSET(project_real_days,MATCH($A108,'Project Daily Log'!$A:$A,1)-1,0)/7</f>
        <v>#N/A</v>
      </c>
    </row>
    <row r="109" spans="1:10">
      <c r="A109" s="6" t="e">
        <f t="shared" ca="1" si="7"/>
        <v>#N/A</v>
      </c>
      <c r="B109" s="45" t="e">
        <f ca="1">IF(COUNTIF(OFFSET(project_first_stitches,A108-$A$3+1,0):OFFSET(project_first_stitches,A109-$A$3,0),NA())&lt;7,SUMIF(OFFSET(project_first_stitches,A108-$A$3+1,0):OFFSET(project_first_stitches,A109-$A$3,0),"&lt;&gt;#N/A"),NA())</f>
        <v>#N/A</v>
      </c>
      <c r="C109" s="42" t="e">
        <f t="shared" ca="1" si="5"/>
        <v>#REF!</v>
      </c>
      <c r="D109" s="42" t="e">
        <f t="shared" ca="1" si="6"/>
        <v>#REF!</v>
      </c>
      <c r="E109" s="45" t="e">
        <f ca="1">IF(COUNTIF(OFFSET(project_first_stitches,A108-$A$3+1,0):OFFSET(project_first_stitches,A109-$A$3,0),NA())&lt;7,SUMIF(OFFSET(project_first_pages,A108-$A$3+1,0):OFFSET(project_first_pages,A109-$A$3,0),"&lt;&gt;#N/A"),NA())</f>
        <v>#N/A</v>
      </c>
      <c r="F109" s="45" t="e">
        <f t="shared" ca="1" si="8"/>
        <v>#N/A</v>
      </c>
      <c r="G109" s="45" t="e">
        <f t="shared" ca="1" si="9"/>
        <v>#REF!</v>
      </c>
      <c r="H109" s="27" t="e">
        <f ca="1">IF(COUNTIF(OFFSET(project_first_stitches,$A108-$A$3+1,0):OFFSET(project_first_stitches,A109-$A$3,0),NA())&lt;7,SUMIF(OFFSET('Project Daily Log'!$F$3,$A108-$A$3+1,0):OFFSET('Project Daily Log'!$F$3,$A109-$A$3,0),"&lt;&gt;#N/A"),NA())</f>
        <v>#N/A</v>
      </c>
      <c r="I109" s="41" t="e">
        <f ca="1">IF((COUNT(OFFSET(project_first_blocks,A108-$A$3+1,0):OFFSET(project_first_blocks,A109-$A$3,0))=(A109-A108)),(A109-$A$3)/7,NA())</f>
        <v>#N/A</v>
      </c>
      <c r="J109" s="41" t="e">
        <f ca="1">OFFSET(project_real_days,MATCH($A109,'Project Daily Log'!$A:$A,1)-1,0)/7</f>
        <v>#N/A</v>
      </c>
    </row>
    <row r="110" spans="1:10">
      <c r="A110" s="6" t="e">
        <f t="shared" ca="1" si="7"/>
        <v>#N/A</v>
      </c>
      <c r="B110" s="45" t="e">
        <f ca="1">IF(COUNTIF(OFFSET(project_first_stitches,A109-$A$3+1,0):OFFSET(project_first_stitches,A110-$A$3,0),NA())&lt;7,SUMIF(OFFSET(project_first_stitches,A109-$A$3+1,0):OFFSET(project_first_stitches,A110-$A$3,0),"&lt;&gt;#N/A"),NA())</f>
        <v>#N/A</v>
      </c>
      <c r="C110" s="42" t="e">
        <f t="shared" ca="1" si="5"/>
        <v>#REF!</v>
      </c>
      <c r="D110" s="42" t="e">
        <f t="shared" ca="1" si="6"/>
        <v>#REF!</v>
      </c>
      <c r="E110" s="45" t="e">
        <f ca="1">IF(COUNTIF(OFFSET(project_first_stitches,A109-$A$3+1,0):OFFSET(project_first_stitches,A110-$A$3,0),NA())&lt;7,SUMIF(OFFSET(project_first_pages,A109-$A$3+1,0):OFFSET(project_first_pages,A110-$A$3,0),"&lt;&gt;#N/A"),NA())</f>
        <v>#N/A</v>
      </c>
      <c r="F110" s="45" t="e">
        <f t="shared" ca="1" si="8"/>
        <v>#N/A</v>
      </c>
      <c r="G110" s="45" t="e">
        <f t="shared" ca="1" si="9"/>
        <v>#REF!</v>
      </c>
      <c r="H110" s="27" t="e">
        <f ca="1">IF(COUNTIF(OFFSET(project_first_stitches,$A109-$A$3+1,0):OFFSET(project_first_stitches,A110-$A$3,0),NA())&lt;7,SUMIF(OFFSET('Project Daily Log'!$F$3,$A109-$A$3+1,0):OFFSET('Project Daily Log'!$F$3,$A110-$A$3,0),"&lt;&gt;#N/A"),NA())</f>
        <v>#N/A</v>
      </c>
      <c r="I110" s="41" t="e">
        <f ca="1">IF((COUNT(OFFSET(project_first_blocks,A109-$A$3+1,0):OFFSET(project_first_blocks,A110-$A$3,0))=(A110-A109)),(A110-$A$3)/7,NA())</f>
        <v>#N/A</v>
      </c>
      <c r="J110" s="41" t="e">
        <f ca="1">OFFSET(project_real_days,MATCH($A110,'Project Daily Log'!$A:$A,1)-1,0)/7</f>
        <v>#N/A</v>
      </c>
    </row>
    <row r="111" spans="1:10">
      <c r="A111" s="6" t="e">
        <f t="shared" ca="1" si="7"/>
        <v>#N/A</v>
      </c>
      <c r="B111" s="45" t="e">
        <f ca="1">IF(COUNTIF(OFFSET(project_first_stitches,A110-$A$3+1,0):OFFSET(project_first_stitches,A111-$A$3,0),NA())&lt;7,SUMIF(OFFSET(project_first_stitches,A110-$A$3+1,0):OFFSET(project_first_stitches,A111-$A$3,0),"&lt;&gt;#N/A"),NA())</f>
        <v>#N/A</v>
      </c>
      <c r="C111" s="42" t="e">
        <f t="shared" ca="1" si="5"/>
        <v>#REF!</v>
      </c>
      <c r="D111" s="42" t="e">
        <f t="shared" ca="1" si="6"/>
        <v>#REF!</v>
      </c>
      <c r="E111" s="45" t="e">
        <f ca="1">IF(COUNTIF(OFFSET(project_first_stitches,A110-$A$3+1,0):OFFSET(project_first_stitches,A111-$A$3,0),NA())&lt;7,SUMIF(OFFSET(project_first_pages,A110-$A$3+1,0):OFFSET(project_first_pages,A111-$A$3,0),"&lt;&gt;#N/A"),NA())</f>
        <v>#N/A</v>
      </c>
      <c r="F111" s="45" t="e">
        <f t="shared" ca="1" si="8"/>
        <v>#N/A</v>
      </c>
      <c r="G111" s="45" t="e">
        <f t="shared" ca="1" si="9"/>
        <v>#REF!</v>
      </c>
      <c r="H111" s="27" t="e">
        <f ca="1">IF(COUNTIF(OFFSET(project_first_stitches,$A110-$A$3+1,0):OFFSET(project_first_stitches,A111-$A$3,0),NA())&lt;7,SUMIF(OFFSET('Project Daily Log'!$F$3,$A110-$A$3+1,0):OFFSET('Project Daily Log'!$F$3,$A111-$A$3,0),"&lt;&gt;#N/A"),NA())</f>
        <v>#N/A</v>
      </c>
      <c r="I111" s="41" t="e">
        <f ca="1">IF((COUNT(OFFSET(project_first_blocks,A110-$A$3+1,0):OFFSET(project_first_blocks,A111-$A$3,0))=(A111-A110)),(A111-$A$3)/7,NA())</f>
        <v>#N/A</v>
      </c>
      <c r="J111" s="41" t="e">
        <f ca="1">OFFSET(project_real_days,MATCH($A111,'Project Daily Log'!$A:$A,1)-1,0)/7</f>
        <v>#N/A</v>
      </c>
    </row>
    <row r="112" spans="1:10">
      <c r="A112" s="6" t="e">
        <f t="shared" ca="1" si="7"/>
        <v>#N/A</v>
      </c>
      <c r="B112" s="45" t="e">
        <f ca="1">IF(COUNTIF(OFFSET(project_first_stitches,A111-$A$3+1,0):OFFSET(project_first_stitches,A112-$A$3,0),NA())&lt;7,SUMIF(OFFSET(project_first_stitches,A111-$A$3+1,0):OFFSET(project_first_stitches,A112-$A$3,0),"&lt;&gt;#N/A"),NA())</f>
        <v>#N/A</v>
      </c>
      <c r="C112" s="42" t="e">
        <f t="shared" ca="1" si="5"/>
        <v>#REF!</v>
      </c>
      <c r="D112" s="42" t="e">
        <f t="shared" ca="1" si="6"/>
        <v>#REF!</v>
      </c>
      <c r="E112" s="45" t="e">
        <f ca="1">IF(COUNTIF(OFFSET(project_first_stitches,A111-$A$3+1,0):OFFSET(project_first_stitches,A112-$A$3,0),NA())&lt;7,SUMIF(OFFSET(project_first_pages,A111-$A$3+1,0):OFFSET(project_first_pages,A112-$A$3,0),"&lt;&gt;#N/A"),NA())</f>
        <v>#N/A</v>
      </c>
      <c r="F112" s="45" t="e">
        <f t="shared" ca="1" si="8"/>
        <v>#N/A</v>
      </c>
      <c r="G112" s="45" t="e">
        <f t="shared" ca="1" si="9"/>
        <v>#REF!</v>
      </c>
      <c r="H112" s="27" t="e">
        <f ca="1">IF(COUNTIF(OFFSET(project_first_stitches,$A111-$A$3+1,0):OFFSET(project_first_stitches,A112-$A$3,0),NA())&lt;7,SUMIF(OFFSET('Project Daily Log'!$F$3,$A111-$A$3+1,0):OFFSET('Project Daily Log'!$F$3,$A112-$A$3,0),"&lt;&gt;#N/A"),NA())</f>
        <v>#N/A</v>
      </c>
      <c r="I112" s="41" t="e">
        <f ca="1">IF((COUNT(OFFSET(project_first_blocks,A111-$A$3+1,0):OFFSET(project_first_blocks,A112-$A$3,0))=(A112-A111)),(A112-$A$3)/7,NA())</f>
        <v>#N/A</v>
      </c>
      <c r="J112" s="41" t="e">
        <f ca="1">OFFSET(project_real_days,MATCH($A112,'Project Daily Log'!$A:$A,1)-1,0)/7</f>
        <v>#N/A</v>
      </c>
    </row>
    <row r="113" spans="1:10">
      <c r="A113" s="6" t="e">
        <f t="shared" ca="1" si="7"/>
        <v>#N/A</v>
      </c>
      <c r="B113" s="45" t="e">
        <f ca="1">IF(COUNTIF(OFFSET(project_first_stitches,A112-$A$3+1,0):OFFSET(project_first_stitches,A113-$A$3,0),NA())&lt;7,SUMIF(OFFSET(project_first_stitches,A112-$A$3+1,0):OFFSET(project_first_stitches,A113-$A$3,0),"&lt;&gt;#N/A"),NA())</f>
        <v>#N/A</v>
      </c>
      <c r="C113" s="42" t="e">
        <f t="shared" ca="1" si="5"/>
        <v>#REF!</v>
      </c>
      <c r="D113" s="42" t="e">
        <f t="shared" ca="1" si="6"/>
        <v>#REF!</v>
      </c>
      <c r="E113" s="45" t="e">
        <f ca="1">IF(COUNTIF(OFFSET(project_first_stitches,A112-$A$3+1,0):OFFSET(project_first_stitches,A113-$A$3,0),NA())&lt;7,SUMIF(OFFSET(project_first_pages,A112-$A$3+1,0):OFFSET(project_first_pages,A113-$A$3,0),"&lt;&gt;#N/A"),NA())</f>
        <v>#N/A</v>
      </c>
      <c r="F113" s="45" t="e">
        <f t="shared" ca="1" si="8"/>
        <v>#N/A</v>
      </c>
      <c r="G113" s="45" t="e">
        <f t="shared" ca="1" si="9"/>
        <v>#REF!</v>
      </c>
      <c r="H113" s="27" t="e">
        <f ca="1">IF(COUNTIF(OFFSET(project_first_stitches,$A112-$A$3+1,0):OFFSET(project_first_stitches,A113-$A$3,0),NA())&lt;7,SUMIF(OFFSET('Project Daily Log'!$F$3,$A112-$A$3+1,0):OFFSET('Project Daily Log'!$F$3,$A113-$A$3,0),"&lt;&gt;#N/A"),NA())</f>
        <v>#N/A</v>
      </c>
      <c r="I113" s="41" t="e">
        <f ca="1">IF((COUNT(OFFSET(project_first_blocks,A112-$A$3+1,0):OFFSET(project_first_blocks,A113-$A$3,0))=(A113-A112)),(A113-$A$3)/7,NA())</f>
        <v>#N/A</v>
      </c>
      <c r="J113" s="41" t="e">
        <f ca="1">OFFSET(project_real_days,MATCH($A113,'Project Daily Log'!$A:$A,1)-1,0)/7</f>
        <v>#N/A</v>
      </c>
    </row>
    <row r="114" spans="1:10">
      <c r="A114" s="6" t="e">
        <f t="shared" ca="1" si="7"/>
        <v>#N/A</v>
      </c>
      <c r="B114" s="45" t="e">
        <f ca="1">IF(COUNTIF(OFFSET(project_first_stitches,A113-$A$3+1,0):OFFSET(project_first_stitches,A114-$A$3,0),NA())&lt;7,SUMIF(OFFSET(project_first_stitches,A113-$A$3+1,0):OFFSET(project_first_stitches,A114-$A$3,0),"&lt;&gt;#N/A"),NA())</f>
        <v>#N/A</v>
      </c>
      <c r="C114" s="42" t="e">
        <f t="shared" ca="1" si="5"/>
        <v>#REF!</v>
      </c>
      <c r="D114" s="42" t="e">
        <f t="shared" ca="1" si="6"/>
        <v>#REF!</v>
      </c>
      <c r="E114" s="45" t="e">
        <f ca="1">IF(COUNTIF(OFFSET(project_first_stitches,A113-$A$3+1,0):OFFSET(project_first_stitches,A114-$A$3,0),NA())&lt;7,SUMIF(OFFSET(project_first_pages,A113-$A$3+1,0):OFFSET(project_first_pages,A114-$A$3,0),"&lt;&gt;#N/A"),NA())</f>
        <v>#N/A</v>
      </c>
      <c r="F114" s="45" t="e">
        <f t="shared" ca="1" si="8"/>
        <v>#N/A</v>
      </c>
      <c r="G114" s="45" t="e">
        <f t="shared" ca="1" si="9"/>
        <v>#REF!</v>
      </c>
      <c r="H114" s="27" t="e">
        <f ca="1">IF(COUNTIF(OFFSET(project_first_stitches,$A113-$A$3+1,0):OFFSET(project_first_stitches,A114-$A$3,0),NA())&lt;7,SUMIF(OFFSET('Project Daily Log'!$F$3,$A113-$A$3+1,0):OFFSET('Project Daily Log'!$F$3,$A114-$A$3,0),"&lt;&gt;#N/A"),NA())</f>
        <v>#N/A</v>
      </c>
      <c r="I114" s="41" t="e">
        <f ca="1">IF((COUNT(OFFSET(project_first_blocks,A113-$A$3+1,0):OFFSET(project_first_blocks,A114-$A$3,0))=(A114-A113)),(A114-$A$3)/7,NA())</f>
        <v>#N/A</v>
      </c>
      <c r="J114" s="41" t="e">
        <f ca="1">OFFSET(project_real_days,MATCH($A114,'Project Daily Log'!$A:$A,1)-1,0)/7</f>
        <v>#N/A</v>
      </c>
    </row>
    <row r="115" spans="1:10">
      <c r="A115" s="6" t="e">
        <f t="shared" ca="1" si="7"/>
        <v>#N/A</v>
      </c>
      <c r="B115" s="45" t="e">
        <f ca="1">IF(COUNTIF(OFFSET(project_first_stitches,A114-$A$3+1,0):OFFSET(project_first_stitches,A115-$A$3,0),NA())&lt;7,SUMIF(OFFSET(project_first_stitches,A114-$A$3+1,0):OFFSET(project_first_stitches,A115-$A$3,0),"&lt;&gt;#N/A"),NA())</f>
        <v>#N/A</v>
      </c>
      <c r="C115" s="42" t="e">
        <f t="shared" ca="1" si="5"/>
        <v>#REF!</v>
      </c>
      <c r="D115" s="42" t="e">
        <f t="shared" ca="1" si="6"/>
        <v>#REF!</v>
      </c>
      <c r="E115" s="45" t="e">
        <f ca="1">IF(COUNTIF(OFFSET(project_first_stitches,A114-$A$3+1,0):OFFSET(project_first_stitches,A115-$A$3,0),NA())&lt;7,SUMIF(OFFSET(project_first_pages,A114-$A$3+1,0):OFFSET(project_first_pages,A115-$A$3,0),"&lt;&gt;#N/A"),NA())</f>
        <v>#N/A</v>
      </c>
      <c r="F115" s="45" t="e">
        <f t="shared" ca="1" si="8"/>
        <v>#N/A</v>
      </c>
      <c r="G115" s="45" t="e">
        <f t="shared" ca="1" si="9"/>
        <v>#REF!</v>
      </c>
      <c r="H115" s="27" t="e">
        <f ca="1">IF(COUNTIF(OFFSET(project_first_stitches,$A114-$A$3+1,0):OFFSET(project_first_stitches,A115-$A$3,0),NA())&lt;7,SUMIF(OFFSET('Project Daily Log'!$F$3,$A114-$A$3+1,0):OFFSET('Project Daily Log'!$F$3,$A115-$A$3,0),"&lt;&gt;#N/A"),NA())</f>
        <v>#N/A</v>
      </c>
      <c r="I115" s="41" t="e">
        <f ca="1">IF((COUNT(OFFSET(project_first_blocks,A114-$A$3+1,0):OFFSET(project_first_blocks,A115-$A$3,0))=(A115-A114)),(A115-$A$3)/7,NA())</f>
        <v>#N/A</v>
      </c>
      <c r="J115" s="41" t="e">
        <f ca="1">OFFSET(project_real_days,MATCH($A115,'Project Daily Log'!$A:$A,1)-1,0)/7</f>
        <v>#N/A</v>
      </c>
    </row>
    <row r="116" spans="1:10">
      <c r="A116" s="6" t="e">
        <f t="shared" ca="1" si="7"/>
        <v>#N/A</v>
      </c>
      <c r="B116" s="45" t="e">
        <f ca="1">IF(COUNTIF(OFFSET(project_first_stitches,A115-$A$3+1,0):OFFSET(project_first_stitches,A116-$A$3,0),NA())&lt;7,SUMIF(OFFSET(project_first_stitches,A115-$A$3+1,0):OFFSET(project_first_stitches,A116-$A$3,0),"&lt;&gt;#N/A"),NA())</f>
        <v>#N/A</v>
      </c>
      <c r="C116" s="42" t="e">
        <f t="shared" ca="1" si="5"/>
        <v>#REF!</v>
      </c>
      <c r="D116" s="42" t="e">
        <f t="shared" ca="1" si="6"/>
        <v>#REF!</v>
      </c>
      <c r="E116" s="45" t="e">
        <f ca="1">IF(COUNTIF(OFFSET(project_first_stitches,A115-$A$3+1,0):OFFSET(project_first_stitches,A116-$A$3,0),NA())&lt;7,SUMIF(OFFSET(project_first_pages,A115-$A$3+1,0):OFFSET(project_first_pages,A116-$A$3,0),"&lt;&gt;#N/A"),NA())</f>
        <v>#N/A</v>
      </c>
      <c r="F116" s="45" t="e">
        <f t="shared" ca="1" si="8"/>
        <v>#N/A</v>
      </c>
      <c r="G116" s="45" t="e">
        <f t="shared" ca="1" si="9"/>
        <v>#REF!</v>
      </c>
      <c r="H116" s="27" t="e">
        <f ca="1">IF(COUNTIF(OFFSET(project_first_stitches,$A115-$A$3+1,0):OFFSET(project_first_stitches,A116-$A$3,0),NA())&lt;7,SUMIF(OFFSET('Project Daily Log'!$F$3,$A115-$A$3+1,0):OFFSET('Project Daily Log'!$F$3,$A116-$A$3,0),"&lt;&gt;#N/A"),NA())</f>
        <v>#N/A</v>
      </c>
      <c r="I116" s="41" t="e">
        <f ca="1">IF((COUNT(OFFSET(project_first_blocks,A115-$A$3+1,0):OFFSET(project_first_blocks,A116-$A$3,0))=(A116-A115)),(A116-$A$3)/7,NA())</f>
        <v>#N/A</v>
      </c>
      <c r="J116" s="41" t="e">
        <f ca="1">OFFSET(project_real_days,MATCH($A116,'Project Daily Log'!$A:$A,1)-1,0)/7</f>
        <v>#N/A</v>
      </c>
    </row>
    <row r="117" spans="1:10">
      <c r="A117" s="6" t="e">
        <f t="shared" ca="1" si="7"/>
        <v>#N/A</v>
      </c>
      <c r="B117" s="45" t="e">
        <f ca="1">IF(COUNTIF(OFFSET(project_first_stitches,A116-$A$3+1,0):OFFSET(project_first_stitches,A117-$A$3,0),NA())&lt;7,SUMIF(OFFSET(project_first_stitches,A116-$A$3+1,0):OFFSET(project_first_stitches,A117-$A$3,0),"&lt;&gt;#N/A"),NA())</f>
        <v>#N/A</v>
      </c>
      <c r="C117" s="42" t="e">
        <f t="shared" ca="1" si="5"/>
        <v>#REF!</v>
      </c>
      <c r="D117" s="42" t="e">
        <f t="shared" ca="1" si="6"/>
        <v>#REF!</v>
      </c>
      <c r="E117" s="45" t="e">
        <f ca="1">IF(COUNTIF(OFFSET(project_first_stitches,A116-$A$3+1,0):OFFSET(project_first_stitches,A117-$A$3,0),NA())&lt;7,SUMIF(OFFSET(project_first_pages,A116-$A$3+1,0):OFFSET(project_first_pages,A117-$A$3,0),"&lt;&gt;#N/A"),NA())</f>
        <v>#N/A</v>
      </c>
      <c r="F117" s="45" t="e">
        <f t="shared" ca="1" si="8"/>
        <v>#N/A</v>
      </c>
      <c r="G117" s="45" t="e">
        <f t="shared" ca="1" si="9"/>
        <v>#REF!</v>
      </c>
      <c r="H117" s="27" t="e">
        <f ca="1">IF(COUNTIF(OFFSET(project_first_stitches,$A116-$A$3+1,0):OFFSET(project_first_stitches,A117-$A$3,0),NA())&lt;7,SUMIF(OFFSET('Project Daily Log'!$F$3,$A116-$A$3+1,0):OFFSET('Project Daily Log'!$F$3,$A117-$A$3,0),"&lt;&gt;#N/A"),NA())</f>
        <v>#N/A</v>
      </c>
      <c r="I117" s="41" t="e">
        <f ca="1">IF((COUNT(OFFSET(project_first_blocks,A116-$A$3+1,0):OFFSET(project_first_blocks,A117-$A$3,0))=(A117-A116)),(A117-$A$3)/7,NA())</f>
        <v>#N/A</v>
      </c>
      <c r="J117" s="41" t="e">
        <f ca="1">OFFSET(project_real_days,MATCH($A117,'Project Daily Log'!$A:$A,1)-1,0)/7</f>
        <v>#N/A</v>
      </c>
    </row>
    <row r="118" spans="1:10">
      <c r="A118" s="6" t="e">
        <f t="shared" ca="1" si="7"/>
        <v>#N/A</v>
      </c>
      <c r="B118" s="45" t="e">
        <f ca="1">IF(COUNTIF(OFFSET(project_first_stitches,A117-$A$3+1,0):OFFSET(project_first_stitches,A118-$A$3,0),NA())&lt;7,SUMIF(OFFSET(project_first_stitches,A117-$A$3+1,0):OFFSET(project_first_stitches,A118-$A$3,0),"&lt;&gt;#N/A"),NA())</f>
        <v>#N/A</v>
      </c>
      <c r="C118" s="42" t="e">
        <f t="shared" ca="1" si="5"/>
        <v>#REF!</v>
      </c>
      <c r="D118" s="42" t="e">
        <f t="shared" ca="1" si="6"/>
        <v>#REF!</v>
      </c>
      <c r="E118" s="45" t="e">
        <f ca="1">IF(COUNTIF(OFFSET(project_first_stitches,A117-$A$3+1,0):OFFSET(project_first_stitches,A118-$A$3,0),NA())&lt;7,SUMIF(OFFSET(project_first_pages,A117-$A$3+1,0):OFFSET(project_first_pages,A118-$A$3,0),"&lt;&gt;#N/A"),NA())</f>
        <v>#N/A</v>
      </c>
      <c r="F118" s="45" t="e">
        <f t="shared" ca="1" si="8"/>
        <v>#N/A</v>
      </c>
      <c r="G118" s="45" t="e">
        <f t="shared" ca="1" si="9"/>
        <v>#REF!</v>
      </c>
      <c r="H118" s="27" t="e">
        <f ca="1">IF(COUNTIF(OFFSET(project_first_stitches,$A117-$A$3+1,0):OFFSET(project_first_stitches,A118-$A$3,0),NA())&lt;7,SUMIF(OFFSET('Project Daily Log'!$F$3,$A117-$A$3+1,0):OFFSET('Project Daily Log'!$F$3,$A118-$A$3,0),"&lt;&gt;#N/A"),NA())</f>
        <v>#N/A</v>
      </c>
      <c r="I118" s="41" t="e">
        <f ca="1">IF((COUNT(OFFSET(project_first_blocks,A117-$A$3+1,0):OFFSET(project_first_blocks,A118-$A$3,0))=(A118-A117)),(A118-$A$3)/7,NA())</f>
        <v>#N/A</v>
      </c>
      <c r="J118" s="41" t="e">
        <f ca="1">OFFSET(project_real_days,MATCH($A118,'Project Daily Log'!$A:$A,1)-1,0)/7</f>
        <v>#N/A</v>
      </c>
    </row>
    <row r="119" spans="1:10">
      <c r="A119" s="6" t="e">
        <f t="shared" ca="1" si="7"/>
        <v>#N/A</v>
      </c>
      <c r="B119" s="45" t="e">
        <f ca="1">IF(COUNTIF(OFFSET(project_first_stitches,A118-$A$3+1,0):OFFSET(project_first_stitches,A119-$A$3,0),NA())&lt;7,SUMIF(OFFSET(project_first_stitches,A118-$A$3+1,0):OFFSET(project_first_stitches,A119-$A$3,0),"&lt;&gt;#N/A"),NA())</f>
        <v>#N/A</v>
      </c>
      <c r="C119" s="42" t="e">
        <f t="shared" ca="1" si="5"/>
        <v>#REF!</v>
      </c>
      <c r="D119" s="42" t="e">
        <f t="shared" ca="1" si="6"/>
        <v>#REF!</v>
      </c>
      <c r="E119" s="45" t="e">
        <f ca="1">IF(COUNTIF(OFFSET(project_first_stitches,A118-$A$3+1,0):OFFSET(project_first_stitches,A119-$A$3,0),NA())&lt;7,SUMIF(OFFSET(project_first_pages,A118-$A$3+1,0):OFFSET(project_first_pages,A119-$A$3,0),"&lt;&gt;#N/A"),NA())</f>
        <v>#N/A</v>
      </c>
      <c r="F119" s="45" t="e">
        <f t="shared" ca="1" si="8"/>
        <v>#N/A</v>
      </c>
      <c r="G119" s="45" t="e">
        <f t="shared" ca="1" si="9"/>
        <v>#REF!</v>
      </c>
      <c r="H119" s="27" t="e">
        <f ca="1">IF(COUNTIF(OFFSET(project_first_stitches,$A118-$A$3+1,0):OFFSET(project_first_stitches,A119-$A$3,0),NA())&lt;7,SUMIF(OFFSET('Project Daily Log'!$F$3,$A118-$A$3+1,0):OFFSET('Project Daily Log'!$F$3,$A119-$A$3,0),"&lt;&gt;#N/A"),NA())</f>
        <v>#N/A</v>
      </c>
      <c r="I119" s="41" t="e">
        <f ca="1">IF((COUNT(OFFSET(project_first_blocks,A118-$A$3+1,0):OFFSET(project_first_blocks,A119-$A$3,0))=(A119-A118)),(A119-$A$3)/7,NA())</f>
        <v>#N/A</v>
      </c>
      <c r="J119" s="41" t="e">
        <f ca="1">OFFSET(project_real_days,MATCH($A119,'Project Daily Log'!$A:$A,1)-1,0)/7</f>
        <v>#N/A</v>
      </c>
    </row>
    <row r="120" spans="1:10">
      <c r="A120" s="6" t="e">
        <f t="shared" ca="1" si="7"/>
        <v>#N/A</v>
      </c>
      <c r="B120" s="45" t="e">
        <f ca="1">IF(COUNTIF(OFFSET(project_first_stitches,A119-$A$3+1,0):OFFSET(project_first_stitches,A120-$A$3,0),NA())&lt;7,SUMIF(OFFSET(project_first_stitches,A119-$A$3+1,0):OFFSET(project_first_stitches,A120-$A$3,0),"&lt;&gt;#N/A"),NA())</f>
        <v>#N/A</v>
      </c>
      <c r="C120" s="42" t="e">
        <f t="shared" ca="1" si="5"/>
        <v>#REF!</v>
      </c>
      <c r="D120" s="42" t="e">
        <f t="shared" ca="1" si="6"/>
        <v>#REF!</v>
      </c>
      <c r="E120" s="45" t="e">
        <f ca="1">IF(COUNTIF(OFFSET(project_first_stitches,A119-$A$3+1,0):OFFSET(project_first_stitches,A120-$A$3,0),NA())&lt;7,SUMIF(OFFSET(project_first_pages,A119-$A$3+1,0):OFFSET(project_first_pages,A120-$A$3,0),"&lt;&gt;#N/A"),NA())</f>
        <v>#N/A</v>
      </c>
      <c r="F120" s="45" t="e">
        <f t="shared" ca="1" si="8"/>
        <v>#N/A</v>
      </c>
      <c r="G120" s="45" t="e">
        <f t="shared" ca="1" si="9"/>
        <v>#REF!</v>
      </c>
      <c r="H120" s="27" t="e">
        <f ca="1">IF(COUNTIF(OFFSET(project_first_stitches,$A119-$A$3+1,0):OFFSET(project_first_stitches,A120-$A$3,0),NA())&lt;7,SUMIF(OFFSET('Project Daily Log'!$F$3,$A119-$A$3+1,0):OFFSET('Project Daily Log'!$F$3,$A120-$A$3,0),"&lt;&gt;#N/A"),NA())</f>
        <v>#N/A</v>
      </c>
      <c r="I120" s="41" t="e">
        <f ca="1">IF((COUNT(OFFSET(project_first_blocks,A119-$A$3+1,0):OFFSET(project_first_blocks,A120-$A$3,0))=(A120-A119)),(A120-$A$3)/7,NA())</f>
        <v>#N/A</v>
      </c>
      <c r="J120" s="41" t="e">
        <f ca="1">OFFSET(project_real_days,MATCH($A120,'Project Daily Log'!$A:$A,1)-1,0)/7</f>
        <v>#N/A</v>
      </c>
    </row>
    <row r="121" spans="1:10">
      <c r="A121" s="6" t="e">
        <f t="shared" ca="1" si="7"/>
        <v>#N/A</v>
      </c>
      <c r="B121" s="45" t="e">
        <f ca="1">IF(COUNTIF(OFFSET(project_first_stitches,A120-$A$3+1,0):OFFSET(project_first_stitches,A121-$A$3,0),NA())&lt;7,SUMIF(OFFSET(project_first_stitches,A120-$A$3+1,0):OFFSET(project_first_stitches,A121-$A$3,0),"&lt;&gt;#N/A"),NA())</f>
        <v>#N/A</v>
      </c>
      <c r="C121" s="42" t="e">
        <f t="shared" ca="1" si="5"/>
        <v>#REF!</v>
      </c>
      <c r="D121" s="42" t="e">
        <f t="shared" ca="1" si="6"/>
        <v>#REF!</v>
      </c>
      <c r="E121" s="45" t="e">
        <f ca="1">IF(COUNTIF(OFFSET(project_first_stitches,A120-$A$3+1,0):OFFSET(project_first_stitches,A121-$A$3,0),NA())&lt;7,SUMIF(OFFSET(project_first_pages,A120-$A$3+1,0):OFFSET(project_first_pages,A121-$A$3,0),"&lt;&gt;#N/A"),NA())</f>
        <v>#N/A</v>
      </c>
      <c r="F121" s="45" t="e">
        <f t="shared" ca="1" si="8"/>
        <v>#N/A</v>
      </c>
      <c r="G121" s="45" t="e">
        <f t="shared" ca="1" si="9"/>
        <v>#REF!</v>
      </c>
      <c r="H121" s="27" t="e">
        <f ca="1">IF(COUNTIF(OFFSET(project_first_stitches,$A120-$A$3+1,0):OFFSET(project_first_stitches,A121-$A$3,0),NA())&lt;7,SUMIF(OFFSET('Project Daily Log'!$F$3,$A120-$A$3+1,0):OFFSET('Project Daily Log'!$F$3,$A121-$A$3,0),"&lt;&gt;#N/A"),NA())</f>
        <v>#N/A</v>
      </c>
      <c r="I121" s="41" t="e">
        <f ca="1">IF((COUNT(OFFSET(project_first_blocks,A120-$A$3+1,0):OFFSET(project_first_blocks,A121-$A$3,0))=(A121-A120)),(A121-$A$3)/7,NA())</f>
        <v>#N/A</v>
      </c>
      <c r="J121" s="41" t="e">
        <f ca="1">OFFSET(project_real_days,MATCH($A121,'Project Daily Log'!$A:$A,1)-1,0)/7</f>
        <v>#N/A</v>
      </c>
    </row>
    <row r="122" spans="1:10">
      <c r="A122" s="6" t="e">
        <f t="shared" ca="1" si="7"/>
        <v>#N/A</v>
      </c>
      <c r="B122" s="45" t="e">
        <f ca="1">IF(COUNTIF(OFFSET(project_first_stitches,A121-$A$3+1,0):OFFSET(project_first_stitches,A122-$A$3,0),NA())&lt;7,SUMIF(OFFSET(project_first_stitches,A121-$A$3+1,0):OFFSET(project_first_stitches,A122-$A$3,0),"&lt;&gt;#N/A"),NA())</f>
        <v>#N/A</v>
      </c>
      <c r="C122" s="42" t="e">
        <f t="shared" ca="1" si="5"/>
        <v>#REF!</v>
      </c>
      <c r="D122" s="42" t="e">
        <f t="shared" ca="1" si="6"/>
        <v>#REF!</v>
      </c>
      <c r="E122" s="45" t="e">
        <f ca="1">IF(COUNTIF(OFFSET(project_first_stitches,A121-$A$3+1,0):OFFSET(project_first_stitches,A122-$A$3,0),NA())&lt;7,SUMIF(OFFSET(project_first_pages,A121-$A$3+1,0):OFFSET(project_first_pages,A122-$A$3,0),"&lt;&gt;#N/A"),NA())</f>
        <v>#N/A</v>
      </c>
      <c r="F122" s="45" t="e">
        <f t="shared" ca="1" si="8"/>
        <v>#N/A</v>
      </c>
      <c r="G122" s="45" t="e">
        <f t="shared" ca="1" si="9"/>
        <v>#REF!</v>
      </c>
      <c r="H122" s="27" t="e">
        <f ca="1">IF(COUNTIF(OFFSET(project_first_stitches,$A121-$A$3+1,0):OFFSET(project_first_stitches,A122-$A$3,0),NA())&lt;7,SUMIF(OFFSET('Project Daily Log'!$F$3,$A121-$A$3+1,0):OFFSET('Project Daily Log'!$F$3,$A122-$A$3,0),"&lt;&gt;#N/A"),NA())</f>
        <v>#N/A</v>
      </c>
      <c r="I122" s="41" t="e">
        <f ca="1">IF((COUNT(OFFSET(project_first_blocks,A121-$A$3+1,0):OFFSET(project_first_blocks,A122-$A$3,0))=(A122-A121)),(A122-$A$3)/7,NA())</f>
        <v>#N/A</v>
      </c>
      <c r="J122" s="41" t="e">
        <f ca="1">OFFSET(project_real_days,MATCH($A122,'Project Daily Log'!$A:$A,1)-1,0)/7</f>
        <v>#N/A</v>
      </c>
    </row>
    <row r="123" spans="1:10">
      <c r="A123" s="6" t="e">
        <f t="shared" ca="1" si="7"/>
        <v>#N/A</v>
      </c>
      <c r="B123" s="45" t="e">
        <f ca="1">IF(COUNTIF(OFFSET(project_first_stitches,A122-$A$3+1,0):OFFSET(project_first_stitches,A123-$A$3,0),NA())&lt;7,SUMIF(OFFSET(project_first_stitches,A122-$A$3+1,0):OFFSET(project_first_stitches,A123-$A$3,0),"&lt;&gt;#N/A"),NA())</f>
        <v>#N/A</v>
      </c>
      <c r="C123" s="42" t="e">
        <f t="shared" ca="1" si="5"/>
        <v>#REF!</v>
      </c>
      <c r="D123" s="42" t="e">
        <f t="shared" ca="1" si="6"/>
        <v>#REF!</v>
      </c>
      <c r="E123" s="45" t="e">
        <f ca="1">IF(COUNTIF(OFFSET(project_first_stitches,A122-$A$3+1,0):OFFSET(project_first_stitches,A123-$A$3,0),NA())&lt;7,SUMIF(OFFSET(project_first_pages,A122-$A$3+1,0):OFFSET(project_first_pages,A123-$A$3,0),"&lt;&gt;#N/A"),NA())</f>
        <v>#N/A</v>
      </c>
      <c r="F123" s="45" t="e">
        <f t="shared" ca="1" si="8"/>
        <v>#N/A</v>
      </c>
      <c r="G123" s="45" t="e">
        <f t="shared" ca="1" si="9"/>
        <v>#REF!</v>
      </c>
      <c r="H123" s="27" t="e">
        <f ca="1">IF(COUNTIF(OFFSET(project_first_stitches,$A122-$A$3+1,0):OFFSET(project_first_stitches,A123-$A$3,0),NA())&lt;7,SUMIF(OFFSET('Project Daily Log'!$F$3,$A122-$A$3+1,0):OFFSET('Project Daily Log'!$F$3,$A123-$A$3,0),"&lt;&gt;#N/A"),NA())</f>
        <v>#N/A</v>
      </c>
      <c r="I123" s="41" t="e">
        <f ca="1">IF((COUNT(OFFSET(project_first_blocks,A122-$A$3+1,0):OFFSET(project_first_blocks,A123-$A$3,0))=(A123-A122)),(A123-$A$3)/7,NA())</f>
        <v>#N/A</v>
      </c>
      <c r="J123" s="41" t="e">
        <f ca="1">OFFSET(project_real_days,MATCH($A123,'Project Daily Log'!$A:$A,1)-1,0)/7</f>
        <v>#N/A</v>
      </c>
    </row>
    <row r="124" spans="1:10">
      <c r="A124" s="6" t="e">
        <f t="shared" ca="1" si="7"/>
        <v>#N/A</v>
      </c>
      <c r="B124" s="45" t="e">
        <f ca="1">IF(COUNTIF(OFFSET(project_first_stitches,A123-$A$3+1,0):OFFSET(project_first_stitches,A124-$A$3,0),NA())&lt;7,SUMIF(OFFSET(project_first_stitches,A123-$A$3+1,0):OFFSET(project_first_stitches,A124-$A$3,0),"&lt;&gt;#N/A"),NA())</f>
        <v>#N/A</v>
      </c>
      <c r="C124" s="42" t="e">
        <f t="shared" ca="1" si="5"/>
        <v>#REF!</v>
      </c>
      <c r="D124" s="42" t="e">
        <f t="shared" ca="1" si="6"/>
        <v>#REF!</v>
      </c>
      <c r="E124" s="45" t="e">
        <f ca="1">IF(COUNTIF(OFFSET(project_first_stitches,A123-$A$3+1,0):OFFSET(project_first_stitches,A124-$A$3,0),NA())&lt;7,SUMIF(OFFSET(project_first_pages,A123-$A$3+1,0):OFFSET(project_first_pages,A124-$A$3,0),"&lt;&gt;#N/A"),NA())</f>
        <v>#N/A</v>
      </c>
      <c r="F124" s="45" t="e">
        <f t="shared" ca="1" si="8"/>
        <v>#N/A</v>
      </c>
      <c r="G124" s="45" t="e">
        <f t="shared" ca="1" si="9"/>
        <v>#REF!</v>
      </c>
      <c r="H124" s="27" t="e">
        <f ca="1">IF(COUNTIF(OFFSET(project_first_stitches,$A123-$A$3+1,0):OFFSET(project_first_stitches,A124-$A$3,0),NA())&lt;7,SUMIF(OFFSET('Project Daily Log'!$F$3,$A123-$A$3+1,0):OFFSET('Project Daily Log'!$F$3,$A124-$A$3,0),"&lt;&gt;#N/A"),NA())</f>
        <v>#N/A</v>
      </c>
      <c r="I124" s="41" t="e">
        <f ca="1">IF((COUNT(OFFSET(project_first_blocks,A123-$A$3+1,0):OFFSET(project_first_blocks,A124-$A$3,0))=(A124-A123)),(A124-$A$3)/7,NA())</f>
        <v>#N/A</v>
      </c>
      <c r="J124" s="41" t="e">
        <f ca="1">OFFSET(project_real_days,MATCH($A124,'Project Daily Log'!$A:$A,1)-1,0)/7</f>
        <v>#N/A</v>
      </c>
    </row>
    <row r="125" spans="1:10">
      <c r="A125" s="6" t="e">
        <f t="shared" ca="1" si="7"/>
        <v>#N/A</v>
      </c>
      <c r="B125" s="45" t="e">
        <f ca="1">IF(COUNTIF(OFFSET(project_first_stitches,A124-$A$3+1,0):OFFSET(project_first_stitches,A125-$A$3,0),NA())&lt;7,SUMIF(OFFSET(project_first_stitches,A124-$A$3+1,0):OFFSET(project_first_stitches,A125-$A$3,0),"&lt;&gt;#N/A"),NA())</f>
        <v>#N/A</v>
      </c>
      <c r="C125" s="42" t="e">
        <f t="shared" ca="1" si="5"/>
        <v>#REF!</v>
      </c>
      <c r="D125" s="42" t="e">
        <f t="shared" ca="1" si="6"/>
        <v>#REF!</v>
      </c>
      <c r="E125" s="45" t="e">
        <f ca="1">IF(COUNTIF(OFFSET(project_first_stitches,A124-$A$3+1,0):OFFSET(project_first_stitches,A125-$A$3,0),NA())&lt;7,SUMIF(OFFSET(project_first_pages,A124-$A$3+1,0):OFFSET(project_first_pages,A125-$A$3,0),"&lt;&gt;#N/A"),NA())</f>
        <v>#N/A</v>
      </c>
      <c r="F125" s="45" t="e">
        <f t="shared" ca="1" si="8"/>
        <v>#N/A</v>
      </c>
      <c r="G125" s="45" t="e">
        <f t="shared" ca="1" si="9"/>
        <v>#REF!</v>
      </c>
      <c r="H125" s="27" t="e">
        <f ca="1">IF(COUNTIF(OFFSET(project_first_stitches,$A124-$A$3+1,0):OFFSET(project_first_stitches,A125-$A$3,0),NA())&lt;7,SUMIF(OFFSET('Project Daily Log'!$F$3,$A124-$A$3+1,0):OFFSET('Project Daily Log'!$F$3,$A125-$A$3,0),"&lt;&gt;#N/A"),NA())</f>
        <v>#N/A</v>
      </c>
      <c r="I125" s="41" t="e">
        <f ca="1">IF((COUNT(OFFSET(project_first_blocks,A124-$A$3+1,0):OFFSET(project_first_blocks,A125-$A$3,0))=(A125-A124)),(A125-$A$3)/7,NA())</f>
        <v>#N/A</v>
      </c>
      <c r="J125" s="41" t="e">
        <f ca="1">OFFSET(project_real_days,MATCH($A125,'Project Daily Log'!$A:$A,1)-1,0)/7</f>
        <v>#N/A</v>
      </c>
    </row>
    <row r="126" spans="1:10">
      <c r="A126" s="6" t="e">
        <f t="shared" ca="1" si="7"/>
        <v>#N/A</v>
      </c>
      <c r="B126" s="45" t="e">
        <f ca="1">IF(COUNTIF(OFFSET(project_first_stitches,A125-$A$3+1,0):OFFSET(project_first_stitches,A126-$A$3,0),NA())&lt;7,SUMIF(OFFSET(project_first_stitches,A125-$A$3+1,0):OFFSET(project_first_stitches,A126-$A$3,0),"&lt;&gt;#N/A"),NA())</f>
        <v>#N/A</v>
      </c>
      <c r="C126" s="42" t="e">
        <f t="shared" ca="1" si="5"/>
        <v>#REF!</v>
      </c>
      <c r="D126" s="42" t="e">
        <f t="shared" ca="1" si="6"/>
        <v>#REF!</v>
      </c>
      <c r="E126" s="45" t="e">
        <f ca="1">IF(COUNTIF(OFFSET(project_first_stitches,A125-$A$3+1,0):OFFSET(project_first_stitches,A126-$A$3,0),NA())&lt;7,SUMIF(OFFSET(project_first_pages,A125-$A$3+1,0):OFFSET(project_first_pages,A126-$A$3,0),"&lt;&gt;#N/A"),NA())</f>
        <v>#N/A</v>
      </c>
      <c r="F126" s="45" t="e">
        <f t="shared" ca="1" si="8"/>
        <v>#N/A</v>
      </c>
      <c r="G126" s="45" t="e">
        <f t="shared" ca="1" si="9"/>
        <v>#REF!</v>
      </c>
      <c r="H126" s="27" t="e">
        <f ca="1">IF(COUNTIF(OFFSET(project_first_stitches,$A125-$A$3+1,0):OFFSET(project_first_stitches,A126-$A$3,0),NA())&lt;7,SUMIF(OFFSET('Project Daily Log'!$F$3,$A125-$A$3+1,0):OFFSET('Project Daily Log'!$F$3,$A126-$A$3,0),"&lt;&gt;#N/A"),NA())</f>
        <v>#N/A</v>
      </c>
      <c r="I126" s="41" t="e">
        <f ca="1">IF((COUNT(OFFSET(project_first_blocks,A125-$A$3+1,0):OFFSET(project_first_blocks,A126-$A$3,0))=(A126-A125)),(A126-$A$3)/7,NA())</f>
        <v>#N/A</v>
      </c>
      <c r="J126" s="41" t="e">
        <f ca="1">OFFSET(project_real_days,MATCH($A126,'Project Daily Log'!$A:$A,1)-1,0)/7</f>
        <v>#N/A</v>
      </c>
    </row>
    <row r="127" spans="1:10">
      <c r="A127" s="6" t="e">
        <f t="shared" ca="1" si="7"/>
        <v>#N/A</v>
      </c>
      <c r="B127" s="45" t="e">
        <f ca="1">IF(COUNTIF(OFFSET(project_first_stitches,A126-$A$3+1,0):OFFSET(project_first_stitches,A127-$A$3,0),NA())&lt;7,SUMIF(OFFSET(project_first_stitches,A126-$A$3+1,0):OFFSET(project_first_stitches,A127-$A$3,0),"&lt;&gt;#N/A"),NA())</f>
        <v>#N/A</v>
      </c>
      <c r="C127" s="42" t="e">
        <f t="shared" ca="1" si="5"/>
        <v>#REF!</v>
      </c>
      <c r="D127" s="42" t="e">
        <f t="shared" ca="1" si="6"/>
        <v>#REF!</v>
      </c>
      <c r="E127" s="45" t="e">
        <f ca="1">IF(COUNTIF(OFFSET(project_first_stitches,A126-$A$3+1,0):OFFSET(project_first_stitches,A127-$A$3,0),NA())&lt;7,SUMIF(OFFSET(project_first_pages,A126-$A$3+1,0):OFFSET(project_first_pages,A127-$A$3,0),"&lt;&gt;#N/A"),NA())</f>
        <v>#N/A</v>
      </c>
      <c r="F127" s="45" t="e">
        <f t="shared" ca="1" si="8"/>
        <v>#N/A</v>
      </c>
      <c r="G127" s="45" t="e">
        <f t="shared" ca="1" si="9"/>
        <v>#REF!</v>
      </c>
      <c r="H127" s="27" t="e">
        <f ca="1">IF(COUNTIF(OFFSET(project_first_stitches,$A126-$A$3+1,0):OFFSET(project_first_stitches,A127-$A$3,0),NA())&lt;7,SUMIF(OFFSET('Project Daily Log'!$F$3,$A126-$A$3+1,0):OFFSET('Project Daily Log'!$F$3,$A127-$A$3,0),"&lt;&gt;#N/A"),NA())</f>
        <v>#N/A</v>
      </c>
      <c r="I127" s="41" t="e">
        <f ca="1">IF((COUNT(OFFSET(project_first_blocks,A126-$A$3+1,0):OFFSET(project_first_blocks,A127-$A$3,0))=(A127-A126)),(A127-$A$3)/7,NA())</f>
        <v>#N/A</v>
      </c>
      <c r="J127" s="41" t="e">
        <f ca="1">OFFSET(project_real_days,MATCH($A127,'Project Daily Log'!$A:$A,1)-1,0)/7</f>
        <v>#N/A</v>
      </c>
    </row>
    <row r="128" spans="1:10">
      <c r="A128" s="6" t="e">
        <f t="shared" ca="1" si="7"/>
        <v>#N/A</v>
      </c>
      <c r="B128" s="45" t="e">
        <f ca="1">IF(COUNTIF(OFFSET(project_first_stitches,A127-$A$3+1,0):OFFSET(project_first_stitches,A128-$A$3,0),NA())&lt;7,SUMIF(OFFSET(project_first_stitches,A127-$A$3+1,0):OFFSET(project_first_stitches,A128-$A$3,0),"&lt;&gt;#N/A"),NA())</f>
        <v>#N/A</v>
      </c>
      <c r="C128" s="42" t="e">
        <f t="shared" ca="1" si="5"/>
        <v>#REF!</v>
      </c>
      <c r="D128" s="42" t="e">
        <f t="shared" ca="1" si="6"/>
        <v>#REF!</v>
      </c>
      <c r="E128" s="45" t="e">
        <f ca="1">IF(COUNTIF(OFFSET(project_first_stitches,A127-$A$3+1,0):OFFSET(project_first_stitches,A128-$A$3,0),NA())&lt;7,SUMIF(OFFSET(project_first_pages,A127-$A$3+1,0):OFFSET(project_first_pages,A128-$A$3,0),"&lt;&gt;#N/A"),NA())</f>
        <v>#N/A</v>
      </c>
      <c r="F128" s="45" t="e">
        <f t="shared" ca="1" si="8"/>
        <v>#N/A</v>
      </c>
      <c r="G128" s="45" t="e">
        <f t="shared" ca="1" si="9"/>
        <v>#REF!</v>
      </c>
      <c r="H128" s="27" t="e">
        <f ca="1">IF(COUNTIF(OFFSET(project_first_stitches,$A127-$A$3+1,0):OFFSET(project_first_stitches,A128-$A$3,0),NA())&lt;7,SUMIF(OFFSET('Project Daily Log'!$F$3,$A127-$A$3+1,0):OFFSET('Project Daily Log'!$F$3,$A128-$A$3,0),"&lt;&gt;#N/A"),NA())</f>
        <v>#N/A</v>
      </c>
      <c r="I128" s="41" t="e">
        <f ca="1">IF((COUNT(OFFSET(project_first_blocks,A127-$A$3+1,0):OFFSET(project_first_blocks,A128-$A$3,0))=(A128-A127)),(A128-$A$3)/7,NA())</f>
        <v>#N/A</v>
      </c>
      <c r="J128" s="41" t="e">
        <f ca="1">OFFSET(project_real_days,MATCH($A128,'Project Daily Log'!$A:$A,1)-1,0)/7</f>
        <v>#N/A</v>
      </c>
    </row>
    <row r="129" spans="1:10">
      <c r="A129" s="6" t="e">
        <f t="shared" ca="1" si="7"/>
        <v>#N/A</v>
      </c>
      <c r="B129" s="45" t="e">
        <f ca="1">IF(COUNTIF(OFFSET(project_first_stitches,A128-$A$3+1,0):OFFSET(project_first_stitches,A129-$A$3,0),NA())&lt;7,SUMIF(OFFSET(project_first_stitches,A128-$A$3+1,0):OFFSET(project_first_stitches,A129-$A$3,0),"&lt;&gt;#N/A"),NA())</f>
        <v>#N/A</v>
      </c>
      <c r="C129" s="42" t="e">
        <f t="shared" ca="1" si="5"/>
        <v>#REF!</v>
      </c>
      <c r="D129" s="42" t="e">
        <f t="shared" ca="1" si="6"/>
        <v>#REF!</v>
      </c>
      <c r="E129" s="45" t="e">
        <f ca="1">IF(COUNTIF(OFFSET(project_first_stitches,A128-$A$3+1,0):OFFSET(project_first_stitches,A129-$A$3,0),NA())&lt;7,SUMIF(OFFSET(project_first_pages,A128-$A$3+1,0):OFFSET(project_first_pages,A129-$A$3,0),"&lt;&gt;#N/A"),NA())</f>
        <v>#N/A</v>
      </c>
      <c r="F129" s="45" t="e">
        <f t="shared" ca="1" si="8"/>
        <v>#N/A</v>
      </c>
      <c r="G129" s="45" t="e">
        <f t="shared" ca="1" si="9"/>
        <v>#REF!</v>
      </c>
      <c r="H129" s="27" t="e">
        <f ca="1">IF(COUNTIF(OFFSET(project_first_stitches,$A128-$A$3+1,0):OFFSET(project_first_stitches,A129-$A$3,0),NA())&lt;7,SUMIF(OFFSET('Project Daily Log'!$F$3,$A128-$A$3+1,0):OFFSET('Project Daily Log'!$F$3,$A129-$A$3,0),"&lt;&gt;#N/A"),NA())</f>
        <v>#N/A</v>
      </c>
      <c r="I129" s="41" t="e">
        <f ca="1">IF((COUNT(OFFSET(project_first_blocks,A128-$A$3+1,0):OFFSET(project_first_blocks,A129-$A$3,0))=(A129-A128)),(A129-$A$3)/7,NA())</f>
        <v>#N/A</v>
      </c>
      <c r="J129" s="41" t="e">
        <f ca="1">OFFSET(project_real_days,MATCH($A129,'Project Daily Log'!$A:$A,1)-1,0)/7</f>
        <v>#N/A</v>
      </c>
    </row>
    <row r="130" spans="1:10">
      <c r="A130" s="6" t="e">
        <f t="shared" ca="1" si="7"/>
        <v>#N/A</v>
      </c>
      <c r="B130" s="45" t="e">
        <f ca="1">IF(COUNTIF(OFFSET(project_first_stitches,A129-$A$3+1,0):OFFSET(project_first_stitches,A130-$A$3,0),NA())&lt;7,SUMIF(OFFSET(project_first_stitches,A129-$A$3+1,0):OFFSET(project_first_stitches,A130-$A$3,0),"&lt;&gt;#N/A"),NA())</f>
        <v>#N/A</v>
      </c>
      <c r="C130" s="42" t="e">
        <f t="shared" ca="1" si="5"/>
        <v>#REF!</v>
      </c>
      <c r="D130" s="42" t="e">
        <f t="shared" ca="1" si="6"/>
        <v>#REF!</v>
      </c>
      <c r="E130" s="45" t="e">
        <f ca="1">IF(COUNTIF(OFFSET(project_first_stitches,A129-$A$3+1,0):OFFSET(project_first_stitches,A130-$A$3,0),NA())&lt;7,SUMIF(OFFSET(project_first_pages,A129-$A$3+1,0):OFFSET(project_first_pages,A130-$A$3,0),"&lt;&gt;#N/A"),NA())</f>
        <v>#N/A</v>
      </c>
      <c r="F130" s="45" t="e">
        <f t="shared" ca="1" si="8"/>
        <v>#N/A</v>
      </c>
      <c r="G130" s="45" t="e">
        <f t="shared" ca="1" si="9"/>
        <v>#REF!</v>
      </c>
      <c r="H130" s="27" t="e">
        <f ca="1">IF(COUNTIF(OFFSET(project_first_stitches,$A129-$A$3+1,0):OFFSET(project_first_stitches,A130-$A$3,0),NA())&lt;7,SUMIF(OFFSET('Project Daily Log'!$F$3,$A129-$A$3+1,0):OFFSET('Project Daily Log'!$F$3,$A130-$A$3,0),"&lt;&gt;#N/A"),NA())</f>
        <v>#N/A</v>
      </c>
      <c r="I130" s="41" t="e">
        <f ca="1">IF((COUNT(OFFSET(project_first_blocks,A129-$A$3+1,0):OFFSET(project_first_blocks,A130-$A$3,0))=(A130-A129)),(A130-$A$3)/7,NA())</f>
        <v>#N/A</v>
      </c>
      <c r="J130" s="41" t="e">
        <f ca="1">OFFSET(project_real_days,MATCH($A130,'Project Daily Log'!$A:$A,1)-1,0)/7</f>
        <v>#N/A</v>
      </c>
    </row>
    <row r="131" spans="1:10">
      <c r="A131" s="6" t="e">
        <f t="shared" ca="1" si="7"/>
        <v>#N/A</v>
      </c>
      <c r="B131" s="45" t="e">
        <f ca="1">IF(COUNTIF(OFFSET(project_first_stitches,A130-$A$3+1,0):OFFSET(project_first_stitches,A131-$A$3,0),NA())&lt;7,SUMIF(OFFSET(project_first_stitches,A130-$A$3+1,0):OFFSET(project_first_stitches,A131-$A$3,0),"&lt;&gt;#N/A"),NA())</f>
        <v>#N/A</v>
      </c>
      <c r="C131" s="42" t="e">
        <f t="shared" ca="1" si="5"/>
        <v>#REF!</v>
      </c>
      <c r="D131" s="42" t="e">
        <f t="shared" ca="1" si="6"/>
        <v>#REF!</v>
      </c>
      <c r="E131" s="45" t="e">
        <f ca="1">IF(COUNTIF(OFFSET(project_first_stitches,A130-$A$3+1,0):OFFSET(project_first_stitches,A131-$A$3,0),NA())&lt;7,SUMIF(OFFSET(project_first_pages,A130-$A$3+1,0):OFFSET(project_first_pages,A131-$A$3,0),"&lt;&gt;#N/A"),NA())</f>
        <v>#N/A</v>
      </c>
      <c r="F131" s="45" t="e">
        <f t="shared" ca="1" si="8"/>
        <v>#N/A</v>
      </c>
      <c r="G131" s="45" t="e">
        <f t="shared" ca="1" si="9"/>
        <v>#REF!</v>
      </c>
      <c r="H131" s="27" t="e">
        <f ca="1">IF(COUNTIF(OFFSET(project_first_stitches,$A130-$A$3+1,0):OFFSET(project_first_stitches,A131-$A$3,0),NA())&lt;7,SUMIF(OFFSET('Project Daily Log'!$F$3,$A130-$A$3+1,0):OFFSET('Project Daily Log'!$F$3,$A131-$A$3,0),"&lt;&gt;#N/A"),NA())</f>
        <v>#N/A</v>
      </c>
      <c r="I131" s="41" t="e">
        <f ca="1">IF((COUNT(OFFSET(project_first_blocks,A130-$A$3+1,0):OFFSET(project_first_blocks,A131-$A$3,0))=(A131-A130)),(A131-$A$3)/7,NA())</f>
        <v>#N/A</v>
      </c>
      <c r="J131" s="41" t="e">
        <f ca="1">OFFSET(project_real_days,MATCH($A131,'Project Daily Log'!$A:$A,1)-1,0)/7</f>
        <v>#N/A</v>
      </c>
    </row>
    <row r="132" spans="1:10">
      <c r="A132" s="6" t="e">
        <f t="shared" ca="1" si="7"/>
        <v>#N/A</v>
      </c>
      <c r="B132" s="45" t="e">
        <f ca="1">IF(COUNTIF(OFFSET(project_first_stitches,A131-$A$3+1,0):OFFSET(project_first_stitches,A132-$A$3,0),NA())&lt;7,SUMIF(OFFSET(project_first_stitches,A131-$A$3+1,0):OFFSET(project_first_stitches,A132-$A$3,0),"&lt;&gt;#N/A"),NA())</f>
        <v>#N/A</v>
      </c>
      <c r="C132" s="42" t="e">
        <f t="shared" ref="C132:C195" ca="1" si="10">IF(ISBLANK($B132),NA(),C131+B132)</f>
        <v>#REF!</v>
      </c>
      <c r="D132" s="42" t="e">
        <f t="shared" ref="D132:D195" ca="1" si="11">IF(ISBLANK($B132),NA(),D131-B132)</f>
        <v>#REF!</v>
      </c>
      <c r="E132" s="45" t="e">
        <f ca="1">IF(COUNTIF(OFFSET(project_first_stitches,A131-$A$3+1,0):OFFSET(project_first_stitches,A132-$A$3,0),NA())&lt;7,SUMIF(OFFSET(project_first_pages,A131-$A$3+1,0):OFFSET(project_first_pages,A132-$A$3,0),"&lt;&gt;#N/A"),NA())</f>
        <v>#N/A</v>
      </c>
      <c r="F132" s="45" t="e">
        <f t="shared" ca="1" si="8"/>
        <v>#N/A</v>
      </c>
      <c r="G132" s="45" t="e">
        <f t="shared" ca="1" si="9"/>
        <v>#REF!</v>
      </c>
      <c r="H132" s="27" t="e">
        <f ca="1">IF(COUNTIF(OFFSET(project_first_stitches,$A131-$A$3+1,0):OFFSET(project_first_stitches,A132-$A$3,0),NA())&lt;7,SUMIF(OFFSET('Project Daily Log'!$F$3,$A131-$A$3+1,0):OFFSET('Project Daily Log'!$F$3,$A132-$A$3,0),"&lt;&gt;#N/A"),NA())</f>
        <v>#N/A</v>
      </c>
      <c r="I132" s="41" t="e">
        <f ca="1">IF((COUNT(OFFSET(project_first_blocks,A131-$A$3+1,0):OFFSET(project_first_blocks,A132-$A$3,0))=(A132-A131)),(A132-$A$3)/7,NA())</f>
        <v>#N/A</v>
      </c>
      <c r="J132" s="41" t="e">
        <f ca="1">OFFSET(project_real_days,MATCH($A132,'Project Daily Log'!$A:$A,1)-1,0)/7</f>
        <v>#N/A</v>
      </c>
    </row>
    <row r="133" spans="1:10">
      <c r="A133" s="6" t="e">
        <f t="shared" ref="A133:A196" ca="1" si="12">IF(ISERROR(MATCH(A132+7,project_daily_days,0)),IF(AND(INDEX(project_daily_days,COUNT(project_daily_days),1)&gt;A132,INDEX(project_daily_days,COUNT(project_daily_days),1)&lt;A132+7),A132+7,NA()),A132+7)</f>
        <v>#N/A</v>
      </c>
      <c r="B133" s="45" t="e">
        <f ca="1">IF(COUNTIF(OFFSET(project_first_stitches,A132-$A$3+1,0):OFFSET(project_first_stitches,A133-$A$3,0),NA())&lt;7,SUMIF(OFFSET(project_first_stitches,A132-$A$3+1,0):OFFSET(project_first_stitches,A133-$A$3,0),"&lt;&gt;#N/A"),NA())</f>
        <v>#N/A</v>
      </c>
      <c r="C133" s="42" t="e">
        <f t="shared" ca="1" si="10"/>
        <v>#REF!</v>
      </c>
      <c r="D133" s="42" t="e">
        <f t="shared" ca="1" si="11"/>
        <v>#REF!</v>
      </c>
      <c r="E133" s="45" t="e">
        <f ca="1">IF(COUNTIF(OFFSET(project_first_stitches,A132-$A$3+1,0):OFFSET(project_first_stitches,A133-$A$3,0),NA())&lt;7,SUMIF(OFFSET(project_first_pages,A132-$A$3+1,0):OFFSET(project_first_pages,A133-$A$3,0),"&lt;&gt;#N/A"),NA())</f>
        <v>#N/A</v>
      </c>
      <c r="F133" s="45" t="e">
        <f t="shared" ref="F133:F196" ca="1" si="13">F132+E133</f>
        <v>#N/A</v>
      </c>
      <c r="G133" s="45" t="e">
        <f t="shared" ref="G133:G196" ca="1" si="14">$G$3-F133</f>
        <v>#REF!</v>
      </c>
      <c r="H133" s="27" t="e">
        <f ca="1">IF(COUNTIF(OFFSET(project_first_stitches,$A132-$A$3+1,0):OFFSET(project_first_stitches,A133-$A$3,0),NA())&lt;7,SUMIF(OFFSET('Project Daily Log'!$F$3,$A132-$A$3+1,0):OFFSET('Project Daily Log'!$F$3,$A133-$A$3,0),"&lt;&gt;#N/A"),NA())</f>
        <v>#N/A</v>
      </c>
      <c r="I133" s="41" t="e">
        <f ca="1">IF((COUNT(OFFSET(project_first_blocks,A132-$A$3+1,0):OFFSET(project_first_blocks,A133-$A$3,0))=(A133-A132)),(A133-$A$3)/7,NA())</f>
        <v>#N/A</v>
      </c>
      <c r="J133" s="41" t="e">
        <f ca="1">OFFSET(project_real_days,MATCH($A133,'Project Daily Log'!$A:$A,1)-1,0)/7</f>
        <v>#N/A</v>
      </c>
    </row>
    <row r="134" spans="1:10">
      <c r="A134" s="6" t="e">
        <f t="shared" ca="1" si="12"/>
        <v>#N/A</v>
      </c>
      <c r="B134" s="45" t="e">
        <f ca="1">IF(COUNTIF(OFFSET(project_first_stitches,A133-$A$3+1,0):OFFSET(project_first_stitches,A134-$A$3,0),NA())&lt;7,SUMIF(OFFSET(project_first_stitches,A133-$A$3+1,0):OFFSET(project_first_stitches,A134-$A$3,0),"&lt;&gt;#N/A"),NA())</f>
        <v>#N/A</v>
      </c>
      <c r="C134" s="42" t="e">
        <f t="shared" ca="1" si="10"/>
        <v>#REF!</v>
      </c>
      <c r="D134" s="42" t="e">
        <f t="shared" ca="1" si="11"/>
        <v>#REF!</v>
      </c>
      <c r="E134" s="45" t="e">
        <f ca="1">IF(COUNTIF(OFFSET(project_first_stitches,A133-$A$3+1,0):OFFSET(project_first_stitches,A134-$A$3,0),NA())&lt;7,SUMIF(OFFSET(project_first_pages,A133-$A$3+1,0):OFFSET(project_first_pages,A134-$A$3,0),"&lt;&gt;#N/A"),NA())</f>
        <v>#N/A</v>
      </c>
      <c r="F134" s="45" t="e">
        <f t="shared" ca="1" si="13"/>
        <v>#N/A</v>
      </c>
      <c r="G134" s="45" t="e">
        <f t="shared" ca="1" si="14"/>
        <v>#REF!</v>
      </c>
      <c r="H134" s="27" t="e">
        <f ca="1">IF(COUNTIF(OFFSET(project_first_stitches,$A133-$A$3+1,0):OFFSET(project_first_stitches,A134-$A$3,0),NA())&lt;7,SUMIF(OFFSET('Project Daily Log'!$F$3,$A133-$A$3+1,0):OFFSET('Project Daily Log'!$F$3,$A134-$A$3,0),"&lt;&gt;#N/A"),NA())</f>
        <v>#N/A</v>
      </c>
      <c r="I134" s="41" t="e">
        <f ca="1">IF((COUNT(OFFSET(project_first_blocks,A133-$A$3+1,0):OFFSET(project_first_blocks,A134-$A$3,0))=(A134-A133)),(A134-$A$3)/7,NA())</f>
        <v>#N/A</v>
      </c>
      <c r="J134" s="41" t="e">
        <f ca="1">OFFSET(project_real_days,MATCH($A134,'Project Daily Log'!$A:$A,1)-1,0)/7</f>
        <v>#N/A</v>
      </c>
    </row>
    <row r="135" spans="1:10">
      <c r="A135" s="6" t="e">
        <f t="shared" ca="1" si="12"/>
        <v>#N/A</v>
      </c>
      <c r="B135" s="45" t="e">
        <f ca="1">IF(COUNTIF(OFFSET(project_first_stitches,A134-$A$3+1,0):OFFSET(project_first_stitches,A135-$A$3,0),NA())&lt;7,SUMIF(OFFSET(project_first_stitches,A134-$A$3+1,0):OFFSET(project_first_stitches,A135-$A$3,0),"&lt;&gt;#N/A"),NA())</f>
        <v>#N/A</v>
      </c>
      <c r="C135" s="42" t="e">
        <f t="shared" ca="1" si="10"/>
        <v>#REF!</v>
      </c>
      <c r="D135" s="42" t="e">
        <f t="shared" ca="1" si="11"/>
        <v>#REF!</v>
      </c>
      <c r="E135" s="45" t="e">
        <f ca="1">IF(COUNTIF(OFFSET(project_first_stitches,A134-$A$3+1,0):OFFSET(project_first_stitches,A135-$A$3,0),NA())&lt;7,SUMIF(OFFSET(project_first_pages,A134-$A$3+1,0):OFFSET(project_first_pages,A135-$A$3,0),"&lt;&gt;#N/A"),NA())</f>
        <v>#N/A</v>
      </c>
      <c r="F135" s="45" t="e">
        <f t="shared" ca="1" si="13"/>
        <v>#N/A</v>
      </c>
      <c r="G135" s="45" t="e">
        <f t="shared" ca="1" si="14"/>
        <v>#REF!</v>
      </c>
      <c r="H135" s="27" t="e">
        <f ca="1">IF(COUNTIF(OFFSET(project_first_stitches,$A134-$A$3+1,0):OFFSET(project_first_stitches,A135-$A$3,0),NA())&lt;7,SUMIF(OFFSET('Project Daily Log'!$F$3,$A134-$A$3+1,0):OFFSET('Project Daily Log'!$F$3,$A135-$A$3,0),"&lt;&gt;#N/A"),NA())</f>
        <v>#N/A</v>
      </c>
      <c r="I135" s="41" t="e">
        <f ca="1">IF((COUNT(OFFSET(project_first_blocks,A134-$A$3+1,0):OFFSET(project_first_blocks,A135-$A$3,0))=(A135-A134)),(A135-$A$3)/7,NA())</f>
        <v>#N/A</v>
      </c>
      <c r="J135" s="41" t="e">
        <f ca="1">OFFSET(project_real_days,MATCH($A135,'Project Daily Log'!$A:$A,1)-1,0)/7</f>
        <v>#N/A</v>
      </c>
    </row>
    <row r="136" spans="1:10">
      <c r="A136" s="6" t="e">
        <f t="shared" ca="1" si="12"/>
        <v>#N/A</v>
      </c>
      <c r="B136" s="45" t="e">
        <f ca="1">IF(COUNTIF(OFFSET(project_first_stitches,A135-$A$3+1,0):OFFSET(project_first_stitches,A136-$A$3,0),NA())&lt;7,SUMIF(OFFSET(project_first_stitches,A135-$A$3+1,0):OFFSET(project_first_stitches,A136-$A$3,0),"&lt;&gt;#N/A"),NA())</f>
        <v>#N/A</v>
      </c>
      <c r="C136" s="42" t="e">
        <f t="shared" ca="1" si="10"/>
        <v>#REF!</v>
      </c>
      <c r="D136" s="42" t="e">
        <f t="shared" ca="1" si="11"/>
        <v>#REF!</v>
      </c>
      <c r="E136" s="45" t="e">
        <f ca="1">IF(COUNTIF(OFFSET(project_first_stitches,A135-$A$3+1,0):OFFSET(project_first_stitches,A136-$A$3,0),NA())&lt;7,SUMIF(OFFSET(project_first_pages,A135-$A$3+1,0):OFFSET(project_first_pages,A136-$A$3,0),"&lt;&gt;#N/A"),NA())</f>
        <v>#N/A</v>
      </c>
      <c r="F136" s="45" t="e">
        <f t="shared" ca="1" si="13"/>
        <v>#N/A</v>
      </c>
      <c r="G136" s="45" t="e">
        <f t="shared" ca="1" si="14"/>
        <v>#REF!</v>
      </c>
      <c r="H136" s="27" t="e">
        <f ca="1">IF(COUNTIF(OFFSET(project_first_stitches,$A135-$A$3+1,0):OFFSET(project_first_stitches,A136-$A$3,0),NA())&lt;7,SUMIF(OFFSET('Project Daily Log'!$F$3,$A135-$A$3+1,0):OFFSET('Project Daily Log'!$F$3,$A136-$A$3,0),"&lt;&gt;#N/A"),NA())</f>
        <v>#N/A</v>
      </c>
      <c r="I136" s="41" t="e">
        <f ca="1">IF((COUNT(OFFSET(project_first_blocks,A135-$A$3+1,0):OFFSET(project_first_blocks,A136-$A$3,0))=(A136-A135)),(A136-$A$3)/7,NA())</f>
        <v>#N/A</v>
      </c>
      <c r="J136" s="41" t="e">
        <f ca="1">OFFSET(project_real_days,MATCH($A136,'Project Daily Log'!$A:$A,1)-1,0)/7</f>
        <v>#N/A</v>
      </c>
    </row>
    <row r="137" spans="1:10">
      <c r="A137" s="6" t="e">
        <f t="shared" ca="1" si="12"/>
        <v>#N/A</v>
      </c>
      <c r="B137" s="45" t="e">
        <f ca="1">IF(COUNTIF(OFFSET(project_first_stitches,A136-$A$3+1,0):OFFSET(project_first_stitches,A137-$A$3,0),NA())&lt;7,SUMIF(OFFSET(project_first_stitches,A136-$A$3+1,0):OFFSET(project_first_stitches,A137-$A$3,0),"&lt;&gt;#N/A"),NA())</f>
        <v>#N/A</v>
      </c>
      <c r="C137" s="42" t="e">
        <f t="shared" ca="1" si="10"/>
        <v>#REF!</v>
      </c>
      <c r="D137" s="42" t="e">
        <f t="shared" ca="1" si="11"/>
        <v>#REF!</v>
      </c>
      <c r="E137" s="45" t="e">
        <f ca="1">IF(COUNTIF(OFFSET(project_first_stitches,A136-$A$3+1,0):OFFSET(project_first_stitches,A137-$A$3,0),NA())&lt;7,SUMIF(OFFSET(project_first_pages,A136-$A$3+1,0):OFFSET(project_first_pages,A137-$A$3,0),"&lt;&gt;#N/A"),NA())</f>
        <v>#N/A</v>
      </c>
      <c r="F137" s="45" t="e">
        <f t="shared" ca="1" si="13"/>
        <v>#N/A</v>
      </c>
      <c r="G137" s="45" t="e">
        <f t="shared" ca="1" si="14"/>
        <v>#REF!</v>
      </c>
      <c r="H137" s="27" t="e">
        <f ca="1">IF(COUNTIF(OFFSET(project_first_stitches,$A136-$A$3+1,0):OFFSET(project_first_stitches,A137-$A$3,0),NA())&lt;7,SUMIF(OFFSET('Project Daily Log'!$F$3,$A136-$A$3+1,0):OFFSET('Project Daily Log'!$F$3,$A137-$A$3,0),"&lt;&gt;#N/A"),NA())</f>
        <v>#N/A</v>
      </c>
      <c r="I137" s="41" t="e">
        <f ca="1">IF((COUNT(OFFSET(project_first_blocks,A136-$A$3+1,0):OFFSET(project_first_blocks,A137-$A$3,0))=(A137-A136)),(A137-$A$3)/7,NA())</f>
        <v>#N/A</v>
      </c>
      <c r="J137" s="41" t="e">
        <f ca="1">OFFSET(project_real_days,MATCH($A137,'Project Daily Log'!$A:$A,1)-1,0)/7</f>
        <v>#N/A</v>
      </c>
    </row>
    <row r="138" spans="1:10">
      <c r="A138" s="6" t="e">
        <f t="shared" ca="1" si="12"/>
        <v>#N/A</v>
      </c>
      <c r="B138" s="45" t="e">
        <f ca="1">IF(COUNTIF(OFFSET(project_first_stitches,A137-$A$3+1,0):OFFSET(project_first_stitches,A138-$A$3,0),NA())&lt;7,SUMIF(OFFSET(project_first_stitches,A137-$A$3+1,0):OFFSET(project_first_stitches,A138-$A$3,0),"&lt;&gt;#N/A"),NA())</f>
        <v>#N/A</v>
      </c>
      <c r="C138" s="42" t="e">
        <f t="shared" ca="1" si="10"/>
        <v>#REF!</v>
      </c>
      <c r="D138" s="42" t="e">
        <f t="shared" ca="1" si="11"/>
        <v>#REF!</v>
      </c>
      <c r="E138" s="45" t="e">
        <f ca="1">IF(COUNTIF(OFFSET(project_first_stitches,A137-$A$3+1,0):OFFSET(project_first_stitches,A138-$A$3,0),NA())&lt;7,SUMIF(OFFSET(project_first_pages,A137-$A$3+1,0):OFFSET(project_first_pages,A138-$A$3,0),"&lt;&gt;#N/A"),NA())</f>
        <v>#N/A</v>
      </c>
      <c r="F138" s="45" t="e">
        <f t="shared" ca="1" si="13"/>
        <v>#N/A</v>
      </c>
      <c r="G138" s="45" t="e">
        <f t="shared" ca="1" si="14"/>
        <v>#REF!</v>
      </c>
      <c r="H138" s="27" t="e">
        <f ca="1">IF(COUNTIF(OFFSET(project_first_stitches,$A137-$A$3+1,0):OFFSET(project_first_stitches,A138-$A$3,0),NA())&lt;7,SUMIF(OFFSET('Project Daily Log'!$F$3,$A137-$A$3+1,0):OFFSET('Project Daily Log'!$F$3,$A138-$A$3,0),"&lt;&gt;#N/A"),NA())</f>
        <v>#N/A</v>
      </c>
      <c r="I138" s="41" t="e">
        <f ca="1">IF((COUNT(OFFSET(project_first_blocks,A137-$A$3+1,0):OFFSET(project_first_blocks,A138-$A$3,0))=(A138-A137)),(A138-$A$3)/7,NA())</f>
        <v>#N/A</v>
      </c>
      <c r="J138" s="41" t="e">
        <f ca="1">OFFSET(project_real_days,MATCH($A138,'Project Daily Log'!$A:$A,1)-1,0)/7</f>
        <v>#N/A</v>
      </c>
    </row>
    <row r="139" spans="1:10">
      <c r="A139" s="6" t="e">
        <f t="shared" ca="1" si="12"/>
        <v>#N/A</v>
      </c>
      <c r="B139" s="45" t="e">
        <f ca="1">IF(COUNTIF(OFFSET(project_first_stitches,A138-$A$3+1,0):OFFSET(project_first_stitches,A139-$A$3,0),NA())&lt;7,SUMIF(OFFSET(project_first_stitches,A138-$A$3+1,0):OFFSET(project_first_stitches,A139-$A$3,0),"&lt;&gt;#N/A"),NA())</f>
        <v>#N/A</v>
      </c>
      <c r="C139" s="42" t="e">
        <f t="shared" ca="1" si="10"/>
        <v>#REF!</v>
      </c>
      <c r="D139" s="42" t="e">
        <f t="shared" ca="1" si="11"/>
        <v>#REF!</v>
      </c>
      <c r="E139" s="45" t="e">
        <f ca="1">IF(COUNTIF(OFFSET(project_first_stitches,A138-$A$3+1,0):OFFSET(project_first_stitches,A139-$A$3,0),NA())&lt;7,SUMIF(OFFSET(project_first_pages,A138-$A$3+1,0):OFFSET(project_first_pages,A139-$A$3,0),"&lt;&gt;#N/A"),NA())</f>
        <v>#N/A</v>
      </c>
      <c r="F139" s="45" t="e">
        <f t="shared" ca="1" si="13"/>
        <v>#N/A</v>
      </c>
      <c r="G139" s="45" t="e">
        <f t="shared" ca="1" si="14"/>
        <v>#REF!</v>
      </c>
      <c r="H139" s="27" t="e">
        <f ca="1">IF(COUNTIF(OFFSET(project_first_stitches,$A138-$A$3+1,0):OFFSET(project_first_stitches,A139-$A$3,0),NA())&lt;7,SUMIF(OFFSET('Project Daily Log'!$F$3,$A138-$A$3+1,0):OFFSET('Project Daily Log'!$F$3,$A139-$A$3,0),"&lt;&gt;#N/A"),NA())</f>
        <v>#N/A</v>
      </c>
      <c r="I139" s="41" t="e">
        <f ca="1">IF((COUNT(OFFSET(project_first_blocks,A138-$A$3+1,0):OFFSET(project_first_blocks,A139-$A$3,0))=(A139-A138)),(A139-$A$3)/7,NA())</f>
        <v>#N/A</v>
      </c>
      <c r="J139" s="41" t="e">
        <f ca="1">OFFSET(project_real_days,MATCH($A139,'Project Daily Log'!$A:$A,1)-1,0)/7</f>
        <v>#N/A</v>
      </c>
    </row>
    <row r="140" spans="1:10">
      <c r="A140" s="6" t="e">
        <f t="shared" ca="1" si="12"/>
        <v>#N/A</v>
      </c>
      <c r="B140" s="45" t="e">
        <f ca="1">IF(COUNTIF(OFFSET(project_first_stitches,A139-$A$3+1,0):OFFSET(project_first_stitches,A140-$A$3,0),NA())&lt;7,SUMIF(OFFSET(project_first_stitches,A139-$A$3+1,0):OFFSET(project_first_stitches,A140-$A$3,0),"&lt;&gt;#N/A"),NA())</f>
        <v>#N/A</v>
      </c>
      <c r="C140" s="42" t="e">
        <f t="shared" ca="1" si="10"/>
        <v>#REF!</v>
      </c>
      <c r="D140" s="42" t="e">
        <f t="shared" ca="1" si="11"/>
        <v>#REF!</v>
      </c>
      <c r="E140" s="45" t="e">
        <f ca="1">IF(COUNTIF(OFFSET(project_first_stitches,A139-$A$3+1,0):OFFSET(project_first_stitches,A140-$A$3,0),NA())&lt;7,SUMIF(OFFSET(project_first_pages,A139-$A$3+1,0):OFFSET(project_first_pages,A140-$A$3,0),"&lt;&gt;#N/A"),NA())</f>
        <v>#N/A</v>
      </c>
      <c r="F140" s="45" t="e">
        <f t="shared" ca="1" si="13"/>
        <v>#N/A</v>
      </c>
      <c r="G140" s="45" t="e">
        <f t="shared" ca="1" si="14"/>
        <v>#REF!</v>
      </c>
      <c r="H140" s="27" t="e">
        <f ca="1">IF(COUNTIF(OFFSET(project_first_stitches,$A139-$A$3+1,0):OFFSET(project_first_stitches,A140-$A$3,0),NA())&lt;7,SUMIF(OFFSET('Project Daily Log'!$F$3,$A139-$A$3+1,0):OFFSET('Project Daily Log'!$F$3,$A140-$A$3,0),"&lt;&gt;#N/A"),NA())</f>
        <v>#N/A</v>
      </c>
      <c r="I140" s="41" t="e">
        <f ca="1">IF((COUNT(OFFSET(project_first_blocks,A139-$A$3+1,0):OFFSET(project_first_blocks,A140-$A$3,0))=(A140-A139)),(A140-$A$3)/7,NA())</f>
        <v>#N/A</v>
      </c>
      <c r="J140" s="41" t="e">
        <f ca="1">OFFSET(project_real_days,MATCH($A140,'Project Daily Log'!$A:$A,1)-1,0)/7</f>
        <v>#N/A</v>
      </c>
    </row>
    <row r="141" spans="1:10">
      <c r="A141" s="6" t="e">
        <f t="shared" ca="1" si="12"/>
        <v>#N/A</v>
      </c>
      <c r="B141" s="45" t="e">
        <f ca="1">IF(COUNTIF(OFFSET(project_first_stitches,A140-$A$3+1,0):OFFSET(project_first_stitches,A141-$A$3,0),NA())&lt;7,SUMIF(OFFSET(project_first_stitches,A140-$A$3+1,0):OFFSET(project_first_stitches,A141-$A$3,0),"&lt;&gt;#N/A"),NA())</f>
        <v>#N/A</v>
      </c>
      <c r="C141" s="42" t="e">
        <f t="shared" ca="1" si="10"/>
        <v>#REF!</v>
      </c>
      <c r="D141" s="42" t="e">
        <f t="shared" ca="1" si="11"/>
        <v>#REF!</v>
      </c>
      <c r="E141" s="45" t="e">
        <f ca="1">IF(COUNTIF(OFFSET(project_first_stitches,A140-$A$3+1,0):OFFSET(project_first_stitches,A141-$A$3,0),NA())&lt;7,SUMIF(OFFSET(project_first_pages,A140-$A$3+1,0):OFFSET(project_first_pages,A141-$A$3,0),"&lt;&gt;#N/A"),NA())</f>
        <v>#N/A</v>
      </c>
      <c r="F141" s="45" t="e">
        <f t="shared" ca="1" si="13"/>
        <v>#N/A</v>
      </c>
      <c r="G141" s="45" t="e">
        <f t="shared" ca="1" si="14"/>
        <v>#REF!</v>
      </c>
      <c r="H141" s="27" t="e">
        <f ca="1">IF(COUNTIF(OFFSET(project_first_stitches,$A140-$A$3+1,0):OFFSET(project_first_stitches,A141-$A$3,0),NA())&lt;7,SUMIF(OFFSET('Project Daily Log'!$F$3,$A140-$A$3+1,0):OFFSET('Project Daily Log'!$F$3,$A141-$A$3,0),"&lt;&gt;#N/A"),NA())</f>
        <v>#N/A</v>
      </c>
      <c r="I141" s="41" t="e">
        <f ca="1">IF((COUNT(OFFSET(project_first_blocks,A140-$A$3+1,0):OFFSET(project_first_blocks,A141-$A$3,0))=(A141-A140)),(A141-$A$3)/7,NA())</f>
        <v>#N/A</v>
      </c>
      <c r="J141" s="41" t="e">
        <f ca="1">OFFSET(project_real_days,MATCH($A141,'Project Daily Log'!$A:$A,1)-1,0)/7</f>
        <v>#N/A</v>
      </c>
    </row>
    <row r="142" spans="1:10">
      <c r="A142" s="6" t="e">
        <f t="shared" ca="1" si="12"/>
        <v>#N/A</v>
      </c>
      <c r="B142" s="45" t="e">
        <f ca="1">IF(COUNTIF(OFFSET(project_first_stitches,A141-$A$3+1,0):OFFSET(project_first_stitches,A142-$A$3,0),NA())&lt;7,SUMIF(OFFSET(project_first_stitches,A141-$A$3+1,0):OFFSET(project_first_stitches,A142-$A$3,0),"&lt;&gt;#N/A"),NA())</f>
        <v>#N/A</v>
      </c>
      <c r="C142" s="42" t="e">
        <f t="shared" ca="1" si="10"/>
        <v>#REF!</v>
      </c>
      <c r="D142" s="42" t="e">
        <f t="shared" ca="1" si="11"/>
        <v>#REF!</v>
      </c>
      <c r="E142" s="45" t="e">
        <f ca="1">IF(COUNTIF(OFFSET(project_first_stitches,A141-$A$3+1,0):OFFSET(project_first_stitches,A142-$A$3,0),NA())&lt;7,SUMIF(OFFSET(project_first_pages,A141-$A$3+1,0):OFFSET(project_first_pages,A142-$A$3,0),"&lt;&gt;#N/A"),NA())</f>
        <v>#N/A</v>
      </c>
      <c r="F142" s="45" t="e">
        <f t="shared" ca="1" si="13"/>
        <v>#N/A</v>
      </c>
      <c r="G142" s="45" t="e">
        <f t="shared" ca="1" si="14"/>
        <v>#REF!</v>
      </c>
      <c r="H142" s="27" t="e">
        <f ca="1">IF(COUNTIF(OFFSET(project_first_stitches,$A141-$A$3+1,0):OFFSET(project_first_stitches,A142-$A$3,0),NA())&lt;7,SUMIF(OFFSET('Project Daily Log'!$F$3,$A141-$A$3+1,0):OFFSET('Project Daily Log'!$F$3,$A142-$A$3,0),"&lt;&gt;#N/A"),NA())</f>
        <v>#N/A</v>
      </c>
      <c r="I142" s="41" t="e">
        <f ca="1">IF((COUNT(OFFSET(project_first_blocks,A141-$A$3+1,0):OFFSET(project_first_blocks,A142-$A$3,0))=(A142-A141)),(A142-$A$3)/7,NA())</f>
        <v>#N/A</v>
      </c>
      <c r="J142" s="41" t="e">
        <f ca="1">OFFSET(project_real_days,MATCH($A142,'Project Daily Log'!$A:$A,1)-1,0)/7</f>
        <v>#N/A</v>
      </c>
    </row>
    <row r="143" spans="1:10">
      <c r="A143" s="6" t="e">
        <f t="shared" ca="1" si="12"/>
        <v>#N/A</v>
      </c>
      <c r="B143" s="45" t="e">
        <f ca="1">IF(COUNTIF(OFFSET(project_first_stitches,A142-$A$3+1,0):OFFSET(project_first_stitches,A143-$A$3,0),NA())&lt;7,SUMIF(OFFSET(project_first_stitches,A142-$A$3+1,0):OFFSET(project_first_stitches,A143-$A$3,0),"&lt;&gt;#N/A"),NA())</f>
        <v>#N/A</v>
      </c>
      <c r="C143" s="42" t="e">
        <f t="shared" ca="1" si="10"/>
        <v>#REF!</v>
      </c>
      <c r="D143" s="42" t="e">
        <f t="shared" ca="1" si="11"/>
        <v>#REF!</v>
      </c>
      <c r="E143" s="45" t="e">
        <f ca="1">IF(COUNTIF(OFFSET(project_first_stitches,A142-$A$3+1,0):OFFSET(project_first_stitches,A143-$A$3,0),NA())&lt;7,SUMIF(OFFSET(project_first_pages,A142-$A$3+1,0):OFFSET(project_first_pages,A143-$A$3,0),"&lt;&gt;#N/A"),NA())</f>
        <v>#N/A</v>
      </c>
      <c r="F143" s="45" t="e">
        <f t="shared" ca="1" si="13"/>
        <v>#N/A</v>
      </c>
      <c r="G143" s="45" t="e">
        <f t="shared" ca="1" si="14"/>
        <v>#REF!</v>
      </c>
      <c r="H143" s="27" t="e">
        <f ca="1">IF(COUNTIF(OFFSET(project_first_stitches,$A142-$A$3+1,0):OFFSET(project_first_stitches,A143-$A$3,0),NA())&lt;7,SUMIF(OFFSET('Project Daily Log'!$F$3,$A142-$A$3+1,0):OFFSET('Project Daily Log'!$F$3,$A143-$A$3,0),"&lt;&gt;#N/A"),NA())</f>
        <v>#N/A</v>
      </c>
      <c r="I143" s="41" t="e">
        <f ca="1">IF((COUNT(OFFSET(project_first_blocks,A142-$A$3+1,0):OFFSET(project_first_blocks,A143-$A$3,0))=(A143-A142)),(A143-$A$3)/7,NA())</f>
        <v>#N/A</v>
      </c>
      <c r="J143" s="41" t="e">
        <f ca="1">OFFSET(project_real_days,MATCH($A143,'Project Daily Log'!$A:$A,1)-1,0)/7</f>
        <v>#N/A</v>
      </c>
    </row>
    <row r="144" spans="1:10">
      <c r="A144" s="6" t="e">
        <f t="shared" ca="1" si="12"/>
        <v>#N/A</v>
      </c>
      <c r="B144" s="45" t="e">
        <f ca="1">IF(COUNTIF(OFFSET(project_first_stitches,A143-$A$3+1,0):OFFSET(project_first_stitches,A144-$A$3,0),NA())&lt;7,SUMIF(OFFSET(project_first_stitches,A143-$A$3+1,0):OFFSET(project_first_stitches,A144-$A$3,0),"&lt;&gt;#N/A"),NA())</f>
        <v>#N/A</v>
      </c>
      <c r="C144" s="42" t="e">
        <f t="shared" ca="1" si="10"/>
        <v>#REF!</v>
      </c>
      <c r="D144" s="42" t="e">
        <f t="shared" ca="1" si="11"/>
        <v>#REF!</v>
      </c>
      <c r="E144" s="45" t="e">
        <f ca="1">IF(COUNTIF(OFFSET(project_first_stitches,A143-$A$3+1,0):OFFSET(project_first_stitches,A144-$A$3,0),NA())&lt;7,SUMIF(OFFSET(project_first_pages,A143-$A$3+1,0):OFFSET(project_first_pages,A144-$A$3,0),"&lt;&gt;#N/A"),NA())</f>
        <v>#N/A</v>
      </c>
      <c r="F144" s="45" t="e">
        <f t="shared" ca="1" si="13"/>
        <v>#N/A</v>
      </c>
      <c r="G144" s="45" t="e">
        <f t="shared" ca="1" si="14"/>
        <v>#REF!</v>
      </c>
      <c r="H144" s="27" t="e">
        <f ca="1">IF(COUNTIF(OFFSET(project_first_stitches,$A143-$A$3+1,0):OFFSET(project_first_stitches,A144-$A$3,0),NA())&lt;7,SUMIF(OFFSET('Project Daily Log'!$F$3,$A143-$A$3+1,0):OFFSET('Project Daily Log'!$F$3,$A144-$A$3,0),"&lt;&gt;#N/A"),NA())</f>
        <v>#N/A</v>
      </c>
      <c r="I144" s="41" t="e">
        <f ca="1">IF((COUNT(OFFSET(project_first_blocks,A143-$A$3+1,0):OFFSET(project_first_blocks,A144-$A$3,0))=(A144-A143)),(A144-$A$3)/7,NA())</f>
        <v>#N/A</v>
      </c>
      <c r="J144" s="41" t="e">
        <f ca="1">OFFSET(project_real_days,MATCH($A144,'Project Daily Log'!$A:$A,1)-1,0)/7</f>
        <v>#N/A</v>
      </c>
    </row>
    <row r="145" spans="1:10">
      <c r="A145" s="6" t="e">
        <f t="shared" ca="1" si="12"/>
        <v>#N/A</v>
      </c>
      <c r="B145" s="45" t="e">
        <f ca="1">IF(COUNTIF(OFFSET(project_first_stitches,A144-$A$3+1,0):OFFSET(project_first_stitches,A145-$A$3,0),NA())&lt;7,SUMIF(OFFSET(project_first_stitches,A144-$A$3+1,0):OFFSET(project_first_stitches,A145-$A$3,0),"&lt;&gt;#N/A"),NA())</f>
        <v>#N/A</v>
      </c>
      <c r="C145" s="42" t="e">
        <f t="shared" ca="1" si="10"/>
        <v>#REF!</v>
      </c>
      <c r="D145" s="42" t="e">
        <f t="shared" ca="1" si="11"/>
        <v>#REF!</v>
      </c>
      <c r="E145" s="45" t="e">
        <f ca="1">IF(COUNTIF(OFFSET(project_first_stitches,A144-$A$3+1,0):OFFSET(project_first_stitches,A145-$A$3,0),NA())&lt;7,SUMIF(OFFSET(project_first_pages,A144-$A$3+1,0):OFFSET(project_first_pages,A145-$A$3,0),"&lt;&gt;#N/A"),NA())</f>
        <v>#N/A</v>
      </c>
      <c r="F145" s="45" t="e">
        <f t="shared" ca="1" si="13"/>
        <v>#N/A</v>
      </c>
      <c r="G145" s="45" t="e">
        <f t="shared" ca="1" si="14"/>
        <v>#REF!</v>
      </c>
      <c r="H145" s="27" t="e">
        <f ca="1">IF(COUNTIF(OFFSET(project_first_stitches,$A144-$A$3+1,0):OFFSET(project_first_stitches,A145-$A$3,0),NA())&lt;7,SUMIF(OFFSET('Project Daily Log'!$F$3,$A144-$A$3+1,0):OFFSET('Project Daily Log'!$F$3,$A145-$A$3,0),"&lt;&gt;#N/A"),NA())</f>
        <v>#N/A</v>
      </c>
      <c r="I145" s="41" t="e">
        <f ca="1">IF((COUNT(OFFSET(project_first_blocks,A144-$A$3+1,0):OFFSET(project_first_blocks,A145-$A$3,0))=(A145-A144)),(A145-$A$3)/7,NA())</f>
        <v>#N/A</v>
      </c>
      <c r="J145" s="41" t="e">
        <f ca="1">OFFSET(project_real_days,MATCH($A145,'Project Daily Log'!$A:$A,1)-1,0)/7</f>
        <v>#N/A</v>
      </c>
    </row>
    <row r="146" spans="1:10">
      <c r="A146" s="6" t="e">
        <f t="shared" ca="1" si="12"/>
        <v>#N/A</v>
      </c>
      <c r="B146" s="45" t="e">
        <f ca="1">IF(COUNTIF(OFFSET(project_first_stitches,A145-$A$3+1,0):OFFSET(project_first_stitches,A146-$A$3,0),NA())&lt;7,SUMIF(OFFSET(project_first_stitches,A145-$A$3+1,0):OFFSET(project_first_stitches,A146-$A$3,0),"&lt;&gt;#N/A"),NA())</f>
        <v>#N/A</v>
      </c>
      <c r="C146" s="42" t="e">
        <f t="shared" ca="1" si="10"/>
        <v>#REF!</v>
      </c>
      <c r="D146" s="42" t="e">
        <f t="shared" ca="1" si="11"/>
        <v>#REF!</v>
      </c>
      <c r="E146" s="45" t="e">
        <f ca="1">IF(COUNTIF(OFFSET(project_first_stitches,A145-$A$3+1,0):OFFSET(project_first_stitches,A146-$A$3,0),NA())&lt;7,SUMIF(OFFSET(project_first_pages,A145-$A$3+1,0):OFFSET(project_first_pages,A146-$A$3,0),"&lt;&gt;#N/A"),NA())</f>
        <v>#N/A</v>
      </c>
      <c r="F146" s="45" t="e">
        <f t="shared" ca="1" si="13"/>
        <v>#N/A</v>
      </c>
      <c r="G146" s="45" t="e">
        <f t="shared" ca="1" si="14"/>
        <v>#REF!</v>
      </c>
      <c r="H146" s="27" t="e">
        <f ca="1">IF(COUNTIF(OFFSET(project_first_stitches,$A145-$A$3+1,0):OFFSET(project_first_stitches,A146-$A$3,0),NA())&lt;7,SUMIF(OFFSET('Project Daily Log'!$F$3,$A145-$A$3+1,0):OFFSET('Project Daily Log'!$F$3,$A146-$A$3,0),"&lt;&gt;#N/A"),NA())</f>
        <v>#N/A</v>
      </c>
      <c r="I146" s="41" t="e">
        <f ca="1">IF((COUNT(OFFSET(project_first_blocks,A145-$A$3+1,0):OFFSET(project_first_blocks,A146-$A$3,0))=(A146-A145)),(A146-$A$3)/7,NA())</f>
        <v>#N/A</v>
      </c>
      <c r="J146" s="41" t="e">
        <f ca="1">OFFSET(project_real_days,MATCH($A146,'Project Daily Log'!$A:$A,1)-1,0)/7</f>
        <v>#N/A</v>
      </c>
    </row>
    <row r="147" spans="1:10">
      <c r="A147" s="6" t="e">
        <f t="shared" ca="1" si="12"/>
        <v>#N/A</v>
      </c>
      <c r="B147" s="45" t="e">
        <f ca="1">IF(COUNTIF(OFFSET(project_first_stitches,A146-$A$3+1,0):OFFSET(project_first_stitches,A147-$A$3,0),NA())&lt;7,SUMIF(OFFSET(project_first_stitches,A146-$A$3+1,0):OFFSET(project_first_stitches,A147-$A$3,0),"&lt;&gt;#N/A"),NA())</f>
        <v>#N/A</v>
      </c>
      <c r="C147" s="42" t="e">
        <f t="shared" ca="1" si="10"/>
        <v>#REF!</v>
      </c>
      <c r="D147" s="42" t="e">
        <f t="shared" ca="1" si="11"/>
        <v>#REF!</v>
      </c>
      <c r="E147" s="45" t="e">
        <f ca="1">IF(COUNTIF(OFFSET(project_first_stitches,A146-$A$3+1,0):OFFSET(project_first_stitches,A147-$A$3,0),NA())&lt;7,SUMIF(OFFSET(project_first_pages,A146-$A$3+1,0):OFFSET(project_first_pages,A147-$A$3,0),"&lt;&gt;#N/A"),NA())</f>
        <v>#N/A</v>
      </c>
      <c r="F147" s="45" t="e">
        <f t="shared" ca="1" si="13"/>
        <v>#N/A</v>
      </c>
      <c r="G147" s="45" t="e">
        <f t="shared" ca="1" si="14"/>
        <v>#REF!</v>
      </c>
      <c r="H147" s="27" t="e">
        <f ca="1">IF(COUNTIF(OFFSET(project_first_stitches,$A146-$A$3+1,0):OFFSET(project_first_stitches,A147-$A$3,0),NA())&lt;7,SUMIF(OFFSET('Project Daily Log'!$F$3,$A146-$A$3+1,0):OFFSET('Project Daily Log'!$F$3,$A147-$A$3,0),"&lt;&gt;#N/A"),NA())</f>
        <v>#N/A</v>
      </c>
      <c r="I147" s="41" t="e">
        <f ca="1">IF((COUNT(OFFSET(project_first_blocks,A146-$A$3+1,0):OFFSET(project_first_blocks,A147-$A$3,0))=(A147-A146)),(A147-$A$3)/7,NA())</f>
        <v>#N/A</v>
      </c>
      <c r="J147" s="41" t="e">
        <f ca="1">OFFSET(project_real_days,MATCH($A147,'Project Daily Log'!$A:$A,1)-1,0)/7</f>
        <v>#N/A</v>
      </c>
    </row>
    <row r="148" spans="1:10">
      <c r="A148" s="6" t="e">
        <f t="shared" ca="1" si="12"/>
        <v>#N/A</v>
      </c>
      <c r="B148" s="45" t="e">
        <f ca="1">IF(COUNTIF(OFFSET(project_first_stitches,A147-$A$3+1,0):OFFSET(project_first_stitches,A148-$A$3,0),NA())&lt;7,SUMIF(OFFSET(project_first_stitches,A147-$A$3+1,0):OFFSET(project_first_stitches,A148-$A$3,0),"&lt;&gt;#N/A"),NA())</f>
        <v>#N/A</v>
      </c>
      <c r="C148" s="42" t="e">
        <f t="shared" ca="1" si="10"/>
        <v>#REF!</v>
      </c>
      <c r="D148" s="42" t="e">
        <f t="shared" ca="1" si="11"/>
        <v>#REF!</v>
      </c>
      <c r="E148" s="45" t="e">
        <f ca="1">IF(COUNTIF(OFFSET(project_first_stitches,A147-$A$3+1,0):OFFSET(project_first_stitches,A148-$A$3,0),NA())&lt;7,SUMIF(OFFSET(project_first_pages,A147-$A$3+1,0):OFFSET(project_first_pages,A148-$A$3,0),"&lt;&gt;#N/A"),NA())</f>
        <v>#N/A</v>
      </c>
      <c r="F148" s="45" t="e">
        <f t="shared" ca="1" si="13"/>
        <v>#N/A</v>
      </c>
      <c r="G148" s="45" t="e">
        <f t="shared" ca="1" si="14"/>
        <v>#REF!</v>
      </c>
      <c r="H148" s="27" t="e">
        <f ca="1">IF(COUNTIF(OFFSET(project_first_stitches,$A147-$A$3+1,0):OFFSET(project_first_stitches,A148-$A$3,0),NA())&lt;7,SUMIF(OFFSET('Project Daily Log'!$F$3,$A147-$A$3+1,0):OFFSET('Project Daily Log'!$F$3,$A148-$A$3,0),"&lt;&gt;#N/A"),NA())</f>
        <v>#N/A</v>
      </c>
      <c r="I148" s="41" t="e">
        <f ca="1">IF((COUNT(OFFSET(project_first_blocks,A147-$A$3+1,0):OFFSET(project_first_blocks,A148-$A$3,0))=(A148-A147)),(A148-$A$3)/7,NA())</f>
        <v>#N/A</v>
      </c>
      <c r="J148" s="41" t="e">
        <f ca="1">OFFSET(project_real_days,MATCH($A148,'Project Daily Log'!$A:$A,1)-1,0)/7</f>
        <v>#N/A</v>
      </c>
    </row>
    <row r="149" spans="1:10">
      <c r="A149" s="6" t="e">
        <f t="shared" ca="1" si="12"/>
        <v>#N/A</v>
      </c>
      <c r="B149" s="45" t="e">
        <f ca="1">IF(COUNTIF(OFFSET(project_first_stitches,A148-$A$3+1,0):OFFSET(project_first_stitches,A149-$A$3,0),NA())&lt;7,SUMIF(OFFSET(project_first_stitches,A148-$A$3+1,0):OFFSET(project_first_stitches,A149-$A$3,0),"&lt;&gt;#N/A"),NA())</f>
        <v>#N/A</v>
      </c>
      <c r="C149" s="42" t="e">
        <f t="shared" ca="1" si="10"/>
        <v>#REF!</v>
      </c>
      <c r="D149" s="42" t="e">
        <f t="shared" ca="1" si="11"/>
        <v>#REF!</v>
      </c>
      <c r="E149" s="45" t="e">
        <f ca="1">IF(COUNTIF(OFFSET(project_first_stitches,A148-$A$3+1,0):OFFSET(project_first_stitches,A149-$A$3,0),NA())&lt;7,SUMIF(OFFSET(project_first_pages,A148-$A$3+1,0):OFFSET(project_first_pages,A149-$A$3,0),"&lt;&gt;#N/A"),NA())</f>
        <v>#N/A</v>
      </c>
      <c r="F149" s="45" t="e">
        <f t="shared" ca="1" si="13"/>
        <v>#N/A</v>
      </c>
      <c r="G149" s="45" t="e">
        <f t="shared" ca="1" si="14"/>
        <v>#REF!</v>
      </c>
      <c r="H149" s="27" t="e">
        <f ca="1">IF(COUNTIF(OFFSET(project_first_stitches,$A148-$A$3+1,0):OFFSET(project_first_stitches,A149-$A$3,0),NA())&lt;7,SUMIF(OFFSET('Project Daily Log'!$F$3,$A148-$A$3+1,0):OFFSET('Project Daily Log'!$F$3,$A149-$A$3,0),"&lt;&gt;#N/A"),NA())</f>
        <v>#N/A</v>
      </c>
      <c r="I149" s="41" t="e">
        <f ca="1">IF((COUNT(OFFSET(project_first_blocks,A148-$A$3+1,0):OFFSET(project_first_blocks,A149-$A$3,0))=(A149-A148)),(A149-$A$3)/7,NA())</f>
        <v>#N/A</v>
      </c>
      <c r="J149" s="41" t="e">
        <f ca="1">OFFSET(project_real_days,MATCH($A149,'Project Daily Log'!$A:$A,1)-1,0)/7</f>
        <v>#N/A</v>
      </c>
    </row>
    <row r="150" spans="1:10">
      <c r="A150" s="6" t="e">
        <f t="shared" ca="1" si="12"/>
        <v>#N/A</v>
      </c>
      <c r="B150" s="45" t="e">
        <f ca="1">IF(COUNTIF(OFFSET(project_first_stitches,A149-$A$3+1,0):OFFSET(project_first_stitches,A150-$A$3,0),NA())&lt;7,SUMIF(OFFSET(project_first_stitches,A149-$A$3+1,0):OFFSET(project_first_stitches,A150-$A$3,0),"&lt;&gt;#N/A"),NA())</f>
        <v>#N/A</v>
      </c>
      <c r="C150" s="42" t="e">
        <f t="shared" ca="1" si="10"/>
        <v>#REF!</v>
      </c>
      <c r="D150" s="42" t="e">
        <f t="shared" ca="1" si="11"/>
        <v>#REF!</v>
      </c>
      <c r="E150" s="45" t="e">
        <f ca="1">IF(COUNTIF(OFFSET(project_first_stitches,A149-$A$3+1,0):OFFSET(project_first_stitches,A150-$A$3,0),NA())&lt;7,SUMIF(OFFSET(project_first_pages,A149-$A$3+1,0):OFFSET(project_first_pages,A150-$A$3,0),"&lt;&gt;#N/A"),NA())</f>
        <v>#N/A</v>
      </c>
      <c r="F150" s="45" t="e">
        <f t="shared" ca="1" si="13"/>
        <v>#N/A</v>
      </c>
      <c r="G150" s="45" t="e">
        <f t="shared" ca="1" si="14"/>
        <v>#REF!</v>
      </c>
      <c r="H150" s="27" t="e">
        <f ca="1">IF(COUNTIF(OFFSET(project_first_stitches,$A149-$A$3+1,0):OFFSET(project_first_stitches,A150-$A$3,0),NA())&lt;7,SUMIF(OFFSET('Project Daily Log'!$F$3,$A149-$A$3+1,0):OFFSET('Project Daily Log'!$F$3,$A150-$A$3,0),"&lt;&gt;#N/A"),NA())</f>
        <v>#N/A</v>
      </c>
      <c r="I150" s="41" t="e">
        <f ca="1">IF((COUNT(OFFSET(project_first_blocks,A149-$A$3+1,0):OFFSET(project_first_blocks,A150-$A$3,0))=(A150-A149)),(A150-$A$3)/7,NA())</f>
        <v>#N/A</v>
      </c>
      <c r="J150" s="41" t="e">
        <f ca="1">OFFSET(project_real_days,MATCH($A150,'Project Daily Log'!$A:$A,1)-1,0)/7</f>
        <v>#N/A</v>
      </c>
    </row>
    <row r="151" spans="1:10">
      <c r="A151" s="6" t="e">
        <f t="shared" ca="1" si="12"/>
        <v>#N/A</v>
      </c>
      <c r="B151" s="45" t="e">
        <f ca="1">IF(COUNTIF(OFFSET(project_first_stitches,A150-$A$3+1,0):OFFSET(project_first_stitches,A151-$A$3,0),NA())&lt;7,SUMIF(OFFSET(project_first_stitches,A150-$A$3+1,0):OFFSET(project_first_stitches,A151-$A$3,0),"&lt;&gt;#N/A"),NA())</f>
        <v>#N/A</v>
      </c>
      <c r="C151" s="42" t="e">
        <f t="shared" ca="1" si="10"/>
        <v>#REF!</v>
      </c>
      <c r="D151" s="42" t="e">
        <f t="shared" ca="1" si="11"/>
        <v>#REF!</v>
      </c>
      <c r="E151" s="45" t="e">
        <f ca="1">IF(COUNTIF(OFFSET(project_first_stitches,A150-$A$3+1,0):OFFSET(project_first_stitches,A151-$A$3,0),NA())&lt;7,SUMIF(OFFSET(project_first_pages,A150-$A$3+1,0):OFFSET(project_first_pages,A151-$A$3,0),"&lt;&gt;#N/A"),NA())</f>
        <v>#N/A</v>
      </c>
      <c r="F151" s="45" t="e">
        <f t="shared" ca="1" si="13"/>
        <v>#N/A</v>
      </c>
      <c r="G151" s="45" t="e">
        <f t="shared" ca="1" si="14"/>
        <v>#REF!</v>
      </c>
      <c r="H151" s="27" t="e">
        <f ca="1">IF(COUNTIF(OFFSET(project_first_stitches,$A150-$A$3+1,0):OFFSET(project_first_stitches,A151-$A$3,0),NA())&lt;7,SUMIF(OFFSET('Project Daily Log'!$F$3,$A150-$A$3+1,0):OFFSET('Project Daily Log'!$F$3,$A151-$A$3,0),"&lt;&gt;#N/A"),NA())</f>
        <v>#N/A</v>
      </c>
      <c r="I151" s="41" t="e">
        <f ca="1">IF((COUNT(OFFSET(project_first_blocks,A150-$A$3+1,0):OFFSET(project_first_blocks,A151-$A$3,0))=(A151-A150)),(A151-$A$3)/7,NA())</f>
        <v>#N/A</v>
      </c>
      <c r="J151" s="41" t="e">
        <f ca="1">OFFSET(project_real_days,MATCH($A151,'Project Daily Log'!$A:$A,1)-1,0)/7</f>
        <v>#N/A</v>
      </c>
    </row>
    <row r="152" spans="1:10">
      <c r="A152" s="6" t="e">
        <f t="shared" ca="1" si="12"/>
        <v>#N/A</v>
      </c>
      <c r="B152" s="45" t="e">
        <f ca="1">IF(COUNTIF(OFFSET(project_first_stitches,A151-$A$3+1,0):OFFSET(project_first_stitches,A152-$A$3,0),NA())&lt;7,SUMIF(OFFSET(project_first_stitches,A151-$A$3+1,0):OFFSET(project_first_stitches,A152-$A$3,0),"&lt;&gt;#N/A"),NA())</f>
        <v>#N/A</v>
      </c>
      <c r="C152" s="42" t="e">
        <f t="shared" ca="1" si="10"/>
        <v>#REF!</v>
      </c>
      <c r="D152" s="42" t="e">
        <f t="shared" ca="1" si="11"/>
        <v>#REF!</v>
      </c>
      <c r="E152" s="45" t="e">
        <f ca="1">IF(COUNTIF(OFFSET(project_first_stitches,A151-$A$3+1,0):OFFSET(project_first_stitches,A152-$A$3,0),NA())&lt;7,SUMIF(OFFSET(project_first_pages,A151-$A$3+1,0):OFFSET(project_first_pages,A152-$A$3,0),"&lt;&gt;#N/A"),NA())</f>
        <v>#N/A</v>
      </c>
      <c r="F152" s="45" t="e">
        <f t="shared" ca="1" si="13"/>
        <v>#N/A</v>
      </c>
      <c r="G152" s="45" t="e">
        <f t="shared" ca="1" si="14"/>
        <v>#REF!</v>
      </c>
      <c r="H152" s="27" t="e">
        <f ca="1">IF(COUNTIF(OFFSET(project_first_stitches,$A151-$A$3+1,0):OFFSET(project_first_stitches,A152-$A$3,0),NA())&lt;7,SUMIF(OFFSET('Project Daily Log'!$F$3,$A151-$A$3+1,0):OFFSET('Project Daily Log'!$F$3,$A152-$A$3,0),"&lt;&gt;#N/A"),NA())</f>
        <v>#N/A</v>
      </c>
      <c r="I152" s="41" t="e">
        <f ca="1">IF((COUNT(OFFSET(project_first_blocks,A151-$A$3+1,0):OFFSET(project_first_blocks,A152-$A$3,0))=(A152-A151)),(A152-$A$3)/7,NA())</f>
        <v>#N/A</v>
      </c>
      <c r="J152" s="41" t="e">
        <f ca="1">OFFSET(project_real_days,MATCH($A152,'Project Daily Log'!$A:$A,1)-1,0)/7</f>
        <v>#N/A</v>
      </c>
    </row>
    <row r="153" spans="1:10">
      <c r="A153" s="6" t="e">
        <f t="shared" ca="1" si="12"/>
        <v>#N/A</v>
      </c>
      <c r="B153" s="45" t="e">
        <f ca="1">IF(COUNTIF(OFFSET(project_first_stitches,A152-$A$3+1,0):OFFSET(project_first_stitches,A153-$A$3,0),NA())&lt;7,SUMIF(OFFSET(project_first_stitches,A152-$A$3+1,0):OFFSET(project_first_stitches,A153-$A$3,0),"&lt;&gt;#N/A"),NA())</f>
        <v>#N/A</v>
      </c>
      <c r="C153" s="42" t="e">
        <f t="shared" ca="1" si="10"/>
        <v>#REF!</v>
      </c>
      <c r="D153" s="42" t="e">
        <f t="shared" ca="1" si="11"/>
        <v>#REF!</v>
      </c>
      <c r="E153" s="45" t="e">
        <f ca="1">IF(COUNTIF(OFFSET(project_first_stitches,A152-$A$3+1,0):OFFSET(project_first_stitches,A153-$A$3,0),NA())&lt;7,SUMIF(OFFSET(project_first_pages,A152-$A$3+1,0):OFFSET(project_first_pages,A153-$A$3,0),"&lt;&gt;#N/A"),NA())</f>
        <v>#N/A</v>
      </c>
      <c r="F153" s="45" t="e">
        <f t="shared" ca="1" si="13"/>
        <v>#N/A</v>
      </c>
      <c r="G153" s="45" t="e">
        <f t="shared" ca="1" si="14"/>
        <v>#REF!</v>
      </c>
      <c r="H153" s="27" t="e">
        <f ca="1">IF(COUNTIF(OFFSET(project_first_stitches,$A152-$A$3+1,0):OFFSET(project_first_stitches,A153-$A$3,0),NA())&lt;7,SUMIF(OFFSET('Project Daily Log'!$F$3,$A152-$A$3+1,0):OFFSET('Project Daily Log'!$F$3,$A153-$A$3,0),"&lt;&gt;#N/A"),NA())</f>
        <v>#N/A</v>
      </c>
      <c r="I153" s="41" t="e">
        <f ca="1">IF((COUNT(OFFSET(project_first_blocks,A152-$A$3+1,0):OFFSET(project_first_blocks,A153-$A$3,0))=(A153-A152)),(A153-$A$3)/7,NA())</f>
        <v>#N/A</v>
      </c>
      <c r="J153" s="41" t="e">
        <f ca="1">OFFSET(project_real_days,MATCH($A153,'Project Daily Log'!$A:$A,1)-1,0)/7</f>
        <v>#N/A</v>
      </c>
    </row>
    <row r="154" spans="1:10">
      <c r="A154" s="6" t="e">
        <f t="shared" ca="1" si="12"/>
        <v>#N/A</v>
      </c>
      <c r="B154" s="45" t="e">
        <f ca="1">IF(COUNTIF(OFFSET(project_first_stitches,A153-$A$3+1,0):OFFSET(project_first_stitches,A154-$A$3,0),NA())&lt;7,SUMIF(OFFSET(project_first_stitches,A153-$A$3+1,0):OFFSET(project_first_stitches,A154-$A$3,0),"&lt;&gt;#N/A"),NA())</f>
        <v>#N/A</v>
      </c>
      <c r="C154" s="42" t="e">
        <f t="shared" ca="1" si="10"/>
        <v>#REF!</v>
      </c>
      <c r="D154" s="42" t="e">
        <f t="shared" ca="1" si="11"/>
        <v>#REF!</v>
      </c>
      <c r="E154" s="45" t="e">
        <f ca="1">IF(COUNTIF(OFFSET(project_first_stitches,A153-$A$3+1,0):OFFSET(project_first_stitches,A154-$A$3,0),NA())&lt;7,SUMIF(OFFSET(project_first_pages,A153-$A$3+1,0):OFFSET(project_first_pages,A154-$A$3,0),"&lt;&gt;#N/A"),NA())</f>
        <v>#N/A</v>
      </c>
      <c r="F154" s="45" t="e">
        <f t="shared" ca="1" si="13"/>
        <v>#N/A</v>
      </c>
      <c r="G154" s="45" t="e">
        <f t="shared" ca="1" si="14"/>
        <v>#REF!</v>
      </c>
      <c r="H154" s="27" t="e">
        <f ca="1">IF(COUNTIF(OFFSET(project_first_stitches,$A153-$A$3+1,0):OFFSET(project_first_stitches,A154-$A$3,0),NA())&lt;7,SUMIF(OFFSET('Project Daily Log'!$F$3,$A153-$A$3+1,0):OFFSET('Project Daily Log'!$F$3,$A154-$A$3,0),"&lt;&gt;#N/A"),NA())</f>
        <v>#N/A</v>
      </c>
      <c r="I154" s="41" t="e">
        <f ca="1">IF((COUNT(OFFSET(project_first_blocks,A153-$A$3+1,0):OFFSET(project_first_blocks,A154-$A$3,0))=(A154-A153)),(A154-$A$3)/7,NA())</f>
        <v>#N/A</v>
      </c>
      <c r="J154" s="41" t="e">
        <f ca="1">OFFSET(project_real_days,MATCH($A154,'Project Daily Log'!$A:$A,1)-1,0)/7</f>
        <v>#N/A</v>
      </c>
    </row>
    <row r="155" spans="1:10">
      <c r="A155" s="6" t="e">
        <f t="shared" ca="1" si="12"/>
        <v>#N/A</v>
      </c>
      <c r="B155" s="45" t="e">
        <f ca="1">IF(COUNTIF(OFFSET(project_first_stitches,A154-$A$3+1,0):OFFSET(project_first_stitches,A155-$A$3,0),NA())&lt;7,SUMIF(OFFSET(project_first_stitches,A154-$A$3+1,0):OFFSET(project_first_stitches,A155-$A$3,0),"&lt;&gt;#N/A"),NA())</f>
        <v>#N/A</v>
      </c>
      <c r="C155" s="42" t="e">
        <f t="shared" ca="1" si="10"/>
        <v>#REF!</v>
      </c>
      <c r="D155" s="42" t="e">
        <f t="shared" ca="1" si="11"/>
        <v>#REF!</v>
      </c>
      <c r="E155" s="45" t="e">
        <f ca="1">IF(COUNTIF(OFFSET(project_first_stitches,A154-$A$3+1,0):OFFSET(project_first_stitches,A155-$A$3,0),NA())&lt;7,SUMIF(OFFSET(project_first_pages,A154-$A$3+1,0):OFFSET(project_first_pages,A155-$A$3,0),"&lt;&gt;#N/A"),NA())</f>
        <v>#N/A</v>
      </c>
      <c r="F155" s="45" t="e">
        <f t="shared" ca="1" si="13"/>
        <v>#N/A</v>
      </c>
      <c r="G155" s="45" t="e">
        <f t="shared" ca="1" si="14"/>
        <v>#REF!</v>
      </c>
      <c r="H155" s="27" t="e">
        <f ca="1">IF(COUNTIF(OFFSET(project_first_stitches,$A154-$A$3+1,0):OFFSET(project_first_stitches,A155-$A$3,0),NA())&lt;7,SUMIF(OFFSET('Project Daily Log'!$F$3,$A154-$A$3+1,0):OFFSET('Project Daily Log'!$F$3,$A155-$A$3,0),"&lt;&gt;#N/A"),NA())</f>
        <v>#N/A</v>
      </c>
      <c r="I155" s="41" t="e">
        <f ca="1">IF((COUNT(OFFSET(project_first_blocks,A154-$A$3+1,0):OFFSET(project_first_blocks,A155-$A$3,0))=(A155-A154)),(A155-$A$3)/7,NA())</f>
        <v>#N/A</v>
      </c>
      <c r="J155" s="41" t="e">
        <f ca="1">OFFSET(project_real_days,MATCH($A155,'Project Daily Log'!$A:$A,1)-1,0)/7</f>
        <v>#N/A</v>
      </c>
    </row>
    <row r="156" spans="1:10">
      <c r="A156" s="6" t="e">
        <f t="shared" ca="1" si="12"/>
        <v>#N/A</v>
      </c>
      <c r="B156" s="45" t="e">
        <f ca="1">IF(COUNTIF(OFFSET(project_first_stitches,A155-$A$3+1,0):OFFSET(project_first_stitches,A156-$A$3,0),NA())&lt;7,SUMIF(OFFSET(project_first_stitches,A155-$A$3+1,0):OFFSET(project_first_stitches,A156-$A$3,0),"&lt;&gt;#N/A"),NA())</f>
        <v>#N/A</v>
      </c>
      <c r="C156" s="42" t="e">
        <f t="shared" ca="1" si="10"/>
        <v>#REF!</v>
      </c>
      <c r="D156" s="42" t="e">
        <f t="shared" ca="1" si="11"/>
        <v>#REF!</v>
      </c>
      <c r="E156" s="45" t="e">
        <f ca="1">IF(COUNTIF(OFFSET(project_first_stitches,A155-$A$3+1,0):OFFSET(project_first_stitches,A156-$A$3,0),NA())&lt;7,SUMIF(OFFSET(project_first_pages,A155-$A$3+1,0):OFFSET(project_first_pages,A156-$A$3,0),"&lt;&gt;#N/A"),NA())</f>
        <v>#N/A</v>
      </c>
      <c r="F156" s="45" t="e">
        <f t="shared" ca="1" si="13"/>
        <v>#N/A</v>
      </c>
      <c r="G156" s="45" t="e">
        <f t="shared" ca="1" si="14"/>
        <v>#REF!</v>
      </c>
      <c r="H156" s="27" t="e">
        <f ca="1">IF(COUNTIF(OFFSET(project_first_stitches,$A155-$A$3+1,0):OFFSET(project_first_stitches,A156-$A$3,0),NA())&lt;7,SUMIF(OFFSET('Project Daily Log'!$F$3,$A155-$A$3+1,0):OFFSET('Project Daily Log'!$F$3,$A156-$A$3,0),"&lt;&gt;#N/A"),NA())</f>
        <v>#N/A</v>
      </c>
      <c r="I156" s="41" t="e">
        <f ca="1">IF((COUNT(OFFSET(project_first_blocks,A155-$A$3+1,0):OFFSET(project_first_blocks,A156-$A$3,0))=(A156-A155)),(A156-$A$3)/7,NA())</f>
        <v>#N/A</v>
      </c>
      <c r="J156" s="41" t="e">
        <f ca="1">OFFSET(project_real_days,MATCH($A156,'Project Daily Log'!$A:$A,1)-1,0)/7</f>
        <v>#N/A</v>
      </c>
    </row>
    <row r="157" spans="1:10">
      <c r="A157" s="6" t="e">
        <f t="shared" ca="1" si="12"/>
        <v>#N/A</v>
      </c>
      <c r="B157" s="45" t="e">
        <f ca="1">IF(COUNTIF(OFFSET(project_first_stitches,A156-$A$3+1,0):OFFSET(project_first_stitches,A157-$A$3,0),NA())&lt;7,SUMIF(OFFSET(project_first_stitches,A156-$A$3+1,0):OFFSET(project_first_stitches,A157-$A$3,0),"&lt;&gt;#N/A"),NA())</f>
        <v>#N/A</v>
      </c>
      <c r="C157" s="42" t="e">
        <f t="shared" ca="1" si="10"/>
        <v>#REF!</v>
      </c>
      <c r="D157" s="42" t="e">
        <f t="shared" ca="1" si="11"/>
        <v>#REF!</v>
      </c>
      <c r="E157" s="45" t="e">
        <f ca="1">IF(COUNTIF(OFFSET(project_first_stitches,A156-$A$3+1,0):OFFSET(project_first_stitches,A157-$A$3,0),NA())&lt;7,SUMIF(OFFSET(project_first_pages,A156-$A$3+1,0):OFFSET(project_first_pages,A157-$A$3,0),"&lt;&gt;#N/A"),NA())</f>
        <v>#N/A</v>
      </c>
      <c r="F157" s="45" t="e">
        <f t="shared" ca="1" si="13"/>
        <v>#N/A</v>
      </c>
      <c r="G157" s="45" t="e">
        <f t="shared" ca="1" si="14"/>
        <v>#REF!</v>
      </c>
      <c r="H157" s="27" t="e">
        <f ca="1">IF(COUNTIF(OFFSET(project_first_stitches,$A156-$A$3+1,0):OFFSET(project_first_stitches,A157-$A$3,0),NA())&lt;7,SUMIF(OFFSET('Project Daily Log'!$F$3,$A156-$A$3+1,0):OFFSET('Project Daily Log'!$F$3,$A157-$A$3,0),"&lt;&gt;#N/A"),NA())</f>
        <v>#N/A</v>
      </c>
      <c r="I157" s="41" t="e">
        <f ca="1">IF((COUNT(OFFSET(project_first_blocks,A156-$A$3+1,0):OFFSET(project_first_blocks,A157-$A$3,0))=(A157-A156)),(A157-$A$3)/7,NA())</f>
        <v>#N/A</v>
      </c>
      <c r="J157" s="41" t="e">
        <f ca="1">OFFSET(project_real_days,MATCH($A157,'Project Daily Log'!$A:$A,1)-1,0)/7</f>
        <v>#N/A</v>
      </c>
    </row>
    <row r="158" spans="1:10">
      <c r="A158" s="6" t="e">
        <f t="shared" ca="1" si="12"/>
        <v>#N/A</v>
      </c>
      <c r="B158" s="45" t="e">
        <f ca="1">IF(COUNTIF(OFFSET(project_first_stitches,A157-$A$3+1,0):OFFSET(project_first_stitches,A158-$A$3,0),NA())&lt;7,SUMIF(OFFSET(project_first_stitches,A157-$A$3+1,0):OFFSET(project_first_stitches,A158-$A$3,0),"&lt;&gt;#N/A"),NA())</f>
        <v>#N/A</v>
      </c>
      <c r="C158" s="42" t="e">
        <f t="shared" ca="1" si="10"/>
        <v>#REF!</v>
      </c>
      <c r="D158" s="42" t="e">
        <f t="shared" ca="1" si="11"/>
        <v>#REF!</v>
      </c>
      <c r="E158" s="45" t="e">
        <f ca="1">IF(COUNTIF(OFFSET(project_first_stitches,A157-$A$3+1,0):OFFSET(project_first_stitches,A158-$A$3,0),NA())&lt;7,SUMIF(OFFSET(project_first_pages,A157-$A$3+1,0):OFFSET(project_first_pages,A158-$A$3,0),"&lt;&gt;#N/A"),NA())</f>
        <v>#N/A</v>
      </c>
      <c r="F158" s="45" t="e">
        <f t="shared" ca="1" si="13"/>
        <v>#N/A</v>
      </c>
      <c r="G158" s="45" t="e">
        <f t="shared" ca="1" si="14"/>
        <v>#REF!</v>
      </c>
      <c r="H158" s="27" t="e">
        <f ca="1">IF(COUNTIF(OFFSET(project_first_stitches,$A157-$A$3+1,0):OFFSET(project_first_stitches,A158-$A$3,0),NA())&lt;7,SUMIF(OFFSET('Project Daily Log'!$F$3,$A157-$A$3+1,0):OFFSET('Project Daily Log'!$F$3,$A158-$A$3,0),"&lt;&gt;#N/A"),NA())</f>
        <v>#N/A</v>
      </c>
      <c r="I158" s="41" t="e">
        <f ca="1">IF((COUNT(OFFSET(project_first_blocks,A157-$A$3+1,0):OFFSET(project_first_blocks,A158-$A$3,0))=(A158-A157)),(A158-$A$3)/7,NA())</f>
        <v>#N/A</v>
      </c>
      <c r="J158" s="41" t="e">
        <f ca="1">OFFSET(project_real_days,MATCH($A158,'Project Daily Log'!$A:$A,1)-1,0)/7</f>
        <v>#N/A</v>
      </c>
    </row>
    <row r="159" spans="1:10">
      <c r="A159" s="6" t="e">
        <f t="shared" ca="1" si="12"/>
        <v>#N/A</v>
      </c>
      <c r="B159" s="45" t="e">
        <f ca="1">IF(COUNTIF(OFFSET(project_first_stitches,A158-$A$3+1,0):OFFSET(project_first_stitches,A159-$A$3,0),NA())&lt;7,SUMIF(OFFSET(project_first_stitches,A158-$A$3+1,0):OFFSET(project_first_stitches,A159-$A$3,0),"&lt;&gt;#N/A"),NA())</f>
        <v>#N/A</v>
      </c>
      <c r="C159" s="42" t="e">
        <f t="shared" ca="1" si="10"/>
        <v>#REF!</v>
      </c>
      <c r="D159" s="42" t="e">
        <f t="shared" ca="1" si="11"/>
        <v>#REF!</v>
      </c>
      <c r="E159" s="45" t="e">
        <f ca="1">IF(COUNTIF(OFFSET(project_first_stitches,A158-$A$3+1,0):OFFSET(project_first_stitches,A159-$A$3,0),NA())&lt;7,SUMIF(OFFSET(project_first_pages,A158-$A$3+1,0):OFFSET(project_first_pages,A159-$A$3,0),"&lt;&gt;#N/A"),NA())</f>
        <v>#N/A</v>
      </c>
      <c r="F159" s="45" t="e">
        <f t="shared" ca="1" si="13"/>
        <v>#N/A</v>
      </c>
      <c r="G159" s="45" t="e">
        <f t="shared" ca="1" si="14"/>
        <v>#REF!</v>
      </c>
      <c r="H159" s="27" t="e">
        <f ca="1">IF(COUNTIF(OFFSET(project_first_stitches,$A158-$A$3+1,0):OFFSET(project_first_stitches,A159-$A$3,0),NA())&lt;7,SUMIF(OFFSET('Project Daily Log'!$F$3,$A158-$A$3+1,0):OFFSET('Project Daily Log'!$F$3,$A159-$A$3,0),"&lt;&gt;#N/A"),NA())</f>
        <v>#N/A</v>
      </c>
      <c r="I159" s="41" t="e">
        <f ca="1">IF((COUNT(OFFSET(project_first_blocks,A158-$A$3+1,0):OFFSET(project_first_blocks,A159-$A$3,0))=(A159-A158)),(A159-$A$3)/7,NA())</f>
        <v>#N/A</v>
      </c>
      <c r="J159" s="41" t="e">
        <f ca="1">OFFSET(project_real_days,MATCH($A159,'Project Daily Log'!$A:$A,1)-1,0)/7</f>
        <v>#N/A</v>
      </c>
    </row>
    <row r="160" spans="1:10">
      <c r="A160" s="6" t="e">
        <f t="shared" ca="1" si="12"/>
        <v>#N/A</v>
      </c>
      <c r="B160" s="45" t="e">
        <f ca="1">IF(COUNTIF(OFFSET(project_first_stitches,A159-$A$3+1,0):OFFSET(project_first_stitches,A160-$A$3,0),NA())&lt;7,SUMIF(OFFSET(project_first_stitches,A159-$A$3+1,0):OFFSET(project_first_stitches,A160-$A$3,0),"&lt;&gt;#N/A"),NA())</f>
        <v>#N/A</v>
      </c>
      <c r="C160" s="42" t="e">
        <f t="shared" ca="1" si="10"/>
        <v>#REF!</v>
      </c>
      <c r="D160" s="42" t="e">
        <f t="shared" ca="1" si="11"/>
        <v>#REF!</v>
      </c>
      <c r="E160" s="45" t="e">
        <f ca="1">IF(COUNTIF(OFFSET(project_first_stitches,A159-$A$3+1,0):OFFSET(project_first_stitches,A160-$A$3,0),NA())&lt;7,SUMIF(OFFSET(project_first_pages,A159-$A$3+1,0):OFFSET(project_first_pages,A160-$A$3,0),"&lt;&gt;#N/A"),NA())</f>
        <v>#N/A</v>
      </c>
      <c r="F160" s="45" t="e">
        <f t="shared" ca="1" si="13"/>
        <v>#N/A</v>
      </c>
      <c r="G160" s="45" t="e">
        <f t="shared" ca="1" si="14"/>
        <v>#REF!</v>
      </c>
      <c r="H160" s="27" t="e">
        <f ca="1">IF(COUNTIF(OFFSET(project_first_stitches,$A159-$A$3+1,0):OFFSET(project_first_stitches,A160-$A$3,0),NA())&lt;7,SUMIF(OFFSET('Project Daily Log'!$F$3,$A159-$A$3+1,0):OFFSET('Project Daily Log'!$F$3,$A160-$A$3,0),"&lt;&gt;#N/A"),NA())</f>
        <v>#N/A</v>
      </c>
      <c r="I160" s="41" t="e">
        <f ca="1">IF((COUNT(OFFSET(project_first_blocks,A159-$A$3+1,0):OFFSET(project_first_blocks,A160-$A$3,0))=(A160-A159)),(A160-$A$3)/7,NA())</f>
        <v>#N/A</v>
      </c>
      <c r="J160" s="41" t="e">
        <f ca="1">OFFSET(project_real_days,MATCH($A160,'Project Daily Log'!$A:$A,1)-1,0)/7</f>
        <v>#N/A</v>
      </c>
    </row>
    <row r="161" spans="1:10">
      <c r="A161" s="6" t="e">
        <f t="shared" ca="1" si="12"/>
        <v>#N/A</v>
      </c>
      <c r="B161" s="45" t="e">
        <f ca="1">IF(COUNTIF(OFFSET(project_first_stitches,A160-$A$3+1,0):OFFSET(project_first_stitches,A161-$A$3,0),NA())&lt;7,SUMIF(OFFSET(project_first_stitches,A160-$A$3+1,0):OFFSET(project_first_stitches,A161-$A$3,0),"&lt;&gt;#N/A"),NA())</f>
        <v>#N/A</v>
      </c>
      <c r="C161" s="42" t="e">
        <f t="shared" ca="1" si="10"/>
        <v>#REF!</v>
      </c>
      <c r="D161" s="42" t="e">
        <f t="shared" ca="1" si="11"/>
        <v>#REF!</v>
      </c>
      <c r="E161" s="45" t="e">
        <f ca="1">IF(COUNTIF(OFFSET(project_first_stitches,A160-$A$3+1,0):OFFSET(project_first_stitches,A161-$A$3,0),NA())&lt;7,SUMIF(OFFSET(project_first_pages,A160-$A$3+1,0):OFFSET(project_first_pages,A161-$A$3,0),"&lt;&gt;#N/A"),NA())</f>
        <v>#N/A</v>
      </c>
      <c r="F161" s="45" t="e">
        <f t="shared" ca="1" si="13"/>
        <v>#N/A</v>
      </c>
      <c r="G161" s="45" t="e">
        <f t="shared" ca="1" si="14"/>
        <v>#REF!</v>
      </c>
      <c r="H161" s="27" t="e">
        <f ca="1">IF(COUNTIF(OFFSET(project_first_stitches,$A160-$A$3+1,0):OFFSET(project_first_stitches,A161-$A$3,0),NA())&lt;7,SUMIF(OFFSET('Project Daily Log'!$F$3,$A160-$A$3+1,0):OFFSET('Project Daily Log'!$F$3,$A161-$A$3,0),"&lt;&gt;#N/A"),NA())</f>
        <v>#N/A</v>
      </c>
      <c r="I161" s="41" t="e">
        <f ca="1">IF((COUNT(OFFSET(project_first_blocks,A160-$A$3+1,0):OFFSET(project_first_blocks,A161-$A$3,0))=(A161-A160)),(A161-$A$3)/7,NA())</f>
        <v>#N/A</v>
      </c>
      <c r="J161" s="41" t="e">
        <f ca="1">OFFSET(project_real_days,MATCH($A161,'Project Daily Log'!$A:$A,1)-1,0)/7</f>
        <v>#N/A</v>
      </c>
    </row>
    <row r="162" spans="1:10">
      <c r="A162" s="6" t="e">
        <f t="shared" ca="1" si="12"/>
        <v>#N/A</v>
      </c>
      <c r="B162" s="45" t="e">
        <f ca="1">IF(COUNTIF(OFFSET(project_first_stitches,A161-$A$3+1,0):OFFSET(project_first_stitches,A162-$A$3,0),NA())&lt;7,SUMIF(OFFSET(project_first_stitches,A161-$A$3+1,0):OFFSET(project_first_stitches,A162-$A$3,0),"&lt;&gt;#N/A"),NA())</f>
        <v>#N/A</v>
      </c>
      <c r="C162" s="42" t="e">
        <f t="shared" ca="1" si="10"/>
        <v>#REF!</v>
      </c>
      <c r="D162" s="42" t="e">
        <f t="shared" ca="1" si="11"/>
        <v>#REF!</v>
      </c>
      <c r="E162" s="45" t="e">
        <f ca="1">IF(COUNTIF(OFFSET(project_first_stitches,A161-$A$3+1,0):OFFSET(project_first_stitches,A162-$A$3,0),NA())&lt;7,SUMIF(OFFSET(project_first_pages,A161-$A$3+1,0):OFFSET(project_first_pages,A162-$A$3,0),"&lt;&gt;#N/A"),NA())</f>
        <v>#N/A</v>
      </c>
      <c r="F162" s="45" t="e">
        <f t="shared" ca="1" si="13"/>
        <v>#N/A</v>
      </c>
      <c r="G162" s="45" t="e">
        <f t="shared" ca="1" si="14"/>
        <v>#REF!</v>
      </c>
      <c r="H162" s="27" t="e">
        <f ca="1">IF(COUNTIF(OFFSET(project_first_stitches,$A161-$A$3+1,0):OFFSET(project_first_stitches,A162-$A$3,0),NA())&lt;7,SUMIF(OFFSET('Project Daily Log'!$F$3,$A161-$A$3+1,0):OFFSET('Project Daily Log'!$F$3,$A162-$A$3,0),"&lt;&gt;#N/A"),NA())</f>
        <v>#N/A</v>
      </c>
      <c r="I162" s="41" t="e">
        <f ca="1">IF((COUNT(OFFSET(project_first_blocks,A161-$A$3+1,0):OFFSET(project_first_blocks,A162-$A$3,0))=(A162-A161)),(A162-$A$3)/7,NA())</f>
        <v>#N/A</v>
      </c>
      <c r="J162" s="41" t="e">
        <f ca="1">OFFSET(project_real_days,MATCH($A162,'Project Daily Log'!$A:$A,1)-1,0)/7</f>
        <v>#N/A</v>
      </c>
    </row>
    <row r="163" spans="1:10">
      <c r="A163" s="6" t="e">
        <f t="shared" ca="1" si="12"/>
        <v>#N/A</v>
      </c>
      <c r="B163" s="45" t="e">
        <f ca="1">IF(COUNTIF(OFFSET(project_first_stitches,A162-$A$3+1,0):OFFSET(project_first_stitches,A163-$A$3,0),NA())&lt;7,SUMIF(OFFSET(project_first_stitches,A162-$A$3+1,0):OFFSET(project_first_stitches,A163-$A$3,0),"&lt;&gt;#N/A"),NA())</f>
        <v>#N/A</v>
      </c>
      <c r="C163" s="42" t="e">
        <f t="shared" ca="1" si="10"/>
        <v>#REF!</v>
      </c>
      <c r="D163" s="42" t="e">
        <f t="shared" ca="1" si="11"/>
        <v>#REF!</v>
      </c>
      <c r="E163" s="45" t="e">
        <f ca="1">IF(COUNTIF(OFFSET(project_first_stitches,A162-$A$3+1,0):OFFSET(project_first_stitches,A163-$A$3,0),NA())&lt;7,SUMIF(OFFSET(project_first_pages,A162-$A$3+1,0):OFFSET(project_first_pages,A163-$A$3,0),"&lt;&gt;#N/A"),NA())</f>
        <v>#N/A</v>
      </c>
      <c r="F163" s="45" t="e">
        <f t="shared" ca="1" si="13"/>
        <v>#N/A</v>
      </c>
      <c r="G163" s="45" t="e">
        <f t="shared" ca="1" si="14"/>
        <v>#REF!</v>
      </c>
      <c r="H163" s="27" t="e">
        <f ca="1">IF(COUNTIF(OFFSET(project_first_stitches,$A162-$A$3+1,0):OFFSET(project_first_stitches,A163-$A$3,0),NA())&lt;7,SUMIF(OFFSET('Project Daily Log'!$F$3,$A162-$A$3+1,0):OFFSET('Project Daily Log'!$F$3,$A163-$A$3,0),"&lt;&gt;#N/A"),NA())</f>
        <v>#N/A</v>
      </c>
      <c r="I163" s="41" t="e">
        <f ca="1">IF((COUNT(OFFSET(project_first_blocks,A162-$A$3+1,0):OFFSET(project_first_blocks,A163-$A$3,0))=(A163-A162)),(A163-$A$3)/7,NA())</f>
        <v>#N/A</v>
      </c>
      <c r="J163" s="41" t="e">
        <f ca="1">OFFSET(project_real_days,MATCH($A163,'Project Daily Log'!$A:$A,1)-1,0)/7</f>
        <v>#N/A</v>
      </c>
    </row>
    <row r="164" spans="1:10">
      <c r="A164" s="6" t="e">
        <f t="shared" ca="1" si="12"/>
        <v>#N/A</v>
      </c>
      <c r="B164" s="45" t="e">
        <f ca="1">IF(COUNTIF(OFFSET(project_first_stitches,A163-$A$3+1,0):OFFSET(project_first_stitches,A164-$A$3,0),NA())&lt;7,SUMIF(OFFSET(project_first_stitches,A163-$A$3+1,0):OFFSET(project_first_stitches,A164-$A$3,0),"&lt;&gt;#N/A"),NA())</f>
        <v>#N/A</v>
      </c>
      <c r="C164" s="42" t="e">
        <f t="shared" ca="1" si="10"/>
        <v>#REF!</v>
      </c>
      <c r="D164" s="42" t="e">
        <f t="shared" ca="1" si="11"/>
        <v>#REF!</v>
      </c>
      <c r="E164" s="45" t="e">
        <f ca="1">IF(COUNTIF(OFFSET(project_first_stitches,A163-$A$3+1,0):OFFSET(project_first_stitches,A164-$A$3,0),NA())&lt;7,SUMIF(OFFSET(project_first_pages,A163-$A$3+1,0):OFFSET(project_first_pages,A164-$A$3,0),"&lt;&gt;#N/A"),NA())</f>
        <v>#N/A</v>
      </c>
      <c r="F164" s="45" t="e">
        <f t="shared" ca="1" si="13"/>
        <v>#N/A</v>
      </c>
      <c r="G164" s="45" t="e">
        <f t="shared" ca="1" si="14"/>
        <v>#REF!</v>
      </c>
      <c r="H164" s="27" t="e">
        <f ca="1">IF(COUNTIF(OFFSET(project_first_stitches,$A163-$A$3+1,0):OFFSET(project_first_stitches,A164-$A$3,0),NA())&lt;7,SUMIF(OFFSET('Project Daily Log'!$F$3,$A163-$A$3+1,0):OFFSET('Project Daily Log'!$F$3,$A164-$A$3,0),"&lt;&gt;#N/A"),NA())</f>
        <v>#N/A</v>
      </c>
      <c r="I164" s="41" t="e">
        <f ca="1">IF((COUNT(OFFSET(project_first_blocks,A163-$A$3+1,0):OFFSET(project_first_blocks,A164-$A$3,0))=(A164-A163)),(A164-$A$3)/7,NA())</f>
        <v>#N/A</v>
      </c>
      <c r="J164" s="41" t="e">
        <f ca="1">OFFSET(project_real_days,MATCH($A164,'Project Daily Log'!$A:$A,1)-1,0)/7</f>
        <v>#N/A</v>
      </c>
    </row>
    <row r="165" spans="1:10">
      <c r="A165" s="6" t="e">
        <f t="shared" ca="1" si="12"/>
        <v>#N/A</v>
      </c>
      <c r="B165" s="45" t="e">
        <f ca="1">IF(COUNTIF(OFFSET(project_first_stitches,A164-$A$3+1,0):OFFSET(project_first_stitches,A165-$A$3,0),NA())&lt;7,SUMIF(OFFSET(project_first_stitches,A164-$A$3+1,0):OFFSET(project_first_stitches,A165-$A$3,0),"&lt;&gt;#N/A"),NA())</f>
        <v>#N/A</v>
      </c>
      <c r="C165" s="42" t="e">
        <f t="shared" ca="1" si="10"/>
        <v>#REF!</v>
      </c>
      <c r="D165" s="42" t="e">
        <f t="shared" ca="1" si="11"/>
        <v>#REF!</v>
      </c>
      <c r="E165" s="45" t="e">
        <f ca="1">IF(COUNTIF(OFFSET(project_first_stitches,A164-$A$3+1,0):OFFSET(project_first_stitches,A165-$A$3,0),NA())&lt;7,SUMIF(OFFSET(project_first_pages,A164-$A$3+1,0):OFFSET(project_first_pages,A165-$A$3,0),"&lt;&gt;#N/A"),NA())</f>
        <v>#N/A</v>
      </c>
      <c r="F165" s="45" t="e">
        <f t="shared" ca="1" si="13"/>
        <v>#N/A</v>
      </c>
      <c r="G165" s="45" t="e">
        <f t="shared" ca="1" si="14"/>
        <v>#REF!</v>
      </c>
      <c r="H165" s="27" t="e">
        <f ca="1">IF(COUNTIF(OFFSET(project_first_stitches,$A164-$A$3+1,0):OFFSET(project_first_stitches,A165-$A$3,0),NA())&lt;7,SUMIF(OFFSET('Project Daily Log'!$F$3,$A164-$A$3+1,0):OFFSET('Project Daily Log'!$F$3,$A165-$A$3,0),"&lt;&gt;#N/A"),NA())</f>
        <v>#N/A</v>
      </c>
      <c r="I165" s="41" t="e">
        <f ca="1">IF((COUNT(OFFSET(project_first_blocks,A164-$A$3+1,0):OFFSET(project_first_blocks,A165-$A$3,0))=(A165-A164)),(A165-$A$3)/7,NA())</f>
        <v>#N/A</v>
      </c>
      <c r="J165" s="41" t="e">
        <f ca="1">OFFSET(project_real_days,MATCH($A165,'Project Daily Log'!$A:$A,1)-1,0)/7</f>
        <v>#N/A</v>
      </c>
    </row>
    <row r="166" spans="1:10">
      <c r="A166" s="6" t="e">
        <f t="shared" ca="1" si="12"/>
        <v>#N/A</v>
      </c>
      <c r="B166" s="45" t="e">
        <f ca="1">IF(COUNTIF(OFFSET(project_first_stitches,A165-$A$3+1,0):OFFSET(project_first_stitches,A166-$A$3,0),NA())&lt;7,SUMIF(OFFSET(project_first_stitches,A165-$A$3+1,0):OFFSET(project_first_stitches,A166-$A$3,0),"&lt;&gt;#N/A"),NA())</f>
        <v>#N/A</v>
      </c>
      <c r="C166" s="42" t="e">
        <f t="shared" ca="1" si="10"/>
        <v>#REF!</v>
      </c>
      <c r="D166" s="42" t="e">
        <f t="shared" ca="1" si="11"/>
        <v>#REF!</v>
      </c>
      <c r="E166" s="45" t="e">
        <f ca="1">IF(COUNTIF(OFFSET(project_first_stitches,A165-$A$3+1,0):OFFSET(project_first_stitches,A166-$A$3,0),NA())&lt;7,SUMIF(OFFSET(project_first_pages,A165-$A$3+1,0):OFFSET(project_first_pages,A166-$A$3,0),"&lt;&gt;#N/A"),NA())</f>
        <v>#N/A</v>
      </c>
      <c r="F166" s="45" t="e">
        <f t="shared" ca="1" si="13"/>
        <v>#N/A</v>
      </c>
      <c r="G166" s="45" t="e">
        <f t="shared" ca="1" si="14"/>
        <v>#REF!</v>
      </c>
      <c r="H166" s="27" t="e">
        <f ca="1">IF(COUNTIF(OFFSET(project_first_stitches,$A165-$A$3+1,0):OFFSET(project_first_stitches,A166-$A$3,0),NA())&lt;7,SUMIF(OFFSET('Project Daily Log'!$F$3,$A165-$A$3+1,0):OFFSET('Project Daily Log'!$F$3,$A166-$A$3,0),"&lt;&gt;#N/A"),NA())</f>
        <v>#N/A</v>
      </c>
      <c r="I166" s="41" t="e">
        <f ca="1">IF((COUNT(OFFSET(project_first_blocks,A165-$A$3+1,0):OFFSET(project_first_blocks,A166-$A$3,0))=(A166-A165)),(A166-$A$3)/7,NA())</f>
        <v>#N/A</v>
      </c>
      <c r="J166" s="41" t="e">
        <f ca="1">OFFSET(project_real_days,MATCH($A166,'Project Daily Log'!$A:$A,1)-1,0)/7</f>
        <v>#N/A</v>
      </c>
    </row>
    <row r="167" spans="1:10">
      <c r="A167" s="6" t="e">
        <f t="shared" ca="1" si="12"/>
        <v>#N/A</v>
      </c>
      <c r="B167" s="45" t="e">
        <f ca="1">IF(COUNTIF(OFFSET(project_first_stitches,A166-$A$3+1,0):OFFSET(project_first_stitches,A167-$A$3,0),NA())&lt;7,SUMIF(OFFSET(project_first_stitches,A166-$A$3+1,0):OFFSET(project_first_stitches,A167-$A$3,0),"&lt;&gt;#N/A"),NA())</f>
        <v>#N/A</v>
      </c>
      <c r="C167" s="42" t="e">
        <f t="shared" ca="1" si="10"/>
        <v>#REF!</v>
      </c>
      <c r="D167" s="42" t="e">
        <f t="shared" ca="1" si="11"/>
        <v>#REF!</v>
      </c>
      <c r="E167" s="45" t="e">
        <f ca="1">IF(COUNTIF(OFFSET(project_first_stitches,A166-$A$3+1,0):OFFSET(project_first_stitches,A167-$A$3,0),NA())&lt;7,SUMIF(OFFSET(project_first_pages,A166-$A$3+1,0):OFFSET(project_first_pages,A167-$A$3,0),"&lt;&gt;#N/A"),NA())</f>
        <v>#N/A</v>
      </c>
      <c r="F167" s="45" t="e">
        <f t="shared" ca="1" si="13"/>
        <v>#N/A</v>
      </c>
      <c r="G167" s="45" t="e">
        <f t="shared" ca="1" si="14"/>
        <v>#REF!</v>
      </c>
      <c r="H167" s="27" t="e">
        <f ca="1">IF(COUNTIF(OFFSET(project_first_stitches,$A166-$A$3+1,0):OFFSET(project_first_stitches,A167-$A$3,0),NA())&lt;7,SUMIF(OFFSET('Project Daily Log'!$F$3,$A166-$A$3+1,0):OFFSET('Project Daily Log'!$F$3,$A167-$A$3,0),"&lt;&gt;#N/A"),NA())</f>
        <v>#N/A</v>
      </c>
      <c r="I167" s="41" t="e">
        <f ca="1">IF((COUNT(OFFSET(project_first_blocks,A166-$A$3+1,0):OFFSET(project_first_blocks,A167-$A$3,0))=(A167-A166)),(A167-$A$3)/7,NA())</f>
        <v>#N/A</v>
      </c>
      <c r="J167" s="41" t="e">
        <f ca="1">OFFSET(project_real_days,MATCH($A167,'Project Daily Log'!$A:$A,1)-1,0)/7</f>
        <v>#N/A</v>
      </c>
    </row>
    <row r="168" spans="1:10">
      <c r="A168" s="6" t="e">
        <f t="shared" ca="1" si="12"/>
        <v>#N/A</v>
      </c>
      <c r="B168" s="45" t="e">
        <f ca="1">IF(COUNTIF(OFFSET(project_first_stitches,A167-$A$3+1,0):OFFSET(project_first_stitches,A168-$A$3,0),NA())&lt;7,SUMIF(OFFSET(project_first_stitches,A167-$A$3+1,0):OFFSET(project_first_stitches,A168-$A$3,0),"&lt;&gt;#N/A"),NA())</f>
        <v>#N/A</v>
      </c>
      <c r="C168" s="42" t="e">
        <f t="shared" ca="1" si="10"/>
        <v>#REF!</v>
      </c>
      <c r="D168" s="42" t="e">
        <f t="shared" ca="1" si="11"/>
        <v>#REF!</v>
      </c>
      <c r="E168" s="45" t="e">
        <f ca="1">IF(COUNTIF(OFFSET(project_first_stitches,A167-$A$3+1,0):OFFSET(project_first_stitches,A168-$A$3,0),NA())&lt;7,SUMIF(OFFSET(project_first_pages,A167-$A$3+1,0):OFFSET(project_first_pages,A168-$A$3,0),"&lt;&gt;#N/A"),NA())</f>
        <v>#N/A</v>
      </c>
      <c r="F168" s="45" t="e">
        <f t="shared" ca="1" si="13"/>
        <v>#N/A</v>
      </c>
      <c r="G168" s="45" t="e">
        <f t="shared" ca="1" si="14"/>
        <v>#REF!</v>
      </c>
      <c r="H168" s="27" t="e">
        <f ca="1">IF(COUNTIF(OFFSET(project_first_stitches,$A167-$A$3+1,0):OFFSET(project_first_stitches,A168-$A$3,0),NA())&lt;7,SUMIF(OFFSET('Project Daily Log'!$F$3,$A167-$A$3+1,0):OFFSET('Project Daily Log'!$F$3,$A168-$A$3,0),"&lt;&gt;#N/A"),NA())</f>
        <v>#N/A</v>
      </c>
      <c r="I168" s="41" t="e">
        <f ca="1">IF((COUNT(OFFSET(project_first_blocks,A167-$A$3+1,0):OFFSET(project_first_blocks,A168-$A$3,0))=(A168-A167)),(A168-$A$3)/7,NA())</f>
        <v>#N/A</v>
      </c>
      <c r="J168" s="41" t="e">
        <f ca="1">OFFSET(project_real_days,MATCH($A168,'Project Daily Log'!$A:$A,1)-1,0)/7</f>
        <v>#N/A</v>
      </c>
    </row>
    <row r="169" spans="1:10">
      <c r="A169" s="6" t="e">
        <f t="shared" ca="1" si="12"/>
        <v>#N/A</v>
      </c>
      <c r="B169" s="45" t="e">
        <f ca="1">IF(COUNTIF(OFFSET(project_first_stitches,A168-$A$3+1,0):OFFSET(project_first_stitches,A169-$A$3,0),NA())&lt;7,SUMIF(OFFSET(project_first_stitches,A168-$A$3+1,0):OFFSET(project_first_stitches,A169-$A$3,0),"&lt;&gt;#N/A"),NA())</f>
        <v>#N/A</v>
      </c>
      <c r="C169" s="42" t="e">
        <f t="shared" ca="1" si="10"/>
        <v>#REF!</v>
      </c>
      <c r="D169" s="42" t="e">
        <f t="shared" ca="1" si="11"/>
        <v>#REF!</v>
      </c>
      <c r="E169" s="45" t="e">
        <f ca="1">IF(COUNTIF(OFFSET(project_first_stitches,A168-$A$3+1,0):OFFSET(project_first_stitches,A169-$A$3,0),NA())&lt;7,SUMIF(OFFSET(project_first_pages,A168-$A$3+1,0):OFFSET(project_first_pages,A169-$A$3,0),"&lt;&gt;#N/A"),NA())</f>
        <v>#N/A</v>
      </c>
      <c r="F169" s="45" t="e">
        <f t="shared" ca="1" si="13"/>
        <v>#N/A</v>
      </c>
      <c r="G169" s="45" t="e">
        <f t="shared" ca="1" si="14"/>
        <v>#REF!</v>
      </c>
      <c r="H169" s="27" t="e">
        <f ca="1">IF(COUNTIF(OFFSET(project_first_stitches,$A168-$A$3+1,0):OFFSET(project_first_stitches,A169-$A$3,0),NA())&lt;7,SUMIF(OFFSET('Project Daily Log'!$F$3,$A168-$A$3+1,0):OFFSET('Project Daily Log'!$F$3,$A169-$A$3,0),"&lt;&gt;#N/A"),NA())</f>
        <v>#N/A</v>
      </c>
      <c r="I169" s="41" t="e">
        <f ca="1">IF((COUNT(OFFSET(project_first_blocks,A168-$A$3+1,0):OFFSET(project_first_blocks,A169-$A$3,0))=(A169-A168)),(A169-$A$3)/7,NA())</f>
        <v>#N/A</v>
      </c>
      <c r="J169" s="41" t="e">
        <f ca="1">OFFSET(project_real_days,MATCH($A169,'Project Daily Log'!$A:$A,1)-1,0)/7</f>
        <v>#N/A</v>
      </c>
    </row>
    <row r="170" spans="1:10">
      <c r="A170" s="6" t="e">
        <f t="shared" ca="1" si="12"/>
        <v>#N/A</v>
      </c>
      <c r="B170" s="45" t="e">
        <f ca="1">IF(COUNTIF(OFFSET(project_first_stitches,A169-$A$3+1,0):OFFSET(project_first_stitches,A170-$A$3,0),NA())&lt;7,SUMIF(OFFSET(project_first_stitches,A169-$A$3+1,0):OFFSET(project_first_stitches,A170-$A$3,0),"&lt;&gt;#N/A"),NA())</f>
        <v>#N/A</v>
      </c>
      <c r="C170" s="42" t="e">
        <f t="shared" ca="1" si="10"/>
        <v>#REF!</v>
      </c>
      <c r="D170" s="42" t="e">
        <f t="shared" ca="1" si="11"/>
        <v>#REF!</v>
      </c>
      <c r="E170" s="45" t="e">
        <f ca="1">IF(COUNTIF(OFFSET(project_first_stitches,A169-$A$3+1,0):OFFSET(project_first_stitches,A170-$A$3,0),NA())&lt;7,SUMIF(OFFSET(project_first_pages,A169-$A$3+1,0):OFFSET(project_first_pages,A170-$A$3,0),"&lt;&gt;#N/A"),NA())</f>
        <v>#N/A</v>
      </c>
      <c r="F170" s="45" t="e">
        <f t="shared" ca="1" si="13"/>
        <v>#N/A</v>
      </c>
      <c r="G170" s="45" t="e">
        <f t="shared" ca="1" si="14"/>
        <v>#REF!</v>
      </c>
      <c r="H170" s="27" t="e">
        <f ca="1">IF(COUNTIF(OFFSET(project_first_stitches,$A169-$A$3+1,0):OFFSET(project_first_stitches,A170-$A$3,0),NA())&lt;7,SUMIF(OFFSET('Project Daily Log'!$F$3,$A169-$A$3+1,0):OFFSET('Project Daily Log'!$F$3,$A170-$A$3,0),"&lt;&gt;#N/A"),NA())</f>
        <v>#N/A</v>
      </c>
      <c r="I170" s="41" t="e">
        <f ca="1">IF((COUNT(OFFSET(project_first_blocks,A169-$A$3+1,0):OFFSET(project_first_blocks,A170-$A$3,0))=(A170-A169)),(A170-$A$3)/7,NA())</f>
        <v>#N/A</v>
      </c>
      <c r="J170" s="41" t="e">
        <f ca="1">OFFSET(project_real_days,MATCH($A170,'Project Daily Log'!$A:$A,1)-1,0)/7</f>
        <v>#N/A</v>
      </c>
    </row>
    <row r="171" spans="1:10">
      <c r="A171" s="6" t="e">
        <f t="shared" ca="1" si="12"/>
        <v>#N/A</v>
      </c>
      <c r="B171" s="45" t="e">
        <f ca="1">IF(COUNTIF(OFFSET(project_first_stitches,A170-$A$3+1,0):OFFSET(project_first_stitches,A171-$A$3,0),NA())&lt;7,SUMIF(OFFSET(project_first_stitches,A170-$A$3+1,0):OFFSET(project_first_stitches,A171-$A$3,0),"&lt;&gt;#N/A"),NA())</f>
        <v>#N/A</v>
      </c>
      <c r="C171" s="42" t="e">
        <f t="shared" ca="1" si="10"/>
        <v>#REF!</v>
      </c>
      <c r="D171" s="42" t="e">
        <f t="shared" ca="1" si="11"/>
        <v>#REF!</v>
      </c>
      <c r="E171" s="45" t="e">
        <f ca="1">IF(COUNTIF(OFFSET(project_first_stitches,A170-$A$3+1,0):OFFSET(project_first_stitches,A171-$A$3,0),NA())&lt;7,SUMIF(OFFSET(project_first_pages,A170-$A$3+1,0):OFFSET(project_first_pages,A171-$A$3,0),"&lt;&gt;#N/A"),NA())</f>
        <v>#N/A</v>
      </c>
      <c r="F171" s="45" t="e">
        <f t="shared" ca="1" si="13"/>
        <v>#N/A</v>
      </c>
      <c r="G171" s="45" t="e">
        <f t="shared" ca="1" si="14"/>
        <v>#REF!</v>
      </c>
      <c r="H171" s="27" t="e">
        <f ca="1">IF(COUNTIF(OFFSET(project_first_stitches,$A170-$A$3+1,0):OFFSET(project_first_stitches,A171-$A$3,0),NA())&lt;7,SUMIF(OFFSET('Project Daily Log'!$F$3,$A170-$A$3+1,0):OFFSET('Project Daily Log'!$F$3,$A171-$A$3,0),"&lt;&gt;#N/A"),NA())</f>
        <v>#N/A</v>
      </c>
      <c r="I171" s="41" t="e">
        <f ca="1">IF((COUNT(OFFSET(project_first_blocks,A170-$A$3+1,0):OFFSET(project_first_blocks,A171-$A$3,0))=(A171-A170)),(A171-$A$3)/7,NA())</f>
        <v>#N/A</v>
      </c>
      <c r="J171" s="41" t="e">
        <f ca="1">OFFSET(project_real_days,MATCH($A171,'Project Daily Log'!$A:$A,1)-1,0)/7</f>
        <v>#N/A</v>
      </c>
    </row>
    <row r="172" spans="1:10">
      <c r="A172" s="6" t="e">
        <f t="shared" ca="1" si="12"/>
        <v>#N/A</v>
      </c>
      <c r="B172" s="45" t="e">
        <f ca="1">IF(COUNTIF(OFFSET(project_first_stitches,A171-$A$3+1,0):OFFSET(project_first_stitches,A172-$A$3,0),NA())&lt;7,SUMIF(OFFSET(project_first_stitches,A171-$A$3+1,0):OFFSET(project_first_stitches,A172-$A$3,0),"&lt;&gt;#N/A"),NA())</f>
        <v>#N/A</v>
      </c>
      <c r="C172" s="42" t="e">
        <f t="shared" ca="1" si="10"/>
        <v>#REF!</v>
      </c>
      <c r="D172" s="42" t="e">
        <f t="shared" ca="1" si="11"/>
        <v>#REF!</v>
      </c>
      <c r="E172" s="45" t="e">
        <f ca="1">IF(COUNTIF(OFFSET(project_first_stitches,A171-$A$3+1,0):OFFSET(project_first_stitches,A172-$A$3,0),NA())&lt;7,SUMIF(OFFSET(project_first_pages,A171-$A$3+1,0):OFFSET(project_first_pages,A172-$A$3,0),"&lt;&gt;#N/A"),NA())</f>
        <v>#N/A</v>
      </c>
      <c r="F172" s="45" t="e">
        <f t="shared" ca="1" si="13"/>
        <v>#N/A</v>
      </c>
      <c r="G172" s="45" t="e">
        <f t="shared" ca="1" si="14"/>
        <v>#REF!</v>
      </c>
      <c r="H172" s="27" t="e">
        <f ca="1">IF(COUNTIF(OFFSET(project_first_stitches,$A171-$A$3+1,0):OFFSET(project_first_stitches,A172-$A$3,0),NA())&lt;7,SUMIF(OFFSET('Project Daily Log'!$F$3,$A171-$A$3+1,0):OFFSET('Project Daily Log'!$F$3,$A172-$A$3,0),"&lt;&gt;#N/A"),NA())</f>
        <v>#N/A</v>
      </c>
      <c r="I172" s="41" t="e">
        <f ca="1">IF((COUNT(OFFSET(project_first_blocks,A171-$A$3+1,0):OFFSET(project_first_blocks,A172-$A$3,0))=(A172-A171)),(A172-$A$3)/7,NA())</f>
        <v>#N/A</v>
      </c>
      <c r="J172" s="41" t="e">
        <f ca="1">OFFSET(project_real_days,MATCH($A172,'Project Daily Log'!$A:$A,1)-1,0)/7</f>
        <v>#N/A</v>
      </c>
    </row>
    <row r="173" spans="1:10">
      <c r="A173" s="6" t="e">
        <f t="shared" ca="1" si="12"/>
        <v>#N/A</v>
      </c>
      <c r="B173" s="45" t="e">
        <f ca="1">IF(COUNTIF(OFFSET(project_first_stitches,A172-$A$3+1,0):OFFSET(project_first_stitches,A173-$A$3,0),NA())&lt;7,SUMIF(OFFSET(project_first_stitches,A172-$A$3+1,0):OFFSET(project_first_stitches,A173-$A$3,0),"&lt;&gt;#N/A"),NA())</f>
        <v>#N/A</v>
      </c>
      <c r="C173" s="42" t="e">
        <f t="shared" ca="1" si="10"/>
        <v>#REF!</v>
      </c>
      <c r="D173" s="42" t="e">
        <f t="shared" ca="1" si="11"/>
        <v>#REF!</v>
      </c>
      <c r="E173" s="45" t="e">
        <f ca="1">IF(COUNTIF(OFFSET(project_first_stitches,A172-$A$3+1,0):OFFSET(project_first_stitches,A173-$A$3,0),NA())&lt;7,SUMIF(OFFSET(project_first_pages,A172-$A$3+1,0):OFFSET(project_first_pages,A173-$A$3,0),"&lt;&gt;#N/A"),NA())</f>
        <v>#N/A</v>
      </c>
      <c r="F173" s="45" t="e">
        <f t="shared" ca="1" si="13"/>
        <v>#N/A</v>
      </c>
      <c r="G173" s="45" t="e">
        <f t="shared" ca="1" si="14"/>
        <v>#REF!</v>
      </c>
      <c r="H173" s="27" t="e">
        <f ca="1">IF(COUNTIF(OFFSET(project_first_stitches,$A172-$A$3+1,0):OFFSET(project_first_stitches,A173-$A$3,0),NA())&lt;7,SUMIF(OFFSET('Project Daily Log'!$F$3,$A172-$A$3+1,0):OFFSET('Project Daily Log'!$F$3,$A173-$A$3,0),"&lt;&gt;#N/A"),NA())</f>
        <v>#N/A</v>
      </c>
      <c r="I173" s="41" t="e">
        <f ca="1">IF((COUNT(OFFSET(project_first_blocks,A172-$A$3+1,0):OFFSET(project_first_blocks,A173-$A$3,0))=(A173-A172)),(A173-$A$3)/7,NA())</f>
        <v>#N/A</v>
      </c>
      <c r="J173" s="41" t="e">
        <f ca="1">OFFSET(project_real_days,MATCH($A173,'Project Daily Log'!$A:$A,1)-1,0)/7</f>
        <v>#N/A</v>
      </c>
    </row>
    <row r="174" spans="1:10">
      <c r="A174" s="6" t="e">
        <f t="shared" ca="1" si="12"/>
        <v>#N/A</v>
      </c>
      <c r="B174" s="45" t="e">
        <f ca="1">IF(COUNTIF(OFFSET(project_first_stitches,A173-$A$3+1,0):OFFSET(project_first_stitches,A174-$A$3,0),NA())&lt;7,SUMIF(OFFSET(project_first_stitches,A173-$A$3+1,0):OFFSET(project_first_stitches,A174-$A$3,0),"&lt;&gt;#N/A"),NA())</f>
        <v>#N/A</v>
      </c>
      <c r="C174" s="42" t="e">
        <f t="shared" ca="1" si="10"/>
        <v>#REF!</v>
      </c>
      <c r="D174" s="42" t="e">
        <f t="shared" ca="1" si="11"/>
        <v>#REF!</v>
      </c>
      <c r="E174" s="45" t="e">
        <f ca="1">IF(COUNTIF(OFFSET(project_first_stitches,A173-$A$3+1,0):OFFSET(project_first_stitches,A174-$A$3,0),NA())&lt;7,SUMIF(OFFSET(project_first_pages,A173-$A$3+1,0):OFFSET(project_first_pages,A174-$A$3,0),"&lt;&gt;#N/A"),NA())</f>
        <v>#N/A</v>
      </c>
      <c r="F174" s="45" t="e">
        <f t="shared" ca="1" si="13"/>
        <v>#N/A</v>
      </c>
      <c r="G174" s="45" t="e">
        <f t="shared" ca="1" si="14"/>
        <v>#REF!</v>
      </c>
      <c r="H174" s="27" t="e">
        <f ca="1">IF(COUNTIF(OFFSET(project_first_stitches,$A173-$A$3+1,0):OFFSET(project_first_stitches,A174-$A$3,0),NA())&lt;7,SUMIF(OFFSET('Project Daily Log'!$F$3,$A173-$A$3+1,0):OFFSET('Project Daily Log'!$F$3,$A174-$A$3,0),"&lt;&gt;#N/A"),NA())</f>
        <v>#N/A</v>
      </c>
      <c r="I174" s="41" t="e">
        <f ca="1">IF((COUNT(OFFSET(project_first_blocks,A173-$A$3+1,0):OFFSET(project_first_blocks,A174-$A$3,0))=(A174-A173)),(A174-$A$3)/7,NA())</f>
        <v>#N/A</v>
      </c>
      <c r="J174" s="41" t="e">
        <f ca="1">OFFSET(project_real_days,MATCH($A174,'Project Daily Log'!$A:$A,1)-1,0)/7</f>
        <v>#N/A</v>
      </c>
    </row>
    <row r="175" spans="1:10">
      <c r="A175" s="6" t="e">
        <f t="shared" ca="1" si="12"/>
        <v>#N/A</v>
      </c>
      <c r="B175" s="45" t="e">
        <f ca="1">IF(COUNTIF(OFFSET(project_first_stitches,A174-$A$3+1,0):OFFSET(project_first_stitches,A175-$A$3,0),NA())&lt;7,SUMIF(OFFSET(project_first_stitches,A174-$A$3+1,0):OFFSET(project_first_stitches,A175-$A$3,0),"&lt;&gt;#N/A"),NA())</f>
        <v>#N/A</v>
      </c>
      <c r="C175" s="42" t="e">
        <f t="shared" ca="1" si="10"/>
        <v>#REF!</v>
      </c>
      <c r="D175" s="42" t="e">
        <f t="shared" ca="1" si="11"/>
        <v>#REF!</v>
      </c>
      <c r="E175" s="45" t="e">
        <f ca="1">IF(COUNTIF(OFFSET(project_first_stitches,A174-$A$3+1,0):OFFSET(project_first_stitches,A175-$A$3,0),NA())&lt;7,SUMIF(OFFSET(project_first_pages,A174-$A$3+1,0):OFFSET(project_first_pages,A175-$A$3,0),"&lt;&gt;#N/A"),NA())</f>
        <v>#N/A</v>
      </c>
      <c r="F175" s="45" t="e">
        <f t="shared" ca="1" si="13"/>
        <v>#N/A</v>
      </c>
      <c r="G175" s="45" t="e">
        <f t="shared" ca="1" si="14"/>
        <v>#REF!</v>
      </c>
      <c r="H175" s="27" t="e">
        <f ca="1">IF(COUNTIF(OFFSET(project_first_stitches,$A174-$A$3+1,0):OFFSET(project_first_stitches,A175-$A$3,0),NA())&lt;7,SUMIF(OFFSET('Project Daily Log'!$F$3,$A174-$A$3+1,0):OFFSET('Project Daily Log'!$F$3,$A175-$A$3,0),"&lt;&gt;#N/A"),NA())</f>
        <v>#N/A</v>
      </c>
      <c r="I175" s="41" t="e">
        <f ca="1">IF((COUNT(OFFSET(project_first_blocks,A174-$A$3+1,0):OFFSET(project_first_blocks,A175-$A$3,0))=(A175-A174)),(A175-$A$3)/7,NA())</f>
        <v>#N/A</v>
      </c>
      <c r="J175" s="41" t="e">
        <f ca="1">OFFSET(project_real_days,MATCH($A175,'Project Daily Log'!$A:$A,1)-1,0)/7</f>
        <v>#N/A</v>
      </c>
    </row>
    <row r="176" spans="1:10">
      <c r="A176" s="6" t="e">
        <f t="shared" ca="1" si="12"/>
        <v>#N/A</v>
      </c>
      <c r="B176" s="45" t="e">
        <f ca="1">IF(COUNTIF(OFFSET(project_first_stitches,A175-$A$3+1,0):OFFSET(project_first_stitches,A176-$A$3,0),NA())&lt;7,SUMIF(OFFSET(project_first_stitches,A175-$A$3+1,0):OFFSET(project_first_stitches,A176-$A$3,0),"&lt;&gt;#N/A"),NA())</f>
        <v>#N/A</v>
      </c>
      <c r="C176" s="42" t="e">
        <f t="shared" ca="1" si="10"/>
        <v>#REF!</v>
      </c>
      <c r="D176" s="42" t="e">
        <f t="shared" ca="1" si="11"/>
        <v>#REF!</v>
      </c>
      <c r="E176" s="45" t="e">
        <f ca="1">IF(COUNTIF(OFFSET(project_first_stitches,A175-$A$3+1,0):OFFSET(project_first_stitches,A176-$A$3,0),NA())&lt;7,SUMIF(OFFSET(project_first_pages,A175-$A$3+1,0):OFFSET(project_first_pages,A176-$A$3,0),"&lt;&gt;#N/A"),NA())</f>
        <v>#N/A</v>
      </c>
      <c r="F176" s="45" t="e">
        <f t="shared" ca="1" si="13"/>
        <v>#N/A</v>
      </c>
      <c r="G176" s="45" t="e">
        <f t="shared" ca="1" si="14"/>
        <v>#REF!</v>
      </c>
      <c r="H176" s="27" t="e">
        <f ca="1">IF(COUNTIF(OFFSET(project_first_stitches,$A175-$A$3+1,0):OFFSET(project_first_stitches,A176-$A$3,0),NA())&lt;7,SUMIF(OFFSET('Project Daily Log'!$F$3,$A175-$A$3+1,0):OFFSET('Project Daily Log'!$F$3,$A176-$A$3,0),"&lt;&gt;#N/A"),NA())</f>
        <v>#N/A</v>
      </c>
      <c r="I176" s="41" t="e">
        <f ca="1">IF((COUNT(OFFSET(project_first_blocks,A175-$A$3+1,0):OFFSET(project_first_blocks,A176-$A$3,0))=(A176-A175)),(A176-$A$3)/7,NA())</f>
        <v>#N/A</v>
      </c>
      <c r="J176" s="41" t="e">
        <f ca="1">OFFSET(project_real_days,MATCH($A176,'Project Daily Log'!$A:$A,1)-1,0)/7</f>
        <v>#N/A</v>
      </c>
    </row>
    <row r="177" spans="1:10">
      <c r="A177" s="6" t="e">
        <f t="shared" ca="1" si="12"/>
        <v>#N/A</v>
      </c>
      <c r="B177" s="45" t="e">
        <f ca="1">IF(COUNTIF(OFFSET(project_first_stitches,A176-$A$3+1,0):OFFSET(project_first_stitches,A177-$A$3,0),NA())&lt;7,SUMIF(OFFSET(project_first_stitches,A176-$A$3+1,0):OFFSET(project_first_stitches,A177-$A$3,0),"&lt;&gt;#N/A"),NA())</f>
        <v>#N/A</v>
      </c>
      <c r="C177" s="42" t="e">
        <f t="shared" ca="1" si="10"/>
        <v>#REF!</v>
      </c>
      <c r="D177" s="42" t="e">
        <f t="shared" ca="1" si="11"/>
        <v>#REF!</v>
      </c>
      <c r="E177" s="45" t="e">
        <f ca="1">IF(COUNTIF(OFFSET(project_first_stitches,A176-$A$3+1,0):OFFSET(project_first_stitches,A177-$A$3,0),NA())&lt;7,SUMIF(OFFSET(project_first_pages,A176-$A$3+1,0):OFFSET(project_first_pages,A177-$A$3,0),"&lt;&gt;#N/A"),NA())</f>
        <v>#N/A</v>
      </c>
      <c r="F177" s="45" t="e">
        <f t="shared" ca="1" si="13"/>
        <v>#N/A</v>
      </c>
      <c r="G177" s="45" t="e">
        <f t="shared" ca="1" si="14"/>
        <v>#REF!</v>
      </c>
      <c r="H177" s="27" t="e">
        <f ca="1">IF(COUNTIF(OFFSET(project_first_stitches,$A176-$A$3+1,0):OFFSET(project_first_stitches,A177-$A$3,0),NA())&lt;7,SUMIF(OFFSET('Project Daily Log'!$F$3,$A176-$A$3+1,0):OFFSET('Project Daily Log'!$F$3,$A177-$A$3,0),"&lt;&gt;#N/A"),NA())</f>
        <v>#N/A</v>
      </c>
      <c r="I177" s="41" t="e">
        <f ca="1">IF((COUNT(OFFSET(project_first_blocks,A176-$A$3+1,0):OFFSET(project_first_blocks,A177-$A$3,0))=(A177-A176)),(A177-$A$3)/7,NA())</f>
        <v>#N/A</v>
      </c>
      <c r="J177" s="41" t="e">
        <f ca="1">OFFSET(project_real_days,MATCH($A177,'Project Daily Log'!$A:$A,1)-1,0)/7</f>
        <v>#N/A</v>
      </c>
    </row>
    <row r="178" spans="1:10">
      <c r="A178" s="6" t="e">
        <f t="shared" ca="1" si="12"/>
        <v>#N/A</v>
      </c>
      <c r="B178" s="45" t="e">
        <f ca="1">IF(COUNTIF(OFFSET(project_first_stitches,A177-$A$3+1,0):OFFSET(project_first_stitches,A178-$A$3,0),NA())&lt;7,SUMIF(OFFSET(project_first_stitches,A177-$A$3+1,0):OFFSET(project_first_stitches,A178-$A$3,0),"&lt;&gt;#N/A"),NA())</f>
        <v>#N/A</v>
      </c>
      <c r="C178" s="42" t="e">
        <f t="shared" ca="1" si="10"/>
        <v>#REF!</v>
      </c>
      <c r="D178" s="42" t="e">
        <f t="shared" ca="1" si="11"/>
        <v>#REF!</v>
      </c>
      <c r="E178" s="45" t="e">
        <f ca="1">IF(COUNTIF(OFFSET(project_first_stitches,A177-$A$3+1,0):OFFSET(project_first_stitches,A178-$A$3,0),NA())&lt;7,SUMIF(OFFSET(project_first_pages,A177-$A$3+1,0):OFFSET(project_first_pages,A178-$A$3,0),"&lt;&gt;#N/A"),NA())</f>
        <v>#N/A</v>
      </c>
      <c r="F178" s="45" t="e">
        <f t="shared" ca="1" si="13"/>
        <v>#N/A</v>
      </c>
      <c r="G178" s="45" t="e">
        <f t="shared" ca="1" si="14"/>
        <v>#REF!</v>
      </c>
      <c r="H178" s="27" t="e">
        <f ca="1">IF(COUNTIF(OFFSET(project_first_stitches,$A177-$A$3+1,0):OFFSET(project_first_stitches,A178-$A$3,0),NA())&lt;7,SUMIF(OFFSET('Project Daily Log'!$F$3,$A177-$A$3+1,0):OFFSET('Project Daily Log'!$F$3,$A178-$A$3,0),"&lt;&gt;#N/A"),NA())</f>
        <v>#N/A</v>
      </c>
      <c r="I178" s="41" t="e">
        <f ca="1">IF((COUNT(OFFSET(project_first_blocks,A177-$A$3+1,0):OFFSET(project_first_blocks,A178-$A$3,0))=(A178-A177)),(A178-$A$3)/7,NA())</f>
        <v>#N/A</v>
      </c>
      <c r="J178" s="41" t="e">
        <f ca="1">OFFSET(project_real_days,MATCH($A178,'Project Daily Log'!$A:$A,1)-1,0)/7</f>
        <v>#N/A</v>
      </c>
    </row>
    <row r="179" spans="1:10">
      <c r="A179" s="6" t="e">
        <f t="shared" ca="1" si="12"/>
        <v>#N/A</v>
      </c>
      <c r="B179" s="45" t="e">
        <f ca="1">IF(COUNTIF(OFFSET(project_first_stitches,A178-$A$3+1,0):OFFSET(project_first_stitches,A179-$A$3,0),NA())&lt;7,SUMIF(OFFSET(project_first_stitches,A178-$A$3+1,0):OFFSET(project_first_stitches,A179-$A$3,0),"&lt;&gt;#N/A"),NA())</f>
        <v>#N/A</v>
      </c>
      <c r="C179" s="42" t="e">
        <f t="shared" ca="1" si="10"/>
        <v>#REF!</v>
      </c>
      <c r="D179" s="42" t="e">
        <f t="shared" ca="1" si="11"/>
        <v>#REF!</v>
      </c>
      <c r="E179" s="45" t="e">
        <f ca="1">IF(COUNTIF(OFFSET(project_first_stitches,A178-$A$3+1,0):OFFSET(project_first_stitches,A179-$A$3,0),NA())&lt;7,SUMIF(OFFSET(project_first_pages,A178-$A$3+1,0):OFFSET(project_first_pages,A179-$A$3,0),"&lt;&gt;#N/A"),NA())</f>
        <v>#N/A</v>
      </c>
      <c r="F179" s="45" t="e">
        <f t="shared" ca="1" si="13"/>
        <v>#N/A</v>
      </c>
      <c r="G179" s="45" t="e">
        <f t="shared" ca="1" si="14"/>
        <v>#REF!</v>
      </c>
      <c r="H179" s="27" t="e">
        <f ca="1">IF(COUNTIF(OFFSET(project_first_stitches,$A178-$A$3+1,0):OFFSET(project_first_stitches,A179-$A$3,0),NA())&lt;7,SUMIF(OFFSET('Project Daily Log'!$F$3,$A178-$A$3+1,0):OFFSET('Project Daily Log'!$F$3,$A179-$A$3,0),"&lt;&gt;#N/A"),NA())</f>
        <v>#N/A</v>
      </c>
      <c r="I179" s="41" t="e">
        <f ca="1">IF((COUNT(OFFSET(project_first_blocks,A178-$A$3+1,0):OFFSET(project_first_blocks,A179-$A$3,0))=(A179-A178)),(A179-$A$3)/7,NA())</f>
        <v>#N/A</v>
      </c>
      <c r="J179" s="41" t="e">
        <f ca="1">OFFSET(project_real_days,MATCH($A179,'Project Daily Log'!$A:$A,1)-1,0)/7</f>
        <v>#N/A</v>
      </c>
    </row>
    <row r="180" spans="1:10">
      <c r="A180" s="6" t="e">
        <f t="shared" ca="1" si="12"/>
        <v>#N/A</v>
      </c>
      <c r="B180" s="45" t="e">
        <f ca="1">IF(COUNTIF(OFFSET(project_first_stitches,A179-$A$3+1,0):OFFSET(project_first_stitches,A180-$A$3,0),NA())&lt;7,SUMIF(OFFSET(project_first_stitches,A179-$A$3+1,0):OFFSET(project_first_stitches,A180-$A$3,0),"&lt;&gt;#N/A"),NA())</f>
        <v>#N/A</v>
      </c>
      <c r="C180" s="42" t="e">
        <f t="shared" ca="1" si="10"/>
        <v>#REF!</v>
      </c>
      <c r="D180" s="42" t="e">
        <f t="shared" ca="1" si="11"/>
        <v>#REF!</v>
      </c>
      <c r="E180" s="45" t="e">
        <f ca="1">IF(COUNTIF(OFFSET(project_first_stitches,A179-$A$3+1,0):OFFSET(project_first_stitches,A180-$A$3,0),NA())&lt;7,SUMIF(OFFSET(project_first_pages,A179-$A$3+1,0):OFFSET(project_first_pages,A180-$A$3,0),"&lt;&gt;#N/A"),NA())</f>
        <v>#N/A</v>
      </c>
      <c r="F180" s="45" t="e">
        <f t="shared" ca="1" si="13"/>
        <v>#N/A</v>
      </c>
      <c r="G180" s="45" t="e">
        <f t="shared" ca="1" si="14"/>
        <v>#REF!</v>
      </c>
      <c r="H180" s="27" t="e">
        <f ca="1">IF(COUNTIF(OFFSET(project_first_stitches,$A179-$A$3+1,0):OFFSET(project_first_stitches,A180-$A$3,0),NA())&lt;7,SUMIF(OFFSET('Project Daily Log'!$F$3,$A179-$A$3+1,0):OFFSET('Project Daily Log'!$F$3,$A180-$A$3,0),"&lt;&gt;#N/A"),NA())</f>
        <v>#N/A</v>
      </c>
      <c r="I180" s="41" t="e">
        <f ca="1">IF((COUNT(OFFSET(project_first_blocks,A179-$A$3+1,0):OFFSET(project_first_blocks,A180-$A$3,0))=(A180-A179)),(A180-$A$3)/7,NA())</f>
        <v>#N/A</v>
      </c>
      <c r="J180" s="41" t="e">
        <f ca="1">OFFSET(project_real_days,MATCH($A180,'Project Daily Log'!$A:$A,1)-1,0)/7</f>
        <v>#N/A</v>
      </c>
    </row>
    <row r="181" spans="1:10">
      <c r="A181" s="6" t="e">
        <f t="shared" ca="1" si="12"/>
        <v>#N/A</v>
      </c>
      <c r="B181" s="45" t="e">
        <f ca="1">IF(COUNTIF(OFFSET(project_first_stitches,A180-$A$3+1,0):OFFSET(project_first_stitches,A181-$A$3,0),NA())&lt;7,SUMIF(OFFSET(project_first_stitches,A180-$A$3+1,0):OFFSET(project_first_stitches,A181-$A$3,0),"&lt;&gt;#N/A"),NA())</f>
        <v>#N/A</v>
      </c>
      <c r="C181" s="42" t="e">
        <f t="shared" ca="1" si="10"/>
        <v>#REF!</v>
      </c>
      <c r="D181" s="42" t="e">
        <f t="shared" ca="1" si="11"/>
        <v>#REF!</v>
      </c>
      <c r="E181" s="45" t="e">
        <f ca="1">IF(COUNTIF(OFFSET(project_first_stitches,A180-$A$3+1,0):OFFSET(project_first_stitches,A181-$A$3,0),NA())&lt;7,SUMIF(OFFSET(project_first_pages,A180-$A$3+1,0):OFFSET(project_first_pages,A181-$A$3,0),"&lt;&gt;#N/A"),NA())</f>
        <v>#N/A</v>
      </c>
      <c r="F181" s="45" t="e">
        <f t="shared" ca="1" si="13"/>
        <v>#N/A</v>
      </c>
      <c r="G181" s="45" t="e">
        <f t="shared" ca="1" si="14"/>
        <v>#REF!</v>
      </c>
      <c r="H181" s="27" t="e">
        <f ca="1">IF(COUNTIF(OFFSET(project_first_stitches,$A180-$A$3+1,0):OFFSET(project_first_stitches,A181-$A$3,0),NA())&lt;7,SUMIF(OFFSET('Project Daily Log'!$F$3,$A180-$A$3+1,0):OFFSET('Project Daily Log'!$F$3,$A181-$A$3,0),"&lt;&gt;#N/A"),NA())</f>
        <v>#N/A</v>
      </c>
      <c r="I181" s="41" t="e">
        <f ca="1">IF((COUNT(OFFSET(project_first_blocks,A180-$A$3+1,0):OFFSET(project_first_blocks,A181-$A$3,0))=(A181-A180)),(A181-$A$3)/7,NA())</f>
        <v>#N/A</v>
      </c>
      <c r="J181" s="41" t="e">
        <f ca="1">OFFSET(project_real_days,MATCH($A181,'Project Daily Log'!$A:$A,1)-1,0)/7</f>
        <v>#N/A</v>
      </c>
    </row>
    <row r="182" spans="1:10">
      <c r="A182" s="6" t="e">
        <f t="shared" ca="1" si="12"/>
        <v>#N/A</v>
      </c>
      <c r="B182" s="45" t="e">
        <f ca="1">IF(COUNTIF(OFFSET(project_first_stitches,A181-$A$3+1,0):OFFSET(project_first_stitches,A182-$A$3,0),NA())&lt;7,SUMIF(OFFSET(project_first_stitches,A181-$A$3+1,0):OFFSET(project_first_stitches,A182-$A$3,0),"&lt;&gt;#N/A"),NA())</f>
        <v>#N/A</v>
      </c>
      <c r="C182" s="42" t="e">
        <f t="shared" ca="1" si="10"/>
        <v>#REF!</v>
      </c>
      <c r="D182" s="42" t="e">
        <f t="shared" ca="1" si="11"/>
        <v>#REF!</v>
      </c>
      <c r="E182" s="45" t="e">
        <f ca="1">IF(COUNTIF(OFFSET(project_first_stitches,A181-$A$3+1,0):OFFSET(project_first_stitches,A182-$A$3,0),NA())&lt;7,SUMIF(OFFSET(project_first_pages,A181-$A$3+1,0):OFFSET(project_first_pages,A182-$A$3,0),"&lt;&gt;#N/A"),NA())</f>
        <v>#N/A</v>
      </c>
      <c r="F182" s="45" t="e">
        <f t="shared" ca="1" si="13"/>
        <v>#N/A</v>
      </c>
      <c r="G182" s="45" t="e">
        <f t="shared" ca="1" si="14"/>
        <v>#REF!</v>
      </c>
      <c r="H182" s="27" t="e">
        <f ca="1">IF(COUNTIF(OFFSET(project_first_stitches,$A181-$A$3+1,0):OFFSET(project_first_stitches,A182-$A$3,0),NA())&lt;7,SUMIF(OFFSET('Project Daily Log'!$F$3,$A181-$A$3+1,0):OFFSET('Project Daily Log'!$F$3,$A182-$A$3,0),"&lt;&gt;#N/A"),NA())</f>
        <v>#N/A</v>
      </c>
      <c r="I182" s="41" t="e">
        <f ca="1">IF((COUNT(OFFSET(project_first_blocks,A181-$A$3+1,0):OFFSET(project_first_blocks,A182-$A$3,0))=(A182-A181)),(A182-$A$3)/7,NA())</f>
        <v>#N/A</v>
      </c>
      <c r="J182" s="41" t="e">
        <f ca="1">OFFSET(project_real_days,MATCH($A182,'Project Daily Log'!$A:$A,1)-1,0)/7</f>
        <v>#N/A</v>
      </c>
    </row>
    <row r="183" spans="1:10">
      <c r="A183" s="6" t="e">
        <f t="shared" ca="1" si="12"/>
        <v>#N/A</v>
      </c>
      <c r="B183" s="45" t="e">
        <f ca="1">IF(COUNTIF(OFFSET(project_first_stitches,A182-$A$3+1,0):OFFSET(project_first_stitches,A183-$A$3,0),NA())&lt;7,SUMIF(OFFSET(project_first_stitches,A182-$A$3+1,0):OFFSET(project_first_stitches,A183-$A$3,0),"&lt;&gt;#N/A"),NA())</f>
        <v>#N/A</v>
      </c>
      <c r="C183" s="42" t="e">
        <f t="shared" ca="1" si="10"/>
        <v>#REF!</v>
      </c>
      <c r="D183" s="42" t="e">
        <f t="shared" ca="1" si="11"/>
        <v>#REF!</v>
      </c>
      <c r="E183" s="45" t="e">
        <f ca="1">IF(COUNTIF(OFFSET(project_first_stitches,A182-$A$3+1,0):OFFSET(project_first_stitches,A183-$A$3,0),NA())&lt;7,SUMIF(OFFSET(project_first_pages,A182-$A$3+1,0):OFFSET(project_first_pages,A183-$A$3,0),"&lt;&gt;#N/A"),NA())</f>
        <v>#N/A</v>
      </c>
      <c r="F183" s="45" t="e">
        <f t="shared" ca="1" si="13"/>
        <v>#N/A</v>
      </c>
      <c r="G183" s="45" t="e">
        <f t="shared" ca="1" si="14"/>
        <v>#REF!</v>
      </c>
      <c r="H183" s="27" t="e">
        <f ca="1">IF(COUNTIF(OFFSET(project_first_stitches,$A182-$A$3+1,0):OFFSET(project_first_stitches,A183-$A$3,0),NA())&lt;7,SUMIF(OFFSET('Project Daily Log'!$F$3,$A182-$A$3+1,0):OFFSET('Project Daily Log'!$F$3,$A183-$A$3,0),"&lt;&gt;#N/A"),NA())</f>
        <v>#N/A</v>
      </c>
      <c r="I183" s="41" t="e">
        <f ca="1">IF((COUNT(OFFSET(project_first_blocks,A182-$A$3+1,0):OFFSET(project_first_blocks,A183-$A$3,0))=(A183-A182)),(A183-$A$3)/7,NA())</f>
        <v>#N/A</v>
      </c>
      <c r="J183" s="41" t="e">
        <f ca="1">OFFSET(project_real_days,MATCH($A183,'Project Daily Log'!$A:$A,1)-1,0)/7</f>
        <v>#N/A</v>
      </c>
    </row>
    <row r="184" spans="1:10">
      <c r="A184" s="6" t="e">
        <f t="shared" ca="1" si="12"/>
        <v>#N/A</v>
      </c>
      <c r="B184" s="45" t="e">
        <f ca="1">IF(COUNTIF(OFFSET(project_first_stitches,A183-$A$3+1,0):OFFSET(project_first_stitches,A184-$A$3,0),NA())&lt;7,SUMIF(OFFSET(project_first_stitches,A183-$A$3+1,0):OFFSET(project_first_stitches,A184-$A$3,0),"&lt;&gt;#N/A"),NA())</f>
        <v>#N/A</v>
      </c>
      <c r="C184" s="42" t="e">
        <f t="shared" ca="1" si="10"/>
        <v>#REF!</v>
      </c>
      <c r="D184" s="42" t="e">
        <f t="shared" ca="1" si="11"/>
        <v>#REF!</v>
      </c>
      <c r="E184" s="45" t="e">
        <f ca="1">IF(COUNTIF(OFFSET(project_first_stitches,A183-$A$3+1,0):OFFSET(project_first_stitches,A184-$A$3,0),NA())&lt;7,SUMIF(OFFSET(project_first_pages,A183-$A$3+1,0):OFFSET(project_first_pages,A184-$A$3,0),"&lt;&gt;#N/A"),NA())</f>
        <v>#N/A</v>
      </c>
      <c r="F184" s="45" t="e">
        <f t="shared" ca="1" si="13"/>
        <v>#N/A</v>
      </c>
      <c r="G184" s="45" t="e">
        <f t="shared" ca="1" si="14"/>
        <v>#REF!</v>
      </c>
      <c r="H184" s="27" t="e">
        <f ca="1">IF(COUNTIF(OFFSET(project_first_stitches,$A183-$A$3+1,0):OFFSET(project_first_stitches,A184-$A$3,0),NA())&lt;7,SUMIF(OFFSET('Project Daily Log'!$F$3,$A183-$A$3+1,0):OFFSET('Project Daily Log'!$F$3,$A184-$A$3,0),"&lt;&gt;#N/A"),NA())</f>
        <v>#N/A</v>
      </c>
      <c r="I184" s="41" t="e">
        <f ca="1">IF((COUNT(OFFSET(project_first_blocks,A183-$A$3+1,0):OFFSET(project_first_blocks,A184-$A$3,0))=(A184-A183)),(A184-$A$3)/7,NA())</f>
        <v>#N/A</v>
      </c>
      <c r="J184" s="41" t="e">
        <f ca="1">OFFSET(project_real_days,MATCH($A184,'Project Daily Log'!$A:$A,1)-1,0)/7</f>
        <v>#N/A</v>
      </c>
    </row>
    <row r="185" spans="1:10">
      <c r="A185" s="6" t="e">
        <f t="shared" ca="1" si="12"/>
        <v>#N/A</v>
      </c>
      <c r="B185" s="45" t="e">
        <f ca="1">IF(COUNTIF(OFFSET(project_first_stitches,A184-$A$3+1,0):OFFSET(project_first_stitches,A185-$A$3,0),NA())&lt;7,SUMIF(OFFSET(project_first_stitches,A184-$A$3+1,0):OFFSET(project_first_stitches,A185-$A$3,0),"&lt;&gt;#N/A"),NA())</f>
        <v>#N/A</v>
      </c>
      <c r="C185" s="42" t="e">
        <f t="shared" ca="1" si="10"/>
        <v>#REF!</v>
      </c>
      <c r="D185" s="42" t="e">
        <f t="shared" ca="1" si="11"/>
        <v>#REF!</v>
      </c>
      <c r="E185" s="45" t="e">
        <f ca="1">IF(COUNTIF(OFFSET(project_first_stitches,A184-$A$3+1,0):OFFSET(project_first_stitches,A185-$A$3,0),NA())&lt;7,SUMIF(OFFSET(project_first_pages,A184-$A$3+1,0):OFFSET(project_first_pages,A185-$A$3,0),"&lt;&gt;#N/A"),NA())</f>
        <v>#N/A</v>
      </c>
      <c r="F185" s="45" t="e">
        <f t="shared" ca="1" si="13"/>
        <v>#N/A</v>
      </c>
      <c r="G185" s="45" t="e">
        <f t="shared" ca="1" si="14"/>
        <v>#REF!</v>
      </c>
      <c r="H185" s="27" t="e">
        <f ca="1">IF(COUNTIF(OFFSET(project_first_stitches,$A184-$A$3+1,0):OFFSET(project_first_stitches,A185-$A$3,0),NA())&lt;7,SUMIF(OFFSET('Project Daily Log'!$F$3,$A184-$A$3+1,0):OFFSET('Project Daily Log'!$F$3,$A185-$A$3,0),"&lt;&gt;#N/A"),NA())</f>
        <v>#N/A</v>
      </c>
      <c r="I185" s="41" t="e">
        <f ca="1">IF((COUNT(OFFSET(project_first_blocks,A184-$A$3+1,0):OFFSET(project_first_blocks,A185-$A$3,0))=(A185-A184)),(A185-$A$3)/7,NA())</f>
        <v>#N/A</v>
      </c>
      <c r="J185" s="41" t="e">
        <f ca="1">OFFSET(project_real_days,MATCH($A185,'Project Daily Log'!$A:$A,1)-1,0)/7</f>
        <v>#N/A</v>
      </c>
    </row>
    <row r="186" spans="1:10">
      <c r="A186" s="6" t="e">
        <f t="shared" ca="1" si="12"/>
        <v>#N/A</v>
      </c>
      <c r="B186" s="45" t="e">
        <f ca="1">IF(COUNTIF(OFFSET(project_first_stitches,A185-$A$3+1,0):OFFSET(project_first_stitches,A186-$A$3,0),NA())&lt;7,SUMIF(OFFSET(project_first_stitches,A185-$A$3+1,0):OFFSET(project_first_stitches,A186-$A$3,0),"&lt;&gt;#N/A"),NA())</f>
        <v>#N/A</v>
      </c>
      <c r="C186" s="42" t="e">
        <f t="shared" ca="1" si="10"/>
        <v>#REF!</v>
      </c>
      <c r="D186" s="42" t="e">
        <f t="shared" ca="1" si="11"/>
        <v>#REF!</v>
      </c>
      <c r="E186" s="45" t="e">
        <f ca="1">IF(COUNTIF(OFFSET(project_first_stitches,A185-$A$3+1,0):OFFSET(project_first_stitches,A186-$A$3,0),NA())&lt;7,SUMIF(OFFSET(project_first_pages,A185-$A$3+1,0):OFFSET(project_first_pages,A186-$A$3,0),"&lt;&gt;#N/A"),NA())</f>
        <v>#N/A</v>
      </c>
      <c r="F186" s="45" t="e">
        <f t="shared" ca="1" si="13"/>
        <v>#N/A</v>
      </c>
      <c r="G186" s="45" t="e">
        <f t="shared" ca="1" si="14"/>
        <v>#REF!</v>
      </c>
      <c r="H186" s="27" t="e">
        <f ca="1">IF(COUNTIF(OFFSET(project_first_stitches,$A185-$A$3+1,0):OFFSET(project_first_stitches,A186-$A$3,0),NA())&lt;7,SUMIF(OFFSET('Project Daily Log'!$F$3,$A185-$A$3+1,0):OFFSET('Project Daily Log'!$F$3,$A186-$A$3,0),"&lt;&gt;#N/A"),NA())</f>
        <v>#N/A</v>
      </c>
      <c r="I186" s="41" t="e">
        <f ca="1">IF((COUNT(OFFSET(project_first_blocks,A185-$A$3+1,0):OFFSET(project_first_blocks,A186-$A$3,0))=(A186-A185)),(A186-$A$3)/7,NA())</f>
        <v>#N/A</v>
      </c>
      <c r="J186" s="41" t="e">
        <f ca="1">OFFSET(project_real_days,MATCH($A186,'Project Daily Log'!$A:$A,1)-1,0)/7</f>
        <v>#N/A</v>
      </c>
    </row>
    <row r="187" spans="1:10">
      <c r="A187" s="6" t="e">
        <f t="shared" ca="1" si="12"/>
        <v>#N/A</v>
      </c>
      <c r="B187" s="45" t="e">
        <f ca="1">IF(COUNTIF(OFFSET(project_first_stitches,A186-$A$3+1,0):OFFSET(project_first_stitches,A187-$A$3,0),NA())&lt;7,SUMIF(OFFSET(project_first_stitches,A186-$A$3+1,0):OFFSET(project_first_stitches,A187-$A$3,0),"&lt;&gt;#N/A"),NA())</f>
        <v>#N/A</v>
      </c>
      <c r="C187" s="42" t="e">
        <f t="shared" ca="1" si="10"/>
        <v>#REF!</v>
      </c>
      <c r="D187" s="42" t="e">
        <f t="shared" ca="1" si="11"/>
        <v>#REF!</v>
      </c>
      <c r="E187" s="45" t="e">
        <f ca="1">IF(COUNTIF(OFFSET(project_first_stitches,A186-$A$3+1,0):OFFSET(project_first_stitches,A187-$A$3,0),NA())&lt;7,SUMIF(OFFSET(project_first_pages,A186-$A$3+1,0):OFFSET(project_first_pages,A187-$A$3,0),"&lt;&gt;#N/A"),NA())</f>
        <v>#N/A</v>
      </c>
      <c r="F187" s="45" t="e">
        <f t="shared" ca="1" si="13"/>
        <v>#N/A</v>
      </c>
      <c r="G187" s="45" t="e">
        <f t="shared" ca="1" si="14"/>
        <v>#REF!</v>
      </c>
      <c r="H187" s="27" t="e">
        <f ca="1">IF(COUNTIF(OFFSET(project_first_stitches,$A186-$A$3+1,0):OFFSET(project_first_stitches,A187-$A$3,0),NA())&lt;7,SUMIF(OFFSET('Project Daily Log'!$F$3,$A186-$A$3+1,0):OFFSET('Project Daily Log'!$F$3,$A187-$A$3,0),"&lt;&gt;#N/A"),NA())</f>
        <v>#N/A</v>
      </c>
      <c r="I187" s="41" t="e">
        <f ca="1">IF((COUNT(OFFSET(project_first_blocks,A186-$A$3+1,0):OFFSET(project_first_blocks,A187-$A$3,0))=(A187-A186)),(A187-$A$3)/7,NA())</f>
        <v>#N/A</v>
      </c>
      <c r="J187" s="41" t="e">
        <f ca="1">OFFSET(project_real_days,MATCH($A187,'Project Daily Log'!$A:$A,1)-1,0)/7</f>
        <v>#N/A</v>
      </c>
    </row>
    <row r="188" spans="1:10">
      <c r="A188" s="6" t="e">
        <f t="shared" ca="1" si="12"/>
        <v>#N/A</v>
      </c>
      <c r="B188" s="45" t="e">
        <f ca="1">IF(COUNTIF(OFFSET(project_first_stitches,A187-$A$3+1,0):OFFSET(project_first_stitches,A188-$A$3,0),NA())&lt;7,SUMIF(OFFSET(project_first_stitches,A187-$A$3+1,0):OFFSET(project_first_stitches,A188-$A$3,0),"&lt;&gt;#N/A"),NA())</f>
        <v>#N/A</v>
      </c>
      <c r="C188" s="42" t="e">
        <f t="shared" ca="1" si="10"/>
        <v>#REF!</v>
      </c>
      <c r="D188" s="42" t="e">
        <f t="shared" ca="1" si="11"/>
        <v>#REF!</v>
      </c>
      <c r="E188" s="45" t="e">
        <f ca="1">IF(COUNTIF(OFFSET(project_first_stitches,A187-$A$3+1,0):OFFSET(project_first_stitches,A188-$A$3,0),NA())&lt;7,SUMIF(OFFSET(project_first_pages,A187-$A$3+1,0):OFFSET(project_first_pages,A188-$A$3,0),"&lt;&gt;#N/A"),NA())</f>
        <v>#N/A</v>
      </c>
      <c r="F188" s="45" t="e">
        <f t="shared" ca="1" si="13"/>
        <v>#N/A</v>
      </c>
      <c r="G188" s="45" t="e">
        <f t="shared" ca="1" si="14"/>
        <v>#REF!</v>
      </c>
      <c r="H188" s="27" t="e">
        <f ca="1">IF(COUNTIF(OFFSET(project_first_stitches,$A187-$A$3+1,0):OFFSET(project_first_stitches,A188-$A$3,0),NA())&lt;7,SUMIF(OFFSET('Project Daily Log'!$F$3,$A187-$A$3+1,0):OFFSET('Project Daily Log'!$F$3,$A188-$A$3,0),"&lt;&gt;#N/A"),NA())</f>
        <v>#N/A</v>
      </c>
      <c r="I188" s="41" t="e">
        <f ca="1">IF((COUNT(OFFSET(project_first_blocks,A187-$A$3+1,0):OFFSET(project_first_blocks,A188-$A$3,0))=(A188-A187)),(A188-$A$3)/7,NA())</f>
        <v>#N/A</v>
      </c>
      <c r="J188" s="41" t="e">
        <f ca="1">OFFSET(project_real_days,MATCH($A188,'Project Daily Log'!$A:$A,1)-1,0)/7</f>
        <v>#N/A</v>
      </c>
    </row>
    <row r="189" spans="1:10">
      <c r="A189" s="6" t="e">
        <f t="shared" ca="1" si="12"/>
        <v>#N/A</v>
      </c>
      <c r="B189" s="45" t="e">
        <f ca="1">IF(COUNTIF(OFFSET(project_first_stitches,A188-$A$3+1,0):OFFSET(project_first_stitches,A189-$A$3,0),NA())&lt;7,SUMIF(OFFSET(project_first_stitches,A188-$A$3+1,0):OFFSET(project_first_stitches,A189-$A$3,0),"&lt;&gt;#N/A"),NA())</f>
        <v>#N/A</v>
      </c>
      <c r="C189" s="42" t="e">
        <f t="shared" ca="1" si="10"/>
        <v>#REF!</v>
      </c>
      <c r="D189" s="42" t="e">
        <f t="shared" ca="1" si="11"/>
        <v>#REF!</v>
      </c>
      <c r="E189" s="45" t="e">
        <f ca="1">IF(COUNTIF(OFFSET(project_first_stitches,A188-$A$3+1,0):OFFSET(project_first_stitches,A189-$A$3,0),NA())&lt;7,SUMIF(OFFSET(project_first_pages,A188-$A$3+1,0):OFFSET(project_first_pages,A189-$A$3,0),"&lt;&gt;#N/A"),NA())</f>
        <v>#N/A</v>
      </c>
      <c r="F189" s="45" t="e">
        <f t="shared" ca="1" si="13"/>
        <v>#N/A</v>
      </c>
      <c r="G189" s="45" t="e">
        <f t="shared" ca="1" si="14"/>
        <v>#REF!</v>
      </c>
      <c r="H189" s="27" t="e">
        <f ca="1">IF(COUNTIF(OFFSET(project_first_stitches,$A188-$A$3+1,0):OFFSET(project_first_stitches,A189-$A$3,0),NA())&lt;7,SUMIF(OFFSET('Project Daily Log'!$F$3,$A188-$A$3+1,0):OFFSET('Project Daily Log'!$F$3,$A189-$A$3,0),"&lt;&gt;#N/A"),NA())</f>
        <v>#N/A</v>
      </c>
      <c r="I189" s="41" t="e">
        <f ca="1">IF((COUNT(OFFSET(project_first_blocks,A188-$A$3+1,0):OFFSET(project_first_blocks,A189-$A$3,0))=(A189-A188)),(A189-$A$3)/7,NA())</f>
        <v>#N/A</v>
      </c>
      <c r="J189" s="41" t="e">
        <f ca="1">OFFSET(project_real_days,MATCH($A189,'Project Daily Log'!$A:$A,1)-1,0)/7</f>
        <v>#N/A</v>
      </c>
    </row>
    <row r="190" spans="1:10">
      <c r="A190" s="6" t="e">
        <f t="shared" ca="1" si="12"/>
        <v>#N/A</v>
      </c>
      <c r="B190" s="45" t="e">
        <f ca="1">IF(COUNTIF(OFFSET(project_first_stitches,A189-$A$3+1,0):OFFSET(project_first_stitches,A190-$A$3,0),NA())&lt;7,SUMIF(OFFSET(project_first_stitches,A189-$A$3+1,0):OFFSET(project_first_stitches,A190-$A$3,0),"&lt;&gt;#N/A"),NA())</f>
        <v>#N/A</v>
      </c>
      <c r="C190" s="42" t="e">
        <f t="shared" ca="1" si="10"/>
        <v>#REF!</v>
      </c>
      <c r="D190" s="42" t="e">
        <f t="shared" ca="1" si="11"/>
        <v>#REF!</v>
      </c>
      <c r="E190" s="45" t="e">
        <f ca="1">IF(COUNTIF(OFFSET(project_first_stitches,A189-$A$3+1,0):OFFSET(project_first_stitches,A190-$A$3,0),NA())&lt;7,SUMIF(OFFSET(project_first_pages,A189-$A$3+1,0):OFFSET(project_first_pages,A190-$A$3,0),"&lt;&gt;#N/A"),NA())</f>
        <v>#N/A</v>
      </c>
      <c r="F190" s="45" t="e">
        <f t="shared" ca="1" si="13"/>
        <v>#N/A</v>
      </c>
      <c r="G190" s="45" t="e">
        <f t="shared" ca="1" si="14"/>
        <v>#REF!</v>
      </c>
      <c r="H190" s="27" t="e">
        <f ca="1">IF(COUNTIF(OFFSET(project_first_stitches,$A189-$A$3+1,0):OFFSET(project_first_stitches,A190-$A$3,0),NA())&lt;7,SUMIF(OFFSET('Project Daily Log'!$F$3,$A189-$A$3+1,0):OFFSET('Project Daily Log'!$F$3,$A190-$A$3,0),"&lt;&gt;#N/A"),NA())</f>
        <v>#N/A</v>
      </c>
      <c r="I190" s="41" t="e">
        <f ca="1">IF((COUNT(OFFSET(project_first_blocks,A189-$A$3+1,0):OFFSET(project_first_blocks,A190-$A$3,0))=(A190-A189)),(A190-$A$3)/7,NA())</f>
        <v>#N/A</v>
      </c>
      <c r="J190" s="41" t="e">
        <f ca="1">OFFSET(project_real_days,MATCH($A190,'Project Daily Log'!$A:$A,1)-1,0)/7</f>
        <v>#N/A</v>
      </c>
    </row>
    <row r="191" spans="1:10">
      <c r="A191" s="6" t="e">
        <f t="shared" ca="1" si="12"/>
        <v>#N/A</v>
      </c>
      <c r="B191" s="45" t="e">
        <f ca="1">IF(COUNTIF(OFFSET(project_first_stitches,A190-$A$3+1,0):OFFSET(project_first_stitches,A191-$A$3,0),NA())&lt;7,SUMIF(OFFSET(project_first_stitches,A190-$A$3+1,0):OFFSET(project_first_stitches,A191-$A$3,0),"&lt;&gt;#N/A"),NA())</f>
        <v>#N/A</v>
      </c>
      <c r="C191" s="42" t="e">
        <f t="shared" ca="1" si="10"/>
        <v>#REF!</v>
      </c>
      <c r="D191" s="42" t="e">
        <f t="shared" ca="1" si="11"/>
        <v>#REF!</v>
      </c>
      <c r="E191" s="45" t="e">
        <f ca="1">IF(COUNTIF(OFFSET(project_first_stitches,A190-$A$3+1,0):OFFSET(project_first_stitches,A191-$A$3,0),NA())&lt;7,SUMIF(OFFSET(project_first_pages,A190-$A$3+1,0):OFFSET(project_first_pages,A191-$A$3,0),"&lt;&gt;#N/A"),NA())</f>
        <v>#N/A</v>
      </c>
      <c r="F191" s="45" t="e">
        <f t="shared" ca="1" si="13"/>
        <v>#N/A</v>
      </c>
      <c r="G191" s="45" t="e">
        <f t="shared" ca="1" si="14"/>
        <v>#REF!</v>
      </c>
      <c r="H191" s="27" t="e">
        <f ca="1">IF(COUNTIF(OFFSET(project_first_stitches,$A190-$A$3+1,0):OFFSET(project_first_stitches,A191-$A$3,0),NA())&lt;7,SUMIF(OFFSET('Project Daily Log'!$F$3,$A190-$A$3+1,0):OFFSET('Project Daily Log'!$F$3,$A191-$A$3,0),"&lt;&gt;#N/A"),NA())</f>
        <v>#N/A</v>
      </c>
      <c r="I191" s="41" t="e">
        <f ca="1">IF((COUNT(OFFSET(project_first_blocks,A190-$A$3+1,0):OFFSET(project_first_blocks,A191-$A$3,0))=(A191-A190)),(A191-$A$3)/7,NA())</f>
        <v>#N/A</v>
      </c>
      <c r="J191" s="41" t="e">
        <f ca="1">OFFSET(project_real_days,MATCH($A191,'Project Daily Log'!$A:$A,1)-1,0)/7</f>
        <v>#N/A</v>
      </c>
    </row>
    <row r="192" spans="1:10">
      <c r="A192" s="6" t="e">
        <f t="shared" ca="1" si="12"/>
        <v>#N/A</v>
      </c>
      <c r="B192" s="45" t="e">
        <f ca="1">IF(COUNTIF(OFFSET(project_first_stitches,A191-$A$3+1,0):OFFSET(project_first_stitches,A192-$A$3,0),NA())&lt;7,SUMIF(OFFSET(project_first_stitches,A191-$A$3+1,0):OFFSET(project_first_stitches,A192-$A$3,0),"&lt;&gt;#N/A"),NA())</f>
        <v>#N/A</v>
      </c>
      <c r="C192" s="42" t="e">
        <f t="shared" ca="1" si="10"/>
        <v>#REF!</v>
      </c>
      <c r="D192" s="42" t="e">
        <f t="shared" ca="1" si="11"/>
        <v>#REF!</v>
      </c>
      <c r="E192" s="45" t="e">
        <f ca="1">IF(COUNTIF(OFFSET(project_first_stitches,A191-$A$3+1,0):OFFSET(project_first_stitches,A192-$A$3,0),NA())&lt;7,SUMIF(OFFSET(project_first_pages,A191-$A$3+1,0):OFFSET(project_first_pages,A192-$A$3,0),"&lt;&gt;#N/A"),NA())</f>
        <v>#N/A</v>
      </c>
      <c r="F192" s="45" t="e">
        <f t="shared" ca="1" si="13"/>
        <v>#N/A</v>
      </c>
      <c r="G192" s="45" t="e">
        <f t="shared" ca="1" si="14"/>
        <v>#REF!</v>
      </c>
      <c r="H192" s="27" t="e">
        <f ca="1">IF(COUNTIF(OFFSET(project_first_stitches,$A191-$A$3+1,0):OFFSET(project_first_stitches,A192-$A$3,0),NA())&lt;7,SUMIF(OFFSET('Project Daily Log'!$F$3,$A191-$A$3+1,0):OFFSET('Project Daily Log'!$F$3,$A192-$A$3,0),"&lt;&gt;#N/A"),NA())</f>
        <v>#N/A</v>
      </c>
      <c r="I192" s="41" t="e">
        <f ca="1">IF((COUNT(OFFSET(project_first_blocks,A191-$A$3+1,0):OFFSET(project_first_blocks,A192-$A$3,0))=(A192-A191)),(A192-$A$3)/7,NA())</f>
        <v>#N/A</v>
      </c>
      <c r="J192" s="41" t="e">
        <f ca="1">OFFSET(project_real_days,MATCH($A192,'Project Daily Log'!$A:$A,1)-1,0)/7</f>
        <v>#N/A</v>
      </c>
    </row>
    <row r="193" spans="1:10">
      <c r="A193" s="6" t="e">
        <f t="shared" ca="1" si="12"/>
        <v>#N/A</v>
      </c>
      <c r="B193" s="45" t="e">
        <f ca="1">IF(COUNTIF(OFFSET(project_first_stitches,A192-$A$3+1,0):OFFSET(project_first_stitches,A193-$A$3,0),NA())&lt;7,SUMIF(OFFSET(project_first_stitches,A192-$A$3+1,0):OFFSET(project_first_stitches,A193-$A$3,0),"&lt;&gt;#N/A"),NA())</f>
        <v>#N/A</v>
      </c>
      <c r="C193" s="42" t="e">
        <f t="shared" ca="1" si="10"/>
        <v>#REF!</v>
      </c>
      <c r="D193" s="42" t="e">
        <f t="shared" ca="1" si="11"/>
        <v>#REF!</v>
      </c>
      <c r="E193" s="45" t="e">
        <f ca="1">IF(COUNTIF(OFFSET(project_first_stitches,A192-$A$3+1,0):OFFSET(project_first_stitches,A193-$A$3,0),NA())&lt;7,SUMIF(OFFSET(project_first_pages,A192-$A$3+1,0):OFFSET(project_first_pages,A193-$A$3,0),"&lt;&gt;#N/A"),NA())</f>
        <v>#N/A</v>
      </c>
      <c r="F193" s="45" t="e">
        <f t="shared" ca="1" si="13"/>
        <v>#N/A</v>
      </c>
      <c r="G193" s="45" t="e">
        <f t="shared" ca="1" si="14"/>
        <v>#REF!</v>
      </c>
      <c r="H193" s="27" t="e">
        <f ca="1">IF(COUNTIF(OFFSET(project_first_stitches,$A192-$A$3+1,0):OFFSET(project_first_stitches,A193-$A$3,0),NA())&lt;7,SUMIF(OFFSET('Project Daily Log'!$F$3,$A192-$A$3+1,0):OFFSET('Project Daily Log'!$F$3,$A193-$A$3,0),"&lt;&gt;#N/A"),NA())</f>
        <v>#N/A</v>
      </c>
      <c r="I193" s="41" t="e">
        <f ca="1">IF((COUNT(OFFSET(project_first_blocks,A192-$A$3+1,0):OFFSET(project_first_blocks,A193-$A$3,0))=(A193-A192)),(A193-$A$3)/7,NA())</f>
        <v>#N/A</v>
      </c>
      <c r="J193" s="41" t="e">
        <f ca="1">OFFSET(project_real_days,MATCH($A193,'Project Daily Log'!$A:$A,1)-1,0)/7</f>
        <v>#N/A</v>
      </c>
    </row>
    <row r="194" spans="1:10">
      <c r="A194" s="6" t="e">
        <f t="shared" ca="1" si="12"/>
        <v>#N/A</v>
      </c>
      <c r="B194" s="45" t="e">
        <f ca="1">IF(COUNTIF(OFFSET(project_first_stitches,A193-$A$3+1,0):OFFSET(project_first_stitches,A194-$A$3,0),NA())&lt;7,SUMIF(OFFSET(project_first_stitches,A193-$A$3+1,0):OFFSET(project_first_stitches,A194-$A$3,0),"&lt;&gt;#N/A"),NA())</f>
        <v>#N/A</v>
      </c>
      <c r="C194" s="42" t="e">
        <f t="shared" ca="1" si="10"/>
        <v>#REF!</v>
      </c>
      <c r="D194" s="42" t="e">
        <f t="shared" ca="1" si="11"/>
        <v>#REF!</v>
      </c>
      <c r="E194" s="45" t="e">
        <f ca="1">IF(COUNTIF(OFFSET(project_first_stitches,A193-$A$3+1,0):OFFSET(project_first_stitches,A194-$A$3,0),NA())&lt;7,SUMIF(OFFSET(project_first_pages,A193-$A$3+1,0):OFFSET(project_first_pages,A194-$A$3,0),"&lt;&gt;#N/A"),NA())</f>
        <v>#N/A</v>
      </c>
      <c r="F194" s="45" t="e">
        <f t="shared" ca="1" si="13"/>
        <v>#N/A</v>
      </c>
      <c r="G194" s="45" t="e">
        <f t="shared" ca="1" si="14"/>
        <v>#REF!</v>
      </c>
      <c r="H194" s="27" t="e">
        <f ca="1">IF(COUNTIF(OFFSET(project_first_stitches,$A193-$A$3+1,0):OFFSET(project_first_stitches,A194-$A$3,0),NA())&lt;7,SUMIF(OFFSET('Project Daily Log'!$F$3,$A193-$A$3+1,0):OFFSET('Project Daily Log'!$F$3,$A194-$A$3,0),"&lt;&gt;#N/A"),NA())</f>
        <v>#N/A</v>
      </c>
      <c r="I194" s="41" t="e">
        <f ca="1">IF((COUNT(OFFSET(project_first_blocks,A193-$A$3+1,0):OFFSET(project_first_blocks,A194-$A$3,0))=(A194-A193)),(A194-$A$3)/7,NA())</f>
        <v>#N/A</v>
      </c>
      <c r="J194" s="41" t="e">
        <f ca="1">OFFSET(project_real_days,MATCH($A194,'Project Daily Log'!$A:$A,1)-1,0)/7</f>
        <v>#N/A</v>
      </c>
    </row>
    <row r="195" spans="1:10">
      <c r="A195" s="6" t="e">
        <f t="shared" ca="1" si="12"/>
        <v>#N/A</v>
      </c>
      <c r="B195" s="45" t="e">
        <f ca="1">IF(COUNTIF(OFFSET(project_first_stitches,A194-$A$3+1,0):OFFSET(project_first_stitches,A195-$A$3,0),NA())&lt;7,SUMIF(OFFSET(project_first_stitches,A194-$A$3+1,0):OFFSET(project_first_stitches,A195-$A$3,0),"&lt;&gt;#N/A"),NA())</f>
        <v>#N/A</v>
      </c>
      <c r="C195" s="42" t="e">
        <f t="shared" ca="1" si="10"/>
        <v>#REF!</v>
      </c>
      <c r="D195" s="42" t="e">
        <f t="shared" ca="1" si="11"/>
        <v>#REF!</v>
      </c>
      <c r="E195" s="45" t="e">
        <f ca="1">IF(COUNTIF(OFFSET(project_first_stitches,A194-$A$3+1,0):OFFSET(project_first_stitches,A195-$A$3,0),NA())&lt;7,SUMIF(OFFSET(project_first_pages,A194-$A$3+1,0):OFFSET(project_first_pages,A195-$A$3,0),"&lt;&gt;#N/A"),NA())</f>
        <v>#N/A</v>
      </c>
      <c r="F195" s="45" t="e">
        <f t="shared" ca="1" si="13"/>
        <v>#N/A</v>
      </c>
      <c r="G195" s="45" t="e">
        <f t="shared" ca="1" si="14"/>
        <v>#REF!</v>
      </c>
      <c r="H195" s="27" t="e">
        <f ca="1">IF(COUNTIF(OFFSET(project_first_stitches,$A194-$A$3+1,0):OFFSET(project_first_stitches,A195-$A$3,0),NA())&lt;7,SUMIF(OFFSET('Project Daily Log'!$F$3,$A194-$A$3+1,0):OFFSET('Project Daily Log'!$F$3,$A195-$A$3,0),"&lt;&gt;#N/A"),NA())</f>
        <v>#N/A</v>
      </c>
      <c r="I195" s="41" t="e">
        <f ca="1">IF((COUNT(OFFSET(project_first_blocks,A194-$A$3+1,0):OFFSET(project_first_blocks,A195-$A$3,0))=(A195-A194)),(A195-$A$3)/7,NA())</f>
        <v>#N/A</v>
      </c>
      <c r="J195" s="41" t="e">
        <f ca="1">OFFSET(project_real_days,MATCH($A195,'Project Daily Log'!$A:$A,1)-1,0)/7</f>
        <v>#N/A</v>
      </c>
    </row>
    <row r="196" spans="1:10">
      <c r="A196" s="6" t="e">
        <f t="shared" ca="1" si="12"/>
        <v>#N/A</v>
      </c>
      <c r="B196" s="45" t="e">
        <f ca="1">IF(COUNTIF(OFFSET(project_first_stitches,A195-$A$3+1,0):OFFSET(project_first_stitches,A196-$A$3,0),NA())&lt;7,SUMIF(OFFSET(project_first_stitches,A195-$A$3+1,0):OFFSET(project_first_stitches,A196-$A$3,0),"&lt;&gt;#N/A"),NA())</f>
        <v>#N/A</v>
      </c>
      <c r="C196" s="42" t="e">
        <f t="shared" ref="C196:C259" ca="1" si="15">IF(ISBLANK($B196),NA(),C195+B196)</f>
        <v>#REF!</v>
      </c>
      <c r="D196" s="42" t="e">
        <f t="shared" ref="D196:D259" ca="1" si="16">IF(ISBLANK($B196),NA(),D195-B196)</f>
        <v>#REF!</v>
      </c>
      <c r="E196" s="45" t="e">
        <f ca="1">IF(COUNTIF(OFFSET(project_first_stitches,A195-$A$3+1,0):OFFSET(project_first_stitches,A196-$A$3,0),NA())&lt;7,SUMIF(OFFSET(project_first_pages,A195-$A$3+1,0):OFFSET(project_first_pages,A196-$A$3,0),"&lt;&gt;#N/A"),NA())</f>
        <v>#N/A</v>
      </c>
      <c r="F196" s="45" t="e">
        <f t="shared" ca="1" si="13"/>
        <v>#N/A</v>
      </c>
      <c r="G196" s="45" t="e">
        <f t="shared" ca="1" si="14"/>
        <v>#REF!</v>
      </c>
      <c r="H196" s="27" t="e">
        <f ca="1">IF(COUNTIF(OFFSET(project_first_stitches,$A195-$A$3+1,0):OFFSET(project_first_stitches,A196-$A$3,0),NA())&lt;7,SUMIF(OFFSET('Project Daily Log'!$F$3,$A195-$A$3+1,0):OFFSET('Project Daily Log'!$F$3,$A196-$A$3,0),"&lt;&gt;#N/A"),NA())</f>
        <v>#N/A</v>
      </c>
      <c r="I196" s="41" t="e">
        <f ca="1">IF((COUNT(OFFSET(project_first_blocks,A195-$A$3+1,0):OFFSET(project_first_blocks,A196-$A$3,0))=(A196-A195)),(A196-$A$3)/7,NA())</f>
        <v>#N/A</v>
      </c>
      <c r="J196" s="41" t="e">
        <f ca="1">OFFSET(project_real_days,MATCH($A196,'Project Daily Log'!$A:$A,1)-1,0)/7</f>
        <v>#N/A</v>
      </c>
    </row>
    <row r="197" spans="1:10">
      <c r="A197" s="6" t="e">
        <f t="shared" ref="A197:A260" ca="1" si="17">IF(ISERROR(MATCH(A196+7,project_daily_days,0)),IF(AND(INDEX(project_daily_days,COUNT(project_daily_days),1)&gt;A196,INDEX(project_daily_days,COUNT(project_daily_days),1)&lt;A196+7),A196+7,NA()),A196+7)</f>
        <v>#N/A</v>
      </c>
      <c r="B197" s="45" t="e">
        <f ca="1">IF(COUNTIF(OFFSET(project_first_stitches,A196-$A$3+1,0):OFFSET(project_first_stitches,A197-$A$3,0),NA())&lt;7,SUMIF(OFFSET(project_first_stitches,A196-$A$3+1,0):OFFSET(project_first_stitches,A197-$A$3,0),"&lt;&gt;#N/A"),NA())</f>
        <v>#N/A</v>
      </c>
      <c r="C197" s="42" t="e">
        <f t="shared" ca="1" si="15"/>
        <v>#REF!</v>
      </c>
      <c r="D197" s="42" t="e">
        <f t="shared" ca="1" si="16"/>
        <v>#REF!</v>
      </c>
      <c r="E197" s="45" t="e">
        <f ca="1">IF(COUNTIF(OFFSET(project_first_stitches,A196-$A$3+1,0):OFFSET(project_first_stitches,A197-$A$3,0),NA())&lt;7,SUMIF(OFFSET(project_first_pages,A196-$A$3+1,0):OFFSET(project_first_pages,A197-$A$3,0),"&lt;&gt;#N/A"),NA())</f>
        <v>#N/A</v>
      </c>
      <c r="F197" s="45" t="e">
        <f t="shared" ref="F197:F260" ca="1" si="18">F196+E197</f>
        <v>#N/A</v>
      </c>
      <c r="G197" s="45" t="e">
        <f t="shared" ref="G197:G260" ca="1" si="19">$G$3-F197</f>
        <v>#REF!</v>
      </c>
      <c r="H197" s="27" t="e">
        <f ca="1">IF(COUNTIF(OFFSET(project_first_stitches,$A196-$A$3+1,0):OFFSET(project_first_stitches,A197-$A$3,0),NA())&lt;7,SUMIF(OFFSET('Project Daily Log'!$F$3,$A196-$A$3+1,0):OFFSET('Project Daily Log'!$F$3,$A197-$A$3,0),"&lt;&gt;#N/A"),NA())</f>
        <v>#N/A</v>
      </c>
      <c r="I197" s="41" t="e">
        <f ca="1">IF((COUNT(OFFSET(project_first_blocks,A196-$A$3+1,0):OFFSET(project_first_blocks,A197-$A$3,0))=(A197-A196)),(A197-$A$3)/7,NA())</f>
        <v>#N/A</v>
      </c>
      <c r="J197" s="41" t="e">
        <f ca="1">OFFSET(project_real_days,MATCH($A197,'Project Daily Log'!$A:$A,1)-1,0)/7</f>
        <v>#N/A</v>
      </c>
    </row>
    <row r="198" spans="1:10">
      <c r="A198" s="6" t="e">
        <f t="shared" ca="1" si="17"/>
        <v>#N/A</v>
      </c>
      <c r="B198" s="45" t="e">
        <f ca="1">IF(COUNTIF(OFFSET(project_first_stitches,A197-$A$3+1,0):OFFSET(project_first_stitches,A198-$A$3,0),NA())&lt;7,SUMIF(OFFSET(project_first_stitches,A197-$A$3+1,0):OFFSET(project_first_stitches,A198-$A$3,0),"&lt;&gt;#N/A"),NA())</f>
        <v>#N/A</v>
      </c>
      <c r="C198" s="42" t="e">
        <f t="shared" ca="1" si="15"/>
        <v>#REF!</v>
      </c>
      <c r="D198" s="42" t="e">
        <f t="shared" ca="1" si="16"/>
        <v>#REF!</v>
      </c>
      <c r="E198" s="45" t="e">
        <f ca="1">IF(COUNTIF(OFFSET(project_first_stitches,A197-$A$3+1,0):OFFSET(project_first_stitches,A198-$A$3,0),NA())&lt;7,SUMIF(OFFSET(project_first_pages,A197-$A$3+1,0):OFFSET(project_first_pages,A198-$A$3,0),"&lt;&gt;#N/A"),NA())</f>
        <v>#N/A</v>
      </c>
      <c r="F198" s="45" t="e">
        <f t="shared" ca="1" si="18"/>
        <v>#N/A</v>
      </c>
      <c r="G198" s="45" t="e">
        <f t="shared" ca="1" si="19"/>
        <v>#REF!</v>
      </c>
      <c r="H198" s="27" t="e">
        <f ca="1">IF(COUNTIF(OFFSET(project_first_stitches,$A197-$A$3+1,0):OFFSET(project_first_stitches,A198-$A$3,0),NA())&lt;7,SUMIF(OFFSET('Project Daily Log'!$F$3,$A197-$A$3+1,0):OFFSET('Project Daily Log'!$F$3,$A198-$A$3,0),"&lt;&gt;#N/A"),NA())</f>
        <v>#N/A</v>
      </c>
      <c r="I198" s="41" t="e">
        <f ca="1">IF((COUNT(OFFSET(project_first_blocks,A197-$A$3+1,0):OFFSET(project_first_blocks,A198-$A$3,0))=(A198-A197)),(A198-$A$3)/7,NA())</f>
        <v>#N/A</v>
      </c>
      <c r="J198" s="41" t="e">
        <f ca="1">OFFSET(project_real_days,MATCH($A198,'Project Daily Log'!$A:$A,1)-1,0)/7</f>
        <v>#N/A</v>
      </c>
    </row>
    <row r="199" spans="1:10">
      <c r="A199" s="6" t="e">
        <f t="shared" ca="1" si="17"/>
        <v>#N/A</v>
      </c>
      <c r="B199" s="45" t="e">
        <f ca="1">IF(COUNTIF(OFFSET(project_first_stitches,A198-$A$3+1,0):OFFSET(project_first_stitches,A199-$A$3,0),NA())&lt;7,SUMIF(OFFSET(project_first_stitches,A198-$A$3+1,0):OFFSET(project_first_stitches,A199-$A$3,0),"&lt;&gt;#N/A"),NA())</f>
        <v>#N/A</v>
      </c>
      <c r="C199" s="42" t="e">
        <f t="shared" ca="1" si="15"/>
        <v>#REF!</v>
      </c>
      <c r="D199" s="42" t="e">
        <f t="shared" ca="1" si="16"/>
        <v>#REF!</v>
      </c>
      <c r="E199" s="45" t="e">
        <f ca="1">IF(COUNTIF(OFFSET(project_first_stitches,A198-$A$3+1,0):OFFSET(project_first_stitches,A199-$A$3,0),NA())&lt;7,SUMIF(OFFSET(project_first_pages,A198-$A$3+1,0):OFFSET(project_first_pages,A199-$A$3,0),"&lt;&gt;#N/A"),NA())</f>
        <v>#N/A</v>
      </c>
      <c r="F199" s="45" t="e">
        <f t="shared" ca="1" si="18"/>
        <v>#N/A</v>
      </c>
      <c r="G199" s="45" t="e">
        <f t="shared" ca="1" si="19"/>
        <v>#REF!</v>
      </c>
      <c r="H199" s="27" t="e">
        <f ca="1">IF(COUNTIF(OFFSET(project_first_stitches,$A198-$A$3+1,0):OFFSET(project_first_stitches,A199-$A$3,0),NA())&lt;7,SUMIF(OFFSET('Project Daily Log'!$F$3,$A198-$A$3+1,0):OFFSET('Project Daily Log'!$F$3,$A199-$A$3,0),"&lt;&gt;#N/A"),NA())</f>
        <v>#N/A</v>
      </c>
      <c r="I199" s="41" t="e">
        <f ca="1">IF((COUNT(OFFSET(project_first_blocks,A198-$A$3+1,0):OFFSET(project_first_blocks,A199-$A$3,0))=(A199-A198)),(A199-$A$3)/7,NA())</f>
        <v>#N/A</v>
      </c>
      <c r="J199" s="41" t="e">
        <f ca="1">OFFSET(project_real_days,MATCH($A199,'Project Daily Log'!$A:$A,1)-1,0)/7</f>
        <v>#N/A</v>
      </c>
    </row>
    <row r="200" spans="1:10">
      <c r="A200" s="6" t="e">
        <f t="shared" ca="1" si="17"/>
        <v>#N/A</v>
      </c>
      <c r="B200" s="45" t="e">
        <f ca="1">IF(COUNTIF(OFFSET(project_first_stitches,A199-$A$3+1,0):OFFSET(project_first_stitches,A200-$A$3,0),NA())&lt;7,SUMIF(OFFSET(project_first_stitches,A199-$A$3+1,0):OFFSET(project_first_stitches,A200-$A$3,0),"&lt;&gt;#N/A"),NA())</f>
        <v>#N/A</v>
      </c>
      <c r="C200" s="42" t="e">
        <f t="shared" ca="1" si="15"/>
        <v>#REF!</v>
      </c>
      <c r="D200" s="42" t="e">
        <f t="shared" ca="1" si="16"/>
        <v>#REF!</v>
      </c>
      <c r="E200" s="45" t="e">
        <f ca="1">IF(COUNTIF(OFFSET(project_first_stitches,A199-$A$3+1,0):OFFSET(project_first_stitches,A200-$A$3,0),NA())&lt;7,SUMIF(OFFSET(project_first_pages,A199-$A$3+1,0):OFFSET(project_first_pages,A200-$A$3,0),"&lt;&gt;#N/A"),NA())</f>
        <v>#N/A</v>
      </c>
      <c r="F200" s="45" t="e">
        <f t="shared" ca="1" si="18"/>
        <v>#N/A</v>
      </c>
      <c r="G200" s="45" t="e">
        <f t="shared" ca="1" si="19"/>
        <v>#REF!</v>
      </c>
      <c r="H200" s="27" t="e">
        <f ca="1">IF(COUNTIF(OFFSET(project_first_stitches,$A199-$A$3+1,0):OFFSET(project_first_stitches,A200-$A$3,0),NA())&lt;7,SUMIF(OFFSET('Project Daily Log'!$F$3,$A199-$A$3+1,0):OFFSET('Project Daily Log'!$F$3,$A200-$A$3,0),"&lt;&gt;#N/A"),NA())</f>
        <v>#N/A</v>
      </c>
      <c r="I200" s="41" t="e">
        <f ca="1">IF((COUNT(OFFSET(project_first_blocks,A199-$A$3+1,0):OFFSET(project_first_blocks,A200-$A$3,0))=(A200-A199)),(A200-$A$3)/7,NA())</f>
        <v>#N/A</v>
      </c>
      <c r="J200" s="41" t="e">
        <f ca="1">OFFSET(project_real_days,MATCH($A200,'Project Daily Log'!$A:$A,1)-1,0)/7</f>
        <v>#N/A</v>
      </c>
    </row>
    <row r="201" spans="1:10">
      <c r="A201" s="6" t="e">
        <f t="shared" ca="1" si="17"/>
        <v>#N/A</v>
      </c>
      <c r="B201" s="45" t="e">
        <f ca="1">IF(COUNTIF(OFFSET(project_first_stitches,A200-$A$3+1,0):OFFSET(project_first_stitches,A201-$A$3,0),NA())&lt;7,SUMIF(OFFSET(project_first_stitches,A200-$A$3+1,0):OFFSET(project_first_stitches,A201-$A$3,0),"&lt;&gt;#N/A"),NA())</f>
        <v>#N/A</v>
      </c>
      <c r="C201" s="42" t="e">
        <f t="shared" ca="1" si="15"/>
        <v>#REF!</v>
      </c>
      <c r="D201" s="42" t="e">
        <f t="shared" ca="1" si="16"/>
        <v>#REF!</v>
      </c>
      <c r="E201" s="45" t="e">
        <f ca="1">IF(COUNTIF(OFFSET(project_first_stitches,A200-$A$3+1,0):OFFSET(project_first_stitches,A201-$A$3,0),NA())&lt;7,SUMIF(OFFSET(project_first_pages,A200-$A$3+1,0):OFFSET(project_first_pages,A201-$A$3,0),"&lt;&gt;#N/A"),NA())</f>
        <v>#N/A</v>
      </c>
      <c r="F201" s="45" t="e">
        <f t="shared" ca="1" si="18"/>
        <v>#N/A</v>
      </c>
      <c r="G201" s="45" t="e">
        <f t="shared" ca="1" si="19"/>
        <v>#REF!</v>
      </c>
      <c r="H201" s="27" t="e">
        <f ca="1">IF(COUNTIF(OFFSET(project_first_stitches,$A200-$A$3+1,0):OFFSET(project_first_stitches,A201-$A$3,0),NA())&lt;7,SUMIF(OFFSET('Project Daily Log'!$F$3,$A200-$A$3+1,0):OFFSET('Project Daily Log'!$F$3,$A201-$A$3,0),"&lt;&gt;#N/A"),NA())</f>
        <v>#N/A</v>
      </c>
      <c r="I201" s="41" t="e">
        <f ca="1">IF((COUNT(OFFSET(project_first_blocks,A200-$A$3+1,0):OFFSET(project_first_blocks,A201-$A$3,0))=(A201-A200)),(A201-$A$3)/7,NA())</f>
        <v>#N/A</v>
      </c>
      <c r="J201" s="41" t="e">
        <f ca="1">OFFSET(project_real_days,MATCH($A201,'Project Daily Log'!$A:$A,1)-1,0)/7</f>
        <v>#N/A</v>
      </c>
    </row>
    <row r="202" spans="1:10">
      <c r="A202" s="6" t="e">
        <f t="shared" ca="1" si="17"/>
        <v>#N/A</v>
      </c>
      <c r="B202" s="45" t="e">
        <f ca="1">IF(COUNTIF(OFFSET(project_first_stitches,A201-$A$3+1,0):OFFSET(project_first_stitches,A202-$A$3,0),NA())&lt;7,SUMIF(OFFSET(project_first_stitches,A201-$A$3+1,0):OFFSET(project_first_stitches,A202-$A$3,0),"&lt;&gt;#N/A"),NA())</f>
        <v>#N/A</v>
      </c>
      <c r="C202" s="42" t="e">
        <f t="shared" ca="1" si="15"/>
        <v>#REF!</v>
      </c>
      <c r="D202" s="42" t="e">
        <f t="shared" ca="1" si="16"/>
        <v>#REF!</v>
      </c>
      <c r="E202" s="45" t="e">
        <f ca="1">IF(COUNTIF(OFFSET(project_first_stitches,A201-$A$3+1,0):OFFSET(project_first_stitches,A202-$A$3,0),NA())&lt;7,SUMIF(OFFSET(project_first_pages,A201-$A$3+1,0):OFFSET(project_first_pages,A202-$A$3,0),"&lt;&gt;#N/A"),NA())</f>
        <v>#N/A</v>
      </c>
      <c r="F202" s="45" t="e">
        <f t="shared" ca="1" si="18"/>
        <v>#N/A</v>
      </c>
      <c r="G202" s="45" t="e">
        <f t="shared" ca="1" si="19"/>
        <v>#REF!</v>
      </c>
      <c r="H202" s="27" t="e">
        <f ca="1">IF(COUNTIF(OFFSET(project_first_stitches,$A201-$A$3+1,0):OFFSET(project_first_stitches,A202-$A$3,0),NA())&lt;7,SUMIF(OFFSET('Project Daily Log'!$F$3,$A201-$A$3+1,0):OFFSET('Project Daily Log'!$F$3,$A202-$A$3,0),"&lt;&gt;#N/A"),NA())</f>
        <v>#N/A</v>
      </c>
      <c r="I202" s="41" t="e">
        <f ca="1">IF((COUNT(OFFSET(project_first_blocks,A201-$A$3+1,0):OFFSET(project_first_blocks,A202-$A$3,0))=(A202-A201)),(A202-$A$3)/7,NA())</f>
        <v>#N/A</v>
      </c>
      <c r="J202" s="41" t="e">
        <f ca="1">OFFSET(project_real_days,MATCH($A202,'Project Daily Log'!$A:$A,1)-1,0)/7</f>
        <v>#N/A</v>
      </c>
    </row>
    <row r="203" spans="1:10">
      <c r="A203" s="6" t="e">
        <f t="shared" ca="1" si="17"/>
        <v>#N/A</v>
      </c>
      <c r="B203" s="45" t="e">
        <f ca="1">IF(COUNTIF(OFFSET(project_first_stitches,A202-$A$3+1,0):OFFSET(project_first_stitches,A203-$A$3,0),NA())&lt;7,SUMIF(OFFSET(project_first_stitches,A202-$A$3+1,0):OFFSET(project_first_stitches,A203-$A$3,0),"&lt;&gt;#N/A"),NA())</f>
        <v>#N/A</v>
      </c>
      <c r="C203" s="42" t="e">
        <f t="shared" ca="1" si="15"/>
        <v>#REF!</v>
      </c>
      <c r="D203" s="42" t="e">
        <f t="shared" ca="1" si="16"/>
        <v>#REF!</v>
      </c>
      <c r="E203" s="45" t="e">
        <f ca="1">IF(COUNTIF(OFFSET(project_first_stitches,A202-$A$3+1,0):OFFSET(project_first_stitches,A203-$A$3,0),NA())&lt;7,SUMIF(OFFSET(project_first_pages,A202-$A$3+1,0):OFFSET(project_first_pages,A203-$A$3,0),"&lt;&gt;#N/A"),NA())</f>
        <v>#N/A</v>
      </c>
      <c r="F203" s="45" t="e">
        <f t="shared" ca="1" si="18"/>
        <v>#N/A</v>
      </c>
      <c r="G203" s="45" t="e">
        <f t="shared" ca="1" si="19"/>
        <v>#REF!</v>
      </c>
      <c r="H203" s="27" t="e">
        <f ca="1">IF(COUNTIF(OFFSET(project_first_stitches,$A202-$A$3+1,0):OFFSET(project_first_stitches,A203-$A$3,0),NA())&lt;7,SUMIF(OFFSET('Project Daily Log'!$F$3,$A202-$A$3+1,0):OFFSET('Project Daily Log'!$F$3,$A203-$A$3,0),"&lt;&gt;#N/A"),NA())</f>
        <v>#N/A</v>
      </c>
      <c r="I203" s="41" t="e">
        <f ca="1">IF((COUNT(OFFSET(project_first_blocks,A202-$A$3+1,0):OFFSET(project_first_blocks,A203-$A$3,0))=(A203-A202)),(A203-$A$3)/7,NA())</f>
        <v>#N/A</v>
      </c>
      <c r="J203" s="41" t="e">
        <f ca="1">OFFSET(project_real_days,MATCH($A203,'Project Daily Log'!$A:$A,1)-1,0)/7</f>
        <v>#N/A</v>
      </c>
    </row>
    <row r="204" spans="1:10">
      <c r="A204" s="6" t="e">
        <f t="shared" ca="1" si="17"/>
        <v>#N/A</v>
      </c>
      <c r="B204" s="45" t="e">
        <f ca="1">IF(COUNTIF(OFFSET(project_first_stitches,A203-$A$3+1,0):OFFSET(project_first_stitches,A204-$A$3,0),NA())&lt;7,SUMIF(OFFSET(project_first_stitches,A203-$A$3+1,0):OFFSET(project_first_stitches,A204-$A$3,0),"&lt;&gt;#N/A"),NA())</f>
        <v>#N/A</v>
      </c>
      <c r="C204" s="42" t="e">
        <f t="shared" ca="1" si="15"/>
        <v>#REF!</v>
      </c>
      <c r="D204" s="42" t="e">
        <f t="shared" ca="1" si="16"/>
        <v>#REF!</v>
      </c>
      <c r="E204" s="45" t="e">
        <f ca="1">IF(COUNTIF(OFFSET(project_first_stitches,A203-$A$3+1,0):OFFSET(project_first_stitches,A204-$A$3,0),NA())&lt;7,SUMIF(OFFSET(project_first_pages,A203-$A$3+1,0):OFFSET(project_first_pages,A204-$A$3,0),"&lt;&gt;#N/A"),NA())</f>
        <v>#N/A</v>
      </c>
      <c r="F204" s="45" t="e">
        <f t="shared" ca="1" si="18"/>
        <v>#N/A</v>
      </c>
      <c r="G204" s="45" t="e">
        <f t="shared" ca="1" si="19"/>
        <v>#REF!</v>
      </c>
      <c r="H204" s="27" t="e">
        <f ca="1">IF(COUNTIF(OFFSET(project_first_stitches,$A203-$A$3+1,0):OFFSET(project_first_stitches,A204-$A$3,0),NA())&lt;7,SUMIF(OFFSET('Project Daily Log'!$F$3,$A203-$A$3+1,0):OFFSET('Project Daily Log'!$F$3,$A204-$A$3,0),"&lt;&gt;#N/A"),NA())</f>
        <v>#N/A</v>
      </c>
      <c r="I204" s="41" t="e">
        <f ca="1">IF((COUNT(OFFSET(project_first_blocks,A203-$A$3+1,0):OFFSET(project_first_blocks,A204-$A$3,0))=(A204-A203)),(A204-$A$3)/7,NA())</f>
        <v>#N/A</v>
      </c>
      <c r="J204" s="41" t="e">
        <f ca="1">OFFSET(project_real_days,MATCH($A204,'Project Daily Log'!$A:$A,1)-1,0)/7</f>
        <v>#N/A</v>
      </c>
    </row>
    <row r="205" spans="1:10">
      <c r="A205" s="6" t="e">
        <f t="shared" ca="1" si="17"/>
        <v>#N/A</v>
      </c>
      <c r="B205" s="45" t="e">
        <f ca="1">IF(COUNTIF(OFFSET(project_first_stitches,A204-$A$3+1,0):OFFSET(project_first_stitches,A205-$A$3,0),NA())&lt;7,SUMIF(OFFSET(project_first_stitches,A204-$A$3+1,0):OFFSET(project_first_stitches,A205-$A$3,0),"&lt;&gt;#N/A"),NA())</f>
        <v>#N/A</v>
      </c>
      <c r="C205" s="42" t="e">
        <f t="shared" ca="1" si="15"/>
        <v>#REF!</v>
      </c>
      <c r="D205" s="42" t="e">
        <f t="shared" ca="1" si="16"/>
        <v>#REF!</v>
      </c>
      <c r="E205" s="45" t="e">
        <f ca="1">IF(COUNTIF(OFFSET(project_first_stitches,A204-$A$3+1,0):OFFSET(project_first_stitches,A205-$A$3,0),NA())&lt;7,SUMIF(OFFSET(project_first_pages,A204-$A$3+1,0):OFFSET(project_first_pages,A205-$A$3,0),"&lt;&gt;#N/A"),NA())</f>
        <v>#N/A</v>
      </c>
      <c r="F205" s="45" t="e">
        <f t="shared" ca="1" si="18"/>
        <v>#N/A</v>
      </c>
      <c r="G205" s="45" t="e">
        <f t="shared" ca="1" si="19"/>
        <v>#REF!</v>
      </c>
      <c r="H205" s="27" t="e">
        <f ca="1">IF(COUNTIF(OFFSET(project_first_stitches,$A204-$A$3+1,0):OFFSET(project_first_stitches,A205-$A$3,0),NA())&lt;7,SUMIF(OFFSET('Project Daily Log'!$F$3,$A204-$A$3+1,0):OFFSET('Project Daily Log'!$F$3,$A205-$A$3,0),"&lt;&gt;#N/A"),NA())</f>
        <v>#N/A</v>
      </c>
      <c r="I205" s="41" t="e">
        <f ca="1">IF((COUNT(OFFSET(project_first_blocks,A204-$A$3+1,0):OFFSET(project_first_blocks,A205-$A$3,0))=(A205-A204)),(A205-$A$3)/7,NA())</f>
        <v>#N/A</v>
      </c>
      <c r="J205" s="41" t="e">
        <f ca="1">OFFSET(project_real_days,MATCH($A205,'Project Daily Log'!$A:$A,1)-1,0)/7</f>
        <v>#N/A</v>
      </c>
    </row>
    <row r="206" spans="1:10">
      <c r="A206" s="6" t="e">
        <f t="shared" ca="1" si="17"/>
        <v>#N/A</v>
      </c>
      <c r="B206" s="45" t="e">
        <f ca="1">IF(COUNTIF(OFFSET(project_first_stitches,A205-$A$3+1,0):OFFSET(project_first_stitches,A206-$A$3,0),NA())&lt;7,SUMIF(OFFSET(project_first_stitches,A205-$A$3+1,0):OFFSET(project_first_stitches,A206-$A$3,0),"&lt;&gt;#N/A"),NA())</f>
        <v>#N/A</v>
      </c>
      <c r="C206" s="42" t="e">
        <f t="shared" ca="1" si="15"/>
        <v>#REF!</v>
      </c>
      <c r="D206" s="42" t="e">
        <f t="shared" ca="1" si="16"/>
        <v>#REF!</v>
      </c>
      <c r="E206" s="45" t="e">
        <f ca="1">IF(COUNTIF(OFFSET(project_first_stitches,A205-$A$3+1,0):OFFSET(project_first_stitches,A206-$A$3,0),NA())&lt;7,SUMIF(OFFSET(project_first_pages,A205-$A$3+1,0):OFFSET(project_first_pages,A206-$A$3,0),"&lt;&gt;#N/A"),NA())</f>
        <v>#N/A</v>
      </c>
      <c r="F206" s="45" t="e">
        <f t="shared" ca="1" si="18"/>
        <v>#N/A</v>
      </c>
      <c r="G206" s="45" t="e">
        <f t="shared" ca="1" si="19"/>
        <v>#REF!</v>
      </c>
      <c r="H206" s="27" t="e">
        <f ca="1">IF(COUNTIF(OFFSET(project_first_stitches,$A205-$A$3+1,0):OFFSET(project_first_stitches,A206-$A$3,0),NA())&lt;7,SUMIF(OFFSET('Project Daily Log'!$F$3,$A205-$A$3+1,0):OFFSET('Project Daily Log'!$F$3,$A206-$A$3,0),"&lt;&gt;#N/A"),NA())</f>
        <v>#N/A</v>
      </c>
      <c r="I206" s="41" t="e">
        <f ca="1">IF((COUNT(OFFSET(project_first_blocks,A205-$A$3+1,0):OFFSET(project_first_blocks,A206-$A$3,0))=(A206-A205)),(A206-$A$3)/7,NA())</f>
        <v>#N/A</v>
      </c>
      <c r="J206" s="41" t="e">
        <f ca="1">OFFSET(project_real_days,MATCH($A206,'Project Daily Log'!$A:$A,1)-1,0)/7</f>
        <v>#N/A</v>
      </c>
    </row>
    <row r="207" spans="1:10">
      <c r="A207" s="6" t="e">
        <f t="shared" ca="1" si="17"/>
        <v>#N/A</v>
      </c>
      <c r="B207" s="45" t="e">
        <f ca="1">IF(COUNTIF(OFFSET(project_first_stitches,A206-$A$3+1,0):OFFSET(project_first_stitches,A207-$A$3,0),NA())&lt;7,SUMIF(OFFSET(project_first_stitches,A206-$A$3+1,0):OFFSET(project_first_stitches,A207-$A$3,0),"&lt;&gt;#N/A"),NA())</f>
        <v>#N/A</v>
      </c>
      <c r="C207" s="42" t="e">
        <f t="shared" ca="1" si="15"/>
        <v>#REF!</v>
      </c>
      <c r="D207" s="42" t="e">
        <f t="shared" ca="1" si="16"/>
        <v>#REF!</v>
      </c>
      <c r="E207" s="45" t="e">
        <f ca="1">IF(COUNTIF(OFFSET(project_first_stitches,A206-$A$3+1,0):OFFSET(project_first_stitches,A207-$A$3,0),NA())&lt;7,SUMIF(OFFSET(project_first_pages,A206-$A$3+1,0):OFFSET(project_first_pages,A207-$A$3,0),"&lt;&gt;#N/A"),NA())</f>
        <v>#N/A</v>
      </c>
      <c r="F207" s="45" t="e">
        <f t="shared" ca="1" si="18"/>
        <v>#N/A</v>
      </c>
      <c r="G207" s="45" t="e">
        <f t="shared" ca="1" si="19"/>
        <v>#REF!</v>
      </c>
      <c r="H207" s="27" t="e">
        <f ca="1">IF(COUNTIF(OFFSET(project_first_stitches,$A206-$A$3+1,0):OFFSET(project_first_stitches,A207-$A$3,0),NA())&lt;7,SUMIF(OFFSET('Project Daily Log'!$F$3,$A206-$A$3+1,0):OFFSET('Project Daily Log'!$F$3,$A207-$A$3,0),"&lt;&gt;#N/A"),NA())</f>
        <v>#N/A</v>
      </c>
      <c r="I207" s="41" t="e">
        <f ca="1">IF((COUNT(OFFSET(project_first_blocks,A206-$A$3+1,0):OFFSET(project_first_blocks,A207-$A$3,0))=(A207-A206)),(A207-$A$3)/7,NA())</f>
        <v>#N/A</v>
      </c>
      <c r="J207" s="41" t="e">
        <f ca="1">OFFSET(project_real_days,MATCH($A207,'Project Daily Log'!$A:$A,1)-1,0)/7</f>
        <v>#N/A</v>
      </c>
    </row>
    <row r="208" spans="1:10">
      <c r="A208" s="6" t="e">
        <f t="shared" ca="1" si="17"/>
        <v>#N/A</v>
      </c>
      <c r="B208" s="45" t="e">
        <f ca="1">IF(COUNTIF(OFFSET(project_first_stitches,A207-$A$3+1,0):OFFSET(project_first_stitches,A208-$A$3,0),NA())&lt;7,SUMIF(OFFSET(project_first_stitches,A207-$A$3+1,0):OFFSET(project_first_stitches,A208-$A$3,0),"&lt;&gt;#N/A"),NA())</f>
        <v>#N/A</v>
      </c>
      <c r="C208" s="42" t="e">
        <f t="shared" ca="1" si="15"/>
        <v>#REF!</v>
      </c>
      <c r="D208" s="42" t="e">
        <f t="shared" ca="1" si="16"/>
        <v>#REF!</v>
      </c>
      <c r="E208" s="45" t="e">
        <f ca="1">IF(COUNTIF(OFFSET(project_first_stitches,A207-$A$3+1,0):OFFSET(project_first_stitches,A208-$A$3,0),NA())&lt;7,SUMIF(OFFSET(project_first_pages,A207-$A$3+1,0):OFFSET(project_first_pages,A208-$A$3,0),"&lt;&gt;#N/A"),NA())</f>
        <v>#N/A</v>
      </c>
      <c r="F208" s="45" t="e">
        <f t="shared" ca="1" si="18"/>
        <v>#N/A</v>
      </c>
      <c r="G208" s="45" t="e">
        <f t="shared" ca="1" si="19"/>
        <v>#REF!</v>
      </c>
      <c r="H208" s="27" t="e">
        <f ca="1">IF(COUNTIF(OFFSET(project_first_stitches,$A207-$A$3+1,0):OFFSET(project_first_stitches,A208-$A$3,0),NA())&lt;7,SUMIF(OFFSET('Project Daily Log'!$F$3,$A207-$A$3+1,0):OFFSET('Project Daily Log'!$F$3,$A208-$A$3,0),"&lt;&gt;#N/A"),NA())</f>
        <v>#N/A</v>
      </c>
      <c r="I208" s="41" t="e">
        <f ca="1">IF((COUNT(OFFSET(project_first_blocks,A207-$A$3+1,0):OFFSET(project_first_blocks,A208-$A$3,0))=(A208-A207)),(A208-$A$3)/7,NA())</f>
        <v>#N/A</v>
      </c>
      <c r="J208" s="41" t="e">
        <f ca="1">OFFSET(project_real_days,MATCH($A208,'Project Daily Log'!$A:$A,1)-1,0)/7</f>
        <v>#N/A</v>
      </c>
    </row>
    <row r="209" spans="1:10">
      <c r="A209" s="6" t="e">
        <f t="shared" ca="1" si="17"/>
        <v>#N/A</v>
      </c>
      <c r="B209" s="45" t="e">
        <f ca="1">IF(COUNTIF(OFFSET(project_first_stitches,A208-$A$3+1,0):OFFSET(project_first_stitches,A209-$A$3,0),NA())&lt;7,SUMIF(OFFSET(project_first_stitches,A208-$A$3+1,0):OFFSET(project_first_stitches,A209-$A$3,0),"&lt;&gt;#N/A"),NA())</f>
        <v>#N/A</v>
      </c>
      <c r="C209" s="42" t="e">
        <f t="shared" ca="1" si="15"/>
        <v>#REF!</v>
      </c>
      <c r="D209" s="42" t="e">
        <f t="shared" ca="1" si="16"/>
        <v>#REF!</v>
      </c>
      <c r="E209" s="45" t="e">
        <f ca="1">IF(COUNTIF(OFFSET(project_first_stitches,A208-$A$3+1,0):OFFSET(project_first_stitches,A209-$A$3,0),NA())&lt;7,SUMIF(OFFSET(project_first_pages,A208-$A$3+1,0):OFFSET(project_first_pages,A209-$A$3,0),"&lt;&gt;#N/A"),NA())</f>
        <v>#N/A</v>
      </c>
      <c r="F209" s="45" t="e">
        <f t="shared" ca="1" si="18"/>
        <v>#N/A</v>
      </c>
      <c r="G209" s="45" t="e">
        <f t="shared" ca="1" si="19"/>
        <v>#REF!</v>
      </c>
      <c r="H209" s="27" t="e">
        <f ca="1">IF(COUNTIF(OFFSET(project_first_stitches,$A208-$A$3+1,0):OFFSET(project_first_stitches,A209-$A$3,0),NA())&lt;7,SUMIF(OFFSET('Project Daily Log'!$F$3,$A208-$A$3+1,0):OFFSET('Project Daily Log'!$F$3,$A209-$A$3,0),"&lt;&gt;#N/A"),NA())</f>
        <v>#N/A</v>
      </c>
      <c r="I209" s="41" t="e">
        <f ca="1">IF((COUNT(OFFSET(project_first_blocks,A208-$A$3+1,0):OFFSET(project_first_blocks,A209-$A$3,0))=(A209-A208)),(A209-$A$3)/7,NA())</f>
        <v>#N/A</v>
      </c>
      <c r="J209" s="41" t="e">
        <f ca="1">OFFSET(project_real_days,MATCH($A209,'Project Daily Log'!$A:$A,1)-1,0)/7</f>
        <v>#N/A</v>
      </c>
    </row>
    <row r="210" spans="1:10">
      <c r="A210" s="6" t="e">
        <f t="shared" ca="1" si="17"/>
        <v>#N/A</v>
      </c>
      <c r="B210" s="45" t="e">
        <f ca="1">IF(COUNTIF(OFFSET(project_first_stitches,A209-$A$3+1,0):OFFSET(project_first_stitches,A210-$A$3,0),NA())&lt;7,SUMIF(OFFSET(project_first_stitches,A209-$A$3+1,0):OFFSET(project_first_stitches,A210-$A$3,0),"&lt;&gt;#N/A"),NA())</f>
        <v>#N/A</v>
      </c>
      <c r="C210" s="42" t="e">
        <f t="shared" ca="1" si="15"/>
        <v>#REF!</v>
      </c>
      <c r="D210" s="42" t="e">
        <f t="shared" ca="1" si="16"/>
        <v>#REF!</v>
      </c>
      <c r="E210" s="45" t="e">
        <f ca="1">IF(COUNTIF(OFFSET(project_first_stitches,A209-$A$3+1,0):OFFSET(project_first_stitches,A210-$A$3,0),NA())&lt;7,SUMIF(OFFSET(project_first_pages,A209-$A$3+1,0):OFFSET(project_first_pages,A210-$A$3,0),"&lt;&gt;#N/A"),NA())</f>
        <v>#N/A</v>
      </c>
      <c r="F210" s="45" t="e">
        <f t="shared" ca="1" si="18"/>
        <v>#N/A</v>
      </c>
      <c r="G210" s="45" t="e">
        <f t="shared" ca="1" si="19"/>
        <v>#REF!</v>
      </c>
      <c r="H210" s="27" t="e">
        <f ca="1">IF(COUNTIF(OFFSET(project_first_stitches,$A209-$A$3+1,0):OFFSET(project_first_stitches,A210-$A$3,0),NA())&lt;7,SUMIF(OFFSET('Project Daily Log'!$F$3,$A209-$A$3+1,0):OFFSET('Project Daily Log'!$F$3,$A210-$A$3,0),"&lt;&gt;#N/A"),NA())</f>
        <v>#N/A</v>
      </c>
      <c r="I210" s="41" t="e">
        <f ca="1">IF((COUNT(OFFSET(project_first_blocks,A209-$A$3+1,0):OFFSET(project_first_blocks,A210-$A$3,0))=(A210-A209)),(A210-$A$3)/7,NA())</f>
        <v>#N/A</v>
      </c>
      <c r="J210" s="41" t="e">
        <f ca="1">OFFSET(project_real_days,MATCH($A210,'Project Daily Log'!$A:$A,1)-1,0)/7</f>
        <v>#N/A</v>
      </c>
    </row>
    <row r="211" spans="1:10">
      <c r="A211" s="6" t="e">
        <f t="shared" ca="1" si="17"/>
        <v>#N/A</v>
      </c>
      <c r="B211" s="45" t="e">
        <f ca="1">IF(COUNTIF(OFFSET(project_first_stitches,A210-$A$3+1,0):OFFSET(project_first_stitches,A211-$A$3,0),NA())&lt;7,SUMIF(OFFSET(project_first_stitches,A210-$A$3+1,0):OFFSET(project_first_stitches,A211-$A$3,0),"&lt;&gt;#N/A"),NA())</f>
        <v>#N/A</v>
      </c>
      <c r="C211" s="42" t="e">
        <f t="shared" ca="1" si="15"/>
        <v>#REF!</v>
      </c>
      <c r="D211" s="42" t="e">
        <f t="shared" ca="1" si="16"/>
        <v>#REF!</v>
      </c>
      <c r="E211" s="45" t="e">
        <f ca="1">IF(COUNTIF(OFFSET(project_first_stitches,A210-$A$3+1,0):OFFSET(project_first_stitches,A211-$A$3,0),NA())&lt;7,SUMIF(OFFSET(project_first_pages,A210-$A$3+1,0):OFFSET(project_first_pages,A211-$A$3,0),"&lt;&gt;#N/A"),NA())</f>
        <v>#N/A</v>
      </c>
      <c r="F211" s="45" t="e">
        <f t="shared" ca="1" si="18"/>
        <v>#N/A</v>
      </c>
      <c r="G211" s="45" t="e">
        <f t="shared" ca="1" si="19"/>
        <v>#REF!</v>
      </c>
      <c r="H211" s="27" t="e">
        <f ca="1">IF(COUNTIF(OFFSET(project_first_stitches,$A210-$A$3+1,0):OFFSET(project_first_stitches,A211-$A$3,0),NA())&lt;7,SUMIF(OFFSET('Project Daily Log'!$F$3,$A210-$A$3+1,0):OFFSET('Project Daily Log'!$F$3,$A211-$A$3,0),"&lt;&gt;#N/A"),NA())</f>
        <v>#N/A</v>
      </c>
      <c r="I211" s="41" t="e">
        <f ca="1">IF((COUNT(OFFSET(project_first_blocks,A210-$A$3+1,0):OFFSET(project_first_blocks,A211-$A$3,0))=(A211-A210)),(A211-$A$3)/7,NA())</f>
        <v>#N/A</v>
      </c>
      <c r="J211" s="41" t="e">
        <f ca="1">OFFSET(project_real_days,MATCH($A211,'Project Daily Log'!$A:$A,1)-1,0)/7</f>
        <v>#N/A</v>
      </c>
    </row>
    <row r="212" spans="1:10">
      <c r="A212" s="6" t="e">
        <f t="shared" ca="1" si="17"/>
        <v>#N/A</v>
      </c>
      <c r="B212" s="45" t="e">
        <f ca="1">IF(COUNTIF(OFFSET(project_first_stitches,A211-$A$3+1,0):OFFSET(project_first_stitches,A212-$A$3,0),NA())&lt;7,SUMIF(OFFSET(project_first_stitches,A211-$A$3+1,0):OFFSET(project_first_stitches,A212-$A$3,0),"&lt;&gt;#N/A"),NA())</f>
        <v>#N/A</v>
      </c>
      <c r="C212" s="42" t="e">
        <f t="shared" ca="1" si="15"/>
        <v>#REF!</v>
      </c>
      <c r="D212" s="42" t="e">
        <f t="shared" ca="1" si="16"/>
        <v>#REF!</v>
      </c>
      <c r="E212" s="45" t="e">
        <f ca="1">IF(COUNTIF(OFFSET(project_first_stitches,A211-$A$3+1,0):OFFSET(project_first_stitches,A212-$A$3,0),NA())&lt;7,SUMIF(OFFSET(project_first_pages,A211-$A$3+1,0):OFFSET(project_first_pages,A212-$A$3,0),"&lt;&gt;#N/A"),NA())</f>
        <v>#N/A</v>
      </c>
      <c r="F212" s="45" t="e">
        <f t="shared" ca="1" si="18"/>
        <v>#N/A</v>
      </c>
      <c r="G212" s="45" t="e">
        <f t="shared" ca="1" si="19"/>
        <v>#REF!</v>
      </c>
      <c r="H212" s="27" t="e">
        <f ca="1">IF(COUNTIF(OFFSET(project_first_stitches,$A211-$A$3+1,0):OFFSET(project_first_stitches,A212-$A$3,0),NA())&lt;7,SUMIF(OFFSET('Project Daily Log'!$F$3,$A211-$A$3+1,0):OFFSET('Project Daily Log'!$F$3,$A212-$A$3,0),"&lt;&gt;#N/A"),NA())</f>
        <v>#N/A</v>
      </c>
      <c r="I212" s="41" t="e">
        <f ca="1">IF((COUNT(OFFSET(project_first_blocks,A211-$A$3+1,0):OFFSET(project_first_blocks,A212-$A$3,0))=(A212-A211)),(A212-$A$3)/7,NA())</f>
        <v>#N/A</v>
      </c>
      <c r="J212" s="41" t="e">
        <f ca="1">OFFSET(project_real_days,MATCH($A212,'Project Daily Log'!$A:$A,1)-1,0)/7</f>
        <v>#N/A</v>
      </c>
    </row>
    <row r="213" spans="1:10">
      <c r="A213" s="6" t="e">
        <f t="shared" ca="1" si="17"/>
        <v>#N/A</v>
      </c>
      <c r="B213" s="45" t="e">
        <f ca="1">IF(COUNTIF(OFFSET(project_first_stitches,A212-$A$3+1,0):OFFSET(project_first_stitches,A213-$A$3,0),NA())&lt;7,SUMIF(OFFSET(project_first_stitches,A212-$A$3+1,0):OFFSET(project_first_stitches,A213-$A$3,0),"&lt;&gt;#N/A"),NA())</f>
        <v>#N/A</v>
      </c>
      <c r="C213" s="42" t="e">
        <f t="shared" ca="1" si="15"/>
        <v>#REF!</v>
      </c>
      <c r="D213" s="42" t="e">
        <f t="shared" ca="1" si="16"/>
        <v>#REF!</v>
      </c>
      <c r="E213" s="45" t="e">
        <f ca="1">IF(COUNTIF(OFFSET(project_first_stitches,A212-$A$3+1,0):OFFSET(project_first_stitches,A213-$A$3,0),NA())&lt;7,SUMIF(OFFSET(project_first_pages,A212-$A$3+1,0):OFFSET(project_first_pages,A213-$A$3,0),"&lt;&gt;#N/A"),NA())</f>
        <v>#N/A</v>
      </c>
      <c r="F213" s="45" t="e">
        <f t="shared" ca="1" si="18"/>
        <v>#N/A</v>
      </c>
      <c r="G213" s="45" t="e">
        <f t="shared" ca="1" si="19"/>
        <v>#REF!</v>
      </c>
      <c r="H213" s="27" t="e">
        <f ca="1">IF(COUNTIF(OFFSET(project_first_stitches,$A212-$A$3+1,0):OFFSET(project_first_stitches,A213-$A$3,0),NA())&lt;7,SUMIF(OFFSET('Project Daily Log'!$F$3,$A212-$A$3+1,0):OFFSET('Project Daily Log'!$F$3,$A213-$A$3,0),"&lt;&gt;#N/A"),NA())</f>
        <v>#N/A</v>
      </c>
      <c r="I213" s="41" t="e">
        <f ca="1">IF((COUNT(OFFSET(project_first_blocks,A212-$A$3+1,0):OFFSET(project_first_blocks,A213-$A$3,0))=(A213-A212)),(A213-$A$3)/7,NA())</f>
        <v>#N/A</v>
      </c>
      <c r="J213" s="41" t="e">
        <f ca="1">OFFSET(project_real_days,MATCH($A213,'Project Daily Log'!$A:$A,1)-1,0)/7</f>
        <v>#N/A</v>
      </c>
    </row>
    <row r="214" spans="1:10">
      <c r="A214" s="6" t="e">
        <f t="shared" ca="1" si="17"/>
        <v>#N/A</v>
      </c>
      <c r="B214" s="45" t="e">
        <f ca="1">IF(COUNTIF(OFFSET(project_first_stitches,A213-$A$3+1,0):OFFSET(project_first_stitches,A214-$A$3,0),NA())&lt;7,SUMIF(OFFSET(project_first_stitches,A213-$A$3+1,0):OFFSET(project_first_stitches,A214-$A$3,0),"&lt;&gt;#N/A"),NA())</f>
        <v>#N/A</v>
      </c>
      <c r="C214" s="42" t="e">
        <f t="shared" ca="1" si="15"/>
        <v>#REF!</v>
      </c>
      <c r="D214" s="42" t="e">
        <f t="shared" ca="1" si="16"/>
        <v>#REF!</v>
      </c>
      <c r="E214" s="45" t="e">
        <f ca="1">IF(COUNTIF(OFFSET(project_first_stitches,A213-$A$3+1,0):OFFSET(project_first_stitches,A214-$A$3,0),NA())&lt;7,SUMIF(OFFSET(project_first_pages,A213-$A$3+1,0):OFFSET(project_first_pages,A214-$A$3,0),"&lt;&gt;#N/A"),NA())</f>
        <v>#N/A</v>
      </c>
      <c r="F214" s="45" t="e">
        <f t="shared" ca="1" si="18"/>
        <v>#N/A</v>
      </c>
      <c r="G214" s="45" t="e">
        <f t="shared" ca="1" si="19"/>
        <v>#REF!</v>
      </c>
      <c r="H214" s="27" t="e">
        <f ca="1">IF(COUNTIF(OFFSET(project_first_stitches,$A213-$A$3+1,0):OFFSET(project_first_stitches,A214-$A$3,0),NA())&lt;7,SUMIF(OFFSET('Project Daily Log'!$F$3,$A213-$A$3+1,0):OFFSET('Project Daily Log'!$F$3,$A214-$A$3,0),"&lt;&gt;#N/A"),NA())</f>
        <v>#N/A</v>
      </c>
      <c r="I214" s="41" t="e">
        <f ca="1">IF((COUNT(OFFSET(project_first_blocks,A213-$A$3+1,0):OFFSET(project_first_blocks,A214-$A$3,0))=(A214-A213)),(A214-$A$3)/7,NA())</f>
        <v>#N/A</v>
      </c>
      <c r="J214" s="41" t="e">
        <f ca="1">OFFSET(project_real_days,MATCH($A214,'Project Daily Log'!$A:$A,1)-1,0)/7</f>
        <v>#N/A</v>
      </c>
    </row>
    <row r="215" spans="1:10">
      <c r="A215" s="6" t="e">
        <f t="shared" ca="1" si="17"/>
        <v>#N/A</v>
      </c>
      <c r="B215" s="45" t="e">
        <f ca="1">IF(COUNTIF(OFFSET(project_first_stitches,A214-$A$3+1,0):OFFSET(project_first_stitches,A215-$A$3,0),NA())&lt;7,SUMIF(OFFSET(project_first_stitches,A214-$A$3+1,0):OFFSET(project_first_stitches,A215-$A$3,0),"&lt;&gt;#N/A"),NA())</f>
        <v>#N/A</v>
      </c>
      <c r="C215" s="42" t="e">
        <f t="shared" ca="1" si="15"/>
        <v>#REF!</v>
      </c>
      <c r="D215" s="42" t="e">
        <f t="shared" ca="1" si="16"/>
        <v>#REF!</v>
      </c>
      <c r="E215" s="45" t="e">
        <f ca="1">IF(COUNTIF(OFFSET(project_first_stitches,A214-$A$3+1,0):OFFSET(project_first_stitches,A215-$A$3,0),NA())&lt;7,SUMIF(OFFSET(project_first_pages,A214-$A$3+1,0):OFFSET(project_first_pages,A215-$A$3,0),"&lt;&gt;#N/A"),NA())</f>
        <v>#N/A</v>
      </c>
      <c r="F215" s="45" t="e">
        <f t="shared" ca="1" si="18"/>
        <v>#N/A</v>
      </c>
      <c r="G215" s="45" t="e">
        <f t="shared" ca="1" si="19"/>
        <v>#REF!</v>
      </c>
      <c r="H215" s="27" t="e">
        <f ca="1">IF(COUNTIF(OFFSET(project_first_stitches,$A214-$A$3+1,0):OFFSET(project_first_stitches,A215-$A$3,0),NA())&lt;7,SUMIF(OFFSET('Project Daily Log'!$F$3,$A214-$A$3+1,0):OFFSET('Project Daily Log'!$F$3,$A215-$A$3,0),"&lt;&gt;#N/A"),NA())</f>
        <v>#N/A</v>
      </c>
      <c r="I215" s="41" t="e">
        <f ca="1">IF((COUNT(OFFSET(project_first_blocks,A214-$A$3+1,0):OFFSET(project_first_blocks,A215-$A$3,0))=(A215-A214)),(A215-$A$3)/7,NA())</f>
        <v>#N/A</v>
      </c>
      <c r="J215" s="41" t="e">
        <f ca="1">OFFSET(project_real_days,MATCH($A215,'Project Daily Log'!$A:$A,1)-1,0)/7</f>
        <v>#N/A</v>
      </c>
    </row>
    <row r="216" spans="1:10">
      <c r="A216" s="6" t="e">
        <f t="shared" ca="1" si="17"/>
        <v>#N/A</v>
      </c>
      <c r="B216" s="45" t="e">
        <f ca="1">IF(COUNTIF(OFFSET(project_first_stitches,A215-$A$3+1,0):OFFSET(project_first_stitches,A216-$A$3,0),NA())&lt;7,SUMIF(OFFSET(project_first_stitches,A215-$A$3+1,0):OFFSET(project_first_stitches,A216-$A$3,0),"&lt;&gt;#N/A"),NA())</f>
        <v>#N/A</v>
      </c>
      <c r="C216" s="42" t="e">
        <f t="shared" ca="1" si="15"/>
        <v>#REF!</v>
      </c>
      <c r="D216" s="42" t="e">
        <f t="shared" ca="1" si="16"/>
        <v>#REF!</v>
      </c>
      <c r="E216" s="45" t="e">
        <f ca="1">IF(COUNTIF(OFFSET(project_first_stitches,A215-$A$3+1,0):OFFSET(project_first_stitches,A216-$A$3,0),NA())&lt;7,SUMIF(OFFSET(project_first_pages,A215-$A$3+1,0):OFFSET(project_first_pages,A216-$A$3,0),"&lt;&gt;#N/A"),NA())</f>
        <v>#N/A</v>
      </c>
      <c r="F216" s="45" t="e">
        <f t="shared" ca="1" si="18"/>
        <v>#N/A</v>
      </c>
      <c r="G216" s="45" t="e">
        <f t="shared" ca="1" si="19"/>
        <v>#REF!</v>
      </c>
      <c r="H216" s="27" t="e">
        <f ca="1">IF(COUNTIF(OFFSET(project_first_stitches,$A215-$A$3+1,0):OFFSET(project_first_stitches,A216-$A$3,0),NA())&lt;7,SUMIF(OFFSET('Project Daily Log'!$F$3,$A215-$A$3+1,0):OFFSET('Project Daily Log'!$F$3,$A216-$A$3,0),"&lt;&gt;#N/A"),NA())</f>
        <v>#N/A</v>
      </c>
      <c r="I216" s="41" t="e">
        <f ca="1">IF((COUNT(OFFSET(project_first_blocks,A215-$A$3+1,0):OFFSET(project_first_blocks,A216-$A$3,0))=(A216-A215)),(A216-$A$3)/7,NA())</f>
        <v>#N/A</v>
      </c>
      <c r="J216" s="41" t="e">
        <f ca="1">OFFSET(project_real_days,MATCH($A216,'Project Daily Log'!$A:$A,1)-1,0)/7</f>
        <v>#N/A</v>
      </c>
    </row>
    <row r="217" spans="1:10">
      <c r="A217" s="6" t="e">
        <f t="shared" ca="1" si="17"/>
        <v>#N/A</v>
      </c>
      <c r="B217" s="45" t="e">
        <f ca="1">IF(COUNTIF(OFFSET(project_first_stitches,A216-$A$3+1,0):OFFSET(project_first_stitches,A217-$A$3,0),NA())&lt;7,SUMIF(OFFSET(project_first_stitches,A216-$A$3+1,0):OFFSET(project_first_stitches,A217-$A$3,0),"&lt;&gt;#N/A"),NA())</f>
        <v>#N/A</v>
      </c>
      <c r="C217" s="42" t="e">
        <f t="shared" ca="1" si="15"/>
        <v>#REF!</v>
      </c>
      <c r="D217" s="42" t="e">
        <f t="shared" ca="1" si="16"/>
        <v>#REF!</v>
      </c>
      <c r="E217" s="45" t="e">
        <f ca="1">IF(COUNTIF(OFFSET(project_first_stitches,A216-$A$3+1,0):OFFSET(project_first_stitches,A217-$A$3,0),NA())&lt;7,SUMIF(OFFSET(project_first_pages,A216-$A$3+1,0):OFFSET(project_first_pages,A217-$A$3,0),"&lt;&gt;#N/A"),NA())</f>
        <v>#N/A</v>
      </c>
      <c r="F217" s="45" t="e">
        <f t="shared" ca="1" si="18"/>
        <v>#N/A</v>
      </c>
      <c r="G217" s="45" t="e">
        <f t="shared" ca="1" si="19"/>
        <v>#REF!</v>
      </c>
      <c r="H217" s="27" t="e">
        <f ca="1">IF(COUNTIF(OFFSET(project_first_stitches,$A216-$A$3+1,0):OFFSET(project_first_stitches,A217-$A$3,0),NA())&lt;7,SUMIF(OFFSET('Project Daily Log'!$F$3,$A216-$A$3+1,0):OFFSET('Project Daily Log'!$F$3,$A217-$A$3,0),"&lt;&gt;#N/A"),NA())</f>
        <v>#N/A</v>
      </c>
      <c r="I217" s="41" t="e">
        <f ca="1">IF((COUNT(OFFSET(project_first_blocks,A216-$A$3+1,0):OFFSET(project_first_blocks,A217-$A$3,0))=(A217-A216)),(A217-$A$3)/7,NA())</f>
        <v>#N/A</v>
      </c>
      <c r="J217" s="41" t="e">
        <f ca="1">OFFSET(project_real_days,MATCH($A217,'Project Daily Log'!$A:$A,1)-1,0)/7</f>
        <v>#N/A</v>
      </c>
    </row>
    <row r="218" spans="1:10">
      <c r="A218" s="6" t="e">
        <f t="shared" ca="1" si="17"/>
        <v>#N/A</v>
      </c>
      <c r="B218" s="45" t="e">
        <f ca="1">IF(COUNTIF(OFFSET(project_first_stitches,A217-$A$3+1,0):OFFSET(project_first_stitches,A218-$A$3,0),NA())&lt;7,SUMIF(OFFSET(project_first_stitches,A217-$A$3+1,0):OFFSET(project_first_stitches,A218-$A$3,0),"&lt;&gt;#N/A"),NA())</f>
        <v>#N/A</v>
      </c>
      <c r="C218" s="42" t="e">
        <f t="shared" ca="1" si="15"/>
        <v>#REF!</v>
      </c>
      <c r="D218" s="42" t="e">
        <f t="shared" ca="1" si="16"/>
        <v>#REF!</v>
      </c>
      <c r="E218" s="45" t="e">
        <f ca="1">IF(COUNTIF(OFFSET(project_first_stitches,A217-$A$3+1,0):OFFSET(project_first_stitches,A218-$A$3,0),NA())&lt;7,SUMIF(OFFSET(project_first_pages,A217-$A$3+1,0):OFFSET(project_first_pages,A218-$A$3,0),"&lt;&gt;#N/A"),NA())</f>
        <v>#N/A</v>
      </c>
      <c r="F218" s="45" t="e">
        <f t="shared" ca="1" si="18"/>
        <v>#N/A</v>
      </c>
      <c r="G218" s="45" t="e">
        <f t="shared" ca="1" si="19"/>
        <v>#REF!</v>
      </c>
      <c r="H218" s="27" t="e">
        <f ca="1">IF(COUNTIF(OFFSET(project_first_stitches,$A217-$A$3+1,0):OFFSET(project_first_stitches,A218-$A$3,0),NA())&lt;7,SUMIF(OFFSET('Project Daily Log'!$F$3,$A217-$A$3+1,0):OFFSET('Project Daily Log'!$F$3,$A218-$A$3,0),"&lt;&gt;#N/A"),NA())</f>
        <v>#N/A</v>
      </c>
      <c r="I218" s="41" t="e">
        <f ca="1">IF((COUNT(OFFSET(project_first_blocks,A217-$A$3+1,0):OFFSET(project_first_blocks,A218-$A$3,0))=(A218-A217)),(A218-$A$3)/7,NA())</f>
        <v>#N/A</v>
      </c>
      <c r="J218" s="41" t="e">
        <f ca="1">OFFSET(project_real_days,MATCH($A218,'Project Daily Log'!$A:$A,1)-1,0)/7</f>
        <v>#N/A</v>
      </c>
    </row>
    <row r="219" spans="1:10">
      <c r="A219" s="6" t="e">
        <f t="shared" ca="1" si="17"/>
        <v>#N/A</v>
      </c>
      <c r="B219" s="45" t="e">
        <f ca="1">IF(COUNTIF(OFFSET(project_first_stitches,A218-$A$3+1,0):OFFSET(project_first_stitches,A219-$A$3,0),NA())&lt;7,SUMIF(OFFSET(project_first_stitches,A218-$A$3+1,0):OFFSET(project_first_stitches,A219-$A$3,0),"&lt;&gt;#N/A"),NA())</f>
        <v>#N/A</v>
      </c>
      <c r="C219" s="42" t="e">
        <f t="shared" ca="1" si="15"/>
        <v>#REF!</v>
      </c>
      <c r="D219" s="42" t="e">
        <f t="shared" ca="1" si="16"/>
        <v>#REF!</v>
      </c>
      <c r="E219" s="45" t="e">
        <f ca="1">IF(COUNTIF(OFFSET(project_first_stitches,A218-$A$3+1,0):OFFSET(project_first_stitches,A219-$A$3,0),NA())&lt;7,SUMIF(OFFSET(project_first_pages,A218-$A$3+1,0):OFFSET(project_first_pages,A219-$A$3,0),"&lt;&gt;#N/A"),NA())</f>
        <v>#N/A</v>
      </c>
      <c r="F219" s="45" t="e">
        <f t="shared" ca="1" si="18"/>
        <v>#N/A</v>
      </c>
      <c r="G219" s="45" t="e">
        <f t="shared" ca="1" si="19"/>
        <v>#REF!</v>
      </c>
      <c r="H219" s="27" t="e">
        <f ca="1">IF(COUNTIF(OFFSET(project_first_stitches,$A218-$A$3+1,0):OFFSET(project_first_stitches,A219-$A$3,0),NA())&lt;7,SUMIF(OFFSET('Project Daily Log'!$F$3,$A218-$A$3+1,0):OFFSET('Project Daily Log'!$F$3,$A219-$A$3,0),"&lt;&gt;#N/A"),NA())</f>
        <v>#N/A</v>
      </c>
      <c r="I219" s="41" t="e">
        <f ca="1">IF((COUNT(OFFSET(project_first_blocks,A218-$A$3+1,0):OFFSET(project_first_blocks,A219-$A$3,0))=(A219-A218)),(A219-$A$3)/7,NA())</f>
        <v>#N/A</v>
      </c>
      <c r="J219" s="41" t="e">
        <f ca="1">OFFSET(project_real_days,MATCH($A219,'Project Daily Log'!$A:$A,1)-1,0)/7</f>
        <v>#N/A</v>
      </c>
    </row>
    <row r="220" spans="1:10">
      <c r="A220" s="6" t="e">
        <f t="shared" ca="1" si="17"/>
        <v>#N/A</v>
      </c>
      <c r="B220" s="45" t="e">
        <f ca="1">IF(COUNTIF(OFFSET(project_first_stitches,A219-$A$3+1,0):OFFSET(project_first_stitches,A220-$A$3,0),NA())&lt;7,SUMIF(OFFSET(project_first_stitches,A219-$A$3+1,0):OFFSET(project_first_stitches,A220-$A$3,0),"&lt;&gt;#N/A"),NA())</f>
        <v>#N/A</v>
      </c>
      <c r="C220" s="42" t="e">
        <f t="shared" ca="1" si="15"/>
        <v>#REF!</v>
      </c>
      <c r="D220" s="42" t="e">
        <f t="shared" ca="1" si="16"/>
        <v>#REF!</v>
      </c>
      <c r="E220" s="45" t="e">
        <f ca="1">IF(COUNTIF(OFFSET(project_first_stitches,A219-$A$3+1,0):OFFSET(project_first_stitches,A220-$A$3,0),NA())&lt;7,SUMIF(OFFSET(project_first_pages,A219-$A$3+1,0):OFFSET(project_first_pages,A220-$A$3,0),"&lt;&gt;#N/A"),NA())</f>
        <v>#N/A</v>
      </c>
      <c r="F220" s="45" t="e">
        <f t="shared" ca="1" si="18"/>
        <v>#N/A</v>
      </c>
      <c r="G220" s="45" t="e">
        <f t="shared" ca="1" si="19"/>
        <v>#REF!</v>
      </c>
      <c r="H220" s="27" t="e">
        <f ca="1">IF(COUNTIF(OFFSET(project_first_stitches,$A219-$A$3+1,0):OFFSET(project_first_stitches,A220-$A$3,0),NA())&lt;7,SUMIF(OFFSET('Project Daily Log'!$F$3,$A219-$A$3+1,0):OFFSET('Project Daily Log'!$F$3,$A220-$A$3,0),"&lt;&gt;#N/A"),NA())</f>
        <v>#N/A</v>
      </c>
      <c r="I220" s="41" t="e">
        <f ca="1">IF((COUNT(OFFSET(project_first_blocks,A219-$A$3+1,0):OFFSET(project_first_blocks,A220-$A$3,0))=(A220-A219)),(A220-$A$3)/7,NA())</f>
        <v>#N/A</v>
      </c>
      <c r="J220" s="41" t="e">
        <f ca="1">OFFSET(project_real_days,MATCH($A220,'Project Daily Log'!$A:$A,1)-1,0)/7</f>
        <v>#N/A</v>
      </c>
    </row>
    <row r="221" spans="1:10">
      <c r="A221" s="6" t="e">
        <f t="shared" ca="1" si="17"/>
        <v>#N/A</v>
      </c>
      <c r="B221" s="45" t="e">
        <f ca="1">IF(COUNTIF(OFFSET(project_first_stitches,A220-$A$3+1,0):OFFSET(project_first_stitches,A221-$A$3,0),NA())&lt;7,SUMIF(OFFSET(project_first_stitches,A220-$A$3+1,0):OFFSET(project_first_stitches,A221-$A$3,0),"&lt;&gt;#N/A"),NA())</f>
        <v>#N/A</v>
      </c>
      <c r="C221" s="42" t="e">
        <f t="shared" ca="1" si="15"/>
        <v>#REF!</v>
      </c>
      <c r="D221" s="42" t="e">
        <f t="shared" ca="1" si="16"/>
        <v>#REF!</v>
      </c>
      <c r="E221" s="45" t="e">
        <f ca="1">IF(COUNTIF(OFFSET(project_first_stitches,A220-$A$3+1,0):OFFSET(project_first_stitches,A221-$A$3,0),NA())&lt;7,SUMIF(OFFSET(project_first_pages,A220-$A$3+1,0):OFFSET(project_first_pages,A221-$A$3,0),"&lt;&gt;#N/A"),NA())</f>
        <v>#N/A</v>
      </c>
      <c r="F221" s="45" t="e">
        <f t="shared" ca="1" si="18"/>
        <v>#N/A</v>
      </c>
      <c r="G221" s="45" t="e">
        <f t="shared" ca="1" si="19"/>
        <v>#REF!</v>
      </c>
      <c r="H221" s="27" t="e">
        <f ca="1">IF(COUNTIF(OFFSET(project_first_stitches,$A220-$A$3+1,0):OFFSET(project_first_stitches,A221-$A$3,0),NA())&lt;7,SUMIF(OFFSET('Project Daily Log'!$F$3,$A220-$A$3+1,0):OFFSET('Project Daily Log'!$F$3,$A221-$A$3,0),"&lt;&gt;#N/A"),NA())</f>
        <v>#N/A</v>
      </c>
      <c r="I221" s="41" t="e">
        <f ca="1">IF((COUNT(OFFSET(project_first_blocks,A220-$A$3+1,0):OFFSET(project_first_blocks,A221-$A$3,0))=(A221-A220)),(A221-$A$3)/7,NA())</f>
        <v>#N/A</v>
      </c>
      <c r="J221" s="41" t="e">
        <f ca="1">OFFSET(project_real_days,MATCH($A221,'Project Daily Log'!$A:$A,1)-1,0)/7</f>
        <v>#N/A</v>
      </c>
    </row>
    <row r="222" spans="1:10">
      <c r="A222" s="6" t="e">
        <f t="shared" ca="1" si="17"/>
        <v>#N/A</v>
      </c>
      <c r="B222" s="45" t="e">
        <f ca="1">IF(COUNTIF(OFFSET(project_first_stitches,A221-$A$3+1,0):OFFSET(project_first_stitches,A222-$A$3,0),NA())&lt;7,SUMIF(OFFSET(project_first_stitches,A221-$A$3+1,0):OFFSET(project_first_stitches,A222-$A$3,0),"&lt;&gt;#N/A"),NA())</f>
        <v>#N/A</v>
      </c>
      <c r="C222" s="42" t="e">
        <f t="shared" ca="1" si="15"/>
        <v>#REF!</v>
      </c>
      <c r="D222" s="42" t="e">
        <f t="shared" ca="1" si="16"/>
        <v>#REF!</v>
      </c>
      <c r="E222" s="45" t="e">
        <f ca="1">IF(COUNTIF(OFFSET(project_first_stitches,A221-$A$3+1,0):OFFSET(project_first_stitches,A222-$A$3,0),NA())&lt;7,SUMIF(OFFSET(project_first_pages,A221-$A$3+1,0):OFFSET(project_first_pages,A222-$A$3,0),"&lt;&gt;#N/A"),NA())</f>
        <v>#N/A</v>
      </c>
      <c r="F222" s="45" t="e">
        <f t="shared" ca="1" si="18"/>
        <v>#N/A</v>
      </c>
      <c r="G222" s="45" t="e">
        <f t="shared" ca="1" si="19"/>
        <v>#REF!</v>
      </c>
      <c r="H222" s="27" t="e">
        <f ca="1">IF(COUNTIF(OFFSET(project_first_stitches,$A221-$A$3+1,0):OFFSET(project_first_stitches,A222-$A$3,0),NA())&lt;7,SUMIF(OFFSET('Project Daily Log'!$F$3,$A221-$A$3+1,0):OFFSET('Project Daily Log'!$F$3,$A222-$A$3,0),"&lt;&gt;#N/A"),NA())</f>
        <v>#N/A</v>
      </c>
      <c r="I222" s="41" t="e">
        <f ca="1">IF((COUNT(OFFSET(project_first_blocks,A221-$A$3+1,0):OFFSET(project_first_blocks,A222-$A$3,0))=(A222-A221)),(A222-$A$3)/7,NA())</f>
        <v>#N/A</v>
      </c>
      <c r="J222" s="41" t="e">
        <f ca="1">OFFSET(project_real_days,MATCH($A222,'Project Daily Log'!$A:$A,1)-1,0)/7</f>
        <v>#N/A</v>
      </c>
    </row>
    <row r="223" spans="1:10">
      <c r="A223" s="6" t="e">
        <f t="shared" ca="1" si="17"/>
        <v>#N/A</v>
      </c>
      <c r="B223" s="45" t="e">
        <f ca="1">IF(COUNTIF(OFFSET(project_first_stitches,A222-$A$3+1,0):OFFSET(project_first_stitches,A223-$A$3,0),NA())&lt;7,SUMIF(OFFSET(project_first_stitches,A222-$A$3+1,0):OFFSET(project_first_stitches,A223-$A$3,0),"&lt;&gt;#N/A"),NA())</f>
        <v>#N/A</v>
      </c>
      <c r="C223" s="42" t="e">
        <f t="shared" ca="1" si="15"/>
        <v>#REF!</v>
      </c>
      <c r="D223" s="42" t="e">
        <f t="shared" ca="1" si="16"/>
        <v>#REF!</v>
      </c>
      <c r="E223" s="45" t="e">
        <f ca="1">IF(COUNTIF(OFFSET(project_first_stitches,A222-$A$3+1,0):OFFSET(project_first_stitches,A223-$A$3,0),NA())&lt;7,SUMIF(OFFSET(project_first_pages,A222-$A$3+1,0):OFFSET(project_first_pages,A223-$A$3,0),"&lt;&gt;#N/A"),NA())</f>
        <v>#N/A</v>
      </c>
      <c r="F223" s="45" t="e">
        <f t="shared" ca="1" si="18"/>
        <v>#N/A</v>
      </c>
      <c r="G223" s="45" t="e">
        <f t="shared" ca="1" si="19"/>
        <v>#REF!</v>
      </c>
      <c r="H223" s="27" t="e">
        <f ca="1">IF(COUNTIF(OFFSET(project_first_stitches,$A222-$A$3+1,0):OFFSET(project_first_stitches,A223-$A$3,0),NA())&lt;7,SUMIF(OFFSET('Project Daily Log'!$F$3,$A222-$A$3+1,0):OFFSET('Project Daily Log'!$F$3,$A223-$A$3,0),"&lt;&gt;#N/A"),NA())</f>
        <v>#N/A</v>
      </c>
      <c r="I223" s="41" t="e">
        <f ca="1">IF((COUNT(OFFSET(project_first_blocks,A222-$A$3+1,0):OFFSET(project_first_blocks,A223-$A$3,0))=(A223-A222)),(A223-$A$3)/7,NA())</f>
        <v>#N/A</v>
      </c>
      <c r="J223" s="41" t="e">
        <f ca="1">OFFSET(project_real_days,MATCH($A223,'Project Daily Log'!$A:$A,1)-1,0)/7</f>
        <v>#N/A</v>
      </c>
    </row>
    <row r="224" spans="1:10">
      <c r="A224" s="6" t="e">
        <f t="shared" ca="1" si="17"/>
        <v>#N/A</v>
      </c>
      <c r="B224" s="45" t="e">
        <f ca="1">IF(COUNTIF(OFFSET(project_first_stitches,A223-$A$3+1,0):OFFSET(project_first_stitches,A224-$A$3,0),NA())&lt;7,SUMIF(OFFSET(project_first_stitches,A223-$A$3+1,0):OFFSET(project_first_stitches,A224-$A$3,0),"&lt;&gt;#N/A"),NA())</f>
        <v>#N/A</v>
      </c>
      <c r="C224" s="42" t="e">
        <f t="shared" ca="1" si="15"/>
        <v>#REF!</v>
      </c>
      <c r="D224" s="42" t="e">
        <f t="shared" ca="1" si="16"/>
        <v>#REF!</v>
      </c>
      <c r="E224" s="45" t="e">
        <f ca="1">IF(COUNTIF(OFFSET(project_first_stitches,A223-$A$3+1,0):OFFSET(project_first_stitches,A224-$A$3,0),NA())&lt;7,SUMIF(OFFSET(project_first_pages,A223-$A$3+1,0):OFFSET(project_first_pages,A224-$A$3,0),"&lt;&gt;#N/A"),NA())</f>
        <v>#N/A</v>
      </c>
      <c r="F224" s="45" t="e">
        <f t="shared" ca="1" si="18"/>
        <v>#N/A</v>
      </c>
      <c r="G224" s="45" t="e">
        <f t="shared" ca="1" si="19"/>
        <v>#REF!</v>
      </c>
      <c r="H224" s="27" t="e">
        <f ca="1">IF(COUNTIF(OFFSET(project_first_stitches,$A223-$A$3+1,0):OFFSET(project_first_stitches,A224-$A$3,0),NA())&lt;7,SUMIF(OFFSET('Project Daily Log'!$F$3,$A223-$A$3+1,0):OFFSET('Project Daily Log'!$F$3,$A224-$A$3,0),"&lt;&gt;#N/A"),NA())</f>
        <v>#N/A</v>
      </c>
      <c r="I224" s="41" t="e">
        <f ca="1">IF((COUNT(OFFSET(project_first_blocks,A223-$A$3+1,0):OFFSET(project_first_blocks,A224-$A$3,0))=(A224-A223)),(A224-$A$3)/7,NA())</f>
        <v>#N/A</v>
      </c>
      <c r="J224" s="41" t="e">
        <f ca="1">OFFSET(project_real_days,MATCH($A224,'Project Daily Log'!$A:$A,1)-1,0)/7</f>
        <v>#N/A</v>
      </c>
    </row>
    <row r="225" spans="1:10">
      <c r="A225" s="6" t="e">
        <f t="shared" ca="1" si="17"/>
        <v>#N/A</v>
      </c>
      <c r="B225" s="45" t="e">
        <f ca="1">IF(COUNTIF(OFFSET(project_first_stitches,A224-$A$3+1,0):OFFSET(project_first_stitches,A225-$A$3,0),NA())&lt;7,SUMIF(OFFSET(project_first_stitches,A224-$A$3+1,0):OFFSET(project_first_stitches,A225-$A$3,0),"&lt;&gt;#N/A"),NA())</f>
        <v>#N/A</v>
      </c>
      <c r="C225" s="42" t="e">
        <f t="shared" ca="1" si="15"/>
        <v>#REF!</v>
      </c>
      <c r="D225" s="42" t="e">
        <f t="shared" ca="1" si="16"/>
        <v>#REF!</v>
      </c>
      <c r="E225" s="45" t="e">
        <f ca="1">IF(COUNTIF(OFFSET(project_first_stitches,A224-$A$3+1,0):OFFSET(project_first_stitches,A225-$A$3,0),NA())&lt;7,SUMIF(OFFSET(project_first_pages,A224-$A$3+1,0):OFFSET(project_first_pages,A225-$A$3,0),"&lt;&gt;#N/A"),NA())</f>
        <v>#N/A</v>
      </c>
      <c r="F225" s="45" t="e">
        <f t="shared" ca="1" si="18"/>
        <v>#N/A</v>
      </c>
      <c r="G225" s="45" t="e">
        <f t="shared" ca="1" si="19"/>
        <v>#REF!</v>
      </c>
      <c r="H225" s="27" t="e">
        <f ca="1">IF(COUNTIF(OFFSET(project_first_stitches,$A224-$A$3+1,0):OFFSET(project_first_stitches,A225-$A$3,0),NA())&lt;7,SUMIF(OFFSET('Project Daily Log'!$F$3,$A224-$A$3+1,0):OFFSET('Project Daily Log'!$F$3,$A225-$A$3,0),"&lt;&gt;#N/A"),NA())</f>
        <v>#N/A</v>
      </c>
      <c r="I225" s="41" t="e">
        <f ca="1">IF((COUNT(OFFSET(project_first_blocks,A224-$A$3+1,0):OFFSET(project_first_blocks,A225-$A$3,0))=(A225-A224)),(A225-$A$3)/7,NA())</f>
        <v>#N/A</v>
      </c>
      <c r="J225" s="41" t="e">
        <f ca="1">OFFSET(project_real_days,MATCH($A225,'Project Daily Log'!$A:$A,1)-1,0)/7</f>
        <v>#N/A</v>
      </c>
    </row>
    <row r="226" spans="1:10">
      <c r="A226" s="6" t="e">
        <f t="shared" ca="1" si="17"/>
        <v>#N/A</v>
      </c>
      <c r="B226" s="45" t="e">
        <f ca="1">IF(COUNTIF(OFFSET(project_first_stitches,A225-$A$3+1,0):OFFSET(project_first_stitches,A226-$A$3,0),NA())&lt;7,SUMIF(OFFSET(project_first_stitches,A225-$A$3+1,0):OFFSET(project_first_stitches,A226-$A$3,0),"&lt;&gt;#N/A"),NA())</f>
        <v>#N/A</v>
      </c>
      <c r="C226" s="42" t="e">
        <f t="shared" ca="1" si="15"/>
        <v>#REF!</v>
      </c>
      <c r="D226" s="42" t="e">
        <f t="shared" ca="1" si="16"/>
        <v>#REF!</v>
      </c>
      <c r="E226" s="45" t="e">
        <f ca="1">IF(COUNTIF(OFFSET(project_first_stitches,A225-$A$3+1,0):OFFSET(project_first_stitches,A226-$A$3,0),NA())&lt;7,SUMIF(OFFSET(project_first_pages,A225-$A$3+1,0):OFFSET(project_first_pages,A226-$A$3,0),"&lt;&gt;#N/A"),NA())</f>
        <v>#N/A</v>
      </c>
      <c r="F226" s="45" t="e">
        <f t="shared" ca="1" si="18"/>
        <v>#N/A</v>
      </c>
      <c r="G226" s="45" t="e">
        <f t="shared" ca="1" si="19"/>
        <v>#REF!</v>
      </c>
      <c r="H226" s="27" t="e">
        <f ca="1">IF(COUNTIF(OFFSET(project_first_stitches,$A225-$A$3+1,0):OFFSET(project_first_stitches,A226-$A$3,0),NA())&lt;7,SUMIF(OFFSET('Project Daily Log'!$F$3,$A225-$A$3+1,0):OFFSET('Project Daily Log'!$F$3,$A226-$A$3,0),"&lt;&gt;#N/A"),NA())</f>
        <v>#N/A</v>
      </c>
      <c r="I226" s="41" t="e">
        <f ca="1">IF((COUNT(OFFSET(project_first_blocks,A225-$A$3+1,0):OFFSET(project_first_blocks,A226-$A$3,0))=(A226-A225)),(A226-$A$3)/7,NA())</f>
        <v>#N/A</v>
      </c>
      <c r="J226" s="41" t="e">
        <f ca="1">OFFSET(project_real_days,MATCH($A226,'Project Daily Log'!$A:$A,1)-1,0)/7</f>
        <v>#N/A</v>
      </c>
    </row>
    <row r="227" spans="1:10">
      <c r="A227" s="6" t="e">
        <f t="shared" ca="1" si="17"/>
        <v>#N/A</v>
      </c>
      <c r="B227" s="45" t="e">
        <f ca="1">IF(COUNTIF(OFFSET(project_first_stitches,A226-$A$3+1,0):OFFSET(project_first_stitches,A227-$A$3,0),NA())&lt;7,SUMIF(OFFSET(project_first_stitches,A226-$A$3+1,0):OFFSET(project_first_stitches,A227-$A$3,0),"&lt;&gt;#N/A"),NA())</f>
        <v>#N/A</v>
      </c>
      <c r="C227" s="42" t="e">
        <f t="shared" ca="1" si="15"/>
        <v>#REF!</v>
      </c>
      <c r="D227" s="42" t="e">
        <f t="shared" ca="1" si="16"/>
        <v>#REF!</v>
      </c>
      <c r="E227" s="45" t="e">
        <f ca="1">IF(COUNTIF(OFFSET(project_first_stitches,A226-$A$3+1,0):OFFSET(project_first_stitches,A227-$A$3,0),NA())&lt;7,SUMIF(OFFSET(project_first_pages,A226-$A$3+1,0):OFFSET(project_first_pages,A227-$A$3,0),"&lt;&gt;#N/A"),NA())</f>
        <v>#N/A</v>
      </c>
      <c r="F227" s="45" t="e">
        <f t="shared" ca="1" si="18"/>
        <v>#N/A</v>
      </c>
      <c r="G227" s="45" t="e">
        <f t="shared" ca="1" si="19"/>
        <v>#REF!</v>
      </c>
      <c r="H227" s="27" t="e">
        <f ca="1">IF(COUNTIF(OFFSET(project_first_stitches,$A226-$A$3+1,0):OFFSET(project_first_stitches,A227-$A$3,0),NA())&lt;7,SUMIF(OFFSET('Project Daily Log'!$F$3,$A226-$A$3+1,0):OFFSET('Project Daily Log'!$F$3,$A227-$A$3,0),"&lt;&gt;#N/A"),NA())</f>
        <v>#N/A</v>
      </c>
      <c r="I227" s="41" t="e">
        <f ca="1">IF((COUNT(OFFSET(project_first_blocks,A226-$A$3+1,0):OFFSET(project_first_blocks,A227-$A$3,0))=(A227-A226)),(A227-$A$3)/7,NA())</f>
        <v>#N/A</v>
      </c>
      <c r="J227" s="41" t="e">
        <f ca="1">OFFSET(project_real_days,MATCH($A227,'Project Daily Log'!$A:$A,1)-1,0)/7</f>
        <v>#N/A</v>
      </c>
    </row>
    <row r="228" spans="1:10">
      <c r="A228" s="6" t="e">
        <f t="shared" ca="1" si="17"/>
        <v>#N/A</v>
      </c>
      <c r="B228" s="45" t="e">
        <f ca="1">IF(COUNTIF(OFFSET(project_first_stitches,A227-$A$3+1,0):OFFSET(project_first_stitches,A228-$A$3,0),NA())&lt;7,SUMIF(OFFSET(project_first_stitches,A227-$A$3+1,0):OFFSET(project_first_stitches,A228-$A$3,0),"&lt;&gt;#N/A"),NA())</f>
        <v>#N/A</v>
      </c>
      <c r="C228" s="42" t="e">
        <f t="shared" ca="1" si="15"/>
        <v>#REF!</v>
      </c>
      <c r="D228" s="42" t="e">
        <f t="shared" ca="1" si="16"/>
        <v>#REF!</v>
      </c>
      <c r="E228" s="45" t="e">
        <f ca="1">IF(COUNTIF(OFFSET(project_first_stitches,A227-$A$3+1,0):OFFSET(project_first_stitches,A228-$A$3,0),NA())&lt;7,SUMIF(OFFSET(project_first_pages,A227-$A$3+1,0):OFFSET(project_first_pages,A228-$A$3,0),"&lt;&gt;#N/A"),NA())</f>
        <v>#N/A</v>
      </c>
      <c r="F228" s="45" t="e">
        <f t="shared" ca="1" si="18"/>
        <v>#N/A</v>
      </c>
      <c r="G228" s="45" t="e">
        <f t="shared" ca="1" si="19"/>
        <v>#REF!</v>
      </c>
      <c r="H228" s="27" t="e">
        <f ca="1">IF(COUNTIF(OFFSET(project_first_stitches,$A227-$A$3+1,0):OFFSET(project_first_stitches,A228-$A$3,0),NA())&lt;7,SUMIF(OFFSET('Project Daily Log'!$F$3,$A227-$A$3+1,0):OFFSET('Project Daily Log'!$F$3,$A228-$A$3,0),"&lt;&gt;#N/A"),NA())</f>
        <v>#N/A</v>
      </c>
      <c r="I228" s="41" t="e">
        <f ca="1">IF((COUNT(OFFSET(project_first_blocks,A227-$A$3+1,0):OFFSET(project_first_blocks,A228-$A$3,0))=(A228-A227)),(A228-$A$3)/7,NA())</f>
        <v>#N/A</v>
      </c>
      <c r="J228" s="41" t="e">
        <f ca="1">OFFSET(project_real_days,MATCH($A228,'Project Daily Log'!$A:$A,1)-1,0)/7</f>
        <v>#N/A</v>
      </c>
    </row>
    <row r="229" spans="1:10">
      <c r="A229" s="6" t="e">
        <f t="shared" ca="1" si="17"/>
        <v>#N/A</v>
      </c>
      <c r="B229" s="45" t="e">
        <f ca="1">IF(COUNTIF(OFFSET(project_first_stitches,A228-$A$3+1,0):OFFSET(project_first_stitches,A229-$A$3,0),NA())&lt;7,SUMIF(OFFSET(project_first_stitches,A228-$A$3+1,0):OFFSET(project_first_stitches,A229-$A$3,0),"&lt;&gt;#N/A"),NA())</f>
        <v>#N/A</v>
      </c>
      <c r="C229" s="42" t="e">
        <f t="shared" ca="1" si="15"/>
        <v>#REF!</v>
      </c>
      <c r="D229" s="42" t="e">
        <f t="shared" ca="1" si="16"/>
        <v>#REF!</v>
      </c>
      <c r="E229" s="45" t="e">
        <f ca="1">IF(COUNTIF(OFFSET(project_first_stitches,A228-$A$3+1,0):OFFSET(project_first_stitches,A229-$A$3,0),NA())&lt;7,SUMIF(OFFSET(project_first_pages,A228-$A$3+1,0):OFFSET(project_first_pages,A229-$A$3,0),"&lt;&gt;#N/A"),NA())</f>
        <v>#N/A</v>
      </c>
      <c r="F229" s="45" t="e">
        <f t="shared" ca="1" si="18"/>
        <v>#N/A</v>
      </c>
      <c r="G229" s="45" t="e">
        <f t="shared" ca="1" si="19"/>
        <v>#REF!</v>
      </c>
      <c r="H229" s="27" t="e">
        <f ca="1">IF(COUNTIF(OFFSET(project_first_stitches,$A228-$A$3+1,0):OFFSET(project_first_stitches,A229-$A$3,0),NA())&lt;7,SUMIF(OFFSET('Project Daily Log'!$F$3,$A228-$A$3+1,0):OFFSET('Project Daily Log'!$F$3,$A229-$A$3,0),"&lt;&gt;#N/A"),NA())</f>
        <v>#N/A</v>
      </c>
      <c r="I229" s="41" t="e">
        <f ca="1">IF((COUNT(OFFSET(project_first_blocks,A228-$A$3+1,0):OFFSET(project_first_blocks,A229-$A$3,0))=(A229-A228)),(A229-$A$3)/7,NA())</f>
        <v>#N/A</v>
      </c>
      <c r="J229" s="41" t="e">
        <f ca="1">OFFSET(project_real_days,MATCH($A229,'Project Daily Log'!$A:$A,1)-1,0)/7</f>
        <v>#N/A</v>
      </c>
    </row>
    <row r="230" spans="1:10">
      <c r="A230" s="6" t="e">
        <f t="shared" ca="1" si="17"/>
        <v>#N/A</v>
      </c>
      <c r="B230" s="45" t="e">
        <f ca="1">IF(COUNTIF(OFFSET(project_first_stitches,A229-$A$3+1,0):OFFSET(project_first_stitches,A230-$A$3,0),NA())&lt;7,SUMIF(OFFSET(project_first_stitches,A229-$A$3+1,0):OFFSET(project_first_stitches,A230-$A$3,0),"&lt;&gt;#N/A"),NA())</f>
        <v>#N/A</v>
      </c>
      <c r="C230" s="42" t="e">
        <f t="shared" ca="1" si="15"/>
        <v>#REF!</v>
      </c>
      <c r="D230" s="42" t="e">
        <f t="shared" ca="1" si="16"/>
        <v>#REF!</v>
      </c>
      <c r="E230" s="45" t="e">
        <f ca="1">IF(COUNTIF(OFFSET(project_first_stitches,A229-$A$3+1,0):OFFSET(project_first_stitches,A230-$A$3,0),NA())&lt;7,SUMIF(OFFSET(project_first_pages,A229-$A$3+1,0):OFFSET(project_first_pages,A230-$A$3,0),"&lt;&gt;#N/A"),NA())</f>
        <v>#N/A</v>
      </c>
      <c r="F230" s="45" t="e">
        <f t="shared" ca="1" si="18"/>
        <v>#N/A</v>
      </c>
      <c r="G230" s="45" t="e">
        <f t="shared" ca="1" si="19"/>
        <v>#REF!</v>
      </c>
      <c r="H230" s="27" t="e">
        <f ca="1">IF(COUNTIF(OFFSET(project_first_stitches,$A229-$A$3+1,0):OFFSET(project_first_stitches,A230-$A$3,0),NA())&lt;7,SUMIF(OFFSET('Project Daily Log'!$F$3,$A229-$A$3+1,0):OFFSET('Project Daily Log'!$F$3,$A230-$A$3,0),"&lt;&gt;#N/A"),NA())</f>
        <v>#N/A</v>
      </c>
      <c r="I230" s="41" t="e">
        <f ca="1">IF((COUNT(OFFSET(project_first_blocks,A229-$A$3+1,0):OFFSET(project_first_blocks,A230-$A$3,0))=(A230-A229)),(A230-$A$3)/7,NA())</f>
        <v>#N/A</v>
      </c>
      <c r="J230" s="41" t="e">
        <f ca="1">OFFSET(project_real_days,MATCH($A230,'Project Daily Log'!$A:$A,1)-1,0)/7</f>
        <v>#N/A</v>
      </c>
    </row>
    <row r="231" spans="1:10">
      <c r="A231" s="6" t="e">
        <f t="shared" ca="1" si="17"/>
        <v>#N/A</v>
      </c>
      <c r="B231" s="45" t="e">
        <f ca="1">IF(COUNTIF(OFFSET(project_first_stitches,A230-$A$3+1,0):OFFSET(project_first_stitches,A231-$A$3,0),NA())&lt;7,SUMIF(OFFSET(project_first_stitches,A230-$A$3+1,0):OFFSET(project_first_stitches,A231-$A$3,0),"&lt;&gt;#N/A"),NA())</f>
        <v>#N/A</v>
      </c>
      <c r="C231" s="42" t="e">
        <f t="shared" ca="1" si="15"/>
        <v>#REF!</v>
      </c>
      <c r="D231" s="42" t="e">
        <f t="shared" ca="1" si="16"/>
        <v>#REF!</v>
      </c>
      <c r="E231" s="45" t="e">
        <f ca="1">IF(COUNTIF(OFFSET(project_first_stitches,A230-$A$3+1,0):OFFSET(project_first_stitches,A231-$A$3,0),NA())&lt;7,SUMIF(OFFSET(project_first_pages,A230-$A$3+1,0):OFFSET(project_first_pages,A231-$A$3,0),"&lt;&gt;#N/A"),NA())</f>
        <v>#N/A</v>
      </c>
      <c r="F231" s="45" t="e">
        <f t="shared" ca="1" si="18"/>
        <v>#N/A</v>
      </c>
      <c r="G231" s="45" t="e">
        <f t="shared" ca="1" si="19"/>
        <v>#REF!</v>
      </c>
      <c r="H231" s="27" t="e">
        <f ca="1">IF(COUNTIF(OFFSET(project_first_stitches,$A230-$A$3+1,0):OFFSET(project_first_stitches,A231-$A$3,0),NA())&lt;7,SUMIF(OFFSET('Project Daily Log'!$F$3,$A230-$A$3+1,0):OFFSET('Project Daily Log'!$F$3,$A231-$A$3,0),"&lt;&gt;#N/A"),NA())</f>
        <v>#N/A</v>
      </c>
      <c r="I231" s="41" t="e">
        <f ca="1">IF((COUNT(OFFSET(project_first_blocks,A230-$A$3+1,0):OFFSET(project_first_blocks,A231-$A$3,0))=(A231-A230)),(A231-$A$3)/7,NA())</f>
        <v>#N/A</v>
      </c>
      <c r="J231" s="41" t="e">
        <f ca="1">OFFSET(project_real_days,MATCH($A231,'Project Daily Log'!$A:$A,1)-1,0)/7</f>
        <v>#N/A</v>
      </c>
    </row>
    <row r="232" spans="1:10">
      <c r="A232" s="6" t="e">
        <f t="shared" ca="1" si="17"/>
        <v>#N/A</v>
      </c>
      <c r="B232" s="45" t="e">
        <f ca="1">IF(COUNTIF(OFFSET(project_first_stitches,A231-$A$3+1,0):OFFSET(project_first_stitches,A232-$A$3,0),NA())&lt;7,SUMIF(OFFSET(project_first_stitches,A231-$A$3+1,0):OFFSET(project_first_stitches,A232-$A$3,0),"&lt;&gt;#N/A"),NA())</f>
        <v>#N/A</v>
      </c>
      <c r="C232" s="42" t="e">
        <f t="shared" ca="1" si="15"/>
        <v>#REF!</v>
      </c>
      <c r="D232" s="42" t="e">
        <f t="shared" ca="1" si="16"/>
        <v>#REF!</v>
      </c>
      <c r="E232" s="45" t="e">
        <f ca="1">IF(COUNTIF(OFFSET(project_first_stitches,A231-$A$3+1,0):OFFSET(project_first_stitches,A232-$A$3,0),NA())&lt;7,SUMIF(OFFSET(project_first_pages,A231-$A$3+1,0):OFFSET(project_first_pages,A232-$A$3,0),"&lt;&gt;#N/A"),NA())</f>
        <v>#N/A</v>
      </c>
      <c r="F232" s="45" t="e">
        <f t="shared" ca="1" si="18"/>
        <v>#N/A</v>
      </c>
      <c r="G232" s="45" t="e">
        <f t="shared" ca="1" si="19"/>
        <v>#REF!</v>
      </c>
      <c r="H232" s="27" t="e">
        <f ca="1">IF(COUNTIF(OFFSET(project_first_stitches,$A231-$A$3+1,0):OFFSET(project_first_stitches,A232-$A$3,0),NA())&lt;7,SUMIF(OFFSET('Project Daily Log'!$F$3,$A231-$A$3+1,0):OFFSET('Project Daily Log'!$F$3,$A232-$A$3,0),"&lt;&gt;#N/A"),NA())</f>
        <v>#N/A</v>
      </c>
      <c r="I232" s="41" t="e">
        <f ca="1">IF((COUNT(OFFSET(project_first_blocks,A231-$A$3+1,0):OFFSET(project_first_blocks,A232-$A$3,0))=(A232-A231)),(A232-$A$3)/7,NA())</f>
        <v>#N/A</v>
      </c>
      <c r="J232" s="41" t="e">
        <f ca="1">OFFSET(project_real_days,MATCH($A232,'Project Daily Log'!$A:$A,1)-1,0)/7</f>
        <v>#N/A</v>
      </c>
    </row>
    <row r="233" spans="1:10">
      <c r="A233" s="6" t="e">
        <f t="shared" ca="1" si="17"/>
        <v>#N/A</v>
      </c>
      <c r="B233" s="45" t="e">
        <f ca="1">IF(COUNTIF(OFFSET(project_first_stitches,A232-$A$3+1,0):OFFSET(project_first_stitches,A233-$A$3,0),NA())&lt;7,SUMIF(OFFSET(project_first_stitches,A232-$A$3+1,0):OFFSET(project_first_stitches,A233-$A$3,0),"&lt;&gt;#N/A"),NA())</f>
        <v>#N/A</v>
      </c>
      <c r="C233" s="42" t="e">
        <f t="shared" ca="1" si="15"/>
        <v>#REF!</v>
      </c>
      <c r="D233" s="42" t="e">
        <f t="shared" ca="1" si="16"/>
        <v>#REF!</v>
      </c>
      <c r="E233" s="45" t="e">
        <f ca="1">IF(COUNTIF(OFFSET(project_first_stitches,A232-$A$3+1,0):OFFSET(project_first_stitches,A233-$A$3,0),NA())&lt;7,SUMIF(OFFSET(project_first_pages,A232-$A$3+1,0):OFFSET(project_first_pages,A233-$A$3,0),"&lt;&gt;#N/A"),NA())</f>
        <v>#N/A</v>
      </c>
      <c r="F233" s="45" t="e">
        <f t="shared" ca="1" si="18"/>
        <v>#N/A</v>
      </c>
      <c r="G233" s="45" t="e">
        <f t="shared" ca="1" si="19"/>
        <v>#REF!</v>
      </c>
      <c r="H233" s="27" t="e">
        <f ca="1">IF(COUNTIF(OFFSET(project_first_stitches,$A232-$A$3+1,0):OFFSET(project_first_stitches,A233-$A$3,0),NA())&lt;7,SUMIF(OFFSET('Project Daily Log'!$F$3,$A232-$A$3+1,0):OFFSET('Project Daily Log'!$F$3,$A233-$A$3,0),"&lt;&gt;#N/A"),NA())</f>
        <v>#N/A</v>
      </c>
      <c r="I233" s="41" t="e">
        <f ca="1">IF((COUNT(OFFSET(project_first_blocks,A232-$A$3+1,0):OFFSET(project_first_blocks,A233-$A$3,0))=(A233-A232)),(A233-$A$3)/7,NA())</f>
        <v>#N/A</v>
      </c>
      <c r="J233" s="41" t="e">
        <f ca="1">OFFSET(project_real_days,MATCH($A233,'Project Daily Log'!$A:$A,1)-1,0)/7</f>
        <v>#N/A</v>
      </c>
    </row>
    <row r="234" spans="1:10">
      <c r="A234" s="6" t="e">
        <f t="shared" ca="1" si="17"/>
        <v>#N/A</v>
      </c>
      <c r="B234" s="45" t="e">
        <f ca="1">IF(COUNTIF(OFFSET(project_first_stitches,A233-$A$3+1,0):OFFSET(project_first_stitches,A234-$A$3,0),NA())&lt;7,SUMIF(OFFSET(project_first_stitches,A233-$A$3+1,0):OFFSET(project_first_stitches,A234-$A$3,0),"&lt;&gt;#N/A"),NA())</f>
        <v>#N/A</v>
      </c>
      <c r="C234" s="42" t="e">
        <f t="shared" ca="1" si="15"/>
        <v>#REF!</v>
      </c>
      <c r="D234" s="42" t="e">
        <f t="shared" ca="1" si="16"/>
        <v>#REF!</v>
      </c>
      <c r="E234" s="45" t="e">
        <f ca="1">IF(COUNTIF(OFFSET(project_first_stitches,A233-$A$3+1,0):OFFSET(project_first_stitches,A234-$A$3,0),NA())&lt;7,SUMIF(OFFSET(project_first_pages,A233-$A$3+1,0):OFFSET(project_first_pages,A234-$A$3,0),"&lt;&gt;#N/A"),NA())</f>
        <v>#N/A</v>
      </c>
      <c r="F234" s="45" t="e">
        <f t="shared" ca="1" si="18"/>
        <v>#N/A</v>
      </c>
      <c r="G234" s="45" t="e">
        <f t="shared" ca="1" si="19"/>
        <v>#REF!</v>
      </c>
      <c r="H234" s="27" t="e">
        <f ca="1">IF(COUNTIF(OFFSET(project_first_stitches,$A233-$A$3+1,0):OFFSET(project_first_stitches,A234-$A$3,0),NA())&lt;7,SUMIF(OFFSET('Project Daily Log'!$F$3,$A233-$A$3+1,0):OFFSET('Project Daily Log'!$F$3,$A234-$A$3,0),"&lt;&gt;#N/A"),NA())</f>
        <v>#N/A</v>
      </c>
      <c r="I234" s="41" t="e">
        <f ca="1">IF((COUNT(OFFSET(project_first_blocks,A233-$A$3+1,0):OFFSET(project_first_blocks,A234-$A$3,0))=(A234-A233)),(A234-$A$3)/7,NA())</f>
        <v>#N/A</v>
      </c>
      <c r="J234" s="41" t="e">
        <f ca="1">OFFSET(project_real_days,MATCH($A234,'Project Daily Log'!$A:$A,1)-1,0)/7</f>
        <v>#N/A</v>
      </c>
    </row>
    <row r="235" spans="1:10">
      <c r="A235" s="6" t="e">
        <f t="shared" ca="1" si="17"/>
        <v>#N/A</v>
      </c>
      <c r="B235" s="45" t="e">
        <f ca="1">IF(COUNTIF(OFFSET(project_first_stitches,A234-$A$3+1,0):OFFSET(project_first_stitches,A235-$A$3,0),NA())&lt;7,SUMIF(OFFSET(project_first_stitches,A234-$A$3+1,0):OFFSET(project_first_stitches,A235-$A$3,0),"&lt;&gt;#N/A"),NA())</f>
        <v>#N/A</v>
      </c>
      <c r="C235" s="42" t="e">
        <f t="shared" ca="1" si="15"/>
        <v>#REF!</v>
      </c>
      <c r="D235" s="42" t="e">
        <f t="shared" ca="1" si="16"/>
        <v>#REF!</v>
      </c>
      <c r="E235" s="45" t="e">
        <f ca="1">IF(COUNTIF(OFFSET(project_first_stitches,A234-$A$3+1,0):OFFSET(project_first_stitches,A235-$A$3,0),NA())&lt;7,SUMIF(OFFSET(project_first_pages,A234-$A$3+1,0):OFFSET(project_first_pages,A235-$A$3,0),"&lt;&gt;#N/A"),NA())</f>
        <v>#N/A</v>
      </c>
      <c r="F235" s="45" t="e">
        <f t="shared" ca="1" si="18"/>
        <v>#N/A</v>
      </c>
      <c r="G235" s="45" t="e">
        <f t="shared" ca="1" si="19"/>
        <v>#REF!</v>
      </c>
      <c r="H235" s="27" t="e">
        <f ca="1">IF(COUNTIF(OFFSET(project_first_stitches,$A234-$A$3+1,0):OFFSET(project_first_stitches,A235-$A$3,0),NA())&lt;7,SUMIF(OFFSET('Project Daily Log'!$F$3,$A234-$A$3+1,0):OFFSET('Project Daily Log'!$F$3,$A235-$A$3,0),"&lt;&gt;#N/A"),NA())</f>
        <v>#N/A</v>
      </c>
      <c r="I235" s="41" t="e">
        <f ca="1">IF((COUNT(OFFSET(project_first_blocks,A234-$A$3+1,0):OFFSET(project_first_blocks,A235-$A$3,0))=(A235-A234)),(A235-$A$3)/7,NA())</f>
        <v>#N/A</v>
      </c>
      <c r="J235" s="41" t="e">
        <f ca="1">OFFSET(project_real_days,MATCH($A235,'Project Daily Log'!$A:$A,1)-1,0)/7</f>
        <v>#N/A</v>
      </c>
    </row>
    <row r="236" spans="1:10">
      <c r="A236" s="6" t="e">
        <f t="shared" ca="1" si="17"/>
        <v>#N/A</v>
      </c>
      <c r="B236" s="45" t="e">
        <f ca="1">IF(COUNTIF(OFFSET(project_first_stitches,A235-$A$3+1,0):OFFSET(project_first_stitches,A236-$A$3,0),NA())&lt;7,SUMIF(OFFSET(project_first_stitches,A235-$A$3+1,0):OFFSET(project_first_stitches,A236-$A$3,0),"&lt;&gt;#N/A"),NA())</f>
        <v>#N/A</v>
      </c>
      <c r="C236" s="42" t="e">
        <f t="shared" ca="1" si="15"/>
        <v>#REF!</v>
      </c>
      <c r="D236" s="42" t="e">
        <f t="shared" ca="1" si="16"/>
        <v>#REF!</v>
      </c>
      <c r="E236" s="45" t="e">
        <f ca="1">IF(COUNTIF(OFFSET(project_first_stitches,A235-$A$3+1,0):OFFSET(project_first_stitches,A236-$A$3,0),NA())&lt;7,SUMIF(OFFSET(project_first_pages,A235-$A$3+1,0):OFFSET(project_first_pages,A236-$A$3,0),"&lt;&gt;#N/A"),NA())</f>
        <v>#N/A</v>
      </c>
      <c r="F236" s="45" t="e">
        <f t="shared" ca="1" si="18"/>
        <v>#N/A</v>
      </c>
      <c r="G236" s="45" t="e">
        <f t="shared" ca="1" si="19"/>
        <v>#REF!</v>
      </c>
      <c r="H236" s="27" t="e">
        <f ca="1">IF(COUNTIF(OFFSET(project_first_stitches,$A235-$A$3+1,0):OFFSET(project_first_stitches,A236-$A$3,0),NA())&lt;7,SUMIF(OFFSET('Project Daily Log'!$F$3,$A235-$A$3+1,0):OFFSET('Project Daily Log'!$F$3,$A236-$A$3,0),"&lt;&gt;#N/A"),NA())</f>
        <v>#N/A</v>
      </c>
      <c r="I236" s="41" t="e">
        <f ca="1">IF((COUNT(OFFSET(project_first_blocks,A235-$A$3+1,0):OFFSET(project_first_blocks,A236-$A$3,0))=(A236-A235)),(A236-$A$3)/7,NA())</f>
        <v>#N/A</v>
      </c>
      <c r="J236" s="41" t="e">
        <f ca="1">OFFSET(project_real_days,MATCH($A236,'Project Daily Log'!$A:$A,1)-1,0)/7</f>
        <v>#N/A</v>
      </c>
    </row>
    <row r="237" spans="1:10">
      <c r="A237" s="6" t="e">
        <f t="shared" ca="1" si="17"/>
        <v>#N/A</v>
      </c>
      <c r="B237" s="45" t="e">
        <f ca="1">IF(COUNTIF(OFFSET(project_first_stitches,A236-$A$3+1,0):OFFSET(project_first_stitches,A237-$A$3,0),NA())&lt;7,SUMIF(OFFSET(project_first_stitches,A236-$A$3+1,0):OFFSET(project_first_stitches,A237-$A$3,0),"&lt;&gt;#N/A"),NA())</f>
        <v>#N/A</v>
      </c>
      <c r="C237" s="42" t="e">
        <f t="shared" ca="1" si="15"/>
        <v>#REF!</v>
      </c>
      <c r="D237" s="42" t="e">
        <f t="shared" ca="1" si="16"/>
        <v>#REF!</v>
      </c>
      <c r="E237" s="45" t="e">
        <f ca="1">IF(COUNTIF(OFFSET(project_first_stitches,A236-$A$3+1,0):OFFSET(project_first_stitches,A237-$A$3,0),NA())&lt;7,SUMIF(OFFSET(project_first_pages,A236-$A$3+1,0):OFFSET(project_first_pages,A237-$A$3,0),"&lt;&gt;#N/A"),NA())</f>
        <v>#N/A</v>
      </c>
      <c r="F237" s="45" t="e">
        <f t="shared" ca="1" si="18"/>
        <v>#N/A</v>
      </c>
      <c r="G237" s="45" t="e">
        <f t="shared" ca="1" si="19"/>
        <v>#REF!</v>
      </c>
      <c r="H237" s="27" t="e">
        <f ca="1">IF(COUNTIF(OFFSET(project_first_stitches,$A236-$A$3+1,0):OFFSET(project_first_stitches,A237-$A$3,0),NA())&lt;7,SUMIF(OFFSET('Project Daily Log'!$F$3,$A236-$A$3+1,0):OFFSET('Project Daily Log'!$F$3,$A237-$A$3,0),"&lt;&gt;#N/A"),NA())</f>
        <v>#N/A</v>
      </c>
      <c r="I237" s="41" t="e">
        <f ca="1">IF((COUNT(OFFSET(project_first_blocks,A236-$A$3+1,0):OFFSET(project_first_blocks,A237-$A$3,0))=(A237-A236)),(A237-$A$3)/7,NA())</f>
        <v>#N/A</v>
      </c>
      <c r="J237" s="41" t="e">
        <f ca="1">OFFSET(project_real_days,MATCH($A237,'Project Daily Log'!$A:$A,1)-1,0)/7</f>
        <v>#N/A</v>
      </c>
    </row>
    <row r="238" spans="1:10">
      <c r="A238" s="6" t="e">
        <f t="shared" ca="1" si="17"/>
        <v>#N/A</v>
      </c>
      <c r="B238" s="45" t="e">
        <f ca="1">IF(COUNTIF(OFFSET(project_first_stitches,A237-$A$3+1,0):OFFSET(project_first_stitches,A238-$A$3,0),NA())&lt;7,SUMIF(OFFSET(project_first_stitches,A237-$A$3+1,0):OFFSET(project_first_stitches,A238-$A$3,0),"&lt;&gt;#N/A"),NA())</f>
        <v>#N/A</v>
      </c>
      <c r="C238" s="42" t="e">
        <f t="shared" ca="1" si="15"/>
        <v>#REF!</v>
      </c>
      <c r="D238" s="42" t="e">
        <f t="shared" ca="1" si="16"/>
        <v>#REF!</v>
      </c>
      <c r="E238" s="45" t="e">
        <f ca="1">IF(COUNTIF(OFFSET(project_first_stitches,A237-$A$3+1,0):OFFSET(project_first_stitches,A238-$A$3,0),NA())&lt;7,SUMIF(OFFSET(project_first_pages,A237-$A$3+1,0):OFFSET(project_first_pages,A238-$A$3,0),"&lt;&gt;#N/A"),NA())</f>
        <v>#N/A</v>
      </c>
      <c r="F238" s="45" t="e">
        <f t="shared" ca="1" si="18"/>
        <v>#N/A</v>
      </c>
      <c r="G238" s="45" t="e">
        <f t="shared" ca="1" si="19"/>
        <v>#REF!</v>
      </c>
      <c r="H238" s="27" t="e">
        <f ca="1">IF(COUNTIF(OFFSET(project_first_stitches,$A237-$A$3+1,0):OFFSET(project_first_stitches,A238-$A$3,0),NA())&lt;7,SUMIF(OFFSET('Project Daily Log'!$F$3,$A237-$A$3+1,0):OFFSET('Project Daily Log'!$F$3,$A238-$A$3,0),"&lt;&gt;#N/A"),NA())</f>
        <v>#N/A</v>
      </c>
      <c r="I238" s="41" t="e">
        <f ca="1">IF((COUNT(OFFSET(project_first_blocks,A237-$A$3+1,0):OFFSET(project_first_blocks,A238-$A$3,0))=(A238-A237)),(A238-$A$3)/7,NA())</f>
        <v>#N/A</v>
      </c>
      <c r="J238" s="41" t="e">
        <f ca="1">OFFSET(project_real_days,MATCH($A238,'Project Daily Log'!$A:$A,1)-1,0)/7</f>
        <v>#N/A</v>
      </c>
    </row>
    <row r="239" spans="1:10">
      <c r="A239" s="6" t="e">
        <f t="shared" ca="1" si="17"/>
        <v>#N/A</v>
      </c>
      <c r="B239" s="45" t="e">
        <f ca="1">IF(COUNTIF(OFFSET(project_first_stitches,A238-$A$3+1,0):OFFSET(project_first_stitches,A239-$A$3,0),NA())&lt;7,SUMIF(OFFSET(project_first_stitches,A238-$A$3+1,0):OFFSET(project_first_stitches,A239-$A$3,0),"&lt;&gt;#N/A"),NA())</f>
        <v>#N/A</v>
      </c>
      <c r="C239" s="42" t="e">
        <f t="shared" ca="1" si="15"/>
        <v>#REF!</v>
      </c>
      <c r="D239" s="42" t="e">
        <f t="shared" ca="1" si="16"/>
        <v>#REF!</v>
      </c>
      <c r="E239" s="45" t="e">
        <f ca="1">IF(COUNTIF(OFFSET(project_first_stitches,A238-$A$3+1,0):OFFSET(project_first_stitches,A239-$A$3,0),NA())&lt;7,SUMIF(OFFSET(project_first_pages,A238-$A$3+1,0):OFFSET(project_first_pages,A239-$A$3,0),"&lt;&gt;#N/A"),NA())</f>
        <v>#N/A</v>
      </c>
      <c r="F239" s="45" t="e">
        <f t="shared" ca="1" si="18"/>
        <v>#N/A</v>
      </c>
      <c r="G239" s="45" t="e">
        <f t="shared" ca="1" si="19"/>
        <v>#REF!</v>
      </c>
      <c r="H239" s="27" t="e">
        <f ca="1">IF(COUNTIF(OFFSET(project_first_stitches,$A238-$A$3+1,0):OFFSET(project_first_stitches,A239-$A$3,0),NA())&lt;7,SUMIF(OFFSET('Project Daily Log'!$F$3,$A238-$A$3+1,0):OFFSET('Project Daily Log'!$F$3,$A239-$A$3,0),"&lt;&gt;#N/A"),NA())</f>
        <v>#N/A</v>
      </c>
      <c r="I239" s="41" t="e">
        <f ca="1">IF((COUNT(OFFSET(project_first_blocks,A238-$A$3+1,0):OFFSET(project_first_blocks,A239-$A$3,0))=(A239-A238)),(A239-$A$3)/7,NA())</f>
        <v>#N/A</v>
      </c>
      <c r="J239" s="41" t="e">
        <f ca="1">OFFSET(project_real_days,MATCH($A239,'Project Daily Log'!$A:$A,1)-1,0)/7</f>
        <v>#N/A</v>
      </c>
    </row>
    <row r="240" spans="1:10">
      <c r="A240" s="6" t="e">
        <f t="shared" ca="1" si="17"/>
        <v>#N/A</v>
      </c>
      <c r="B240" s="45" t="e">
        <f ca="1">IF(COUNTIF(OFFSET(project_first_stitches,A239-$A$3+1,0):OFFSET(project_first_stitches,A240-$A$3,0),NA())&lt;7,SUMIF(OFFSET(project_first_stitches,A239-$A$3+1,0):OFFSET(project_first_stitches,A240-$A$3,0),"&lt;&gt;#N/A"),NA())</f>
        <v>#N/A</v>
      </c>
      <c r="C240" s="42" t="e">
        <f t="shared" ca="1" si="15"/>
        <v>#REF!</v>
      </c>
      <c r="D240" s="42" t="e">
        <f t="shared" ca="1" si="16"/>
        <v>#REF!</v>
      </c>
      <c r="E240" s="45" t="e">
        <f ca="1">IF(COUNTIF(OFFSET(project_first_stitches,A239-$A$3+1,0):OFFSET(project_first_stitches,A240-$A$3,0),NA())&lt;7,SUMIF(OFFSET(project_first_pages,A239-$A$3+1,0):OFFSET(project_first_pages,A240-$A$3,0),"&lt;&gt;#N/A"),NA())</f>
        <v>#N/A</v>
      </c>
      <c r="F240" s="45" t="e">
        <f t="shared" ca="1" si="18"/>
        <v>#N/A</v>
      </c>
      <c r="G240" s="45" t="e">
        <f t="shared" ca="1" si="19"/>
        <v>#REF!</v>
      </c>
      <c r="H240" s="27" t="e">
        <f ca="1">IF(COUNTIF(OFFSET(project_first_stitches,$A239-$A$3+1,0):OFFSET(project_first_stitches,A240-$A$3,0),NA())&lt;7,SUMIF(OFFSET('Project Daily Log'!$F$3,$A239-$A$3+1,0):OFFSET('Project Daily Log'!$F$3,$A240-$A$3,0),"&lt;&gt;#N/A"),NA())</f>
        <v>#N/A</v>
      </c>
      <c r="I240" s="41" t="e">
        <f ca="1">IF((COUNT(OFFSET(project_first_blocks,A239-$A$3+1,0):OFFSET(project_first_blocks,A240-$A$3,0))=(A240-A239)),(A240-$A$3)/7,NA())</f>
        <v>#N/A</v>
      </c>
      <c r="J240" s="41" t="e">
        <f ca="1">OFFSET(project_real_days,MATCH($A240,'Project Daily Log'!$A:$A,1)-1,0)/7</f>
        <v>#N/A</v>
      </c>
    </row>
    <row r="241" spans="1:10">
      <c r="A241" s="6" t="e">
        <f t="shared" ca="1" si="17"/>
        <v>#N/A</v>
      </c>
      <c r="B241" s="45" t="e">
        <f ca="1">IF(COUNTIF(OFFSET(project_first_stitches,A240-$A$3+1,0):OFFSET(project_first_stitches,A241-$A$3,0),NA())&lt;7,SUMIF(OFFSET(project_first_stitches,A240-$A$3+1,0):OFFSET(project_first_stitches,A241-$A$3,0),"&lt;&gt;#N/A"),NA())</f>
        <v>#N/A</v>
      </c>
      <c r="C241" s="42" t="e">
        <f t="shared" ca="1" si="15"/>
        <v>#REF!</v>
      </c>
      <c r="D241" s="42" t="e">
        <f t="shared" ca="1" si="16"/>
        <v>#REF!</v>
      </c>
      <c r="E241" s="45" t="e">
        <f ca="1">IF(COUNTIF(OFFSET(project_first_stitches,A240-$A$3+1,0):OFFSET(project_first_stitches,A241-$A$3,0),NA())&lt;7,SUMIF(OFFSET(project_first_pages,A240-$A$3+1,0):OFFSET(project_first_pages,A241-$A$3,0),"&lt;&gt;#N/A"),NA())</f>
        <v>#N/A</v>
      </c>
      <c r="F241" s="45" t="e">
        <f t="shared" ca="1" si="18"/>
        <v>#N/A</v>
      </c>
      <c r="G241" s="45" t="e">
        <f t="shared" ca="1" si="19"/>
        <v>#REF!</v>
      </c>
      <c r="H241" s="27" t="e">
        <f ca="1">IF(COUNTIF(OFFSET(project_first_stitches,$A240-$A$3+1,0):OFFSET(project_first_stitches,A241-$A$3,0),NA())&lt;7,SUMIF(OFFSET('Project Daily Log'!$F$3,$A240-$A$3+1,0):OFFSET('Project Daily Log'!$F$3,$A241-$A$3,0),"&lt;&gt;#N/A"),NA())</f>
        <v>#N/A</v>
      </c>
      <c r="I241" s="41" t="e">
        <f ca="1">IF((COUNT(OFFSET(project_first_blocks,A240-$A$3+1,0):OFFSET(project_first_blocks,A241-$A$3,0))=(A241-A240)),(A241-$A$3)/7,NA())</f>
        <v>#N/A</v>
      </c>
      <c r="J241" s="41" t="e">
        <f ca="1">OFFSET(project_real_days,MATCH($A241,'Project Daily Log'!$A:$A,1)-1,0)/7</f>
        <v>#N/A</v>
      </c>
    </row>
    <row r="242" spans="1:10">
      <c r="A242" s="6" t="e">
        <f t="shared" ca="1" si="17"/>
        <v>#N/A</v>
      </c>
      <c r="B242" s="45" t="e">
        <f ca="1">IF(COUNTIF(OFFSET(project_first_stitches,A241-$A$3+1,0):OFFSET(project_first_stitches,A242-$A$3,0),NA())&lt;7,SUMIF(OFFSET(project_first_stitches,A241-$A$3+1,0):OFFSET(project_first_stitches,A242-$A$3,0),"&lt;&gt;#N/A"),NA())</f>
        <v>#N/A</v>
      </c>
      <c r="C242" s="42" t="e">
        <f t="shared" ca="1" si="15"/>
        <v>#REF!</v>
      </c>
      <c r="D242" s="42" t="e">
        <f t="shared" ca="1" si="16"/>
        <v>#REF!</v>
      </c>
      <c r="E242" s="45" t="e">
        <f ca="1">IF(COUNTIF(OFFSET(project_first_stitches,A241-$A$3+1,0):OFFSET(project_first_stitches,A242-$A$3,0),NA())&lt;7,SUMIF(OFFSET(project_first_pages,A241-$A$3+1,0):OFFSET(project_first_pages,A242-$A$3,0),"&lt;&gt;#N/A"),NA())</f>
        <v>#N/A</v>
      </c>
      <c r="F242" s="45" t="e">
        <f t="shared" ca="1" si="18"/>
        <v>#N/A</v>
      </c>
      <c r="G242" s="45" t="e">
        <f t="shared" ca="1" si="19"/>
        <v>#REF!</v>
      </c>
      <c r="H242" s="27" t="e">
        <f ca="1">IF(COUNTIF(OFFSET(project_first_stitches,$A241-$A$3+1,0):OFFSET(project_first_stitches,A242-$A$3,0),NA())&lt;7,SUMIF(OFFSET('Project Daily Log'!$F$3,$A241-$A$3+1,0):OFFSET('Project Daily Log'!$F$3,$A242-$A$3,0),"&lt;&gt;#N/A"),NA())</f>
        <v>#N/A</v>
      </c>
      <c r="I242" s="41" t="e">
        <f ca="1">IF((COUNT(OFFSET(project_first_blocks,A241-$A$3+1,0):OFFSET(project_first_blocks,A242-$A$3,0))=(A242-A241)),(A242-$A$3)/7,NA())</f>
        <v>#N/A</v>
      </c>
      <c r="J242" s="41" t="e">
        <f ca="1">OFFSET(project_real_days,MATCH($A242,'Project Daily Log'!$A:$A,1)-1,0)/7</f>
        <v>#N/A</v>
      </c>
    </row>
    <row r="243" spans="1:10">
      <c r="A243" s="6" t="e">
        <f t="shared" ca="1" si="17"/>
        <v>#N/A</v>
      </c>
      <c r="B243" s="45" t="e">
        <f ca="1">IF(COUNTIF(OFFSET(project_first_stitches,A242-$A$3+1,0):OFFSET(project_first_stitches,A243-$A$3,0),NA())&lt;7,SUMIF(OFFSET(project_first_stitches,A242-$A$3+1,0):OFFSET(project_first_stitches,A243-$A$3,0),"&lt;&gt;#N/A"),NA())</f>
        <v>#N/A</v>
      </c>
      <c r="C243" s="42" t="e">
        <f t="shared" ca="1" si="15"/>
        <v>#REF!</v>
      </c>
      <c r="D243" s="42" t="e">
        <f t="shared" ca="1" si="16"/>
        <v>#REF!</v>
      </c>
      <c r="E243" s="45" t="e">
        <f ca="1">IF(COUNTIF(OFFSET(project_first_stitches,A242-$A$3+1,0):OFFSET(project_first_stitches,A243-$A$3,0),NA())&lt;7,SUMIF(OFFSET(project_first_pages,A242-$A$3+1,0):OFFSET(project_first_pages,A243-$A$3,0),"&lt;&gt;#N/A"),NA())</f>
        <v>#N/A</v>
      </c>
      <c r="F243" s="45" t="e">
        <f t="shared" ca="1" si="18"/>
        <v>#N/A</v>
      </c>
      <c r="G243" s="45" t="e">
        <f t="shared" ca="1" si="19"/>
        <v>#REF!</v>
      </c>
      <c r="H243" s="27" t="e">
        <f ca="1">IF(COUNTIF(OFFSET(project_first_stitches,$A242-$A$3+1,0):OFFSET(project_first_stitches,A243-$A$3,0),NA())&lt;7,SUMIF(OFFSET('Project Daily Log'!$F$3,$A242-$A$3+1,0):OFFSET('Project Daily Log'!$F$3,$A243-$A$3,0),"&lt;&gt;#N/A"),NA())</f>
        <v>#N/A</v>
      </c>
      <c r="I243" s="41" t="e">
        <f ca="1">IF((COUNT(OFFSET(project_first_blocks,A242-$A$3+1,0):OFFSET(project_first_blocks,A243-$A$3,0))=(A243-A242)),(A243-$A$3)/7,NA())</f>
        <v>#N/A</v>
      </c>
      <c r="J243" s="41" t="e">
        <f ca="1">OFFSET(project_real_days,MATCH($A243,'Project Daily Log'!$A:$A,1)-1,0)/7</f>
        <v>#N/A</v>
      </c>
    </row>
    <row r="244" spans="1:10">
      <c r="A244" s="6" t="e">
        <f t="shared" ca="1" si="17"/>
        <v>#N/A</v>
      </c>
      <c r="B244" s="45" t="e">
        <f ca="1">IF(COUNTIF(OFFSET(project_first_stitches,A243-$A$3+1,0):OFFSET(project_first_stitches,A244-$A$3,0),NA())&lt;7,SUMIF(OFFSET(project_first_stitches,A243-$A$3+1,0):OFFSET(project_first_stitches,A244-$A$3,0),"&lt;&gt;#N/A"),NA())</f>
        <v>#N/A</v>
      </c>
      <c r="C244" s="42" t="e">
        <f t="shared" ca="1" si="15"/>
        <v>#REF!</v>
      </c>
      <c r="D244" s="42" t="e">
        <f t="shared" ca="1" si="16"/>
        <v>#REF!</v>
      </c>
      <c r="E244" s="45" t="e">
        <f ca="1">IF(COUNTIF(OFFSET(project_first_stitches,A243-$A$3+1,0):OFFSET(project_first_stitches,A244-$A$3,0),NA())&lt;7,SUMIF(OFFSET(project_first_pages,A243-$A$3+1,0):OFFSET(project_first_pages,A244-$A$3,0),"&lt;&gt;#N/A"),NA())</f>
        <v>#N/A</v>
      </c>
      <c r="F244" s="45" t="e">
        <f t="shared" ca="1" si="18"/>
        <v>#N/A</v>
      </c>
      <c r="G244" s="45" t="e">
        <f t="shared" ca="1" si="19"/>
        <v>#REF!</v>
      </c>
      <c r="H244" s="27" t="e">
        <f ca="1">IF(COUNTIF(OFFSET(project_first_stitches,$A243-$A$3+1,0):OFFSET(project_first_stitches,A244-$A$3,0),NA())&lt;7,SUMIF(OFFSET('Project Daily Log'!$F$3,$A243-$A$3+1,0):OFFSET('Project Daily Log'!$F$3,$A244-$A$3,0),"&lt;&gt;#N/A"),NA())</f>
        <v>#N/A</v>
      </c>
      <c r="I244" s="41" t="e">
        <f ca="1">IF((COUNT(OFFSET(project_first_blocks,A243-$A$3+1,0):OFFSET(project_first_blocks,A244-$A$3,0))=(A244-A243)),(A244-$A$3)/7,NA())</f>
        <v>#N/A</v>
      </c>
      <c r="J244" s="41" t="e">
        <f ca="1">OFFSET(project_real_days,MATCH($A244,'Project Daily Log'!$A:$A,1)-1,0)/7</f>
        <v>#N/A</v>
      </c>
    </row>
    <row r="245" spans="1:10">
      <c r="A245" s="6" t="e">
        <f t="shared" ca="1" si="17"/>
        <v>#N/A</v>
      </c>
      <c r="B245" s="45" t="e">
        <f ca="1">IF(COUNTIF(OFFSET(project_first_stitches,A244-$A$3+1,0):OFFSET(project_first_stitches,A245-$A$3,0),NA())&lt;7,SUMIF(OFFSET(project_first_stitches,A244-$A$3+1,0):OFFSET(project_first_stitches,A245-$A$3,0),"&lt;&gt;#N/A"),NA())</f>
        <v>#N/A</v>
      </c>
      <c r="C245" s="42" t="e">
        <f t="shared" ca="1" si="15"/>
        <v>#REF!</v>
      </c>
      <c r="D245" s="42" t="e">
        <f t="shared" ca="1" si="16"/>
        <v>#REF!</v>
      </c>
      <c r="E245" s="45" t="e">
        <f ca="1">IF(COUNTIF(OFFSET(project_first_stitches,A244-$A$3+1,0):OFFSET(project_first_stitches,A245-$A$3,0),NA())&lt;7,SUMIF(OFFSET(project_first_pages,A244-$A$3+1,0):OFFSET(project_first_pages,A245-$A$3,0),"&lt;&gt;#N/A"),NA())</f>
        <v>#N/A</v>
      </c>
      <c r="F245" s="45" t="e">
        <f t="shared" ca="1" si="18"/>
        <v>#N/A</v>
      </c>
      <c r="G245" s="45" t="e">
        <f t="shared" ca="1" si="19"/>
        <v>#REF!</v>
      </c>
      <c r="H245" s="27" t="e">
        <f ca="1">IF(COUNTIF(OFFSET(project_first_stitches,$A244-$A$3+1,0):OFFSET(project_first_stitches,A245-$A$3,0),NA())&lt;7,SUMIF(OFFSET('Project Daily Log'!$F$3,$A244-$A$3+1,0):OFFSET('Project Daily Log'!$F$3,$A245-$A$3,0),"&lt;&gt;#N/A"),NA())</f>
        <v>#N/A</v>
      </c>
      <c r="I245" s="41" t="e">
        <f ca="1">IF((COUNT(OFFSET(project_first_blocks,A244-$A$3+1,0):OFFSET(project_first_blocks,A245-$A$3,0))=(A245-A244)),(A245-$A$3)/7,NA())</f>
        <v>#N/A</v>
      </c>
      <c r="J245" s="41" t="e">
        <f ca="1">OFFSET(project_real_days,MATCH($A245,'Project Daily Log'!$A:$A,1)-1,0)/7</f>
        <v>#N/A</v>
      </c>
    </row>
    <row r="246" spans="1:10">
      <c r="A246" s="6" t="e">
        <f t="shared" ca="1" si="17"/>
        <v>#N/A</v>
      </c>
      <c r="B246" s="45" t="e">
        <f ca="1">IF(COUNTIF(OFFSET(project_first_stitches,A245-$A$3+1,0):OFFSET(project_first_stitches,A246-$A$3,0),NA())&lt;7,SUMIF(OFFSET(project_first_stitches,A245-$A$3+1,0):OFFSET(project_first_stitches,A246-$A$3,0),"&lt;&gt;#N/A"),NA())</f>
        <v>#N/A</v>
      </c>
      <c r="C246" s="42" t="e">
        <f t="shared" ca="1" si="15"/>
        <v>#REF!</v>
      </c>
      <c r="D246" s="42" t="e">
        <f t="shared" ca="1" si="16"/>
        <v>#REF!</v>
      </c>
      <c r="E246" s="45" t="e">
        <f ca="1">IF(COUNTIF(OFFSET(project_first_stitches,A245-$A$3+1,0):OFFSET(project_first_stitches,A246-$A$3,0),NA())&lt;7,SUMIF(OFFSET(project_first_pages,A245-$A$3+1,0):OFFSET(project_first_pages,A246-$A$3,0),"&lt;&gt;#N/A"),NA())</f>
        <v>#N/A</v>
      </c>
      <c r="F246" s="45" t="e">
        <f t="shared" ca="1" si="18"/>
        <v>#N/A</v>
      </c>
      <c r="G246" s="45" t="e">
        <f t="shared" ca="1" si="19"/>
        <v>#REF!</v>
      </c>
      <c r="H246" s="27" t="e">
        <f ca="1">IF(COUNTIF(OFFSET(project_first_stitches,$A245-$A$3+1,0):OFFSET(project_first_stitches,A246-$A$3,0),NA())&lt;7,SUMIF(OFFSET('Project Daily Log'!$F$3,$A245-$A$3+1,0):OFFSET('Project Daily Log'!$F$3,$A246-$A$3,0),"&lt;&gt;#N/A"),NA())</f>
        <v>#N/A</v>
      </c>
      <c r="I246" s="41" t="e">
        <f ca="1">IF((COUNT(OFFSET(project_first_blocks,A245-$A$3+1,0):OFFSET(project_first_blocks,A246-$A$3,0))=(A246-A245)),(A246-$A$3)/7,NA())</f>
        <v>#N/A</v>
      </c>
      <c r="J246" s="41" t="e">
        <f ca="1">OFFSET(project_real_days,MATCH($A246,'Project Daily Log'!$A:$A,1)-1,0)/7</f>
        <v>#N/A</v>
      </c>
    </row>
    <row r="247" spans="1:10">
      <c r="A247" s="6" t="e">
        <f t="shared" ca="1" si="17"/>
        <v>#N/A</v>
      </c>
      <c r="B247" s="45" t="e">
        <f ca="1">IF(COUNTIF(OFFSET(project_first_stitches,A246-$A$3+1,0):OFFSET(project_first_stitches,A247-$A$3,0),NA())&lt;7,SUMIF(OFFSET(project_first_stitches,A246-$A$3+1,0):OFFSET(project_first_stitches,A247-$A$3,0),"&lt;&gt;#N/A"),NA())</f>
        <v>#N/A</v>
      </c>
      <c r="C247" s="42" t="e">
        <f t="shared" ca="1" si="15"/>
        <v>#REF!</v>
      </c>
      <c r="D247" s="42" t="e">
        <f t="shared" ca="1" si="16"/>
        <v>#REF!</v>
      </c>
      <c r="E247" s="45" t="e">
        <f ca="1">IF(COUNTIF(OFFSET(project_first_stitches,A246-$A$3+1,0):OFFSET(project_first_stitches,A247-$A$3,0),NA())&lt;7,SUMIF(OFFSET(project_first_pages,A246-$A$3+1,0):OFFSET(project_first_pages,A247-$A$3,0),"&lt;&gt;#N/A"),NA())</f>
        <v>#N/A</v>
      </c>
      <c r="F247" s="45" t="e">
        <f t="shared" ca="1" si="18"/>
        <v>#N/A</v>
      </c>
      <c r="G247" s="45" t="e">
        <f t="shared" ca="1" si="19"/>
        <v>#REF!</v>
      </c>
      <c r="H247" s="27" t="e">
        <f ca="1">IF(COUNTIF(OFFSET(project_first_stitches,$A246-$A$3+1,0):OFFSET(project_first_stitches,A247-$A$3,0),NA())&lt;7,SUMIF(OFFSET('Project Daily Log'!$F$3,$A246-$A$3+1,0):OFFSET('Project Daily Log'!$F$3,$A247-$A$3,0),"&lt;&gt;#N/A"),NA())</f>
        <v>#N/A</v>
      </c>
      <c r="I247" s="41" t="e">
        <f ca="1">IF((COUNT(OFFSET(project_first_blocks,A246-$A$3+1,0):OFFSET(project_first_blocks,A247-$A$3,0))=(A247-A246)),(A247-$A$3)/7,NA())</f>
        <v>#N/A</v>
      </c>
      <c r="J247" s="41" t="e">
        <f ca="1">OFFSET(project_real_days,MATCH($A247,'Project Daily Log'!$A:$A,1)-1,0)/7</f>
        <v>#N/A</v>
      </c>
    </row>
    <row r="248" spans="1:10">
      <c r="A248" s="6" t="e">
        <f t="shared" ca="1" si="17"/>
        <v>#N/A</v>
      </c>
      <c r="B248" s="45" t="e">
        <f ca="1">IF(COUNTIF(OFFSET(project_first_stitches,A247-$A$3+1,0):OFFSET(project_first_stitches,A248-$A$3,0),NA())&lt;7,SUMIF(OFFSET(project_first_stitches,A247-$A$3+1,0):OFFSET(project_first_stitches,A248-$A$3,0),"&lt;&gt;#N/A"),NA())</f>
        <v>#N/A</v>
      </c>
      <c r="C248" s="42" t="e">
        <f t="shared" ca="1" si="15"/>
        <v>#REF!</v>
      </c>
      <c r="D248" s="42" t="e">
        <f t="shared" ca="1" si="16"/>
        <v>#REF!</v>
      </c>
      <c r="E248" s="45" t="e">
        <f ca="1">IF(COUNTIF(OFFSET(project_first_stitches,A247-$A$3+1,0):OFFSET(project_first_stitches,A248-$A$3,0),NA())&lt;7,SUMIF(OFFSET(project_first_pages,A247-$A$3+1,0):OFFSET(project_first_pages,A248-$A$3,0),"&lt;&gt;#N/A"),NA())</f>
        <v>#N/A</v>
      </c>
      <c r="F248" s="45" t="e">
        <f t="shared" ca="1" si="18"/>
        <v>#N/A</v>
      </c>
      <c r="G248" s="45" t="e">
        <f t="shared" ca="1" si="19"/>
        <v>#REF!</v>
      </c>
      <c r="H248" s="27" t="e">
        <f ca="1">IF(COUNTIF(OFFSET(project_first_stitches,$A247-$A$3+1,0):OFFSET(project_first_stitches,A248-$A$3,0),NA())&lt;7,SUMIF(OFFSET('Project Daily Log'!$F$3,$A247-$A$3+1,0):OFFSET('Project Daily Log'!$F$3,$A248-$A$3,0),"&lt;&gt;#N/A"),NA())</f>
        <v>#N/A</v>
      </c>
      <c r="I248" s="41" t="e">
        <f ca="1">IF((COUNT(OFFSET(project_first_blocks,A247-$A$3+1,0):OFFSET(project_first_blocks,A248-$A$3,0))=(A248-A247)),(A248-$A$3)/7,NA())</f>
        <v>#N/A</v>
      </c>
      <c r="J248" s="41" t="e">
        <f ca="1">OFFSET(project_real_days,MATCH($A248,'Project Daily Log'!$A:$A,1)-1,0)/7</f>
        <v>#N/A</v>
      </c>
    </row>
    <row r="249" spans="1:10">
      <c r="A249" s="6" t="e">
        <f t="shared" ca="1" si="17"/>
        <v>#N/A</v>
      </c>
      <c r="B249" s="45" t="e">
        <f ca="1">IF(COUNTIF(OFFSET(project_first_stitches,A248-$A$3+1,0):OFFSET(project_first_stitches,A249-$A$3,0),NA())&lt;7,SUMIF(OFFSET(project_first_stitches,A248-$A$3+1,0):OFFSET(project_first_stitches,A249-$A$3,0),"&lt;&gt;#N/A"),NA())</f>
        <v>#N/A</v>
      </c>
      <c r="C249" s="42" t="e">
        <f t="shared" ca="1" si="15"/>
        <v>#REF!</v>
      </c>
      <c r="D249" s="42" t="e">
        <f t="shared" ca="1" si="16"/>
        <v>#REF!</v>
      </c>
      <c r="E249" s="45" t="e">
        <f ca="1">IF(COUNTIF(OFFSET(project_first_stitches,A248-$A$3+1,0):OFFSET(project_first_stitches,A249-$A$3,0),NA())&lt;7,SUMIF(OFFSET(project_first_pages,A248-$A$3+1,0):OFFSET(project_first_pages,A249-$A$3,0),"&lt;&gt;#N/A"),NA())</f>
        <v>#N/A</v>
      </c>
      <c r="F249" s="45" t="e">
        <f t="shared" ca="1" si="18"/>
        <v>#N/A</v>
      </c>
      <c r="G249" s="45" t="e">
        <f t="shared" ca="1" si="19"/>
        <v>#REF!</v>
      </c>
      <c r="H249" s="27" t="e">
        <f ca="1">IF(COUNTIF(OFFSET(project_first_stitches,$A248-$A$3+1,0):OFFSET(project_first_stitches,A249-$A$3,0),NA())&lt;7,SUMIF(OFFSET('Project Daily Log'!$F$3,$A248-$A$3+1,0):OFFSET('Project Daily Log'!$F$3,$A249-$A$3,0),"&lt;&gt;#N/A"),NA())</f>
        <v>#N/A</v>
      </c>
      <c r="I249" s="41" t="e">
        <f ca="1">IF((COUNT(OFFSET(project_first_blocks,A248-$A$3+1,0):OFFSET(project_first_blocks,A249-$A$3,0))=(A249-A248)),(A249-$A$3)/7,NA())</f>
        <v>#N/A</v>
      </c>
      <c r="J249" s="41" t="e">
        <f ca="1">OFFSET(project_real_days,MATCH($A249,'Project Daily Log'!$A:$A,1)-1,0)/7</f>
        <v>#N/A</v>
      </c>
    </row>
    <row r="250" spans="1:10">
      <c r="A250" s="6" t="e">
        <f t="shared" ca="1" si="17"/>
        <v>#N/A</v>
      </c>
      <c r="B250" s="45" t="e">
        <f ca="1">IF(COUNTIF(OFFSET(project_first_stitches,A249-$A$3+1,0):OFFSET(project_first_stitches,A250-$A$3,0),NA())&lt;7,SUMIF(OFFSET(project_first_stitches,A249-$A$3+1,0):OFFSET(project_first_stitches,A250-$A$3,0),"&lt;&gt;#N/A"),NA())</f>
        <v>#N/A</v>
      </c>
      <c r="C250" s="42" t="e">
        <f t="shared" ca="1" si="15"/>
        <v>#REF!</v>
      </c>
      <c r="D250" s="42" t="e">
        <f t="shared" ca="1" si="16"/>
        <v>#REF!</v>
      </c>
      <c r="E250" s="45" t="e">
        <f ca="1">IF(COUNTIF(OFFSET(project_first_stitches,A249-$A$3+1,0):OFFSET(project_first_stitches,A250-$A$3,0),NA())&lt;7,SUMIF(OFFSET(project_first_pages,A249-$A$3+1,0):OFFSET(project_first_pages,A250-$A$3,0),"&lt;&gt;#N/A"),NA())</f>
        <v>#N/A</v>
      </c>
      <c r="F250" s="45" t="e">
        <f t="shared" ca="1" si="18"/>
        <v>#N/A</v>
      </c>
      <c r="G250" s="45" t="e">
        <f t="shared" ca="1" si="19"/>
        <v>#REF!</v>
      </c>
      <c r="H250" s="27" t="e">
        <f ca="1">IF(COUNTIF(OFFSET(project_first_stitches,$A249-$A$3+1,0):OFFSET(project_first_stitches,A250-$A$3,0),NA())&lt;7,SUMIF(OFFSET('Project Daily Log'!$F$3,$A249-$A$3+1,0):OFFSET('Project Daily Log'!$F$3,$A250-$A$3,0),"&lt;&gt;#N/A"),NA())</f>
        <v>#N/A</v>
      </c>
      <c r="I250" s="41" t="e">
        <f ca="1">IF((COUNT(OFFSET(project_first_blocks,A249-$A$3+1,0):OFFSET(project_first_blocks,A250-$A$3,0))=(A250-A249)),(A250-$A$3)/7,NA())</f>
        <v>#N/A</v>
      </c>
      <c r="J250" s="41" t="e">
        <f ca="1">OFFSET(project_real_days,MATCH($A250,'Project Daily Log'!$A:$A,1)-1,0)/7</f>
        <v>#N/A</v>
      </c>
    </row>
    <row r="251" spans="1:10">
      <c r="A251" s="6" t="e">
        <f t="shared" ca="1" si="17"/>
        <v>#N/A</v>
      </c>
      <c r="B251" s="45" t="e">
        <f ca="1">IF(COUNTIF(OFFSET(project_first_stitches,A250-$A$3+1,0):OFFSET(project_first_stitches,A251-$A$3,0),NA())&lt;7,SUMIF(OFFSET(project_first_stitches,A250-$A$3+1,0):OFFSET(project_first_stitches,A251-$A$3,0),"&lt;&gt;#N/A"),NA())</f>
        <v>#N/A</v>
      </c>
      <c r="C251" s="42" t="e">
        <f t="shared" ca="1" si="15"/>
        <v>#REF!</v>
      </c>
      <c r="D251" s="42" t="e">
        <f t="shared" ca="1" si="16"/>
        <v>#REF!</v>
      </c>
      <c r="E251" s="45" t="e">
        <f ca="1">IF(COUNTIF(OFFSET(project_first_stitches,A250-$A$3+1,0):OFFSET(project_first_stitches,A251-$A$3,0),NA())&lt;7,SUMIF(OFFSET(project_first_pages,A250-$A$3+1,0):OFFSET(project_first_pages,A251-$A$3,0),"&lt;&gt;#N/A"),NA())</f>
        <v>#N/A</v>
      </c>
      <c r="F251" s="45" t="e">
        <f t="shared" ca="1" si="18"/>
        <v>#N/A</v>
      </c>
      <c r="G251" s="45" t="e">
        <f t="shared" ca="1" si="19"/>
        <v>#REF!</v>
      </c>
      <c r="H251" s="27" t="e">
        <f ca="1">IF(COUNTIF(OFFSET(project_first_stitches,$A250-$A$3+1,0):OFFSET(project_first_stitches,A251-$A$3,0),NA())&lt;7,SUMIF(OFFSET('Project Daily Log'!$F$3,$A250-$A$3+1,0):OFFSET('Project Daily Log'!$F$3,$A251-$A$3,0),"&lt;&gt;#N/A"),NA())</f>
        <v>#N/A</v>
      </c>
      <c r="I251" s="41" t="e">
        <f ca="1">IF((COUNT(OFFSET(project_first_blocks,A250-$A$3+1,0):OFFSET(project_first_blocks,A251-$A$3,0))=(A251-A250)),(A251-$A$3)/7,NA())</f>
        <v>#N/A</v>
      </c>
      <c r="J251" s="41" t="e">
        <f ca="1">OFFSET(project_real_days,MATCH($A251,'Project Daily Log'!$A:$A,1)-1,0)/7</f>
        <v>#N/A</v>
      </c>
    </row>
    <row r="252" spans="1:10">
      <c r="A252" s="6" t="e">
        <f t="shared" ca="1" si="17"/>
        <v>#N/A</v>
      </c>
      <c r="B252" s="45" t="e">
        <f ca="1">IF(COUNTIF(OFFSET(project_first_stitches,A251-$A$3+1,0):OFFSET(project_first_stitches,A252-$A$3,0),NA())&lt;7,SUMIF(OFFSET(project_first_stitches,A251-$A$3+1,0):OFFSET(project_first_stitches,A252-$A$3,0),"&lt;&gt;#N/A"),NA())</f>
        <v>#N/A</v>
      </c>
      <c r="C252" s="42" t="e">
        <f t="shared" ca="1" si="15"/>
        <v>#REF!</v>
      </c>
      <c r="D252" s="42" t="e">
        <f t="shared" ca="1" si="16"/>
        <v>#REF!</v>
      </c>
      <c r="E252" s="45" t="e">
        <f ca="1">IF(COUNTIF(OFFSET(project_first_stitches,A251-$A$3+1,0):OFFSET(project_first_stitches,A252-$A$3,0),NA())&lt;7,SUMIF(OFFSET(project_first_pages,A251-$A$3+1,0):OFFSET(project_first_pages,A252-$A$3,0),"&lt;&gt;#N/A"),NA())</f>
        <v>#N/A</v>
      </c>
      <c r="F252" s="45" t="e">
        <f t="shared" ca="1" si="18"/>
        <v>#N/A</v>
      </c>
      <c r="G252" s="45" t="e">
        <f t="shared" ca="1" si="19"/>
        <v>#REF!</v>
      </c>
      <c r="H252" s="27" t="e">
        <f ca="1">IF(COUNTIF(OFFSET(project_first_stitches,$A251-$A$3+1,0):OFFSET(project_first_stitches,A252-$A$3,0),NA())&lt;7,SUMIF(OFFSET('Project Daily Log'!$F$3,$A251-$A$3+1,0):OFFSET('Project Daily Log'!$F$3,$A252-$A$3,0),"&lt;&gt;#N/A"),NA())</f>
        <v>#N/A</v>
      </c>
      <c r="I252" s="41" t="e">
        <f ca="1">IF((COUNT(OFFSET(project_first_blocks,A251-$A$3+1,0):OFFSET(project_first_blocks,A252-$A$3,0))=(A252-A251)),(A252-$A$3)/7,NA())</f>
        <v>#N/A</v>
      </c>
      <c r="J252" s="41" t="e">
        <f ca="1">OFFSET(project_real_days,MATCH($A252,'Project Daily Log'!$A:$A,1)-1,0)/7</f>
        <v>#N/A</v>
      </c>
    </row>
    <row r="253" spans="1:10">
      <c r="A253" s="6" t="e">
        <f t="shared" ca="1" si="17"/>
        <v>#N/A</v>
      </c>
      <c r="B253" s="45" t="e">
        <f ca="1">IF(COUNTIF(OFFSET(project_first_stitches,A252-$A$3+1,0):OFFSET(project_first_stitches,A253-$A$3,0),NA())&lt;7,SUMIF(OFFSET(project_first_stitches,A252-$A$3+1,0):OFFSET(project_first_stitches,A253-$A$3,0),"&lt;&gt;#N/A"),NA())</f>
        <v>#N/A</v>
      </c>
      <c r="C253" s="42" t="e">
        <f t="shared" ca="1" si="15"/>
        <v>#REF!</v>
      </c>
      <c r="D253" s="42" t="e">
        <f t="shared" ca="1" si="16"/>
        <v>#REF!</v>
      </c>
      <c r="E253" s="45" t="e">
        <f ca="1">IF(COUNTIF(OFFSET(project_first_stitches,A252-$A$3+1,0):OFFSET(project_first_stitches,A253-$A$3,0),NA())&lt;7,SUMIF(OFFSET(project_first_pages,A252-$A$3+1,0):OFFSET(project_first_pages,A253-$A$3,0),"&lt;&gt;#N/A"),NA())</f>
        <v>#N/A</v>
      </c>
      <c r="F253" s="45" t="e">
        <f t="shared" ca="1" si="18"/>
        <v>#N/A</v>
      </c>
      <c r="G253" s="45" t="e">
        <f t="shared" ca="1" si="19"/>
        <v>#REF!</v>
      </c>
      <c r="H253" s="27" t="e">
        <f ca="1">IF(COUNTIF(OFFSET(project_first_stitches,$A252-$A$3+1,0):OFFSET(project_first_stitches,A253-$A$3,0),NA())&lt;7,SUMIF(OFFSET('Project Daily Log'!$F$3,$A252-$A$3+1,0):OFFSET('Project Daily Log'!$F$3,$A253-$A$3,0),"&lt;&gt;#N/A"),NA())</f>
        <v>#N/A</v>
      </c>
      <c r="I253" s="41" t="e">
        <f ca="1">IF((COUNT(OFFSET(project_first_blocks,A252-$A$3+1,0):OFFSET(project_first_blocks,A253-$A$3,0))=(A253-A252)),(A253-$A$3)/7,NA())</f>
        <v>#N/A</v>
      </c>
      <c r="J253" s="41" t="e">
        <f ca="1">OFFSET(project_real_days,MATCH($A253,'Project Daily Log'!$A:$A,1)-1,0)/7</f>
        <v>#N/A</v>
      </c>
    </row>
    <row r="254" spans="1:10">
      <c r="A254" s="6" t="e">
        <f t="shared" ca="1" si="17"/>
        <v>#N/A</v>
      </c>
      <c r="B254" s="45" t="e">
        <f ca="1">IF(COUNTIF(OFFSET(project_first_stitches,A253-$A$3+1,0):OFFSET(project_first_stitches,A254-$A$3,0),NA())&lt;7,SUMIF(OFFSET(project_first_stitches,A253-$A$3+1,0):OFFSET(project_first_stitches,A254-$A$3,0),"&lt;&gt;#N/A"),NA())</f>
        <v>#N/A</v>
      </c>
      <c r="C254" s="42" t="e">
        <f t="shared" ca="1" si="15"/>
        <v>#REF!</v>
      </c>
      <c r="D254" s="42" t="e">
        <f t="shared" ca="1" si="16"/>
        <v>#REF!</v>
      </c>
      <c r="E254" s="45" t="e">
        <f ca="1">IF(COUNTIF(OFFSET(project_first_stitches,A253-$A$3+1,0):OFFSET(project_first_stitches,A254-$A$3,0),NA())&lt;7,SUMIF(OFFSET(project_first_pages,A253-$A$3+1,0):OFFSET(project_first_pages,A254-$A$3,0),"&lt;&gt;#N/A"),NA())</f>
        <v>#N/A</v>
      </c>
      <c r="F254" s="45" t="e">
        <f t="shared" ca="1" si="18"/>
        <v>#N/A</v>
      </c>
      <c r="G254" s="45" t="e">
        <f t="shared" ca="1" si="19"/>
        <v>#REF!</v>
      </c>
      <c r="H254" s="27" t="e">
        <f ca="1">IF(COUNTIF(OFFSET(project_first_stitches,$A253-$A$3+1,0):OFFSET(project_first_stitches,A254-$A$3,0),NA())&lt;7,SUMIF(OFFSET('Project Daily Log'!$F$3,$A253-$A$3+1,0):OFFSET('Project Daily Log'!$F$3,$A254-$A$3,0),"&lt;&gt;#N/A"),NA())</f>
        <v>#N/A</v>
      </c>
      <c r="I254" s="41" t="e">
        <f ca="1">IF((COUNT(OFFSET(project_first_blocks,A253-$A$3+1,0):OFFSET(project_first_blocks,A254-$A$3,0))=(A254-A253)),(A254-$A$3)/7,NA())</f>
        <v>#N/A</v>
      </c>
      <c r="J254" s="41" t="e">
        <f ca="1">OFFSET(project_real_days,MATCH($A254,'Project Daily Log'!$A:$A,1)-1,0)/7</f>
        <v>#N/A</v>
      </c>
    </row>
    <row r="255" spans="1:10">
      <c r="A255" s="6" t="e">
        <f t="shared" ca="1" si="17"/>
        <v>#N/A</v>
      </c>
      <c r="B255" s="45" t="e">
        <f ca="1">IF(COUNTIF(OFFSET(project_first_stitches,A254-$A$3+1,0):OFFSET(project_first_stitches,A255-$A$3,0),NA())&lt;7,SUMIF(OFFSET(project_first_stitches,A254-$A$3+1,0):OFFSET(project_first_stitches,A255-$A$3,0),"&lt;&gt;#N/A"),NA())</f>
        <v>#N/A</v>
      </c>
      <c r="C255" s="42" t="e">
        <f t="shared" ca="1" si="15"/>
        <v>#REF!</v>
      </c>
      <c r="D255" s="42" t="e">
        <f t="shared" ca="1" si="16"/>
        <v>#REF!</v>
      </c>
      <c r="E255" s="45" t="e">
        <f ca="1">IF(COUNTIF(OFFSET(project_first_stitches,A254-$A$3+1,0):OFFSET(project_first_stitches,A255-$A$3,0),NA())&lt;7,SUMIF(OFFSET(project_first_pages,A254-$A$3+1,0):OFFSET(project_first_pages,A255-$A$3,0),"&lt;&gt;#N/A"),NA())</f>
        <v>#N/A</v>
      </c>
      <c r="F255" s="45" t="e">
        <f t="shared" ca="1" si="18"/>
        <v>#N/A</v>
      </c>
      <c r="G255" s="45" t="e">
        <f t="shared" ca="1" si="19"/>
        <v>#REF!</v>
      </c>
      <c r="H255" s="27" t="e">
        <f ca="1">IF(COUNTIF(OFFSET(project_first_stitches,$A254-$A$3+1,0):OFFSET(project_first_stitches,A255-$A$3,0),NA())&lt;7,SUMIF(OFFSET('Project Daily Log'!$F$3,$A254-$A$3+1,0):OFFSET('Project Daily Log'!$F$3,$A255-$A$3,0),"&lt;&gt;#N/A"),NA())</f>
        <v>#N/A</v>
      </c>
      <c r="I255" s="41" t="e">
        <f ca="1">IF((COUNT(OFFSET(project_first_blocks,A254-$A$3+1,0):OFFSET(project_first_blocks,A255-$A$3,0))=(A255-A254)),(A255-$A$3)/7,NA())</f>
        <v>#N/A</v>
      </c>
      <c r="J255" s="41" t="e">
        <f ca="1">OFFSET(project_real_days,MATCH($A255,'Project Daily Log'!$A:$A,1)-1,0)/7</f>
        <v>#N/A</v>
      </c>
    </row>
    <row r="256" spans="1:10">
      <c r="A256" s="6" t="e">
        <f t="shared" ca="1" si="17"/>
        <v>#N/A</v>
      </c>
      <c r="B256" s="45" t="e">
        <f ca="1">IF(COUNTIF(OFFSET(project_first_stitches,A255-$A$3+1,0):OFFSET(project_first_stitches,A256-$A$3,0),NA())&lt;7,SUMIF(OFFSET(project_first_stitches,A255-$A$3+1,0):OFFSET(project_first_stitches,A256-$A$3,0),"&lt;&gt;#N/A"),NA())</f>
        <v>#N/A</v>
      </c>
      <c r="C256" s="42" t="e">
        <f t="shared" ca="1" si="15"/>
        <v>#REF!</v>
      </c>
      <c r="D256" s="42" t="e">
        <f t="shared" ca="1" si="16"/>
        <v>#REF!</v>
      </c>
      <c r="E256" s="45" t="e">
        <f ca="1">IF(COUNTIF(OFFSET(project_first_stitches,A255-$A$3+1,0):OFFSET(project_first_stitches,A256-$A$3,0),NA())&lt;7,SUMIF(OFFSET(project_first_pages,A255-$A$3+1,0):OFFSET(project_first_pages,A256-$A$3,0),"&lt;&gt;#N/A"),NA())</f>
        <v>#N/A</v>
      </c>
      <c r="F256" s="45" t="e">
        <f t="shared" ca="1" si="18"/>
        <v>#N/A</v>
      </c>
      <c r="G256" s="45" t="e">
        <f t="shared" ca="1" si="19"/>
        <v>#REF!</v>
      </c>
      <c r="H256" s="27" t="e">
        <f ca="1">IF(COUNTIF(OFFSET(project_first_stitches,$A255-$A$3+1,0):OFFSET(project_first_stitches,A256-$A$3,0),NA())&lt;7,SUMIF(OFFSET('Project Daily Log'!$F$3,$A255-$A$3+1,0):OFFSET('Project Daily Log'!$F$3,$A256-$A$3,0),"&lt;&gt;#N/A"),NA())</f>
        <v>#N/A</v>
      </c>
      <c r="I256" s="41" t="e">
        <f ca="1">IF((COUNT(OFFSET(project_first_blocks,A255-$A$3+1,0):OFFSET(project_first_blocks,A256-$A$3,0))=(A256-A255)),(A256-$A$3)/7,NA())</f>
        <v>#N/A</v>
      </c>
      <c r="J256" s="41" t="e">
        <f ca="1">OFFSET(project_real_days,MATCH($A256,'Project Daily Log'!$A:$A,1)-1,0)/7</f>
        <v>#N/A</v>
      </c>
    </row>
    <row r="257" spans="1:10">
      <c r="A257" s="6" t="e">
        <f t="shared" ca="1" si="17"/>
        <v>#N/A</v>
      </c>
      <c r="B257" s="45" t="e">
        <f ca="1">IF(COUNTIF(OFFSET(project_first_stitches,A256-$A$3+1,0):OFFSET(project_first_stitches,A257-$A$3,0),NA())&lt;7,SUMIF(OFFSET(project_first_stitches,A256-$A$3+1,0):OFFSET(project_first_stitches,A257-$A$3,0),"&lt;&gt;#N/A"),NA())</f>
        <v>#N/A</v>
      </c>
      <c r="C257" s="42" t="e">
        <f t="shared" ca="1" si="15"/>
        <v>#REF!</v>
      </c>
      <c r="D257" s="42" t="e">
        <f t="shared" ca="1" si="16"/>
        <v>#REF!</v>
      </c>
      <c r="E257" s="45" t="e">
        <f ca="1">IF(COUNTIF(OFFSET(project_first_stitches,A256-$A$3+1,0):OFFSET(project_first_stitches,A257-$A$3,0),NA())&lt;7,SUMIF(OFFSET(project_first_pages,A256-$A$3+1,0):OFFSET(project_first_pages,A257-$A$3,0),"&lt;&gt;#N/A"),NA())</f>
        <v>#N/A</v>
      </c>
      <c r="F257" s="45" t="e">
        <f t="shared" ca="1" si="18"/>
        <v>#N/A</v>
      </c>
      <c r="G257" s="45" t="e">
        <f t="shared" ca="1" si="19"/>
        <v>#REF!</v>
      </c>
      <c r="H257" s="27" t="e">
        <f ca="1">IF(COUNTIF(OFFSET(project_first_stitches,$A256-$A$3+1,0):OFFSET(project_first_stitches,A257-$A$3,0),NA())&lt;7,SUMIF(OFFSET('Project Daily Log'!$F$3,$A256-$A$3+1,0):OFFSET('Project Daily Log'!$F$3,$A257-$A$3,0),"&lt;&gt;#N/A"),NA())</f>
        <v>#N/A</v>
      </c>
      <c r="I257" s="41" t="e">
        <f ca="1">IF((COUNT(OFFSET(project_first_blocks,A256-$A$3+1,0):OFFSET(project_first_blocks,A257-$A$3,0))=(A257-A256)),(A257-$A$3)/7,NA())</f>
        <v>#N/A</v>
      </c>
      <c r="J257" s="41" t="e">
        <f ca="1">OFFSET(project_real_days,MATCH($A257,'Project Daily Log'!$A:$A,1)-1,0)/7</f>
        <v>#N/A</v>
      </c>
    </row>
    <row r="258" spans="1:10">
      <c r="A258" s="6" t="e">
        <f t="shared" ca="1" si="17"/>
        <v>#N/A</v>
      </c>
      <c r="B258" s="45" t="e">
        <f ca="1">IF(COUNTIF(OFFSET(project_first_stitches,A257-$A$3+1,0):OFFSET(project_first_stitches,A258-$A$3,0),NA())&lt;7,SUMIF(OFFSET(project_first_stitches,A257-$A$3+1,0):OFFSET(project_first_stitches,A258-$A$3,0),"&lt;&gt;#N/A"),NA())</f>
        <v>#N/A</v>
      </c>
      <c r="C258" s="42" t="e">
        <f t="shared" ca="1" si="15"/>
        <v>#REF!</v>
      </c>
      <c r="D258" s="42" t="e">
        <f t="shared" ca="1" si="16"/>
        <v>#REF!</v>
      </c>
      <c r="E258" s="45" t="e">
        <f ca="1">IF(COUNTIF(OFFSET(project_first_stitches,A257-$A$3+1,0):OFFSET(project_first_stitches,A258-$A$3,0),NA())&lt;7,SUMIF(OFFSET(project_first_pages,A257-$A$3+1,0):OFFSET(project_first_pages,A258-$A$3,0),"&lt;&gt;#N/A"),NA())</f>
        <v>#N/A</v>
      </c>
      <c r="F258" s="45" t="e">
        <f t="shared" ca="1" si="18"/>
        <v>#N/A</v>
      </c>
      <c r="G258" s="45" t="e">
        <f t="shared" ca="1" si="19"/>
        <v>#REF!</v>
      </c>
      <c r="H258" s="27" t="e">
        <f ca="1">IF(COUNTIF(OFFSET(project_first_stitches,$A257-$A$3+1,0):OFFSET(project_first_stitches,A258-$A$3,0),NA())&lt;7,SUMIF(OFFSET('Project Daily Log'!$F$3,$A257-$A$3+1,0):OFFSET('Project Daily Log'!$F$3,$A258-$A$3,0),"&lt;&gt;#N/A"),NA())</f>
        <v>#N/A</v>
      </c>
      <c r="I258" s="41" t="e">
        <f ca="1">IF((COUNT(OFFSET(project_first_blocks,A257-$A$3+1,0):OFFSET(project_first_blocks,A258-$A$3,0))=(A258-A257)),(A258-$A$3)/7,NA())</f>
        <v>#N/A</v>
      </c>
      <c r="J258" s="41" t="e">
        <f ca="1">OFFSET(project_real_days,MATCH($A258,'Project Daily Log'!$A:$A,1)-1,0)/7</f>
        <v>#N/A</v>
      </c>
    </row>
    <row r="259" spans="1:10">
      <c r="A259" s="6" t="e">
        <f t="shared" ca="1" si="17"/>
        <v>#N/A</v>
      </c>
      <c r="B259" s="45" t="e">
        <f ca="1">IF(COUNTIF(OFFSET(project_first_stitches,A258-$A$3+1,0):OFFSET(project_first_stitches,A259-$A$3,0),NA())&lt;7,SUMIF(OFFSET(project_first_stitches,A258-$A$3+1,0):OFFSET(project_first_stitches,A259-$A$3,0),"&lt;&gt;#N/A"),NA())</f>
        <v>#N/A</v>
      </c>
      <c r="C259" s="42" t="e">
        <f t="shared" ca="1" si="15"/>
        <v>#REF!</v>
      </c>
      <c r="D259" s="42" t="e">
        <f t="shared" ca="1" si="16"/>
        <v>#REF!</v>
      </c>
      <c r="E259" s="45" t="e">
        <f ca="1">IF(COUNTIF(OFFSET(project_first_stitches,A258-$A$3+1,0):OFFSET(project_first_stitches,A259-$A$3,0),NA())&lt;7,SUMIF(OFFSET(project_first_pages,A258-$A$3+1,0):OFFSET(project_first_pages,A259-$A$3,0),"&lt;&gt;#N/A"),NA())</f>
        <v>#N/A</v>
      </c>
      <c r="F259" s="45" t="e">
        <f t="shared" ca="1" si="18"/>
        <v>#N/A</v>
      </c>
      <c r="G259" s="45" t="e">
        <f t="shared" ca="1" si="19"/>
        <v>#REF!</v>
      </c>
      <c r="H259" s="27" t="e">
        <f ca="1">IF(COUNTIF(OFFSET(project_first_stitches,$A258-$A$3+1,0):OFFSET(project_first_stitches,A259-$A$3,0),NA())&lt;7,SUMIF(OFFSET('Project Daily Log'!$F$3,$A258-$A$3+1,0):OFFSET('Project Daily Log'!$F$3,$A259-$A$3,0),"&lt;&gt;#N/A"),NA())</f>
        <v>#N/A</v>
      </c>
      <c r="I259" s="41" t="e">
        <f ca="1">IF((COUNT(OFFSET(project_first_blocks,A258-$A$3+1,0):OFFSET(project_first_blocks,A259-$A$3,0))=(A259-A258)),(A259-$A$3)/7,NA())</f>
        <v>#N/A</v>
      </c>
      <c r="J259" s="41" t="e">
        <f ca="1">OFFSET(project_real_days,MATCH($A259,'Project Daily Log'!$A:$A,1)-1,0)/7</f>
        <v>#N/A</v>
      </c>
    </row>
    <row r="260" spans="1:10">
      <c r="A260" s="6" t="e">
        <f t="shared" ca="1" si="17"/>
        <v>#N/A</v>
      </c>
      <c r="B260" s="45" t="e">
        <f ca="1">IF(COUNTIF(OFFSET(project_first_stitches,A259-$A$3+1,0):OFFSET(project_first_stitches,A260-$A$3,0),NA())&lt;7,SUMIF(OFFSET(project_first_stitches,A259-$A$3+1,0):OFFSET(project_first_stitches,A260-$A$3,0),"&lt;&gt;#N/A"),NA())</f>
        <v>#N/A</v>
      </c>
      <c r="C260" s="42" t="e">
        <f t="shared" ref="C260:C323" ca="1" si="20">IF(ISBLANK($B260),NA(),C259+B260)</f>
        <v>#REF!</v>
      </c>
      <c r="D260" s="42" t="e">
        <f t="shared" ref="D260:D328" ca="1" si="21">IF(ISBLANK($B260),NA(),D259-B260)</f>
        <v>#REF!</v>
      </c>
      <c r="E260" s="45" t="e">
        <f ca="1">IF(COUNTIF(OFFSET(project_first_stitches,A259-$A$3+1,0):OFFSET(project_first_stitches,A260-$A$3,0),NA())&lt;7,SUMIF(OFFSET(project_first_pages,A259-$A$3+1,0):OFFSET(project_first_pages,A260-$A$3,0),"&lt;&gt;#N/A"),NA())</f>
        <v>#N/A</v>
      </c>
      <c r="F260" s="45" t="e">
        <f t="shared" ca="1" si="18"/>
        <v>#N/A</v>
      </c>
      <c r="G260" s="45" t="e">
        <f t="shared" ca="1" si="19"/>
        <v>#REF!</v>
      </c>
      <c r="H260" s="27" t="e">
        <f ca="1">IF(COUNTIF(OFFSET(project_first_stitches,$A259-$A$3+1,0):OFFSET(project_first_stitches,A260-$A$3,0),NA())&lt;7,SUMIF(OFFSET('Project Daily Log'!$F$3,$A259-$A$3+1,0):OFFSET('Project Daily Log'!$F$3,$A260-$A$3,0),"&lt;&gt;#N/A"),NA())</f>
        <v>#N/A</v>
      </c>
      <c r="I260" s="41" t="e">
        <f ca="1">IF((COUNT(OFFSET(project_first_blocks,A259-$A$3+1,0):OFFSET(project_first_blocks,A260-$A$3,0))=(A260-A259)),(A260-$A$3)/7,NA())</f>
        <v>#N/A</v>
      </c>
      <c r="J260" s="41" t="e">
        <f ca="1">OFFSET(project_real_days,MATCH($A260,'Project Daily Log'!$A:$A,1)-1,0)/7</f>
        <v>#N/A</v>
      </c>
    </row>
    <row r="261" spans="1:10">
      <c r="A261" s="6" t="e">
        <f t="shared" ref="A261:A328" ca="1" si="22">IF(ISERROR(MATCH(A260+7,project_daily_days,0)),IF(AND(INDEX(project_daily_days,COUNT(project_daily_days),1)&gt;A260,INDEX(project_daily_days,COUNT(project_daily_days),1)&lt;A260+7),A260+7,NA()),A260+7)</f>
        <v>#N/A</v>
      </c>
      <c r="B261" s="45" t="e">
        <f ca="1">IF(COUNTIF(OFFSET(project_first_stitches,A260-$A$3+1,0):OFFSET(project_first_stitches,A261-$A$3,0),NA())&lt;7,SUMIF(OFFSET(project_first_stitches,A260-$A$3+1,0):OFFSET(project_first_stitches,A261-$A$3,0),"&lt;&gt;#N/A"),NA())</f>
        <v>#N/A</v>
      </c>
      <c r="C261" s="42" t="e">
        <f t="shared" ca="1" si="20"/>
        <v>#REF!</v>
      </c>
      <c r="D261" s="42" t="e">
        <f t="shared" ca="1" si="21"/>
        <v>#REF!</v>
      </c>
      <c r="E261" s="45" t="e">
        <f ca="1">IF(COUNTIF(OFFSET(project_first_stitches,A260-$A$3+1,0):OFFSET(project_first_stitches,A261-$A$3,0),NA())&lt;7,SUMIF(OFFSET(project_first_pages,A260-$A$3+1,0):OFFSET(project_first_pages,A261-$A$3,0),"&lt;&gt;#N/A"),NA())</f>
        <v>#N/A</v>
      </c>
      <c r="F261" s="45" t="e">
        <f t="shared" ref="F261:F324" ca="1" si="23">F260+E261</f>
        <v>#N/A</v>
      </c>
      <c r="G261" s="45" t="e">
        <f t="shared" ref="G261:G324" ca="1" si="24">$G$3-F261</f>
        <v>#REF!</v>
      </c>
      <c r="H261" s="27" t="e">
        <f ca="1">IF(COUNTIF(OFFSET(project_first_stitches,$A260-$A$3+1,0):OFFSET(project_first_stitches,A261-$A$3,0),NA())&lt;7,SUMIF(OFFSET('Project Daily Log'!$F$3,$A260-$A$3+1,0):OFFSET('Project Daily Log'!$F$3,$A261-$A$3,0),"&lt;&gt;#N/A"),NA())</f>
        <v>#N/A</v>
      </c>
      <c r="I261" s="41" t="e">
        <f ca="1">IF((COUNT(OFFSET(project_first_blocks,A260-$A$3+1,0):OFFSET(project_first_blocks,A261-$A$3,0))=(A261-A260)),(A261-$A$3)/7,NA())</f>
        <v>#N/A</v>
      </c>
      <c r="J261" s="41" t="e">
        <f ca="1">OFFSET(project_real_days,MATCH($A261,'Project Daily Log'!$A:$A,1)-1,0)/7</f>
        <v>#N/A</v>
      </c>
    </row>
    <row r="262" spans="1:10">
      <c r="A262" s="6" t="e">
        <f t="shared" ca="1" si="22"/>
        <v>#N/A</v>
      </c>
      <c r="B262" s="45" t="e">
        <f ca="1">IF(COUNTIF(OFFSET(project_first_stitches,A261-$A$3+1,0):OFFSET(project_first_stitches,A262-$A$3,0),NA())&lt;7,SUMIF(OFFSET(project_first_stitches,A261-$A$3+1,0):OFFSET(project_first_stitches,A262-$A$3,0),"&lt;&gt;#N/A"),NA())</f>
        <v>#N/A</v>
      </c>
      <c r="C262" s="42" t="e">
        <f t="shared" ca="1" si="20"/>
        <v>#REF!</v>
      </c>
      <c r="D262" s="42" t="e">
        <f t="shared" ca="1" si="21"/>
        <v>#REF!</v>
      </c>
      <c r="E262" s="45" t="e">
        <f ca="1">IF(COUNTIF(OFFSET(project_first_stitches,A261-$A$3+1,0):OFFSET(project_first_stitches,A262-$A$3,0),NA())&lt;7,SUMIF(OFFSET(project_first_pages,A261-$A$3+1,0):OFFSET(project_first_pages,A262-$A$3,0),"&lt;&gt;#N/A"),NA())</f>
        <v>#N/A</v>
      </c>
      <c r="F262" s="45" t="e">
        <f t="shared" ca="1" si="23"/>
        <v>#N/A</v>
      </c>
      <c r="G262" s="45" t="e">
        <f t="shared" ca="1" si="24"/>
        <v>#REF!</v>
      </c>
      <c r="H262" s="27" t="e">
        <f ca="1">IF(COUNTIF(OFFSET(project_first_stitches,$A261-$A$3+1,0):OFFSET(project_first_stitches,A262-$A$3,0),NA())&lt;7,SUMIF(OFFSET('Project Daily Log'!$F$3,$A261-$A$3+1,0):OFFSET('Project Daily Log'!$F$3,$A262-$A$3,0),"&lt;&gt;#N/A"),NA())</f>
        <v>#N/A</v>
      </c>
      <c r="I262" s="41" t="e">
        <f ca="1">IF((COUNT(OFFSET(project_first_blocks,A261-$A$3+1,0):OFFSET(project_first_blocks,A262-$A$3,0))=(A262-A261)),(A262-$A$3)/7,NA())</f>
        <v>#N/A</v>
      </c>
      <c r="J262" s="41" t="e">
        <f ca="1">OFFSET(project_real_days,MATCH($A262,'Project Daily Log'!$A:$A,1)-1,0)/7</f>
        <v>#N/A</v>
      </c>
    </row>
    <row r="263" spans="1:10">
      <c r="A263" s="6" t="e">
        <f t="shared" ca="1" si="22"/>
        <v>#N/A</v>
      </c>
      <c r="B263" s="45" t="e">
        <f ca="1">IF(COUNTIF(OFFSET(project_first_stitches,A262-$A$3+1,0):OFFSET(project_first_stitches,A263-$A$3,0),NA())&lt;7,SUMIF(OFFSET(project_first_stitches,A262-$A$3+1,0):OFFSET(project_first_stitches,A263-$A$3,0),"&lt;&gt;#N/A"),NA())</f>
        <v>#N/A</v>
      </c>
      <c r="C263" s="42" t="e">
        <f t="shared" ca="1" si="20"/>
        <v>#REF!</v>
      </c>
      <c r="D263" s="42" t="e">
        <f t="shared" ca="1" si="21"/>
        <v>#REF!</v>
      </c>
      <c r="E263" s="45" t="e">
        <f ca="1">IF(COUNTIF(OFFSET(project_first_stitches,A262-$A$3+1,0):OFFSET(project_first_stitches,A263-$A$3,0),NA())&lt;7,SUMIF(OFFSET(project_first_pages,A262-$A$3+1,0):OFFSET(project_first_pages,A263-$A$3,0),"&lt;&gt;#N/A"),NA())</f>
        <v>#N/A</v>
      </c>
      <c r="F263" s="45" t="e">
        <f t="shared" ca="1" si="23"/>
        <v>#N/A</v>
      </c>
      <c r="G263" s="45" t="e">
        <f t="shared" ca="1" si="24"/>
        <v>#REF!</v>
      </c>
      <c r="H263" s="27" t="e">
        <f ca="1">IF(COUNTIF(OFFSET(project_first_stitches,$A262-$A$3+1,0):OFFSET(project_first_stitches,A263-$A$3,0),NA())&lt;7,SUMIF(OFFSET('Project Daily Log'!$F$3,$A262-$A$3+1,0):OFFSET('Project Daily Log'!$F$3,$A263-$A$3,0),"&lt;&gt;#N/A"),NA())</f>
        <v>#N/A</v>
      </c>
      <c r="I263" s="41" t="e">
        <f ca="1">IF((COUNT(OFFSET(project_first_blocks,A262-$A$3+1,0):OFFSET(project_first_blocks,A263-$A$3,0))=(A263-A262)),(A263-$A$3)/7,NA())</f>
        <v>#N/A</v>
      </c>
      <c r="J263" s="41" t="e">
        <f ca="1">OFFSET(project_real_days,MATCH($A263,'Project Daily Log'!$A:$A,1)-1,0)/7</f>
        <v>#N/A</v>
      </c>
    </row>
    <row r="264" spans="1:10">
      <c r="A264" s="6" t="e">
        <f t="shared" ca="1" si="22"/>
        <v>#N/A</v>
      </c>
      <c r="B264" s="45" t="e">
        <f ca="1">IF(COUNTIF(OFFSET(project_first_stitches,A263-$A$3+1,0):OFFSET(project_first_stitches,A264-$A$3,0),NA())&lt;7,SUMIF(OFFSET(project_first_stitches,A263-$A$3+1,0):OFFSET(project_first_stitches,A264-$A$3,0),"&lt;&gt;#N/A"),NA())</f>
        <v>#N/A</v>
      </c>
      <c r="C264" s="42" t="e">
        <f t="shared" ca="1" si="20"/>
        <v>#REF!</v>
      </c>
      <c r="D264" s="42" t="e">
        <f t="shared" ca="1" si="21"/>
        <v>#REF!</v>
      </c>
      <c r="E264" s="45" t="e">
        <f ca="1">IF(COUNTIF(OFFSET(project_first_stitches,A263-$A$3+1,0):OFFSET(project_first_stitches,A264-$A$3,0),NA())&lt;7,SUMIF(OFFSET(project_first_pages,A263-$A$3+1,0):OFFSET(project_first_pages,A264-$A$3,0),"&lt;&gt;#N/A"),NA())</f>
        <v>#N/A</v>
      </c>
      <c r="F264" s="45" t="e">
        <f t="shared" ca="1" si="23"/>
        <v>#N/A</v>
      </c>
      <c r="G264" s="45" t="e">
        <f t="shared" ca="1" si="24"/>
        <v>#REF!</v>
      </c>
      <c r="H264" s="27" t="e">
        <f ca="1">IF(COUNTIF(OFFSET(project_first_stitches,$A263-$A$3+1,0):OFFSET(project_first_stitches,A264-$A$3,0),NA())&lt;7,SUMIF(OFFSET('Project Daily Log'!$F$3,$A263-$A$3+1,0):OFFSET('Project Daily Log'!$F$3,$A264-$A$3,0),"&lt;&gt;#N/A"),NA())</f>
        <v>#N/A</v>
      </c>
      <c r="I264" s="41" t="e">
        <f ca="1">IF((COUNT(OFFSET(project_first_blocks,A263-$A$3+1,0):OFFSET(project_first_blocks,A264-$A$3,0))=(A264-A263)),(A264-$A$3)/7,NA())</f>
        <v>#N/A</v>
      </c>
      <c r="J264" s="41" t="e">
        <f ca="1">OFFSET(project_real_days,MATCH($A264,'Project Daily Log'!$A:$A,1)-1,0)/7</f>
        <v>#N/A</v>
      </c>
    </row>
    <row r="265" spans="1:10">
      <c r="A265" s="6" t="e">
        <f t="shared" ca="1" si="22"/>
        <v>#N/A</v>
      </c>
      <c r="B265" s="45" t="e">
        <f ca="1">IF(COUNTIF(OFFSET(project_first_stitches,A264-$A$3+1,0):OFFSET(project_first_stitches,A265-$A$3,0),NA())&lt;7,SUMIF(OFFSET(project_first_stitches,A264-$A$3+1,0):OFFSET(project_first_stitches,A265-$A$3,0),"&lt;&gt;#N/A"),NA())</f>
        <v>#N/A</v>
      </c>
      <c r="C265" s="42" t="e">
        <f t="shared" ca="1" si="20"/>
        <v>#REF!</v>
      </c>
      <c r="D265" s="42" t="e">
        <f t="shared" ca="1" si="21"/>
        <v>#REF!</v>
      </c>
      <c r="E265" s="45" t="e">
        <f ca="1">IF(COUNTIF(OFFSET(project_first_stitches,A264-$A$3+1,0):OFFSET(project_first_stitches,A265-$A$3,0),NA())&lt;7,SUMIF(OFFSET(project_first_pages,A264-$A$3+1,0):OFFSET(project_first_pages,A265-$A$3,0),"&lt;&gt;#N/A"),NA())</f>
        <v>#N/A</v>
      </c>
      <c r="F265" s="45" t="e">
        <f t="shared" ca="1" si="23"/>
        <v>#N/A</v>
      </c>
      <c r="G265" s="45" t="e">
        <f t="shared" ca="1" si="24"/>
        <v>#REF!</v>
      </c>
      <c r="H265" s="27" t="e">
        <f ca="1">IF(COUNTIF(OFFSET(project_first_stitches,$A264-$A$3+1,0):OFFSET(project_first_stitches,A265-$A$3,0),NA())&lt;7,SUMIF(OFFSET('Project Daily Log'!$F$3,$A264-$A$3+1,0):OFFSET('Project Daily Log'!$F$3,$A265-$A$3,0),"&lt;&gt;#N/A"),NA())</f>
        <v>#N/A</v>
      </c>
      <c r="I265" s="41" t="e">
        <f ca="1">IF((COUNT(OFFSET(project_first_blocks,A264-$A$3+1,0):OFFSET(project_first_blocks,A265-$A$3,0))=(A265-A264)),(A265-$A$3)/7,NA())</f>
        <v>#N/A</v>
      </c>
      <c r="J265" s="41" t="e">
        <f ca="1">OFFSET(project_real_days,MATCH($A265,'Project Daily Log'!$A:$A,1)-1,0)/7</f>
        <v>#N/A</v>
      </c>
    </row>
    <row r="266" spans="1:10">
      <c r="A266" s="6" t="e">
        <f t="shared" ca="1" si="22"/>
        <v>#N/A</v>
      </c>
      <c r="B266" s="45" t="e">
        <f ca="1">IF(COUNTIF(OFFSET(project_first_stitches,A265-$A$3+1,0):OFFSET(project_first_stitches,A266-$A$3,0),NA())&lt;7,SUMIF(OFFSET(project_first_stitches,A265-$A$3+1,0):OFFSET(project_first_stitches,A266-$A$3,0),"&lt;&gt;#N/A"),NA())</f>
        <v>#N/A</v>
      </c>
      <c r="C266" s="42" t="e">
        <f t="shared" ca="1" si="20"/>
        <v>#REF!</v>
      </c>
      <c r="D266" s="42" t="e">
        <f t="shared" ca="1" si="21"/>
        <v>#REF!</v>
      </c>
      <c r="E266" s="45" t="e">
        <f ca="1">IF(COUNTIF(OFFSET(project_first_stitches,A265-$A$3+1,0):OFFSET(project_first_stitches,A266-$A$3,0),NA())&lt;7,SUMIF(OFFSET(project_first_pages,A265-$A$3+1,0):OFFSET(project_first_pages,A266-$A$3,0),"&lt;&gt;#N/A"),NA())</f>
        <v>#N/A</v>
      </c>
      <c r="F266" s="45" t="e">
        <f t="shared" ca="1" si="23"/>
        <v>#N/A</v>
      </c>
      <c r="G266" s="45" t="e">
        <f t="shared" ca="1" si="24"/>
        <v>#REF!</v>
      </c>
      <c r="H266" s="27" t="e">
        <f ca="1">IF(COUNTIF(OFFSET(project_first_stitches,$A265-$A$3+1,0):OFFSET(project_first_stitches,A266-$A$3,0),NA())&lt;7,SUMIF(OFFSET('Project Daily Log'!$F$3,$A265-$A$3+1,0):OFFSET('Project Daily Log'!$F$3,$A266-$A$3,0),"&lt;&gt;#N/A"),NA())</f>
        <v>#N/A</v>
      </c>
      <c r="I266" s="41" t="e">
        <f ca="1">IF((COUNT(OFFSET(project_first_blocks,A265-$A$3+1,0):OFFSET(project_first_blocks,A266-$A$3,0))=(A266-A265)),(A266-$A$3)/7,NA())</f>
        <v>#N/A</v>
      </c>
      <c r="J266" s="41" t="e">
        <f ca="1">OFFSET(project_real_days,MATCH($A266,'Project Daily Log'!$A:$A,1)-1,0)/7</f>
        <v>#N/A</v>
      </c>
    </row>
    <row r="267" spans="1:10">
      <c r="A267" s="6" t="e">
        <f t="shared" ca="1" si="22"/>
        <v>#N/A</v>
      </c>
      <c r="B267" s="45" t="e">
        <f ca="1">IF(COUNTIF(OFFSET(project_first_stitches,A266-$A$3+1,0):OFFSET(project_first_stitches,A267-$A$3,0),NA())&lt;7,SUMIF(OFFSET(project_first_stitches,A266-$A$3+1,0):OFFSET(project_first_stitches,A267-$A$3,0),"&lt;&gt;#N/A"),NA())</f>
        <v>#N/A</v>
      </c>
      <c r="C267" s="42" t="e">
        <f t="shared" ca="1" si="20"/>
        <v>#REF!</v>
      </c>
      <c r="D267" s="42" t="e">
        <f t="shared" ca="1" si="21"/>
        <v>#REF!</v>
      </c>
      <c r="E267" s="45" t="e">
        <f ca="1">IF(COUNTIF(OFFSET(project_first_stitches,A266-$A$3+1,0):OFFSET(project_first_stitches,A267-$A$3,0),NA())&lt;7,SUMIF(OFFSET(project_first_pages,A266-$A$3+1,0):OFFSET(project_first_pages,A267-$A$3,0),"&lt;&gt;#N/A"),NA())</f>
        <v>#N/A</v>
      </c>
      <c r="F267" s="45" t="e">
        <f t="shared" ca="1" si="23"/>
        <v>#N/A</v>
      </c>
      <c r="G267" s="45" t="e">
        <f t="shared" ca="1" si="24"/>
        <v>#REF!</v>
      </c>
      <c r="H267" s="27" t="e">
        <f ca="1">IF(COUNTIF(OFFSET(project_first_stitches,$A266-$A$3+1,0):OFFSET(project_first_stitches,A267-$A$3,0),NA())&lt;7,SUMIF(OFFSET('Project Daily Log'!$F$3,$A266-$A$3+1,0):OFFSET('Project Daily Log'!$F$3,$A267-$A$3,0),"&lt;&gt;#N/A"),NA())</f>
        <v>#N/A</v>
      </c>
      <c r="I267" s="41" t="e">
        <f ca="1">IF((COUNT(OFFSET(project_first_blocks,A266-$A$3+1,0):OFFSET(project_first_blocks,A267-$A$3,0))=(A267-A266)),(A267-$A$3)/7,NA())</f>
        <v>#N/A</v>
      </c>
      <c r="J267" s="41" t="e">
        <f ca="1">OFFSET(project_real_days,MATCH($A267,'Project Daily Log'!$A:$A,1)-1,0)/7</f>
        <v>#N/A</v>
      </c>
    </row>
    <row r="268" spans="1:10">
      <c r="A268" s="6" t="e">
        <f t="shared" ca="1" si="22"/>
        <v>#N/A</v>
      </c>
      <c r="B268" s="45" t="e">
        <f ca="1">IF(COUNTIF(OFFSET(project_first_stitches,A267-$A$3+1,0):OFFSET(project_first_stitches,A268-$A$3,0),NA())&lt;7,SUMIF(OFFSET(project_first_stitches,A267-$A$3+1,0):OFFSET(project_first_stitches,A268-$A$3,0),"&lt;&gt;#N/A"),NA())</f>
        <v>#N/A</v>
      </c>
      <c r="C268" s="42" t="e">
        <f t="shared" ca="1" si="20"/>
        <v>#REF!</v>
      </c>
      <c r="D268" s="42" t="e">
        <f t="shared" ca="1" si="21"/>
        <v>#REF!</v>
      </c>
      <c r="E268" s="45" t="e">
        <f ca="1">IF(COUNTIF(OFFSET(project_first_stitches,A267-$A$3+1,0):OFFSET(project_first_stitches,A268-$A$3,0),NA())&lt;7,SUMIF(OFFSET(project_first_pages,A267-$A$3+1,0):OFFSET(project_first_pages,A268-$A$3,0),"&lt;&gt;#N/A"),NA())</f>
        <v>#N/A</v>
      </c>
      <c r="F268" s="45" t="e">
        <f t="shared" ca="1" si="23"/>
        <v>#N/A</v>
      </c>
      <c r="G268" s="45" t="e">
        <f t="shared" ca="1" si="24"/>
        <v>#REF!</v>
      </c>
      <c r="H268" s="27" t="e">
        <f ca="1">IF(COUNTIF(OFFSET(project_first_stitches,$A267-$A$3+1,0):OFFSET(project_first_stitches,A268-$A$3,0),NA())&lt;7,SUMIF(OFFSET('Project Daily Log'!$F$3,$A267-$A$3+1,0):OFFSET('Project Daily Log'!$F$3,$A268-$A$3,0),"&lt;&gt;#N/A"),NA())</f>
        <v>#N/A</v>
      </c>
      <c r="I268" s="41" t="e">
        <f ca="1">IF((COUNT(OFFSET(project_first_blocks,A267-$A$3+1,0):OFFSET(project_first_blocks,A268-$A$3,0))=(A268-A267)),(A268-$A$3)/7,NA())</f>
        <v>#N/A</v>
      </c>
      <c r="J268" s="41" t="e">
        <f ca="1">OFFSET(project_real_days,MATCH($A268,'Project Daily Log'!$A:$A,1)-1,0)/7</f>
        <v>#N/A</v>
      </c>
    </row>
    <row r="269" spans="1:10">
      <c r="A269" s="6" t="e">
        <f t="shared" ca="1" si="22"/>
        <v>#N/A</v>
      </c>
      <c r="B269" s="45" t="e">
        <f ca="1">IF(COUNTIF(OFFSET(project_first_stitches,A268-$A$3+1,0):OFFSET(project_first_stitches,A269-$A$3,0),NA())&lt;7,SUMIF(OFFSET(project_first_stitches,A268-$A$3+1,0):OFFSET(project_first_stitches,A269-$A$3,0),"&lt;&gt;#N/A"),NA())</f>
        <v>#N/A</v>
      </c>
      <c r="C269" s="42" t="e">
        <f t="shared" ca="1" si="20"/>
        <v>#REF!</v>
      </c>
      <c r="D269" s="42" t="e">
        <f t="shared" ca="1" si="21"/>
        <v>#REF!</v>
      </c>
      <c r="E269" s="45" t="e">
        <f ca="1">IF(COUNTIF(OFFSET(project_first_stitches,A268-$A$3+1,0):OFFSET(project_first_stitches,A269-$A$3,0),NA())&lt;7,SUMIF(OFFSET(project_first_pages,A268-$A$3+1,0):OFFSET(project_first_pages,A269-$A$3,0),"&lt;&gt;#N/A"),NA())</f>
        <v>#N/A</v>
      </c>
      <c r="F269" s="45" t="e">
        <f t="shared" ca="1" si="23"/>
        <v>#N/A</v>
      </c>
      <c r="G269" s="45" t="e">
        <f t="shared" ca="1" si="24"/>
        <v>#REF!</v>
      </c>
      <c r="H269" s="27" t="e">
        <f ca="1">IF(COUNTIF(OFFSET(project_first_stitches,$A268-$A$3+1,0):OFFSET(project_first_stitches,A269-$A$3,0),NA())&lt;7,SUMIF(OFFSET('Project Daily Log'!$F$3,$A268-$A$3+1,0):OFFSET('Project Daily Log'!$F$3,$A269-$A$3,0),"&lt;&gt;#N/A"),NA())</f>
        <v>#N/A</v>
      </c>
      <c r="I269" s="41" t="e">
        <f ca="1">IF((COUNT(OFFSET(project_first_blocks,A268-$A$3+1,0):OFFSET(project_first_blocks,A269-$A$3,0))=(A269-A268)),(A269-$A$3)/7,NA())</f>
        <v>#N/A</v>
      </c>
      <c r="J269" s="41" t="e">
        <f ca="1">OFFSET(project_real_days,MATCH($A269,'Project Daily Log'!$A:$A,1)-1,0)/7</f>
        <v>#N/A</v>
      </c>
    </row>
    <row r="270" spans="1:10">
      <c r="A270" s="6" t="e">
        <f t="shared" ca="1" si="22"/>
        <v>#N/A</v>
      </c>
      <c r="B270" s="45" t="e">
        <f ca="1">IF(COUNTIF(OFFSET(project_first_stitches,A269-$A$3+1,0):OFFSET(project_first_stitches,A270-$A$3,0),NA())&lt;7,SUMIF(OFFSET(project_first_stitches,A269-$A$3+1,0):OFFSET(project_first_stitches,A270-$A$3,0),"&lt;&gt;#N/A"),NA())</f>
        <v>#N/A</v>
      </c>
      <c r="C270" s="42" t="e">
        <f t="shared" ca="1" si="20"/>
        <v>#REF!</v>
      </c>
      <c r="D270" s="42" t="e">
        <f t="shared" ca="1" si="21"/>
        <v>#REF!</v>
      </c>
      <c r="E270" s="45" t="e">
        <f ca="1">IF(COUNTIF(OFFSET(project_first_stitches,A269-$A$3+1,0):OFFSET(project_first_stitches,A270-$A$3,0),NA())&lt;7,SUMIF(OFFSET(project_first_pages,A269-$A$3+1,0):OFFSET(project_first_pages,A270-$A$3,0),"&lt;&gt;#N/A"),NA())</f>
        <v>#N/A</v>
      </c>
      <c r="F270" s="45" t="e">
        <f t="shared" ca="1" si="23"/>
        <v>#N/A</v>
      </c>
      <c r="G270" s="45" t="e">
        <f t="shared" ca="1" si="24"/>
        <v>#REF!</v>
      </c>
      <c r="H270" s="27" t="e">
        <f ca="1">IF(COUNTIF(OFFSET(project_first_stitches,$A269-$A$3+1,0):OFFSET(project_first_stitches,A270-$A$3,0),NA())&lt;7,SUMIF(OFFSET('Project Daily Log'!$F$3,$A269-$A$3+1,0):OFFSET('Project Daily Log'!$F$3,$A270-$A$3,0),"&lt;&gt;#N/A"),NA())</f>
        <v>#N/A</v>
      </c>
      <c r="I270" s="41" t="e">
        <f ca="1">IF((COUNT(OFFSET(project_first_blocks,A269-$A$3+1,0):OFFSET(project_first_blocks,A270-$A$3,0))=(A270-A269)),(A270-$A$3)/7,NA())</f>
        <v>#N/A</v>
      </c>
      <c r="J270" s="41" t="e">
        <f ca="1">OFFSET(project_real_days,MATCH($A270,'Project Daily Log'!$A:$A,1)-1,0)/7</f>
        <v>#N/A</v>
      </c>
    </row>
    <row r="271" spans="1:10">
      <c r="A271" s="6" t="e">
        <f t="shared" ca="1" si="22"/>
        <v>#N/A</v>
      </c>
      <c r="B271" s="45" t="e">
        <f ca="1">IF(COUNTIF(OFFSET(project_first_stitches,A270-$A$3+1,0):OFFSET(project_first_stitches,A271-$A$3,0),NA())&lt;7,SUMIF(OFFSET(project_first_stitches,A270-$A$3+1,0):OFFSET(project_first_stitches,A271-$A$3,0),"&lt;&gt;#N/A"),NA())</f>
        <v>#N/A</v>
      </c>
      <c r="C271" s="42" t="e">
        <f t="shared" ca="1" si="20"/>
        <v>#REF!</v>
      </c>
      <c r="D271" s="42" t="e">
        <f t="shared" ca="1" si="21"/>
        <v>#REF!</v>
      </c>
      <c r="E271" s="45" t="e">
        <f ca="1">IF(COUNTIF(OFFSET(project_first_stitches,A270-$A$3+1,0):OFFSET(project_first_stitches,A271-$A$3,0),NA())&lt;7,SUMIF(OFFSET(project_first_pages,A270-$A$3+1,0):OFFSET(project_first_pages,A271-$A$3,0),"&lt;&gt;#N/A"),NA())</f>
        <v>#N/A</v>
      </c>
      <c r="F271" s="45" t="e">
        <f t="shared" ca="1" si="23"/>
        <v>#N/A</v>
      </c>
      <c r="G271" s="45" t="e">
        <f t="shared" ca="1" si="24"/>
        <v>#REF!</v>
      </c>
      <c r="H271" s="27" t="e">
        <f ca="1">IF(COUNTIF(OFFSET(project_first_stitches,$A270-$A$3+1,0):OFFSET(project_first_stitches,A271-$A$3,0),NA())&lt;7,SUMIF(OFFSET('Project Daily Log'!$F$3,$A270-$A$3+1,0):OFFSET('Project Daily Log'!$F$3,$A271-$A$3,0),"&lt;&gt;#N/A"),NA())</f>
        <v>#N/A</v>
      </c>
      <c r="I271" s="41" t="e">
        <f ca="1">IF((COUNT(OFFSET(project_first_blocks,A270-$A$3+1,0):OFFSET(project_first_blocks,A271-$A$3,0))=(A271-A270)),(A271-$A$3)/7,NA())</f>
        <v>#N/A</v>
      </c>
      <c r="J271" s="41" t="e">
        <f ca="1">OFFSET(project_real_days,MATCH($A271,'Project Daily Log'!$A:$A,1)-1,0)/7</f>
        <v>#N/A</v>
      </c>
    </row>
    <row r="272" spans="1:10">
      <c r="A272" s="6" t="e">
        <f t="shared" ca="1" si="22"/>
        <v>#N/A</v>
      </c>
      <c r="B272" s="45" t="e">
        <f ca="1">IF(COUNTIF(OFFSET(project_first_stitches,A271-$A$3+1,0):OFFSET(project_first_stitches,A272-$A$3,0),NA())&lt;7,SUMIF(OFFSET(project_first_stitches,A271-$A$3+1,0):OFFSET(project_first_stitches,A272-$A$3,0),"&lt;&gt;#N/A"),NA())</f>
        <v>#N/A</v>
      </c>
      <c r="C272" s="42" t="e">
        <f t="shared" ca="1" si="20"/>
        <v>#REF!</v>
      </c>
      <c r="D272" s="42" t="e">
        <f t="shared" ca="1" si="21"/>
        <v>#REF!</v>
      </c>
      <c r="E272" s="45" t="e">
        <f ca="1">IF(COUNTIF(OFFSET(project_first_stitches,A271-$A$3+1,0):OFFSET(project_first_stitches,A272-$A$3,0),NA())&lt;7,SUMIF(OFFSET(project_first_pages,A271-$A$3+1,0):OFFSET(project_first_pages,A272-$A$3,0),"&lt;&gt;#N/A"),NA())</f>
        <v>#N/A</v>
      </c>
      <c r="F272" s="45" t="e">
        <f t="shared" ca="1" si="23"/>
        <v>#N/A</v>
      </c>
      <c r="G272" s="45" t="e">
        <f t="shared" ca="1" si="24"/>
        <v>#REF!</v>
      </c>
      <c r="H272" s="27" t="e">
        <f ca="1">IF(COUNTIF(OFFSET(project_first_stitches,$A271-$A$3+1,0):OFFSET(project_first_stitches,A272-$A$3,0),NA())&lt;7,SUMIF(OFFSET('Project Daily Log'!$F$3,$A271-$A$3+1,0):OFFSET('Project Daily Log'!$F$3,$A272-$A$3,0),"&lt;&gt;#N/A"),NA())</f>
        <v>#N/A</v>
      </c>
      <c r="I272" s="41" t="e">
        <f ca="1">IF((COUNT(OFFSET(project_first_blocks,A271-$A$3+1,0):OFFSET(project_first_blocks,A272-$A$3,0))=(A272-A271)),(A272-$A$3)/7,NA())</f>
        <v>#N/A</v>
      </c>
      <c r="J272" s="41" t="e">
        <f ca="1">OFFSET(project_real_days,MATCH($A272,'Project Daily Log'!$A:$A,1)-1,0)/7</f>
        <v>#N/A</v>
      </c>
    </row>
    <row r="273" spans="1:10">
      <c r="A273" s="6" t="e">
        <f t="shared" ca="1" si="22"/>
        <v>#N/A</v>
      </c>
      <c r="B273" s="45" t="e">
        <f ca="1">IF(COUNTIF(OFFSET(project_first_stitches,A272-$A$3+1,0):OFFSET(project_first_stitches,A273-$A$3,0),NA())&lt;7,SUMIF(OFFSET(project_first_stitches,A272-$A$3+1,0):OFFSET(project_first_stitches,A273-$A$3,0),"&lt;&gt;#N/A"),NA())</f>
        <v>#N/A</v>
      </c>
      <c r="C273" s="42" t="e">
        <f t="shared" ca="1" si="20"/>
        <v>#REF!</v>
      </c>
      <c r="D273" s="42" t="e">
        <f t="shared" ca="1" si="21"/>
        <v>#REF!</v>
      </c>
      <c r="E273" s="45" t="e">
        <f ca="1">IF(COUNTIF(OFFSET(project_first_stitches,A272-$A$3+1,0):OFFSET(project_first_stitches,A273-$A$3,0),NA())&lt;7,SUMIF(OFFSET(project_first_pages,A272-$A$3+1,0):OFFSET(project_first_pages,A273-$A$3,0),"&lt;&gt;#N/A"),NA())</f>
        <v>#N/A</v>
      </c>
      <c r="F273" s="45" t="e">
        <f t="shared" ca="1" si="23"/>
        <v>#N/A</v>
      </c>
      <c r="G273" s="45" t="e">
        <f t="shared" ca="1" si="24"/>
        <v>#REF!</v>
      </c>
      <c r="H273" s="27" t="e">
        <f ca="1">IF(COUNTIF(OFFSET(project_first_stitches,$A272-$A$3+1,0):OFFSET(project_first_stitches,A273-$A$3,0),NA())&lt;7,SUMIF(OFFSET('Project Daily Log'!$F$3,$A272-$A$3+1,0):OFFSET('Project Daily Log'!$F$3,$A273-$A$3,0),"&lt;&gt;#N/A"),NA())</f>
        <v>#N/A</v>
      </c>
      <c r="I273" s="41" t="e">
        <f ca="1">IF((COUNT(OFFSET(project_first_blocks,A272-$A$3+1,0):OFFSET(project_first_blocks,A273-$A$3,0))=(A273-A272)),(A273-$A$3)/7,NA())</f>
        <v>#N/A</v>
      </c>
      <c r="J273" s="41" t="e">
        <f ca="1">OFFSET(project_real_days,MATCH($A273,'Project Daily Log'!$A:$A,1)-1,0)/7</f>
        <v>#N/A</v>
      </c>
    </row>
    <row r="274" spans="1:10">
      <c r="A274" s="6" t="e">
        <f t="shared" ca="1" si="22"/>
        <v>#N/A</v>
      </c>
      <c r="B274" s="45" t="e">
        <f ca="1">IF(COUNTIF(OFFSET(project_first_stitches,A273-$A$3+1,0):OFFSET(project_first_stitches,A274-$A$3,0),NA())&lt;7,SUMIF(OFFSET(project_first_stitches,A273-$A$3+1,0):OFFSET(project_first_stitches,A274-$A$3,0),"&lt;&gt;#N/A"),NA())</f>
        <v>#N/A</v>
      </c>
      <c r="C274" s="42" t="e">
        <f t="shared" ca="1" si="20"/>
        <v>#REF!</v>
      </c>
      <c r="D274" s="42" t="e">
        <f t="shared" ca="1" si="21"/>
        <v>#REF!</v>
      </c>
      <c r="E274" s="45" t="e">
        <f ca="1">IF(COUNTIF(OFFSET(project_first_stitches,A273-$A$3+1,0):OFFSET(project_first_stitches,A274-$A$3,0),NA())&lt;7,SUMIF(OFFSET(project_first_pages,A273-$A$3+1,0):OFFSET(project_first_pages,A274-$A$3,0),"&lt;&gt;#N/A"),NA())</f>
        <v>#N/A</v>
      </c>
      <c r="F274" s="45" t="e">
        <f t="shared" ca="1" si="23"/>
        <v>#N/A</v>
      </c>
      <c r="G274" s="45" t="e">
        <f t="shared" ca="1" si="24"/>
        <v>#REF!</v>
      </c>
      <c r="H274" s="27" t="e">
        <f ca="1">IF(COUNTIF(OFFSET(project_first_stitches,$A273-$A$3+1,0):OFFSET(project_first_stitches,A274-$A$3,0),NA())&lt;7,SUMIF(OFFSET('Project Daily Log'!$F$3,$A273-$A$3+1,0):OFFSET('Project Daily Log'!$F$3,$A274-$A$3,0),"&lt;&gt;#N/A"),NA())</f>
        <v>#N/A</v>
      </c>
      <c r="I274" s="41" t="e">
        <f ca="1">IF((COUNT(OFFSET(project_first_blocks,A273-$A$3+1,0):OFFSET(project_first_blocks,A274-$A$3,0))=(A274-A273)),(A274-$A$3)/7,NA())</f>
        <v>#N/A</v>
      </c>
      <c r="J274" s="41" t="e">
        <f ca="1">OFFSET(project_real_days,MATCH($A274,'Project Daily Log'!$A:$A,1)-1,0)/7</f>
        <v>#N/A</v>
      </c>
    </row>
    <row r="275" spans="1:10">
      <c r="A275" s="6" t="e">
        <f t="shared" ca="1" si="22"/>
        <v>#N/A</v>
      </c>
      <c r="B275" s="45" t="e">
        <f ca="1">IF(COUNTIF(OFFSET(project_first_stitches,A274-$A$3+1,0):OFFSET(project_first_stitches,A275-$A$3,0),NA())&lt;7,SUMIF(OFFSET(project_first_stitches,A274-$A$3+1,0):OFFSET(project_first_stitches,A275-$A$3,0),"&lt;&gt;#N/A"),NA())</f>
        <v>#N/A</v>
      </c>
      <c r="C275" s="42" t="e">
        <f t="shared" ca="1" si="20"/>
        <v>#REF!</v>
      </c>
      <c r="D275" s="42" t="e">
        <f t="shared" ca="1" si="21"/>
        <v>#REF!</v>
      </c>
      <c r="E275" s="45" t="e">
        <f ca="1">IF(COUNTIF(OFFSET(project_first_stitches,A274-$A$3+1,0):OFFSET(project_first_stitches,A275-$A$3,0),NA())&lt;7,SUMIF(OFFSET(project_first_pages,A274-$A$3+1,0):OFFSET(project_first_pages,A275-$A$3,0),"&lt;&gt;#N/A"),NA())</f>
        <v>#N/A</v>
      </c>
      <c r="F275" s="45" t="e">
        <f t="shared" ca="1" si="23"/>
        <v>#N/A</v>
      </c>
      <c r="G275" s="45" t="e">
        <f t="shared" ca="1" si="24"/>
        <v>#REF!</v>
      </c>
      <c r="H275" s="27" t="e">
        <f ca="1">IF(COUNTIF(OFFSET(project_first_stitches,$A274-$A$3+1,0):OFFSET(project_first_stitches,A275-$A$3,0),NA())&lt;7,SUMIF(OFFSET('Project Daily Log'!$F$3,$A274-$A$3+1,0):OFFSET('Project Daily Log'!$F$3,$A275-$A$3,0),"&lt;&gt;#N/A"),NA())</f>
        <v>#N/A</v>
      </c>
      <c r="I275" s="41" t="e">
        <f ca="1">IF((COUNT(OFFSET(project_first_blocks,A274-$A$3+1,0):OFFSET(project_first_blocks,A275-$A$3,0))=(A275-A274)),(A275-$A$3)/7,NA())</f>
        <v>#N/A</v>
      </c>
      <c r="J275" s="41" t="e">
        <f ca="1">OFFSET(project_real_days,MATCH($A275,'Project Daily Log'!$A:$A,1)-1,0)/7</f>
        <v>#N/A</v>
      </c>
    </row>
    <row r="276" spans="1:10">
      <c r="A276" s="6" t="e">
        <f t="shared" ca="1" si="22"/>
        <v>#N/A</v>
      </c>
      <c r="B276" s="45" t="e">
        <f ca="1">IF(COUNTIF(OFFSET(project_first_stitches,A275-$A$3+1,0):OFFSET(project_first_stitches,A276-$A$3,0),NA())&lt;7,SUMIF(OFFSET(project_first_stitches,A275-$A$3+1,0):OFFSET(project_first_stitches,A276-$A$3,0),"&lt;&gt;#N/A"),NA())</f>
        <v>#N/A</v>
      </c>
      <c r="C276" s="42" t="e">
        <f t="shared" ca="1" si="20"/>
        <v>#REF!</v>
      </c>
      <c r="D276" s="42" t="e">
        <f t="shared" ca="1" si="21"/>
        <v>#REF!</v>
      </c>
      <c r="E276" s="45" t="e">
        <f ca="1">IF(COUNTIF(OFFSET(project_first_stitches,A275-$A$3+1,0):OFFSET(project_first_stitches,A276-$A$3,0),NA())&lt;7,SUMIF(OFFSET(project_first_pages,A275-$A$3+1,0):OFFSET(project_first_pages,A276-$A$3,0),"&lt;&gt;#N/A"),NA())</f>
        <v>#N/A</v>
      </c>
      <c r="F276" s="45" t="e">
        <f t="shared" ca="1" si="23"/>
        <v>#N/A</v>
      </c>
      <c r="G276" s="45" t="e">
        <f t="shared" ca="1" si="24"/>
        <v>#REF!</v>
      </c>
      <c r="H276" s="27" t="e">
        <f ca="1">IF(COUNTIF(OFFSET(project_first_stitches,$A275-$A$3+1,0):OFFSET(project_first_stitches,A276-$A$3,0),NA())&lt;7,SUMIF(OFFSET('Project Daily Log'!$F$3,$A275-$A$3+1,0):OFFSET('Project Daily Log'!$F$3,$A276-$A$3,0),"&lt;&gt;#N/A"),NA())</f>
        <v>#N/A</v>
      </c>
      <c r="I276" s="41" t="e">
        <f ca="1">IF((COUNT(OFFSET(project_first_blocks,A275-$A$3+1,0):OFFSET(project_first_blocks,A276-$A$3,0))=(A276-A275)),(A276-$A$3)/7,NA())</f>
        <v>#N/A</v>
      </c>
      <c r="J276" s="41" t="e">
        <f ca="1">OFFSET(project_real_days,MATCH($A276,'Project Daily Log'!$A:$A,1)-1,0)/7</f>
        <v>#N/A</v>
      </c>
    </row>
    <row r="277" spans="1:10">
      <c r="A277" s="6" t="e">
        <f t="shared" ca="1" si="22"/>
        <v>#N/A</v>
      </c>
      <c r="B277" s="45" t="e">
        <f ca="1">IF(COUNTIF(OFFSET(project_first_stitches,A276-$A$3+1,0):OFFSET(project_first_stitches,A277-$A$3,0),NA())&lt;7,SUMIF(OFFSET(project_first_stitches,A276-$A$3+1,0):OFFSET(project_first_stitches,A277-$A$3,0),"&lt;&gt;#N/A"),NA())</f>
        <v>#N/A</v>
      </c>
      <c r="C277" s="42" t="e">
        <f t="shared" ca="1" si="20"/>
        <v>#REF!</v>
      </c>
      <c r="D277" s="42" t="e">
        <f t="shared" ca="1" si="21"/>
        <v>#REF!</v>
      </c>
      <c r="E277" s="45" t="e">
        <f ca="1">IF(COUNTIF(OFFSET(project_first_stitches,A276-$A$3+1,0):OFFSET(project_first_stitches,A277-$A$3,0),NA())&lt;7,SUMIF(OFFSET(project_first_pages,A276-$A$3+1,0):OFFSET(project_first_pages,A277-$A$3,0),"&lt;&gt;#N/A"),NA())</f>
        <v>#N/A</v>
      </c>
      <c r="F277" s="45" t="e">
        <f t="shared" ca="1" si="23"/>
        <v>#N/A</v>
      </c>
      <c r="G277" s="45" t="e">
        <f t="shared" ca="1" si="24"/>
        <v>#REF!</v>
      </c>
      <c r="H277" s="27" t="e">
        <f ca="1">IF(COUNTIF(OFFSET(project_first_stitches,$A276-$A$3+1,0):OFFSET(project_first_stitches,A277-$A$3,0),NA())&lt;7,SUMIF(OFFSET('Project Daily Log'!$F$3,$A276-$A$3+1,0):OFFSET('Project Daily Log'!$F$3,$A277-$A$3,0),"&lt;&gt;#N/A"),NA())</f>
        <v>#N/A</v>
      </c>
      <c r="I277" s="41" t="e">
        <f ca="1">IF((COUNT(OFFSET(project_first_blocks,A276-$A$3+1,0):OFFSET(project_first_blocks,A277-$A$3,0))=(A277-A276)),(A277-$A$3)/7,NA())</f>
        <v>#N/A</v>
      </c>
      <c r="J277" s="41" t="e">
        <f ca="1">OFFSET(project_real_days,MATCH($A277,'Project Daily Log'!$A:$A,1)-1,0)/7</f>
        <v>#N/A</v>
      </c>
    </row>
    <row r="278" spans="1:10">
      <c r="A278" s="6" t="e">
        <f t="shared" ca="1" si="22"/>
        <v>#N/A</v>
      </c>
      <c r="B278" s="45" t="e">
        <f ca="1">IF(COUNTIF(OFFSET(project_first_stitches,A277-$A$3+1,0):OFFSET(project_first_stitches,A278-$A$3,0),NA())&lt;7,SUMIF(OFFSET(project_first_stitches,A277-$A$3+1,0):OFFSET(project_first_stitches,A278-$A$3,0),"&lt;&gt;#N/A"),NA())</f>
        <v>#N/A</v>
      </c>
      <c r="C278" s="42" t="e">
        <f t="shared" ca="1" si="20"/>
        <v>#REF!</v>
      </c>
      <c r="D278" s="42" t="e">
        <f t="shared" ca="1" si="21"/>
        <v>#REF!</v>
      </c>
      <c r="E278" s="45" t="e">
        <f ca="1">IF(COUNTIF(OFFSET(project_first_stitches,A277-$A$3+1,0):OFFSET(project_first_stitches,A278-$A$3,0),NA())&lt;7,SUMIF(OFFSET(project_first_pages,A277-$A$3+1,0):OFFSET(project_first_pages,A278-$A$3,0),"&lt;&gt;#N/A"),NA())</f>
        <v>#N/A</v>
      </c>
      <c r="F278" s="45" t="e">
        <f t="shared" ca="1" si="23"/>
        <v>#N/A</v>
      </c>
      <c r="G278" s="45" t="e">
        <f t="shared" ca="1" si="24"/>
        <v>#REF!</v>
      </c>
      <c r="H278" s="27" t="e">
        <f ca="1">IF(COUNTIF(OFFSET(project_first_stitches,$A277-$A$3+1,0):OFFSET(project_first_stitches,A278-$A$3,0),NA())&lt;7,SUMIF(OFFSET('Project Daily Log'!$F$3,$A277-$A$3+1,0):OFFSET('Project Daily Log'!$F$3,$A278-$A$3,0),"&lt;&gt;#N/A"),NA())</f>
        <v>#N/A</v>
      </c>
      <c r="I278" s="41" t="e">
        <f ca="1">IF((COUNT(OFFSET(project_first_blocks,A277-$A$3+1,0):OFFSET(project_first_blocks,A278-$A$3,0))=(A278-A277)),(A278-$A$3)/7,NA())</f>
        <v>#N/A</v>
      </c>
      <c r="J278" s="41" t="e">
        <f ca="1">OFFSET(project_real_days,MATCH($A278,'Project Daily Log'!$A:$A,1)-1,0)/7</f>
        <v>#N/A</v>
      </c>
    </row>
    <row r="279" spans="1:10">
      <c r="A279" s="6" t="e">
        <f t="shared" ca="1" si="22"/>
        <v>#N/A</v>
      </c>
      <c r="B279" s="45" t="e">
        <f ca="1">IF(COUNTIF(OFFSET(project_first_stitches,A278-$A$3+1,0):OFFSET(project_first_stitches,A279-$A$3,0),NA())&lt;7,SUMIF(OFFSET(project_first_stitches,A278-$A$3+1,0):OFFSET(project_first_stitches,A279-$A$3,0),"&lt;&gt;#N/A"),NA())</f>
        <v>#N/A</v>
      </c>
      <c r="C279" s="42" t="e">
        <f t="shared" ca="1" si="20"/>
        <v>#REF!</v>
      </c>
      <c r="D279" s="42" t="e">
        <f t="shared" ca="1" si="21"/>
        <v>#REF!</v>
      </c>
      <c r="E279" s="45" t="e">
        <f ca="1">IF(COUNTIF(OFFSET(project_first_stitches,A278-$A$3+1,0):OFFSET(project_first_stitches,A279-$A$3,0),NA())&lt;7,SUMIF(OFFSET(project_first_pages,A278-$A$3+1,0):OFFSET(project_first_pages,A279-$A$3,0),"&lt;&gt;#N/A"),NA())</f>
        <v>#N/A</v>
      </c>
      <c r="F279" s="45" t="e">
        <f t="shared" ca="1" si="23"/>
        <v>#N/A</v>
      </c>
      <c r="G279" s="45" t="e">
        <f t="shared" ca="1" si="24"/>
        <v>#REF!</v>
      </c>
      <c r="H279" s="27" t="e">
        <f ca="1">IF(COUNTIF(OFFSET(project_first_stitches,$A278-$A$3+1,0):OFFSET(project_first_stitches,A279-$A$3,0),NA())&lt;7,SUMIF(OFFSET('Project Daily Log'!$F$3,$A278-$A$3+1,0):OFFSET('Project Daily Log'!$F$3,$A279-$A$3,0),"&lt;&gt;#N/A"),NA())</f>
        <v>#N/A</v>
      </c>
      <c r="I279" s="41" t="e">
        <f ca="1">IF((COUNT(OFFSET(project_first_blocks,A278-$A$3+1,0):OFFSET(project_first_blocks,A279-$A$3,0))=(A279-A278)),(A279-$A$3)/7,NA())</f>
        <v>#N/A</v>
      </c>
      <c r="J279" s="41" t="e">
        <f ca="1">OFFSET(project_real_days,MATCH($A279,'Project Daily Log'!$A:$A,1)-1,0)/7</f>
        <v>#N/A</v>
      </c>
    </row>
    <row r="280" spans="1:10">
      <c r="A280" s="6" t="e">
        <f t="shared" ca="1" si="22"/>
        <v>#N/A</v>
      </c>
      <c r="B280" s="45" t="e">
        <f ca="1">IF(COUNTIF(OFFSET(project_first_stitches,A279-$A$3+1,0):OFFSET(project_first_stitches,A280-$A$3,0),NA())&lt;7,SUMIF(OFFSET(project_first_stitches,A279-$A$3+1,0):OFFSET(project_first_stitches,A280-$A$3,0),"&lt;&gt;#N/A"),NA())</f>
        <v>#N/A</v>
      </c>
      <c r="C280" s="42" t="e">
        <f t="shared" ca="1" si="20"/>
        <v>#REF!</v>
      </c>
      <c r="D280" s="42" t="e">
        <f t="shared" ca="1" si="21"/>
        <v>#REF!</v>
      </c>
      <c r="E280" s="45" t="e">
        <f ca="1">IF(COUNTIF(OFFSET(project_first_stitches,A279-$A$3+1,0):OFFSET(project_first_stitches,A280-$A$3,0),NA())&lt;7,SUMIF(OFFSET(project_first_pages,A279-$A$3+1,0):OFFSET(project_first_pages,A280-$A$3,0),"&lt;&gt;#N/A"),NA())</f>
        <v>#N/A</v>
      </c>
      <c r="F280" s="45" t="e">
        <f t="shared" ca="1" si="23"/>
        <v>#N/A</v>
      </c>
      <c r="G280" s="45" t="e">
        <f t="shared" ca="1" si="24"/>
        <v>#REF!</v>
      </c>
      <c r="H280" s="27" t="e">
        <f ca="1">IF(COUNTIF(OFFSET(project_first_stitches,$A279-$A$3+1,0):OFFSET(project_first_stitches,A280-$A$3,0),NA())&lt;7,SUMIF(OFFSET('Project Daily Log'!$F$3,$A279-$A$3+1,0):OFFSET('Project Daily Log'!$F$3,$A280-$A$3,0),"&lt;&gt;#N/A"),NA())</f>
        <v>#N/A</v>
      </c>
      <c r="I280" s="41" t="e">
        <f ca="1">IF((COUNT(OFFSET(project_first_blocks,A279-$A$3+1,0):OFFSET(project_first_blocks,A280-$A$3,0))=(A280-A279)),(A280-$A$3)/7,NA())</f>
        <v>#N/A</v>
      </c>
      <c r="J280" s="41" t="e">
        <f ca="1">OFFSET(project_real_days,MATCH($A280,'Project Daily Log'!$A:$A,1)-1,0)/7</f>
        <v>#N/A</v>
      </c>
    </row>
    <row r="281" spans="1:10">
      <c r="A281" s="6" t="e">
        <f t="shared" ca="1" si="22"/>
        <v>#N/A</v>
      </c>
      <c r="B281" s="45" t="e">
        <f ca="1">IF(COUNTIF(OFFSET(project_first_stitches,A280-$A$3+1,0):OFFSET(project_first_stitches,A281-$A$3,0),NA())&lt;7,SUMIF(OFFSET(project_first_stitches,A280-$A$3+1,0):OFFSET(project_first_stitches,A281-$A$3,0),"&lt;&gt;#N/A"),NA())</f>
        <v>#N/A</v>
      </c>
      <c r="C281" s="42" t="e">
        <f t="shared" ca="1" si="20"/>
        <v>#REF!</v>
      </c>
      <c r="D281" s="42" t="e">
        <f t="shared" ca="1" si="21"/>
        <v>#REF!</v>
      </c>
      <c r="E281" s="45" t="e">
        <f ca="1">IF(COUNTIF(OFFSET(project_first_stitches,A280-$A$3+1,0):OFFSET(project_first_stitches,A281-$A$3,0),NA())&lt;7,SUMIF(OFFSET(project_first_pages,A280-$A$3+1,0):OFFSET(project_first_pages,A281-$A$3,0),"&lt;&gt;#N/A"),NA())</f>
        <v>#N/A</v>
      </c>
      <c r="F281" s="45" t="e">
        <f t="shared" ca="1" si="23"/>
        <v>#N/A</v>
      </c>
      <c r="G281" s="45" t="e">
        <f t="shared" ca="1" si="24"/>
        <v>#REF!</v>
      </c>
      <c r="H281" s="27" t="e">
        <f ca="1">IF(COUNTIF(OFFSET(project_first_stitches,$A280-$A$3+1,0):OFFSET(project_first_stitches,A281-$A$3,0),NA())&lt;7,SUMIF(OFFSET('Project Daily Log'!$F$3,$A280-$A$3+1,0):OFFSET('Project Daily Log'!$F$3,$A281-$A$3,0),"&lt;&gt;#N/A"),NA())</f>
        <v>#N/A</v>
      </c>
      <c r="I281" s="41" t="e">
        <f ca="1">IF((COUNT(OFFSET(project_first_blocks,A280-$A$3+1,0):OFFSET(project_first_blocks,A281-$A$3,0))=(A281-A280)),(A281-$A$3)/7,NA())</f>
        <v>#N/A</v>
      </c>
      <c r="J281" s="41" t="e">
        <f ca="1">OFFSET(project_real_days,MATCH($A281,'Project Daily Log'!$A:$A,1)-1,0)/7</f>
        <v>#N/A</v>
      </c>
    </row>
    <row r="282" spans="1:10">
      <c r="A282" s="6" t="e">
        <f t="shared" ca="1" si="22"/>
        <v>#N/A</v>
      </c>
      <c r="B282" s="45" t="e">
        <f ca="1">IF(COUNTIF(OFFSET(project_first_stitches,A281-$A$3+1,0):OFFSET(project_first_stitches,A282-$A$3,0),NA())&lt;7,SUMIF(OFFSET(project_first_stitches,A281-$A$3+1,0):OFFSET(project_first_stitches,A282-$A$3,0),"&lt;&gt;#N/A"),NA())</f>
        <v>#N/A</v>
      </c>
      <c r="C282" s="42" t="e">
        <f t="shared" ca="1" si="20"/>
        <v>#REF!</v>
      </c>
      <c r="D282" s="42" t="e">
        <f t="shared" ca="1" si="21"/>
        <v>#REF!</v>
      </c>
      <c r="E282" s="45" t="e">
        <f ca="1">IF(COUNTIF(OFFSET(project_first_stitches,A281-$A$3+1,0):OFFSET(project_first_stitches,A282-$A$3,0),NA())&lt;7,SUMIF(OFFSET(project_first_pages,A281-$A$3+1,0):OFFSET(project_first_pages,A282-$A$3,0),"&lt;&gt;#N/A"),NA())</f>
        <v>#N/A</v>
      </c>
      <c r="F282" s="45" t="e">
        <f t="shared" ca="1" si="23"/>
        <v>#N/A</v>
      </c>
      <c r="G282" s="45" t="e">
        <f t="shared" ca="1" si="24"/>
        <v>#REF!</v>
      </c>
      <c r="H282" s="27" t="e">
        <f ca="1">IF(COUNTIF(OFFSET(project_first_stitches,$A281-$A$3+1,0):OFFSET(project_first_stitches,A282-$A$3,0),NA())&lt;7,SUMIF(OFFSET('Project Daily Log'!$F$3,$A281-$A$3+1,0):OFFSET('Project Daily Log'!$F$3,$A282-$A$3,0),"&lt;&gt;#N/A"),NA())</f>
        <v>#N/A</v>
      </c>
      <c r="I282" s="41" t="e">
        <f ca="1">IF((COUNT(OFFSET(project_first_blocks,A281-$A$3+1,0):OFFSET(project_first_blocks,A282-$A$3,0))=(A282-A281)),(A282-$A$3)/7,NA())</f>
        <v>#N/A</v>
      </c>
      <c r="J282" s="41" t="e">
        <f ca="1">OFFSET(project_real_days,MATCH($A282,'Project Daily Log'!$A:$A,1)-1,0)/7</f>
        <v>#N/A</v>
      </c>
    </row>
    <row r="283" spans="1:10">
      <c r="A283" s="6" t="e">
        <f t="shared" ca="1" si="22"/>
        <v>#N/A</v>
      </c>
      <c r="B283" s="45" t="e">
        <f ca="1">IF(COUNTIF(OFFSET(project_first_stitches,A282-$A$3+1,0):OFFSET(project_first_stitches,A283-$A$3,0),NA())&lt;7,SUMIF(OFFSET(project_first_stitches,A282-$A$3+1,0):OFFSET(project_first_stitches,A283-$A$3,0),"&lt;&gt;#N/A"),NA())</f>
        <v>#N/A</v>
      </c>
      <c r="C283" s="42" t="e">
        <f t="shared" ca="1" si="20"/>
        <v>#REF!</v>
      </c>
      <c r="D283" s="42" t="e">
        <f t="shared" ca="1" si="21"/>
        <v>#REF!</v>
      </c>
      <c r="E283" s="45" t="e">
        <f ca="1">IF(COUNTIF(OFFSET(project_first_stitches,A282-$A$3+1,0):OFFSET(project_first_stitches,A283-$A$3,0),NA())&lt;7,SUMIF(OFFSET(project_first_pages,A282-$A$3+1,0):OFFSET(project_first_pages,A283-$A$3,0),"&lt;&gt;#N/A"),NA())</f>
        <v>#N/A</v>
      </c>
      <c r="F283" s="45" t="e">
        <f t="shared" ca="1" si="23"/>
        <v>#N/A</v>
      </c>
      <c r="G283" s="45" t="e">
        <f t="shared" ca="1" si="24"/>
        <v>#REF!</v>
      </c>
      <c r="H283" s="27" t="e">
        <f ca="1">IF(COUNTIF(OFFSET(project_first_stitches,$A282-$A$3+1,0):OFFSET(project_first_stitches,A283-$A$3,0),NA())&lt;7,SUMIF(OFFSET('Project Daily Log'!$F$3,$A282-$A$3+1,0):OFFSET('Project Daily Log'!$F$3,$A283-$A$3,0),"&lt;&gt;#N/A"),NA())</f>
        <v>#N/A</v>
      </c>
      <c r="I283" s="41" t="e">
        <f ca="1">IF((COUNT(OFFSET(project_first_blocks,A282-$A$3+1,0):OFFSET(project_first_blocks,A283-$A$3,0))=(A283-A282)),(A283-$A$3)/7,NA())</f>
        <v>#N/A</v>
      </c>
      <c r="J283" s="41" t="e">
        <f ca="1">OFFSET(project_real_days,MATCH($A283,'Project Daily Log'!$A:$A,1)-1,0)/7</f>
        <v>#N/A</v>
      </c>
    </row>
    <row r="284" spans="1:10">
      <c r="A284" s="6" t="e">
        <f t="shared" ca="1" si="22"/>
        <v>#N/A</v>
      </c>
      <c r="B284" s="45" t="e">
        <f ca="1">IF(COUNTIF(OFFSET(project_first_stitches,A283-$A$3+1,0):OFFSET(project_first_stitches,A284-$A$3,0),NA())&lt;7,SUMIF(OFFSET(project_first_stitches,A283-$A$3+1,0):OFFSET(project_first_stitches,A284-$A$3,0),"&lt;&gt;#N/A"),NA())</f>
        <v>#N/A</v>
      </c>
      <c r="C284" s="42" t="e">
        <f t="shared" ca="1" si="20"/>
        <v>#REF!</v>
      </c>
      <c r="D284" s="42" t="e">
        <f t="shared" ca="1" si="21"/>
        <v>#REF!</v>
      </c>
      <c r="E284" s="45" t="e">
        <f ca="1">IF(COUNTIF(OFFSET(project_first_stitches,A283-$A$3+1,0):OFFSET(project_first_stitches,A284-$A$3,0),NA())&lt;7,SUMIF(OFFSET(project_first_pages,A283-$A$3+1,0):OFFSET(project_first_pages,A284-$A$3,0),"&lt;&gt;#N/A"),NA())</f>
        <v>#N/A</v>
      </c>
      <c r="F284" s="45" t="e">
        <f t="shared" ca="1" si="23"/>
        <v>#N/A</v>
      </c>
      <c r="G284" s="45" t="e">
        <f t="shared" ca="1" si="24"/>
        <v>#REF!</v>
      </c>
      <c r="H284" s="27" t="e">
        <f ca="1">IF(COUNTIF(OFFSET(project_first_stitches,$A283-$A$3+1,0):OFFSET(project_first_stitches,A284-$A$3,0),NA())&lt;7,SUMIF(OFFSET('Project Daily Log'!$F$3,$A283-$A$3+1,0):OFFSET('Project Daily Log'!$F$3,$A284-$A$3,0),"&lt;&gt;#N/A"),NA())</f>
        <v>#N/A</v>
      </c>
      <c r="I284" s="41" t="e">
        <f ca="1">IF((COUNT(OFFSET(project_first_blocks,A283-$A$3+1,0):OFFSET(project_first_blocks,A284-$A$3,0))=(A284-A283)),(A284-$A$3)/7,NA())</f>
        <v>#N/A</v>
      </c>
      <c r="J284" s="41" t="e">
        <f ca="1">OFFSET(project_real_days,MATCH($A284,'Project Daily Log'!$A:$A,1)-1,0)/7</f>
        <v>#N/A</v>
      </c>
    </row>
    <row r="285" spans="1:10">
      <c r="A285" s="6" t="e">
        <f t="shared" ca="1" si="22"/>
        <v>#N/A</v>
      </c>
      <c r="B285" s="45" t="e">
        <f ca="1">IF(COUNTIF(OFFSET(project_first_stitches,A284-$A$3+1,0):OFFSET(project_first_stitches,A285-$A$3,0),NA())&lt;7,SUMIF(OFFSET(project_first_stitches,A284-$A$3+1,0):OFFSET(project_first_stitches,A285-$A$3,0),"&lt;&gt;#N/A"),NA())</f>
        <v>#N/A</v>
      </c>
      <c r="C285" s="42" t="e">
        <f t="shared" ca="1" si="20"/>
        <v>#REF!</v>
      </c>
      <c r="D285" s="42" t="e">
        <f t="shared" ca="1" si="21"/>
        <v>#REF!</v>
      </c>
      <c r="E285" s="45" t="e">
        <f ca="1">IF(COUNTIF(OFFSET(project_first_stitches,A284-$A$3+1,0):OFFSET(project_first_stitches,A285-$A$3,0),NA())&lt;7,SUMIF(OFFSET(project_first_pages,A284-$A$3+1,0):OFFSET(project_first_pages,A285-$A$3,0),"&lt;&gt;#N/A"),NA())</f>
        <v>#N/A</v>
      </c>
      <c r="F285" s="45" t="e">
        <f t="shared" ca="1" si="23"/>
        <v>#N/A</v>
      </c>
      <c r="G285" s="45" t="e">
        <f t="shared" ca="1" si="24"/>
        <v>#REF!</v>
      </c>
      <c r="H285" s="27" t="e">
        <f ca="1">IF(COUNTIF(OFFSET(project_first_stitches,$A284-$A$3+1,0):OFFSET(project_first_stitches,A285-$A$3,0),NA())&lt;7,SUMIF(OFFSET('Project Daily Log'!$F$3,$A284-$A$3+1,0):OFFSET('Project Daily Log'!$F$3,$A285-$A$3,0),"&lt;&gt;#N/A"),NA())</f>
        <v>#N/A</v>
      </c>
      <c r="I285" s="41" t="e">
        <f ca="1">IF((COUNT(OFFSET(project_first_blocks,A284-$A$3+1,0):OFFSET(project_first_blocks,A285-$A$3,0))=(A285-A284)),(A285-$A$3)/7,NA())</f>
        <v>#N/A</v>
      </c>
      <c r="J285" s="41" t="e">
        <f ca="1">OFFSET(project_real_days,MATCH($A285,'Project Daily Log'!$A:$A,1)-1,0)/7</f>
        <v>#N/A</v>
      </c>
    </row>
    <row r="286" spans="1:10">
      <c r="A286" s="6" t="e">
        <f t="shared" ca="1" si="22"/>
        <v>#N/A</v>
      </c>
      <c r="B286" s="45" t="e">
        <f ca="1">IF(COUNTIF(OFFSET(project_first_stitches,A285-$A$3+1,0):OFFSET(project_first_stitches,A286-$A$3,0),NA())&lt;7,SUMIF(OFFSET(project_first_stitches,A285-$A$3+1,0):OFFSET(project_first_stitches,A286-$A$3,0),"&lt;&gt;#N/A"),NA())</f>
        <v>#N/A</v>
      </c>
      <c r="C286" s="42" t="e">
        <f t="shared" ca="1" si="20"/>
        <v>#REF!</v>
      </c>
      <c r="D286" s="42" t="e">
        <f t="shared" ca="1" si="21"/>
        <v>#REF!</v>
      </c>
      <c r="E286" s="45" t="e">
        <f ca="1">IF(COUNTIF(OFFSET(project_first_stitches,A285-$A$3+1,0):OFFSET(project_first_stitches,A286-$A$3,0),NA())&lt;7,SUMIF(OFFSET(project_first_pages,A285-$A$3+1,0):OFFSET(project_first_pages,A286-$A$3,0),"&lt;&gt;#N/A"),NA())</f>
        <v>#N/A</v>
      </c>
      <c r="F286" s="45" t="e">
        <f t="shared" ca="1" si="23"/>
        <v>#N/A</v>
      </c>
      <c r="G286" s="45" t="e">
        <f t="shared" ca="1" si="24"/>
        <v>#REF!</v>
      </c>
      <c r="H286" s="27" t="e">
        <f ca="1">IF(COUNTIF(OFFSET(project_first_stitches,$A285-$A$3+1,0):OFFSET(project_first_stitches,A286-$A$3,0),NA())&lt;7,SUMIF(OFFSET('Project Daily Log'!$F$3,$A285-$A$3+1,0):OFFSET('Project Daily Log'!$F$3,$A286-$A$3,0),"&lt;&gt;#N/A"),NA())</f>
        <v>#N/A</v>
      </c>
      <c r="I286" s="41" t="e">
        <f ca="1">IF((COUNT(OFFSET(project_first_blocks,A285-$A$3+1,0):OFFSET(project_first_blocks,A286-$A$3,0))=(A286-A285)),(A286-$A$3)/7,NA())</f>
        <v>#N/A</v>
      </c>
      <c r="J286" s="41" t="e">
        <f ca="1">OFFSET(project_real_days,MATCH($A286,'Project Daily Log'!$A:$A,1)-1,0)/7</f>
        <v>#N/A</v>
      </c>
    </row>
    <row r="287" spans="1:10">
      <c r="A287" s="6" t="e">
        <f t="shared" ca="1" si="22"/>
        <v>#N/A</v>
      </c>
      <c r="B287" s="45" t="e">
        <f ca="1">IF(COUNTIF(OFFSET(project_first_stitches,A286-$A$3+1,0):OFFSET(project_first_stitches,A287-$A$3,0),NA())&lt;7,SUMIF(OFFSET(project_first_stitches,A286-$A$3+1,0):OFFSET(project_first_stitches,A287-$A$3,0),"&lt;&gt;#N/A"),NA())</f>
        <v>#N/A</v>
      </c>
      <c r="C287" s="42" t="e">
        <f t="shared" ca="1" si="20"/>
        <v>#REF!</v>
      </c>
      <c r="D287" s="42" t="e">
        <f t="shared" ca="1" si="21"/>
        <v>#REF!</v>
      </c>
      <c r="E287" s="45" t="e">
        <f ca="1">IF(COUNTIF(OFFSET(project_first_stitches,A286-$A$3+1,0):OFFSET(project_first_stitches,A287-$A$3,0),NA())&lt;7,SUMIF(OFFSET(project_first_pages,A286-$A$3+1,0):OFFSET(project_first_pages,A287-$A$3,0),"&lt;&gt;#N/A"),NA())</f>
        <v>#N/A</v>
      </c>
      <c r="F287" s="45" t="e">
        <f t="shared" ca="1" si="23"/>
        <v>#N/A</v>
      </c>
      <c r="G287" s="45" t="e">
        <f t="shared" ca="1" si="24"/>
        <v>#REF!</v>
      </c>
      <c r="H287" s="27" t="e">
        <f ca="1">IF(COUNTIF(OFFSET(project_first_stitches,$A286-$A$3+1,0):OFFSET(project_first_stitches,A287-$A$3,0),NA())&lt;7,SUMIF(OFFSET('Project Daily Log'!$F$3,$A286-$A$3+1,0):OFFSET('Project Daily Log'!$F$3,$A287-$A$3,0),"&lt;&gt;#N/A"),NA())</f>
        <v>#N/A</v>
      </c>
      <c r="I287" s="41" t="e">
        <f ca="1">IF((COUNT(OFFSET(project_first_blocks,A286-$A$3+1,0):OFFSET(project_first_blocks,A287-$A$3,0))=(A287-A286)),(A287-$A$3)/7,NA())</f>
        <v>#N/A</v>
      </c>
      <c r="J287" s="41" t="e">
        <f ca="1">OFFSET(project_real_days,MATCH($A287,'Project Daily Log'!$A:$A,1)-1,0)/7</f>
        <v>#N/A</v>
      </c>
    </row>
    <row r="288" spans="1:10">
      <c r="A288" s="6" t="e">
        <f t="shared" ca="1" si="22"/>
        <v>#N/A</v>
      </c>
      <c r="B288" s="45" t="e">
        <f ca="1">IF(COUNTIF(OFFSET(project_first_stitches,A287-$A$3+1,0):OFFSET(project_first_stitches,A288-$A$3,0),NA())&lt;7,SUMIF(OFFSET(project_first_stitches,A287-$A$3+1,0):OFFSET(project_first_stitches,A288-$A$3,0),"&lt;&gt;#N/A"),NA())</f>
        <v>#N/A</v>
      </c>
      <c r="C288" s="42" t="e">
        <f t="shared" ca="1" si="20"/>
        <v>#REF!</v>
      </c>
      <c r="D288" s="42" t="e">
        <f t="shared" ca="1" si="21"/>
        <v>#REF!</v>
      </c>
      <c r="E288" s="45" t="e">
        <f ca="1">IF(COUNTIF(OFFSET(project_first_stitches,A287-$A$3+1,0):OFFSET(project_first_stitches,A288-$A$3,0),NA())&lt;7,SUMIF(OFFSET(project_first_pages,A287-$A$3+1,0):OFFSET(project_first_pages,A288-$A$3,0),"&lt;&gt;#N/A"),NA())</f>
        <v>#N/A</v>
      </c>
      <c r="F288" s="45" t="e">
        <f t="shared" ca="1" si="23"/>
        <v>#N/A</v>
      </c>
      <c r="G288" s="45" t="e">
        <f t="shared" ca="1" si="24"/>
        <v>#REF!</v>
      </c>
      <c r="H288" s="27" t="e">
        <f ca="1">IF(COUNTIF(OFFSET(project_first_stitches,$A287-$A$3+1,0):OFFSET(project_first_stitches,A288-$A$3,0),NA())&lt;7,SUMIF(OFFSET('Project Daily Log'!$F$3,$A287-$A$3+1,0):OFFSET('Project Daily Log'!$F$3,$A288-$A$3,0),"&lt;&gt;#N/A"),NA())</f>
        <v>#N/A</v>
      </c>
      <c r="I288" s="41" t="e">
        <f ca="1">IF((COUNT(OFFSET(project_first_blocks,A287-$A$3+1,0):OFFSET(project_first_blocks,A288-$A$3,0))=(A288-A287)),(A288-$A$3)/7,NA())</f>
        <v>#N/A</v>
      </c>
      <c r="J288" s="41" t="e">
        <f ca="1">OFFSET(project_real_days,MATCH($A288,'Project Daily Log'!$A:$A,1)-1,0)/7</f>
        <v>#N/A</v>
      </c>
    </row>
    <row r="289" spans="1:10">
      <c r="A289" s="6" t="e">
        <f t="shared" ca="1" si="22"/>
        <v>#N/A</v>
      </c>
      <c r="B289" s="45" t="e">
        <f ca="1">IF(COUNTIF(OFFSET(project_first_stitches,A288-$A$3+1,0):OFFSET(project_first_stitches,A289-$A$3,0),NA())&lt;7,SUMIF(OFFSET(project_first_stitches,A288-$A$3+1,0):OFFSET(project_first_stitches,A289-$A$3,0),"&lt;&gt;#N/A"),NA())</f>
        <v>#N/A</v>
      </c>
      <c r="C289" s="42" t="e">
        <f t="shared" ca="1" si="20"/>
        <v>#REF!</v>
      </c>
      <c r="D289" s="42" t="e">
        <f t="shared" ca="1" si="21"/>
        <v>#REF!</v>
      </c>
      <c r="E289" s="45" t="e">
        <f ca="1">IF(COUNTIF(OFFSET(project_first_stitches,A288-$A$3+1,0):OFFSET(project_first_stitches,A289-$A$3,0),NA())&lt;7,SUMIF(OFFSET(project_first_pages,A288-$A$3+1,0):OFFSET(project_first_pages,A289-$A$3,0),"&lt;&gt;#N/A"),NA())</f>
        <v>#N/A</v>
      </c>
      <c r="F289" s="45" t="e">
        <f t="shared" ca="1" si="23"/>
        <v>#N/A</v>
      </c>
      <c r="G289" s="45" t="e">
        <f t="shared" ca="1" si="24"/>
        <v>#REF!</v>
      </c>
      <c r="H289" s="27" t="e">
        <f ca="1">IF(COUNTIF(OFFSET(project_first_stitches,$A288-$A$3+1,0):OFFSET(project_first_stitches,A289-$A$3,0),NA())&lt;7,SUMIF(OFFSET('Project Daily Log'!$F$3,$A288-$A$3+1,0):OFFSET('Project Daily Log'!$F$3,$A289-$A$3,0),"&lt;&gt;#N/A"),NA())</f>
        <v>#N/A</v>
      </c>
      <c r="I289" s="41" t="e">
        <f ca="1">IF((COUNT(OFFSET(project_first_blocks,A288-$A$3+1,0):OFFSET(project_first_blocks,A289-$A$3,0))=(A289-A288)),(A289-$A$3)/7,NA())</f>
        <v>#N/A</v>
      </c>
      <c r="J289" s="41" t="e">
        <f ca="1">OFFSET(project_real_days,MATCH($A289,'Project Daily Log'!$A:$A,1)-1,0)/7</f>
        <v>#N/A</v>
      </c>
    </row>
    <row r="290" spans="1:10">
      <c r="A290" s="6" t="e">
        <f t="shared" ca="1" si="22"/>
        <v>#N/A</v>
      </c>
      <c r="B290" s="45" t="e">
        <f ca="1">IF(COUNTIF(OFFSET(project_first_stitches,A289-$A$3+1,0):OFFSET(project_first_stitches,A290-$A$3,0),NA())&lt;7,SUMIF(OFFSET(project_first_stitches,A289-$A$3+1,0):OFFSET(project_first_stitches,A290-$A$3,0),"&lt;&gt;#N/A"),NA())</f>
        <v>#N/A</v>
      </c>
      <c r="C290" s="42" t="e">
        <f t="shared" ca="1" si="20"/>
        <v>#REF!</v>
      </c>
      <c r="D290" s="42" t="e">
        <f t="shared" ca="1" si="21"/>
        <v>#REF!</v>
      </c>
      <c r="E290" s="45" t="e">
        <f ca="1">IF(COUNTIF(OFFSET(project_first_stitches,A289-$A$3+1,0):OFFSET(project_first_stitches,A290-$A$3,0),NA())&lt;7,SUMIF(OFFSET(project_first_pages,A289-$A$3+1,0):OFFSET(project_first_pages,A290-$A$3,0),"&lt;&gt;#N/A"),NA())</f>
        <v>#N/A</v>
      </c>
      <c r="F290" s="45" t="e">
        <f t="shared" ca="1" si="23"/>
        <v>#N/A</v>
      </c>
      <c r="G290" s="45" t="e">
        <f t="shared" ca="1" si="24"/>
        <v>#REF!</v>
      </c>
      <c r="H290" s="27" t="e">
        <f ca="1">IF(COUNTIF(OFFSET(project_first_stitches,$A289-$A$3+1,0):OFFSET(project_first_stitches,A290-$A$3,0),NA())&lt;7,SUMIF(OFFSET('Project Daily Log'!$F$3,$A289-$A$3+1,0):OFFSET('Project Daily Log'!$F$3,$A290-$A$3,0),"&lt;&gt;#N/A"),NA())</f>
        <v>#N/A</v>
      </c>
      <c r="I290" s="41" t="e">
        <f ca="1">IF((COUNT(OFFSET(project_first_blocks,A289-$A$3+1,0):OFFSET(project_first_blocks,A290-$A$3,0))=(A290-A289)),(A290-$A$3)/7,NA())</f>
        <v>#N/A</v>
      </c>
      <c r="J290" s="41" t="e">
        <f ca="1">OFFSET(project_real_days,MATCH($A290,'Project Daily Log'!$A:$A,1)-1,0)/7</f>
        <v>#N/A</v>
      </c>
    </row>
    <row r="291" spans="1:10">
      <c r="A291" s="6" t="e">
        <f t="shared" ca="1" si="22"/>
        <v>#N/A</v>
      </c>
      <c r="B291" s="45" t="e">
        <f ca="1">IF(COUNTIF(OFFSET(project_first_stitches,A290-$A$3+1,0):OFFSET(project_first_stitches,A291-$A$3,0),NA())&lt;7,SUMIF(OFFSET(project_first_stitches,A290-$A$3+1,0):OFFSET(project_first_stitches,A291-$A$3,0),"&lt;&gt;#N/A"),NA())</f>
        <v>#N/A</v>
      </c>
      <c r="C291" s="42" t="e">
        <f t="shared" ca="1" si="20"/>
        <v>#REF!</v>
      </c>
      <c r="D291" s="42" t="e">
        <f t="shared" ca="1" si="21"/>
        <v>#REF!</v>
      </c>
      <c r="E291" s="45" t="e">
        <f ca="1">IF(COUNTIF(OFFSET(project_first_stitches,A290-$A$3+1,0):OFFSET(project_first_stitches,A291-$A$3,0),NA())&lt;7,SUMIF(OFFSET(project_first_pages,A290-$A$3+1,0):OFFSET(project_first_pages,A291-$A$3,0),"&lt;&gt;#N/A"),NA())</f>
        <v>#N/A</v>
      </c>
      <c r="F291" s="45" t="e">
        <f t="shared" ca="1" si="23"/>
        <v>#N/A</v>
      </c>
      <c r="G291" s="45" t="e">
        <f t="shared" ca="1" si="24"/>
        <v>#REF!</v>
      </c>
      <c r="H291" s="27" t="e">
        <f ca="1">IF(COUNTIF(OFFSET(project_first_stitches,$A290-$A$3+1,0):OFFSET(project_first_stitches,A291-$A$3,0),NA())&lt;7,SUMIF(OFFSET('Project Daily Log'!$F$3,$A290-$A$3+1,0):OFFSET('Project Daily Log'!$F$3,$A291-$A$3,0),"&lt;&gt;#N/A"),NA())</f>
        <v>#N/A</v>
      </c>
      <c r="I291" s="41" t="e">
        <f ca="1">IF((COUNT(OFFSET(project_first_blocks,A290-$A$3+1,0):OFFSET(project_first_blocks,A291-$A$3,0))=(A291-A290)),(A291-$A$3)/7,NA())</f>
        <v>#N/A</v>
      </c>
      <c r="J291" s="41" t="e">
        <f ca="1">OFFSET(project_real_days,MATCH($A291,'Project Daily Log'!$A:$A,1)-1,0)/7</f>
        <v>#N/A</v>
      </c>
    </row>
    <row r="292" spans="1:10">
      <c r="A292" s="6" t="e">
        <f t="shared" ca="1" si="22"/>
        <v>#N/A</v>
      </c>
      <c r="B292" s="45" t="e">
        <f ca="1">IF(COUNTIF(OFFSET(project_first_stitches,A291-$A$3+1,0):OFFSET(project_first_stitches,A292-$A$3,0),NA())&lt;7,SUMIF(OFFSET(project_first_stitches,A291-$A$3+1,0):OFFSET(project_first_stitches,A292-$A$3,0),"&lt;&gt;#N/A"),NA())</f>
        <v>#N/A</v>
      </c>
      <c r="C292" s="42" t="e">
        <f t="shared" ca="1" si="20"/>
        <v>#REF!</v>
      </c>
      <c r="D292" s="42" t="e">
        <f t="shared" ca="1" si="21"/>
        <v>#REF!</v>
      </c>
      <c r="E292" s="45" t="e">
        <f ca="1">IF(COUNTIF(OFFSET(project_first_stitches,A291-$A$3+1,0):OFFSET(project_first_stitches,A292-$A$3,0),NA())&lt;7,SUMIF(OFFSET(project_first_pages,A291-$A$3+1,0):OFFSET(project_first_pages,A292-$A$3,0),"&lt;&gt;#N/A"),NA())</f>
        <v>#N/A</v>
      </c>
      <c r="F292" s="45" t="e">
        <f t="shared" ca="1" si="23"/>
        <v>#N/A</v>
      </c>
      <c r="G292" s="45" t="e">
        <f t="shared" ca="1" si="24"/>
        <v>#REF!</v>
      </c>
      <c r="H292" s="27" t="e">
        <f ca="1">IF(COUNTIF(OFFSET(project_first_stitches,$A291-$A$3+1,0):OFFSET(project_first_stitches,A292-$A$3,0),NA())&lt;7,SUMIF(OFFSET('Project Daily Log'!$F$3,$A291-$A$3+1,0):OFFSET('Project Daily Log'!$F$3,$A292-$A$3,0),"&lt;&gt;#N/A"),NA())</f>
        <v>#N/A</v>
      </c>
      <c r="I292" s="41" t="e">
        <f ca="1">IF((COUNT(OFFSET(project_first_blocks,A291-$A$3+1,0):OFFSET(project_first_blocks,A292-$A$3,0))=(A292-A291)),(A292-$A$3)/7,NA())</f>
        <v>#N/A</v>
      </c>
      <c r="J292" s="41" t="e">
        <f ca="1">OFFSET(project_real_days,MATCH($A292,'Project Daily Log'!$A:$A,1)-1,0)/7</f>
        <v>#N/A</v>
      </c>
    </row>
    <row r="293" spans="1:10">
      <c r="A293" s="6" t="e">
        <f t="shared" ca="1" si="22"/>
        <v>#N/A</v>
      </c>
      <c r="B293" s="45" t="e">
        <f ca="1">IF(COUNTIF(OFFSET(project_first_stitches,A292-$A$3+1,0):OFFSET(project_first_stitches,A293-$A$3,0),NA())&lt;7,SUMIF(OFFSET(project_first_stitches,A292-$A$3+1,0):OFFSET(project_first_stitches,A293-$A$3,0),"&lt;&gt;#N/A"),NA())</f>
        <v>#N/A</v>
      </c>
      <c r="C293" s="42" t="e">
        <f t="shared" ca="1" si="20"/>
        <v>#REF!</v>
      </c>
      <c r="D293" s="42" t="e">
        <f t="shared" ca="1" si="21"/>
        <v>#REF!</v>
      </c>
      <c r="E293" s="45" t="e">
        <f ca="1">IF(COUNTIF(OFFSET(project_first_stitches,A292-$A$3+1,0):OFFSET(project_first_stitches,A293-$A$3,0),NA())&lt;7,SUMIF(OFFSET(project_first_pages,A292-$A$3+1,0):OFFSET(project_first_pages,A293-$A$3,0),"&lt;&gt;#N/A"),NA())</f>
        <v>#N/A</v>
      </c>
      <c r="F293" s="45" t="e">
        <f t="shared" ca="1" si="23"/>
        <v>#N/A</v>
      </c>
      <c r="G293" s="45" t="e">
        <f t="shared" ca="1" si="24"/>
        <v>#REF!</v>
      </c>
      <c r="H293" s="27" t="e">
        <f ca="1">IF(COUNTIF(OFFSET(project_first_stitches,$A292-$A$3+1,0):OFFSET(project_first_stitches,A293-$A$3,0),NA())&lt;7,SUMIF(OFFSET('Project Daily Log'!$F$3,$A292-$A$3+1,0):OFFSET('Project Daily Log'!$F$3,$A293-$A$3,0),"&lt;&gt;#N/A"),NA())</f>
        <v>#N/A</v>
      </c>
      <c r="I293" s="41" t="e">
        <f ca="1">IF((COUNT(OFFSET(project_first_blocks,A292-$A$3+1,0):OFFSET(project_first_blocks,A293-$A$3,0))=(A293-A292)),(A293-$A$3)/7,NA())</f>
        <v>#N/A</v>
      </c>
      <c r="J293" s="41" t="e">
        <f ca="1">OFFSET(project_real_days,MATCH($A293,'Project Daily Log'!$A:$A,1)-1,0)/7</f>
        <v>#N/A</v>
      </c>
    </row>
    <row r="294" spans="1:10">
      <c r="A294" s="6" t="e">
        <f t="shared" ca="1" si="22"/>
        <v>#N/A</v>
      </c>
      <c r="B294" s="45" t="e">
        <f ca="1">IF(COUNTIF(OFFSET(project_first_stitches,A293-$A$3+1,0):OFFSET(project_first_stitches,A294-$A$3,0),NA())&lt;7,SUMIF(OFFSET(project_first_stitches,A293-$A$3+1,0):OFFSET(project_first_stitches,A294-$A$3,0),"&lt;&gt;#N/A"),NA())</f>
        <v>#N/A</v>
      </c>
      <c r="C294" s="42" t="e">
        <f t="shared" ca="1" si="20"/>
        <v>#REF!</v>
      </c>
      <c r="D294" s="42" t="e">
        <f t="shared" ca="1" si="21"/>
        <v>#REF!</v>
      </c>
      <c r="E294" s="45" t="e">
        <f ca="1">IF(COUNTIF(OFFSET(project_first_stitches,A293-$A$3+1,0):OFFSET(project_first_stitches,A294-$A$3,0),NA())&lt;7,SUMIF(OFFSET(project_first_pages,A293-$A$3+1,0):OFFSET(project_first_pages,A294-$A$3,0),"&lt;&gt;#N/A"),NA())</f>
        <v>#N/A</v>
      </c>
      <c r="F294" s="45" t="e">
        <f t="shared" ca="1" si="23"/>
        <v>#N/A</v>
      </c>
      <c r="G294" s="45" t="e">
        <f t="shared" ca="1" si="24"/>
        <v>#REF!</v>
      </c>
      <c r="H294" s="27" t="e">
        <f ca="1">IF(COUNTIF(OFFSET(project_first_stitches,$A293-$A$3+1,0):OFFSET(project_first_stitches,A294-$A$3,0),NA())&lt;7,SUMIF(OFFSET('Project Daily Log'!$F$3,$A293-$A$3+1,0):OFFSET('Project Daily Log'!$F$3,$A294-$A$3,0),"&lt;&gt;#N/A"),NA())</f>
        <v>#N/A</v>
      </c>
      <c r="I294" s="41" t="e">
        <f ca="1">IF((COUNT(OFFSET(project_first_blocks,A293-$A$3+1,0):OFFSET(project_first_blocks,A294-$A$3,0))=(A294-A293)),(A294-$A$3)/7,NA())</f>
        <v>#N/A</v>
      </c>
      <c r="J294" s="41" t="e">
        <f ca="1">OFFSET(project_real_days,MATCH($A294,'Project Daily Log'!$A:$A,1)-1,0)/7</f>
        <v>#N/A</v>
      </c>
    </row>
    <row r="295" spans="1:10">
      <c r="A295" s="6" t="e">
        <f t="shared" ca="1" si="22"/>
        <v>#N/A</v>
      </c>
      <c r="B295" s="45" t="e">
        <f ca="1">IF(COUNTIF(OFFSET(project_first_stitches,A294-$A$3+1,0):OFFSET(project_first_stitches,A295-$A$3,0),NA())&lt;7,SUMIF(OFFSET(project_first_stitches,A294-$A$3+1,0):OFFSET(project_first_stitches,A295-$A$3,0),"&lt;&gt;#N/A"),NA())</f>
        <v>#N/A</v>
      </c>
      <c r="C295" s="42" t="e">
        <f t="shared" ca="1" si="20"/>
        <v>#REF!</v>
      </c>
      <c r="D295" s="42" t="e">
        <f t="shared" ca="1" si="21"/>
        <v>#REF!</v>
      </c>
      <c r="E295" s="45" t="e">
        <f ca="1">IF(COUNTIF(OFFSET(project_first_stitches,A294-$A$3+1,0):OFFSET(project_first_stitches,A295-$A$3,0),NA())&lt;7,SUMIF(OFFSET(project_first_pages,A294-$A$3+1,0):OFFSET(project_first_pages,A295-$A$3,0),"&lt;&gt;#N/A"),NA())</f>
        <v>#N/A</v>
      </c>
      <c r="F295" s="45" t="e">
        <f t="shared" ca="1" si="23"/>
        <v>#N/A</v>
      </c>
      <c r="G295" s="45" t="e">
        <f t="shared" ca="1" si="24"/>
        <v>#REF!</v>
      </c>
      <c r="H295" s="27" t="e">
        <f ca="1">IF(COUNTIF(OFFSET(project_first_stitches,$A294-$A$3+1,0):OFFSET(project_first_stitches,A295-$A$3,0),NA())&lt;7,SUMIF(OFFSET('Project Daily Log'!$F$3,$A294-$A$3+1,0):OFFSET('Project Daily Log'!$F$3,$A295-$A$3,0),"&lt;&gt;#N/A"),NA())</f>
        <v>#N/A</v>
      </c>
      <c r="I295" s="41" t="e">
        <f ca="1">IF((COUNT(OFFSET(project_first_blocks,A294-$A$3+1,0):OFFSET(project_first_blocks,A295-$A$3,0))=(A295-A294)),(A295-$A$3)/7,NA())</f>
        <v>#N/A</v>
      </c>
      <c r="J295" s="41" t="e">
        <f ca="1">OFFSET(project_real_days,MATCH($A295,'Project Daily Log'!$A:$A,1)-1,0)/7</f>
        <v>#N/A</v>
      </c>
    </row>
    <row r="296" spans="1:10">
      <c r="A296" s="6" t="e">
        <f t="shared" ca="1" si="22"/>
        <v>#N/A</v>
      </c>
      <c r="B296" s="45" t="e">
        <f ca="1">IF(COUNTIF(OFFSET(project_first_stitches,A295-$A$3+1,0):OFFSET(project_first_stitches,A296-$A$3,0),NA())&lt;7,SUMIF(OFFSET(project_first_stitches,A295-$A$3+1,0):OFFSET(project_first_stitches,A296-$A$3,0),"&lt;&gt;#N/A"),NA())</f>
        <v>#N/A</v>
      </c>
      <c r="C296" s="42" t="e">
        <f t="shared" ca="1" si="20"/>
        <v>#REF!</v>
      </c>
      <c r="D296" s="42" t="e">
        <f t="shared" ca="1" si="21"/>
        <v>#REF!</v>
      </c>
      <c r="E296" s="45" t="e">
        <f ca="1">IF(COUNTIF(OFFSET(project_first_stitches,A295-$A$3+1,0):OFFSET(project_first_stitches,A296-$A$3,0),NA())&lt;7,SUMIF(OFFSET(project_first_pages,A295-$A$3+1,0):OFFSET(project_first_pages,A296-$A$3,0),"&lt;&gt;#N/A"),NA())</f>
        <v>#N/A</v>
      </c>
      <c r="F296" s="45" t="e">
        <f t="shared" ca="1" si="23"/>
        <v>#N/A</v>
      </c>
      <c r="G296" s="45" t="e">
        <f t="shared" ca="1" si="24"/>
        <v>#REF!</v>
      </c>
      <c r="H296" s="27" t="e">
        <f ca="1">IF(COUNTIF(OFFSET(project_first_stitches,$A295-$A$3+1,0):OFFSET(project_first_stitches,A296-$A$3,0),NA())&lt;7,SUMIF(OFFSET('Project Daily Log'!$F$3,$A295-$A$3+1,0):OFFSET('Project Daily Log'!$F$3,$A296-$A$3,0),"&lt;&gt;#N/A"),NA())</f>
        <v>#N/A</v>
      </c>
      <c r="I296" s="41" t="e">
        <f ca="1">IF((COUNT(OFFSET(project_first_blocks,A295-$A$3+1,0):OFFSET(project_first_blocks,A296-$A$3,0))=(A296-A295)),(A296-$A$3)/7,NA())</f>
        <v>#N/A</v>
      </c>
      <c r="J296" s="41" t="e">
        <f ca="1">OFFSET(project_real_days,MATCH($A296,'Project Daily Log'!$A:$A,1)-1,0)/7</f>
        <v>#N/A</v>
      </c>
    </row>
    <row r="297" spans="1:10">
      <c r="A297" s="6" t="e">
        <f t="shared" ca="1" si="22"/>
        <v>#N/A</v>
      </c>
      <c r="B297" s="45" t="e">
        <f ca="1">IF(COUNTIF(OFFSET(project_first_stitches,A296-$A$3+1,0):OFFSET(project_first_stitches,A297-$A$3,0),NA())&lt;7,SUMIF(OFFSET(project_first_stitches,A296-$A$3+1,0):OFFSET(project_first_stitches,A297-$A$3,0),"&lt;&gt;#N/A"),NA())</f>
        <v>#N/A</v>
      </c>
      <c r="C297" s="42" t="e">
        <f t="shared" ca="1" si="20"/>
        <v>#REF!</v>
      </c>
      <c r="D297" s="42" t="e">
        <f t="shared" ca="1" si="21"/>
        <v>#REF!</v>
      </c>
      <c r="E297" s="45" t="e">
        <f ca="1">IF(COUNTIF(OFFSET(project_first_stitches,A296-$A$3+1,0):OFFSET(project_first_stitches,A297-$A$3,0),NA())&lt;7,SUMIF(OFFSET(project_first_pages,A296-$A$3+1,0):OFFSET(project_first_pages,A297-$A$3,0),"&lt;&gt;#N/A"),NA())</f>
        <v>#N/A</v>
      </c>
      <c r="F297" s="45" t="e">
        <f t="shared" ca="1" si="23"/>
        <v>#N/A</v>
      </c>
      <c r="G297" s="45" t="e">
        <f t="shared" ca="1" si="24"/>
        <v>#REF!</v>
      </c>
      <c r="H297" s="27" t="e">
        <f ca="1">IF(COUNTIF(OFFSET(project_first_stitches,$A296-$A$3+1,0):OFFSET(project_first_stitches,A297-$A$3,0),NA())&lt;7,SUMIF(OFFSET('Project Daily Log'!$F$3,$A296-$A$3+1,0):OFFSET('Project Daily Log'!$F$3,$A297-$A$3,0),"&lt;&gt;#N/A"),NA())</f>
        <v>#N/A</v>
      </c>
      <c r="I297" s="41" t="e">
        <f ca="1">IF((COUNT(OFFSET(project_first_blocks,A296-$A$3+1,0):OFFSET(project_first_blocks,A297-$A$3,0))=(A297-A296)),(A297-$A$3)/7,NA())</f>
        <v>#N/A</v>
      </c>
      <c r="J297" s="41" t="e">
        <f ca="1">OFFSET(project_real_days,MATCH($A297,'Project Daily Log'!$A:$A,1)-1,0)/7</f>
        <v>#N/A</v>
      </c>
    </row>
    <row r="298" spans="1:10">
      <c r="A298" s="6" t="e">
        <f t="shared" ca="1" si="22"/>
        <v>#N/A</v>
      </c>
      <c r="B298" s="45" t="e">
        <f ca="1">IF(COUNTIF(OFFSET(project_first_stitches,A297-$A$3+1,0):OFFSET(project_first_stitches,A298-$A$3,0),NA())&lt;7,SUMIF(OFFSET(project_first_stitches,A297-$A$3+1,0):OFFSET(project_first_stitches,A298-$A$3,0),"&lt;&gt;#N/A"),NA())</f>
        <v>#N/A</v>
      </c>
      <c r="C298" s="42" t="e">
        <f t="shared" ca="1" si="20"/>
        <v>#REF!</v>
      </c>
      <c r="D298" s="42" t="e">
        <f t="shared" ca="1" si="21"/>
        <v>#REF!</v>
      </c>
      <c r="E298" s="45" t="e">
        <f ca="1">IF(COUNTIF(OFFSET(project_first_stitches,A297-$A$3+1,0):OFFSET(project_first_stitches,A298-$A$3,0),NA())&lt;7,SUMIF(OFFSET(project_first_pages,A297-$A$3+1,0):OFFSET(project_first_pages,A298-$A$3,0),"&lt;&gt;#N/A"),NA())</f>
        <v>#N/A</v>
      </c>
      <c r="F298" s="45" t="e">
        <f t="shared" ca="1" si="23"/>
        <v>#N/A</v>
      </c>
      <c r="G298" s="45" t="e">
        <f t="shared" ca="1" si="24"/>
        <v>#REF!</v>
      </c>
      <c r="H298" s="27" t="e">
        <f ca="1">IF(COUNTIF(OFFSET(project_first_stitches,$A297-$A$3+1,0):OFFSET(project_first_stitches,A298-$A$3,0),NA())&lt;7,SUMIF(OFFSET('Project Daily Log'!$F$3,$A297-$A$3+1,0):OFFSET('Project Daily Log'!$F$3,$A298-$A$3,0),"&lt;&gt;#N/A"),NA())</f>
        <v>#N/A</v>
      </c>
      <c r="I298" s="41" t="e">
        <f ca="1">IF((COUNT(OFFSET(project_first_blocks,A297-$A$3+1,0):OFFSET(project_first_blocks,A298-$A$3,0))=(A298-A297)),(A298-$A$3)/7,NA())</f>
        <v>#N/A</v>
      </c>
      <c r="J298" s="41" t="e">
        <f ca="1">OFFSET(project_real_days,MATCH($A298,'Project Daily Log'!$A:$A,1)-1,0)/7</f>
        <v>#N/A</v>
      </c>
    </row>
    <row r="299" spans="1:10">
      <c r="A299" s="6" t="e">
        <f t="shared" ca="1" si="22"/>
        <v>#N/A</v>
      </c>
      <c r="B299" s="45" t="e">
        <f ca="1">IF(COUNTIF(OFFSET(project_first_stitches,A298-$A$3+1,0):OFFSET(project_first_stitches,A299-$A$3,0),NA())&lt;7,SUMIF(OFFSET(project_first_stitches,A298-$A$3+1,0):OFFSET(project_first_stitches,A299-$A$3,0),"&lt;&gt;#N/A"),NA())</f>
        <v>#N/A</v>
      </c>
      <c r="C299" s="42" t="e">
        <f t="shared" ca="1" si="20"/>
        <v>#REF!</v>
      </c>
      <c r="D299" s="42" t="e">
        <f t="shared" ca="1" si="21"/>
        <v>#REF!</v>
      </c>
      <c r="E299" s="45" t="e">
        <f ca="1">IF(COUNTIF(OFFSET(project_first_stitches,A298-$A$3+1,0):OFFSET(project_first_stitches,A299-$A$3,0),NA())&lt;7,SUMIF(OFFSET(project_first_pages,A298-$A$3+1,0):OFFSET(project_first_pages,A299-$A$3,0),"&lt;&gt;#N/A"),NA())</f>
        <v>#N/A</v>
      </c>
      <c r="F299" s="45" t="e">
        <f t="shared" ca="1" si="23"/>
        <v>#N/A</v>
      </c>
      <c r="G299" s="45" t="e">
        <f t="shared" ca="1" si="24"/>
        <v>#REF!</v>
      </c>
      <c r="H299" s="27" t="e">
        <f ca="1">IF(COUNTIF(OFFSET(project_first_stitches,$A298-$A$3+1,0):OFFSET(project_first_stitches,A299-$A$3,0),NA())&lt;7,SUMIF(OFFSET('Project Daily Log'!$F$3,$A298-$A$3+1,0):OFFSET('Project Daily Log'!$F$3,$A299-$A$3,0),"&lt;&gt;#N/A"),NA())</f>
        <v>#N/A</v>
      </c>
      <c r="I299" s="41" t="e">
        <f ca="1">IF((COUNT(OFFSET(project_first_blocks,A298-$A$3+1,0):OFFSET(project_first_blocks,A299-$A$3,0))=(A299-A298)),(A299-$A$3)/7,NA())</f>
        <v>#N/A</v>
      </c>
      <c r="J299" s="41" t="e">
        <f ca="1">OFFSET(project_real_days,MATCH($A299,'Project Daily Log'!$A:$A,1)-1,0)/7</f>
        <v>#N/A</v>
      </c>
    </row>
    <row r="300" spans="1:10">
      <c r="A300" s="6" t="e">
        <f t="shared" ca="1" si="22"/>
        <v>#N/A</v>
      </c>
      <c r="B300" s="45" t="e">
        <f ca="1">IF(COUNTIF(OFFSET(project_first_stitches,A299-$A$3+1,0):OFFSET(project_first_stitches,A300-$A$3,0),NA())&lt;7,SUMIF(OFFSET(project_first_stitches,A299-$A$3+1,0):OFFSET(project_first_stitches,A300-$A$3,0),"&lt;&gt;#N/A"),NA())</f>
        <v>#N/A</v>
      </c>
      <c r="C300" s="42" t="e">
        <f t="shared" ca="1" si="20"/>
        <v>#REF!</v>
      </c>
      <c r="D300" s="42" t="e">
        <f t="shared" ca="1" si="21"/>
        <v>#REF!</v>
      </c>
      <c r="E300" s="45" t="e">
        <f ca="1">IF(COUNTIF(OFFSET(project_first_stitches,A299-$A$3+1,0):OFFSET(project_first_stitches,A300-$A$3,0),NA())&lt;7,SUMIF(OFFSET(project_first_pages,A299-$A$3+1,0):OFFSET(project_first_pages,A300-$A$3,0),"&lt;&gt;#N/A"),NA())</f>
        <v>#N/A</v>
      </c>
      <c r="F300" s="45" t="e">
        <f t="shared" ca="1" si="23"/>
        <v>#N/A</v>
      </c>
      <c r="G300" s="45" t="e">
        <f t="shared" ca="1" si="24"/>
        <v>#REF!</v>
      </c>
      <c r="H300" s="27" t="e">
        <f ca="1">IF(COUNTIF(OFFSET(project_first_stitches,$A299-$A$3+1,0):OFFSET(project_first_stitches,A300-$A$3,0),NA())&lt;7,SUMIF(OFFSET('Project Daily Log'!$F$3,$A299-$A$3+1,0):OFFSET('Project Daily Log'!$F$3,$A300-$A$3,0),"&lt;&gt;#N/A"),NA())</f>
        <v>#N/A</v>
      </c>
      <c r="I300" s="41" t="e">
        <f ca="1">IF((COUNT(OFFSET(project_first_blocks,A299-$A$3+1,0):OFFSET(project_first_blocks,A300-$A$3,0))=(A300-A299)),(A300-$A$3)/7,NA())</f>
        <v>#N/A</v>
      </c>
      <c r="J300" s="41" t="e">
        <f ca="1">OFFSET(project_real_days,MATCH($A300,'Project Daily Log'!$A:$A,1)-1,0)/7</f>
        <v>#N/A</v>
      </c>
    </row>
    <row r="301" spans="1:10">
      <c r="A301" s="6" t="e">
        <f t="shared" ca="1" si="22"/>
        <v>#N/A</v>
      </c>
      <c r="B301" s="45" t="e">
        <f ca="1">IF(COUNTIF(OFFSET(project_first_stitches,A300-$A$3+1,0):OFFSET(project_first_stitches,A301-$A$3,0),NA())&lt;7,SUMIF(OFFSET(project_first_stitches,A300-$A$3+1,0):OFFSET(project_first_stitches,A301-$A$3,0),"&lt;&gt;#N/A"),NA())</f>
        <v>#N/A</v>
      </c>
      <c r="C301" s="42" t="e">
        <f t="shared" ca="1" si="20"/>
        <v>#REF!</v>
      </c>
      <c r="D301" s="42" t="e">
        <f t="shared" ca="1" si="21"/>
        <v>#REF!</v>
      </c>
      <c r="E301" s="45" t="e">
        <f ca="1">IF(COUNTIF(OFFSET(project_first_stitches,A300-$A$3+1,0):OFFSET(project_first_stitches,A301-$A$3,0),NA())&lt;7,SUMIF(OFFSET(project_first_pages,A300-$A$3+1,0):OFFSET(project_first_pages,A301-$A$3,0),"&lt;&gt;#N/A"),NA())</f>
        <v>#N/A</v>
      </c>
      <c r="F301" s="45" t="e">
        <f t="shared" ca="1" si="23"/>
        <v>#N/A</v>
      </c>
      <c r="G301" s="45" t="e">
        <f t="shared" ca="1" si="24"/>
        <v>#REF!</v>
      </c>
      <c r="H301" s="27" t="e">
        <f ca="1">IF(COUNTIF(OFFSET(project_first_stitches,$A300-$A$3+1,0):OFFSET(project_first_stitches,A301-$A$3,0),NA())&lt;7,SUMIF(OFFSET('Project Daily Log'!$F$3,$A300-$A$3+1,0):OFFSET('Project Daily Log'!$F$3,$A301-$A$3,0),"&lt;&gt;#N/A"),NA())</f>
        <v>#N/A</v>
      </c>
      <c r="I301" s="41" t="e">
        <f ca="1">IF((COUNT(OFFSET(project_first_blocks,A300-$A$3+1,0):OFFSET(project_first_blocks,A301-$A$3,0))=(A301-A300)),(A301-$A$3)/7,NA())</f>
        <v>#N/A</v>
      </c>
      <c r="J301" s="41" t="e">
        <f ca="1">OFFSET(project_real_days,MATCH($A301,'Project Daily Log'!$A:$A,1)-1,0)/7</f>
        <v>#N/A</v>
      </c>
    </row>
    <row r="302" spans="1:10">
      <c r="A302" s="6" t="e">
        <f t="shared" ca="1" si="22"/>
        <v>#N/A</v>
      </c>
      <c r="B302" s="45" t="e">
        <f ca="1">IF(COUNTIF(OFFSET(project_first_stitches,A301-$A$3+1,0):OFFSET(project_first_stitches,A302-$A$3,0),NA())&lt;7,SUMIF(OFFSET(project_first_stitches,A301-$A$3+1,0):OFFSET(project_first_stitches,A302-$A$3,0),"&lt;&gt;#N/A"),NA())</f>
        <v>#N/A</v>
      </c>
      <c r="C302" s="42" t="e">
        <f t="shared" ca="1" si="20"/>
        <v>#REF!</v>
      </c>
      <c r="D302" s="42" t="e">
        <f t="shared" ca="1" si="21"/>
        <v>#REF!</v>
      </c>
      <c r="E302" s="45" t="e">
        <f ca="1">IF(COUNTIF(OFFSET(project_first_stitches,A301-$A$3+1,0):OFFSET(project_first_stitches,A302-$A$3,0),NA())&lt;7,SUMIF(OFFSET(project_first_pages,A301-$A$3+1,0):OFFSET(project_first_pages,A302-$A$3,0),"&lt;&gt;#N/A"),NA())</f>
        <v>#N/A</v>
      </c>
      <c r="F302" s="45" t="e">
        <f t="shared" ca="1" si="23"/>
        <v>#N/A</v>
      </c>
      <c r="G302" s="45" t="e">
        <f t="shared" ca="1" si="24"/>
        <v>#REF!</v>
      </c>
      <c r="H302" s="27" t="e">
        <f ca="1">IF(COUNTIF(OFFSET(project_first_stitches,$A301-$A$3+1,0):OFFSET(project_first_stitches,A302-$A$3,0),NA())&lt;7,SUMIF(OFFSET('Project Daily Log'!$F$3,$A301-$A$3+1,0):OFFSET('Project Daily Log'!$F$3,$A302-$A$3,0),"&lt;&gt;#N/A"),NA())</f>
        <v>#N/A</v>
      </c>
      <c r="I302" s="41" t="e">
        <f ca="1">IF((COUNT(OFFSET(project_first_blocks,A301-$A$3+1,0):OFFSET(project_first_blocks,A302-$A$3,0))=(A302-A301)),(A302-$A$3)/7,NA())</f>
        <v>#N/A</v>
      </c>
      <c r="J302" s="41" t="e">
        <f ca="1">OFFSET(project_real_days,MATCH($A302,'Project Daily Log'!$A:$A,1)-1,0)/7</f>
        <v>#N/A</v>
      </c>
    </row>
    <row r="303" spans="1:10">
      <c r="A303" s="6" t="e">
        <f t="shared" ca="1" si="22"/>
        <v>#N/A</v>
      </c>
      <c r="B303" s="45" t="e">
        <f ca="1">IF(COUNTIF(OFFSET(project_first_stitches,A302-$A$3+1,0):OFFSET(project_first_stitches,A303-$A$3,0),NA())&lt;7,SUMIF(OFFSET(project_first_stitches,A302-$A$3+1,0):OFFSET(project_first_stitches,A303-$A$3,0),"&lt;&gt;#N/A"),NA())</f>
        <v>#N/A</v>
      </c>
      <c r="C303" s="42" t="e">
        <f t="shared" ca="1" si="20"/>
        <v>#REF!</v>
      </c>
      <c r="D303" s="42" t="e">
        <f t="shared" ca="1" si="21"/>
        <v>#REF!</v>
      </c>
      <c r="E303" s="45" t="e">
        <f ca="1">IF(COUNTIF(OFFSET(project_first_stitches,A302-$A$3+1,0):OFFSET(project_first_stitches,A303-$A$3,0),NA())&lt;7,SUMIF(OFFSET(project_first_pages,A302-$A$3+1,0):OFFSET(project_first_pages,A303-$A$3,0),"&lt;&gt;#N/A"),NA())</f>
        <v>#N/A</v>
      </c>
      <c r="F303" s="45" t="e">
        <f t="shared" ca="1" si="23"/>
        <v>#N/A</v>
      </c>
      <c r="G303" s="45" t="e">
        <f t="shared" ca="1" si="24"/>
        <v>#REF!</v>
      </c>
      <c r="H303" s="27" t="e">
        <f ca="1">IF(COUNTIF(OFFSET(project_first_stitches,$A302-$A$3+1,0):OFFSET(project_first_stitches,A303-$A$3,0),NA())&lt;7,SUMIF(OFFSET('Project Daily Log'!$F$3,$A302-$A$3+1,0):OFFSET('Project Daily Log'!$F$3,$A303-$A$3,0),"&lt;&gt;#N/A"),NA())</f>
        <v>#N/A</v>
      </c>
      <c r="I303" s="41" t="e">
        <f ca="1">IF((COUNT(OFFSET(project_first_blocks,A302-$A$3+1,0):OFFSET(project_first_blocks,A303-$A$3,0))=(A303-A302)),(A303-$A$3)/7,NA())</f>
        <v>#N/A</v>
      </c>
      <c r="J303" s="41" t="e">
        <f ca="1">OFFSET(project_real_days,MATCH($A303,'Project Daily Log'!$A:$A,1)-1,0)/7</f>
        <v>#N/A</v>
      </c>
    </row>
    <row r="304" spans="1:10">
      <c r="A304" s="6" t="e">
        <f t="shared" ca="1" si="22"/>
        <v>#N/A</v>
      </c>
      <c r="B304" s="45" t="e">
        <f ca="1">IF(COUNTIF(OFFSET(project_first_stitches,A303-$A$3+1,0):OFFSET(project_first_stitches,A304-$A$3,0),NA())&lt;7,SUMIF(OFFSET(project_first_stitches,A303-$A$3+1,0):OFFSET(project_first_stitches,A304-$A$3,0),"&lt;&gt;#N/A"),NA())</f>
        <v>#N/A</v>
      </c>
      <c r="C304" s="42" t="e">
        <f t="shared" ca="1" si="20"/>
        <v>#REF!</v>
      </c>
      <c r="D304" s="42" t="e">
        <f t="shared" ca="1" si="21"/>
        <v>#REF!</v>
      </c>
      <c r="E304" s="45" t="e">
        <f ca="1">IF(COUNTIF(OFFSET(project_first_stitches,A303-$A$3+1,0):OFFSET(project_first_stitches,A304-$A$3,0),NA())&lt;7,SUMIF(OFFSET(project_first_pages,A303-$A$3+1,0):OFFSET(project_first_pages,A304-$A$3,0),"&lt;&gt;#N/A"),NA())</f>
        <v>#N/A</v>
      </c>
      <c r="F304" s="45" t="e">
        <f t="shared" ca="1" si="23"/>
        <v>#N/A</v>
      </c>
      <c r="G304" s="45" t="e">
        <f t="shared" ca="1" si="24"/>
        <v>#REF!</v>
      </c>
      <c r="H304" s="27" t="e">
        <f ca="1">IF(COUNTIF(OFFSET(project_first_stitches,$A303-$A$3+1,0):OFFSET(project_first_stitches,A304-$A$3,0),NA())&lt;7,SUMIF(OFFSET('Project Daily Log'!$F$3,$A303-$A$3+1,0):OFFSET('Project Daily Log'!$F$3,$A304-$A$3,0),"&lt;&gt;#N/A"),NA())</f>
        <v>#N/A</v>
      </c>
      <c r="I304" s="41" t="e">
        <f ca="1">IF((COUNT(OFFSET(project_first_blocks,A303-$A$3+1,0):OFFSET(project_first_blocks,A304-$A$3,0))=(A304-A303)),(A304-$A$3)/7,NA())</f>
        <v>#N/A</v>
      </c>
      <c r="J304" s="41" t="e">
        <f ca="1">OFFSET(project_real_days,MATCH($A304,'Project Daily Log'!$A:$A,1)-1,0)/7</f>
        <v>#N/A</v>
      </c>
    </row>
    <row r="305" spans="1:10">
      <c r="A305" s="6" t="e">
        <f t="shared" ca="1" si="22"/>
        <v>#N/A</v>
      </c>
      <c r="B305" s="45" t="e">
        <f ca="1">IF(COUNTIF(OFFSET(project_first_stitches,A304-$A$3+1,0):OFFSET(project_first_stitches,A305-$A$3,0),NA())&lt;7,SUMIF(OFFSET(project_first_stitches,A304-$A$3+1,0):OFFSET(project_first_stitches,A305-$A$3,0),"&lt;&gt;#N/A"),NA())</f>
        <v>#N/A</v>
      </c>
      <c r="C305" s="42" t="e">
        <f t="shared" ca="1" si="20"/>
        <v>#REF!</v>
      </c>
      <c r="D305" s="42" t="e">
        <f t="shared" ca="1" si="21"/>
        <v>#REF!</v>
      </c>
      <c r="E305" s="45" t="e">
        <f ca="1">IF(COUNTIF(OFFSET(project_first_stitches,A304-$A$3+1,0):OFFSET(project_first_stitches,A305-$A$3,0),NA())&lt;7,SUMIF(OFFSET(project_first_pages,A304-$A$3+1,0):OFFSET(project_first_pages,A305-$A$3,0),"&lt;&gt;#N/A"),NA())</f>
        <v>#N/A</v>
      </c>
      <c r="F305" s="45" t="e">
        <f t="shared" ca="1" si="23"/>
        <v>#N/A</v>
      </c>
      <c r="G305" s="45" t="e">
        <f t="shared" ca="1" si="24"/>
        <v>#REF!</v>
      </c>
      <c r="H305" s="27" t="e">
        <f ca="1">IF(COUNTIF(OFFSET(project_first_stitches,$A304-$A$3+1,0):OFFSET(project_first_stitches,A305-$A$3,0),NA())&lt;7,SUMIF(OFFSET('Project Daily Log'!$F$3,$A304-$A$3+1,0):OFFSET('Project Daily Log'!$F$3,$A305-$A$3,0),"&lt;&gt;#N/A"),NA())</f>
        <v>#N/A</v>
      </c>
      <c r="I305" s="41" t="e">
        <f ca="1">IF((COUNT(OFFSET(project_first_blocks,A304-$A$3+1,0):OFFSET(project_first_blocks,A305-$A$3,0))=(A305-A304)),(A305-$A$3)/7,NA())</f>
        <v>#N/A</v>
      </c>
      <c r="J305" s="41" t="e">
        <f ca="1">OFFSET(project_real_days,MATCH($A305,'Project Daily Log'!$A:$A,1)-1,0)/7</f>
        <v>#N/A</v>
      </c>
    </row>
    <row r="306" spans="1:10">
      <c r="A306" s="6" t="e">
        <f t="shared" ca="1" si="22"/>
        <v>#N/A</v>
      </c>
      <c r="B306" s="45" t="e">
        <f ca="1">IF(COUNTIF(OFFSET(project_first_stitches,A305-$A$3+1,0):OFFSET(project_first_stitches,A306-$A$3,0),NA())&lt;7,SUMIF(OFFSET(project_first_stitches,A305-$A$3+1,0):OFFSET(project_first_stitches,A306-$A$3,0),"&lt;&gt;#N/A"),NA())</f>
        <v>#N/A</v>
      </c>
      <c r="C306" s="42" t="e">
        <f t="shared" ca="1" si="20"/>
        <v>#REF!</v>
      </c>
      <c r="D306" s="42" t="e">
        <f t="shared" ca="1" si="21"/>
        <v>#REF!</v>
      </c>
      <c r="E306" s="45" t="e">
        <f ca="1">IF(COUNTIF(OFFSET(project_first_stitches,A305-$A$3+1,0):OFFSET(project_first_stitches,A306-$A$3,0),NA())&lt;7,SUMIF(OFFSET(project_first_pages,A305-$A$3+1,0):OFFSET(project_first_pages,A306-$A$3,0),"&lt;&gt;#N/A"),NA())</f>
        <v>#N/A</v>
      </c>
      <c r="F306" s="45" t="e">
        <f t="shared" ca="1" si="23"/>
        <v>#N/A</v>
      </c>
      <c r="G306" s="45" t="e">
        <f t="shared" ca="1" si="24"/>
        <v>#REF!</v>
      </c>
      <c r="H306" s="27" t="e">
        <f ca="1">IF(COUNTIF(OFFSET(project_first_stitches,$A305-$A$3+1,0):OFFSET(project_first_stitches,A306-$A$3,0),NA())&lt;7,SUMIF(OFFSET('Project Daily Log'!$F$3,$A305-$A$3+1,0):OFFSET('Project Daily Log'!$F$3,$A306-$A$3,0),"&lt;&gt;#N/A"),NA())</f>
        <v>#N/A</v>
      </c>
      <c r="I306" s="41" t="e">
        <f ca="1">IF((COUNT(OFFSET(project_first_blocks,A305-$A$3+1,0):OFFSET(project_first_blocks,A306-$A$3,0))=(A306-A305)),(A306-$A$3)/7,NA())</f>
        <v>#N/A</v>
      </c>
      <c r="J306" s="41" t="e">
        <f ca="1">OFFSET(project_real_days,MATCH($A306,'Project Daily Log'!$A:$A,1)-1,0)/7</f>
        <v>#N/A</v>
      </c>
    </row>
    <row r="307" spans="1:10">
      <c r="A307" s="6" t="e">
        <f t="shared" ca="1" si="22"/>
        <v>#N/A</v>
      </c>
      <c r="B307" s="45" t="e">
        <f ca="1">IF(COUNTIF(OFFSET(project_first_stitches,A306-$A$3+1,0):OFFSET(project_first_stitches,A307-$A$3,0),NA())&lt;7,SUMIF(OFFSET(project_first_stitches,A306-$A$3+1,0):OFFSET(project_first_stitches,A307-$A$3,0),"&lt;&gt;#N/A"),NA())</f>
        <v>#N/A</v>
      </c>
      <c r="C307" s="42" t="e">
        <f t="shared" ca="1" si="20"/>
        <v>#REF!</v>
      </c>
      <c r="D307" s="42" t="e">
        <f t="shared" ca="1" si="21"/>
        <v>#REF!</v>
      </c>
      <c r="E307" s="45" t="e">
        <f ca="1">IF(COUNTIF(OFFSET(project_first_stitches,A306-$A$3+1,0):OFFSET(project_first_stitches,A307-$A$3,0),NA())&lt;7,SUMIF(OFFSET(project_first_pages,A306-$A$3+1,0):OFFSET(project_first_pages,A307-$A$3,0),"&lt;&gt;#N/A"),NA())</f>
        <v>#N/A</v>
      </c>
      <c r="F307" s="45" t="e">
        <f t="shared" ca="1" si="23"/>
        <v>#N/A</v>
      </c>
      <c r="G307" s="45" t="e">
        <f t="shared" ca="1" si="24"/>
        <v>#REF!</v>
      </c>
      <c r="H307" s="27" t="e">
        <f ca="1">IF(COUNTIF(OFFSET(project_first_stitches,$A306-$A$3+1,0):OFFSET(project_first_stitches,A307-$A$3,0),NA())&lt;7,SUMIF(OFFSET('Project Daily Log'!$F$3,$A306-$A$3+1,0):OFFSET('Project Daily Log'!$F$3,$A307-$A$3,0),"&lt;&gt;#N/A"),NA())</f>
        <v>#N/A</v>
      </c>
      <c r="I307" s="41" t="e">
        <f ca="1">IF((COUNT(OFFSET(project_first_blocks,A306-$A$3+1,0):OFFSET(project_first_blocks,A307-$A$3,0))=(A307-A306)),(A307-$A$3)/7,NA())</f>
        <v>#N/A</v>
      </c>
      <c r="J307" s="41" t="e">
        <f ca="1">OFFSET(project_real_days,MATCH($A307,'Project Daily Log'!$A:$A,1)-1,0)/7</f>
        <v>#N/A</v>
      </c>
    </row>
    <row r="308" spans="1:10">
      <c r="A308" s="6" t="e">
        <f t="shared" ca="1" si="22"/>
        <v>#N/A</v>
      </c>
      <c r="B308" s="45" t="e">
        <f ca="1">IF(COUNTIF(OFFSET(project_first_stitches,A307-$A$3+1,0):OFFSET(project_first_stitches,A308-$A$3,0),NA())&lt;7,SUMIF(OFFSET(project_first_stitches,A307-$A$3+1,0):OFFSET(project_first_stitches,A308-$A$3,0),"&lt;&gt;#N/A"),NA())</f>
        <v>#N/A</v>
      </c>
      <c r="C308" s="42" t="e">
        <f t="shared" ca="1" si="20"/>
        <v>#REF!</v>
      </c>
      <c r="D308" s="42" t="e">
        <f t="shared" ca="1" si="21"/>
        <v>#REF!</v>
      </c>
      <c r="E308" s="45" t="e">
        <f ca="1">IF(COUNTIF(OFFSET(project_first_stitches,A307-$A$3+1,0):OFFSET(project_first_stitches,A308-$A$3,0),NA())&lt;7,SUMIF(OFFSET(project_first_pages,A307-$A$3+1,0):OFFSET(project_first_pages,A308-$A$3,0),"&lt;&gt;#N/A"),NA())</f>
        <v>#N/A</v>
      </c>
      <c r="F308" s="45" t="e">
        <f t="shared" ca="1" si="23"/>
        <v>#N/A</v>
      </c>
      <c r="G308" s="45" t="e">
        <f t="shared" ca="1" si="24"/>
        <v>#REF!</v>
      </c>
      <c r="H308" s="27" t="e">
        <f ca="1">IF(COUNTIF(OFFSET(project_first_stitches,$A307-$A$3+1,0):OFFSET(project_first_stitches,A308-$A$3,0),NA())&lt;7,SUMIF(OFFSET('Project Daily Log'!$F$3,$A307-$A$3+1,0):OFFSET('Project Daily Log'!$F$3,$A308-$A$3,0),"&lt;&gt;#N/A"),NA())</f>
        <v>#N/A</v>
      </c>
      <c r="I308" s="41" t="e">
        <f ca="1">IF((COUNT(OFFSET(project_first_blocks,A307-$A$3+1,0):OFFSET(project_first_blocks,A308-$A$3,0))=(A308-A307)),(A308-$A$3)/7,NA())</f>
        <v>#N/A</v>
      </c>
      <c r="J308" s="41" t="e">
        <f ca="1">OFFSET(project_real_days,MATCH($A308,'Project Daily Log'!$A:$A,1)-1,0)/7</f>
        <v>#N/A</v>
      </c>
    </row>
    <row r="309" spans="1:10">
      <c r="A309" s="6" t="e">
        <f t="shared" ca="1" si="22"/>
        <v>#N/A</v>
      </c>
      <c r="B309" s="45" t="e">
        <f ca="1">IF(COUNTIF(OFFSET(project_first_stitches,A308-$A$3+1,0):OFFSET(project_first_stitches,A309-$A$3,0),NA())&lt;7,SUMIF(OFFSET(project_first_stitches,A308-$A$3+1,0):OFFSET(project_first_stitches,A309-$A$3,0),"&lt;&gt;#N/A"),NA())</f>
        <v>#N/A</v>
      </c>
      <c r="C309" s="42" t="e">
        <f t="shared" ca="1" si="20"/>
        <v>#REF!</v>
      </c>
      <c r="D309" s="42" t="e">
        <f t="shared" ca="1" si="21"/>
        <v>#REF!</v>
      </c>
      <c r="E309" s="45" t="e">
        <f ca="1">IF(COUNTIF(OFFSET(project_first_stitches,A308-$A$3+1,0):OFFSET(project_first_stitches,A309-$A$3,0),NA())&lt;7,SUMIF(OFFSET(project_first_pages,A308-$A$3+1,0):OFFSET(project_first_pages,A309-$A$3,0),"&lt;&gt;#N/A"),NA())</f>
        <v>#N/A</v>
      </c>
      <c r="F309" s="45" t="e">
        <f t="shared" ca="1" si="23"/>
        <v>#N/A</v>
      </c>
      <c r="G309" s="45" t="e">
        <f t="shared" ca="1" si="24"/>
        <v>#REF!</v>
      </c>
      <c r="H309" s="27" t="e">
        <f ca="1">IF(COUNTIF(OFFSET(project_first_stitches,$A308-$A$3+1,0):OFFSET(project_first_stitches,A309-$A$3,0),NA())&lt;7,SUMIF(OFFSET('Project Daily Log'!$F$3,$A308-$A$3+1,0):OFFSET('Project Daily Log'!$F$3,$A309-$A$3,0),"&lt;&gt;#N/A"),NA())</f>
        <v>#N/A</v>
      </c>
      <c r="I309" s="41" t="e">
        <f ca="1">IF((COUNT(OFFSET(project_first_blocks,A308-$A$3+1,0):OFFSET(project_first_blocks,A309-$A$3,0))=(A309-A308)),(A309-$A$3)/7,NA())</f>
        <v>#N/A</v>
      </c>
      <c r="J309" s="41" t="e">
        <f ca="1">OFFSET(project_real_days,MATCH($A309,'Project Daily Log'!$A:$A,1)-1,0)/7</f>
        <v>#N/A</v>
      </c>
    </row>
    <row r="310" spans="1:10">
      <c r="A310" s="6" t="e">
        <f t="shared" ca="1" si="22"/>
        <v>#N/A</v>
      </c>
      <c r="B310" s="45" t="e">
        <f ca="1">IF(COUNTIF(OFFSET(project_first_stitches,A309-$A$3+1,0):OFFSET(project_first_stitches,A310-$A$3,0),NA())&lt;7,SUMIF(OFFSET(project_first_stitches,A309-$A$3+1,0):OFFSET(project_first_stitches,A310-$A$3,0),"&lt;&gt;#N/A"),NA())</f>
        <v>#N/A</v>
      </c>
      <c r="C310" s="42" t="e">
        <f t="shared" ca="1" si="20"/>
        <v>#REF!</v>
      </c>
      <c r="D310" s="42" t="e">
        <f t="shared" ca="1" si="21"/>
        <v>#REF!</v>
      </c>
      <c r="E310" s="45" t="e">
        <f ca="1">IF(COUNTIF(OFFSET(project_first_stitches,A309-$A$3+1,0):OFFSET(project_first_stitches,A310-$A$3,0),NA())&lt;7,SUMIF(OFFSET(project_first_pages,A309-$A$3+1,0):OFFSET(project_first_pages,A310-$A$3,0),"&lt;&gt;#N/A"),NA())</f>
        <v>#N/A</v>
      </c>
      <c r="F310" s="45" t="e">
        <f t="shared" ca="1" si="23"/>
        <v>#N/A</v>
      </c>
      <c r="G310" s="45" t="e">
        <f t="shared" ca="1" si="24"/>
        <v>#REF!</v>
      </c>
      <c r="H310" s="27" t="e">
        <f ca="1">IF(COUNTIF(OFFSET(project_first_stitches,$A309-$A$3+1,0):OFFSET(project_first_stitches,A310-$A$3,0),NA())&lt;7,SUMIF(OFFSET('Project Daily Log'!$F$3,$A309-$A$3+1,0):OFFSET('Project Daily Log'!$F$3,$A310-$A$3,0),"&lt;&gt;#N/A"),NA())</f>
        <v>#N/A</v>
      </c>
      <c r="I310" s="41" t="e">
        <f ca="1">IF((COUNT(OFFSET(project_first_blocks,A309-$A$3+1,0):OFFSET(project_first_blocks,A310-$A$3,0))=(A310-A309)),(A310-$A$3)/7,NA())</f>
        <v>#N/A</v>
      </c>
      <c r="J310" s="41" t="e">
        <f ca="1">OFFSET(project_real_days,MATCH($A310,'Project Daily Log'!$A:$A,1)-1,0)/7</f>
        <v>#N/A</v>
      </c>
    </row>
    <row r="311" spans="1:10">
      <c r="A311" s="6" t="e">
        <f t="shared" ca="1" si="22"/>
        <v>#N/A</v>
      </c>
      <c r="B311" s="45" t="e">
        <f ca="1">IF(COUNTIF(OFFSET(project_first_stitches,A310-$A$3+1,0):OFFSET(project_first_stitches,A311-$A$3,0),NA())&lt;7,SUMIF(OFFSET(project_first_stitches,A310-$A$3+1,0):OFFSET(project_first_stitches,A311-$A$3,0),"&lt;&gt;#N/A"),NA())</f>
        <v>#N/A</v>
      </c>
      <c r="C311" s="42" t="e">
        <f t="shared" ca="1" si="20"/>
        <v>#REF!</v>
      </c>
      <c r="D311" s="42" t="e">
        <f t="shared" ca="1" si="21"/>
        <v>#REF!</v>
      </c>
      <c r="E311" s="45" t="e">
        <f ca="1">IF(COUNTIF(OFFSET(project_first_stitches,A310-$A$3+1,0):OFFSET(project_first_stitches,A311-$A$3,0),NA())&lt;7,SUMIF(OFFSET(project_first_pages,A310-$A$3+1,0):OFFSET(project_first_pages,A311-$A$3,0),"&lt;&gt;#N/A"),NA())</f>
        <v>#N/A</v>
      </c>
      <c r="F311" s="45" t="e">
        <f t="shared" ca="1" si="23"/>
        <v>#N/A</v>
      </c>
      <c r="G311" s="45" t="e">
        <f t="shared" ca="1" si="24"/>
        <v>#REF!</v>
      </c>
      <c r="H311" s="27" t="e">
        <f ca="1">IF(COUNTIF(OFFSET(project_first_stitches,$A310-$A$3+1,0):OFFSET(project_first_stitches,A311-$A$3,0),NA())&lt;7,SUMIF(OFFSET('Project Daily Log'!$F$3,$A310-$A$3+1,0):OFFSET('Project Daily Log'!$F$3,$A311-$A$3,0),"&lt;&gt;#N/A"),NA())</f>
        <v>#N/A</v>
      </c>
      <c r="I311" s="41" t="e">
        <f ca="1">IF((COUNT(OFFSET(project_first_blocks,A310-$A$3+1,0):OFFSET(project_first_blocks,A311-$A$3,0))=(A311-A310)),(A311-$A$3)/7,NA())</f>
        <v>#N/A</v>
      </c>
      <c r="J311" s="41" t="e">
        <f ca="1">OFFSET(project_real_days,MATCH($A311,'Project Daily Log'!$A:$A,1)-1,0)/7</f>
        <v>#N/A</v>
      </c>
    </row>
    <row r="312" spans="1:10">
      <c r="A312" s="6" t="e">
        <f t="shared" ca="1" si="22"/>
        <v>#N/A</v>
      </c>
      <c r="B312" s="45" t="e">
        <f ca="1">IF(COUNTIF(OFFSET(project_first_stitches,A311-$A$3+1,0):OFFSET(project_first_stitches,A312-$A$3,0),NA())&lt;7,SUMIF(OFFSET(project_first_stitches,A311-$A$3+1,0):OFFSET(project_first_stitches,A312-$A$3,0),"&lt;&gt;#N/A"),NA())</f>
        <v>#N/A</v>
      </c>
      <c r="C312" s="42" t="e">
        <f t="shared" ca="1" si="20"/>
        <v>#REF!</v>
      </c>
      <c r="D312" s="42" t="e">
        <f t="shared" ca="1" si="21"/>
        <v>#REF!</v>
      </c>
      <c r="E312" s="45" t="e">
        <f ca="1">IF(COUNTIF(OFFSET(project_first_stitches,A311-$A$3+1,0):OFFSET(project_first_stitches,A312-$A$3,0),NA())&lt;7,SUMIF(OFFSET(project_first_pages,A311-$A$3+1,0):OFFSET(project_first_pages,A312-$A$3,0),"&lt;&gt;#N/A"),NA())</f>
        <v>#N/A</v>
      </c>
      <c r="F312" s="45" t="e">
        <f t="shared" ca="1" si="23"/>
        <v>#N/A</v>
      </c>
      <c r="G312" s="45" t="e">
        <f t="shared" ca="1" si="24"/>
        <v>#REF!</v>
      </c>
      <c r="H312" s="27" t="e">
        <f ca="1">IF(COUNTIF(OFFSET(project_first_stitches,$A311-$A$3+1,0):OFFSET(project_first_stitches,A312-$A$3,0),NA())&lt;7,SUMIF(OFFSET('Project Daily Log'!$F$3,$A311-$A$3+1,0):OFFSET('Project Daily Log'!$F$3,$A312-$A$3,0),"&lt;&gt;#N/A"),NA())</f>
        <v>#N/A</v>
      </c>
      <c r="I312" s="41" t="e">
        <f ca="1">IF((COUNT(OFFSET(project_first_blocks,A311-$A$3+1,0):OFFSET(project_first_blocks,A312-$A$3,0))=(A312-A311)),(A312-$A$3)/7,NA())</f>
        <v>#N/A</v>
      </c>
      <c r="J312" s="41" t="e">
        <f ca="1">OFFSET(project_real_days,MATCH($A312,'Project Daily Log'!$A:$A,1)-1,0)/7</f>
        <v>#N/A</v>
      </c>
    </row>
    <row r="313" spans="1:10">
      <c r="A313" s="6" t="e">
        <f t="shared" ca="1" si="22"/>
        <v>#N/A</v>
      </c>
      <c r="B313" s="45" t="e">
        <f ca="1">IF(COUNTIF(OFFSET(project_first_stitches,A312-$A$3+1,0):OFFSET(project_first_stitches,A313-$A$3,0),NA())&lt;7,SUMIF(OFFSET(project_first_stitches,A312-$A$3+1,0):OFFSET(project_first_stitches,A313-$A$3,0),"&lt;&gt;#N/A"),NA())</f>
        <v>#N/A</v>
      </c>
      <c r="C313" s="42" t="e">
        <f t="shared" ca="1" si="20"/>
        <v>#REF!</v>
      </c>
      <c r="D313" s="42" t="e">
        <f t="shared" ca="1" si="21"/>
        <v>#REF!</v>
      </c>
      <c r="E313" s="45" t="e">
        <f ca="1">IF(COUNTIF(OFFSET(project_first_stitches,A312-$A$3+1,0):OFFSET(project_first_stitches,A313-$A$3,0),NA())&lt;7,SUMIF(OFFSET(project_first_pages,A312-$A$3+1,0):OFFSET(project_first_pages,A313-$A$3,0),"&lt;&gt;#N/A"),NA())</f>
        <v>#N/A</v>
      </c>
      <c r="F313" s="45" t="e">
        <f t="shared" ca="1" si="23"/>
        <v>#N/A</v>
      </c>
      <c r="G313" s="45" t="e">
        <f t="shared" ca="1" si="24"/>
        <v>#REF!</v>
      </c>
      <c r="H313" s="27" t="e">
        <f ca="1">IF(COUNTIF(OFFSET(project_first_stitches,$A312-$A$3+1,0):OFFSET(project_first_stitches,A313-$A$3,0),NA())&lt;7,SUMIF(OFFSET('Project Daily Log'!$F$3,$A312-$A$3+1,0):OFFSET('Project Daily Log'!$F$3,$A313-$A$3,0),"&lt;&gt;#N/A"),NA())</f>
        <v>#N/A</v>
      </c>
      <c r="I313" s="41" t="e">
        <f ca="1">IF((COUNT(OFFSET(project_first_blocks,A312-$A$3+1,0):OFFSET(project_first_blocks,A313-$A$3,0))=(A313-A312)),(A313-$A$3)/7,NA())</f>
        <v>#N/A</v>
      </c>
      <c r="J313" s="41" t="e">
        <f ca="1">OFFSET(project_real_days,MATCH($A313,'Project Daily Log'!$A:$A,1)-1,0)/7</f>
        <v>#N/A</v>
      </c>
    </row>
    <row r="314" spans="1:10">
      <c r="A314" s="6" t="e">
        <f t="shared" ca="1" si="22"/>
        <v>#N/A</v>
      </c>
      <c r="B314" s="45" t="e">
        <f ca="1">IF(COUNTIF(OFFSET(project_first_stitches,A313-$A$3+1,0):OFFSET(project_first_stitches,A314-$A$3,0),NA())&lt;7,SUMIF(OFFSET(project_first_stitches,A313-$A$3+1,0):OFFSET(project_first_stitches,A314-$A$3,0),"&lt;&gt;#N/A"),NA())</f>
        <v>#N/A</v>
      </c>
      <c r="C314" s="42" t="e">
        <f t="shared" ca="1" si="20"/>
        <v>#REF!</v>
      </c>
      <c r="D314" s="42" t="e">
        <f t="shared" ca="1" si="21"/>
        <v>#REF!</v>
      </c>
      <c r="E314" s="45" t="e">
        <f ca="1">IF(COUNTIF(OFFSET(project_first_stitches,A313-$A$3+1,0):OFFSET(project_first_stitches,A314-$A$3,0),NA())&lt;7,SUMIF(OFFSET(project_first_pages,A313-$A$3+1,0):OFFSET(project_first_pages,A314-$A$3,0),"&lt;&gt;#N/A"),NA())</f>
        <v>#N/A</v>
      </c>
      <c r="F314" s="45" t="e">
        <f t="shared" ca="1" si="23"/>
        <v>#N/A</v>
      </c>
      <c r="G314" s="45" t="e">
        <f t="shared" ca="1" si="24"/>
        <v>#REF!</v>
      </c>
      <c r="H314" s="27" t="e">
        <f ca="1">IF(COUNTIF(OFFSET(project_first_stitches,$A313-$A$3+1,0):OFFSET(project_first_stitches,A314-$A$3,0),NA())&lt;7,SUMIF(OFFSET('Project Daily Log'!$F$3,$A313-$A$3+1,0):OFFSET('Project Daily Log'!$F$3,$A314-$A$3,0),"&lt;&gt;#N/A"),NA())</f>
        <v>#N/A</v>
      </c>
      <c r="I314" s="41" t="e">
        <f ca="1">IF((COUNT(OFFSET(project_first_blocks,A313-$A$3+1,0):OFFSET(project_first_blocks,A314-$A$3,0))=(A314-A313)),(A314-$A$3)/7,NA())</f>
        <v>#N/A</v>
      </c>
      <c r="J314" s="41" t="e">
        <f ca="1">OFFSET(project_real_days,MATCH($A314,'Project Daily Log'!$A:$A,1)-1,0)/7</f>
        <v>#N/A</v>
      </c>
    </row>
    <row r="315" spans="1:10">
      <c r="A315" s="6" t="e">
        <f t="shared" ca="1" si="22"/>
        <v>#N/A</v>
      </c>
      <c r="B315" s="45" t="e">
        <f ca="1">IF(COUNTIF(OFFSET(project_first_stitches,A314-$A$3+1,0):OFFSET(project_first_stitches,A315-$A$3,0),NA())&lt;7,SUMIF(OFFSET(project_first_stitches,A314-$A$3+1,0):OFFSET(project_first_stitches,A315-$A$3,0),"&lt;&gt;#N/A"),NA())</f>
        <v>#N/A</v>
      </c>
      <c r="C315" s="42" t="e">
        <f t="shared" ca="1" si="20"/>
        <v>#REF!</v>
      </c>
      <c r="D315" s="42" t="e">
        <f t="shared" ca="1" si="21"/>
        <v>#REF!</v>
      </c>
      <c r="E315" s="45" t="e">
        <f ca="1">IF(COUNTIF(OFFSET(project_first_stitches,A314-$A$3+1,0):OFFSET(project_first_stitches,A315-$A$3,0),NA())&lt;7,SUMIF(OFFSET(project_first_pages,A314-$A$3+1,0):OFFSET(project_first_pages,A315-$A$3,0),"&lt;&gt;#N/A"),NA())</f>
        <v>#N/A</v>
      </c>
      <c r="F315" s="45" t="e">
        <f t="shared" ca="1" si="23"/>
        <v>#N/A</v>
      </c>
      <c r="G315" s="45" t="e">
        <f t="shared" ca="1" si="24"/>
        <v>#REF!</v>
      </c>
      <c r="H315" s="27" t="e">
        <f ca="1">IF(COUNTIF(OFFSET(project_first_stitches,$A314-$A$3+1,0):OFFSET(project_first_stitches,A315-$A$3,0),NA())&lt;7,SUMIF(OFFSET('Project Daily Log'!$F$3,$A314-$A$3+1,0):OFFSET('Project Daily Log'!$F$3,$A315-$A$3,0),"&lt;&gt;#N/A"),NA())</f>
        <v>#N/A</v>
      </c>
      <c r="I315" s="41" t="e">
        <f ca="1">IF((COUNT(OFFSET(project_first_blocks,A314-$A$3+1,0):OFFSET(project_first_blocks,A315-$A$3,0))=(A315-A314)),(A315-$A$3)/7,NA())</f>
        <v>#N/A</v>
      </c>
      <c r="J315" s="41" t="e">
        <f ca="1">OFFSET(project_real_days,MATCH($A315,'Project Daily Log'!$A:$A,1)-1,0)/7</f>
        <v>#N/A</v>
      </c>
    </row>
    <row r="316" spans="1:10">
      <c r="A316" s="6" t="e">
        <f t="shared" ca="1" si="22"/>
        <v>#N/A</v>
      </c>
      <c r="B316" s="45" t="e">
        <f ca="1">IF(COUNTIF(OFFSET(project_first_stitches,A315-$A$3+1,0):OFFSET(project_first_stitches,A316-$A$3,0),NA())&lt;7,SUMIF(OFFSET(project_first_stitches,A315-$A$3+1,0):OFFSET(project_first_stitches,A316-$A$3,0),"&lt;&gt;#N/A"),NA())</f>
        <v>#N/A</v>
      </c>
      <c r="C316" s="42" t="e">
        <f t="shared" ca="1" si="20"/>
        <v>#REF!</v>
      </c>
      <c r="D316" s="42" t="e">
        <f t="shared" ca="1" si="21"/>
        <v>#REF!</v>
      </c>
      <c r="E316" s="45" t="e">
        <f ca="1">IF(COUNTIF(OFFSET(project_first_stitches,A315-$A$3+1,0):OFFSET(project_first_stitches,A316-$A$3,0),NA())&lt;7,SUMIF(OFFSET(project_first_pages,A315-$A$3+1,0):OFFSET(project_first_pages,A316-$A$3,0),"&lt;&gt;#N/A"),NA())</f>
        <v>#N/A</v>
      </c>
      <c r="F316" s="45" t="e">
        <f t="shared" ca="1" si="23"/>
        <v>#N/A</v>
      </c>
      <c r="G316" s="45" t="e">
        <f t="shared" ca="1" si="24"/>
        <v>#REF!</v>
      </c>
      <c r="H316" s="27" t="e">
        <f ca="1">IF(COUNTIF(OFFSET(project_first_stitches,$A315-$A$3+1,0):OFFSET(project_first_stitches,A316-$A$3,0),NA())&lt;7,SUMIF(OFFSET('Project Daily Log'!$F$3,$A315-$A$3+1,0):OFFSET('Project Daily Log'!$F$3,$A316-$A$3,0),"&lt;&gt;#N/A"),NA())</f>
        <v>#N/A</v>
      </c>
      <c r="I316" s="41" t="e">
        <f ca="1">IF((COUNT(OFFSET(project_first_blocks,A315-$A$3+1,0):OFFSET(project_first_blocks,A316-$A$3,0))=(A316-A315)),(A316-$A$3)/7,NA())</f>
        <v>#N/A</v>
      </c>
      <c r="J316" s="41" t="e">
        <f ca="1">OFFSET(project_real_days,MATCH($A316,'Project Daily Log'!$A:$A,1)-1,0)/7</f>
        <v>#N/A</v>
      </c>
    </row>
    <row r="317" spans="1:10">
      <c r="A317" s="6" t="e">
        <f t="shared" ca="1" si="22"/>
        <v>#N/A</v>
      </c>
      <c r="B317" s="45" t="e">
        <f ca="1">IF(COUNTIF(OFFSET(project_first_stitches,A316-$A$3+1,0):OFFSET(project_first_stitches,A317-$A$3,0),NA())&lt;7,SUMIF(OFFSET(project_first_stitches,A316-$A$3+1,0):OFFSET(project_first_stitches,A317-$A$3,0),"&lt;&gt;#N/A"),NA())</f>
        <v>#N/A</v>
      </c>
      <c r="C317" s="42" t="e">
        <f t="shared" ca="1" si="20"/>
        <v>#REF!</v>
      </c>
      <c r="D317" s="42" t="e">
        <f t="shared" ca="1" si="21"/>
        <v>#REF!</v>
      </c>
      <c r="E317" s="45" t="e">
        <f ca="1">IF(COUNTIF(OFFSET(project_first_stitches,A316-$A$3+1,0):OFFSET(project_first_stitches,A317-$A$3,0),NA())&lt;7,SUMIF(OFFSET(project_first_pages,A316-$A$3+1,0):OFFSET(project_first_pages,A317-$A$3,0),"&lt;&gt;#N/A"),NA())</f>
        <v>#N/A</v>
      </c>
      <c r="F317" s="45" t="e">
        <f t="shared" ca="1" si="23"/>
        <v>#N/A</v>
      </c>
      <c r="G317" s="45" t="e">
        <f t="shared" ca="1" si="24"/>
        <v>#REF!</v>
      </c>
      <c r="H317" s="27" t="e">
        <f ca="1">IF(COUNTIF(OFFSET(project_first_stitches,$A316-$A$3+1,0):OFFSET(project_first_stitches,A317-$A$3,0),NA())&lt;7,SUMIF(OFFSET('Project Daily Log'!$F$3,$A316-$A$3+1,0):OFFSET('Project Daily Log'!$F$3,$A317-$A$3,0),"&lt;&gt;#N/A"),NA())</f>
        <v>#N/A</v>
      </c>
      <c r="I317" s="41" t="e">
        <f ca="1">IF((COUNT(OFFSET(project_first_blocks,A316-$A$3+1,0):OFFSET(project_first_blocks,A317-$A$3,0))=(A317-A316)),(A317-$A$3)/7,NA())</f>
        <v>#N/A</v>
      </c>
      <c r="J317" s="41" t="e">
        <f ca="1">OFFSET(project_real_days,MATCH($A317,'Project Daily Log'!$A:$A,1)-1,0)/7</f>
        <v>#N/A</v>
      </c>
    </row>
    <row r="318" spans="1:10">
      <c r="A318" s="6" t="e">
        <f t="shared" ca="1" si="22"/>
        <v>#N/A</v>
      </c>
      <c r="B318" s="45" t="e">
        <f ca="1">IF(COUNTIF(OFFSET(project_first_stitches,A317-$A$3+1,0):OFFSET(project_first_stitches,A318-$A$3,0),NA())&lt;7,SUMIF(OFFSET(project_first_stitches,A317-$A$3+1,0):OFFSET(project_first_stitches,A318-$A$3,0),"&lt;&gt;#N/A"),NA())</f>
        <v>#N/A</v>
      </c>
      <c r="C318" s="42" t="e">
        <f t="shared" ca="1" si="20"/>
        <v>#REF!</v>
      </c>
      <c r="D318" s="42" t="e">
        <f t="shared" ca="1" si="21"/>
        <v>#REF!</v>
      </c>
      <c r="E318" s="45" t="e">
        <f ca="1">IF(COUNTIF(OFFSET(project_first_stitches,A317-$A$3+1,0):OFFSET(project_first_stitches,A318-$A$3,0),NA())&lt;7,SUMIF(OFFSET(project_first_pages,A317-$A$3+1,0):OFFSET(project_first_pages,A318-$A$3,0),"&lt;&gt;#N/A"),NA())</f>
        <v>#N/A</v>
      </c>
      <c r="F318" s="45" t="e">
        <f t="shared" ca="1" si="23"/>
        <v>#N/A</v>
      </c>
      <c r="G318" s="45" t="e">
        <f t="shared" ca="1" si="24"/>
        <v>#REF!</v>
      </c>
      <c r="H318" s="27" t="e">
        <f ca="1">IF(COUNTIF(OFFSET(project_first_stitches,$A317-$A$3+1,0):OFFSET(project_first_stitches,A318-$A$3,0),NA())&lt;7,SUMIF(OFFSET('Project Daily Log'!$F$3,$A317-$A$3+1,0):OFFSET('Project Daily Log'!$F$3,$A318-$A$3,0),"&lt;&gt;#N/A"),NA())</f>
        <v>#N/A</v>
      </c>
      <c r="I318" s="41" t="e">
        <f ca="1">IF((COUNT(OFFSET(project_first_blocks,A317-$A$3+1,0):OFFSET(project_first_blocks,A318-$A$3,0))=(A318-A317)),(A318-$A$3)/7,NA())</f>
        <v>#N/A</v>
      </c>
      <c r="J318" s="41" t="e">
        <f ca="1">OFFSET(project_real_days,MATCH($A318,'Project Daily Log'!$A:$A,1)-1,0)/7</f>
        <v>#N/A</v>
      </c>
    </row>
    <row r="319" spans="1:10">
      <c r="A319" s="6" t="e">
        <f t="shared" ca="1" si="22"/>
        <v>#N/A</v>
      </c>
      <c r="B319" s="45" t="e">
        <f ca="1">IF(COUNTIF(OFFSET(project_first_stitches,A318-$A$3+1,0):OFFSET(project_first_stitches,A319-$A$3,0),NA())&lt;7,SUMIF(OFFSET(project_first_stitches,A318-$A$3+1,0):OFFSET(project_first_stitches,A319-$A$3,0),"&lt;&gt;#N/A"),NA())</f>
        <v>#N/A</v>
      </c>
      <c r="C319" s="42" t="e">
        <f t="shared" ca="1" si="20"/>
        <v>#REF!</v>
      </c>
      <c r="D319" s="42" t="e">
        <f t="shared" ca="1" si="21"/>
        <v>#REF!</v>
      </c>
      <c r="E319" s="45" t="e">
        <f ca="1">IF(COUNTIF(OFFSET(project_first_stitches,A318-$A$3+1,0):OFFSET(project_first_stitches,A319-$A$3,0),NA())&lt;7,SUMIF(OFFSET(project_first_pages,A318-$A$3+1,0):OFFSET(project_first_pages,A319-$A$3,0),"&lt;&gt;#N/A"),NA())</f>
        <v>#N/A</v>
      </c>
      <c r="F319" s="45" t="e">
        <f t="shared" ca="1" si="23"/>
        <v>#N/A</v>
      </c>
      <c r="G319" s="45" t="e">
        <f t="shared" ca="1" si="24"/>
        <v>#REF!</v>
      </c>
      <c r="H319" s="27" t="e">
        <f ca="1">IF(COUNTIF(OFFSET(project_first_stitches,$A318-$A$3+1,0):OFFSET(project_first_stitches,A319-$A$3,0),NA())&lt;7,SUMIF(OFFSET('Project Daily Log'!$F$3,$A318-$A$3+1,0):OFFSET('Project Daily Log'!$F$3,$A319-$A$3,0),"&lt;&gt;#N/A"),NA())</f>
        <v>#N/A</v>
      </c>
      <c r="I319" s="41" t="e">
        <f ca="1">IF((COUNT(OFFSET(project_first_blocks,A318-$A$3+1,0):OFFSET(project_first_blocks,A319-$A$3,0))=(A319-A318)),(A319-$A$3)/7,NA())</f>
        <v>#N/A</v>
      </c>
      <c r="J319" s="41" t="e">
        <f ca="1">OFFSET(project_real_days,MATCH($A319,'Project Daily Log'!$A:$A,1)-1,0)/7</f>
        <v>#N/A</v>
      </c>
    </row>
    <row r="320" spans="1:10">
      <c r="A320" s="6" t="e">
        <f t="shared" ca="1" si="22"/>
        <v>#N/A</v>
      </c>
      <c r="B320" s="45" t="e">
        <f ca="1">IF(COUNTIF(OFFSET(project_first_stitches,A319-$A$3+1,0):OFFSET(project_first_stitches,A320-$A$3,0),NA())&lt;7,SUMIF(OFFSET(project_first_stitches,A319-$A$3+1,0):OFFSET(project_first_stitches,A320-$A$3,0),"&lt;&gt;#N/A"),NA())</f>
        <v>#N/A</v>
      </c>
      <c r="C320" s="42" t="e">
        <f t="shared" ca="1" si="20"/>
        <v>#REF!</v>
      </c>
      <c r="D320" s="42" t="e">
        <f t="shared" ca="1" si="21"/>
        <v>#REF!</v>
      </c>
      <c r="E320" s="45" t="e">
        <f ca="1">IF(COUNTIF(OFFSET(project_first_stitches,A319-$A$3+1,0):OFFSET(project_first_stitches,A320-$A$3,0),NA())&lt;7,SUMIF(OFFSET(project_first_pages,A319-$A$3+1,0):OFFSET(project_first_pages,A320-$A$3,0),"&lt;&gt;#N/A"),NA())</f>
        <v>#N/A</v>
      </c>
      <c r="F320" s="45" t="e">
        <f t="shared" ca="1" si="23"/>
        <v>#N/A</v>
      </c>
      <c r="G320" s="45" t="e">
        <f t="shared" ca="1" si="24"/>
        <v>#REF!</v>
      </c>
      <c r="H320" s="27" t="e">
        <f ca="1">IF(COUNTIF(OFFSET(project_first_stitches,$A319-$A$3+1,0):OFFSET(project_first_stitches,A320-$A$3,0),NA())&lt;7,SUMIF(OFFSET('Project Daily Log'!$F$3,$A319-$A$3+1,0):OFFSET('Project Daily Log'!$F$3,$A320-$A$3,0),"&lt;&gt;#N/A"),NA())</f>
        <v>#N/A</v>
      </c>
      <c r="I320" s="41" t="e">
        <f ca="1">IF((COUNT(OFFSET(project_first_blocks,A319-$A$3+1,0):OFFSET(project_first_blocks,A320-$A$3,0))=(A320-A319)),(A320-$A$3)/7,NA())</f>
        <v>#N/A</v>
      </c>
      <c r="J320" s="41" t="e">
        <f ca="1">OFFSET(project_real_days,MATCH($A320,'Project Daily Log'!$A:$A,1)-1,0)/7</f>
        <v>#N/A</v>
      </c>
    </row>
    <row r="321" spans="1:10">
      <c r="A321" s="6" t="e">
        <f t="shared" ca="1" si="22"/>
        <v>#N/A</v>
      </c>
      <c r="B321" s="45" t="e">
        <f ca="1">IF(COUNTIF(OFFSET(project_first_stitches,A320-$A$3+1,0):OFFSET(project_first_stitches,A321-$A$3,0),NA())&lt;7,SUMIF(OFFSET(project_first_stitches,A320-$A$3+1,0):OFFSET(project_first_stitches,A321-$A$3,0),"&lt;&gt;#N/A"),NA())</f>
        <v>#N/A</v>
      </c>
      <c r="C321" s="42" t="e">
        <f t="shared" ca="1" si="20"/>
        <v>#REF!</v>
      </c>
      <c r="D321" s="42" t="e">
        <f t="shared" ca="1" si="21"/>
        <v>#REF!</v>
      </c>
      <c r="E321" s="45" t="e">
        <f ca="1">IF(COUNTIF(OFFSET(project_first_stitches,A320-$A$3+1,0):OFFSET(project_first_stitches,A321-$A$3,0),NA())&lt;7,SUMIF(OFFSET(project_first_pages,A320-$A$3+1,0):OFFSET(project_first_pages,A321-$A$3,0),"&lt;&gt;#N/A"),NA())</f>
        <v>#N/A</v>
      </c>
      <c r="F321" s="45" t="e">
        <f t="shared" ca="1" si="23"/>
        <v>#N/A</v>
      </c>
      <c r="G321" s="45" t="e">
        <f t="shared" ca="1" si="24"/>
        <v>#REF!</v>
      </c>
      <c r="H321" s="27" t="e">
        <f ca="1">IF(COUNTIF(OFFSET(project_first_stitches,$A320-$A$3+1,0):OFFSET(project_first_stitches,A321-$A$3,0),NA())&lt;7,SUMIF(OFFSET('Project Daily Log'!$F$3,$A320-$A$3+1,0):OFFSET('Project Daily Log'!$F$3,$A321-$A$3,0),"&lt;&gt;#N/A"),NA())</f>
        <v>#N/A</v>
      </c>
      <c r="I321" s="41" t="e">
        <f ca="1">IF((COUNT(OFFSET(project_first_blocks,A320-$A$3+1,0):OFFSET(project_first_blocks,A321-$A$3,0))=(A321-A320)),(A321-$A$3)/7,NA())</f>
        <v>#N/A</v>
      </c>
      <c r="J321" s="41" t="e">
        <f ca="1">OFFSET(project_real_days,MATCH($A321,'Project Daily Log'!$A:$A,1)-1,0)/7</f>
        <v>#N/A</v>
      </c>
    </row>
    <row r="322" spans="1:10">
      <c r="A322" s="6" t="e">
        <f t="shared" ca="1" si="22"/>
        <v>#N/A</v>
      </c>
      <c r="B322" s="45" t="e">
        <f ca="1">IF(COUNTIF(OFFSET(project_first_stitches,A321-$A$3+1,0):OFFSET(project_first_stitches,A322-$A$3,0),NA())&lt;7,SUMIF(OFFSET(project_first_stitches,A321-$A$3+1,0):OFFSET(project_first_stitches,A322-$A$3,0),"&lt;&gt;#N/A"),NA())</f>
        <v>#N/A</v>
      </c>
      <c r="C322" s="42" t="e">
        <f t="shared" ca="1" si="20"/>
        <v>#REF!</v>
      </c>
      <c r="D322" s="42" t="e">
        <f t="shared" ca="1" si="21"/>
        <v>#REF!</v>
      </c>
      <c r="E322" s="45" t="e">
        <f ca="1">IF(COUNTIF(OFFSET(project_first_stitches,A321-$A$3+1,0):OFFSET(project_first_stitches,A322-$A$3,0),NA())&lt;7,SUMIF(OFFSET(project_first_pages,A321-$A$3+1,0):OFFSET(project_first_pages,A322-$A$3,0),"&lt;&gt;#N/A"),NA())</f>
        <v>#N/A</v>
      </c>
      <c r="F322" s="45" t="e">
        <f t="shared" ca="1" si="23"/>
        <v>#N/A</v>
      </c>
      <c r="G322" s="45" t="e">
        <f t="shared" ca="1" si="24"/>
        <v>#REF!</v>
      </c>
      <c r="H322" s="27" t="e">
        <f ca="1">IF(COUNTIF(OFFSET(project_first_stitches,$A321-$A$3+1,0):OFFSET(project_first_stitches,A322-$A$3,0),NA())&lt;7,SUMIF(OFFSET('Project Daily Log'!$F$3,$A321-$A$3+1,0):OFFSET('Project Daily Log'!$F$3,$A322-$A$3,0),"&lt;&gt;#N/A"),NA())</f>
        <v>#N/A</v>
      </c>
      <c r="I322" s="41" t="e">
        <f ca="1">IF((COUNT(OFFSET(project_first_blocks,A321-$A$3+1,0):OFFSET(project_first_blocks,A322-$A$3,0))=(A322-A321)),(A322-$A$3)/7,NA())</f>
        <v>#N/A</v>
      </c>
      <c r="J322" s="41" t="e">
        <f ca="1">OFFSET(project_real_days,MATCH($A322,'Project Daily Log'!$A:$A,1)-1,0)/7</f>
        <v>#N/A</v>
      </c>
    </row>
    <row r="323" spans="1:10">
      <c r="A323" s="6" t="e">
        <f t="shared" ca="1" si="22"/>
        <v>#N/A</v>
      </c>
      <c r="B323" s="45" t="e">
        <f ca="1">IF(COUNTIF(OFFSET(project_first_stitches,A322-$A$3+1,0):OFFSET(project_first_stitches,A323-$A$3,0),NA())&lt;7,SUMIF(OFFSET(project_first_stitches,A322-$A$3+1,0):OFFSET(project_first_stitches,A323-$A$3,0),"&lt;&gt;#N/A"),NA())</f>
        <v>#N/A</v>
      </c>
      <c r="C323" s="42" t="e">
        <f t="shared" ca="1" si="20"/>
        <v>#REF!</v>
      </c>
      <c r="D323" s="42" t="e">
        <f t="shared" ca="1" si="21"/>
        <v>#REF!</v>
      </c>
      <c r="E323" s="45" t="e">
        <f ca="1">IF(COUNTIF(OFFSET(project_first_stitches,A322-$A$3+1,0):OFFSET(project_first_stitches,A323-$A$3,0),NA())&lt;7,SUMIF(OFFSET(project_first_pages,A322-$A$3+1,0):OFFSET(project_first_pages,A323-$A$3,0),"&lt;&gt;#N/A"),NA())</f>
        <v>#N/A</v>
      </c>
      <c r="F323" s="45" t="e">
        <f t="shared" ca="1" si="23"/>
        <v>#N/A</v>
      </c>
      <c r="G323" s="45" t="e">
        <f t="shared" ca="1" si="24"/>
        <v>#REF!</v>
      </c>
      <c r="H323" s="27" t="e">
        <f ca="1">IF(COUNTIF(OFFSET(project_first_stitches,$A322-$A$3+1,0):OFFSET(project_first_stitches,A323-$A$3,0),NA())&lt;7,SUMIF(OFFSET('Project Daily Log'!$F$3,$A322-$A$3+1,0):OFFSET('Project Daily Log'!$F$3,$A323-$A$3,0),"&lt;&gt;#N/A"),NA())</f>
        <v>#N/A</v>
      </c>
      <c r="I323" s="41" t="e">
        <f ca="1">IF((COUNT(OFFSET(project_first_blocks,A322-$A$3+1,0):OFFSET(project_first_blocks,A323-$A$3,0))=(A323-A322)),(A323-$A$3)/7,NA())</f>
        <v>#N/A</v>
      </c>
      <c r="J323" s="41" t="e">
        <f ca="1">OFFSET(project_real_days,MATCH($A323,'Project Daily Log'!$A:$A,1)-1,0)/7</f>
        <v>#N/A</v>
      </c>
    </row>
    <row r="324" spans="1:10">
      <c r="A324" s="6" t="e">
        <f t="shared" ca="1" si="22"/>
        <v>#N/A</v>
      </c>
      <c r="B324" s="45" t="e">
        <f ca="1">IF(COUNTIF(OFFSET(project_first_stitches,A323-$A$3+1,0):OFFSET(project_first_stitches,A324-$A$3,0),NA())&lt;7,SUMIF(OFFSET(project_first_stitches,A323-$A$3+1,0):OFFSET(project_first_stitches,A324-$A$3,0),"&lt;&gt;#N/A"),NA())</f>
        <v>#N/A</v>
      </c>
      <c r="C324" s="42" t="e">
        <f t="shared" ref="C324:C328" ca="1" si="25">IF(ISBLANK($B324),NA(),C323+B324)</f>
        <v>#REF!</v>
      </c>
      <c r="D324" s="42" t="e">
        <f t="shared" ca="1" si="21"/>
        <v>#REF!</v>
      </c>
      <c r="E324" s="45" t="e">
        <f ca="1">IF(COUNTIF(OFFSET(project_first_stitches,A323-$A$3+1,0):OFFSET(project_first_stitches,A324-$A$3,0),NA())&lt;7,SUMIF(OFFSET(project_first_pages,A323-$A$3+1,0):OFFSET(project_first_pages,A324-$A$3,0),"&lt;&gt;#N/A"),NA())</f>
        <v>#N/A</v>
      </c>
      <c r="F324" s="45" t="e">
        <f t="shared" ca="1" si="23"/>
        <v>#N/A</v>
      </c>
      <c r="G324" s="45" t="e">
        <f t="shared" ca="1" si="24"/>
        <v>#REF!</v>
      </c>
      <c r="H324" s="27" t="e">
        <f ca="1">IF(COUNTIF(OFFSET(project_first_stitches,$A323-$A$3+1,0):OFFSET(project_first_stitches,A324-$A$3,0),NA())&lt;7,SUMIF(OFFSET('Project Daily Log'!$F$3,$A323-$A$3+1,0):OFFSET('Project Daily Log'!$F$3,$A324-$A$3,0),"&lt;&gt;#N/A"),NA())</f>
        <v>#N/A</v>
      </c>
      <c r="I324" s="41" t="e">
        <f ca="1">IF((COUNT(OFFSET(project_first_blocks,A323-$A$3+1,0):OFFSET(project_first_blocks,A324-$A$3,0))=(A324-A323)),(A324-$A$3)/7,NA())</f>
        <v>#N/A</v>
      </c>
      <c r="J324" s="41" t="e">
        <f ca="1">OFFSET(project_real_days,MATCH($A324,'Project Daily Log'!$A:$A,1)-1,0)/7</f>
        <v>#N/A</v>
      </c>
    </row>
    <row r="325" spans="1:10">
      <c r="A325" s="6" t="e">
        <f t="shared" ca="1" si="22"/>
        <v>#N/A</v>
      </c>
      <c r="B325" s="45" t="e">
        <f ca="1">IF(COUNTIF(OFFSET(project_first_stitches,A324-$A$3+1,0):OFFSET(project_first_stitches,A325-$A$3,0),NA())&lt;7,SUMIF(OFFSET(project_first_stitches,A324-$A$3+1,0):OFFSET(project_first_stitches,A325-$A$3,0),"&lt;&gt;#N/A"),NA())</f>
        <v>#N/A</v>
      </c>
      <c r="C325" s="42" t="e">
        <f t="shared" ca="1" si="25"/>
        <v>#REF!</v>
      </c>
      <c r="D325" s="42" t="e">
        <f t="shared" ca="1" si="21"/>
        <v>#REF!</v>
      </c>
      <c r="E325" s="45" t="e">
        <f ca="1">IF(COUNTIF(OFFSET(project_first_stitches,A324-$A$3+1,0):OFFSET(project_first_stitches,A325-$A$3,0),NA())&lt;7,SUMIF(OFFSET(project_first_pages,A324-$A$3+1,0):OFFSET(project_first_pages,A325-$A$3,0),"&lt;&gt;#N/A"),NA())</f>
        <v>#N/A</v>
      </c>
      <c r="F325" s="45" t="e">
        <f t="shared" ref="F325:F328" ca="1" si="26">F324+E325</f>
        <v>#N/A</v>
      </c>
      <c r="G325" s="45" t="e">
        <f t="shared" ref="G325:G328" ca="1" si="27">$G$3-F325</f>
        <v>#REF!</v>
      </c>
      <c r="H325" s="27" t="e">
        <f ca="1">IF(COUNTIF(OFFSET(project_first_stitches,$A324-$A$3+1,0):OFFSET(project_first_stitches,A325-$A$3,0),NA())&lt;7,SUMIF(OFFSET('Project Daily Log'!$F$3,$A324-$A$3+1,0):OFFSET('Project Daily Log'!$F$3,$A325-$A$3,0),"&lt;&gt;#N/A"),NA())</f>
        <v>#N/A</v>
      </c>
      <c r="I325" s="41" t="e">
        <f ca="1">IF((COUNT(OFFSET(project_first_blocks,A324-$A$3+1,0):OFFSET(project_first_blocks,A325-$A$3,0))=(A325-A324)),(A325-$A$3)/7,NA())</f>
        <v>#N/A</v>
      </c>
      <c r="J325" s="41" t="e">
        <f ca="1">OFFSET(project_real_days,MATCH($A325,'Project Daily Log'!$A:$A,1)-1,0)/7</f>
        <v>#N/A</v>
      </c>
    </row>
    <row r="326" spans="1:10">
      <c r="A326" s="6" t="e">
        <f t="shared" ca="1" si="22"/>
        <v>#N/A</v>
      </c>
      <c r="B326" s="45" t="e">
        <f ca="1">IF(COUNTIF(OFFSET(project_first_stitches,A325-$A$3+1,0):OFFSET(project_first_stitches,A326-$A$3,0),NA())&lt;7,SUMIF(OFFSET(project_first_stitches,A325-$A$3+1,0):OFFSET(project_first_stitches,A326-$A$3,0),"&lt;&gt;#N/A"),NA())</f>
        <v>#N/A</v>
      </c>
      <c r="C326" s="42" t="e">
        <f t="shared" ca="1" si="25"/>
        <v>#REF!</v>
      </c>
      <c r="D326" s="42" t="e">
        <f t="shared" ca="1" si="21"/>
        <v>#REF!</v>
      </c>
      <c r="E326" s="45" t="e">
        <f ca="1">IF(COUNTIF(OFFSET(project_first_stitches,A325-$A$3+1,0):OFFSET(project_first_stitches,A326-$A$3,0),NA())&lt;7,SUMIF(OFFSET(project_first_pages,A325-$A$3+1,0):OFFSET(project_first_pages,A326-$A$3,0),"&lt;&gt;#N/A"),NA())</f>
        <v>#N/A</v>
      </c>
      <c r="F326" s="45" t="e">
        <f t="shared" ca="1" si="26"/>
        <v>#N/A</v>
      </c>
      <c r="G326" s="45" t="e">
        <f t="shared" ca="1" si="27"/>
        <v>#REF!</v>
      </c>
      <c r="H326" s="27" t="e">
        <f ca="1">IF(COUNTIF(OFFSET(project_first_stitches,$A325-$A$3+1,0):OFFSET(project_first_stitches,A326-$A$3,0),NA())&lt;7,SUMIF(OFFSET('Project Daily Log'!$F$3,$A325-$A$3+1,0):OFFSET('Project Daily Log'!$F$3,$A326-$A$3,0),"&lt;&gt;#N/A"),NA())</f>
        <v>#N/A</v>
      </c>
      <c r="I326" s="41" t="e">
        <f ca="1">IF((COUNT(OFFSET(project_first_blocks,A325-$A$3+1,0):OFFSET(project_first_blocks,A326-$A$3,0))=(A326-A325)),(A326-$A$3)/7,NA())</f>
        <v>#N/A</v>
      </c>
      <c r="J326" s="41" t="e">
        <f ca="1">OFFSET(project_real_days,MATCH($A326,'Project Daily Log'!$A:$A,1)-1,0)/7</f>
        <v>#N/A</v>
      </c>
    </row>
    <row r="327" spans="1:10">
      <c r="A327" s="6" t="e">
        <f t="shared" ca="1" si="22"/>
        <v>#N/A</v>
      </c>
      <c r="B327" s="45" t="e">
        <f ca="1">IF(COUNTIF(OFFSET(project_first_stitches,A326-$A$3+1,0):OFFSET(project_first_stitches,A327-$A$3,0),NA())&lt;7,SUMIF(OFFSET(project_first_stitches,A326-$A$3+1,0):OFFSET(project_first_stitches,A327-$A$3,0),"&lt;&gt;#N/A"),NA())</f>
        <v>#N/A</v>
      </c>
      <c r="C327" s="42" t="e">
        <f t="shared" ca="1" si="25"/>
        <v>#REF!</v>
      </c>
      <c r="D327" s="42" t="e">
        <f t="shared" ca="1" si="21"/>
        <v>#REF!</v>
      </c>
      <c r="E327" s="45" t="e">
        <f ca="1">IF(COUNTIF(OFFSET(project_first_stitches,A326-$A$3+1,0):OFFSET(project_first_stitches,A327-$A$3,0),NA())&lt;7,SUMIF(OFFSET(project_first_pages,A326-$A$3+1,0):OFFSET(project_first_pages,A327-$A$3,0),"&lt;&gt;#N/A"),NA())</f>
        <v>#N/A</v>
      </c>
      <c r="F327" s="45" t="e">
        <f t="shared" ca="1" si="26"/>
        <v>#N/A</v>
      </c>
      <c r="G327" s="45" t="e">
        <f t="shared" ca="1" si="27"/>
        <v>#REF!</v>
      </c>
      <c r="H327" s="27" t="e">
        <f ca="1">IF(COUNTIF(OFFSET(project_first_stitches,$A326-$A$3+1,0):OFFSET(project_first_stitches,A327-$A$3,0),NA())&lt;7,SUMIF(OFFSET('Project Daily Log'!$F$3,$A326-$A$3+1,0):OFFSET('Project Daily Log'!$F$3,$A327-$A$3,0),"&lt;&gt;#N/A"),NA())</f>
        <v>#N/A</v>
      </c>
      <c r="I327" s="41" t="e">
        <f ca="1">IF((COUNT(OFFSET(project_first_blocks,A326-$A$3+1,0):OFFSET(project_first_blocks,A327-$A$3,0))=(A327-A326)),(A327-$A$3)/7,NA())</f>
        <v>#N/A</v>
      </c>
      <c r="J327" s="41" t="e">
        <f ca="1">OFFSET(project_real_days,MATCH($A327,'Project Daily Log'!$A:$A,1)-1,0)/7</f>
        <v>#N/A</v>
      </c>
    </row>
    <row r="328" spans="1:10">
      <c r="A328" s="6" t="e">
        <f t="shared" ca="1" si="22"/>
        <v>#N/A</v>
      </c>
      <c r="B328" s="45" t="e">
        <f ca="1">IF(COUNTIF(OFFSET(project_first_stitches,A327-$A$3+1,0):OFFSET(project_first_stitches,A328-$A$3,0),NA())&lt;7,SUMIF(OFFSET(project_first_stitches,A327-$A$3+1,0):OFFSET(project_first_stitches,A328-$A$3,0),"&lt;&gt;#N/A"),NA())</f>
        <v>#N/A</v>
      </c>
      <c r="C328" s="42" t="e">
        <f t="shared" ca="1" si="25"/>
        <v>#REF!</v>
      </c>
      <c r="D328" s="42" t="e">
        <f t="shared" ca="1" si="21"/>
        <v>#REF!</v>
      </c>
      <c r="E328" s="45" t="e">
        <f ca="1">IF(COUNTIF(OFFSET(project_first_stitches,A327-$A$3+1,0):OFFSET(project_first_stitches,A328-$A$3,0),NA())&lt;7,SUMIF(OFFSET(project_first_pages,A327-$A$3+1,0):OFFSET(project_first_pages,A328-$A$3,0),"&lt;&gt;#N/A"),NA())</f>
        <v>#N/A</v>
      </c>
      <c r="F328" s="45" t="e">
        <f t="shared" ca="1" si="26"/>
        <v>#N/A</v>
      </c>
      <c r="G328" s="45" t="e">
        <f t="shared" ca="1" si="27"/>
        <v>#REF!</v>
      </c>
      <c r="H328" s="27" t="e">
        <f ca="1">IF(COUNTIF(OFFSET(project_first_stitches,$A327-$A$3+1,0):OFFSET(project_first_stitches,A328-$A$3,0),NA())&lt;7,SUMIF(OFFSET('Project Daily Log'!$F$3,$A327-$A$3+1,0):OFFSET('Project Daily Log'!$F$3,$A328-$A$3,0),"&lt;&gt;#N/A"),NA())</f>
        <v>#N/A</v>
      </c>
      <c r="I328" s="41" t="e">
        <f ca="1">IF((COUNT(OFFSET(project_first_blocks,A327-$A$3+1,0):OFFSET(project_first_blocks,A328-$A$3,0))=(A328-A327)),(A328-$A$3)/7,NA())</f>
        <v>#N/A</v>
      </c>
      <c r="J328" s="41" t="e">
        <f ca="1">OFFSET(project_real_days,MATCH($A328,'Project Daily Log'!$A:$A,1)-1,0)/7</f>
        <v>#N/A</v>
      </c>
    </row>
  </sheetData>
  <conditionalFormatting sqref="C4:G328 I4:J328">
    <cfRule type="cellIs" dxfId="138" priority="28" operator="equal">
      <formula>0</formula>
    </cfRule>
    <cfRule type="expression" dxfId="137" priority="29">
      <formula>ISNA(C4)</formula>
    </cfRule>
  </conditionalFormatting>
  <conditionalFormatting sqref="H4:H328">
    <cfRule type="dataBar" priority="1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{2FC6C4CA-2953-429C-8FD4-14F50256FA30}</x14:id>
        </ext>
      </extLst>
    </cfRule>
    <cfRule type="cellIs" dxfId="136" priority="27" operator="equal">
      <formula>0</formula>
    </cfRule>
  </conditionalFormatting>
  <conditionalFormatting sqref="A3:F3 H3:J3 A4:J328">
    <cfRule type="expression" dxfId="135" priority="26">
      <formula>ISNA(A3)</formula>
    </cfRule>
  </conditionalFormatting>
  <conditionalFormatting sqref="B4:B328">
    <cfRule type="dataBar" priority="7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{861993C9-5F6C-47C5-B88E-476A5862FE61}</x14:id>
        </ext>
      </extLst>
    </cfRule>
    <cfRule type="cellIs" dxfId="134" priority="25" operator="equal">
      <formula>0</formula>
    </cfRule>
  </conditionalFormatting>
  <conditionalFormatting sqref="E4:G328">
    <cfRule type="cellIs" dxfId="133" priority="22" operator="equal">
      <formula>0</formula>
    </cfRule>
  </conditionalFormatting>
  <conditionalFormatting sqref="G3">
    <cfRule type="expression" dxfId="132" priority="19">
      <formula>ISNA(G3)</formula>
    </cfRule>
  </conditionalFormatting>
  <conditionalFormatting sqref="G4:G328">
    <cfRule type="dataBar" priority="2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{DCDDCFEF-4826-4E9A-A0B7-3CEFD7A9BA3F}</x14:id>
        </ext>
      </extLst>
    </cfRule>
  </conditionalFormatting>
  <conditionalFormatting sqref="F4:F328">
    <cfRule type="dataBar" priority="3">
      <dataBar>
        <cfvo type="min"/>
        <cfvo type="num" val="$G$3"/>
        <color theme="5" tint="0.79998168889431442"/>
      </dataBar>
      <extLst>
        <ext xmlns:x14="http://schemas.microsoft.com/office/spreadsheetml/2009/9/main" uri="{B025F937-C7B1-47D3-B67F-A62EFF666E3E}">
          <x14:id>{39DADDAF-6417-4D6E-9DE5-274DA43CE521}</x14:id>
        </ext>
      </extLst>
    </cfRule>
  </conditionalFormatting>
  <conditionalFormatting sqref="E4:E328">
    <cfRule type="cellIs" dxfId="131" priority="16" operator="equal">
      <formula>0</formula>
    </cfRule>
  </conditionalFormatting>
  <conditionalFormatting sqref="D4:D328">
    <cfRule type="dataBar" priority="5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{B8F4976D-464E-4731-9B80-F995DAE0466F}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FC6C4CA-2953-429C-8FD4-14F50256FA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H4:H328</xm:sqref>
        </x14:conditionalFormatting>
        <x14:conditionalFormatting xmlns:xm="http://schemas.microsoft.com/office/excel/2006/main">
          <x14:cfRule type="dataBar" id="{861993C9-5F6C-47C5-B88E-476A5862FE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B4:B328</xm:sqref>
        </x14:conditionalFormatting>
        <x14:conditionalFormatting xmlns:xm="http://schemas.microsoft.com/office/excel/2006/main">
          <x14:cfRule type="dataBar" id="{DCDDCFEF-4826-4E9A-A0B7-3CEFD7A9BA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G4:G328</xm:sqref>
        </x14:conditionalFormatting>
        <x14:conditionalFormatting xmlns:xm="http://schemas.microsoft.com/office/excel/2006/main">
          <x14:cfRule type="dataBar" id="{39DADDAF-6417-4D6E-9DE5-274DA43CE521}">
            <x14:dataBar minLength="0" maxLength="100" gradient="0">
              <x14:cfvo type="autoMin"/>
              <x14:cfvo type="num">
                <xm:f>$G$3</xm:f>
              </x14:cfvo>
              <x14:negativeFillColor rgb="FFFF0000"/>
              <x14:axisColor rgb="FF000000"/>
            </x14:dataBar>
          </x14:cfRule>
          <xm:sqref>F4:F328</xm:sqref>
        </x14:conditionalFormatting>
        <x14:conditionalFormatting xmlns:xm="http://schemas.microsoft.com/office/excel/2006/main">
          <x14:cfRule type="dataBar" id="{B8F4976D-464E-4731-9B80-F995DAE046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D4:D328</xm:sqref>
        </x14:conditionalFormatting>
        <x14:conditionalFormatting xmlns:xm="http://schemas.microsoft.com/office/excel/2006/main">
          <x14:cfRule type="dataBar" priority="6" id="{C5545E1D-0E90-420C-AF5C-D18E6885FB79}">
            <x14:dataBar minLength="0" maxLength="100" gradient="0">
              <x14:cfvo type="autoMin"/>
              <x14:cfvo type="num">
                <xm:f>'Project Daily Log'!$E$1</xm:f>
              </x14:cfvo>
              <x14:fillColor theme="5" tint="0.79998168889431442"/>
              <x14:negativeFillColor rgb="FFFF0000"/>
              <x14:axisColor rgb="FF000000"/>
            </x14:dataBar>
          </x14:cfRule>
          <xm:sqref>C4:C328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EE063-4282-46EC-BC32-E4494B317815}">
  <sheetPr codeName="Sheet12">
    <tabColor theme="5"/>
  </sheetPr>
  <dimension ref="A1:J6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3" sqref="F13"/>
    </sheetView>
  </sheetViews>
  <sheetFormatPr defaultColWidth="8.85546875" defaultRowHeight="15"/>
  <cols>
    <col min="1" max="1" width="13.85546875" bestFit="1" customWidth="1"/>
    <col min="4" max="8" width="12.7109375" customWidth="1"/>
    <col min="9" max="10" width="10.140625" customWidth="1"/>
  </cols>
  <sheetData>
    <row r="1" spans="1:10" s="11" customFormat="1">
      <c r="A1" s="29"/>
      <c r="C1" s="52"/>
      <c r="D1" s="53" t="e">
        <f ca="1">'Project Daily Log'!E1</f>
        <v>#REF!</v>
      </c>
      <c r="E1" s="29"/>
      <c r="F1" s="29"/>
      <c r="G1" s="29"/>
      <c r="H1"/>
      <c r="I1" s="29"/>
      <c r="J1" s="29"/>
    </row>
    <row r="2" spans="1:10" s="11" customFormat="1" ht="45">
      <c r="A2" s="30" t="s">
        <v>99</v>
      </c>
      <c r="B2" s="30" t="s">
        <v>52</v>
      </c>
      <c r="C2" s="30" t="s">
        <v>121</v>
      </c>
      <c r="D2" s="30" t="s">
        <v>122</v>
      </c>
      <c r="E2" s="30" t="s">
        <v>110</v>
      </c>
      <c r="F2" s="30" t="s">
        <v>72</v>
      </c>
      <c r="G2" s="30" t="s">
        <v>114</v>
      </c>
      <c r="H2" s="30" t="s">
        <v>115</v>
      </c>
      <c r="I2" s="30" t="s">
        <v>125</v>
      </c>
      <c r="J2" s="30" t="s">
        <v>126</v>
      </c>
    </row>
    <row r="3" spans="1:10">
      <c r="A3" s="6" t="e">
        <f ca="1">'Project Daily Log'!A3</f>
        <v>#N/A</v>
      </c>
      <c r="B3">
        <f t="shared" ref="B3:B34" ca="1" si="0">IF(COUNTIFS(project_daily_dates,"&gt;="&amp;$A3,project_daily_dates,"&lt;"&amp;$A4,project_daily_stitches,"&lt;&gt;#NA"),SUMIFS(project_daily_stitches,project_daily_dates,"&gt;="&amp;$A3,project_daily_dates,"&lt;"&amp;$A4),NA())</f>
        <v>0</v>
      </c>
      <c r="C3" t="e">
        <f ca="1">IF(ISBLANK(B3),NA(),B3+project_completed_stitches)</f>
        <v>#REF!</v>
      </c>
      <c r="D3" t="e">
        <f ca="1">IF(ISBLANK(B3),NA(),project_remaining_stitches-B3)</f>
        <v>#REF!</v>
      </c>
      <c r="E3" s="27">
        <f t="shared" ref="E3:E34" ca="1" si="1">IF(COUNTIFS(project_daily_dates,"&gt;="&amp;$A3,project_daily_dates,"&lt;"&amp;$A4,project_daily_stitches,"&lt;&gt;#NA"),SUMIFS(project_daily_hours,project_daily_dates,"&gt;="&amp;$A3,project_daily_dates,"&lt;"&amp;$A4),NA())</f>
        <v>0</v>
      </c>
      <c r="F3" s="45">
        <f t="shared" ref="F3:F34" ca="1" si="2">IF(COUNTIFS(project_daily_dates,"&gt;="&amp;$A3,project_daily_dates,"&lt;"&amp;$A4,project_daily_stitches,"&lt;&gt;#NA"),SUMIFS(project_daily_pages,project_daily_dates,"&gt;="&amp;$A3,project_daily_dates,"&lt;"&amp;$A4),NA())</f>
        <v>0</v>
      </c>
      <c r="G3" s="45">
        <f ca="1">F3</f>
        <v>0</v>
      </c>
      <c r="H3" s="45" t="e">
        <f ca="1">project_remaining_pages-F3</f>
        <v>#REF!</v>
      </c>
      <c r="I3" s="5">
        <v>1</v>
      </c>
      <c r="J3" s="41" t="e">
        <f ca="1">OFFSET(project_real_days,MATCH($A4,'Project Daily Log'!$A:$A,1)-1,0)/30</f>
        <v>#N/A</v>
      </c>
    </row>
    <row r="4" spans="1:10">
      <c r="A4" s="6" t="e">
        <f ca="1">IF(monthly_summary_type="First",IF(ISERROR(MATCH(DATE(YEAR(A3),MONTH(A3)+1,1),project_daily_days,0)),IF(AND(INDEX(project_daily_days,COUNT(project_daily_days),1)&gt;=A3,INDEX(project_daily_days,COUNT(project_daily_days),1)&lt;=DATE(YEAR(A3),MONTH(A3)+1,1)),DATE(YEAR(A3),MONTH(A3)+1,1),NA()),DATE(YEAR(A3),MONTH(A3)+1,1)),IF(ISERROR(MATCH(EDATE(A3,1),project_daily_days,0)),IF(AND(INDEX(project_daily_days,COUNT(project_daily_days),1)&gt;=A3,INDEX(project_daily_days,COUNT(project_daily_days),1)&lt;=EDATE(A3,1)),EDATE(A3,1),NA()),EDATE(A3,1)))</f>
        <v>#N/A</v>
      </c>
      <c r="B4">
        <f t="shared" ca="1" si="0"/>
        <v>0</v>
      </c>
      <c r="C4" s="5" t="e">
        <f t="shared" ref="C4:C35" ca="1" si="3">IF(ISBLANK($B4),NA(),C3+B4)</f>
        <v>#REF!</v>
      </c>
      <c r="D4" s="5" t="e">
        <f t="shared" ref="D4:D35" ca="1" si="4">IF(ISBLANK($B4),NA(),D3-B4)</f>
        <v>#REF!</v>
      </c>
      <c r="E4" s="27">
        <f t="shared" ca="1" si="1"/>
        <v>0</v>
      </c>
      <c r="F4" s="45">
        <f t="shared" ca="1" si="2"/>
        <v>0</v>
      </c>
      <c r="G4">
        <f t="shared" ref="G4:G35" ca="1" si="5">G3+F4</f>
        <v>0</v>
      </c>
      <c r="H4" s="45" t="e">
        <f ca="1">H3-F4</f>
        <v>#REF!</v>
      </c>
      <c r="I4" s="5" t="e">
        <f t="shared" ref="I4:I35" ca="1" si="6">IF(I3+1&lt;project_monthly_months,I3+1,NA())</f>
        <v>#N/A</v>
      </c>
      <c r="J4" s="41" t="e">
        <f ca="1">OFFSET(project_real_days,MATCH($A5,'Project Daily Log'!$A:$A,1)-1,0)/30</f>
        <v>#N/A</v>
      </c>
    </row>
    <row r="5" spans="1:10">
      <c r="A5" s="6" t="e">
        <f t="shared" ref="A5:A36" ca="1" si="7">IF(ISERROR(MATCH(EDATE(A4,1),project_daily_days,0)),IF(AND(INDEX(project_daily_days,COUNT(project_daily_days),1)&gt;=A4,INDEX(project_daily_days,COUNT(project_daily_days),1)&lt;=EDATE(A4,1)),EDATE(A4,1),NA()),EDATE(A4,1))</f>
        <v>#N/A</v>
      </c>
      <c r="B5">
        <f t="shared" ca="1" si="0"/>
        <v>0</v>
      </c>
      <c r="C5" s="5" t="e">
        <f t="shared" ca="1" si="3"/>
        <v>#REF!</v>
      </c>
      <c r="D5" s="5" t="e">
        <f t="shared" ca="1" si="4"/>
        <v>#REF!</v>
      </c>
      <c r="E5" s="27">
        <f t="shared" ca="1" si="1"/>
        <v>0</v>
      </c>
      <c r="F5" s="45">
        <f t="shared" ca="1" si="2"/>
        <v>0</v>
      </c>
      <c r="G5">
        <f t="shared" ca="1" si="5"/>
        <v>0</v>
      </c>
      <c r="H5" s="45" t="e">
        <f t="shared" ref="H5:H63" ca="1" si="8">H4-F5</f>
        <v>#REF!</v>
      </c>
      <c r="I5" s="5" t="e">
        <f t="shared" ca="1" si="6"/>
        <v>#N/A</v>
      </c>
      <c r="J5" s="41" t="e">
        <f ca="1">OFFSET(project_real_days,MATCH($A6,'Project Daily Log'!$A:$A,1)-1,0)/30</f>
        <v>#N/A</v>
      </c>
    </row>
    <row r="6" spans="1:10">
      <c r="A6" s="6" t="e">
        <f t="shared" ca="1" si="7"/>
        <v>#N/A</v>
      </c>
      <c r="B6">
        <f t="shared" ca="1" si="0"/>
        <v>0</v>
      </c>
      <c r="C6" s="5" t="e">
        <f t="shared" ca="1" si="3"/>
        <v>#REF!</v>
      </c>
      <c r="D6" s="5" t="e">
        <f t="shared" ca="1" si="4"/>
        <v>#REF!</v>
      </c>
      <c r="E6" s="27">
        <f t="shared" ca="1" si="1"/>
        <v>0</v>
      </c>
      <c r="F6" s="45">
        <f t="shared" ca="1" si="2"/>
        <v>0</v>
      </c>
      <c r="G6">
        <f t="shared" ca="1" si="5"/>
        <v>0</v>
      </c>
      <c r="H6" s="45" t="e">
        <f t="shared" ca="1" si="8"/>
        <v>#REF!</v>
      </c>
      <c r="I6" s="5" t="e">
        <f t="shared" ca="1" si="6"/>
        <v>#N/A</v>
      </c>
      <c r="J6" s="41" t="e">
        <f ca="1">OFFSET(project_real_days,MATCH($A7,'Project Daily Log'!$A:$A,1)-1,0)/30</f>
        <v>#N/A</v>
      </c>
    </row>
    <row r="7" spans="1:10">
      <c r="A7" s="6" t="e">
        <f t="shared" ca="1" si="7"/>
        <v>#N/A</v>
      </c>
      <c r="B7">
        <f t="shared" ca="1" si="0"/>
        <v>0</v>
      </c>
      <c r="C7" s="5" t="e">
        <f t="shared" ca="1" si="3"/>
        <v>#REF!</v>
      </c>
      <c r="D7" s="5" t="e">
        <f t="shared" ca="1" si="4"/>
        <v>#REF!</v>
      </c>
      <c r="E7" s="27">
        <f t="shared" ca="1" si="1"/>
        <v>0</v>
      </c>
      <c r="F7" s="45">
        <f t="shared" ca="1" si="2"/>
        <v>0</v>
      </c>
      <c r="G7">
        <f t="shared" ca="1" si="5"/>
        <v>0</v>
      </c>
      <c r="H7" s="45" t="e">
        <f t="shared" ca="1" si="8"/>
        <v>#REF!</v>
      </c>
      <c r="I7" s="5" t="e">
        <f t="shared" ca="1" si="6"/>
        <v>#N/A</v>
      </c>
      <c r="J7" s="41" t="e">
        <f ca="1">OFFSET(project_real_days,MATCH($A8,'Project Daily Log'!$A:$A,1)-1,0)/30</f>
        <v>#N/A</v>
      </c>
    </row>
    <row r="8" spans="1:10">
      <c r="A8" s="6" t="e">
        <f t="shared" ca="1" si="7"/>
        <v>#N/A</v>
      </c>
      <c r="B8">
        <f t="shared" ca="1" si="0"/>
        <v>0</v>
      </c>
      <c r="C8" s="5" t="e">
        <f t="shared" ca="1" si="3"/>
        <v>#REF!</v>
      </c>
      <c r="D8" s="5" t="e">
        <f t="shared" ca="1" si="4"/>
        <v>#REF!</v>
      </c>
      <c r="E8" s="27">
        <f t="shared" ca="1" si="1"/>
        <v>0</v>
      </c>
      <c r="F8" s="45">
        <f t="shared" ca="1" si="2"/>
        <v>0</v>
      </c>
      <c r="G8">
        <f t="shared" ca="1" si="5"/>
        <v>0</v>
      </c>
      <c r="H8" s="45" t="e">
        <f t="shared" ca="1" si="8"/>
        <v>#REF!</v>
      </c>
      <c r="I8" s="5" t="e">
        <f t="shared" ca="1" si="6"/>
        <v>#N/A</v>
      </c>
      <c r="J8" s="41" t="e">
        <f ca="1">OFFSET(project_real_days,MATCH($A9,'Project Daily Log'!$A:$A,1)-1,0)/30</f>
        <v>#N/A</v>
      </c>
    </row>
    <row r="9" spans="1:10">
      <c r="A9" s="6" t="e">
        <f t="shared" ca="1" si="7"/>
        <v>#N/A</v>
      </c>
      <c r="B9">
        <f t="shared" ca="1" si="0"/>
        <v>0</v>
      </c>
      <c r="C9" s="5" t="e">
        <f t="shared" ca="1" si="3"/>
        <v>#REF!</v>
      </c>
      <c r="D9" s="5" t="e">
        <f t="shared" ca="1" si="4"/>
        <v>#REF!</v>
      </c>
      <c r="E9" s="27">
        <f t="shared" ca="1" si="1"/>
        <v>0</v>
      </c>
      <c r="F9" s="45">
        <f t="shared" ca="1" si="2"/>
        <v>0</v>
      </c>
      <c r="G9">
        <f t="shared" ca="1" si="5"/>
        <v>0</v>
      </c>
      <c r="H9" s="45" t="e">
        <f t="shared" ca="1" si="8"/>
        <v>#REF!</v>
      </c>
      <c r="I9" s="5" t="e">
        <f t="shared" ca="1" si="6"/>
        <v>#N/A</v>
      </c>
      <c r="J9" s="41" t="e">
        <f ca="1">OFFSET(project_real_days,MATCH($A10,'Project Daily Log'!$A:$A,1)-1,0)/30</f>
        <v>#N/A</v>
      </c>
    </row>
    <row r="10" spans="1:10">
      <c r="A10" s="6" t="e">
        <f t="shared" ca="1" si="7"/>
        <v>#N/A</v>
      </c>
      <c r="B10">
        <f t="shared" ca="1" si="0"/>
        <v>0</v>
      </c>
      <c r="C10" s="5" t="e">
        <f t="shared" ca="1" si="3"/>
        <v>#REF!</v>
      </c>
      <c r="D10" s="5" t="e">
        <f t="shared" ca="1" si="4"/>
        <v>#REF!</v>
      </c>
      <c r="E10" s="27">
        <f t="shared" ca="1" si="1"/>
        <v>0</v>
      </c>
      <c r="F10" s="45">
        <f t="shared" ca="1" si="2"/>
        <v>0</v>
      </c>
      <c r="G10">
        <f t="shared" ca="1" si="5"/>
        <v>0</v>
      </c>
      <c r="H10" s="45" t="e">
        <f t="shared" ca="1" si="8"/>
        <v>#REF!</v>
      </c>
      <c r="I10" s="5" t="e">
        <f t="shared" ca="1" si="6"/>
        <v>#N/A</v>
      </c>
      <c r="J10" s="41" t="e">
        <f ca="1">OFFSET(project_real_days,MATCH($A11,'Project Daily Log'!$A:$A,1)-1,0)/30</f>
        <v>#N/A</v>
      </c>
    </row>
    <row r="11" spans="1:10">
      <c r="A11" s="6" t="e">
        <f t="shared" ca="1" si="7"/>
        <v>#N/A</v>
      </c>
      <c r="B11">
        <f t="shared" ca="1" si="0"/>
        <v>0</v>
      </c>
      <c r="C11" s="5" t="e">
        <f t="shared" ca="1" si="3"/>
        <v>#REF!</v>
      </c>
      <c r="D11" s="5" t="e">
        <f t="shared" ca="1" si="4"/>
        <v>#REF!</v>
      </c>
      <c r="E11" s="27">
        <f t="shared" ca="1" si="1"/>
        <v>0</v>
      </c>
      <c r="F11" s="45">
        <f t="shared" ca="1" si="2"/>
        <v>0</v>
      </c>
      <c r="G11">
        <f t="shared" ca="1" si="5"/>
        <v>0</v>
      </c>
      <c r="H11" s="45" t="e">
        <f t="shared" ca="1" si="8"/>
        <v>#REF!</v>
      </c>
      <c r="I11" s="5" t="e">
        <f t="shared" ca="1" si="6"/>
        <v>#N/A</v>
      </c>
      <c r="J11" s="41" t="e">
        <f ca="1">OFFSET(project_real_days,MATCH($A12,'Project Daily Log'!$A:$A,1)-1,0)/30</f>
        <v>#N/A</v>
      </c>
    </row>
    <row r="12" spans="1:10">
      <c r="A12" s="6" t="e">
        <f t="shared" ca="1" si="7"/>
        <v>#N/A</v>
      </c>
      <c r="B12">
        <f t="shared" ca="1" si="0"/>
        <v>0</v>
      </c>
      <c r="C12" s="5" t="e">
        <f t="shared" ca="1" si="3"/>
        <v>#REF!</v>
      </c>
      <c r="D12" s="5" t="e">
        <f t="shared" ca="1" si="4"/>
        <v>#REF!</v>
      </c>
      <c r="E12" s="27">
        <f t="shared" ca="1" si="1"/>
        <v>0</v>
      </c>
      <c r="F12" s="45">
        <f t="shared" ca="1" si="2"/>
        <v>0</v>
      </c>
      <c r="G12">
        <f t="shared" ca="1" si="5"/>
        <v>0</v>
      </c>
      <c r="H12" s="45" t="e">
        <f t="shared" ca="1" si="8"/>
        <v>#REF!</v>
      </c>
      <c r="I12" s="5" t="e">
        <f t="shared" ca="1" si="6"/>
        <v>#N/A</v>
      </c>
      <c r="J12" s="41" t="e">
        <f ca="1">OFFSET(project_real_days,MATCH($A13,'Project Daily Log'!$A:$A,1)-1,0)/30</f>
        <v>#N/A</v>
      </c>
    </row>
    <row r="13" spans="1:10">
      <c r="A13" s="6" t="e">
        <f t="shared" ca="1" si="7"/>
        <v>#N/A</v>
      </c>
      <c r="B13">
        <f t="shared" ca="1" si="0"/>
        <v>0</v>
      </c>
      <c r="C13" s="5" t="e">
        <f t="shared" ca="1" si="3"/>
        <v>#REF!</v>
      </c>
      <c r="D13" s="5" t="e">
        <f t="shared" ca="1" si="4"/>
        <v>#REF!</v>
      </c>
      <c r="E13" s="27">
        <f t="shared" ca="1" si="1"/>
        <v>0</v>
      </c>
      <c r="F13" s="45">
        <f t="shared" ca="1" si="2"/>
        <v>0</v>
      </c>
      <c r="G13">
        <f t="shared" ca="1" si="5"/>
        <v>0</v>
      </c>
      <c r="H13" s="45" t="e">
        <f t="shared" ca="1" si="8"/>
        <v>#REF!</v>
      </c>
      <c r="I13" s="5" t="e">
        <f t="shared" ca="1" si="6"/>
        <v>#N/A</v>
      </c>
      <c r="J13" s="41" t="e">
        <f ca="1">OFFSET(project_real_days,MATCH($A14,'Project Daily Log'!$A:$A,1)-1,0)/30</f>
        <v>#N/A</v>
      </c>
    </row>
    <row r="14" spans="1:10">
      <c r="A14" s="6" t="e">
        <f t="shared" ca="1" si="7"/>
        <v>#N/A</v>
      </c>
      <c r="B14">
        <f t="shared" ca="1" si="0"/>
        <v>0</v>
      </c>
      <c r="C14" s="5" t="e">
        <f t="shared" ca="1" si="3"/>
        <v>#REF!</v>
      </c>
      <c r="D14" s="5" t="e">
        <f t="shared" ca="1" si="4"/>
        <v>#REF!</v>
      </c>
      <c r="E14" s="27">
        <f t="shared" ca="1" si="1"/>
        <v>0</v>
      </c>
      <c r="F14" s="45">
        <f t="shared" ca="1" si="2"/>
        <v>0</v>
      </c>
      <c r="G14">
        <f t="shared" ca="1" si="5"/>
        <v>0</v>
      </c>
      <c r="H14" s="45" t="e">
        <f t="shared" ca="1" si="8"/>
        <v>#REF!</v>
      </c>
      <c r="I14" s="5" t="e">
        <f t="shared" ca="1" si="6"/>
        <v>#N/A</v>
      </c>
      <c r="J14" s="41" t="e">
        <f ca="1">OFFSET(project_real_days,MATCH($A15,'Project Daily Log'!$A:$A,1)-1,0)/30</f>
        <v>#N/A</v>
      </c>
    </row>
    <row r="15" spans="1:10">
      <c r="A15" s="6" t="e">
        <f t="shared" ca="1" si="7"/>
        <v>#N/A</v>
      </c>
      <c r="B15">
        <f t="shared" ca="1" si="0"/>
        <v>0</v>
      </c>
      <c r="C15" s="5" t="e">
        <f t="shared" ca="1" si="3"/>
        <v>#REF!</v>
      </c>
      <c r="D15" s="5" t="e">
        <f t="shared" ca="1" si="4"/>
        <v>#REF!</v>
      </c>
      <c r="E15" s="27">
        <f t="shared" ca="1" si="1"/>
        <v>0</v>
      </c>
      <c r="F15" s="45">
        <f t="shared" ca="1" si="2"/>
        <v>0</v>
      </c>
      <c r="G15">
        <f t="shared" ca="1" si="5"/>
        <v>0</v>
      </c>
      <c r="H15" s="45" t="e">
        <f t="shared" ca="1" si="8"/>
        <v>#REF!</v>
      </c>
      <c r="I15" s="5" t="e">
        <f t="shared" ca="1" si="6"/>
        <v>#N/A</v>
      </c>
      <c r="J15" s="41" t="e">
        <f ca="1">OFFSET(project_real_days,MATCH($A16,'Project Daily Log'!$A:$A,1)-1,0)/30</f>
        <v>#N/A</v>
      </c>
    </row>
    <row r="16" spans="1:10">
      <c r="A16" s="6" t="e">
        <f t="shared" ca="1" si="7"/>
        <v>#N/A</v>
      </c>
      <c r="B16">
        <f t="shared" ca="1" si="0"/>
        <v>0</v>
      </c>
      <c r="C16" s="5" t="e">
        <f t="shared" ca="1" si="3"/>
        <v>#REF!</v>
      </c>
      <c r="D16" s="5" t="e">
        <f t="shared" ca="1" si="4"/>
        <v>#REF!</v>
      </c>
      <c r="E16" s="27">
        <f t="shared" ca="1" si="1"/>
        <v>0</v>
      </c>
      <c r="F16" s="45">
        <f t="shared" ca="1" si="2"/>
        <v>0</v>
      </c>
      <c r="G16">
        <f t="shared" ca="1" si="5"/>
        <v>0</v>
      </c>
      <c r="H16" s="45" t="e">
        <f t="shared" ca="1" si="8"/>
        <v>#REF!</v>
      </c>
      <c r="I16" s="5" t="e">
        <f t="shared" ca="1" si="6"/>
        <v>#N/A</v>
      </c>
      <c r="J16" s="41" t="e">
        <f ca="1">OFFSET(project_real_days,MATCH($A17,'Project Daily Log'!$A:$A,1)-1,0)/30</f>
        <v>#N/A</v>
      </c>
    </row>
    <row r="17" spans="1:10">
      <c r="A17" s="6" t="e">
        <f t="shared" ca="1" si="7"/>
        <v>#N/A</v>
      </c>
      <c r="B17">
        <f t="shared" ca="1" si="0"/>
        <v>0</v>
      </c>
      <c r="C17" s="5" t="e">
        <f t="shared" ca="1" si="3"/>
        <v>#REF!</v>
      </c>
      <c r="D17" s="5" t="e">
        <f t="shared" ca="1" si="4"/>
        <v>#REF!</v>
      </c>
      <c r="E17" s="27">
        <f t="shared" ca="1" si="1"/>
        <v>0</v>
      </c>
      <c r="F17" s="45">
        <f t="shared" ca="1" si="2"/>
        <v>0</v>
      </c>
      <c r="G17">
        <f t="shared" ca="1" si="5"/>
        <v>0</v>
      </c>
      <c r="H17" s="45" t="e">
        <f t="shared" ca="1" si="8"/>
        <v>#REF!</v>
      </c>
      <c r="I17" s="5" t="e">
        <f t="shared" ca="1" si="6"/>
        <v>#N/A</v>
      </c>
      <c r="J17" s="41" t="e">
        <f ca="1">OFFSET(project_real_days,MATCH($A18,'Project Daily Log'!$A:$A,1)-1,0)/30</f>
        <v>#N/A</v>
      </c>
    </row>
    <row r="18" spans="1:10">
      <c r="A18" s="6" t="e">
        <f t="shared" ca="1" si="7"/>
        <v>#N/A</v>
      </c>
      <c r="B18">
        <f t="shared" ca="1" si="0"/>
        <v>0</v>
      </c>
      <c r="C18" s="5" t="e">
        <f t="shared" ca="1" si="3"/>
        <v>#REF!</v>
      </c>
      <c r="D18" s="5" t="e">
        <f t="shared" ca="1" si="4"/>
        <v>#REF!</v>
      </c>
      <c r="E18" s="27">
        <f t="shared" ca="1" si="1"/>
        <v>0</v>
      </c>
      <c r="F18" s="45">
        <f t="shared" ca="1" si="2"/>
        <v>0</v>
      </c>
      <c r="G18">
        <f t="shared" ca="1" si="5"/>
        <v>0</v>
      </c>
      <c r="H18" s="45" t="e">
        <f t="shared" ca="1" si="8"/>
        <v>#REF!</v>
      </c>
      <c r="I18" s="5" t="e">
        <f t="shared" ca="1" si="6"/>
        <v>#N/A</v>
      </c>
      <c r="J18" s="41" t="e">
        <f ca="1">OFFSET(project_real_days,MATCH($A19,'Project Daily Log'!$A:$A,1)-1,0)/30</f>
        <v>#N/A</v>
      </c>
    </row>
    <row r="19" spans="1:10">
      <c r="A19" s="6" t="e">
        <f t="shared" ca="1" si="7"/>
        <v>#N/A</v>
      </c>
      <c r="B19">
        <f t="shared" ca="1" si="0"/>
        <v>0</v>
      </c>
      <c r="C19" s="5" t="e">
        <f t="shared" ca="1" si="3"/>
        <v>#REF!</v>
      </c>
      <c r="D19" s="5" t="e">
        <f t="shared" ca="1" si="4"/>
        <v>#REF!</v>
      </c>
      <c r="E19" s="27">
        <f t="shared" ca="1" si="1"/>
        <v>0</v>
      </c>
      <c r="F19" s="45">
        <f t="shared" ca="1" si="2"/>
        <v>0</v>
      </c>
      <c r="G19">
        <f t="shared" ca="1" si="5"/>
        <v>0</v>
      </c>
      <c r="H19" s="45" t="e">
        <f t="shared" ca="1" si="8"/>
        <v>#REF!</v>
      </c>
      <c r="I19" s="5" t="e">
        <f t="shared" ca="1" si="6"/>
        <v>#N/A</v>
      </c>
      <c r="J19" s="41" t="e">
        <f ca="1">OFFSET(project_real_days,MATCH($A20,'Project Daily Log'!$A:$A,1)-1,0)/30</f>
        <v>#N/A</v>
      </c>
    </row>
    <row r="20" spans="1:10">
      <c r="A20" s="6" t="e">
        <f t="shared" ca="1" si="7"/>
        <v>#N/A</v>
      </c>
      <c r="B20">
        <f t="shared" ca="1" si="0"/>
        <v>0</v>
      </c>
      <c r="C20" s="5" t="e">
        <f t="shared" ca="1" si="3"/>
        <v>#REF!</v>
      </c>
      <c r="D20" s="5" t="e">
        <f t="shared" ca="1" si="4"/>
        <v>#REF!</v>
      </c>
      <c r="E20" s="27">
        <f t="shared" ca="1" si="1"/>
        <v>0</v>
      </c>
      <c r="F20" s="45">
        <f t="shared" ca="1" si="2"/>
        <v>0</v>
      </c>
      <c r="G20">
        <f t="shared" ca="1" si="5"/>
        <v>0</v>
      </c>
      <c r="H20" s="45" t="e">
        <f t="shared" ca="1" si="8"/>
        <v>#REF!</v>
      </c>
      <c r="I20" s="5" t="e">
        <f t="shared" ca="1" si="6"/>
        <v>#N/A</v>
      </c>
      <c r="J20" s="41" t="e">
        <f ca="1">OFFSET(project_real_days,MATCH($A21,'Project Daily Log'!$A:$A,1)-1,0)/30</f>
        <v>#N/A</v>
      </c>
    </row>
    <row r="21" spans="1:10">
      <c r="A21" s="6" t="e">
        <f t="shared" ca="1" si="7"/>
        <v>#N/A</v>
      </c>
      <c r="B21">
        <f t="shared" ca="1" si="0"/>
        <v>0</v>
      </c>
      <c r="C21" s="5" t="e">
        <f t="shared" ca="1" si="3"/>
        <v>#REF!</v>
      </c>
      <c r="D21" s="5" t="e">
        <f t="shared" ca="1" si="4"/>
        <v>#REF!</v>
      </c>
      <c r="E21" s="27">
        <f t="shared" ca="1" si="1"/>
        <v>0</v>
      </c>
      <c r="F21" s="45">
        <f t="shared" ca="1" si="2"/>
        <v>0</v>
      </c>
      <c r="G21">
        <f t="shared" ca="1" si="5"/>
        <v>0</v>
      </c>
      <c r="H21" s="45" t="e">
        <f t="shared" ca="1" si="8"/>
        <v>#REF!</v>
      </c>
      <c r="I21" s="5" t="e">
        <f t="shared" ca="1" si="6"/>
        <v>#N/A</v>
      </c>
      <c r="J21" s="41" t="e">
        <f ca="1">OFFSET(project_real_days,MATCH($A22,'Project Daily Log'!$A:$A,1)-1,0)/30</f>
        <v>#N/A</v>
      </c>
    </row>
    <row r="22" spans="1:10">
      <c r="A22" s="6" t="e">
        <f t="shared" ca="1" si="7"/>
        <v>#N/A</v>
      </c>
      <c r="B22">
        <f t="shared" ca="1" si="0"/>
        <v>0</v>
      </c>
      <c r="C22" s="5" t="e">
        <f t="shared" ca="1" si="3"/>
        <v>#REF!</v>
      </c>
      <c r="D22" s="5" t="e">
        <f t="shared" ca="1" si="4"/>
        <v>#REF!</v>
      </c>
      <c r="E22" s="27">
        <f t="shared" ca="1" si="1"/>
        <v>0</v>
      </c>
      <c r="F22" s="45">
        <f t="shared" ca="1" si="2"/>
        <v>0</v>
      </c>
      <c r="G22">
        <f t="shared" ca="1" si="5"/>
        <v>0</v>
      </c>
      <c r="H22" s="45" t="e">
        <f t="shared" ca="1" si="8"/>
        <v>#REF!</v>
      </c>
      <c r="I22" s="5" t="e">
        <f t="shared" ca="1" si="6"/>
        <v>#N/A</v>
      </c>
      <c r="J22" s="41" t="e">
        <f ca="1">OFFSET(project_real_days,MATCH($A23,'Project Daily Log'!$A:$A,1)-1,0)/30</f>
        <v>#N/A</v>
      </c>
    </row>
    <row r="23" spans="1:10">
      <c r="A23" s="6" t="e">
        <f t="shared" ca="1" si="7"/>
        <v>#N/A</v>
      </c>
      <c r="B23">
        <f t="shared" ca="1" si="0"/>
        <v>0</v>
      </c>
      <c r="C23" s="5" t="e">
        <f t="shared" ca="1" si="3"/>
        <v>#REF!</v>
      </c>
      <c r="D23" s="5" t="e">
        <f t="shared" ca="1" si="4"/>
        <v>#REF!</v>
      </c>
      <c r="E23" s="27">
        <f t="shared" ca="1" si="1"/>
        <v>0</v>
      </c>
      <c r="F23" s="45">
        <f t="shared" ca="1" si="2"/>
        <v>0</v>
      </c>
      <c r="G23">
        <f t="shared" ca="1" si="5"/>
        <v>0</v>
      </c>
      <c r="H23" s="45" t="e">
        <f t="shared" ca="1" si="8"/>
        <v>#REF!</v>
      </c>
      <c r="I23" s="5" t="e">
        <f t="shared" ca="1" si="6"/>
        <v>#N/A</v>
      </c>
      <c r="J23" s="41" t="e">
        <f ca="1">OFFSET(project_real_days,MATCH($A24,'Project Daily Log'!$A:$A,1)-1,0)/30</f>
        <v>#N/A</v>
      </c>
    </row>
    <row r="24" spans="1:10">
      <c r="A24" s="6" t="e">
        <f t="shared" ca="1" si="7"/>
        <v>#N/A</v>
      </c>
      <c r="B24">
        <f t="shared" ca="1" si="0"/>
        <v>0</v>
      </c>
      <c r="C24" s="5" t="e">
        <f t="shared" ca="1" si="3"/>
        <v>#REF!</v>
      </c>
      <c r="D24" s="5" t="e">
        <f t="shared" ca="1" si="4"/>
        <v>#REF!</v>
      </c>
      <c r="E24" s="27">
        <f t="shared" ca="1" si="1"/>
        <v>0</v>
      </c>
      <c r="F24" s="45">
        <f t="shared" ca="1" si="2"/>
        <v>0</v>
      </c>
      <c r="G24">
        <f t="shared" ca="1" si="5"/>
        <v>0</v>
      </c>
      <c r="H24" s="45" t="e">
        <f t="shared" ca="1" si="8"/>
        <v>#REF!</v>
      </c>
      <c r="I24" s="5" t="e">
        <f t="shared" ca="1" si="6"/>
        <v>#N/A</v>
      </c>
      <c r="J24" s="41" t="e">
        <f ca="1">OFFSET(project_real_days,MATCH($A25,'Project Daily Log'!$A:$A,1)-1,0)/30</f>
        <v>#N/A</v>
      </c>
    </row>
    <row r="25" spans="1:10">
      <c r="A25" s="6" t="e">
        <f t="shared" ca="1" si="7"/>
        <v>#N/A</v>
      </c>
      <c r="B25">
        <f t="shared" ca="1" si="0"/>
        <v>0</v>
      </c>
      <c r="C25" s="5" t="e">
        <f t="shared" ca="1" si="3"/>
        <v>#REF!</v>
      </c>
      <c r="D25" s="5" t="e">
        <f t="shared" ca="1" si="4"/>
        <v>#REF!</v>
      </c>
      <c r="E25" s="27">
        <f t="shared" ca="1" si="1"/>
        <v>0</v>
      </c>
      <c r="F25" s="45">
        <f t="shared" ca="1" si="2"/>
        <v>0</v>
      </c>
      <c r="G25">
        <f t="shared" ca="1" si="5"/>
        <v>0</v>
      </c>
      <c r="H25" s="45" t="e">
        <f t="shared" ca="1" si="8"/>
        <v>#REF!</v>
      </c>
      <c r="I25" s="5" t="e">
        <f t="shared" ca="1" si="6"/>
        <v>#N/A</v>
      </c>
      <c r="J25" s="41" t="e">
        <f ca="1">OFFSET(project_real_days,MATCH($A26,'Project Daily Log'!$A:$A,1)-1,0)/30</f>
        <v>#N/A</v>
      </c>
    </row>
    <row r="26" spans="1:10">
      <c r="A26" s="6" t="e">
        <f t="shared" ca="1" si="7"/>
        <v>#N/A</v>
      </c>
      <c r="B26">
        <f t="shared" ca="1" si="0"/>
        <v>0</v>
      </c>
      <c r="C26" s="5" t="e">
        <f t="shared" ca="1" si="3"/>
        <v>#REF!</v>
      </c>
      <c r="D26" s="5" t="e">
        <f t="shared" ca="1" si="4"/>
        <v>#REF!</v>
      </c>
      <c r="E26" s="27">
        <f t="shared" ca="1" si="1"/>
        <v>0</v>
      </c>
      <c r="F26" s="45">
        <f t="shared" ca="1" si="2"/>
        <v>0</v>
      </c>
      <c r="G26">
        <f t="shared" ca="1" si="5"/>
        <v>0</v>
      </c>
      <c r="H26" s="45" t="e">
        <f t="shared" ca="1" si="8"/>
        <v>#REF!</v>
      </c>
      <c r="I26" s="5" t="e">
        <f t="shared" ca="1" si="6"/>
        <v>#N/A</v>
      </c>
      <c r="J26" s="41" t="e">
        <f ca="1">OFFSET(project_real_days,MATCH($A27,'Project Daily Log'!$A:$A,1)-1,0)/30</f>
        <v>#N/A</v>
      </c>
    </row>
    <row r="27" spans="1:10">
      <c r="A27" s="6" t="e">
        <f t="shared" ca="1" si="7"/>
        <v>#N/A</v>
      </c>
      <c r="B27">
        <f t="shared" ca="1" si="0"/>
        <v>0</v>
      </c>
      <c r="C27" s="5" t="e">
        <f t="shared" ca="1" si="3"/>
        <v>#REF!</v>
      </c>
      <c r="D27" s="5" t="e">
        <f t="shared" ca="1" si="4"/>
        <v>#REF!</v>
      </c>
      <c r="E27" s="27">
        <f t="shared" ca="1" si="1"/>
        <v>0</v>
      </c>
      <c r="F27" s="45">
        <f t="shared" ca="1" si="2"/>
        <v>0</v>
      </c>
      <c r="G27">
        <f t="shared" ca="1" si="5"/>
        <v>0</v>
      </c>
      <c r="H27" s="45" t="e">
        <f t="shared" ca="1" si="8"/>
        <v>#REF!</v>
      </c>
      <c r="I27" s="5" t="e">
        <f t="shared" ca="1" si="6"/>
        <v>#N/A</v>
      </c>
      <c r="J27" s="41" t="e">
        <f ca="1">OFFSET(project_real_days,MATCH($A28,'Project Daily Log'!$A:$A,1)-1,0)/30</f>
        <v>#N/A</v>
      </c>
    </row>
    <row r="28" spans="1:10">
      <c r="A28" s="6" t="e">
        <f t="shared" ca="1" si="7"/>
        <v>#N/A</v>
      </c>
      <c r="B28">
        <f t="shared" ca="1" si="0"/>
        <v>0</v>
      </c>
      <c r="C28" s="5" t="e">
        <f t="shared" ca="1" si="3"/>
        <v>#REF!</v>
      </c>
      <c r="D28" s="5" t="e">
        <f t="shared" ca="1" si="4"/>
        <v>#REF!</v>
      </c>
      <c r="E28" s="27">
        <f t="shared" ca="1" si="1"/>
        <v>0</v>
      </c>
      <c r="F28" s="45">
        <f t="shared" ca="1" si="2"/>
        <v>0</v>
      </c>
      <c r="G28">
        <f t="shared" ca="1" si="5"/>
        <v>0</v>
      </c>
      <c r="H28" s="45" t="e">
        <f t="shared" ca="1" si="8"/>
        <v>#REF!</v>
      </c>
      <c r="I28" s="5" t="e">
        <f t="shared" ca="1" si="6"/>
        <v>#N/A</v>
      </c>
      <c r="J28" s="41" t="e">
        <f ca="1">OFFSET(project_real_days,MATCH($A29,'Project Daily Log'!$A:$A,1)-1,0)/30</f>
        <v>#N/A</v>
      </c>
    </row>
    <row r="29" spans="1:10">
      <c r="A29" s="6" t="e">
        <f t="shared" ca="1" si="7"/>
        <v>#N/A</v>
      </c>
      <c r="B29">
        <f t="shared" ca="1" si="0"/>
        <v>0</v>
      </c>
      <c r="C29" s="5" t="e">
        <f t="shared" ca="1" si="3"/>
        <v>#REF!</v>
      </c>
      <c r="D29" s="5" t="e">
        <f t="shared" ca="1" si="4"/>
        <v>#REF!</v>
      </c>
      <c r="E29" s="27">
        <f t="shared" ca="1" si="1"/>
        <v>0</v>
      </c>
      <c r="F29" s="45">
        <f t="shared" ca="1" si="2"/>
        <v>0</v>
      </c>
      <c r="G29">
        <f t="shared" ca="1" si="5"/>
        <v>0</v>
      </c>
      <c r="H29" s="45" t="e">
        <f t="shared" ca="1" si="8"/>
        <v>#REF!</v>
      </c>
      <c r="I29" s="5" t="e">
        <f t="shared" ca="1" si="6"/>
        <v>#N/A</v>
      </c>
      <c r="J29" s="41" t="e">
        <f ca="1">OFFSET(project_real_days,MATCH($A30,'Project Daily Log'!$A:$A,1)-1,0)/30</f>
        <v>#N/A</v>
      </c>
    </row>
    <row r="30" spans="1:10">
      <c r="A30" s="6" t="e">
        <f t="shared" ca="1" si="7"/>
        <v>#N/A</v>
      </c>
      <c r="B30">
        <f t="shared" ca="1" si="0"/>
        <v>0</v>
      </c>
      <c r="C30" s="5" t="e">
        <f t="shared" ca="1" si="3"/>
        <v>#REF!</v>
      </c>
      <c r="D30" s="5" t="e">
        <f t="shared" ca="1" si="4"/>
        <v>#REF!</v>
      </c>
      <c r="E30" s="27">
        <f t="shared" ca="1" si="1"/>
        <v>0</v>
      </c>
      <c r="F30" s="45">
        <f t="shared" ca="1" si="2"/>
        <v>0</v>
      </c>
      <c r="G30">
        <f t="shared" ca="1" si="5"/>
        <v>0</v>
      </c>
      <c r="H30" s="45" t="e">
        <f t="shared" ca="1" si="8"/>
        <v>#REF!</v>
      </c>
      <c r="I30" s="5" t="e">
        <f t="shared" ca="1" si="6"/>
        <v>#N/A</v>
      </c>
      <c r="J30" s="41" t="e">
        <f ca="1">OFFSET(project_real_days,MATCH($A31,'Project Daily Log'!$A:$A,1)-1,0)/30</f>
        <v>#N/A</v>
      </c>
    </row>
    <row r="31" spans="1:10">
      <c r="A31" s="6" t="e">
        <f t="shared" ca="1" si="7"/>
        <v>#N/A</v>
      </c>
      <c r="B31">
        <f t="shared" ca="1" si="0"/>
        <v>0</v>
      </c>
      <c r="C31" s="5" t="e">
        <f t="shared" ca="1" si="3"/>
        <v>#REF!</v>
      </c>
      <c r="D31" s="5" t="e">
        <f t="shared" ca="1" si="4"/>
        <v>#REF!</v>
      </c>
      <c r="E31" s="27">
        <f t="shared" ca="1" si="1"/>
        <v>0</v>
      </c>
      <c r="F31" s="45">
        <f t="shared" ca="1" si="2"/>
        <v>0</v>
      </c>
      <c r="G31">
        <f t="shared" ca="1" si="5"/>
        <v>0</v>
      </c>
      <c r="H31" s="45" t="e">
        <f t="shared" ca="1" si="8"/>
        <v>#REF!</v>
      </c>
      <c r="I31" s="5" t="e">
        <f t="shared" ca="1" si="6"/>
        <v>#N/A</v>
      </c>
      <c r="J31" s="41" t="e">
        <f ca="1">OFFSET(project_real_days,MATCH($A32,'Project Daily Log'!$A:$A,1)-1,0)/30</f>
        <v>#N/A</v>
      </c>
    </row>
    <row r="32" spans="1:10">
      <c r="A32" s="6" t="e">
        <f t="shared" ca="1" si="7"/>
        <v>#N/A</v>
      </c>
      <c r="B32">
        <f t="shared" ca="1" si="0"/>
        <v>0</v>
      </c>
      <c r="C32" s="5" t="e">
        <f t="shared" ca="1" si="3"/>
        <v>#REF!</v>
      </c>
      <c r="D32" s="5" t="e">
        <f t="shared" ca="1" si="4"/>
        <v>#REF!</v>
      </c>
      <c r="E32" s="27">
        <f t="shared" ca="1" si="1"/>
        <v>0</v>
      </c>
      <c r="F32" s="45">
        <f t="shared" ca="1" si="2"/>
        <v>0</v>
      </c>
      <c r="G32">
        <f t="shared" ca="1" si="5"/>
        <v>0</v>
      </c>
      <c r="H32" s="45" t="e">
        <f t="shared" ca="1" si="8"/>
        <v>#REF!</v>
      </c>
      <c r="I32" s="5" t="e">
        <f t="shared" ca="1" si="6"/>
        <v>#N/A</v>
      </c>
      <c r="J32" s="41" t="e">
        <f ca="1">OFFSET(project_real_days,MATCH($A33,'Project Daily Log'!$A:$A,1)-1,0)/30</f>
        <v>#N/A</v>
      </c>
    </row>
    <row r="33" spans="1:10">
      <c r="A33" s="6" t="e">
        <f t="shared" ca="1" si="7"/>
        <v>#N/A</v>
      </c>
      <c r="B33">
        <f t="shared" ca="1" si="0"/>
        <v>0</v>
      </c>
      <c r="C33" s="5" t="e">
        <f t="shared" ca="1" si="3"/>
        <v>#REF!</v>
      </c>
      <c r="D33" s="5" t="e">
        <f t="shared" ca="1" si="4"/>
        <v>#REF!</v>
      </c>
      <c r="E33" s="27">
        <f t="shared" ca="1" si="1"/>
        <v>0</v>
      </c>
      <c r="F33" s="45">
        <f t="shared" ca="1" si="2"/>
        <v>0</v>
      </c>
      <c r="G33">
        <f t="shared" ca="1" si="5"/>
        <v>0</v>
      </c>
      <c r="H33" s="45" t="e">
        <f t="shared" ca="1" si="8"/>
        <v>#REF!</v>
      </c>
      <c r="I33" s="5" t="e">
        <f t="shared" ca="1" si="6"/>
        <v>#N/A</v>
      </c>
      <c r="J33" s="41" t="e">
        <f ca="1">OFFSET(project_real_days,MATCH($A34,'Project Daily Log'!$A:$A,1)-1,0)/30</f>
        <v>#N/A</v>
      </c>
    </row>
    <row r="34" spans="1:10">
      <c r="A34" s="6" t="e">
        <f t="shared" ca="1" si="7"/>
        <v>#N/A</v>
      </c>
      <c r="B34">
        <f t="shared" ca="1" si="0"/>
        <v>0</v>
      </c>
      <c r="C34" s="5" t="e">
        <f t="shared" ca="1" si="3"/>
        <v>#REF!</v>
      </c>
      <c r="D34" s="5" t="e">
        <f t="shared" ca="1" si="4"/>
        <v>#REF!</v>
      </c>
      <c r="E34" s="27">
        <f t="shared" ca="1" si="1"/>
        <v>0</v>
      </c>
      <c r="F34" s="45">
        <f t="shared" ca="1" si="2"/>
        <v>0</v>
      </c>
      <c r="G34">
        <f t="shared" ca="1" si="5"/>
        <v>0</v>
      </c>
      <c r="H34" s="45" t="e">
        <f t="shared" ca="1" si="8"/>
        <v>#REF!</v>
      </c>
      <c r="I34" s="5" t="e">
        <f t="shared" ca="1" si="6"/>
        <v>#N/A</v>
      </c>
      <c r="J34" s="41" t="e">
        <f ca="1">OFFSET(project_real_days,MATCH($A35,'Project Daily Log'!$A:$A,1)-1,0)/30</f>
        <v>#N/A</v>
      </c>
    </row>
    <row r="35" spans="1:10">
      <c r="A35" s="6" t="e">
        <f t="shared" ca="1" si="7"/>
        <v>#N/A</v>
      </c>
      <c r="B35">
        <f t="shared" ref="B35:B63" ca="1" si="9">IF(COUNTIFS(project_daily_dates,"&gt;="&amp;$A35,project_daily_dates,"&lt;"&amp;$A36,project_daily_stitches,"&lt;&gt;#NA"),SUMIFS(project_daily_stitches,project_daily_dates,"&gt;="&amp;$A35,project_daily_dates,"&lt;"&amp;$A36),NA())</f>
        <v>0</v>
      </c>
      <c r="C35" s="5" t="e">
        <f t="shared" ca="1" si="3"/>
        <v>#REF!</v>
      </c>
      <c r="D35" s="5" t="e">
        <f t="shared" ca="1" si="4"/>
        <v>#REF!</v>
      </c>
      <c r="E35" s="27">
        <f t="shared" ref="E35:E63" ca="1" si="10">IF(COUNTIFS(project_daily_dates,"&gt;="&amp;$A35,project_daily_dates,"&lt;"&amp;$A36,project_daily_stitches,"&lt;&gt;#NA"),SUMIFS(project_daily_hours,project_daily_dates,"&gt;="&amp;$A35,project_daily_dates,"&lt;"&amp;$A36),NA())</f>
        <v>0</v>
      </c>
      <c r="F35" s="45">
        <f t="shared" ref="F35:F63" ca="1" si="11">IF(COUNTIFS(project_daily_dates,"&gt;="&amp;$A35,project_daily_dates,"&lt;"&amp;$A36,project_daily_stitches,"&lt;&gt;#NA"),SUMIFS(project_daily_pages,project_daily_dates,"&gt;="&amp;$A35,project_daily_dates,"&lt;"&amp;$A36),NA())</f>
        <v>0</v>
      </c>
      <c r="G35">
        <f t="shared" ca="1" si="5"/>
        <v>0</v>
      </c>
      <c r="H35" s="45" t="e">
        <f t="shared" ca="1" si="8"/>
        <v>#REF!</v>
      </c>
      <c r="I35" s="5" t="e">
        <f t="shared" ca="1" si="6"/>
        <v>#N/A</v>
      </c>
      <c r="J35" s="41" t="e">
        <f ca="1">OFFSET(project_real_days,MATCH($A36,'Project Daily Log'!$A:$A,1)-1,0)/30</f>
        <v>#N/A</v>
      </c>
    </row>
    <row r="36" spans="1:10">
      <c r="A36" s="6" t="e">
        <f t="shared" ca="1" si="7"/>
        <v>#N/A</v>
      </c>
      <c r="B36">
        <f t="shared" ca="1" si="9"/>
        <v>0</v>
      </c>
      <c r="C36" s="5" t="e">
        <f t="shared" ref="C36:C63" ca="1" si="12">IF(ISBLANK($B36),NA(),C35+B36)</f>
        <v>#REF!</v>
      </c>
      <c r="D36" s="5" t="e">
        <f t="shared" ref="D36:D63" ca="1" si="13">IF(ISBLANK($B36),NA(),D35-B36)</f>
        <v>#REF!</v>
      </c>
      <c r="E36" s="27">
        <f t="shared" ca="1" si="10"/>
        <v>0</v>
      </c>
      <c r="F36" s="45">
        <f t="shared" ca="1" si="11"/>
        <v>0</v>
      </c>
      <c r="G36">
        <f t="shared" ref="G36:G63" ca="1" si="14">G35+F36</f>
        <v>0</v>
      </c>
      <c r="H36" s="45" t="e">
        <f t="shared" ca="1" si="8"/>
        <v>#REF!</v>
      </c>
      <c r="I36" s="5" t="e">
        <f t="shared" ref="I36:I63" ca="1" si="15">IF(I35+1&lt;project_monthly_months,I35+1,NA())</f>
        <v>#N/A</v>
      </c>
      <c r="J36" s="41" t="e">
        <f ca="1">OFFSET(project_real_days,MATCH($A37,'Project Daily Log'!$A:$A,1)-1,0)/30</f>
        <v>#N/A</v>
      </c>
    </row>
    <row r="37" spans="1:10">
      <c r="A37" s="6" t="e">
        <f t="shared" ref="A37:A63" ca="1" si="16">IF(ISERROR(MATCH(EDATE(A36,1),project_daily_days,0)),IF(AND(INDEX(project_daily_days,COUNT(project_daily_days),1)&gt;=A36,INDEX(project_daily_days,COUNT(project_daily_days),1)&lt;=EDATE(A36,1)),EDATE(A36,1),NA()),EDATE(A36,1))</f>
        <v>#N/A</v>
      </c>
      <c r="B37">
        <f t="shared" ca="1" si="9"/>
        <v>0</v>
      </c>
      <c r="C37" s="5" t="e">
        <f t="shared" ca="1" si="12"/>
        <v>#REF!</v>
      </c>
      <c r="D37" s="5" t="e">
        <f t="shared" ca="1" si="13"/>
        <v>#REF!</v>
      </c>
      <c r="E37" s="27">
        <f t="shared" ca="1" si="10"/>
        <v>0</v>
      </c>
      <c r="F37" s="45">
        <f t="shared" ca="1" si="11"/>
        <v>0</v>
      </c>
      <c r="G37">
        <f t="shared" ca="1" si="14"/>
        <v>0</v>
      </c>
      <c r="H37" s="45" t="e">
        <f t="shared" ca="1" si="8"/>
        <v>#REF!</v>
      </c>
      <c r="I37" s="5" t="e">
        <f t="shared" ca="1" si="15"/>
        <v>#N/A</v>
      </c>
      <c r="J37" s="41" t="e">
        <f ca="1">OFFSET(project_real_days,MATCH($A38,'Project Daily Log'!$A:$A,1)-1,0)/30</f>
        <v>#N/A</v>
      </c>
    </row>
    <row r="38" spans="1:10">
      <c r="A38" s="6" t="e">
        <f t="shared" ca="1" si="16"/>
        <v>#N/A</v>
      </c>
      <c r="B38">
        <f t="shared" ca="1" si="9"/>
        <v>0</v>
      </c>
      <c r="C38" s="5" t="e">
        <f t="shared" ca="1" si="12"/>
        <v>#REF!</v>
      </c>
      <c r="D38" s="5" t="e">
        <f t="shared" ca="1" si="13"/>
        <v>#REF!</v>
      </c>
      <c r="E38" s="27">
        <f t="shared" ca="1" si="10"/>
        <v>0</v>
      </c>
      <c r="F38" s="45">
        <f t="shared" ca="1" si="11"/>
        <v>0</v>
      </c>
      <c r="G38">
        <f t="shared" ca="1" si="14"/>
        <v>0</v>
      </c>
      <c r="H38" s="45" t="e">
        <f t="shared" ca="1" si="8"/>
        <v>#REF!</v>
      </c>
      <c r="I38" s="5" t="e">
        <f t="shared" ca="1" si="15"/>
        <v>#N/A</v>
      </c>
      <c r="J38" s="41" t="e">
        <f ca="1">OFFSET(project_real_days,MATCH($A39,'Project Daily Log'!$A:$A,1)-1,0)/30</f>
        <v>#N/A</v>
      </c>
    </row>
    <row r="39" spans="1:10">
      <c r="A39" s="6" t="e">
        <f t="shared" ca="1" si="16"/>
        <v>#N/A</v>
      </c>
      <c r="B39">
        <f t="shared" ca="1" si="9"/>
        <v>0</v>
      </c>
      <c r="C39" s="5" t="e">
        <f t="shared" ca="1" si="12"/>
        <v>#REF!</v>
      </c>
      <c r="D39" s="5" t="e">
        <f t="shared" ca="1" si="13"/>
        <v>#REF!</v>
      </c>
      <c r="E39" s="27">
        <f t="shared" ca="1" si="10"/>
        <v>0</v>
      </c>
      <c r="F39" s="45">
        <f t="shared" ca="1" si="11"/>
        <v>0</v>
      </c>
      <c r="G39">
        <f t="shared" ca="1" si="14"/>
        <v>0</v>
      </c>
      <c r="H39" s="45" t="e">
        <f t="shared" ca="1" si="8"/>
        <v>#REF!</v>
      </c>
      <c r="I39" s="5" t="e">
        <f t="shared" ca="1" si="15"/>
        <v>#N/A</v>
      </c>
      <c r="J39" s="41" t="e">
        <f ca="1">OFFSET(project_real_days,MATCH($A40,'Project Daily Log'!$A:$A,1)-1,0)/30</f>
        <v>#N/A</v>
      </c>
    </row>
    <row r="40" spans="1:10">
      <c r="A40" s="6" t="e">
        <f t="shared" ca="1" si="16"/>
        <v>#N/A</v>
      </c>
      <c r="B40">
        <f t="shared" ca="1" si="9"/>
        <v>0</v>
      </c>
      <c r="C40" s="5" t="e">
        <f t="shared" ca="1" si="12"/>
        <v>#REF!</v>
      </c>
      <c r="D40" s="5" t="e">
        <f t="shared" ca="1" si="13"/>
        <v>#REF!</v>
      </c>
      <c r="E40" s="27">
        <f t="shared" ca="1" si="10"/>
        <v>0</v>
      </c>
      <c r="F40" s="45">
        <f t="shared" ca="1" si="11"/>
        <v>0</v>
      </c>
      <c r="G40">
        <f t="shared" ca="1" si="14"/>
        <v>0</v>
      </c>
      <c r="H40" s="45" t="e">
        <f t="shared" ca="1" si="8"/>
        <v>#REF!</v>
      </c>
      <c r="I40" s="5" t="e">
        <f t="shared" ca="1" si="15"/>
        <v>#N/A</v>
      </c>
      <c r="J40" s="41" t="e">
        <f ca="1">OFFSET(project_real_days,MATCH($A41,'Project Daily Log'!$A:$A,1)-1,0)/30</f>
        <v>#N/A</v>
      </c>
    </row>
    <row r="41" spans="1:10">
      <c r="A41" s="6" t="e">
        <f t="shared" ca="1" si="16"/>
        <v>#N/A</v>
      </c>
      <c r="B41">
        <f t="shared" ca="1" si="9"/>
        <v>0</v>
      </c>
      <c r="C41" s="5" t="e">
        <f t="shared" ca="1" si="12"/>
        <v>#REF!</v>
      </c>
      <c r="D41" s="5" t="e">
        <f t="shared" ca="1" si="13"/>
        <v>#REF!</v>
      </c>
      <c r="E41" s="27">
        <f t="shared" ca="1" si="10"/>
        <v>0</v>
      </c>
      <c r="F41" s="45">
        <f t="shared" ca="1" si="11"/>
        <v>0</v>
      </c>
      <c r="G41">
        <f t="shared" ca="1" si="14"/>
        <v>0</v>
      </c>
      <c r="H41" s="45" t="e">
        <f t="shared" ca="1" si="8"/>
        <v>#REF!</v>
      </c>
      <c r="I41" s="5" t="e">
        <f t="shared" ca="1" si="15"/>
        <v>#N/A</v>
      </c>
      <c r="J41" s="41" t="e">
        <f ca="1">OFFSET(project_real_days,MATCH($A42,'Project Daily Log'!$A:$A,1)-1,0)/30</f>
        <v>#N/A</v>
      </c>
    </row>
    <row r="42" spans="1:10">
      <c r="A42" s="6" t="e">
        <f t="shared" ca="1" si="16"/>
        <v>#N/A</v>
      </c>
      <c r="B42">
        <f t="shared" ca="1" si="9"/>
        <v>0</v>
      </c>
      <c r="C42" s="5" t="e">
        <f t="shared" ca="1" si="12"/>
        <v>#REF!</v>
      </c>
      <c r="D42" s="5" t="e">
        <f t="shared" ca="1" si="13"/>
        <v>#REF!</v>
      </c>
      <c r="E42" s="27">
        <f t="shared" ca="1" si="10"/>
        <v>0</v>
      </c>
      <c r="F42" s="45">
        <f t="shared" ca="1" si="11"/>
        <v>0</v>
      </c>
      <c r="G42">
        <f t="shared" ca="1" si="14"/>
        <v>0</v>
      </c>
      <c r="H42" s="45" t="e">
        <f t="shared" ca="1" si="8"/>
        <v>#REF!</v>
      </c>
      <c r="I42" s="5" t="e">
        <f t="shared" ca="1" si="15"/>
        <v>#N/A</v>
      </c>
      <c r="J42" s="41" t="e">
        <f ca="1">OFFSET(project_real_days,MATCH($A43,'Project Daily Log'!$A:$A,1)-1,0)/30</f>
        <v>#N/A</v>
      </c>
    </row>
    <row r="43" spans="1:10">
      <c r="A43" s="6" t="e">
        <f t="shared" ca="1" si="16"/>
        <v>#N/A</v>
      </c>
      <c r="B43">
        <f t="shared" ca="1" si="9"/>
        <v>0</v>
      </c>
      <c r="C43" s="5" t="e">
        <f t="shared" ca="1" si="12"/>
        <v>#REF!</v>
      </c>
      <c r="D43" s="5" t="e">
        <f t="shared" ca="1" si="13"/>
        <v>#REF!</v>
      </c>
      <c r="E43" s="27">
        <f t="shared" ca="1" si="10"/>
        <v>0</v>
      </c>
      <c r="F43" s="45">
        <f t="shared" ca="1" si="11"/>
        <v>0</v>
      </c>
      <c r="G43">
        <f t="shared" ca="1" si="14"/>
        <v>0</v>
      </c>
      <c r="H43" s="45" t="e">
        <f t="shared" ca="1" si="8"/>
        <v>#REF!</v>
      </c>
      <c r="I43" s="5" t="e">
        <f t="shared" ca="1" si="15"/>
        <v>#N/A</v>
      </c>
      <c r="J43" s="41" t="e">
        <f ca="1">OFFSET(project_real_days,MATCH($A44,'Project Daily Log'!$A:$A,1)-1,0)/30</f>
        <v>#N/A</v>
      </c>
    </row>
    <row r="44" spans="1:10">
      <c r="A44" s="6" t="e">
        <f t="shared" ca="1" si="16"/>
        <v>#N/A</v>
      </c>
      <c r="B44">
        <f t="shared" ca="1" si="9"/>
        <v>0</v>
      </c>
      <c r="C44" s="5" t="e">
        <f t="shared" ca="1" si="12"/>
        <v>#REF!</v>
      </c>
      <c r="D44" s="5" t="e">
        <f t="shared" ca="1" si="13"/>
        <v>#REF!</v>
      </c>
      <c r="E44" s="27">
        <f t="shared" ca="1" si="10"/>
        <v>0</v>
      </c>
      <c r="F44" s="45">
        <f t="shared" ca="1" si="11"/>
        <v>0</v>
      </c>
      <c r="G44">
        <f t="shared" ca="1" si="14"/>
        <v>0</v>
      </c>
      <c r="H44" s="45" t="e">
        <f t="shared" ca="1" si="8"/>
        <v>#REF!</v>
      </c>
      <c r="I44" s="5" t="e">
        <f t="shared" ca="1" si="15"/>
        <v>#N/A</v>
      </c>
      <c r="J44" s="41" t="e">
        <f ca="1">OFFSET(project_real_days,MATCH($A45,'Project Daily Log'!$A:$A,1)-1,0)/30</f>
        <v>#N/A</v>
      </c>
    </row>
    <row r="45" spans="1:10">
      <c r="A45" s="6" t="e">
        <f t="shared" ca="1" si="16"/>
        <v>#N/A</v>
      </c>
      <c r="B45">
        <f t="shared" ca="1" si="9"/>
        <v>0</v>
      </c>
      <c r="C45" s="5" t="e">
        <f t="shared" ca="1" si="12"/>
        <v>#REF!</v>
      </c>
      <c r="D45" s="5" t="e">
        <f t="shared" ca="1" si="13"/>
        <v>#REF!</v>
      </c>
      <c r="E45" s="27">
        <f t="shared" ca="1" si="10"/>
        <v>0</v>
      </c>
      <c r="F45" s="45">
        <f t="shared" ca="1" si="11"/>
        <v>0</v>
      </c>
      <c r="G45">
        <f t="shared" ca="1" si="14"/>
        <v>0</v>
      </c>
      <c r="H45" s="45" t="e">
        <f t="shared" ca="1" si="8"/>
        <v>#REF!</v>
      </c>
      <c r="I45" s="5" t="e">
        <f t="shared" ca="1" si="15"/>
        <v>#N/A</v>
      </c>
      <c r="J45" s="41" t="e">
        <f ca="1">OFFSET(project_real_days,MATCH($A46,'Project Daily Log'!$A:$A,1)-1,0)/30</f>
        <v>#N/A</v>
      </c>
    </row>
    <row r="46" spans="1:10">
      <c r="A46" s="6" t="e">
        <f t="shared" ca="1" si="16"/>
        <v>#N/A</v>
      </c>
      <c r="B46">
        <f t="shared" ca="1" si="9"/>
        <v>0</v>
      </c>
      <c r="C46" s="5" t="e">
        <f t="shared" ca="1" si="12"/>
        <v>#REF!</v>
      </c>
      <c r="D46" s="5" t="e">
        <f t="shared" ca="1" si="13"/>
        <v>#REF!</v>
      </c>
      <c r="E46" s="27">
        <f t="shared" ca="1" si="10"/>
        <v>0</v>
      </c>
      <c r="F46" s="45">
        <f t="shared" ca="1" si="11"/>
        <v>0</v>
      </c>
      <c r="G46">
        <f t="shared" ca="1" si="14"/>
        <v>0</v>
      </c>
      <c r="H46" s="45" t="e">
        <f t="shared" ca="1" si="8"/>
        <v>#REF!</v>
      </c>
      <c r="I46" s="5" t="e">
        <f t="shared" ca="1" si="15"/>
        <v>#N/A</v>
      </c>
      <c r="J46" s="41" t="e">
        <f ca="1">OFFSET(project_real_days,MATCH($A47,'Project Daily Log'!$A:$A,1)-1,0)/30</f>
        <v>#N/A</v>
      </c>
    </row>
    <row r="47" spans="1:10">
      <c r="A47" s="6" t="e">
        <f t="shared" ca="1" si="16"/>
        <v>#N/A</v>
      </c>
      <c r="B47">
        <f t="shared" ca="1" si="9"/>
        <v>0</v>
      </c>
      <c r="C47" s="5" t="e">
        <f t="shared" ca="1" si="12"/>
        <v>#REF!</v>
      </c>
      <c r="D47" s="5" t="e">
        <f t="shared" ca="1" si="13"/>
        <v>#REF!</v>
      </c>
      <c r="E47" s="27">
        <f t="shared" ca="1" si="10"/>
        <v>0</v>
      </c>
      <c r="F47" s="45">
        <f t="shared" ca="1" si="11"/>
        <v>0</v>
      </c>
      <c r="G47">
        <f t="shared" ca="1" si="14"/>
        <v>0</v>
      </c>
      <c r="H47" s="45" t="e">
        <f t="shared" ca="1" si="8"/>
        <v>#REF!</v>
      </c>
      <c r="I47" s="5" t="e">
        <f t="shared" ca="1" si="15"/>
        <v>#N/A</v>
      </c>
      <c r="J47" s="41" t="e">
        <f ca="1">OFFSET(project_real_days,MATCH($A48,'Project Daily Log'!$A:$A,1)-1,0)/30</f>
        <v>#N/A</v>
      </c>
    </row>
    <row r="48" spans="1:10">
      <c r="A48" s="6" t="e">
        <f t="shared" ca="1" si="16"/>
        <v>#N/A</v>
      </c>
      <c r="B48">
        <f t="shared" ca="1" si="9"/>
        <v>0</v>
      </c>
      <c r="C48" s="5" t="e">
        <f t="shared" ca="1" si="12"/>
        <v>#REF!</v>
      </c>
      <c r="D48" s="5" t="e">
        <f t="shared" ca="1" si="13"/>
        <v>#REF!</v>
      </c>
      <c r="E48" s="27">
        <f t="shared" ca="1" si="10"/>
        <v>0</v>
      </c>
      <c r="F48" s="45">
        <f t="shared" ca="1" si="11"/>
        <v>0</v>
      </c>
      <c r="G48">
        <f t="shared" ca="1" si="14"/>
        <v>0</v>
      </c>
      <c r="H48" s="45" t="e">
        <f t="shared" ca="1" si="8"/>
        <v>#REF!</v>
      </c>
      <c r="I48" s="5" t="e">
        <f t="shared" ca="1" si="15"/>
        <v>#N/A</v>
      </c>
      <c r="J48" s="41" t="e">
        <f ca="1">OFFSET(project_real_days,MATCH($A49,'Project Daily Log'!$A:$A,1)-1,0)/30</f>
        <v>#N/A</v>
      </c>
    </row>
    <row r="49" spans="1:10">
      <c r="A49" s="6" t="e">
        <f t="shared" ca="1" si="16"/>
        <v>#N/A</v>
      </c>
      <c r="B49">
        <f t="shared" ca="1" si="9"/>
        <v>0</v>
      </c>
      <c r="C49" s="5" t="e">
        <f t="shared" ca="1" si="12"/>
        <v>#REF!</v>
      </c>
      <c r="D49" s="5" t="e">
        <f t="shared" ca="1" si="13"/>
        <v>#REF!</v>
      </c>
      <c r="E49" s="27">
        <f t="shared" ca="1" si="10"/>
        <v>0</v>
      </c>
      <c r="F49" s="45">
        <f t="shared" ca="1" si="11"/>
        <v>0</v>
      </c>
      <c r="G49">
        <f t="shared" ca="1" si="14"/>
        <v>0</v>
      </c>
      <c r="H49" s="45" t="e">
        <f t="shared" ca="1" si="8"/>
        <v>#REF!</v>
      </c>
      <c r="I49" s="5" t="e">
        <f t="shared" ca="1" si="15"/>
        <v>#N/A</v>
      </c>
      <c r="J49" s="41" t="e">
        <f ca="1">OFFSET(project_real_days,MATCH($A50,'Project Daily Log'!$A:$A,1)-1,0)/30</f>
        <v>#N/A</v>
      </c>
    </row>
    <row r="50" spans="1:10">
      <c r="A50" s="6" t="e">
        <f t="shared" ca="1" si="16"/>
        <v>#N/A</v>
      </c>
      <c r="B50">
        <f t="shared" ca="1" si="9"/>
        <v>0</v>
      </c>
      <c r="C50" s="5" t="e">
        <f t="shared" ca="1" si="12"/>
        <v>#REF!</v>
      </c>
      <c r="D50" s="5" t="e">
        <f t="shared" ca="1" si="13"/>
        <v>#REF!</v>
      </c>
      <c r="E50" s="27">
        <f t="shared" ca="1" si="10"/>
        <v>0</v>
      </c>
      <c r="F50" s="45">
        <f t="shared" ca="1" si="11"/>
        <v>0</v>
      </c>
      <c r="G50">
        <f t="shared" ca="1" si="14"/>
        <v>0</v>
      </c>
      <c r="H50" s="45" t="e">
        <f t="shared" ca="1" si="8"/>
        <v>#REF!</v>
      </c>
      <c r="I50" s="5" t="e">
        <f t="shared" ca="1" si="15"/>
        <v>#N/A</v>
      </c>
      <c r="J50" s="41" t="e">
        <f ca="1">OFFSET(project_real_days,MATCH($A51,'Project Daily Log'!$A:$A,1)-1,0)/30</f>
        <v>#N/A</v>
      </c>
    </row>
    <row r="51" spans="1:10">
      <c r="A51" s="6" t="e">
        <f t="shared" ca="1" si="16"/>
        <v>#N/A</v>
      </c>
      <c r="B51">
        <f t="shared" ca="1" si="9"/>
        <v>0</v>
      </c>
      <c r="C51" s="5" t="e">
        <f t="shared" ca="1" si="12"/>
        <v>#REF!</v>
      </c>
      <c r="D51" s="5" t="e">
        <f t="shared" ca="1" si="13"/>
        <v>#REF!</v>
      </c>
      <c r="E51" s="27">
        <f t="shared" ca="1" si="10"/>
        <v>0</v>
      </c>
      <c r="F51" s="45">
        <f t="shared" ca="1" si="11"/>
        <v>0</v>
      </c>
      <c r="G51">
        <f t="shared" ca="1" si="14"/>
        <v>0</v>
      </c>
      <c r="H51" s="45" t="e">
        <f t="shared" ca="1" si="8"/>
        <v>#REF!</v>
      </c>
      <c r="I51" s="5" t="e">
        <f t="shared" ca="1" si="15"/>
        <v>#N/A</v>
      </c>
      <c r="J51" s="41" t="e">
        <f ca="1">OFFSET(project_real_days,MATCH($A52,'Project Daily Log'!$A:$A,1)-1,0)/30</f>
        <v>#N/A</v>
      </c>
    </row>
    <row r="52" spans="1:10">
      <c r="A52" s="6" t="e">
        <f t="shared" ca="1" si="16"/>
        <v>#N/A</v>
      </c>
      <c r="B52">
        <f t="shared" ca="1" si="9"/>
        <v>0</v>
      </c>
      <c r="C52" s="5" t="e">
        <f t="shared" ca="1" si="12"/>
        <v>#REF!</v>
      </c>
      <c r="D52" s="5" t="e">
        <f t="shared" ca="1" si="13"/>
        <v>#REF!</v>
      </c>
      <c r="E52" s="27">
        <f t="shared" ca="1" si="10"/>
        <v>0</v>
      </c>
      <c r="F52" s="45">
        <f t="shared" ca="1" si="11"/>
        <v>0</v>
      </c>
      <c r="G52">
        <f t="shared" ca="1" si="14"/>
        <v>0</v>
      </c>
      <c r="H52" s="45" t="e">
        <f t="shared" ca="1" si="8"/>
        <v>#REF!</v>
      </c>
      <c r="I52" s="5" t="e">
        <f t="shared" ca="1" si="15"/>
        <v>#N/A</v>
      </c>
      <c r="J52" s="41" t="e">
        <f ca="1">OFFSET(project_real_days,MATCH($A53,'Project Daily Log'!$A:$A,1)-1,0)/30</f>
        <v>#N/A</v>
      </c>
    </row>
    <row r="53" spans="1:10">
      <c r="A53" s="6" t="e">
        <f t="shared" ca="1" si="16"/>
        <v>#N/A</v>
      </c>
      <c r="B53">
        <f t="shared" ca="1" si="9"/>
        <v>0</v>
      </c>
      <c r="C53" s="5" t="e">
        <f t="shared" ca="1" si="12"/>
        <v>#REF!</v>
      </c>
      <c r="D53" s="5" t="e">
        <f t="shared" ca="1" si="13"/>
        <v>#REF!</v>
      </c>
      <c r="E53" s="27">
        <f t="shared" ca="1" si="10"/>
        <v>0</v>
      </c>
      <c r="F53" s="45">
        <f t="shared" ca="1" si="11"/>
        <v>0</v>
      </c>
      <c r="G53">
        <f t="shared" ca="1" si="14"/>
        <v>0</v>
      </c>
      <c r="H53" s="45" t="e">
        <f t="shared" ca="1" si="8"/>
        <v>#REF!</v>
      </c>
      <c r="I53" s="5" t="e">
        <f t="shared" ca="1" si="15"/>
        <v>#N/A</v>
      </c>
      <c r="J53" s="41" t="e">
        <f ca="1">OFFSET(project_real_days,MATCH($A54,'Project Daily Log'!$A:$A,1)-1,0)/30</f>
        <v>#N/A</v>
      </c>
    </row>
    <row r="54" spans="1:10">
      <c r="A54" s="6" t="e">
        <f t="shared" ca="1" si="16"/>
        <v>#N/A</v>
      </c>
      <c r="B54">
        <f t="shared" ca="1" si="9"/>
        <v>0</v>
      </c>
      <c r="C54" s="5" t="e">
        <f t="shared" ca="1" si="12"/>
        <v>#REF!</v>
      </c>
      <c r="D54" s="5" t="e">
        <f t="shared" ca="1" si="13"/>
        <v>#REF!</v>
      </c>
      <c r="E54" s="27">
        <f t="shared" ca="1" si="10"/>
        <v>0</v>
      </c>
      <c r="F54" s="45">
        <f t="shared" ca="1" si="11"/>
        <v>0</v>
      </c>
      <c r="G54">
        <f t="shared" ca="1" si="14"/>
        <v>0</v>
      </c>
      <c r="H54" s="45" t="e">
        <f t="shared" ca="1" si="8"/>
        <v>#REF!</v>
      </c>
      <c r="I54" s="5" t="e">
        <f t="shared" ca="1" si="15"/>
        <v>#N/A</v>
      </c>
      <c r="J54" s="41" t="e">
        <f ca="1">OFFSET(project_real_days,MATCH($A55,'Project Daily Log'!$A:$A,1)-1,0)/30</f>
        <v>#N/A</v>
      </c>
    </row>
    <row r="55" spans="1:10">
      <c r="A55" s="6" t="e">
        <f t="shared" ca="1" si="16"/>
        <v>#N/A</v>
      </c>
      <c r="B55">
        <f t="shared" ca="1" si="9"/>
        <v>0</v>
      </c>
      <c r="C55" s="5" t="e">
        <f t="shared" ca="1" si="12"/>
        <v>#REF!</v>
      </c>
      <c r="D55" s="5" t="e">
        <f t="shared" ca="1" si="13"/>
        <v>#REF!</v>
      </c>
      <c r="E55" s="27">
        <f t="shared" ca="1" si="10"/>
        <v>0</v>
      </c>
      <c r="F55" s="45">
        <f t="shared" ca="1" si="11"/>
        <v>0</v>
      </c>
      <c r="G55">
        <f t="shared" ca="1" si="14"/>
        <v>0</v>
      </c>
      <c r="H55" s="45" t="e">
        <f t="shared" ca="1" si="8"/>
        <v>#REF!</v>
      </c>
      <c r="I55" s="5" t="e">
        <f t="shared" ca="1" si="15"/>
        <v>#N/A</v>
      </c>
      <c r="J55" s="41" t="e">
        <f ca="1">OFFSET(project_real_days,MATCH($A56,'Project Daily Log'!$A:$A,1)-1,0)/30</f>
        <v>#N/A</v>
      </c>
    </row>
    <row r="56" spans="1:10">
      <c r="A56" s="6" t="e">
        <f t="shared" ca="1" si="16"/>
        <v>#N/A</v>
      </c>
      <c r="B56">
        <f t="shared" ca="1" si="9"/>
        <v>0</v>
      </c>
      <c r="C56" s="5" t="e">
        <f t="shared" ca="1" si="12"/>
        <v>#REF!</v>
      </c>
      <c r="D56" s="5" t="e">
        <f t="shared" ca="1" si="13"/>
        <v>#REF!</v>
      </c>
      <c r="E56" s="27">
        <f t="shared" ca="1" si="10"/>
        <v>0</v>
      </c>
      <c r="F56" s="45">
        <f t="shared" ca="1" si="11"/>
        <v>0</v>
      </c>
      <c r="G56">
        <f t="shared" ca="1" si="14"/>
        <v>0</v>
      </c>
      <c r="H56" s="45" t="e">
        <f t="shared" ca="1" si="8"/>
        <v>#REF!</v>
      </c>
      <c r="I56" s="5" t="e">
        <f t="shared" ca="1" si="15"/>
        <v>#N/A</v>
      </c>
      <c r="J56" s="41" t="e">
        <f ca="1">OFFSET(project_real_days,MATCH($A57,'Project Daily Log'!$A:$A,1)-1,0)/30</f>
        <v>#N/A</v>
      </c>
    </row>
    <row r="57" spans="1:10">
      <c r="A57" s="6" t="e">
        <f t="shared" ca="1" si="16"/>
        <v>#N/A</v>
      </c>
      <c r="B57">
        <f t="shared" ca="1" si="9"/>
        <v>0</v>
      </c>
      <c r="C57" s="5" t="e">
        <f t="shared" ca="1" si="12"/>
        <v>#REF!</v>
      </c>
      <c r="D57" s="5" t="e">
        <f t="shared" ca="1" si="13"/>
        <v>#REF!</v>
      </c>
      <c r="E57" s="27">
        <f t="shared" ca="1" si="10"/>
        <v>0</v>
      </c>
      <c r="F57" s="45">
        <f t="shared" ca="1" si="11"/>
        <v>0</v>
      </c>
      <c r="G57">
        <f t="shared" ca="1" si="14"/>
        <v>0</v>
      </c>
      <c r="H57" s="45" t="e">
        <f t="shared" ca="1" si="8"/>
        <v>#REF!</v>
      </c>
      <c r="I57" s="5" t="e">
        <f t="shared" ca="1" si="15"/>
        <v>#N/A</v>
      </c>
      <c r="J57" s="41" t="e">
        <f ca="1">OFFSET(project_real_days,MATCH($A58,'Project Daily Log'!$A:$A,1)-1,0)/30</f>
        <v>#N/A</v>
      </c>
    </row>
    <row r="58" spans="1:10">
      <c r="A58" s="6" t="e">
        <f t="shared" ca="1" si="16"/>
        <v>#N/A</v>
      </c>
      <c r="B58">
        <f t="shared" ca="1" si="9"/>
        <v>0</v>
      </c>
      <c r="C58" s="5" t="e">
        <f t="shared" ca="1" si="12"/>
        <v>#REF!</v>
      </c>
      <c r="D58" s="5" t="e">
        <f t="shared" ca="1" si="13"/>
        <v>#REF!</v>
      </c>
      <c r="E58" s="27">
        <f t="shared" ca="1" si="10"/>
        <v>0</v>
      </c>
      <c r="F58" s="45">
        <f t="shared" ca="1" si="11"/>
        <v>0</v>
      </c>
      <c r="G58">
        <f t="shared" ca="1" si="14"/>
        <v>0</v>
      </c>
      <c r="H58" s="45" t="e">
        <f t="shared" ca="1" si="8"/>
        <v>#REF!</v>
      </c>
      <c r="I58" s="5" t="e">
        <f t="shared" ca="1" si="15"/>
        <v>#N/A</v>
      </c>
      <c r="J58" s="41" t="e">
        <f ca="1">OFFSET(project_real_days,MATCH($A59,'Project Daily Log'!$A:$A,1)-1,0)/30</f>
        <v>#N/A</v>
      </c>
    </row>
    <row r="59" spans="1:10">
      <c r="A59" s="6" t="e">
        <f t="shared" ca="1" si="16"/>
        <v>#N/A</v>
      </c>
      <c r="B59">
        <f t="shared" ca="1" si="9"/>
        <v>0</v>
      </c>
      <c r="C59" s="5" t="e">
        <f t="shared" ca="1" si="12"/>
        <v>#REF!</v>
      </c>
      <c r="D59" s="5" t="e">
        <f t="shared" ca="1" si="13"/>
        <v>#REF!</v>
      </c>
      <c r="E59" s="27">
        <f t="shared" ca="1" si="10"/>
        <v>0</v>
      </c>
      <c r="F59" s="45">
        <f t="shared" ca="1" si="11"/>
        <v>0</v>
      </c>
      <c r="G59">
        <f t="shared" ca="1" si="14"/>
        <v>0</v>
      </c>
      <c r="H59" s="45" t="e">
        <f t="shared" ca="1" si="8"/>
        <v>#REF!</v>
      </c>
      <c r="I59" s="5" t="e">
        <f t="shared" ca="1" si="15"/>
        <v>#N/A</v>
      </c>
      <c r="J59" s="41" t="e">
        <f ca="1">OFFSET(project_real_days,MATCH($A60,'Project Daily Log'!$A:$A,1)-1,0)/30</f>
        <v>#N/A</v>
      </c>
    </row>
    <row r="60" spans="1:10">
      <c r="A60" s="6" t="e">
        <f t="shared" ca="1" si="16"/>
        <v>#N/A</v>
      </c>
      <c r="B60">
        <f t="shared" ca="1" si="9"/>
        <v>0</v>
      </c>
      <c r="C60" s="5" t="e">
        <f t="shared" ca="1" si="12"/>
        <v>#REF!</v>
      </c>
      <c r="D60" s="5" t="e">
        <f t="shared" ca="1" si="13"/>
        <v>#REF!</v>
      </c>
      <c r="E60" s="27">
        <f t="shared" ca="1" si="10"/>
        <v>0</v>
      </c>
      <c r="F60" s="45">
        <f t="shared" ca="1" si="11"/>
        <v>0</v>
      </c>
      <c r="G60">
        <f t="shared" ca="1" si="14"/>
        <v>0</v>
      </c>
      <c r="H60" s="45" t="e">
        <f t="shared" ca="1" si="8"/>
        <v>#REF!</v>
      </c>
      <c r="I60" s="5" t="e">
        <f t="shared" ca="1" si="15"/>
        <v>#N/A</v>
      </c>
      <c r="J60" s="41" t="e">
        <f ca="1">OFFSET(project_real_days,MATCH($A61,'Project Daily Log'!$A:$A,1)-1,0)/30</f>
        <v>#N/A</v>
      </c>
    </row>
    <row r="61" spans="1:10">
      <c r="A61" s="6" t="e">
        <f t="shared" ca="1" si="16"/>
        <v>#N/A</v>
      </c>
      <c r="B61">
        <f t="shared" ca="1" si="9"/>
        <v>0</v>
      </c>
      <c r="C61" s="5" t="e">
        <f t="shared" ca="1" si="12"/>
        <v>#REF!</v>
      </c>
      <c r="D61" s="5" t="e">
        <f t="shared" ca="1" si="13"/>
        <v>#REF!</v>
      </c>
      <c r="E61" s="27">
        <f t="shared" ca="1" si="10"/>
        <v>0</v>
      </c>
      <c r="F61" s="45">
        <f t="shared" ca="1" si="11"/>
        <v>0</v>
      </c>
      <c r="G61">
        <f t="shared" ca="1" si="14"/>
        <v>0</v>
      </c>
      <c r="H61" s="45" t="e">
        <f t="shared" ca="1" si="8"/>
        <v>#REF!</v>
      </c>
      <c r="I61" s="5" t="e">
        <f t="shared" ca="1" si="15"/>
        <v>#N/A</v>
      </c>
      <c r="J61" s="41" t="e">
        <f ca="1">OFFSET(project_real_days,MATCH($A62,'Project Daily Log'!$A:$A,1)-1,0)/30</f>
        <v>#N/A</v>
      </c>
    </row>
    <row r="62" spans="1:10">
      <c r="A62" s="6" t="e">
        <f t="shared" ca="1" si="16"/>
        <v>#N/A</v>
      </c>
      <c r="B62">
        <f t="shared" ca="1" si="9"/>
        <v>0</v>
      </c>
      <c r="C62" s="5" t="e">
        <f t="shared" ca="1" si="12"/>
        <v>#REF!</v>
      </c>
      <c r="D62" s="5" t="e">
        <f t="shared" ca="1" si="13"/>
        <v>#REF!</v>
      </c>
      <c r="E62" s="27">
        <f t="shared" ca="1" si="10"/>
        <v>0</v>
      </c>
      <c r="F62" s="45">
        <f t="shared" ca="1" si="11"/>
        <v>0</v>
      </c>
      <c r="G62">
        <f t="shared" ca="1" si="14"/>
        <v>0</v>
      </c>
      <c r="H62" s="45" t="e">
        <f t="shared" ca="1" si="8"/>
        <v>#REF!</v>
      </c>
      <c r="I62" s="5" t="e">
        <f t="shared" ca="1" si="15"/>
        <v>#N/A</v>
      </c>
      <c r="J62" s="41" t="e">
        <f ca="1">OFFSET(project_real_days,MATCH($A63,'Project Daily Log'!$A:$A,1)-1,0)/30</f>
        <v>#N/A</v>
      </c>
    </row>
    <row r="63" spans="1:10">
      <c r="A63" s="6" t="e">
        <f t="shared" ca="1" si="16"/>
        <v>#N/A</v>
      </c>
      <c r="B63" t="e">
        <f t="shared" ca="1" si="9"/>
        <v>#N/A</v>
      </c>
      <c r="C63" s="5" t="e">
        <f t="shared" ca="1" si="12"/>
        <v>#REF!</v>
      </c>
      <c r="D63" s="5" t="e">
        <f t="shared" ca="1" si="13"/>
        <v>#REF!</v>
      </c>
      <c r="E63" s="27" t="e">
        <f t="shared" ca="1" si="10"/>
        <v>#N/A</v>
      </c>
      <c r="F63" s="45" t="e">
        <f t="shared" ca="1" si="11"/>
        <v>#N/A</v>
      </c>
      <c r="G63" t="e">
        <f t="shared" ca="1" si="14"/>
        <v>#N/A</v>
      </c>
      <c r="H63" s="45" t="e">
        <f t="shared" ca="1" si="8"/>
        <v>#REF!</v>
      </c>
      <c r="I63" s="5" t="e">
        <f t="shared" ca="1" si="15"/>
        <v>#N/A</v>
      </c>
      <c r="J63" s="41" t="e">
        <f ca="1">OFFSET(project_real_days,MATCH($A64,'Project Daily Log'!$A:$A,1)-1,0)/30</f>
        <v>#N/A</v>
      </c>
    </row>
  </sheetData>
  <conditionalFormatting sqref="C4:C63 I4:J63">
    <cfRule type="cellIs" dxfId="130" priority="74" operator="equal">
      <formula>0</formula>
    </cfRule>
    <cfRule type="expression" dxfId="129" priority="75">
      <formula>ISNA(C4)</formula>
    </cfRule>
  </conditionalFormatting>
  <conditionalFormatting sqref="D4:H63">
    <cfRule type="cellIs" dxfId="128" priority="72" operator="equal">
      <formula>0</formula>
    </cfRule>
    <cfRule type="expression" dxfId="127" priority="73">
      <formula>ISNA(D4)</formula>
    </cfRule>
  </conditionalFormatting>
  <conditionalFormatting sqref="A3:C3 D1 E3:G3 I3:J3 A4:J63">
    <cfRule type="expression" dxfId="126" priority="69">
      <formula>ISNA(A1)</formula>
    </cfRule>
  </conditionalFormatting>
  <conditionalFormatting sqref="B24 B4 B42:B63 B26 B33">
    <cfRule type="cellIs" dxfId="125" priority="68" operator="equal">
      <formula>0</formula>
    </cfRule>
  </conditionalFormatting>
  <conditionalFormatting sqref="E4:H63">
    <cfRule type="cellIs" dxfId="124" priority="66" operator="equal">
      <formula>0</formula>
    </cfRule>
  </conditionalFormatting>
  <conditionalFormatting sqref="F4:H63">
    <cfRule type="cellIs" dxfId="123" priority="64" operator="equal">
      <formula>0</formula>
    </cfRule>
  </conditionalFormatting>
  <conditionalFormatting sqref="H1">
    <cfRule type="expression" dxfId="122" priority="61">
      <formula>ISNA(H1)</formula>
    </cfRule>
  </conditionalFormatting>
  <conditionalFormatting sqref="B3:B63">
    <cfRule type="cellIs" dxfId="121" priority="1" operator="equal">
      <formula>0</formula>
    </cfRule>
    <cfRule type="dataBar" priority="8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{0AF04E68-AECC-42D2-BE60-42D26140F2BB}</x14:id>
        </ext>
      </extLst>
    </cfRule>
  </conditionalFormatting>
  <conditionalFormatting sqref="D3:D63">
    <cfRule type="dataBar" priority="6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{5451E1D7-E436-4A7D-A62A-CA0E2409FC59}</x14:id>
        </ext>
      </extLst>
    </cfRule>
  </conditionalFormatting>
  <conditionalFormatting sqref="E3:E63">
    <cfRule type="dataBar" priority="5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{C52C2C90-C21C-4B53-8C87-D8FF0B53CAA2}</x14:id>
        </ext>
      </extLst>
    </cfRule>
  </conditionalFormatting>
  <conditionalFormatting sqref="E3">
    <cfRule type="cellIs" dxfId="120" priority="45" operator="equal">
      <formula>0</formula>
    </cfRule>
  </conditionalFormatting>
  <conditionalFormatting sqref="F3:F63">
    <cfRule type="cellIs" dxfId="119" priority="43" operator="equal">
      <formula>0</formula>
    </cfRule>
  </conditionalFormatting>
  <conditionalFormatting sqref="G3">
    <cfRule type="cellIs" dxfId="118" priority="42" operator="equal">
      <formula>0</formula>
    </cfRule>
  </conditionalFormatting>
  <conditionalFormatting sqref="H3:H63">
    <cfRule type="dataBar" priority="2">
      <dataBar>
        <cfvo type="min"/>
        <cfvo type="max"/>
        <color theme="5" tint="0.79998168889431442"/>
      </dataBar>
      <extLst>
        <ext xmlns:x14="http://schemas.microsoft.com/office/spreadsheetml/2009/9/main" uri="{B025F937-C7B1-47D3-B67F-A62EFF666E3E}">
          <x14:id>{8C0509C5-2BBC-482E-8E3E-6CA67BA707DF}</x14:id>
        </ext>
      </extLst>
    </cfRule>
  </conditionalFormatting>
  <conditionalFormatting sqref="G3:G63">
    <cfRule type="dataBar" priority="3">
      <dataBar>
        <cfvo type="min"/>
        <cfvo type="num" val="$H$3"/>
        <color theme="5" tint="0.79998168889431442"/>
      </dataBar>
      <extLst>
        <ext xmlns:x14="http://schemas.microsoft.com/office/spreadsheetml/2009/9/main" uri="{B025F937-C7B1-47D3-B67F-A62EFF666E3E}">
          <x14:id>{A7E39D35-7F57-4A46-81E6-1813EC0D19A0}</x14:id>
        </ext>
      </extLst>
    </cfRule>
  </conditionalFormatting>
  <conditionalFormatting sqref="I3">
    <cfRule type="cellIs" dxfId="117" priority="36" operator="equal">
      <formula>0</formula>
    </cfRule>
    <cfRule type="expression" dxfId="116" priority="37">
      <formula>ISNA(I3)</formula>
    </cfRule>
  </conditionalFormatting>
  <conditionalFormatting sqref="J3:J63">
    <cfRule type="cellIs" dxfId="115" priority="34" operator="equal">
      <formula>0</formula>
    </cfRule>
    <cfRule type="expression" dxfId="114" priority="35">
      <formula>ISNA(J3)</formula>
    </cfRule>
  </conditionalFormatting>
  <conditionalFormatting sqref="A3:A63">
    <cfRule type="expression" dxfId="113" priority="9">
      <formula>A3&gt;TODAY()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AF04E68-AECC-42D2-BE60-42D26140F2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B3:B63</xm:sqref>
        </x14:conditionalFormatting>
        <x14:conditionalFormatting xmlns:xm="http://schemas.microsoft.com/office/excel/2006/main">
          <x14:cfRule type="dataBar" id="{5451E1D7-E436-4A7D-A62A-CA0E2409FC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D3:D63</xm:sqref>
        </x14:conditionalFormatting>
        <x14:conditionalFormatting xmlns:xm="http://schemas.microsoft.com/office/excel/2006/main">
          <x14:cfRule type="dataBar" id="{C52C2C90-C21C-4B53-8C87-D8FF0B53CA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E3:E63</xm:sqref>
        </x14:conditionalFormatting>
        <x14:conditionalFormatting xmlns:xm="http://schemas.microsoft.com/office/excel/2006/main">
          <x14:cfRule type="dataBar" id="{8C0509C5-2BBC-482E-8E3E-6CA67BA707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H3:H63</xm:sqref>
        </x14:conditionalFormatting>
        <x14:conditionalFormatting xmlns:xm="http://schemas.microsoft.com/office/excel/2006/main">
          <x14:cfRule type="dataBar" id="{A7E39D35-7F57-4A46-81E6-1813EC0D19A0}">
            <x14:dataBar minLength="0" maxLength="100" gradient="0">
              <x14:cfvo type="autoMin"/>
              <x14:cfvo type="num">
                <xm:f>$H$3</xm:f>
              </x14:cfvo>
              <x14:negativeFillColor rgb="FFFF0000"/>
              <x14:axisColor rgb="FF000000"/>
            </x14:dataBar>
          </x14:cfRule>
          <xm:sqref>G3:G63</xm:sqref>
        </x14:conditionalFormatting>
        <x14:conditionalFormatting xmlns:xm="http://schemas.microsoft.com/office/excel/2006/main">
          <x14:cfRule type="dataBar" priority="7" id="{1E0A190F-2297-42F6-A6E1-26088116E751}">
            <x14:dataBar minLength="0" maxLength="100" gradient="0">
              <x14:cfvo type="autoMin"/>
              <x14:cfvo type="num">
                <xm:f>'Project Daily Log'!$E$1</xm:f>
              </x14:cfvo>
              <x14:fillColor theme="5" tint="0.79998168889431442"/>
              <x14:negativeFillColor rgb="FFFF0000"/>
              <x14:axisColor rgb="FF000000"/>
            </x14:dataBar>
          </x14:cfRule>
          <xm:sqref>C3:C63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B8C3-10A7-4E46-A2EE-8287A96BFE47}">
  <sheetPr codeName="Sheet14">
    <tabColor theme="9"/>
  </sheetPr>
  <dimension ref="A1:CA52"/>
  <sheetViews>
    <sheetView workbookViewId="0">
      <selection activeCell="F4" sqref="F4:F52"/>
    </sheetView>
  </sheetViews>
  <sheetFormatPr defaultColWidth="8.85546875" defaultRowHeight="15"/>
  <cols>
    <col min="1" max="1" width="7.140625" customWidth="1"/>
    <col min="2" max="2" width="2.7109375" customWidth="1"/>
    <col min="3" max="3" width="14.140625" customWidth="1"/>
    <col min="4" max="4" width="3.140625" customWidth="1"/>
    <col min="5" max="5" width="22.28515625" bestFit="1" customWidth="1"/>
    <col min="7" max="8" width="10.85546875" bestFit="1" customWidth="1"/>
    <col min="9" max="10" width="9.7109375" style="11" bestFit="1" customWidth="1"/>
    <col min="11" max="12" width="8.85546875" style="11" bestFit="1" customWidth="1"/>
    <col min="13" max="13" width="9" style="11" bestFit="1" customWidth="1"/>
    <col min="14" max="15" width="9.28515625" style="11" bestFit="1" customWidth="1"/>
    <col min="16" max="17" width="8.85546875" style="11" bestFit="1" customWidth="1"/>
    <col min="18" max="21" width="9.7109375" style="11" bestFit="1" customWidth="1"/>
    <col min="22" max="29" width="8.42578125" style="11" bestFit="1" customWidth="1"/>
    <col min="30" max="32" width="9.7109375" style="11" bestFit="1" customWidth="1"/>
    <col min="33" max="41" width="8.42578125" style="11" bestFit="1" customWidth="1"/>
    <col min="42" max="44" width="9.7109375" style="11" bestFit="1" customWidth="1"/>
    <col min="45" max="54" width="9.140625" style="11"/>
  </cols>
  <sheetData>
    <row r="1" spans="1:79" s="25" customFormat="1">
      <c r="A1" s="61" t="s">
        <v>47</v>
      </c>
      <c r="B1" s="61"/>
      <c r="D1" s="61"/>
      <c r="E1" s="9" t="s">
        <v>58</v>
      </c>
      <c r="F1" s="9" t="s">
        <v>44</v>
      </c>
      <c r="G1" s="9" t="s">
        <v>0</v>
      </c>
      <c r="H1" s="9" t="s">
        <v>136</v>
      </c>
      <c r="I1" s="19">
        <f ca="1">'Monthly Trend Data'!D1</f>
        <v>44378</v>
      </c>
      <c r="J1" s="19" t="e">
        <f ca="1">'Monthly Trend Data'!E1</f>
        <v>#N/A</v>
      </c>
      <c r="K1" s="19" t="e">
        <f ca="1">'Monthly Trend Data'!F1</f>
        <v>#N/A</v>
      </c>
      <c r="L1" s="19" t="e">
        <f ca="1">'Monthly Trend Data'!G1</f>
        <v>#N/A</v>
      </c>
      <c r="M1" s="19" t="e">
        <f ca="1">'Monthly Trend Data'!H1</f>
        <v>#N/A</v>
      </c>
      <c r="N1" s="19" t="e">
        <f ca="1">'Monthly Trend Data'!I1</f>
        <v>#N/A</v>
      </c>
      <c r="O1" s="19" t="e">
        <f ca="1">'Monthly Trend Data'!J1</f>
        <v>#N/A</v>
      </c>
      <c r="P1" s="19" t="e">
        <f ca="1">'Monthly Trend Data'!K1</f>
        <v>#N/A</v>
      </c>
      <c r="Q1" s="19" t="e">
        <f ca="1">'Monthly Trend Data'!L1</f>
        <v>#N/A</v>
      </c>
      <c r="R1" s="19" t="e">
        <f ca="1">'Monthly Trend Data'!M1</f>
        <v>#N/A</v>
      </c>
      <c r="S1" s="19" t="e">
        <f ca="1">'Monthly Trend Data'!N1</f>
        <v>#N/A</v>
      </c>
      <c r="T1" s="19" t="e">
        <f ca="1">'Monthly Trend Data'!O1</f>
        <v>#N/A</v>
      </c>
      <c r="U1" s="19" t="e">
        <f ca="1">'Monthly Trend Data'!P1</f>
        <v>#N/A</v>
      </c>
      <c r="V1" s="19" t="e">
        <f ca="1">'Monthly Trend Data'!Q1</f>
        <v>#N/A</v>
      </c>
      <c r="W1" s="19" t="e">
        <f ca="1">'Monthly Trend Data'!R1</f>
        <v>#N/A</v>
      </c>
      <c r="X1" s="19" t="e">
        <f ca="1">'Monthly Trend Data'!S1</f>
        <v>#N/A</v>
      </c>
      <c r="Y1" s="19" t="e">
        <f ca="1">'Monthly Trend Data'!T1</f>
        <v>#N/A</v>
      </c>
      <c r="Z1" s="19" t="e">
        <f ca="1">'Monthly Trend Data'!U1</f>
        <v>#N/A</v>
      </c>
      <c r="AA1" s="19" t="e">
        <f ca="1">'Monthly Trend Data'!V1</f>
        <v>#N/A</v>
      </c>
      <c r="AB1" s="19" t="e">
        <f ca="1">'Monthly Trend Data'!W1</f>
        <v>#N/A</v>
      </c>
      <c r="AC1" s="19" t="e">
        <f ca="1">'Monthly Trend Data'!X1</f>
        <v>#N/A</v>
      </c>
      <c r="AD1" s="19" t="e">
        <f ca="1">'Monthly Trend Data'!Y1</f>
        <v>#N/A</v>
      </c>
      <c r="AE1" s="19" t="e">
        <f ca="1">'Monthly Trend Data'!Z1</f>
        <v>#N/A</v>
      </c>
      <c r="AF1" s="19" t="e">
        <f ca="1">'Monthly Trend Data'!AA1</f>
        <v>#N/A</v>
      </c>
      <c r="AG1" s="19" t="e">
        <f ca="1">'Monthly Trend Data'!AB1</f>
        <v>#N/A</v>
      </c>
      <c r="AH1" s="19" t="e">
        <f ca="1">'Monthly Trend Data'!AC1</f>
        <v>#N/A</v>
      </c>
      <c r="AI1" s="19" t="e">
        <f ca="1">'Monthly Trend Data'!AD1</f>
        <v>#N/A</v>
      </c>
      <c r="AJ1" s="19" t="e">
        <f ca="1">'Monthly Trend Data'!AE1</f>
        <v>#N/A</v>
      </c>
      <c r="AK1" s="19" t="e">
        <f ca="1">'Monthly Trend Data'!AF1</f>
        <v>#N/A</v>
      </c>
      <c r="AL1" s="19" t="e">
        <f ca="1">'Monthly Trend Data'!AG1</f>
        <v>#N/A</v>
      </c>
      <c r="AM1" s="19" t="e">
        <f ca="1">'Monthly Trend Data'!AH1</f>
        <v>#N/A</v>
      </c>
      <c r="AN1" s="19" t="e">
        <f ca="1">'Monthly Trend Data'!AI1</f>
        <v>#N/A</v>
      </c>
      <c r="AO1" s="19" t="e">
        <f ca="1">'Monthly Trend Data'!AJ1</f>
        <v>#N/A</v>
      </c>
      <c r="AP1" s="19" t="e">
        <f ca="1">'Monthly Trend Data'!AK1</f>
        <v>#N/A</v>
      </c>
      <c r="AQ1" s="19" t="e">
        <f ca="1">'Monthly Trend Data'!AL1</f>
        <v>#N/A</v>
      </c>
      <c r="AR1" s="19" t="e">
        <f ca="1">'Monthly Trend Data'!AM1</f>
        <v>#N/A</v>
      </c>
      <c r="AS1" s="19" t="e">
        <f ca="1">'Monthly Trend Data'!AN1</f>
        <v>#N/A</v>
      </c>
      <c r="AT1" s="19" t="e">
        <f ca="1">'Monthly Trend Data'!AO1</f>
        <v>#N/A</v>
      </c>
      <c r="AU1" s="19" t="e">
        <f ca="1">'Monthly Trend Data'!AP1</f>
        <v>#N/A</v>
      </c>
      <c r="AV1" s="19" t="e">
        <f ca="1">'Monthly Trend Data'!AQ1</f>
        <v>#N/A</v>
      </c>
      <c r="AW1" s="19" t="e">
        <f ca="1">'Monthly Trend Data'!AR1</f>
        <v>#N/A</v>
      </c>
      <c r="AX1" s="19" t="e">
        <f ca="1">'Monthly Trend Data'!AS1</f>
        <v>#N/A</v>
      </c>
      <c r="AY1" s="19" t="e">
        <f ca="1">'Monthly Trend Data'!AT1</f>
        <v>#N/A</v>
      </c>
      <c r="AZ1" s="19" t="e">
        <f ca="1">'Monthly Trend Data'!AU1</f>
        <v>#N/A</v>
      </c>
      <c r="BA1" s="19" t="e">
        <f ca="1">'Monthly Trend Data'!AV1</f>
        <v>#N/A</v>
      </c>
      <c r="BB1" s="19" t="e">
        <f ca="1">'Monthly Trend Data'!AW1</f>
        <v>#N/A</v>
      </c>
      <c r="BC1" s="19" t="e">
        <f ca="1">'Monthly Trend Data'!AX1</f>
        <v>#N/A</v>
      </c>
      <c r="BD1" s="19" t="e">
        <f ca="1">'Monthly Trend Data'!AY1</f>
        <v>#N/A</v>
      </c>
      <c r="BE1" s="19" t="e">
        <f ca="1">'Monthly Trend Data'!AZ1</f>
        <v>#N/A</v>
      </c>
      <c r="BF1" s="19" t="e">
        <f ca="1">'Monthly Trend Data'!BA1</f>
        <v>#N/A</v>
      </c>
      <c r="BG1" s="19" t="e">
        <f ca="1">'Monthly Trend Data'!BB1</f>
        <v>#N/A</v>
      </c>
      <c r="BH1" s="19" t="e">
        <f ca="1">'Monthly Trend Data'!BC1</f>
        <v>#N/A</v>
      </c>
      <c r="BI1" s="19" t="e">
        <f ca="1">'Monthly Trend Data'!BD1</f>
        <v>#N/A</v>
      </c>
      <c r="BJ1" s="19" t="e">
        <f ca="1">'Monthly Trend Data'!BE1</f>
        <v>#N/A</v>
      </c>
      <c r="BK1" s="19" t="e">
        <f ca="1">'Monthly Trend Data'!BF1</f>
        <v>#N/A</v>
      </c>
      <c r="BL1" s="19" t="e">
        <f ca="1">'Monthly Trend Data'!BG1</f>
        <v>#N/A</v>
      </c>
      <c r="BM1" s="19" t="e">
        <f ca="1">'Monthly Trend Data'!BH1</f>
        <v>#N/A</v>
      </c>
      <c r="BN1" s="19" t="e">
        <f ca="1">'Monthly Trend Data'!BI1</f>
        <v>#N/A</v>
      </c>
      <c r="BO1" s="19" t="e">
        <f ca="1">'Monthly Trend Data'!BJ1</f>
        <v>#N/A</v>
      </c>
      <c r="BP1" s="19" t="e">
        <f ca="1">'Monthly Trend Data'!BK1</f>
        <v>#N/A</v>
      </c>
      <c r="BQ1" s="19" t="e">
        <f ca="1">'Monthly Trend Data'!BL1</f>
        <v>#N/A</v>
      </c>
      <c r="BR1" s="19" t="e">
        <f ca="1">'Monthly Trend Data'!BM1</f>
        <v>#N/A</v>
      </c>
      <c r="BS1" s="19" t="e">
        <f ca="1">'Monthly Trend Data'!BN1</f>
        <v>#N/A</v>
      </c>
      <c r="BT1" s="19" t="e">
        <f ca="1">'Monthly Trend Data'!BO1</f>
        <v>#N/A</v>
      </c>
      <c r="BU1" s="19" t="e">
        <f ca="1">'Monthly Trend Data'!BP1</f>
        <v>#N/A</v>
      </c>
      <c r="BV1" s="19" t="e">
        <f ca="1">'Monthly Trend Data'!BQ1</f>
        <v>#N/A</v>
      </c>
      <c r="BW1" s="19" t="e">
        <f ca="1">'Monthly Trend Data'!BR1</f>
        <v>#N/A</v>
      </c>
      <c r="BX1" s="19" t="e">
        <f ca="1">'Monthly Trend Data'!BS1</f>
        <v>#N/A</v>
      </c>
      <c r="BY1" s="19" t="e">
        <f ca="1">'Monthly Trend Data'!BT1</f>
        <v>#N/A</v>
      </c>
      <c r="BZ1" s="19" t="e">
        <f ca="1">'Monthly Trend Data'!BU1</f>
        <v>#N/A</v>
      </c>
      <c r="CA1" s="19" t="e">
        <f ca="1">'Monthly Trend Data'!BV1</f>
        <v>#N/A</v>
      </c>
    </row>
    <row r="2" spans="1:79">
      <c r="B2" s="14"/>
      <c r="D2" s="14"/>
      <c r="E2" s="12"/>
      <c r="F2" s="9"/>
      <c r="G2" s="9"/>
      <c r="H2" s="9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</row>
    <row r="3" spans="1:79">
      <c r="A3" s="14">
        <v>1</v>
      </c>
      <c r="B3" s="14"/>
      <c r="D3" s="14"/>
      <c r="E3" s="1" t="s">
        <v>61</v>
      </c>
      <c r="F3" s="13"/>
      <c r="G3" s="1"/>
      <c r="H3" s="1"/>
      <c r="I3" s="1">
        <f t="shared" ref="I3:R12" ca="1" si="0">COUNTIFS(dates,"&gt;="&amp;I$1,dates,"&lt;="&amp;EOMONTH(I$1,0),projects,$E3)</f>
        <v>0</v>
      </c>
      <c r="J3" s="1">
        <f t="shared" ca="1" si="0"/>
        <v>0</v>
      </c>
      <c r="K3" s="1">
        <f t="shared" ca="1" si="0"/>
        <v>0</v>
      </c>
      <c r="L3" s="1">
        <f t="shared" ca="1" si="0"/>
        <v>0</v>
      </c>
      <c r="M3" s="1">
        <f t="shared" ca="1" si="0"/>
        <v>0</v>
      </c>
      <c r="N3" s="1">
        <f t="shared" ca="1" si="0"/>
        <v>0</v>
      </c>
      <c r="O3" s="1">
        <f t="shared" ca="1" si="0"/>
        <v>0</v>
      </c>
      <c r="P3" s="1">
        <f t="shared" ca="1" si="0"/>
        <v>0</v>
      </c>
      <c r="Q3" s="1">
        <f t="shared" ca="1" si="0"/>
        <v>0</v>
      </c>
      <c r="R3" s="1">
        <f t="shared" ca="1" si="0"/>
        <v>0</v>
      </c>
      <c r="S3" s="1">
        <f t="shared" ref="S3:AB12" ca="1" si="1">COUNTIFS(dates,"&gt;="&amp;S$1,dates,"&lt;="&amp;EOMONTH(S$1,0),projects,$E3)</f>
        <v>0</v>
      </c>
      <c r="T3" s="1">
        <f t="shared" ca="1" si="1"/>
        <v>0</v>
      </c>
      <c r="U3" s="1">
        <f t="shared" ca="1" si="1"/>
        <v>0</v>
      </c>
      <c r="V3" s="1">
        <f t="shared" ca="1" si="1"/>
        <v>0</v>
      </c>
      <c r="W3" s="1">
        <f t="shared" ca="1" si="1"/>
        <v>0</v>
      </c>
      <c r="X3" s="1">
        <f t="shared" ca="1" si="1"/>
        <v>0</v>
      </c>
      <c r="Y3" s="1">
        <f t="shared" ca="1" si="1"/>
        <v>0</v>
      </c>
      <c r="Z3" s="1">
        <f t="shared" ca="1" si="1"/>
        <v>0</v>
      </c>
      <c r="AA3" s="1">
        <f t="shared" ca="1" si="1"/>
        <v>0</v>
      </c>
      <c r="AB3" s="1">
        <f t="shared" ca="1" si="1"/>
        <v>0</v>
      </c>
      <c r="AC3" s="1">
        <f t="shared" ref="AC3:AL12" ca="1" si="2">COUNTIFS(dates,"&gt;="&amp;AC$1,dates,"&lt;="&amp;EOMONTH(AC$1,0),projects,$E3)</f>
        <v>0</v>
      </c>
      <c r="AD3" s="1">
        <f t="shared" ca="1" si="2"/>
        <v>0</v>
      </c>
      <c r="AE3" s="1">
        <f t="shared" ca="1" si="2"/>
        <v>0</v>
      </c>
      <c r="AF3" s="1">
        <f t="shared" ca="1" si="2"/>
        <v>0</v>
      </c>
      <c r="AG3" s="1">
        <f t="shared" ca="1" si="2"/>
        <v>0</v>
      </c>
      <c r="AH3" s="1">
        <f t="shared" ca="1" si="2"/>
        <v>0</v>
      </c>
      <c r="AI3" s="1">
        <f t="shared" ca="1" si="2"/>
        <v>0</v>
      </c>
      <c r="AJ3" s="1">
        <f t="shared" ca="1" si="2"/>
        <v>0</v>
      </c>
      <c r="AK3" s="1">
        <f t="shared" ca="1" si="2"/>
        <v>0</v>
      </c>
      <c r="AL3" s="1">
        <f t="shared" ca="1" si="2"/>
        <v>0</v>
      </c>
      <c r="AM3" s="1">
        <f t="shared" ref="AM3:BC12" ca="1" si="3">COUNTIFS(dates,"&gt;="&amp;AM$1,dates,"&lt;="&amp;EOMONTH(AM$1,0),projects,$E3)</f>
        <v>0</v>
      </c>
      <c r="AN3" s="1">
        <f t="shared" ca="1" si="3"/>
        <v>0</v>
      </c>
      <c r="AO3" s="1">
        <f t="shared" ca="1" si="3"/>
        <v>0</v>
      </c>
      <c r="AP3" s="1">
        <f t="shared" ca="1" si="3"/>
        <v>0</v>
      </c>
      <c r="AQ3" s="1">
        <f t="shared" ca="1" si="3"/>
        <v>0</v>
      </c>
      <c r="AR3" s="1">
        <f t="shared" ca="1" si="3"/>
        <v>0</v>
      </c>
      <c r="AS3" s="1">
        <f t="shared" ca="1" si="3"/>
        <v>0</v>
      </c>
      <c r="AT3" s="1">
        <f t="shared" ca="1" si="3"/>
        <v>0</v>
      </c>
      <c r="AU3" s="1">
        <f t="shared" ca="1" si="3"/>
        <v>0</v>
      </c>
      <c r="AV3" s="1">
        <f t="shared" ca="1" si="3"/>
        <v>0</v>
      </c>
      <c r="AW3" s="1">
        <f t="shared" ca="1" si="3"/>
        <v>0</v>
      </c>
      <c r="AX3" s="1">
        <f t="shared" ca="1" si="3"/>
        <v>0</v>
      </c>
      <c r="AY3" s="1">
        <f t="shared" ca="1" si="3"/>
        <v>0</v>
      </c>
      <c r="AZ3" s="1">
        <f t="shared" ca="1" si="3"/>
        <v>0</v>
      </c>
      <c r="BA3" s="1">
        <f t="shared" ca="1" si="3"/>
        <v>0</v>
      </c>
      <c r="BB3" s="1">
        <f t="shared" ca="1" si="3"/>
        <v>0</v>
      </c>
      <c r="BC3" s="1">
        <f t="shared" ca="1" si="3"/>
        <v>0</v>
      </c>
      <c r="BD3" s="1">
        <f t="shared" ref="BC3:CA13" ca="1" si="4">COUNTIFS(dates,"&gt;="&amp;BD$1,dates,"&lt;="&amp;EOMONTH(BD$1,0),projects,$E3)</f>
        <v>0</v>
      </c>
      <c r="BE3" s="1">
        <f t="shared" ca="1" si="4"/>
        <v>0</v>
      </c>
      <c r="BF3" s="1">
        <f t="shared" ca="1" si="4"/>
        <v>0</v>
      </c>
      <c r="BG3" s="1">
        <f t="shared" ca="1" si="4"/>
        <v>0</v>
      </c>
      <c r="BH3" s="1">
        <f t="shared" ca="1" si="4"/>
        <v>0</v>
      </c>
      <c r="BI3" s="1">
        <f t="shared" ca="1" si="4"/>
        <v>0</v>
      </c>
      <c r="BJ3" s="1">
        <f t="shared" ca="1" si="4"/>
        <v>0</v>
      </c>
      <c r="BK3" s="1">
        <f t="shared" ca="1" si="4"/>
        <v>0</v>
      </c>
      <c r="BL3" s="1">
        <f t="shared" ca="1" si="4"/>
        <v>0</v>
      </c>
      <c r="BM3" s="1">
        <f t="shared" ca="1" si="4"/>
        <v>0</v>
      </c>
      <c r="BN3" s="1">
        <f t="shared" ca="1" si="4"/>
        <v>0</v>
      </c>
      <c r="BO3" s="1">
        <f t="shared" ca="1" si="4"/>
        <v>0</v>
      </c>
      <c r="BP3" s="1">
        <f t="shared" ca="1" si="4"/>
        <v>0</v>
      </c>
      <c r="BQ3" s="1">
        <f t="shared" ca="1" si="4"/>
        <v>0</v>
      </c>
      <c r="BR3" s="1">
        <f t="shared" ca="1" si="4"/>
        <v>0</v>
      </c>
      <c r="BS3" s="1">
        <f t="shared" ca="1" si="4"/>
        <v>0</v>
      </c>
      <c r="BT3" s="1">
        <f t="shared" ca="1" si="4"/>
        <v>0</v>
      </c>
      <c r="BU3" s="1">
        <f t="shared" ca="1" si="4"/>
        <v>0</v>
      </c>
      <c r="BV3" s="1">
        <f t="shared" ca="1" si="4"/>
        <v>0</v>
      </c>
      <c r="BW3" s="1">
        <f t="shared" ca="1" si="4"/>
        <v>0</v>
      </c>
      <c r="BX3" s="1">
        <f t="shared" ca="1" si="4"/>
        <v>0</v>
      </c>
      <c r="BY3" s="1">
        <f t="shared" ca="1" si="4"/>
        <v>0</v>
      </c>
      <c r="BZ3" s="1">
        <f t="shared" ca="1" si="4"/>
        <v>0</v>
      </c>
      <c r="CA3" s="1">
        <f t="shared" ca="1" si="4"/>
        <v>0</v>
      </c>
    </row>
    <row r="4" spans="1:79">
      <c r="A4" s="14" t="str">
        <f t="shared" ref="A4:A35" ca="1" si="5">IF(A3&gt;=monthly_trend_projects,"",A3+1)</f>
        <v/>
      </c>
      <c r="B4" s="14"/>
      <c r="D4" s="14"/>
      <c r="E4" s="1" t="str">
        <f t="array" aca="1" ref="E4" ca="1">_xlfn.SINGLE(IF(A4&lt;=monthly_trend_projects,INDEX(monthly_trend_data,MATCH(0,INDEX(COUNTIF($E$3:E3,monthly_trend_data),0,0),0)),""))</f>
        <v/>
      </c>
      <c r="F4" s="13" t="str" cm="1">
        <f t="array" aca="1" ref="F4" ca="1">IF(E4&lt;&gt;"",IF(INDEX(projects_is_finished,MATCH(E4,projects_projects,0))=checked_key,finish_status_key,IF(INDEX(projects_is_stopped,MATCH(E4,projects_projects,0))=checked_key,stopped_status_key,IF(INDEX(projects_is_started,MATCH(E4,projects_projects,0))=checked_key,wip_status_key,""))),"")</f>
        <v/>
      </c>
      <c r="G4" s="3" t="str" cm="1">
        <f t="array" aca="1" ref="G4" ca="1">IF(E4&lt;&gt;"",INDEX(dates,MATCH(E4,projects,0)),"")</f>
        <v/>
      </c>
      <c r="H4" s="3" t="str" cm="1">
        <f t="array" aca="1" ref="H4" ca="1">IF(E4&lt;&gt;"",IF(F4=wip_status_key,"",INDIRECT("'Stitching Log'!A" &amp; MAX(IF(projects=E4,ROW(projects))))),"")</f>
        <v/>
      </c>
      <c r="I4" s="1">
        <v>0</v>
      </c>
      <c r="J4" s="1">
        <f t="shared" ca="1" si="0"/>
        <v>0</v>
      </c>
      <c r="K4" s="1">
        <f t="shared" ca="1" si="0"/>
        <v>0</v>
      </c>
      <c r="L4" s="1">
        <f t="shared" ca="1" si="0"/>
        <v>0</v>
      </c>
      <c r="M4" s="1">
        <f t="shared" ca="1" si="0"/>
        <v>0</v>
      </c>
      <c r="N4" s="1">
        <f t="shared" ca="1" si="0"/>
        <v>0</v>
      </c>
      <c r="O4" s="1">
        <f t="shared" ca="1" si="0"/>
        <v>0</v>
      </c>
      <c r="P4" s="1">
        <f t="shared" ca="1" si="0"/>
        <v>0</v>
      </c>
      <c r="Q4" s="1">
        <f t="shared" ca="1" si="0"/>
        <v>0</v>
      </c>
      <c r="R4" s="1">
        <f t="shared" ca="1" si="0"/>
        <v>0</v>
      </c>
      <c r="S4" s="1">
        <f t="shared" ca="1" si="1"/>
        <v>0</v>
      </c>
      <c r="T4" s="1">
        <f t="shared" ca="1" si="1"/>
        <v>0</v>
      </c>
      <c r="U4" s="1">
        <f t="shared" ca="1" si="1"/>
        <v>0</v>
      </c>
      <c r="V4" s="1">
        <f t="shared" ca="1" si="1"/>
        <v>0</v>
      </c>
      <c r="W4" s="1">
        <f t="shared" ca="1" si="1"/>
        <v>0</v>
      </c>
      <c r="X4" s="1">
        <f t="shared" ca="1" si="1"/>
        <v>0</v>
      </c>
      <c r="Y4" s="1">
        <f t="shared" ca="1" si="1"/>
        <v>0</v>
      </c>
      <c r="Z4" s="1">
        <f t="shared" ca="1" si="1"/>
        <v>0</v>
      </c>
      <c r="AA4" s="1">
        <f t="shared" ca="1" si="1"/>
        <v>0</v>
      </c>
      <c r="AB4" s="1">
        <f t="shared" ca="1" si="1"/>
        <v>0</v>
      </c>
      <c r="AC4" s="1">
        <f t="shared" ca="1" si="2"/>
        <v>0</v>
      </c>
      <c r="AD4" s="1">
        <f t="shared" ca="1" si="2"/>
        <v>0</v>
      </c>
      <c r="AE4" s="1">
        <f t="shared" ca="1" si="2"/>
        <v>0</v>
      </c>
      <c r="AF4" s="1">
        <f t="shared" ca="1" si="2"/>
        <v>0</v>
      </c>
      <c r="AG4" s="1">
        <f t="shared" ca="1" si="2"/>
        <v>0</v>
      </c>
      <c r="AH4" s="1">
        <f t="shared" ca="1" si="2"/>
        <v>0</v>
      </c>
      <c r="AI4" s="1">
        <f t="shared" ca="1" si="2"/>
        <v>0</v>
      </c>
      <c r="AJ4" s="1">
        <f t="shared" ca="1" si="2"/>
        <v>0</v>
      </c>
      <c r="AK4" s="1">
        <f t="shared" ca="1" si="2"/>
        <v>0</v>
      </c>
      <c r="AL4" s="1">
        <f t="shared" ca="1" si="2"/>
        <v>0</v>
      </c>
      <c r="AM4" s="1">
        <f t="shared" ca="1" si="3"/>
        <v>0</v>
      </c>
      <c r="AN4" s="1">
        <f t="shared" ca="1" si="3"/>
        <v>0</v>
      </c>
      <c r="AO4" s="1">
        <f t="shared" ca="1" si="3"/>
        <v>0</v>
      </c>
      <c r="AP4" s="1">
        <f t="shared" ca="1" si="3"/>
        <v>0</v>
      </c>
      <c r="AQ4" s="1">
        <f t="shared" ca="1" si="3"/>
        <v>0</v>
      </c>
      <c r="AR4" s="1">
        <f t="shared" ca="1" si="3"/>
        <v>0</v>
      </c>
      <c r="AS4" s="1">
        <f t="shared" ca="1" si="3"/>
        <v>0</v>
      </c>
      <c r="AT4" s="1">
        <f t="shared" ca="1" si="3"/>
        <v>0</v>
      </c>
      <c r="AU4" s="1">
        <f t="shared" ca="1" si="3"/>
        <v>0</v>
      </c>
      <c r="AV4" s="1">
        <f t="shared" ca="1" si="3"/>
        <v>0</v>
      </c>
      <c r="AW4" s="1">
        <f t="shared" ca="1" si="3"/>
        <v>0</v>
      </c>
      <c r="AX4" s="1">
        <f t="shared" ca="1" si="3"/>
        <v>0</v>
      </c>
      <c r="AY4" s="1">
        <f t="shared" ca="1" si="3"/>
        <v>0</v>
      </c>
      <c r="AZ4" s="1">
        <f t="shared" ca="1" si="3"/>
        <v>0</v>
      </c>
      <c r="BA4" s="1">
        <f t="shared" ca="1" si="3"/>
        <v>0</v>
      </c>
      <c r="BB4" s="1">
        <f t="shared" ca="1" si="3"/>
        <v>0</v>
      </c>
      <c r="BC4" s="1">
        <f t="shared" ca="1" si="4"/>
        <v>0</v>
      </c>
      <c r="BD4" s="1">
        <f t="shared" ca="1" si="4"/>
        <v>0</v>
      </c>
      <c r="BE4" s="1">
        <f t="shared" ca="1" si="4"/>
        <v>0</v>
      </c>
      <c r="BF4" s="1">
        <f t="shared" ca="1" si="4"/>
        <v>0</v>
      </c>
      <c r="BG4" s="1">
        <f t="shared" ca="1" si="4"/>
        <v>0</v>
      </c>
      <c r="BH4" s="1">
        <f t="shared" ca="1" si="4"/>
        <v>0</v>
      </c>
      <c r="BI4" s="1">
        <f t="shared" ca="1" si="4"/>
        <v>0</v>
      </c>
      <c r="BJ4" s="1">
        <f t="shared" ca="1" si="4"/>
        <v>0</v>
      </c>
      <c r="BK4" s="1">
        <f t="shared" ca="1" si="4"/>
        <v>0</v>
      </c>
      <c r="BL4" s="1">
        <f t="shared" ca="1" si="4"/>
        <v>0</v>
      </c>
      <c r="BM4" s="1">
        <f t="shared" ca="1" si="4"/>
        <v>0</v>
      </c>
      <c r="BN4" s="1">
        <f t="shared" ca="1" si="4"/>
        <v>0</v>
      </c>
      <c r="BO4" s="1">
        <f t="shared" ca="1" si="4"/>
        <v>0</v>
      </c>
      <c r="BP4" s="1">
        <f t="shared" ca="1" si="4"/>
        <v>0</v>
      </c>
      <c r="BQ4" s="1">
        <f t="shared" ca="1" si="4"/>
        <v>0</v>
      </c>
      <c r="BR4" s="1">
        <f t="shared" ca="1" si="4"/>
        <v>0</v>
      </c>
      <c r="BS4" s="1">
        <f t="shared" ca="1" si="4"/>
        <v>0</v>
      </c>
      <c r="BT4" s="1">
        <f t="shared" ca="1" si="4"/>
        <v>0</v>
      </c>
      <c r="BU4" s="1">
        <f t="shared" ca="1" si="4"/>
        <v>0</v>
      </c>
      <c r="BV4" s="1">
        <f t="shared" ca="1" si="4"/>
        <v>0</v>
      </c>
      <c r="BW4" s="1">
        <f t="shared" ca="1" si="4"/>
        <v>0</v>
      </c>
      <c r="BX4" s="1">
        <f t="shared" ca="1" si="4"/>
        <v>0</v>
      </c>
      <c r="BY4" s="1">
        <f t="shared" ca="1" si="4"/>
        <v>0</v>
      </c>
      <c r="BZ4" s="1">
        <f t="shared" ca="1" si="4"/>
        <v>0</v>
      </c>
      <c r="CA4" s="1">
        <f t="shared" ca="1" si="4"/>
        <v>0</v>
      </c>
    </row>
    <row r="5" spans="1:79">
      <c r="A5" s="14" t="str">
        <f t="shared" ca="1" si="5"/>
        <v/>
      </c>
      <c r="B5" s="14"/>
      <c r="D5" s="14"/>
      <c r="E5" s="1" t="str">
        <f t="array" aca="1" ref="E5" ca="1">_xlfn.SINGLE(IF(A5&lt;=monthly_trend_projects,INDEX(monthly_trend_data,MATCH(0,INDEX(COUNTIF($E$3:E4,monthly_trend_data),0,0),0)),""))</f>
        <v/>
      </c>
      <c r="F5" s="13" t="str" cm="1">
        <f t="array" aca="1" ref="F5" ca="1">IF(E5&lt;&gt;"",IF(INDEX(projects_is_finished,MATCH(E5,projects_projects,0))=checked_key,finish_status_key,IF(INDEX(projects_is_stopped,MATCH(E5,projects_projects,0))=checked_key,stopped_status_key,IF(INDEX(projects_is_started,MATCH(E5,projects_projects,0))=checked_key,wip_status_key,""))),"")</f>
        <v/>
      </c>
      <c r="G5" s="3" t="str" cm="1">
        <f t="array" aca="1" ref="G5" ca="1">IF(E5&lt;&gt;"",INDEX(dates,MATCH(E5,projects,0)),"")</f>
        <v/>
      </c>
      <c r="H5" s="3" t="str" cm="1">
        <f t="array" aca="1" ref="H5" ca="1">IF(E5&lt;&gt;"",IF(F5=wip_status_key,"",INDIRECT("'Stitching Log'!A" &amp; MAX(IF(projects=E5,ROW(projects))))),"")</f>
        <v/>
      </c>
      <c r="I5" s="1">
        <f t="shared" ca="1" si="0"/>
        <v>0</v>
      </c>
      <c r="J5" s="1">
        <f t="shared" ca="1" si="0"/>
        <v>0</v>
      </c>
      <c r="K5" s="1">
        <f t="shared" ca="1" si="0"/>
        <v>0</v>
      </c>
      <c r="L5" s="1">
        <f t="shared" ca="1" si="0"/>
        <v>0</v>
      </c>
      <c r="M5" s="1">
        <f t="shared" ca="1" si="0"/>
        <v>0</v>
      </c>
      <c r="N5" s="1">
        <f t="shared" ca="1" si="0"/>
        <v>0</v>
      </c>
      <c r="O5" s="1">
        <f t="shared" ca="1" si="0"/>
        <v>0</v>
      </c>
      <c r="P5" s="1">
        <f t="shared" ca="1" si="0"/>
        <v>0</v>
      </c>
      <c r="Q5" s="1">
        <f t="shared" ca="1" si="0"/>
        <v>0</v>
      </c>
      <c r="R5" s="1">
        <f t="shared" ca="1" si="0"/>
        <v>0</v>
      </c>
      <c r="S5" s="1">
        <f t="shared" ca="1" si="1"/>
        <v>0</v>
      </c>
      <c r="T5" s="1">
        <f t="shared" ca="1" si="1"/>
        <v>0</v>
      </c>
      <c r="U5" s="1">
        <f t="shared" ca="1" si="1"/>
        <v>0</v>
      </c>
      <c r="V5" s="1">
        <f t="shared" ca="1" si="1"/>
        <v>0</v>
      </c>
      <c r="W5" s="1">
        <f t="shared" ca="1" si="1"/>
        <v>0</v>
      </c>
      <c r="X5" s="1">
        <f t="shared" ca="1" si="1"/>
        <v>0</v>
      </c>
      <c r="Y5" s="1">
        <f t="shared" ca="1" si="1"/>
        <v>0</v>
      </c>
      <c r="Z5" s="1">
        <f t="shared" ca="1" si="1"/>
        <v>0</v>
      </c>
      <c r="AA5" s="1">
        <f t="shared" ca="1" si="1"/>
        <v>0</v>
      </c>
      <c r="AB5" s="1">
        <f t="shared" ca="1" si="1"/>
        <v>0</v>
      </c>
      <c r="AC5" s="1">
        <f t="shared" ca="1" si="2"/>
        <v>0</v>
      </c>
      <c r="AD5" s="1">
        <f t="shared" ca="1" si="2"/>
        <v>0</v>
      </c>
      <c r="AE5" s="1">
        <f t="shared" ca="1" si="2"/>
        <v>0</v>
      </c>
      <c r="AF5" s="1">
        <f t="shared" ca="1" si="2"/>
        <v>0</v>
      </c>
      <c r="AG5" s="1">
        <f t="shared" ca="1" si="2"/>
        <v>0</v>
      </c>
      <c r="AH5" s="1">
        <f t="shared" ca="1" si="2"/>
        <v>0</v>
      </c>
      <c r="AI5" s="1">
        <f t="shared" ca="1" si="2"/>
        <v>0</v>
      </c>
      <c r="AJ5" s="1">
        <f t="shared" ca="1" si="2"/>
        <v>0</v>
      </c>
      <c r="AK5" s="1">
        <f t="shared" ca="1" si="2"/>
        <v>0</v>
      </c>
      <c r="AL5" s="1">
        <f t="shared" ca="1" si="2"/>
        <v>0</v>
      </c>
      <c r="AM5" s="1">
        <f t="shared" ca="1" si="3"/>
        <v>0</v>
      </c>
      <c r="AN5" s="1">
        <f t="shared" ca="1" si="3"/>
        <v>0</v>
      </c>
      <c r="AO5" s="1">
        <f t="shared" ca="1" si="3"/>
        <v>0</v>
      </c>
      <c r="AP5" s="1">
        <f t="shared" ca="1" si="3"/>
        <v>0</v>
      </c>
      <c r="AQ5" s="1">
        <f t="shared" ca="1" si="3"/>
        <v>0</v>
      </c>
      <c r="AR5" s="1">
        <f t="shared" ca="1" si="3"/>
        <v>0</v>
      </c>
      <c r="AS5" s="1">
        <f t="shared" ca="1" si="3"/>
        <v>0</v>
      </c>
      <c r="AT5" s="1">
        <f t="shared" ca="1" si="3"/>
        <v>0</v>
      </c>
      <c r="AU5" s="1">
        <f t="shared" ca="1" si="3"/>
        <v>0</v>
      </c>
      <c r="AV5" s="1">
        <f t="shared" ca="1" si="3"/>
        <v>0</v>
      </c>
      <c r="AW5" s="1">
        <f t="shared" ca="1" si="3"/>
        <v>0</v>
      </c>
      <c r="AX5" s="1">
        <f t="shared" ca="1" si="3"/>
        <v>0</v>
      </c>
      <c r="AY5" s="1">
        <f t="shared" ca="1" si="3"/>
        <v>0</v>
      </c>
      <c r="AZ5" s="1">
        <f t="shared" ca="1" si="3"/>
        <v>0</v>
      </c>
      <c r="BA5" s="1">
        <f t="shared" ca="1" si="3"/>
        <v>0</v>
      </c>
      <c r="BB5" s="1">
        <f t="shared" ca="1" si="3"/>
        <v>0</v>
      </c>
      <c r="BC5" s="1">
        <f t="shared" ca="1" si="4"/>
        <v>0</v>
      </c>
      <c r="BD5" s="1">
        <f t="shared" ca="1" si="4"/>
        <v>0</v>
      </c>
      <c r="BE5" s="1">
        <f t="shared" ca="1" si="4"/>
        <v>0</v>
      </c>
      <c r="BF5" s="1">
        <f t="shared" ca="1" si="4"/>
        <v>0</v>
      </c>
      <c r="BG5" s="1">
        <f t="shared" ca="1" si="4"/>
        <v>0</v>
      </c>
      <c r="BH5" s="1">
        <f t="shared" ca="1" si="4"/>
        <v>0</v>
      </c>
      <c r="BI5" s="1">
        <f t="shared" ca="1" si="4"/>
        <v>0</v>
      </c>
      <c r="BJ5" s="1">
        <f t="shared" ca="1" si="4"/>
        <v>0</v>
      </c>
      <c r="BK5" s="1">
        <f t="shared" ca="1" si="4"/>
        <v>0</v>
      </c>
      <c r="BL5" s="1">
        <f t="shared" ca="1" si="4"/>
        <v>0</v>
      </c>
      <c r="BM5" s="1">
        <f t="shared" ca="1" si="4"/>
        <v>0</v>
      </c>
      <c r="BN5" s="1">
        <f t="shared" ca="1" si="4"/>
        <v>0</v>
      </c>
      <c r="BO5" s="1">
        <f t="shared" ca="1" si="4"/>
        <v>0</v>
      </c>
      <c r="BP5" s="1">
        <f t="shared" ca="1" si="4"/>
        <v>0</v>
      </c>
      <c r="BQ5" s="1">
        <f t="shared" ca="1" si="4"/>
        <v>0</v>
      </c>
      <c r="BR5" s="1">
        <f t="shared" ca="1" si="4"/>
        <v>0</v>
      </c>
      <c r="BS5" s="1">
        <f t="shared" ca="1" si="4"/>
        <v>0</v>
      </c>
      <c r="BT5" s="1">
        <f t="shared" ca="1" si="4"/>
        <v>0</v>
      </c>
      <c r="BU5" s="1">
        <f t="shared" ca="1" si="4"/>
        <v>0</v>
      </c>
      <c r="BV5" s="1">
        <f t="shared" ca="1" si="4"/>
        <v>0</v>
      </c>
      <c r="BW5" s="1">
        <f t="shared" ca="1" si="4"/>
        <v>0</v>
      </c>
      <c r="BX5" s="1">
        <f t="shared" ca="1" si="4"/>
        <v>0</v>
      </c>
      <c r="BY5" s="1">
        <f t="shared" ca="1" si="4"/>
        <v>0</v>
      </c>
      <c r="BZ5" s="1">
        <f t="shared" ca="1" si="4"/>
        <v>0</v>
      </c>
      <c r="CA5" s="1">
        <f t="shared" ca="1" si="4"/>
        <v>0</v>
      </c>
    </row>
    <row r="6" spans="1:79">
      <c r="A6" s="14" t="str">
        <f t="shared" ca="1" si="5"/>
        <v/>
      </c>
      <c r="B6" s="14"/>
      <c r="D6" s="14"/>
      <c r="E6" s="1" t="str">
        <f t="array" aca="1" ref="E6" ca="1">_xlfn.SINGLE(IF(A6&lt;=monthly_trend_projects,INDEX(monthly_trend_data,MATCH(0,INDEX(COUNTIF($E$3:E5,monthly_trend_data),0,0),0)),""))</f>
        <v/>
      </c>
      <c r="F6" s="13" t="str" cm="1">
        <f t="array" aca="1" ref="F6" ca="1">IF(E6&lt;&gt;"",IF(INDEX(projects_is_finished,MATCH(E6,projects_projects,0))=checked_key,finish_status_key,IF(INDEX(projects_is_stopped,MATCH(E6,projects_projects,0))=checked_key,stopped_status_key,IF(INDEX(projects_is_started,MATCH(E6,projects_projects,0))=checked_key,wip_status_key,""))),"")</f>
        <v/>
      </c>
      <c r="G6" s="3" t="str" cm="1">
        <f t="array" aca="1" ref="G6" ca="1">IF(E6&lt;&gt;"",INDEX(dates,MATCH(E6,projects,0)),"")</f>
        <v/>
      </c>
      <c r="H6" s="3" t="str" cm="1">
        <f t="array" aca="1" ref="H6" ca="1">IF(E6&lt;&gt;"",IF(F6=wip_status_key,"",INDIRECT("'Stitching Log'!A" &amp; MAX(IF(projects=E6,ROW(projects))))),"")</f>
        <v/>
      </c>
      <c r="I6" s="1">
        <f t="shared" ca="1" si="0"/>
        <v>0</v>
      </c>
      <c r="J6" s="1">
        <f t="shared" ca="1" si="0"/>
        <v>0</v>
      </c>
      <c r="K6" s="1">
        <f t="shared" ca="1" si="0"/>
        <v>0</v>
      </c>
      <c r="L6" s="1">
        <f t="shared" ca="1" si="0"/>
        <v>0</v>
      </c>
      <c r="M6" s="1">
        <f t="shared" ca="1" si="0"/>
        <v>0</v>
      </c>
      <c r="N6" s="1">
        <f t="shared" ca="1" si="0"/>
        <v>0</v>
      </c>
      <c r="O6" s="1">
        <f t="shared" ca="1" si="0"/>
        <v>0</v>
      </c>
      <c r="P6" s="1">
        <f t="shared" ca="1" si="0"/>
        <v>0</v>
      </c>
      <c r="Q6" s="1">
        <f t="shared" ca="1" si="0"/>
        <v>0</v>
      </c>
      <c r="R6" s="1">
        <f t="shared" ca="1" si="0"/>
        <v>0</v>
      </c>
      <c r="S6" s="1">
        <f t="shared" ca="1" si="1"/>
        <v>0</v>
      </c>
      <c r="T6" s="1">
        <f t="shared" ca="1" si="1"/>
        <v>0</v>
      </c>
      <c r="U6" s="1">
        <f t="shared" ca="1" si="1"/>
        <v>0</v>
      </c>
      <c r="V6" s="1">
        <f t="shared" ca="1" si="1"/>
        <v>0</v>
      </c>
      <c r="W6" s="1">
        <f t="shared" ca="1" si="1"/>
        <v>0</v>
      </c>
      <c r="X6" s="1">
        <f t="shared" ca="1" si="1"/>
        <v>0</v>
      </c>
      <c r="Y6" s="1">
        <f t="shared" ca="1" si="1"/>
        <v>0</v>
      </c>
      <c r="Z6" s="1">
        <f t="shared" ca="1" si="1"/>
        <v>0</v>
      </c>
      <c r="AA6" s="1">
        <f t="shared" ca="1" si="1"/>
        <v>0</v>
      </c>
      <c r="AB6" s="1">
        <f t="shared" ca="1" si="1"/>
        <v>0</v>
      </c>
      <c r="AC6" s="1">
        <f t="shared" ca="1" si="2"/>
        <v>0</v>
      </c>
      <c r="AD6" s="1">
        <f t="shared" ca="1" si="2"/>
        <v>0</v>
      </c>
      <c r="AE6" s="1">
        <f t="shared" ca="1" si="2"/>
        <v>0</v>
      </c>
      <c r="AF6" s="1">
        <f t="shared" ca="1" si="2"/>
        <v>0</v>
      </c>
      <c r="AG6" s="1">
        <f t="shared" ca="1" si="2"/>
        <v>0</v>
      </c>
      <c r="AH6" s="1">
        <f t="shared" ca="1" si="2"/>
        <v>0</v>
      </c>
      <c r="AI6" s="1">
        <f t="shared" ca="1" si="2"/>
        <v>0</v>
      </c>
      <c r="AJ6" s="1">
        <f t="shared" ca="1" si="2"/>
        <v>0</v>
      </c>
      <c r="AK6" s="1">
        <f t="shared" ca="1" si="2"/>
        <v>0</v>
      </c>
      <c r="AL6" s="1">
        <f t="shared" ca="1" si="2"/>
        <v>0</v>
      </c>
      <c r="AM6" s="1">
        <f t="shared" ca="1" si="3"/>
        <v>0</v>
      </c>
      <c r="AN6" s="1">
        <f t="shared" ca="1" si="3"/>
        <v>0</v>
      </c>
      <c r="AO6" s="1">
        <f t="shared" ca="1" si="3"/>
        <v>0</v>
      </c>
      <c r="AP6" s="1">
        <f t="shared" ca="1" si="3"/>
        <v>0</v>
      </c>
      <c r="AQ6" s="1">
        <f t="shared" ca="1" si="3"/>
        <v>0</v>
      </c>
      <c r="AR6" s="1">
        <f t="shared" ca="1" si="3"/>
        <v>0</v>
      </c>
      <c r="AS6" s="1">
        <f t="shared" ca="1" si="3"/>
        <v>0</v>
      </c>
      <c r="AT6" s="1">
        <f t="shared" ca="1" si="3"/>
        <v>0</v>
      </c>
      <c r="AU6" s="1">
        <f t="shared" ca="1" si="3"/>
        <v>0</v>
      </c>
      <c r="AV6" s="1">
        <f t="shared" ca="1" si="3"/>
        <v>0</v>
      </c>
      <c r="AW6" s="1">
        <f t="shared" ca="1" si="3"/>
        <v>0</v>
      </c>
      <c r="AX6" s="1">
        <f t="shared" ca="1" si="3"/>
        <v>0</v>
      </c>
      <c r="AY6" s="1">
        <f t="shared" ca="1" si="3"/>
        <v>0</v>
      </c>
      <c r="AZ6" s="1">
        <f t="shared" ca="1" si="3"/>
        <v>0</v>
      </c>
      <c r="BA6" s="1">
        <f t="shared" ca="1" si="3"/>
        <v>0</v>
      </c>
      <c r="BB6" s="1">
        <f t="shared" ca="1" si="3"/>
        <v>0</v>
      </c>
      <c r="BC6" s="1">
        <f t="shared" ca="1" si="4"/>
        <v>0</v>
      </c>
      <c r="BD6" s="1">
        <f t="shared" ca="1" si="4"/>
        <v>0</v>
      </c>
      <c r="BE6" s="1">
        <f t="shared" ca="1" si="4"/>
        <v>0</v>
      </c>
      <c r="BF6" s="1">
        <f t="shared" ca="1" si="4"/>
        <v>0</v>
      </c>
      <c r="BG6" s="1">
        <f t="shared" ca="1" si="4"/>
        <v>0</v>
      </c>
      <c r="BH6" s="1">
        <f t="shared" ca="1" si="4"/>
        <v>0</v>
      </c>
      <c r="BI6" s="1">
        <f t="shared" ca="1" si="4"/>
        <v>0</v>
      </c>
      <c r="BJ6" s="1">
        <f t="shared" ca="1" si="4"/>
        <v>0</v>
      </c>
      <c r="BK6" s="1">
        <f t="shared" ca="1" si="4"/>
        <v>0</v>
      </c>
      <c r="BL6" s="1">
        <f t="shared" ca="1" si="4"/>
        <v>0</v>
      </c>
      <c r="BM6" s="1">
        <f t="shared" ca="1" si="4"/>
        <v>0</v>
      </c>
      <c r="BN6" s="1">
        <f t="shared" ca="1" si="4"/>
        <v>0</v>
      </c>
      <c r="BO6" s="1">
        <f t="shared" ca="1" si="4"/>
        <v>0</v>
      </c>
      <c r="BP6" s="1">
        <f t="shared" ca="1" si="4"/>
        <v>0</v>
      </c>
      <c r="BQ6" s="1">
        <f t="shared" ca="1" si="4"/>
        <v>0</v>
      </c>
      <c r="BR6" s="1">
        <f t="shared" ca="1" si="4"/>
        <v>0</v>
      </c>
      <c r="BS6" s="1">
        <f t="shared" ca="1" si="4"/>
        <v>0</v>
      </c>
      <c r="BT6" s="1">
        <f t="shared" ca="1" si="4"/>
        <v>0</v>
      </c>
      <c r="BU6" s="1">
        <f t="shared" ca="1" si="4"/>
        <v>0</v>
      </c>
      <c r="BV6" s="1">
        <f t="shared" ca="1" si="4"/>
        <v>0</v>
      </c>
      <c r="BW6" s="1">
        <f t="shared" ca="1" si="4"/>
        <v>0</v>
      </c>
      <c r="BX6" s="1">
        <f t="shared" ca="1" si="4"/>
        <v>0</v>
      </c>
      <c r="BY6" s="1">
        <f t="shared" ca="1" si="4"/>
        <v>0</v>
      </c>
      <c r="BZ6" s="1">
        <f t="shared" ca="1" si="4"/>
        <v>0</v>
      </c>
      <c r="CA6" s="1">
        <f t="shared" ca="1" si="4"/>
        <v>0</v>
      </c>
    </row>
    <row r="7" spans="1:79">
      <c r="A7" s="14" t="str">
        <f t="shared" ca="1" si="5"/>
        <v/>
      </c>
      <c r="B7" s="14"/>
      <c r="D7" s="14"/>
      <c r="E7" s="1" t="str">
        <f t="array" aca="1" ref="E7" ca="1">_xlfn.SINGLE(IF(A7&lt;=monthly_trend_projects,INDEX(monthly_trend_data,MATCH(0,INDEX(COUNTIF($E$3:E6,monthly_trend_data),0,0),0)),""))</f>
        <v/>
      </c>
      <c r="F7" s="13" t="str" cm="1">
        <f t="array" aca="1" ref="F7" ca="1">IF(E7&lt;&gt;"",IF(INDEX(projects_is_finished,MATCH(E7,projects_projects,0))=checked_key,finish_status_key,IF(INDEX(projects_is_stopped,MATCH(E7,projects_projects,0))=checked_key,stopped_status_key,IF(INDEX(projects_is_started,MATCH(E7,projects_projects,0))=checked_key,wip_status_key,""))),"")</f>
        <v/>
      </c>
      <c r="G7" s="3" t="str" cm="1">
        <f t="array" aca="1" ref="G7" ca="1">IF(E7&lt;&gt;"",INDEX(dates,MATCH(E7,projects,0)),"")</f>
        <v/>
      </c>
      <c r="H7" s="3" t="str" cm="1">
        <f t="array" aca="1" ref="H7" ca="1">IF(E7&lt;&gt;"",IF(F7=wip_status_key,"",INDIRECT("'Stitching Log'!A" &amp; MAX(IF(projects=E7,ROW(projects))))),"")</f>
        <v/>
      </c>
      <c r="I7" s="1">
        <f t="shared" ca="1" si="0"/>
        <v>0</v>
      </c>
      <c r="J7" s="1">
        <f t="shared" ca="1" si="0"/>
        <v>0</v>
      </c>
      <c r="K7" s="1">
        <f t="shared" ca="1" si="0"/>
        <v>0</v>
      </c>
      <c r="L7" s="1">
        <f t="shared" ca="1" si="0"/>
        <v>0</v>
      </c>
      <c r="M7" s="1">
        <f t="shared" ca="1" si="0"/>
        <v>0</v>
      </c>
      <c r="N7" s="1">
        <f t="shared" ca="1" si="0"/>
        <v>0</v>
      </c>
      <c r="O7" s="1">
        <f t="shared" ca="1" si="0"/>
        <v>0</v>
      </c>
      <c r="P7" s="1">
        <f t="shared" ca="1" si="0"/>
        <v>0</v>
      </c>
      <c r="Q7" s="1">
        <f t="shared" ca="1" si="0"/>
        <v>0</v>
      </c>
      <c r="R7" s="1">
        <f t="shared" ca="1" si="0"/>
        <v>0</v>
      </c>
      <c r="S7" s="1">
        <f t="shared" ca="1" si="1"/>
        <v>0</v>
      </c>
      <c r="T7" s="1">
        <f t="shared" ca="1" si="1"/>
        <v>0</v>
      </c>
      <c r="U7" s="1">
        <f t="shared" ca="1" si="1"/>
        <v>0</v>
      </c>
      <c r="V7" s="1">
        <f t="shared" ca="1" si="1"/>
        <v>0</v>
      </c>
      <c r="W7" s="1">
        <f t="shared" ca="1" si="1"/>
        <v>0</v>
      </c>
      <c r="X7" s="1">
        <f t="shared" ca="1" si="1"/>
        <v>0</v>
      </c>
      <c r="Y7" s="1">
        <f t="shared" ca="1" si="1"/>
        <v>0</v>
      </c>
      <c r="Z7" s="1">
        <f t="shared" ca="1" si="1"/>
        <v>0</v>
      </c>
      <c r="AA7" s="1">
        <f t="shared" ca="1" si="1"/>
        <v>0</v>
      </c>
      <c r="AB7" s="1">
        <f t="shared" ca="1" si="1"/>
        <v>0</v>
      </c>
      <c r="AC7" s="1">
        <f t="shared" ca="1" si="2"/>
        <v>0</v>
      </c>
      <c r="AD7" s="1">
        <f t="shared" ca="1" si="2"/>
        <v>0</v>
      </c>
      <c r="AE7" s="1">
        <f t="shared" ca="1" si="2"/>
        <v>0</v>
      </c>
      <c r="AF7" s="1">
        <f t="shared" ca="1" si="2"/>
        <v>0</v>
      </c>
      <c r="AG7" s="1">
        <f t="shared" ca="1" si="2"/>
        <v>0</v>
      </c>
      <c r="AH7" s="1">
        <f t="shared" ca="1" si="2"/>
        <v>0</v>
      </c>
      <c r="AI7" s="1">
        <f t="shared" ca="1" si="2"/>
        <v>0</v>
      </c>
      <c r="AJ7" s="1">
        <f t="shared" ca="1" si="2"/>
        <v>0</v>
      </c>
      <c r="AK7" s="1">
        <f t="shared" ca="1" si="2"/>
        <v>0</v>
      </c>
      <c r="AL7" s="1">
        <f t="shared" ca="1" si="2"/>
        <v>0</v>
      </c>
      <c r="AM7" s="1">
        <f t="shared" ca="1" si="3"/>
        <v>0</v>
      </c>
      <c r="AN7" s="1">
        <f t="shared" ca="1" si="3"/>
        <v>0</v>
      </c>
      <c r="AO7" s="1">
        <f t="shared" ca="1" si="3"/>
        <v>0</v>
      </c>
      <c r="AP7" s="1">
        <f t="shared" ca="1" si="3"/>
        <v>0</v>
      </c>
      <c r="AQ7" s="1">
        <f t="shared" ca="1" si="3"/>
        <v>0</v>
      </c>
      <c r="AR7" s="1">
        <f t="shared" ca="1" si="3"/>
        <v>0</v>
      </c>
      <c r="AS7" s="1">
        <f t="shared" ca="1" si="3"/>
        <v>0</v>
      </c>
      <c r="AT7" s="1">
        <f t="shared" ca="1" si="3"/>
        <v>0</v>
      </c>
      <c r="AU7" s="1">
        <f t="shared" ca="1" si="3"/>
        <v>0</v>
      </c>
      <c r="AV7" s="1">
        <f t="shared" ca="1" si="3"/>
        <v>0</v>
      </c>
      <c r="AW7" s="1">
        <f t="shared" ca="1" si="3"/>
        <v>0</v>
      </c>
      <c r="AX7" s="1">
        <f t="shared" ca="1" si="3"/>
        <v>0</v>
      </c>
      <c r="AY7" s="1">
        <f t="shared" ca="1" si="3"/>
        <v>0</v>
      </c>
      <c r="AZ7" s="1">
        <f t="shared" ca="1" si="3"/>
        <v>0</v>
      </c>
      <c r="BA7" s="1">
        <f t="shared" ca="1" si="3"/>
        <v>0</v>
      </c>
      <c r="BB7" s="1">
        <f t="shared" ca="1" si="3"/>
        <v>0</v>
      </c>
      <c r="BC7" s="1">
        <f t="shared" ca="1" si="4"/>
        <v>0</v>
      </c>
      <c r="BD7" s="1">
        <f t="shared" ca="1" si="4"/>
        <v>0</v>
      </c>
      <c r="BE7" s="1">
        <f t="shared" ca="1" si="4"/>
        <v>0</v>
      </c>
      <c r="BF7" s="1">
        <f t="shared" ca="1" si="4"/>
        <v>0</v>
      </c>
      <c r="BG7" s="1">
        <f t="shared" ca="1" si="4"/>
        <v>0</v>
      </c>
      <c r="BH7" s="1">
        <f t="shared" ca="1" si="4"/>
        <v>0</v>
      </c>
      <c r="BI7" s="1">
        <f t="shared" ca="1" si="4"/>
        <v>0</v>
      </c>
      <c r="BJ7" s="1">
        <f t="shared" ca="1" si="4"/>
        <v>0</v>
      </c>
      <c r="BK7" s="1">
        <f t="shared" ca="1" si="4"/>
        <v>0</v>
      </c>
      <c r="BL7" s="1">
        <f t="shared" ca="1" si="4"/>
        <v>0</v>
      </c>
      <c r="BM7" s="1">
        <f t="shared" ca="1" si="4"/>
        <v>0</v>
      </c>
      <c r="BN7" s="1">
        <f t="shared" ca="1" si="4"/>
        <v>0</v>
      </c>
      <c r="BO7" s="1">
        <f t="shared" ca="1" si="4"/>
        <v>0</v>
      </c>
      <c r="BP7" s="1">
        <f t="shared" ca="1" si="4"/>
        <v>0</v>
      </c>
      <c r="BQ7" s="1">
        <f t="shared" ca="1" si="4"/>
        <v>0</v>
      </c>
      <c r="BR7" s="1">
        <f t="shared" ca="1" si="4"/>
        <v>0</v>
      </c>
      <c r="BS7" s="1">
        <f t="shared" ca="1" si="4"/>
        <v>0</v>
      </c>
      <c r="BT7" s="1">
        <f t="shared" ca="1" si="4"/>
        <v>0</v>
      </c>
      <c r="BU7" s="1">
        <f t="shared" ca="1" si="4"/>
        <v>0</v>
      </c>
      <c r="BV7" s="1">
        <f t="shared" ca="1" si="4"/>
        <v>0</v>
      </c>
      <c r="BW7" s="1">
        <f t="shared" ca="1" si="4"/>
        <v>0</v>
      </c>
      <c r="BX7" s="1">
        <f t="shared" ca="1" si="4"/>
        <v>0</v>
      </c>
      <c r="BY7" s="1">
        <f t="shared" ca="1" si="4"/>
        <v>0</v>
      </c>
      <c r="BZ7" s="1">
        <f t="shared" ca="1" si="4"/>
        <v>0</v>
      </c>
      <c r="CA7" s="1">
        <f t="shared" ca="1" si="4"/>
        <v>0</v>
      </c>
    </row>
    <row r="8" spans="1:79">
      <c r="A8" s="14" t="str">
        <f t="shared" ca="1" si="5"/>
        <v/>
      </c>
      <c r="B8" s="14"/>
      <c r="D8" s="14"/>
      <c r="E8" s="1" t="str">
        <f t="array" aca="1" ref="E8" ca="1">_xlfn.SINGLE(IF(A8&lt;=monthly_trend_projects,INDEX(monthly_trend_data,MATCH(0,INDEX(COUNTIF($E$3:E7,monthly_trend_data),0,0),0)),""))</f>
        <v/>
      </c>
      <c r="F8" s="13" t="str" cm="1">
        <f t="array" aca="1" ref="F8" ca="1">IF(E8&lt;&gt;"",IF(INDEX(projects_is_finished,MATCH(E8,projects_projects,0))=checked_key,finish_status_key,IF(INDEX(projects_is_stopped,MATCH(E8,projects_projects,0))=checked_key,stopped_status_key,IF(INDEX(projects_is_started,MATCH(E8,projects_projects,0))=checked_key,wip_status_key,""))),"")</f>
        <v/>
      </c>
      <c r="G8" s="3" t="str" cm="1">
        <f t="array" aca="1" ref="G8" ca="1">IF(E8&lt;&gt;"",INDEX(dates,MATCH(E8,projects,0)),"")</f>
        <v/>
      </c>
      <c r="H8" s="3" t="str" cm="1">
        <f t="array" aca="1" ref="H8" ca="1">IF(E8&lt;&gt;"",IF(F8=wip_status_key,"",INDIRECT("'Stitching Log'!A" &amp; MAX(IF(projects=E8,ROW(projects))))),"")</f>
        <v/>
      </c>
      <c r="I8" s="1">
        <f t="shared" ca="1" si="0"/>
        <v>0</v>
      </c>
      <c r="J8" s="1">
        <f t="shared" ca="1" si="0"/>
        <v>0</v>
      </c>
      <c r="K8" s="1">
        <f t="shared" ca="1" si="0"/>
        <v>0</v>
      </c>
      <c r="L8" s="1">
        <f t="shared" ca="1" si="0"/>
        <v>0</v>
      </c>
      <c r="M8" s="1">
        <f t="shared" ca="1" si="0"/>
        <v>0</v>
      </c>
      <c r="N8" s="1">
        <f t="shared" ca="1" si="0"/>
        <v>0</v>
      </c>
      <c r="O8" s="1">
        <f t="shared" ca="1" si="0"/>
        <v>0</v>
      </c>
      <c r="P8" s="1">
        <f t="shared" ca="1" si="0"/>
        <v>0</v>
      </c>
      <c r="Q8" s="1">
        <f t="shared" ca="1" si="0"/>
        <v>0</v>
      </c>
      <c r="R8" s="1">
        <f t="shared" ca="1" si="0"/>
        <v>0</v>
      </c>
      <c r="S8" s="1">
        <f t="shared" ca="1" si="1"/>
        <v>0</v>
      </c>
      <c r="T8" s="1">
        <f t="shared" ca="1" si="1"/>
        <v>0</v>
      </c>
      <c r="U8" s="1">
        <f t="shared" ca="1" si="1"/>
        <v>0</v>
      </c>
      <c r="V8" s="1">
        <f t="shared" ca="1" si="1"/>
        <v>0</v>
      </c>
      <c r="W8" s="1">
        <f t="shared" ca="1" si="1"/>
        <v>0</v>
      </c>
      <c r="X8" s="1">
        <f t="shared" ca="1" si="1"/>
        <v>0</v>
      </c>
      <c r="Y8" s="1">
        <f t="shared" ca="1" si="1"/>
        <v>0</v>
      </c>
      <c r="Z8" s="1">
        <f t="shared" ca="1" si="1"/>
        <v>0</v>
      </c>
      <c r="AA8" s="1">
        <f t="shared" ca="1" si="1"/>
        <v>0</v>
      </c>
      <c r="AB8" s="1">
        <f t="shared" ca="1" si="1"/>
        <v>0</v>
      </c>
      <c r="AC8" s="1">
        <f t="shared" ca="1" si="2"/>
        <v>0</v>
      </c>
      <c r="AD8" s="1">
        <f t="shared" ca="1" si="2"/>
        <v>0</v>
      </c>
      <c r="AE8" s="1">
        <f t="shared" ca="1" si="2"/>
        <v>0</v>
      </c>
      <c r="AF8" s="1">
        <f t="shared" ca="1" si="2"/>
        <v>0</v>
      </c>
      <c r="AG8" s="1">
        <f t="shared" ca="1" si="2"/>
        <v>0</v>
      </c>
      <c r="AH8" s="1">
        <f t="shared" ca="1" si="2"/>
        <v>0</v>
      </c>
      <c r="AI8" s="1">
        <f t="shared" ca="1" si="2"/>
        <v>0</v>
      </c>
      <c r="AJ8" s="1">
        <f t="shared" ca="1" si="2"/>
        <v>0</v>
      </c>
      <c r="AK8" s="1">
        <f t="shared" ca="1" si="2"/>
        <v>0</v>
      </c>
      <c r="AL8" s="1">
        <f t="shared" ca="1" si="2"/>
        <v>0</v>
      </c>
      <c r="AM8" s="1">
        <f t="shared" ca="1" si="3"/>
        <v>0</v>
      </c>
      <c r="AN8" s="1">
        <f t="shared" ca="1" si="3"/>
        <v>0</v>
      </c>
      <c r="AO8" s="1">
        <f t="shared" ca="1" si="3"/>
        <v>0</v>
      </c>
      <c r="AP8" s="1">
        <f t="shared" ca="1" si="3"/>
        <v>0</v>
      </c>
      <c r="AQ8" s="1">
        <f t="shared" ca="1" si="3"/>
        <v>0</v>
      </c>
      <c r="AR8" s="1">
        <f t="shared" ca="1" si="3"/>
        <v>0</v>
      </c>
      <c r="AS8" s="1">
        <f t="shared" ca="1" si="3"/>
        <v>0</v>
      </c>
      <c r="AT8" s="1">
        <f t="shared" ca="1" si="3"/>
        <v>0</v>
      </c>
      <c r="AU8" s="1">
        <f t="shared" ca="1" si="3"/>
        <v>0</v>
      </c>
      <c r="AV8" s="1">
        <f t="shared" ca="1" si="3"/>
        <v>0</v>
      </c>
      <c r="AW8" s="1">
        <f t="shared" ca="1" si="3"/>
        <v>0</v>
      </c>
      <c r="AX8" s="1">
        <f t="shared" ca="1" si="3"/>
        <v>0</v>
      </c>
      <c r="AY8" s="1">
        <f t="shared" ca="1" si="3"/>
        <v>0</v>
      </c>
      <c r="AZ8" s="1">
        <f t="shared" ca="1" si="3"/>
        <v>0</v>
      </c>
      <c r="BA8" s="1">
        <f t="shared" ca="1" si="3"/>
        <v>0</v>
      </c>
      <c r="BB8" s="1">
        <f t="shared" ca="1" si="3"/>
        <v>0</v>
      </c>
      <c r="BC8" s="1">
        <f t="shared" ca="1" si="4"/>
        <v>0</v>
      </c>
      <c r="BD8" s="1">
        <f t="shared" ca="1" si="4"/>
        <v>0</v>
      </c>
      <c r="BE8" s="1">
        <f t="shared" ca="1" si="4"/>
        <v>0</v>
      </c>
      <c r="BF8" s="1">
        <f t="shared" ca="1" si="4"/>
        <v>0</v>
      </c>
      <c r="BG8" s="1">
        <f t="shared" ca="1" si="4"/>
        <v>0</v>
      </c>
      <c r="BH8" s="1">
        <f t="shared" ca="1" si="4"/>
        <v>0</v>
      </c>
      <c r="BI8" s="1">
        <f t="shared" ca="1" si="4"/>
        <v>0</v>
      </c>
      <c r="BJ8" s="1">
        <f t="shared" ca="1" si="4"/>
        <v>0</v>
      </c>
      <c r="BK8" s="1">
        <f t="shared" ca="1" si="4"/>
        <v>0</v>
      </c>
      <c r="BL8" s="1">
        <f t="shared" ca="1" si="4"/>
        <v>0</v>
      </c>
      <c r="BM8" s="1">
        <f t="shared" ca="1" si="4"/>
        <v>0</v>
      </c>
      <c r="BN8" s="1">
        <f t="shared" ca="1" si="4"/>
        <v>0</v>
      </c>
      <c r="BO8" s="1">
        <f t="shared" ca="1" si="4"/>
        <v>0</v>
      </c>
      <c r="BP8" s="1">
        <f t="shared" ca="1" si="4"/>
        <v>0</v>
      </c>
      <c r="BQ8" s="1">
        <f t="shared" ca="1" si="4"/>
        <v>0</v>
      </c>
      <c r="BR8" s="1">
        <f t="shared" ca="1" si="4"/>
        <v>0</v>
      </c>
      <c r="BS8" s="1">
        <f t="shared" ca="1" si="4"/>
        <v>0</v>
      </c>
      <c r="BT8" s="1">
        <f t="shared" ca="1" si="4"/>
        <v>0</v>
      </c>
      <c r="BU8" s="1">
        <f t="shared" ca="1" si="4"/>
        <v>0</v>
      </c>
      <c r="BV8" s="1">
        <f t="shared" ca="1" si="4"/>
        <v>0</v>
      </c>
      <c r="BW8" s="1">
        <f t="shared" ca="1" si="4"/>
        <v>0</v>
      </c>
      <c r="BX8" s="1">
        <f t="shared" ca="1" si="4"/>
        <v>0</v>
      </c>
      <c r="BY8" s="1">
        <f t="shared" ca="1" si="4"/>
        <v>0</v>
      </c>
      <c r="BZ8" s="1">
        <f t="shared" ca="1" si="4"/>
        <v>0</v>
      </c>
      <c r="CA8" s="1">
        <f t="shared" ca="1" si="4"/>
        <v>0</v>
      </c>
    </row>
    <row r="9" spans="1:79">
      <c r="A9" s="14" t="str">
        <f t="shared" ca="1" si="5"/>
        <v/>
      </c>
      <c r="B9" s="14"/>
      <c r="D9" s="14"/>
      <c r="E9" s="1" t="str">
        <f t="array" aca="1" ref="E9" ca="1">_xlfn.SINGLE(IF(A9&lt;=monthly_trend_projects,INDEX(monthly_trend_data,MATCH(0,INDEX(COUNTIF($E$3:E8,monthly_trend_data),0,0),0)),""))</f>
        <v/>
      </c>
      <c r="F9" s="13" t="str" cm="1">
        <f t="array" aca="1" ref="F9" ca="1">IF(E9&lt;&gt;"",IF(INDEX(projects_is_finished,MATCH(E9,projects_projects,0))=checked_key,finish_status_key,IF(INDEX(projects_is_stopped,MATCH(E9,projects_projects,0))=checked_key,stopped_status_key,IF(INDEX(projects_is_started,MATCH(E9,projects_projects,0))=checked_key,wip_status_key,""))),"")</f>
        <v/>
      </c>
      <c r="G9" s="3" t="str" cm="1">
        <f t="array" aca="1" ref="G9" ca="1">IF(E9&lt;&gt;"",INDEX(dates,MATCH(E9,projects,0)),"")</f>
        <v/>
      </c>
      <c r="H9" s="3" t="str" cm="1">
        <f t="array" aca="1" ref="H9" ca="1">IF(E9&lt;&gt;"",IF(F9=wip_status_key,"",INDIRECT("'Stitching Log'!A" &amp; MAX(IF(projects=E9,ROW(projects))))),"")</f>
        <v/>
      </c>
      <c r="I9" s="1">
        <f t="shared" ca="1" si="0"/>
        <v>0</v>
      </c>
      <c r="J9" s="1">
        <f t="shared" ca="1" si="0"/>
        <v>0</v>
      </c>
      <c r="K9" s="1">
        <f t="shared" ca="1" si="0"/>
        <v>0</v>
      </c>
      <c r="L9" s="1">
        <f t="shared" ca="1" si="0"/>
        <v>0</v>
      </c>
      <c r="M9" s="1">
        <f t="shared" ca="1" si="0"/>
        <v>0</v>
      </c>
      <c r="N9" s="1">
        <f t="shared" ca="1" si="0"/>
        <v>0</v>
      </c>
      <c r="O9" s="1">
        <f t="shared" ca="1" si="0"/>
        <v>0</v>
      </c>
      <c r="P9" s="1">
        <f t="shared" ca="1" si="0"/>
        <v>0</v>
      </c>
      <c r="Q9" s="1">
        <f t="shared" ca="1" si="0"/>
        <v>0</v>
      </c>
      <c r="R9" s="1">
        <f t="shared" ca="1" si="0"/>
        <v>0</v>
      </c>
      <c r="S9" s="1">
        <f t="shared" ca="1" si="1"/>
        <v>0</v>
      </c>
      <c r="T9" s="1">
        <f t="shared" ca="1" si="1"/>
        <v>0</v>
      </c>
      <c r="U9" s="1">
        <f t="shared" ca="1" si="1"/>
        <v>0</v>
      </c>
      <c r="V9" s="1">
        <f t="shared" ca="1" si="1"/>
        <v>0</v>
      </c>
      <c r="W9" s="1">
        <f t="shared" ca="1" si="1"/>
        <v>0</v>
      </c>
      <c r="X9" s="1">
        <f t="shared" ca="1" si="1"/>
        <v>0</v>
      </c>
      <c r="Y9" s="1">
        <f t="shared" ca="1" si="1"/>
        <v>0</v>
      </c>
      <c r="Z9" s="1">
        <f t="shared" ca="1" si="1"/>
        <v>0</v>
      </c>
      <c r="AA9" s="1">
        <f t="shared" ca="1" si="1"/>
        <v>0</v>
      </c>
      <c r="AB9" s="1">
        <f t="shared" ca="1" si="1"/>
        <v>0</v>
      </c>
      <c r="AC9" s="1">
        <f t="shared" ca="1" si="2"/>
        <v>0</v>
      </c>
      <c r="AD9" s="1">
        <f t="shared" ca="1" si="2"/>
        <v>0</v>
      </c>
      <c r="AE9" s="1">
        <f t="shared" ca="1" si="2"/>
        <v>0</v>
      </c>
      <c r="AF9" s="1">
        <f t="shared" ca="1" si="2"/>
        <v>0</v>
      </c>
      <c r="AG9" s="1">
        <f t="shared" ca="1" si="2"/>
        <v>0</v>
      </c>
      <c r="AH9" s="1">
        <f t="shared" ca="1" si="2"/>
        <v>0</v>
      </c>
      <c r="AI9" s="1">
        <f t="shared" ca="1" si="2"/>
        <v>0</v>
      </c>
      <c r="AJ9" s="1">
        <f t="shared" ca="1" si="2"/>
        <v>0</v>
      </c>
      <c r="AK9" s="1">
        <f t="shared" ca="1" si="2"/>
        <v>0</v>
      </c>
      <c r="AL9" s="1">
        <f t="shared" ca="1" si="2"/>
        <v>0</v>
      </c>
      <c r="AM9" s="1">
        <f t="shared" ca="1" si="3"/>
        <v>0</v>
      </c>
      <c r="AN9" s="1">
        <f t="shared" ca="1" si="3"/>
        <v>0</v>
      </c>
      <c r="AO9" s="1">
        <f t="shared" ca="1" si="3"/>
        <v>0</v>
      </c>
      <c r="AP9" s="1">
        <f t="shared" ca="1" si="3"/>
        <v>0</v>
      </c>
      <c r="AQ9" s="1">
        <f t="shared" ca="1" si="3"/>
        <v>0</v>
      </c>
      <c r="AR9" s="1">
        <f t="shared" ca="1" si="3"/>
        <v>0</v>
      </c>
      <c r="AS9" s="1">
        <f t="shared" ca="1" si="3"/>
        <v>0</v>
      </c>
      <c r="AT9" s="1">
        <f t="shared" ca="1" si="3"/>
        <v>0</v>
      </c>
      <c r="AU9" s="1">
        <f t="shared" ca="1" si="3"/>
        <v>0</v>
      </c>
      <c r="AV9" s="1">
        <f t="shared" ca="1" si="3"/>
        <v>0</v>
      </c>
      <c r="AW9" s="1">
        <f t="shared" ca="1" si="3"/>
        <v>0</v>
      </c>
      <c r="AX9" s="1">
        <f t="shared" ca="1" si="3"/>
        <v>0</v>
      </c>
      <c r="AY9" s="1">
        <f t="shared" ca="1" si="3"/>
        <v>0</v>
      </c>
      <c r="AZ9" s="1">
        <f t="shared" ca="1" si="3"/>
        <v>0</v>
      </c>
      <c r="BA9" s="1">
        <f t="shared" ca="1" si="3"/>
        <v>0</v>
      </c>
      <c r="BB9" s="1">
        <f t="shared" ca="1" si="3"/>
        <v>0</v>
      </c>
      <c r="BC9" s="1">
        <f t="shared" ca="1" si="4"/>
        <v>0</v>
      </c>
      <c r="BD9" s="1">
        <f t="shared" ca="1" si="4"/>
        <v>0</v>
      </c>
      <c r="BE9" s="1">
        <f t="shared" ca="1" si="4"/>
        <v>0</v>
      </c>
      <c r="BF9" s="1">
        <f t="shared" ca="1" si="4"/>
        <v>0</v>
      </c>
      <c r="BG9" s="1">
        <f t="shared" ca="1" si="4"/>
        <v>0</v>
      </c>
      <c r="BH9" s="1">
        <f t="shared" ca="1" si="4"/>
        <v>0</v>
      </c>
      <c r="BI9" s="1">
        <f t="shared" ca="1" si="4"/>
        <v>0</v>
      </c>
      <c r="BJ9" s="1">
        <f t="shared" ca="1" si="4"/>
        <v>0</v>
      </c>
      <c r="BK9" s="1">
        <f t="shared" ca="1" si="4"/>
        <v>0</v>
      </c>
      <c r="BL9" s="1">
        <f t="shared" ca="1" si="4"/>
        <v>0</v>
      </c>
      <c r="BM9" s="1">
        <f t="shared" ca="1" si="4"/>
        <v>0</v>
      </c>
      <c r="BN9" s="1">
        <f t="shared" ca="1" si="4"/>
        <v>0</v>
      </c>
      <c r="BO9" s="1">
        <f t="shared" ca="1" si="4"/>
        <v>0</v>
      </c>
      <c r="BP9" s="1">
        <f t="shared" ca="1" si="4"/>
        <v>0</v>
      </c>
      <c r="BQ9" s="1">
        <f t="shared" ca="1" si="4"/>
        <v>0</v>
      </c>
      <c r="BR9" s="1">
        <f t="shared" ca="1" si="4"/>
        <v>0</v>
      </c>
      <c r="BS9" s="1">
        <f t="shared" ca="1" si="4"/>
        <v>0</v>
      </c>
      <c r="BT9" s="1">
        <f t="shared" ca="1" si="4"/>
        <v>0</v>
      </c>
      <c r="BU9" s="1">
        <f t="shared" ca="1" si="4"/>
        <v>0</v>
      </c>
      <c r="BV9" s="1">
        <f t="shared" ca="1" si="4"/>
        <v>0</v>
      </c>
      <c r="BW9" s="1">
        <f t="shared" ca="1" si="4"/>
        <v>0</v>
      </c>
      <c r="BX9" s="1">
        <f t="shared" ca="1" si="4"/>
        <v>0</v>
      </c>
      <c r="BY9" s="1">
        <f t="shared" ca="1" si="4"/>
        <v>0</v>
      </c>
      <c r="BZ9" s="1">
        <f t="shared" ca="1" si="4"/>
        <v>0</v>
      </c>
      <c r="CA9" s="1">
        <f t="shared" ca="1" si="4"/>
        <v>0</v>
      </c>
    </row>
    <row r="10" spans="1:79">
      <c r="A10" s="14" t="str">
        <f t="shared" ca="1" si="5"/>
        <v/>
      </c>
      <c r="B10" s="14"/>
      <c r="D10" s="14"/>
      <c r="E10" s="1" t="str">
        <f t="array" aca="1" ref="E10" ca="1">_xlfn.SINGLE(IF(A10&lt;=monthly_trend_projects,INDEX(monthly_trend_data,MATCH(0,INDEX(COUNTIF($E$3:E9,monthly_trend_data),0,0),0)),""))</f>
        <v/>
      </c>
      <c r="F10" s="13" t="str" cm="1">
        <f t="array" aca="1" ref="F10" ca="1">IF(E10&lt;&gt;"",IF(INDEX(projects_is_finished,MATCH(E10,projects_projects,0))=checked_key,finish_status_key,IF(INDEX(projects_is_stopped,MATCH(E10,projects_projects,0))=checked_key,stopped_status_key,IF(INDEX(projects_is_started,MATCH(E10,projects_projects,0))=checked_key,wip_status_key,""))),"")</f>
        <v/>
      </c>
      <c r="G10" s="3" t="str" cm="1">
        <f t="array" aca="1" ref="G10" ca="1">IF(E10&lt;&gt;"",INDEX(dates,MATCH(E10,projects,0)),"")</f>
        <v/>
      </c>
      <c r="H10" s="3" t="str" cm="1">
        <f t="array" aca="1" ref="H10" ca="1">IF(E10&lt;&gt;"",IF(F10=wip_status_key,"",INDIRECT("'Stitching Log'!A" &amp; MAX(IF(projects=E10,ROW(projects))))),"")</f>
        <v/>
      </c>
      <c r="I10" s="1">
        <f t="shared" ca="1" si="0"/>
        <v>0</v>
      </c>
      <c r="J10" s="1">
        <f t="shared" ca="1" si="0"/>
        <v>0</v>
      </c>
      <c r="K10" s="1">
        <f t="shared" ca="1" si="0"/>
        <v>0</v>
      </c>
      <c r="L10" s="1">
        <f t="shared" ca="1" si="0"/>
        <v>0</v>
      </c>
      <c r="M10" s="1">
        <f t="shared" ca="1" si="0"/>
        <v>0</v>
      </c>
      <c r="N10" s="1">
        <f t="shared" ca="1" si="0"/>
        <v>0</v>
      </c>
      <c r="O10" s="1">
        <f t="shared" ca="1" si="0"/>
        <v>0</v>
      </c>
      <c r="P10" s="1">
        <f t="shared" ca="1" si="0"/>
        <v>0</v>
      </c>
      <c r="Q10" s="1">
        <f t="shared" ca="1" si="0"/>
        <v>0</v>
      </c>
      <c r="R10" s="1">
        <f t="shared" ca="1" si="0"/>
        <v>0</v>
      </c>
      <c r="S10" s="1">
        <f t="shared" ca="1" si="1"/>
        <v>0</v>
      </c>
      <c r="T10" s="1">
        <f t="shared" ca="1" si="1"/>
        <v>0</v>
      </c>
      <c r="U10" s="1">
        <f t="shared" ca="1" si="1"/>
        <v>0</v>
      </c>
      <c r="V10" s="1">
        <f t="shared" ca="1" si="1"/>
        <v>0</v>
      </c>
      <c r="W10" s="1">
        <f t="shared" ca="1" si="1"/>
        <v>0</v>
      </c>
      <c r="X10" s="1">
        <f t="shared" ca="1" si="1"/>
        <v>0</v>
      </c>
      <c r="Y10" s="1">
        <f t="shared" ca="1" si="1"/>
        <v>0</v>
      </c>
      <c r="Z10" s="1">
        <f t="shared" ca="1" si="1"/>
        <v>0</v>
      </c>
      <c r="AA10" s="1">
        <f t="shared" ca="1" si="1"/>
        <v>0</v>
      </c>
      <c r="AB10" s="1">
        <f t="shared" ca="1" si="1"/>
        <v>0</v>
      </c>
      <c r="AC10" s="1">
        <f t="shared" ca="1" si="2"/>
        <v>0</v>
      </c>
      <c r="AD10" s="1">
        <f t="shared" ca="1" si="2"/>
        <v>0</v>
      </c>
      <c r="AE10" s="1">
        <f t="shared" ca="1" si="2"/>
        <v>0</v>
      </c>
      <c r="AF10" s="1">
        <f t="shared" ca="1" si="2"/>
        <v>0</v>
      </c>
      <c r="AG10" s="1">
        <f t="shared" ca="1" si="2"/>
        <v>0</v>
      </c>
      <c r="AH10" s="1">
        <f t="shared" ca="1" si="2"/>
        <v>0</v>
      </c>
      <c r="AI10" s="1">
        <f t="shared" ca="1" si="2"/>
        <v>0</v>
      </c>
      <c r="AJ10" s="1">
        <f t="shared" ca="1" si="2"/>
        <v>0</v>
      </c>
      <c r="AK10" s="1">
        <f t="shared" ca="1" si="2"/>
        <v>0</v>
      </c>
      <c r="AL10" s="1">
        <f t="shared" ca="1" si="2"/>
        <v>0</v>
      </c>
      <c r="AM10" s="1">
        <f t="shared" ca="1" si="3"/>
        <v>0</v>
      </c>
      <c r="AN10" s="1">
        <f t="shared" ca="1" si="3"/>
        <v>0</v>
      </c>
      <c r="AO10" s="1">
        <f t="shared" ca="1" si="3"/>
        <v>0</v>
      </c>
      <c r="AP10" s="1">
        <f t="shared" ca="1" si="3"/>
        <v>0</v>
      </c>
      <c r="AQ10" s="1">
        <f t="shared" ca="1" si="3"/>
        <v>0</v>
      </c>
      <c r="AR10" s="1">
        <f t="shared" ca="1" si="3"/>
        <v>0</v>
      </c>
      <c r="AS10" s="1">
        <f t="shared" ca="1" si="3"/>
        <v>0</v>
      </c>
      <c r="AT10" s="1">
        <f t="shared" ca="1" si="3"/>
        <v>0</v>
      </c>
      <c r="AU10" s="1">
        <f t="shared" ca="1" si="3"/>
        <v>0</v>
      </c>
      <c r="AV10" s="1">
        <f t="shared" ca="1" si="3"/>
        <v>0</v>
      </c>
      <c r="AW10" s="1">
        <f t="shared" ca="1" si="3"/>
        <v>0</v>
      </c>
      <c r="AX10" s="1">
        <f t="shared" ca="1" si="3"/>
        <v>0</v>
      </c>
      <c r="AY10" s="1">
        <f t="shared" ca="1" si="3"/>
        <v>0</v>
      </c>
      <c r="AZ10" s="1">
        <f t="shared" ca="1" si="3"/>
        <v>0</v>
      </c>
      <c r="BA10" s="1">
        <f t="shared" ca="1" si="3"/>
        <v>0</v>
      </c>
      <c r="BB10" s="1">
        <f t="shared" ca="1" si="3"/>
        <v>0</v>
      </c>
      <c r="BC10" s="1">
        <f t="shared" ca="1" si="4"/>
        <v>0</v>
      </c>
      <c r="BD10" s="1">
        <f t="shared" ca="1" si="4"/>
        <v>0</v>
      </c>
      <c r="BE10" s="1">
        <f t="shared" ca="1" si="4"/>
        <v>0</v>
      </c>
      <c r="BF10" s="1">
        <f t="shared" ca="1" si="4"/>
        <v>0</v>
      </c>
      <c r="BG10" s="1">
        <f t="shared" ca="1" si="4"/>
        <v>0</v>
      </c>
      <c r="BH10" s="1">
        <f t="shared" ca="1" si="4"/>
        <v>0</v>
      </c>
      <c r="BI10" s="1">
        <f t="shared" ca="1" si="4"/>
        <v>0</v>
      </c>
      <c r="BJ10" s="1">
        <f t="shared" ca="1" si="4"/>
        <v>0</v>
      </c>
      <c r="BK10" s="1">
        <f t="shared" ca="1" si="4"/>
        <v>0</v>
      </c>
      <c r="BL10" s="1">
        <f t="shared" ca="1" si="4"/>
        <v>0</v>
      </c>
      <c r="BM10" s="1">
        <f t="shared" ca="1" si="4"/>
        <v>0</v>
      </c>
      <c r="BN10" s="1">
        <f t="shared" ca="1" si="4"/>
        <v>0</v>
      </c>
      <c r="BO10" s="1">
        <f t="shared" ca="1" si="4"/>
        <v>0</v>
      </c>
      <c r="BP10" s="1">
        <f t="shared" ca="1" si="4"/>
        <v>0</v>
      </c>
      <c r="BQ10" s="1">
        <f t="shared" ca="1" si="4"/>
        <v>0</v>
      </c>
      <c r="BR10" s="1">
        <f t="shared" ca="1" si="4"/>
        <v>0</v>
      </c>
      <c r="BS10" s="1">
        <f t="shared" ca="1" si="4"/>
        <v>0</v>
      </c>
      <c r="BT10" s="1">
        <f t="shared" ca="1" si="4"/>
        <v>0</v>
      </c>
      <c r="BU10" s="1">
        <f t="shared" ca="1" si="4"/>
        <v>0</v>
      </c>
      <c r="BV10" s="1">
        <f t="shared" ca="1" si="4"/>
        <v>0</v>
      </c>
      <c r="BW10" s="1">
        <f t="shared" ca="1" si="4"/>
        <v>0</v>
      </c>
      <c r="BX10" s="1">
        <f t="shared" ca="1" si="4"/>
        <v>0</v>
      </c>
      <c r="BY10" s="1">
        <f t="shared" ca="1" si="4"/>
        <v>0</v>
      </c>
      <c r="BZ10" s="1">
        <f t="shared" ca="1" si="4"/>
        <v>0</v>
      </c>
      <c r="CA10" s="1">
        <f t="shared" ca="1" si="4"/>
        <v>0</v>
      </c>
    </row>
    <row r="11" spans="1:79">
      <c r="A11" s="14" t="str">
        <f t="shared" ca="1" si="5"/>
        <v/>
      </c>
      <c r="B11" s="14"/>
      <c r="C11" s="1"/>
      <c r="D11" s="14"/>
      <c r="E11" s="1" t="str">
        <f t="array" aca="1" ref="E11" ca="1">_xlfn.SINGLE(IF(A11&lt;=monthly_trend_projects,INDEX(monthly_trend_data,MATCH(0,INDEX(COUNTIF($E$3:E10,monthly_trend_data),0,0),0)),""))</f>
        <v/>
      </c>
      <c r="F11" s="13" t="str" cm="1">
        <f t="array" aca="1" ref="F11" ca="1">IF(E11&lt;&gt;"",IF(INDEX(projects_is_finished,MATCH(E11,projects_projects,0))=checked_key,finish_status_key,IF(INDEX(projects_is_stopped,MATCH(E11,projects_projects,0))=checked_key,stopped_status_key,IF(INDEX(projects_is_started,MATCH(E11,projects_projects,0))=checked_key,wip_status_key,""))),"")</f>
        <v/>
      </c>
      <c r="G11" s="3" t="str" cm="1">
        <f t="array" aca="1" ref="G11" ca="1">IF(E11&lt;&gt;"",INDEX(dates,MATCH(E11,projects,0)),"")</f>
        <v/>
      </c>
      <c r="H11" s="3" t="str" cm="1">
        <f t="array" aca="1" ref="H11" ca="1">IF(E11&lt;&gt;"",IF(F11=wip_status_key,"",INDIRECT("'Stitching Log'!A" &amp; MAX(IF(projects=E11,ROW(projects))))),"")</f>
        <v/>
      </c>
      <c r="I11" s="1">
        <f t="shared" ca="1" si="0"/>
        <v>0</v>
      </c>
      <c r="J11" s="1">
        <f t="shared" ca="1" si="0"/>
        <v>0</v>
      </c>
      <c r="K11" s="1">
        <f t="shared" ca="1" si="0"/>
        <v>0</v>
      </c>
      <c r="L11" s="1">
        <f t="shared" ca="1" si="0"/>
        <v>0</v>
      </c>
      <c r="M11" s="1">
        <f t="shared" ca="1" si="0"/>
        <v>0</v>
      </c>
      <c r="N11" s="1">
        <f t="shared" ca="1" si="0"/>
        <v>0</v>
      </c>
      <c r="O11" s="1">
        <f t="shared" ca="1" si="0"/>
        <v>0</v>
      </c>
      <c r="P11" s="1">
        <f t="shared" ca="1" si="0"/>
        <v>0</v>
      </c>
      <c r="Q11" s="1">
        <f t="shared" ca="1" si="0"/>
        <v>0</v>
      </c>
      <c r="R11" s="1">
        <f t="shared" ca="1" si="0"/>
        <v>0</v>
      </c>
      <c r="S11" s="1">
        <f t="shared" ca="1" si="1"/>
        <v>0</v>
      </c>
      <c r="T11" s="1">
        <f t="shared" ca="1" si="1"/>
        <v>0</v>
      </c>
      <c r="U11" s="1">
        <f t="shared" ca="1" si="1"/>
        <v>0</v>
      </c>
      <c r="V11" s="1">
        <f t="shared" ca="1" si="1"/>
        <v>0</v>
      </c>
      <c r="W11" s="1">
        <f t="shared" ca="1" si="1"/>
        <v>0</v>
      </c>
      <c r="X11" s="1">
        <f t="shared" ca="1" si="1"/>
        <v>0</v>
      </c>
      <c r="Y11" s="1">
        <f t="shared" ca="1" si="1"/>
        <v>0</v>
      </c>
      <c r="Z11" s="1">
        <f t="shared" ca="1" si="1"/>
        <v>0</v>
      </c>
      <c r="AA11" s="1">
        <f t="shared" ca="1" si="1"/>
        <v>0</v>
      </c>
      <c r="AB11" s="1">
        <f t="shared" ca="1" si="1"/>
        <v>0</v>
      </c>
      <c r="AC11" s="1">
        <f t="shared" ca="1" si="2"/>
        <v>0</v>
      </c>
      <c r="AD11" s="1">
        <f t="shared" ca="1" si="2"/>
        <v>0</v>
      </c>
      <c r="AE11" s="1">
        <f t="shared" ca="1" si="2"/>
        <v>0</v>
      </c>
      <c r="AF11" s="1">
        <f t="shared" ca="1" si="2"/>
        <v>0</v>
      </c>
      <c r="AG11" s="1">
        <f t="shared" ca="1" si="2"/>
        <v>0</v>
      </c>
      <c r="AH11" s="1">
        <f t="shared" ca="1" si="2"/>
        <v>0</v>
      </c>
      <c r="AI11" s="1">
        <f t="shared" ca="1" si="2"/>
        <v>0</v>
      </c>
      <c r="AJ11" s="1">
        <f t="shared" ca="1" si="2"/>
        <v>0</v>
      </c>
      <c r="AK11" s="1">
        <f t="shared" ca="1" si="2"/>
        <v>0</v>
      </c>
      <c r="AL11" s="1">
        <f t="shared" ca="1" si="2"/>
        <v>0</v>
      </c>
      <c r="AM11" s="1">
        <f t="shared" ca="1" si="3"/>
        <v>0</v>
      </c>
      <c r="AN11" s="1">
        <f t="shared" ca="1" si="3"/>
        <v>0</v>
      </c>
      <c r="AO11" s="1">
        <f t="shared" ca="1" si="3"/>
        <v>0</v>
      </c>
      <c r="AP11" s="1">
        <f t="shared" ca="1" si="3"/>
        <v>0</v>
      </c>
      <c r="AQ11" s="1">
        <f t="shared" ca="1" si="3"/>
        <v>0</v>
      </c>
      <c r="AR11" s="1">
        <f t="shared" ca="1" si="3"/>
        <v>0</v>
      </c>
      <c r="AS11" s="1">
        <f t="shared" ca="1" si="3"/>
        <v>0</v>
      </c>
      <c r="AT11" s="1">
        <f t="shared" ca="1" si="3"/>
        <v>0</v>
      </c>
      <c r="AU11" s="1">
        <f t="shared" ca="1" si="3"/>
        <v>0</v>
      </c>
      <c r="AV11" s="1">
        <f t="shared" ca="1" si="3"/>
        <v>0</v>
      </c>
      <c r="AW11" s="1">
        <f t="shared" ca="1" si="3"/>
        <v>0</v>
      </c>
      <c r="AX11" s="1">
        <f t="shared" ca="1" si="3"/>
        <v>0</v>
      </c>
      <c r="AY11" s="1">
        <f t="shared" ca="1" si="3"/>
        <v>0</v>
      </c>
      <c r="AZ11" s="1">
        <f t="shared" ca="1" si="3"/>
        <v>0</v>
      </c>
      <c r="BA11" s="1">
        <f t="shared" ca="1" si="3"/>
        <v>0</v>
      </c>
      <c r="BB11" s="1">
        <f t="shared" ca="1" si="3"/>
        <v>0</v>
      </c>
      <c r="BC11" s="1">
        <f t="shared" ca="1" si="4"/>
        <v>0</v>
      </c>
      <c r="BD11" s="1">
        <f t="shared" ca="1" si="4"/>
        <v>0</v>
      </c>
      <c r="BE11" s="1">
        <f t="shared" ca="1" si="4"/>
        <v>0</v>
      </c>
      <c r="BF11" s="1">
        <f t="shared" ca="1" si="4"/>
        <v>0</v>
      </c>
      <c r="BG11" s="1">
        <f t="shared" ca="1" si="4"/>
        <v>0</v>
      </c>
      <c r="BH11" s="1">
        <f t="shared" ca="1" si="4"/>
        <v>0</v>
      </c>
      <c r="BI11" s="1">
        <f t="shared" ca="1" si="4"/>
        <v>0</v>
      </c>
      <c r="BJ11" s="1">
        <f t="shared" ca="1" si="4"/>
        <v>0</v>
      </c>
      <c r="BK11" s="1">
        <f t="shared" ca="1" si="4"/>
        <v>0</v>
      </c>
      <c r="BL11" s="1">
        <f t="shared" ca="1" si="4"/>
        <v>0</v>
      </c>
      <c r="BM11" s="1">
        <f t="shared" ca="1" si="4"/>
        <v>0</v>
      </c>
      <c r="BN11" s="1">
        <f t="shared" ca="1" si="4"/>
        <v>0</v>
      </c>
      <c r="BO11" s="1">
        <f t="shared" ca="1" si="4"/>
        <v>0</v>
      </c>
      <c r="BP11" s="1">
        <f t="shared" ca="1" si="4"/>
        <v>0</v>
      </c>
      <c r="BQ11" s="1">
        <f t="shared" ca="1" si="4"/>
        <v>0</v>
      </c>
      <c r="BR11" s="1">
        <f t="shared" ca="1" si="4"/>
        <v>0</v>
      </c>
      <c r="BS11" s="1">
        <f t="shared" ca="1" si="4"/>
        <v>0</v>
      </c>
      <c r="BT11" s="1">
        <f t="shared" ca="1" si="4"/>
        <v>0</v>
      </c>
      <c r="BU11" s="1">
        <f t="shared" ca="1" si="4"/>
        <v>0</v>
      </c>
      <c r="BV11" s="1">
        <f t="shared" ca="1" si="4"/>
        <v>0</v>
      </c>
      <c r="BW11" s="1">
        <f t="shared" ca="1" si="4"/>
        <v>0</v>
      </c>
      <c r="BX11" s="1">
        <f t="shared" ca="1" si="4"/>
        <v>0</v>
      </c>
      <c r="BY11" s="1">
        <f t="shared" ca="1" si="4"/>
        <v>0</v>
      </c>
      <c r="BZ11" s="1">
        <f t="shared" ca="1" si="4"/>
        <v>0</v>
      </c>
      <c r="CA11" s="1">
        <f t="shared" ca="1" si="4"/>
        <v>0</v>
      </c>
    </row>
    <row r="12" spans="1:79">
      <c r="A12" s="14" t="str">
        <f t="shared" ca="1" si="5"/>
        <v/>
      </c>
      <c r="B12" s="14"/>
      <c r="D12" s="14"/>
      <c r="E12" s="1" t="str">
        <f t="array" aca="1" ref="E12" ca="1">_xlfn.SINGLE(IF(A12&lt;=monthly_trend_projects,INDEX(monthly_trend_data,MATCH(0,INDEX(COUNTIF($E$3:E11,monthly_trend_data),0,0),0)),""))</f>
        <v/>
      </c>
      <c r="F12" s="13" t="str" cm="1">
        <f t="array" aca="1" ref="F12" ca="1">IF(E12&lt;&gt;"",IF(INDEX(projects_is_finished,MATCH(E12,projects_projects,0))=checked_key,finish_status_key,IF(INDEX(projects_is_stopped,MATCH(E12,projects_projects,0))=checked_key,stopped_status_key,IF(INDEX(projects_is_started,MATCH(E12,projects_projects,0))=checked_key,wip_status_key,""))),"")</f>
        <v/>
      </c>
      <c r="G12" s="3" t="str" cm="1">
        <f t="array" aca="1" ref="G12" ca="1">IF(E12&lt;&gt;"",INDEX(dates,MATCH(E12,projects,0)),"")</f>
        <v/>
      </c>
      <c r="H12" s="3" t="str" cm="1">
        <f t="array" aca="1" ref="H12" ca="1">IF(E12&lt;&gt;"",IF(F12=wip_status_key,"",INDIRECT("'Stitching Log'!A" &amp; MAX(IF(projects=E12,ROW(projects))))),"")</f>
        <v/>
      </c>
      <c r="I12" s="1">
        <f t="shared" ca="1" si="0"/>
        <v>0</v>
      </c>
      <c r="J12" s="1">
        <f t="shared" ca="1" si="0"/>
        <v>0</v>
      </c>
      <c r="K12" s="1">
        <f t="shared" ca="1" si="0"/>
        <v>0</v>
      </c>
      <c r="L12" s="1">
        <f t="shared" ca="1" si="0"/>
        <v>0</v>
      </c>
      <c r="M12" s="1">
        <f t="shared" ca="1" si="0"/>
        <v>0</v>
      </c>
      <c r="N12" s="1">
        <f t="shared" ca="1" si="0"/>
        <v>0</v>
      </c>
      <c r="O12" s="1">
        <f t="shared" ca="1" si="0"/>
        <v>0</v>
      </c>
      <c r="P12" s="1">
        <f t="shared" ca="1" si="0"/>
        <v>0</v>
      </c>
      <c r="Q12" s="1">
        <f t="shared" ca="1" si="0"/>
        <v>0</v>
      </c>
      <c r="R12" s="1">
        <f t="shared" ca="1" si="0"/>
        <v>0</v>
      </c>
      <c r="S12" s="1">
        <f t="shared" ca="1" si="1"/>
        <v>0</v>
      </c>
      <c r="T12" s="1">
        <f t="shared" ca="1" si="1"/>
        <v>0</v>
      </c>
      <c r="U12" s="1">
        <f t="shared" ca="1" si="1"/>
        <v>0</v>
      </c>
      <c r="V12" s="1">
        <f t="shared" ca="1" si="1"/>
        <v>0</v>
      </c>
      <c r="W12" s="1">
        <f t="shared" ca="1" si="1"/>
        <v>0</v>
      </c>
      <c r="X12" s="1">
        <f t="shared" ca="1" si="1"/>
        <v>0</v>
      </c>
      <c r="Y12" s="1">
        <f t="shared" ca="1" si="1"/>
        <v>0</v>
      </c>
      <c r="Z12" s="1">
        <f t="shared" ca="1" si="1"/>
        <v>0</v>
      </c>
      <c r="AA12" s="1">
        <f t="shared" ca="1" si="1"/>
        <v>0</v>
      </c>
      <c r="AB12" s="1">
        <f t="shared" ca="1" si="1"/>
        <v>0</v>
      </c>
      <c r="AC12" s="1">
        <f t="shared" ca="1" si="2"/>
        <v>0</v>
      </c>
      <c r="AD12" s="1">
        <f t="shared" ca="1" si="2"/>
        <v>0</v>
      </c>
      <c r="AE12" s="1">
        <f t="shared" ca="1" si="2"/>
        <v>0</v>
      </c>
      <c r="AF12" s="1">
        <f t="shared" ca="1" si="2"/>
        <v>0</v>
      </c>
      <c r="AG12" s="1">
        <f t="shared" ca="1" si="2"/>
        <v>0</v>
      </c>
      <c r="AH12" s="1">
        <f t="shared" ca="1" si="2"/>
        <v>0</v>
      </c>
      <c r="AI12" s="1">
        <f t="shared" ca="1" si="2"/>
        <v>0</v>
      </c>
      <c r="AJ12" s="1">
        <f t="shared" ca="1" si="2"/>
        <v>0</v>
      </c>
      <c r="AK12" s="1">
        <f t="shared" ca="1" si="2"/>
        <v>0</v>
      </c>
      <c r="AL12" s="1">
        <f t="shared" ca="1" si="2"/>
        <v>0</v>
      </c>
      <c r="AM12" s="1">
        <f t="shared" ca="1" si="3"/>
        <v>0</v>
      </c>
      <c r="AN12" s="1">
        <f t="shared" ca="1" si="3"/>
        <v>0</v>
      </c>
      <c r="AO12" s="1">
        <f t="shared" ca="1" si="3"/>
        <v>0</v>
      </c>
      <c r="AP12" s="1">
        <f t="shared" ca="1" si="3"/>
        <v>0</v>
      </c>
      <c r="AQ12" s="1">
        <f t="shared" ca="1" si="3"/>
        <v>0</v>
      </c>
      <c r="AR12" s="1">
        <f t="shared" ca="1" si="3"/>
        <v>0</v>
      </c>
      <c r="AS12" s="1">
        <f t="shared" ca="1" si="3"/>
        <v>0</v>
      </c>
      <c r="AT12" s="1">
        <f t="shared" ca="1" si="3"/>
        <v>0</v>
      </c>
      <c r="AU12" s="1">
        <f t="shared" ca="1" si="3"/>
        <v>0</v>
      </c>
      <c r="AV12" s="1">
        <f t="shared" ca="1" si="3"/>
        <v>0</v>
      </c>
      <c r="AW12" s="1">
        <f t="shared" ca="1" si="3"/>
        <v>0</v>
      </c>
      <c r="AX12" s="1">
        <f t="shared" ca="1" si="3"/>
        <v>0</v>
      </c>
      <c r="AY12" s="1">
        <f t="shared" ca="1" si="3"/>
        <v>0</v>
      </c>
      <c r="AZ12" s="1">
        <f t="shared" ca="1" si="3"/>
        <v>0</v>
      </c>
      <c r="BA12" s="1">
        <f t="shared" ca="1" si="3"/>
        <v>0</v>
      </c>
      <c r="BB12" s="1">
        <f t="shared" ca="1" si="3"/>
        <v>0</v>
      </c>
      <c r="BC12" s="1">
        <f t="shared" ca="1" si="4"/>
        <v>0</v>
      </c>
      <c r="BD12" s="1">
        <f t="shared" ca="1" si="4"/>
        <v>0</v>
      </c>
      <c r="BE12" s="1">
        <f t="shared" ca="1" si="4"/>
        <v>0</v>
      </c>
      <c r="BF12" s="1">
        <f t="shared" ca="1" si="4"/>
        <v>0</v>
      </c>
      <c r="BG12" s="1">
        <f t="shared" ca="1" si="4"/>
        <v>0</v>
      </c>
      <c r="BH12" s="1">
        <f t="shared" ca="1" si="4"/>
        <v>0</v>
      </c>
      <c r="BI12" s="1">
        <f t="shared" ca="1" si="4"/>
        <v>0</v>
      </c>
      <c r="BJ12" s="1">
        <f t="shared" ca="1" si="4"/>
        <v>0</v>
      </c>
      <c r="BK12" s="1">
        <f t="shared" ca="1" si="4"/>
        <v>0</v>
      </c>
      <c r="BL12" s="1">
        <f t="shared" ca="1" si="4"/>
        <v>0</v>
      </c>
      <c r="BM12" s="1">
        <f t="shared" ca="1" si="4"/>
        <v>0</v>
      </c>
      <c r="BN12" s="1">
        <f t="shared" ca="1" si="4"/>
        <v>0</v>
      </c>
      <c r="BO12" s="1">
        <f t="shared" ca="1" si="4"/>
        <v>0</v>
      </c>
      <c r="BP12" s="1">
        <f t="shared" ca="1" si="4"/>
        <v>0</v>
      </c>
      <c r="BQ12" s="1">
        <f t="shared" ca="1" si="4"/>
        <v>0</v>
      </c>
      <c r="BR12" s="1">
        <f t="shared" ca="1" si="4"/>
        <v>0</v>
      </c>
      <c r="BS12" s="1">
        <f t="shared" ca="1" si="4"/>
        <v>0</v>
      </c>
      <c r="BT12" s="1">
        <f t="shared" ca="1" si="4"/>
        <v>0</v>
      </c>
      <c r="BU12" s="1">
        <f t="shared" ca="1" si="4"/>
        <v>0</v>
      </c>
      <c r="BV12" s="1">
        <f t="shared" ca="1" si="4"/>
        <v>0</v>
      </c>
      <c r="BW12" s="1">
        <f t="shared" ca="1" si="4"/>
        <v>0</v>
      </c>
      <c r="BX12" s="1">
        <f t="shared" ca="1" si="4"/>
        <v>0</v>
      </c>
      <c r="BY12" s="1">
        <f t="shared" ca="1" si="4"/>
        <v>0</v>
      </c>
      <c r="BZ12" s="1">
        <f t="shared" ca="1" si="4"/>
        <v>0</v>
      </c>
      <c r="CA12" s="1">
        <f t="shared" ca="1" si="4"/>
        <v>0</v>
      </c>
    </row>
    <row r="13" spans="1:79">
      <c r="A13" s="14" t="str">
        <f t="shared" ca="1" si="5"/>
        <v/>
      </c>
      <c r="B13" s="14"/>
      <c r="D13" s="14"/>
      <c r="E13" s="1" t="str">
        <f t="array" aca="1" ref="E13" ca="1">_xlfn.SINGLE(IF(A13&lt;=monthly_trend_projects,INDEX(monthly_trend_data,MATCH(0,INDEX(COUNTIF($E$3:E12,monthly_trend_data),0,0),0)),""))</f>
        <v/>
      </c>
      <c r="F13" s="13" t="str" cm="1">
        <f t="array" aca="1" ref="F13" ca="1">IF(E13&lt;&gt;"",IF(INDEX(projects_is_finished,MATCH(E13,projects_projects,0))=checked_key,finish_status_key,IF(INDEX(projects_is_stopped,MATCH(E13,projects_projects,0))=checked_key,stopped_status_key,IF(INDEX(projects_is_started,MATCH(E13,projects_projects,0))=checked_key,wip_status_key,""))),"")</f>
        <v/>
      </c>
      <c r="G13" s="3" t="str" cm="1">
        <f t="array" aca="1" ref="G13" ca="1">IF(E13&lt;&gt;"",INDEX(dates,MATCH(E13,projects,0)),"")</f>
        <v/>
      </c>
      <c r="H13" s="3" t="str" cm="1">
        <f t="array" aca="1" ref="H13" ca="1">IF(E13&lt;&gt;"",IF(F13=wip_status_key,"",INDIRECT("'Stitching Log'!A" &amp; MAX(IF(projects=E13,ROW(projects))))),"")</f>
        <v/>
      </c>
      <c r="I13" s="1">
        <f t="shared" ref="I13:R22" ca="1" si="6">COUNTIFS(dates,"&gt;="&amp;I$1,dates,"&lt;="&amp;EOMONTH(I$1,0),projects,$E13)</f>
        <v>0</v>
      </c>
      <c r="J13" s="1">
        <f t="shared" ca="1" si="6"/>
        <v>0</v>
      </c>
      <c r="K13" s="1">
        <f t="shared" ca="1" si="6"/>
        <v>0</v>
      </c>
      <c r="L13" s="1">
        <f t="shared" ca="1" si="6"/>
        <v>0</v>
      </c>
      <c r="M13" s="1">
        <f t="shared" ca="1" si="6"/>
        <v>0</v>
      </c>
      <c r="N13" s="1">
        <f t="shared" ca="1" si="6"/>
        <v>0</v>
      </c>
      <c r="O13" s="1">
        <f t="shared" ca="1" si="6"/>
        <v>0</v>
      </c>
      <c r="P13" s="1">
        <f t="shared" ca="1" si="6"/>
        <v>0</v>
      </c>
      <c r="Q13" s="1">
        <f t="shared" ca="1" si="6"/>
        <v>0</v>
      </c>
      <c r="R13" s="1">
        <f t="shared" ca="1" si="6"/>
        <v>0</v>
      </c>
      <c r="S13" s="1">
        <f t="shared" ref="S13:AB22" ca="1" si="7">COUNTIFS(dates,"&gt;="&amp;S$1,dates,"&lt;="&amp;EOMONTH(S$1,0),projects,$E13)</f>
        <v>0</v>
      </c>
      <c r="T13" s="1">
        <f t="shared" ca="1" si="7"/>
        <v>0</v>
      </c>
      <c r="U13" s="1">
        <f t="shared" ca="1" si="7"/>
        <v>0</v>
      </c>
      <c r="V13" s="1">
        <f t="shared" ca="1" si="7"/>
        <v>0</v>
      </c>
      <c r="W13" s="1">
        <f t="shared" ca="1" si="7"/>
        <v>0</v>
      </c>
      <c r="X13" s="1">
        <f t="shared" ca="1" si="7"/>
        <v>0</v>
      </c>
      <c r="Y13" s="1">
        <f t="shared" ca="1" si="7"/>
        <v>0</v>
      </c>
      <c r="Z13" s="1">
        <f t="shared" ca="1" si="7"/>
        <v>0</v>
      </c>
      <c r="AA13" s="1">
        <f t="shared" ca="1" si="7"/>
        <v>0</v>
      </c>
      <c r="AB13" s="1">
        <f t="shared" ca="1" si="7"/>
        <v>0</v>
      </c>
      <c r="AC13" s="1">
        <f t="shared" ref="AC13:AL22" ca="1" si="8">COUNTIFS(dates,"&gt;="&amp;AC$1,dates,"&lt;="&amp;EOMONTH(AC$1,0),projects,$E13)</f>
        <v>0</v>
      </c>
      <c r="AD13" s="1">
        <f t="shared" ca="1" si="8"/>
        <v>0</v>
      </c>
      <c r="AE13" s="1">
        <f t="shared" ca="1" si="8"/>
        <v>0</v>
      </c>
      <c r="AF13" s="1">
        <f t="shared" ca="1" si="8"/>
        <v>0</v>
      </c>
      <c r="AG13" s="1">
        <f t="shared" ca="1" si="8"/>
        <v>0</v>
      </c>
      <c r="AH13" s="1">
        <f t="shared" ca="1" si="8"/>
        <v>0</v>
      </c>
      <c r="AI13" s="1">
        <f t="shared" ca="1" si="8"/>
        <v>0</v>
      </c>
      <c r="AJ13" s="1">
        <f t="shared" ca="1" si="8"/>
        <v>0</v>
      </c>
      <c r="AK13" s="1">
        <f t="shared" ca="1" si="8"/>
        <v>0</v>
      </c>
      <c r="AL13" s="1">
        <f t="shared" ca="1" si="8"/>
        <v>0</v>
      </c>
      <c r="AM13" s="1">
        <f t="shared" ref="AM13:BC22" ca="1" si="9">COUNTIFS(dates,"&gt;="&amp;AM$1,dates,"&lt;="&amp;EOMONTH(AM$1,0),projects,$E13)</f>
        <v>0</v>
      </c>
      <c r="AN13" s="1">
        <f t="shared" ca="1" si="9"/>
        <v>0</v>
      </c>
      <c r="AO13" s="1">
        <f t="shared" ca="1" si="9"/>
        <v>0</v>
      </c>
      <c r="AP13" s="1">
        <f t="shared" ca="1" si="9"/>
        <v>0</v>
      </c>
      <c r="AQ13" s="1">
        <f t="shared" ca="1" si="9"/>
        <v>0</v>
      </c>
      <c r="AR13" s="1">
        <f t="shared" ca="1" si="9"/>
        <v>0</v>
      </c>
      <c r="AS13" s="1">
        <f t="shared" ca="1" si="9"/>
        <v>0</v>
      </c>
      <c r="AT13" s="1">
        <f t="shared" ca="1" si="9"/>
        <v>0</v>
      </c>
      <c r="AU13" s="1">
        <f t="shared" ca="1" si="9"/>
        <v>0</v>
      </c>
      <c r="AV13" s="1">
        <f t="shared" ca="1" si="9"/>
        <v>0</v>
      </c>
      <c r="AW13" s="1">
        <f t="shared" ca="1" si="9"/>
        <v>0</v>
      </c>
      <c r="AX13" s="1">
        <f t="shared" ca="1" si="9"/>
        <v>0</v>
      </c>
      <c r="AY13" s="1">
        <f t="shared" ca="1" si="9"/>
        <v>0</v>
      </c>
      <c r="AZ13" s="1">
        <f t="shared" ca="1" si="9"/>
        <v>0</v>
      </c>
      <c r="BA13" s="1">
        <f t="shared" ca="1" si="9"/>
        <v>0</v>
      </c>
      <c r="BB13" s="1">
        <f t="shared" ca="1" si="9"/>
        <v>0</v>
      </c>
      <c r="BC13" s="1">
        <f t="shared" ca="1" si="9"/>
        <v>0</v>
      </c>
      <c r="BD13" s="1">
        <f t="shared" ca="1" si="4"/>
        <v>0</v>
      </c>
      <c r="BE13" s="1">
        <f t="shared" ca="1" si="4"/>
        <v>0</v>
      </c>
      <c r="BF13" s="1">
        <f t="shared" ca="1" si="4"/>
        <v>0</v>
      </c>
      <c r="BG13" s="1">
        <f t="shared" ca="1" si="4"/>
        <v>0</v>
      </c>
      <c r="BH13" s="1">
        <f t="shared" ca="1" si="4"/>
        <v>0</v>
      </c>
      <c r="BI13" s="1">
        <f t="shared" ca="1" si="4"/>
        <v>0</v>
      </c>
      <c r="BJ13" s="1">
        <f t="shared" ref="BC13:CA23" ca="1" si="10">COUNTIFS(dates,"&gt;="&amp;BJ$1,dates,"&lt;="&amp;EOMONTH(BJ$1,0),projects,$E13)</f>
        <v>0</v>
      </c>
      <c r="BK13" s="1">
        <f t="shared" ca="1" si="10"/>
        <v>0</v>
      </c>
      <c r="BL13" s="1">
        <f t="shared" ca="1" si="10"/>
        <v>0</v>
      </c>
      <c r="BM13" s="1">
        <f t="shared" ca="1" si="10"/>
        <v>0</v>
      </c>
      <c r="BN13" s="1">
        <f t="shared" ca="1" si="10"/>
        <v>0</v>
      </c>
      <c r="BO13" s="1">
        <f t="shared" ca="1" si="10"/>
        <v>0</v>
      </c>
      <c r="BP13" s="1">
        <f t="shared" ca="1" si="10"/>
        <v>0</v>
      </c>
      <c r="BQ13" s="1">
        <f t="shared" ca="1" si="10"/>
        <v>0</v>
      </c>
      <c r="BR13" s="1">
        <f t="shared" ca="1" si="10"/>
        <v>0</v>
      </c>
      <c r="BS13" s="1">
        <f t="shared" ca="1" si="10"/>
        <v>0</v>
      </c>
      <c r="BT13" s="1">
        <f t="shared" ca="1" si="10"/>
        <v>0</v>
      </c>
      <c r="BU13" s="1">
        <f t="shared" ca="1" si="10"/>
        <v>0</v>
      </c>
      <c r="BV13" s="1">
        <f t="shared" ca="1" si="10"/>
        <v>0</v>
      </c>
      <c r="BW13" s="1">
        <f t="shared" ca="1" si="10"/>
        <v>0</v>
      </c>
      <c r="BX13" s="1">
        <f t="shared" ca="1" si="10"/>
        <v>0</v>
      </c>
      <c r="BY13" s="1">
        <f t="shared" ca="1" si="10"/>
        <v>0</v>
      </c>
      <c r="BZ13" s="1">
        <f t="shared" ca="1" si="10"/>
        <v>0</v>
      </c>
      <c r="CA13" s="1">
        <f t="shared" ca="1" si="10"/>
        <v>0</v>
      </c>
    </row>
    <row r="14" spans="1:79">
      <c r="A14" s="14" t="str">
        <f t="shared" ca="1" si="5"/>
        <v/>
      </c>
      <c r="B14" s="14"/>
      <c r="D14" s="14"/>
      <c r="E14" s="1" t="str">
        <f t="array" aca="1" ref="E14" ca="1">_xlfn.SINGLE(IF(A14&lt;=monthly_trend_projects,INDEX(monthly_trend_data,MATCH(0,INDEX(COUNTIF($E$3:E13,monthly_trend_data),0,0),0)),""))</f>
        <v/>
      </c>
      <c r="F14" s="13" t="str" cm="1">
        <f t="array" aca="1" ref="F14" ca="1">IF(E14&lt;&gt;"",IF(INDEX(projects_is_finished,MATCH(E14,projects_projects,0))=checked_key,finish_status_key,IF(INDEX(projects_is_stopped,MATCH(E14,projects_projects,0))=checked_key,stopped_status_key,IF(INDEX(projects_is_started,MATCH(E14,projects_projects,0))=checked_key,wip_status_key,""))),"")</f>
        <v/>
      </c>
      <c r="G14" s="3" t="str" cm="1">
        <f t="array" aca="1" ref="G14" ca="1">IF(E14&lt;&gt;"",INDEX(dates,MATCH(E14,projects,0)),"")</f>
        <v/>
      </c>
      <c r="H14" s="3" t="str" cm="1">
        <f t="array" aca="1" ref="H14" ca="1">IF(E14&lt;&gt;"",IF(F14=wip_status_key,"",INDIRECT("'Stitching Log'!A" &amp; MAX(IF(projects=E14,ROW(projects))))),"")</f>
        <v/>
      </c>
      <c r="I14" s="1">
        <f t="shared" ca="1" si="6"/>
        <v>0</v>
      </c>
      <c r="J14" s="1">
        <f t="shared" ca="1" si="6"/>
        <v>0</v>
      </c>
      <c r="K14" s="1">
        <f t="shared" ca="1" si="6"/>
        <v>0</v>
      </c>
      <c r="L14" s="1">
        <f t="shared" ca="1" si="6"/>
        <v>0</v>
      </c>
      <c r="M14" s="1">
        <f t="shared" ca="1" si="6"/>
        <v>0</v>
      </c>
      <c r="N14" s="1">
        <f t="shared" ca="1" si="6"/>
        <v>0</v>
      </c>
      <c r="O14" s="1">
        <f t="shared" ca="1" si="6"/>
        <v>0</v>
      </c>
      <c r="P14" s="1">
        <f t="shared" ca="1" si="6"/>
        <v>0</v>
      </c>
      <c r="Q14" s="1">
        <f t="shared" ca="1" si="6"/>
        <v>0</v>
      </c>
      <c r="R14" s="1">
        <f t="shared" ca="1" si="6"/>
        <v>0</v>
      </c>
      <c r="S14" s="1">
        <f t="shared" ca="1" si="7"/>
        <v>0</v>
      </c>
      <c r="T14" s="1">
        <f t="shared" ca="1" si="7"/>
        <v>0</v>
      </c>
      <c r="U14" s="1">
        <f t="shared" ca="1" si="7"/>
        <v>0</v>
      </c>
      <c r="V14" s="1">
        <f t="shared" ca="1" si="7"/>
        <v>0</v>
      </c>
      <c r="W14" s="1">
        <f t="shared" ca="1" si="7"/>
        <v>0</v>
      </c>
      <c r="X14" s="1">
        <f t="shared" ca="1" si="7"/>
        <v>0</v>
      </c>
      <c r="Y14" s="1">
        <f t="shared" ca="1" si="7"/>
        <v>0</v>
      </c>
      <c r="Z14" s="1">
        <f t="shared" ca="1" si="7"/>
        <v>0</v>
      </c>
      <c r="AA14" s="1">
        <f t="shared" ca="1" si="7"/>
        <v>0</v>
      </c>
      <c r="AB14" s="1">
        <f t="shared" ca="1" si="7"/>
        <v>0</v>
      </c>
      <c r="AC14" s="1">
        <f t="shared" ca="1" si="8"/>
        <v>0</v>
      </c>
      <c r="AD14" s="1">
        <f t="shared" ca="1" si="8"/>
        <v>0</v>
      </c>
      <c r="AE14" s="1">
        <f t="shared" ca="1" si="8"/>
        <v>0</v>
      </c>
      <c r="AF14" s="1">
        <f t="shared" ca="1" si="8"/>
        <v>0</v>
      </c>
      <c r="AG14" s="1">
        <f t="shared" ca="1" si="8"/>
        <v>0</v>
      </c>
      <c r="AH14" s="1">
        <f t="shared" ca="1" si="8"/>
        <v>0</v>
      </c>
      <c r="AI14" s="1">
        <f t="shared" ca="1" si="8"/>
        <v>0</v>
      </c>
      <c r="AJ14" s="1">
        <f t="shared" ca="1" si="8"/>
        <v>0</v>
      </c>
      <c r="AK14" s="1">
        <f t="shared" ca="1" si="8"/>
        <v>0</v>
      </c>
      <c r="AL14" s="1">
        <f t="shared" ca="1" si="8"/>
        <v>0</v>
      </c>
      <c r="AM14" s="1">
        <f t="shared" ca="1" si="9"/>
        <v>0</v>
      </c>
      <c r="AN14" s="1">
        <f t="shared" ca="1" si="9"/>
        <v>0</v>
      </c>
      <c r="AO14" s="1">
        <f t="shared" ca="1" si="9"/>
        <v>0</v>
      </c>
      <c r="AP14" s="1">
        <f t="shared" ca="1" si="9"/>
        <v>0</v>
      </c>
      <c r="AQ14" s="1">
        <f t="shared" ca="1" si="9"/>
        <v>0</v>
      </c>
      <c r="AR14" s="1">
        <f t="shared" ca="1" si="9"/>
        <v>0</v>
      </c>
      <c r="AS14" s="1">
        <f t="shared" ca="1" si="9"/>
        <v>0</v>
      </c>
      <c r="AT14" s="1">
        <f t="shared" ca="1" si="9"/>
        <v>0</v>
      </c>
      <c r="AU14" s="1">
        <f t="shared" ca="1" si="9"/>
        <v>0</v>
      </c>
      <c r="AV14" s="1">
        <f t="shared" ca="1" si="9"/>
        <v>0</v>
      </c>
      <c r="AW14" s="1">
        <f t="shared" ca="1" si="9"/>
        <v>0</v>
      </c>
      <c r="AX14" s="1">
        <f t="shared" ca="1" si="9"/>
        <v>0</v>
      </c>
      <c r="AY14" s="1">
        <f t="shared" ca="1" si="9"/>
        <v>0</v>
      </c>
      <c r="AZ14" s="1">
        <f t="shared" ca="1" si="9"/>
        <v>0</v>
      </c>
      <c r="BA14" s="1">
        <f t="shared" ca="1" si="9"/>
        <v>0</v>
      </c>
      <c r="BB14" s="1">
        <f t="shared" ca="1" si="9"/>
        <v>0</v>
      </c>
      <c r="BC14" s="1">
        <f t="shared" ca="1" si="10"/>
        <v>0</v>
      </c>
      <c r="BD14" s="1">
        <f t="shared" ca="1" si="10"/>
        <v>0</v>
      </c>
      <c r="BE14" s="1">
        <f t="shared" ca="1" si="10"/>
        <v>0</v>
      </c>
      <c r="BF14" s="1">
        <f t="shared" ca="1" si="10"/>
        <v>0</v>
      </c>
      <c r="BG14" s="1">
        <f t="shared" ca="1" si="10"/>
        <v>0</v>
      </c>
      <c r="BH14" s="1">
        <f t="shared" ca="1" si="10"/>
        <v>0</v>
      </c>
      <c r="BI14" s="1">
        <f t="shared" ca="1" si="10"/>
        <v>0</v>
      </c>
      <c r="BJ14" s="1">
        <f t="shared" ca="1" si="10"/>
        <v>0</v>
      </c>
      <c r="BK14" s="1">
        <f t="shared" ca="1" si="10"/>
        <v>0</v>
      </c>
      <c r="BL14" s="1">
        <f t="shared" ca="1" si="10"/>
        <v>0</v>
      </c>
      <c r="BM14" s="1">
        <f t="shared" ca="1" si="10"/>
        <v>0</v>
      </c>
      <c r="BN14" s="1">
        <f t="shared" ca="1" si="10"/>
        <v>0</v>
      </c>
      <c r="BO14" s="1">
        <f t="shared" ca="1" si="10"/>
        <v>0</v>
      </c>
      <c r="BP14" s="1">
        <f t="shared" ca="1" si="10"/>
        <v>0</v>
      </c>
      <c r="BQ14" s="1">
        <f t="shared" ca="1" si="10"/>
        <v>0</v>
      </c>
      <c r="BR14" s="1">
        <f t="shared" ca="1" si="10"/>
        <v>0</v>
      </c>
      <c r="BS14" s="1">
        <f t="shared" ca="1" si="10"/>
        <v>0</v>
      </c>
      <c r="BT14" s="1">
        <f t="shared" ca="1" si="10"/>
        <v>0</v>
      </c>
      <c r="BU14" s="1">
        <f t="shared" ca="1" si="10"/>
        <v>0</v>
      </c>
      <c r="BV14" s="1">
        <f t="shared" ca="1" si="10"/>
        <v>0</v>
      </c>
      <c r="BW14" s="1">
        <f t="shared" ca="1" si="10"/>
        <v>0</v>
      </c>
      <c r="BX14" s="1">
        <f t="shared" ca="1" si="10"/>
        <v>0</v>
      </c>
      <c r="BY14" s="1">
        <f t="shared" ca="1" si="10"/>
        <v>0</v>
      </c>
      <c r="BZ14" s="1">
        <f t="shared" ca="1" si="10"/>
        <v>0</v>
      </c>
      <c r="CA14" s="1">
        <f t="shared" ca="1" si="10"/>
        <v>0</v>
      </c>
    </row>
    <row r="15" spans="1:79">
      <c r="A15" s="14" t="str">
        <f t="shared" ca="1" si="5"/>
        <v/>
      </c>
      <c r="B15" s="14"/>
      <c r="D15" s="14"/>
      <c r="E15" s="1" t="str">
        <f t="array" aca="1" ref="E15" ca="1">_xlfn.SINGLE(IF(A15&lt;=monthly_trend_projects,INDEX(monthly_trend_data,MATCH(0,INDEX(COUNTIF($E$3:E14,monthly_trend_data),0,0),0)),""))</f>
        <v/>
      </c>
      <c r="F15" s="13" t="str" cm="1">
        <f t="array" aca="1" ref="F15" ca="1">IF(E15&lt;&gt;"",IF(INDEX(projects_is_finished,MATCH(E15,projects_projects,0))=checked_key,finish_status_key,IF(INDEX(projects_is_stopped,MATCH(E15,projects_projects,0))=checked_key,stopped_status_key,IF(INDEX(projects_is_started,MATCH(E15,projects_projects,0))=checked_key,wip_status_key,""))),"")</f>
        <v/>
      </c>
      <c r="G15" s="3" t="str" cm="1">
        <f t="array" aca="1" ref="G15" ca="1">IF(E15&lt;&gt;"",INDEX(dates,MATCH(E15,projects,0)),"")</f>
        <v/>
      </c>
      <c r="H15" s="3" t="str" cm="1">
        <f t="array" aca="1" ref="H15" ca="1">IF(E15&lt;&gt;"",IF(F15=wip_status_key,"",INDIRECT("'Stitching Log'!A" &amp; MAX(IF(projects=E15,ROW(projects))))),"")</f>
        <v/>
      </c>
      <c r="I15" s="1">
        <f t="shared" ca="1" si="6"/>
        <v>0</v>
      </c>
      <c r="J15" s="1">
        <f t="shared" ca="1" si="6"/>
        <v>0</v>
      </c>
      <c r="K15" s="1">
        <f t="shared" ca="1" si="6"/>
        <v>0</v>
      </c>
      <c r="L15" s="1">
        <f t="shared" ca="1" si="6"/>
        <v>0</v>
      </c>
      <c r="M15" s="1">
        <f t="shared" ca="1" si="6"/>
        <v>0</v>
      </c>
      <c r="N15" s="1">
        <f t="shared" ca="1" si="6"/>
        <v>0</v>
      </c>
      <c r="O15" s="1">
        <f t="shared" ca="1" si="6"/>
        <v>0</v>
      </c>
      <c r="P15" s="1">
        <f t="shared" ca="1" si="6"/>
        <v>0</v>
      </c>
      <c r="Q15" s="1">
        <f t="shared" ca="1" si="6"/>
        <v>0</v>
      </c>
      <c r="R15" s="1">
        <f t="shared" ca="1" si="6"/>
        <v>0</v>
      </c>
      <c r="S15" s="1">
        <f t="shared" ca="1" si="7"/>
        <v>0</v>
      </c>
      <c r="T15" s="1">
        <f t="shared" ca="1" si="7"/>
        <v>0</v>
      </c>
      <c r="U15" s="1">
        <f t="shared" ca="1" si="7"/>
        <v>0</v>
      </c>
      <c r="V15" s="1">
        <f t="shared" ca="1" si="7"/>
        <v>0</v>
      </c>
      <c r="W15" s="1">
        <f t="shared" ca="1" si="7"/>
        <v>0</v>
      </c>
      <c r="X15" s="1">
        <f t="shared" ca="1" si="7"/>
        <v>0</v>
      </c>
      <c r="Y15" s="1">
        <f t="shared" ca="1" si="7"/>
        <v>0</v>
      </c>
      <c r="Z15" s="1">
        <f t="shared" ca="1" si="7"/>
        <v>0</v>
      </c>
      <c r="AA15" s="1">
        <f t="shared" ca="1" si="7"/>
        <v>0</v>
      </c>
      <c r="AB15" s="1">
        <f t="shared" ca="1" si="7"/>
        <v>0</v>
      </c>
      <c r="AC15" s="1">
        <f t="shared" ca="1" si="8"/>
        <v>0</v>
      </c>
      <c r="AD15" s="1">
        <f t="shared" ca="1" si="8"/>
        <v>0</v>
      </c>
      <c r="AE15" s="1">
        <f t="shared" ca="1" si="8"/>
        <v>0</v>
      </c>
      <c r="AF15" s="1">
        <f t="shared" ca="1" si="8"/>
        <v>0</v>
      </c>
      <c r="AG15" s="1">
        <f t="shared" ca="1" si="8"/>
        <v>0</v>
      </c>
      <c r="AH15" s="1">
        <f t="shared" ca="1" si="8"/>
        <v>0</v>
      </c>
      <c r="AI15" s="1">
        <f t="shared" ca="1" si="8"/>
        <v>0</v>
      </c>
      <c r="AJ15" s="1">
        <f t="shared" ca="1" si="8"/>
        <v>0</v>
      </c>
      <c r="AK15" s="1">
        <f t="shared" ca="1" si="8"/>
        <v>0</v>
      </c>
      <c r="AL15" s="1">
        <f t="shared" ca="1" si="8"/>
        <v>0</v>
      </c>
      <c r="AM15" s="1">
        <f t="shared" ca="1" si="9"/>
        <v>0</v>
      </c>
      <c r="AN15" s="1">
        <f t="shared" ca="1" si="9"/>
        <v>0</v>
      </c>
      <c r="AO15" s="1">
        <f t="shared" ca="1" si="9"/>
        <v>0</v>
      </c>
      <c r="AP15" s="1">
        <f t="shared" ca="1" si="9"/>
        <v>0</v>
      </c>
      <c r="AQ15" s="1">
        <f t="shared" ca="1" si="9"/>
        <v>0</v>
      </c>
      <c r="AR15" s="1">
        <f t="shared" ca="1" si="9"/>
        <v>0</v>
      </c>
      <c r="AS15" s="1">
        <f t="shared" ca="1" si="9"/>
        <v>0</v>
      </c>
      <c r="AT15" s="1">
        <f t="shared" ca="1" si="9"/>
        <v>0</v>
      </c>
      <c r="AU15" s="1">
        <f t="shared" ca="1" si="9"/>
        <v>0</v>
      </c>
      <c r="AV15" s="1">
        <f t="shared" ca="1" si="9"/>
        <v>0</v>
      </c>
      <c r="AW15" s="1">
        <f t="shared" ca="1" si="9"/>
        <v>0</v>
      </c>
      <c r="AX15" s="1">
        <f t="shared" ca="1" si="9"/>
        <v>0</v>
      </c>
      <c r="AY15" s="1">
        <f t="shared" ca="1" si="9"/>
        <v>0</v>
      </c>
      <c r="AZ15" s="1">
        <f t="shared" ca="1" si="9"/>
        <v>0</v>
      </c>
      <c r="BA15" s="1">
        <f t="shared" ca="1" si="9"/>
        <v>0</v>
      </c>
      <c r="BB15" s="1">
        <f t="shared" ca="1" si="9"/>
        <v>0</v>
      </c>
      <c r="BC15" s="1">
        <f t="shared" ca="1" si="10"/>
        <v>0</v>
      </c>
      <c r="BD15" s="1">
        <f t="shared" ca="1" si="10"/>
        <v>0</v>
      </c>
      <c r="BE15" s="1">
        <f t="shared" ca="1" si="10"/>
        <v>0</v>
      </c>
      <c r="BF15" s="1">
        <f t="shared" ca="1" si="10"/>
        <v>0</v>
      </c>
      <c r="BG15" s="1">
        <f t="shared" ca="1" si="10"/>
        <v>0</v>
      </c>
      <c r="BH15" s="1">
        <f t="shared" ca="1" si="10"/>
        <v>0</v>
      </c>
      <c r="BI15" s="1">
        <f t="shared" ca="1" si="10"/>
        <v>0</v>
      </c>
      <c r="BJ15" s="1">
        <f t="shared" ca="1" si="10"/>
        <v>0</v>
      </c>
      <c r="BK15" s="1">
        <f t="shared" ca="1" si="10"/>
        <v>0</v>
      </c>
      <c r="BL15" s="1">
        <f t="shared" ca="1" si="10"/>
        <v>0</v>
      </c>
      <c r="BM15" s="1">
        <f t="shared" ca="1" si="10"/>
        <v>0</v>
      </c>
      <c r="BN15" s="1">
        <f t="shared" ca="1" si="10"/>
        <v>0</v>
      </c>
      <c r="BO15" s="1">
        <f t="shared" ca="1" si="10"/>
        <v>0</v>
      </c>
      <c r="BP15" s="1">
        <f t="shared" ca="1" si="10"/>
        <v>0</v>
      </c>
      <c r="BQ15" s="1">
        <f t="shared" ca="1" si="10"/>
        <v>0</v>
      </c>
      <c r="BR15" s="1">
        <f t="shared" ca="1" si="10"/>
        <v>0</v>
      </c>
      <c r="BS15" s="1">
        <f t="shared" ca="1" si="10"/>
        <v>0</v>
      </c>
      <c r="BT15" s="1">
        <f t="shared" ca="1" si="10"/>
        <v>0</v>
      </c>
      <c r="BU15" s="1">
        <f t="shared" ca="1" si="10"/>
        <v>0</v>
      </c>
      <c r="BV15" s="1">
        <f t="shared" ca="1" si="10"/>
        <v>0</v>
      </c>
      <c r="BW15" s="1">
        <f t="shared" ca="1" si="10"/>
        <v>0</v>
      </c>
      <c r="BX15" s="1">
        <f t="shared" ca="1" si="10"/>
        <v>0</v>
      </c>
      <c r="BY15" s="1">
        <f t="shared" ca="1" si="10"/>
        <v>0</v>
      </c>
      <c r="BZ15" s="1">
        <f t="shared" ca="1" si="10"/>
        <v>0</v>
      </c>
      <c r="CA15" s="1">
        <f t="shared" ca="1" si="10"/>
        <v>0</v>
      </c>
    </row>
    <row r="16" spans="1:79">
      <c r="A16" s="14" t="str">
        <f t="shared" ca="1" si="5"/>
        <v/>
      </c>
      <c r="B16" s="14"/>
      <c r="D16" s="14"/>
      <c r="E16" s="1" t="str">
        <f t="array" aca="1" ref="E16" ca="1">_xlfn.SINGLE(IF(A16&lt;=monthly_trend_projects,INDEX(monthly_trend_data,MATCH(0,INDEX(COUNTIF($E$3:E15,monthly_trend_data),0,0),0)),""))</f>
        <v/>
      </c>
      <c r="F16" s="13" t="str" cm="1">
        <f t="array" aca="1" ref="F16" ca="1">IF(E16&lt;&gt;"",IF(INDEX(projects_is_finished,MATCH(E16,projects_projects,0))=checked_key,finish_status_key,IF(INDEX(projects_is_stopped,MATCH(E16,projects_projects,0))=checked_key,stopped_status_key,IF(INDEX(projects_is_started,MATCH(E16,projects_projects,0))=checked_key,wip_status_key,""))),"")</f>
        <v/>
      </c>
      <c r="G16" s="3" t="str" cm="1">
        <f t="array" aca="1" ref="G16" ca="1">IF(E16&lt;&gt;"",INDEX(dates,MATCH(E16,projects,0)),"")</f>
        <v/>
      </c>
      <c r="H16" s="3" t="str" cm="1">
        <f t="array" aca="1" ref="H16" ca="1">IF(E16&lt;&gt;"",IF(F16=wip_status_key,"",INDIRECT("'Stitching Log'!A" &amp; MAX(IF(projects=E16,ROW(projects))))),"")</f>
        <v/>
      </c>
      <c r="I16" s="1">
        <f t="shared" ca="1" si="6"/>
        <v>0</v>
      </c>
      <c r="J16" s="1">
        <f t="shared" ca="1" si="6"/>
        <v>0</v>
      </c>
      <c r="K16" s="1">
        <f t="shared" ca="1" si="6"/>
        <v>0</v>
      </c>
      <c r="L16" s="1">
        <f t="shared" ca="1" si="6"/>
        <v>0</v>
      </c>
      <c r="M16" s="1">
        <f t="shared" ca="1" si="6"/>
        <v>0</v>
      </c>
      <c r="N16" s="1">
        <f t="shared" ca="1" si="6"/>
        <v>0</v>
      </c>
      <c r="O16" s="1">
        <f t="shared" ca="1" si="6"/>
        <v>0</v>
      </c>
      <c r="P16" s="1">
        <f t="shared" ca="1" si="6"/>
        <v>0</v>
      </c>
      <c r="Q16" s="1">
        <f t="shared" ca="1" si="6"/>
        <v>0</v>
      </c>
      <c r="R16" s="1">
        <f t="shared" ca="1" si="6"/>
        <v>0</v>
      </c>
      <c r="S16" s="1">
        <f t="shared" ca="1" si="7"/>
        <v>0</v>
      </c>
      <c r="T16" s="1">
        <f t="shared" ca="1" si="7"/>
        <v>0</v>
      </c>
      <c r="U16" s="1">
        <f t="shared" ca="1" si="7"/>
        <v>0</v>
      </c>
      <c r="V16" s="1">
        <f t="shared" ca="1" si="7"/>
        <v>0</v>
      </c>
      <c r="W16" s="1">
        <f t="shared" ca="1" si="7"/>
        <v>0</v>
      </c>
      <c r="X16" s="1">
        <f t="shared" ca="1" si="7"/>
        <v>0</v>
      </c>
      <c r="Y16" s="1">
        <f t="shared" ca="1" si="7"/>
        <v>0</v>
      </c>
      <c r="Z16" s="1">
        <f t="shared" ca="1" si="7"/>
        <v>0</v>
      </c>
      <c r="AA16" s="1">
        <f t="shared" ca="1" si="7"/>
        <v>0</v>
      </c>
      <c r="AB16" s="1">
        <f t="shared" ca="1" si="7"/>
        <v>0</v>
      </c>
      <c r="AC16" s="1">
        <f t="shared" ca="1" si="8"/>
        <v>0</v>
      </c>
      <c r="AD16" s="1">
        <f t="shared" ca="1" si="8"/>
        <v>0</v>
      </c>
      <c r="AE16" s="1">
        <f t="shared" ca="1" si="8"/>
        <v>0</v>
      </c>
      <c r="AF16" s="1">
        <f t="shared" ca="1" si="8"/>
        <v>0</v>
      </c>
      <c r="AG16" s="1">
        <f t="shared" ca="1" si="8"/>
        <v>0</v>
      </c>
      <c r="AH16" s="1">
        <f t="shared" ca="1" si="8"/>
        <v>0</v>
      </c>
      <c r="AI16" s="1">
        <f t="shared" ca="1" si="8"/>
        <v>0</v>
      </c>
      <c r="AJ16" s="1">
        <f t="shared" ca="1" si="8"/>
        <v>0</v>
      </c>
      <c r="AK16" s="1">
        <f t="shared" ca="1" si="8"/>
        <v>0</v>
      </c>
      <c r="AL16" s="1">
        <f t="shared" ca="1" si="8"/>
        <v>0</v>
      </c>
      <c r="AM16" s="1">
        <f t="shared" ca="1" si="9"/>
        <v>0</v>
      </c>
      <c r="AN16" s="1">
        <f t="shared" ca="1" si="9"/>
        <v>0</v>
      </c>
      <c r="AO16" s="1">
        <f t="shared" ca="1" si="9"/>
        <v>0</v>
      </c>
      <c r="AP16" s="1">
        <f t="shared" ca="1" si="9"/>
        <v>0</v>
      </c>
      <c r="AQ16" s="1">
        <f t="shared" ca="1" si="9"/>
        <v>0</v>
      </c>
      <c r="AR16" s="1">
        <f t="shared" ca="1" si="9"/>
        <v>0</v>
      </c>
      <c r="AS16" s="1">
        <f t="shared" ca="1" si="9"/>
        <v>0</v>
      </c>
      <c r="AT16" s="1">
        <f t="shared" ca="1" si="9"/>
        <v>0</v>
      </c>
      <c r="AU16" s="1">
        <f t="shared" ca="1" si="9"/>
        <v>0</v>
      </c>
      <c r="AV16" s="1">
        <f t="shared" ca="1" si="9"/>
        <v>0</v>
      </c>
      <c r="AW16" s="1">
        <f t="shared" ca="1" si="9"/>
        <v>0</v>
      </c>
      <c r="AX16" s="1">
        <f t="shared" ca="1" si="9"/>
        <v>0</v>
      </c>
      <c r="AY16" s="1">
        <f t="shared" ca="1" si="9"/>
        <v>0</v>
      </c>
      <c r="AZ16" s="1">
        <f t="shared" ca="1" si="9"/>
        <v>0</v>
      </c>
      <c r="BA16" s="1">
        <f t="shared" ca="1" si="9"/>
        <v>0</v>
      </c>
      <c r="BB16" s="1">
        <f t="shared" ca="1" si="9"/>
        <v>0</v>
      </c>
      <c r="BC16" s="1">
        <f t="shared" ca="1" si="10"/>
        <v>0</v>
      </c>
      <c r="BD16" s="1">
        <f t="shared" ca="1" si="10"/>
        <v>0</v>
      </c>
      <c r="BE16" s="1">
        <f t="shared" ca="1" si="10"/>
        <v>0</v>
      </c>
      <c r="BF16" s="1">
        <f t="shared" ca="1" si="10"/>
        <v>0</v>
      </c>
      <c r="BG16" s="1">
        <f t="shared" ca="1" si="10"/>
        <v>0</v>
      </c>
      <c r="BH16" s="1">
        <f t="shared" ca="1" si="10"/>
        <v>0</v>
      </c>
      <c r="BI16" s="1">
        <f t="shared" ca="1" si="10"/>
        <v>0</v>
      </c>
      <c r="BJ16" s="1">
        <f t="shared" ca="1" si="10"/>
        <v>0</v>
      </c>
      <c r="BK16" s="1">
        <f t="shared" ca="1" si="10"/>
        <v>0</v>
      </c>
      <c r="BL16" s="1">
        <f t="shared" ca="1" si="10"/>
        <v>0</v>
      </c>
      <c r="BM16" s="1">
        <f t="shared" ca="1" si="10"/>
        <v>0</v>
      </c>
      <c r="BN16" s="1">
        <f t="shared" ca="1" si="10"/>
        <v>0</v>
      </c>
      <c r="BO16" s="1">
        <f t="shared" ca="1" si="10"/>
        <v>0</v>
      </c>
      <c r="BP16" s="1">
        <f t="shared" ca="1" si="10"/>
        <v>0</v>
      </c>
      <c r="BQ16" s="1">
        <f t="shared" ca="1" si="10"/>
        <v>0</v>
      </c>
      <c r="BR16" s="1">
        <f t="shared" ca="1" si="10"/>
        <v>0</v>
      </c>
      <c r="BS16" s="1">
        <f t="shared" ca="1" si="10"/>
        <v>0</v>
      </c>
      <c r="BT16" s="1">
        <f t="shared" ca="1" si="10"/>
        <v>0</v>
      </c>
      <c r="BU16" s="1">
        <f t="shared" ca="1" si="10"/>
        <v>0</v>
      </c>
      <c r="BV16" s="1">
        <f t="shared" ca="1" si="10"/>
        <v>0</v>
      </c>
      <c r="BW16" s="1">
        <f t="shared" ca="1" si="10"/>
        <v>0</v>
      </c>
      <c r="BX16" s="1">
        <f t="shared" ca="1" si="10"/>
        <v>0</v>
      </c>
      <c r="BY16" s="1">
        <f t="shared" ca="1" si="10"/>
        <v>0</v>
      </c>
      <c r="BZ16" s="1">
        <f t="shared" ca="1" si="10"/>
        <v>0</v>
      </c>
      <c r="CA16" s="1">
        <f t="shared" ca="1" si="10"/>
        <v>0</v>
      </c>
    </row>
    <row r="17" spans="1:79">
      <c r="A17" s="14" t="str">
        <f t="shared" ca="1" si="5"/>
        <v/>
      </c>
      <c r="B17" s="14"/>
      <c r="D17" s="14"/>
      <c r="E17" s="1" t="str">
        <f t="array" aca="1" ref="E17" ca="1">_xlfn.SINGLE(IF(A17&lt;=monthly_trend_projects,INDEX(monthly_trend_data,MATCH(0,INDEX(COUNTIF($E$3:E16,monthly_trend_data),0,0),0)),""))</f>
        <v/>
      </c>
      <c r="F17" s="13" t="str" cm="1">
        <f t="array" aca="1" ref="F17" ca="1">IF(E17&lt;&gt;"",IF(INDEX(projects_is_finished,MATCH(E17,projects_projects,0))=checked_key,finish_status_key,IF(INDEX(projects_is_stopped,MATCH(E17,projects_projects,0))=checked_key,stopped_status_key,IF(INDEX(projects_is_started,MATCH(E17,projects_projects,0))=checked_key,wip_status_key,""))),"")</f>
        <v/>
      </c>
      <c r="G17" s="3" t="str" cm="1">
        <f t="array" aca="1" ref="G17" ca="1">IF(E17&lt;&gt;"",INDEX(dates,MATCH(E17,projects,0)),"")</f>
        <v/>
      </c>
      <c r="H17" s="3" t="str" cm="1">
        <f t="array" aca="1" ref="H17" ca="1">IF(E17&lt;&gt;"",IF(F17=wip_status_key,"",INDIRECT("'Stitching Log'!A" &amp; MAX(IF(projects=E17,ROW(projects))))),"")</f>
        <v/>
      </c>
      <c r="I17" s="1">
        <f t="shared" ca="1" si="6"/>
        <v>0</v>
      </c>
      <c r="J17" s="1">
        <f t="shared" ca="1" si="6"/>
        <v>0</v>
      </c>
      <c r="K17" s="1">
        <f t="shared" ca="1" si="6"/>
        <v>0</v>
      </c>
      <c r="L17" s="1">
        <f t="shared" ca="1" si="6"/>
        <v>0</v>
      </c>
      <c r="M17" s="1">
        <f t="shared" ca="1" si="6"/>
        <v>0</v>
      </c>
      <c r="N17" s="1">
        <f t="shared" ca="1" si="6"/>
        <v>0</v>
      </c>
      <c r="O17" s="1">
        <f t="shared" ca="1" si="6"/>
        <v>0</v>
      </c>
      <c r="P17" s="1">
        <f t="shared" ca="1" si="6"/>
        <v>0</v>
      </c>
      <c r="Q17" s="1">
        <f t="shared" ca="1" si="6"/>
        <v>0</v>
      </c>
      <c r="R17" s="1">
        <f t="shared" ca="1" si="6"/>
        <v>0</v>
      </c>
      <c r="S17" s="1">
        <f t="shared" ca="1" si="7"/>
        <v>0</v>
      </c>
      <c r="T17" s="1">
        <f t="shared" ca="1" si="7"/>
        <v>0</v>
      </c>
      <c r="U17" s="1">
        <f t="shared" ca="1" si="7"/>
        <v>0</v>
      </c>
      <c r="V17" s="1">
        <f t="shared" ca="1" si="7"/>
        <v>0</v>
      </c>
      <c r="W17" s="1">
        <f t="shared" ca="1" si="7"/>
        <v>0</v>
      </c>
      <c r="X17" s="1">
        <f t="shared" ca="1" si="7"/>
        <v>0</v>
      </c>
      <c r="Y17" s="1">
        <f t="shared" ca="1" si="7"/>
        <v>0</v>
      </c>
      <c r="Z17" s="1">
        <f t="shared" ca="1" si="7"/>
        <v>0</v>
      </c>
      <c r="AA17" s="1">
        <f t="shared" ca="1" si="7"/>
        <v>0</v>
      </c>
      <c r="AB17" s="1">
        <f t="shared" ca="1" si="7"/>
        <v>0</v>
      </c>
      <c r="AC17" s="1">
        <f t="shared" ca="1" si="8"/>
        <v>0</v>
      </c>
      <c r="AD17" s="1">
        <f t="shared" ca="1" si="8"/>
        <v>0</v>
      </c>
      <c r="AE17" s="1">
        <f t="shared" ca="1" si="8"/>
        <v>0</v>
      </c>
      <c r="AF17" s="1">
        <f t="shared" ca="1" si="8"/>
        <v>0</v>
      </c>
      <c r="AG17" s="1">
        <f t="shared" ca="1" si="8"/>
        <v>0</v>
      </c>
      <c r="AH17" s="1">
        <f t="shared" ca="1" si="8"/>
        <v>0</v>
      </c>
      <c r="AI17" s="1">
        <f t="shared" ca="1" si="8"/>
        <v>0</v>
      </c>
      <c r="AJ17" s="1">
        <f t="shared" ca="1" si="8"/>
        <v>0</v>
      </c>
      <c r="AK17" s="1">
        <f t="shared" ca="1" si="8"/>
        <v>0</v>
      </c>
      <c r="AL17" s="1">
        <f t="shared" ca="1" si="8"/>
        <v>0</v>
      </c>
      <c r="AM17" s="1">
        <f t="shared" ca="1" si="9"/>
        <v>0</v>
      </c>
      <c r="AN17" s="1">
        <f t="shared" ca="1" si="9"/>
        <v>0</v>
      </c>
      <c r="AO17" s="1">
        <f t="shared" ca="1" si="9"/>
        <v>0</v>
      </c>
      <c r="AP17" s="1">
        <f t="shared" ca="1" si="9"/>
        <v>0</v>
      </c>
      <c r="AQ17" s="1">
        <f t="shared" ca="1" si="9"/>
        <v>0</v>
      </c>
      <c r="AR17" s="1">
        <f t="shared" ca="1" si="9"/>
        <v>0</v>
      </c>
      <c r="AS17" s="1">
        <f t="shared" ca="1" si="9"/>
        <v>0</v>
      </c>
      <c r="AT17" s="1">
        <f t="shared" ca="1" si="9"/>
        <v>0</v>
      </c>
      <c r="AU17" s="1">
        <f t="shared" ca="1" si="9"/>
        <v>0</v>
      </c>
      <c r="AV17" s="1">
        <f t="shared" ca="1" si="9"/>
        <v>0</v>
      </c>
      <c r="AW17" s="1">
        <f t="shared" ca="1" si="9"/>
        <v>0</v>
      </c>
      <c r="AX17" s="1">
        <f t="shared" ca="1" si="9"/>
        <v>0</v>
      </c>
      <c r="AY17" s="1">
        <f t="shared" ca="1" si="9"/>
        <v>0</v>
      </c>
      <c r="AZ17" s="1">
        <f t="shared" ca="1" si="9"/>
        <v>0</v>
      </c>
      <c r="BA17" s="1">
        <f t="shared" ca="1" si="9"/>
        <v>0</v>
      </c>
      <c r="BB17" s="1">
        <f t="shared" ca="1" si="9"/>
        <v>0</v>
      </c>
      <c r="BC17" s="1">
        <f t="shared" ca="1" si="10"/>
        <v>0</v>
      </c>
      <c r="BD17" s="1">
        <f t="shared" ca="1" si="10"/>
        <v>0</v>
      </c>
      <c r="BE17" s="1">
        <f t="shared" ca="1" si="10"/>
        <v>0</v>
      </c>
      <c r="BF17" s="1">
        <f t="shared" ca="1" si="10"/>
        <v>0</v>
      </c>
      <c r="BG17" s="1">
        <f t="shared" ca="1" si="10"/>
        <v>0</v>
      </c>
      <c r="BH17" s="1">
        <f t="shared" ca="1" si="10"/>
        <v>0</v>
      </c>
      <c r="BI17" s="1">
        <f t="shared" ca="1" si="10"/>
        <v>0</v>
      </c>
      <c r="BJ17" s="1">
        <f t="shared" ca="1" si="10"/>
        <v>0</v>
      </c>
      <c r="BK17" s="1">
        <f t="shared" ca="1" si="10"/>
        <v>0</v>
      </c>
      <c r="BL17" s="1">
        <f t="shared" ca="1" si="10"/>
        <v>0</v>
      </c>
      <c r="BM17" s="1">
        <f t="shared" ca="1" si="10"/>
        <v>0</v>
      </c>
      <c r="BN17" s="1">
        <f t="shared" ca="1" si="10"/>
        <v>0</v>
      </c>
      <c r="BO17" s="1">
        <f t="shared" ca="1" si="10"/>
        <v>0</v>
      </c>
      <c r="BP17" s="1">
        <f t="shared" ca="1" si="10"/>
        <v>0</v>
      </c>
      <c r="BQ17" s="1">
        <f t="shared" ca="1" si="10"/>
        <v>0</v>
      </c>
      <c r="BR17" s="1">
        <f t="shared" ca="1" si="10"/>
        <v>0</v>
      </c>
      <c r="BS17" s="1">
        <f t="shared" ca="1" si="10"/>
        <v>0</v>
      </c>
      <c r="BT17" s="1">
        <f t="shared" ca="1" si="10"/>
        <v>0</v>
      </c>
      <c r="BU17" s="1">
        <f t="shared" ca="1" si="10"/>
        <v>0</v>
      </c>
      <c r="BV17" s="1">
        <f t="shared" ca="1" si="10"/>
        <v>0</v>
      </c>
      <c r="BW17" s="1">
        <f t="shared" ca="1" si="10"/>
        <v>0</v>
      </c>
      <c r="BX17" s="1">
        <f t="shared" ca="1" si="10"/>
        <v>0</v>
      </c>
      <c r="BY17" s="1">
        <f t="shared" ca="1" si="10"/>
        <v>0</v>
      </c>
      <c r="BZ17" s="1">
        <f t="shared" ca="1" si="10"/>
        <v>0</v>
      </c>
      <c r="CA17" s="1">
        <f t="shared" ca="1" si="10"/>
        <v>0</v>
      </c>
    </row>
    <row r="18" spans="1:79">
      <c r="A18" s="14" t="str">
        <f t="shared" ca="1" si="5"/>
        <v/>
      </c>
      <c r="B18" s="14"/>
      <c r="D18" s="14"/>
      <c r="E18" s="1" t="str">
        <f t="array" aca="1" ref="E18" ca="1">_xlfn.SINGLE(IF(A18&lt;=monthly_trend_projects,INDEX(monthly_trend_data,MATCH(0,INDEX(COUNTIF($E$3:E17,monthly_trend_data),0,0),0)),""))</f>
        <v/>
      </c>
      <c r="F18" s="13" t="str" cm="1">
        <f t="array" aca="1" ref="F18" ca="1">IF(E18&lt;&gt;"",IF(INDEX(projects_is_finished,MATCH(E18,projects_projects,0))=checked_key,finish_status_key,IF(INDEX(projects_is_stopped,MATCH(E18,projects_projects,0))=checked_key,stopped_status_key,IF(INDEX(projects_is_started,MATCH(E18,projects_projects,0))=checked_key,wip_status_key,""))),"")</f>
        <v/>
      </c>
      <c r="G18" s="3" t="str" cm="1">
        <f t="array" aca="1" ref="G18" ca="1">IF(E18&lt;&gt;"",INDEX(dates,MATCH(E18,projects,0)),"")</f>
        <v/>
      </c>
      <c r="H18" s="3" t="str" cm="1">
        <f t="array" aca="1" ref="H18" ca="1">IF(E18&lt;&gt;"",IF(F18=wip_status_key,"",INDIRECT("'Stitching Log'!A" &amp; MAX(IF(projects=E18,ROW(projects))))),"")</f>
        <v/>
      </c>
      <c r="I18" s="1">
        <f t="shared" ca="1" si="6"/>
        <v>0</v>
      </c>
      <c r="J18" s="1">
        <f t="shared" ca="1" si="6"/>
        <v>0</v>
      </c>
      <c r="K18" s="1">
        <f t="shared" ca="1" si="6"/>
        <v>0</v>
      </c>
      <c r="L18" s="1">
        <f t="shared" ca="1" si="6"/>
        <v>0</v>
      </c>
      <c r="M18" s="1">
        <f t="shared" ca="1" si="6"/>
        <v>0</v>
      </c>
      <c r="N18" s="1">
        <f t="shared" ca="1" si="6"/>
        <v>0</v>
      </c>
      <c r="O18" s="1">
        <f t="shared" ca="1" si="6"/>
        <v>0</v>
      </c>
      <c r="P18" s="1">
        <f t="shared" ca="1" si="6"/>
        <v>0</v>
      </c>
      <c r="Q18" s="1">
        <f t="shared" ca="1" si="6"/>
        <v>0</v>
      </c>
      <c r="R18" s="1">
        <f t="shared" ca="1" si="6"/>
        <v>0</v>
      </c>
      <c r="S18" s="1">
        <f t="shared" ca="1" si="7"/>
        <v>0</v>
      </c>
      <c r="T18" s="1">
        <f t="shared" ca="1" si="7"/>
        <v>0</v>
      </c>
      <c r="U18" s="1">
        <f t="shared" ca="1" si="7"/>
        <v>0</v>
      </c>
      <c r="V18" s="1">
        <f t="shared" ca="1" si="7"/>
        <v>0</v>
      </c>
      <c r="W18" s="1">
        <f t="shared" ca="1" si="7"/>
        <v>0</v>
      </c>
      <c r="X18" s="1">
        <f t="shared" ca="1" si="7"/>
        <v>0</v>
      </c>
      <c r="Y18" s="1">
        <f t="shared" ca="1" si="7"/>
        <v>0</v>
      </c>
      <c r="Z18" s="1">
        <f t="shared" ca="1" si="7"/>
        <v>0</v>
      </c>
      <c r="AA18" s="1">
        <f t="shared" ca="1" si="7"/>
        <v>0</v>
      </c>
      <c r="AB18" s="1">
        <f t="shared" ca="1" si="7"/>
        <v>0</v>
      </c>
      <c r="AC18" s="1">
        <f t="shared" ca="1" si="8"/>
        <v>0</v>
      </c>
      <c r="AD18" s="1">
        <f t="shared" ca="1" si="8"/>
        <v>0</v>
      </c>
      <c r="AE18" s="1">
        <f t="shared" ca="1" si="8"/>
        <v>0</v>
      </c>
      <c r="AF18" s="1">
        <f t="shared" ca="1" si="8"/>
        <v>0</v>
      </c>
      <c r="AG18" s="1">
        <f t="shared" ca="1" si="8"/>
        <v>0</v>
      </c>
      <c r="AH18" s="1">
        <f t="shared" ca="1" si="8"/>
        <v>0</v>
      </c>
      <c r="AI18" s="1">
        <f t="shared" ca="1" si="8"/>
        <v>0</v>
      </c>
      <c r="AJ18" s="1">
        <f t="shared" ca="1" si="8"/>
        <v>0</v>
      </c>
      <c r="AK18" s="1">
        <f t="shared" ca="1" si="8"/>
        <v>0</v>
      </c>
      <c r="AL18" s="1">
        <f t="shared" ca="1" si="8"/>
        <v>0</v>
      </c>
      <c r="AM18" s="1">
        <f t="shared" ca="1" si="9"/>
        <v>0</v>
      </c>
      <c r="AN18" s="1">
        <f t="shared" ca="1" si="9"/>
        <v>0</v>
      </c>
      <c r="AO18" s="1">
        <f t="shared" ca="1" si="9"/>
        <v>0</v>
      </c>
      <c r="AP18" s="1">
        <f t="shared" ca="1" si="9"/>
        <v>0</v>
      </c>
      <c r="AQ18" s="1">
        <f t="shared" ca="1" si="9"/>
        <v>0</v>
      </c>
      <c r="AR18" s="1">
        <f t="shared" ca="1" si="9"/>
        <v>0</v>
      </c>
      <c r="AS18" s="1">
        <f t="shared" ca="1" si="9"/>
        <v>0</v>
      </c>
      <c r="AT18" s="1">
        <f t="shared" ca="1" si="9"/>
        <v>0</v>
      </c>
      <c r="AU18" s="1">
        <f t="shared" ca="1" si="9"/>
        <v>0</v>
      </c>
      <c r="AV18" s="1">
        <f t="shared" ca="1" si="9"/>
        <v>0</v>
      </c>
      <c r="AW18" s="1">
        <f t="shared" ca="1" si="9"/>
        <v>0</v>
      </c>
      <c r="AX18" s="1">
        <f t="shared" ca="1" si="9"/>
        <v>0</v>
      </c>
      <c r="AY18" s="1">
        <f t="shared" ca="1" si="9"/>
        <v>0</v>
      </c>
      <c r="AZ18" s="1">
        <f t="shared" ca="1" si="9"/>
        <v>0</v>
      </c>
      <c r="BA18" s="1">
        <f t="shared" ca="1" si="9"/>
        <v>0</v>
      </c>
      <c r="BB18" s="1">
        <f t="shared" ca="1" si="9"/>
        <v>0</v>
      </c>
      <c r="BC18" s="1">
        <f t="shared" ca="1" si="10"/>
        <v>0</v>
      </c>
      <c r="BD18" s="1">
        <f t="shared" ca="1" si="10"/>
        <v>0</v>
      </c>
      <c r="BE18" s="1">
        <f t="shared" ca="1" si="10"/>
        <v>0</v>
      </c>
      <c r="BF18" s="1">
        <f t="shared" ca="1" si="10"/>
        <v>0</v>
      </c>
      <c r="BG18" s="1">
        <f t="shared" ca="1" si="10"/>
        <v>0</v>
      </c>
      <c r="BH18" s="1">
        <f t="shared" ca="1" si="10"/>
        <v>0</v>
      </c>
      <c r="BI18" s="1">
        <f t="shared" ca="1" si="10"/>
        <v>0</v>
      </c>
      <c r="BJ18" s="1">
        <f t="shared" ca="1" si="10"/>
        <v>0</v>
      </c>
      <c r="BK18" s="1">
        <f t="shared" ca="1" si="10"/>
        <v>0</v>
      </c>
      <c r="BL18" s="1">
        <f t="shared" ca="1" si="10"/>
        <v>0</v>
      </c>
      <c r="BM18" s="1">
        <f t="shared" ca="1" si="10"/>
        <v>0</v>
      </c>
      <c r="BN18" s="1">
        <f t="shared" ca="1" si="10"/>
        <v>0</v>
      </c>
      <c r="BO18" s="1">
        <f t="shared" ca="1" si="10"/>
        <v>0</v>
      </c>
      <c r="BP18" s="1">
        <f t="shared" ca="1" si="10"/>
        <v>0</v>
      </c>
      <c r="BQ18" s="1">
        <f t="shared" ca="1" si="10"/>
        <v>0</v>
      </c>
      <c r="BR18" s="1">
        <f t="shared" ca="1" si="10"/>
        <v>0</v>
      </c>
      <c r="BS18" s="1">
        <f t="shared" ca="1" si="10"/>
        <v>0</v>
      </c>
      <c r="BT18" s="1">
        <f t="shared" ca="1" si="10"/>
        <v>0</v>
      </c>
      <c r="BU18" s="1">
        <f t="shared" ca="1" si="10"/>
        <v>0</v>
      </c>
      <c r="BV18" s="1">
        <f t="shared" ca="1" si="10"/>
        <v>0</v>
      </c>
      <c r="BW18" s="1">
        <f t="shared" ca="1" si="10"/>
        <v>0</v>
      </c>
      <c r="BX18" s="1">
        <f t="shared" ca="1" si="10"/>
        <v>0</v>
      </c>
      <c r="BY18" s="1">
        <f t="shared" ca="1" si="10"/>
        <v>0</v>
      </c>
      <c r="BZ18" s="1">
        <f t="shared" ca="1" si="10"/>
        <v>0</v>
      </c>
      <c r="CA18" s="1">
        <f t="shared" ca="1" si="10"/>
        <v>0</v>
      </c>
    </row>
    <row r="19" spans="1:79">
      <c r="A19" s="14" t="str">
        <f t="shared" ca="1" si="5"/>
        <v/>
      </c>
      <c r="B19" s="14"/>
      <c r="D19" s="14"/>
      <c r="E19" s="1" t="str">
        <f t="array" aca="1" ref="E19" ca="1">_xlfn.SINGLE(IF(A19&lt;=monthly_trend_projects,INDEX(monthly_trend_data,MATCH(0,INDEX(COUNTIF($E$3:E18,monthly_trend_data),0,0),0)),""))</f>
        <v/>
      </c>
      <c r="F19" s="13" t="str" cm="1">
        <f t="array" aca="1" ref="F19" ca="1">IF(E19&lt;&gt;"",IF(INDEX(projects_is_finished,MATCH(E19,projects_projects,0))=checked_key,finish_status_key,IF(INDEX(projects_is_stopped,MATCH(E19,projects_projects,0))=checked_key,stopped_status_key,IF(INDEX(projects_is_started,MATCH(E19,projects_projects,0))=checked_key,wip_status_key,""))),"")</f>
        <v/>
      </c>
      <c r="G19" s="3" t="str" cm="1">
        <f t="array" aca="1" ref="G19" ca="1">IF(E19&lt;&gt;"",INDEX(dates,MATCH(E19,projects,0)),"")</f>
        <v/>
      </c>
      <c r="H19" s="3" t="str" cm="1">
        <f t="array" aca="1" ref="H19" ca="1">IF(E19&lt;&gt;"",IF(F19=wip_status_key,"",INDIRECT("'Stitching Log'!A" &amp; MAX(IF(projects=E19,ROW(projects))))),"")</f>
        <v/>
      </c>
      <c r="I19" s="1">
        <f t="shared" ca="1" si="6"/>
        <v>0</v>
      </c>
      <c r="J19" s="1">
        <f t="shared" ca="1" si="6"/>
        <v>0</v>
      </c>
      <c r="K19" s="1">
        <f t="shared" ca="1" si="6"/>
        <v>0</v>
      </c>
      <c r="L19" s="1">
        <f t="shared" ca="1" si="6"/>
        <v>0</v>
      </c>
      <c r="M19" s="1">
        <f t="shared" ca="1" si="6"/>
        <v>0</v>
      </c>
      <c r="N19" s="1">
        <f t="shared" ca="1" si="6"/>
        <v>0</v>
      </c>
      <c r="O19" s="1">
        <f t="shared" ca="1" si="6"/>
        <v>0</v>
      </c>
      <c r="P19" s="1">
        <f t="shared" ca="1" si="6"/>
        <v>0</v>
      </c>
      <c r="Q19" s="1">
        <f t="shared" ca="1" si="6"/>
        <v>0</v>
      </c>
      <c r="R19" s="1">
        <f t="shared" ca="1" si="6"/>
        <v>0</v>
      </c>
      <c r="S19" s="1">
        <f t="shared" ca="1" si="7"/>
        <v>0</v>
      </c>
      <c r="T19" s="1">
        <f t="shared" ca="1" si="7"/>
        <v>0</v>
      </c>
      <c r="U19" s="1">
        <f t="shared" ca="1" si="7"/>
        <v>0</v>
      </c>
      <c r="V19" s="1">
        <f t="shared" ca="1" si="7"/>
        <v>0</v>
      </c>
      <c r="W19" s="1">
        <f t="shared" ca="1" si="7"/>
        <v>0</v>
      </c>
      <c r="X19" s="1">
        <f t="shared" ca="1" si="7"/>
        <v>0</v>
      </c>
      <c r="Y19" s="1">
        <f t="shared" ca="1" si="7"/>
        <v>0</v>
      </c>
      <c r="Z19" s="1">
        <f t="shared" ca="1" si="7"/>
        <v>0</v>
      </c>
      <c r="AA19" s="1">
        <f t="shared" ca="1" si="7"/>
        <v>0</v>
      </c>
      <c r="AB19" s="1">
        <f t="shared" ca="1" si="7"/>
        <v>0</v>
      </c>
      <c r="AC19" s="1">
        <f t="shared" ca="1" si="8"/>
        <v>0</v>
      </c>
      <c r="AD19" s="1">
        <f t="shared" ca="1" si="8"/>
        <v>0</v>
      </c>
      <c r="AE19" s="1">
        <f t="shared" ca="1" si="8"/>
        <v>0</v>
      </c>
      <c r="AF19" s="1">
        <f t="shared" ca="1" si="8"/>
        <v>0</v>
      </c>
      <c r="AG19" s="1">
        <f t="shared" ca="1" si="8"/>
        <v>0</v>
      </c>
      <c r="AH19" s="1">
        <f t="shared" ca="1" si="8"/>
        <v>0</v>
      </c>
      <c r="AI19" s="1">
        <f t="shared" ca="1" si="8"/>
        <v>0</v>
      </c>
      <c r="AJ19" s="1">
        <f t="shared" ca="1" si="8"/>
        <v>0</v>
      </c>
      <c r="AK19" s="1">
        <f t="shared" ca="1" si="8"/>
        <v>0</v>
      </c>
      <c r="AL19" s="1">
        <f t="shared" ca="1" si="8"/>
        <v>0</v>
      </c>
      <c r="AM19" s="1">
        <f t="shared" ca="1" si="9"/>
        <v>0</v>
      </c>
      <c r="AN19" s="1">
        <f t="shared" ca="1" si="9"/>
        <v>0</v>
      </c>
      <c r="AO19" s="1">
        <f t="shared" ca="1" si="9"/>
        <v>0</v>
      </c>
      <c r="AP19" s="1">
        <f t="shared" ca="1" si="9"/>
        <v>0</v>
      </c>
      <c r="AQ19" s="1">
        <f t="shared" ca="1" si="9"/>
        <v>0</v>
      </c>
      <c r="AR19" s="1">
        <f t="shared" ca="1" si="9"/>
        <v>0</v>
      </c>
      <c r="AS19" s="1">
        <f t="shared" ca="1" si="9"/>
        <v>0</v>
      </c>
      <c r="AT19" s="1">
        <f t="shared" ca="1" si="9"/>
        <v>0</v>
      </c>
      <c r="AU19" s="1">
        <f t="shared" ca="1" si="9"/>
        <v>0</v>
      </c>
      <c r="AV19" s="1">
        <f t="shared" ca="1" si="9"/>
        <v>0</v>
      </c>
      <c r="AW19" s="1">
        <f t="shared" ca="1" si="9"/>
        <v>0</v>
      </c>
      <c r="AX19" s="1">
        <f t="shared" ca="1" si="9"/>
        <v>0</v>
      </c>
      <c r="AY19" s="1">
        <f t="shared" ca="1" si="9"/>
        <v>0</v>
      </c>
      <c r="AZ19" s="1">
        <f t="shared" ca="1" si="9"/>
        <v>0</v>
      </c>
      <c r="BA19" s="1">
        <f t="shared" ca="1" si="9"/>
        <v>0</v>
      </c>
      <c r="BB19" s="1">
        <f t="shared" ca="1" si="9"/>
        <v>0</v>
      </c>
      <c r="BC19" s="1">
        <f t="shared" ca="1" si="10"/>
        <v>0</v>
      </c>
      <c r="BD19" s="1">
        <f t="shared" ca="1" si="10"/>
        <v>0</v>
      </c>
      <c r="BE19" s="1">
        <f t="shared" ca="1" si="10"/>
        <v>0</v>
      </c>
      <c r="BF19" s="1">
        <f t="shared" ca="1" si="10"/>
        <v>0</v>
      </c>
      <c r="BG19" s="1">
        <f t="shared" ca="1" si="10"/>
        <v>0</v>
      </c>
      <c r="BH19" s="1">
        <f t="shared" ca="1" si="10"/>
        <v>0</v>
      </c>
      <c r="BI19" s="1">
        <f t="shared" ca="1" si="10"/>
        <v>0</v>
      </c>
      <c r="BJ19" s="1">
        <f t="shared" ca="1" si="10"/>
        <v>0</v>
      </c>
      <c r="BK19" s="1">
        <f t="shared" ca="1" si="10"/>
        <v>0</v>
      </c>
      <c r="BL19" s="1">
        <f t="shared" ca="1" si="10"/>
        <v>0</v>
      </c>
      <c r="BM19" s="1">
        <f t="shared" ca="1" si="10"/>
        <v>0</v>
      </c>
      <c r="BN19" s="1">
        <f t="shared" ca="1" si="10"/>
        <v>0</v>
      </c>
      <c r="BO19" s="1">
        <f t="shared" ca="1" si="10"/>
        <v>0</v>
      </c>
      <c r="BP19" s="1">
        <f t="shared" ca="1" si="10"/>
        <v>0</v>
      </c>
      <c r="BQ19" s="1">
        <f t="shared" ca="1" si="10"/>
        <v>0</v>
      </c>
      <c r="BR19" s="1">
        <f t="shared" ca="1" si="10"/>
        <v>0</v>
      </c>
      <c r="BS19" s="1">
        <f t="shared" ca="1" si="10"/>
        <v>0</v>
      </c>
      <c r="BT19" s="1">
        <f t="shared" ca="1" si="10"/>
        <v>0</v>
      </c>
      <c r="BU19" s="1">
        <f t="shared" ca="1" si="10"/>
        <v>0</v>
      </c>
      <c r="BV19" s="1">
        <f t="shared" ca="1" si="10"/>
        <v>0</v>
      </c>
      <c r="BW19" s="1">
        <f t="shared" ca="1" si="10"/>
        <v>0</v>
      </c>
      <c r="BX19" s="1">
        <f t="shared" ca="1" si="10"/>
        <v>0</v>
      </c>
      <c r="BY19" s="1">
        <f t="shared" ca="1" si="10"/>
        <v>0</v>
      </c>
      <c r="BZ19" s="1">
        <f t="shared" ca="1" si="10"/>
        <v>0</v>
      </c>
      <c r="CA19" s="1">
        <f t="shared" ca="1" si="10"/>
        <v>0</v>
      </c>
    </row>
    <row r="20" spans="1:79">
      <c r="A20" s="14" t="str">
        <f t="shared" ca="1" si="5"/>
        <v/>
      </c>
      <c r="B20" s="14"/>
      <c r="D20" s="14"/>
      <c r="E20" s="1" t="str">
        <f t="array" aca="1" ref="E20" ca="1">_xlfn.SINGLE(IF(A20&lt;=monthly_trend_projects,INDEX(monthly_trend_data,MATCH(0,INDEX(COUNTIF($E$3:E19,monthly_trend_data),0,0),0)),""))</f>
        <v/>
      </c>
      <c r="F20" s="13" t="str" cm="1">
        <f t="array" aca="1" ref="F20" ca="1">IF(E20&lt;&gt;"",IF(INDEX(projects_is_finished,MATCH(E20,projects_projects,0))=checked_key,finish_status_key,IF(INDEX(projects_is_stopped,MATCH(E20,projects_projects,0))=checked_key,stopped_status_key,IF(INDEX(projects_is_started,MATCH(E20,projects_projects,0))=checked_key,wip_status_key,""))),"")</f>
        <v/>
      </c>
      <c r="G20" s="3" t="str" cm="1">
        <f t="array" aca="1" ref="G20" ca="1">IF(E20&lt;&gt;"",INDEX(dates,MATCH(E20,projects,0)),"")</f>
        <v/>
      </c>
      <c r="H20" s="3" t="str" cm="1">
        <f t="array" aca="1" ref="H20" ca="1">IF(E20&lt;&gt;"",IF(F20=wip_status_key,"",INDIRECT("'Stitching Log'!A" &amp; MAX(IF(projects=E20,ROW(projects))))),"")</f>
        <v/>
      </c>
      <c r="I20" s="1">
        <f t="shared" ca="1" si="6"/>
        <v>0</v>
      </c>
      <c r="J20" s="1">
        <f t="shared" ca="1" si="6"/>
        <v>0</v>
      </c>
      <c r="K20" s="1">
        <f t="shared" ca="1" si="6"/>
        <v>0</v>
      </c>
      <c r="L20" s="1">
        <f t="shared" ca="1" si="6"/>
        <v>0</v>
      </c>
      <c r="M20" s="1">
        <f t="shared" ca="1" si="6"/>
        <v>0</v>
      </c>
      <c r="N20" s="1">
        <f t="shared" ca="1" si="6"/>
        <v>0</v>
      </c>
      <c r="O20" s="1">
        <f t="shared" ca="1" si="6"/>
        <v>0</v>
      </c>
      <c r="P20" s="1">
        <f t="shared" ca="1" si="6"/>
        <v>0</v>
      </c>
      <c r="Q20" s="1">
        <f t="shared" ca="1" si="6"/>
        <v>0</v>
      </c>
      <c r="R20" s="1">
        <f t="shared" ca="1" si="6"/>
        <v>0</v>
      </c>
      <c r="S20" s="1">
        <f t="shared" ca="1" si="7"/>
        <v>0</v>
      </c>
      <c r="T20" s="1">
        <f t="shared" ca="1" si="7"/>
        <v>0</v>
      </c>
      <c r="U20" s="1">
        <f t="shared" ca="1" si="7"/>
        <v>0</v>
      </c>
      <c r="V20" s="1">
        <f t="shared" ca="1" si="7"/>
        <v>0</v>
      </c>
      <c r="W20" s="1">
        <f t="shared" ca="1" si="7"/>
        <v>0</v>
      </c>
      <c r="X20" s="1">
        <f t="shared" ca="1" si="7"/>
        <v>0</v>
      </c>
      <c r="Y20" s="1">
        <f t="shared" ca="1" si="7"/>
        <v>0</v>
      </c>
      <c r="Z20" s="1">
        <f t="shared" ca="1" si="7"/>
        <v>0</v>
      </c>
      <c r="AA20" s="1">
        <f t="shared" ca="1" si="7"/>
        <v>0</v>
      </c>
      <c r="AB20" s="1">
        <f t="shared" ca="1" si="7"/>
        <v>0</v>
      </c>
      <c r="AC20" s="1">
        <f t="shared" ca="1" si="8"/>
        <v>0</v>
      </c>
      <c r="AD20" s="1">
        <f t="shared" ca="1" si="8"/>
        <v>0</v>
      </c>
      <c r="AE20" s="1">
        <f t="shared" ca="1" si="8"/>
        <v>0</v>
      </c>
      <c r="AF20" s="1">
        <f t="shared" ca="1" si="8"/>
        <v>0</v>
      </c>
      <c r="AG20" s="1">
        <f t="shared" ca="1" si="8"/>
        <v>0</v>
      </c>
      <c r="AH20" s="1">
        <f t="shared" ca="1" si="8"/>
        <v>0</v>
      </c>
      <c r="AI20" s="1">
        <f t="shared" ca="1" si="8"/>
        <v>0</v>
      </c>
      <c r="AJ20" s="1">
        <f t="shared" ca="1" si="8"/>
        <v>0</v>
      </c>
      <c r="AK20" s="1">
        <f t="shared" ca="1" si="8"/>
        <v>0</v>
      </c>
      <c r="AL20" s="1">
        <f t="shared" ca="1" si="8"/>
        <v>0</v>
      </c>
      <c r="AM20" s="1">
        <f t="shared" ca="1" si="9"/>
        <v>0</v>
      </c>
      <c r="AN20" s="1">
        <f t="shared" ca="1" si="9"/>
        <v>0</v>
      </c>
      <c r="AO20" s="1">
        <f t="shared" ca="1" si="9"/>
        <v>0</v>
      </c>
      <c r="AP20" s="1">
        <f t="shared" ca="1" si="9"/>
        <v>0</v>
      </c>
      <c r="AQ20" s="1">
        <f t="shared" ca="1" si="9"/>
        <v>0</v>
      </c>
      <c r="AR20" s="1">
        <f t="shared" ca="1" si="9"/>
        <v>0</v>
      </c>
      <c r="AS20" s="1">
        <f t="shared" ca="1" si="9"/>
        <v>0</v>
      </c>
      <c r="AT20" s="1">
        <f t="shared" ca="1" si="9"/>
        <v>0</v>
      </c>
      <c r="AU20" s="1">
        <f t="shared" ca="1" si="9"/>
        <v>0</v>
      </c>
      <c r="AV20" s="1">
        <f t="shared" ca="1" si="9"/>
        <v>0</v>
      </c>
      <c r="AW20" s="1">
        <f t="shared" ca="1" si="9"/>
        <v>0</v>
      </c>
      <c r="AX20" s="1">
        <f t="shared" ca="1" si="9"/>
        <v>0</v>
      </c>
      <c r="AY20" s="1">
        <f t="shared" ca="1" si="9"/>
        <v>0</v>
      </c>
      <c r="AZ20" s="1">
        <f t="shared" ca="1" si="9"/>
        <v>0</v>
      </c>
      <c r="BA20" s="1">
        <f t="shared" ca="1" si="9"/>
        <v>0</v>
      </c>
      <c r="BB20" s="1">
        <f t="shared" ca="1" si="9"/>
        <v>0</v>
      </c>
      <c r="BC20" s="1">
        <f t="shared" ca="1" si="10"/>
        <v>0</v>
      </c>
      <c r="BD20" s="1">
        <f t="shared" ca="1" si="10"/>
        <v>0</v>
      </c>
      <c r="BE20" s="1">
        <f t="shared" ca="1" si="10"/>
        <v>0</v>
      </c>
      <c r="BF20" s="1">
        <f t="shared" ca="1" si="10"/>
        <v>0</v>
      </c>
      <c r="BG20" s="1">
        <f t="shared" ca="1" si="10"/>
        <v>0</v>
      </c>
      <c r="BH20" s="1">
        <f t="shared" ca="1" si="10"/>
        <v>0</v>
      </c>
      <c r="BI20" s="1">
        <f t="shared" ca="1" si="10"/>
        <v>0</v>
      </c>
      <c r="BJ20" s="1">
        <f t="shared" ca="1" si="10"/>
        <v>0</v>
      </c>
      <c r="BK20" s="1">
        <f t="shared" ca="1" si="10"/>
        <v>0</v>
      </c>
      <c r="BL20" s="1">
        <f t="shared" ca="1" si="10"/>
        <v>0</v>
      </c>
      <c r="BM20" s="1">
        <f t="shared" ca="1" si="10"/>
        <v>0</v>
      </c>
      <c r="BN20" s="1">
        <f t="shared" ca="1" si="10"/>
        <v>0</v>
      </c>
      <c r="BO20" s="1">
        <f t="shared" ca="1" si="10"/>
        <v>0</v>
      </c>
      <c r="BP20" s="1">
        <f t="shared" ca="1" si="10"/>
        <v>0</v>
      </c>
      <c r="BQ20" s="1">
        <f t="shared" ca="1" si="10"/>
        <v>0</v>
      </c>
      <c r="BR20" s="1">
        <f t="shared" ca="1" si="10"/>
        <v>0</v>
      </c>
      <c r="BS20" s="1">
        <f t="shared" ca="1" si="10"/>
        <v>0</v>
      </c>
      <c r="BT20" s="1">
        <f t="shared" ca="1" si="10"/>
        <v>0</v>
      </c>
      <c r="BU20" s="1">
        <f t="shared" ca="1" si="10"/>
        <v>0</v>
      </c>
      <c r="BV20" s="1">
        <f t="shared" ca="1" si="10"/>
        <v>0</v>
      </c>
      <c r="BW20" s="1">
        <f t="shared" ca="1" si="10"/>
        <v>0</v>
      </c>
      <c r="BX20" s="1">
        <f t="shared" ca="1" si="10"/>
        <v>0</v>
      </c>
      <c r="BY20" s="1">
        <f t="shared" ca="1" si="10"/>
        <v>0</v>
      </c>
      <c r="BZ20" s="1">
        <f t="shared" ca="1" si="10"/>
        <v>0</v>
      </c>
      <c r="CA20" s="1">
        <f t="shared" ca="1" si="10"/>
        <v>0</v>
      </c>
    </row>
    <row r="21" spans="1:79">
      <c r="A21" s="14" t="str">
        <f t="shared" ca="1" si="5"/>
        <v/>
      </c>
      <c r="B21" s="14"/>
      <c r="D21" s="14"/>
      <c r="E21" s="1" t="str">
        <f t="array" aca="1" ref="E21" ca="1">_xlfn.SINGLE(IF(A21&lt;=monthly_trend_projects,INDEX(monthly_trend_data,MATCH(0,INDEX(COUNTIF($E$3:E20,monthly_trend_data),0,0),0)),""))</f>
        <v/>
      </c>
      <c r="F21" s="13" t="str" cm="1">
        <f t="array" aca="1" ref="F21" ca="1">IF(E21&lt;&gt;"",IF(INDEX(projects_is_finished,MATCH(E21,projects_projects,0))=checked_key,finish_status_key,IF(INDEX(projects_is_stopped,MATCH(E21,projects_projects,0))=checked_key,stopped_status_key,IF(INDEX(projects_is_started,MATCH(E21,projects_projects,0))=checked_key,wip_status_key,""))),"")</f>
        <v/>
      </c>
      <c r="G21" s="3" t="str" cm="1">
        <f t="array" aca="1" ref="G21" ca="1">IF(E21&lt;&gt;"",INDEX(dates,MATCH(E21,projects,0)),"")</f>
        <v/>
      </c>
      <c r="H21" s="3" t="str" cm="1">
        <f t="array" aca="1" ref="H21" ca="1">IF(E21&lt;&gt;"",IF(F21=wip_status_key,"",INDIRECT("'Stitching Log'!A" &amp; MAX(IF(projects=E21,ROW(projects))))),"")</f>
        <v/>
      </c>
      <c r="I21" s="1">
        <f t="shared" ca="1" si="6"/>
        <v>0</v>
      </c>
      <c r="J21" s="1">
        <f t="shared" ca="1" si="6"/>
        <v>0</v>
      </c>
      <c r="K21" s="1">
        <f t="shared" ca="1" si="6"/>
        <v>0</v>
      </c>
      <c r="L21" s="1">
        <f t="shared" ca="1" si="6"/>
        <v>0</v>
      </c>
      <c r="M21" s="1">
        <f t="shared" ca="1" si="6"/>
        <v>0</v>
      </c>
      <c r="N21" s="1">
        <f t="shared" ca="1" si="6"/>
        <v>0</v>
      </c>
      <c r="O21" s="1">
        <f t="shared" ca="1" si="6"/>
        <v>0</v>
      </c>
      <c r="P21" s="1">
        <f t="shared" ca="1" si="6"/>
        <v>0</v>
      </c>
      <c r="Q21" s="1">
        <f t="shared" ca="1" si="6"/>
        <v>0</v>
      </c>
      <c r="R21" s="1">
        <f t="shared" ca="1" si="6"/>
        <v>0</v>
      </c>
      <c r="S21" s="1">
        <f t="shared" ca="1" si="7"/>
        <v>0</v>
      </c>
      <c r="T21" s="1">
        <f t="shared" ca="1" si="7"/>
        <v>0</v>
      </c>
      <c r="U21" s="1">
        <f t="shared" ca="1" si="7"/>
        <v>0</v>
      </c>
      <c r="V21" s="1">
        <f t="shared" ca="1" si="7"/>
        <v>0</v>
      </c>
      <c r="W21" s="1">
        <f t="shared" ca="1" si="7"/>
        <v>0</v>
      </c>
      <c r="X21" s="1">
        <f t="shared" ca="1" si="7"/>
        <v>0</v>
      </c>
      <c r="Y21" s="1">
        <f t="shared" ca="1" si="7"/>
        <v>0</v>
      </c>
      <c r="Z21" s="1">
        <f t="shared" ca="1" si="7"/>
        <v>0</v>
      </c>
      <c r="AA21" s="1">
        <f t="shared" ca="1" si="7"/>
        <v>0</v>
      </c>
      <c r="AB21" s="1">
        <f t="shared" ca="1" si="7"/>
        <v>0</v>
      </c>
      <c r="AC21" s="1">
        <f t="shared" ca="1" si="8"/>
        <v>0</v>
      </c>
      <c r="AD21" s="1">
        <f t="shared" ca="1" si="8"/>
        <v>0</v>
      </c>
      <c r="AE21" s="1">
        <f t="shared" ca="1" si="8"/>
        <v>0</v>
      </c>
      <c r="AF21" s="1">
        <f t="shared" ca="1" si="8"/>
        <v>0</v>
      </c>
      <c r="AG21" s="1">
        <f t="shared" ca="1" si="8"/>
        <v>0</v>
      </c>
      <c r="AH21" s="1">
        <f t="shared" ca="1" si="8"/>
        <v>0</v>
      </c>
      <c r="AI21" s="1">
        <f t="shared" ca="1" si="8"/>
        <v>0</v>
      </c>
      <c r="AJ21" s="1">
        <f t="shared" ca="1" si="8"/>
        <v>0</v>
      </c>
      <c r="AK21" s="1">
        <f t="shared" ca="1" si="8"/>
        <v>0</v>
      </c>
      <c r="AL21" s="1">
        <f t="shared" ca="1" si="8"/>
        <v>0</v>
      </c>
      <c r="AM21" s="1">
        <f t="shared" ca="1" si="9"/>
        <v>0</v>
      </c>
      <c r="AN21" s="1">
        <f t="shared" ca="1" si="9"/>
        <v>0</v>
      </c>
      <c r="AO21" s="1">
        <f t="shared" ca="1" si="9"/>
        <v>0</v>
      </c>
      <c r="AP21" s="1">
        <f t="shared" ca="1" si="9"/>
        <v>0</v>
      </c>
      <c r="AQ21" s="1">
        <f t="shared" ca="1" si="9"/>
        <v>0</v>
      </c>
      <c r="AR21" s="1">
        <f t="shared" ca="1" si="9"/>
        <v>0</v>
      </c>
      <c r="AS21" s="1">
        <f t="shared" ca="1" si="9"/>
        <v>0</v>
      </c>
      <c r="AT21" s="1">
        <f t="shared" ca="1" si="9"/>
        <v>0</v>
      </c>
      <c r="AU21" s="1">
        <f t="shared" ca="1" si="9"/>
        <v>0</v>
      </c>
      <c r="AV21" s="1">
        <f t="shared" ca="1" si="9"/>
        <v>0</v>
      </c>
      <c r="AW21" s="1">
        <f t="shared" ca="1" si="9"/>
        <v>0</v>
      </c>
      <c r="AX21" s="1">
        <f t="shared" ca="1" si="9"/>
        <v>0</v>
      </c>
      <c r="AY21" s="1">
        <f t="shared" ca="1" si="9"/>
        <v>0</v>
      </c>
      <c r="AZ21" s="1">
        <f t="shared" ca="1" si="9"/>
        <v>0</v>
      </c>
      <c r="BA21" s="1">
        <f t="shared" ca="1" si="9"/>
        <v>0</v>
      </c>
      <c r="BB21" s="1">
        <f t="shared" ca="1" si="9"/>
        <v>0</v>
      </c>
      <c r="BC21" s="1">
        <f t="shared" ca="1" si="10"/>
        <v>0</v>
      </c>
      <c r="BD21" s="1">
        <f t="shared" ca="1" si="10"/>
        <v>0</v>
      </c>
      <c r="BE21" s="1">
        <f t="shared" ca="1" si="10"/>
        <v>0</v>
      </c>
      <c r="BF21" s="1">
        <f t="shared" ca="1" si="10"/>
        <v>0</v>
      </c>
      <c r="BG21" s="1">
        <f t="shared" ca="1" si="10"/>
        <v>0</v>
      </c>
      <c r="BH21" s="1">
        <f t="shared" ca="1" si="10"/>
        <v>0</v>
      </c>
      <c r="BI21" s="1">
        <f t="shared" ca="1" si="10"/>
        <v>0</v>
      </c>
      <c r="BJ21" s="1">
        <f t="shared" ca="1" si="10"/>
        <v>0</v>
      </c>
      <c r="BK21" s="1">
        <f t="shared" ca="1" si="10"/>
        <v>0</v>
      </c>
      <c r="BL21" s="1">
        <f t="shared" ca="1" si="10"/>
        <v>0</v>
      </c>
      <c r="BM21" s="1">
        <f t="shared" ca="1" si="10"/>
        <v>0</v>
      </c>
      <c r="BN21" s="1">
        <f t="shared" ca="1" si="10"/>
        <v>0</v>
      </c>
      <c r="BO21" s="1">
        <f t="shared" ca="1" si="10"/>
        <v>0</v>
      </c>
      <c r="BP21" s="1">
        <f t="shared" ca="1" si="10"/>
        <v>0</v>
      </c>
      <c r="BQ21" s="1">
        <f t="shared" ca="1" si="10"/>
        <v>0</v>
      </c>
      <c r="BR21" s="1">
        <f t="shared" ca="1" si="10"/>
        <v>0</v>
      </c>
      <c r="BS21" s="1">
        <f t="shared" ca="1" si="10"/>
        <v>0</v>
      </c>
      <c r="BT21" s="1">
        <f t="shared" ca="1" si="10"/>
        <v>0</v>
      </c>
      <c r="BU21" s="1">
        <f t="shared" ca="1" si="10"/>
        <v>0</v>
      </c>
      <c r="BV21" s="1">
        <f t="shared" ca="1" si="10"/>
        <v>0</v>
      </c>
      <c r="BW21" s="1">
        <f t="shared" ca="1" si="10"/>
        <v>0</v>
      </c>
      <c r="BX21" s="1">
        <f t="shared" ca="1" si="10"/>
        <v>0</v>
      </c>
      <c r="BY21" s="1">
        <f t="shared" ca="1" si="10"/>
        <v>0</v>
      </c>
      <c r="BZ21" s="1">
        <f t="shared" ca="1" si="10"/>
        <v>0</v>
      </c>
      <c r="CA21" s="1">
        <f t="shared" ca="1" si="10"/>
        <v>0</v>
      </c>
    </row>
    <row r="22" spans="1:79">
      <c r="A22" s="14" t="str">
        <f t="shared" ca="1" si="5"/>
        <v/>
      </c>
      <c r="B22" s="14"/>
      <c r="D22" s="14"/>
      <c r="E22" s="1" t="str">
        <f t="array" aca="1" ref="E22" ca="1">_xlfn.SINGLE(IF(A22&lt;=monthly_trend_projects,INDEX(monthly_trend_data,MATCH(0,INDEX(COUNTIF($E$3:E21,monthly_trend_data),0,0),0)),""))</f>
        <v/>
      </c>
      <c r="F22" s="13" t="str" cm="1">
        <f t="array" aca="1" ref="F22" ca="1">IF(E22&lt;&gt;"",IF(INDEX(projects_is_finished,MATCH(E22,projects_projects,0))=checked_key,finish_status_key,IF(INDEX(projects_is_stopped,MATCH(E22,projects_projects,0))=checked_key,stopped_status_key,IF(INDEX(projects_is_started,MATCH(E22,projects_projects,0))=checked_key,wip_status_key,""))),"")</f>
        <v/>
      </c>
      <c r="G22" s="3" t="str" cm="1">
        <f t="array" aca="1" ref="G22" ca="1">IF(E22&lt;&gt;"",INDEX(dates,MATCH(E22,projects,0)),"")</f>
        <v/>
      </c>
      <c r="H22" s="3" t="str" cm="1">
        <f t="array" aca="1" ref="H22" ca="1">IF(E22&lt;&gt;"",IF(F22=wip_status_key,"",INDIRECT("'Stitching Log'!A" &amp; MAX(IF(projects=E22,ROW(projects))))),"")</f>
        <v/>
      </c>
      <c r="I22" s="1">
        <f t="shared" ca="1" si="6"/>
        <v>0</v>
      </c>
      <c r="J22" s="1">
        <f t="shared" ca="1" si="6"/>
        <v>0</v>
      </c>
      <c r="K22" s="1">
        <f t="shared" ca="1" si="6"/>
        <v>0</v>
      </c>
      <c r="L22" s="1">
        <f t="shared" ca="1" si="6"/>
        <v>0</v>
      </c>
      <c r="M22" s="1">
        <f t="shared" ca="1" si="6"/>
        <v>0</v>
      </c>
      <c r="N22" s="1">
        <f t="shared" ca="1" si="6"/>
        <v>0</v>
      </c>
      <c r="O22" s="1">
        <f t="shared" ca="1" si="6"/>
        <v>0</v>
      </c>
      <c r="P22" s="1">
        <f t="shared" ca="1" si="6"/>
        <v>0</v>
      </c>
      <c r="Q22" s="1">
        <f t="shared" ca="1" si="6"/>
        <v>0</v>
      </c>
      <c r="R22" s="1">
        <f t="shared" ca="1" si="6"/>
        <v>0</v>
      </c>
      <c r="S22" s="1">
        <f t="shared" ca="1" si="7"/>
        <v>0</v>
      </c>
      <c r="T22" s="1">
        <f t="shared" ca="1" si="7"/>
        <v>0</v>
      </c>
      <c r="U22" s="1">
        <f t="shared" ca="1" si="7"/>
        <v>0</v>
      </c>
      <c r="V22" s="1">
        <f t="shared" ca="1" si="7"/>
        <v>0</v>
      </c>
      <c r="W22" s="1">
        <f t="shared" ca="1" si="7"/>
        <v>0</v>
      </c>
      <c r="X22" s="1">
        <f t="shared" ca="1" si="7"/>
        <v>0</v>
      </c>
      <c r="Y22" s="1">
        <f t="shared" ca="1" si="7"/>
        <v>0</v>
      </c>
      <c r="Z22" s="1">
        <f t="shared" ca="1" si="7"/>
        <v>0</v>
      </c>
      <c r="AA22" s="1">
        <f t="shared" ca="1" si="7"/>
        <v>0</v>
      </c>
      <c r="AB22" s="1">
        <f t="shared" ca="1" si="7"/>
        <v>0</v>
      </c>
      <c r="AC22" s="1">
        <f t="shared" ca="1" si="8"/>
        <v>0</v>
      </c>
      <c r="AD22" s="1">
        <f t="shared" ca="1" si="8"/>
        <v>0</v>
      </c>
      <c r="AE22" s="1">
        <f t="shared" ca="1" si="8"/>
        <v>0</v>
      </c>
      <c r="AF22" s="1">
        <f t="shared" ca="1" si="8"/>
        <v>0</v>
      </c>
      <c r="AG22" s="1">
        <f t="shared" ca="1" si="8"/>
        <v>0</v>
      </c>
      <c r="AH22" s="1">
        <f t="shared" ca="1" si="8"/>
        <v>0</v>
      </c>
      <c r="AI22" s="1">
        <f t="shared" ca="1" si="8"/>
        <v>0</v>
      </c>
      <c r="AJ22" s="1">
        <f t="shared" ca="1" si="8"/>
        <v>0</v>
      </c>
      <c r="AK22" s="1">
        <f t="shared" ca="1" si="8"/>
        <v>0</v>
      </c>
      <c r="AL22" s="1">
        <f t="shared" ca="1" si="8"/>
        <v>0</v>
      </c>
      <c r="AM22" s="1">
        <f t="shared" ca="1" si="9"/>
        <v>0</v>
      </c>
      <c r="AN22" s="1">
        <f t="shared" ca="1" si="9"/>
        <v>0</v>
      </c>
      <c r="AO22" s="1">
        <f t="shared" ca="1" si="9"/>
        <v>0</v>
      </c>
      <c r="AP22" s="1">
        <f t="shared" ca="1" si="9"/>
        <v>0</v>
      </c>
      <c r="AQ22" s="1">
        <f t="shared" ca="1" si="9"/>
        <v>0</v>
      </c>
      <c r="AR22" s="1">
        <f t="shared" ca="1" si="9"/>
        <v>0</v>
      </c>
      <c r="AS22" s="1">
        <f t="shared" ca="1" si="9"/>
        <v>0</v>
      </c>
      <c r="AT22" s="1">
        <f t="shared" ca="1" si="9"/>
        <v>0</v>
      </c>
      <c r="AU22" s="1">
        <f t="shared" ca="1" si="9"/>
        <v>0</v>
      </c>
      <c r="AV22" s="1">
        <f t="shared" ca="1" si="9"/>
        <v>0</v>
      </c>
      <c r="AW22" s="1">
        <f t="shared" ca="1" si="9"/>
        <v>0</v>
      </c>
      <c r="AX22" s="1">
        <f t="shared" ca="1" si="9"/>
        <v>0</v>
      </c>
      <c r="AY22" s="1">
        <f t="shared" ca="1" si="9"/>
        <v>0</v>
      </c>
      <c r="AZ22" s="1">
        <f t="shared" ca="1" si="9"/>
        <v>0</v>
      </c>
      <c r="BA22" s="1">
        <f t="shared" ca="1" si="9"/>
        <v>0</v>
      </c>
      <c r="BB22" s="1">
        <f t="shared" ca="1" si="9"/>
        <v>0</v>
      </c>
      <c r="BC22" s="1">
        <f t="shared" ca="1" si="10"/>
        <v>0</v>
      </c>
      <c r="BD22" s="1">
        <f t="shared" ca="1" si="10"/>
        <v>0</v>
      </c>
      <c r="BE22" s="1">
        <f t="shared" ca="1" si="10"/>
        <v>0</v>
      </c>
      <c r="BF22" s="1">
        <f t="shared" ca="1" si="10"/>
        <v>0</v>
      </c>
      <c r="BG22" s="1">
        <f t="shared" ca="1" si="10"/>
        <v>0</v>
      </c>
      <c r="BH22" s="1">
        <f t="shared" ca="1" si="10"/>
        <v>0</v>
      </c>
      <c r="BI22" s="1">
        <f t="shared" ca="1" si="10"/>
        <v>0</v>
      </c>
      <c r="BJ22" s="1">
        <f t="shared" ca="1" si="10"/>
        <v>0</v>
      </c>
      <c r="BK22" s="1">
        <f t="shared" ca="1" si="10"/>
        <v>0</v>
      </c>
      <c r="BL22" s="1">
        <f t="shared" ca="1" si="10"/>
        <v>0</v>
      </c>
      <c r="BM22" s="1">
        <f t="shared" ca="1" si="10"/>
        <v>0</v>
      </c>
      <c r="BN22" s="1">
        <f t="shared" ca="1" si="10"/>
        <v>0</v>
      </c>
      <c r="BO22" s="1">
        <f t="shared" ca="1" si="10"/>
        <v>0</v>
      </c>
      <c r="BP22" s="1">
        <f t="shared" ca="1" si="10"/>
        <v>0</v>
      </c>
      <c r="BQ22" s="1">
        <f t="shared" ca="1" si="10"/>
        <v>0</v>
      </c>
      <c r="BR22" s="1">
        <f t="shared" ca="1" si="10"/>
        <v>0</v>
      </c>
      <c r="BS22" s="1">
        <f t="shared" ca="1" si="10"/>
        <v>0</v>
      </c>
      <c r="BT22" s="1">
        <f t="shared" ca="1" si="10"/>
        <v>0</v>
      </c>
      <c r="BU22" s="1">
        <f t="shared" ca="1" si="10"/>
        <v>0</v>
      </c>
      <c r="BV22" s="1">
        <f t="shared" ca="1" si="10"/>
        <v>0</v>
      </c>
      <c r="BW22" s="1">
        <f t="shared" ca="1" si="10"/>
        <v>0</v>
      </c>
      <c r="BX22" s="1">
        <f t="shared" ca="1" si="10"/>
        <v>0</v>
      </c>
      <c r="BY22" s="1">
        <f t="shared" ca="1" si="10"/>
        <v>0</v>
      </c>
      <c r="BZ22" s="1">
        <f t="shared" ca="1" si="10"/>
        <v>0</v>
      </c>
      <c r="CA22" s="1">
        <f t="shared" ca="1" si="10"/>
        <v>0</v>
      </c>
    </row>
    <row r="23" spans="1:79">
      <c r="A23" s="14" t="str">
        <f t="shared" ca="1" si="5"/>
        <v/>
      </c>
      <c r="B23" s="14"/>
      <c r="D23" s="14"/>
      <c r="E23" s="1" t="str">
        <f t="array" aca="1" ref="E23" ca="1">_xlfn.SINGLE(IF(A23&lt;=monthly_trend_projects,INDEX(monthly_trend_data,MATCH(0,INDEX(COUNTIF($E$3:E22,monthly_trend_data),0,0),0)),""))</f>
        <v/>
      </c>
      <c r="F23" s="13" t="str" cm="1">
        <f t="array" aca="1" ref="F23" ca="1">IF(E23&lt;&gt;"",IF(INDEX(projects_is_finished,MATCH(E23,projects_projects,0))=checked_key,finish_status_key,IF(INDEX(projects_is_stopped,MATCH(E23,projects_projects,0))=checked_key,stopped_status_key,IF(INDEX(projects_is_started,MATCH(E23,projects_projects,0))=checked_key,wip_status_key,""))),"")</f>
        <v/>
      </c>
      <c r="G23" s="3" t="str" cm="1">
        <f t="array" aca="1" ref="G23" ca="1">IF(E23&lt;&gt;"",INDEX(dates,MATCH(E23,projects,0)),"")</f>
        <v/>
      </c>
      <c r="H23" s="3" t="str" cm="1">
        <f t="array" aca="1" ref="H23" ca="1">IF(E23&lt;&gt;"",IF(F23=wip_status_key,"",INDIRECT("'Stitching Log'!A" &amp; MAX(IF(projects=E23,ROW(projects))))),"")</f>
        <v/>
      </c>
      <c r="I23" s="1">
        <f t="shared" ref="I23:R32" ca="1" si="11">COUNTIFS(dates,"&gt;="&amp;I$1,dates,"&lt;="&amp;EOMONTH(I$1,0),projects,$E23)</f>
        <v>0</v>
      </c>
      <c r="J23" s="1">
        <f t="shared" ca="1" si="11"/>
        <v>0</v>
      </c>
      <c r="K23" s="1">
        <f t="shared" ca="1" si="11"/>
        <v>0</v>
      </c>
      <c r="L23" s="1">
        <f t="shared" ca="1" si="11"/>
        <v>0</v>
      </c>
      <c r="M23" s="1">
        <f t="shared" ca="1" si="11"/>
        <v>0</v>
      </c>
      <c r="N23" s="1">
        <f t="shared" ca="1" si="11"/>
        <v>0</v>
      </c>
      <c r="O23" s="1">
        <f t="shared" ca="1" si="11"/>
        <v>0</v>
      </c>
      <c r="P23" s="1">
        <f t="shared" ca="1" si="11"/>
        <v>0</v>
      </c>
      <c r="Q23" s="1">
        <f t="shared" ca="1" si="11"/>
        <v>0</v>
      </c>
      <c r="R23" s="1">
        <f t="shared" ca="1" si="11"/>
        <v>0</v>
      </c>
      <c r="S23" s="1">
        <f t="shared" ref="S23:AB32" ca="1" si="12">COUNTIFS(dates,"&gt;="&amp;S$1,dates,"&lt;="&amp;EOMONTH(S$1,0),projects,$E23)</f>
        <v>0</v>
      </c>
      <c r="T23" s="1">
        <f t="shared" ca="1" si="12"/>
        <v>0</v>
      </c>
      <c r="U23" s="1">
        <f t="shared" ca="1" si="12"/>
        <v>0</v>
      </c>
      <c r="V23" s="1">
        <f t="shared" ca="1" si="12"/>
        <v>0</v>
      </c>
      <c r="W23" s="1">
        <f t="shared" ca="1" si="12"/>
        <v>0</v>
      </c>
      <c r="X23" s="1">
        <f t="shared" ca="1" si="12"/>
        <v>0</v>
      </c>
      <c r="Y23" s="1">
        <f t="shared" ca="1" si="12"/>
        <v>0</v>
      </c>
      <c r="Z23" s="1">
        <f t="shared" ca="1" si="12"/>
        <v>0</v>
      </c>
      <c r="AA23" s="1">
        <f t="shared" ca="1" si="12"/>
        <v>0</v>
      </c>
      <c r="AB23" s="1">
        <f t="shared" ca="1" si="12"/>
        <v>0</v>
      </c>
      <c r="AC23" s="1">
        <f t="shared" ref="AC23:AL32" ca="1" si="13">COUNTIFS(dates,"&gt;="&amp;AC$1,dates,"&lt;="&amp;EOMONTH(AC$1,0),projects,$E23)</f>
        <v>0</v>
      </c>
      <c r="AD23" s="1">
        <f t="shared" ca="1" si="13"/>
        <v>0</v>
      </c>
      <c r="AE23" s="1">
        <f t="shared" ca="1" si="13"/>
        <v>0</v>
      </c>
      <c r="AF23" s="1">
        <f t="shared" ca="1" si="13"/>
        <v>0</v>
      </c>
      <c r="AG23" s="1">
        <f t="shared" ca="1" si="13"/>
        <v>0</v>
      </c>
      <c r="AH23" s="1">
        <f t="shared" ca="1" si="13"/>
        <v>0</v>
      </c>
      <c r="AI23" s="1">
        <f t="shared" ca="1" si="13"/>
        <v>0</v>
      </c>
      <c r="AJ23" s="1">
        <f t="shared" ca="1" si="13"/>
        <v>0</v>
      </c>
      <c r="AK23" s="1">
        <f t="shared" ca="1" si="13"/>
        <v>0</v>
      </c>
      <c r="AL23" s="1">
        <f t="shared" ca="1" si="13"/>
        <v>0</v>
      </c>
      <c r="AM23" s="1">
        <f t="shared" ref="AM23:BC32" ca="1" si="14">COUNTIFS(dates,"&gt;="&amp;AM$1,dates,"&lt;="&amp;EOMONTH(AM$1,0),projects,$E23)</f>
        <v>0</v>
      </c>
      <c r="AN23" s="1">
        <f t="shared" ca="1" si="14"/>
        <v>0</v>
      </c>
      <c r="AO23" s="1">
        <f t="shared" ca="1" si="14"/>
        <v>0</v>
      </c>
      <c r="AP23" s="1">
        <f t="shared" ca="1" si="14"/>
        <v>0</v>
      </c>
      <c r="AQ23" s="1">
        <f t="shared" ca="1" si="14"/>
        <v>0</v>
      </c>
      <c r="AR23" s="1">
        <f t="shared" ca="1" si="14"/>
        <v>0</v>
      </c>
      <c r="AS23" s="1">
        <f t="shared" ca="1" si="14"/>
        <v>0</v>
      </c>
      <c r="AT23" s="1">
        <f t="shared" ca="1" si="14"/>
        <v>0</v>
      </c>
      <c r="AU23" s="1">
        <f t="shared" ca="1" si="14"/>
        <v>0</v>
      </c>
      <c r="AV23" s="1">
        <f t="shared" ca="1" si="14"/>
        <v>0</v>
      </c>
      <c r="AW23" s="1">
        <f t="shared" ca="1" si="14"/>
        <v>0</v>
      </c>
      <c r="AX23" s="1">
        <f t="shared" ca="1" si="14"/>
        <v>0</v>
      </c>
      <c r="AY23" s="1">
        <f t="shared" ca="1" si="14"/>
        <v>0</v>
      </c>
      <c r="AZ23" s="1">
        <f t="shared" ca="1" si="14"/>
        <v>0</v>
      </c>
      <c r="BA23" s="1">
        <f t="shared" ca="1" si="14"/>
        <v>0</v>
      </c>
      <c r="BB23" s="1">
        <f t="shared" ca="1" si="14"/>
        <v>0</v>
      </c>
      <c r="BC23" s="1">
        <f t="shared" ca="1" si="14"/>
        <v>0</v>
      </c>
      <c r="BD23" s="1">
        <f t="shared" ca="1" si="10"/>
        <v>0</v>
      </c>
      <c r="BE23" s="1">
        <f t="shared" ca="1" si="10"/>
        <v>0</v>
      </c>
      <c r="BF23" s="1">
        <f t="shared" ca="1" si="10"/>
        <v>0</v>
      </c>
      <c r="BG23" s="1">
        <f t="shared" ca="1" si="10"/>
        <v>0</v>
      </c>
      <c r="BH23" s="1">
        <f t="shared" ca="1" si="10"/>
        <v>0</v>
      </c>
      <c r="BI23" s="1">
        <f t="shared" ca="1" si="10"/>
        <v>0</v>
      </c>
      <c r="BJ23" s="1">
        <f t="shared" ca="1" si="10"/>
        <v>0</v>
      </c>
      <c r="BK23" s="1">
        <f t="shared" ca="1" si="10"/>
        <v>0</v>
      </c>
      <c r="BL23" s="1">
        <f t="shared" ca="1" si="10"/>
        <v>0</v>
      </c>
      <c r="BM23" s="1">
        <f t="shared" ca="1" si="10"/>
        <v>0</v>
      </c>
      <c r="BN23" s="1">
        <f t="shared" ca="1" si="10"/>
        <v>0</v>
      </c>
      <c r="BO23" s="1">
        <f t="shared" ca="1" si="10"/>
        <v>0</v>
      </c>
      <c r="BP23" s="1">
        <f t="shared" ref="BC23:CA33" ca="1" si="15">COUNTIFS(dates,"&gt;="&amp;BP$1,dates,"&lt;="&amp;EOMONTH(BP$1,0),projects,$E23)</f>
        <v>0</v>
      </c>
      <c r="BQ23" s="1">
        <f t="shared" ca="1" si="15"/>
        <v>0</v>
      </c>
      <c r="BR23" s="1">
        <f t="shared" ca="1" si="15"/>
        <v>0</v>
      </c>
      <c r="BS23" s="1">
        <f t="shared" ca="1" si="15"/>
        <v>0</v>
      </c>
      <c r="BT23" s="1">
        <f t="shared" ca="1" si="15"/>
        <v>0</v>
      </c>
      <c r="BU23" s="1">
        <f t="shared" ca="1" si="15"/>
        <v>0</v>
      </c>
      <c r="BV23" s="1">
        <f t="shared" ca="1" si="15"/>
        <v>0</v>
      </c>
      <c r="BW23" s="1">
        <f t="shared" ca="1" si="15"/>
        <v>0</v>
      </c>
      <c r="BX23" s="1">
        <f t="shared" ca="1" si="15"/>
        <v>0</v>
      </c>
      <c r="BY23" s="1">
        <f t="shared" ca="1" si="15"/>
        <v>0</v>
      </c>
      <c r="BZ23" s="1">
        <f t="shared" ca="1" si="15"/>
        <v>0</v>
      </c>
      <c r="CA23" s="1">
        <f t="shared" ca="1" si="15"/>
        <v>0</v>
      </c>
    </row>
    <row r="24" spans="1:79">
      <c r="A24" s="14" t="str">
        <f t="shared" ca="1" si="5"/>
        <v/>
      </c>
      <c r="B24" s="14"/>
      <c r="D24" s="14"/>
      <c r="E24" s="1" t="str">
        <f t="array" aca="1" ref="E24" ca="1">_xlfn.SINGLE(IF(A24&lt;=monthly_trend_projects,INDEX(monthly_trend_data,MATCH(0,INDEX(COUNTIF($E$3:E23,monthly_trend_data),0,0),0)),""))</f>
        <v/>
      </c>
      <c r="F24" s="13" t="str" cm="1">
        <f t="array" aca="1" ref="F24" ca="1">IF(E24&lt;&gt;"",IF(INDEX(projects_is_finished,MATCH(E24,projects_projects,0))=checked_key,finish_status_key,IF(INDEX(projects_is_stopped,MATCH(E24,projects_projects,0))=checked_key,stopped_status_key,IF(INDEX(projects_is_started,MATCH(E24,projects_projects,0))=checked_key,wip_status_key,""))),"")</f>
        <v/>
      </c>
      <c r="G24" s="3" t="str" cm="1">
        <f t="array" aca="1" ref="G24" ca="1">IF(E24&lt;&gt;"",INDEX(dates,MATCH(E24,projects,0)),"")</f>
        <v/>
      </c>
      <c r="H24" s="3" t="str" cm="1">
        <f t="array" aca="1" ref="H24" ca="1">IF(E24&lt;&gt;"",IF(F24=wip_status_key,"",INDIRECT("'Stitching Log'!A" &amp; MAX(IF(projects=E24,ROW(projects))))),"")</f>
        <v/>
      </c>
      <c r="I24" s="1">
        <f t="shared" ca="1" si="11"/>
        <v>0</v>
      </c>
      <c r="J24" s="1">
        <f t="shared" ca="1" si="11"/>
        <v>0</v>
      </c>
      <c r="K24" s="1">
        <f t="shared" ca="1" si="11"/>
        <v>0</v>
      </c>
      <c r="L24" s="1">
        <f t="shared" ca="1" si="11"/>
        <v>0</v>
      </c>
      <c r="M24" s="1">
        <f t="shared" ca="1" si="11"/>
        <v>0</v>
      </c>
      <c r="N24" s="1">
        <f t="shared" ca="1" si="11"/>
        <v>0</v>
      </c>
      <c r="O24" s="1">
        <f t="shared" ca="1" si="11"/>
        <v>0</v>
      </c>
      <c r="P24" s="1">
        <f t="shared" ca="1" si="11"/>
        <v>0</v>
      </c>
      <c r="Q24" s="1">
        <f t="shared" ca="1" si="11"/>
        <v>0</v>
      </c>
      <c r="R24" s="1">
        <f t="shared" ca="1" si="11"/>
        <v>0</v>
      </c>
      <c r="S24" s="1">
        <f t="shared" ca="1" si="12"/>
        <v>0</v>
      </c>
      <c r="T24" s="1">
        <f t="shared" ca="1" si="12"/>
        <v>0</v>
      </c>
      <c r="U24" s="1">
        <f t="shared" ca="1" si="12"/>
        <v>0</v>
      </c>
      <c r="V24" s="1">
        <f t="shared" ca="1" si="12"/>
        <v>0</v>
      </c>
      <c r="W24" s="1">
        <f t="shared" ca="1" si="12"/>
        <v>0</v>
      </c>
      <c r="X24" s="1">
        <f t="shared" ca="1" si="12"/>
        <v>0</v>
      </c>
      <c r="Y24" s="1">
        <f t="shared" ca="1" si="12"/>
        <v>0</v>
      </c>
      <c r="Z24" s="1">
        <f t="shared" ca="1" si="12"/>
        <v>0</v>
      </c>
      <c r="AA24" s="1">
        <f t="shared" ca="1" si="12"/>
        <v>0</v>
      </c>
      <c r="AB24" s="1">
        <f t="shared" ca="1" si="12"/>
        <v>0</v>
      </c>
      <c r="AC24" s="1">
        <f t="shared" ca="1" si="13"/>
        <v>0</v>
      </c>
      <c r="AD24" s="1">
        <f t="shared" ca="1" si="13"/>
        <v>0</v>
      </c>
      <c r="AE24" s="1">
        <f t="shared" ca="1" si="13"/>
        <v>0</v>
      </c>
      <c r="AF24" s="1">
        <f t="shared" ca="1" si="13"/>
        <v>0</v>
      </c>
      <c r="AG24" s="1">
        <f t="shared" ca="1" si="13"/>
        <v>0</v>
      </c>
      <c r="AH24" s="1">
        <f t="shared" ca="1" si="13"/>
        <v>0</v>
      </c>
      <c r="AI24" s="1">
        <f t="shared" ca="1" si="13"/>
        <v>0</v>
      </c>
      <c r="AJ24" s="1">
        <f t="shared" ca="1" si="13"/>
        <v>0</v>
      </c>
      <c r="AK24" s="1">
        <f t="shared" ca="1" si="13"/>
        <v>0</v>
      </c>
      <c r="AL24" s="1">
        <f t="shared" ca="1" si="13"/>
        <v>0</v>
      </c>
      <c r="AM24" s="1">
        <f t="shared" ca="1" si="14"/>
        <v>0</v>
      </c>
      <c r="AN24" s="1">
        <f t="shared" ca="1" si="14"/>
        <v>0</v>
      </c>
      <c r="AO24" s="1">
        <f t="shared" ca="1" si="14"/>
        <v>0</v>
      </c>
      <c r="AP24" s="1">
        <f t="shared" ca="1" si="14"/>
        <v>0</v>
      </c>
      <c r="AQ24" s="1">
        <f t="shared" ca="1" si="14"/>
        <v>0</v>
      </c>
      <c r="AR24" s="1">
        <f t="shared" ca="1" si="14"/>
        <v>0</v>
      </c>
      <c r="AS24" s="1">
        <f t="shared" ca="1" si="14"/>
        <v>0</v>
      </c>
      <c r="AT24" s="1">
        <f t="shared" ca="1" si="14"/>
        <v>0</v>
      </c>
      <c r="AU24" s="1">
        <f t="shared" ca="1" si="14"/>
        <v>0</v>
      </c>
      <c r="AV24" s="1">
        <f t="shared" ca="1" si="14"/>
        <v>0</v>
      </c>
      <c r="AW24" s="1">
        <f t="shared" ca="1" si="14"/>
        <v>0</v>
      </c>
      <c r="AX24" s="1">
        <f t="shared" ca="1" si="14"/>
        <v>0</v>
      </c>
      <c r="AY24" s="1">
        <f t="shared" ca="1" si="14"/>
        <v>0</v>
      </c>
      <c r="AZ24" s="1">
        <f t="shared" ca="1" si="14"/>
        <v>0</v>
      </c>
      <c r="BA24" s="1">
        <f t="shared" ca="1" si="14"/>
        <v>0</v>
      </c>
      <c r="BB24" s="1">
        <f t="shared" ca="1" si="14"/>
        <v>0</v>
      </c>
      <c r="BC24" s="1">
        <f t="shared" ca="1" si="15"/>
        <v>0</v>
      </c>
      <c r="BD24" s="1">
        <f t="shared" ca="1" si="15"/>
        <v>0</v>
      </c>
      <c r="BE24" s="1">
        <f t="shared" ca="1" si="15"/>
        <v>0</v>
      </c>
      <c r="BF24" s="1">
        <f t="shared" ca="1" si="15"/>
        <v>0</v>
      </c>
      <c r="BG24" s="1">
        <f t="shared" ca="1" si="15"/>
        <v>0</v>
      </c>
      <c r="BH24" s="1">
        <f t="shared" ca="1" si="15"/>
        <v>0</v>
      </c>
      <c r="BI24" s="1">
        <f t="shared" ca="1" si="15"/>
        <v>0</v>
      </c>
      <c r="BJ24" s="1">
        <f t="shared" ca="1" si="15"/>
        <v>0</v>
      </c>
      <c r="BK24" s="1">
        <f t="shared" ca="1" si="15"/>
        <v>0</v>
      </c>
      <c r="BL24" s="1">
        <f t="shared" ca="1" si="15"/>
        <v>0</v>
      </c>
      <c r="BM24" s="1">
        <f t="shared" ca="1" si="15"/>
        <v>0</v>
      </c>
      <c r="BN24" s="1">
        <f t="shared" ca="1" si="15"/>
        <v>0</v>
      </c>
      <c r="BO24" s="1">
        <f t="shared" ca="1" si="15"/>
        <v>0</v>
      </c>
      <c r="BP24" s="1">
        <f t="shared" ca="1" si="15"/>
        <v>0</v>
      </c>
      <c r="BQ24" s="1">
        <f t="shared" ca="1" si="15"/>
        <v>0</v>
      </c>
      <c r="BR24" s="1">
        <f t="shared" ca="1" si="15"/>
        <v>0</v>
      </c>
      <c r="BS24" s="1">
        <f t="shared" ca="1" si="15"/>
        <v>0</v>
      </c>
      <c r="BT24" s="1">
        <f t="shared" ca="1" si="15"/>
        <v>0</v>
      </c>
      <c r="BU24" s="1">
        <f t="shared" ca="1" si="15"/>
        <v>0</v>
      </c>
      <c r="BV24" s="1">
        <f t="shared" ca="1" si="15"/>
        <v>0</v>
      </c>
      <c r="BW24" s="1">
        <f t="shared" ca="1" si="15"/>
        <v>0</v>
      </c>
      <c r="BX24" s="1">
        <f t="shared" ca="1" si="15"/>
        <v>0</v>
      </c>
      <c r="BY24" s="1">
        <f t="shared" ca="1" si="15"/>
        <v>0</v>
      </c>
      <c r="BZ24" s="1">
        <f t="shared" ca="1" si="15"/>
        <v>0</v>
      </c>
      <c r="CA24" s="1">
        <f t="shared" ca="1" si="15"/>
        <v>0</v>
      </c>
    </row>
    <row r="25" spans="1:79">
      <c r="A25" s="14" t="str">
        <f t="shared" ca="1" si="5"/>
        <v/>
      </c>
      <c r="B25" s="14"/>
      <c r="D25" s="14"/>
      <c r="E25" s="1" t="str">
        <f t="array" aca="1" ref="E25" ca="1">_xlfn.SINGLE(IF(A25&lt;=monthly_trend_projects,INDEX(monthly_trend_data,MATCH(0,INDEX(COUNTIF($E$3:E24,monthly_trend_data),0,0),0)),""))</f>
        <v/>
      </c>
      <c r="F25" s="13" t="str" cm="1">
        <f t="array" aca="1" ref="F25" ca="1">IF(E25&lt;&gt;"",IF(INDEX(projects_is_finished,MATCH(E25,projects_projects,0))=checked_key,finish_status_key,IF(INDEX(projects_is_stopped,MATCH(E25,projects_projects,0))=checked_key,stopped_status_key,IF(INDEX(projects_is_started,MATCH(E25,projects_projects,0))=checked_key,wip_status_key,""))),"")</f>
        <v/>
      </c>
      <c r="G25" s="3" t="str" cm="1">
        <f t="array" aca="1" ref="G25" ca="1">IF(E25&lt;&gt;"",INDEX(dates,MATCH(E25,projects,0)),"")</f>
        <v/>
      </c>
      <c r="H25" s="3" t="str" cm="1">
        <f t="array" aca="1" ref="H25" ca="1">IF(E25&lt;&gt;"",IF(F25=wip_status_key,"",INDIRECT("'Stitching Log'!A" &amp; MAX(IF(projects=E25,ROW(projects))))),"")</f>
        <v/>
      </c>
      <c r="I25" s="1">
        <f t="shared" ca="1" si="11"/>
        <v>0</v>
      </c>
      <c r="J25" s="1">
        <f t="shared" ca="1" si="11"/>
        <v>0</v>
      </c>
      <c r="K25" s="1">
        <f t="shared" ca="1" si="11"/>
        <v>0</v>
      </c>
      <c r="L25" s="1">
        <f t="shared" ca="1" si="11"/>
        <v>0</v>
      </c>
      <c r="M25" s="1">
        <f t="shared" ca="1" si="11"/>
        <v>0</v>
      </c>
      <c r="N25" s="1">
        <f t="shared" ca="1" si="11"/>
        <v>0</v>
      </c>
      <c r="O25" s="1">
        <f t="shared" ca="1" si="11"/>
        <v>0</v>
      </c>
      <c r="P25" s="1">
        <f t="shared" ca="1" si="11"/>
        <v>0</v>
      </c>
      <c r="Q25" s="1">
        <f t="shared" ca="1" si="11"/>
        <v>0</v>
      </c>
      <c r="R25" s="1">
        <f t="shared" ca="1" si="11"/>
        <v>0</v>
      </c>
      <c r="S25" s="1">
        <f t="shared" ca="1" si="12"/>
        <v>0</v>
      </c>
      <c r="T25" s="1">
        <f t="shared" ca="1" si="12"/>
        <v>0</v>
      </c>
      <c r="U25" s="1">
        <f t="shared" ca="1" si="12"/>
        <v>0</v>
      </c>
      <c r="V25" s="1">
        <f t="shared" ca="1" si="12"/>
        <v>0</v>
      </c>
      <c r="W25" s="1">
        <f t="shared" ca="1" si="12"/>
        <v>0</v>
      </c>
      <c r="X25" s="1">
        <f t="shared" ca="1" si="12"/>
        <v>0</v>
      </c>
      <c r="Y25" s="1">
        <f t="shared" ca="1" si="12"/>
        <v>0</v>
      </c>
      <c r="Z25" s="1">
        <f t="shared" ca="1" si="12"/>
        <v>0</v>
      </c>
      <c r="AA25" s="1">
        <f t="shared" ca="1" si="12"/>
        <v>0</v>
      </c>
      <c r="AB25" s="1">
        <f t="shared" ca="1" si="12"/>
        <v>0</v>
      </c>
      <c r="AC25" s="1">
        <f t="shared" ca="1" si="13"/>
        <v>0</v>
      </c>
      <c r="AD25" s="1">
        <f t="shared" ca="1" si="13"/>
        <v>0</v>
      </c>
      <c r="AE25" s="1">
        <f t="shared" ca="1" si="13"/>
        <v>0</v>
      </c>
      <c r="AF25" s="1">
        <f t="shared" ca="1" si="13"/>
        <v>0</v>
      </c>
      <c r="AG25" s="1">
        <f t="shared" ca="1" si="13"/>
        <v>0</v>
      </c>
      <c r="AH25" s="1">
        <f t="shared" ca="1" si="13"/>
        <v>0</v>
      </c>
      <c r="AI25" s="1">
        <f t="shared" ca="1" si="13"/>
        <v>0</v>
      </c>
      <c r="AJ25" s="1">
        <f t="shared" ca="1" si="13"/>
        <v>0</v>
      </c>
      <c r="AK25" s="1">
        <f t="shared" ca="1" si="13"/>
        <v>0</v>
      </c>
      <c r="AL25" s="1">
        <f t="shared" ca="1" si="13"/>
        <v>0</v>
      </c>
      <c r="AM25" s="1">
        <f t="shared" ca="1" si="14"/>
        <v>0</v>
      </c>
      <c r="AN25" s="1">
        <f t="shared" ca="1" si="14"/>
        <v>0</v>
      </c>
      <c r="AO25" s="1">
        <f t="shared" ca="1" si="14"/>
        <v>0</v>
      </c>
      <c r="AP25" s="1">
        <f t="shared" ca="1" si="14"/>
        <v>0</v>
      </c>
      <c r="AQ25" s="1">
        <f t="shared" ca="1" si="14"/>
        <v>0</v>
      </c>
      <c r="AR25" s="1">
        <f t="shared" ca="1" si="14"/>
        <v>0</v>
      </c>
      <c r="AS25" s="1">
        <f t="shared" ca="1" si="14"/>
        <v>0</v>
      </c>
      <c r="AT25" s="1">
        <f t="shared" ca="1" si="14"/>
        <v>0</v>
      </c>
      <c r="AU25" s="1">
        <f t="shared" ca="1" si="14"/>
        <v>0</v>
      </c>
      <c r="AV25" s="1">
        <f t="shared" ca="1" si="14"/>
        <v>0</v>
      </c>
      <c r="AW25" s="1">
        <f t="shared" ca="1" si="14"/>
        <v>0</v>
      </c>
      <c r="AX25" s="1">
        <f t="shared" ca="1" si="14"/>
        <v>0</v>
      </c>
      <c r="AY25" s="1">
        <f t="shared" ca="1" si="14"/>
        <v>0</v>
      </c>
      <c r="AZ25" s="1">
        <f t="shared" ca="1" si="14"/>
        <v>0</v>
      </c>
      <c r="BA25" s="1">
        <f t="shared" ca="1" si="14"/>
        <v>0</v>
      </c>
      <c r="BB25" s="1">
        <f t="shared" ca="1" si="14"/>
        <v>0</v>
      </c>
      <c r="BC25" s="1">
        <f t="shared" ca="1" si="15"/>
        <v>0</v>
      </c>
      <c r="BD25" s="1">
        <f t="shared" ca="1" si="15"/>
        <v>0</v>
      </c>
      <c r="BE25" s="1">
        <f t="shared" ca="1" si="15"/>
        <v>0</v>
      </c>
      <c r="BF25" s="1">
        <f t="shared" ca="1" si="15"/>
        <v>0</v>
      </c>
      <c r="BG25" s="1">
        <f t="shared" ca="1" si="15"/>
        <v>0</v>
      </c>
      <c r="BH25" s="1">
        <f t="shared" ca="1" si="15"/>
        <v>0</v>
      </c>
      <c r="BI25" s="1">
        <f t="shared" ca="1" si="15"/>
        <v>0</v>
      </c>
      <c r="BJ25" s="1">
        <f t="shared" ca="1" si="15"/>
        <v>0</v>
      </c>
      <c r="BK25" s="1">
        <f t="shared" ca="1" si="15"/>
        <v>0</v>
      </c>
      <c r="BL25" s="1">
        <f t="shared" ca="1" si="15"/>
        <v>0</v>
      </c>
      <c r="BM25" s="1">
        <f t="shared" ca="1" si="15"/>
        <v>0</v>
      </c>
      <c r="BN25" s="1">
        <f t="shared" ca="1" si="15"/>
        <v>0</v>
      </c>
      <c r="BO25" s="1">
        <f t="shared" ca="1" si="15"/>
        <v>0</v>
      </c>
      <c r="BP25" s="1">
        <f t="shared" ca="1" si="15"/>
        <v>0</v>
      </c>
      <c r="BQ25" s="1">
        <f t="shared" ca="1" si="15"/>
        <v>0</v>
      </c>
      <c r="BR25" s="1">
        <f t="shared" ca="1" si="15"/>
        <v>0</v>
      </c>
      <c r="BS25" s="1">
        <f t="shared" ca="1" si="15"/>
        <v>0</v>
      </c>
      <c r="BT25" s="1">
        <f t="shared" ca="1" si="15"/>
        <v>0</v>
      </c>
      <c r="BU25" s="1">
        <f t="shared" ca="1" si="15"/>
        <v>0</v>
      </c>
      <c r="BV25" s="1">
        <f t="shared" ca="1" si="15"/>
        <v>0</v>
      </c>
      <c r="BW25" s="1">
        <f t="shared" ca="1" si="15"/>
        <v>0</v>
      </c>
      <c r="BX25" s="1">
        <f t="shared" ca="1" si="15"/>
        <v>0</v>
      </c>
      <c r="BY25" s="1">
        <f t="shared" ca="1" si="15"/>
        <v>0</v>
      </c>
      <c r="BZ25" s="1">
        <f t="shared" ca="1" si="15"/>
        <v>0</v>
      </c>
      <c r="CA25" s="1">
        <f t="shared" ca="1" si="15"/>
        <v>0</v>
      </c>
    </row>
    <row r="26" spans="1:79">
      <c r="A26" s="14" t="str">
        <f t="shared" ca="1" si="5"/>
        <v/>
      </c>
      <c r="B26" s="14"/>
      <c r="D26" s="14"/>
      <c r="E26" s="1" t="str">
        <f t="array" aca="1" ref="E26" ca="1">_xlfn.SINGLE(IF(A26&lt;=monthly_trend_projects,INDEX(monthly_trend_data,MATCH(0,INDEX(COUNTIF($E$3:E25,monthly_trend_data),0,0),0)),""))</f>
        <v/>
      </c>
      <c r="F26" s="13" t="str" cm="1">
        <f t="array" aca="1" ref="F26" ca="1">IF(E26&lt;&gt;"",IF(INDEX(projects_is_finished,MATCH(E26,projects_projects,0))=checked_key,finish_status_key,IF(INDEX(projects_is_stopped,MATCH(E26,projects_projects,0))=checked_key,stopped_status_key,IF(INDEX(projects_is_started,MATCH(E26,projects_projects,0))=checked_key,wip_status_key,""))),"")</f>
        <v/>
      </c>
      <c r="G26" s="3" t="str" cm="1">
        <f t="array" aca="1" ref="G26" ca="1">IF(E26&lt;&gt;"",INDEX(dates,MATCH(E26,projects,0)),"")</f>
        <v/>
      </c>
      <c r="H26" s="3" t="str" cm="1">
        <f t="array" aca="1" ref="H26" ca="1">IF(E26&lt;&gt;"",IF(F26=wip_status_key,"",INDIRECT("'Stitching Log'!A" &amp; MAX(IF(projects=E26,ROW(projects))))),"")</f>
        <v/>
      </c>
      <c r="I26" s="1">
        <f t="shared" ca="1" si="11"/>
        <v>0</v>
      </c>
      <c r="J26" s="1">
        <f t="shared" ca="1" si="11"/>
        <v>0</v>
      </c>
      <c r="K26" s="1">
        <f t="shared" ca="1" si="11"/>
        <v>0</v>
      </c>
      <c r="L26" s="1">
        <f t="shared" ca="1" si="11"/>
        <v>0</v>
      </c>
      <c r="M26" s="1">
        <f t="shared" ca="1" si="11"/>
        <v>0</v>
      </c>
      <c r="N26" s="1">
        <f t="shared" ca="1" si="11"/>
        <v>0</v>
      </c>
      <c r="O26" s="1">
        <f t="shared" ca="1" si="11"/>
        <v>0</v>
      </c>
      <c r="P26" s="1">
        <f t="shared" ca="1" si="11"/>
        <v>0</v>
      </c>
      <c r="Q26" s="1">
        <f t="shared" ca="1" si="11"/>
        <v>0</v>
      </c>
      <c r="R26" s="1">
        <f t="shared" ca="1" si="11"/>
        <v>0</v>
      </c>
      <c r="S26" s="1">
        <f t="shared" ca="1" si="12"/>
        <v>0</v>
      </c>
      <c r="T26" s="1">
        <f t="shared" ca="1" si="12"/>
        <v>0</v>
      </c>
      <c r="U26" s="1">
        <f t="shared" ca="1" si="12"/>
        <v>0</v>
      </c>
      <c r="V26" s="1">
        <f t="shared" ca="1" si="12"/>
        <v>0</v>
      </c>
      <c r="W26" s="1">
        <f t="shared" ca="1" si="12"/>
        <v>0</v>
      </c>
      <c r="X26" s="1">
        <f t="shared" ca="1" si="12"/>
        <v>0</v>
      </c>
      <c r="Y26" s="1">
        <f t="shared" ca="1" si="12"/>
        <v>0</v>
      </c>
      <c r="Z26" s="1">
        <f t="shared" ca="1" si="12"/>
        <v>0</v>
      </c>
      <c r="AA26" s="1">
        <f t="shared" ca="1" si="12"/>
        <v>0</v>
      </c>
      <c r="AB26" s="1">
        <f t="shared" ca="1" si="12"/>
        <v>0</v>
      </c>
      <c r="AC26" s="1">
        <f t="shared" ca="1" si="13"/>
        <v>0</v>
      </c>
      <c r="AD26" s="1">
        <f t="shared" ca="1" si="13"/>
        <v>0</v>
      </c>
      <c r="AE26" s="1">
        <f t="shared" ca="1" si="13"/>
        <v>0</v>
      </c>
      <c r="AF26" s="1">
        <f t="shared" ca="1" si="13"/>
        <v>0</v>
      </c>
      <c r="AG26" s="1">
        <f t="shared" ca="1" si="13"/>
        <v>0</v>
      </c>
      <c r="AH26" s="1">
        <f t="shared" ca="1" si="13"/>
        <v>0</v>
      </c>
      <c r="AI26" s="1">
        <f t="shared" ca="1" si="13"/>
        <v>0</v>
      </c>
      <c r="AJ26" s="1">
        <f t="shared" ca="1" si="13"/>
        <v>0</v>
      </c>
      <c r="AK26" s="1">
        <f t="shared" ca="1" si="13"/>
        <v>0</v>
      </c>
      <c r="AL26" s="1">
        <f t="shared" ca="1" si="13"/>
        <v>0</v>
      </c>
      <c r="AM26" s="1">
        <f t="shared" ca="1" si="14"/>
        <v>0</v>
      </c>
      <c r="AN26" s="1">
        <f t="shared" ca="1" si="14"/>
        <v>0</v>
      </c>
      <c r="AO26" s="1">
        <f t="shared" ca="1" si="14"/>
        <v>0</v>
      </c>
      <c r="AP26" s="1">
        <f t="shared" ca="1" si="14"/>
        <v>0</v>
      </c>
      <c r="AQ26" s="1">
        <f t="shared" ca="1" si="14"/>
        <v>0</v>
      </c>
      <c r="AR26" s="1">
        <f t="shared" ca="1" si="14"/>
        <v>0</v>
      </c>
      <c r="AS26" s="1">
        <f t="shared" ca="1" si="14"/>
        <v>0</v>
      </c>
      <c r="AT26" s="1">
        <f t="shared" ca="1" si="14"/>
        <v>0</v>
      </c>
      <c r="AU26" s="1">
        <f t="shared" ca="1" si="14"/>
        <v>0</v>
      </c>
      <c r="AV26" s="1">
        <f t="shared" ca="1" si="14"/>
        <v>0</v>
      </c>
      <c r="AW26" s="1">
        <f t="shared" ca="1" si="14"/>
        <v>0</v>
      </c>
      <c r="AX26" s="1">
        <f t="shared" ca="1" si="14"/>
        <v>0</v>
      </c>
      <c r="AY26" s="1">
        <f t="shared" ca="1" si="14"/>
        <v>0</v>
      </c>
      <c r="AZ26" s="1">
        <f t="shared" ca="1" si="14"/>
        <v>0</v>
      </c>
      <c r="BA26" s="1">
        <f t="shared" ca="1" si="14"/>
        <v>0</v>
      </c>
      <c r="BB26" s="1">
        <f t="shared" ca="1" si="14"/>
        <v>0</v>
      </c>
      <c r="BC26" s="1">
        <f t="shared" ca="1" si="15"/>
        <v>0</v>
      </c>
      <c r="BD26" s="1">
        <f t="shared" ca="1" si="15"/>
        <v>0</v>
      </c>
      <c r="BE26" s="1">
        <f t="shared" ca="1" si="15"/>
        <v>0</v>
      </c>
      <c r="BF26" s="1">
        <f t="shared" ca="1" si="15"/>
        <v>0</v>
      </c>
      <c r="BG26" s="1">
        <f t="shared" ca="1" si="15"/>
        <v>0</v>
      </c>
      <c r="BH26" s="1">
        <f t="shared" ca="1" si="15"/>
        <v>0</v>
      </c>
      <c r="BI26" s="1">
        <f t="shared" ca="1" si="15"/>
        <v>0</v>
      </c>
      <c r="BJ26" s="1">
        <f t="shared" ca="1" si="15"/>
        <v>0</v>
      </c>
      <c r="BK26" s="1">
        <f t="shared" ca="1" si="15"/>
        <v>0</v>
      </c>
      <c r="BL26" s="1">
        <f t="shared" ca="1" si="15"/>
        <v>0</v>
      </c>
      <c r="BM26" s="1">
        <f t="shared" ca="1" si="15"/>
        <v>0</v>
      </c>
      <c r="BN26" s="1">
        <f t="shared" ca="1" si="15"/>
        <v>0</v>
      </c>
      <c r="BO26" s="1">
        <f t="shared" ca="1" si="15"/>
        <v>0</v>
      </c>
      <c r="BP26" s="1">
        <f t="shared" ca="1" si="15"/>
        <v>0</v>
      </c>
      <c r="BQ26" s="1">
        <f t="shared" ca="1" si="15"/>
        <v>0</v>
      </c>
      <c r="BR26" s="1">
        <f t="shared" ca="1" si="15"/>
        <v>0</v>
      </c>
      <c r="BS26" s="1">
        <f t="shared" ca="1" si="15"/>
        <v>0</v>
      </c>
      <c r="BT26" s="1">
        <f t="shared" ca="1" si="15"/>
        <v>0</v>
      </c>
      <c r="BU26" s="1">
        <f t="shared" ca="1" si="15"/>
        <v>0</v>
      </c>
      <c r="BV26" s="1">
        <f t="shared" ca="1" si="15"/>
        <v>0</v>
      </c>
      <c r="BW26" s="1">
        <f t="shared" ca="1" si="15"/>
        <v>0</v>
      </c>
      <c r="BX26" s="1">
        <f t="shared" ca="1" si="15"/>
        <v>0</v>
      </c>
      <c r="BY26" s="1">
        <f t="shared" ca="1" si="15"/>
        <v>0</v>
      </c>
      <c r="BZ26" s="1">
        <f t="shared" ca="1" si="15"/>
        <v>0</v>
      </c>
      <c r="CA26" s="1">
        <f t="shared" ca="1" si="15"/>
        <v>0</v>
      </c>
    </row>
    <row r="27" spans="1:79">
      <c r="A27" s="14" t="str">
        <f t="shared" ca="1" si="5"/>
        <v/>
      </c>
      <c r="B27" s="14"/>
      <c r="D27" s="14"/>
      <c r="E27" s="1" t="str">
        <f t="array" aca="1" ref="E27" ca="1">_xlfn.SINGLE(IF(A27&lt;=monthly_trend_projects,INDEX(monthly_trend_data,MATCH(0,INDEX(COUNTIF($E$3:E26,monthly_trend_data),0,0),0)),""))</f>
        <v/>
      </c>
      <c r="F27" s="13" t="str" cm="1">
        <f t="array" aca="1" ref="F27" ca="1">IF(E27&lt;&gt;"",IF(INDEX(projects_is_finished,MATCH(E27,projects_projects,0))=checked_key,finish_status_key,IF(INDEX(projects_is_stopped,MATCH(E27,projects_projects,0))=checked_key,stopped_status_key,IF(INDEX(projects_is_started,MATCH(E27,projects_projects,0))=checked_key,wip_status_key,""))),"")</f>
        <v/>
      </c>
      <c r="G27" s="3" t="str" cm="1">
        <f t="array" aca="1" ref="G27" ca="1">IF(E27&lt;&gt;"",INDEX(dates,MATCH(E27,projects,0)),"")</f>
        <v/>
      </c>
      <c r="H27" s="3" t="str" cm="1">
        <f t="array" aca="1" ref="H27" ca="1">IF(E27&lt;&gt;"",IF(F27=wip_status_key,"",INDIRECT("'Stitching Log'!A" &amp; MAX(IF(projects=E27,ROW(projects))))),"")</f>
        <v/>
      </c>
      <c r="I27" s="1">
        <f t="shared" ca="1" si="11"/>
        <v>0</v>
      </c>
      <c r="J27" s="1">
        <f t="shared" ca="1" si="11"/>
        <v>0</v>
      </c>
      <c r="K27" s="1">
        <f t="shared" ca="1" si="11"/>
        <v>0</v>
      </c>
      <c r="L27" s="1">
        <f t="shared" ca="1" si="11"/>
        <v>0</v>
      </c>
      <c r="M27" s="1">
        <f t="shared" ca="1" si="11"/>
        <v>0</v>
      </c>
      <c r="N27" s="1">
        <f t="shared" ca="1" si="11"/>
        <v>0</v>
      </c>
      <c r="O27" s="1">
        <f t="shared" ca="1" si="11"/>
        <v>0</v>
      </c>
      <c r="P27" s="1">
        <f t="shared" ca="1" si="11"/>
        <v>0</v>
      </c>
      <c r="Q27" s="1">
        <f t="shared" ca="1" si="11"/>
        <v>0</v>
      </c>
      <c r="R27" s="1">
        <f t="shared" ca="1" si="11"/>
        <v>0</v>
      </c>
      <c r="S27" s="1">
        <f t="shared" ca="1" si="12"/>
        <v>0</v>
      </c>
      <c r="T27" s="1">
        <f t="shared" ca="1" si="12"/>
        <v>0</v>
      </c>
      <c r="U27" s="1">
        <f t="shared" ca="1" si="12"/>
        <v>0</v>
      </c>
      <c r="V27" s="1">
        <f t="shared" ca="1" si="12"/>
        <v>0</v>
      </c>
      <c r="W27" s="1">
        <f t="shared" ca="1" si="12"/>
        <v>0</v>
      </c>
      <c r="X27" s="1">
        <f t="shared" ca="1" si="12"/>
        <v>0</v>
      </c>
      <c r="Y27" s="1">
        <f t="shared" ca="1" si="12"/>
        <v>0</v>
      </c>
      <c r="Z27" s="1">
        <f t="shared" ca="1" si="12"/>
        <v>0</v>
      </c>
      <c r="AA27" s="1">
        <f t="shared" ca="1" si="12"/>
        <v>0</v>
      </c>
      <c r="AB27" s="1">
        <f t="shared" ca="1" si="12"/>
        <v>0</v>
      </c>
      <c r="AC27" s="1">
        <f t="shared" ca="1" si="13"/>
        <v>0</v>
      </c>
      <c r="AD27" s="1">
        <f t="shared" ca="1" si="13"/>
        <v>0</v>
      </c>
      <c r="AE27" s="1">
        <f t="shared" ca="1" si="13"/>
        <v>0</v>
      </c>
      <c r="AF27" s="1">
        <f t="shared" ca="1" si="13"/>
        <v>0</v>
      </c>
      <c r="AG27" s="1">
        <f t="shared" ca="1" si="13"/>
        <v>0</v>
      </c>
      <c r="AH27" s="1">
        <f t="shared" ca="1" si="13"/>
        <v>0</v>
      </c>
      <c r="AI27" s="1">
        <f t="shared" ca="1" si="13"/>
        <v>0</v>
      </c>
      <c r="AJ27" s="1">
        <f t="shared" ca="1" si="13"/>
        <v>0</v>
      </c>
      <c r="AK27" s="1">
        <f t="shared" ca="1" si="13"/>
        <v>0</v>
      </c>
      <c r="AL27" s="1">
        <f t="shared" ca="1" si="13"/>
        <v>0</v>
      </c>
      <c r="AM27" s="1">
        <f t="shared" ca="1" si="14"/>
        <v>0</v>
      </c>
      <c r="AN27" s="1">
        <f t="shared" ca="1" si="14"/>
        <v>0</v>
      </c>
      <c r="AO27" s="1">
        <f t="shared" ca="1" si="14"/>
        <v>0</v>
      </c>
      <c r="AP27" s="1">
        <f t="shared" ca="1" si="14"/>
        <v>0</v>
      </c>
      <c r="AQ27" s="1">
        <f t="shared" ca="1" si="14"/>
        <v>0</v>
      </c>
      <c r="AR27" s="1">
        <f t="shared" ca="1" si="14"/>
        <v>0</v>
      </c>
      <c r="AS27" s="1">
        <f t="shared" ca="1" si="14"/>
        <v>0</v>
      </c>
      <c r="AT27" s="1">
        <f t="shared" ca="1" si="14"/>
        <v>0</v>
      </c>
      <c r="AU27" s="1">
        <f t="shared" ca="1" si="14"/>
        <v>0</v>
      </c>
      <c r="AV27" s="1">
        <f t="shared" ca="1" si="14"/>
        <v>0</v>
      </c>
      <c r="AW27" s="1">
        <f t="shared" ca="1" si="14"/>
        <v>0</v>
      </c>
      <c r="AX27" s="1">
        <f t="shared" ca="1" si="14"/>
        <v>0</v>
      </c>
      <c r="AY27" s="1">
        <f t="shared" ca="1" si="14"/>
        <v>0</v>
      </c>
      <c r="AZ27" s="1">
        <f t="shared" ca="1" si="14"/>
        <v>0</v>
      </c>
      <c r="BA27" s="1">
        <f t="shared" ca="1" si="14"/>
        <v>0</v>
      </c>
      <c r="BB27" s="1">
        <f t="shared" ca="1" si="14"/>
        <v>0</v>
      </c>
      <c r="BC27" s="1">
        <f t="shared" ca="1" si="15"/>
        <v>0</v>
      </c>
      <c r="BD27" s="1">
        <f t="shared" ca="1" si="15"/>
        <v>0</v>
      </c>
      <c r="BE27" s="1">
        <f t="shared" ca="1" si="15"/>
        <v>0</v>
      </c>
      <c r="BF27" s="1">
        <f t="shared" ca="1" si="15"/>
        <v>0</v>
      </c>
      <c r="BG27" s="1">
        <f t="shared" ca="1" si="15"/>
        <v>0</v>
      </c>
      <c r="BH27" s="1">
        <f t="shared" ca="1" si="15"/>
        <v>0</v>
      </c>
      <c r="BI27" s="1">
        <f t="shared" ca="1" si="15"/>
        <v>0</v>
      </c>
      <c r="BJ27" s="1">
        <f t="shared" ca="1" si="15"/>
        <v>0</v>
      </c>
      <c r="BK27" s="1">
        <f t="shared" ca="1" si="15"/>
        <v>0</v>
      </c>
      <c r="BL27" s="1">
        <f t="shared" ca="1" si="15"/>
        <v>0</v>
      </c>
      <c r="BM27" s="1">
        <f t="shared" ca="1" si="15"/>
        <v>0</v>
      </c>
      <c r="BN27" s="1">
        <f t="shared" ca="1" si="15"/>
        <v>0</v>
      </c>
      <c r="BO27" s="1">
        <f t="shared" ca="1" si="15"/>
        <v>0</v>
      </c>
      <c r="BP27" s="1">
        <f t="shared" ca="1" si="15"/>
        <v>0</v>
      </c>
      <c r="BQ27" s="1">
        <f t="shared" ca="1" si="15"/>
        <v>0</v>
      </c>
      <c r="BR27" s="1">
        <f t="shared" ca="1" si="15"/>
        <v>0</v>
      </c>
      <c r="BS27" s="1">
        <f t="shared" ca="1" si="15"/>
        <v>0</v>
      </c>
      <c r="BT27" s="1">
        <f t="shared" ca="1" si="15"/>
        <v>0</v>
      </c>
      <c r="BU27" s="1">
        <f t="shared" ca="1" si="15"/>
        <v>0</v>
      </c>
      <c r="BV27" s="1">
        <f t="shared" ca="1" si="15"/>
        <v>0</v>
      </c>
      <c r="BW27" s="1">
        <f t="shared" ca="1" si="15"/>
        <v>0</v>
      </c>
      <c r="BX27" s="1">
        <f t="shared" ca="1" si="15"/>
        <v>0</v>
      </c>
      <c r="BY27" s="1">
        <f t="shared" ca="1" si="15"/>
        <v>0</v>
      </c>
      <c r="BZ27" s="1">
        <f t="shared" ca="1" si="15"/>
        <v>0</v>
      </c>
      <c r="CA27" s="1">
        <f t="shared" ca="1" si="15"/>
        <v>0</v>
      </c>
    </row>
    <row r="28" spans="1:79">
      <c r="A28" s="14" t="str">
        <f t="shared" ca="1" si="5"/>
        <v/>
      </c>
      <c r="B28" s="14"/>
      <c r="D28" s="14"/>
      <c r="E28" s="1" t="str">
        <f t="array" aca="1" ref="E28" ca="1">_xlfn.SINGLE(IF(A28&lt;=monthly_trend_projects,INDEX(monthly_trend_data,MATCH(0,INDEX(COUNTIF($E$3:E27,monthly_trend_data),0,0),0)),""))</f>
        <v/>
      </c>
      <c r="F28" s="13" t="str" cm="1">
        <f t="array" aca="1" ref="F28" ca="1">IF(E28&lt;&gt;"",IF(INDEX(projects_is_finished,MATCH(E28,projects_projects,0))=checked_key,finish_status_key,IF(INDEX(projects_is_stopped,MATCH(E28,projects_projects,0))=checked_key,stopped_status_key,IF(INDEX(projects_is_started,MATCH(E28,projects_projects,0))=checked_key,wip_status_key,""))),"")</f>
        <v/>
      </c>
      <c r="G28" s="3" t="str" cm="1">
        <f t="array" aca="1" ref="G28" ca="1">IF(E28&lt;&gt;"",INDEX(dates,MATCH(E28,projects,0)),"")</f>
        <v/>
      </c>
      <c r="H28" s="3" t="str" cm="1">
        <f t="array" aca="1" ref="H28" ca="1">IF(E28&lt;&gt;"",IF(F28=wip_status_key,"",INDIRECT("'Stitching Log'!A" &amp; MAX(IF(projects=E28,ROW(projects))))),"")</f>
        <v/>
      </c>
      <c r="I28" s="1">
        <f t="shared" ca="1" si="11"/>
        <v>0</v>
      </c>
      <c r="J28" s="1">
        <f t="shared" ca="1" si="11"/>
        <v>0</v>
      </c>
      <c r="K28" s="1">
        <f t="shared" ca="1" si="11"/>
        <v>0</v>
      </c>
      <c r="L28" s="1">
        <f t="shared" ca="1" si="11"/>
        <v>0</v>
      </c>
      <c r="M28" s="1">
        <f t="shared" ca="1" si="11"/>
        <v>0</v>
      </c>
      <c r="N28" s="1">
        <f t="shared" ca="1" si="11"/>
        <v>0</v>
      </c>
      <c r="O28" s="1">
        <f t="shared" ca="1" si="11"/>
        <v>0</v>
      </c>
      <c r="P28" s="1">
        <f t="shared" ca="1" si="11"/>
        <v>0</v>
      </c>
      <c r="Q28" s="1">
        <f t="shared" ca="1" si="11"/>
        <v>0</v>
      </c>
      <c r="R28" s="1">
        <f t="shared" ca="1" si="11"/>
        <v>0</v>
      </c>
      <c r="S28" s="1">
        <f t="shared" ca="1" si="12"/>
        <v>0</v>
      </c>
      <c r="T28" s="1">
        <f t="shared" ca="1" si="12"/>
        <v>0</v>
      </c>
      <c r="U28" s="1">
        <f t="shared" ca="1" si="12"/>
        <v>0</v>
      </c>
      <c r="V28" s="1">
        <f t="shared" ca="1" si="12"/>
        <v>0</v>
      </c>
      <c r="W28" s="1">
        <f t="shared" ca="1" si="12"/>
        <v>0</v>
      </c>
      <c r="X28" s="1">
        <f t="shared" ca="1" si="12"/>
        <v>0</v>
      </c>
      <c r="Y28" s="1">
        <f t="shared" ca="1" si="12"/>
        <v>0</v>
      </c>
      <c r="Z28" s="1">
        <f t="shared" ca="1" si="12"/>
        <v>0</v>
      </c>
      <c r="AA28" s="1">
        <f t="shared" ca="1" si="12"/>
        <v>0</v>
      </c>
      <c r="AB28" s="1">
        <f t="shared" ca="1" si="12"/>
        <v>0</v>
      </c>
      <c r="AC28" s="1">
        <f t="shared" ca="1" si="13"/>
        <v>0</v>
      </c>
      <c r="AD28" s="1">
        <f t="shared" ca="1" si="13"/>
        <v>0</v>
      </c>
      <c r="AE28" s="1">
        <f t="shared" ca="1" si="13"/>
        <v>0</v>
      </c>
      <c r="AF28" s="1">
        <f t="shared" ca="1" si="13"/>
        <v>0</v>
      </c>
      <c r="AG28" s="1">
        <f t="shared" ca="1" si="13"/>
        <v>0</v>
      </c>
      <c r="AH28" s="1">
        <f t="shared" ca="1" si="13"/>
        <v>0</v>
      </c>
      <c r="AI28" s="1">
        <f t="shared" ca="1" si="13"/>
        <v>0</v>
      </c>
      <c r="AJ28" s="1">
        <f t="shared" ca="1" si="13"/>
        <v>0</v>
      </c>
      <c r="AK28" s="1">
        <f t="shared" ca="1" si="13"/>
        <v>0</v>
      </c>
      <c r="AL28" s="1">
        <f t="shared" ca="1" si="13"/>
        <v>0</v>
      </c>
      <c r="AM28" s="1">
        <f t="shared" ca="1" si="14"/>
        <v>0</v>
      </c>
      <c r="AN28" s="1">
        <f t="shared" ca="1" si="14"/>
        <v>0</v>
      </c>
      <c r="AO28" s="1">
        <f t="shared" ca="1" si="14"/>
        <v>0</v>
      </c>
      <c r="AP28" s="1">
        <f t="shared" ca="1" si="14"/>
        <v>0</v>
      </c>
      <c r="AQ28" s="1">
        <f t="shared" ca="1" si="14"/>
        <v>0</v>
      </c>
      <c r="AR28" s="1">
        <f t="shared" ca="1" si="14"/>
        <v>0</v>
      </c>
      <c r="AS28" s="1">
        <f t="shared" ca="1" si="14"/>
        <v>0</v>
      </c>
      <c r="AT28" s="1">
        <f t="shared" ca="1" si="14"/>
        <v>0</v>
      </c>
      <c r="AU28" s="1">
        <f t="shared" ca="1" si="14"/>
        <v>0</v>
      </c>
      <c r="AV28" s="1">
        <f t="shared" ca="1" si="14"/>
        <v>0</v>
      </c>
      <c r="AW28" s="1">
        <f t="shared" ca="1" si="14"/>
        <v>0</v>
      </c>
      <c r="AX28" s="1">
        <f t="shared" ca="1" si="14"/>
        <v>0</v>
      </c>
      <c r="AY28" s="1">
        <f t="shared" ca="1" si="14"/>
        <v>0</v>
      </c>
      <c r="AZ28" s="1">
        <f t="shared" ca="1" si="14"/>
        <v>0</v>
      </c>
      <c r="BA28" s="1">
        <f t="shared" ca="1" si="14"/>
        <v>0</v>
      </c>
      <c r="BB28" s="1">
        <f t="shared" ca="1" si="14"/>
        <v>0</v>
      </c>
      <c r="BC28" s="1">
        <f t="shared" ca="1" si="15"/>
        <v>0</v>
      </c>
      <c r="BD28" s="1">
        <f t="shared" ca="1" si="15"/>
        <v>0</v>
      </c>
      <c r="BE28" s="1">
        <f t="shared" ca="1" si="15"/>
        <v>0</v>
      </c>
      <c r="BF28" s="1">
        <f t="shared" ca="1" si="15"/>
        <v>0</v>
      </c>
      <c r="BG28" s="1">
        <f t="shared" ca="1" si="15"/>
        <v>0</v>
      </c>
      <c r="BH28" s="1">
        <f t="shared" ca="1" si="15"/>
        <v>0</v>
      </c>
      <c r="BI28" s="1">
        <f t="shared" ca="1" si="15"/>
        <v>0</v>
      </c>
      <c r="BJ28" s="1">
        <f t="shared" ca="1" si="15"/>
        <v>0</v>
      </c>
      <c r="BK28" s="1">
        <f t="shared" ca="1" si="15"/>
        <v>0</v>
      </c>
      <c r="BL28" s="1">
        <f t="shared" ca="1" si="15"/>
        <v>0</v>
      </c>
      <c r="BM28" s="1">
        <f t="shared" ca="1" si="15"/>
        <v>0</v>
      </c>
      <c r="BN28" s="1">
        <f t="shared" ca="1" si="15"/>
        <v>0</v>
      </c>
      <c r="BO28" s="1">
        <f t="shared" ca="1" si="15"/>
        <v>0</v>
      </c>
      <c r="BP28" s="1">
        <f t="shared" ca="1" si="15"/>
        <v>0</v>
      </c>
      <c r="BQ28" s="1">
        <f t="shared" ca="1" si="15"/>
        <v>0</v>
      </c>
      <c r="BR28" s="1">
        <f t="shared" ca="1" si="15"/>
        <v>0</v>
      </c>
      <c r="BS28" s="1">
        <f t="shared" ca="1" si="15"/>
        <v>0</v>
      </c>
      <c r="BT28" s="1">
        <f t="shared" ca="1" si="15"/>
        <v>0</v>
      </c>
      <c r="BU28" s="1">
        <f t="shared" ca="1" si="15"/>
        <v>0</v>
      </c>
      <c r="BV28" s="1">
        <f t="shared" ca="1" si="15"/>
        <v>0</v>
      </c>
      <c r="BW28" s="1">
        <f t="shared" ca="1" si="15"/>
        <v>0</v>
      </c>
      <c r="BX28" s="1">
        <f t="shared" ca="1" si="15"/>
        <v>0</v>
      </c>
      <c r="BY28" s="1">
        <f t="shared" ca="1" si="15"/>
        <v>0</v>
      </c>
      <c r="BZ28" s="1">
        <f t="shared" ca="1" si="15"/>
        <v>0</v>
      </c>
      <c r="CA28" s="1">
        <f t="shared" ca="1" si="15"/>
        <v>0</v>
      </c>
    </row>
    <row r="29" spans="1:79">
      <c r="A29" s="14" t="str">
        <f t="shared" ca="1" si="5"/>
        <v/>
      </c>
      <c r="B29" s="14"/>
      <c r="D29" s="14"/>
      <c r="E29" s="1" t="str">
        <f t="array" aca="1" ref="E29" ca="1">_xlfn.SINGLE(IF(A29&lt;=monthly_trend_projects,INDEX(monthly_trend_data,MATCH(0,INDEX(COUNTIF($E$3:E28,monthly_trend_data),0,0),0)),""))</f>
        <v/>
      </c>
      <c r="F29" s="13" t="str" cm="1">
        <f t="array" aca="1" ref="F29" ca="1">IF(E29&lt;&gt;"",IF(INDEX(projects_is_finished,MATCH(E29,projects_projects,0))=checked_key,finish_status_key,IF(INDEX(projects_is_stopped,MATCH(E29,projects_projects,0))=checked_key,stopped_status_key,IF(INDEX(projects_is_started,MATCH(E29,projects_projects,0))=checked_key,wip_status_key,""))),"")</f>
        <v/>
      </c>
      <c r="G29" s="3" t="str" cm="1">
        <f t="array" aca="1" ref="G29" ca="1">IF(E29&lt;&gt;"",INDEX(dates,MATCH(E29,projects,0)),"")</f>
        <v/>
      </c>
      <c r="H29" s="3" t="str" cm="1">
        <f t="array" aca="1" ref="H29" ca="1">IF(E29&lt;&gt;"",IF(F29=wip_status_key,"",INDIRECT("'Stitching Log'!A" &amp; MAX(IF(projects=E29,ROW(projects))))),"")</f>
        <v/>
      </c>
      <c r="I29" s="1">
        <f t="shared" ca="1" si="11"/>
        <v>0</v>
      </c>
      <c r="J29" s="1">
        <f t="shared" ca="1" si="11"/>
        <v>0</v>
      </c>
      <c r="K29" s="1">
        <f t="shared" ca="1" si="11"/>
        <v>0</v>
      </c>
      <c r="L29" s="1">
        <f t="shared" ca="1" si="11"/>
        <v>0</v>
      </c>
      <c r="M29" s="1">
        <f t="shared" ca="1" si="11"/>
        <v>0</v>
      </c>
      <c r="N29" s="1">
        <f t="shared" ca="1" si="11"/>
        <v>0</v>
      </c>
      <c r="O29" s="1">
        <f t="shared" ca="1" si="11"/>
        <v>0</v>
      </c>
      <c r="P29" s="1">
        <f t="shared" ca="1" si="11"/>
        <v>0</v>
      </c>
      <c r="Q29" s="1">
        <f t="shared" ca="1" si="11"/>
        <v>0</v>
      </c>
      <c r="R29" s="1">
        <f t="shared" ca="1" si="11"/>
        <v>0</v>
      </c>
      <c r="S29" s="1">
        <f t="shared" ca="1" si="12"/>
        <v>0</v>
      </c>
      <c r="T29" s="1">
        <f t="shared" ca="1" si="12"/>
        <v>0</v>
      </c>
      <c r="U29" s="1">
        <f t="shared" ca="1" si="12"/>
        <v>0</v>
      </c>
      <c r="V29" s="1">
        <f t="shared" ca="1" si="12"/>
        <v>0</v>
      </c>
      <c r="W29" s="1">
        <f t="shared" ca="1" si="12"/>
        <v>0</v>
      </c>
      <c r="X29" s="1">
        <f t="shared" ca="1" si="12"/>
        <v>0</v>
      </c>
      <c r="Y29" s="1">
        <f t="shared" ca="1" si="12"/>
        <v>0</v>
      </c>
      <c r="Z29" s="1">
        <f t="shared" ca="1" si="12"/>
        <v>0</v>
      </c>
      <c r="AA29" s="1">
        <f t="shared" ca="1" si="12"/>
        <v>0</v>
      </c>
      <c r="AB29" s="1">
        <f t="shared" ca="1" si="12"/>
        <v>0</v>
      </c>
      <c r="AC29" s="1">
        <f t="shared" ca="1" si="13"/>
        <v>0</v>
      </c>
      <c r="AD29" s="1">
        <f t="shared" ca="1" si="13"/>
        <v>0</v>
      </c>
      <c r="AE29" s="1">
        <f t="shared" ca="1" si="13"/>
        <v>0</v>
      </c>
      <c r="AF29" s="1">
        <f t="shared" ca="1" si="13"/>
        <v>0</v>
      </c>
      <c r="AG29" s="1">
        <f t="shared" ca="1" si="13"/>
        <v>0</v>
      </c>
      <c r="AH29" s="1">
        <f t="shared" ca="1" si="13"/>
        <v>0</v>
      </c>
      <c r="AI29" s="1">
        <f t="shared" ca="1" si="13"/>
        <v>0</v>
      </c>
      <c r="AJ29" s="1">
        <f t="shared" ca="1" si="13"/>
        <v>0</v>
      </c>
      <c r="AK29" s="1">
        <f t="shared" ca="1" si="13"/>
        <v>0</v>
      </c>
      <c r="AL29" s="1">
        <f t="shared" ca="1" si="13"/>
        <v>0</v>
      </c>
      <c r="AM29" s="1">
        <f t="shared" ca="1" si="14"/>
        <v>0</v>
      </c>
      <c r="AN29" s="1">
        <f t="shared" ca="1" si="14"/>
        <v>0</v>
      </c>
      <c r="AO29" s="1">
        <f t="shared" ca="1" si="14"/>
        <v>0</v>
      </c>
      <c r="AP29" s="1">
        <f t="shared" ca="1" si="14"/>
        <v>0</v>
      </c>
      <c r="AQ29" s="1">
        <f t="shared" ca="1" si="14"/>
        <v>0</v>
      </c>
      <c r="AR29" s="1">
        <f t="shared" ca="1" si="14"/>
        <v>0</v>
      </c>
      <c r="AS29" s="1">
        <f t="shared" ca="1" si="14"/>
        <v>0</v>
      </c>
      <c r="AT29" s="1">
        <f t="shared" ca="1" si="14"/>
        <v>0</v>
      </c>
      <c r="AU29" s="1">
        <f t="shared" ca="1" si="14"/>
        <v>0</v>
      </c>
      <c r="AV29" s="1">
        <f t="shared" ca="1" si="14"/>
        <v>0</v>
      </c>
      <c r="AW29" s="1">
        <f t="shared" ca="1" si="14"/>
        <v>0</v>
      </c>
      <c r="AX29" s="1">
        <f t="shared" ca="1" si="14"/>
        <v>0</v>
      </c>
      <c r="AY29" s="1">
        <f t="shared" ca="1" si="14"/>
        <v>0</v>
      </c>
      <c r="AZ29" s="1">
        <f t="shared" ca="1" si="14"/>
        <v>0</v>
      </c>
      <c r="BA29" s="1">
        <f t="shared" ca="1" si="14"/>
        <v>0</v>
      </c>
      <c r="BB29" s="1">
        <f t="shared" ca="1" si="14"/>
        <v>0</v>
      </c>
      <c r="BC29" s="1">
        <f t="shared" ca="1" si="15"/>
        <v>0</v>
      </c>
      <c r="BD29" s="1">
        <f t="shared" ca="1" si="15"/>
        <v>0</v>
      </c>
      <c r="BE29" s="1">
        <f t="shared" ca="1" si="15"/>
        <v>0</v>
      </c>
      <c r="BF29" s="1">
        <f t="shared" ca="1" si="15"/>
        <v>0</v>
      </c>
      <c r="BG29" s="1">
        <f t="shared" ca="1" si="15"/>
        <v>0</v>
      </c>
      <c r="BH29" s="1">
        <f t="shared" ca="1" si="15"/>
        <v>0</v>
      </c>
      <c r="BI29" s="1">
        <f t="shared" ca="1" si="15"/>
        <v>0</v>
      </c>
      <c r="BJ29" s="1">
        <f t="shared" ca="1" si="15"/>
        <v>0</v>
      </c>
      <c r="BK29" s="1">
        <f t="shared" ca="1" si="15"/>
        <v>0</v>
      </c>
      <c r="BL29" s="1">
        <f t="shared" ca="1" si="15"/>
        <v>0</v>
      </c>
      <c r="BM29" s="1">
        <f t="shared" ca="1" si="15"/>
        <v>0</v>
      </c>
      <c r="BN29" s="1">
        <f t="shared" ca="1" si="15"/>
        <v>0</v>
      </c>
      <c r="BO29" s="1">
        <f t="shared" ca="1" si="15"/>
        <v>0</v>
      </c>
      <c r="BP29" s="1">
        <f t="shared" ca="1" si="15"/>
        <v>0</v>
      </c>
      <c r="BQ29" s="1">
        <f t="shared" ca="1" si="15"/>
        <v>0</v>
      </c>
      <c r="BR29" s="1">
        <f t="shared" ca="1" si="15"/>
        <v>0</v>
      </c>
      <c r="BS29" s="1">
        <f t="shared" ca="1" si="15"/>
        <v>0</v>
      </c>
      <c r="BT29" s="1">
        <f t="shared" ca="1" si="15"/>
        <v>0</v>
      </c>
      <c r="BU29" s="1">
        <f t="shared" ca="1" si="15"/>
        <v>0</v>
      </c>
      <c r="BV29" s="1">
        <f t="shared" ca="1" si="15"/>
        <v>0</v>
      </c>
      <c r="BW29" s="1">
        <f t="shared" ca="1" si="15"/>
        <v>0</v>
      </c>
      <c r="BX29" s="1">
        <f t="shared" ca="1" si="15"/>
        <v>0</v>
      </c>
      <c r="BY29" s="1">
        <f t="shared" ca="1" si="15"/>
        <v>0</v>
      </c>
      <c r="BZ29" s="1">
        <f t="shared" ca="1" si="15"/>
        <v>0</v>
      </c>
      <c r="CA29" s="1">
        <f t="shared" ca="1" si="15"/>
        <v>0</v>
      </c>
    </row>
    <row r="30" spans="1:79">
      <c r="A30" s="14" t="str">
        <f t="shared" ca="1" si="5"/>
        <v/>
      </c>
      <c r="B30" s="14"/>
      <c r="D30" s="14"/>
      <c r="E30" s="1" t="str">
        <f t="array" aca="1" ref="E30" ca="1">_xlfn.SINGLE(IF(A30&lt;=monthly_trend_projects,INDEX(monthly_trend_data,MATCH(0,INDEX(COUNTIF($E$3:E29,monthly_trend_data),0,0),0)),""))</f>
        <v/>
      </c>
      <c r="F30" s="13" t="str" cm="1">
        <f t="array" aca="1" ref="F30" ca="1">IF(E30&lt;&gt;"",IF(INDEX(projects_is_finished,MATCH(E30,projects_projects,0))=checked_key,finish_status_key,IF(INDEX(projects_is_stopped,MATCH(E30,projects_projects,0))=checked_key,stopped_status_key,IF(INDEX(projects_is_started,MATCH(E30,projects_projects,0))=checked_key,wip_status_key,""))),"")</f>
        <v/>
      </c>
      <c r="G30" s="3" t="str" cm="1">
        <f t="array" aca="1" ref="G30" ca="1">IF(E30&lt;&gt;"",INDEX(dates,MATCH(E30,projects,0)),"")</f>
        <v/>
      </c>
      <c r="H30" s="3" t="str" cm="1">
        <f t="array" aca="1" ref="H30" ca="1">IF(E30&lt;&gt;"",IF(F30=wip_status_key,"",INDIRECT("'Stitching Log'!A" &amp; MAX(IF(projects=E30,ROW(projects))))),"")</f>
        <v/>
      </c>
      <c r="I30" s="1">
        <f t="shared" ca="1" si="11"/>
        <v>0</v>
      </c>
      <c r="J30" s="1">
        <f t="shared" ca="1" si="11"/>
        <v>0</v>
      </c>
      <c r="K30" s="1">
        <f t="shared" ca="1" si="11"/>
        <v>0</v>
      </c>
      <c r="L30" s="1">
        <f t="shared" ca="1" si="11"/>
        <v>0</v>
      </c>
      <c r="M30" s="1">
        <f t="shared" ca="1" si="11"/>
        <v>0</v>
      </c>
      <c r="N30" s="1">
        <f t="shared" ca="1" si="11"/>
        <v>0</v>
      </c>
      <c r="O30" s="1">
        <f t="shared" ca="1" si="11"/>
        <v>0</v>
      </c>
      <c r="P30" s="1">
        <f t="shared" ca="1" si="11"/>
        <v>0</v>
      </c>
      <c r="Q30" s="1">
        <f t="shared" ca="1" si="11"/>
        <v>0</v>
      </c>
      <c r="R30" s="1">
        <f t="shared" ca="1" si="11"/>
        <v>0</v>
      </c>
      <c r="S30" s="1">
        <f t="shared" ca="1" si="12"/>
        <v>0</v>
      </c>
      <c r="T30" s="1">
        <f t="shared" ca="1" si="12"/>
        <v>0</v>
      </c>
      <c r="U30" s="1">
        <f t="shared" ca="1" si="12"/>
        <v>0</v>
      </c>
      <c r="V30" s="1">
        <f t="shared" ca="1" si="12"/>
        <v>0</v>
      </c>
      <c r="W30" s="1">
        <f t="shared" ca="1" si="12"/>
        <v>0</v>
      </c>
      <c r="X30" s="1">
        <f t="shared" ca="1" si="12"/>
        <v>0</v>
      </c>
      <c r="Y30" s="1">
        <f t="shared" ca="1" si="12"/>
        <v>0</v>
      </c>
      <c r="Z30" s="1">
        <f t="shared" ca="1" si="12"/>
        <v>0</v>
      </c>
      <c r="AA30" s="1">
        <f t="shared" ca="1" si="12"/>
        <v>0</v>
      </c>
      <c r="AB30" s="1">
        <f t="shared" ca="1" si="12"/>
        <v>0</v>
      </c>
      <c r="AC30" s="1">
        <f t="shared" ca="1" si="13"/>
        <v>0</v>
      </c>
      <c r="AD30" s="1">
        <f t="shared" ca="1" si="13"/>
        <v>0</v>
      </c>
      <c r="AE30" s="1">
        <f t="shared" ca="1" si="13"/>
        <v>0</v>
      </c>
      <c r="AF30" s="1">
        <f t="shared" ca="1" si="13"/>
        <v>0</v>
      </c>
      <c r="AG30" s="1">
        <f t="shared" ca="1" si="13"/>
        <v>0</v>
      </c>
      <c r="AH30" s="1">
        <f t="shared" ca="1" si="13"/>
        <v>0</v>
      </c>
      <c r="AI30" s="1">
        <f t="shared" ca="1" si="13"/>
        <v>0</v>
      </c>
      <c r="AJ30" s="1">
        <f t="shared" ca="1" si="13"/>
        <v>0</v>
      </c>
      <c r="AK30" s="1">
        <f t="shared" ca="1" si="13"/>
        <v>0</v>
      </c>
      <c r="AL30" s="1">
        <f t="shared" ca="1" si="13"/>
        <v>0</v>
      </c>
      <c r="AM30" s="1">
        <f t="shared" ca="1" si="14"/>
        <v>0</v>
      </c>
      <c r="AN30" s="1">
        <f t="shared" ca="1" si="14"/>
        <v>0</v>
      </c>
      <c r="AO30" s="1">
        <f t="shared" ca="1" si="14"/>
        <v>0</v>
      </c>
      <c r="AP30" s="1">
        <f t="shared" ca="1" si="14"/>
        <v>0</v>
      </c>
      <c r="AQ30" s="1">
        <f t="shared" ca="1" si="14"/>
        <v>0</v>
      </c>
      <c r="AR30" s="1">
        <f t="shared" ca="1" si="14"/>
        <v>0</v>
      </c>
      <c r="AS30" s="1">
        <f t="shared" ca="1" si="14"/>
        <v>0</v>
      </c>
      <c r="AT30" s="1">
        <f t="shared" ca="1" si="14"/>
        <v>0</v>
      </c>
      <c r="AU30" s="1">
        <f t="shared" ca="1" si="14"/>
        <v>0</v>
      </c>
      <c r="AV30" s="1">
        <f t="shared" ca="1" si="14"/>
        <v>0</v>
      </c>
      <c r="AW30" s="1">
        <f t="shared" ca="1" si="14"/>
        <v>0</v>
      </c>
      <c r="AX30" s="1">
        <f t="shared" ca="1" si="14"/>
        <v>0</v>
      </c>
      <c r="AY30" s="1">
        <f t="shared" ca="1" si="14"/>
        <v>0</v>
      </c>
      <c r="AZ30" s="1">
        <f t="shared" ca="1" si="14"/>
        <v>0</v>
      </c>
      <c r="BA30" s="1">
        <f t="shared" ca="1" si="14"/>
        <v>0</v>
      </c>
      <c r="BB30" s="1">
        <f t="shared" ca="1" si="14"/>
        <v>0</v>
      </c>
      <c r="BC30" s="1">
        <f t="shared" ca="1" si="15"/>
        <v>0</v>
      </c>
      <c r="BD30" s="1">
        <f t="shared" ca="1" si="15"/>
        <v>0</v>
      </c>
      <c r="BE30" s="1">
        <f t="shared" ca="1" si="15"/>
        <v>0</v>
      </c>
      <c r="BF30" s="1">
        <f t="shared" ca="1" si="15"/>
        <v>0</v>
      </c>
      <c r="BG30" s="1">
        <f t="shared" ca="1" si="15"/>
        <v>0</v>
      </c>
      <c r="BH30" s="1">
        <f t="shared" ca="1" si="15"/>
        <v>0</v>
      </c>
      <c r="BI30" s="1">
        <f t="shared" ca="1" si="15"/>
        <v>0</v>
      </c>
      <c r="BJ30" s="1">
        <f t="shared" ca="1" si="15"/>
        <v>0</v>
      </c>
      <c r="BK30" s="1">
        <f t="shared" ca="1" si="15"/>
        <v>0</v>
      </c>
      <c r="BL30" s="1">
        <f t="shared" ca="1" si="15"/>
        <v>0</v>
      </c>
      <c r="BM30" s="1">
        <f t="shared" ca="1" si="15"/>
        <v>0</v>
      </c>
      <c r="BN30" s="1">
        <f t="shared" ca="1" si="15"/>
        <v>0</v>
      </c>
      <c r="BO30" s="1">
        <f t="shared" ca="1" si="15"/>
        <v>0</v>
      </c>
      <c r="BP30" s="1">
        <f t="shared" ca="1" si="15"/>
        <v>0</v>
      </c>
      <c r="BQ30" s="1">
        <f t="shared" ca="1" si="15"/>
        <v>0</v>
      </c>
      <c r="BR30" s="1">
        <f t="shared" ca="1" si="15"/>
        <v>0</v>
      </c>
      <c r="BS30" s="1">
        <f t="shared" ca="1" si="15"/>
        <v>0</v>
      </c>
      <c r="BT30" s="1">
        <f t="shared" ca="1" si="15"/>
        <v>0</v>
      </c>
      <c r="BU30" s="1">
        <f t="shared" ca="1" si="15"/>
        <v>0</v>
      </c>
      <c r="BV30" s="1">
        <f t="shared" ca="1" si="15"/>
        <v>0</v>
      </c>
      <c r="BW30" s="1">
        <f t="shared" ca="1" si="15"/>
        <v>0</v>
      </c>
      <c r="BX30" s="1">
        <f t="shared" ca="1" si="15"/>
        <v>0</v>
      </c>
      <c r="BY30" s="1">
        <f t="shared" ca="1" si="15"/>
        <v>0</v>
      </c>
      <c r="BZ30" s="1">
        <f t="shared" ca="1" si="15"/>
        <v>0</v>
      </c>
      <c r="CA30" s="1">
        <f t="shared" ca="1" si="15"/>
        <v>0</v>
      </c>
    </row>
    <row r="31" spans="1:79">
      <c r="A31" s="14" t="str">
        <f t="shared" ca="1" si="5"/>
        <v/>
      </c>
      <c r="B31" s="14"/>
      <c r="D31" s="14"/>
      <c r="E31" s="1" t="str">
        <f t="array" aca="1" ref="E31" ca="1">_xlfn.SINGLE(IF(A31&lt;=monthly_trend_projects,INDEX(monthly_trend_data,MATCH(0,INDEX(COUNTIF($E$3:E30,monthly_trend_data),0,0),0)),""))</f>
        <v/>
      </c>
      <c r="F31" s="13" t="str" cm="1">
        <f t="array" aca="1" ref="F31" ca="1">IF(E31&lt;&gt;"",IF(INDEX(projects_is_finished,MATCH(E31,projects_projects,0))=checked_key,finish_status_key,IF(INDEX(projects_is_stopped,MATCH(E31,projects_projects,0))=checked_key,stopped_status_key,IF(INDEX(projects_is_started,MATCH(E31,projects_projects,0))=checked_key,wip_status_key,""))),"")</f>
        <v/>
      </c>
      <c r="G31" s="3" t="str" cm="1">
        <f t="array" aca="1" ref="G31" ca="1">IF(E31&lt;&gt;"",INDEX(dates,MATCH(E31,projects,0)),"")</f>
        <v/>
      </c>
      <c r="H31" s="3" t="str" cm="1">
        <f t="array" aca="1" ref="H31" ca="1">IF(E31&lt;&gt;"",IF(F31=wip_status_key,"",INDIRECT("'Stitching Log'!A" &amp; MAX(IF(projects=E31,ROW(projects))))),"")</f>
        <v/>
      </c>
      <c r="I31" s="1">
        <f t="shared" ca="1" si="11"/>
        <v>0</v>
      </c>
      <c r="J31" s="1">
        <f t="shared" ca="1" si="11"/>
        <v>0</v>
      </c>
      <c r="K31" s="1">
        <f t="shared" ca="1" si="11"/>
        <v>0</v>
      </c>
      <c r="L31" s="1">
        <f t="shared" ca="1" si="11"/>
        <v>0</v>
      </c>
      <c r="M31" s="1">
        <f t="shared" ca="1" si="11"/>
        <v>0</v>
      </c>
      <c r="N31" s="1">
        <f t="shared" ca="1" si="11"/>
        <v>0</v>
      </c>
      <c r="O31" s="1">
        <f t="shared" ca="1" si="11"/>
        <v>0</v>
      </c>
      <c r="P31" s="1">
        <f t="shared" ca="1" si="11"/>
        <v>0</v>
      </c>
      <c r="Q31" s="1">
        <f t="shared" ca="1" si="11"/>
        <v>0</v>
      </c>
      <c r="R31" s="1">
        <f t="shared" ca="1" si="11"/>
        <v>0</v>
      </c>
      <c r="S31" s="1">
        <f t="shared" ca="1" si="12"/>
        <v>0</v>
      </c>
      <c r="T31" s="1">
        <f t="shared" ca="1" si="12"/>
        <v>0</v>
      </c>
      <c r="U31" s="1">
        <f t="shared" ca="1" si="12"/>
        <v>0</v>
      </c>
      <c r="V31" s="1">
        <f t="shared" ca="1" si="12"/>
        <v>0</v>
      </c>
      <c r="W31" s="1">
        <f t="shared" ca="1" si="12"/>
        <v>0</v>
      </c>
      <c r="X31" s="1">
        <f t="shared" ca="1" si="12"/>
        <v>0</v>
      </c>
      <c r="Y31" s="1">
        <f t="shared" ca="1" si="12"/>
        <v>0</v>
      </c>
      <c r="Z31" s="1">
        <f t="shared" ca="1" si="12"/>
        <v>0</v>
      </c>
      <c r="AA31" s="1">
        <f t="shared" ca="1" si="12"/>
        <v>0</v>
      </c>
      <c r="AB31" s="1">
        <f t="shared" ca="1" si="12"/>
        <v>0</v>
      </c>
      <c r="AC31" s="1">
        <f t="shared" ca="1" si="13"/>
        <v>0</v>
      </c>
      <c r="AD31" s="1">
        <f t="shared" ca="1" si="13"/>
        <v>0</v>
      </c>
      <c r="AE31" s="1">
        <f t="shared" ca="1" si="13"/>
        <v>0</v>
      </c>
      <c r="AF31" s="1">
        <f t="shared" ca="1" si="13"/>
        <v>0</v>
      </c>
      <c r="AG31" s="1">
        <f t="shared" ca="1" si="13"/>
        <v>0</v>
      </c>
      <c r="AH31" s="1">
        <f t="shared" ca="1" si="13"/>
        <v>0</v>
      </c>
      <c r="AI31" s="1">
        <f t="shared" ca="1" si="13"/>
        <v>0</v>
      </c>
      <c r="AJ31" s="1">
        <f t="shared" ca="1" si="13"/>
        <v>0</v>
      </c>
      <c r="AK31" s="1">
        <f t="shared" ca="1" si="13"/>
        <v>0</v>
      </c>
      <c r="AL31" s="1">
        <f t="shared" ca="1" si="13"/>
        <v>0</v>
      </c>
      <c r="AM31" s="1">
        <f t="shared" ca="1" si="14"/>
        <v>0</v>
      </c>
      <c r="AN31" s="1">
        <f t="shared" ca="1" si="14"/>
        <v>0</v>
      </c>
      <c r="AO31" s="1">
        <f t="shared" ca="1" si="14"/>
        <v>0</v>
      </c>
      <c r="AP31" s="1">
        <f t="shared" ca="1" si="14"/>
        <v>0</v>
      </c>
      <c r="AQ31" s="1">
        <f t="shared" ca="1" si="14"/>
        <v>0</v>
      </c>
      <c r="AR31" s="1">
        <f t="shared" ca="1" si="14"/>
        <v>0</v>
      </c>
      <c r="AS31" s="1">
        <f t="shared" ca="1" si="14"/>
        <v>0</v>
      </c>
      <c r="AT31" s="1">
        <f t="shared" ca="1" si="14"/>
        <v>0</v>
      </c>
      <c r="AU31" s="1">
        <f t="shared" ca="1" si="14"/>
        <v>0</v>
      </c>
      <c r="AV31" s="1">
        <f t="shared" ca="1" si="14"/>
        <v>0</v>
      </c>
      <c r="AW31" s="1">
        <f t="shared" ca="1" si="14"/>
        <v>0</v>
      </c>
      <c r="AX31" s="1">
        <f t="shared" ca="1" si="14"/>
        <v>0</v>
      </c>
      <c r="AY31" s="1">
        <f t="shared" ca="1" si="14"/>
        <v>0</v>
      </c>
      <c r="AZ31" s="1">
        <f t="shared" ca="1" si="14"/>
        <v>0</v>
      </c>
      <c r="BA31" s="1">
        <f t="shared" ca="1" si="14"/>
        <v>0</v>
      </c>
      <c r="BB31" s="1">
        <f t="shared" ca="1" si="14"/>
        <v>0</v>
      </c>
      <c r="BC31" s="1">
        <f t="shared" ca="1" si="15"/>
        <v>0</v>
      </c>
      <c r="BD31" s="1">
        <f t="shared" ca="1" si="15"/>
        <v>0</v>
      </c>
      <c r="BE31" s="1">
        <f t="shared" ca="1" si="15"/>
        <v>0</v>
      </c>
      <c r="BF31" s="1">
        <f t="shared" ca="1" si="15"/>
        <v>0</v>
      </c>
      <c r="BG31" s="1">
        <f t="shared" ca="1" si="15"/>
        <v>0</v>
      </c>
      <c r="BH31" s="1">
        <f t="shared" ca="1" si="15"/>
        <v>0</v>
      </c>
      <c r="BI31" s="1">
        <f t="shared" ca="1" si="15"/>
        <v>0</v>
      </c>
      <c r="BJ31" s="1">
        <f t="shared" ca="1" si="15"/>
        <v>0</v>
      </c>
      <c r="BK31" s="1">
        <f t="shared" ca="1" si="15"/>
        <v>0</v>
      </c>
      <c r="BL31" s="1">
        <f t="shared" ca="1" si="15"/>
        <v>0</v>
      </c>
      <c r="BM31" s="1">
        <f t="shared" ca="1" si="15"/>
        <v>0</v>
      </c>
      <c r="BN31" s="1">
        <f t="shared" ca="1" si="15"/>
        <v>0</v>
      </c>
      <c r="BO31" s="1">
        <f t="shared" ca="1" si="15"/>
        <v>0</v>
      </c>
      <c r="BP31" s="1">
        <f t="shared" ca="1" si="15"/>
        <v>0</v>
      </c>
      <c r="BQ31" s="1">
        <f t="shared" ca="1" si="15"/>
        <v>0</v>
      </c>
      <c r="BR31" s="1">
        <f t="shared" ca="1" si="15"/>
        <v>0</v>
      </c>
      <c r="BS31" s="1">
        <f t="shared" ca="1" si="15"/>
        <v>0</v>
      </c>
      <c r="BT31" s="1">
        <f t="shared" ca="1" si="15"/>
        <v>0</v>
      </c>
      <c r="BU31" s="1">
        <f t="shared" ca="1" si="15"/>
        <v>0</v>
      </c>
      <c r="BV31" s="1">
        <f t="shared" ca="1" si="15"/>
        <v>0</v>
      </c>
      <c r="BW31" s="1">
        <f t="shared" ca="1" si="15"/>
        <v>0</v>
      </c>
      <c r="BX31" s="1">
        <f t="shared" ca="1" si="15"/>
        <v>0</v>
      </c>
      <c r="BY31" s="1">
        <f t="shared" ca="1" si="15"/>
        <v>0</v>
      </c>
      <c r="BZ31" s="1">
        <f t="shared" ca="1" si="15"/>
        <v>0</v>
      </c>
      <c r="CA31" s="1">
        <f t="shared" ca="1" si="15"/>
        <v>0</v>
      </c>
    </row>
    <row r="32" spans="1:79">
      <c r="A32" s="14" t="str">
        <f t="shared" ca="1" si="5"/>
        <v/>
      </c>
      <c r="B32" s="14"/>
      <c r="D32" s="14"/>
      <c r="E32" s="1" t="str">
        <f t="array" aca="1" ref="E32" ca="1">_xlfn.SINGLE(IF(A32&lt;=monthly_trend_projects,INDEX(monthly_trend_data,MATCH(0,INDEX(COUNTIF($E$3:E31,monthly_trend_data),0,0),0)),""))</f>
        <v/>
      </c>
      <c r="F32" s="13" t="str" cm="1">
        <f t="array" aca="1" ref="F32" ca="1">IF(E32&lt;&gt;"",IF(INDEX(projects_is_finished,MATCH(E32,projects_projects,0))=checked_key,finish_status_key,IF(INDEX(projects_is_stopped,MATCH(E32,projects_projects,0))=checked_key,stopped_status_key,IF(INDEX(projects_is_started,MATCH(E32,projects_projects,0))=checked_key,wip_status_key,""))),"")</f>
        <v/>
      </c>
      <c r="G32" s="3" t="str" cm="1">
        <f t="array" aca="1" ref="G32" ca="1">IF(E32&lt;&gt;"",INDEX(dates,MATCH(E32,projects,0)),"")</f>
        <v/>
      </c>
      <c r="H32" s="3" t="str" cm="1">
        <f t="array" aca="1" ref="H32" ca="1">IF(E32&lt;&gt;"",IF(F32=wip_status_key,"",INDIRECT("'Stitching Log'!A" &amp; MAX(IF(projects=E32,ROW(projects))))),"")</f>
        <v/>
      </c>
      <c r="I32" s="1">
        <f t="shared" ca="1" si="11"/>
        <v>0</v>
      </c>
      <c r="J32" s="1">
        <f t="shared" ca="1" si="11"/>
        <v>0</v>
      </c>
      <c r="K32" s="1">
        <f t="shared" ca="1" si="11"/>
        <v>0</v>
      </c>
      <c r="L32" s="1">
        <f t="shared" ca="1" si="11"/>
        <v>0</v>
      </c>
      <c r="M32" s="1">
        <f t="shared" ca="1" si="11"/>
        <v>0</v>
      </c>
      <c r="N32" s="1">
        <f t="shared" ca="1" si="11"/>
        <v>0</v>
      </c>
      <c r="O32" s="1">
        <f t="shared" ca="1" si="11"/>
        <v>0</v>
      </c>
      <c r="P32" s="1">
        <f t="shared" ca="1" si="11"/>
        <v>0</v>
      </c>
      <c r="Q32" s="1">
        <f t="shared" ca="1" si="11"/>
        <v>0</v>
      </c>
      <c r="R32" s="1">
        <f t="shared" ca="1" si="11"/>
        <v>0</v>
      </c>
      <c r="S32" s="1">
        <f t="shared" ca="1" si="12"/>
        <v>0</v>
      </c>
      <c r="T32" s="1">
        <f t="shared" ca="1" si="12"/>
        <v>0</v>
      </c>
      <c r="U32" s="1">
        <f t="shared" ca="1" si="12"/>
        <v>0</v>
      </c>
      <c r="V32" s="1">
        <f t="shared" ca="1" si="12"/>
        <v>0</v>
      </c>
      <c r="W32" s="1">
        <f t="shared" ca="1" si="12"/>
        <v>0</v>
      </c>
      <c r="X32" s="1">
        <f t="shared" ca="1" si="12"/>
        <v>0</v>
      </c>
      <c r="Y32" s="1">
        <f t="shared" ca="1" si="12"/>
        <v>0</v>
      </c>
      <c r="Z32" s="1">
        <f t="shared" ca="1" si="12"/>
        <v>0</v>
      </c>
      <c r="AA32" s="1">
        <f t="shared" ca="1" si="12"/>
        <v>0</v>
      </c>
      <c r="AB32" s="1">
        <f t="shared" ca="1" si="12"/>
        <v>0</v>
      </c>
      <c r="AC32" s="1">
        <f t="shared" ca="1" si="13"/>
        <v>0</v>
      </c>
      <c r="AD32" s="1">
        <f t="shared" ca="1" si="13"/>
        <v>0</v>
      </c>
      <c r="AE32" s="1">
        <f t="shared" ca="1" si="13"/>
        <v>0</v>
      </c>
      <c r="AF32" s="1">
        <f t="shared" ca="1" si="13"/>
        <v>0</v>
      </c>
      <c r="AG32" s="1">
        <f t="shared" ca="1" si="13"/>
        <v>0</v>
      </c>
      <c r="AH32" s="1">
        <f t="shared" ca="1" si="13"/>
        <v>0</v>
      </c>
      <c r="AI32" s="1">
        <f t="shared" ca="1" si="13"/>
        <v>0</v>
      </c>
      <c r="AJ32" s="1">
        <f t="shared" ca="1" si="13"/>
        <v>0</v>
      </c>
      <c r="AK32" s="1">
        <f t="shared" ca="1" si="13"/>
        <v>0</v>
      </c>
      <c r="AL32" s="1">
        <f t="shared" ca="1" si="13"/>
        <v>0</v>
      </c>
      <c r="AM32" s="1">
        <f t="shared" ca="1" si="14"/>
        <v>0</v>
      </c>
      <c r="AN32" s="1">
        <f t="shared" ca="1" si="14"/>
        <v>0</v>
      </c>
      <c r="AO32" s="1">
        <f t="shared" ca="1" si="14"/>
        <v>0</v>
      </c>
      <c r="AP32" s="1">
        <f t="shared" ca="1" si="14"/>
        <v>0</v>
      </c>
      <c r="AQ32" s="1">
        <f t="shared" ca="1" si="14"/>
        <v>0</v>
      </c>
      <c r="AR32" s="1">
        <f t="shared" ca="1" si="14"/>
        <v>0</v>
      </c>
      <c r="AS32" s="1">
        <f t="shared" ca="1" si="14"/>
        <v>0</v>
      </c>
      <c r="AT32" s="1">
        <f t="shared" ca="1" si="14"/>
        <v>0</v>
      </c>
      <c r="AU32" s="1">
        <f t="shared" ca="1" si="14"/>
        <v>0</v>
      </c>
      <c r="AV32" s="1">
        <f t="shared" ca="1" si="14"/>
        <v>0</v>
      </c>
      <c r="AW32" s="1">
        <f t="shared" ca="1" si="14"/>
        <v>0</v>
      </c>
      <c r="AX32" s="1">
        <f t="shared" ca="1" si="14"/>
        <v>0</v>
      </c>
      <c r="AY32" s="1">
        <f t="shared" ca="1" si="14"/>
        <v>0</v>
      </c>
      <c r="AZ32" s="1">
        <f t="shared" ca="1" si="14"/>
        <v>0</v>
      </c>
      <c r="BA32" s="1">
        <f t="shared" ca="1" si="14"/>
        <v>0</v>
      </c>
      <c r="BB32" s="1">
        <f t="shared" ca="1" si="14"/>
        <v>0</v>
      </c>
      <c r="BC32" s="1">
        <f t="shared" ca="1" si="15"/>
        <v>0</v>
      </c>
      <c r="BD32" s="1">
        <f t="shared" ca="1" si="15"/>
        <v>0</v>
      </c>
      <c r="BE32" s="1">
        <f t="shared" ca="1" si="15"/>
        <v>0</v>
      </c>
      <c r="BF32" s="1">
        <f t="shared" ca="1" si="15"/>
        <v>0</v>
      </c>
      <c r="BG32" s="1">
        <f t="shared" ca="1" si="15"/>
        <v>0</v>
      </c>
      <c r="BH32" s="1">
        <f t="shared" ca="1" si="15"/>
        <v>0</v>
      </c>
      <c r="BI32" s="1">
        <f t="shared" ca="1" si="15"/>
        <v>0</v>
      </c>
      <c r="BJ32" s="1">
        <f t="shared" ca="1" si="15"/>
        <v>0</v>
      </c>
      <c r="BK32" s="1">
        <f t="shared" ca="1" si="15"/>
        <v>0</v>
      </c>
      <c r="BL32" s="1">
        <f t="shared" ca="1" si="15"/>
        <v>0</v>
      </c>
      <c r="BM32" s="1">
        <f t="shared" ca="1" si="15"/>
        <v>0</v>
      </c>
      <c r="BN32" s="1">
        <f t="shared" ca="1" si="15"/>
        <v>0</v>
      </c>
      <c r="BO32" s="1">
        <f t="shared" ca="1" si="15"/>
        <v>0</v>
      </c>
      <c r="BP32" s="1">
        <f t="shared" ca="1" si="15"/>
        <v>0</v>
      </c>
      <c r="BQ32" s="1">
        <f t="shared" ca="1" si="15"/>
        <v>0</v>
      </c>
      <c r="BR32" s="1">
        <f t="shared" ca="1" si="15"/>
        <v>0</v>
      </c>
      <c r="BS32" s="1">
        <f t="shared" ca="1" si="15"/>
        <v>0</v>
      </c>
      <c r="BT32" s="1">
        <f t="shared" ca="1" si="15"/>
        <v>0</v>
      </c>
      <c r="BU32" s="1">
        <f t="shared" ca="1" si="15"/>
        <v>0</v>
      </c>
      <c r="BV32" s="1">
        <f t="shared" ca="1" si="15"/>
        <v>0</v>
      </c>
      <c r="BW32" s="1">
        <f t="shared" ca="1" si="15"/>
        <v>0</v>
      </c>
      <c r="BX32" s="1">
        <f t="shared" ca="1" si="15"/>
        <v>0</v>
      </c>
      <c r="BY32" s="1">
        <f t="shared" ca="1" si="15"/>
        <v>0</v>
      </c>
      <c r="BZ32" s="1">
        <f t="shared" ca="1" si="15"/>
        <v>0</v>
      </c>
      <c r="CA32" s="1">
        <f t="shared" ca="1" si="15"/>
        <v>0</v>
      </c>
    </row>
    <row r="33" spans="1:79">
      <c r="A33" s="14" t="str">
        <f t="shared" ca="1" si="5"/>
        <v/>
      </c>
      <c r="B33" s="14"/>
      <c r="D33" s="14"/>
      <c r="E33" s="1" t="str">
        <f t="array" aca="1" ref="E33" ca="1">_xlfn.SINGLE(IF(A33&lt;=monthly_trend_projects,INDEX(monthly_trend_data,MATCH(0,INDEX(COUNTIF($E$3:E32,monthly_trend_data),0,0),0)),""))</f>
        <v/>
      </c>
      <c r="F33" s="13" t="str" cm="1">
        <f t="array" aca="1" ref="F33" ca="1">IF(E33&lt;&gt;"",IF(INDEX(projects_is_finished,MATCH(E33,projects_projects,0))=checked_key,finish_status_key,IF(INDEX(projects_is_stopped,MATCH(E33,projects_projects,0))=checked_key,stopped_status_key,IF(INDEX(projects_is_started,MATCH(E33,projects_projects,0))=checked_key,wip_status_key,""))),"")</f>
        <v/>
      </c>
      <c r="G33" s="3" t="str" cm="1">
        <f t="array" aca="1" ref="G33" ca="1">IF(E33&lt;&gt;"",INDEX(dates,MATCH(E33,projects,0)),"")</f>
        <v/>
      </c>
      <c r="H33" s="3" t="str" cm="1">
        <f t="array" aca="1" ref="H33" ca="1">IF(E33&lt;&gt;"",IF(F33=wip_status_key,"",INDIRECT("'Stitching Log'!A" &amp; MAX(IF(projects=E33,ROW(projects))))),"")</f>
        <v/>
      </c>
      <c r="I33" s="1">
        <f t="shared" ref="I33:R42" ca="1" si="16">COUNTIFS(dates,"&gt;="&amp;I$1,dates,"&lt;="&amp;EOMONTH(I$1,0),projects,$E33)</f>
        <v>0</v>
      </c>
      <c r="J33" s="1">
        <f t="shared" ca="1" si="16"/>
        <v>0</v>
      </c>
      <c r="K33" s="1">
        <f t="shared" ca="1" si="16"/>
        <v>0</v>
      </c>
      <c r="L33" s="1">
        <f t="shared" ca="1" si="16"/>
        <v>0</v>
      </c>
      <c r="M33" s="1">
        <f t="shared" ca="1" si="16"/>
        <v>0</v>
      </c>
      <c r="N33" s="1">
        <f t="shared" ca="1" si="16"/>
        <v>0</v>
      </c>
      <c r="O33" s="1">
        <f t="shared" ca="1" si="16"/>
        <v>0</v>
      </c>
      <c r="P33" s="1">
        <f t="shared" ca="1" si="16"/>
        <v>0</v>
      </c>
      <c r="Q33" s="1">
        <f t="shared" ca="1" si="16"/>
        <v>0</v>
      </c>
      <c r="R33" s="1">
        <f t="shared" ca="1" si="16"/>
        <v>0</v>
      </c>
      <c r="S33" s="1">
        <f t="shared" ref="S33:AB42" ca="1" si="17">COUNTIFS(dates,"&gt;="&amp;S$1,dates,"&lt;="&amp;EOMONTH(S$1,0),projects,$E33)</f>
        <v>0</v>
      </c>
      <c r="T33" s="1">
        <f t="shared" ca="1" si="17"/>
        <v>0</v>
      </c>
      <c r="U33" s="1">
        <f t="shared" ca="1" si="17"/>
        <v>0</v>
      </c>
      <c r="V33" s="1">
        <f t="shared" ca="1" si="17"/>
        <v>0</v>
      </c>
      <c r="W33" s="1">
        <f t="shared" ca="1" si="17"/>
        <v>0</v>
      </c>
      <c r="X33" s="1">
        <f t="shared" ca="1" si="17"/>
        <v>0</v>
      </c>
      <c r="Y33" s="1">
        <f t="shared" ca="1" si="17"/>
        <v>0</v>
      </c>
      <c r="Z33" s="1">
        <f t="shared" ca="1" si="17"/>
        <v>0</v>
      </c>
      <c r="AA33" s="1">
        <f t="shared" ca="1" si="17"/>
        <v>0</v>
      </c>
      <c r="AB33" s="1">
        <f t="shared" ca="1" si="17"/>
        <v>0</v>
      </c>
      <c r="AC33" s="1">
        <f t="shared" ref="AC33:AL42" ca="1" si="18">COUNTIFS(dates,"&gt;="&amp;AC$1,dates,"&lt;="&amp;EOMONTH(AC$1,0),projects,$E33)</f>
        <v>0</v>
      </c>
      <c r="AD33" s="1">
        <f t="shared" ca="1" si="18"/>
        <v>0</v>
      </c>
      <c r="AE33" s="1">
        <f t="shared" ca="1" si="18"/>
        <v>0</v>
      </c>
      <c r="AF33" s="1">
        <f t="shared" ca="1" si="18"/>
        <v>0</v>
      </c>
      <c r="AG33" s="1">
        <f t="shared" ca="1" si="18"/>
        <v>0</v>
      </c>
      <c r="AH33" s="1">
        <f t="shared" ca="1" si="18"/>
        <v>0</v>
      </c>
      <c r="AI33" s="1">
        <f t="shared" ca="1" si="18"/>
        <v>0</v>
      </c>
      <c r="AJ33" s="1">
        <f t="shared" ca="1" si="18"/>
        <v>0</v>
      </c>
      <c r="AK33" s="1">
        <f t="shared" ca="1" si="18"/>
        <v>0</v>
      </c>
      <c r="AL33" s="1">
        <f t="shared" ca="1" si="18"/>
        <v>0</v>
      </c>
      <c r="AM33" s="1">
        <f t="shared" ref="AM33:BC42" ca="1" si="19">COUNTIFS(dates,"&gt;="&amp;AM$1,dates,"&lt;="&amp;EOMONTH(AM$1,0),projects,$E33)</f>
        <v>0</v>
      </c>
      <c r="AN33" s="1">
        <f t="shared" ca="1" si="19"/>
        <v>0</v>
      </c>
      <c r="AO33" s="1">
        <f t="shared" ca="1" si="19"/>
        <v>0</v>
      </c>
      <c r="AP33" s="1">
        <f t="shared" ca="1" si="19"/>
        <v>0</v>
      </c>
      <c r="AQ33" s="1">
        <f t="shared" ca="1" si="19"/>
        <v>0</v>
      </c>
      <c r="AR33" s="1">
        <f t="shared" ca="1" si="19"/>
        <v>0</v>
      </c>
      <c r="AS33" s="1">
        <f t="shared" ca="1" si="19"/>
        <v>0</v>
      </c>
      <c r="AT33" s="1">
        <f t="shared" ca="1" si="19"/>
        <v>0</v>
      </c>
      <c r="AU33" s="1">
        <f t="shared" ca="1" si="19"/>
        <v>0</v>
      </c>
      <c r="AV33" s="1">
        <f t="shared" ca="1" si="19"/>
        <v>0</v>
      </c>
      <c r="AW33" s="1">
        <f t="shared" ca="1" si="19"/>
        <v>0</v>
      </c>
      <c r="AX33" s="1">
        <f t="shared" ca="1" si="19"/>
        <v>0</v>
      </c>
      <c r="AY33" s="1">
        <f t="shared" ca="1" si="19"/>
        <v>0</v>
      </c>
      <c r="AZ33" s="1">
        <f t="shared" ca="1" si="19"/>
        <v>0</v>
      </c>
      <c r="BA33" s="1">
        <f t="shared" ca="1" si="19"/>
        <v>0</v>
      </c>
      <c r="BB33" s="1">
        <f t="shared" ca="1" si="19"/>
        <v>0</v>
      </c>
      <c r="BC33" s="1">
        <f t="shared" ca="1" si="19"/>
        <v>0</v>
      </c>
      <c r="BD33" s="1">
        <f t="shared" ca="1" si="15"/>
        <v>0</v>
      </c>
      <c r="BE33" s="1">
        <f t="shared" ca="1" si="15"/>
        <v>0</v>
      </c>
      <c r="BF33" s="1">
        <f t="shared" ca="1" si="15"/>
        <v>0</v>
      </c>
      <c r="BG33" s="1">
        <f t="shared" ca="1" si="15"/>
        <v>0</v>
      </c>
      <c r="BH33" s="1">
        <f t="shared" ca="1" si="15"/>
        <v>0</v>
      </c>
      <c r="BI33" s="1">
        <f t="shared" ca="1" si="15"/>
        <v>0</v>
      </c>
      <c r="BJ33" s="1">
        <f t="shared" ca="1" si="15"/>
        <v>0</v>
      </c>
      <c r="BK33" s="1">
        <f t="shared" ca="1" si="15"/>
        <v>0</v>
      </c>
      <c r="BL33" s="1">
        <f t="shared" ca="1" si="15"/>
        <v>0</v>
      </c>
      <c r="BM33" s="1">
        <f t="shared" ca="1" si="15"/>
        <v>0</v>
      </c>
      <c r="BN33" s="1">
        <f t="shared" ca="1" si="15"/>
        <v>0</v>
      </c>
      <c r="BO33" s="1">
        <f t="shared" ca="1" si="15"/>
        <v>0</v>
      </c>
      <c r="BP33" s="1">
        <f t="shared" ca="1" si="15"/>
        <v>0</v>
      </c>
      <c r="BQ33" s="1">
        <f t="shared" ca="1" si="15"/>
        <v>0</v>
      </c>
      <c r="BR33" s="1">
        <f t="shared" ca="1" si="15"/>
        <v>0</v>
      </c>
      <c r="BS33" s="1">
        <f t="shared" ca="1" si="15"/>
        <v>0</v>
      </c>
      <c r="BT33" s="1">
        <f t="shared" ca="1" si="15"/>
        <v>0</v>
      </c>
      <c r="BU33" s="1">
        <f t="shared" ca="1" si="15"/>
        <v>0</v>
      </c>
      <c r="BV33" s="1">
        <f t="shared" ref="BC33:CA43" ca="1" si="20">COUNTIFS(dates,"&gt;="&amp;BV$1,dates,"&lt;="&amp;EOMONTH(BV$1,0),projects,$E33)</f>
        <v>0</v>
      </c>
      <c r="BW33" s="1">
        <f t="shared" ca="1" si="20"/>
        <v>0</v>
      </c>
      <c r="BX33" s="1">
        <f t="shared" ca="1" si="20"/>
        <v>0</v>
      </c>
      <c r="BY33" s="1">
        <f t="shared" ca="1" si="20"/>
        <v>0</v>
      </c>
      <c r="BZ33" s="1">
        <f t="shared" ca="1" si="20"/>
        <v>0</v>
      </c>
      <c r="CA33" s="1">
        <f t="shared" ca="1" si="20"/>
        <v>0</v>
      </c>
    </row>
    <row r="34" spans="1:79">
      <c r="A34" s="14" t="str">
        <f t="shared" ca="1" si="5"/>
        <v/>
      </c>
      <c r="B34" s="14"/>
      <c r="D34" s="14"/>
      <c r="E34" s="1" t="str">
        <f t="array" aca="1" ref="E34" ca="1">_xlfn.SINGLE(IF(A34&lt;=monthly_trend_projects,INDEX(monthly_trend_data,MATCH(0,INDEX(COUNTIF($E$3:E33,monthly_trend_data),0,0),0)),""))</f>
        <v/>
      </c>
      <c r="F34" s="13" t="str" cm="1">
        <f t="array" aca="1" ref="F34" ca="1">IF(E34&lt;&gt;"",IF(INDEX(projects_is_finished,MATCH(E34,projects_projects,0))=checked_key,finish_status_key,IF(INDEX(projects_is_stopped,MATCH(E34,projects_projects,0))=checked_key,stopped_status_key,IF(INDEX(projects_is_started,MATCH(E34,projects_projects,0))=checked_key,wip_status_key,""))),"")</f>
        <v/>
      </c>
      <c r="G34" s="3" t="str" cm="1">
        <f t="array" aca="1" ref="G34" ca="1">IF(E34&lt;&gt;"",INDEX(dates,MATCH(E34,projects,0)),"")</f>
        <v/>
      </c>
      <c r="H34" s="3" t="str" cm="1">
        <f t="array" aca="1" ref="H34" ca="1">IF(E34&lt;&gt;"",IF(F34=wip_status_key,"",INDIRECT("'Stitching Log'!A" &amp; MAX(IF(projects=E34,ROW(projects))))),"")</f>
        <v/>
      </c>
      <c r="I34" s="1">
        <f t="shared" ca="1" si="16"/>
        <v>0</v>
      </c>
      <c r="J34" s="1">
        <f t="shared" ca="1" si="16"/>
        <v>0</v>
      </c>
      <c r="K34" s="1">
        <f t="shared" ca="1" si="16"/>
        <v>0</v>
      </c>
      <c r="L34" s="1">
        <f t="shared" ca="1" si="16"/>
        <v>0</v>
      </c>
      <c r="M34" s="1">
        <f t="shared" ca="1" si="16"/>
        <v>0</v>
      </c>
      <c r="N34" s="1">
        <f t="shared" ca="1" si="16"/>
        <v>0</v>
      </c>
      <c r="O34" s="1">
        <f t="shared" ca="1" si="16"/>
        <v>0</v>
      </c>
      <c r="P34" s="1">
        <f t="shared" ca="1" si="16"/>
        <v>0</v>
      </c>
      <c r="Q34" s="1">
        <f t="shared" ca="1" si="16"/>
        <v>0</v>
      </c>
      <c r="R34" s="1">
        <f t="shared" ca="1" si="16"/>
        <v>0</v>
      </c>
      <c r="S34" s="1">
        <f t="shared" ca="1" si="17"/>
        <v>0</v>
      </c>
      <c r="T34" s="1">
        <f t="shared" ca="1" si="17"/>
        <v>0</v>
      </c>
      <c r="U34" s="1">
        <f t="shared" ca="1" si="17"/>
        <v>0</v>
      </c>
      <c r="V34" s="1">
        <f t="shared" ca="1" si="17"/>
        <v>0</v>
      </c>
      <c r="W34" s="1">
        <f t="shared" ca="1" si="17"/>
        <v>0</v>
      </c>
      <c r="X34" s="1">
        <f t="shared" ca="1" si="17"/>
        <v>0</v>
      </c>
      <c r="Y34" s="1">
        <f t="shared" ca="1" si="17"/>
        <v>0</v>
      </c>
      <c r="Z34" s="1">
        <f t="shared" ca="1" si="17"/>
        <v>0</v>
      </c>
      <c r="AA34" s="1">
        <f t="shared" ca="1" si="17"/>
        <v>0</v>
      </c>
      <c r="AB34" s="1">
        <f t="shared" ca="1" si="17"/>
        <v>0</v>
      </c>
      <c r="AC34" s="1">
        <f t="shared" ca="1" si="18"/>
        <v>0</v>
      </c>
      <c r="AD34" s="1">
        <f t="shared" ca="1" si="18"/>
        <v>0</v>
      </c>
      <c r="AE34" s="1">
        <f t="shared" ca="1" si="18"/>
        <v>0</v>
      </c>
      <c r="AF34" s="1">
        <f t="shared" ca="1" si="18"/>
        <v>0</v>
      </c>
      <c r="AG34" s="1">
        <f t="shared" ca="1" si="18"/>
        <v>0</v>
      </c>
      <c r="AH34" s="1">
        <f t="shared" ca="1" si="18"/>
        <v>0</v>
      </c>
      <c r="AI34" s="1">
        <f t="shared" ca="1" si="18"/>
        <v>0</v>
      </c>
      <c r="AJ34" s="1">
        <f t="shared" ca="1" si="18"/>
        <v>0</v>
      </c>
      <c r="AK34" s="1">
        <f t="shared" ca="1" si="18"/>
        <v>0</v>
      </c>
      <c r="AL34" s="1">
        <f t="shared" ca="1" si="18"/>
        <v>0</v>
      </c>
      <c r="AM34" s="1">
        <f t="shared" ca="1" si="19"/>
        <v>0</v>
      </c>
      <c r="AN34" s="1">
        <f t="shared" ca="1" si="19"/>
        <v>0</v>
      </c>
      <c r="AO34" s="1">
        <f t="shared" ca="1" si="19"/>
        <v>0</v>
      </c>
      <c r="AP34" s="1">
        <f t="shared" ca="1" si="19"/>
        <v>0</v>
      </c>
      <c r="AQ34" s="1">
        <f t="shared" ca="1" si="19"/>
        <v>0</v>
      </c>
      <c r="AR34" s="1">
        <f t="shared" ca="1" si="19"/>
        <v>0</v>
      </c>
      <c r="AS34" s="1">
        <f t="shared" ca="1" si="19"/>
        <v>0</v>
      </c>
      <c r="AT34" s="1">
        <f t="shared" ca="1" si="19"/>
        <v>0</v>
      </c>
      <c r="AU34" s="1">
        <f t="shared" ca="1" si="19"/>
        <v>0</v>
      </c>
      <c r="AV34" s="1">
        <f t="shared" ca="1" si="19"/>
        <v>0</v>
      </c>
      <c r="AW34" s="1">
        <f t="shared" ca="1" si="19"/>
        <v>0</v>
      </c>
      <c r="AX34" s="1">
        <f t="shared" ca="1" si="19"/>
        <v>0</v>
      </c>
      <c r="AY34" s="1">
        <f t="shared" ca="1" si="19"/>
        <v>0</v>
      </c>
      <c r="AZ34" s="1">
        <f t="shared" ca="1" si="19"/>
        <v>0</v>
      </c>
      <c r="BA34" s="1">
        <f t="shared" ca="1" si="19"/>
        <v>0</v>
      </c>
      <c r="BB34" s="1">
        <f t="shared" ca="1" si="19"/>
        <v>0</v>
      </c>
      <c r="BC34" s="1">
        <f t="shared" ca="1" si="20"/>
        <v>0</v>
      </c>
      <c r="BD34" s="1">
        <f t="shared" ca="1" si="20"/>
        <v>0</v>
      </c>
      <c r="BE34" s="1">
        <f t="shared" ca="1" si="20"/>
        <v>0</v>
      </c>
      <c r="BF34" s="1">
        <f t="shared" ca="1" si="20"/>
        <v>0</v>
      </c>
      <c r="BG34" s="1">
        <f t="shared" ca="1" si="20"/>
        <v>0</v>
      </c>
      <c r="BH34" s="1">
        <f t="shared" ca="1" si="20"/>
        <v>0</v>
      </c>
      <c r="BI34" s="1">
        <f t="shared" ca="1" si="20"/>
        <v>0</v>
      </c>
      <c r="BJ34" s="1">
        <f t="shared" ca="1" si="20"/>
        <v>0</v>
      </c>
      <c r="BK34" s="1">
        <f t="shared" ca="1" si="20"/>
        <v>0</v>
      </c>
      <c r="BL34" s="1">
        <f t="shared" ca="1" si="20"/>
        <v>0</v>
      </c>
      <c r="BM34" s="1">
        <f t="shared" ca="1" si="20"/>
        <v>0</v>
      </c>
      <c r="BN34" s="1">
        <f t="shared" ca="1" si="20"/>
        <v>0</v>
      </c>
      <c r="BO34" s="1">
        <f t="shared" ca="1" si="20"/>
        <v>0</v>
      </c>
      <c r="BP34" s="1">
        <f t="shared" ca="1" si="20"/>
        <v>0</v>
      </c>
      <c r="BQ34" s="1">
        <f t="shared" ca="1" si="20"/>
        <v>0</v>
      </c>
      <c r="BR34" s="1">
        <f t="shared" ca="1" si="20"/>
        <v>0</v>
      </c>
      <c r="BS34" s="1">
        <f t="shared" ca="1" si="20"/>
        <v>0</v>
      </c>
      <c r="BT34" s="1">
        <f t="shared" ca="1" si="20"/>
        <v>0</v>
      </c>
      <c r="BU34" s="1">
        <f t="shared" ca="1" si="20"/>
        <v>0</v>
      </c>
      <c r="BV34" s="1">
        <f t="shared" ca="1" si="20"/>
        <v>0</v>
      </c>
      <c r="BW34" s="1">
        <f t="shared" ca="1" si="20"/>
        <v>0</v>
      </c>
      <c r="BX34" s="1">
        <f t="shared" ca="1" si="20"/>
        <v>0</v>
      </c>
      <c r="BY34" s="1">
        <f t="shared" ca="1" si="20"/>
        <v>0</v>
      </c>
      <c r="BZ34" s="1">
        <f t="shared" ca="1" si="20"/>
        <v>0</v>
      </c>
      <c r="CA34" s="1">
        <f t="shared" ca="1" si="20"/>
        <v>0</v>
      </c>
    </row>
    <row r="35" spans="1:79">
      <c r="A35" s="14" t="str">
        <f t="shared" ca="1" si="5"/>
        <v/>
      </c>
      <c r="B35" s="14"/>
      <c r="D35" s="14"/>
      <c r="E35" s="1" t="str">
        <f t="array" aca="1" ref="E35" ca="1">_xlfn.SINGLE(IF(A35&lt;=monthly_trend_projects,INDEX(monthly_trend_data,MATCH(0,INDEX(COUNTIF($E$3:E34,monthly_trend_data),0,0),0)),""))</f>
        <v/>
      </c>
      <c r="F35" s="13" t="str" cm="1">
        <f t="array" aca="1" ref="F35" ca="1">IF(E35&lt;&gt;"",IF(INDEX(projects_is_finished,MATCH(E35,projects_projects,0))=checked_key,finish_status_key,IF(INDEX(projects_is_stopped,MATCH(E35,projects_projects,0))=checked_key,stopped_status_key,IF(INDEX(projects_is_started,MATCH(E35,projects_projects,0))=checked_key,wip_status_key,""))),"")</f>
        <v/>
      </c>
      <c r="G35" s="3" t="str" cm="1">
        <f t="array" aca="1" ref="G35" ca="1">IF(E35&lt;&gt;"",INDEX(dates,MATCH(E35,projects,0)),"")</f>
        <v/>
      </c>
      <c r="H35" s="3" t="str" cm="1">
        <f t="array" aca="1" ref="H35" ca="1">IF(E35&lt;&gt;"",IF(F35=wip_status_key,"",INDIRECT("'Stitching Log'!A" &amp; MAX(IF(projects=E35,ROW(projects))))),"")</f>
        <v/>
      </c>
      <c r="I35" s="1">
        <f t="shared" ca="1" si="16"/>
        <v>0</v>
      </c>
      <c r="J35" s="1">
        <f t="shared" ca="1" si="16"/>
        <v>0</v>
      </c>
      <c r="K35" s="1">
        <f t="shared" ca="1" si="16"/>
        <v>0</v>
      </c>
      <c r="L35" s="1">
        <f t="shared" ca="1" si="16"/>
        <v>0</v>
      </c>
      <c r="M35" s="1">
        <f t="shared" ca="1" si="16"/>
        <v>0</v>
      </c>
      <c r="N35" s="1">
        <f t="shared" ca="1" si="16"/>
        <v>0</v>
      </c>
      <c r="O35" s="1">
        <f t="shared" ca="1" si="16"/>
        <v>0</v>
      </c>
      <c r="P35" s="1">
        <f t="shared" ca="1" si="16"/>
        <v>0</v>
      </c>
      <c r="Q35" s="1">
        <f t="shared" ca="1" si="16"/>
        <v>0</v>
      </c>
      <c r="R35" s="1">
        <f t="shared" ca="1" si="16"/>
        <v>0</v>
      </c>
      <c r="S35" s="1">
        <f t="shared" ca="1" si="17"/>
        <v>0</v>
      </c>
      <c r="T35" s="1">
        <f t="shared" ca="1" si="17"/>
        <v>0</v>
      </c>
      <c r="U35" s="1">
        <f t="shared" ca="1" si="17"/>
        <v>0</v>
      </c>
      <c r="V35" s="1">
        <f t="shared" ca="1" si="17"/>
        <v>0</v>
      </c>
      <c r="W35" s="1">
        <f t="shared" ca="1" si="17"/>
        <v>0</v>
      </c>
      <c r="X35" s="1">
        <f t="shared" ca="1" si="17"/>
        <v>0</v>
      </c>
      <c r="Y35" s="1">
        <f t="shared" ca="1" si="17"/>
        <v>0</v>
      </c>
      <c r="Z35" s="1">
        <f t="shared" ca="1" si="17"/>
        <v>0</v>
      </c>
      <c r="AA35" s="1">
        <f t="shared" ca="1" si="17"/>
        <v>0</v>
      </c>
      <c r="AB35" s="1">
        <f t="shared" ca="1" si="17"/>
        <v>0</v>
      </c>
      <c r="AC35" s="1">
        <f t="shared" ca="1" si="18"/>
        <v>0</v>
      </c>
      <c r="AD35" s="1">
        <f t="shared" ca="1" si="18"/>
        <v>0</v>
      </c>
      <c r="AE35" s="1">
        <f t="shared" ca="1" si="18"/>
        <v>0</v>
      </c>
      <c r="AF35" s="1">
        <f t="shared" ca="1" si="18"/>
        <v>0</v>
      </c>
      <c r="AG35" s="1">
        <f t="shared" ca="1" si="18"/>
        <v>0</v>
      </c>
      <c r="AH35" s="1">
        <f t="shared" ca="1" si="18"/>
        <v>0</v>
      </c>
      <c r="AI35" s="1">
        <f t="shared" ca="1" si="18"/>
        <v>0</v>
      </c>
      <c r="AJ35" s="1">
        <f t="shared" ca="1" si="18"/>
        <v>0</v>
      </c>
      <c r="AK35" s="1">
        <f t="shared" ca="1" si="18"/>
        <v>0</v>
      </c>
      <c r="AL35" s="1">
        <f t="shared" ca="1" si="18"/>
        <v>0</v>
      </c>
      <c r="AM35" s="1">
        <f t="shared" ca="1" si="19"/>
        <v>0</v>
      </c>
      <c r="AN35" s="1">
        <f t="shared" ca="1" si="19"/>
        <v>0</v>
      </c>
      <c r="AO35" s="1">
        <f t="shared" ca="1" si="19"/>
        <v>0</v>
      </c>
      <c r="AP35" s="1">
        <f t="shared" ca="1" si="19"/>
        <v>0</v>
      </c>
      <c r="AQ35" s="1">
        <f t="shared" ca="1" si="19"/>
        <v>0</v>
      </c>
      <c r="AR35" s="1">
        <f t="shared" ca="1" si="19"/>
        <v>0</v>
      </c>
      <c r="AS35" s="1">
        <f t="shared" ca="1" si="19"/>
        <v>0</v>
      </c>
      <c r="AT35" s="1">
        <f t="shared" ca="1" si="19"/>
        <v>0</v>
      </c>
      <c r="AU35" s="1">
        <f t="shared" ca="1" si="19"/>
        <v>0</v>
      </c>
      <c r="AV35" s="1">
        <f t="shared" ca="1" si="19"/>
        <v>0</v>
      </c>
      <c r="AW35" s="1">
        <f t="shared" ca="1" si="19"/>
        <v>0</v>
      </c>
      <c r="AX35" s="1">
        <f t="shared" ca="1" si="19"/>
        <v>0</v>
      </c>
      <c r="AY35" s="1">
        <f t="shared" ca="1" si="19"/>
        <v>0</v>
      </c>
      <c r="AZ35" s="1">
        <f t="shared" ca="1" si="19"/>
        <v>0</v>
      </c>
      <c r="BA35" s="1">
        <f t="shared" ca="1" si="19"/>
        <v>0</v>
      </c>
      <c r="BB35" s="1">
        <f t="shared" ca="1" si="19"/>
        <v>0</v>
      </c>
      <c r="BC35" s="1">
        <f t="shared" ca="1" si="20"/>
        <v>0</v>
      </c>
      <c r="BD35" s="1">
        <f t="shared" ca="1" si="20"/>
        <v>0</v>
      </c>
      <c r="BE35" s="1">
        <f t="shared" ca="1" si="20"/>
        <v>0</v>
      </c>
      <c r="BF35" s="1">
        <f t="shared" ca="1" si="20"/>
        <v>0</v>
      </c>
      <c r="BG35" s="1">
        <f t="shared" ca="1" si="20"/>
        <v>0</v>
      </c>
      <c r="BH35" s="1">
        <f t="shared" ca="1" si="20"/>
        <v>0</v>
      </c>
      <c r="BI35" s="1">
        <f t="shared" ca="1" si="20"/>
        <v>0</v>
      </c>
      <c r="BJ35" s="1">
        <f t="shared" ca="1" si="20"/>
        <v>0</v>
      </c>
      <c r="BK35" s="1">
        <f t="shared" ca="1" si="20"/>
        <v>0</v>
      </c>
      <c r="BL35" s="1">
        <f t="shared" ca="1" si="20"/>
        <v>0</v>
      </c>
      <c r="BM35" s="1">
        <f t="shared" ca="1" si="20"/>
        <v>0</v>
      </c>
      <c r="BN35" s="1">
        <f t="shared" ca="1" si="20"/>
        <v>0</v>
      </c>
      <c r="BO35" s="1">
        <f t="shared" ca="1" si="20"/>
        <v>0</v>
      </c>
      <c r="BP35" s="1">
        <f t="shared" ca="1" si="20"/>
        <v>0</v>
      </c>
      <c r="BQ35" s="1">
        <f t="shared" ca="1" si="20"/>
        <v>0</v>
      </c>
      <c r="BR35" s="1">
        <f t="shared" ca="1" si="20"/>
        <v>0</v>
      </c>
      <c r="BS35" s="1">
        <f t="shared" ca="1" si="20"/>
        <v>0</v>
      </c>
      <c r="BT35" s="1">
        <f t="shared" ca="1" si="20"/>
        <v>0</v>
      </c>
      <c r="BU35" s="1">
        <f t="shared" ca="1" si="20"/>
        <v>0</v>
      </c>
      <c r="BV35" s="1">
        <f t="shared" ca="1" si="20"/>
        <v>0</v>
      </c>
      <c r="BW35" s="1">
        <f t="shared" ca="1" si="20"/>
        <v>0</v>
      </c>
      <c r="BX35" s="1">
        <f t="shared" ca="1" si="20"/>
        <v>0</v>
      </c>
      <c r="BY35" s="1">
        <f t="shared" ca="1" si="20"/>
        <v>0</v>
      </c>
      <c r="BZ35" s="1">
        <f t="shared" ca="1" si="20"/>
        <v>0</v>
      </c>
      <c r="CA35" s="1">
        <f t="shared" ca="1" si="20"/>
        <v>0</v>
      </c>
    </row>
    <row r="36" spans="1:79">
      <c r="A36" s="14" t="str">
        <f t="shared" ref="A36:A52" ca="1" si="21">IF(A35&gt;=monthly_trend_projects,"",A35+1)</f>
        <v/>
      </c>
      <c r="B36" s="14"/>
      <c r="D36" s="14"/>
      <c r="E36" s="1" t="str">
        <f t="array" aca="1" ref="E36" ca="1">_xlfn.SINGLE(IF(A36&lt;=monthly_trend_projects,INDEX(monthly_trend_data,MATCH(0,INDEX(COUNTIF($E$3:E35,monthly_trend_data),0,0),0)),""))</f>
        <v/>
      </c>
      <c r="F36" s="13" t="str" cm="1">
        <f t="array" aca="1" ref="F36" ca="1">IF(E36&lt;&gt;"",IF(INDEX(projects_is_finished,MATCH(E36,projects_projects,0))=checked_key,finish_status_key,IF(INDEX(projects_is_stopped,MATCH(E36,projects_projects,0))=checked_key,stopped_status_key,IF(INDEX(projects_is_started,MATCH(E36,projects_projects,0))=checked_key,wip_status_key,""))),"")</f>
        <v/>
      </c>
      <c r="G36" s="3" t="str" cm="1">
        <f t="array" aca="1" ref="G36" ca="1">IF(E36&lt;&gt;"",INDEX(dates,MATCH(E36,projects,0)),"")</f>
        <v/>
      </c>
      <c r="H36" s="3" t="str" cm="1">
        <f t="array" aca="1" ref="H36" ca="1">IF(E36&lt;&gt;"",IF(F36=wip_status_key,"",INDIRECT("'Stitching Log'!A" &amp; MAX(IF(projects=E36,ROW(projects))))),"")</f>
        <v/>
      </c>
      <c r="I36" s="1">
        <f t="shared" ca="1" si="16"/>
        <v>0</v>
      </c>
      <c r="J36" s="1">
        <f t="shared" ca="1" si="16"/>
        <v>0</v>
      </c>
      <c r="K36" s="1">
        <f t="shared" ca="1" si="16"/>
        <v>0</v>
      </c>
      <c r="L36" s="1">
        <f t="shared" ca="1" si="16"/>
        <v>0</v>
      </c>
      <c r="M36" s="1">
        <f t="shared" ca="1" si="16"/>
        <v>0</v>
      </c>
      <c r="N36" s="1">
        <f t="shared" ca="1" si="16"/>
        <v>0</v>
      </c>
      <c r="O36" s="1">
        <f t="shared" ca="1" si="16"/>
        <v>0</v>
      </c>
      <c r="P36" s="1">
        <f t="shared" ca="1" si="16"/>
        <v>0</v>
      </c>
      <c r="Q36" s="1">
        <f t="shared" ca="1" si="16"/>
        <v>0</v>
      </c>
      <c r="R36" s="1">
        <f t="shared" ca="1" si="16"/>
        <v>0</v>
      </c>
      <c r="S36" s="1">
        <f t="shared" ca="1" si="17"/>
        <v>0</v>
      </c>
      <c r="T36" s="1">
        <f t="shared" ca="1" si="17"/>
        <v>0</v>
      </c>
      <c r="U36" s="1">
        <f t="shared" ca="1" si="17"/>
        <v>0</v>
      </c>
      <c r="V36" s="1">
        <f t="shared" ca="1" si="17"/>
        <v>0</v>
      </c>
      <c r="W36" s="1">
        <f t="shared" ca="1" si="17"/>
        <v>0</v>
      </c>
      <c r="X36" s="1">
        <f t="shared" ca="1" si="17"/>
        <v>0</v>
      </c>
      <c r="Y36" s="1">
        <f t="shared" ca="1" si="17"/>
        <v>0</v>
      </c>
      <c r="Z36" s="1">
        <f t="shared" ca="1" si="17"/>
        <v>0</v>
      </c>
      <c r="AA36" s="1">
        <f t="shared" ca="1" si="17"/>
        <v>0</v>
      </c>
      <c r="AB36" s="1">
        <f t="shared" ca="1" si="17"/>
        <v>0</v>
      </c>
      <c r="AC36" s="1">
        <f t="shared" ca="1" si="18"/>
        <v>0</v>
      </c>
      <c r="AD36" s="1">
        <f t="shared" ca="1" si="18"/>
        <v>0</v>
      </c>
      <c r="AE36" s="1">
        <f t="shared" ca="1" si="18"/>
        <v>0</v>
      </c>
      <c r="AF36" s="1">
        <f t="shared" ca="1" si="18"/>
        <v>0</v>
      </c>
      <c r="AG36" s="1">
        <f t="shared" ca="1" si="18"/>
        <v>0</v>
      </c>
      <c r="AH36" s="1">
        <f t="shared" ca="1" si="18"/>
        <v>0</v>
      </c>
      <c r="AI36" s="1">
        <f t="shared" ca="1" si="18"/>
        <v>0</v>
      </c>
      <c r="AJ36" s="1">
        <f t="shared" ca="1" si="18"/>
        <v>0</v>
      </c>
      <c r="AK36" s="1">
        <f t="shared" ca="1" si="18"/>
        <v>0</v>
      </c>
      <c r="AL36" s="1">
        <f t="shared" ca="1" si="18"/>
        <v>0</v>
      </c>
      <c r="AM36" s="1">
        <f t="shared" ca="1" si="19"/>
        <v>0</v>
      </c>
      <c r="AN36" s="1">
        <f t="shared" ca="1" si="19"/>
        <v>0</v>
      </c>
      <c r="AO36" s="1">
        <f t="shared" ca="1" si="19"/>
        <v>0</v>
      </c>
      <c r="AP36" s="1">
        <f t="shared" ca="1" si="19"/>
        <v>0</v>
      </c>
      <c r="AQ36" s="1">
        <f t="shared" ca="1" si="19"/>
        <v>0</v>
      </c>
      <c r="AR36" s="1">
        <f t="shared" ca="1" si="19"/>
        <v>0</v>
      </c>
      <c r="AS36" s="1">
        <f t="shared" ca="1" si="19"/>
        <v>0</v>
      </c>
      <c r="AT36" s="1">
        <f t="shared" ca="1" si="19"/>
        <v>0</v>
      </c>
      <c r="AU36" s="1">
        <f t="shared" ca="1" si="19"/>
        <v>0</v>
      </c>
      <c r="AV36" s="1">
        <f t="shared" ca="1" si="19"/>
        <v>0</v>
      </c>
      <c r="AW36" s="1">
        <f t="shared" ca="1" si="19"/>
        <v>0</v>
      </c>
      <c r="AX36" s="1">
        <f t="shared" ca="1" si="19"/>
        <v>0</v>
      </c>
      <c r="AY36" s="1">
        <f t="shared" ca="1" si="19"/>
        <v>0</v>
      </c>
      <c r="AZ36" s="1">
        <f t="shared" ca="1" si="19"/>
        <v>0</v>
      </c>
      <c r="BA36" s="1">
        <f t="shared" ca="1" si="19"/>
        <v>0</v>
      </c>
      <c r="BB36" s="1">
        <f t="shared" ca="1" si="19"/>
        <v>0</v>
      </c>
      <c r="BC36" s="1">
        <f t="shared" ca="1" si="20"/>
        <v>0</v>
      </c>
      <c r="BD36" s="1">
        <f t="shared" ca="1" si="20"/>
        <v>0</v>
      </c>
      <c r="BE36" s="1">
        <f t="shared" ca="1" si="20"/>
        <v>0</v>
      </c>
      <c r="BF36" s="1">
        <f t="shared" ca="1" si="20"/>
        <v>0</v>
      </c>
      <c r="BG36" s="1">
        <f t="shared" ca="1" si="20"/>
        <v>0</v>
      </c>
      <c r="BH36" s="1">
        <f t="shared" ca="1" si="20"/>
        <v>0</v>
      </c>
      <c r="BI36" s="1">
        <f t="shared" ca="1" si="20"/>
        <v>0</v>
      </c>
      <c r="BJ36" s="1">
        <f t="shared" ca="1" si="20"/>
        <v>0</v>
      </c>
      <c r="BK36" s="1">
        <f t="shared" ca="1" si="20"/>
        <v>0</v>
      </c>
      <c r="BL36" s="1">
        <f t="shared" ca="1" si="20"/>
        <v>0</v>
      </c>
      <c r="BM36" s="1">
        <f t="shared" ca="1" si="20"/>
        <v>0</v>
      </c>
      <c r="BN36" s="1">
        <f t="shared" ca="1" si="20"/>
        <v>0</v>
      </c>
      <c r="BO36" s="1">
        <f t="shared" ca="1" si="20"/>
        <v>0</v>
      </c>
      <c r="BP36" s="1">
        <f t="shared" ca="1" si="20"/>
        <v>0</v>
      </c>
      <c r="BQ36" s="1">
        <f t="shared" ca="1" si="20"/>
        <v>0</v>
      </c>
      <c r="BR36" s="1">
        <f t="shared" ca="1" si="20"/>
        <v>0</v>
      </c>
      <c r="BS36" s="1">
        <f t="shared" ca="1" si="20"/>
        <v>0</v>
      </c>
      <c r="BT36" s="1">
        <f t="shared" ca="1" si="20"/>
        <v>0</v>
      </c>
      <c r="BU36" s="1">
        <f t="shared" ca="1" si="20"/>
        <v>0</v>
      </c>
      <c r="BV36" s="1">
        <f t="shared" ca="1" si="20"/>
        <v>0</v>
      </c>
      <c r="BW36" s="1">
        <f t="shared" ca="1" si="20"/>
        <v>0</v>
      </c>
      <c r="BX36" s="1">
        <f t="shared" ca="1" si="20"/>
        <v>0</v>
      </c>
      <c r="BY36" s="1">
        <f t="shared" ca="1" si="20"/>
        <v>0</v>
      </c>
      <c r="BZ36" s="1">
        <f t="shared" ca="1" si="20"/>
        <v>0</v>
      </c>
      <c r="CA36" s="1">
        <f t="shared" ca="1" si="20"/>
        <v>0</v>
      </c>
    </row>
    <row r="37" spans="1:79">
      <c r="A37" s="14" t="str">
        <f t="shared" ca="1" si="21"/>
        <v/>
      </c>
      <c r="B37" s="14"/>
      <c r="D37" s="14"/>
      <c r="E37" s="1" t="str">
        <f t="array" aca="1" ref="E37" ca="1">_xlfn.SINGLE(IF(A37&lt;=monthly_trend_projects,INDEX(monthly_trend_data,MATCH(0,INDEX(COUNTIF($E$3:E36,monthly_trend_data),0,0),0)),""))</f>
        <v/>
      </c>
      <c r="F37" s="13" t="str" cm="1">
        <f t="array" aca="1" ref="F37" ca="1">IF(E37&lt;&gt;"",IF(INDEX(projects_is_finished,MATCH(E37,projects_projects,0))=checked_key,finish_status_key,IF(INDEX(projects_is_stopped,MATCH(E37,projects_projects,0))=checked_key,stopped_status_key,IF(INDEX(projects_is_started,MATCH(E37,projects_projects,0))=checked_key,wip_status_key,""))),"")</f>
        <v/>
      </c>
      <c r="G37" s="3" t="str" cm="1">
        <f t="array" aca="1" ref="G37" ca="1">IF(E37&lt;&gt;"",INDEX(dates,MATCH(E37,projects,0)),"")</f>
        <v/>
      </c>
      <c r="H37" s="3" t="str" cm="1">
        <f t="array" aca="1" ref="H37" ca="1">IF(E37&lt;&gt;"",IF(F37=wip_status_key,"",INDIRECT("'Stitching Log'!A" &amp; MAX(IF(projects=E37,ROW(projects))))),"")</f>
        <v/>
      </c>
      <c r="I37" s="1">
        <f t="shared" ca="1" si="16"/>
        <v>0</v>
      </c>
      <c r="J37" s="1">
        <f t="shared" ca="1" si="16"/>
        <v>0</v>
      </c>
      <c r="K37" s="1">
        <f t="shared" ca="1" si="16"/>
        <v>0</v>
      </c>
      <c r="L37" s="1">
        <f t="shared" ca="1" si="16"/>
        <v>0</v>
      </c>
      <c r="M37" s="1">
        <f t="shared" ca="1" si="16"/>
        <v>0</v>
      </c>
      <c r="N37" s="1">
        <f t="shared" ca="1" si="16"/>
        <v>0</v>
      </c>
      <c r="O37" s="1">
        <f t="shared" ca="1" si="16"/>
        <v>0</v>
      </c>
      <c r="P37" s="1">
        <f t="shared" ca="1" si="16"/>
        <v>0</v>
      </c>
      <c r="Q37" s="1">
        <f t="shared" ca="1" si="16"/>
        <v>0</v>
      </c>
      <c r="R37" s="1">
        <f t="shared" ca="1" si="16"/>
        <v>0</v>
      </c>
      <c r="S37" s="1">
        <f t="shared" ca="1" si="17"/>
        <v>0</v>
      </c>
      <c r="T37" s="1">
        <f t="shared" ca="1" si="17"/>
        <v>0</v>
      </c>
      <c r="U37" s="1">
        <f t="shared" ca="1" si="17"/>
        <v>0</v>
      </c>
      <c r="V37" s="1">
        <f t="shared" ca="1" si="17"/>
        <v>0</v>
      </c>
      <c r="W37" s="1">
        <f t="shared" ca="1" si="17"/>
        <v>0</v>
      </c>
      <c r="X37" s="1">
        <f t="shared" ca="1" si="17"/>
        <v>0</v>
      </c>
      <c r="Y37" s="1">
        <f t="shared" ca="1" si="17"/>
        <v>0</v>
      </c>
      <c r="Z37" s="1">
        <f t="shared" ca="1" si="17"/>
        <v>0</v>
      </c>
      <c r="AA37" s="1">
        <f t="shared" ca="1" si="17"/>
        <v>0</v>
      </c>
      <c r="AB37" s="1">
        <f t="shared" ca="1" si="17"/>
        <v>0</v>
      </c>
      <c r="AC37" s="1">
        <f t="shared" ca="1" si="18"/>
        <v>0</v>
      </c>
      <c r="AD37" s="1">
        <f t="shared" ca="1" si="18"/>
        <v>0</v>
      </c>
      <c r="AE37" s="1">
        <f t="shared" ca="1" si="18"/>
        <v>0</v>
      </c>
      <c r="AF37" s="1">
        <f t="shared" ca="1" si="18"/>
        <v>0</v>
      </c>
      <c r="AG37" s="1">
        <f t="shared" ca="1" si="18"/>
        <v>0</v>
      </c>
      <c r="AH37" s="1">
        <f t="shared" ca="1" si="18"/>
        <v>0</v>
      </c>
      <c r="AI37" s="1">
        <f t="shared" ca="1" si="18"/>
        <v>0</v>
      </c>
      <c r="AJ37" s="1">
        <f t="shared" ca="1" si="18"/>
        <v>0</v>
      </c>
      <c r="AK37" s="1">
        <f t="shared" ca="1" si="18"/>
        <v>0</v>
      </c>
      <c r="AL37" s="1">
        <f t="shared" ca="1" si="18"/>
        <v>0</v>
      </c>
      <c r="AM37" s="1">
        <f t="shared" ca="1" si="19"/>
        <v>0</v>
      </c>
      <c r="AN37" s="1">
        <f t="shared" ca="1" si="19"/>
        <v>0</v>
      </c>
      <c r="AO37" s="1">
        <f t="shared" ca="1" si="19"/>
        <v>0</v>
      </c>
      <c r="AP37" s="1">
        <f t="shared" ca="1" si="19"/>
        <v>0</v>
      </c>
      <c r="AQ37" s="1">
        <f t="shared" ca="1" si="19"/>
        <v>0</v>
      </c>
      <c r="AR37" s="1">
        <f t="shared" ca="1" si="19"/>
        <v>0</v>
      </c>
      <c r="AS37" s="1">
        <f t="shared" ca="1" si="19"/>
        <v>0</v>
      </c>
      <c r="AT37" s="1">
        <f t="shared" ca="1" si="19"/>
        <v>0</v>
      </c>
      <c r="AU37" s="1">
        <f t="shared" ca="1" si="19"/>
        <v>0</v>
      </c>
      <c r="AV37" s="1">
        <f t="shared" ca="1" si="19"/>
        <v>0</v>
      </c>
      <c r="AW37" s="1">
        <f t="shared" ca="1" si="19"/>
        <v>0</v>
      </c>
      <c r="AX37" s="1">
        <f t="shared" ca="1" si="19"/>
        <v>0</v>
      </c>
      <c r="AY37" s="1">
        <f t="shared" ca="1" si="19"/>
        <v>0</v>
      </c>
      <c r="AZ37" s="1">
        <f t="shared" ca="1" si="19"/>
        <v>0</v>
      </c>
      <c r="BA37" s="1">
        <f t="shared" ca="1" si="19"/>
        <v>0</v>
      </c>
      <c r="BB37" s="1">
        <f t="shared" ca="1" si="19"/>
        <v>0</v>
      </c>
      <c r="BC37" s="1">
        <f t="shared" ca="1" si="20"/>
        <v>0</v>
      </c>
      <c r="BD37" s="1">
        <f t="shared" ca="1" si="20"/>
        <v>0</v>
      </c>
      <c r="BE37" s="1">
        <f t="shared" ca="1" si="20"/>
        <v>0</v>
      </c>
      <c r="BF37" s="1">
        <f t="shared" ca="1" si="20"/>
        <v>0</v>
      </c>
      <c r="BG37" s="1">
        <f t="shared" ca="1" si="20"/>
        <v>0</v>
      </c>
      <c r="BH37" s="1">
        <f t="shared" ca="1" si="20"/>
        <v>0</v>
      </c>
      <c r="BI37" s="1">
        <f t="shared" ca="1" si="20"/>
        <v>0</v>
      </c>
      <c r="BJ37" s="1">
        <f t="shared" ca="1" si="20"/>
        <v>0</v>
      </c>
      <c r="BK37" s="1">
        <f t="shared" ca="1" si="20"/>
        <v>0</v>
      </c>
      <c r="BL37" s="1">
        <f t="shared" ca="1" si="20"/>
        <v>0</v>
      </c>
      <c r="BM37" s="1">
        <f t="shared" ca="1" si="20"/>
        <v>0</v>
      </c>
      <c r="BN37" s="1">
        <f t="shared" ca="1" si="20"/>
        <v>0</v>
      </c>
      <c r="BO37" s="1">
        <f t="shared" ca="1" si="20"/>
        <v>0</v>
      </c>
      <c r="BP37" s="1">
        <f t="shared" ca="1" si="20"/>
        <v>0</v>
      </c>
      <c r="BQ37" s="1">
        <f t="shared" ca="1" si="20"/>
        <v>0</v>
      </c>
      <c r="BR37" s="1">
        <f t="shared" ca="1" si="20"/>
        <v>0</v>
      </c>
      <c r="BS37" s="1">
        <f t="shared" ca="1" si="20"/>
        <v>0</v>
      </c>
      <c r="BT37" s="1">
        <f t="shared" ca="1" si="20"/>
        <v>0</v>
      </c>
      <c r="BU37" s="1">
        <f t="shared" ca="1" si="20"/>
        <v>0</v>
      </c>
      <c r="BV37" s="1">
        <f t="shared" ca="1" si="20"/>
        <v>0</v>
      </c>
      <c r="BW37" s="1">
        <f t="shared" ca="1" si="20"/>
        <v>0</v>
      </c>
      <c r="BX37" s="1">
        <f t="shared" ca="1" si="20"/>
        <v>0</v>
      </c>
      <c r="BY37" s="1">
        <f t="shared" ca="1" si="20"/>
        <v>0</v>
      </c>
      <c r="BZ37" s="1">
        <f t="shared" ca="1" si="20"/>
        <v>0</v>
      </c>
      <c r="CA37" s="1">
        <f t="shared" ca="1" si="20"/>
        <v>0</v>
      </c>
    </row>
    <row r="38" spans="1:79">
      <c r="A38" s="14" t="str">
        <f t="shared" ca="1" si="21"/>
        <v/>
      </c>
      <c r="B38" s="14"/>
      <c r="D38" s="14"/>
      <c r="E38" s="1" t="str">
        <f t="array" aca="1" ref="E38" ca="1">_xlfn.SINGLE(IF(A38&lt;=monthly_trend_projects,INDEX(monthly_trend_data,MATCH(0,INDEX(COUNTIF($E$3:E37,monthly_trend_data),0,0),0)),""))</f>
        <v/>
      </c>
      <c r="F38" s="13" t="str" cm="1">
        <f t="array" aca="1" ref="F38" ca="1">IF(E38&lt;&gt;"",IF(INDEX(projects_is_finished,MATCH(E38,projects_projects,0))=checked_key,finish_status_key,IF(INDEX(projects_is_stopped,MATCH(E38,projects_projects,0))=checked_key,stopped_status_key,IF(INDEX(projects_is_started,MATCH(E38,projects_projects,0))=checked_key,wip_status_key,""))),"")</f>
        <v/>
      </c>
      <c r="G38" s="3" t="str" cm="1">
        <f t="array" aca="1" ref="G38" ca="1">IF(E38&lt;&gt;"",INDEX(dates,MATCH(E38,projects,0)),"")</f>
        <v/>
      </c>
      <c r="H38" s="3" t="str" cm="1">
        <f t="array" aca="1" ref="H38" ca="1">IF(E38&lt;&gt;"",IF(F38=wip_status_key,"",INDIRECT("'Stitching Log'!A" &amp; MAX(IF(projects=E38,ROW(projects))))),"")</f>
        <v/>
      </c>
      <c r="I38" s="1">
        <f t="shared" ca="1" si="16"/>
        <v>0</v>
      </c>
      <c r="J38" s="1">
        <f t="shared" ca="1" si="16"/>
        <v>0</v>
      </c>
      <c r="K38" s="1">
        <f t="shared" ca="1" si="16"/>
        <v>0</v>
      </c>
      <c r="L38" s="1">
        <f t="shared" ca="1" si="16"/>
        <v>0</v>
      </c>
      <c r="M38" s="1">
        <f t="shared" ca="1" si="16"/>
        <v>0</v>
      </c>
      <c r="N38" s="1">
        <f t="shared" ca="1" si="16"/>
        <v>0</v>
      </c>
      <c r="O38" s="1">
        <f t="shared" ca="1" si="16"/>
        <v>0</v>
      </c>
      <c r="P38" s="1">
        <f t="shared" ca="1" si="16"/>
        <v>0</v>
      </c>
      <c r="Q38" s="1">
        <f t="shared" ca="1" si="16"/>
        <v>0</v>
      </c>
      <c r="R38" s="1">
        <f t="shared" ca="1" si="16"/>
        <v>0</v>
      </c>
      <c r="S38" s="1">
        <f t="shared" ca="1" si="17"/>
        <v>0</v>
      </c>
      <c r="T38" s="1">
        <f t="shared" ca="1" si="17"/>
        <v>0</v>
      </c>
      <c r="U38" s="1">
        <f t="shared" ca="1" si="17"/>
        <v>0</v>
      </c>
      <c r="V38" s="1">
        <f t="shared" ca="1" si="17"/>
        <v>0</v>
      </c>
      <c r="W38" s="1">
        <f t="shared" ca="1" si="17"/>
        <v>0</v>
      </c>
      <c r="X38" s="1">
        <f t="shared" ca="1" si="17"/>
        <v>0</v>
      </c>
      <c r="Y38" s="1">
        <f t="shared" ca="1" si="17"/>
        <v>0</v>
      </c>
      <c r="Z38" s="1">
        <f t="shared" ca="1" si="17"/>
        <v>0</v>
      </c>
      <c r="AA38" s="1">
        <f t="shared" ca="1" si="17"/>
        <v>0</v>
      </c>
      <c r="AB38" s="1">
        <f t="shared" ca="1" si="17"/>
        <v>0</v>
      </c>
      <c r="AC38" s="1">
        <f t="shared" ca="1" si="18"/>
        <v>0</v>
      </c>
      <c r="AD38" s="1">
        <f t="shared" ca="1" si="18"/>
        <v>0</v>
      </c>
      <c r="AE38" s="1">
        <f t="shared" ca="1" si="18"/>
        <v>0</v>
      </c>
      <c r="AF38" s="1">
        <f t="shared" ca="1" si="18"/>
        <v>0</v>
      </c>
      <c r="AG38" s="1">
        <f t="shared" ca="1" si="18"/>
        <v>0</v>
      </c>
      <c r="AH38" s="1">
        <f t="shared" ca="1" si="18"/>
        <v>0</v>
      </c>
      <c r="AI38" s="1">
        <f t="shared" ca="1" si="18"/>
        <v>0</v>
      </c>
      <c r="AJ38" s="1">
        <f t="shared" ca="1" si="18"/>
        <v>0</v>
      </c>
      <c r="AK38" s="1">
        <f t="shared" ca="1" si="18"/>
        <v>0</v>
      </c>
      <c r="AL38" s="1">
        <f t="shared" ca="1" si="18"/>
        <v>0</v>
      </c>
      <c r="AM38" s="1">
        <f t="shared" ca="1" si="19"/>
        <v>0</v>
      </c>
      <c r="AN38" s="1">
        <f t="shared" ca="1" si="19"/>
        <v>0</v>
      </c>
      <c r="AO38" s="1">
        <f t="shared" ca="1" si="19"/>
        <v>0</v>
      </c>
      <c r="AP38" s="1">
        <f t="shared" ca="1" si="19"/>
        <v>0</v>
      </c>
      <c r="AQ38" s="1">
        <f t="shared" ca="1" si="19"/>
        <v>0</v>
      </c>
      <c r="AR38" s="1">
        <f t="shared" ca="1" si="19"/>
        <v>0</v>
      </c>
      <c r="AS38" s="1">
        <f t="shared" ca="1" si="19"/>
        <v>0</v>
      </c>
      <c r="AT38" s="1">
        <f t="shared" ca="1" si="19"/>
        <v>0</v>
      </c>
      <c r="AU38" s="1">
        <f t="shared" ca="1" si="19"/>
        <v>0</v>
      </c>
      <c r="AV38" s="1">
        <f t="shared" ca="1" si="19"/>
        <v>0</v>
      </c>
      <c r="AW38" s="1">
        <f t="shared" ca="1" si="19"/>
        <v>0</v>
      </c>
      <c r="AX38" s="1">
        <f t="shared" ca="1" si="19"/>
        <v>0</v>
      </c>
      <c r="AY38" s="1">
        <f t="shared" ca="1" si="19"/>
        <v>0</v>
      </c>
      <c r="AZ38" s="1">
        <f t="shared" ca="1" si="19"/>
        <v>0</v>
      </c>
      <c r="BA38" s="1">
        <f t="shared" ca="1" si="19"/>
        <v>0</v>
      </c>
      <c r="BB38" s="1">
        <f t="shared" ca="1" si="19"/>
        <v>0</v>
      </c>
      <c r="BC38" s="1">
        <f t="shared" ca="1" si="20"/>
        <v>0</v>
      </c>
      <c r="BD38" s="1">
        <f t="shared" ca="1" si="20"/>
        <v>0</v>
      </c>
      <c r="BE38" s="1">
        <f t="shared" ca="1" si="20"/>
        <v>0</v>
      </c>
      <c r="BF38" s="1">
        <f t="shared" ca="1" si="20"/>
        <v>0</v>
      </c>
      <c r="BG38" s="1">
        <f t="shared" ca="1" si="20"/>
        <v>0</v>
      </c>
      <c r="BH38" s="1">
        <f t="shared" ca="1" si="20"/>
        <v>0</v>
      </c>
      <c r="BI38" s="1">
        <f t="shared" ca="1" si="20"/>
        <v>0</v>
      </c>
      <c r="BJ38" s="1">
        <f t="shared" ca="1" si="20"/>
        <v>0</v>
      </c>
      <c r="BK38" s="1">
        <f t="shared" ca="1" si="20"/>
        <v>0</v>
      </c>
      <c r="BL38" s="1">
        <f t="shared" ca="1" si="20"/>
        <v>0</v>
      </c>
      <c r="BM38" s="1">
        <f t="shared" ca="1" si="20"/>
        <v>0</v>
      </c>
      <c r="BN38" s="1">
        <f t="shared" ca="1" si="20"/>
        <v>0</v>
      </c>
      <c r="BO38" s="1">
        <f t="shared" ca="1" si="20"/>
        <v>0</v>
      </c>
      <c r="BP38" s="1">
        <f t="shared" ca="1" si="20"/>
        <v>0</v>
      </c>
      <c r="BQ38" s="1">
        <f t="shared" ca="1" si="20"/>
        <v>0</v>
      </c>
      <c r="BR38" s="1">
        <f t="shared" ca="1" si="20"/>
        <v>0</v>
      </c>
      <c r="BS38" s="1">
        <f t="shared" ca="1" si="20"/>
        <v>0</v>
      </c>
      <c r="BT38" s="1">
        <f t="shared" ca="1" si="20"/>
        <v>0</v>
      </c>
      <c r="BU38" s="1">
        <f t="shared" ca="1" si="20"/>
        <v>0</v>
      </c>
      <c r="BV38" s="1">
        <f t="shared" ca="1" si="20"/>
        <v>0</v>
      </c>
      <c r="BW38" s="1">
        <f t="shared" ca="1" si="20"/>
        <v>0</v>
      </c>
      <c r="BX38" s="1">
        <f t="shared" ca="1" si="20"/>
        <v>0</v>
      </c>
      <c r="BY38" s="1">
        <f t="shared" ca="1" si="20"/>
        <v>0</v>
      </c>
      <c r="BZ38" s="1">
        <f t="shared" ca="1" si="20"/>
        <v>0</v>
      </c>
      <c r="CA38" s="1">
        <f t="shared" ca="1" si="20"/>
        <v>0</v>
      </c>
    </row>
    <row r="39" spans="1:79">
      <c r="A39" s="14" t="str">
        <f t="shared" ca="1" si="21"/>
        <v/>
      </c>
      <c r="B39" s="14"/>
      <c r="D39" s="14"/>
      <c r="E39" s="1" t="str">
        <f t="array" aca="1" ref="E39" ca="1">_xlfn.SINGLE(IF(A39&lt;=monthly_trend_projects,INDEX(monthly_trend_data,MATCH(0,INDEX(COUNTIF($E$3:E38,monthly_trend_data),0,0),0)),""))</f>
        <v/>
      </c>
      <c r="F39" s="13" t="str" cm="1">
        <f t="array" aca="1" ref="F39" ca="1">IF(E39&lt;&gt;"",IF(INDEX(projects_is_finished,MATCH(E39,projects_projects,0))=checked_key,finish_status_key,IF(INDEX(projects_is_stopped,MATCH(E39,projects_projects,0))=checked_key,stopped_status_key,IF(INDEX(projects_is_started,MATCH(E39,projects_projects,0))=checked_key,wip_status_key,""))),"")</f>
        <v/>
      </c>
      <c r="G39" s="3" t="str" cm="1">
        <f t="array" aca="1" ref="G39" ca="1">IF(E39&lt;&gt;"",INDEX(dates,MATCH(E39,projects,0)),"")</f>
        <v/>
      </c>
      <c r="H39" s="3" t="str" cm="1">
        <f t="array" aca="1" ref="H39" ca="1">IF(E39&lt;&gt;"",IF(F39=wip_status_key,"",INDIRECT("'Stitching Log'!A" &amp; MAX(IF(projects=E39,ROW(projects))))),"")</f>
        <v/>
      </c>
      <c r="I39" s="1">
        <f t="shared" ca="1" si="16"/>
        <v>0</v>
      </c>
      <c r="J39" s="1">
        <f t="shared" ca="1" si="16"/>
        <v>0</v>
      </c>
      <c r="K39" s="1">
        <f t="shared" ca="1" si="16"/>
        <v>0</v>
      </c>
      <c r="L39" s="1">
        <f t="shared" ca="1" si="16"/>
        <v>0</v>
      </c>
      <c r="M39" s="1">
        <f t="shared" ca="1" si="16"/>
        <v>0</v>
      </c>
      <c r="N39" s="1">
        <f t="shared" ca="1" si="16"/>
        <v>0</v>
      </c>
      <c r="O39" s="1">
        <f t="shared" ca="1" si="16"/>
        <v>0</v>
      </c>
      <c r="P39" s="1">
        <f t="shared" ca="1" si="16"/>
        <v>0</v>
      </c>
      <c r="Q39" s="1">
        <f t="shared" ca="1" si="16"/>
        <v>0</v>
      </c>
      <c r="R39" s="1">
        <f t="shared" ca="1" si="16"/>
        <v>0</v>
      </c>
      <c r="S39" s="1">
        <f t="shared" ca="1" si="17"/>
        <v>0</v>
      </c>
      <c r="T39" s="1">
        <f t="shared" ca="1" si="17"/>
        <v>0</v>
      </c>
      <c r="U39" s="1">
        <f t="shared" ca="1" si="17"/>
        <v>0</v>
      </c>
      <c r="V39" s="1">
        <f t="shared" ca="1" si="17"/>
        <v>0</v>
      </c>
      <c r="W39" s="1">
        <f t="shared" ca="1" si="17"/>
        <v>0</v>
      </c>
      <c r="X39" s="1">
        <f t="shared" ca="1" si="17"/>
        <v>0</v>
      </c>
      <c r="Y39" s="1">
        <f t="shared" ca="1" si="17"/>
        <v>0</v>
      </c>
      <c r="Z39" s="1">
        <f t="shared" ca="1" si="17"/>
        <v>0</v>
      </c>
      <c r="AA39" s="1">
        <f t="shared" ca="1" si="17"/>
        <v>0</v>
      </c>
      <c r="AB39" s="1">
        <f t="shared" ca="1" si="17"/>
        <v>0</v>
      </c>
      <c r="AC39" s="1">
        <f t="shared" ca="1" si="18"/>
        <v>0</v>
      </c>
      <c r="AD39" s="1">
        <f t="shared" ca="1" si="18"/>
        <v>0</v>
      </c>
      <c r="AE39" s="1">
        <f t="shared" ca="1" si="18"/>
        <v>0</v>
      </c>
      <c r="AF39" s="1">
        <f t="shared" ca="1" si="18"/>
        <v>0</v>
      </c>
      <c r="AG39" s="1">
        <f t="shared" ca="1" si="18"/>
        <v>0</v>
      </c>
      <c r="AH39" s="1">
        <f t="shared" ca="1" si="18"/>
        <v>0</v>
      </c>
      <c r="AI39" s="1">
        <f t="shared" ca="1" si="18"/>
        <v>0</v>
      </c>
      <c r="AJ39" s="1">
        <f t="shared" ca="1" si="18"/>
        <v>0</v>
      </c>
      <c r="AK39" s="1">
        <f t="shared" ca="1" si="18"/>
        <v>0</v>
      </c>
      <c r="AL39" s="1">
        <f t="shared" ca="1" si="18"/>
        <v>0</v>
      </c>
      <c r="AM39" s="1">
        <f t="shared" ca="1" si="19"/>
        <v>0</v>
      </c>
      <c r="AN39" s="1">
        <f t="shared" ca="1" si="19"/>
        <v>0</v>
      </c>
      <c r="AO39" s="1">
        <f t="shared" ca="1" si="19"/>
        <v>0</v>
      </c>
      <c r="AP39" s="1">
        <f t="shared" ca="1" si="19"/>
        <v>0</v>
      </c>
      <c r="AQ39" s="1">
        <f t="shared" ca="1" si="19"/>
        <v>0</v>
      </c>
      <c r="AR39" s="1">
        <f t="shared" ca="1" si="19"/>
        <v>0</v>
      </c>
      <c r="AS39" s="1">
        <f t="shared" ca="1" si="19"/>
        <v>0</v>
      </c>
      <c r="AT39" s="1">
        <f t="shared" ca="1" si="19"/>
        <v>0</v>
      </c>
      <c r="AU39" s="1">
        <f t="shared" ca="1" si="19"/>
        <v>0</v>
      </c>
      <c r="AV39" s="1">
        <f t="shared" ca="1" si="19"/>
        <v>0</v>
      </c>
      <c r="AW39" s="1">
        <f t="shared" ca="1" si="19"/>
        <v>0</v>
      </c>
      <c r="AX39" s="1">
        <f t="shared" ca="1" si="19"/>
        <v>0</v>
      </c>
      <c r="AY39" s="1">
        <f t="shared" ca="1" si="19"/>
        <v>0</v>
      </c>
      <c r="AZ39" s="1">
        <f t="shared" ca="1" si="19"/>
        <v>0</v>
      </c>
      <c r="BA39" s="1">
        <f t="shared" ca="1" si="19"/>
        <v>0</v>
      </c>
      <c r="BB39" s="1">
        <f t="shared" ca="1" si="19"/>
        <v>0</v>
      </c>
      <c r="BC39" s="1">
        <f t="shared" ca="1" si="20"/>
        <v>0</v>
      </c>
      <c r="BD39" s="1">
        <f t="shared" ca="1" si="20"/>
        <v>0</v>
      </c>
      <c r="BE39" s="1">
        <f t="shared" ca="1" si="20"/>
        <v>0</v>
      </c>
      <c r="BF39" s="1">
        <f t="shared" ca="1" si="20"/>
        <v>0</v>
      </c>
      <c r="BG39" s="1">
        <f t="shared" ca="1" si="20"/>
        <v>0</v>
      </c>
      <c r="BH39" s="1">
        <f t="shared" ca="1" si="20"/>
        <v>0</v>
      </c>
      <c r="BI39" s="1">
        <f t="shared" ca="1" si="20"/>
        <v>0</v>
      </c>
      <c r="BJ39" s="1">
        <f t="shared" ca="1" si="20"/>
        <v>0</v>
      </c>
      <c r="BK39" s="1">
        <f t="shared" ca="1" si="20"/>
        <v>0</v>
      </c>
      <c r="BL39" s="1">
        <f t="shared" ca="1" si="20"/>
        <v>0</v>
      </c>
      <c r="BM39" s="1">
        <f t="shared" ca="1" si="20"/>
        <v>0</v>
      </c>
      <c r="BN39" s="1">
        <f t="shared" ca="1" si="20"/>
        <v>0</v>
      </c>
      <c r="BO39" s="1">
        <f t="shared" ca="1" si="20"/>
        <v>0</v>
      </c>
      <c r="BP39" s="1">
        <f t="shared" ca="1" si="20"/>
        <v>0</v>
      </c>
      <c r="BQ39" s="1">
        <f t="shared" ca="1" si="20"/>
        <v>0</v>
      </c>
      <c r="BR39" s="1">
        <f t="shared" ca="1" si="20"/>
        <v>0</v>
      </c>
      <c r="BS39" s="1">
        <f t="shared" ca="1" si="20"/>
        <v>0</v>
      </c>
      <c r="BT39" s="1">
        <f t="shared" ca="1" si="20"/>
        <v>0</v>
      </c>
      <c r="BU39" s="1">
        <f t="shared" ca="1" si="20"/>
        <v>0</v>
      </c>
      <c r="BV39" s="1">
        <f t="shared" ca="1" si="20"/>
        <v>0</v>
      </c>
      <c r="BW39" s="1">
        <f t="shared" ca="1" si="20"/>
        <v>0</v>
      </c>
      <c r="BX39" s="1">
        <f t="shared" ca="1" si="20"/>
        <v>0</v>
      </c>
      <c r="BY39" s="1">
        <f t="shared" ca="1" si="20"/>
        <v>0</v>
      </c>
      <c r="BZ39" s="1">
        <f t="shared" ca="1" si="20"/>
        <v>0</v>
      </c>
      <c r="CA39" s="1">
        <f t="shared" ca="1" si="20"/>
        <v>0</v>
      </c>
    </row>
    <row r="40" spans="1:79">
      <c r="A40" s="14" t="str">
        <f t="shared" ca="1" si="21"/>
        <v/>
      </c>
      <c r="B40" s="14"/>
      <c r="D40" s="14"/>
      <c r="E40" s="1" t="str">
        <f t="array" aca="1" ref="E40" ca="1">_xlfn.SINGLE(IF(A40&lt;=monthly_trend_projects,INDEX(monthly_trend_data,MATCH(0,INDEX(COUNTIF($E$3:E39,monthly_trend_data),0,0),0)),""))</f>
        <v/>
      </c>
      <c r="F40" s="13" t="str" cm="1">
        <f t="array" aca="1" ref="F40" ca="1">IF(E40&lt;&gt;"",IF(INDEX(projects_is_finished,MATCH(E40,projects_projects,0))=checked_key,finish_status_key,IF(INDEX(projects_is_stopped,MATCH(E40,projects_projects,0))=checked_key,stopped_status_key,IF(INDEX(projects_is_started,MATCH(E40,projects_projects,0))=checked_key,wip_status_key,""))),"")</f>
        <v/>
      </c>
      <c r="G40" s="3" t="str" cm="1">
        <f t="array" aca="1" ref="G40" ca="1">IF(E40&lt;&gt;"",INDEX(dates,MATCH(E40,projects,0)),"")</f>
        <v/>
      </c>
      <c r="H40" s="3" t="str" cm="1">
        <f t="array" aca="1" ref="H40" ca="1">IF(E40&lt;&gt;"",IF(F40=wip_status_key,"",INDIRECT("'Stitching Log'!A" &amp; MAX(IF(projects=E40,ROW(projects))))),"")</f>
        <v/>
      </c>
      <c r="I40" s="1">
        <f t="shared" ca="1" si="16"/>
        <v>0</v>
      </c>
      <c r="J40" s="1">
        <f t="shared" ca="1" si="16"/>
        <v>0</v>
      </c>
      <c r="K40" s="1">
        <f t="shared" ca="1" si="16"/>
        <v>0</v>
      </c>
      <c r="L40" s="1">
        <f t="shared" ca="1" si="16"/>
        <v>0</v>
      </c>
      <c r="M40" s="1">
        <f t="shared" ca="1" si="16"/>
        <v>0</v>
      </c>
      <c r="N40" s="1">
        <f t="shared" ca="1" si="16"/>
        <v>0</v>
      </c>
      <c r="O40" s="1">
        <f t="shared" ca="1" si="16"/>
        <v>0</v>
      </c>
      <c r="P40" s="1">
        <f t="shared" ca="1" si="16"/>
        <v>0</v>
      </c>
      <c r="Q40" s="1">
        <f t="shared" ca="1" si="16"/>
        <v>0</v>
      </c>
      <c r="R40" s="1">
        <f t="shared" ca="1" si="16"/>
        <v>0</v>
      </c>
      <c r="S40" s="1">
        <f t="shared" ca="1" si="17"/>
        <v>0</v>
      </c>
      <c r="T40" s="1">
        <f t="shared" ca="1" si="17"/>
        <v>0</v>
      </c>
      <c r="U40" s="1">
        <f t="shared" ca="1" si="17"/>
        <v>0</v>
      </c>
      <c r="V40" s="1">
        <f t="shared" ca="1" si="17"/>
        <v>0</v>
      </c>
      <c r="W40" s="1">
        <f t="shared" ca="1" si="17"/>
        <v>0</v>
      </c>
      <c r="X40" s="1">
        <f t="shared" ca="1" si="17"/>
        <v>0</v>
      </c>
      <c r="Y40" s="1">
        <f t="shared" ca="1" si="17"/>
        <v>0</v>
      </c>
      <c r="Z40" s="1">
        <f t="shared" ca="1" si="17"/>
        <v>0</v>
      </c>
      <c r="AA40" s="1">
        <f t="shared" ca="1" si="17"/>
        <v>0</v>
      </c>
      <c r="AB40" s="1">
        <f t="shared" ca="1" si="17"/>
        <v>0</v>
      </c>
      <c r="AC40" s="1">
        <f t="shared" ca="1" si="18"/>
        <v>0</v>
      </c>
      <c r="AD40" s="1">
        <f t="shared" ca="1" si="18"/>
        <v>0</v>
      </c>
      <c r="AE40" s="1">
        <f t="shared" ca="1" si="18"/>
        <v>0</v>
      </c>
      <c r="AF40" s="1">
        <f t="shared" ca="1" si="18"/>
        <v>0</v>
      </c>
      <c r="AG40" s="1">
        <f t="shared" ca="1" si="18"/>
        <v>0</v>
      </c>
      <c r="AH40" s="1">
        <f t="shared" ca="1" si="18"/>
        <v>0</v>
      </c>
      <c r="AI40" s="1">
        <f t="shared" ca="1" si="18"/>
        <v>0</v>
      </c>
      <c r="AJ40" s="1">
        <f t="shared" ca="1" si="18"/>
        <v>0</v>
      </c>
      <c r="AK40" s="1">
        <f t="shared" ca="1" si="18"/>
        <v>0</v>
      </c>
      <c r="AL40" s="1">
        <f t="shared" ca="1" si="18"/>
        <v>0</v>
      </c>
      <c r="AM40" s="1">
        <f t="shared" ca="1" si="19"/>
        <v>0</v>
      </c>
      <c r="AN40" s="1">
        <f t="shared" ca="1" si="19"/>
        <v>0</v>
      </c>
      <c r="AO40" s="1">
        <f t="shared" ca="1" si="19"/>
        <v>0</v>
      </c>
      <c r="AP40" s="1">
        <f t="shared" ca="1" si="19"/>
        <v>0</v>
      </c>
      <c r="AQ40" s="1">
        <f t="shared" ca="1" si="19"/>
        <v>0</v>
      </c>
      <c r="AR40" s="1">
        <f t="shared" ca="1" si="19"/>
        <v>0</v>
      </c>
      <c r="AS40" s="1">
        <f t="shared" ca="1" si="19"/>
        <v>0</v>
      </c>
      <c r="AT40" s="1">
        <f t="shared" ca="1" si="19"/>
        <v>0</v>
      </c>
      <c r="AU40" s="1">
        <f t="shared" ca="1" si="19"/>
        <v>0</v>
      </c>
      <c r="AV40" s="1">
        <f t="shared" ca="1" si="19"/>
        <v>0</v>
      </c>
      <c r="AW40" s="1">
        <f t="shared" ca="1" si="19"/>
        <v>0</v>
      </c>
      <c r="AX40" s="1">
        <f t="shared" ca="1" si="19"/>
        <v>0</v>
      </c>
      <c r="AY40" s="1">
        <f t="shared" ca="1" si="19"/>
        <v>0</v>
      </c>
      <c r="AZ40" s="1">
        <f t="shared" ca="1" si="19"/>
        <v>0</v>
      </c>
      <c r="BA40" s="1">
        <f t="shared" ca="1" si="19"/>
        <v>0</v>
      </c>
      <c r="BB40" s="1">
        <f t="shared" ca="1" si="19"/>
        <v>0</v>
      </c>
      <c r="BC40" s="1">
        <f t="shared" ca="1" si="20"/>
        <v>0</v>
      </c>
      <c r="BD40" s="1">
        <f t="shared" ca="1" si="20"/>
        <v>0</v>
      </c>
      <c r="BE40" s="1">
        <f t="shared" ca="1" si="20"/>
        <v>0</v>
      </c>
      <c r="BF40" s="1">
        <f t="shared" ca="1" si="20"/>
        <v>0</v>
      </c>
      <c r="BG40" s="1">
        <f t="shared" ca="1" si="20"/>
        <v>0</v>
      </c>
      <c r="BH40" s="1">
        <f t="shared" ca="1" si="20"/>
        <v>0</v>
      </c>
      <c r="BI40" s="1">
        <f t="shared" ca="1" si="20"/>
        <v>0</v>
      </c>
      <c r="BJ40" s="1">
        <f t="shared" ca="1" si="20"/>
        <v>0</v>
      </c>
      <c r="BK40" s="1">
        <f t="shared" ca="1" si="20"/>
        <v>0</v>
      </c>
      <c r="BL40" s="1">
        <f t="shared" ca="1" si="20"/>
        <v>0</v>
      </c>
      <c r="BM40" s="1">
        <f t="shared" ca="1" si="20"/>
        <v>0</v>
      </c>
      <c r="BN40" s="1">
        <f t="shared" ca="1" si="20"/>
        <v>0</v>
      </c>
      <c r="BO40" s="1">
        <f t="shared" ca="1" si="20"/>
        <v>0</v>
      </c>
      <c r="BP40" s="1">
        <f t="shared" ca="1" si="20"/>
        <v>0</v>
      </c>
      <c r="BQ40" s="1">
        <f t="shared" ca="1" si="20"/>
        <v>0</v>
      </c>
      <c r="BR40" s="1">
        <f t="shared" ca="1" si="20"/>
        <v>0</v>
      </c>
      <c r="BS40" s="1">
        <f t="shared" ca="1" si="20"/>
        <v>0</v>
      </c>
      <c r="BT40" s="1">
        <f t="shared" ca="1" si="20"/>
        <v>0</v>
      </c>
      <c r="BU40" s="1">
        <f t="shared" ca="1" si="20"/>
        <v>0</v>
      </c>
      <c r="BV40" s="1">
        <f t="shared" ca="1" si="20"/>
        <v>0</v>
      </c>
      <c r="BW40" s="1">
        <f t="shared" ca="1" si="20"/>
        <v>0</v>
      </c>
      <c r="BX40" s="1">
        <f t="shared" ca="1" si="20"/>
        <v>0</v>
      </c>
      <c r="BY40" s="1">
        <f t="shared" ca="1" si="20"/>
        <v>0</v>
      </c>
      <c r="BZ40" s="1">
        <f t="shared" ca="1" si="20"/>
        <v>0</v>
      </c>
      <c r="CA40" s="1">
        <f t="shared" ca="1" si="20"/>
        <v>0</v>
      </c>
    </row>
    <row r="41" spans="1:79">
      <c r="A41" s="14" t="str">
        <f t="shared" ca="1" si="21"/>
        <v/>
      </c>
      <c r="B41" s="14"/>
      <c r="D41" s="14"/>
      <c r="E41" s="1" t="str">
        <f t="array" aca="1" ref="E41" ca="1">_xlfn.SINGLE(IF(A41&lt;=monthly_trend_projects,INDEX(monthly_trend_data,MATCH(0,INDEX(COUNTIF($E$3:E40,monthly_trend_data),0,0),0)),""))</f>
        <v/>
      </c>
      <c r="F41" s="13" t="str" cm="1">
        <f t="array" aca="1" ref="F41" ca="1">IF(E41&lt;&gt;"",IF(INDEX(projects_is_finished,MATCH(E41,projects_projects,0))=checked_key,finish_status_key,IF(INDEX(projects_is_stopped,MATCH(E41,projects_projects,0))=checked_key,stopped_status_key,IF(INDEX(projects_is_started,MATCH(E41,projects_projects,0))=checked_key,wip_status_key,""))),"")</f>
        <v/>
      </c>
      <c r="G41" s="3" t="str" cm="1">
        <f t="array" aca="1" ref="G41" ca="1">IF(E41&lt;&gt;"",INDEX(dates,MATCH(E41,projects,0)),"")</f>
        <v/>
      </c>
      <c r="H41" s="3" t="str" cm="1">
        <f t="array" aca="1" ref="H41" ca="1">IF(E41&lt;&gt;"",IF(F41=wip_status_key,"",INDIRECT("'Stitching Log'!A" &amp; MAX(IF(projects=E41,ROW(projects))))),"")</f>
        <v/>
      </c>
      <c r="I41" s="1">
        <f t="shared" ca="1" si="16"/>
        <v>0</v>
      </c>
      <c r="J41" s="1">
        <f t="shared" ca="1" si="16"/>
        <v>0</v>
      </c>
      <c r="K41" s="1">
        <f t="shared" ca="1" si="16"/>
        <v>0</v>
      </c>
      <c r="L41" s="1">
        <f t="shared" ca="1" si="16"/>
        <v>0</v>
      </c>
      <c r="M41" s="1">
        <f t="shared" ca="1" si="16"/>
        <v>0</v>
      </c>
      <c r="N41" s="1">
        <f t="shared" ca="1" si="16"/>
        <v>0</v>
      </c>
      <c r="O41" s="1">
        <f t="shared" ca="1" si="16"/>
        <v>0</v>
      </c>
      <c r="P41" s="1">
        <f t="shared" ca="1" si="16"/>
        <v>0</v>
      </c>
      <c r="Q41" s="1">
        <f t="shared" ca="1" si="16"/>
        <v>0</v>
      </c>
      <c r="R41" s="1">
        <f t="shared" ca="1" si="16"/>
        <v>0</v>
      </c>
      <c r="S41" s="1">
        <f t="shared" ca="1" si="17"/>
        <v>0</v>
      </c>
      <c r="T41" s="1">
        <f t="shared" ca="1" si="17"/>
        <v>0</v>
      </c>
      <c r="U41" s="1">
        <f t="shared" ca="1" si="17"/>
        <v>0</v>
      </c>
      <c r="V41" s="1">
        <f t="shared" ca="1" si="17"/>
        <v>0</v>
      </c>
      <c r="W41" s="1">
        <f t="shared" ca="1" si="17"/>
        <v>0</v>
      </c>
      <c r="X41" s="1">
        <f t="shared" ca="1" si="17"/>
        <v>0</v>
      </c>
      <c r="Y41" s="1">
        <f t="shared" ca="1" si="17"/>
        <v>0</v>
      </c>
      <c r="Z41" s="1">
        <f t="shared" ca="1" si="17"/>
        <v>0</v>
      </c>
      <c r="AA41" s="1">
        <f t="shared" ca="1" si="17"/>
        <v>0</v>
      </c>
      <c r="AB41" s="1">
        <f t="shared" ca="1" si="17"/>
        <v>0</v>
      </c>
      <c r="AC41" s="1">
        <f t="shared" ca="1" si="18"/>
        <v>0</v>
      </c>
      <c r="AD41" s="1">
        <f t="shared" ca="1" si="18"/>
        <v>0</v>
      </c>
      <c r="AE41" s="1">
        <f t="shared" ca="1" si="18"/>
        <v>0</v>
      </c>
      <c r="AF41" s="1">
        <f t="shared" ca="1" si="18"/>
        <v>0</v>
      </c>
      <c r="AG41" s="1">
        <f t="shared" ca="1" si="18"/>
        <v>0</v>
      </c>
      <c r="AH41" s="1">
        <f t="shared" ca="1" si="18"/>
        <v>0</v>
      </c>
      <c r="AI41" s="1">
        <f t="shared" ca="1" si="18"/>
        <v>0</v>
      </c>
      <c r="AJ41" s="1">
        <f t="shared" ca="1" si="18"/>
        <v>0</v>
      </c>
      <c r="AK41" s="1">
        <f t="shared" ca="1" si="18"/>
        <v>0</v>
      </c>
      <c r="AL41" s="1">
        <f t="shared" ca="1" si="18"/>
        <v>0</v>
      </c>
      <c r="AM41" s="1">
        <f t="shared" ca="1" si="19"/>
        <v>0</v>
      </c>
      <c r="AN41" s="1">
        <f t="shared" ca="1" si="19"/>
        <v>0</v>
      </c>
      <c r="AO41" s="1">
        <f t="shared" ca="1" si="19"/>
        <v>0</v>
      </c>
      <c r="AP41" s="1">
        <f t="shared" ca="1" si="19"/>
        <v>0</v>
      </c>
      <c r="AQ41" s="1">
        <f t="shared" ca="1" si="19"/>
        <v>0</v>
      </c>
      <c r="AR41" s="1">
        <f t="shared" ca="1" si="19"/>
        <v>0</v>
      </c>
      <c r="AS41" s="1">
        <f t="shared" ca="1" si="19"/>
        <v>0</v>
      </c>
      <c r="AT41" s="1">
        <f t="shared" ca="1" si="19"/>
        <v>0</v>
      </c>
      <c r="AU41" s="1">
        <f t="shared" ca="1" si="19"/>
        <v>0</v>
      </c>
      <c r="AV41" s="1">
        <f t="shared" ca="1" si="19"/>
        <v>0</v>
      </c>
      <c r="AW41" s="1">
        <f t="shared" ca="1" si="19"/>
        <v>0</v>
      </c>
      <c r="AX41" s="1">
        <f t="shared" ca="1" si="19"/>
        <v>0</v>
      </c>
      <c r="AY41" s="1">
        <f t="shared" ca="1" si="19"/>
        <v>0</v>
      </c>
      <c r="AZ41" s="1">
        <f t="shared" ca="1" si="19"/>
        <v>0</v>
      </c>
      <c r="BA41" s="1">
        <f t="shared" ca="1" si="19"/>
        <v>0</v>
      </c>
      <c r="BB41" s="1">
        <f t="shared" ca="1" si="19"/>
        <v>0</v>
      </c>
      <c r="BC41" s="1">
        <f t="shared" ca="1" si="20"/>
        <v>0</v>
      </c>
      <c r="BD41" s="1">
        <f t="shared" ca="1" si="20"/>
        <v>0</v>
      </c>
      <c r="BE41" s="1">
        <f t="shared" ca="1" si="20"/>
        <v>0</v>
      </c>
      <c r="BF41" s="1">
        <f t="shared" ca="1" si="20"/>
        <v>0</v>
      </c>
      <c r="BG41" s="1">
        <f t="shared" ca="1" si="20"/>
        <v>0</v>
      </c>
      <c r="BH41" s="1">
        <f t="shared" ca="1" si="20"/>
        <v>0</v>
      </c>
      <c r="BI41" s="1">
        <f t="shared" ca="1" si="20"/>
        <v>0</v>
      </c>
      <c r="BJ41" s="1">
        <f t="shared" ca="1" si="20"/>
        <v>0</v>
      </c>
      <c r="BK41" s="1">
        <f t="shared" ca="1" si="20"/>
        <v>0</v>
      </c>
      <c r="BL41" s="1">
        <f t="shared" ca="1" si="20"/>
        <v>0</v>
      </c>
      <c r="BM41" s="1">
        <f t="shared" ca="1" si="20"/>
        <v>0</v>
      </c>
      <c r="BN41" s="1">
        <f t="shared" ca="1" si="20"/>
        <v>0</v>
      </c>
      <c r="BO41" s="1">
        <f t="shared" ca="1" si="20"/>
        <v>0</v>
      </c>
      <c r="BP41" s="1">
        <f t="shared" ca="1" si="20"/>
        <v>0</v>
      </c>
      <c r="BQ41" s="1">
        <f t="shared" ca="1" si="20"/>
        <v>0</v>
      </c>
      <c r="BR41" s="1">
        <f t="shared" ca="1" si="20"/>
        <v>0</v>
      </c>
      <c r="BS41" s="1">
        <f t="shared" ca="1" si="20"/>
        <v>0</v>
      </c>
      <c r="BT41" s="1">
        <f t="shared" ca="1" si="20"/>
        <v>0</v>
      </c>
      <c r="BU41" s="1">
        <f t="shared" ca="1" si="20"/>
        <v>0</v>
      </c>
      <c r="BV41" s="1">
        <f t="shared" ca="1" si="20"/>
        <v>0</v>
      </c>
      <c r="BW41" s="1">
        <f t="shared" ca="1" si="20"/>
        <v>0</v>
      </c>
      <c r="BX41" s="1">
        <f t="shared" ca="1" si="20"/>
        <v>0</v>
      </c>
      <c r="BY41" s="1">
        <f t="shared" ca="1" si="20"/>
        <v>0</v>
      </c>
      <c r="BZ41" s="1">
        <f t="shared" ca="1" si="20"/>
        <v>0</v>
      </c>
      <c r="CA41" s="1">
        <f t="shared" ca="1" si="20"/>
        <v>0</v>
      </c>
    </row>
    <row r="42" spans="1:79">
      <c r="A42" s="14" t="str">
        <f t="shared" ca="1" si="21"/>
        <v/>
      </c>
      <c r="B42" s="14"/>
      <c r="D42" s="14"/>
      <c r="E42" s="1" t="str">
        <f t="array" aca="1" ref="E42" ca="1">_xlfn.SINGLE(IF(A42&lt;=monthly_trend_projects,INDEX(monthly_trend_data,MATCH(0,INDEX(COUNTIF($E$3:E41,monthly_trend_data),0,0),0)),""))</f>
        <v/>
      </c>
      <c r="F42" s="13" t="str" cm="1">
        <f t="array" aca="1" ref="F42" ca="1">IF(E42&lt;&gt;"",IF(INDEX(projects_is_finished,MATCH(E42,projects_projects,0))=checked_key,finish_status_key,IF(INDEX(projects_is_stopped,MATCH(E42,projects_projects,0))=checked_key,stopped_status_key,IF(INDEX(projects_is_started,MATCH(E42,projects_projects,0))=checked_key,wip_status_key,""))),"")</f>
        <v/>
      </c>
      <c r="G42" s="3" t="str" cm="1">
        <f t="array" aca="1" ref="G42" ca="1">IF(E42&lt;&gt;"",INDEX(dates,MATCH(E42,projects,0)),"")</f>
        <v/>
      </c>
      <c r="H42" s="3" t="str" cm="1">
        <f t="array" aca="1" ref="H42" ca="1">IF(E42&lt;&gt;"",IF(F42=wip_status_key,"",INDIRECT("'Stitching Log'!A" &amp; MAX(IF(projects=E42,ROW(projects))))),"")</f>
        <v/>
      </c>
      <c r="I42" s="1">
        <f t="shared" ca="1" si="16"/>
        <v>0</v>
      </c>
      <c r="J42" s="1">
        <f t="shared" ca="1" si="16"/>
        <v>0</v>
      </c>
      <c r="K42" s="1">
        <f t="shared" ca="1" si="16"/>
        <v>0</v>
      </c>
      <c r="L42" s="1">
        <f t="shared" ca="1" si="16"/>
        <v>0</v>
      </c>
      <c r="M42" s="1">
        <f t="shared" ca="1" si="16"/>
        <v>0</v>
      </c>
      <c r="N42" s="1">
        <f t="shared" ca="1" si="16"/>
        <v>0</v>
      </c>
      <c r="O42" s="1">
        <f t="shared" ca="1" si="16"/>
        <v>0</v>
      </c>
      <c r="P42" s="1">
        <f t="shared" ca="1" si="16"/>
        <v>0</v>
      </c>
      <c r="Q42" s="1">
        <f t="shared" ca="1" si="16"/>
        <v>0</v>
      </c>
      <c r="R42" s="1">
        <f t="shared" ca="1" si="16"/>
        <v>0</v>
      </c>
      <c r="S42" s="1">
        <f t="shared" ca="1" si="17"/>
        <v>0</v>
      </c>
      <c r="T42" s="1">
        <f t="shared" ca="1" si="17"/>
        <v>0</v>
      </c>
      <c r="U42" s="1">
        <f t="shared" ca="1" si="17"/>
        <v>0</v>
      </c>
      <c r="V42" s="1">
        <f t="shared" ca="1" si="17"/>
        <v>0</v>
      </c>
      <c r="W42" s="1">
        <f t="shared" ca="1" si="17"/>
        <v>0</v>
      </c>
      <c r="X42" s="1">
        <f t="shared" ca="1" si="17"/>
        <v>0</v>
      </c>
      <c r="Y42" s="1">
        <f t="shared" ca="1" si="17"/>
        <v>0</v>
      </c>
      <c r="Z42" s="1">
        <f t="shared" ca="1" si="17"/>
        <v>0</v>
      </c>
      <c r="AA42" s="1">
        <f t="shared" ca="1" si="17"/>
        <v>0</v>
      </c>
      <c r="AB42" s="1">
        <f t="shared" ca="1" si="17"/>
        <v>0</v>
      </c>
      <c r="AC42" s="1">
        <f t="shared" ca="1" si="18"/>
        <v>0</v>
      </c>
      <c r="AD42" s="1">
        <f t="shared" ca="1" si="18"/>
        <v>0</v>
      </c>
      <c r="AE42" s="1">
        <f t="shared" ca="1" si="18"/>
        <v>0</v>
      </c>
      <c r="AF42" s="1">
        <f t="shared" ca="1" si="18"/>
        <v>0</v>
      </c>
      <c r="AG42" s="1">
        <f t="shared" ca="1" si="18"/>
        <v>0</v>
      </c>
      <c r="AH42" s="1">
        <f t="shared" ca="1" si="18"/>
        <v>0</v>
      </c>
      <c r="AI42" s="1">
        <f t="shared" ca="1" si="18"/>
        <v>0</v>
      </c>
      <c r="AJ42" s="1">
        <f t="shared" ca="1" si="18"/>
        <v>0</v>
      </c>
      <c r="AK42" s="1">
        <f t="shared" ca="1" si="18"/>
        <v>0</v>
      </c>
      <c r="AL42" s="1">
        <f t="shared" ca="1" si="18"/>
        <v>0</v>
      </c>
      <c r="AM42" s="1">
        <f t="shared" ca="1" si="19"/>
        <v>0</v>
      </c>
      <c r="AN42" s="1">
        <f t="shared" ca="1" si="19"/>
        <v>0</v>
      </c>
      <c r="AO42" s="1">
        <f t="shared" ca="1" si="19"/>
        <v>0</v>
      </c>
      <c r="AP42" s="1">
        <f t="shared" ca="1" si="19"/>
        <v>0</v>
      </c>
      <c r="AQ42" s="1">
        <f t="shared" ca="1" si="19"/>
        <v>0</v>
      </c>
      <c r="AR42" s="1">
        <f t="shared" ca="1" si="19"/>
        <v>0</v>
      </c>
      <c r="AS42" s="1">
        <f t="shared" ca="1" si="19"/>
        <v>0</v>
      </c>
      <c r="AT42" s="1">
        <f t="shared" ca="1" si="19"/>
        <v>0</v>
      </c>
      <c r="AU42" s="1">
        <f t="shared" ca="1" si="19"/>
        <v>0</v>
      </c>
      <c r="AV42" s="1">
        <f t="shared" ca="1" si="19"/>
        <v>0</v>
      </c>
      <c r="AW42" s="1">
        <f t="shared" ca="1" si="19"/>
        <v>0</v>
      </c>
      <c r="AX42" s="1">
        <f t="shared" ca="1" si="19"/>
        <v>0</v>
      </c>
      <c r="AY42" s="1">
        <f t="shared" ca="1" si="19"/>
        <v>0</v>
      </c>
      <c r="AZ42" s="1">
        <f t="shared" ca="1" si="19"/>
        <v>0</v>
      </c>
      <c r="BA42" s="1">
        <f t="shared" ca="1" si="19"/>
        <v>0</v>
      </c>
      <c r="BB42" s="1">
        <f t="shared" ca="1" si="19"/>
        <v>0</v>
      </c>
      <c r="BC42" s="1">
        <f t="shared" ca="1" si="20"/>
        <v>0</v>
      </c>
      <c r="BD42" s="1">
        <f t="shared" ca="1" si="20"/>
        <v>0</v>
      </c>
      <c r="BE42" s="1">
        <f t="shared" ca="1" si="20"/>
        <v>0</v>
      </c>
      <c r="BF42" s="1">
        <f t="shared" ca="1" si="20"/>
        <v>0</v>
      </c>
      <c r="BG42" s="1">
        <f t="shared" ca="1" si="20"/>
        <v>0</v>
      </c>
      <c r="BH42" s="1">
        <f t="shared" ca="1" si="20"/>
        <v>0</v>
      </c>
      <c r="BI42" s="1">
        <f t="shared" ca="1" si="20"/>
        <v>0</v>
      </c>
      <c r="BJ42" s="1">
        <f t="shared" ca="1" si="20"/>
        <v>0</v>
      </c>
      <c r="BK42" s="1">
        <f t="shared" ca="1" si="20"/>
        <v>0</v>
      </c>
      <c r="BL42" s="1">
        <f t="shared" ca="1" si="20"/>
        <v>0</v>
      </c>
      <c r="BM42" s="1">
        <f t="shared" ca="1" si="20"/>
        <v>0</v>
      </c>
      <c r="BN42" s="1">
        <f t="shared" ca="1" si="20"/>
        <v>0</v>
      </c>
      <c r="BO42" s="1">
        <f t="shared" ca="1" si="20"/>
        <v>0</v>
      </c>
      <c r="BP42" s="1">
        <f t="shared" ca="1" si="20"/>
        <v>0</v>
      </c>
      <c r="BQ42" s="1">
        <f t="shared" ca="1" si="20"/>
        <v>0</v>
      </c>
      <c r="BR42" s="1">
        <f t="shared" ca="1" si="20"/>
        <v>0</v>
      </c>
      <c r="BS42" s="1">
        <f t="shared" ca="1" si="20"/>
        <v>0</v>
      </c>
      <c r="BT42" s="1">
        <f t="shared" ca="1" si="20"/>
        <v>0</v>
      </c>
      <c r="BU42" s="1">
        <f t="shared" ca="1" si="20"/>
        <v>0</v>
      </c>
      <c r="BV42" s="1">
        <f t="shared" ca="1" si="20"/>
        <v>0</v>
      </c>
      <c r="BW42" s="1">
        <f t="shared" ca="1" si="20"/>
        <v>0</v>
      </c>
      <c r="BX42" s="1">
        <f t="shared" ca="1" si="20"/>
        <v>0</v>
      </c>
      <c r="BY42" s="1">
        <f t="shared" ca="1" si="20"/>
        <v>0</v>
      </c>
      <c r="BZ42" s="1">
        <f t="shared" ca="1" si="20"/>
        <v>0</v>
      </c>
      <c r="CA42" s="1">
        <f t="shared" ca="1" si="20"/>
        <v>0</v>
      </c>
    </row>
    <row r="43" spans="1:79">
      <c r="A43" s="14" t="str">
        <f t="shared" ca="1" si="21"/>
        <v/>
      </c>
      <c r="B43" s="14"/>
      <c r="D43" s="14"/>
      <c r="E43" s="1" t="str">
        <f t="array" aca="1" ref="E43" ca="1">_xlfn.SINGLE(IF(A43&lt;=monthly_trend_projects,INDEX(monthly_trend_data,MATCH(0,INDEX(COUNTIF($E$3:E42,monthly_trend_data),0,0),0)),""))</f>
        <v/>
      </c>
      <c r="F43" s="13" t="str" cm="1">
        <f t="array" aca="1" ref="F43" ca="1">IF(E43&lt;&gt;"",IF(INDEX(projects_is_finished,MATCH(E43,projects_projects,0))=checked_key,finish_status_key,IF(INDEX(projects_is_stopped,MATCH(E43,projects_projects,0))=checked_key,stopped_status_key,IF(INDEX(projects_is_started,MATCH(E43,projects_projects,0))=checked_key,wip_status_key,""))),"")</f>
        <v/>
      </c>
      <c r="G43" s="3" t="str" cm="1">
        <f t="array" aca="1" ref="G43" ca="1">IF(E43&lt;&gt;"",INDEX(dates,MATCH(E43,projects,0)),"")</f>
        <v/>
      </c>
      <c r="H43" s="3" t="str" cm="1">
        <f t="array" aca="1" ref="H43" ca="1">IF(E43&lt;&gt;"",IF(F43=wip_status_key,"",INDIRECT("'Stitching Log'!A" &amp; MAX(IF(projects=E43,ROW(projects))))),"")</f>
        <v/>
      </c>
      <c r="I43" s="1">
        <f t="shared" ref="I43:R52" ca="1" si="22">COUNTIFS(dates,"&gt;="&amp;I$1,dates,"&lt;="&amp;EOMONTH(I$1,0),projects,$E43)</f>
        <v>0</v>
      </c>
      <c r="J43" s="1">
        <f t="shared" ca="1" si="22"/>
        <v>0</v>
      </c>
      <c r="K43" s="1">
        <f t="shared" ca="1" si="22"/>
        <v>0</v>
      </c>
      <c r="L43" s="1">
        <f t="shared" ca="1" si="22"/>
        <v>0</v>
      </c>
      <c r="M43" s="1">
        <f t="shared" ca="1" si="22"/>
        <v>0</v>
      </c>
      <c r="N43" s="1">
        <f t="shared" ca="1" si="22"/>
        <v>0</v>
      </c>
      <c r="O43" s="1">
        <f t="shared" ca="1" si="22"/>
        <v>0</v>
      </c>
      <c r="P43" s="1">
        <f t="shared" ca="1" si="22"/>
        <v>0</v>
      </c>
      <c r="Q43" s="1">
        <f t="shared" ca="1" si="22"/>
        <v>0</v>
      </c>
      <c r="R43" s="1">
        <f t="shared" ca="1" si="22"/>
        <v>0</v>
      </c>
      <c r="S43" s="1">
        <f t="shared" ref="S43:AB52" ca="1" si="23">COUNTIFS(dates,"&gt;="&amp;S$1,dates,"&lt;="&amp;EOMONTH(S$1,0),projects,$E43)</f>
        <v>0</v>
      </c>
      <c r="T43" s="1">
        <f t="shared" ca="1" si="23"/>
        <v>0</v>
      </c>
      <c r="U43" s="1">
        <f t="shared" ca="1" si="23"/>
        <v>0</v>
      </c>
      <c r="V43" s="1">
        <f t="shared" ca="1" si="23"/>
        <v>0</v>
      </c>
      <c r="W43" s="1">
        <f t="shared" ca="1" si="23"/>
        <v>0</v>
      </c>
      <c r="X43" s="1">
        <f t="shared" ca="1" si="23"/>
        <v>0</v>
      </c>
      <c r="Y43" s="1">
        <f t="shared" ca="1" si="23"/>
        <v>0</v>
      </c>
      <c r="Z43" s="1">
        <f t="shared" ca="1" si="23"/>
        <v>0</v>
      </c>
      <c r="AA43" s="1">
        <f t="shared" ca="1" si="23"/>
        <v>0</v>
      </c>
      <c r="AB43" s="1">
        <f t="shared" ca="1" si="23"/>
        <v>0</v>
      </c>
      <c r="AC43" s="1">
        <f t="shared" ref="AC43:AL52" ca="1" si="24">COUNTIFS(dates,"&gt;="&amp;AC$1,dates,"&lt;="&amp;EOMONTH(AC$1,0),projects,$E43)</f>
        <v>0</v>
      </c>
      <c r="AD43" s="1">
        <f t="shared" ca="1" si="24"/>
        <v>0</v>
      </c>
      <c r="AE43" s="1">
        <f t="shared" ca="1" si="24"/>
        <v>0</v>
      </c>
      <c r="AF43" s="1">
        <f t="shared" ca="1" si="24"/>
        <v>0</v>
      </c>
      <c r="AG43" s="1">
        <f t="shared" ca="1" si="24"/>
        <v>0</v>
      </c>
      <c r="AH43" s="1">
        <f t="shared" ca="1" si="24"/>
        <v>0</v>
      </c>
      <c r="AI43" s="1">
        <f t="shared" ca="1" si="24"/>
        <v>0</v>
      </c>
      <c r="AJ43" s="1">
        <f t="shared" ca="1" si="24"/>
        <v>0</v>
      </c>
      <c r="AK43" s="1">
        <f t="shared" ca="1" si="24"/>
        <v>0</v>
      </c>
      <c r="AL43" s="1">
        <f t="shared" ca="1" si="24"/>
        <v>0</v>
      </c>
      <c r="AM43" s="1">
        <f t="shared" ref="AM43:BC52" ca="1" si="25">COUNTIFS(dates,"&gt;="&amp;AM$1,dates,"&lt;="&amp;EOMONTH(AM$1,0),projects,$E43)</f>
        <v>0</v>
      </c>
      <c r="AN43" s="1">
        <f t="shared" ca="1" si="25"/>
        <v>0</v>
      </c>
      <c r="AO43" s="1">
        <f t="shared" ca="1" si="25"/>
        <v>0</v>
      </c>
      <c r="AP43" s="1">
        <f t="shared" ca="1" si="25"/>
        <v>0</v>
      </c>
      <c r="AQ43" s="1">
        <f t="shared" ca="1" si="25"/>
        <v>0</v>
      </c>
      <c r="AR43" s="1">
        <f t="shared" ca="1" si="25"/>
        <v>0</v>
      </c>
      <c r="AS43" s="1">
        <f t="shared" ca="1" si="25"/>
        <v>0</v>
      </c>
      <c r="AT43" s="1">
        <f t="shared" ca="1" si="25"/>
        <v>0</v>
      </c>
      <c r="AU43" s="1">
        <f t="shared" ca="1" si="25"/>
        <v>0</v>
      </c>
      <c r="AV43" s="1">
        <f t="shared" ca="1" si="25"/>
        <v>0</v>
      </c>
      <c r="AW43" s="1">
        <f t="shared" ca="1" si="25"/>
        <v>0</v>
      </c>
      <c r="AX43" s="1">
        <f t="shared" ca="1" si="25"/>
        <v>0</v>
      </c>
      <c r="AY43" s="1">
        <f t="shared" ca="1" si="25"/>
        <v>0</v>
      </c>
      <c r="AZ43" s="1">
        <f t="shared" ca="1" si="25"/>
        <v>0</v>
      </c>
      <c r="BA43" s="1">
        <f t="shared" ca="1" si="25"/>
        <v>0</v>
      </c>
      <c r="BB43" s="1">
        <f t="shared" ca="1" si="25"/>
        <v>0</v>
      </c>
      <c r="BC43" s="1">
        <f t="shared" ca="1" si="25"/>
        <v>0</v>
      </c>
      <c r="BD43" s="1">
        <f t="shared" ca="1" si="20"/>
        <v>0</v>
      </c>
      <c r="BE43" s="1">
        <f t="shared" ca="1" si="20"/>
        <v>0</v>
      </c>
      <c r="BF43" s="1">
        <f t="shared" ca="1" si="20"/>
        <v>0</v>
      </c>
      <c r="BG43" s="1">
        <f t="shared" ca="1" si="20"/>
        <v>0</v>
      </c>
      <c r="BH43" s="1">
        <f t="shared" ca="1" si="20"/>
        <v>0</v>
      </c>
      <c r="BI43" s="1">
        <f t="shared" ca="1" si="20"/>
        <v>0</v>
      </c>
      <c r="BJ43" s="1">
        <f t="shared" ca="1" si="20"/>
        <v>0</v>
      </c>
      <c r="BK43" s="1">
        <f t="shared" ca="1" si="20"/>
        <v>0</v>
      </c>
      <c r="BL43" s="1">
        <f t="shared" ca="1" si="20"/>
        <v>0</v>
      </c>
      <c r="BM43" s="1">
        <f t="shared" ca="1" si="20"/>
        <v>0</v>
      </c>
      <c r="BN43" s="1">
        <f t="shared" ca="1" si="20"/>
        <v>0</v>
      </c>
      <c r="BO43" s="1">
        <f t="shared" ca="1" si="20"/>
        <v>0</v>
      </c>
      <c r="BP43" s="1">
        <f t="shared" ca="1" si="20"/>
        <v>0</v>
      </c>
      <c r="BQ43" s="1">
        <f t="shared" ca="1" si="20"/>
        <v>0</v>
      </c>
      <c r="BR43" s="1">
        <f t="shared" ca="1" si="20"/>
        <v>0</v>
      </c>
      <c r="BS43" s="1">
        <f t="shared" ca="1" si="20"/>
        <v>0</v>
      </c>
      <c r="BT43" s="1">
        <f t="shared" ca="1" si="20"/>
        <v>0</v>
      </c>
      <c r="BU43" s="1">
        <f t="shared" ca="1" si="20"/>
        <v>0</v>
      </c>
      <c r="BV43" s="1">
        <f t="shared" ca="1" si="20"/>
        <v>0</v>
      </c>
      <c r="BW43" s="1">
        <f t="shared" ca="1" si="20"/>
        <v>0</v>
      </c>
      <c r="BX43" s="1">
        <f t="shared" ca="1" si="20"/>
        <v>0</v>
      </c>
      <c r="BY43" s="1">
        <f t="shared" ca="1" si="20"/>
        <v>0</v>
      </c>
      <c r="BZ43" s="1">
        <f t="shared" ca="1" si="20"/>
        <v>0</v>
      </c>
      <c r="CA43" s="1">
        <f t="shared" ca="1" si="20"/>
        <v>0</v>
      </c>
    </row>
    <row r="44" spans="1:79">
      <c r="A44" s="14" t="str">
        <f t="shared" ca="1" si="21"/>
        <v/>
      </c>
      <c r="B44" s="14"/>
      <c r="D44" s="14"/>
      <c r="E44" s="1" t="str">
        <f t="array" aca="1" ref="E44" ca="1">_xlfn.SINGLE(IF(A44&lt;=monthly_trend_projects,INDEX(monthly_trend_data,MATCH(0,INDEX(COUNTIF($E$3:E43,monthly_trend_data),0,0),0)),""))</f>
        <v/>
      </c>
      <c r="F44" s="13" t="str" cm="1">
        <f t="array" aca="1" ref="F44" ca="1">IF(E44&lt;&gt;"",IF(INDEX(projects_is_finished,MATCH(E44,projects_projects,0))=checked_key,finish_status_key,IF(INDEX(projects_is_stopped,MATCH(E44,projects_projects,0))=checked_key,stopped_status_key,IF(INDEX(projects_is_started,MATCH(E44,projects_projects,0))=checked_key,wip_status_key,""))),"")</f>
        <v/>
      </c>
      <c r="G44" s="3" t="str" cm="1">
        <f t="array" aca="1" ref="G44" ca="1">IF(E44&lt;&gt;"",INDEX(dates,MATCH(E44,projects,0)),"")</f>
        <v/>
      </c>
      <c r="H44" s="3" t="str" cm="1">
        <f t="array" aca="1" ref="H44" ca="1">IF(E44&lt;&gt;"",IF(F44=wip_status_key,"",INDIRECT("'Stitching Log'!A" &amp; MAX(IF(projects=E44,ROW(projects))))),"")</f>
        <v/>
      </c>
      <c r="I44" s="1">
        <f t="shared" ca="1" si="22"/>
        <v>0</v>
      </c>
      <c r="J44" s="1">
        <f t="shared" ca="1" si="22"/>
        <v>0</v>
      </c>
      <c r="K44" s="1">
        <f t="shared" ca="1" si="22"/>
        <v>0</v>
      </c>
      <c r="L44" s="1">
        <f t="shared" ca="1" si="22"/>
        <v>0</v>
      </c>
      <c r="M44" s="1">
        <f t="shared" ca="1" si="22"/>
        <v>0</v>
      </c>
      <c r="N44" s="1">
        <f t="shared" ca="1" si="22"/>
        <v>0</v>
      </c>
      <c r="O44" s="1">
        <f t="shared" ca="1" si="22"/>
        <v>0</v>
      </c>
      <c r="P44" s="1">
        <f t="shared" ca="1" si="22"/>
        <v>0</v>
      </c>
      <c r="Q44" s="1">
        <f t="shared" ca="1" si="22"/>
        <v>0</v>
      </c>
      <c r="R44" s="1">
        <f t="shared" ca="1" si="22"/>
        <v>0</v>
      </c>
      <c r="S44" s="1">
        <f t="shared" ca="1" si="23"/>
        <v>0</v>
      </c>
      <c r="T44" s="1">
        <f t="shared" ca="1" si="23"/>
        <v>0</v>
      </c>
      <c r="U44" s="1">
        <f t="shared" ca="1" si="23"/>
        <v>0</v>
      </c>
      <c r="V44" s="1">
        <f t="shared" ca="1" si="23"/>
        <v>0</v>
      </c>
      <c r="W44" s="1">
        <f t="shared" ca="1" si="23"/>
        <v>0</v>
      </c>
      <c r="X44" s="1">
        <f t="shared" ca="1" si="23"/>
        <v>0</v>
      </c>
      <c r="Y44" s="1">
        <f t="shared" ca="1" si="23"/>
        <v>0</v>
      </c>
      <c r="Z44" s="1">
        <f t="shared" ca="1" si="23"/>
        <v>0</v>
      </c>
      <c r="AA44" s="1">
        <f t="shared" ca="1" si="23"/>
        <v>0</v>
      </c>
      <c r="AB44" s="1">
        <f t="shared" ca="1" si="23"/>
        <v>0</v>
      </c>
      <c r="AC44" s="1">
        <f t="shared" ca="1" si="24"/>
        <v>0</v>
      </c>
      <c r="AD44" s="1">
        <f t="shared" ca="1" si="24"/>
        <v>0</v>
      </c>
      <c r="AE44" s="1">
        <f t="shared" ca="1" si="24"/>
        <v>0</v>
      </c>
      <c r="AF44" s="1">
        <f t="shared" ca="1" si="24"/>
        <v>0</v>
      </c>
      <c r="AG44" s="1">
        <f t="shared" ca="1" si="24"/>
        <v>0</v>
      </c>
      <c r="AH44" s="1">
        <f t="shared" ca="1" si="24"/>
        <v>0</v>
      </c>
      <c r="AI44" s="1">
        <f t="shared" ca="1" si="24"/>
        <v>0</v>
      </c>
      <c r="AJ44" s="1">
        <f t="shared" ca="1" si="24"/>
        <v>0</v>
      </c>
      <c r="AK44" s="1">
        <f t="shared" ca="1" si="24"/>
        <v>0</v>
      </c>
      <c r="AL44" s="1">
        <f t="shared" ca="1" si="24"/>
        <v>0</v>
      </c>
      <c r="AM44" s="1">
        <f t="shared" ca="1" si="25"/>
        <v>0</v>
      </c>
      <c r="AN44" s="1">
        <f t="shared" ca="1" si="25"/>
        <v>0</v>
      </c>
      <c r="AO44" s="1">
        <f t="shared" ca="1" si="25"/>
        <v>0</v>
      </c>
      <c r="AP44" s="1">
        <f t="shared" ca="1" si="25"/>
        <v>0</v>
      </c>
      <c r="AQ44" s="1">
        <f t="shared" ca="1" si="25"/>
        <v>0</v>
      </c>
      <c r="AR44" s="1">
        <f t="shared" ca="1" si="25"/>
        <v>0</v>
      </c>
      <c r="AS44" s="1">
        <f t="shared" ca="1" si="25"/>
        <v>0</v>
      </c>
      <c r="AT44" s="1">
        <f t="shared" ca="1" si="25"/>
        <v>0</v>
      </c>
      <c r="AU44" s="1">
        <f t="shared" ca="1" si="25"/>
        <v>0</v>
      </c>
      <c r="AV44" s="1">
        <f t="shared" ca="1" si="25"/>
        <v>0</v>
      </c>
      <c r="AW44" s="1">
        <f t="shared" ca="1" si="25"/>
        <v>0</v>
      </c>
      <c r="AX44" s="1">
        <f t="shared" ca="1" si="25"/>
        <v>0</v>
      </c>
      <c r="AY44" s="1">
        <f t="shared" ca="1" si="25"/>
        <v>0</v>
      </c>
      <c r="AZ44" s="1">
        <f t="shared" ca="1" si="25"/>
        <v>0</v>
      </c>
      <c r="BA44" s="1">
        <f t="shared" ca="1" si="25"/>
        <v>0</v>
      </c>
      <c r="BB44" s="1">
        <f t="shared" ca="1" si="25"/>
        <v>0</v>
      </c>
      <c r="BC44" s="1">
        <f t="shared" ref="BC44:CA52" ca="1" si="26">COUNTIFS(dates,"&gt;="&amp;BC$1,dates,"&lt;="&amp;EOMONTH(BC$1,0),projects,$E44)</f>
        <v>0</v>
      </c>
      <c r="BD44" s="1">
        <f t="shared" ca="1" si="26"/>
        <v>0</v>
      </c>
      <c r="BE44" s="1">
        <f t="shared" ca="1" si="26"/>
        <v>0</v>
      </c>
      <c r="BF44" s="1">
        <f t="shared" ca="1" si="26"/>
        <v>0</v>
      </c>
      <c r="BG44" s="1">
        <f t="shared" ca="1" si="26"/>
        <v>0</v>
      </c>
      <c r="BH44" s="1">
        <f t="shared" ca="1" si="26"/>
        <v>0</v>
      </c>
      <c r="BI44" s="1">
        <f t="shared" ca="1" si="26"/>
        <v>0</v>
      </c>
      <c r="BJ44" s="1">
        <f t="shared" ca="1" si="26"/>
        <v>0</v>
      </c>
      <c r="BK44" s="1">
        <f t="shared" ca="1" si="26"/>
        <v>0</v>
      </c>
      <c r="BL44" s="1">
        <f t="shared" ca="1" si="26"/>
        <v>0</v>
      </c>
      <c r="BM44" s="1">
        <f t="shared" ca="1" si="26"/>
        <v>0</v>
      </c>
      <c r="BN44" s="1">
        <f t="shared" ca="1" si="26"/>
        <v>0</v>
      </c>
      <c r="BO44" s="1">
        <f t="shared" ca="1" si="26"/>
        <v>0</v>
      </c>
      <c r="BP44" s="1">
        <f t="shared" ca="1" si="26"/>
        <v>0</v>
      </c>
      <c r="BQ44" s="1">
        <f t="shared" ca="1" si="26"/>
        <v>0</v>
      </c>
      <c r="BR44" s="1">
        <f t="shared" ca="1" si="26"/>
        <v>0</v>
      </c>
      <c r="BS44" s="1">
        <f t="shared" ca="1" si="26"/>
        <v>0</v>
      </c>
      <c r="BT44" s="1">
        <f t="shared" ca="1" si="26"/>
        <v>0</v>
      </c>
      <c r="BU44" s="1">
        <f t="shared" ca="1" si="26"/>
        <v>0</v>
      </c>
      <c r="BV44" s="1">
        <f t="shared" ca="1" si="26"/>
        <v>0</v>
      </c>
      <c r="BW44" s="1">
        <f t="shared" ca="1" si="26"/>
        <v>0</v>
      </c>
      <c r="BX44" s="1">
        <f t="shared" ca="1" si="26"/>
        <v>0</v>
      </c>
      <c r="BY44" s="1">
        <f t="shared" ca="1" si="26"/>
        <v>0</v>
      </c>
      <c r="BZ44" s="1">
        <f t="shared" ca="1" si="26"/>
        <v>0</v>
      </c>
      <c r="CA44" s="1">
        <f t="shared" ca="1" si="26"/>
        <v>0</v>
      </c>
    </row>
    <row r="45" spans="1:79">
      <c r="A45" s="14" t="str">
        <f t="shared" ca="1" si="21"/>
        <v/>
      </c>
      <c r="B45" s="14"/>
      <c r="D45" s="14"/>
      <c r="E45" s="1" t="str">
        <f t="array" aca="1" ref="E45" ca="1">_xlfn.SINGLE(IF(A45&lt;=monthly_trend_projects,INDEX(monthly_trend_data,MATCH(0,INDEX(COUNTIF($E$3:E44,monthly_trend_data),0,0),0)),""))</f>
        <v/>
      </c>
      <c r="F45" s="13" t="str" cm="1">
        <f t="array" aca="1" ref="F45" ca="1">IF(E45&lt;&gt;"",IF(INDEX(projects_is_finished,MATCH(E45,projects_projects,0))=checked_key,finish_status_key,IF(INDEX(projects_is_stopped,MATCH(E45,projects_projects,0))=checked_key,stopped_status_key,IF(INDEX(projects_is_started,MATCH(E45,projects_projects,0))=checked_key,wip_status_key,""))),"")</f>
        <v/>
      </c>
      <c r="G45" s="3" t="str" cm="1">
        <f t="array" aca="1" ref="G45" ca="1">IF(E45&lt;&gt;"",INDEX(dates,MATCH(E45,projects,0)),"")</f>
        <v/>
      </c>
      <c r="H45" s="3" t="str" cm="1">
        <f t="array" aca="1" ref="H45" ca="1">IF(E45&lt;&gt;"",IF(F45=wip_status_key,"",INDIRECT("'Stitching Log'!A" &amp; MAX(IF(projects=E45,ROW(projects))))),"")</f>
        <v/>
      </c>
      <c r="I45" s="1">
        <f t="shared" ca="1" si="22"/>
        <v>0</v>
      </c>
      <c r="J45" s="1">
        <f t="shared" ca="1" si="22"/>
        <v>0</v>
      </c>
      <c r="K45" s="1">
        <f t="shared" ca="1" si="22"/>
        <v>0</v>
      </c>
      <c r="L45" s="1">
        <f t="shared" ca="1" si="22"/>
        <v>0</v>
      </c>
      <c r="M45" s="1">
        <f t="shared" ca="1" si="22"/>
        <v>0</v>
      </c>
      <c r="N45" s="1">
        <f t="shared" ca="1" si="22"/>
        <v>0</v>
      </c>
      <c r="O45" s="1">
        <f t="shared" ca="1" si="22"/>
        <v>0</v>
      </c>
      <c r="P45" s="1">
        <f t="shared" ca="1" si="22"/>
        <v>0</v>
      </c>
      <c r="Q45" s="1">
        <f t="shared" ca="1" si="22"/>
        <v>0</v>
      </c>
      <c r="R45" s="1">
        <f t="shared" ca="1" si="22"/>
        <v>0</v>
      </c>
      <c r="S45" s="1">
        <f t="shared" ca="1" si="23"/>
        <v>0</v>
      </c>
      <c r="T45" s="1">
        <f t="shared" ca="1" si="23"/>
        <v>0</v>
      </c>
      <c r="U45" s="1">
        <f t="shared" ca="1" si="23"/>
        <v>0</v>
      </c>
      <c r="V45" s="1">
        <f t="shared" ca="1" si="23"/>
        <v>0</v>
      </c>
      <c r="W45" s="1">
        <f t="shared" ca="1" si="23"/>
        <v>0</v>
      </c>
      <c r="X45" s="1">
        <f t="shared" ca="1" si="23"/>
        <v>0</v>
      </c>
      <c r="Y45" s="1">
        <f t="shared" ca="1" si="23"/>
        <v>0</v>
      </c>
      <c r="Z45" s="1">
        <f t="shared" ca="1" si="23"/>
        <v>0</v>
      </c>
      <c r="AA45" s="1">
        <f t="shared" ca="1" si="23"/>
        <v>0</v>
      </c>
      <c r="AB45" s="1">
        <f t="shared" ca="1" si="23"/>
        <v>0</v>
      </c>
      <c r="AC45" s="1">
        <f t="shared" ca="1" si="24"/>
        <v>0</v>
      </c>
      <c r="AD45" s="1">
        <f t="shared" ca="1" si="24"/>
        <v>0</v>
      </c>
      <c r="AE45" s="1">
        <f t="shared" ca="1" si="24"/>
        <v>0</v>
      </c>
      <c r="AF45" s="1">
        <f t="shared" ca="1" si="24"/>
        <v>0</v>
      </c>
      <c r="AG45" s="1">
        <f t="shared" ca="1" si="24"/>
        <v>0</v>
      </c>
      <c r="AH45" s="1">
        <f t="shared" ca="1" si="24"/>
        <v>0</v>
      </c>
      <c r="AI45" s="1">
        <f t="shared" ca="1" si="24"/>
        <v>0</v>
      </c>
      <c r="AJ45" s="1">
        <f t="shared" ca="1" si="24"/>
        <v>0</v>
      </c>
      <c r="AK45" s="1">
        <f t="shared" ca="1" si="24"/>
        <v>0</v>
      </c>
      <c r="AL45" s="1">
        <f t="shared" ca="1" si="24"/>
        <v>0</v>
      </c>
      <c r="AM45" s="1">
        <f t="shared" ca="1" si="25"/>
        <v>0</v>
      </c>
      <c r="AN45" s="1">
        <f t="shared" ca="1" si="25"/>
        <v>0</v>
      </c>
      <c r="AO45" s="1">
        <f t="shared" ca="1" si="25"/>
        <v>0</v>
      </c>
      <c r="AP45" s="1">
        <f t="shared" ca="1" si="25"/>
        <v>0</v>
      </c>
      <c r="AQ45" s="1">
        <f t="shared" ca="1" si="25"/>
        <v>0</v>
      </c>
      <c r="AR45" s="1">
        <f t="shared" ca="1" si="25"/>
        <v>0</v>
      </c>
      <c r="AS45" s="1">
        <f t="shared" ca="1" si="25"/>
        <v>0</v>
      </c>
      <c r="AT45" s="1">
        <f t="shared" ca="1" si="25"/>
        <v>0</v>
      </c>
      <c r="AU45" s="1">
        <f t="shared" ca="1" si="25"/>
        <v>0</v>
      </c>
      <c r="AV45" s="1">
        <f t="shared" ca="1" si="25"/>
        <v>0</v>
      </c>
      <c r="AW45" s="1">
        <f t="shared" ca="1" si="25"/>
        <v>0</v>
      </c>
      <c r="AX45" s="1">
        <f t="shared" ca="1" si="25"/>
        <v>0</v>
      </c>
      <c r="AY45" s="1">
        <f t="shared" ca="1" si="25"/>
        <v>0</v>
      </c>
      <c r="AZ45" s="1">
        <f t="shared" ca="1" si="25"/>
        <v>0</v>
      </c>
      <c r="BA45" s="1">
        <f t="shared" ca="1" si="25"/>
        <v>0</v>
      </c>
      <c r="BB45" s="1">
        <f t="shared" ca="1" si="25"/>
        <v>0</v>
      </c>
      <c r="BC45" s="1">
        <f t="shared" ca="1" si="26"/>
        <v>0</v>
      </c>
      <c r="BD45" s="1">
        <f t="shared" ca="1" si="26"/>
        <v>0</v>
      </c>
      <c r="BE45" s="1">
        <f t="shared" ca="1" si="26"/>
        <v>0</v>
      </c>
      <c r="BF45" s="1">
        <f t="shared" ca="1" si="26"/>
        <v>0</v>
      </c>
      <c r="BG45" s="1">
        <f t="shared" ca="1" si="26"/>
        <v>0</v>
      </c>
      <c r="BH45" s="1">
        <f t="shared" ca="1" si="26"/>
        <v>0</v>
      </c>
      <c r="BI45" s="1">
        <f t="shared" ca="1" si="26"/>
        <v>0</v>
      </c>
      <c r="BJ45" s="1">
        <f t="shared" ca="1" si="26"/>
        <v>0</v>
      </c>
      <c r="BK45" s="1">
        <f t="shared" ca="1" si="26"/>
        <v>0</v>
      </c>
      <c r="BL45" s="1">
        <f t="shared" ca="1" si="26"/>
        <v>0</v>
      </c>
      <c r="BM45" s="1">
        <f t="shared" ca="1" si="26"/>
        <v>0</v>
      </c>
      <c r="BN45" s="1">
        <f t="shared" ca="1" si="26"/>
        <v>0</v>
      </c>
      <c r="BO45" s="1">
        <f t="shared" ca="1" si="26"/>
        <v>0</v>
      </c>
      <c r="BP45" s="1">
        <f t="shared" ca="1" si="26"/>
        <v>0</v>
      </c>
      <c r="BQ45" s="1">
        <f t="shared" ca="1" si="26"/>
        <v>0</v>
      </c>
      <c r="BR45" s="1">
        <f t="shared" ca="1" si="26"/>
        <v>0</v>
      </c>
      <c r="BS45" s="1">
        <f t="shared" ca="1" si="26"/>
        <v>0</v>
      </c>
      <c r="BT45" s="1">
        <f t="shared" ca="1" si="26"/>
        <v>0</v>
      </c>
      <c r="BU45" s="1">
        <f t="shared" ca="1" si="26"/>
        <v>0</v>
      </c>
      <c r="BV45" s="1">
        <f t="shared" ca="1" si="26"/>
        <v>0</v>
      </c>
      <c r="BW45" s="1">
        <f t="shared" ca="1" si="26"/>
        <v>0</v>
      </c>
      <c r="BX45" s="1">
        <f t="shared" ca="1" si="26"/>
        <v>0</v>
      </c>
      <c r="BY45" s="1">
        <f t="shared" ca="1" si="26"/>
        <v>0</v>
      </c>
      <c r="BZ45" s="1">
        <f t="shared" ca="1" si="26"/>
        <v>0</v>
      </c>
      <c r="CA45" s="1">
        <f t="shared" ca="1" si="26"/>
        <v>0</v>
      </c>
    </row>
    <row r="46" spans="1:79">
      <c r="A46" s="14" t="str">
        <f t="shared" ca="1" si="21"/>
        <v/>
      </c>
      <c r="B46" s="14"/>
      <c r="D46" s="14"/>
      <c r="E46" s="1" t="str">
        <f t="array" aca="1" ref="E46" ca="1">_xlfn.SINGLE(IF(A46&lt;=monthly_trend_projects,INDEX(monthly_trend_data,MATCH(0,INDEX(COUNTIF($E$3:E45,monthly_trend_data),0,0),0)),""))</f>
        <v/>
      </c>
      <c r="F46" s="13" t="str" cm="1">
        <f t="array" aca="1" ref="F46" ca="1">IF(E46&lt;&gt;"",IF(INDEX(projects_is_finished,MATCH(E46,projects_projects,0))=checked_key,finish_status_key,IF(INDEX(projects_is_stopped,MATCH(E46,projects_projects,0))=checked_key,stopped_status_key,IF(INDEX(projects_is_started,MATCH(E46,projects_projects,0))=checked_key,wip_status_key,""))),"")</f>
        <v/>
      </c>
      <c r="G46" s="3" t="str" cm="1">
        <f t="array" aca="1" ref="G46" ca="1">IF(E46&lt;&gt;"",INDEX(dates,MATCH(E46,projects,0)),"")</f>
        <v/>
      </c>
      <c r="H46" s="3" t="str" cm="1">
        <f t="array" aca="1" ref="H46" ca="1">IF(E46&lt;&gt;"",IF(F46=wip_status_key,"",INDIRECT("'Stitching Log'!A" &amp; MAX(IF(projects=E46,ROW(projects))))),"")</f>
        <v/>
      </c>
      <c r="I46" s="1">
        <f t="shared" ca="1" si="22"/>
        <v>0</v>
      </c>
      <c r="J46" s="1">
        <f t="shared" ca="1" si="22"/>
        <v>0</v>
      </c>
      <c r="K46" s="1">
        <f t="shared" ca="1" si="22"/>
        <v>0</v>
      </c>
      <c r="L46" s="1">
        <f t="shared" ca="1" si="22"/>
        <v>0</v>
      </c>
      <c r="M46" s="1">
        <f t="shared" ca="1" si="22"/>
        <v>0</v>
      </c>
      <c r="N46" s="1">
        <f t="shared" ca="1" si="22"/>
        <v>0</v>
      </c>
      <c r="O46" s="1">
        <f t="shared" ca="1" si="22"/>
        <v>0</v>
      </c>
      <c r="P46" s="1">
        <f t="shared" ca="1" si="22"/>
        <v>0</v>
      </c>
      <c r="Q46" s="1">
        <f t="shared" ca="1" si="22"/>
        <v>0</v>
      </c>
      <c r="R46" s="1">
        <f t="shared" ca="1" si="22"/>
        <v>0</v>
      </c>
      <c r="S46" s="1">
        <f t="shared" ca="1" si="23"/>
        <v>0</v>
      </c>
      <c r="T46" s="1">
        <f t="shared" ca="1" si="23"/>
        <v>0</v>
      </c>
      <c r="U46" s="1">
        <f t="shared" ca="1" si="23"/>
        <v>0</v>
      </c>
      <c r="V46" s="1">
        <f t="shared" ca="1" si="23"/>
        <v>0</v>
      </c>
      <c r="W46" s="1">
        <f t="shared" ca="1" si="23"/>
        <v>0</v>
      </c>
      <c r="X46" s="1">
        <f t="shared" ca="1" si="23"/>
        <v>0</v>
      </c>
      <c r="Y46" s="1">
        <f t="shared" ca="1" si="23"/>
        <v>0</v>
      </c>
      <c r="Z46" s="1">
        <f t="shared" ca="1" si="23"/>
        <v>0</v>
      </c>
      <c r="AA46" s="1">
        <f t="shared" ca="1" si="23"/>
        <v>0</v>
      </c>
      <c r="AB46" s="1">
        <f t="shared" ca="1" si="23"/>
        <v>0</v>
      </c>
      <c r="AC46" s="1">
        <f t="shared" ca="1" si="24"/>
        <v>0</v>
      </c>
      <c r="AD46" s="1">
        <f t="shared" ca="1" si="24"/>
        <v>0</v>
      </c>
      <c r="AE46" s="1">
        <f t="shared" ca="1" si="24"/>
        <v>0</v>
      </c>
      <c r="AF46" s="1">
        <f t="shared" ca="1" si="24"/>
        <v>0</v>
      </c>
      <c r="AG46" s="1">
        <f t="shared" ca="1" si="24"/>
        <v>0</v>
      </c>
      <c r="AH46" s="1">
        <f t="shared" ca="1" si="24"/>
        <v>0</v>
      </c>
      <c r="AI46" s="1">
        <f t="shared" ca="1" si="24"/>
        <v>0</v>
      </c>
      <c r="AJ46" s="1">
        <f t="shared" ca="1" si="24"/>
        <v>0</v>
      </c>
      <c r="AK46" s="1">
        <f t="shared" ca="1" si="24"/>
        <v>0</v>
      </c>
      <c r="AL46" s="1">
        <f t="shared" ca="1" si="24"/>
        <v>0</v>
      </c>
      <c r="AM46" s="1">
        <f t="shared" ca="1" si="25"/>
        <v>0</v>
      </c>
      <c r="AN46" s="1">
        <f t="shared" ca="1" si="25"/>
        <v>0</v>
      </c>
      <c r="AO46" s="1">
        <f t="shared" ca="1" si="25"/>
        <v>0</v>
      </c>
      <c r="AP46" s="1">
        <f t="shared" ca="1" si="25"/>
        <v>0</v>
      </c>
      <c r="AQ46" s="1">
        <f t="shared" ca="1" si="25"/>
        <v>0</v>
      </c>
      <c r="AR46" s="1">
        <f t="shared" ca="1" si="25"/>
        <v>0</v>
      </c>
      <c r="AS46" s="1">
        <f t="shared" ca="1" si="25"/>
        <v>0</v>
      </c>
      <c r="AT46" s="1">
        <f t="shared" ca="1" si="25"/>
        <v>0</v>
      </c>
      <c r="AU46" s="1">
        <f t="shared" ca="1" si="25"/>
        <v>0</v>
      </c>
      <c r="AV46" s="1">
        <f t="shared" ca="1" si="25"/>
        <v>0</v>
      </c>
      <c r="AW46" s="1">
        <f t="shared" ca="1" si="25"/>
        <v>0</v>
      </c>
      <c r="AX46" s="1">
        <f t="shared" ca="1" si="25"/>
        <v>0</v>
      </c>
      <c r="AY46" s="1">
        <f t="shared" ca="1" si="25"/>
        <v>0</v>
      </c>
      <c r="AZ46" s="1">
        <f t="shared" ca="1" si="25"/>
        <v>0</v>
      </c>
      <c r="BA46" s="1">
        <f t="shared" ca="1" si="25"/>
        <v>0</v>
      </c>
      <c r="BB46" s="1">
        <f t="shared" ca="1" si="25"/>
        <v>0</v>
      </c>
      <c r="BC46" s="1">
        <f t="shared" ca="1" si="26"/>
        <v>0</v>
      </c>
      <c r="BD46" s="1">
        <f t="shared" ca="1" si="26"/>
        <v>0</v>
      </c>
      <c r="BE46" s="1">
        <f t="shared" ca="1" si="26"/>
        <v>0</v>
      </c>
      <c r="BF46" s="1">
        <f t="shared" ca="1" si="26"/>
        <v>0</v>
      </c>
      <c r="BG46" s="1">
        <f t="shared" ca="1" si="26"/>
        <v>0</v>
      </c>
      <c r="BH46" s="1">
        <f t="shared" ca="1" si="26"/>
        <v>0</v>
      </c>
      <c r="BI46" s="1">
        <f t="shared" ca="1" si="26"/>
        <v>0</v>
      </c>
      <c r="BJ46" s="1">
        <f t="shared" ca="1" si="26"/>
        <v>0</v>
      </c>
      <c r="BK46" s="1">
        <f t="shared" ca="1" si="26"/>
        <v>0</v>
      </c>
      <c r="BL46" s="1">
        <f t="shared" ca="1" si="26"/>
        <v>0</v>
      </c>
      <c r="BM46" s="1">
        <f t="shared" ca="1" si="26"/>
        <v>0</v>
      </c>
      <c r="BN46" s="1">
        <f t="shared" ca="1" si="26"/>
        <v>0</v>
      </c>
      <c r="BO46" s="1">
        <f t="shared" ca="1" si="26"/>
        <v>0</v>
      </c>
      <c r="BP46" s="1">
        <f t="shared" ca="1" si="26"/>
        <v>0</v>
      </c>
      <c r="BQ46" s="1">
        <f t="shared" ca="1" si="26"/>
        <v>0</v>
      </c>
      <c r="BR46" s="1">
        <f t="shared" ca="1" si="26"/>
        <v>0</v>
      </c>
      <c r="BS46" s="1">
        <f t="shared" ca="1" si="26"/>
        <v>0</v>
      </c>
      <c r="BT46" s="1">
        <f t="shared" ca="1" si="26"/>
        <v>0</v>
      </c>
      <c r="BU46" s="1">
        <f t="shared" ca="1" si="26"/>
        <v>0</v>
      </c>
      <c r="BV46" s="1">
        <f t="shared" ca="1" si="26"/>
        <v>0</v>
      </c>
      <c r="BW46" s="1">
        <f t="shared" ca="1" si="26"/>
        <v>0</v>
      </c>
      <c r="BX46" s="1">
        <f t="shared" ca="1" si="26"/>
        <v>0</v>
      </c>
      <c r="BY46" s="1">
        <f t="shared" ca="1" si="26"/>
        <v>0</v>
      </c>
      <c r="BZ46" s="1">
        <f t="shared" ca="1" si="26"/>
        <v>0</v>
      </c>
      <c r="CA46" s="1">
        <f t="shared" ca="1" si="26"/>
        <v>0</v>
      </c>
    </row>
    <row r="47" spans="1:79">
      <c r="A47" s="14" t="str">
        <f t="shared" ca="1" si="21"/>
        <v/>
      </c>
      <c r="B47" s="14"/>
      <c r="D47" s="14"/>
      <c r="E47" s="1" t="str">
        <f t="array" aca="1" ref="E47" ca="1">_xlfn.SINGLE(IF(A47&lt;=monthly_trend_projects,INDEX(monthly_trend_data,MATCH(0,INDEX(COUNTIF($E$3:E46,monthly_trend_data),0,0),0)),""))</f>
        <v/>
      </c>
      <c r="F47" s="13" t="str" cm="1">
        <f t="array" aca="1" ref="F47" ca="1">IF(E47&lt;&gt;"",IF(INDEX(projects_is_finished,MATCH(E47,projects_projects,0))=checked_key,finish_status_key,IF(INDEX(projects_is_stopped,MATCH(E47,projects_projects,0))=checked_key,stopped_status_key,IF(INDEX(projects_is_started,MATCH(E47,projects_projects,0))=checked_key,wip_status_key,""))),"")</f>
        <v/>
      </c>
      <c r="G47" s="3" t="str" cm="1">
        <f t="array" aca="1" ref="G47" ca="1">IF(E47&lt;&gt;"",INDEX(dates,MATCH(E47,projects,0)),"")</f>
        <v/>
      </c>
      <c r="H47" s="3" t="str" cm="1">
        <f t="array" aca="1" ref="H47" ca="1">IF(E47&lt;&gt;"",IF(F47=wip_status_key,"",INDIRECT("'Stitching Log'!A" &amp; MAX(IF(projects=E47,ROW(projects))))),"")</f>
        <v/>
      </c>
      <c r="I47" s="1">
        <f t="shared" ca="1" si="22"/>
        <v>0</v>
      </c>
      <c r="J47" s="1">
        <f t="shared" ca="1" si="22"/>
        <v>0</v>
      </c>
      <c r="K47" s="1">
        <f t="shared" ca="1" si="22"/>
        <v>0</v>
      </c>
      <c r="L47" s="1">
        <f t="shared" ca="1" si="22"/>
        <v>0</v>
      </c>
      <c r="M47" s="1">
        <f t="shared" ca="1" si="22"/>
        <v>0</v>
      </c>
      <c r="N47" s="1">
        <f t="shared" ca="1" si="22"/>
        <v>0</v>
      </c>
      <c r="O47" s="1">
        <f t="shared" ca="1" si="22"/>
        <v>0</v>
      </c>
      <c r="P47" s="1">
        <f t="shared" ca="1" si="22"/>
        <v>0</v>
      </c>
      <c r="Q47" s="1">
        <f t="shared" ca="1" si="22"/>
        <v>0</v>
      </c>
      <c r="R47" s="1">
        <f t="shared" ca="1" si="22"/>
        <v>0</v>
      </c>
      <c r="S47" s="1">
        <f t="shared" ca="1" si="23"/>
        <v>0</v>
      </c>
      <c r="T47" s="1">
        <f t="shared" ca="1" si="23"/>
        <v>0</v>
      </c>
      <c r="U47" s="1">
        <f t="shared" ca="1" si="23"/>
        <v>0</v>
      </c>
      <c r="V47" s="1">
        <f t="shared" ca="1" si="23"/>
        <v>0</v>
      </c>
      <c r="W47" s="1">
        <f t="shared" ca="1" si="23"/>
        <v>0</v>
      </c>
      <c r="X47" s="1">
        <f t="shared" ca="1" si="23"/>
        <v>0</v>
      </c>
      <c r="Y47" s="1">
        <f t="shared" ca="1" si="23"/>
        <v>0</v>
      </c>
      <c r="Z47" s="1">
        <f t="shared" ca="1" si="23"/>
        <v>0</v>
      </c>
      <c r="AA47" s="1">
        <f t="shared" ca="1" si="23"/>
        <v>0</v>
      </c>
      <c r="AB47" s="1">
        <f t="shared" ca="1" si="23"/>
        <v>0</v>
      </c>
      <c r="AC47" s="1">
        <f t="shared" ca="1" si="24"/>
        <v>0</v>
      </c>
      <c r="AD47" s="1">
        <f t="shared" ca="1" si="24"/>
        <v>0</v>
      </c>
      <c r="AE47" s="1">
        <f t="shared" ca="1" si="24"/>
        <v>0</v>
      </c>
      <c r="AF47" s="1">
        <f t="shared" ca="1" si="24"/>
        <v>0</v>
      </c>
      <c r="AG47" s="1">
        <f t="shared" ca="1" si="24"/>
        <v>0</v>
      </c>
      <c r="AH47" s="1">
        <f t="shared" ca="1" si="24"/>
        <v>0</v>
      </c>
      <c r="AI47" s="1">
        <f t="shared" ca="1" si="24"/>
        <v>0</v>
      </c>
      <c r="AJ47" s="1">
        <f t="shared" ca="1" si="24"/>
        <v>0</v>
      </c>
      <c r="AK47" s="1">
        <f t="shared" ca="1" si="24"/>
        <v>0</v>
      </c>
      <c r="AL47" s="1">
        <f t="shared" ca="1" si="24"/>
        <v>0</v>
      </c>
      <c r="AM47" s="1">
        <f t="shared" ca="1" si="25"/>
        <v>0</v>
      </c>
      <c r="AN47" s="1">
        <f t="shared" ca="1" si="25"/>
        <v>0</v>
      </c>
      <c r="AO47" s="1">
        <f t="shared" ca="1" si="25"/>
        <v>0</v>
      </c>
      <c r="AP47" s="1">
        <f t="shared" ca="1" si="25"/>
        <v>0</v>
      </c>
      <c r="AQ47" s="1">
        <f t="shared" ca="1" si="25"/>
        <v>0</v>
      </c>
      <c r="AR47" s="1">
        <f t="shared" ca="1" si="25"/>
        <v>0</v>
      </c>
      <c r="AS47" s="1">
        <f t="shared" ca="1" si="25"/>
        <v>0</v>
      </c>
      <c r="AT47" s="1">
        <f t="shared" ca="1" si="25"/>
        <v>0</v>
      </c>
      <c r="AU47" s="1">
        <f t="shared" ca="1" si="25"/>
        <v>0</v>
      </c>
      <c r="AV47" s="1">
        <f t="shared" ca="1" si="25"/>
        <v>0</v>
      </c>
      <c r="AW47" s="1">
        <f t="shared" ca="1" si="25"/>
        <v>0</v>
      </c>
      <c r="AX47" s="1">
        <f t="shared" ca="1" si="25"/>
        <v>0</v>
      </c>
      <c r="AY47" s="1">
        <f t="shared" ca="1" si="25"/>
        <v>0</v>
      </c>
      <c r="AZ47" s="1">
        <f t="shared" ca="1" si="25"/>
        <v>0</v>
      </c>
      <c r="BA47" s="1">
        <f t="shared" ca="1" si="25"/>
        <v>0</v>
      </c>
      <c r="BB47" s="1">
        <f t="shared" ca="1" si="25"/>
        <v>0</v>
      </c>
      <c r="BC47" s="1">
        <f t="shared" ca="1" si="26"/>
        <v>0</v>
      </c>
      <c r="BD47" s="1">
        <f t="shared" ca="1" si="26"/>
        <v>0</v>
      </c>
      <c r="BE47" s="1">
        <f t="shared" ca="1" si="26"/>
        <v>0</v>
      </c>
      <c r="BF47" s="1">
        <f t="shared" ca="1" si="26"/>
        <v>0</v>
      </c>
      <c r="BG47" s="1">
        <f t="shared" ca="1" si="26"/>
        <v>0</v>
      </c>
      <c r="BH47" s="1">
        <f t="shared" ca="1" si="26"/>
        <v>0</v>
      </c>
      <c r="BI47" s="1">
        <f t="shared" ca="1" si="26"/>
        <v>0</v>
      </c>
      <c r="BJ47" s="1">
        <f t="shared" ca="1" si="26"/>
        <v>0</v>
      </c>
      <c r="BK47" s="1">
        <f t="shared" ca="1" si="26"/>
        <v>0</v>
      </c>
      <c r="BL47" s="1">
        <f t="shared" ca="1" si="26"/>
        <v>0</v>
      </c>
      <c r="BM47" s="1">
        <f t="shared" ca="1" si="26"/>
        <v>0</v>
      </c>
      <c r="BN47" s="1">
        <f t="shared" ca="1" si="26"/>
        <v>0</v>
      </c>
      <c r="BO47" s="1">
        <f t="shared" ca="1" si="26"/>
        <v>0</v>
      </c>
      <c r="BP47" s="1">
        <f t="shared" ca="1" si="26"/>
        <v>0</v>
      </c>
      <c r="BQ47" s="1">
        <f t="shared" ca="1" si="26"/>
        <v>0</v>
      </c>
      <c r="BR47" s="1">
        <f t="shared" ca="1" si="26"/>
        <v>0</v>
      </c>
      <c r="BS47" s="1">
        <f t="shared" ca="1" si="26"/>
        <v>0</v>
      </c>
      <c r="BT47" s="1">
        <f t="shared" ca="1" si="26"/>
        <v>0</v>
      </c>
      <c r="BU47" s="1">
        <f t="shared" ca="1" si="26"/>
        <v>0</v>
      </c>
      <c r="BV47" s="1">
        <f t="shared" ca="1" si="26"/>
        <v>0</v>
      </c>
      <c r="BW47" s="1">
        <f t="shared" ca="1" si="26"/>
        <v>0</v>
      </c>
      <c r="BX47" s="1">
        <f t="shared" ca="1" si="26"/>
        <v>0</v>
      </c>
      <c r="BY47" s="1">
        <f t="shared" ca="1" si="26"/>
        <v>0</v>
      </c>
      <c r="BZ47" s="1">
        <f t="shared" ca="1" si="26"/>
        <v>0</v>
      </c>
      <c r="CA47" s="1">
        <f t="shared" ca="1" si="26"/>
        <v>0</v>
      </c>
    </row>
    <row r="48" spans="1:79">
      <c r="A48" s="14" t="str">
        <f t="shared" ca="1" si="21"/>
        <v/>
      </c>
      <c r="B48" s="14"/>
      <c r="D48" s="14"/>
      <c r="E48" s="1" t="str">
        <f t="array" aca="1" ref="E48" ca="1">_xlfn.SINGLE(IF(A48&lt;=monthly_trend_projects,INDEX(monthly_trend_data,MATCH(0,INDEX(COUNTIF($E$3:E47,monthly_trend_data),0,0),0)),""))</f>
        <v/>
      </c>
      <c r="F48" s="13" t="str" cm="1">
        <f t="array" aca="1" ref="F48" ca="1">IF(E48&lt;&gt;"",IF(INDEX(projects_is_finished,MATCH(E48,projects_projects,0))=checked_key,finish_status_key,IF(INDEX(projects_is_stopped,MATCH(E48,projects_projects,0))=checked_key,stopped_status_key,IF(INDEX(projects_is_started,MATCH(E48,projects_projects,0))=checked_key,wip_status_key,""))),"")</f>
        <v/>
      </c>
      <c r="G48" s="3" t="str" cm="1">
        <f t="array" aca="1" ref="G48" ca="1">IF(E48&lt;&gt;"",INDEX(dates,MATCH(E48,projects,0)),"")</f>
        <v/>
      </c>
      <c r="H48" s="3" t="str" cm="1">
        <f t="array" aca="1" ref="H48" ca="1">IF(E48&lt;&gt;"",IF(F48=wip_status_key,"",INDIRECT("'Stitching Log'!A" &amp; MAX(IF(projects=E48,ROW(projects))))),"")</f>
        <v/>
      </c>
      <c r="I48" s="1">
        <f t="shared" ca="1" si="22"/>
        <v>0</v>
      </c>
      <c r="J48" s="1">
        <f t="shared" ca="1" si="22"/>
        <v>0</v>
      </c>
      <c r="K48" s="1">
        <f t="shared" ca="1" si="22"/>
        <v>0</v>
      </c>
      <c r="L48" s="1">
        <f t="shared" ca="1" si="22"/>
        <v>0</v>
      </c>
      <c r="M48" s="1">
        <f t="shared" ca="1" si="22"/>
        <v>0</v>
      </c>
      <c r="N48" s="1">
        <f t="shared" ca="1" si="22"/>
        <v>0</v>
      </c>
      <c r="O48" s="1">
        <f t="shared" ca="1" si="22"/>
        <v>0</v>
      </c>
      <c r="P48" s="1">
        <f t="shared" ca="1" si="22"/>
        <v>0</v>
      </c>
      <c r="Q48" s="1">
        <f t="shared" ca="1" si="22"/>
        <v>0</v>
      </c>
      <c r="R48" s="1">
        <f t="shared" ca="1" si="22"/>
        <v>0</v>
      </c>
      <c r="S48" s="1">
        <f t="shared" ca="1" si="23"/>
        <v>0</v>
      </c>
      <c r="T48" s="1">
        <f t="shared" ca="1" si="23"/>
        <v>0</v>
      </c>
      <c r="U48" s="1">
        <f t="shared" ca="1" si="23"/>
        <v>0</v>
      </c>
      <c r="V48" s="1">
        <f t="shared" ca="1" si="23"/>
        <v>0</v>
      </c>
      <c r="W48" s="1">
        <f t="shared" ca="1" si="23"/>
        <v>0</v>
      </c>
      <c r="X48" s="1">
        <f t="shared" ca="1" si="23"/>
        <v>0</v>
      </c>
      <c r="Y48" s="1">
        <f t="shared" ca="1" si="23"/>
        <v>0</v>
      </c>
      <c r="Z48" s="1">
        <f t="shared" ca="1" si="23"/>
        <v>0</v>
      </c>
      <c r="AA48" s="1">
        <f t="shared" ca="1" si="23"/>
        <v>0</v>
      </c>
      <c r="AB48" s="1">
        <f t="shared" ca="1" si="23"/>
        <v>0</v>
      </c>
      <c r="AC48" s="1">
        <f t="shared" ca="1" si="24"/>
        <v>0</v>
      </c>
      <c r="AD48" s="1">
        <f t="shared" ca="1" si="24"/>
        <v>0</v>
      </c>
      <c r="AE48" s="1">
        <f t="shared" ca="1" si="24"/>
        <v>0</v>
      </c>
      <c r="AF48" s="1">
        <f t="shared" ca="1" si="24"/>
        <v>0</v>
      </c>
      <c r="AG48" s="1">
        <f t="shared" ca="1" si="24"/>
        <v>0</v>
      </c>
      <c r="AH48" s="1">
        <f t="shared" ca="1" si="24"/>
        <v>0</v>
      </c>
      <c r="AI48" s="1">
        <f t="shared" ca="1" si="24"/>
        <v>0</v>
      </c>
      <c r="AJ48" s="1">
        <f t="shared" ca="1" si="24"/>
        <v>0</v>
      </c>
      <c r="AK48" s="1">
        <f t="shared" ca="1" si="24"/>
        <v>0</v>
      </c>
      <c r="AL48" s="1">
        <f t="shared" ca="1" si="24"/>
        <v>0</v>
      </c>
      <c r="AM48" s="1">
        <f t="shared" ca="1" si="25"/>
        <v>0</v>
      </c>
      <c r="AN48" s="1">
        <f t="shared" ca="1" si="25"/>
        <v>0</v>
      </c>
      <c r="AO48" s="1">
        <f t="shared" ca="1" si="25"/>
        <v>0</v>
      </c>
      <c r="AP48" s="1">
        <f t="shared" ca="1" si="25"/>
        <v>0</v>
      </c>
      <c r="AQ48" s="1">
        <f t="shared" ca="1" si="25"/>
        <v>0</v>
      </c>
      <c r="AR48" s="1">
        <f t="shared" ca="1" si="25"/>
        <v>0</v>
      </c>
      <c r="AS48" s="1">
        <f t="shared" ca="1" si="25"/>
        <v>0</v>
      </c>
      <c r="AT48" s="1">
        <f t="shared" ca="1" si="25"/>
        <v>0</v>
      </c>
      <c r="AU48" s="1">
        <f t="shared" ca="1" si="25"/>
        <v>0</v>
      </c>
      <c r="AV48" s="1">
        <f t="shared" ca="1" si="25"/>
        <v>0</v>
      </c>
      <c r="AW48" s="1">
        <f t="shared" ca="1" si="25"/>
        <v>0</v>
      </c>
      <c r="AX48" s="1">
        <f t="shared" ca="1" si="25"/>
        <v>0</v>
      </c>
      <c r="AY48" s="1">
        <f t="shared" ca="1" si="25"/>
        <v>0</v>
      </c>
      <c r="AZ48" s="1">
        <f t="shared" ca="1" si="25"/>
        <v>0</v>
      </c>
      <c r="BA48" s="1">
        <f t="shared" ca="1" si="25"/>
        <v>0</v>
      </c>
      <c r="BB48" s="1">
        <f t="shared" ca="1" si="25"/>
        <v>0</v>
      </c>
      <c r="BC48" s="1">
        <f t="shared" ca="1" si="26"/>
        <v>0</v>
      </c>
      <c r="BD48" s="1">
        <f t="shared" ca="1" si="26"/>
        <v>0</v>
      </c>
      <c r="BE48" s="1">
        <f t="shared" ca="1" si="26"/>
        <v>0</v>
      </c>
      <c r="BF48" s="1">
        <f t="shared" ca="1" si="26"/>
        <v>0</v>
      </c>
      <c r="BG48" s="1">
        <f t="shared" ca="1" si="26"/>
        <v>0</v>
      </c>
      <c r="BH48" s="1">
        <f t="shared" ca="1" si="26"/>
        <v>0</v>
      </c>
      <c r="BI48" s="1">
        <f t="shared" ca="1" si="26"/>
        <v>0</v>
      </c>
      <c r="BJ48" s="1">
        <f t="shared" ca="1" si="26"/>
        <v>0</v>
      </c>
      <c r="BK48" s="1">
        <f t="shared" ca="1" si="26"/>
        <v>0</v>
      </c>
      <c r="BL48" s="1">
        <f t="shared" ca="1" si="26"/>
        <v>0</v>
      </c>
      <c r="BM48" s="1">
        <f t="shared" ca="1" si="26"/>
        <v>0</v>
      </c>
      <c r="BN48" s="1">
        <f t="shared" ca="1" si="26"/>
        <v>0</v>
      </c>
      <c r="BO48" s="1">
        <f t="shared" ca="1" si="26"/>
        <v>0</v>
      </c>
      <c r="BP48" s="1">
        <f t="shared" ca="1" si="26"/>
        <v>0</v>
      </c>
      <c r="BQ48" s="1">
        <f t="shared" ca="1" si="26"/>
        <v>0</v>
      </c>
      <c r="BR48" s="1">
        <f t="shared" ca="1" si="26"/>
        <v>0</v>
      </c>
      <c r="BS48" s="1">
        <f t="shared" ca="1" si="26"/>
        <v>0</v>
      </c>
      <c r="BT48" s="1">
        <f t="shared" ca="1" si="26"/>
        <v>0</v>
      </c>
      <c r="BU48" s="1">
        <f t="shared" ca="1" si="26"/>
        <v>0</v>
      </c>
      <c r="BV48" s="1">
        <f t="shared" ca="1" si="26"/>
        <v>0</v>
      </c>
      <c r="BW48" s="1">
        <f t="shared" ca="1" si="26"/>
        <v>0</v>
      </c>
      <c r="BX48" s="1">
        <f t="shared" ca="1" si="26"/>
        <v>0</v>
      </c>
      <c r="BY48" s="1">
        <f t="shared" ca="1" si="26"/>
        <v>0</v>
      </c>
      <c r="BZ48" s="1">
        <f t="shared" ca="1" si="26"/>
        <v>0</v>
      </c>
      <c r="CA48" s="1">
        <f t="shared" ca="1" si="26"/>
        <v>0</v>
      </c>
    </row>
    <row r="49" spans="1:79">
      <c r="A49" s="14" t="str">
        <f t="shared" ca="1" si="21"/>
        <v/>
      </c>
      <c r="B49" s="14"/>
      <c r="D49" s="14"/>
      <c r="E49" s="1" t="str">
        <f t="array" aca="1" ref="E49" ca="1">_xlfn.SINGLE(IF(A49&lt;=monthly_trend_projects,INDEX(monthly_trend_data,MATCH(0,INDEX(COUNTIF($E$3:E48,monthly_trend_data),0,0),0)),""))</f>
        <v/>
      </c>
      <c r="F49" s="13" t="str" cm="1">
        <f t="array" aca="1" ref="F49" ca="1">IF(E49&lt;&gt;"",IF(INDEX(projects_is_finished,MATCH(E49,projects_projects,0))=checked_key,finish_status_key,IF(INDEX(projects_is_stopped,MATCH(E49,projects_projects,0))=checked_key,stopped_status_key,IF(INDEX(projects_is_started,MATCH(E49,projects_projects,0))=checked_key,wip_status_key,""))),"")</f>
        <v/>
      </c>
      <c r="G49" s="3" t="str" cm="1">
        <f t="array" aca="1" ref="G49" ca="1">IF(E49&lt;&gt;"",INDEX(dates,MATCH(E49,projects,0)),"")</f>
        <v/>
      </c>
      <c r="H49" s="3" t="str" cm="1">
        <f t="array" aca="1" ref="H49" ca="1">IF(E49&lt;&gt;"",IF(F49=wip_status_key,"",INDIRECT("'Stitching Log'!A" &amp; MAX(IF(projects=E49,ROW(projects))))),"")</f>
        <v/>
      </c>
      <c r="I49" s="1">
        <f t="shared" ca="1" si="22"/>
        <v>0</v>
      </c>
      <c r="J49" s="1">
        <f t="shared" ca="1" si="22"/>
        <v>0</v>
      </c>
      <c r="K49" s="1">
        <f t="shared" ca="1" si="22"/>
        <v>0</v>
      </c>
      <c r="L49" s="1">
        <f t="shared" ca="1" si="22"/>
        <v>0</v>
      </c>
      <c r="M49" s="1">
        <f t="shared" ca="1" si="22"/>
        <v>0</v>
      </c>
      <c r="N49" s="1">
        <f t="shared" ca="1" si="22"/>
        <v>0</v>
      </c>
      <c r="O49" s="1">
        <f t="shared" ca="1" si="22"/>
        <v>0</v>
      </c>
      <c r="P49" s="1">
        <f t="shared" ca="1" si="22"/>
        <v>0</v>
      </c>
      <c r="Q49" s="1">
        <f t="shared" ca="1" si="22"/>
        <v>0</v>
      </c>
      <c r="R49" s="1">
        <f t="shared" ca="1" si="22"/>
        <v>0</v>
      </c>
      <c r="S49" s="1">
        <f t="shared" ca="1" si="23"/>
        <v>0</v>
      </c>
      <c r="T49" s="1">
        <f t="shared" ca="1" si="23"/>
        <v>0</v>
      </c>
      <c r="U49" s="1">
        <f t="shared" ca="1" si="23"/>
        <v>0</v>
      </c>
      <c r="V49" s="1">
        <f t="shared" ca="1" si="23"/>
        <v>0</v>
      </c>
      <c r="W49" s="1">
        <f t="shared" ca="1" si="23"/>
        <v>0</v>
      </c>
      <c r="X49" s="1">
        <f t="shared" ca="1" si="23"/>
        <v>0</v>
      </c>
      <c r="Y49" s="1">
        <f t="shared" ca="1" si="23"/>
        <v>0</v>
      </c>
      <c r="Z49" s="1">
        <f t="shared" ca="1" si="23"/>
        <v>0</v>
      </c>
      <c r="AA49" s="1">
        <f t="shared" ca="1" si="23"/>
        <v>0</v>
      </c>
      <c r="AB49" s="1">
        <f t="shared" ca="1" si="23"/>
        <v>0</v>
      </c>
      <c r="AC49" s="1">
        <f t="shared" ca="1" si="24"/>
        <v>0</v>
      </c>
      <c r="AD49" s="1">
        <f t="shared" ca="1" si="24"/>
        <v>0</v>
      </c>
      <c r="AE49" s="1">
        <f t="shared" ca="1" si="24"/>
        <v>0</v>
      </c>
      <c r="AF49" s="1">
        <f t="shared" ca="1" si="24"/>
        <v>0</v>
      </c>
      <c r="AG49" s="1">
        <f t="shared" ca="1" si="24"/>
        <v>0</v>
      </c>
      <c r="AH49" s="1">
        <f t="shared" ca="1" si="24"/>
        <v>0</v>
      </c>
      <c r="AI49" s="1">
        <f t="shared" ca="1" si="24"/>
        <v>0</v>
      </c>
      <c r="AJ49" s="1">
        <f t="shared" ca="1" si="24"/>
        <v>0</v>
      </c>
      <c r="AK49" s="1">
        <f t="shared" ca="1" si="24"/>
        <v>0</v>
      </c>
      <c r="AL49" s="1">
        <f t="shared" ca="1" si="24"/>
        <v>0</v>
      </c>
      <c r="AM49" s="1">
        <f t="shared" ca="1" si="25"/>
        <v>0</v>
      </c>
      <c r="AN49" s="1">
        <f t="shared" ca="1" si="25"/>
        <v>0</v>
      </c>
      <c r="AO49" s="1">
        <f t="shared" ca="1" si="25"/>
        <v>0</v>
      </c>
      <c r="AP49" s="1">
        <f t="shared" ca="1" si="25"/>
        <v>0</v>
      </c>
      <c r="AQ49" s="1">
        <f t="shared" ca="1" si="25"/>
        <v>0</v>
      </c>
      <c r="AR49" s="1">
        <f t="shared" ca="1" si="25"/>
        <v>0</v>
      </c>
      <c r="AS49" s="1">
        <f t="shared" ca="1" si="25"/>
        <v>0</v>
      </c>
      <c r="AT49" s="1">
        <f t="shared" ca="1" si="25"/>
        <v>0</v>
      </c>
      <c r="AU49" s="1">
        <f t="shared" ca="1" si="25"/>
        <v>0</v>
      </c>
      <c r="AV49" s="1">
        <f t="shared" ca="1" si="25"/>
        <v>0</v>
      </c>
      <c r="AW49" s="1">
        <f t="shared" ca="1" si="25"/>
        <v>0</v>
      </c>
      <c r="AX49" s="1">
        <f t="shared" ca="1" si="25"/>
        <v>0</v>
      </c>
      <c r="AY49" s="1">
        <f t="shared" ca="1" si="25"/>
        <v>0</v>
      </c>
      <c r="AZ49" s="1">
        <f t="shared" ca="1" si="25"/>
        <v>0</v>
      </c>
      <c r="BA49" s="1">
        <f t="shared" ca="1" si="25"/>
        <v>0</v>
      </c>
      <c r="BB49" s="1">
        <f t="shared" ca="1" si="25"/>
        <v>0</v>
      </c>
      <c r="BC49" s="1">
        <f t="shared" ca="1" si="26"/>
        <v>0</v>
      </c>
      <c r="BD49" s="1">
        <f t="shared" ca="1" si="26"/>
        <v>0</v>
      </c>
      <c r="BE49" s="1">
        <f t="shared" ca="1" si="26"/>
        <v>0</v>
      </c>
      <c r="BF49" s="1">
        <f t="shared" ca="1" si="26"/>
        <v>0</v>
      </c>
      <c r="BG49" s="1">
        <f t="shared" ca="1" si="26"/>
        <v>0</v>
      </c>
      <c r="BH49" s="1">
        <f t="shared" ca="1" si="26"/>
        <v>0</v>
      </c>
      <c r="BI49" s="1">
        <f t="shared" ca="1" si="26"/>
        <v>0</v>
      </c>
      <c r="BJ49" s="1">
        <f t="shared" ca="1" si="26"/>
        <v>0</v>
      </c>
      <c r="BK49" s="1">
        <f t="shared" ca="1" si="26"/>
        <v>0</v>
      </c>
      <c r="BL49" s="1">
        <f t="shared" ca="1" si="26"/>
        <v>0</v>
      </c>
      <c r="BM49" s="1">
        <f t="shared" ca="1" si="26"/>
        <v>0</v>
      </c>
      <c r="BN49" s="1">
        <f t="shared" ca="1" si="26"/>
        <v>0</v>
      </c>
      <c r="BO49" s="1">
        <f t="shared" ca="1" si="26"/>
        <v>0</v>
      </c>
      <c r="BP49" s="1">
        <f t="shared" ca="1" si="26"/>
        <v>0</v>
      </c>
      <c r="BQ49" s="1">
        <f t="shared" ca="1" si="26"/>
        <v>0</v>
      </c>
      <c r="BR49" s="1">
        <f t="shared" ca="1" si="26"/>
        <v>0</v>
      </c>
      <c r="BS49" s="1">
        <f t="shared" ca="1" si="26"/>
        <v>0</v>
      </c>
      <c r="BT49" s="1">
        <f t="shared" ca="1" si="26"/>
        <v>0</v>
      </c>
      <c r="BU49" s="1">
        <f t="shared" ca="1" si="26"/>
        <v>0</v>
      </c>
      <c r="BV49" s="1">
        <f t="shared" ca="1" si="26"/>
        <v>0</v>
      </c>
      <c r="BW49" s="1">
        <f t="shared" ca="1" si="26"/>
        <v>0</v>
      </c>
      <c r="BX49" s="1">
        <f t="shared" ca="1" si="26"/>
        <v>0</v>
      </c>
      <c r="BY49" s="1">
        <f t="shared" ca="1" si="26"/>
        <v>0</v>
      </c>
      <c r="BZ49" s="1">
        <f t="shared" ca="1" si="26"/>
        <v>0</v>
      </c>
      <c r="CA49" s="1">
        <f t="shared" ca="1" si="26"/>
        <v>0</v>
      </c>
    </row>
    <row r="50" spans="1:79">
      <c r="A50" s="14" t="str">
        <f t="shared" ca="1" si="21"/>
        <v/>
      </c>
      <c r="B50" s="14"/>
      <c r="D50" s="14"/>
      <c r="E50" s="1" t="str">
        <f t="array" aca="1" ref="E50" ca="1">_xlfn.SINGLE(IF(A50&lt;=monthly_trend_projects,INDEX(monthly_trend_data,MATCH(0,INDEX(COUNTIF($E$3:E49,monthly_trend_data),0,0),0)),""))</f>
        <v/>
      </c>
      <c r="F50" s="13" t="str" cm="1">
        <f t="array" aca="1" ref="F50" ca="1">IF(E50&lt;&gt;"",IF(INDEX(projects_is_finished,MATCH(E50,projects_projects,0))=checked_key,finish_status_key,IF(INDEX(projects_is_stopped,MATCH(E50,projects_projects,0))=checked_key,stopped_status_key,IF(INDEX(projects_is_started,MATCH(E50,projects_projects,0))=checked_key,wip_status_key,""))),"")</f>
        <v/>
      </c>
      <c r="G50" s="3" t="str" cm="1">
        <f t="array" aca="1" ref="G50" ca="1">IF(E50&lt;&gt;"",INDEX(dates,MATCH(E50,projects,0)),"")</f>
        <v/>
      </c>
      <c r="H50" s="3" t="str" cm="1">
        <f t="array" aca="1" ref="H50" ca="1">IF(E50&lt;&gt;"",IF(F50=wip_status_key,"",INDIRECT("'Stitching Log'!A" &amp; MAX(IF(projects=E50,ROW(projects))))),"")</f>
        <v/>
      </c>
      <c r="I50" s="1">
        <f t="shared" ca="1" si="22"/>
        <v>0</v>
      </c>
      <c r="J50" s="1">
        <f t="shared" ca="1" si="22"/>
        <v>0</v>
      </c>
      <c r="K50" s="1">
        <f t="shared" ca="1" si="22"/>
        <v>0</v>
      </c>
      <c r="L50" s="1">
        <f t="shared" ca="1" si="22"/>
        <v>0</v>
      </c>
      <c r="M50" s="1">
        <f t="shared" ca="1" si="22"/>
        <v>0</v>
      </c>
      <c r="N50" s="1">
        <f t="shared" ca="1" si="22"/>
        <v>0</v>
      </c>
      <c r="O50" s="1">
        <f t="shared" ca="1" si="22"/>
        <v>0</v>
      </c>
      <c r="P50" s="1">
        <f t="shared" ca="1" si="22"/>
        <v>0</v>
      </c>
      <c r="Q50" s="1">
        <f t="shared" ca="1" si="22"/>
        <v>0</v>
      </c>
      <c r="R50" s="1">
        <f t="shared" ca="1" si="22"/>
        <v>0</v>
      </c>
      <c r="S50" s="1">
        <f t="shared" ca="1" si="23"/>
        <v>0</v>
      </c>
      <c r="T50" s="1">
        <f t="shared" ca="1" si="23"/>
        <v>0</v>
      </c>
      <c r="U50" s="1">
        <f t="shared" ca="1" si="23"/>
        <v>0</v>
      </c>
      <c r="V50" s="1">
        <f t="shared" ca="1" si="23"/>
        <v>0</v>
      </c>
      <c r="W50" s="1">
        <f t="shared" ca="1" si="23"/>
        <v>0</v>
      </c>
      <c r="X50" s="1">
        <f t="shared" ca="1" si="23"/>
        <v>0</v>
      </c>
      <c r="Y50" s="1">
        <f t="shared" ca="1" si="23"/>
        <v>0</v>
      </c>
      <c r="Z50" s="1">
        <f t="shared" ca="1" si="23"/>
        <v>0</v>
      </c>
      <c r="AA50" s="1">
        <f t="shared" ca="1" si="23"/>
        <v>0</v>
      </c>
      <c r="AB50" s="1">
        <f t="shared" ca="1" si="23"/>
        <v>0</v>
      </c>
      <c r="AC50" s="1">
        <f t="shared" ca="1" si="24"/>
        <v>0</v>
      </c>
      <c r="AD50" s="1">
        <f t="shared" ca="1" si="24"/>
        <v>0</v>
      </c>
      <c r="AE50" s="1">
        <f t="shared" ca="1" si="24"/>
        <v>0</v>
      </c>
      <c r="AF50" s="1">
        <f t="shared" ca="1" si="24"/>
        <v>0</v>
      </c>
      <c r="AG50" s="1">
        <f t="shared" ca="1" si="24"/>
        <v>0</v>
      </c>
      <c r="AH50" s="1">
        <f t="shared" ca="1" si="24"/>
        <v>0</v>
      </c>
      <c r="AI50" s="1">
        <f t="shared" ca="1" si="24"/>
        <v>0</v>
      </c>
      <c r="AJ50" s="1">
        <f t="shared" ca="1" si="24"/>
        <v>0</v>
      </c>
      <c r="AK50" s="1">
        <f t="shared" ca="1" si="24"/>
        <v>0</v>
      </c>
      <c r="AL50" s="1">
        <f t="shared" ca="1" si="24"/>
        <v>0</v>
      </c>
      <c r="AM50" s="1">
        <f t="shared" ca="1" si="25"/>
        <v>0</v>
      </c>
      <c r="AN50" s="1">
        <f t="shared" ca="1" si="25"/>
        <v>0</v>
      </c>
      <c r="AO50" s="1">
        <f t="shared" ca="1" si="25"/>
        <v>0</v>
      </c>
      <c r="AP50" s="1">
        <f t="shared" ca="1" si="25"/>
        <v>0</v>
      </c>
      <c r="AQ50" s="1">
        <f t="shared" ca="1" si="25"/>
        <v>0</v>
      </c>
      <c r="AR50" s="1">
        <f t="shared" ca="1" si="25"/>
        <v>0</v>
      </c>
      <c r="AS50" s="1">
        <f t="shared" ca="1" si="25"/>
        <v>0</v>
      </c>
      <c r="AT50" s="1">
        <f t="shared" ca="1" si="25"/>
        <v>0</v>
      </c>
      <c r="AU50" s="1">
        <f t="shared" ca="1" si="25"/>
        <v>0</v>
      </c>
      <c r="AV50" s="1">
        <f t="shared" ca="1" si="25"/>
        <v>0</v>
      </c>
      <c r="AW50" s="1">
        <f t="shared" ca="1" si="25"/>
        <v>0</v>
      </c>
      <c r="AX50" s="1">
        <f t="shared" ca="1" si="25"/>
        <v>0</v>
      </c>
      <c r="AY50" s="1">
        <f t="shared" ca="1" si="25"/>
        <v>0</v>
      </c>
      <c r="AZ50" s="1">
        <f t="shared" ca="1" si="25"/>
        <v>0</v>
      </c>
      <c r="BA50" s="1">
        <f t="shared" ca="1" si="25"/>
        <v>0</v>
      </c>
      <c r="BB50" s="1">
        <f t="shared" ca="1" si="25"/>
        <v>0</v>
      </c>
      <c r="BC50" s="1">
        <f t="shared" ca="1" si="26"/>
        <v>0</v>
      </c>
      <c r="BD50" s="1">
        <f t="shared" ca="1" si="26"/>
        <v>0</v>
      </c>
      <c r="BE50" s="1">
        <f t="shared" ca="1" si="26"/>
        <v>0</v>
      </c>
      <c r="BF50" s="1">
        <f t="shared" ca="1" si="26"/>
        <v>0</v>
      </c>
      <c r="BG50" s="1">
        <f t="shared" ca="1" si="26"/>
        <v>0</v>
      </c>
      <c r="BH50" s="1">
        <f t="shared" ca="1" si="26"/>
        <v>0</v>
      </c>
      <c r="BI50" s="1">
        <f t="shared" ca="1" si="26"/>
        <v>0</v>
      </c>
      <c r="BJ50" s="1">
        <f t="shared" ca="1" si="26"/>
        <v>0</v>
      </c>
      <c r="BK50" s="1">
        <f t="shared" ca="1" si="26"/>
        <v>0</v>
      </c>
      <c r="BL50" s="1">
        <f t="shared" ca="1" si="26"/>
        <v>0</v>
      </c>
      <c r="BM50" s="1">
        <f t="shared" ca="1" si="26"/>
        <v>0</v>
      </c>
      <c r="BN50" s="1">
        <f t="shared" ca="1" si="26"/>
        <v>0</v>
      </c>
      <c r="BO50" s="1">
        <f t="shared" ca="1" si="26"/>
        <v>0</v>
      </c>
      <c r="BP50" s="1">
        <f t="shared" ca="1" si="26"/>
        <v>0</v>
      </c>
      <c r="BQ50" s="1">
        <f t="shared" ca="1" si="26"/>
        <v>0</v>
      </c>
      <c r="BR50" s="1">
        <f t="shared" ca="1" si="26"/>
        <v>0</v>
      </c>
      <c r="BS50" s="1">
        <f t="shared" ca="1" si="26"/>
        <v>0</v>
      </c>
      <c r="BT50" s="1">
        <f t="shared" ca="1" si="26"/>
        <v>0</v>
      </c>
      <c r="BU50" s="1">
        <f t="shared" ca="1" si="26"/>
        <v>0</v>
      </c>
      <c r="BV50" s="1">
        <f t="shared" ca="1" si="26"/>
        <v>0</v>
      </c>
      <c r="BW50" s="1">
        <f t="shared" ca="1" si="26"/>
        <v>0</v>
      </c>
      <c r="BX50" s="1">
        <f t="shared" ca="1" si="26"/>
        <v>0</v>
      </c>
      <c r="BY50" s="1">
        <f t="shared" ca="1" si="26"/>
        <v>0</v>
      </c>
      <c r="BZ50" s="1">
        <f t="shared" ca="1" si="26"/>
        <v>0</v>
      </c>
      <c r="CA50" s="1">
        <f t="shared" ca="1" si="26"/>
        <v>0</v>
      </c>
    </row>
    <row r="51" spans="1:79">
      <c r="A51" s="14" t="str">
        <f t="shared" ca="1" si="21"/>
        <v/>
      </c>
      <c r="B51" s="14"/>
      <c r="D51" s="14"/>
      <c r="E51" s="1" t="str">
        <f t="array" aca="1" ref="E51" ca="1">_xlfn.SINGLE(IF(A51&lt;=monthly_trend_projects,INDEX(monthly_trend_data,MATCH(0,INDEX(COUNTIF($E$3:E50,monthly_trend_data),0,0),0)),""))</f>
        <v/>
      </c>
      <c r="F51" s="13" t="str" cm="1">
        <f t="array" aca="1" ref="F51" ca="1">IF(E51&lt;&gt;"",IF(INDEX(projects_is_finished,MATCH(E51,projects_projects,0))=checked_key,finish_status_key,IF(INDEX(projects_is_stopped,MATCH(E51,projects_projects,0))=checked_key,stopped_status_key,IF(INDEX(projects_is_started,MATCH(E51,projects_projects,0))=checked_key,wip_status_key,""))),"")</f>
        <v/>
      </c>
      <c r="G51" s="3" t="str" cm="1">
        <f t="array" aca="1" ref="G51" ca="1">IF(E51&lt;&gt;"",INDEX(dates,MATCH(E51,projects,0)),"")</f>
        <v/>
      </c>
      <c r="H51" s="3" t="str" cm="1">
        <f t="array" aca="1" ref="H51" ca="1">IF(E51&lt;&gt;"",IF(F51=wip_status_key,"",INDIRECT("'Stitching Log'!A" &amp; MAX(IF(projects=E51,ROW(projects))))),"")</f>
        <v/>
      </c>
      <c r="I51" s="1">
        <f t="shared" ca="1" si="22"/>
        <v>0</v>
      </c>
      <c r="J51" s="1">
        <f t="shared" ca="1" si="22"/>
        <v>0</v>
      </c>
      <c r="K51" s="1">
        <f t="shared" ca="1" si="22"/>
        <v>0</v>
      </c>
      <c r="L51" s="1">
        <f t="shared" ca="1" si="22"/>
        <v>0</v>
      </c>
      <c r="M51" s="1">
        <f t="shared" ca="1" si="22"/>
        <v>0</v>
      </c>
      <c r="N51" s="1">
        <f t="shared" ca="1" si="22"/>
        <v>0</v>
      </c>
      <c r="O51" s="1">
        <f t="shared" ca="1" si="22"/>
        <v>0</v>
      </c>
      <c r="P51" s="1">
        <f t="shared" ca="1" si="22"/>
        <v>0</v>
      </c>
      <c r="Q51" s="1">
        <f t="shared" ca="1" si="22"/>
        <v>0</v>
      </c>
      <c r="R51" s="1">
        <f t="shared" ca="1" si="22"/>
        <v>0</v>
      </c>
      <c r="S51" s="1">
        <f t="shared" ca="1" si="23"/>
        <v>0</v>
      </c>
      <c r="T51" s="1">
        <f t="shared" ca="1" si="23"/>
        <v>0</v>
      </c>
      <c r="U51" s="1">
        <f t="shared" ca="1" si="23"/>
        <v>0</v>
      </c>
      <c r="V51" s="1">
        <f t="shared" ca="1" si="23"/>
        <v>0</v>
      </c>
      <c r="W51" s="1">
        <f t="shared" ca="1" si="23"/>
        <v>0</v>
      </c>
      <c r="X51" s="1">
        <f t="shared" ca="1" si="23"/>
        <v>0</v>
      </c>
      <c r="Y51" s="1">
        <f t="shared" ca="1" si="23"/>
        <v>0</v>
      </c>
      <c r="Z51" s="1">
        <f t="shared" ca="1" si="23"/>
        <v>0</v>
      </c>
      <c r="AA51" s="1">
        <f t="shared" ca="1" si="23"/>
        <v>0</v>
      </c>
      <c r="AB51" s="1">
        <f t="shared" ca="1" si="23"/>
        <v>0</v>
      </c>
      <c r="AC51" s="1">
        <f t="shared" ca="1" si="24"/>
        <v>0</v>
      </c>
      <c r="AD51" s="1">
        <f t="shared" ca="1" si="24"/>
        <v>0</v>
      </c>
      <c r="AE51" s="1">
        <f t="shared" ca="1" si="24"/>
        <v>0</v>
      </c>
      <c r="AF51" s="1">
        <f t="shared" ca="1" si="24"/>
        <v>0</v>
      </c>
      <c r="AG51" s="1">
        <f t="shared" ca="1" si="24"/>
        <v>0</v>
      </c>
      <c r="AH51" s="1">
        <f t="shared" ca="1" si="24"/>
        <v>0</v>
      </c>
      <c r="AI51" s="1">
        <f t="shared" ca="1" si="24"/>
        <v>0</v>
      </c>
      <c r="AJ51" s="1">
        <f t="shared" ca="1" si="24"/>
        <v>0</v>
      </c>
      <c r="AK51" s="1">
        <f t="shared" ca="1" si="24"/>
        <v>0</v>
      </c>
      <c r="AL51" s="1">
        <f t="shared" ca="1" si="24"/>
        <v>0</v>
      </c>
      <c r="AM51" s="1">
        <f t="shared" ca="1" si="25"/>
        <v>0</v>
      </c>
      <c r="AN51" s="1">
        <f t="shared" ca="1" si="25"/>
        <v>0</v>
      </c>
      <c r="AO51" s="1">
        <f t="shared" ca="1" si="25"/>
        <v>0</v>
      </c>
      <c r="AP51" s="1">
        <f t="shared" ca="1" si="25"/>
        <v>0</v>
      </c>
      <c r="AQ51" s="1">
        <f t="shared" ca="1" si="25"/>
        <v>0</v>
      </c>
      <c r="AR51" s="1">
        <f t="shared" ca="1" si="25"/>
        <v>0</v>
      </c>
      <c r="AS51" s="1">
        <f t="shared" ca="1" si="25"/>
        <v>0</v>
      </c>
      <c r="AT51" s="1">
        <f t="shared" ca="1" si="25"/>
        <v>0</v>
      </c>
      <c r="AU51" s="1">
        <f t="shared" ca="1" si="25"/>
        <v>0</v>
      </c>
      <c r="AV51" s="1">
        <f t="shared" ca="1" si="25"/>
        <v>0</v>
      </c>
      <c r="AW51" s="1">
        <f t="shared" ca="1" si="25"/>
        <v>0</v>
      </c>
      <c r="AX51" s="1">
        <f t="shared" ca="1" si="25"/>
        <v>0</v>
      </c>
      <c r="AY51" s="1">
        <f t="shared" ca="1" si="25"/>
        <v>0</v>
      </c>
      <c r="AZ51" s="1">
        <f t="shared" ca="1" si="25"/>
        <v>0</v>
      </c>
      <c r="BA51" s="1">
        <f t="shared" ca="1" si="25"/>
        <v>0</v>
      </c>
      <c r="BB51" s="1">
        <f t="shared" ca="1" si="25"/>
        <v>0</v>
      </c>
      <c r="BC51" s="1">
        <f t="shared" ca="1" si="26"/>
        <v>0</v>
      </c>
      <c r="BD51" s="1">
        <f t="shared" ca="1" si="26"/>
        <v>0</v>
      </c>
      <c r="BE51" s="1">
        <f t="shared" ca="1" si="26"/>
        <v>0</v>
      </c>
      <c r="BF51" s="1">
        <f t="shared" ca="1" si="26"/>
        <v>0</v>
      </c>
      <c r="BG51" s="1">
        <f t="shared" ca="1" si="26"/>
        <v>0</v>
      </c>
      <c r="BH51" s="1">
        <f t="shared" ca="1" si="26"/>
        <v>0</v>
      </c>
      <c r="BI51" s="1">
        <f t="shared" ca="1" si="26"/>
        <v>0</v>
      </c>
      <c r="BJ51" s="1">
        <f t="shared" ca="1" si="26"/>
        <v>0</v>
      </c>
      <c r="BK51" s="1">
        <f t="shared" ca="1" si="26"/>
        <v>0</v>
      </c>
      <c r="BL51" s="1">
        <f t="shared" ca="1" si="26"/>
        <v>0</v>
      </c>
      <c r="BM51" s="1">
        <f t="shared" ca="1" si="26"/>
        <v>0</v>
      </c>
      <c r="BN51" s="1">
        <f t="shared" ca="1" si="26"/>
        <v>0</v>
      </c>
      <c r="BO51" s="1">
        <f t="shared" ca="1" si="26"/>
        <v>0</v>
      </c>
      <c r="BP51" s="1">
        <f t="shared" ca="1" si="26"/>
        <v>0</v>
      </c>
      <c r="BQ51" s="1">
        <f t="shared" ca="1" si="26"/>
        <v>0</v>
      </c>
      <c r="BR51" s="1">
        <f t="shared" ca="1" si="26"/>
        <v>0</v>
      </c>
      <c r="BS51" s="1">
        <f t="shared" ca="1" si="26"/>
        <v>0</v>
      </c>
      <c r="BT51" s="1">
        <f t="shared" ca="1" si="26"/>
        <v>0</v>
      </c>
      <c r="BU51" s="1">
        <f t="shared" ca="1" si="26"/>
        <v>0</v>
      </c>
      <c r="BV51" s="1">
        <f t="shared" ca="1" si="26"/>
        <v>0</v>
      </c>
      <c r="BW51" s="1">
        <f t="shared" ca="1" si="26"/>
        <v>0</v>
      </c>
      <c r="BX51" s="1">
        <f t="shared" ca="1" si="26"/>
        <v>0</v>
      </c>
      <c r="BY51" s="1">
        <f t="shared" ca="1" si="26"/>
        <v>0</v>
      </c>
      <c r="BZ51" s="1">
        <f t="shared" ca="1" si="26"/>
        <v>0</v>
      </c>
      <c r="CA51" s="1">
        <f t="shared" ca="1" si="26"/>
        <v>0</v>
      </c>
    </row>
    <row r="52" spans="1:79">
      <c r="A52" s="14" t="str">
        <f t="shared" ca="1" si="21"/>
        <v/>
      </c>
      <c r="B52" s="14"/>
      <c r="D52" s="14"/>
      <c r="E52" s="1" t="str">
        <f t="array" aca="1" ref="E52" ca="1">_xlfn.SINGLE(IF(A52&lt;=monthly_trend_projects,INDEX(monthly_trend_data,MATCH(0,INDEX(COUNTIF($E$3:E51,monthly_trend_data),0,0),0)),""))</f>
        <v/>
      </c>
      <c r="F52" s="13" t="str" cm="1">
        <f t="array" aca="1" ref="F52" ca="1">IF(E52&lt;&gt;"",IF(INDEX(projects_is_finished,MATCH(E52,projects_projects,0))=checked_key,finish_status_key,IF(INDEX(projects_is_stopped,MATCH(E52,projects_projects,0))=checked_key,stopped_status_key,IF(INDEX(projects_is_started,MATCH(E52,projects_projects,0))=checked_key,wip_status_key,""))),"")</f>
        <v/>
      </c>
      <c r="G52" s="3" t="str" cm="1">
        <f t="array" aca="1" ref="G52" ca="1">IF(E52&lt;&gt;"",INDEX(dates,MATCH(E52,projects,0)),"")</f>
        <v/>
      </c>
      <c r="H52" s="3" t="str" cm="1">
        <f t="array" aca="1" ref="H52" ca="1">IF(E52&lt;&gt;"",IF(F52=wip_status_key,"",INDIRECT("'Stitching Log'!A" &amp; MAX(IF(projects=E52,ROW(projects))))),"")</f>
        <v/>
      </c>
      <c r="I52" s="1">
        <f t="shared" ca="1" si="22"/>
        <v>0</v>
      </c>
      <c r="J52" s="1">
        <f t="shared" ca="1" si="22"/>
        <v>0</v>
      </c>
      <c r="K52" s="1">
        <f t="shared" ca="1" si="22"/>
        <v>0</v>
      </c>
      <c r="L52" s="1">
        <f t="shared" ca="1" si="22"/>
        <v>0</v>
      </c>
      <c r="M52" s="1">
        <f t="shared" ca="1" si="22"/>
        <v>0</v>
      </c>
      <c r="N52" s="1">
        <f t="shared" ca="1" si="22"/>
        <v>0</v>
      </c>
      <c r="O52" s="1">
        <f t="shared" ca="1" si="22"/>
        <v>0</v>
      </c>
      <c r="P52" s="1">
        <f t="shared" ca="1" si="22"/>
        <v>0</v>
      </c>
      <c r="Q52" s="1">
        <f t="shared" ca="1" si="22"/>
        <v>0</v>
      </c>
      <c r="R52" s="1">
        <f t="shared" ca="1" si="22"/>
        <v>0</v>
      </c>
      <c r="S52" s="1">
        <f t="shared" ca="1" si="23"/>
        <v>0</v>
      </c>
      <c r="T52" s="1">
        <f t="shared" ca="1" si="23"/>
        <v>0</v>
      </c>
      <c r="U52" s="1">
        <f t="shared" ca="1" si="23"/>
        <v>0</v>
      </c>
      <c r="V52" s="1">
        <f t="shared" ca="1" si="23"/>
        <v>0</v>
      </c>
      <c r="W52" s="1">
        <f t="shared" ca="1" si="23"/>
        <v>0</v>
      </c>
      <c r="X52" s="1">
        <f t="shared" ca="1" si="23"/>
        <v>0</v>
      </c>
      <c r="Y52" s="1">
        <f t="shared" ca="1" si="23"/>
        <v>0</v>
      </c>
      <c r="Z52" s="1">
        <f t="shared" ca="1" si="23"/>
        <v>0</v>
      </c>
      <c r="AA52" s="1">
        <f t="shared" ca="1" si="23"/>
        <v>0</v>
      </c>
      <c r="AB52" s="1">
        <f t="shared" ca="1" si="23"/>
        <v>0</v>
      </c>
      <c r="AC52" s="1">
        <f t="shared" ca="1" si="24"/>
        <v>0</v>
      </c>
      <c r="AD52" s="1">
        <f t="shared" ca="1" si="24"/>
        <v>0</v>
      </c>
      <c r="AE52" s="1">
        <f t="shared" ca="1" si="24"/>
        <v>0</v>
      </c>
      <c r="AF52" s="1">
        <f t="shared" ca="1" si="24"/>
        <v>0</v>
      </c>
      <c r="AG52" s="1">
        <f t="shared" ca="1" si="24"/>
        <v>0</v>
      </c>
      <c r="AH52" s="1">
        <f t="shared" ca="1" si="24"/>
        <v>0</v>
      </c>
      <c r="AI52" s="1">
        <f t="shared" ca="1" si="24"/>
        <v>0</v>
      </c>
      <c r="AJ52" s="1">
        <f t="shared" ca="1" si="24"/>
        <v>0</v>
      </c>
      <c r="AK52" s="1">
        <f t="shared" ca="1" si="24"/>
        <v>0</v>
      </c>
      <c r="AL52" s="1">
        <f t="shared" ca="1" si="24"/>
        <v>0</v>
      </c>
      <c r="AM52" s="1">
        <f t="shared" ca="1" si="25"/>
        <v>0</v>
      </c>
      <c r="AN52" s="1">
        <f t="shared" ca="1" si="25"/>
        <v>0</v>
      </c>
      <c r="AO52" s="1">
        <f t="shared" ca="1" si="25"/>
        <v>0</v>
      </c>
      <c r="AP52" s="1">
        <f t="shared" ca="1" si="25"/>
        <v>0</v>
      </c>
      <c r="AQ52" s="1">
        <f t="shared" ca="1" si="25"/>
        <v>0</v>
      </c>
      <c r="AR52" s="1">
        <f t="shared" ca="1" si="25"/>
        <v>0</v>
      </c>
      <c r="AS52" s="1">
        <f t="shared" ca="1" si="25"/>
        <v>0</v>
      </c>
      <c r="AT52" s="1">
        <f t="shared" ca="1" si="25"/>
        <v>0</v>
      </c>
      <c r="AU52" s="1">
        <f t="shared" ca="1" si="25"/>
        <v>0</v>
      </c>
      <c r="AV52" s="1">
        <f t="shared" ca="1" si="25"/>
        <v>0</v>
      </c>
      <c r="AW52" s="1">
        <f t="shared" ca="1" si="25"/>
        <v>0</v>
      </c>
      <c r="AX52" s="1">
        <f t="shared" ca="1" si="25"/>
        <v>0</v>
      </c>
      <c r="AY52" s="1">
        <f t="shared" ca="1" si="25"/>
        <v>0</v>
      </c>
      <c r="AZ52" s="1">
        <f t="shared" ca="1" si="25"/>
        <v>0</v>
      </c>
      <c r="BA52" s="1">
        <f t="shared" ca="1" si="25"/>
        <v>0</v>
      </c>
      <c r="BB52" s="1">
        <f t="shared" ca="1" si="25"/>
        <v>0</v>
      </c>
      <c r="BC52" s="1">
        <f t="shared" ca="1" si="26"/>
        <v>0</v>
      </c>
      <c r="BD52" s="1">
        <f t="shared" ca="1" si="26"/>
        <v>0</v>
      </c>
      <c r="BE52" s="1">
        <f t="shared" ca="1" si="26"/>
        <v>0</v>
      </c>
      <c r="BF52" s="1">
        <f t="shared" ca="1" si="26"/>
        <v>0</v>
      </c>
      <c r="BG52" s="1">
        <f t="shared" ca="1" si="26"/>
        <v>0</v>
      </c>
      <c r="BH52" s="1">
        <f t="shared" ca="1" si="26"/>
        <v>0</v>
      </c>
      <c r="BI52" s="1">
        <f t="shared" ca="1" si="26"/>
        <v>0</v>
      </c>
      <c r="BJ52" s="1">
        <f t="shared" ca="1" si="26"/>
        <v>0</v>
      </c>
      <c r="BK52" s="1">
        <f t="shared" ca="1" si="26"/>
        <v>0</v>
      </c>
      <c r="BL52" s="1">
        <f t="shared" ca="1" si="26"/>
        <v>0</v>
      </c>
      <c r="BM52" s="1">
        <f t="shared" ca="1" si="26"/>
        <v>0</v>
      </c>
      <c r="BN52" s="1">
        <f t="shared" ca="1" si="26"/>
        <v>0</v>
      </c>
      <c r="BO52" s="1">
        <f t="shared" ca="1" si="26"/>
        <v>0</v>
      </c>
      <c r="BP52" s="1">
        <f t="shared" ca="1" si="26"/>
        <v>0</v>
      </c>
      <c r="BQ52" s="1">
        <f t="shared" ca="1" si="26"/>
        <v>0</v>
      </c>
      <c r="BR52" s="1">
        <f t="shared" ca="1" si="26"/>
        <v>0</v>
      </c>
      <c r="BS52" s="1">
        <f t="shared" ca="1" si="26"/>
        <v>0</v>
      </c>
      <c r="BT52" s="1">
        <f t="shared" ca="1" si="26"/>
        <v>0</v>
      </c>
      <c r="BU52" s="1">
        <f t="shared" ca="1" si="26"/>
        <v>0</v>
      </c>
      <c r="BV52" s="1">
        <f t="shared" ca="1" si="26"/>
        <v>0</v>
      </c>
      <c r="BW52" s="1">
        <f t="shared" ca="1" si="26"/>
        <v>0</v>
      </c>
      <c r="BX52" s="1">
        <f t="shared" ca="1" si="26"/>
        <v>0</v>
      </c>
      <c r="BY52" s="1">
        <f t="shared" ca="1" si="26"/>
        <v>0</v>
      </c>
      <c r="BZ52" s="1">
        <f t="shared" ca="1" si="26"/>
        <v>0</v>
      </c>
      <c r="CA52" s="1">
        <f t="shared" ca="1" si="26"/>
        <v>0</v>
      </c>
    </row>
  </sheetData>
  <conditionalFormatting sqref="E1:I1">
    <cfRule type="expression" dxfId="112" priority="23">
      <formula>ISNA(E1)</formula>
    </cfRule>
  </conditionalFormatting>
  <conditionalFormatting sqref="I3:I52">
    <cfRule type="cellIs" dxfId="111" priority="22" operator="equal">
      <formula>0</formula>
    </cfRule>
  </conditionalFormatting>
  <conditionalFormatting sqref="E2:U2 E3:I3 I4:I52 F4:F52">
    <cfRule type="expression" dxfId="110" priority="21">
      <formula>ISNA(E2)</formula>
    </cfRule>
  </conditionalFormatting>
  <conditionalFormatting sqref="J3:AR52">
    <cfRule type="cellIs" dxfId="109" priority="13" operator="equal">
      <formula>0</formula>
    </cfRule>
  </conditionalFormatting>
  <conditionalFormatting sqref="J3:AR52">
    <cfRule type="expression" dxfId="108" priority="12">
      <formula>ISNA(J3)</formula>
    </cfRule>
  </conditionalFormatting>
  <conditionalFormatting sqref="G4:H52">
    <cfRule type="expression" dxfId="107" priority="8">
      <formula>ISNA(G2)</formula>
    </cfRule>
  </conditionalFormatting>
  <conditionalFormatting sqref="J1:AR1">
    <cfRule type="expression" dxfId="106" priority="7">
      <formula>ISNA(J1)</formula>
    </cfRule>
  </conditionalFormatting>
  <conditionalFormatting sqref="AS3:BB52">
    <cfRule type="cellIs" dxfId="105" priority="6" operator="equal">
      <formula>0</formula>
    </cfRule>
  </conditionalFormatting>
  <conditionalFormatting sqref="AS3:BB52">
    <cfRule type="expression" dxfId="104" priority="5">
      <formula>ISNA(AS3)</formula>
    </cfRule>
  </conditionalFormatting>
  <conditionalFormatting sqref="AS1:BB1">
    <cfRule type="expression" dxfId="103" priority="4">
      <formula>ISNA(AS1)</formula>
    </cfRule>
  </conditionalFormatting>
  <conditionalFormatting sqref="BC3:CA52">
    <cfRule type="cellIs" dxfId="102" priority="3" operator="equal">
      <formula>0</formula>
    </cfRule>
  </conditionalFormatting>
  <conditionalFormatting sqref="BC3:CA52">
    <cfRule type="expression" dxfId="101" priority="2">
      <formula>ISNA(BC3)</formula>
    </cfRule>
  </conditionalFormatting>
  <conditionalFormatting sqref="BC1:CA1">
    <cfRule type="expression" dxfId="100" priority="1">
      <formula>ISNA(BC1)</formula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6079DC5-8466-4DE9-8EBB-7B4E21F0607D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Days'!$I$3:$T$3</xm:f>
              <xm:sqref>C3</xm:sqref>
            </x14:sparkline>
            <x14:sparkline>
              <xm:f>'Monthly Trend Days'!$I$4:$T$4</xm:f>
              <xm:sqref>C4</xm:sqref>
            </x14:sparkline>
            <x14:sparkline>
              <xm:f>'Monthly Trend Days'!$I$5:$T$5</xm:f>
              <xm:sqref>C5</xm:sqref>
            </x14:sparkline>
            <x14:sparkline>
              <xm:f>'Monthly Trend Days'!$I$6:$T$6</xm:f>
              <xm:sqref>C6</xm:sqref>
            </x14:sparkline>
            <x14:sparkline>
              <xm:f>'Monthly Trend Days'!$I$7:$T$7</xm:f>
              <xm:sqref>C7</xm:sqref>
            </x14:sparkline>
            <x14:sparkline>
              <xm:f>'Monthly Trend Days'!$I$8:$T$8</xm:f>
              <xm:sqref>C8</xm:sqref>
            </x14:sparkline>
            <x14:sparkline>
              <xm:f>'Monthly Trend Days'!$I$9:$T$9</xm:f>
              <xm:sqref>C9</xm:sqref>
            </x14:sparkline>
            <x14:sparkline>
              <xm:f>'Monthly Trend Days'!$I$10:$T$10</xm:f>
              <xm:sqref>C10</xm:sqref>
            </x14:sparkline>
            <x14:sparkline>
              <xm:f>'Monthly Trend Days'!$I$11:$T$11</xm:f>
              <xm:sqref>C11</xm:sqref>
            </x14:sparkline>
            <x14:sparkline>
              <xm:f>'Monthly Trend Days'!$I$12:$T$12</xm:f>
              <xm:sqref>C12</xm:sqref>
            </x14:sparkline>
            <x14:sparkline>
              <xm:f>'Monthly Trend Days'!$I$13:$T$13</xm:f>
              <xm:sqref>C13</xm:sqref>
            </x14:sparkline>
            <x14:sparkline>
              <xm:f>'Monthly Trend Days'!$I$14:$T$14</xm:f>
              <xm:sqref>C14</xm:sqref>
            </x14:sparkline>
            <x14:sparkline>
              <xm:f>'Monthly Trend Days'!$I$15:$T$15</xm:f>
              <xm:sqref>C15</xm:sqref>
            </x14:sparkline>
            <x14:sparkline>
              <xm:f>'Monthly Trend Days'!$I$16:$T$16</xm:f>
              <xm:sqref>C16</xm:sqref>
            </x14:sparkline>
            <x14:sparkline>
              <xm:f>'Monthly Trend Days'!$I$17:$T$17</xm:f>
              <xm:sqref>C17</xm:sqref>
            </x14:sparkline>
            <x14:sparkline>
              <xm:f>'Monthly Trend Days'!$I$18:$T$18</xm:f>
              <xm:sqref>C18</xm:sqref>
            </x14:sparkline>
            <x14:sparkline>
              <xm:f>'Monthly Trend Days'!$I$19:$T$19</xm:f>
              <xm:sqref>C19</xm:sqref>
            </x14:sparkline>
            <x14:sparkline>
              <xm:f>'Monthly Trend Days'!$I$20:$T$20</xm:f>
              <xm:sqref>C20</xm:sqref>
            </x14:sparkline>
            <x14:sparkline>
              <xm:f>'Monthly Trend Days'!$I$21:$T$21</xm:f>
              <xm:sqref>C21</xm:sqref>
            </x14:sparkline>
            <x14:sparkline>
              <xm:f>'Monthly Trend Days'!$I$22:$T$22</xm:f>
              <xm:sqref>C22</xm:sqref>
            </x14:sparkline>
            <x14:sparkline>
              <xm:f>'Monthly Trend Days'!$I$23:$T$23</xm:f>
              <xm:sqref>C23</xm:sqref>
            </x14:sparkline>
            <x14:sparkline>
              <xm:f>'Monthly Trend Days'!$I$24:$T$24</xm:f>
              <xm:sqref>C24</xm:sqref>
            </x14:sparkline>
            <x14:sparkline>
              <xm:f>'Monthly Trend Days'!$I$25:$T$25</xm:f>
              <xm:sqref>C25</xm:sqref>
            </x14:sparkline>
            <x14:sparkline>
              <xm:f>'Monthly Trend Days'!$I$26:$T$26</xm:f>
              <xm:sqref>C26</xm:sqref>
            </x14:sparkline>
            <x14:sparkline>
              <xm:f>'Monthly Trend Days'!$I$27:$T$27</xm:f>
              <xm:sqref>C27</xm:sqref>
            </x14:sparkline>
            <x14:sparkline>
              <xm:f>'Monthly Trend Days'!$I$28:$T$28</xm:f>
              <xm:sqref>C28</xm:sqref>
            </x14:sparkline>
            <x14:sparkline>
              <xm:f>'Monthly Trend Days'!$I$29:$T$29</xm:f>
              <xm:sqref>C29</xm:sqref>
            </x14:sparkline>
            <x14:sparkline>
              <xm:f>'Monthly Trend Days'!$I$30:$T$30</xm:f>
              <xm:sqref>C30</xm:sqref>
            </x14:sparkline>
            <x14:sparkline>
              <xm:f>'Monthly Trend Days'!$I$31:$T$31</xm:f>
              <xm:sqref>C31</xm:sqref>
            </x14:sparkline>
            <x14:sparkline>
              <xm:f>'Monthly Trend Days'!$I$32:$T$32</xm:f>
              <xm:sqref>C32</xm:sqref>
            </x14:sparkline>
            <x14:sparkline>
              <xm:f>'Monthly Trend Days'!$I$33:$T$33</xm:f>
              <xm:sqref>C33</xm:sqref>
            </x14:sparkline>
            <x14:sparkline>
              <xm:f>'Monthly Trend Days'!$I$34:$T$34</xm:f>
              <xm:sqref>C34</xm:sqref>
            </x14:sparkline>
            <x14:sparkline>
              <xm:f>'Monthly Trend Days'!$I$35:$T$35</xm:f>
              <xm:sqref>C35</xm:sqref>
            </x14:sparkline>
            <x14:sparkline>
              <xm:f>'Monthly Trend Days'!$I$36:$T$36</xm:f>
              <xm:sqref>C36</xm:sqref>
            </x14:sparkline>
            <x14:sparkline>
              <xm:f>'Monthly Trend Days'!$I$37:$T$37</xm:f>
              <xm:sqref>C37</xm:sqref>
            </x14:sparkline>
            <x14:sparkline>
              <xm:f>'Monthly Trend Days'!$I$38:$T$38</xm:f>
              <xm:sqref>C38</xm:sqref>
            </x14:sparkline>
            <x14:sparkline>
              <xm:f>'Monthly Trend Days'!$I$39:$T$39</xm:f>
              <xm:sqref>C39</xm:sqref>
            </x14:sparkline>
            <x14:sparkline>
              <xm:f>'Monthly Trend Days'!$I$40:$T$40</xm:f>
              <xm:sqref>C40</xm:sqref>
            </x14:sparkline>
            <x14:sparkline>
              <xm:f>'Monthly Trend Days'!$I$41:$T$41</xm:f>
              <xm:sqref>C41</xm:sqref>
            </x14:sparkline>
            <x14:sparkline>
              <xm:f>'Monthly Trend Days'!$I$42:$T$42</xm:f>
              <xm:sqref>C42</xm:sqref>
            </x14:sparkline>
            <x14:sparkline>
              <xm:f>'Monthly Trend Days'!$I$43:$T$43</xm:f>
              <xm:sqref>C43</xm:sqref>
            </x14:sparkline>
            <x14:sparkline>
              <xm:f>'Monthly Trend Days'!$I$44:$T$44</xm:f>
              <xm:sqref>C44</xm:sqref>
            </x14:sparkline>
            <x14:sparkline>
              <xm:f>'Monthly Trend Days'!$I$45:$T$45</xm:f>
              <xm:sqref>C45</xm:sqref>
            </x14:sparkline>
            <x14:sparkline>
              <xm:f>'Monthly Trend Days'!$I$46:$T$46</xm:f>
              <xm:sqref>C46</xm:sqref>
            </x14:sparkline>
            <x14:sparkline>
              <xm:f>'Monthly Trend Days'!$I$47:$T$47</xm:f>
              <xm:sqref>C47</xm:sqref>
            </x14:sparkline>
            <x14:sparkline>
              <xm:f>'Monthly Trend Days'!$I$48:$T$48</xm:f>
              <xm:sqref>C48</xm:sqref>
            </x14:sparkline>
            <x14:sparkline>
              <xm:f>'Monthly Trend Days'!$I$49:$T$49</xm:f>
              <xm:sqref>C49</xm:sqref>
            </x14:sparkline>
            <x14:sparkline>
              <xm:f>'Monthly Trend Days'!$I$50:$T$50</xm:f>
              <xm:sqref>C50</xm:sqref>
            </x14:sparkline>
            <x14:sparkline>
              <xm:f>'Monthly Trend Days'!$I$51:$T$51</xm:f>
              <xm:sqref>C51</xm:sqref>
            </x14:sparkline>
            <x14:sparkline>
              <xm:f>'Monthly Trend Days'!$I$52:$T$52</xm:f>
              <xm:sqref>C52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F40E-A6C8-4B84-931E-470401337331}">
  <sheetPr codeName="Sheet19">
    <tabColor theme="9"/>
  </sheetPr>
  <dimension ref="A1:CB52"/>
  <sheetViews>
    <sheetView workbookViewId="0">
      <selection activeCell="F16" sqref="F16"/>
    </sheetView>
  </sheetViews>
  <sheetFormatPr defaultColWidth="8.85546875" defaultRowHeight="15"/>
  <cols>
    <col min="1" max="1" width="6.28515625" customWidth="1"/>
    <col min="2" max="2" width="3.140625" customWidth="1"/>
    <col min="3" max="3" width="14.7109375" customWidth="1"/>
    <col min="4" max="4" width="3.140625" customWidth="1"/>
    <col min="5" max="5" width="22.28515625" bestFit="1" customWidth="1"/>
    <col min="6" max="6" width="6.42578125" bestFit="1" customWidth="1"/>
    <col min="7" max="8" width="10.85546875" bestFit="1" customWidth="1"/>
    <col min="9" max="54" width="9.7109375" customWidth="1"/>
  </cols>
  <sheetData>
    <row r="1" spans="1:80">
      <c r="A1" s="61" t="s">
        <v>47</v>
      </c>
      <c r="B1" s="61"/>
      <c r="D1" s="61"/>
      <c r="E1" s="9" t="s">
        <v>58</v>
      </c>
      <c r="F1" s="9" t="s">
        <v>44</v>
      </c>
      <c r="G1" s="9" t="s">
        <v>0</v>
      </c>
      <c r="H1" s="9" t="s">
        <v>136</v>
      </c>
      <c r="I1" s="19">
        <f ca="1">'Monthly Trend Data'!D1</f>
        <v>44378</v>
      </c>
      <c r="J1" s="19" t="e">
        <f ca="1">'Monthly Trend Data'!E1</f>
        <v>#N/A</v>
      </c>
      <c r="K1" s="19" t="e">
        <f ca="1">'Monthly Trend Data'!F1</f>
        <v>#N/A</v>
      </c>
      <c r="L1" s="19" t="e">
        <f ca="1">'Monthly Trend Data'!G1</f>
        <v>#N/A</v>
      </c>
      <c r="M1" s="19" t="e">
        <f ca="1">'Monthly Trend Data'!H1</f>
        <v>#N/A</v>
      </c>
      <c r="N1" s="19" t="e">
        <f ca="1">'Monthly Trend Data'!I1</f>
        <v>#N/A</v>
      </c>
      <c r="O1" s="19" t="e">
        <f ca="1">'Monthly Trend Data'!J1</f>
        <v>#N/A</v>
      </c>
      <c r="P1" s="19" t="e">
        <f ca="1">'Monthly Trend Data'!K1</f>
        <v>#N/A</v>
      </c>
      <c r="Q1" s="19" t="e">
        <f ca="1">'Monthly Trend Data'!L1</f>
        <v>#N/A</v>
      </c>
      <c r="R1" s="19" t="e">
        <f ca="1">'Monthly Trend Data'!M1</f>
        <v>#N/A</v>
      </c>
      <c r="S1" s="19" t="e">
        <f ca="1">'Monthly Trend Data'!N1</f>
        <v>#N/A</v>
      </c>
      <c r="T1" s="19" t="e">
        <f ca="1">'Monthly Trend Data'!O1</f>
        <v>#N/A</v>
      </c>
      <c r="U1" s="19" t="e">
        <f ca="1">'Monthly Trend Data'!P1</f>
        <v>#N/A</v>
      </c>
      <c r="V1" s="19" t="e">
        <f ca="1">'Monthly Trend Data'!Q1</f>
        <v>#N/A</v>
      </c>
      <c r="W1" s="19" t="e">
        <f ca="1">'Monthly Trend Data'!R1</f>
        <v>#N/A</v>
      </c>
      <c r="X1" s="19" t="e">
        <f ca="1">'Monthly Trend Data'!S1</f>
        <v>#N/A</v>
      </c>
      <c r="Y1" s="19" t="e">
        <f ca="1">'Monthly Trend Data'!T1</f>
        <v>#N/A</v>
      </c>
      <c r="Z1" s="19" t="e">
        <f ca="1">'Monthly Trend Data'!U1</f>
        <v>#N/A</v>
      </c>
      <c r="AA1" s="19" t="e">
        <f ca="1">'Monthly Trend Data'!V1</f>
        <v>#N/A</v>
      </c>
      <c r="AB1" s="19" t="e">
        <f ca="1">'Monthly Trend Data'!W1</f>
        <v>#N/A</v>
      </c>
      <c r="AC1" s="19" t="e">
        <f ca="1">'Monthly Trend Data'!X1</f>
        <v>#N/A</v>
      </c>
      <c r="AD1" s="19" t="e">
        <f ca="1">'Monthly Trend Data'!Y1</f>
        <v>#N/A</v>
      </c>
      <c r="AE1" s="19" t="e">
        <f ca="1">'Monthly Trend Data'!Z1</f>
        <v>#N/A</v>
      </c>
      <c r="AF1" s="19" t="e">
        <f ca="1">'Monthly Trend Data'!AA1</f>
        <v>#N/A</v>
      </c>
      <c r="AG1" s="19" t="e">
        <f ca="1">'Monthly Trend Data'!AB1</f>
        <v>#N/A</v>
      </c>
      <c r="AH1" s="19" t="e">
        <f ca="1">'Monthly Trend Data'!AC1</f>
        <v>#N/A</v>
      </c>
      <c r="AI1" s="19" t="e">
        <f ca="1">'Monthly Trend Data'!AD1</f>
        <v>#N/A</v>
      </c>
      <c r="AJ1" s="19" t="e">
        <f ca="1">'Monthly Trend Data'!AE1</f>
        <v>#N/A</v>
      </c>
      <c r="AK1" s="19" t="e">
        <f ca="1">'Monthly Trend Data'!AF1</f>
        <v>#N/A</v>
      </c>
      <c r="AL1" s="19" t="e">
        <f ca="1">'Monthly Trend Data'!AG1</f>
        <v>#N/A</v>
      </c>
      <c r="AM1" s="19" t="e">
        <f ca="1">'Monthly Trend Data'!AH1</f>
        <v>#N/A</v>
      </c>
      <c r="AN1" s="19" t="e">
        <f ca="1">'Monthly Trend Data'!AI1</f>
        <v>#N/A</v>
      </c>
      <c r="AO1" s="19" t="e">
        <f ca="1">'Monthly Trend Data'!AJ1</f>
        <v>#N/A</v>
      </c>
      <c r="AP1" s="19" t="e">
        <f ca="1">'Monthly Trend Data'!AK1</f>
        <v>#N/A</v>
      </c>
      <c r="AQ1" s="19" t="e">
        <f ca="1">'Monthly Trend Data'!AL1</f>
        <v>#N/A</v>
      </c>
      <c r="AR1" s="19" t="e">
        <f ca="1">'Monthly Trend Data'!AM1</f>
        <v>#N/A</v>
      </c>
      <c r="AS1" s="19" t="e">
        <f ca="1">'Monthly Trend Data'!AN1</f>
        <v>#N/A</v>
      </c>
      <c r="AT1" s="19" t="e">
        <f ca="1">'Monthly Trend Data'!AO1</f>
        <v>#N/A</v>
      </c>
      <c r="AU1" s="19" t="e">
        <f ca="1">'Monthly Trend Data'!AP1</f>
        <v>#N/A</v>
      </c>
      <c r="AV1" s="19" t="e">
        <f ca="1">'Monthly Trend Data'!AQ1</f>
        <v>#N/A</v>
      </c>
      <c r="AW1" s="19" t="e">
        <f ca="1">'Monthly Trend Data'!AR1</f>
        <v>#N/A</v>
      </c>
      <c r="AX1" s="19" t="e">
        <f ca="1">'Monthly Trend Data'!AS1</f>
        <v>#N/A</v>
      </c>
      <c r="AY1" s="19" t="e">
        <f ca="1">'Monthly Trend Data'!AT1</f>
        <v>#N/A</v>
      </c>
      <c r="AZ1" s="19" t="e">
        <f ca="1">'Monthly Trend Data'!AU1</f>
        <v>#N/A</v>
      </c>
      <c r="BA1" s="19" t="e">
        <f ca="1">'Monthly Trend Data'!AV1</f>
        <v>#N/A</v>
      </c>
      <c r="BB1" s="19" t="e">
        <f ca="1">'Monthly Trend Data'!AW1</f>
        <v>#N/A</v>
      </c>
      <c r="BC1" s="19" t="e">
        <f ca="1">'Monthly Trend Data'!AX1</f>
        <v>#N/A</v>
      </c>
      <c r="BD1" s="19" t="e">
        <f ca="1">'Monthly Trend Data'!AY1</f>
        <v>#N/A</v>
      </c>
      <c r="BE1" s="19" t="e">
        <f ca="1">'Monthly Trend Data'!AZ1</f>
        <v>#N/A</v>
      </c>
      <c r="BF1" s="19" t="e">
        <f ca="1">'Monthly Trend Data'!BA1</f>
        <v>#N/A</v>
      </c>
      <c r="BG1" s="19" t="e">
        <f ca="1">'Monthly Trend Data'!BB1</f>
        <v>#N/A</v>
      </c>
      <c r="BH1" s="19" t="e">
        <f ca="1">'Monthly Trend Data'!BC1</f>
        <v>#N/A</v>
      </c>
      <c r="BI1" s="19" t="e">
        <f ca="1">'Monthly Trend Data'!BD1</f>
        <v>#N/A</v>
      </c>
      <c r="BJ1" s="19" t="e">
        <f ca="1">'Monthly Trend Data'!BE1</f>
        <v>#N/A</v>
      </c>
      <c r="BK1" s="19" t="e">
        <f ca="1">'Monthly Trend Data'!BF1</f>
        <v>#N/A</v>
      </c>
      <c r="BL1" s="19" t="e">
        <f ca="1">'Monthly Trend Data'!BG1</f>
        <v>#N/A</v>
      </c>
      <c r="BM1" s="19" t="e">
        <f ca="1">'Monthly Trend Data'!BH1</f>
        <v>#N/A</v>
      </c>
      <c r="BN1" s="19" t="e">
        <f ca="1">'Monthly Trend Data'!BI1</f>
        <v>#N/A</v>
      </c>
      <c r="BO1" s="19" t="e">
        <f ca="1">'Monthly Trend Data'!BJ1</f>
        <v>#N/A</v>
      </c>
      <c r="BP1" s="19" t="e">
        <f ca="1">'Monthly Trend Data'!BK1</f>
        <v>#N/A</v>
      </c>
      <c r="BQ1" s="19" t="e">
        <f ca="1">'Monthly Trend Data'!BL1</f>
        <v>#N/A</v>
      </c>
      <c r="BR1" s="19" t="e">
        <f ca="1">'Monthly Trend Data'!BM1</f>
        <v>#N/A</v>
      </c>
      <c r="BS1" s="19" t="e">
        <f ca="1">'Monthly Trend Data'!BN1</f>
        <v>#N/A</v>
      </c>
      <c r="BT1" s="19" t="e">
        <f ca="1">'Monthly Trend Data'!BO1</f>
        <v>#N/A</v>
      </c>
      <c r="BU1" s="19" t="e">
        <f ca="1">'Monthly Trend Data'!BP1</f>
        <v>#N/A</v>
      </c>
      <c r="BV1" s="19" t="e">
        <f ca="1">'Monthly Trend Data'!BQ1</f>
        <v>#N/A</v>
      </c>
      <c r="BW1" s="19" t="e">
        <f ca="1">'Monthly Trend Data'!BR1</f>
        <v>#N/A</v>
      </c>
      <c r="BX1" s="19" t="e">
        <f ca="1">'Monthly Trend Data'!BS1</f>
        <v>#N/A</v>
      </c>
      <c r="BY1" s="19" t="e">
        <f ca="1">'Monthly Trend Data'!BT1</f>
        <v>#N/A</v>
      </c>
      <c r="BZ1" s="19" t="e">
        <f ca="1">'Monthly Trend Data'!BU1</f>
        <v>#N/A</v>
      </c>
      <c r="CA1" s="19" t="e">
        <f ca="1">'Monthly Trend Data'!BV1</f>
        <v>#N/A</v>
      </c>
      <c r="CB1" s="19" t="e">
        <f ca="1">'Monthly Trend Data'!BW1</f>
        <v>#N/A</v>
      </c>
    </row>
    <row r="2" spans="1:80">
      <c r="A2" s="14"/>
      <c r="B2" s="14"/>
      <c r="D2" s="14"/>
      <c r="E2" s="12"/>
      <c r="F2" s="9"/>
      <c r="G2" s="9"/>
      <c r="H2" s="9"/>
    </row>
    <row r="3" spans="1:80">
      <c r="A3" s="14">
        <f>'Monthly Trend Days'!A3</f>
        <v>1</v>
      </c>
      <c r="B3" s="14"/>
      <c r="D3" s="14"/>
      <c r="E3" s="33" t="str">
        <f>'Monthly Trend Days'!E3</f>
        <v>None</v>
      </c>
      <c r="F3" s="13"/>
      <c r="G3" s="1"/>
      <c r="H3" s="1"/>
    </row>
    <row r="4" spans="1:80">
      <c r="A4" s="14" t="str">
        <f ca="1">'Monthly Trend Days'!A4</f>
        <v/>
      </c>
      <c r="B4" s="14"/>
      <c r="D4" s="14"/>
      <c r="E4" s="33" t="str">
        <f ca="1">'Monthly Trend Days'!E4</f>
        <v/>
      </c>
      <c r="F4" s="33" t="str">
        <f ca="1">'Monthly Trend Days'!F4</f>
        <v/>
      </c>
      <c r="G4" s="51" t="str">
        <f ca="1">'Monthly Trend Days'!G4</f>
        <v/>
      </c>
      <c r="H4" s="51" t="str">
        <f ca="1">'Monthly Trend Days'!H4</f>
        <v/>
      </c>
      <c r="I4" t="e">
        <f t="shared" ref="I4:R13" ca="1" si="0">IF(I$1&lt;&gt;"",IF(OR(AND($F4=wip_status_key,EDATE(I$1,1)&gt;$G4),AND(OR($F4=finish_status_key,$F4=abort_status_key),I$1&lt;$H4,EDATE(I$1,1)&gt;$G4)),1,NA()))</f>
        <v>#N/A</v>
      </c>
      <c r="J4" t="e">
        <f t="shared" ca="1" si="0"/>
        <v>#N/A</v>
      </c>
      <c r="K4" t="e">
        <f t="shared" ca="1" si="0"/>
        <v>#N/A</v>
      </c>
      <c r="L4" t="e">
        <f t="shared" ca="1" si="0"/>
        <v>#N/A</v>
      </c>
      <c r="M4" t="e">
        <f t="shared" ca="1" si="0"/>
        <v>#N/A</v>
      </c>
      <c r="N4" t="e">
        <f t="shared" ca="1" si="0"/>
        <v>#N/A</v>
      </c>
      <c r="O4" t="e">
        <f t="shared" ca="1" si="0"/>
        <v>#N/A</v>
      </c>
      <c r="P4" t="e">
        <f t="shared" ca="1" si="0"/>
        <v>#N/A</v>
      </c>
      <c r="Q4" t="e">
        <f t="shared" ca="1" si="0"/>
        <v>#N/A</v>
      </c>
      <c r="R4" t="e">
        <f t="shared" ca="1" si="0"/>
        <v>#N/A</v>
      </c>
      <c r="S4" t="e">
        <f t="shared" ref="S4:AB13" ca="1" si="1">IF(S$1&lt;&gt;"",IF(OR(AND($F4=wip_status_key,EDATE(S$1,1)&gt;$G4),AND(OR($F4=finish_status_key,$F4=abort_status_key),S$1&lt;$H4,EDATE(S$1,1)&gt;$G4)),1,NA()))</f>
        <v>#N/A</v>
      </c>
      <c r="T4" t="e">
        <f t="shared" ca="1" si="1"/>
        <v>#N/A</v>
      </c>
      <c r="U4" t="e">
        <f t="shared" ca="1" si="1"/>
        <v>#N/A</v>
      </c>
      <c r="V4" t="e">
        <f t="shared" ca="1" si="1"/>
        <v>#N/A</v>
      </c>
      <c r="W4" t="e">
        <f t="shared" ca="1" si="1"/>
        <v>#N/A</v>
      </c>
      <c r="X4" t="e">
        <f t="shared" ca="1" si="1"/>
        <v>#N/A</v>
      </c>
      <c r="Y4" t="e">
        <f t="shared" ca="1" si="1"/>
        <v>#N/A</v>
      </c>
      <c r="Z4" t="e">
        <f t="shared" ca="1" si="1"/>
        <v>#N/A</v>
      </c>
      <c r="AA4" t="e">
        <f t="shared" ca="1" si="1"/>
        <v>#N/A</v>
      </c>
      <c r="AB4" t="e">
        <f t="shared" ca="1" si="1"/>
        <v>#N/A</v>
      </c>
      <c r="AC4" t="e">
        <f t="shared" ref="AC4:AL13" ca="1" si="2">IF(AC$1&lt;&gt;"",IF(OR(AND($F4=wip_status_key,EDATE(AC$1,1)&gt;$G4),AND(OR($F4=finish_status_key,$F4=abort_status_key),AC$1&lt;$H4,EDATE(AC$1,1)&gt;$G4)),1,NA()))</f>
        <v>#N/A</v>
      </c>
      <c r="AD4" t="e">
        <f t="shared" ca="1" si="2"/>
        <v>#N/A</v>
      </c>
      <c r="AE4" t="e">
        <f t="shared" ca="1" si="2"/>
        <v>#N/A</v>
      </c>
      <c r="AF4" t="e">
        <f t="shared" ca="1" si="2"/>
        <v>#N/A</v>
      </c>
      <c r="AG4" t="e">
        <f t="shared" ca="1" si="2"/>
        <v>#N/A</v>
      </c>
      <c r="AH4" t="e">
        <f t="shared" ca="1" si="2"/>
        <v>#N/A</v>
      </c>
      <c r="AI4" t="e">
        <f t="shared" ca="1" si="2"/>
        <v>#N/A</v>
      </c>
      <c r="AJ4" t="e">
        <f t="shared" ca="1" si="2"/>
        <v>#N/A</v>
      </c>
      <c r="AK4" t="e">
        <f t="shared" ca="1" si="2"/>
        <v>#N/A</v>
      </c>
      <c r="AL4" t="e">
        <f t="shared" ca="1" si="2"/>
        <v>#N/A</v>
      </c>
      <c r="AM4" t="e">
        <f t="shared" ref="AM4:AV13" ca="1" si="3">IF(AM$1&lt;&gt;"",IF(OR(AND($F4=wip_status_key,EDATE(AM$1,1)&gt;$G4),AND(OR($F4=finish_status_key,$F4=abort_status_key),AM$1&lt;$H4,EDATE(AM$1,1)&gt;$G4)),1,NA()))</f>
        <v>#N/A</v>
      </c>
      <c r="AN4" t="e">
        <f t="shared" ca="1" si="3"/>
        <v>#N/A</v>
      </c>
      <c r="AO4" t="e">
        <f t="shared" ca="1" si="3"/>
        <v>#N/A</v>
      </c>
      <c r="AP4" t="e">
        <f t="shared" ca="1" si="3"/>
        <v>#N/A</v>
      </c>
      <c r="AQ4" t="e">
        <f t="shared" ca="1" si="3"/>
        <v>#N/A</v>
      </c>
      <c r="AR4" t="e">
        <f t="shared" ca="1" si="3"/>
        <v>#N/A</v>
      </c>
      <c r="AS4" t="e">
        <f t="shared" ca="1" si="3"/>
        <v>#N/A</v>
      </c>
      <c r="AT4" t="e">
        <f t="shared" ca="1" si="3"/>
        <v>#N/A</v>
      </c>
      <c r="AU4" t="e">
        <f t="shared" ca="1" si="3"/>
        <v>#N/A</v>
      </c>
      <c r="AV4" t="e">
        <f t="shared" ca="1" si="3"/>
        <v>#N/A</v>
      </c>
      <c r="AW4" t="e">
        <f t="shared" ref="AW4:BF13" ca="1" si="4">IF(AW$1&lt;&gt;"",IF(OR(AND($F4=wip_status_key,EDATE(AW$1,1)&gt;$G4),AND(OR($F4=finish_status_key,$F4=abort_status_key),AW$1&lt;$H4,EDATE(AW$1,1)&gt;$G4)),1,NA()))</f>
        <v>#N/A</v>
      </c>
      <c r="AX4" t="e">
        <f t="shared" ca="1" si="4"/>
        <v>#N/A</v>
      </c>
      <c r="AY4" t="e">
        <f t="shared" ca="1" si="4"/>
        <v>#N/A</v>
      </c>
      <c r="AZ4" t="e">
        <f t="shared" ca="1" si="4"/>
        <v>#N/A</v>
      </c>
      <c r="BA4" t="e">
        <f t="shared" ca="1" si="4"/>
        <v>#N/A</v>
      </c>
      <c r="BB4" t="e">
        <f t="shared" ca="1" si="4"/>
        <v>#N/A</v>
      </c>
      <c r="BC4" t="e">
        <f t="shared" ca="1" si="4"/>
        <v>#N/A</v>
      </c>
      <c r="BD4" t="e">
        <f t="shared" ca="1" si="4"/>
        <v>#N/A</v>
      </c>
      <c r="BE4" t="e">
        <f t="shared" ca="1" si="4"/>
        <v>#N/A</v>
      </c>
      <c r="BF4" t="e">
        <f t="shared" ca="1" si="4"/>
        <v>#N/A</v>
      </c>
      <c r="BG4" t="e">
        <f t="shared" ref="BG4:BP13" ca="1" si="5">IF(BG$1&lt;&gt;"",IF(OR(AND($F4=wip_status_key,EDATE(BG$1,1)&gt;$G4),AND(OR($F4=finish_status_key,$F4=abort_status_key),BG$1&lt;$H4,EDATE(BG$1,1)&gt;$G4)),1,NA()))</f>
        <v>#N/A</v>
      </c>
      <c r="BH4" t="e">
        <f t="shared" ca="1" si="5"/>
        <v>#N/A</v>
      </c>
      <c r="BI4" t="e">
        <f t="shared" ca="1" si="5"/>
        <v>#N/A</v>
      </c>
      <c r="BJ4" t="e">
        <f t="shared" ca="1" si="5"/>
        <v>#N/A</v>
      </c>
      <c r="BK4" t="e">
        <f t="shared" ca="1" si="5"/>
        <v>#N/A</v>
      </c>
      <c r="BL4" t="e">
        <f t="shared" ca="1" si="5"/>
        <v>#N/A</v>
      </c>
      <c r="BM4" t="e">
        <f t="shared" ca="1" si="5"/>
        <v>#N/A</v>
      </c>
      <c r="BN4" t="e">
        <f t="shared" ca="1" si="5"/>
        <v>#N/A</v>
      </c>
      <c r="BO4" t="e">
        <f t="shared" ca="1" si="5"/>
        <v>#N/A</v>
      </c>
      <c r="BP4" t="e">
        <f t="shared" ca="1" si="5"/>
        <v>#N/A</v>
      </c>
      <c r="BQ4" t="e">
        <f t="shared" ref="BQ4:CB13" ca="1" si="6">IF(BQ$1&lt;&gt;"",IF(OR(AND($F4=wip_status_key,EDATE(BQ$1,1)&gt;$G4),AND(OR($F4=finish_status_key,$F4=abort_status_key),BQ$1&lt;$H4,EDATE(BQ$1,1)&gt;$G4)),1,NA()))</f>
        <v>#N/A</v>
      </c>
      <c r="BR4" t="e">
        <f t="shared" ca="1" si="6"/>
        <v>#N/A</v>
      </c>
      <c r="BS4" t="e">
        <f t="shared" ca="1" si="6"/>
        <v>#N/A</v>
      </c>
      <c r="BT4" t="e">
        <f t="shared" ca="1" si="6"/>
        <v>#N/A</v>
      </c>
      <c r="BU4" t="e">
        <f t="shared" ca="1" si="6"/>
        <v>#N/A</v>
      </c>
      <c r="BV4" t="e">
        <f t="shared" ca="1" si="6"/>
        <v>#N/A</v>
      </c>
      <c r="BW4" t="e">
        <f t="shared" ca="1" si="6"/>
        <v>#N/A</v>
      </c>
      <c r="BX4" t="e">
        <f t="shared" ca="1" si="6"/>
        <v>#N/A</v>
      </c>
      <c r="BY4" t="e">
        <f t="shared" ca="1" si="6"/>
        <v>#N/A</v>
      </c>
      <c r="BZ4" t="e">
        <f t="shared" ca="1" si="6"/>
        <v>#N/A</v>
      </c>
      <c r="CA4" t="e">
        <f t="shared" ca="1" si="6"/>
        <v>#N/A</v>
      </c>
      <c r="CB4" t="e">
        <f t="shared" ca="1" si="6"/>
        <v>#N/A</v>
      </c>
    </row>
    <row r="5" spans="1:80">
      <c r="A5" s="14" t="str">
        <f ca="1">'Monthly Trend Days'!A5</f>
        <v/>
      </c>
      <c r="B5" s="14"/>
      <c r="D5" s="14"/>
      <c r="E5" s="33" t="str">
        <f ca="1">'Monthly Trend Days'!E5</f>
        <v/>
      </c>
      <c r="F5" s="33" t="str">
        <f ca="1">'Monthly Trend Days'!F5</f>
        <v/>
      </c>
      <c r="G5" s="51" t="str">
        <f ca="1">'Monthly Trend Days'!G5</f>
        <v/>
      </c>
      <c r="H5" s="51" t="str">
        <f ca="1">'Monthly Trend Days'!H5</f>
        <v/>
      </c>
      <c r="I5" t="e">
        <f t="shared" ca="1" si="0"/>
        <v>#N/A</v>
      </c>
      <c r="J5" t="e">
        <f t="shared" ca="1" si="0"/>
        <v>#N/A</v>
      </c>
      <c r="K5" t="e">
        <f t="shared" ca="1" si="0"/>
        <v>#N/A</v>
      </c>
      <c r="L5" t="e">
        <f t="shared" ca="1" si="0"/>
        <v>#N/A</v>
      </c>
      <c r="M5" t="e">
        <f t="shared" ca="1" si="0"/>
        <v>#N/A</v>
      </c>
      <c r="N5" t="e">
        <f t="shared" ca="1" si="0"/>
        <v>#N/A</v>
      </c>
      <c r="O5" t="e">
        <f t="shared" ca="1" si="0"/>
        <v>#N/A</v>
      </c>
      <c r="P5" t="e">
        <f t="shared" ca="1" si="0"/>
        <v>#N/A</v>
      </c>
      <c r="Q5" t="e">
        <f t="shared" ca="1" si="0"/>
        <v>#N/A</v>
      </c>
      <c r="R5" t="e">
        <f t="shared" ca="1" si="0"/>
        <v>#N/A</v>
      </c>
      <c r="S5" t="e">
        <f t="shared" ca="1" si="1"/>
        <v>#N/A</v>
      </c>
      <c r="T5" t="e">
        <f t="shared" ca="1" si="1"/>
        <v>#N/A</v>
      </c>
      <c r="U5" t="e">
        <f t="shared" ca="1" si="1"/>
        <v>#N/A</v>
      </c>
      <c r="V5" t="e">
        <f t="shared" ca="1" si="1"/>
        <v>#N/A</v>
      </c>
      <c r="W5" t="e">
        <f t="shared" ca="1" si="1"/>
        <v>#N/A</v>
      </c>
      <c r="X5" t="e">
        <f t="shared" ca="1" si="1"/>
        <v>#N/A</v>
      </c>
      <c r="Y5" t="e">
        <f t="shared" ca="1" si="1"/>
        <v>#N/A</v>
      </c>
      <c r="Z5" t="e">
        <f t="shared" ca="1" si="1"/>
        <v>#N/A</v>
      </c>
      <c r="AA5" t="e">
        <f t="shared" ca="1" si="1"/>
        <v>#N/A</v>
      </c>
      <c r="AB5" t="e">
        <f t="shared" ca="1" si="1"/>
        <v>#N/A</v>
      </c>
      <c r="AC5" t="e">
        <f t="shared" ca="1" si="2"/>
        <v>#N/A</v>
      </c>
      <c r="AD5" t="e">
        <f t="shared" ca="1" si="2"/>
        <v>#N/A</v>
      </c>
      <c r="AE5" t="e">
        <f t="shared" ca="1" si="2"/>
        <v>#N/A</v>
      </c>
      <c r="AF5" t="e">
        <f t="shared" ca="1" si="2"/>
        <v>#N/A</v>
      </c>
      <c r="AG5" t="e">
        <f t="shared" ca="1" si="2"/>
        <v>#N/A</v>
      </c>
      <c r="AH5" t="e">
        <f t="shared" ca="1" si="2"/>
        <v>#N/A</v>
      </c>
      <c r="AI5" t="e">
        <f t="shared" ca="1" si="2"/>
        <v>#N/A</v>
      </c>
      <c r="AJ5" t="e">
        <f t="shared" ca="1" si="2"/>
        <v>#N/A</v>
      </c>
      <c r="AK5" t="e">
        <f t="shared" ca="1" si="2"/>
        <v>#N/A</v>
      </c>
      <c r="AL5" t="e">
        <f t="shared" ca="1" si="2"/>
        <v>#N/A</v>
      </c>
      <c r="AM5" t="e">
        <f t="shared" ca="1" si="3"/>
        <v>#N/A</v>
      </c>
      <c r="AN5" t="e">
        <f t="shared" ca="1" si="3"/>
        <v>#N/A</v>
      </c>
      <c r="AO5" t="e">
        <f t="shared" ca="1" si="3"/>
        <v>#N/A</v>
      </c>
      <c r="AP5" t="e">
        <f t="shared" ca="1" si="3"/>
        <v>#N/A</v>
      </c>
      <c r="AQ5" t="e">
        <f t="shared" ca="1" si="3"/>
        <v>#N/A</v>
      </c>
      <c r="AR5" t="e">
        <f t="shared" ca="1" si="3"/>
        <v>#N/A</v>
      </c>
      <c r="AS5" t="e">
        <f t="shared" ca="1" si="3"/>
        <v>#N/A</v>
      </c>
      <c r="AT5" t="e">
        <f t="shared" ca="1" si="3"/>
        <v>#N/A</v>
      </c>
      <c r="AU5" t="e">
        <f t="shared" ca="1" si="3"/>
        <v>#N/A</v>
      </c>
      <c r="AV5" t="e">
        <f t="shared" ca="1" si="3"/>
        <v>#N/A</v>
      </c>
      <c r="AW5" t="e">
        <f t="shared" ca="1" si="4"/>
        <v>#N/A</v>
      </c>
      <c r="AX5" t="e">
        <f t="shared" ca="1" si="4"/>
        <v>#N/A</v>
      </c>
      <c r="AY5" t="e">
        <f t="shared" ca="1" si="4"/>
        <v>#N/A</v>
      </c>
      <c r="AZ5" t="e">
        <f t="shared" ca="1" si="4"/>
        <v>#N/A</v>
      </c>
      <c r="BA5" t="e">
        <f t="shared" ca="1" si="4"/>
        <v>#N/A</v>
      </c>
      <c r="BB5" t="e">
        <f t="shared" ca="1" si="4"/>
        <v>#N/A</v>
      </c>
      <c r="BC5" t="e">
        <f t="shared" ca="1" si="4"/>
        <v>#N/A</v>
      </c>
      <c r="BD5" t="e">
        <f t="shared" ca="1" si="4"/>
        <v>#N/A</v>
      </c>
      <c r="BE5" t="e">
        <f t="shared" ca="1" si="4"/>
        <v>#N/A</v>
      </c>
      <c r="BF5" t="e">
        <f t="shared" ca="1" si="4"/>
        <v>#N/A</v>
      </c>
      <c r="BG5" t="e">
        <f t="shared" ca="1" si="5"/>
        <v>#N/A</v>
      </c>
      <c r="BH5" t="e">
        <f t="shared" ca="1" si="5"/>
        <v>#N/A</v>
      </c>
      <c r="BI5" t="e">
        <f t="shared" ca="1" si="5"/>
        <v>#N/A</v>
      </c>
      <c r="BJ5" t="e">
        <f t="shared" ca="1" si="5"/>
        <v>#N/A</v>
      </c>
      <c r="BK5" t="e">
        <f t="shared" ca="1" si="5"/>
        <v>#N/A</v>
      </c>
      <c r="BL5" t="e">
        <f t="shared" ca="1" si="5"/>
        <v>#N/A</v>
      </c>
      <c r="BM5" t="e">
        <f t="shared" ca="1" si="5"/>
        <v>#N/A</v>
      </c>
      <c r="BN5" t="e">
        <f t="shared" ca="1" si="5"/>
        <v>#N/A</v>
      </c>
      <c r="BO5" t="e">
        <f t="shared" ca="1" si="5"/>
        <v>#N/A</v>
      </c>
      <c r="BP5" t="e">
        <f t="shared" ca="1" si="5"/>
        <v>#N/A</v>
      </c>
      <c r="BQ5" t="e">
        <f t="shared" ca="1" si="6"/>
        <v>#N/A</v>
      </c>
      <c r="BR5" t="e">
        <f t="shared" ca="1" si="6"/>
        <v>#N/A</v>
      </c>
      <c r="BS5" t="e">
        <f t="shared" ca="1" si="6"/>
        <v>#N/A</v>
      </c>
      <c r="BT5" t="e">
        <f t="shared" ca="1" si="6"/>
        <v>#N/A</v>
      </c>
      <c r="BU5" t="e">
        <f t="shared" ca="1" si="6"/>
        <v>#N/A</v>
      </c>
      <c r="BV5" t="e">
        <f t="shared" ca="1" si="6"/>
        <v>#N/A</v>
      </c>
      <c r="BW5" t="e">
        <f t="shared" ca="1" si="6"/>
        <v>#N/A</v>
      </c>
      <c r="BX5" t="e">
        <f t="shared" ca="1" si="6"/>
        <v>#N/A</v>
      </c>
      <c r="BY5" t="e">
        <f t="shared" ca="1" si="6"/>
        <v>#N/A</v>
      </c>
      <c r="BZ5" t="e">
        <f t="shared" ca="1" si="6"/>
        <v>#N/A</v>
      </c>
      <c r="CA5" t="e">
        <f t="shared" ca="1" si="6"/>
        <v>#N/A</v>
      </c>
      <c r="CB5" t="e">
        <f t="shared" ca="1" si="6"/>
        <v>#N/A</v>
      </c>
    </row>
    <row r="6" spans="1:80">
      <c r="A6" s="14" t="str">
        <f ca="1">'Monthly Trend Days'!A6</f>
        <v/>
      </c>
      <c r="B6" s="14"/>
      <c r="D6" s="14"/>
      <c r="E6" s="33" t="str">
        <f ca="1">'Monthly Trend Days'!E6</f>
        <v/>
      </c>
      <c r="F6" s="33" t="str">
        <f ca="1">'Monthly Trend Days'!F6</f>
        <v/>
      </c>
      <c r="G6" s="51" t="str">
        <f ca="1">'Monthly Trend Days'!G6</f>
        <v/>
      </c>
      <c r="H6" s="51" t="str">
        <f ca="1">'Monthly Trend Days'!H6</f>
        <v/>
      </c>
      <c r="I6" t="e">
        <f t="shared" ca="1" si="0"/>
        <v>#N/A</v>
      </c>
      <c r="J6" t="e">
        <f t="shared" ca="1" si="0"/>
        <v>#N/A</v>
      </c>
      <c r="K6" t="e">
        <f t="shared" ca="1" si="0"/>
        <v>#N/A</v>
      </c>
      <c r="L6" t="e">
        <f t="shared" ca="1" si="0"/>
        <v>#N/A</v>
      </c>
      <c r="M6" t="e">
        <f t="shared" ca="1" si="0"/>
        <v>#N/A</v>
      </c>
      <c r="N6" t="e">
        <f t="shared" ca="1" si="0"/>
        <v>#N/A</v>
      </c>
      <c r="O6" t="e">
        <f t="shared" ca="1" si="0"/>
        <v>#N/A</v>
      </c>
      <c r="P6" t="e">
        <f t="shared" ca="1" si="0"/>
        <v>#N/A</v>
      </c>
      <c r="Q6" t="e">
        <f t="shared" ca="1" si="0"/>
        <v>#N/A</v>
      </c>
      <c r="R6" t="e">
        <f t="shared" ca="1" si="0"/>
        <v>#N/A</v>
      </c>
      <c r="S6" t="e">
        <f t="shared" ca="1" si="1"/>
        <v>#N/A</v>
      </c>
      <c r="T6" t="e">
        <f t="shared" ca="1" si="1"/>
        <v>#N/A</v>
      </c>
      <c r="U6" t="e">
        <f t="shared" ca="1" si="1"/>
        <v>#N/A</v>
      </c>
      <c r="V6" t="e">
        <f t="shared" ca="1" si="1"/>
        <v>#N/A</v>
      </c>
      <c r="W6" t="e">
        <f t="shared" ca="1" si="1"/>
        <v>#N/A</v>
      </c>
      <c r="X6" t="e">
        <f t="shared" ca="1" si="1"/>
        <v>#N/A</v>
      </c>
      <c r="Y6" t="e">
        <f t="shared" ca="1" si="1"/>
        <v>#N/A</v>
      </c>
      <c r="Z6" t="e">
        <f t="shared" ca="1" si="1"/>
        <v>#N/A</v>
      </c>
      <c r="AA6" t="e">
        <f t="shared" ca="1" si="1"/>
        <v>#N/A</v>
      </c>
      <c r="AB6" t="e">
        <f t="shared" ca="1" si="1"/>
        <v>#N/A</v>
      </c>
      <c r="AC6" t="e">
        <f t="shared" ca="1" si="2"/>
        <v>#N/A</v>
      </c>
      <c r="AD6" t="e">
        <f t="shared" ca="1" si="2"/>
        <v>#N/A</v>
      </c>
      <c r="AE6" t="e">
        <f t="shared" ca="1" si="2"/>
        <v>#N/A</v>
      </c>
      <c r="AF6" t="e">
        <f t="shared" ca="1" si="2"/>
        <v>#N/A</v>
      </c>
      <c r="AG6" t="e">
        <f t="shared" ca="1" si="2"/>
        <v>#N/A</v>
      </c>
      <c r="AH6" t="e">
        <f t="shared" ca="1" si="2"/>
        <v>#N/A</v>
      </c>
      <c r="AI6" t="e">
        <f t="shared" ca="1" si="2"/>
        <v>#N/A</v>
      </c>
      <c r="AJ6" t="e">
        <f t="shared" ca="1" si="2"/>
        <v>#N/A</v>
      </c>
      <c r="AK6" t="e">
        <f t="shared" ca="1" si="2"/>
        <v>#N/A</v>
      </c>
      <c r="AL6" t="e">
        <f t="shared" ca="1" si="2"/>
        <v>#N/A</v>
      </c>
      <c r="AM6" t="e">
        <f t="shared" ca="1" si="3"/>
        <v>#N/A</v>
      </c>
      <c r="AN6" t="e">
        <f t="shared" ca="1" si="3"/>
        <v>#N/A</v>
      </c>
      <c r="AO6" t="e">
        <f t="shared" ca="1" si="3"/>
        <v>#N/A</v>
      </c>
      <c r="AP6" t="e">
        <f t="shared" ca="1" si="3"/>
        <v>#N/A</v>
      </c>
      <c r="AQ6" t="e">
        <f t="shared" ca="1" si="3"/>
        <v>#N/A</v>
      </c>
      <c r="AR6" t="e">
        <f t="shared" ca="1" si="3"/>
        <v>#N/A</v>
      </c>
      <c r="AS6" t="e">
        <f t="shared" ca="1" si="3"/>
        <v>#N/A</v>
      </c>
      <c r="AT6" t="e">
        <f t="shared" ca="1" si="3"/>
        <v>#N/A</v>
      </c>
      <c r="AU6" t="e">
        <f t="shared" ca="1" si="3"/>
        <v>#N/A</v>
      </c>
      <c r="AV6" t="e">
        <f t="shared" ca="1" si="3"/>
        <v>#N/A</v>
      </c>
      <c r="AW6" t="e">
        <f t="shared" ca="1" si="4"/>
        <v>#N/A</v>
      </c>
      <c r="AX6" t="e">
        <f t="shared" ca="1" si="4"/>
        <v>#N/A</v>
      </c>
      <c r="AY6" t="e">
        <f t="shared" ca="1" si="4"/>
        <v>#N/A</v>
      </c>
      <c r="AZ6" t="e">
        <f t="shared" ca="1" si="4"/>
        <v>#N/A</v>
      </c>
      <c r="BA6" t="e">
        <f t="shared" ca="1" si="4"/>
        <v>#N/A</v>
      </c>
      <c r="BB6" t="e">
        <f t="shared" ca="1" si="4"/>
        <v>#N/A</v>
      </c>
      <c r="BC6" t="e">
        <f t="shared" ca="1" si="4"/>
        <v>#N/A</v>
      </c>
      <c r="BD6" t="e">
        <f t="shared" ca="1" si="4"/>
        <v>#N/A</v>
      </c>
      <c r="BE6" t="e">
        <f t="shared" ca="1" si="4"/>
        <v>#N/A</v>
      </c>
      <c r="BF6" t="e">
        <f t="shared" ca="1" si="4"/>
        <v>#N/A</v>
      </c>
      <c r="BG6" t="e">
        <f t="shared" ca="1" si="5"/>
        <v>#N/A</v>
      </c>
      <c r="BH6" t="e">
        <f t="shared" ca="1" si="5"/>
        <v>#N/A</v>
      </c>
      <c r="BI6" t="e">
        <f t="shared" ca="1" si="5"/>
        <v>#N/A</v>
      </c>
      <c r="BJ6" t="e">
        <f t="shared" ca="1" si="5"/>
        <v>#N/A</v>
      </c>
      <c r="BK6" t="e">
        <f t="shared" ca="1" si="5"/>
        <v>#N/A</v>
      </c>
      <c r="BL6" t="e">
        <f t="shared" ca="1" si="5"/>
        <v>#N/A</v>
      </c>
      <c r="BM6" t="e">
        <f t="shared" ca="1" si="5"/>
        <v>#N/A</v>
      </c>
      <c r="BN6" t="e">
        <f t="shared" ca="1" si="5"/>
        <v>#N/A</v>
      </c>
      <c r="BO6" t="e">
        <f t="shared" ca="1" si="5"/>
        <v>#N/A</v>
      </c>
      <c r="BP6" t="e">
        <f t="shared" ca="1" si="5"/>
        <v>#N/A</v>
      </c>
      <c r="BQ6" t="e">
        <f t="shared" ca="1" si="6"/>
        <v>#N/A</v>
      </c>
      <c r="BR6" t="e">
        <f t="shared" ca="1" si="6"/>
        <v>#N/A</v>
      </c>
      <c r="BS6" t="e">
        <f t="shared" ca="1" si="6"/>
        <v>#N/A</v>
      </c>
      <c r="BT6" t="e">
        <f t="shared" ca="1" si="6"/>
        <v>#N/A</v>
      </c>
      <c r="BU6" t="e">
        <f t="shared" ca="1" si="6"/>
        <v>#N/A</v>
      </c>
      <c r="BV6" t="e">
        <f t="shared" ca="1" si="6"/>
        <v>#N/A</v>
      </c>
      <c r="BW6" t="e">
        <f t="shared" ca="1" si="6"/>
        <v>#N/A</v>
      </c>
      <c r="BX6" t="e">
        <f t="shared" ca="1" si="6"/>
        <v>#N/A</v>
      </c>
      <c r="BY6" t="e">
        <f t="shared" ca="1" si="6"/>
        <v>#N/A</v>
      </c>
      <c r="BZ6" t="e">
        <f t="shared" ca="1" si="6"/>
        <v>#N/A</v>
      </c>
      <c r="CA6" t="e">
        <f t="shared" ca="1" si="6"/>
        <v>#N/A</v>
      </c>
      <c r="CB6" t="e">
        <f t="shared" ca="1" si="6"/>
        <v>#N/A</v>
      </c>
    </row>
    <row r="7" spans="1:80">
      <c r="A7" s="14" t="str">
        <f ca="1">'Monthly Trend Days'!A7</f>
        <v/>
      </c>
      <c r="B7" s="14"/>
      <c r="D7" s="14"/>
      <c r="E7" s="33" t="str">
        <f ca="1">'Monthly Trend Days'!E7</f>
        <v/>
      </c>
      <c r="F7" s="33" t="str">
        <f ca="1">'Monthly Trend Days'!F7</f>
        <v/>
      </c>
      <c r="G7" s="51" t="str">
        <f ca="1">'Monthly Trend Days'!G7</f>
        <v/>
      </c>
      <c r="H7" s="51" t="str">
        <f ca="1">'Monthly Trend Days'!H7</f>
        <v/>
      </c>
      <c r="I7" t="e">
        <f t="shared" ca="1" si="0"/>
        <v>#N/A</v>
      </c>
      <c r="J7" t="e">
        <f t="shared" ca="1" si="0"/>
        <v>#N/A</v>
      </c>
      <c r="K7" t="e">
        <f t="shared" ca="1" si="0"/>
        <v>#N/A</v>
      </c>
      <c r="L7" t="e">
        <f t="shared" ca="1" si="0"/>
        <v>#N/A</v>
      </c>
      <c r="M7" t="e">
        <f t="shared" ca="1" si="0"/>
        <v>#N/A</v>
      </c>
      <c r="N7" t="e">
        <f t="shared" ca="1" si="0"/>
        <v>#N/A</v>
      </c>
      <c r="O7" t="e">
        <f t="shared" ca="1" si="0"/>
        <v>#N/A</v>
      </c>
      <c r="P7" t="e">
        <f t="shared" ca="1" si="0"/>
        <v>#N/A</v>
      </c>
      <c r="Q7" t="e">
        <f t="shared" ca="1" si="0"/>
        <v>#N/A</v>
      </c>
      <c r="R7" t="e">
        <f t="shared" ca="1" si="0"/>
        <v>#N/A</v>
      </c>
      <c r="S7" t="e">
        <f t="shared" ca="1" si="1"/>
        <v>#N/A</v>
      </c>
      <c r="T7" t="e">
        <f t="shared" ca="1" si="1"/>
        <v>#N/A</v>
      </c>
      <c r="U7" t="e">
        <f t="shared" ca="1" si="1"/>
        <v>#N/A</v>
      </c>
      <c r="V7" t="e">
        <f t="shared" ca="1" si="1"/>
        <v>#N/A</v>
      </c>
      <c r="W7" t="e">
        <f t="shared" ca="1" si="1"/>
        <v>#N/A</v>
      </c>
      <c r="X7" t="e">
        <f t="shared" ca="1" si="1"/>
        <v>#N/A</v>
      </c>
      <c r="Y7" t="e">
        <f t="shared" ca="1" si="1"/>
        <v>#N/A</v>
      </c>
      <c r="Z7" t="e">
        <f t="shared" ca="1" si="1"/>
        <v>#N/A</v>
      </c>
      <c r="AA7" t="e">
        <f t="shared" ca="1" si="1"/>
        <v>#N/A</v>
      </c>
      <c r="AB7" t="e">
        <f t="shared" ca="1" si="1"/>
        <v>#N/A</v>
      </c>
      <c r="AC7" t="e">
        <f t="shared" ca="1" si="2"/>
        <v>#N/A</v>
      </c>
      <c r="AD7" t="e">
        <f t="shared" ca="1" si="2"/>
        <v>#N/A</v>
      </c>
      <c r="AE7" t="e">
        <f t="shared" ca="1" si="2"/>
        <v>#N/A</v>
      </c>
      <c r="AF7" t="e">
        <f t="shared" ca="1" si="2"/>
        <v>#N/A</v>
      </c>
      <c r="AG7" t="e">
        <f t="shared" ca="1" si="2"/>
        <v>#N/A</v>
      </c>
      <c r="AH7" t="e">
        <f t="shared" ca="1" si="2"/>
        <v>#N/A</v>
      </c>
      <c r="AI7" t="e">
        <f t="shared" ca="1" si="2"/>
        <v>#N/A</v>
      </c>
      <c r="AJ7" t="e">
        <f t="shared" ca="1" si="2"/>
        <v>#N/A</v>
      </c>
      <c r="AK7" t="e">
        <f t="shared" ca="1" si="2"/>
        <v>#N/A</v>
      </c>
      <c r="AL7" t="e">
        <f t="shared" ca="1" si="2"/>
        <v>#N/A</v>
      </c>
      <c r="AM7" t="e">
        <f t="shared" ca="1" si="3"/>
        <v>#N/A</v>
      </c>
      <c r="AN7" t="e">
        <f t="shared" ca="1" si="3"/>
        <v>#N/A</v>
      </c>
      <c r="AO7" t="e">
        <f t="shared" ca="1" si="3"/>
        <v>#N/A</v>
      </c>
      <c r="AP7" t="e">
        <f t="shared" ca="1" si="3"/>
        <v>#N/A</v>
      </c>
      <c r="AQ7" t="e">
        <f t="shared" ca="1" si="3"/>
        <v>#N/A</v>
      </c>
      <c r="AR7" t="e">
        <f t="shared" ca="1" si="3"/>
        <v>#N/A</v>
      </c>
      <c r="AS7" t="e">
        <f t="shared" ca="1" si="3"/>
        <v>#N/A</v>
      </c>
      <c r="AT7" t="e">
        <f t="shared" ca="1" si="3"/>
        <v>#N/A</v>
      </c>
      <c r="AU7" t="e">
        <f t="shared" ca="1" si="3"/>
        <v>#N/A</v>
      </c>
      <c r="AV7" t="e">
        <f t="shared" ca="1" si="3"/>
        <v>#N/A</v>
      </c>
      <c r="AW7" t="e">
        <f t="shared" ca="1" si="4"/>
        <v>#N/A</v>
      </c>
      <c r="AX7" t="e">
        <f t="shared" ca="1" si="4"/>
        <v>#N/A</v>
      </c>
      <c r="AY7" t="e">
        <f t="shared" ca="1" si="4"/>
        <v>#N/A</v>
      </c>
      <c r="AZ7" t="e">
        <f t="shared" ca="1" si="4"/>
        <v>#N/A</v>
      </c>
      <c r="BA7" t="e">
        <f t="shared" ca="1" si="4"/>
        <v>#N/A</v>
      </c>
      <c r="BB7" t="e">
        <f t="shared" ca="1" si="4"/>
        <v>#N/A</v>
      </c>
      <c r="BC7" t="e">
        <f t="shared" ca="1" si="4"/>
        <v>#N/A</v>
      </c>
      <c r="BD7" t="e">
        <f t="shared" ca="1" si="4"/>
        <v>#N/A</v>
      </c>
      <c r="BE7" t="e">
        <f t="shared" ca="1" si="4"/>
        <v>#N/A</v>
      </c>
      <c r="BF7" t="e">
        <f t="shared" ca="1" si="4"/>
        <v>#N/A</v>
      </c>
      <c r="BG7" t="e">
        <f t="shared" ca="1" si="5"/>
        <v>#N/A</v>
      </c>
      <c r="BH7" t="e">
        <f t="shared" ca="1" si="5"/>
        <v>#N/A</v>
      </c>
      <c r="BI7" t="e">
        <f t="shared" ca="1" si="5"/>
        <v>#N/A</v>
      </c>
      <c r="BJ7" t="e">
        <f t="shared" ca="1" si="5"/>
        <v>#N/A</v>
      </c>
      <c r="BK7" t="e">
        <f t="shared" ca="1" si="5"/>
        <v>#N/A</v>
      </c>
      <c r="BL7" t="e">
        <f t="shared" ca="1" si="5"/>
        <v>#N/A</v>
      </c>
      <c r="BM7" t="e">
        <f t="shared" ca="1" si="5"/>
        <v>#N/A</v>
      </c>
      <c r="BN7" t="e">
        <f t="shared" ca="1" si="5"/>
        <v>#N/A</v>
      </c>
      <c r="BO7" t="e">
        <f t="shared" ca="1" si="5"/>
        <v>#N/A</v>
      </c>
      <c r="BP7" t="e">
        <f t="shared" ca="1" si="5"/>
        <v>#N/A</v>
      </c>
      <c r="BQ7" t="e">
        <f t="shared" ca="1" si="6"/>
        <v>#N/A</v>
      </c>
      <c r="BR7" t="e">
        <f t="shared" ca="1" si="6"/>
        <v>#N/A</v>
      </c>
      <c r="BS7" t="e">
        <f t="shared" ca="1" si="6"/>
        <v>#N/A</v>
      </c>
      <c r="BT7" t="e">
        <f t="shared" ca="1" si="6"/>
        <v>#N/A</v>
      </c>
      <c r="BU7" t="e">
        <f t="shared" ca="1" si="6"/>
        <v>#N/A</v>
      </c>
      <c r="BV7" t="e">
        <f t="shared" ca="1" si="6"/>
        <v>#N/A</v>
      </c>
      <c r="BW7" t="e">
        <f t="shared" ca="1" si="6"/>
        <v>#N/A</v>
      </c>
      <c r="BX7" t="e">
        <f t="shared" ca="1" si="6"/>
        <v>#N/A</v>
      </c>
      <c r="BY7" t="e">
        <f t="shared" ca="1" si="6"/>
        <v>#N/A</v>
      </c>
      <c r="BZ7" t="e">
        <f t="shared" ca="1" si="6"/>
        <v>#N/A</v>
      </c>
      <c r="CA7" t="e">
        <f t="shared" ca="1" si="6"/>
        <v>#N/A</v>
      </c>
      <c r="CB7" t="e">
        <f t="shared" ca="1" si="6"/>
        <v>#N/A</v>
      </c>
    </row>
    <row r="8" spans="1:80">
      <c r="A8" s="14" t="str">
        <f ca="1">'Monthly Trend Days'!A8</f>
        <v/>
      </c>
      <c r="B8" s="14"/>
      <c r="D8" s="14"/>
      <c r="E8" s="33" t="str">
        <f ca="1">'Monthly Trend Days'!E8</f>
        <v/>
      </c>
      <c r="F8" s="33" t="str">
        <f ca="1">'Monthly Trend Days'!F8</f>
        <v/>
      </c>
      <c r="G8" s="51" t="str">
        <f ca="1">'Monthly Trend Days'!G8</f>
        <v/>
      </c>
      <c r="H8" s="51" t="str">
        <f ca="1">'Monthly Trend Days'!H8</f>
        <v/>
      </c>
      <c r="I8" t="e">
        <f t="shared" ca="1" si="0"/>
        <v>#N/A</v>
      </c>
      <c r="J8" t="e">
        <f t="shared" ca="1" si="0"/>
        <v>#N/A</v>
      </c>
      <c r="K8" t="e">
        <f t="shared" ca="1" si="0"/>
        <v>#N/A</v>
      </c>
      <c r="L8" t="e">
        <f t="shared" ca="1" si="0"/>
        <v>#N/A</v>
      </c>
      <c r="M8" t="e">
        <f t="shared" ca="1" si="0"/>
        <v>#N/A</v>
      </c>
      <c r="N8" t="e">
        <f t="shared" ca="1" si="0"/>
        <v>#N/A</v>
      </c>
      <c r="O8" t="e">
        <f t="shared" ca="1" si="0"/>
        <v>#N/A</v>
      </c>
      <c r="P8" t="e">
        <f t="shared" ca="1" si="0"/>
        <v>#N/A</v>
      </c>
      <c r="Q8" t="e">
        <f t="shared" ca="1" si="0"/>
        <v>#N/A</v>
      </c>
      <c r="R8" t="e">
        <f t="shared" ca="1" si="0"/>
        <v>#N/A</v>
      </c>
      <c r="S8" t="e">
        <f t="shared" ca="1" si="1"/>
        <v>#N/A</v>
      </c>
      <c r="T8" t="e">
        <f t="shared" ca="1" si="1"/>
        <v>#N/A</v>
      </c>
      <c r="U8" t="e">
        <f t="shared" ca="1" si="1"/>
        <v>#N/A</v>
      </c>
      <c r="V8" t="e">
        <f t="shared" ca="1" si="1"/>
        <v>#N/A</v>
      </c>
      <c r="W8" t="e">
        <f t="shared" ca="1" si="1"/>
        <v>#N/A</v>
      </c>
      <c r="X8" t="e">
        <f t="shared" ca="1" si="1"/>
        <v>#N/A</v>
      </c>
      <c r="Y8" t="e">
        <f t="shared" ca="1" si="1"/>
        <v>#N/A</v>
      </c>
      <c r="Z8" t="e">
        <f t="shared" ca="1" si="1"/>
        <v>#N/A</v>
      </c>
      <c r="AA8" t="e">
        <f t="shared" ca="1" si="1"/>
        <v>#N/A</v>
      </c>
      <c r="AB8" t="e">
        <f t="shared" ca="1" si="1"/>
        <v>#N/A</v>
      </c>
      <c r="AC8" t="e">
        <f t="shared" ca="1" si="2"/>
        <v>#N/A</v>
      </c>
      <c r="AD8" t="e">
        <f t="shared" ca="1" si="2"/>
        <v>#N/A</v>
      </c>
      <c r="AE8" t="e">
        <f t="shared" ca="1" si="2"/>
        <v>#N/A</v>
      </c>
      <c r="AF8" t="e">
        <f t="shared" ca="1" si="2"/>
        <v>#N/A</v>
      </c>
      <c r="AG8" t="e">
        <f t="shared" ca="1" si="2"/>
        <v>#N/A</v>
      </c>
      <c r="AH8" t="e">
        <f t="shared" ca="1" si="2"/>
        <v>#N/A</v>
      </c>
      <c r="AI8" t="e">
        <f t="shared" ca="1" si="2"/>
        <v>#N/A</v>
      </c>
      <c r="AJ8" t="e">
        <f t="shared" ca="1" si="2"/>
        <v>#N/A</v>
      </c>
      <c r="AK8" t="e">
        <f t="shared" ca="1" si="2"/>
        <v>#N/A</v>
      </c>
      <c r="AL8" t="e">
        <f t="shared" ca="1" si="2"/>
        <v>#N/A</v>
      </c>
      <c r="AM8" t="e">
        <f t="shared" ca="1" si="3"/>
        <v>#N/A</v>
      </c>
      <c r="AN8" t="e">
        <f t="shared" ca="1" si="3"/>
        <v>#N/A</v>
      </c>
      <c r="AO8" t="e">
        <f t="shared" ca="1" si="3"/>
        <v>#N/A</v>
      </c>
      <c r="AP8" t="e">
        <f t="shared" ca="1" si="3"/>
        <v>#N/A</v>
      </c>
      <c r="AQ8" t="e">
        <f t="shared" ca="1" si="3"/>
        <v>#N/A</v>
      </c>
      <c r="AR8" t="e">
        <f t="shared" ca="1" si="3"/>
        <v>#N/A</v>
      </c>
      <c r="AS8" t="e">
        <f t="shared" ca="1" si="3"/>
        <v>#N/A</v>
      </c>
      <c r="AT8" t="e">
        <f t="shared" ca="1" si="3"/>
        <v>#N/A</v>
      </c>
      <c r="AU8" t="e">
        <f t="shared" ca="1" si="3"/>
        <v>#N/A</v>
      </c>
      <c r="AV8" t="e">
        <f t="shared" ca="1" si="3"/>
        <v>#N/A</v>
      </c>
      <c r="AW8" t="e">
        <f t="shared" ca="1" si="4"/>
        <v>#N/A</v>
      </c>
      <c r="AX8" t="e">
        <f t="shared" ca="1" si="4"/>
        <v>#N/A</v>
      </c>
      <c r="AY8" t="e">
        <f t="shared" ca="1" si="4"/>
        <v>#N/A</v>
      </c>
      <c r="AZ8" t="e">
        <f t="shared" ca="1" si="4"/>
        <v>#N/A</v>
      </c>
      <c r="BA8" t="e">
        <f t="shared" ca="1" si="4"/>
        <v>#N/A</v>
      </c>
      <c r="BB8" t="e">
        <f t="shared" ca="1" si="4"/>
        <v>#N/A</v>
      </c>
      <c r="BC8" t="e">
        <f t="shared" ca="1" si="4"/>
        <v>#N/A</v>
      </c>
      <c r="BD8" t="e">
        <f t="shared" ca="1" si="4"/>
        <v>#N/A</v>
      </c>
      <c r="BE8" t="e">
        <f t="shared" ca="1" si="4"/>
        <v>#N/A</v>
      </c>
      <c r="BF8" t="e">
        <f t="shared" ca="1" si="4"/>
        <v>#N/A</v>
      </c>
      <c r="BG8" t="e">
        <f t="shared" ca="1" si="5"/>
        <v>#N/A</v>
      </c>
      <c r="BH8" t="e">
        <f t="shared" ca="1" si="5"/>
        <v>#N/A</v>
      </c>
      <c r="BI8" t="e">
        <f t="shared" ca="1" si="5"/>
        <v>#N/A</v>
      </c>
      <c r="BJ8" t="e">
        <f t="shared" ca="1" si="5"/>
        <v>#N/A</v>
      </c>
      <c r="BK8" t="e">
        <f t="shared" ca="1" si="5"/>
        <v>#N/A</v>
      </c>
      <c r="BL8" t="e">
        <f t="shared" ca="1" si="5"/>
        <v>#N/A</v>
      </c>
      <c r="BM8" t="e">
        <f t="shared" ca="1" si="5"/>
        <v>#N/A</v>
      </c>
      <c r="BN8" t="e">
        <f t="shared" ca="1" si="5"/>
        <v>#N/A</v>
      </c>
      <c r="BO8" t="e">
        <f t="shared" ca="1" si="5"/>
        <v>#N/A</v>
      </c>
      <c r="BP8" t="e">
        <f t="shared" ca="1" si="5"/>
        <v>#N/A</v>
      </c>
      <c r="BQ8" t="e">
        <f t="shared" ca="1" si="6"/>
        <v>#N/A</v>
      </c>
      <c r="BR8" t="e">
        <f t="shared" ca="1" si="6"/>
        <v>#N/A</v>
      </c>
      <c r="BS8" t="e">
        <f t="shared" ca="1" si="6"/>
        <v>#N/A</v>
      </c>
      <c r="BT8" t="e">
        <f t="shared" ca="1" si="6"/>
        <v>#N/A</v>
      </c>
      <c r="BU8" t="e">
        <f t="shared" ca="1" si="6"/>
        <v>#N/A</v>
      </c>
      <c r="BV8" t="e">
        <f t="shared" ca="1" si="6"/>
        <v>#N/A</v>
      </c>
      <c r="BW8" t="e">
        <f t="shared" ca="1" si="6"/>
        <v>#N/A</v>
      </c>
      <c r="BX8" t="e">
        <f t="shared" ca="1" si="6"/>
        <v>#N/A</v>
      </c>
      <c r="BY8" t="e">
        <f t="shared" ca="1" si="6"/>
        <v>#N/A</v>
      </c>
      <c r="BZ8" t="e">
        <f t="shared" ca="1" si="6"/>
        <v>#N/A</v>
      </c>
      <c r="CA8" t="e">
        <f t="shared" ca="1" si="6"/>
        <v>#N/A</v>
      </c>
      <c r="CB8" t="e">
        <f t="shared" ca="1" si="6"/>
        <v>#N/A</v>
      </c>
    </row>
    <row r="9" spans="1:80">
      <c r="A9" s="14" t="str">
        <f ca="1">'Monthly Trend Days'!A9</f>
        <v/>
      </c>
      <c r="B9" s="14"/>
      <c r="D9" s="14"/>
      <c r="E9" s="33" t="str">
        <f ca="1">'Monthly Trend Days'!E9</f>
        <v/>
      </c>
      <c r="F9" s="33" t="str">
        <f ca="1">'Monthly Trend Days'!F9</f>
        <v/>
      </c>
      <c r="G9" s="51" t="str">
        <f ca="1">'Monthly Trend Days'!G9</f>
        <v/>
      </c>
      <c r="H9" s="51" t="str">
        <f ca="1">'Monthly Trend Days'!H9</f>
        <v/>
      </c>
      <c r="I9" t="e">
        <f t="shared" ca="1" si="0"/>
        <v>#N/A</v>
      </c>
      <c r="J9" t="e">
        <f t="shared" ca="1" si="0"/>
        <v>#N/A</v>
      </c>
      <c r="K9" t="e">
        <f t="shared" ca="1" si="0"/>
        <v>#N/A</v>
      </c>
      <c r="L9" t="e">
        <f t="shared" ca="1" si="0"/>
        <v>#N/A</v>
      </c>
      <c r="M9" t="e">
        <f t="shared" ca="1" si="0"/>
        <v>#N/A</v>
      </c>
      <c r="N9" t="e">
        <f t="shared" ca="1" si="0"/>
        <v>#N/A</v>
      </c>
      <c r="O9" t="e">
        <f t="shared" ca="1" si="0"/>
        <v>#N/A</v>
      </c>
      <c r="P9" t="e">
        <f t="shared" ca="1" si="0"/>
        <v>#N/A</v>
      </c>
      <c r="Q9" t="e">
        <f t="shared" ca="1" si="0"/>
        <v>#N/A</v>
      </c>
      <c r="R9" t="e">
        <f t="shared" ca="1" si="0"/>
        <v>#N/A</v>
      </c>
      <c r="S9" t="e">
        <f t="shared" ca="1" si="1"/>
        <v>#N/A</v>
      </c>
      <c r="T9" t="e">
        <f t="shared" ca="1" si="1"/>
        <v>#N/A</v>
      </c>
      <c r="U9" t="e">
        <f t="shared" ca="1" si="1"/>
        <v>#N/A</v>
      </c>
      <c r="V9" t="e">
        <f t="shared" ca="1" si="1"/>
        <v>#N/A</v>
      </c>
      <c r="W9" t="e">
        <f t="shared" ca="1" si="1"/>
        <v>#N/A</v>
      </c>
      <c r="X9" t="e">
        <f t="shared" ca="1" si="1"/>
        <v>#N/A</v>
      </c>
      <c r="Y9" t="e">
        <f t="shared" ca="1" si="1"/>
        <v>#N/A</v>
      </c>
      <c r="Z9" t="e">
        <f t="shared" ca="1" si="1"/>
        <v>#N/A</v>
      </c>
      <c r="AA9" t="e">
        <f t="shared" ca="1" si="1"/>
        <v>#N/A</v>
      </c>
      <c r="AB9" t="e">
        <f t="shared" ca="1" si="1"/>
        <v>#N/A</v>
      </c>
      <c r="AC9" t="e">
        <f t="shared" ca="1" si="2"/>
        <v>#N/A</v>
      </c>
      <c r="AD9" t="e">
        <f t="shared" ca="1" si="2"/>
        <v>#N/A</v>
      </c>
      <c r="AE9" t="e">
        <f t="shared" ca="1" si="2"/>
        <v>#N/A</v>
      </c>
      <c r="AF9" t="e">
        <f t="shared" ca="1" si="2"/>
        <v>#N/A</v>
      </c>
      <c r="AG9" t="e">
        <f t="shared" ca="1" si="2"/>
        <v>#N/A</v>
      </c>
      <c r="AH9" t="e">
        <f t="shared" ca="1" si="2"/>
        <v>#N/A</v>
      </c>
      <c r="AI9" t="e">
        <f t="shared" ca="1" si="2"/>
        <v>#N/A</v>
      </c>
      <c r="AJ9" t="e">
        <f t="shared" ca="1" si="2"/>
        <v>#N/A</v>
      </c>
      <c r="AK9" t="e">
        <f t="shared" ca="1" si="2"/>
        <v>#N/A</v>
      </c>
      <c r="AL9" t="e">
        <f t="shared" ca="1" si="2"/>
        <v>#N/A</v>
      </c>
      <c r="AM9" t="e">
        <f t="shared" ca="1" si="3"/>
        <v>#N/A</v>
      </c>
      <c r="AN9" t="e">
        <f t="shared" ca="1" si="3"/>
        <v>#N/A</v>
      </c>
      <c r="AO9" t="e">
        <f t="shared" ca="1" si="3"/>
        <v>#N/A</v>
      </c>
      <c r="AP9" t="e">
        <f t="shared" ca="1" si="3"/>
        <v>#N/A</v>
      </c>
      <c r="AQ9" t="e">
        <f t="shared" ca="1" si="3"/>
        <v>#N/A</v>
      </c>
      <c r="AR9" t="e">
        <f t="shared" ca="1" si="3"/>
        <v>#N/A</v>
      </c>
      <c r="AS9" t="e">
        <f t="shared" ca="1" si="3"/>
        <v>#N/A</v>
      </c>
      <c r="AT9" t="e">
        <f t="shared" ca="1" si="3"/>
        <v>#N/A</v>
      </c>
      <c r="AU9" t="e">
        <f t="shared" ca="1" si="3"/>
        <v>#N/A</v>
      </c>
      <c r="AV9" t="e">
        <f t="shared" ca="1" si="3"/>
        <v>#N/A</v>
      </c>
      <c r="AW9" t="e">
        <f t="shared" ca="1" si="4"/>
        <v>#N/A</v>
      </c>
      <c r="AX9" t="e">
        <f t="shared" ca="1" si="4"/>
        <v>#N/A</v>
      </c>
      <c r="AY9" t="e">
        <f t="shared" ca="1" si="4"/>
        <v>#N/A</v>
      </c>
      <c r="AZ9" t="e">
        <f t="shared" ca="1" si="4"/>
        <v>#N/A</v>
      </c>
      <c r="BA9" t="e">
        <f t="shared" ca="1" si="4"/>
        <v>#N/A</v>
      </c>
      <c r="BB9" t="e">
        <f t="shared" ca="1" si="4"/>
        <v>#N/A</v>
      </c>
      <c r="BC9" t="e">
        <f t="shared" ca="1" si="4"/>
        <v>#N/A</v>
      </c>
      <c r="BD9" t="e">
        <f t="shared" ca="1" si="4"/>
        <v>#N/A</v>
      </c>
      <c r="BE9" t="e">
        <f t="shared" ca="1" si="4"/>
        <v>#N/A</v>
      </c>
      <c r="BF9" t="e">
        <f t="shared" ca="1" si="4"/>
        <v>#N/A</v>
      </c>
      <c r="BG9" t="e">
        <f t="shared" ca="1" si="5"/>
        <v>#N/A</v>
      </c>
      <c r="BH9" t="e">
        <f t="shared" ca="1" si="5"/>
        <v>#N/A</v>
      </c>
      <c r="BI9" t="e">
        <f t="shared" ca="1" si="5"/>
        <v>#N/A</v>
      </c>
      <c r="BJ9" t="e">
        <f t="shared" ca="1" si="5"/>
        <v>#N/A</v>
      </c>
      <c r="BK9" t="e">
        <f t="shared" ca="1" si="5"/>
        <v>#N/A</v>
      </c>
      <c r="BL9" t="e">
        <f t="shared" ca="1" si="5"/>
        <v>#N/A</v>
      </c>
      <c r="BM9" t="e">
        <f t="shared" ca="1" si="5"/>
        <v>#N/A</v>
      </c>
      <c r="BN9" t="e">
        <f t="shared" ca="1" si="5"/>
        <v>#N/A</v>
      </c>
      <c r="BO9" t="e">
        <f t="shared" ca="1" si="5"/>
        <v>#N/A</v>
      </c>
      <c r="BP9" t="e">
        <f t="shared" ca="1" si="5"/>
        <v>#N/A</v>
      </c>
      <c r="BQ9" t="e">
        <f t="shared" ca="1" si="6"/>
        <v>#N/A</v>
      </c>
      <c r="BR9" t="e">
        <f t="shared" ca="1" si="6"/>
        <v>#N/A</v>
      </c>
      <c r="BS9" t="e">
        <f t="shared" ca="1" si="6"/>
        <v>#N/A</v>
      </c>
      <c r="BT9" t="e">
        <f t="shared" ca="1" si="6"/>
        <v>#N/A</v>
      </c>
      <c r="BU9" t="e">
        <f t="shared" ca="1" si="6"/>
        <v>#N/A</v>
      </c>
      <c r="BV9" t="e">
        <f t="shared" ca="1" si="6"/>
        <v>#N/A</v>
      </c>
      <c r="BW9" t="e">
        <f t="shared" ca="1" si="6"/>
        <v>#N/A</v>
      </c>
      <c r="BX9" t="e">
        <f t="shared" ca="1" si="6"/>
        <v>#N/A</v>
      </c>
      <c r="BY9" t="e">
        <f t="shared" ca="1" si="6"/>
        <v>#N/A</v>
      </c>
      <c r="BZ9" t="e">
        <f t="shared" ca="1" si="6"/>
        <v>#N/A</v>
      </c>
      <c r="CA9" t="e">
        <f t="shared" ca="1" si="6"/>
        <v>#N/A</v>
      </c>
      <c r="CB9" t="e">
        <f t="shared" ca="1" si="6"/>
        <v>#N/A</v>
      </c>
    </row>
    <row r="10" spans="1:80">
      <c r="A10" s="14" t="str">
        <f ca="1">'Monthly Trend Days'!A10</f>
        <v/>
      </c>
      <c r="B10" s="14"/>
      <c r="D10" s="14"/>
      <c r="E10" s="33" t="str">
        <f ca="1">'Monthly Trend Days'!E10</f>
        <v/>
      </c>
      <c r="F10" s="33" t="str">
        <f ca="1">'Monthly Trend Days'!F10</f>
        <v/>
      </c>
      <c r="G10" s="51" t="str">
        <f ca="1">'Monthly Trend Days'!G10</f>
        <v/>
      </c>
      <c r="H10" s="51" t="str">
        <f ca="1">'Monthly Trend Days'!H10</f>
        <v/>
      </c>
      <c r="I10" t="e">
        <f t="shared" ca="1" si="0"/>
        <v>#N/A</v>
      </c>
      <c r="J10" t="e">
        <f t="shared" ca="1" si="0"/>
        <v>#N/A</v>
      </c>
      <c r="K10" t="e">
        <f t="shared" ca="1" si="0"/>
        <v>#N/A</v>
      </c>
      <c r="L10" t="e">
        <f t="shared" ca="1" si="0"/>
        <v>#N/A</v>
      </c>
      <c r="M10" t="e">
        <f t="shared" ca="1" si="0"/>
        <v>#N/A</v>
      </c>
      <c r="N10" t="e">
        <f t="shared" ca="1" si="0"/>
        <v>#N/A</v>
      </c>
      <c r="O10" t="e">
        <f t="shared" ca="1" si="0"/>
        <v>#N/A</v>
      </c>
      <c r="P10" t="e">
        <f t="shared" ca="1" si="0"/>
        <v>#N/A</v>
      </c>
      <c r="Q10" t="e">
        <f t="shared" ca="1" si="0"/>
        <v>#N/A</v>
      </c>
      <c r="R10" t="e">
        <f t="shared" ca="1" si="0"/>
        <v>#N/A</v>
      </c>
      <c r="S10" t="e">
        <f t="shared" ca="1" si="1"/>
        <v>#N/A</v>
      </c>
      <c r="T10" t="e">
        <f t="shared" ca="1" si="1"/>
        <v>#N/A</v>
      </c>
      <c r="U10" t="e">
        <f t="shared" ca="1" si="1"/>
        <v>#N/A</v>
      </c>
      <c r="V10" t="e">
        <f t="shared" ca="1" si="1"/>
        <v>#N/A</v>
      </c>
      <c r="W10" t="e">
        <f t="shared" ca="1" si="1"/>
        <v>#N/A</v>
      </c>
      <c r="X10" t="e">
        <f t="shared" ca="1" si="1"/>
        <v>#N/A</v>
      </c>
      <c r="Y10" t="e">
        <f t="shared" ca="1" si="1"/>
        <v>#N/A</v>
      </c>
      <c r="Z10" t="e">
        <f t="shared" ca="1" si="1"/>
        <v>#N/A</v>
      </c>
      <c r="AA10" t="e">
        <f t="shared" ca="1" si="1"/>
        <v>#N/A</v>
      </c>
      <c r="AB10" t="e">
        <f t="shared" ca="1" si="1"/>
        <v>#N/A</v>
      </c>
      <c r="AC10" t="e">
        <f t="shared" ca="1" si="2"/>
        <v>#N/A</v>
      </c>
      <c r="AD10" t="e">
        <f t="shared" ca="1" si="2"/>
        <v>#N/A</v>
      </c>
      <c r="AE10" t="e">
        <f t="shared" ca="1" si="2"/>
        <v>#N/A</v>
      </c>
      <c r="AF10" t="e">
        <f t="shared" ca="1" si="2"/>
        <v>#N/A</v>
      </c>
      <c r="AG10" t="e">
        <f t="shared" ca="1" si="2"/>
        <v>#N/A</v>
      </c>
      <c r="AH10" t="e">
        <f t="shared" ca="1" si="2"/>
        <v>#N/A</v>
      </c>
      <c r="AI10" t="e">
        <f t="shared" ca="1" si="2"/>
        <v>#N/A</v>
      </c>
      <c r="AJ10" t="e">
        <f t="shared" ca="1" si="2"/>
        <v>#N/A</v>
      </c>
      <c r="AK10" t="e">
        <f t="shared" ca="1" si="2"/>
        <v>#N/A</v>
      </c>
      <c r="AL10" t="e">
        <f t="shared" ca="1" si="2"/>
        <v>#N/A</v>
      </c>
      <c r="AM10" t="e">
        <f t="shared" ca="1" si="3"/>
        <v>#N/A</v>
      </c>
      <c r="AN10" t="e">
        <f t="shared" ca="1" si="3"/>
        <v>#N/A</v>
      </c>
      <c r="AO10" t="e">
        <f t="shared" ca="1" si="3"/>
        <v>#N/A</v>
      </c>
      <c r="AP10" t="e">
        <f t="shared" ca="1" si="3"/>
        <v>#N/A</v>
      </c>
      <c r="AQ10" t="e">
        <f t="shared" ca="1" si="3"/>
        <v>#N/A</v>
      </c>
      <c r="AR10" t="e">
        <f t="shared" ca="1" si="3"/>
        <v>#N/A</v>
      </c>
      <c r="AS10" t="e">
        <f t="shared" ca="1" si="3"/>
        <v>#N/A</v>
      </c>
      <c r="AT10" t="e">
        <f t="shared" ca="1" si="3"/>
        <v>#N/A</v>
      </c>
      <c r="AU10" t="e">
        <f t="shared" ca="1" si="3"/>
        <v>#N/A</v>
      </c>
      <c r="AV10" t="e">
        <f t="shared" ca="1" si="3"/>
        <v>#N/A</v>
      </c>
      <c r="AW10" t="e">
        <f t="shared" ca="1" si="4"/>
        <v>#N/A</v>
      </c>
      <c r="AX10" t="e">
        <f t="shared" ca="1" si="4"/>
        <v>#N/A</v>
      </c>
      <c r="AY10" t="e">
        <f t="shared" ca="1" si="4"/>
        <v>#N/A</v>
      </c>
      <c r="AZ10" t="e">
        <f t="shared" ca="1" si="4"/>
        <v>#N/A</v>
      </c>
      <c r="BA10" t="e">
        <f t="shared" ca="1" si="4"/>
        <v>#N/A</v>
      </c>
      <c r="BB10" t="e">
        <f t="shared" ca="1" si="4"/>
        <v>#N/A</v>
      </c>
      <c r="BC10" t="e">
        <f t="shared" ca="1" si="4"/>
        <v>#N/A</v>
      </c>
      <c r="BD10" t="e">
        <f t="shared" ca="1" si="4"/>
        <v>#N/A</v>
      </c>
      <c r="BE10" t="e">
        <f t="shared" ca="1" si="4"/>
        <v>#N/A</v>
      </c>
      <c r="BF10" t="e">
        <f t="shared" ca="1" si="4"/>
        <v>#N/A</v>
      </c>
      <c r="BG10" t="e">
        <f t="shared" ca="1" si="5"/>
        <v>#N/A</v>
      </c>
      <c r="BH10" t="e">
        <f t="shared" ca="1" si="5"/>
        <v>#N/A</v>
      </c>
      <c r="BI10" t="e">
        <f t="shared" ca="1" si="5"/>
        <v>#N/A</v>
      </c>
      <c r="BJ10" t="e">
        <f t="shared" ca="1" si="5"/>
        <v>#N/A</v>
      </c>
      <c r="BK10" t="e">
        <f t="shared" ca="1" si="5"/>
        <v>#N/A</v>
      </c>
      <c r="BL10" t="e">
        <f t="shared" ca="1" si="5"/>
        <v>#N/A</v>
      </c>
      <c r="BM10" t="e">
        <f t="shared" ca="1" si="5"/>
        <v>#N/A</v>
      </c>
      <c r="BN10" t="e">
        <f t="shared" ca="1" si="5"/>
        <v>#N/A</v>
      </c>
      <c r="BO10" t="e">
        <f t="shared" ca="1" si="5"/>
        <v>#N/A</v>
      </c>
      <c r="BP10" t="e">
        <f t="shared" ca="1" si="5"/>
        <v>#N/A</v>
      </c>
      <c r="BQ10" t="e">
        <f t="shared" ca="1" si="6"/>
        <v>#N/A</v>
      </c>
      <c r="BR10" t="e">
        <f t="shared" ca="1" si="6"/>
        <v>#N/A</v>
      </c>
      <c r="BS10" t="e">
        <f t="shared" ca="1" si="6"/>
        <v>#N/A</v>
      </c>
      <c r="BT10" t="e">
        <f t="shared" ca="1" si="6"/>
        <v>#N/A</v>
      </c>
      <c r="BU10" t="e">
        <f t="shared" ca="1" si="6"/>
        <v>#N/A</v>
      </c>
      <c r="BV10" t="e">
        <f t="shared" ca="1" si="6"/>
        <v>#N/A</v>
      </c>
      <c r="BW10" t="e">
        <f t="shared" ca="1" si="6"/>
        <v>#N/A</v>
      </c>
      <c r="BX10" t="e">
        <f t="shared" ca="1" si="6"/>
        <v>#N/A</v>
      </c>
      <c r="BY10" t="e">
        <f t="shared" ca="1" si="6"/>
        <v>#N/A</v>
      </c>
      <c r="BZ10" t="e">
        <f t="shared" ca="1" si="6"/>
        <v>#N/A</v>
      </c>
      <c r="CA10" t="e">
        <f t="shared" ca="1" si="6"/>
        <v>#N/A</v>
      </c>
      <c r="CB10" t="e">
        <f t="shared" ca="1" si="6"/>
        <v>#N/A</v>
      </c>
    </row>
    <row r="11" spans="1:80">
      <c r="A11" s="14" t="str">
        <f ca="1">'Monthly Trend Days'!A11</f>
        <v/>
      </c>
      <c r="B11" s="14"/>
      <c r="C11" s="1"/>
      <c r="D11" s="14"/>
      <c r="E11" s="33" t="str">
        <f ca="1">'Monthly Trend Days'!E11</f>
        <v/>
      </c>
      <c r="F11" s="33" t="str">
        <f ca="1">'Monthly Trend Days'!F11</f>
        <v/>
      </c>
      <c r="G11" s="51" t="str">
        <f ca="1">'Monthly Trend Days'!G11</f>
        <v/>
      </c>
      <c r="H11" s="51" t="str">
        <f ca="1">'Monthly Trend Days'!H11</f>
        <v/>
      </c>
      <c r="I11" t="e">
        <f t="shared" ca="1" si="0"/>
        <v>#N/A</v>
      </c>
      <c r="J11" t="e">
        <f t="shared" ca="1" si="0"/>
        <v>#N/A</v>
      </c>
      <c r="K11" t="e">
        <f t="shared" ca="1" si="0"/>
        <v>#N/A</v>
      </c>
      <c r="L11" t="e">
        <f t="shared" ca="1" si="0"/>
        <v>#N/A</v>
      </c>
      <c r="M11" t="e">
        <f t="shared" ca="1" si="0"/>
        <v>#N/A</v>
      </c>
      <c r="N11" t="e">
        <f t="shared" ca="1" si="0"/>
        <v>#N/A</v>
      </c>
      <c r="O11" t="e">
        <f t="shared" ca="1" si="0"/>
        <v>#N/A</v>
      </c>
      <c r="P11" t="e">
        <f t="shared" ca="1" si="0"/>
        <v>#N/A</v>
      </c>
      <c r="Q11" t="e">
        <f t="shared" ca="1" si="0"/>
        <v>#N/A</v>
      </c>
      <c r="R11" t="e">
        <f t="shared" ca="1" si="0"/>
        <v>#N/A</v>
      </c>
      <c r="S11" t="e">
        <f t="shared" ca="1" si="1"/>
        <v>#N/A</v>
      </c>
      <c r="T11" t="e">
        <f t="shared" ca="1" si="1"/>
        <v>#N/A</v>
      </c>
      <c r="U11" t="e">
        <f t="shared" ca="1" si="1"/>
        <v>#N/A</v>
      </c>
      <c r="V11" t="e">
        <f t="shared" ca="1" si="1"/>
        <v>#N/A</v>
      </c>
      <c r="W11" t="e">
        <f t="shared" ca="1" si="1"/>
        <v>#N/A</v>
      </c>
      <c r="X11" t="e">
        <f t="shared" ca="1" si="1"/>
        <v>#N/A</v>
      </c>
      <c r="Y11" t="e">
        <f t="shared" ca="1" si="1"/>
        <v>#N/A</v>
      </c>
      <c r="Z11" t="e">
        <f t="shared" ca="1" si="1"/>
        <v>#N/A</v>
      </c>
      <c r="AA11" t="e">
        <f t="shared" ca="1" si="1"/>
        <v>#N/A</v>
      </c>
      <c r="AB11" t="e">
        <f t="shared" ca="1" si="1"/>
        <v>#N/A</v>
      </c>
      <c r="AC11" t="e">
        <f t="shared" ca="1" si="2"/>
        <v>#N/A</v>
      </c>
      <c r="AD11" t="e">
        <f t="shared" ca="1" si="2"/>
        <v>#N/A</v>
      </c>
      <c r="AE11" t="e">
        <f t="shared" ca="1" si="2"/>
        <v>#N/A</v>
      </c>
      <c r="AF11" t="e">
        <f t="shared" ca="1" si="2"/>
        <v>#N/A</v>
      </c>
      <c r="AG11" t="e">
        <f t="shared" ca="1" si="2"/>
        <v>#N/A</v>
      </c>
      <c r="AH11" t="e">
        <f t="shared" ca="1" si="2"/>
        <v>#N/A</v>
      </c>
      <c r="AI11" t="e">
        <f t="shared" ca="1" si="2"/>
        <v>#N/A</v>
      </c>
      <c r="AJ11" t="e">
        <f t="shared" ca="1" si="2"/>
        <v>#N/A</v>
      </c>
      <c r="AK11" t="e">
        <f t="shared" ca="1" si="2"/>
        <v>#N/A</v>
      </c>
      <c r="AL11" t="e">
        <f t="shared" ca="1" si="2"/>
        <v>#N/A</v>
      </c>
      <c r="AM11" t="e">
        <f t="shared" ca="1" si="3"/>
        <v>#N/A</v>
      </c>
      <c r="AN11" t="e">
        <f t="shared" ca="1" si="3"/>
        <v>#N/A</v>
      </c>
      <c r="AO11" t="e">
        <f t="shared" ca="1" si="3"/>
        <v>#N/A</v>
      </c>
      <c r="AP11" t="e">
        <f t="shared" ca="1" si="3"/>
        <v>#N/A</v>
      </c>
      <c r="AQ11" t="e">
        <f t="shared" ca="1" si="3"/>
        <v>#N/A</v>
      </c>
      <c r="AR11" t="e">
        <f t="shared" ca="1" si="3"/>
        <v>#N/A</v>
      </c>
      <c r="AS11" t="e">
        <f t="shared" ca="1" si="3"/>
        <v>#N/A</v>
      </c>
      <c r="AT11" t="e">
        <f t="shared" ca="1" si="3"/>
        <v>#N/A</v>
      </c>
      <c r="AU11" t="e">
        <f t="shared" ca="1" si="3"/>
        <v>#N/A</v>
      </c>
      <c r="AV11" t="e">
        <f t="shared" ca="1" si="3"/>
        <v>#N/A</v>
      </c>
      <c r="AW11" t="e">
        <f t="shared" ca="1" si="4"/>
        <v>#N/A</v>
      </c>
      <c r="AX11" t="e">
        <f t="shared" ca="1" si="4"/>
        <v>#N/A</v>
      </c>
      <c r="AY11" t="e">
        <f t="shared" ca="1" si="4"/>
        <v>#N/A</v>
      </c>
      <c r="AZ11" t="e">
        <f t="shared" ca="1" si="4"/>
        <v>#N/A</v>
      </c>
      <c r="BA11" t="e">
        <f t="shared" ca="1" si="4"/>
        <v>#N/A</v>
      </c>
      <c r="BB11" t="e">
        <f t="shared" ca="1" si="4"/>
        <v>#N/A</v>
      </c>
      <c r="BC11" t="e">
        <f t="shared" ca="1" si="4"/>
        <v>#N/A</v>
      </c>
      <c r="BD11" t="e">
        <f t="shared" ca="1" si="4"/>
        <v>#N/A</v>
      </c>
      <c r="BE11" t="e">
        <f t="shared" ca="1" si="4"/>
        <v>#N/A</v>
      </c>
      <c r="BF11" t="e">
        <f t="shared" ca="1" si="4"/>
        <v>#N/A</v>
      </c>
      <c r="BG11" t="e">
        <f t="shared" ca="1" si="5"/>
        <v>#N/A</v>
      </c>
      <c r="BH11" t="e">
        <f t="shared" ca="1" si="5"/>
        <v>#N/A</v>
      </c>
      <c r="BI11" t="e">
        <f t="shared" ca="1" si="5"/>
        <v>#N/A</v>
      </c>
      <c r="BJ11" t="e">
        <f t="shared" ca="1" si="5"/>
        <v>#N/A</v>
      </c>
      <c r="BK11" t="e">
        <f t="shared" ca="1" si="5"/>
        <v>#N/A</v>
      </c>
      <c r="BL11" t="e">
        <f t="shared" ca="1" si="5"/>
        <v>#N/A</v>
      </c>
      <c r="BM11" t="e">
        <f t="shared" ca="1" si="5"/>
        <v>#N/A</v>
      </c>
      <c r="BN11" t="e">
        <f t="shared" ca="1" si="5"/>
        <v>#N/A</v>
      </c>
      <c r="BO11" t="e">
        <f t="shared" ca="1" si="5"/>
        <v>#N/A</v>
      </c>
      <c r="BP11" t="e">
        <f t="shared" ca="1" si="5"/>
        <v>#N/A</v>
      </c>
      <c r="BQ11" t="e">
        <f t="shared" ca="1" si="6"/>
        <v>#N/A</v>
      </c>
      <c r="BR11" t="e">
        <f t="shared" ca="1" si="6"/>
        <v>#N/A</v>
      </c>
      <c r="BS11" t="e">
        <f t="shared" ca="1" si="6"/>
        <v>#N/A</v>
      </c>
      <c r="BT11" t="e">
        <f t="shared" ca="1" si="6"/>
        <v>#N/A</v>
      </c>
      <c r="BU11" t="e">
        <f t="shared" ca="1" si="6"/>
        <v>#N/A</v>
      </c>
      <c r="BV11" t="e">
        <f t="shared" ca="1" si="6"/>
        <v>#N/A</v>
      </c>
      <c r="BW11" t="e">
        <f t="shared" ca="1" si="6"/>
        <v>#N/A</v>
      </c>
      <c r="BX11" t="e">
        <f t="shared" ca="1" si="6"/>
        <v>#N/A</v>
      </c>
      <c r="BY11" t="e">
        <f t="shared" ca="1" si="6"/>
        <v>#N/A</v>
      </c>
      <c r="BZ11" t="e">
        <f t="shared" ca="1" si="6"/>
        <v>#N/A</v>
      </c>
      <c r="CA11" t="e">
        <f t="shared" ca="1" si="6"/>
        <v>#N/A</v>
      </c>
      <c r="CB11" t="e">
        <f t="shared" ca="1" si="6"/>
        <v>#N/A</v>
      </c>
    </row>
    <row r="12" spans="1:80">
      <c r="A12" s="14" t="str">
        <f ca="1">'Monthly Trend Days'!A12</f>
        <v/>
      </c>
      <c r="B12" s="14"/>
      <c r="D12" s="14"/>
      <c r="E12" s="33" t="str">
        <f ca="1">'Monthly Trend Days'!E12</f>
        <v/>
      </c>
      <c r="F12" s="33" t="str">
        <f ca="1">'Monthly Trend Days'!F12</f>
        <v/>
      </c>
      <c r="G12" s="51" t="str">
        <f ca="1">'Monthly Trend Days'!G12</f>
        <v/>
      </c>
      <c r="H12" s="51" t="str">
        <f ca="1">'Monthly Trend Days'!H12</f>
        <v/>
      </c>
      <c r="I12" t="e">
        <f t="shared" ca="1" si="0"/>
        <v>#N/A</v>
      </c>
      <c r="J12" t="e">
        <f t="shared" ca="1" si="0"/>
        <v>#N/A</v>
      </c>
      <c r="K12" t="e">
        <f t="shared" ca="1" si="0"/>
        <v>#N/A</v>
      </c>
      <c r="L12" t="e">
        <f t="shared" ca="1" si="0"/>
        <v>#N/A</v>
      </c>
      <c r="M12" t="e">
        <f t="shared" ca="1" si="0"/>
        <v>#N/A</v>
      </c>
      <c r="N12" t="e">
        <f t="shared" ca="1" si="0"/>
        <v>#N/A</v>
      </c>
      <c r="O12" t="e">
        <f t="shared" ca="1" si="0"/>
        <v>#N/A</v>
      </c>
      <c r="P12" t="e">
        <f t="shared" ca="1" si="0"/>
        <v>#N/A</v>
      </c>
      <c r="Q12" t="e">
        <f t="shared" ca="1" si="0"/>
        <v>#N/A</v>
      </c>
      <c r="R12" t="e">
        <f t="shared" ca="1" si="0"/>
        <v>#N/A</v>
      </c>
      <c r="S12" t="e">
        <f t="shared" ca="1" si="1"/>
        <v>#N/A</v>
      </c>
      <c r="T12" t="e">
        <f t="shared" ca="1" si="1"/>
        <v>#N/A</v>
      </c>
      <c r="U12" t="e">
        <f t="shared" ca="1" si="1"/>
        <v>#N/A</v>
      </c>
      <c r="V12" t="e">
        <f t="shared" ca="1" si="1"/>
        <v>#N/A</v>
      </c>
      <c r="W12" t="e">
        <f t="shared" ca="1" si="1"/>
        <v>#N/A</v>
      </c>
      <c r="X12" t="e">
        <f t="shared" ca="1" si="1"/>
        <v>#N/A</v>
      </c>
      <c r="Y12" t="e">
        <f t="shared" ca="1" si="1"/>
        <v>#N/A</v>
      </c>
      <c r="Z12" t="e">
        <f t="shared" ca="1" si="1"/>
        <v>#N/A</v>
      </c>
      <c r="AA12" t="e">
        <f t="shared" ca="1" si="1"/>
        <v>#N/A</v>
      </c>
      <c r="AB12" t="e">
        <f t="shared" ca="1" si="1"/>
        <v>#N/A</v>
      </c>
      <c r="AC12" t="e">
        <f t="shared" ca="1" si="2"/>
        <v>#N/A</v>
      </c>
      <c r="AD12" t="e">
        <f t="shared" ca="1" si="2"/>
        <v>#N/A</v>
      </c>
      <c r="AE12" t="e">
        <f t="shared" ca="1" si="2"/>
        <v>#N/A</v>
      </c>
      <c r="AF12" t="e">
        <f t="shared" ca="1" si="2"/>
        <v>#N/A</v>
      </c>
      <c r="AG12" t="e">
        <f t="shared" ca="1" si="2"/>
        <v>#N/A</v>
      </c>
      <c r="AH12" t="e">
        <f t="shared" ca="1" si="2"/>
        <v>#N/A</v>
      </c>
      <c r="AI12" t="e">
        <f t="shared" ca="1" si="2"/>
        <v>#N/A</v>
      </c>
      <c r="AJ12" t="e">
        <f t="shared" ca="1" si="2"/>
        <v>#N/A</v>
      </c>
      <c r="AK12" t="e">
        <f t="shared" ca="1" si="2"/>
        <v>#N/A</v>
      </c>
      <c r="AL12" t="e">
        <f t="shared" ca="1" si="2"/>
        <v>#N/A</v>
      </c>
      <c r="AM12" t="e">
        <f t="shared" ca="1" si="3"/>
        <v>#N/A</v>
      </c>
      <c r="AN12" t="e">
        <f t="shared" ca="1" si="3"/>
        <v>#N/A</v>
      </c>
      <c r="AO12" t="e">
        <f t="shared" ca="1" si="3"/>
        <v>#N/A</v>
      </c>
      <c r="AP12" t="e">
        <f t="shared" ca="1" si="3"/>
        <v>#N/A</v>
      </c>
      <c r="AQ12" t="e">
        <f t="shared" ca="1" si="3"/>
        <v>#N/A</v>
      </c>
      <c r="AR12" t="e">
        <f t="shared" ca="1" si="3"/>
        <v>#N/A</v>
      </c>
      <c r="AS12" t="e">
        <f t="shared" ca="1" si="3"/>
        <v>#N/A</v>
      </c>
      <c r="AT12" t="e">
        <f t="shared" ca="1" si="3"/>
        <v>#N/A</v>
      </c>
      <c r="AU12" t="e">
        <f t="shared" ca="1" si="3"/>
        <v>#N/A</v>
      </c>
      <c r="AV12" t="e">
        <f t="shared" ca="1" si="3"/>
        <v>#N/A</v>
      </c>
      <c r="AW12" t="e">
        <f t="shared" ca="1" si="4"/>
        <v>#N/A</v>
      </c>
      <c r="AX12" t="e">
        <f t="shared" ca="1" si="4"/>
        <v>#N/A</v>
      </c>
      <c r="AY12" t="e">
        <f t="shared" ca="1" si="4"/>
        <v>#N/A</v>
      </c>
      <c r="AZ12" t="e">
        <f t="shared" ca="1" si="4"/>
        <v>#N/A</v>
      </c>
      <c r="BA12" t="e">
        <f t="shared" ca="1" si="4"/>
        <v>#N/A</v>
      </c>
      <c r="BB12" t="e">
        <f t="shared" ca="1" si="4"/>
        <v>#N/A</v>
      </c>
      <c r="BC12" t="e">
        <f t="shared" ca="1" si="4"/>
        <v>#N/A</v>
      </c>
      <c r="BD12" t="e">
        <f t="shared" ca="1" si="4"/>
        <v>#N/A</v>
      </c>
      <c r="BE12" t="e">
        <f t="shared" ca="1" si="4"/>
        <v>#N/A</v>
      </c>
      <c r="BF12" t="e">
        <f t="shared" ca="1" si="4"/>
        <v>#N/A</v>
      </c>
      <c r="BG12" t="e">
        <f t="shared" ca="1" si="5"/>
        <v>#N/A</v>
      </c>
      <c r="BH12" t="e">
        <f t="shared" ca="1" si="5"/>
        <v>#N/A</v>
      </c>
      <c r="BI12" t="e">
        <f t="shared" ca="1" si="5"/>
        <v>#N/A</v>
      </c>
      <c r="BJ12" t="e">
        <f t="shared" ca="1" si="5"/>
        <v>#N/A</v>
      </c>
      <c r="BK12" t="e">
        <f t="shared" ca="1" si="5"/>
        <v>#N/A</v>
      </c>
      <c r="BL12" t="e">
        <f t="shared" ca="1" si="5"/>
        <v>#N/A</v>
      </c>
      <c r="BM12" t="e">
        <f t="shared" ca="1" si="5"/>
        <v>#N/A</v>
      </c>
      <c r="BN12" t="e">
        <f t="shared" ca="1" si="5"/>
        <v>#N/A</v>
      </c>
      <c r="BO12" t="e">
        <f t="shared" ca="1" si="5"/>
        <v>#N/A</v>
      </c>
      <c r="BP12" t="e">
        <f t="shared" ca="1" si="5"/>
        <v>#N/A</v>
      </c>
      <c r="BQ12" t="e">
        <f t="shared" ca="1" si="6"/>
        <v>#N/A</v>
      </c>
      <c r="BR12" t="e">
        <f t="shared" ca="1" si="6"/>
        <v>#N/A</v>
      </c>
      <c r="BS12" t="e">
        <f t="shared" ca="1" si="6"/>
        <v>#N/A</v>
      </c>
      <c r="BT12" t="e">
        <f t="shared" ca="1" si="6"/>
        <v>#N/A</v>
      </c>
      <c r="BU12" t="e">
        <f t="shared" ca="1" si="6"/>
        <v>#N/A</v>
      </c>
      <c r="BV12" t="e">
        <f t="shared" ca="1" si="6"/>
        <v>#N/A</v>
      </c>
      <c r="BW12" t="e">
        <f t="shared" ca="1" si="6"/>
        <v>#N/A</v>
      </c>
      <c r="BX12" t="e">
        <f t="shared" ca="1" si="6"/>
        <v>#N/A</v>
      </c>
      <c r="BY12" t="e">
        <f t="shared" ca="1" si="6"/>
        <v>#N/A</v>
      </c>
      <c r="BZ12" t="e">
        <f t="shared" ca="1" si="6"/>
        <v>#N/A</v>
      </c>
      <c r="CA12" t="e">
        <f t="shared" ca="1" si="6"/>
        <v>#N/A</v>
      </c>
      <c r="CB12" t="e">
        <f t="shared" ca="1" si="6"/>
        <v>#N/A</v>
      </c>
    </row>
    <row r="13" spans="1:80">
      <c r="A13" s="14" t="str">
        <f ca="1">'Monthly Trend Days'!A13</f>
        <v/>
      </c>
      <c r="B13" s="14"/>
      <c r="D13" s="14"/>
      <c r="E13" s="33" t="str">
        <f ca="1">'Monthly Trend Days'!E13</f>
        <v/>
      </c>
      <c r="F13" s="33" t="str">
        <f ca="1">'Monthly Trend Days'!F13</f>
        <v/>
      </c>
      <c r="G13" s="51" t="str">
        <f ca="1">'Monthly Trend Days'!G13</f>
        <v/>
      </c>
      <c r="H13" s="51" t="str">
        <f ca="1">'Monthly Trend Days'!H13</f>
        <v/>
      </c>
      <c r="I13" t="e">
        <f t="shared" ca="1" si="0"/>
        <v>#N/A</v>
      </c>
      <c r="J13" t="e">
        <f t="shared" ca="1" si="0"/>
        <v>#N/A</v>
      </c>
      <c r="K13" t="e">
        <f t="shared" ca="1" si="0"/>
        <v>#N/A</v>
      </c>
      <c r="L13" t="e">
        <f t="shared" ca="1" si="0"/>
        <v>#N/A</v>
      </c>
      <c r="M13" t="e">
        <f t="shared" ca="1" si="0"/>
        <v>#N/A</v>
      </c>
      <c r="N13" t="e">
        <f t="shared" ca="1" si="0"/>
        <v>#N/A</v>
      </c>
      <c r="O13" t="e">
        <f t="shared" ca="1" si="0"/>
        <v>#N/A</v>
      </c>
      <c r="P13" t="e">
        <f t="shared" ca="1" si="0"/>
        <v>#N/A</v>
      </c>
      <c r="Q13" t="e">
        <f t="shared" ca="1" si="0"/>
        <v>#N/A</v>
      </c>
      <c r="R13" t="e">
        <f t="shared" ca="1" si="0"/>
        <v>#N/A</v>
      </c>
      <c r="S13" t="e">
        <f t="shared" ca="1" si="1"/>
        <v>#N/A</v>
      </c>
      <c r="T13" t="e">
        <f t="shared" ca="1" si="1"/>
        <v>#N/A</v>
      </c>
      <c r="U13" t="e">
        <f t="shared" ca="1" si="1"/>
        <v>#N/A</v>
      </c>
      <c r="V13" t="e">
        <f t="shared" ca="1" si="1"/>
        <v>#N/A</v>
      </c>
      <c r="W13" t="e">
        <f t="shared" ca="1" si="1"/>
        <v>#N/A</v>
      </c>
      <c r="X13" t="e">
        <f t="shared" ca="1" si="1"/>
        <v>#N/A</v>
      </c>
      <c r="Y13" t="e">
        <f t="shared" ca="1" si="1"/>
        <v>#N/A</v>
      </c>
      <c r="Z13" t="e">
        <f t="shared" ca="1" si="1"/>
        <v>#N/A</v>
      </c>
      <c r="AA13" t="e">
        <f t="shared" ca="1" si="1"/>
        <v>#N/A</v>
      </c>
      <c r="AB13" t="e">
        <f t="shared" ca="1" si="1"/>
        <v>#N/A</v>
      </c>
      <c r="AC13" t="e">
        <f t="shared" ca="1" si="2"/>
        <v>#N/A</v>
      </c>
      <c r="AD13" t="e">
        <f t="shared" ca="1" si="2"/>
        <v>#N/A</v>
      </c>
      <c r="AE13" t="e">
        <f t="shared" ca="1" si="2"/>
        <v>#N/A</v>
      </c>
      <c r="AF13" t="e">
        <f t="shared" ca="1" si="2"/>
        <v>#N/A</v>
      </c>
      <c r="AG13" t="e">
        <f t="shared" ca="1" si="2"/>
        <v>#N/A</v>
      </c>
      <c r="AH13" t="e">
        <f t="shared" ca="1" si="2"/>
        <v>#N/A</v>
      </c>
      <c r="AI13" t="e">
        <f t="shared" ca="1" si="2"/>
        <v>#N/A</v>
      </c>
      <c r="AJ13" t="e">
        <f t="shared" ca="1" si="2"/>
        <v>#N/A</v>
      </c>
      <c r="AK13" t="e">
        <f t="shared" ca="1" si="2"/>
        <v>#N/A</v>
      </c>
      <c r="AL13" t="e">
        <f t="shared" ca="1" si="2"/>
        <v>#N/A</v>
      </c>
      <c r="AM13" t="e">
        <f t="shared" ca="1" si="3"/>
        <v>#N/A</v>
      </c>
      <c r="AN13" t="e">
        <f t="shared" ca="1" si="3"/>
        <v>#N/A</v>
      </c>
      <c r="AO13" t="e">
        <f t="shared" ca="1" si="3"/>
        <v>#N/A</v>
      </c>
      <c r="AP13" t="e">
        <f t="shared" ca="1" si="3"/>
        <v>#N/A</v>
      </c>
      <c r="AQ13" t="e">
        <f t="shared" ca="1" si="3"/>
        <v>#N/A</v>
      </c>
      <c r="AR13" t="e">
        <f t="shared" ca="1" si="3"/>
        <v>#N/A</v>
      </c>
      <c r="AS13" t="e">
        <f t="shared" ca="1" si="3"/>
        <v>#N/A</v>
      </c>
      <c r="AT13" t="e">
        <f t="shared" ca="1" si="3"/>
        <v>#N/A</v>
      </c>
      <c r="AU13" t="e">
        <f t="shared" ca="1" si="3"/>
        <v>#N/A</v>
      </c>
      <c r="AV13" t="e">
        <f t="shared" ca="1" si="3"/>
        <v>#N/A</v>
      </c>
      <c r="AW13" t="e">
        <f t="shared" ca="1" si="4"/>
        <v>#N/A</v>
      </c>
      <c r="AX13" t="e">
        <f t="shared" ca="1" si="4"/>
        <v>#N/A</v>
      </c>
      <c r="AY13" t="e">
        <f t="shared" ca="1" si="4"/>
        <v>#N/A</v>
      </c>
      <c r="AZ13" t="e">
        <f t="shared" ca="1" si="4"/>
        <v>#N/A</v>
      </c>
      <c r="BA13" t="e">
        <f t="shared" ca="1" si="4"/>
        <v>#N/A</v>
      </c>
      <c r="BB13" t="e">
        <f t="shared" ca="1" si="4"/>
        <v>#N/A</v>
      </c>
      <c r="BC13" t="e">
        <f t="shared" ca="1" si="4"/>
        <v>#N/A</v>
      </c>
      <c r="BD13" t="e">
        <f t="shared" ca="1" si="4"/>
        <v>#N/A</v>
      </c>
      <c r="BE13" t="e">
        <f t="shared" ca="1" si="4"/>
        <v>#N/A</v>
      </c>
      <c r="BF13" t="e">
        <f t="shared" ca="1" si="4"/>
        <v>#N/A</v>
      </c>
      <c r="BG13" t="e">
        <f t="shared" ca="1" si="5"/>
        <v>#N/A</v>
      </c>
      <c r="BH13" t="e">
        <f t="shared" ca="1" si="5"/>
        <v>#N/A</v>
      </c>
      <c r="BI13" t="e">
        <f t="shared" ca="1" si="5"/>
        <v>#N/A</v>
      </c>
      <c r="BJ13" t="e">
        <f t="shared" ca="1" si="5"/>
        <v>#N/A</v>
      </c>
      <c r="BK13" t="e">
        <f t="shared" ca="1" si="5"/>
        <v>#N/A</v>
      </c>
      <c r="BL13" t="e">
        <f t="shared" ca="1" si="5"/>
        <v>#N/A</v>
      </c>
      <c r="BM13" t="e">
        <f t="shared" ca="1" si="5"/>
        <v>#N/A</v>
      </c>
      <c r="BN13" t="e">
        <f t="shared" ca="1" si="5"/>
        <v>#N/A</v>
      </c>
      <c r="BO13" t="e">
        <f t="shared" ca="1" si="5"/>
        <v>#N/A</v>
      </c>
      <c r="BP13" t="e">
        <f t="shared" ca="1" si="5"/>
        <v>#N/A</v>
      </c>
      <c r="BQ13" t="e">
        <f t="shared" ca="1" si="6"/>
        <v>#N/A</v>
      </c>
      <c r="BR13" t="e">
        <f t="shared" ca="1" si="6"/>
        <v>#N/A</v>
      </c>
      <c r="BS13" t="e">
        <f t="shared" ca="1" si="6"/>
        <v>#N/A</v>
      </c>
      <c r="BT13" t="e">
        <f t="shared" ca="1" si="6"/>
        <v>#N/A</v>
      </c>
      <c r="BU13" t="e">
        <f t="shared" ca="1" si="6"/>
        <v>#N/A</v>
      </c>
      <c r="BV13" t="e">
        <f t="shared" ca="1" si="6"/>
        <v>#N/A</v>
      </c>
      <c r="BW13" t="e">
        <f t="shared" ca="1" si="6"/>
        <v>#N/A</v>
      </c>
      <c r="BX13" t="e">
        <f t="shared" ca="1" si="6"/>
        <v>#N/A</v>
      </c>
      <c r="BY13" t="e">
        <f t="shared" ca="1" si="6"/>
        <v>#N/A</v>
      </c>
      <c r="BZ13" t="e">
        <f t="shared" ca="1" si="6"/>
        <v>#N/A</v>
      </c>
      <c r="CA13" t="e">
        <f t="shared" ca="1" si="6"/>
        <v>#N/A</v>
      </c>
      <c r="CB13" t="e">
        <f t="shared" ca="1" si="6"/>
        <v>#N/A</v>
      </c>
    </row>
    <row r="14" spans="1:80">
      <c r="A14" s="14" t="str">
        <f ca="1">'Monthly Trend Days'!A14</f>
        <v/>
      </c>
      <c r="B14" s="14"/>
      <c r="D14" s="14"/>
      <c r="E14" s="33" t="str">
        <f ca="1">'Monthly Trend Days'!E14</f>
        <v/>
      </c>
      <c r="F14" s="33" t="str">
        <f ca="1">'Monthly Trend Days'!F14</f>
        <v/>
      </c>
      <c r="G14" s="51" t="str">
        <f ca="1">'Monthly Trend Days'!G14</f>
        <v/>
      </c>
      <c r="H14" s="51" t="str">
        <f ca="1">'Monthly Trend Days'!H14</f>
        <v/>
      </c>
      <c r="I14" t="e">
        <f t="shared" ref="I14:R23" ca="1" si="7">IF(I$1&lt;&gt;"",IF(OR(AND($F14=wip_status_key,EDATE(I$1,1)&gt;$G14),AND(OR($F14=finish_status_key,$F14=abort_status_key),I$1&lt;$H14,EDATE(I$1,1)&gt;$G14)),1,NA()))</f>
        <v>#N/A</v>
      </c>
      <c r="J14" t="e">
        <f t="shared" ca="1" si="7"/>
        <v>#N/A</v>
      </c>
      <c r="K14" t="e">
        <f t="shared" ca="1" si="7"/>
        <v>#N/A</v>
      </c>
      <c r="L14" t="e">
        <f t="shared" ca="1" si="7"/>
        <v>#N/A</v>
      </c>
      <c r="M14" t="e">
        <f t="shared" ca="1" si="7"/>
        <v>#N/A</v>
      </c>
      <c r="N14" t="e">
        <f t="shared" ca="1" si="7"/>
        <v>#N/A</v>
      </c>
      <c r="O14" t="e">
        <f t="shared" ca="1" si="7"/>
        <v>#N/A</v>
      </c>
      <c r="P14" t="e">
        <f t="shared" ca="1" si="7"/>
        <v>#N/A</v>
      </c>
      <c r="Q14" t="e">
        <f t="shared" ca="1" si="7"/>
        <v>#N/A</v>
      </c>
      <c r="R14" t="e">
        <f t="shared" ca="1" si="7"/>
        <v>#N/A</v>
      </c>
      <c r="S14" t="e">
        <f t="shared" ref="S14:AB23" ca="1" si="8">IF(S$1&lt;&gt;"",IF(OR(AND($F14=wip_status_key,EDATE(S$1,1)&gt;$G14),AND(OR($F14=finish_status_key,$F14=abort_status_key),S$1&lt;$H14,EDATE(S$1,1)&gt;$G14)),1,NA()))</f>
        <v>#N/A</v>
      </c>
      <c r="T14" t="e">
        <f t="shared" ca="1" si="8"/>
        <v>#N/A</v>
      </c>
      <c r="U14" t="e">
        <f t="shared" ca="1" si="8"/>
        <v>#N/A</v>
      </c>
      <c r="V14" t="e">
        <f t="shared" ca="1" si="8"/>
        <v>#N/A</v>
      </c>
      <c r="W14" t="e">
        <f t="shared" ca="1" si="8"/>
        <v>#N/A</v>
      </c>
      <c r="X14" t="e">
        <f t="shared" ca="1" si="8"/>
        <v>#N/A</v>
      </c>
      <c r="Y14" t="e">
        <f t="shared" ca="1" si="8"/>
        <v>#N/A</v>
      </c>
      <c r="Z14" t="e">
        <f t="shared" ca="1" si="8"/>
        <v>#N/A</v>
      </c>
      <c r="AA14" t="e">
        <f t="shared" ca="1" si="8"/>
        <v>#N/A</v>
      </c>
      <c r="AB14" t="e">
        <f t="shared" ca="1" si="8"/>
        <v>#N/A</v>
      </c>
      <c r="AC14" t="e">
        <f t="shared" ref="AC14:AL23" ca="1" si="9">IF(AC$1&lt;&gt;"",IF(OR(AND($F14=wip_status_key,EDATE(AC$1,1)&gt;$G14),AND(OR($F14=finish_status_key,$F14=abort_status_key),AC$1&lt;$H14,EDATE(AC$1,1)&gt;$G14)),1,NA()))</f>
        <v>#N/A</v>
      </c>
      <c r="AD14" t="e">
        <f t="shared" ca="1" si="9"/>
        <v>#N/A</v>
      </c>
      <c r="AE14" t="e">
        <f t="shared" ca="1" si="9"/>
        <v>#N/A</v>
      </c>
      <c r="AF14" t="e">
        <f t="shared" ca="1" si="9"/>
        <v>#N/A</v>
      </c>
      <c r="AG14" t="e">
        <f t="shared" ca="1" si="9"/>
        <v>#N/A</v>
      </c>
      <c r="AH14" t="e">
        <f t="shared" ca="1" si="9"/>
        <v>#N/A</v>
      </c>
      <c r="AI14" t="e">
        <f t="shared" ca="1" si="9"/>
        <v>#N/A</v>
      </c>
      <c r="AJ14" t="e">
        <f t="shared" ca="1" si="9"/>
        <v>#N/A</v>
      </c>
      <c r="AK14" t="e">
        <f t="shared" ca="1" si="9"/>
        <v>#N/A</v>
      </c>
      <c r="AL14" t="e">
        <f t="shared" ca="1" si="9"/>
        <v>#N/A</v>
      </c>
      <c r="AM14" t="e">
        <f t="shared" ref="AM14:AV23" ca="1" si="10">IF(AM$1&lt;&gt;"",IF(OR(AND($F14=wip_status_key,EDATE(AM$1,1)&gt;$G14),AND(OR($F14=finish_status_key,$F14=abort_status_key),AM$1&lt;$H14,EDATE(AM$1,1)&gt;$G14)),1,NA()))</f>
        <v>#N/A</v>
      </c>
      <c r="AN14" t="e">
        <f t="shared" ca="1" si="10"/>
        <v>#N/A</v>
      </c>
      <c r="AO14" t="e">
        <f t="shared" ca="1" si="10"/>
        <v>#N/A</v>
      </c>
      <c r="AP14" t="e">
        <f t="shared" ca="1" si="10"/>
        <v>#N/A</v>
      </c>
      <c r="AQ14" t="e">
        <f t="shared" ca="1" si="10"/>
        <v>#N/A</v>
      </c>
      <c r="AR14" t="e">
        <f t="shared" ca="1" si="10"/>
        <v>#N/A</v>
      </c>
      <c r="AS14" t="e">
        <f t="shared" ca="1" si="10"/>
        <v>#N/A</v>
      </c>
      <c r="AT14" t="e">
        <f t="shared" ca="1" si="10"/>
        <v>#N/A</v>
      </c>
      <c r="AU14" t="e">
        <f t="shared" ca="1" si="10"/>
        <v>#N/A</v>
      </c>
      <c r="AV14" t="e">
        <f t="shared" ca="1" si="10"/>
        <v>#N/A</v>
      </c>
      <c r="AW14" t="e">
        <f t="shared" ref="AW14:BF23" ca="1" si="11">IF(AW$1&lt;&gt;"",IF(OR(AND($F14=wip_status_key,EDATE(AW$1,1)&gt;$G14),AND(OR($F14=finish_status_key,$F14=abort_status_key),AW$1&lt;$H14,EDATE(AW$1,1)&gt;$G14)),1,NA()))</f>
        <v>#N/A</v>
      </c>
      <c r="AX14" t="e">
        <f t="shared" ca="1" si="11"/>
        <v>#N/A</v>
      </c>
      <c r="AY14" t="e">
        <f t="shared" ca="1" si="11"/>
        <v>#N/A</v>
      </c>
      <c r="AZ14" t="e">
        <f t="shared" ca="1" si="11"/>
        <v>#N/A</v>
      </c>
      <c r="BA14" t="e">
        <f t="shared" ca="1" si="11"/>
        <v>#N/A</v>
      </c>
      <c r="BB14" t="e">
        <f t="shared" ca="1" si="11"/>
        <v>#N/A</v>
      </c>
      <c r="BC14" t="e">
        <f t="shared" ca="1" si="11"/>
        <v>#N/A</v>
      </c>
      <c r="BD14" t="e">
        <f t="shared" ca="1" si="11"/>
        <v>#N/A</v>
      </c>
      <c r="BE14" t="e">
        <f t="shared" ca="1" si="11"/>
        <v>#N/A</v>
      </c>
      <c r="BF14" t="e">
        <f t="shared" ca="1" si="11"/>
        <v>#N/A</v>
      </c>
      <c r="BG14" t="e">
        <f t="shared" ref="BG14:BP23" ca="1" si="12">IF(BG$1&lt;&gt;"",IF(OR(AND($F14=wip_status_key,EDATE(BG$1,1)&gt;$G14),AND(OR($F14=finish_status_key,$F14=abort_status_key),BG$1&lt;$H14,EDATE(BG$1,1)&gt;$G14)),1,NA()))</f>
        <v>#N/A</v>
      </c>
      <c r="BH14" t="e">
        <f t="shared" ca="1" si="12"/>
        <v>#N/A</v>
      </c>
      <c r="BI14" t="e">
        <f t="shared" ca="1" si="12"/>
        <v>#N/A</v>
      </c>
      <c r="BJ14" t="e">
        <f t="shared" ca="1" si="12"/>
        <v>#N/A</v>
      </c>
      <c r="BK14" t="e">
        <f t="shared" ca="1" si="12"/>
        <v>#N/A</v>
      </c>
      <c r="BL14" t="e">
        <f t="shared" ca="1" si="12"/>
        <v>#N/A</v>
      </c>
      <c r="BM14" t="e">
        <f t="shared" ca="1" si="12"/>
        <v>#N/A</v>
      </c>
      <c r="BN14" t="e">
        <f t="shared" ca="1" si="12"/>
        <v>#N/A</v>
      </c>
      <c r="BO14" t="e">
        <f t="shared" ca="1" si="12"/>
        <v>#N/A</v>
      </c>
      <c r="BP14" t="e">
        <f t="shared" ca="1" si="12"/>
        <v>#N/A</v>
      </c>
      <c r="BQ14" t="e">
        <f t="shared" ref="BQ14:CB23" ca="1" si="13">IF(BQ$1&lt;&gt;"",IF(OR(AND($F14=wip_status_key,EDATE(BQ$1,1)&gt;$G14),AND(OR($F14=finish_status_key,$F14=abort_status_key),BQ$1&lt;$H14,EDATE(BQ$1,1)&gt;$G14)),1,NA()))</f>
        <v>#N/A</v>
      </c>
      <c r="BR14" t="e">
        <f t="shared" ca="1" si="13"/>
        <v>#N/A</v>
      </c>
      <c r="BS14" t="e">
        <f t="shared" ca="1" si="13"/>
        <v>#N/A</v>
      </c>
      <c r="BT14" t="e">
        <f t="shared" ca="1" si="13"/>
        <v>#N/A</v>
      </c>
      <c r="BU14" t="e">
        <f t="shared" ca="1" si="13"/>
        <v>#N/A</v>
      </c>
      <c r="BV14" t="e">
        <f t="shared" ca="1" si="13"/>
        <v>#N/A</v>
      </c>
      <c r="BW14" t="e">
        <f t="shared" ca="1" si="13"/>
        <v>#N/A</v>
      </c>
      <c r="BX14" t="e">
        <f t="shared" ca="1" si="13"/>
        <v>#N/A</v>
      </c>
      <c r="BY14" t="e">
        <f t="shared" ca="1" si="13"/>
        <v>#N/A</v>
      </c>
      <c r="BZ14" t="e">
        <f t="shared" ca="1" si="13"/>
        <v>#N/A</v>
      </c>
      <c r="CA14" t="e">
        <f t="shared" ca="1" si="13"/>
        <v>#N/A</v>
      </c>
      <c r="CB14" t="e">
        <f t="shared" ca="1" si="13"/>
        <v>#N/A</v>
      </c>
    </row>
    <row r="15" spans="1:80">
      <c r="A15" s="14" t="str">
        <f ca="1">'Monthly Trend Days'!A15</f>
        <v/>
      </c>
      <c r="B15" s="14"/>
      <c r="D15" s="14"/>
      <c r="E15" s="33" t="str">
        <f ca="1">'Monthly Trend Days'!E15</f>
        <v/>
      </c>
      <c r="F15" s="33" t="str">
        <f ca="1">'Monthly Trend Days'!F15</f>
        <v/>
      </c>
      <c r="G15" s="51" t="str">
        <f ca="1">'Monthly Trend Days'!G15</f>
        <v/>
      </c>
      <c r="H15" s="51" t="str">
        <f ca="1">'Monthly Trend Days'!H15</f>
        <v/>
      </c>
      <c r="I15" t="e">
        <f t="shared" ca="1" si="7"/>
        <v>#N/A</v>
      </c>
      <c r="J15" t="e">
        <f t="shared" ca="1" si="7"/>
        <v>#N/A</v>
      </c>
      <c r="K15" t="e">
        <f t="shared" ca="1" si="7"/>
        <v>#N/A</v>
      </c>
      <c r="L15" t="e">
        <f t="shared" ca="1" si="7"/>
        <v>#N/A</v>
      </c>
      <c r="M15" t="e">
        <f t="shared" ca="1" si="7"/>
        <v>#N/A</v>
      </c>
      <c r="N15" t="e">
        <f t="shared" ca="1" si="7"/>
        <v>#N/A</v>
      </c>
      <c r="O15" t="e">
        <f t="shared" ca="1" si="7"/>
        <v>#N/A</v>
      </c>
      <c r="P15" t="e">
        <f t="shared" ca="1" si="7"/>
        <v>#N/A</v>
      </c>
      <c r="Q15" t="e">
        <f t="shared" ca="1" si="7"/>
        <v>#N/A</v>
      </c>
      <c r="R15" t="e">
        <f t="shared" ca="1" si="7"/>
        <v>#N/A</v>
      </c>
      <c r="S15" t="e">
        <f t="shared" ca="1" si="8"/>
        <v>#N/A</v>
      </c>
      <c r="T15" t="e">
        <f t="shared" ca="1" si="8"/>
        <v>#N/A</v>
      </c>
      <c r="U15" t="e">
        <f t="shared" ca="1" si="8"/>
        <v>#N/A</v>
      </c>
      <c r="V15" t="e">
        <f t="shared" ca="1" si="8"/>
        <v>#N/A</v>
      </c>
      <c r="W15" t="e">
        <f t="shared" ca="1" si="8"/>
        <v>#N/A</v>
      </c>
      <c r="X15" t="e">
        <f t="shared" ca="1" si="8"/>
        <v>#N/A</v>
      </c>
      <c r="Y15" t="e">
        <f t="shared" ca="1" si="8"/>
        <v>#N/A</v>
      </c>
      <c r="Z15" t="e">
        <f t="shared" ca="1" si="8"/>
        <v>#N/A</v>
      </c>
      <c r="AA15" t="e">
        <f t="shared" ca="1" si="8"/>
        <v>#N/A</v>
      </c>
      <c r="AB15" t="e">
        <f t="shared" ca="1" si="8"/>
        <v>#N/A</v>
      </c>
      <c r="AC15" t="e">
        <f t="shared" ca="1" si="9"/>
        <v>#N/A</v>
      </c>
      <c r="AD15" t="e">
        <f t="shared" ca="1" si="9"/>
        <v>#N/A</v>
      </c>
      <c r="AE15" t="e">
        <f t="shared" ca="1" si="9"/>
        <v>#N/A</v>
      </c>
      <c r="AF15" t="e">
        <f t="shared" ca="1" si="9"/>
        <v>#N/A</v>
      </c>
      <c r="AG15" t="e">
        <f t="shared" ca="1" si="9"/>
        <v>#N/A</v>
      </c>
      <c r="AH15" t="e">
        <f t="shared" ca="1" si="9"/>
        <v>#N/A</v>
      </c>
      <c r="AI15" t="e">
        <f t="shared" ca="1" si="9"/>
        <v>#N/A</v>
      </c>
      <c r="AJ15" t="e">
        <f t="shared" ca="1" si="9"/>
        <v>#N/A</v>
      </c>
      <c r="AK15" t="e">
        <f t="shared" ca="1" si="9"/>
        <v>#N/A</v>
      </c>
      <c r="AL15" t="e">
        <f t="shared" ca="1" si="9"/>
        <v>#N/A</v>
      </c>
      <c r="AM15" t="e">
        <f t="shared" ca="1" si="10"/>
        <v>#N/A</v>
      </c>
      <c r="AN15" t="e">
        <f t="shared" ca="1" si="10"/>
        <v>#N/A</v>
      </c>
      <c r="AO15" t="e">
        <f t="shared" ca="1" si="10"/>
        <v>#N/A</v>
      </c>
      <c r="AP15" t="e">
        <f t="shared" ca="1" si="10"/>
        <v>#N/A</v>
      </c>
      <c r="AQ15" t="e">
        <f t="shared" ca="1" si="10"/>
        <v>#N/A</v>
      </c>
      <c r="AR15" t="e">
        <f t="shared" ca="1" si="10"/>
        <v>#N/A</v>
      </c>
      <c r="AS15" t="e">
        <f t="shared" ca="1" si="10"/>
        <v>#N/A</v>
      </c>
      <c r="AT15" t="e">
        <f t="shared" ca="1" si="10"/>
        <v>#N/A</v>
      </c>
      <c r="AU15" t="e">
        <f t="shared" ca="1" si="10"/>
        <v>#N/A</v>
      </c>
      <c r="AV15" t="e">
        <f t="shared" ca="1" si="10"/>
        <v>#N/A</v>
      </c>
      <c r="AW15" t="e">
        <f t="shared" ca="1" si="11"/>
        <v>#N/A</v>
      </c>
      <c r="AX15" t="e">
        <f t="shared" ca="1" si="11"/>
        <v>#N/A</v>
      </c>
      <c r="AY15" t="e">
        <f t="shared" ca="1" si="11"/>
        <v>#N/A</v>
      </c>
      <c r="AZ15" t="e">
        <f t="shared" ca="1" si="11"/>
        <v>#N/A</v>
      </c>
      <c r="BA15" t="e">
        <f t="shared" ca="1" si="11"/>
        <v>#N/A</v>
      </c>
      <c r="BB15" t="e">
        <f t="shared" ca="1" si="11"/>
        <v>#N/A</v>
      </c>
      <c r="BC15" t="e">
        <f t="shared" ca="1" si="11"/>
        <v>#N/A</v>
      </c>
      <c r="BD15" t="e">
        <f t="shared" ca="1" si="11"/>
        <v>#N/A</v>
      </c>
      <c r="BE15" t="e">
        <f t="shared" ca="1" si="11"/>
        <v>#N/A</v>
      </c>
      <c r="BF15" t="e">
        <f t="shared" ca="1" si="11"/>
        <v>#N/A</v>
      </c>
      <c r="BG15" t="e">
        <f t="shared" ca="1" si="12"/>
        <v>#N/A</v>
      </c>
      <c r="BH15" t="e">
        <f t="shared" ca="1" si="12"/>
        <v>#N/A</v>
      </c>
      <c r="BI15" t="e">
        <f t="shared" ca="1" si="12"/>
        <v>#N/A</v>
      </c>
      <c r="BJ15" t="e">
        <f t="shared" ca="1" si="12"/>
        <v>#N/A</v>
      </c>
      <c r="BK15" t="e">
        <f t="shared" ca="1" si="12"/>
        <v>#N/A</v>
      </c>
      <c r="BL15" t="e">
        <f t="shared" ca="1" si="12"/>
        <v>#N/A</v>
      </c>
      <c r="BM15" t="e">
        <f t="shared" ca="1" si="12"/>
        <v>#N/A</v>
      </c>
      <c r="BN15" t="e">
        <f t="shared" ca="1" si="12"/>
        <v>#N/A</v>
      </c>
      <c r="BO15" t="e">
        <f t="shared" ca="1" si="12"/>
        <v>#N/A</v>
      </c>
      <c r="BP15" t="e">
        <f t="shared" ca="1" si="12"/>
        <v>#N/A</v>
      </c>
      <c r="BQ15" t="e">
        <f t="shared" ca="1" si="13"/>
        <v>#N/A</v>
      </c>
      <c r="BR15" t="e">
        <f t="shared" ca="1" si="13"/>
        <v>#N/A</v>
      </c>
      <c r="BS15" t="e">
        <f t="shared" ca="1" si="13"/>
        <v>#N/A</v>
      </c>
      <c r="BT15" t="e">
        <f t="shared" ca="1" si="13"/>
        <v>#N/A</v>
      </c>
      <c r="BU15" t="e">
        <f t="shared" ca="1" si="13"/>
        <v>#N/A</v>
      </c>
      <c r="BV15" t="e">
        <f t="shared" ca="1" si="13"/>
        <v>#N/A</v>
      </c>
      <c r="BW15" t="e">
        <f t="shared" ca="1" si="13"/>
        <v>#N/A</v>
      </c>
      <c r="BX15" t="e">
        <f t="shared" ca="1" si="13"/>
        <v>#N/A</v>
      </c>
      <c r="BY15" t="e">
        <f t="shared" ca="1" si="13"/>
        <v>#N/A</v>
      </c>
      <c r="BZ15" t="e">
        <f t="shared" ca="1" si="13"/>
        <v>#N/A</v>
      </c>
      <c r="CA15" t="e">
        <f t="shared" ca="1" si="13"/>
        <v>#N/A</v>
      </c>
      <c r="CB15" t="e">
        <f t="shared" ca="1" si="13"/>
        <v>#N/A</v>
      </c>
    </row>
    <row r="16" spans="1:80">
      <c r="A16" s="14" t="str">
        <f ca="1">'Monthly Trend Days'!A16</f>
        <v/>
      </c>
      <c r="B16" s="14"/>
      <c r="D16" s="14"/>
      <c r="E16" s="33" t="str">
        <f ca="1">'Monthly Trend Days'!E16</f>
        <v/>
      </c>
      <c r="F16" s="33" t="str">
        <f ca="1">'Monthly Trend Days'!F16</f>
        <v/>
      </c>
      <c r="G16" s="51" t="str">
        <f ca="1">'Monthly Trend Days'!G16</f>
        <v/>
      </c>
      <c r="H16" s="51" t="str">
        <f ca="1">'Monthly Trend Days'!H16</f>
        <v/>
      </c>
      <c r="I16" t="e">
        <f t="shared" ca="1" si="7"/>
        <v>#N/A</v>
      </c>
      <c r="J16" t="e">
        <f t="shared" ca="1" si="7"/>
        <v>#N/A</v>
      </c>
      <c r="K16" t="e">
        <f t="shared" ca="1" si="7"/>
        <v>#N/A</v>
      </c>
      <c r="L16" t="e">
        <f t="shared" ca="1" si="7"/>
        <v>#N/A</v>
      </c>
      <c r="M16" t="e">
        <f t="shared" ca="1" si="7"/>
        <v>#N/A</v>
      </c>
      <c r="N16" t="e">
        <f t="shared" ca="1" si="7"/>
        <v>#N/A</v>
      </c>
      <c r="O16" t="e">
        <f t="shared" ca="1" si="7"/>
        <v>#N/A</v>
      </c>
      <c r="P16" t="e">
        <f t="shared" ca="1" si="7"/>
        <v>#N/A</v>
      </c>
      <c r="Q16" t="e">
        <f t="shared" ca="1" si="7"/>
        <v>#N/A</v>
      </c>
      <c r="R16" t="e">
        <f t="shared" ca="1" si="7"/>
        <v>#N/A</v>
      </c>
      <c r="S16" t="e">
        <f t="shared" ca="1" si="8"/>
        <v>#N/A</v>
      </c>
      <c r="T16" t="e">
        <f t="shared" ca="1" si="8"/>
        <v>#N/A</v>
      </c>
      <c r="U16" t="e">
        <f t="shared" ca="1" si="8"/>
        <v>#N/A</v>
      </c>
      <c r="V16" t="e">
        <f t="shared" ca="1" si="8"/>
        <v>#N/A</v>
      </c>
      <c r="W16" t="e">
        <f t="shared" ca="1" si="8"/>
        <v>#N/A</v>
      </c>
      <c r="X16" t="e">
        <f t="shared" ca="1" si="8"/>
        <v>#N/A</v>
      </c>
      <c r="Y16" t="e">
        <f t="shared" ca="1" si="8"/>
        <v>#N/A</v>
      </c>
      <c r="Z16" t="e">
        <f t="shared" ca="1" si="8"/>
        <v>#N/A</v>
      </c>
      <c r="AA16" t="e">
        <f t="shared" ca="1" si="8"/>
        <v>#N/A</v>
      </c>
      <c r="AB16" t="e">
        <f t="shared" ca="1" si="8"/>
        <v>#N/A</v>
      </c>
      <c r="AC16" t="e">
        <f t="shared" ca="1" si="9"/>
        <v>#N/A</v>
      </c>
      <c r="AD16" t="e">
        <f t="shared" ca="1" si="9"/>
        <v>#N/A</v>
      </c>
      <c r="AE16" t="e">
        <f t="shared" ca="1" si="9"/>
        <v>#N/A</v>
      </c>
      <c r="AF16" t="e">
        <f t="shared" ca="1" si="9"/>
        <v>#N/A</v>
      </c>
      <c r="AG16" t="e">
        <f t="shared" ca="1" si="9"/>
        <v>#N/A</v>
      </c>
      <c r="AH16" t="e">
        <f t="shared" ca="1" si="9"/>
        <v>#N/A</v>
      </c>
      <c r="AI16" t="e">
        <f t="shared" ca="1" si="9"/>
        <v>#N/A</v>
      </c>
      <c r="AJ16" t="e">
        <f t="shared" ca="1" si="9"/>
        <v>#N/A</v>
      </c>
      <c r="AK16" t="e">
        <f t="shared" ca="1" si="9"/>
        <v>#N/A</v>
      </c>
      <c r="AL16" t="e">
        <f t="shared" ca="1" si="9"/>
        <v>#N/A</v>
      </c>
      <c r="AM16" t="e">
        <f t="shared" ca="1" si="10"/>
        <v>#N/A</v>
      </c>
      <c r="AN16" t="e">
        <f t="shared" ca="1" si="10"/>
        <v>#N/A</v>
      </c>
      <c r="AO16" t="e">
        <f t="shared" ca="1" si="10"/>
        <v>#N/A</v>
      </c>
      <c r="AP16" t="e">
        <f t="shared" ca="1" si="10"/>
        <v>#N/A</v>
      </c>
      <c r="AQ16" t="e">
        <f t="shared" ca="1" si="10"/>
        <v>#N/A</v>
      </c>
      <c r="AR16" t="e">
        <f t="shared" ca="1" si="10"/>
        <v>#N/A</v>
      </c>
      <c r="AS16" t="e">
        <f t="shared" ca="1" si="10"/>
        <v>#N/A</v>
      </c>
      <c r="AT16" t="e">
        <f t="shared" ca="1" si="10"/>
        <v>#N/A</v>
      </c>
      <c r="AU16" t="e">
        <f t="shared" ca="1" si="10"/>
        <v>#N/A</v>
      </c>
      <c r="AV16" t="e">
        <f t="shared" ca="1" si="10"/>
        <v>#N/A</v>
      </c>
      <c r="AW16" t="e">
        <f t="shared" ca="1" si="11"/>
        <v>#N/A</v>
      </c>
      <c r="AX16" t="e">
        <f t="shared" ca="1" si="11"/>
        <v>#N/A</v>
      </c>
      <c r="AY16" t="e">
        <f t="shared" ca="1" si="11"/>
        <v>#N/A</v>
      </c>
      <c r="AZ16" t="e">
        <f t="shared" ca="1" si="11"/>
        <v>#N/A</v>
      </c>
      <c r="BA16" t="e">
        <f t="shared" ca="1" si="11"/>
        <v>#N/A</v>
      </c>
      <c r="BB16" t="e">
        <f t="shared" ca="1" si="11"/>
        <v>#N/A</v>
      </c>
      <c r="BC16" t="e">
        <f t="shared" ca="1" si="11"/>
        <v>#N/A</v>
      </c>
      <c r="BD16" t="e">
        <f t="shared" ca="1" si="11"/>
        <v>#N/A</v>
      </c>
      <c r="BE16" t="e">
        <f t="shared" ca="1" si="11"/>
        <v>#N/A</v>
      </c>
      <c r="BF16" t="e">
        <f t="shared" ca="1" si="11"/>
        <v>#N/A</v>
      </c>
      <c r="BG16" t="e">
        <f t="shared" ca="1" si="12"/>
        <v>#N/A</v>
      </c>
      <c r="BH16" t="e">
        <f t="shared" ca="1" si="12"/>
        <v>#N/A</v>
      </c>
      <c r="BI16" t="e">
        <f t="shared" ca="1" si="12"/>
        <v>#N/A</v>
      </c>
      <c r="BJ16" t="e">
        <f t="shared" ca="1" si="12"/>
        <v>#N/A</v>
      </c>
      <c r="BK16" t="e">
        <f t="shared" ca="1" si="12"/>
        <v>#N/A</v>
      </c>
      <c r="BL16" t="e">
        <f t="shared" ca="1" si="12"/>
        <v>#N/A</v>
      </c>
      <c r="BM16" t="e">
        <f t="shared" ca="1" si="12"/>
        <v>#N/A</v>
      </c>
      <c r="BN16" t="e">
        <f t="shared" ca="1" si="12"/>
        <v>#N/A</v>
      </c>
      <c r="BO16" t="e">
        <f t="shared" ca="1" si="12"/>
        <v>#N/A</v>
      </c>
      <c r="BP16" t="e">
        <f t="shared" ca="1" si="12"/>
        <v>#N/A</v>
      </c>
      <c r="BQ16" t="e">
        <f t="shared" ca="1" si="13"/>
        <v>#N/A</v>
      </c>
      <c r="BR16" t="e">
        <f t="shared" ca="1" si="13"/>
        <v>#N/A</v>
      </c>
      <c r="BS16" t="e">
        <f t="shared" ca="1" si="13"/>
        <v>#N/A</v>
      </c>
      <c r="BT16" t="e">
        <f t="shared" ca="1" si="13"/>
        <v>#N/A</v>
      </c>
      <c r="BU16" t="e">
        <f t="shared" ca="1" si="13"/>
        <v>#N/A</v>
      </c>
      <c r="BV16" t="e">
        <f t="shared" ca="1" si="13"/>
        <v>#N/A</v>
      </c>
      <c r="BW16" t="e">
        <f t="shared" ca="1" si="13"/>
        <v>#N/A</v>
      </c>
      <c r="BX16" t="e">
        <f t="shared" ca="1" si="13"/>
        <v>#N/A</v>
      </c>
      <c r="BY16" t="e">
        <f t="shared" ca="1" si="13"/>
        <v>#N/A</v>
      </c>
      <c r="BZ16" t="e">
        <f t="shared" ca="1" si="13"/>
        <v>#N/A</v>
      </c>
      <c r="CA16" t="e">
        <f t="shared" ca="1" si="13"/>
        <v>#N/A</v>
      </c>
      <c r="CB16" t="e">
        <f t="shared" ca="1" si="13"/>
        <v>#N/A</v>
      </c>
    </row>
    <row r="17" spans="1:80">
      <c r="A17" s="14" t="str">
        <f ca="1">'Monthly Trend Days'!A17</f>
        <v/>
      </c>
      <c r="B17" s="14"/>
      <c r="D17" s="14"/>
      <c r="E17" s="33" t="str">
        <f ca="1">'Monthly Trend Days'!E17</f>
        <v/>
      </c>
      <c r="F17" s="33" t="str">
        <f ca="1">'Monthly Trend Days'!F17</f>
        <v/>
      </c>
      <c r="G17" s="51" t="str">
        <f ca="1">'Monthly Trend Days'!G17</f>
        <v/>
      </c>
      <c r="H17" s="51" t="str">
        <f ca="1">'Monthly Trend Days'!H17</f>
        <v/>
      </c>
      <c r="I17" t="e">
        <f t="shared" ca="1" si="7"/>
        <v>#N/A</v>
      </c>
      <c r="J17" t="e">
        <f t="shared" ca="1" si="7"/>
        <v>#N/A</v>
      </c>
      <c r="K17" t="e">
        <f t="shared" ca="1" si="7"/>
        <v>#N/A</v>
      </c>
      <c r="L17" t="e">
        <f t="shared" ca="1" si="7"/>
        <v>#N/A</v>
      </c>
      <c r="M17" t="e">
        <f t="shared" ca="1" si="7"/>
        <v>#N/A</v>
      </c>
      <c r="N17" t="e">
        <f t="shared" ca="1" si="7"/>
        <v>#N/A</v>
      </c>
      <c r="O17" t="e">
        <f t="shared" ca="1" si="7"/>
        <v>#N/A</v>
      </c>
      <c r="P17" t="e">
        <f t="shared" ca="1" si="7"/>
        <v>#N/A</v>
      </c>
      <c r="Q17" t="e">
        <f t="shared" ca="1" si="7"/>
        <v>#N/A</v>
      </c>
      <c r="R17" t="e">
        <f t="shared" ca="1" si="7"/>
        <v>#N/A</v>
      </c>
      <c r="S17" t="e">
        <f t="shared" ca="1" si="8"/>
        <v>#N/A</v>
      </c>
      <c r="T17" t="e">
        <f t="shared" ca="1" si="8"/>
        <v>#N/A</v>
      </c>
      <c r="U17" t="e">
        <f t="shared" ca="1" si="8"/>
        <v>#N/A</v>
      </c>
      <c r="V17" t="e">
        <f t="shared" ca="1" si="8"/>
        <v>#N/A</v>
      </c>
      <c r="W17" t="e">
        <f t="shared" ca="1" si="8"/>
        <v>#N/A</v>
      </c>
      <c r="X17" t="e">
        <f t="shared" ca="1" si="8"/>
        <v>#N/A</v>
      </c>
      <c r="Y17" t="e">
        <f t="shared" ca="1" si="8"/>
        <v>#N/A</v>
      </c>
      <c r="Z17" t="e">
        <f t="shared" ca="1" si="8"/>
        <v>#N/A</v>
      </c>
      <c r="AA17" t="e">
        <f t="shared" ca="1" si="8"/>
        <v>#N/A</v>
      </c>
      <c r="AB17" t="e">
        <f t="shared" ca="1" si="8"/>
        <v>#N/A</v>
      </c>
      <c r="AC17" t="e">
        <f t="shared" ca="1" si="9"/>
        <v>#N/A</v>
      </c>
      <c r="AD17" t="e">
        <f t="shared" ca="1" si="9"/>
        <v>#N/A</v>
      </c>
      <c r="AE17" t="e">
        <f t="shared" ca="1" si="9"/>
        <v>#N/A</v>
      </c>
      <c r="AF17" t="e">
        <f t="shared" ca="1" si="9"/>
        <v>#N/A</v>
      </c>
      <c r="AG17" t="e">
        <f t="shared" ca="1" si="9"/>
        <v>#N/A</v>
      </c>
      <c r="AH17" t="e">
        <f t="shared" ca="1" si="9"/>
        <v>#N/A</v>
      </c>
      <c r="AI17" t="e">
        <f t="shared" ca="1" si="9"/>
        <v>#N/A</v>
      </c>
      <c r="AJ17" t="e">
        <f t="shared" ca="1" si="9"/>
        <v>#N/A</v>
      </c>
      <c r="AK17" t="e">
        <f t="shared" ca="1" si="9"/>
        <v>#N/A</v>
      </c>
      <c r="AL17" t="e">
        <f t="shared" ca="1" si="9"/>
        <v>#N/A</v>
      </c>
      <c r="AM17" t="e">
        <f t="shared" ca="1" si="10"/>
        <v>#N/A</v>
      </c>
      <c r="AN17" t="e">
        <f t="shared" ca="1" si="10"/>
        <v>#N/A</v>
      </c>
      <c r="AO17" t="e">
        <f t="shared" ca="1" si="10"/>
        <v>#N/A</v>
      </c>
      <c r="AP17" t="e">
        <f t="shared" ca="1" si="10"/>
        <v>#N/A</v>
      </c>
      <c r="AQ17" t="e">
        <f t="shared" ca="1" si="10"/>
        <v>#N/A</v>
      </c>
      <c r="AR17" t="e">
        <f t="shared" ca="1" si="10"/>
        <v>#N/A</v>
      </c>
      <c r="AS17" t="e">
        <f t="shared" ca="1" si="10"/>
        <v>#N/A</v>
      </c>
      <c r="AT17" t="e">
        <f t="shared" ca="1" si="10"/>
        <v>#N/A</v>
      </c>
      <c r="AU17" t="e">
        <f t="shared" ca="1" si="10"/>
        <v>#N/A</v>
      </c>
      <c r="AV17" t="e">
        <f t="shared" ca="1" si="10"/>
        <v>#N/A</v>
      </c>
      <c r="AW17" t="e">
        <f t="shared" ca="1" si="11"/>
        <v>#N/A</v>
      </c>
      <c r="AX17" t="e">
        <f t="shared" ca="1" si="11"/>
        <v>#N/A</v>
      </c>
      <c r="AY17" t="e">
        <f t="shared" ca="1" si="11"/>
        <v>#N/A</v>
      </c>
      <c r="AZ17" t="e">
        <f t="shared" ca="1" si="11"/>
        <v>#N/A</v>
      </c>
      <c r="BA17" t="e">
        <f t="shared" ca="1" si="11"/>
        <v>#N/A</v>
      </c>
      <c r="BB17" t="e">
        <f t="shared" ca="1" si="11"/>
        <v>#N/A</v>
      </c>
      <c r="BC17" t="e">
        <f t="shared" ca="1" si="11"/>
        <v>#N/A</v>
      </c>
      <c r="BD17" t="e">
        <f t="shared" ca="1" si="11"/>
        <v>#N/A</v>
      </c>
      <c r="BE17" t="e">
        <f t="shared" ca="1" si="11"/>
        <v>#N/A</v>
      </c>
      <c r="BF17" t="e">
        <f t="shared" ca="1" si="11"/>
        <v>#N/A</v>
      </c>
      <c r="BG17" t="e">
        <f t="shared" ca="1" si="12"/>
        <v>#N/A</v>
      </c>
      <c r="BH17" t="e">
        <f t="shared" ca="1" si="12"/>
        <v>#N/A</v>
      </c>
      <c r="BI17" t="e">
        <f t="shared" ca="1" si="12"/>
        <v>#N/A</v>
      </c>
      <c r="BJ17" t="e">
        <f t="shared" ca="1" si="12"/>
        <v>#N/A</v>
      </c>
      <c r="BK17" t="e">
        <f t="shared" ca="1" si="12"/>
        <v>#N/A</v>
      </c>
      <c r="BL17" t="e">
        <f t="shared" ca="1" si="12"/>
        <v>#N/A</v>
      </c>
      <c r="BM17" t="e">
        <f t="shared" ca="1" si="12"/>
        <v>#N/A</v>
      </c>
      <c r="BN17" t="e">
        <f t="shared" ca="1" si="12"/>
        <v>#N/A</v>
      </c>
      <c r="BO17" t="e">
        <f t="shared" ca="1" si="12"/>
        <v>#N/A</v>
      </c>
      <c r="BP17" t="e">
        <f t="shared" ca="1" si="12"/>
        <v>#N/A</v>
      </c>
      <c r="BQ17" t="e">
        <f t="shared" ca="1" si="13"/>
        <v>#N/A</v>
      </c>
      <c r="BR17" t="e">
        <f t="shared" ca="1" si="13"/>
        <v>#N/A</v>
      </c>
      <c r="BS17" t="e">
        <f t="shared" ca="1" si="13"/>
        <v>#N/A</v>
      </c>
      <c r="BT17" t="e">
        <f t="shared" ca="1" si="13"/>
        <v>#N/A</v>
      </c>
      <c r="BU17" t="e">
        <f t="shared" ca="1" si="13"/>
        <v>#N/A</v>
      </c>
      <c r="BV17" t="e">
        <f t="shared" ca="1" si="13"/>
        <v>#N/A</v>
      </c>
      <c r="BW17" t="e">
        <f t="shared" ca="1" si="13"/>
        <v>#N/A</v>
      </c>
      <c r="BX17" t="e">
        <f t="shared" ca="1" si="13"/>
        <v>#N/A</v>
      </c>
      <c r="BY17" t="e">
        <f t="shared" ca="1" si="13"/>
        <v>#N/A</v>
      </c>
      <c r="BZ17" t="e">
        <f t="shared" ca="1" si="13"/>
        <v>#N/A</v>
      </c>
      <c r="CA17" t="e">
        <f t="shared" ca="1" si="13"/>
        <v>#N/A</v>
      </c>
      <c r="CB17" t="e">
        <f t="shared" ca="1" si="13"/>
        <v>#N/A</v>
      </c>
    </row>
    <row r="18" spans="1:80">
      <c r="A18" s="14" t="str">
        <f ca="1">'Monthly Trend Days'!A18</f>
        <v/>
      </c>
      <c r="B18" s="14"/>
      <c r="D18" s="14"/>
      <c r="E18" s="33" t="str">
        <f ca="1">'Monthly Trend Days'!E18</f>
        <v/>
      </c>
      <c r="F18" s="33" t="str">
        <f ca="1">'Monthly Trend Days'!F18</f>
        <v/>
      </c>
      <c r="G18" s="51" t="str">
        <f ca="1">'Monthly Trend Days'!G18</f>
        <v/>
      </c>
      <c r="H18" s="51" t="str">
        <f ca="1">'Monthly Trend Days'!H18</f>
        <v/>
      </c>
      <c r="I18" t="e">
        <f t="shared" ca="1" si="7"/>
        <v>#N/A</v>
      </c>
      <c r="J18" t="e">
        <f t="shared" ca="1" si="7"/>
        <v>#N/A</v>
      </c>
      <c r="K18" t="e">
        <f t="shared" ca="1" si="7"/>
        <v>#N/A</v>
      </c>
      <c r="L18" t="e">
        <f t="shared" ca="1" si="7"/>
        <v>#N/A</v>
      </c>
      <c r="M18" t="e">
        <f t="shared" ca="1" si="7"/>
        <v>#N/A</v>
      </c>
      <c r="N18" t="e">
        <f t="shared" ca="1" si="7"/>
        <v>#N/A</v>
      </c>
      <c r="O18" t="e">
        <f t="shared" ca="1" si="7"/>
        <v>#N/A</v>
      </c>
      <c r="P18" t="e">
        <f t="shared" ca="1" si="7"/>
        <v>#N/A</v>
      </c>
      <c r="Q18" t="e">
        <f t="shared" ca="1" si="7"/>
        <v>#N/A</v>
      </c>
      <c r="R18" t="e">
        <f t="shared" ca="1" si="7"/>
        <v>#N/A</v>
      </c>
      <c r="S18" t="e">
        <f t="shared" ca="1" si="8"/>
        <v>#N/A</v>
      </c>
      <c r="T18" t="e">
        <f t="shared" ca="1" si="8"/>
        <v>#N/A</v>
      </c>
      <c r="U18" t="e">
        <f t="shared" ca="1" si="8"/>
        <v>#N/A</v>
      </c>
      <c r="V18" t="e">
        <f t="shared" ca="1" si="8"/>
        <v>#N/A</v>
      </c>
      <c r="W18" t="e">
        <f t="shared" ca="1" si="8"/>
        <v>#N/A</v>
      </c>
      <c r="X18" t="e">
        <f t="shared" ca="1" si="8"/>
        <v>#N/A</v>
      </c>
      <c r="Y18" t="e">
        <f t="shared" ca="1" si="8"/>
        <v>#N/A</v>
      </c>
      <c r="Z18" t="e">
        <f t="shared" ca="1" si="8"/>
        <v>#N/A</v>
      </c>
      <c r="AA18" t="e">
        <f t="shared" ca="1" si="8"/>
        <v>#N/A</v>
      </c>
      <c r="AB18" t="e">
        <f t="shared" ca="1" si="8"/>
        <v>#N/A</v>
      </c>
      <c r="AC18" t="e">
        <f t="shared" ca="1" si="9"/>
        <v>#N/A</v>
      </c>
      <c r="AD18" t="e">
        <f t="shared" ca="1" si="9"/>
        <v>#N/A</v>
      </c>
      <c r="AE18" t="e">
        <f t="shared" ca="1" si="9"/>
        <v>#N/A</v>
      </c>
      <c r="AF18" t="e">
        <f t="shared" ca="1" si="9"/>
        <v>#N/A</v>
      </c>
      <c r="AG18" t="e">
        <f t="shared" ca="1" si="9"/>
        <v>#N/A</v>
      </c>
      <c r="AH18" t="e">
        <f t="shared" ca="1" si="9"/>
        <v>#N/A</v>
      </c>
      <c r="AI18" t="e">
        <f t="shared" ca="1" si="9"/>
        <v>#N/A</v>
      </c>
      <c r="AJ18" t="e">
        <f t="shared" ca="1" si="9"/>
        <v>#N/A</v>
      </c>
      <c r="AK18" t="e">
        <f t="shared" ca="1" si="9"/>
        <v>#N/A</v>
      </c>
      <c r="AL18" t="e">
        <f t="shared" ca="1" si="9"/>
        <v>#N/A</v>
      </c>
      <c r="AM18" t="e">
        <f t="shared" ca="1" si="10"/>
        <v>#N/A</v>
      </c>
      <c r="AN18" t="e">
        <f t="shared" ca="1" si="10"/>
        <v>#N/A</v>
      </c>
      <c r="AO18" t="e">
        <f t="shared" ca="1" si="10"/>
        <v>#N/A</v>
      </c>
      <c r="AP18" t="e">
        <f t="shared" ca="1" si="10"/>
        <v>#N/A</v>
      </c>
      <c r="AQ18" t="e">
        <f t="shared" ca="1" si="10"/>
        <v>#N/A</v>
      </c>
      <c r="AR18" t="e">
        <f t="shared" ca="1" si="10"/>
        <v>#N/A</v>
      </c>
      <c r="AS18" t="e">
        <f t="shared" ca="1" si="10"/>
        <v>#N/A</v>
      </c>
      <c r="AT18" t="e">
        <f t="shared" ca="1" si="10"/>
        <v>#N/A</v>
      </c>
      <c r="AU18" t="e">
        <f t="shared" ca="1" si="10"/>
        <v>#N/A</v>
      </c>
      <c r="AV18" t="e">
        <f t="shared" ca="1" si="10"/>
        <v>#N/A</v>
      </c>
      <c r="AW18" t="e">
        <f t="shared" ca="1" si="11"/>
        <v>#N/A</v>
      </c>
      <c r="AX18" t="e">
        <f t="shared" ca="1" si="11"/>
        <v>#N/A</v>
      </c>
      <c r="AY18" t="e">
        <f t="shared" ca="1" si="11"/>
        <v>#N/A</v>
      </c>
      <c r="AZ18" t="e">
        <f t="shared" ca="1" si="11"/>
        <v>#N/A</v>
      </c>
      <c r="BA18" t="e">
        <f t="shared" ca="1" si="11"/>
        <v>#N/A</v>
      </c>
      <c r="BB18" t="e">
        <f t="shared" ca="1" si="11"/>
        <v>#N/A</v>
      </c>
      <c r="BC18" t="e">
        <f t="shared" ca="1" si="11"/>
        <v>#N/A</v>
      </c>
      <c r="BD18" t="e">
        <f t="shared" ca="1" si="11"/>
        <v>#N/A</v>
      </c>
      <c r="BE18" t="e">
        <f t="shared" ca="1" si="11"/>
        <v>#N/A</v>
      </c>
      <c r="BF18" t="e">
        <f t="shared" ca="1" si="11"/>
        <v>#N/A</v>
      </c>
      <c r="BG18" t="e">
        <f t="shared" ca="1" si="12"/>
        <v>#N/A</v>
      </c>
      <c r="BH18" t="e">
        <f t="shared" ca="1" si="12"/>
        <v>#N/A</v>
      </c>
      <c r="BI18" t="e">
        <f t="shared" ca="1" si="12"/>
        <v>#N/A</v>
      </c>
      <c r="BJ18" t="e">
        <f t="shared" ca="1" si="12"/>
        <v>#N/A</v>
      </c>
      <c r="BK18" t="e">
        <f t="shared" ca="1" si="12"/>
        <v>#N/A</v>
      </c>
      <c r="BL18" t="e">
        <f t="shared" ca="1" si="12"/>
        <v>#N/A</v>
      </c>
      <c r="BM18" t="e">
        <f t="shared" ca="1" si="12"/>
        <v>#N/A</v>
      </c>
      <c r="BN18" t="e">
        <f t="shared" ca="1" si="12"/>
        <v>#N/A</v>
      </c>
      <c r="BO18" t="e">
        <f t="shared" ca="1" si="12"/>
        <v>#N/A</v>
      </c>
      <c r="BP18" t="e">
        <f t="shared" ca="1" si="12"/>
        <v>#N/A</v>
      </c>
      <c r="BQ18" t="e">
        <f t="shared" ca="1" si="13"/>
        <v>#N/A</v>
      </c>
      <c r="BR18" t="e">
        <f t="shared" ca="1" si="13"/>
        <v>#N/A</v>
      </c>
      <c r="BS18" t="e">
        <f t="shared" ca="1" si="13"/>
        <v>#N/A</v>
      </c>
      <c r="BT18" t="e">
        <f t="shared" ca="1" si="13"/>
        <v>#N/A</v>
      </c>
      <c r="BU18" t="e">
        <f t="shared" ca="1" si="13"/>
        <v>#N/A</v>
      </c>
      <c r="BV18" t="e">
        <f t="shared" ca="1" si="13"/>
        <v>#N/A</v>
      </c>
      <c r="BW18" t="e">
        <f t="shared" ca="1" si="13"/>
        <v>#N/A</v>
      </c>
      <c r="BX18" t="e">
        <f t="shared" ca="1" si="13"/>
        <v>#N/A</v>
      </c>
      <c r="BY18" t="e">
        <f t="shared" ca="1" si="13"/>
        <v>#N/A</v>
      </c>
      <c r="BZ18" t="e">
        <f t="shared" ca="1" si="13"/>
        <v>#N/A</v>
      </c>
      <c r="CA18" t="e">
        <f t="shared" ca="1" si="13"/>
        <v>#N/A</v>
      </c>
      <c r="CB18" t="e">
        <f t="shared" ca="1" si="13"/>
        <v>#N/A</v>
      </c>
    </row>
    <row r="19" spans="1:80">
      <c r="A19" s="14" t="str">
        <f ca="1">'Monthly Trend Days'!A19</f>
        <v/>
      </c>
      <c r="B19" s="14"/>
      <c r="D19" s="14"/>
      <c r="E19" s="33" t="str">
        <f ca="1">'Monthly Trend Days'!E19</f>
        <v/>
      </c>
      <c r="F19" s="33" t="str">
        <f ca="1">'Monthly Trend Days'!F19</f>
        <v/>
      </c>
      <c r="G19" s="51" t="str">
        <f ca="1">'Monthly Trend Days'!G19</f>
        <v/>
      </c>
      <c r="H19" s="51" t="str">
        <f ca="1">'Monthly Trend Days'!H19</f>
        <v/>
      </c>
      <c r="I19" t="e">
        <f t="shared" ca="1" si="7"/>
        <v>#N/A</v>
      </c>
      <c r="J19" t="e">
        <f t="shared" ca="1" si="7"/>
        <v>#N/A</v>
      </c>
      <c r="K19" t="e">
        <f t="shared" ca="1" si="7"/>
        <v>#N/A</v>
      </c>
      <c r="L19" t="e">
        <f t="shared" ca="1" si="7"/>
        <v>#N/A</v>
      </c>
      <c r="M19" t="e">
        <f t="shared" ca="1" si="7"/>
        <v>#N/A</v>
      </c>
      <c r="N19" t="e">
        <f t="shared" ca="1" si="7"/>
        <v>#N/A</v>
      </c>
      <c r="O19" t="e">
        <f t="shared" ca="1" si="7"/>
        <v>#N/A</v>
      </c>
      <c r="P19" t="e">
        <f t="shared" ca="1" si="7"/>
        <v>#N/A</v>
      </c>
      <c r="Q19" t="e">
        <f t="shared" ca="1" si="7"/>
        <v>#N/A</v>
      </c>
      <c r="R19" t="e">
        <f t="shared" ca="1" si="7"/>
        <v>#N/A</v>
      </c>
      <c r="S19" t="e">
        <f t="shared" ca="1" si="8"/>
        <v>#N/A</v>
      </c>
      <c r="T19" t="e">
        <f t="shared" ca="1" si="8"/>
        <v>#N/A</v>
      </c>
      <c r="U19" t="e">
        <f t="shared" ca="1" si="8"/>
        <v>#N/A</v>
      </c>
      <c r="V19" t="e">
        <f t="shared" ca="1" si="8"/>
        <v>#N/A</v>
      </c>
      <c r="W19" t="e">
        <f t="shared" ca="1" si="8"/>
        <v>#N/A</v>
      </c>
      <c r="X19" t="e">
        <f t="shared" ca="1" si="8"/>
        <v>#N/A</v>
      </c>
      <c r="Y19" t="e">
        <f t="shared" ca="1" si="8"/>
        <v>#N/A</v>
      </c>
      <c r="Z19" t="e">
        <f t="shared" ca="1" si="8"/>
        <v>#N/A</v>
      </c>
      <c r="AA19" t="e">
        <f t="shared" ca="1" si="8"/>
        <v>#N/A</v>
      </c>
      <c r="AB19" t="e">
        <f t="shared" ca="1" si="8"/>
        <v>#N/A</v>
      </c>
      <c r="AC19" t="e">
        <f t="shared" ca="1" si="9"/>
        <v>#N/A</v>
      </c>
      <c r="AD19" t="e">
        <f t="shared" ca="1" si="9"/>
        <v>#N/A</v>
      </c>
      <c r="AE19" t="e">
        <f t="shared" ca="1" si="9"/>
        <v>#N/A</v>
      </c>
      <c r="AF19" t="e">
        <f t="shared" ca="1" si="9"/>
        <v>#N/A</v>
      </c>
      <c r="AG19" t="e">
        <f t="shared" ca="1" si="9"/>
        <v>#N/A</v>
      </c>
      <c r="AH19" t="e">
        <f t="shared" ca="1" si="9"/>
        <v>#N/A</v>
      </c>
      <c r="AI19" t="e">
        <f t="shared" ca="1" si="9"/>
        <v>#N/A</v>
      </c>
      <c r="AJ19" t="e">
        <f t="shared" ca="1" si="9"/>
        <v>#N/A</v>
      </c>
      <c r="AK19" t="e">
        <f t="shared" ca="1" si="9"/>
        <v>#N/A</v>
      </c>
      <c r="AL19" t="e">
        <f t="shared" ca="1" si="9"/>
        <v>#N/A</v>
      </c>
      <c r="AM19" t="e">
        <f t="shared" ca="1" si="10"/>
        <v>#N/A</v>
      </c>
      <c r="AN19" t="e">
        <f t="shared" ca="1" si="10"/>
        <v>#N/A</v>
      </c>
      <c r="AO19" t="e">
        <f t="shared" ca="1" si="10"/>
        <v>#N/A</v>
      </c>
      <c r="AP19" t="e">
        <f t="shared" ca="1" si="10"/>
        <v>#N/A</v>
      </c>
      <c r="AQ19" t="e">
        <f t="shared" ca="1" si="10"/>
        <v>#N/A</v>
      </c>
      <c r="AR19" t="e">
        <f t="shared" ca="1" si="10"/>
        <v>#N/A</v>
      </c>
      <c r="AS19" t="e">
        <f t="shared" ca="1" si="10"/>
        <v>#N/A</v>
      </c>
      <c r="AT19" t="e">
        <f t="shared" ca="1" si="10"/>
        <v>#N/A</v>
      </c>
      <c r="AU19" t="e">
        <f t="shared" ca="1" si="10"/>
        <v>#N/A</v>
      </c>
      <c r="AV19" t="e">
        <f t="shared" ca="1" si="10"/>
        <v>#N/A</v>
      </c>
      <c r="AW19" t="e">
        <f t="shared" ca="1" si="11"/>
        <v>#N/A</v>
      </c>
      <c r="AX19" t="e">
        <f t="shared" ca="1" si="11"/>
        <v>#N/A</v>
      </c>
      <c r="AY19" t="e">
        <f t="shared" ca="1" si="11"/>
        <v>#N/A</v>
      </c>
      <c r="AZ19" t="e">
        <f t="shared" ca="1" si="11"/>
        <v>#N/A</v>
      </c>
      <c r="BA19" t="e">
        <f t="shared" ca="1" si="11"/>
        <v>#N/A</v>
      </c>
      <c r="BB19" t="e">
        <f t="shared" ca="1" si="11"/>
        <v>#N/A</v>
      </c>
      <c r="BC19" t="e">
        <f t="shared" ca="1" si="11"/>
        <v>#N/A</v>
      </c>
      <c r="BD19" t="e">
        <f t="shared" ca="1" si="11"/>
        <v>#N/A</v>
      </c>
      <c r="BE19" t="e">
        <f t="shared" ca="1" si="11"/>
        <v>#N/A</v>
      </c>
      <c r="BF19" t="e">
        <f t="shared" ca="1" si="11"/>
        <v>#N/A</v>
      </c>
      <c r="BG19" t="e">
        <f t="shared" ca="1" si="12"/>
        <v>#N/A</v>
      </c>
      <c r="BH19" t="e">
        <f t="shared" ca="1" si="12"/>
        <v>#N/A</v>
      </c>
      <c r="BI19" t="e">
        <f t="shared" ca="1" si="12"/>
        <v>#N/A</v>
      </c>
      <c r="BJ19" t="e">
        <f t="shared" ca="1" si="12"/>
        <v>#N/A</v>
      </c>
      <c r="BK19" t="e">
        <f t="shared" ca="1" si="12"/>
        <v>#N/A</v>
      </c>
      <c r="BL19" t="e">
        <f t="shared" ca="1" si="12"/>
        <v>#N/A</v>
      </c>
      <c r="BM19" t="e">
        <f t="shared" ca="1" si="12"/>
        <v>#N/A</v>
      </c>
      <c r="BN19" t="e">
        <f t="shared" ca="1" si="12"/>
        <v>#N/A</v>
      </c>
      <c r="BO19" t="e">
        <f t="shared" ca="1" si="12"/>
        <v>#N/A</v>
      </c>
      <c r="BP19" t="e">
        <f t="shared" ca="1" si="12"/>
        <v>#N/A</v>
      </c>
      <c r="BQ19" t="e">
        <f t="shared" ca="1" si="13"/>
        <v>#N/A</v>
      </c>
      <c r="BR19" t="e">
        <f t="shared" ca="1" si="13"/>
        <v>#N/A</v>
      </c>
      <c r="BS19" t="e">
        <f t="shared" ca="1" si="13"/>
        <v>#N/A</v>
      </c>
      <c r="BT19" t="e">
        <f t="shared" ca="1" si="13"/>
        <v>#N/A</v>
      </c>
      <c r="BU19" t="e">
        <f t="shared" ca="1" si="13"/>
        <v>#N/A</v>
      </c>
      <c r="BV19" t="e">
        <f t="shared" ca="1" si="13"/>
        <v>#N/A</v>
      </c>
      <c r="BW19" t="e">
        <f t="shared" ca="1" si="13"/>
        <v>#N/A</v>
      </c>
      <c r="BX19" t="e">
        <f t="shared" ca="1" si="13"/>
        <v>#N/A</v>
      </c>
      <c r="BY19" t="e">
        <f t="shared" ca="1" si="13"/>
        <v>#N/A</v>
      </c>
      <c r="BZ19" t="e">
        <f t="shared" ca="1" si="13"/>
        <v>#N/A</v>
      </c>
      <c r="CA19" t="e">
        <f t="shared" ca="1" si="13"/>
        <v>#N/A</v>
      </c>
      <c r="CB19" t="e">
        <f t="shared" ca="1" si="13"/>
        <v>#N/A</v>
      </c>
    </row>
    <row r="20" spans="1:80">
      <c r="A20" s="14" t="str">
        <f ca="1">'Monthly Trend Days'!A20</f>
        <v/>
      </c>
      <c r="B20" s="14"/>
      <c r="D20" s="14"/>
      <c r="E20" s="33" t="str">
        <f ca="1">'Monthly Trend Days'!E20</f>
        <v/>
      </c>
      <c r="F20" s="33" t="str">
        <f ca="1">'Monthly Trend Days'!F20</f>
        <v/>
      </c>
      <c r="G20" s="51" t="str">
        <f ca="1">'Monthly Trend Days'!G20</f>
        <v/>
      </c>
      <c r="H20" s="51" t="str">
        <f ca="1">'Monthly Trend Days'!H20</f>
        <v/>
      </c>
      <c r="I20" t="e">
        <f t="shared" ca="1" si="7"/>
        <v>#N/A</v>
      </c>
      <c r="J20" t="e">
        <f t="shared" ca="1" si="7"/>
        <v>#N/A</v>
      </c>
      <c r="K20" t="e">
        <f t="shared" ca="1" si="7"/>
        <v>#N/A</v>
      </c>
      <c r="L20" t="e">
        <f t="shared" ca="1" si="7"/>
        <v>#N/A</v>
      </c>
      <c r="M20" t="e">
        <f t="shared" ca="1" si="7"/>
        <v>#N/A</v>
      </c>
      <c r="N20" t="e">
        <f t="shared" ca="1" si="7"/>
        <v>#N/A</v>
      </c>
      <c r="O20" t="e">
        <f t="shared" ca="1" si="7"/>
        <v>#N/A</v>
      </c>
      <c r="P20" t="e">
        <f t="shared" ca="1" si="7"/>
        <v>#N/A</v>
      </c>
      <c r="Q20" t="e">
        <f t="shared" ca="1" si="7"/>
        <v>#N/A</v>
      </c>
      <c r="R20" t="e">
        <f t="shared" ca="1" si="7"/>
        <v>#N/A</v>
      </c>
      <c r="S20" t="e">
        <f t="shared" ca="1" si="8"/>
        <v>#N/A</v>
      </c>
      <c r="T20" t="e">
        <f t="shared" ca="1" si="8"/>
        <v>#N/A</v>
      </c>
      <c r="U20" t="e">
        <f t="shared" ca="1" si="8"/>
        <v>#N/A</v>
      </c>
      <c r="V20" t="e">
        <f t="shared" ca="1" si="8"/>
        <v>#N/A</v>
      </c>
      <c r="W20" t="e">
        <f t="shared" ca="1" si="8"/>
        <v>#N/A</v>
      </c>
      <c r="X20" t="e">
        <f t="shared" ca="1" si="8"/>
        <v>#N/A</v>
      </c>
      <c r="Y20" t="e">
        <f t="shared" ca="1" si="8"/>
        <v>#N/A</v>
      </c>
      <c r="Z20" t="e">
        <f t="shared" ca="1" si="8"/>
        <v>#N/A</v>
      </c>
      <c r="AA20" t="e">
        <f t="shared" ca="1" si="8"/>
        <v>#N/A</v>
      </c>
      <c r="AB20" t="e">
        <f t="shared" ca="1" si="8"/>
        <v>#N/A</v>
      </c>
      <c r="AC20" t="e">
        <f t="shared" ca="1" si="9"/>
        <v>#N/A</v>
      </c>
      <c r="AD20" t="e">
        <f t="shared" ca="1" si="9"/>
        <v>#N/A</v>
      </c>
      <c r="AE20" t="e">
        <f t="shared" ca="1" si="9"/>
        <v>#N/A</v>
      </c>
      <c r="AF20" t="e">
        <f t="shared" ca="1" si="9"/>
        <v>#N/A</v>
      </c>
      <c r="AG20" t="e">
        <f t="shared" ca="1" si="9"/>
        <v>#N/A</v>
      </c>
      <c r="AH20" t="e">
        <f t="shared" ca="1" si="9"/>
        <v>#N/A</v>
      </c>
      <c r="AI20" t="e">
        <f t="shared" ca="1" si="9"/>
        <v>#N/A</v>
      </c>
      <c r="AJ20" t="e">
        <f t="shared" ca="1" si="9"/>
        <v>#N/A</v>
      </c>
      <c r="AK20" t="e">
        <f t="shared" ca="1" si="9"/>
        <v>#N/A</v>
      </c>
      <c r="AL20" t="e">
        <f t="shared" ca="1" si="9"/>
        <v>#N/A</v>
      </c>
      <c r="AM20" t="e">
        <f t="shared" ca="1" si="10"/>
        <v>#N/A</v>
      </c>
      <c r="AN20" t="e">
        <f t="shared" ca="1" si="10"/>
        <v>#N/A</v>
      </c>
      <c r="AO20" t="e">
        <f t="shared" ca="1" si="10"/>
        <v>#N/A</v>
      </c>
      <c r="AP20" t="e">
        <f t="shared" ca="1" si="10"/>
        <v>#N/A</v>
      </c>
      <c r="AQ20" t="e">
        <f t="shared" ca="1" si="10"/>
        <v>#N/A</v>
      </c>
      <c r="AR20" t="e">
        <f t="shared" ca="1" si="10"/>
        <v>#N/A</v>
      </c>
      <c r="AS20" t="e">
        <f t="shared" ca="1" si="10"/>
        <v>#N/A</v>
      </c>
      <c r="AT20" t="e">
        <f t="shared" ca="1" si="10"/>
        <v>#N/A</v>
      </c>
      <c r="AU20" t="e">
        <f t="shared" ca="1" si="10"/>
        <v>#N/A</v>
      </c>
      <c r="AV20" t="e">
        <f t="shared" ca="1" si="10"/>
        <v>#N/A</v>
      </c>
      <c r="AW20" t="e">
        <f t="shared" ca="1" si="11"/>
        <v>#N/A</v>
      </c>
      <c r="AX20" t="e">
        <f t="shared" ca="1" si="11"/>
        <v>#N/A</v>
      </c>
      <c r="AY20" t="e">
        <f t="shared" ca="1" si="11"/>
        <v>#N/A</v>
      </c>
      <c r="AZ20" t="e">
        <f t="shared" ca="1" si="11"/>
        <v>#N/A</v>
      </c>
      <c r="BA20" t="e">
        <f t="shared" ca="1" si="11"/>
        <v>#N/A</v>
      </c>
      <c r="BB20" t="e">
        <f t="shared" ca="1" si="11"/>
        <v>#N/A</v>
      </c>
      <c r="BC20" t="e">
        <f t="shared" ca="1" si="11"/>
        <v>#N/A</v>
      </c>
      <c r="BD20" t="e">
        <f t="shared" ca="1" si="11"/>
        <v>#N/A</v>
      </c>
      <c r="BE20" t="e">
        <f t="shared" ca="1" si="11"/>
        <v>#N/A</v>
      </c>
      <c r="BF20" t="e">
        <f t="shared" ca="1" si="11"/>
        <v>#N/A</v>
      </c>
      <c r="BG20" t="e">
        <f t="shared" ca="1" si="12"/>
        <v>#N/A</v>
      </c>
      <c r="BH20" t="e">
        <f t="shared" ca="1" si="12"/>
        <v>#N/A</v>
      </c>
      <c r="BI20" t="e">
        <f t="shared" ca="1" si="12"/>
        <v>#N/A</v>
      </c>
      <c r="BJ20" t="e">
        <f t="shared" ca="1" si="12"/>
        <v>#N/A</v>
      </c>
      <c r="BK20" t="e">
        <f t="shared" ca="1" si="12"/>
        <v>#N/A</v>
      </c>
      <c r="BL20" t="e">
        <f t="shared" ca="1" si="12"/>
        <v>#N/A</v>
      </c>
      <c r="BM20" t="e">
        <f t="shared" ca="1" si="12"/>
        <v>#N/A</v>
      </c>
      <c r="BN20" t="e">
        <f t="shared" ca="1" si="12"/>
        <v>#N/A</v>
      </c>
      <c r="BO20" t="e">
        <f t="shared" ca="1" si="12"/>
        <v>#N/A</v>
      </c>
      <c r="BP20" t="e">
        <f t="shared" ca="1" si="12"/>
        <v>#N/A</v>
      </c>
      <c r="BQ20" t="e">
        <f t="shared" ca="1" si="13"/>
        <v>#N/A</v>
      </c>
      <c r="BR20" t="e">
        <f t="shared" ca="1" si="13"/>
        <v>#N/A</v>
      </c>
      <c r="BS20" t="e">
        <f t="shared" ca="1" si="13"/>
        <v>#N/A</v>
      </c>
      <c r="BT20" t="e">
        <f t="shared" ca="1" si="13"/>
        <v>#N/A</v>
      </c>
      <c r="BU20" t="e">
        <f t="shared" ca="1" si="13"/>
        <v>#N/A</v>
      </c>
      <c r="BV20" t="e">
        <f t="shared" ca="1" si="13"/>
        <v>#N/A</v>
      </c>
      <c r="BW20" t="e">
        <f t="shared" ca="1" si="13"/>
        <v>#N/A</v>
      </c>
      <c r="BX20" t="e">
        <f t="shared" ca="1" si="13"/>
        <v>#N/A</v>
      </c>
      <c r="BY20" t="e">
        <f t="shared" ca="1" si="13"/>
        <v>#N/A</v>
      </c>
      <c r="BZ20" t="e">
        <f t="shared" ca="1" si="13"/>
        <v>#N/A</v>
      </c>
      <c r="CA20" t="e">
        <f t="shared" ca="1" si="13"/>
        <v>#N/A</v>
      </c>
      <c r="CB20" t="e">
        <f t="shared" ca="1" si="13"/>
        <v>#N/A</v>
      </c>
    </row>
    <row r="21" spans="1:80">
      <c r="A21" s="14" t="str">
        <f ca="1">'Monthly Trend Days'!A21</f>
        <v/>
      </c>
      <c r="B21" s="14"/>
      <c r="D21" s="14"/>
      <c r="E21" s="33" t="str">
        <f ca="1">'Monthly Trend Days'!E21</f>
        <v/>
      </c>
      <c r="F21" s="33" t="str">
        <f ca="1">'Monthly Trend Days'!F21</f>
        <v/>
      </c>
      <c r="G21" s="51" t="str">
        <f ca="1">'Monthly Trend Days'!G21</f>
        <v/>
      </c>
      <c r="H21" s="51" t="str">
        <f ca="1">'Monthly Trend Days'!H21</f>
        <v/>
      </c>
      <c r="I21" t="e">
        <f t="shared" ca="1" si="7"/>
        <v>#N/A</v>
      </c>
      <c r="J21" t="e">
        <f t="shared" ca="1" si="7"/>
        <v>#N/A</v>
      </c>
      <c r="K21" t="e">
        <f t="shared" ca="1" si="7"/>
        <v>#N/A</v>
      </c>
      <c r="L21" t="e">
        <f t="shared" ca="1" si="7"/>
        <v>#N/A</v>
      </c>
      <c r="M21" t="e">
        <f t="shared" ca="1" si="7"/>
        <v>#N/A</v>
      </c>
      <c r="N21" t="e">
        <f t="shared" ca="1" si="7"/>
        <v>#N/A</v>
      </c>
      <c r="O21" t="e">
        <f t="shared" ca="1" si="7"/>
        <v>#N/A</v>
      </c>
      <c r="P21" t="e">
        <f t="shared" ca="1" si="7"/>
        <v>#N/A</v>
      </c>
      <c r="Q21" t="e">
        <f t="shared" ca="1" si="7"/>
        <v>#N/A</v>
      </c>
      <c r="R21" t="e">
        <f t="shared" ca="1" si="7"/>
        <v>#N/A</v>
      </c>
      <c r="S21" t="e">
        <f t="shared" ca="1" si="8"/>
        <v>#N/A</v>
      </c>
      <c r="T21" t="e">
        <f t="shared" ca="1" si="8"/>
        <v>#N/A</v>
      </c>
      <c r="U21" t="e">
        <f t="shared" ca="1" si="8"/>
        <v>#N/A</v>
      </c>
      <c r="V21" t="e">
        <f t="shared" ca="1" si="8"/>
        <v>#N/A</v>
      </c>
      <c r="W21" t="e">
        <f t="shared" ca="1" si="8"/>
        <v>#N/A</v>
      </c>
      <c r="X21" t="e">
        <f t="shared" ca="1" si="8"/>
        <v>#N/A</v>
      </c>
      <c r="Y21" t="e">
        <f t="shared" ca="1" si="8"/>
        <v>#N/A</v>
      </c>
      <c r="Z21" t="e">
        <f t="shared" ca="1" si="8"/>
        <v>#N/A</v>
      </c>
      <c r="AA21" t="e">
        <f t="shared" ca="1" si="8"/>
        <v>#N/A</v>
      </c>
      <c r="AB21" t="e">
        <f t="shared" ca="1" si="8"/>
        <v>#N/A</v>
      </c>
      <c r="AC21" t="e">
        <f t="shared" ca="1" si="9"/>
        <v>#N/A</v>
      </c>
      <c r="AD21" t="e">
        <f t="shared" ca="1" si="9"/>
        <v>#N/A</v>
      </c>
      <c r="AE21" t="e">
        <f t="shared" ca="1" si="9"/>
        <v>#N/A</v>
      </c>
      <c r="AF21" t="e">
        <f t="shared" ca="1" si="9"/>
        <v>#N/A</v>
      </c>
      <c r="AG21" t="e">
        <f t="shared" ca="1" si="9"/>
        <v>#N/A</v>
      </c>
      <c r="AH21" t="e">
        <f t="shared" ca="1" si="9"/>
        <v>#N/A</v>
      </c>
      <c r="AI21" t="e">
        <f t="shared" ca="1" si="9"/>
        <v>#N/A</v>
      </c>
      <c r="AJ21" t="e">
        <f t="shared" ca="1" si="9"/>
        <v>#N/A</v>
      </c>
      <c r="AK21" t="e">
        <f t="shared" ca="1" si="9"/>
        <v>#N/A</v>
      </c>
      <c r="AL21" t="e">
        <f t="shared" ca="1" si="9"/>
        <v>#N/A</v>
      </c>
      <c r="AM21" t="e">
        <f t="shared" ca="1" si="10"/>
        <v>#N/A</v>
      </c>
      <c r="AN21" t="e">
        <f t="shared" ca="1" si="10"/>
        <v>#N/A</v>
      </c>
      <c r="AO21" t="e">
        <f t="shared" ca="1" si="10"/>
        <v>#N/A</v>
      </c>
      <c r="AP21" t="e">
        <f t="shared" ca="1" si="10"/>
        <v>#N/A</v>
      </c>
      <c r="AQ21" t="e">
        <f t="shared" ca="1" si="10"/>
        <v>#N/A</v>
      </c>
      <c r="AR21" t="e">
        <f t="shared" ca="1" si="10"/>
        <v>#N/A</v>
      </c>
      <c r="AS21" t="e">
        <f t="shared" ca="1" si="10"/>
        <v>#N/A</v>
      </c>
      <c r="AT21" t="e">
        <f t="shared" ca="1" si="10"/>
        <v>#N/A</v>
      </c>
      <c r="AU21" t="e">
        <f t="shared" ca="1" si="10"/>
        <v>#N/A</v>
      </c>
      <c r="AV21" t="e">
        <f t="shared" ca="1" si="10"/>
        <v>#N/A</v>
      </c>
      <c r="AW21" t="e">
        <f t="shared" ca="1" si="11"/>
        <v>#N/A</v>
      </c>
      <c r="AX21" t="e">
        <f t="shared" ca="1" si="11"/>
        <v>#N/A</v>
      </c>
      <c r="AY21" t="e">
        <f t="shared" ca="1" si="11"/>
        <v>#N/A</v>
      </c>
      <c r="AZ21" t="e">
        <f t="shared" ca="1" si="11"/>
        <v>#N/A</v>
      </c>
      <c r="BA21" t="e">
        <f t="shared" ca="1" si="11"/>
        <v>#N/A</v>
      </c>
      <c r="BB21" t="e">
        <f t="shared" ca="1" si="11"/>
        <v>#N/A</v>
      </c>
      <c r="BC21" t="e">
        <f t="shared" ca="1" si="11"/>
        <v>#N/A</v>
      </c>
      <c r="BD21" t="e">
        <f t="shared" ca="1" si="11"/>
        <v>#N/A</v>
      </c>
      <c r="BE21" t="e">
        <f t="shared" ca="1" si="11"/>
        <v>#N/A</v>
      </c>
      <c r="BF21" t="e">
        <f t="shared" ca="1" si="11"/>
        <v>#N/A</v>
      </c>
      <c r="BG21" t="e">
        <f t="shared" ca="1" si="12"/>
        <v>#N/A</v>
      </c>
      <c r="BH21" t="e">
        <f t="shared" ca="1" si="12"/>
        <v>#N/A</v>
      </c>
      <c r="BI21" t="e">
        <f t="shared" ca="1" si="12"/>
        <v>#N/A</v>
      </c>
      <c r="BJ21" t="e">
        <f t="shared" ca="1" si="12"/>
        <v>#N/A</v>
      </c>
      <c r="BK21" t="e">
        <f t="shared" ca="1" si="12"/>
        <v>#N/A</v>
      </c>
      <c r="BL21" t="e">
        <f t="shared" ca="1" si="12"/>
        <v>#N/A</v>
      </c>
      <c r="BM21" t="e">
        <f t="shared" ca="1" si="12"/>
        <v>#N/A</v>
      </c>
      <c r="BN21" t="e">
        <f t="shared" ca="1" si="12"/>
        <v>#N/A</v>
      </c>
      <c r="BO21" t="e">
        <f t="shared" ca="1" si="12"/>
        <v>#N/A</v>
      </c>
      <c r="BP21" t="e">
        <f t="shared" ca="1" si="12"/>
        <v>#N/A</v>
      </c>
      <c r="BQ21" t="e">
        <f t="shared" ca="1" si="13"/>
        <v>#N/A</v>
      </c>
      <c r="BR21" t="e">
        <f t="shared" ca="1" si="13"/>
        <v>#N/A</v>
      </c>
      <c r="BS21" t="e">
        <f t="shared" ca="1" si="13"/>
        <v>#N/A</v>
      </c>
      <c r="BT21" t="e">
        <f t="shared" ca="1" si="13"/>
        <v>#N/A</v>
      </c>
      <c r="BU21" t="e">
        <f t="shared" ca="1" si="13"/>
        <v>#N/A</v>
      </c>
      <c r="BV21" t="e">
        <f t="shared" ca="1" si="13"/>
        <v>#N/A</v>
      </c>
      <c r="BW21" t="e">
        <f t="shared" ca="1" si="13"/>
        <v>#N/A</v>
      </c>
      <c r="BX21" t="e">
        <f t="shared" ca="1" si="13"/>
        <v>#N/A</v>
      </c>
      <c r="BY21" t="e">
        <f t="shared" ca="1" si="13"/>
        <v>#N/A</v>
      </c>
      <c r="BZ21" t="e">
        <f t="shared" ca="1" si="13"/>
        <v>#N/A</v>
      </c>
      <c r="CA21" t="e">
        <f t="shared" ca="1" si="13"/>
        <v>#N/A</v>
      </c>
      <c r="CB21" t="e">
        <f t="shared" ca="1" si="13"/>
        <v>#N/A</v>
      </c>
    </row>
    <row r="22" spans="1:80">
      <c r="A22" s="14" t="str">
        <f ca="1">'Monthly Trend Days'!A22</f>
        <v/>
      </c>
      <c r="B22" s="14"/>
      <c r="D22" s="14"/>
      <c r="E22" s="33" t="str">
        <f ca="1">'Monthly Trend Days'!E22</f>
        <v/>
      </c>
      <c r="F22" s="33" t="str">
        <f ca="1">'Monthly Trend Days'!F22</f>
        <v/>
      </c>
      <c r="G22" s="51" t="str">
        <f ca="1">'Monthly Trend Days'!G22</f>
        <v/>
      </c>
      <c r="H22" s="51" t="str">
        <f ca="1">'Monthly Trend Days'!H22</f>
        <v/>
      </c>
      <c r="I22" t="e">
        <f t="shared" ca="1" si="7"/>
        <v>#N/A</v>
      </c>
      <c r="J22" t="e">
        <f t="shared" ca="1" si="7"/>
        <v>#N/A</v>
      </c>
      <c r="K22" t="e">
        <f t="shared" ca="1" si="7"/>
        <v>#N/A</v>
      </c>
      <c r="L22" t="e">
        <f t="shared" ca="1" si="7"/>
        <v>#N/A</v>
      </c>
      <c r="M22" t="e">
        <f t="shared" ca="1" si="7"/>
        <v>#N/A</v>
      </c>
      <c r="N22" t="e">
        <f t="shared" ca="1" si="7"/>
        <v>#N/A</v>
      </c>
      <c r="O22" t="e">
        <f t="shared" ca="1" si="7"/>
        <v>#N/A</v>
      </c>
      <c r="P22" t="e">
        <f t="shared" ca="1" si="7"/>
        <v>#N/A</v>
      </c>
      <c r="Q22" t="e">
        <f t="shared" ca="1" si="7"/>
        <v>#N/A</v>
      </c>
      <c r="R22" t="e">
        <f t="shared" ca="1" si="7"/>
        <v>#N/A</v>
      </c>
      <c r="S22" t="e">
        <f t="shared" ca="1" si="8"/>
        <v>#N/A</v>
      </c>
      <c r="T22" t="e">
        <f t="shared" ca="1" si="8"/>
        <v>#N/A</v>
      </c>
      <c r="U22" t="e">
        <f t="shared" ca="1" si="8"/>
        <v>#N/A</v>
      </c>
      <c r="V22" t="e">
        <f t="shared" ca="1" si="8"/>
        <v>#N/A</v>
      </c>
      <c r="W22" t="e">
        <f t="shared" ca="1" si="8"/>
        <v>#N/A</v>
      </c>
      <c r="X22" t="e">
        <f t="shared" ca="1" si="8"/>
        <v>#N/A</v>
      </c>
      <c r="Y22" t="e">
        <f t="shared" ca="1" si="8"/>
        <v>#N/A</v>
      </c>
      <c r="Z22" t="e">
        <f t="shared" ca="1" si="8"/>
        <v>#N/A</v>
      </c>
      <c r="AA22" t="e">
        <f t="shared" ca="1" si="8"/>
        <v>#N/A</v>
      </c>
      <c r="AB22" t="e">
        <f t="shared" ca="1" si="8"/>
        <v>#N/A</v>
      </c>
      <c r="AC22" t="e">
        <f t="shared" ca="1" si="9"/>
        <v>#N/A</v>
      </c>
      <c r="AD22" t="e">
        <f t="shared" ca="1" si="9"/>
        <v>#N/A</v>
      </c>
      <c r="AE22" t="e">
        <f t="shared" ca="1" si="9"/>
        <v>#N/A</v>
      </c>
      <c r="AF22" t="e">
        <f t="shared" ca="1" si="9"/>
        <v>#N/A</v>
      </c>
      <c r="AG22" t="e">
        <f t="shared" ca="1" si="9"/>
        <v>#N/A</v>
      </c>
      <c r="AH22" t="e">
        <f t="shared" ca="1" si="9"/>
        <v>#N/A</v>
      </c>
      <c r="AI22" t="e">
        <f t="shared" ca="1" si="9"/>
        <v>#N/A</v>
      </c>
      <c r="AJ22" t="e">
        <f t="shared" ca="1" si="9"/>
        <v>#N/A</v>
      </c>
      <c r="AK22" t="e">
        <f t="shared" ca="1" si="9"/>
        <v>#N/A</v>
      </c>
      <c r="AL22" t="e">
        <f t="shared" ca="1" si="9"/>
        <v>#N/A</v>
      </c>
      <c r="AM22" t="e">
        <f t="shared" ca="1" si="10"/>
        <v>#N/A</v>
      </c>
      <c r="AN22" t="e">
        <f t="shared" ca="1" si="10"/>
        <v>#N/A</v>
      </c>
      <c r="AO22" t="e">
        <f t="shared" ca="1" si="10"/>
        <v>#N/A</v>
      </c>
      <c r="AP22" t="e">
        <f t="shared" ca="1" si="10"/>
        <v>#N/A</v>
      </c>
      <c r="AQ22" t="e">
        <f t="shared" ca="1" si="10"/>
        <v>#N/A</v>
      </c>
      <c r="AR22" t="e">
        <f t="shared" ca="1" si="10"/>
        <v>#N/A</v>
      </c>
      <c r="AS22" t="e">
        <f t="shared" ca="1" si="10"/>
        <v>#N/A</v>
      </c>
      <c r="AT22" t="e">
        <f t="shared" ca="1" si="10"/>
        <v>#N/A</v>
      </c>
      <c r="AU22" t="e">
        <f t="shared" ca="1" si="10"/>
        <v>#N/A</v>
      </c>
      <c r="AV22" t="e">
        <f t="shared" ca="1" si="10"/>
        <v>#N/A</v>
      </c>
      <c r="AW22" t="e">
        <f t="shared" ca="1" si="11"/>
        <v>#N/A</v>
      </c>
      <c r="AX22" t="e">
        <f t="shared" ca="1" si="11"/>
        <v>#N/A</v>
      </c>
      <c r="AY22" t="e">
        <f t="shared" ca="1" si="11"/>
        <v>#N/A</v>
      </c>
      <c r="AZ22" t="e">
        <f t="shared" ca="1" si="11"/>
        <v>#N/A</v>
      </c>
      <c r="BA22" t="e">
        <f t="shared" ca="1" si="11"/>
        <v>#N/A</v>
      </c>
      <c r="BB22" t="e">
        <f t="shared" ca="1" si="11"/>
        <v>#N/A</v>
      </c>
      <c r="BC22" t="e">
        <f t="shared" ca="1" si="11"/>
        <v>#N/A</v>
      </c>
      <c r="BD22" t="e">
        <f t="shared" ca="1" si="11"/>
        <v>#N/A</v>
      </c>
      <c r="BE22" t="e">
        <f t="shared" ca="1" si="11"/>
        <v>#N/A</v>
      </c>
      <c r="BF22" t="e">
        <f t="shared" ca="1" si="11"/>
        <v>#N/A</v>
      </c>
      <c r="BG22" t="e">
        <f t="shared" ca="1" si="12"/>
        <v>#N/A</v>
      </c>
      <c r="BH22" t="e">
        <f t="shared" ca="1" si="12"/>
        <v>#N/A</v>
      </c>
      <c r="BI22" t="e">
        <f t="shared" ca="1" si="12"/>
        <v>#N/A</v>
      </c>
      <c r="BJ22" t="e">
        <f t="shared" ca="1" si="12"/>
        <v>#N/A</v>
      </c>
      <c r="BK22" t="e">
        <f t="shared" ca="1" si="12"/>
        <v>#N/A</v>
      </c>
      <c r="BL22" t="e">
        <f t="shared" ca="1" si="12"/>
        <v>#N/A</v>
      </c>
      <c r="BM22" t="e">
        <f t="shared" ca="1" si="12"/>
        <v>#N/A</v>
      </c>
      <c r="BN22" t="e">
        <f t="shared" ca="1" si="12"/>
        <v>#N/A</v>
      </c>
      <c r="BO22" t="e">
        <f t="shared" ca="1" si="12"/>
        <v>#N/A</v>
      </c>
      <c r="BP22" t="e">
        <f t="shared" ca="1" si="12"/>
        <v>#N/A</v>
      </c>
      <c r="BQ22" t="e">
        <f t="shared" ca="1" si="13"/>
        <v>#N/A</v>
      </c>
      <c r="BR22" t="e">
        <f t="shared" ca="1" si="13"/>
        <v>#N/A</v>
      </c>
      <c r="BS22" t="e">
        <f t="shared" ca="1" si="13"/>
        <v>#N/A</v>
      </c>
      <c r="BT22" t="e">
        <f t="shared" ca="1" si="13"/>
        <v>#N/A</v>
      </c>
      <c r="BU22" t="e">
        <f t="shared" ca="1" si="13"/>
        <v>#N/A</v>
      </c>
      <c r="BV22" t="e">
        <f t="shared" ca="1" si="13"/>
        <v>#N/A</v>
      </c>
      <c r="BW22" t="e">
        <f t="shared" ca="1" si="13"/>
        <v>#N/A</v>
      </c>
      <c r="BX22" t="e">
        <f t="shared" ca="1" si="13"/>
        <v>#N/A</v>
      </c>
      <c r="BY22" t="e">
        <f t="shared" ca="1" si="13"/>
        <v>#N/A</v>
      </c>
      <c r="BZ22" t="e">
        <f t="shared" ca="1" si="13"/>
        <v>#N/A</v>
      </c>
      <c r="CA22" t="e">
        <f t="shared" ca="1" si="13"/>
        <v>#N/A</v>
      </c>
      <c r="CB22" t="e">
        <f t="shared" ca="1" si="13"/>
        <v>#N/A</v>
      </c>
    </row>
    <row r="23" spans="1:80">
      <c r="A23" s="14" t="str">
        <f ca="1">'Monthly Trend Days'!A23</f>
        <v/>
      </c>
      <c r="B23" s="14"/>
      <c r="D23" s="14"/>
      <c r="E23" s="33" t="str">
        <f ca="1">'Monthly Trend Days'!E23</f>
        <v/>
      </c>
      <c r="F23" s="33" t="str">
        <f ca="1">'Monthly Trend Days'!F23</f>
        <v/>
      </c>
      <c r="G23" s="51" t="str">
        <f ca="1">'Monthly Trend Days'!G23</f>
        <v/>
      </c>
      <c r="H23" s="51" t="str">
        <f ca="1">'Monthly Trend Days'!H23</f>
        <v/>
      </c>
      <c r="I23" t="e">
        <f t="shared" ca="1" si="7"/>
        <v>#N/A</v>
      </c>
      <c r="J23" t="e">
        <f t="shared" ca="1" si="7"/>
        <v>#N/A</v>
      </c>
      <c r="K23" t="e">
        <f t="shared" ca="1" si="7"/>
        <v>#N/A</v>
      </c>
      <c r="L23" t="e">
        <f t="shared" ca="1" si="7"/>
        <v>#N/A</v>
      </c>
      <c r="M23" t="e">
        <f t="shared" ca="1" si="7"/>
        <v>#N/A</v>
      </c>
      <c r="N23" t="e">
        <f t="shared" ca="1" si="7"/>
        <v>#N/A</v>
      </c>
      <c r="O23" t="e">
        <f t="shared" ca="1" si="7"/>
        <v>#N/A</v>
      </c>
      <c r="P23" t="e">
        <f t="shared" ca="1" si="7"/>
        <v>#N/A</v>
      </c>
      <c r="Q23" t="e">
        <f t="shared" ca="1" si="7"/>
        <v>#N/A</v>
      </c>
      <c r="R23" t="e">
        <f t="shared" ca="1" si="7"/>
        <v>#N/A</v>
      </c>
      <c r="S23" t="e">
        <f t="shared" ca="1" si="8"/>
        <v>#N/A</v>
      </c>
      <c r="T23" t="e">
        <f t="shared" ca="1" si="8"/>
        <v>#N/A</v>
      </c>
      <c r="U23" t="e">
        <f t="shared" ca="1" si="8"/>
        <v>#N/A</v>
      </c>
      <c r="V23" t="e">
        <f t="shared" ca="1" si="8"/>
        <v>#N/A</v>
      </c>
      <c r="W23" t="e">
        <f t="shared" ca="1" si="8"/>
        <v>#N/A</v>
      </c>
      <c r="X23" t="e">
        <f t="shared" ca="1" si="8"/>
        <v>#N/A</v>
      </c>
      <c r="Y23" t="e">
        <f t="shared" ca="1" si="8"/>
        <v>#N/A</v>
      </c>
      <c r="Z23" t="e">
        <f t="shared" ca="1" si="8"/>
        <v>#N/A</v>
      </c>
      <c r="AA23" t="e">
        <f t="shared" ca="1" si="8"/>
        <v>#N/A</v>
      </c>
      <c r="AB23" t="e">
        <f t="shared" ca="1" si="8"/>
        <v>#N/A</v>
      </c>
      <c r="AC23" t="e">
        <f t="shared" ca="1" si="9"/>
        <v>#N/A</v>
      </c>
      <c r="AD23" t="e">
        <f t="shared" ca="1" si="9"/>
        <v>#N/A</v>
      </c>
      <c r="AE23" t="e">
        <f t="shared" ca="1" si="9"/>
        <v>#N/A</v>
      </c>
      <c r="AF23" t="e">
        <f t="shared" ca="1" si="9"/>
        <v>#N/A</v>
      </c>
      <c r="AG23" t="e">
        <f t="shared" ca="1" si="9"/>
        <v>#N/A</v>
      </c>
      <c r="AH23" t="e">
        <f t="shared" ca="1" si="9"/>
        <v>#N/A</v>
      </c>
      <c r="AI23" t="e">
        <f t="shared" ca="1" si="9"/>
        <v>#N/A</v>
      </c>
      <c r="AJ23" t="e">
        <f t="shared" ca="1" si="9"/>
        <v>#N/A</v>
      </c>
      <c r="AK23" t="e">
        <f t="shared" ca="1" si="9"/>
        <v>#N/A</v>
      </c>
      <c r="AL23" t="e">
        <f t="shared" ca="1" si="9"/>
        <v>#N/A</v>
      </c>
      <c r="AM23" t="e">
        <f t="shared" ca="1" si="10"/>
        <v>#N/A</v>
      </c>
      <c r="AN23" t="e">
        <f t="shared" ca="1" si="10"/>
        <v>#N/A</v>
      </c>
      <c r="AO23" t="e">
        <f t="shared" ca="1" si="10"/>
        <v>#N/A</v>
      </c>
      <c r="AP23" t="e">
        <f t="shared" ca="1" si="10"/>
        <v>#N/A</v>
      </c>
      <c r="AQ23" t="e">
        <f t="shared" ca="1" si="10"/>
        <v>#N/A</v>
      </c>
      <c r="AR23" t="e">
        <f t="shared" ca="1" si="10"/>
        <v>#N/A</v>
      </c>
      <c r="AS23" t="e">
        <f t="shared" ca="1" si="10"/>
        <v>#N/A</v>
      </c>
      <c r="AT23" t="e">
        <f t="shared" ca="1" si="10"/>
        <v>#N/A</v>
      </c>
      <c r="AU23" t="e">
        <f t="shared" ca="1" si="10"/>
        <v>#N/A</v>
      </c>
      <c r="AV23" t="e">
        <f t="shared" ca="1" si="10"/>
        <v>#N/A</v>
      </c>
      <c r="AW23" t="e">
        <f t="shared" ca="1" si="11"/>
        <v>#N/A</v>
      </c>
      <c r="AX23" t="e">
        <f t="shared" ca="1" si="11"/>
        <v>#N/A</v>
      </c>
      <c r="AY23" t="e">
        <f t="shared" ca="1" si="11"/>
        <v>#N/A</v>
      </c>
      <c r="AZ23" t="e">
        <f t="shared" ca="1" si="11"/>
        <v>#N/A</v>
      </c>
      <c r="BA23" t="e">
        <f t="shared" ca="1" si="11"/>
        <v>#N/A</v>
      </c>
      <c r="BB23" t="e">
        <f t="shared" ca="1" si="11"/>
        <v>#N/A</v>
      </c>
      <c r="BC23" t="e">
        <f t="shared" ca="1" si="11"/>
        <v>#N/A</v>
      </c>
      <c r="BD23" t="e">
        <f t="shared" ca="1" si="11"/>
        <v>#N/A</v>
      </c>
      <c r="BE23" t="e">
        <f t="shared" ca="1" si="11"/>
        <v>#N/A</v>
      </c>
      <c r="BF23" t="e">
        <f t="shared" ca="1" si="11"/>
        <v>#N/A</v>
      </c>
      <c r="BG23" t="e">
        <f t="shared" ca="1" si="12"/>
        <v>#N/A</v>
      </c>
      <c r="BH23" t="e">
        <f t="shared" ca="1" si="12"/>
        <v>#N/A</v>
      </c>
      <c r="BI23" t="e">
        <f t="shared" ca="1" si="12"/>
        <v>#N/A</v>
      </c>
      <c r="BJ23" t="e">
        <f t="shared" ca="1" si="12"/>
        <v>#N/A</v>
      </c>
      <c r="BK23" t="e">
        <f t="shared" ca="1" si="12"/>
        <v>#N/A</v>
      </c>
      <c r="BL23" t="e">
        <f t="shared" ca="1" si="12"/>
        <v>#N/A</v>
      </c>
      <c r="BM23" t="e">
        <f t="shared" ca="1" si="12"/>
        <v>#N/A</v>
      </c>
      <c r="BN23" t="e">
        <f t="shared" ca="1" si="12"/>
        <v>#N/A</v>
      </c>
      <c r="BO23" t="e">
        <f t="shared" ca="1" si="12"/>
        <v>#N/A</v>
      </c>
      <c r="BP23" t="e">
        <f t="shared" ca="1" si="12"/>
        <v>#N/A</v>
      </c>
      <c r="BQ23" t="e">
        <f t="shared" ca="1" si="13"/>
        <v>#N/A</v>
      </c>
      <c r="BR23" t="e">
        <f t="shared" ca="1" si="13"/>
        <v>#N/A</v>
      </c>
      <c r="BS23" t="e">
        <f t="shared" ca="1" si="13"/>
        <v>#N/A</v>
      </c>
      <c r="BT23" t="e">
        <f t="shared" ca="1" si="13"/>
        <v>#N/A</v>
      </c>
      <c r="BU23" t="e">
        <f t="shared" ca="1" si="13"/>
        <v>#N/A</v>
      </c>
      <c r="BV23" t="e">
        <f t="shared" ca="1" si="13"/>
        <v>#N/A</v>
      </c>
      <c r="BW23" t="e">
        <f t="shared" ca="1" si="13"/>
        <v>#N/A</v>
      </c>
      <c r="BX23" t="e">
        <f t="shared" ca="1" si="13"/>
        <v>#N/A</v>
      </c>
      <c r="BY23" t="e">
        <f t="shared" ca="1" si="13"/>
        <v>#N/A</v>
      </c>
      <c r="BZ23" t="e">
        <f t="shared" ca="1" si="13"/>
        <v>#N/A</v>
      </c>
      <c r="CA23" t="e">
        <f t="shared" ca="1" si="13"/>
        <v>#N/A</v>
      </c>
      <c r="CB23" t="e">
        <f t="shared" ca="1" si="13"/>
        <v>#N/A</v>
      </c>
    </row>
    <row r="24" spans="1:80">
      <c r="A24" s="14" t="str">
        <f ca="1">'Monthly Trend Days'!A24</f>
        <v/>
      </c>
      <c r="B24" s="14"/>
      <c r="D24" s="14"/>
      <c r="E24" s="33" t="str">
        <f ca="1">'Monthly Trend Days'!E24</f>
        <v/>
      </c>
      <c r="F24" s="33" t="str">
        <f ca="1">'Monthly Trend Days'!F24</f>
        <v/>
      </c>
      <c r="G24" s="51" t="str">
        <f ca="1">'Monthly Trend Days'!G24</f>
        <v/>
      </c>
      <c r="H24" s="51" t="str">
        <f ca="1">'Monthly Trend Days'!H24</f>
        <v/>
      </c>
      <c r="I24" t="e">
        <f t="shared" ref="I24:R33" ca="1" si="14">IF(I$1&lt;&gt;"",IF(OR(AND($F24=wip_status_key,EDATE(I$1,1)&gt;$G24),AND(OR($F24=finish_status_key,$F24=abort_status_key),I$1&lt;$H24,EDATE(I$1,1)&gt;$G24)),1,NA()))</f>
        <v>#N/A</v>
      </c>
      <c r="J24" t="e">
        <f t="shared" ca="1" si="14"/>
        <v>#N/A</v>
      </c>
      <c r="K24" t="e">
        <f t="shared" ca="1" si="14"/>
        <v>#N/A</v>
      </c>
      <c r="L24" t="e">
        <f t="shared" ca="1" si="14"/>
        <v>#N/A</v>
      </c>
      <c r="M24" t="e">
        <f t="shared" ca="1" si="14"/>
        <v>#N/A</v>
      </c>
      <c r="N24" t="e">
        <f t="shared" ca="1" si="14"/>
        <v>#N/A</v>
      </c>
      <c r="O24" t="e">
        <f t="shared" ca="1" si="14"/>
        <v>#N/A</v>
      </c>
      <c r="P24" t="e">
        <f t="shared" ca="1" si="14"/>
        <v>#N/A</v>
      </c>
      <c r="Q24" t="e">
        <f t="shared" ca="1" si="14"/>
        <v>#N/A</v>
      </c>
      <c r="R24" t="e">
        <f t="shared" ca="1" si="14"/>
        <v>#N/A</v>
      </c>
      <c r="S24" t="e">
        <f t="shared" ref="S24:AB33" ca="1" si="15">IF(S$1&lt;&gt;"",IF(OR(AND($F24=wip_status_key,EDATE(S$1,1)&gt;$G24),AND(OR($F24=finish_status_key,$F24=abort_status_key),S$1&lt;$H24,EDATE(S$1,1)&gt;$G24)),1,NA()))</f>
        <v>#N/A</v>
      </c>
      <c r="T24" t="e">
        <f t="shared" ca="1" si="15"/>
        <v>#N/A</v>
      </c>
      <c r="U24" t="e">
        <f t="shared" ca="1" si="15"/>
        <v>#N/A</v>
      </c>
      <c r="V24" t="e">
        <f t="shared" ca="1" si="15"/>
        <v>#N/A</v>
      </c>
      <c r="W24" t="e">
        <f t="shared" ca="1" si="15"/>
        <v>#N/A</v>
      </c>
      <c r="X24" t="e">
        <f t="shared" ca="1" si="15"/>
        <v>#N/A</v>
      </c>
      <c r="Y24" t="e">
        <f t="shared" ca="1" si="15"/>
        <v>#N/A</v>
      </c>
      <c r="Z24" t="e">
        <f t="shared" ca="1" si="15"/>
        <v>#N/A</v>
      </c>
      <c r="AA24" t="e">
        <f t="shared" ca="1" si="15"/>
        <v>#N/A</v>
      </c>
      <c r="AB24" t="e">
        <f t="shared" ca="1" si="15"/>
        <v>#N/A</v>
      </c>
      <c r="AC24" t="e">
        <f t="shared" ref="AC24:AL33" ca="1" si="16">IF(AC$1&lt;&gt;"",IF(OR(AND($F24=wip_status_key,EDATE(AC$1,1)&gt;$G24),AND(OR($F24=finish_status_key,$F24=abort_status_key),AC$1&lt;$H24,EDATE(AC$1,1)&gt;$G24)),1,NA()))</f>
        <v>#N/A</v>
      </c>
      <c r="AD24" t="e">
        <f t="shared" ca="1" si="16"/>
        <v>#N/A</v>
      </c>
      <c r="AE24" t="e">
        <f t="shared" ca="1" si="16"/>
        <v>#N/A</v>
      </c>
      <c r="AF24" t="e">
        <f t="shared" ca="1" si="16"/>
        <v>#N/A</v>
      </c>
      <c r="AG24" t="e">
        <f t="shared" ca="1" si="16"/>
        <v>#N/A</v>
      </c>
      <c r="AH24" t="e">
        <f t="shared" ca="1" si="16"/>
        <v>#N/A</v>
      </c>
      <c r="AI24" t="e">
        <f t="shared" ca="1" si="16"/>
        <v>#N/A</v>
      </c>
      <c r="AJ24" t="e">
        <f t="shared" ca="1" si="16"/>
        <v>#N/A</v>
      </c>
      <c r="AK24" t="e">
        <f t="shared" ca="1" si="16"/>
        <v>#N/A</v>
      </c>
      <c r="AL24" t="e">
        <f t="shared" ca="1" si="16"/>
        <v>#N/A</v>
      </c>
      <c r="AM24" t="e">
        <f t="shared" ref="AM24:AV33" ca="1" si="17">IF(AM$1&lt;&gt;"",IF(OR(AND($F24=wip_status_key,EDATE(AM$1,1)&gt;$G24),AND(OR($F24=finish_status_key,$F24=abort_status_key),AM$1&lt;$H24,EDATE(AM$1,1)&gt;$G24)),1,NA()))</f>
        <v>#N/A</v>
      </c>
      <c r="AN24" t="e">
        <f t="shared" ca="1" si="17"/>
        <v>#N/A</v>
      </c>
      <c r="AO24" t="e">
        <f t="shared" ca="1" si="17"/>
        <v>#N/A</v>
      </c>
      <c r="AP24" t="e">
        <f t="shared" ca="1" si="17"/>
        <v>#N/A</v>
      </c>
      <c r="AQ24" t="e">
        <f t="shared" ca="1" si="17"/>
        <v>#N/A</v>
      </c>
      <c r="AR24" t="e">
        <f t="shared" ca="1" si="17"/>
        <v>#N/A</v>
      </c>
      <c r="AS24" t="e">
        <f t="shared" ca="1" si="17"/>
        <v>#N/A</v>
      </c>
      <c r="AT24" t="e">
        <f t="shared" ca="1" si="17"/>
        <v>#N/A</v>
      </c>
      <c r="AU24" t="e">
        <f t="shared" ca="1" si="17"/>
        <v>#N/A</v>
      </c>
      <c r="AV24" t="e">
        <f t="shared" ca="1" si="17"/>
        <v>#N/A</v>
      </c>
      <c r="AW24" t="e">
        <f t="shared" ref="AW24:BF33" ca="1" si="18">IF(AW$1&lt;&gt;"",IF(OR(AND($F24=wip_status_key,EDATE(AW$1,1)&gt;$G24),AND(OR($F24=finish_status_key,$F24=abort_status_key),AW$1&lt;$H24,EDATE(AW$1,1)&gt;$G24)),1,NA()))</f>
        <v>#N/A</v>
      </c>
      <c r="AX24" t="e">
        <f t="shared" ca="1" si="18"/>
        <v>#N/A</v>
      </c>
      <c r="AY24" t="e">
        <f t="shared" ca="1" si="18"/>
        <v>#N/A</v>
      </c>
      <c r="AZ24" t="e">
        <f t="shared" ca="1" si="18"/>
        <v>#N/A</v>
      </c>
      <c r="BA24" t="e">
        <f t="shared" ca="1" si="18"/>
        <v>#N/A</v>
      </c>
      <c r="BB24" t="e">
        <f t="shared" ca="1" si="18"/>
        <v>#N/A</v>
      </c>
      <c r="BC24" t="e">
        <f t="shared" ca="1" si="18"/>
        <v>#N/A</v>
      </c>
      <c r="BD24" t="e">
        <f t="shared" ca="1" si="18"/>
        <v>#N/A</v>
      </c>
      <c r="BE24" t="e">
        <f t="shared" ca="1" si="18"/>
        <v>#N/A</v>
      </c>
      <c r="BF24" t="e">
        <f t="shared" ca="1" si="18"/>
        <v>#N/A</v>
      </c>
      <c r="BG24" t="e">
        <f t="shared" ref="BG24:BP33" ca="1" si="19">IF(BG$1&lt;&gt;"",IF(OR(AND($F24=wip_status_key,EDATE(BG$1,1)&gt;$G24),AND(OR($F24=finish_status_key,$F24=abort_status_key),BG$1&lt;$H24,EDATE(BG$1,1)&gt;$G24)),1,NA()))</f>
        <v>#N/A</v>
      </c>
      <c r="BH24" t="e">
        <f t="shared" ca="1" si="19"/>
        <v>#N/A</v>
      </c>
      <c r="BI24" t="e">
        <f t="shared" ca="1" si="19"/>
        <v>#N/A</v>
      </c>
      <c r="BJ24" t="e">
        <f t="shared" ca="1" si="19"/>
        <v>#N/A</v>
      </c>
      <c r="BK24" t="e">
        <f t="shared" ca="1" si="19"/>
        <v>#N/A</v>
      </c>
      <c r="BL24" t="e">
        <f t="shared" ca="1" si="19"/>
        <v>#N/A</v>
      </c>
      <c r="BM24" t="e">
        <f t="shared" ca="1" si="19"/>
        <v>#N/A</v>
      </c>
      <c r="BN24" t="e">
        <f t="shared" ca="1" si="19"/>
        <v>#N/A</v>
      </c>
      <c r="BO24" t="e">
        <f t="shared" ca="1" si="19"/>
        <v>#N/A</v>
      </c>
      <c r="BP24" t="e">
        <f t="shared" ca="1" si="19"/>
        <v>#N/A</v>
      </c>
      <c r="BQ24" t="e">
        <f t="shared" ref="BQ24:CB33" ca="1" si="20">IF(BQ$1&lt;&gt;"",IF(OR(AND($F24=wip_status_key,EDATE(BQ$1,1)&gt;$G24),AND(OR($F24=finish_status_key,$F24=abort_status_key),BQ$1&lt;$H24,EDATE(BQ$1,1)&gt;$G24)),1,NA()))</f>
        <v>#N/A</v>
      </c>
      <c r="BR24" t="e">
        <f t="shared" ca="1" si="20"/>
        <v>#N/A</v>
      </c>
      <c r="BS24" t="e">
        <f t="shared" ca="1" si="20"/>
        <v>#N/A</v>
      </c>
      <c r="BT24" t="e">
        <f t="shared" ca="1" si="20"/>
        <v>#N/A</v>
      </c>
      <c r="BU24" t="e">
        <f t="shared" ca="1" si="20"/>
        <v>#N/A</v>
      </c>
      <c r="BV24" t="e">
        <f t="shared" ca="1" si="20"/>
        <v>#N/A</v>
      </c>
      <c r="BW24" t="e">
        <f t="shared" ca="1" si="20"/>
        <v>#N/A</v>
      </c>
      <c r="BX24" t="e">
        <f t="shared" ca="1" si="20"/>
        <v>#N/A</v>
      </c>
      <c r="BY24" t="e">
        <f t="shared" ca="1" si="20"/>
        <v>#N/A</v>
      </c>
      <c r="BZ24" t="e">
        <f t="shared" ca="1" si="20"/>
        <v>#N/A</v>
      </c>
      <c r="CA24" t="e">
        <f t="shared" ca="1" si="20"/>
        <v>#N/A</v>
      </c>
      <c r="CB24" t="e">
        <f t="shared" ca="1" si="20"/>
        <v>#N/A</v>
      </c>
    </row>
    <row r="25" spans="1:80">
      <c r="A25" s="14" t="str">
        <f ca="1">'Monthly Trend Days'!A25</f>
        <v/>
      </c>
      <c r="B25" s="14"/>
      <c r="D25" s="14"/>
      <c r="E25" s="33" t="str">
        <f ca="1">'Monthly Trend Days'!E25</f>
        <v/>
      </c>
      <c r="F25" s="33" t="str">
        <f ca="1">'Monthly Trend Days'!F25</f>
        <v/>
      </c>
      <c r="G25" s="51" t="str">
        <f ca="1">'Monthly Trend Days'!G25</f>
        <v/>
      </c>
      <c r="H25" s="51" t="str">
        <f ca="1">'Monthly Trend Days'!H25</f>
        <v/>
      </c>
      <c r="I25" t="e">
        <f t="shared" ca="1" si="14"/>
        <v>#N/A</v>
      </c>
      <c r="J25" t="e">
        <f t="shared" ca="1" si="14"/>
        <v>#N/A</v>
      </c>
      <c r="K25" t="e">
        <f t="shared" ca="1" si="14"/>
        <v>#N/A</v>
      </c>
      <c r="L25" t="e">
        <f t="shared" ca="1" si="14"/>
        <v>#N/A</v>
      </c>
      <c r="M25" t="e">
        <f t="shared" ca="1" si="14"/>
        <v>#N/A</v>
      </c>
      <c r="N25" t="e">
        <f t="shared" ca="1" si="14"/>
        <v>#N/A</v>
      </c>
      <c r="O25" t="e">
        <f t="shared" ca="1" si="14"/>
        <v>#N/A</v>
      </c>
      <c r="P25" t="e">
        <f t="shared" ca="1" si="14"/>
        <v>#N/A</v>
      </c>
      <c r="Q25" t="e">
        <f t="shared" ca="1" si="14"/>
        <v>#N/A</v>
      </c>
      <c r="R25" t="e">
        <f t="shared" ca="1" si="14"/>
        <v>#N/A</v>
      </c>
      <c r="S25" t="e">
        <f t="shared" ca="1" si="15"/>
        <v>#N/A</v>
      </c>
      <c r="T25" t="e">
        <f t="shared" ca="1" si="15"/>
        <v>#N/A</v>
      </c>
      <c r="U25" t="e">
        <f t="shared" ca="1" si="15"/>
        <v>#N/A</v>
      </c>
      <c r="V25" t="e">
        <f t="shared" ca="1" si="15"/>
        <v>#N/A</v>
      </c>
      <c r="W25" t="e">
        <f t="shared" ca="1" si="15"/>
        <v>#N/A</v>
      </c>
      <c r="X25" t="e">
        <f t="shared" ca="1" si="15"/>
        <v>#N/A</v>
      </c>
      <c r="Y25" t="e">
        <f t="shared" ca="1" si="15"/>
        <v>#N/A</v>
      </c>
      <c r="Z25" t="e">
        <f t="shared" ca="1" si="15"/>
        <v>#N/A</v>
      </c>
      <c r="AA25" t="e">
        <f t="shared" ca="1" si="15"/>
        <v>#N/A</v>
      </c>
      <c r="AB25" t="e">
        <f t="shared" ca="1" si="15"/>
        <v>#N/A</v>
      </c>
      <c r="AC25" t="e">
        <f t="shared" ca="1" si="16"/>
        <v>#N/A</v>
      </c>
      <c r="AD25" t="e">
        <f t="shared" ca="1" si="16"/>
        <v>#N/A</v>
      </c>
      <c r="AE25" t="e">
        <f t="shared" ca="1" si="16"/>
        <v>#N/A</v>
      </c>
      <c r="AF25" t="e">
        <f t="shared" ca="1" si="16"/>
        <v>#N/A</v>
      </c>
      <c r="AG25" t="e">
        <f t="shared" ca="1" si="16"/>
        <v>#N/A</v>
      </c>
      <c r="AH25" t="e">
        <f t="shared" ca="1" si="16"/>
        <v>#N/A</v>
      </c>
      <c r="AI25" t="e">
        <f t="shared" ca="1" si="16"/>
        <v>#N/A</v>
      </c>
      <c r="AJ25" t="e">
        <f t="shared" ca="1" si="16"/>
        <v>#N/A</v>
      </c>
      <c r="AK25" t="e">
        <f t="shared" ca="1" si="16"/>
        <v>#N/A</v>
      </c>
      <c r="AL25" t="e">
        <f t="shared" ca="1" si="16"/>
        <v>#N/A</v>
      </c>
      <c r="AM25" t="e">
        <f t="shared" ca="1" si="17"/>
        <v>#N/A</v>
      </c>
      <c r="AN25" t="e">
        <f t="shared" ca="1" si="17"/>
        <v>#N/A</v>
      </c>
      <c r="AO25" t="e">
        <f t="shared" ca="1" si="17"/>
        <v>#N/A</v>
      </c>
      <c r="AP25" t="e">
        <f t="shared" ca="1" si="17"/>
        <v>#N/A</v>
      </c>
      <c r="AQ25" t="e">
        <f t="shared" ca="1" si="17"/>
        <v>#N/A</v>
      </c>
      <c r="AR25" t="e">
        <f t="shared" ca="1" si="17"/>
        <v>#N/A</v>
      </c>
      <c r="AS25" t="e">
        <f t="shared" ca="1" si="17"/>
        <v>#N/A</v>
      </c>
      <c r="AT25" t="e">
        <f t="shared" ca="1" si="17"/>
        <v>#N/A</v>
      </c>
      <c r="AU25" t="e">
        <f t="shared" ca="1" si="17"/>
        <v>#N/A</v>
      </c>
      <c r="AV25" t="e">
        <f t="shared" ca="1" si="17"/>
        <v>#N/A</v>
      </c>
      <c r="AW25" t="e">
        <f t="shared" ca="1" si="18"/>
        <v>#N/A</v>
      </c>
      <c r="AX25" t="e">
        <f t="shared" ca="1" si="18"/>
        <v>#N/A</v>
      </c>
      <c r="AY25" t="e">
        <f t="shared" ca="1" si="18"/>
        <v>#N/A</v>
      </c>
      <c r="AZ25" t="e">
        <f t="shared" ca="1" si="18"/>
        <v>#N/A</v>
      </c>
      <c r="BA25" t="e">
        <f t="shared" ca="1" si="18"/>
        <v>#N/A</v>
      </c>
      <c r="BB25" t="e">
        <f t="shared" ca="1" si="18"/>
        <v>#N/A</v>
      </c>
      <c r="BC25" t="e">
        <f t="shared" ca="1" si="18"/>
        <v>#N/A</v>
      </c>
      <c r="BD25" t="e">
        <f t="shared" ca="1" si="18"/>
        <v>#N/A</v>
      </c>
      <c r="BE25" t="e">
        <f t="shared" ca="1" si="18"/>
        <v>#N/A</v>
      </c>
      <c r="BF25" t="e">
        <f t="shared" ca="1" si="18"/>
        <v>#N/A</v>
      </c>
      <c r="BG25" t="e">
        <f t="shared" ca="1" si="19"/>
        <v>#N/A</v>
      </c>
      <c r="BH25" t="e">
        <f t="shared" ca="1" si="19"/>
        <v>#N/A</v>
      </c>
      <c r="BI25" t="e">
        <f t="shared" ca="1" si="19"/>
        <v>#N/A</v>
      </c>
      <c r="BJ25" t="e">
        <f t="shared" ca="1" si="19"/>
        <v>#N/A</v>
      </c>
      <c r="BK25" t="e">
        <f t="shared" ca="1" si="19"/>
        <v>#N/A</v>
      </c>
      <c r="BL25" t="e">
        <f t="shared" ca="1" si="19"/>
        <v>#N/A</v>
      </c>
      <c r="BM25" t="e">
        <f t="shared" ca="1" si="19"/>
        <v>#N/A</v>
      </c>
      <c r="BN25" t="e">
        <f t="shared" ca="1" si="19"/>
        <v>#N/A</v>
      </c>
      <c r="BO25" t="e">
        <f t="shared" ca="1" si="19"/>
        <v>#N/A</v>
      </c>
      <c r="BP25" t="e">
        <f t="shared" ca="1" si="19"/>
        <v>#N/A</v>
      </c>
      <c r="BQ25" t="e">
        <f t="shared" ca="1" si="20"/>
        <v>#N/A</v>
      </c>
      <c r="BR25" t="e">
        <f t="shared" ca="1" si="20"/>
        <v>#N/A</v>
      </c>
      <c r="BS25" t="e">
        <f t="shared" ca="1" si="20"/>
        <v>#N/A</v>
      </c>
      <c r="BT25" t="e">
        <f t="shared" ca="1" si="20"/>
        <v>#N/A</v>
      </c>
      <c r="BU25" t="e">
        <f t="shared" ca="1" si="20"/>
        <v>#N/A</v>
      </c>
      <c r="BV25" t="e">
        <f t="shared" ca="1" si="20"/>
        <v>#N/A</v>
      </c>
      <c r="BW25" t="e">
        <f t="shared" ca="1" si="20"/>
        <v>#N/A</v>
      </c>
      <c r="BX25" t="e">
        <f t="shared" ca="1" si="20"/>
        <v>#N/A</v>
      </c>
      <c r="BY25" t="e">
        <f t="shared" ca="1" si="20"/>
        <v>#N/A</v>
      </c>
      <c r="BZ25" t="e">
        <f t="shared" ca="1" si="20"/>
        <v>#N/A</v>
      </c>
      <c r="CA25" t="e">
        <f t="shared" ca="1" si="20"/>
        <v>#N/A</v>
      </c>
      <c r="CB25" t="e">
        <f t="shared" ca="1" si="20"/>
        <v>#N/A</v>
      </c>
    </row>
    <row r="26" spans="1:80">
      <c r="A26" s="14" t="str">
        <f ca="1">'Monthly Trend Days'!A26</f>
        <v/>
      </c>
      <c r="B26" s="14"/>
      <c r="D26" s="14"/>
      <c r="E26" s="33" t="str">
        <f ca="1">'Monthly Trend Days'!E26</f>
        <v/>
      </c>
      <c r="F26" s="33" t="str">
        <f ca="1">'Monthly Trend Days'!F26</f>
        <v/>
      </c>
      <c r="G26" s="51" t="str">
        <f ca="1">'Monthly Trend Days'!G26</f>
        <v/>
      </c>
      <c r="H26" s="51" t="str">
        <f ca="1">'Monthly Trend Days'!H26</f>
        <v/>
      </c>
      <c r="I26" t="e">
        <f t="shared" ca="1" si="14"/>
        <v>#N/A</v>
      </c>
      <c r="J26" t="e">
        <f t="shared" ca="1" si="14"/>
        <v>#N/A</v>
      </c>
      <c r="K26" t="e">
        <f t="shared" ca="1" si="14"/>
        <v>#N/A</v>
      </c>
      <c r="L26" t="e">
        <f t="shared" ca="1" si="14"/>
        <v>#N/A</v>
      </c>
      <c r="M26" t="e">
        <f t="shared" ca="1" si="14"/>
        <v>#N/A</v>
      </c>
      <c r="N26" t="e">
        <f t="shared" ca="1" si="14"/>
        <v>#N/A</v>
      </c>
      <c r="O26" t="e">
        <f t="shared" ca="1" si="14"/>
        <v>#N/A</v>
      </c>
      <c r="P26" t="e">
        <f t="shared" ca="1" si="14"/>
        <v>#N/A</v>
      </c>
      <c r="Q26" t="e">
        <f t="shared" ca="1" si="14"/>
        <v>#N/A</v>
      </c>
      <c r="R26" t="e">
        <f t="shared" ca="1" si="14"/>
        <v>#N/A</v>
      </c>
      <c r="S26" t="e">
        <f t="shared" ca="1" si="15"/>
        <v>#N/A</v>
      </c>
      <c r="T26" t="e">
        <f t="shared" ca="1" si="15"/>
        <v>#N/A</v>
      </c>
      <c r="U26" t="e">
        <f t="shared" ca="1" si="15"/>
        <v>#N/A</v>
      </c>
      <c r="V26" t="e">
        <f t="shared" ca="1" si="15"/>
        <v>#N/A</v>
      </c>
      <c r="W26" t="e">
        <f t="shared" ca="1" si="15"/>
        <v>#N/A</v>
      </c>
      <c r="X26" t="e">
        <f t="shared" ca="1" si="15"/>
        <v>#N/A</v>
      </c>
      <c r="Y26" t="e">
        <f t="shared" ca="1" si="15"/>
        <v>#N/A</v>
      </c>
      <c r="Z26" t="e">
        <f t="shared" ca="1" si="15"/>
        <v>#N/A</v>
      </c>
      <c r="AA26" t="e">
        <f t="shared" ca="1" si="15"/>
        <v>#N/A</v>
      </c>
      <c r="AB26" t="e">
        <f t="shared" ca="1" si="15"/>
        <v>#N/A</v>
      </c>
      <c r="AC26" t="e">
        <f t="shared" ca="1" si="16"/>
        <v>#N/A</v>
      </c>
      <c r="AD26" t="e">
        <f t="shared" ca="1" si="16"/>
        <v>#N/A</v>
      </c>
      <c r="AE26" t="e">
        <f t="shared" ca="1" si="16"/>
        <v>#N/A</v>
      </c>
      <c r="AF26" t="e">
        <f t="shared" ca="1" si="16"/>
        <v>#N/A</v>
      </c>
      <c r="AG26" t="e">
        <f t="shared" ca="1" si="16"/>
        <v>#N/A</v>
      </c>
      <c r="AH26" t="e">
        <f t="shared" ca="1" si="16"/>
        <v>#N/A</v>
      </c>
      <c r="AI26" t="e">
        <f t="shared" ca="1" si="16"/>
        <v>#N/A</v>
      </c>
      <c r="AJ26" t="e">
        <f t="shared" ca="1" si="16"/>
        <v>#N/A</v>
      </c>
      <c r="AK26" t="e">
        <f t="shared" ca="1" si="16"/>
        <v>#N/A</v>
      </c>
      <c r="AL26" t="e">
        <f t="shared" ca="1" si="16"/>
        <v>#N/A</v>
      </c>
      <c r="AM26" t="e">
        <f t="shared" ca="1" si="17"/>
        <v>#N/A</v>
      </c>
      <c r="AN26" t="e">
        <f t="shared" ca="1" si="17"/>
        <v>#N/A</v>
      </c>
      <c r="AO26" t="e">
        <f t="shared" ca="1" si="17"/>
        <v>#N/A</v>
      </c>
      <c r="AP26" t="e">
        <f t="shared" ca="1" si="17"/>
        <v>#N/A</v>
      </c>
      <c r="AQ26" t="e">
        <f t="shared" ca="1" si="17"/>
        <v>#N/A</v>
      </c>
      <c r="AR26" t="e">
        <f t="shared" ca="1" si="17"/>
        <v>#N/A</v>
      </c>
      <c r="AS26" t="e">
        <f t="shared" ca="1" si="17"/>
        <v>#N/A</v>
      </c>
      <c r="AT26" t="e">
        <f t="shared" ca="1" si="17"/>
        <v>#N/A</v>
      </c>
      <c r="AU26" t="e">
        <f t="shared" ca="1" si="17"/>
        <v>#N/A</v>
      </c>
      <c r="AV26" t="e">
        <f t="shared" ca="1" si="17"/>
        <v>#N/A</v>
      </c>
      <c r="AW26" t="e">
        <f t="shared" ca="1" si="18"/>
        <v>#N/A</v>
      </c>
      <c r="AX26" t="e">
        <f t="shared" ca="1" si="18"/>
        <v>#N/A</v>
      </c>
      <c r="AY26" t="e">
        <f t="shared" ca="1" si="18"/>
        <v>#N/A</v>
      </c>
      <c r="AZ26" t="e">
        <f t="shared" ca="1" si="18"/>
        <v>#N/A</v>
      </c>
      <c r="BA26" t="e">
        <f t="shared" ca="1" si="18"/>
        <v>#N/A</v>
      </c>
      <c r="BB26" t="e">
        <f t="shared" ca="1" si="18"/>
        <v>#N/A</v>
      </c>
      <c r="BC26" t="e">
        <f t="shared" ca="1" si="18"/>
        <v>#N/A</v>
      </c>
      <c r="BD26" t="e">
        <f t="shared" ca="1" si="18"/>
        <v>#N/A</v>
      </c>
      <c r="BE26" t="e">
        <f t="shared" ca="1" si="18"/>
        <v>#N/A</v>
      </c>
      <c r="BF26" t="e">
        <f t="shared" ca="1" si="18"/>
        <v>#N/A</v>
      </c>
      <c r="BG26" t="e">
        <f t="shared" ca="1" si="19"/>
        <v>#N/A</v>
      </c>
      <c r="BH26" t="e">
        <f t="shared" ca="1" si="19"/>
        <v>#N/A</v>
      </c>
      <c r="BI26" t="e">
        <f t="shared" ca="1" si="19"/>
        <v>#N/A</v>
      </c>
      <c r="BJ26" t="e">
        <f t="shared" ca="1" si="19"/>
        <v>#N/A</v>
      </c>
      <c r="BK26" t="e">
        <f t="shared" ca="1" si="19"/>
        <v>#N/A</v>
      </c>
      <c r="BL26" t="e">
        <f t="shared" ca="1" si="19"/>
        <v>#N/A</v>
      </c>
      <c r="BM26" t="e">
        <f t="shared" ca="1" si="19"/>
        <v>#N/A</v>
      </c>
      <c r="BN26" t="e">
        <f t="shared" ca="1" si="19"/>
        <v>#N/A</v>
      </c>
      <c r="BO26" t="e">
        <f t="shared" ca="1" si="19"/>
        <v>#N/A</v>
      </c>
      <c r="BP26" t="e">
        <f t="shared" ca="1" si="19"/>
        <v>#N/A</v>
      </c>
      <c r="BQ26" t="e">
        <f t="shared" ca="1" si="20"/>
        <v>#N/A</v>
      </c>
      <c r="BR26" t="e">
        <f t="shared" ca="1" si="20"/>
        <v>#N/A</v>
      </c>
      <c r="BS26" t="e">
        <f t="shared" ca="1" si="20"/>
        <v>#N/A</v>
      </c>
      <c r="BT26" t="e">
        <f t="shared" ca="1" si="20"/>
        <v>#N/A</v>
      </c>
      <c r="BU26" t="e">
        <f t="shared" ca="1" si="20"/>
        <v>#N/A</v>
      </c>
      <c r="BV26" t="e">
        <f t="shared" ca="1" si="20"/>
        <v>#N/A</v>
      </c>
      <c r="BW26" t="e">
        <f t="shared" ca="1" si="20"/>
        <v>#N/A</v>
      </c>
      <c r="BX26" t="e">
        <f t="shared" ca="1" si="20"/>
        <v>#N/A</v>
      </c>
      <c r="BY26" t="e">
        <f t="shared" ca="1" si="20"/>
        <v>#N/A</v>
      </c>
      <c r="BZ26" t="e">
        <f t="shared" ca="1" si="20"/>
        <v>#N/A</v>
      </c>
      <c r="CA26" t="e">
        <f t="shared" ca="1" si="20"/>
        <v>#N/A</v>
      </c>
      <c r="CB26" t="e">
        <f t="shared" ca="1" si="20"/>
        <v>#N/A</v>
      </c>
    </row>
    <row r="27" spans="1:80">
      <c r="A27" s="14" t="str">
        <f ca="1">'Monthly Trend Days'!A27</f>
        <v/>
      </c>
      <c r="B27" s="14"/>
      <c r="D27" s="14"/>
      <c r="E27" s="33" t="str">
        <f ca="1">'Monthly Trend Days'!E27</f>
        <v/>
      </c>
      <c r="F27" s="33" t="str">
        <f ca="1">'Monthly Trend Days'!F27</f>
        <v/>
      </c>
      <c r="G27" s="51" t="str">
        <f ca="1">'Monthly Trend Days'!G27</f>
        <v/>
      </c>
      <c r="H27" s="51" t="str">
        <f ca="1">'Monthly Trend Days'!H27</f>
        <v/>
      </c>
      <c r="I27" t="e">
        <f t="shared" ca="1" si="14"/>
        <v>#N/A</v>
      </c>
      <c r="J27" t="e">
        <f t="shared" ca="1" si="14"/>
        <v>#N/A</v>
      </c>
      <c r="K27" t="e">
        <f t="shared" ca="1" si="14"/>
        <v>#N/A</v>
      </c>
      <c r="L27" t="e">
        <f t="shared" ca="1" si="14"/>
        <v>#N/A</v>
      </c>
      <c r="M27" t="e">
        <f t="shared" ca="1" si="14"/>
        <v>#N/A</v>
      </c>
      <c r="N27" t="e">
        <f t="shared" ca="1" si="14"/>
        <v>#N/A</v>
      </c>
      <c r="O27" t="e">
        <f t="shared" ca="1" si="14"/>
        <v>#N/A</v>
      </c>
      <c r="P27" t="e">
        <f t="shared" ca="1" si="14"/>
        <v>#N/A</v>
      </c>
      <c r="Q27" t="e">
        <f t="shared" ca="1" si="14"/>
        <v>#N/A</v>
      </c>
      <c r="R27" t="e">
        <f t="shared" ca="1" si="14"/>
        <v>#N/A</v>
      </c>
      <c r="S27" t="e">
        <f t="shared" ca="1" si="15"/>
        <v>#N/A</v>
      </c>
      <c r="T27" t="e">
        <f t="shared" ca="1" si="15"/>
        <v>#N/A</v>
      </c>
      <c r="U27" t="e">
        <f t="shared" ca="1" si="15"/>
        <v>#N/A</v>
      </c>
      <c r="V27" t="e">
        <f t="shared" ca="1" si="15"/>
        <v>#N/A</v>
      </c>
      <c r="W27" t="e">
        <f t="shared" ca="1" si="15"/>
        <v>#N/A</v>
      </c>
      <c r="X27" t="e">
        <f t="shared" ca="1" si="15"/>
        <v>#N/A</v>
      </c>
      <c r="Y27" t="e">
        <f t="shared" ca="1" si="15"/>
        <v>#N/A</v>
      </c>
      <c r="Z27" t="e">
        <f t="shared" ca="1" si="15"/>
        <v>#N/A</v>
      </c>
      <c r="AA27" t="e">
        <f t="shared" ca="1" si="15"/>
        <v>#N/A</v>
      </c>
      <c r="AB27" t="e">
        <f t="shared" ca="1" si="15"/>
        <v>#N/A</v>
      </c>
      <c r="AC27" t="e">
        <f t="shared" ca="1" si="16"/>
        <v>#N/A</v>
      </c>
      <c r="AD27" t="e">
        <f t="shared" ca="1" si="16"/>
        <v>#N/A</v>
      </c>
      <c r="AE27" t="e">
        <f t="shared" ca="1" si="16"/>
        <v>#N/A</v>
      </c>
      <c r="AF27" t="e">
        <f t="shared" ca="1" si="16"/>
        <v>#N/A</v>
      </c>
      <c r="AG27" t="e">
        <f t="shared" ca="1" si="16"/>
        <v>#N/A</v>
      </c>
      <c r="AH27" t="e">
        <f t="shared" ca="1" si="16"/>
        <v>#N/A</v>
      </c>
      <c r="AI27" t="e">
        <f t="shared" ca="1" si="16"/>
        <v>#N/A</v>
      </c>
      <c r="AJ27" t="e">
        <f t="shared" ca="1" si="16"/>
        <v>#N/A</v>
      </c>
      <c r="AK27" t="e">
        <f t="shared" ca="1" si="16"/>
        <v>#N/A</v>
      </c>
      <c r="AL27" t="e">
        <f t="shared" ca="1" si="16"/>
        <v>#N/A</v>
      </c>
      <c r="AM27" t="e">
        <f t="shared" ca="1" si="17"/>
        <v>#N/A</v>
      </c>
      <c r="AN27" t="e">
        <f t="shared" ca="1" si="17"/>
        <v>#N/A</v>
      </c>
      <c r="AO27" t="e">
        <f t="shared" ca="1" si="17"/>
        <v>#N/A</v>
      </c>
      <c r="AP27" t="e">
        <f t="shared" ca="1" si="17"/>
        <v>#N/A</v>
      </c>
      <c r="AQ27" t="e">
        <f t="shared" ca="1" si="17"/>
        <v>#N/A</v>
      </c>
      <c r="AR27" t="e">
        <f t="shared" ca="1" si="17"/>
        <v>#N/A</v>
      </c>
      <c r="AS27" t="e">
        <f t="shared" ca="1" si="17"/>
        <v>#N/A</v>
      </c>
      <c r="AT27" t="e">
        <f t="shared" ca="1" si="17"/>
        <v>#N/A</v>
      </c>
      <c r="AU27" t="e">
        <f t="shared" ca="1" si="17"/>
        <v>#N/A</v>
      </c>
      <c r="AV27" t="e">
        <f t="shared" ca="1" si="17"/>
        <v>#N/A</v>
      </c>
      <c r="AW27" t="e">
        <f t="shared" ca="1" si="18"/>
        <v>#N/A</v>
      </c>
      <c r="AX27" t="e">
        <f t="shared" ca="1" si="18"/>
        <v>#N/A</v>
      </c>
      <c r="AY27" t="e">
        <f t="shared" ca="1" si="18"/>
        <v>#N/A</v>
      </c>
      <c r="AZ27" t="e">
        <f t="shared" ca="1" si="18"/>
        <v>#N/A</v>
      </c>
      <c r="BA27" t="e">
        <f t="shared" ca="1" si="18"/>
        <v>#N/A</v>
      </c>
      <c r="BB27" t="e">
        <f t="shared" ca="1" si="18"/>
        <v>#N/A</v>
      </c>
      <c r="BC27" t="e">
        <f t="shared" ca="1" si="18"/>
        <v>#N/A</v>
      </c>
      <c r="BD27" t="e">
        <f t="shared" ca="1" si="18"/>
        <v>#N/A</v>
      </c>
      <c r="BE27" t="e">
        <f t="shared" ca="1" si="18"/>
        <v>#N/A</v>
      </c>
      <c r="BF27" t="e">
        <f t="shared" ca="1" si="18"/>
        <v>#N/A</v>
      </c>
      <c r="BG27" t="e">
        <f t="shared" ca="1" si="19"/>
        <v>#N/A</v>
      </c>
      <c r="BH27" t="e">
        <f t="shared" ca="1" si="19"/>
        <v>#N/A</v>
      </c>
      <c r="BI27" t="e">
        <f t="shared" ca="1" si="19"/>
        <v>#N/A</v>
      </c>
      <c r="BJ27" t="e">
        <f t="shared" ca="1" si="19"/>
        <v>#N/A</v>
      </c>
      <c r="BK27" t="e">
        <f t="shared" ca="1" si="19"/>
        <v>#N/A</v>
      </c>
      <c r="BL27" t="e">
        <f t="shared" ca="1" si="19"/>
        <v>#N/A</v>
      </c>
      <c r="BM27" t="e">
        <f t="shared" ca="1" si="19"/>
        <v>#N/A</v>
      </c>
      <c r="BN27" t="e">
        <f t="shared" ca="1" si="19"/>
        <v>#N/A</v>
      </c>
      <c r="BO27" t="e">
        <f t="shared" ca="1" si="19"/>
        <v>#N/A</v>
      </c>
      <c r="BP27" t="e">
        <f t="shared" ca="1" si="19"/>
        <v>#N/A</v>
      </c>
      <c r="BQ27" t="e">
        <f t="shared" ca="1" si="20"/>
        <v>#N/A</v>
      </c>
      <c r="BR27" t="e">
        <f t="shared" ca="1" si="20"/>
        <v>#N/A</v>
      </c>
      <c r="BS27" t="e">
        <f t="shared" ca="1" si="20"/>
        <v>#N/A</v>
      </c>
      <c r="BT27" t="e">
        <f t="shared" ca="1" si="20"/>
        <v>#N/A</v>
      </c>
      <c r="BU27" t="e">
        <f t="shared" ca="1" si="20"/>
        <v>#N/A</v>
      </c>
      <c r="BV27" t="e">
        <f t="shared" ca="1" si="20"/>
        <v>#N/A</v>
      </c>
      <c r="BW27" t="e">
        <f t="shared" ca="1" si="20"/>
        <v>#N/A</v>
      </c>
      <c r="BX27" t="e">
        <f t="shared" ca="1" si="20"/>
        <v>#N/A</v>
      </c>
      <c r="BY27" t="e">
        <f t="shared" ca="1" si="20"/>
        <v>#N/A</v>
      </c>
      <c r="BZ27" t="e">
        <f t="shared" ca="1" si="20"/>
        <v>#N/A</v>
      </c>
      <c r="CA27" t="e">
        <f t="shared" ca="1" si="20"/>
        <v>#N/A</v>
      </c>
      <c r="CB27" t="e">
        <f t="shared" ca="1" si="20"/>
        <v>#N/A</v>
      </c>
    </row>
    <row r="28" spans="1:80">
      <c r="A28" s="14" t="str">
        <f ca="1">'Monthly Trend Days'!A28</f>
        <v/>
      </c>
      <c r="B28" s="14"/>
      <c r="D28" s="14"/>
      <c r="E28" s="33" t="str">
        <f ca="1">'Monthly Trend Days'!E28</f>
        <v/>
      </c>
      <c r="F28" s="33" t="str">
        <f ca="1">'Monthly Trend Days'!F28</f>
        <v/>
      </c>
      <c r="G28" s="51" t="str">
        <f ca="1">'Monthly Trend Days'!G28</f>
        <v/>
      </c>
      <c r="H28" s="51" t="str">
        <f ca="1">'Monthly Trend Days'!H28</f>
        <v/>
      </c>
      <c r="I28" t="e">
        <f t="shared" ca="1" si="14"/>
        <v>#N/A</v>
      </c>
      <c r="J28" t="e">
        <f t="shared" ca="1" si="14"/>
        <v>#N/A</v>
      </c>
      <c r="K28" t="e">
        <f t="shared" ca="1" si="14"/>
        <v>#N/A</v>
      </c>
      <c r="L28" t="e">
        <f t="shared" ca="1" si="14"/>
        <v>#N/A</v>
      </c>
      <c r="M28" t="e">
        <f t="shared" ca="1" si="14"/>
        <v>#N/A</v>
      </c>
      <c r="N28" t="e">
        <f t="shared" ca="1" si="14"/>
        <v>#N/A</v>
      </c>
      <c r="O28" t="e">
        <f t="shared" ca="1" si="14"/>
        <v>#N/A</v>
      </c>
      <c r="P28" t="e">
        <f t="shared" ca="1" si="14"/>
        <v>#N/A</v>
      </c>
      <c r="Q28" t="e">
        <f t="shared" ca="1" si="14"/>
        <v>#N/A</v>
      </c>
      <c r="R28" t="e">
        <f t="shared" ca="1" si="14"/>
        <v>#N/A</v>
      </c>
      <c r="S28" t="e">
        <f t="shared" ca="1" si="15"/>
        <v>#N/A</v>
      </c>
      <c r="T28" t="e">
        <f t="shared" ca="1" si="15"/>
        <v>#N/A</v>
      </c>
      <c r="U28" t="e">
        <f t="shared" ca="1" si="15"/>
        <v>#N/A</v>
      </c>
      <c r="V28" t="e">
        <f t="shared" ca="1" si="15"/>
        <v>#N/A</v>
      </c>
      <c r="W28" t="e">
        <f t="shared" ca="1" si="15"/>
        <v>#N/A</v>
      </c>
      <c r="X28" t="e">
        <f t="shared" ca="1" si="15"/>
        <v>#N/A</v>
      </c>
      <c r="Y28" t="e">
        <f t="shared" ca="1" si="15"/>
        <v>#N/A</v>
      </c>
      <c r="Z28" t="e">
        <f t="shared" ca="1" si="15"/>
        <v>#N/A</v>
      </c>
      <c r="AA28" t="e">
        <f t="shared" ca="1" si="15"/>
        <v>#N/A</v>
      </c>
      <c r="AB28" t="e">
        <f t="shared" ca="1" si="15"/>
        <v>#N/A</v>
      </c>
      <c r="AC28" t="e">
        <f t="shared" ca="1" si="16"/>
        <v>#N/A</v>
      </c>
      <c r="AD28" t="e">
        <f t="shared" ca="1" si="16"/>
        <v>#N/A</v>
      </c>
      <c r="AE28" t="e">
        <f t="shared" ca="1" si="16"/>
        <v>#N/A</v>
      </c>
      <c r="AF28" t="e">
        <f t="shared" ca="1" si="16"/>
        <v>#N/A</v>
      </c>
      <c r="AG28" t="e">
        <f t="shared" ca="1" si="16"/>
        <v>#N/A</v>
      </c>
      <c r="AH28" t="e">
        <f t="shared" ca="1" si="16"/>
        <v>#N/A</v>
      </c>
      <c r="AI28" t="e">
        <f t="shared" ca="1" si="16"/>
        <v>#N/A</v>
      </c>
      <c r="AJ28" t="e">
        <f t="shared" ca="1" si="16"/>
        <v>#N/A</v>
      </c>
      <c r="AK28" t="e">
        <f t="shared" ca="1" si="16"/>
        <v>#N/A</v>
      </c>
      <c r="AL28" t="e">
        <f t="shared" ca="1" si="16"/>
        <v>#N/A</v>
      </c>
      <c r="AM28" t="e">
        <f t="shared" ca="1" si="17"/>
        <v>#N/A</v>
      </c>
      <c r="AN28" t="e">
        <f t="shared" ca="1" si="17"/>
        <v>#N/A</v>
      </c>
      <c r="AO28" t="e">
        <f t="shared" ca="1" si="17"/>
        <v>#N/A</v>
      </c>
      <c r="AP28" t="e">
        <f t="shared" ca="1" si="17"/>
        <v>#N/A</v>
      </c>
      <c r="AQ28" t="e">
        <f t="shared" ca="1" si="17"/>
        <v>#N/A</v>
      </c>
      <c r="AR28" t="e">
        <f t="shared" ca="1" si="17"/>
        <v>#N/A</v>
      </c>
      <c r="AS28" t="e">
        <f t="shared" ca="1" si="17"/>
        <v>#N/A</v>
      </c>
      <c r="AT28" t="e">
        <f t="shared" ca="1" si="17"/>
        <v>#N/A</v>
      </c>
      <c r="AU28" t="e">
        <f t="shared" ca="1" si="17"/>
        <v>#N/A</v>
      </c>
      <c r="AV28" t="e">
        <f t="shared" ca="1" si="17"/>
        <v>#N/A</v>
      </c>
      <c r="AW28" t="e">
        <f t="shared" ca="1" si="18"/>
        <v>#N/A</v>
      </c>
      <c r="AX28" t="e">
        <f t="shared" ca="1" si="18"/>
        <v>#N/A</v>
      </c>
      <c r="AY28" t="e">
        <f t="shared" ca="1" si="18"/>
        <v>#N/A</v>
      </c>
      <c r="AZ28" t="e">
        <f t="shared" ca="1" si="18"/>
        <v>#N/A</v>
      </c>
      <c r="BA28" t="e">
        <f t="shared" ca="1" si="18"/>
        <v>#N/A</v>
      </c>
      <c r="BB28" t="e">
        <f t="shared" ca="1" si="18"/>
        <v>#N/A</v>
      </c>
      <c r="BC28" t="e">
        <f t="shared" ca="1" si="18"/>
        <v>#N/A</v>
      </c>
      <c r="BD28" t="e">
        <f t="shared" ca="1" si="18"/>
        <v>#N/A</v>
      </c>
      <c r="BE28" t="e">
        <f t="shared" ca="1" si="18"/>
        <v>#N/A</v>
      </c>
      <c r="BF28" t="e">
        <f t="shared" ca="1" si="18"/>
        <v>#N/A</v>
      </c>
      <c r="BG28" t="e">
        <f t="shared" ca="1" si="19"/>
        <v>#N/A</v>
      </c>
      <c r="BH28" t="e">
        <f t="shared" ca="1" si="19"/>
        <v>#N/A</v>
      </c>
      <c r="BI28" t="e">
        <f t="shared" ca="1" si="19"/>
        <v>#N/A</v>
      </c>
      <c r="BJ28" t="e">
        <f t="shared" ca="1" si="19"/>
        <v>#N/A</v>
      </c>
      <c r="BK28" t="e">
        <f t="shared" ca="1" si="19"/>
        <v>#N/A</v>
      </c>
      <c r="BL28" t="e">
        <f t="shared" ca="1" si="19"/>
        <v>#N/A</v>
      </c>
      <c r="BM28" t="e">
        <f t="shared" ca="1" si="19"/>
        <v>#N/A</v>
      </c>
      <c r="BN28" t="e">
        <f t="shared" ca="1" si="19"/>
        <v>#N/A</v>
      </c>
      <c r="BO28" t="e">
        <f t="shared" ca="1" si="19"/>
        <v>#N/A</v>
      </c>
      <c r="BP28" t="e">
        <f t="shared" ca="1" si="19"/>
        <v>#N/A</v>
      </c>
      <c r="BQ28" t="e">
        <f t="shared" ca="1" si="20"/>
        <v>#N/A</v>
      </c>
      <c r="BR28" t="e">
        <f t="shared" ca="1" si="20"/>
        <v>#N/A</v>
      </c>
      <c r="BS28" t="e">
        <f t="shared" ca="1" si="20"/>
        <v>#N/A</v>
      </c>
      <c r="BT28" t="e">
        <f t="shared" ca="1" si="20"/>
        <v>#N/A</v>
      </c>
      <c r="BU28" t="e">
        <f t="shared" ca="1" si="20"/>
        <v>#N/A</v>
      </c>
      <c r="BV28" t="e">
        <f t="shared" ca="1" si="20"/>
        <v>#N/A</v>
      </c>
      <c r="BW28" t="e">
        <f t="shared" ca="1" si="20"/>
        <v>#N/A</v>
      </c>
      <c r="BX28" t="e">
        <f t="shared" ca="1" si="20"/>
        <v>#N/A</v>
      </c>
      <c r="BY28" t="e">
        <f t="shared" ca="1" si="20"/>
        <v>#N/A</v>
      </c>
      <c r="BZ28" t="e">
        <f t="shared" ca="1" si="20"/>
        <v>#N/A</v>
      </c>
      <c r="CA28" t="e">
        <f t="shared" ca="1" si="20"/>
        <v>#N/A</v>
      </c>
      <c r="CB28" t="e">
        <f t="shared" ca="1" si="20"/>
        <v>#N/A</v>
      </c>
    </row>
    <row r="29" spans="1:80">
      <c r="A29" s="14" t="str">
        <f ca="1">'Monthly Trend Days'!A29</f>
        <v/>
      </c>
      <c r="B29" s="14"/>
      <c r="D29" s="14"/>
      <c r="E29" s="33" t="str">
        <f ca="1">'Monthly Trend Days'!E29</f>
        <v/>
      </c>
      <c r="F29" s="33" t="str">
        <f ca="1">'Monthly Trend Days'!F29</f>
        <v/>
      </c>
      <c r="G29" s="51" t="str">
        <f ca="1">'Monthly Trend Days'!G29</f>
        <v/>
      </c>
      <c r="H29" s="51" t="str">
        <f ca="1">'Monthly Trend Days'!H29</f>
        <v/>
      </c>
      <c r="I29" t="e">
        <f t="shared" ca="1" si="14"/>
        <v>#N/A</v>
      </c>
      <c r="J29" t="e">
        <f t="shared" ca="1" si="14"/>
        <v>#N/A</v>
      </c>
      <c r="K29" t="e">
        <f t="shared" ca="1" si="14"/>
        <v>#N/A</v>
      </c>
      <c r="L29" t="e">
        <f t="shared" ca="1" si="14"/>
        <v>#N/A</v>
      </c>
      <c r="M29" t="e">
        <f t="shared" ca="1" si="14"/>
        <v>#N/A</v>
      </c>
      <c r="N29" t="e">
        <f t="shared" ca="1" si="14"/>
        <v>#N/A</v>
      </c>
      <c r="O29" t="e">
        <f t="shared" ca="1" si="14"/>
        <v>#N/A</v>
      </c>
      <c r="P29" t="e">
        <f t="shared" ca="1" si="14"/>
        <v>#N/A</v>
      </c>
      <c r="Q29" t="e">
        <f t="shared" ca="1" si="14"/>
        <v>#N/A</v>
      </c>
      <c r="R29" t="e">
        <f t="shared" ca="1" si="14"/>
        <v>#N/A</v>
      </c>
      <c r="S29" t="e">
        <f t="shared" ca="1" si="15"/>
        <v>#N/A</v>
      </c>
      <c r="T29" t="e">
        <f t="shared" ca="1" si="15"/>
        <v>#N/A</v>
      </c>
      <c r="U29" t="e">
        <f t="shared" ca="1" si="15"/>
        <v>#N/A</v>
      </c>
      <c r="V29" t="e">
        <f t="shared" ca="1" si="15"/>
        <v>#N/A</v>
      </c>
      <c r="W29" t="e">
        <f t="shared" ca="1" si="15"/>
        <v>#N/A</v>
      </c>
      <c r="X29" t="e">
        <f t="shared" ca="1" si="15"/>
        <v>#N/A</v>
      </c>
      <c r="Y29" t="e">
        <f t="shared" ca="1" si="15"/>
        <v>#N/A</v>
      </c>
      <c r="Z29" t="e">
        <f t="shared" ca="1" si="15"/>
        <v>#N/A</v>
      </c>
      <c r="AA29" t="e">
        <f t="shared" ca="1" si="15"/>
        <v>#N/A</v>
      </c>
      <c r="AB29" t="e">
        <f t="shared" ca="1" si="15"/>
        <v>#N/A</v>
      </c>
      <c r="AC29" t="e">
        <f t="shared" ca="1" si="16"/>
        <v>#N/A</v>
      </c>
      <c r="AD29" t="e">
        <f t="shared" ca="1" si="16"/>
        <v>#N/A</v>
      </c>
      <c r="AE29" t="e">
        <f t="shared" ca="1" si="16"/>
        <v>#N/A</v>
      </c>
      <c r="AF29" t="e">
        <f t="shared" ca="1" si="16"/>
        <v>#N/A</v>
      </c>
      <c r="AG29" t="e">
        <f t="shared" ca="1" si="16"/>
        <v>#N/A</v>
      </c>
      <c r="AH29" t="e">
        <f t="shared" ca="1" si="16"/>
        <v>#N/A</v>
      </c>
      <c r="AI29" t="e">
        <f t="shared" ca="1" si="16"/>
        <v>#N/A</v>
      </c>
      <c r="AJ29" t="e">
        <f t="shared" ca="1" si="16"/>
        <v>#N/A</v>
      </c>
      <c r="AK29" t="e">
        <f t="shared" ca="1" si="16"/>
        <v>#N/A</v>
      </c>
      <c r="AL29" t="e">
        <f t="shared" ca="1" si="16"/>
        <v>#N/A</v>
      </c>
      <c r="AM29" t="e">
        <f t="shared" ca="1" si="17"/>
        <v>#N/A</v>
      </c>
      <c r="AN29" t="e">
        <f t="shared" ca="1" si="17"/>
        <v>#N/A</v>
      </c>
      <c r="AO29" t="e">
        <f t="shared" ca="1" si="17"/>
        <v>#N/A</v>
      </c>
      <c r="AP29" t="e">
        <f t="shared" ca="1" si="17"/>
        <v>#N/A</v>
      </c>
      <c r="AQ29" t="e">
        <f t="shared" ca="1" si="17"/>
        <v>#N/A</v>
      </c>
      <c r="AR29" t="e">
        <f t="shared" ca="1" si="17"/>
        <v>#N/A</v>
      </c>
      <c r="AS29" t="e">
        <f t="shared" ca="1" si="17"/>
        <v>#N/A</v>
      </c>
      <c r="AT29" t="e">
        <f t="shared" ca="1" si="17"/>
        <v>#N/A</v>
      </c>
      <c r="AU29" t="e">
        <f t="shared" ca="1" si="17"/>
        <v>#N/A</v>
      </c>
      <c r="AV29" t="e">
        <f t="shared" ca="1" si="17"/>
        <v>#N/A</v>
      </c>
      <c r="AW29" t="e">
        <f t="shared" ca="1" si="18"/>
        <v>#N/A</v>
      </c>
      <c r="AX29" t="e">
        <f t="shared" ca="1" si="18"/>
        <v>#N/A</v>
      </c>
      <c r="AY29" t="e">
        <f t="shared" ca="1" si="18"/>
        <v>#N/A</v>
      </c>
      <c r="AZ29" t="e">
        <f t="shared" ca="1" si="18"/>
        <v>#N/A</v>
      </c>
      <c r="BA29" t="e">
        <f t="shared" ca="1" si="18"/>
        <v>#N/A</v>
      </c>
      <c r="BB29" t="e">
        <f t="shared" ca="1" si="18"/>
        <v>#N/A</v>
      </c>
      <c r="BC29" t="e">
        <f t="shared" ca="1" si="18"/>
        <v>#N/A</v>
      </c>
      <c r="BD29" t="e">
        <f t="shared" ca="1" si="18"/>
        <v>#N/A</v>
      </c>
      <c r="BE29" t="e">
        <f t="shared" ca="1" si="18"/>
        <v>#N/A</v>
      </c>
      <c r="BF29" t="e">
        <f t="shared" ca="1" si="18"/>
        <v>#N/A</v>
      </c>
      <c r="BG29" t="e">
        <f t="shared" ca="1" si="19"/>
        <v>#N/A</v>
      </c>
      <c r="BH29" t="e">
        <f t="shared" ca="1" si="19"/>
        <v>#N/A</v>
      </c>
      <c r="BI29" t="e">
        <f t="shared" ca="1" si="19"/>
        <v>#N/A</v>
      </c>
      <c r="BJ29" t="e">
        <f t="shared" ca="1" si="19"/>
        <v>#N/A</v>
      </c>
      <c r="BK29" t="e">
        <f t="shared" ca="1" si="19"/>
        <v>#N/A</v>
      </c>
      <c r="BL29" t="e">
        <f t="shared" ca="1" si="19"/>
        <v>#N/A</v>
      </c>
      <c r="BM29" t="e">
        <f t="shared" ca="1" si="19"/>
        <v>#N/A</v>
      </c>
      <c r="BN29" t="e">
        <f t="shared" ca="1" si="19"/>
        <v>#N/A</v>
      </c>
      <c r="BO29" t="e">
        <f t="shared" ca="1" si="19"/>
        <v>#N/A</v>
      </c>
      <c r="BP29" t="e">
        <f t="shared" ca="1" si="19"/>
        <v>#N/A</v>
      </c>
      <c r="BQ29" t="e">
        <f t="shared" ca="1" si="20"/>
        <v>#N/A</v>
      </c>
      <c r="BR29" t="e">
        <f t="shared" ca="1" si="20"/>
        <v>#N/A</v>
      </c>
      <c r="BS29" t="e">
        <f t="shared" ca="1" si="20"/>
        <v>#N/A</v>
      </c>
      <c r="BT29" t="e">
        <f t="shared" ca="1" si="20"/>
        <v>#N/A</v>
      </c>
      <c r="BU29" t="e">
        <f t="shared" ca="1" si="20"/>
        <v>#N/A</v>
      </c>
      <c r="BV29" t="e">
        <f t="shared" ca="1" si="20"/>
        <v>#N/A</v>
      </c>
      <c r="BW29" t="e">
        <f t="shared" ca="1" si="20"/>
        <v>#N/A</v>
      </c>
      <c r="BX29" t="e">
        <f t="shared" ca="1" si="20"/>
        <v>#N/A</v>
      </c>
      <c r="BY29" t="e">
        <f t="shared" ca="1" si="20"/>
        <v>#N/A</v>
      </c>
      <c r="BZ29" t="e">
        <f t="shared" ca="1" si="20"/>
        <v>#N/A</v>
      </c>
      <c r="CA29" t="e">
        <f t="shared" ca="1" si="20"/>
        <v>#N/A</v>
      </c>
      <c r="CB29" t="e">
        <f t="shared" ca="1" si="20"/>
        <v>#N/A</v>
      </c>
    </row>
    <row r="30" spans="1:80">
      <c r="A30" s="14" t="str">
        <f ca="1">'Monthly Trend Days'!A30</f>
        <v/>
      </c>
      <c r="B30" s="14"/>
      <c r="D30" s="14"/>
      <c r="E30" s="33" t="str">
        <f ca="1">'Monthly Trend Days'!E30</f>
        <v/>
      </c>
      <c r="F30" s="33" t="str">
        <f ca="1">'Monthly Trend Days'!F30</f>
        <v/>
      </c>
      <c r="G30" s="51" t="str">
        <f ca="1">'Monthly Trend Days'!G30</f>
        <v/>
      </c>
      <c r="H30" s="51" t="str">
        <f ca="1">'Monthly Trend Days'!H30</f>
        <v/>
      </c>
      <c r="I30" t="e">
        <f t="shared" ca="1" si="14"/>
        <v>#N/A</v>
      </c>
      <c r="J30" t="e">
        <f t="shared" ca="1" si="14"/>
        <v>#N/A</v>
      </c>
      <c r="K30" t="e">
        <f t="shared" ca="1" si="14"/>
        <v>#N/A</v>
      </c>
      <c r="L30" t="e">
        <f t="shared" ca="1" si="14"/>
        <v>#N/A</v>
      </c>
      <c r="M30" t="e">
        <f t="shared" ca="1" si="14"/>
        <v>#N/A</v>
      </c>
      <c r="N30" t="e">
        <f t="shared" ca="1" si="14"/>
        <v>#N/A</v>
      </c>
      <c r="O30" t="e">
        <f t="shared" ca="1" si="14"/>
        <v>#N/A</v>
      </c>
      <c r="P30" t="e">
        <f t="shared" ca="1" si="14"/>
        <v>#N/A</v>
      </c>
      <c r="Q30" t="e">
        <f t="shared" ca="1" si="14"/>
        <v>#N/A</v>
      </c>
      <c r="R30" t="e">
        <f t="shared" ca="1" si="14"/>
        <v>#N/A</v>
      </c>
      <c r="S30" t="e">
        <f t="shared" ca="1" si="15"/>
        <v>#N/A</v>
      </c>
      <c r="T30" t="e">
        <f t="shared" ca="1" si="15"/>
        <v>#N/A</v>
      </c>
      <c r="U30" t="e">
        <f t="shared" ca="1" si="15"/>
        <v>#N/A</v>
      </c>
      <c r="V30" t="e">
        <f t="shared" ca="1" si="15"/>
        <v>#N/A</v>
      </c>
      <c r="W30" t="e">
        <f t="shared" ca="1" si="15"/>
        <v>#N/A</v>
      </c>
      <c r="X30" t="e">
        <f t="shared" ca="1" si="15"/>
        <v>#N/A</v>
      </c>
      <c r="Y30" t="e">
        <f t="shared" ca="1" si="15"/>
        <v>#N/A</v>
      </c>
      <c r="Z30" t="e">
        <f t="shared" ca="1" si="15"/>
        <v>#N/A</v>
      </c>
      <c r="AA30" t="e">
        <f t="shared" ca="1" si="15"/>
        <v>#N/A</v>
      </c>
      <c r="AB30" t="e">
        <f t="shared" ca="1" si="15"/>
        <v>#N/A</v>
      </c>
      <c r="AC30" t="e">
        <f t="shared" ca="1" si="16"/>
        <v>#N/A</v>
      </c>
      <c r="AD30" t="e">
        <f t="shared" ca="1" si="16"/>
        <v>#N/A</v>
      </c>
      <c r="AE30" t="e">
        <f t="shared" ca="1" si="16"/>
        <v>#N/A</v>
      </c>
      <c r="AF30" t="e">
        <f t="shared" ca="1" si="16"/>
        <v>#N/A</v>
      </c>
      <c r="AG30" t="e">
        <f t="shared" ca="1" si="16"/>
        <v>#N/A</v>
      </c>
      <c r="AH30" t="e">
        <f t="shared" ca="1" si="16"/>
        <v>#N/A</v>
      </c>
      <c r="AI30" t="e">
        <f t="shared" ca="1" si="16"/>
        <v>#N/A</v>
      </c>
      <c r="AJ30" t="e">
        <f t="shared" ca="1" si="16"/>
        <v>#N/A</v>
      </c>
      <c r="AK30" t="e">
        <f t="shared" ca="1" si="16"/>
        <v>#N/A</v>
      </c>
      <c r="AL30" t="e">
        <f t="shared" ca="1" si="16"/>
        <v>#N/A</v>
      </c>
      <c r="AM30" t="e">
        <f t="shared" ca="1" si="17"/>
        <v>#N/A</v>
      </c>
      <c r="AN30" t="e">
        <f t="shared" ca="1" si="17"/>
        <v>#N/A</v>
      </c>
      <c r="AO30" t="e">
        <f t="shared" ca="1" si="17"/>
        <v>#N/A</v>
      </c>
      <c r="AP30" t="e">
        <f t="shared" ca="1" si="17"/>
        <v>#N/A</v>
      </c>
      <c r="AQ30" t="e">
        <f t="shared" ca="1" si="17"/>
        <v>#N/A</v>
      </c>
      <c r="AR30" t="e">
        <f t="shared" ca="1" si="17"/>
        <v>#N/A</v>
      </c>
      <c r="AS30" t="e">
        <f t="shared" ca="1" si="17"/>
        <v>#N/A</v>
      </c>
      <c r="AT30" t="e">
        <f t="shared" ca="1" si="17"/>
        <v>#N/A</v>
      </c>
      <c r="AU30" t="e">
        <f t="shared" ca="1" si="17"/>
        <v>#N/A</v>
      </c>
      <c r="AV30" t="e">
        <f t="shared" ca="1" si="17"/>
        <v>#N/A</v>
      </c>
      <c r="AW30" t="e">
        <f t="shared" ca="1" si="18"/>
        <v>#N/A</v>
      </c>
      <c r="AX30" t="e">
        <f t="shared" ca="1" si="18"/>
        <v>#N/A</v>
      </c>
      <c r="AY30" t="e">
        <f t="shared" ca="1" si="18"/>
        <v>#N/A</v>
      </c>
      <c r="AZ30" t="e">
        <f t="shared" ca="1" si="18"/>
        <v>#N/A</v>
      </c>
      <c r="BA30" t="e">
        <f t="shared" ca="1" si="18"/>
        <v>#N/A</v>
      </c>
      <c r="BB30" t="e">
        <f t="shared" ca="1" si="18"/>
        <v>#N/A</v>
      </c>
      <c r="BC30" t="e">
        <f t="shared" ca="1" si="18"/>
        <v>#N/A</v>
      </c>
      <c r="BD30" t="e">
        <f t="shared" ca="1" si="18"/>
        <v>#N/A</v>
      </c>
      <c r="BE30" t="e">
        <f t="shared" ca="1" si="18"/>
        <v>#N/A</v>
      </c>
      <c r="BF30" t="e">
        <f t="shared" ca="1" si="18"/>
        <v>#N/A</v>
      </c>
      <c r="BG30" t="e">
        <f t="shared" ca="1" si="19"/>
        <v>#N/A</v>
      </c>
      <c r="BH30" t="e">
        <f t="shared" ca="1" si="19"/>
        <v>#N/A</v>
      </c>
      <c r="BI30" t="e">
        <f t="shared" ca="1" si="19"/>
        <v>#N/A</v>
      </c>
      <c r="BJ30" t="e">
        <f t="shared" ca="1" si="19"/>
        <v>#N/A</v>
      </c>
      <c r="BK30" t="e">
        <f t="shared" ca="1" si="19"/>
        <v>#N/A</v>
      </c>
      <c r="BL30" t="e">
        <f t="shared" ca="1" si="19"/>
        <v>#N/A</v>
      </c>
      <c r="BM30" t="e">
        <f t="shared" ca="1" si="19"/>
        <v>#N/A</v>
      </c>
      <c r="BN30" t="e">
        <f t="shared" ca="1" si="19"/>
        <v>#N/A</v>
      </c>
      <c r="BO30" t="e">
        <f t="shared" ca="1" si="19"/>
        <v>#N/A</v>
      </c>
      <c r="BP30" t="e">
        <f t="shared" ca="1" si="19"/>
        <v>#N/A</v>
      </c>
      <c r="BQ30" t="e">
        <f t="shared" ca="1" si="20"/>
        <v>#N/A</v>
      </c>
      <c r="BR30" t="e">
        <f t="shared" ca="1" si="20"/>
        <v>#N/A</v>
      </c>
      <c r="BS30" t="e">
        <f t="shared" ca="1" si="20"/>
        <v>#N/A</v>
      </c>
      <c r="BT30" t="e">
        <f t="shared" ca="1" si="20"/>
        <v>#N/A</v>
      </c>
      <c r="BU30" t="e">
        <f t="shared" ca="1" si="20"/>
        <v>#N/A</v>
      </c>
      <c r="BV30" t="e">
        <f t="shared" ca="1" si="20"/>
        <v>#N/A</v>
      </c>
      <c r="BW30" t="e">
        <f t="shared" ca="1" si="20"/>
        <v>#N/A</v>
      </c>
      <c r="BX30" t="e">
        <f t="shared" ca="1" si="20"/>
        <v>#N/A</v>
      </c>
      <c r="BY30" t="e">
        <f t="shared" ca="1" si="20"/>
        <v>#N/A</v>
      </c>
      <c r="BZ30" t="e">
        <f t="shared" ca="1" si="20"/>
        <v>#N/A</v>
      </c>
      <c r="CA30" t="e">
        <f t="shared" ca="1" si="20"/>
        <v>#N/A</v>
      </c>
      <c r="CB30" t="e">
        <f t="shared" ca="1" si="20"/>
        <v>#N/A</v>
      </c>
    </row>
    <row r="31" spans="1:80">
      <c r="A31" s="14" t="str">
        <f ca="1">'Monthly Trend Days'!A31</f>
        <v/>
      </c>
      <c r="B31" s="14"/>
      <c r="D31" s="14"/>
      <c r="E31" s="33" t="str">
        <f ca="1">'Monthly Trend Days'!E31</f>
        <v/>
      </c>
      <c r="F31" s="33" t="str">
        <f ca="1">'Monthly Trend Days'!F31</f>
        <v/>
      </c>
      <c r="G31" s="51" t="str">
        <f ca="1">'Monthly Trend Days'!G31</f>
        <v/>
      </c>
      <c r="H31" s="51" t="str">
        <f ca="1">'Monthly Trend Days'!H31</f>
        <v/>
      </c>
      <c r="I31" t="e">
        <f t="shared" ca="1" si="14"/>
        <v>#N/A</v>
      </c>
      <c r="J31" t="e">
        <f t="shared" ca="1" si="14"/>
        <v>#N/A</v>
      </c>
      <c r="K31" t="e">
        <f t="shared" ca="1" si="14"/>
        <v>#N/A</v>
      </c>
      <c r="L31" t="e">
        <f t="shared" ca="1" si="14"/>
        <v>#N/A</v>
      </c>
      <c r="M31" t="e">
        <f t="shared" ca="1" si="14"/>
        <v>#N/A</v>
      </c>
      <c r="N31" t="e">
        <f t="shared" ca="1" si="14"/>
        <v>#N/A</v>
      </c>
      <c r="O31" t="e">
        <f t="shared" ca="1" si="14"/>
        <v>#N/A</v>
      </c>
      <c r="P31" t="e">
        <f t="shared" ca="1" si="14"/>
        <v>#N/A</v>
      </c>
      <c r="Q31" t="e">
        <f t="shared" ca="1" si="14"/>
        <v>#N/A</v>
      </c>
      <c r="R31" t="e">
        <f t="shared" ca="1" si="14"/>
        <v>#N/A</v>
      </c>
      <c r="S31" t="e">
        <f t="shared" ca="1" si="15"/>
        <v>#N/A</v>
      </c>
      <c r="T31" t="e">
        <f t="shared" ca="1" si="15"/>
        <v>#N/A</v>
      </c>
      <c r="U31" t="e">
        <f t="shared" ca="1" si="15"/>
        <v>#N/A</v>
      </c>
      <c r="V31" t="e">
        <f t="shared" ca="1" si="15"/>
        <v>#N/A</v>
      </c>
      <c r="W31" t="e">
        <f t="shared" ca="1" si="15"/>
        <v>#N/A</v>
      </c>
      <c r="X31" t="e">
        <f t="shared" ca="1" si="15"/>
        <v>#N/A</v>
      </c>
      <c r="Y31" t="e">
        <f t="shared" ca="1" si="15"/>
        <v>#N/A</v>
      </c>
      <c r="Z31" t="e">
        <f t="shared" ca="1" si="15"/>
        <v>#N/A</v>
      </c>
      <c r="AA31" t="e">
        <f t="shared" ca="1" si="15"/>
        <v>#N/A</v>
      </c>
      <c r="AB31" t="e">
        <f t="shared" ca="1" si="15"/>
        <v>#N/A</v>
      </c>
      <c r="AC31" t="e">
        <f t="shared" ca="1" si="16"/>
        <v>#N/A</v>
      </c>
      <c r="AD31" t="e">
        <f t="shared" ca="1" si="16"/>
        <v>#N/A</v>
      </c>
      <c r="AE31" t="e">
        <f t="shared" ca="1" si="16"/>
        <v>#N/A</v>
      </c>
      <c r="AF31" t="e">
        <f t="shared" ca="1" si="16"/>
        <v>#N/A</v>
      </c>
      <c r="AG31" t="e">
        <f t="shared" ca="1" si="16"/>
        <v>#N/A</v>
      </c>
      <c r="AH31" t="e">
        <f t="shared" ca="1" si="16"/>
        <v>#N/A</v>
      </c>
      <c r="AI31" t="e">
        <f t="shared" ca="1" si="16"/>
        <v>#N/A</v>
      </c>
      <c r="AJ31" t="e">
        <f t="shared" ca="1" si="16"/>
        <v>#N/A</v>
      </c>
      <c r="AK31" t="e">
        <f t="shared" ca="1" si="16"/>
        <v>#N/A</v>
      </c>
      <c r="AL31" t="e">
        <f t="shared" ca="1" si="16"/>
        <v>#N/A</v>
      </c>
      <c r="AM31" t="e">
        <f t="shared" ca="1" si="17"/>
        <v>#N/A</v>
      </c>
      <c r="AN31" t="e">
        <f t="shared" ca="1" si="17"/>
        <v>#N/A</v>
      </c>
      <c r="AO31" t="e">
        <f t="shared" ca="1" si="17"/>
        <v>#N/A</v>
      </c>
      <c r="AP31" t="e">
        <f t="shared" ca="1" si="17"/>
        <v>#N/A</v>
      </c>
      <c r="AQ31" t="e">
        <f t="shared" ca="1" si="17"/>
        <v>#N/A</v>
      </c>
      <c r="AR31" t="e">
        <f t="shared" ca="1" si="17"/>
        <v>#N/A</v>
      </c>
      <c r="AS31" t="e">
        <f t="shared" ca="1" si="17"/>
        <v>#N/A</v>
      </c>
      <c r="AT31" t="e">
        <f t="shared" ca="1" si="17"/>
        <v>#N/A</v>
      </c>
      <c r="AU31" t="e">
        <f t="shared" ca="1" si="17"/>
        <v>#N/A</v>
      </c>
      <c r="AV31" t="e">
        <f t="shared" ca="1" si="17"/>
        <v>#N/A</v>
      </c>
      <c r="AW31" t="e">
        <f t="shared" ca="1" si="18"/>
        <v>#N/A</v>
      </c>
      <c r="AX31" t="e">
        <f t="shared" ca="1" si="18"/>
        <v>#N/A</v>
      </c>
      <c r="AY31" t="e">
        <f t="shared" ca="1" si="18"/>
        <v>#N/A</v>
      </c>
      <c r="AZ31" t="e">
        <f t="shared" ca="1" si="18"/>
        <v>#N/A</v>
      </c>
      <c r="BA31" t="e">
        <f t="shared" ca="1" si="18"/>
        <v>#N/A</v>
      </c>
      <c r="BB31" t="e">
        <f t="shared" ca="1" si="18"/>
        <v>#N/A</v>
      </c>
      <c r="BC31" t="e">
        <f t="shared" ca="1" si="18"/>
        <v>#N/A</v>
      </c>
      <c r="BD31" t="e">
        <f t="shared" ca="1" si="18"/>
        <v>#N/A</v>
      </c>
      <c r="BE31" t="e">
        <f t="shared" ca="1" si="18"/>
        <v>#N/A</v>
      </c>
      <c r="BF31" t="e">
        <f t="shared" ca="1" si="18"/>
        <v>#N/A</v>
      </c>
      <c r="BG31" t="e">
        <f t="shared" ca="1" si="19"/>
        <v>#N/A</v>
      </c>
      <c r="BH31" t="e">
        <f t="shared" ca="1" si="19"/>
        <v>#N/A</v>
      </c>
      <c r="BI31" t="e">
        <f t="shared" ca="1" si="19"/>
        <v>#N/A</v>
      </c>
      <c r="BJ31" t="e">
        <f t="shared" ca="1" si="19"/>
        <v>#N/A</v>
      </c>
      <c r="BK31" t="e">
        <f t="shared" ca="1" si="19"/>
        <v>#N/A</v>
      </c>
      <c r="BL31" t="e">
        <f t="shared" ca="1" si="19"/>
        <v>#N/A</v>
      </c>
      <c r="BM31" t="e">
        <f t="shared" ca="1" si="19"/>
        <v>#N/A</v>
      </c>
      <c r="BN31" t="e">
        <f t="shared" ca="1" si="19"/>
        <v>#N/A</v>
      </c>
      <c r="BO31" t="e">
        <f t="shared" ca="1" si="19"/>
        <v>#N/A</v>
      </c>
      <c r="BP31" t="e">
        <f t="shared" ca="1" si="19"/>
        <v>#N/A</v>
      </c>
      <c r="BQ31" t="e">
        <f t="shared" ca="1" si="20"/>
        <v>#N/A</v>
      </c>
      <c r="BR31" t="e">
        <f t="shared" ca="1" si="20"/>
        <v>#N/A</v>
      </c>
      <c r="BS31" t="e">
        <f t="shared" ca="1" si="20"/>
        <v>#N/A</v>
      </c>
      <c r="BT31" t="e">
        <f t="shared" ca="1" si="20"/>
        <v>#N/A</v>
      </c>
      <c r="BU31" t="e">
        <f t="shared" ca="1" si="20"/>
        <v>#N/A</v>
      </c>
      <c r="BV31" t="e">
        <f t="shared" ca="1" si="20"/>
        <v>#N/A</v>
      </c>
      <c r="BW31" t="e">
        <f t="shared" ca="1" si="20"/>
        <v>#N/A</v>
      </c>
      <c r="BX31" t="e">
        <f t="shared" ca="1" si="20"/>
        <v>#N/A</v>
      </c>
      <c r="BY31" t="e">
        <f t="shared" ca="1" si="20"/>
        <v>#N/A</v>
      </c>
      <c r="BZ31" t="e">
        <f t="shared" ca="1" si="20"/>
        <v>#N/A</v>
      </c>
      <c r="CA31" t="e">
        <f t="shared" ca="1" si="20"/>
        <v>#N/A</v>
      </c>
      <c r="CB31" t="e">
        <f t="shared" ca="1" si="20"/>
        <v>#N/A</v>
      </c>
    </row>
    <row r="32" spans="1:80">
      <c r="A32" s="14" t="str">
        <f ca="1">'Monthly Trend Days'!A32</f>
        <v/>
      </c>
      <c r="B32" s="14"/>
      <c r="D32" s="14"/>
      <c r="E32" s="33" t="str">
        <f ca="1">'Monthly Trend Days'!E32</f>
        <v/>
      </c>
      <c r="F32" s="33" t="str">
        <f ca="1">'Monthly Trend Days'!F32</f>
        <v/>
      </c>
      <c r="G32" s="51" t="str">
        <f ca="1">'Monthly Trend Days'!G32</f>
        <v/>
      </c>
      <c r="H32" s="51" t="str">
        <f ca="1">'Monthly Trend Days'!H32</f>
        <v/>
      </c>
      <c r="I32" t="e">
        <f t="shared" ca="1" si="14"/>
        <v>#N/A</v>
      </c>
      <c r="J32" t="e">
        <f t="shared" ca="1" si="14"/>
        <v>#N/A</v>
      </c>
      <c r="K32" t="e">
        <f t="shared" ca="1" si="14"/>
        <v>#N/A</v>
      </c>
      <c r="L32" t="e">
        <f t="shared" ca="1" si="14"/>
        <v>#N/A</v>
      </c>
      <c r="M32" t="e">
        <f t="shared" ca="1" si="14"/>
        <v>#N/A</v>
      </c>
      <c r="N32" t="e">
        <f t="shared" ca="1" si="14"/>
        <v>#N/A</v>
      </c>
      <c r="O32" t="e">
        <f t="shared" ca="1" si="14"/>
        <v>#N/A</v>
      </c>
      <c r="P32" t="e">
        <f t="shared" ca="1" si="14"/>
        <v>#N/A</v>
      </c>
      <c r="Q32" t="e">
        <f t="shared" ca="1" si="14"/>
        <v>#N/A</v>
      </c>
      <c r="R32" t="e">
        <f t="shared" ca="1" si="14"/>
        <v>#N/A</v>
      </c>
      <c r="S32" t="e">
        <f t="shared" ca="1" si="15"/>
        <v>#N/A</v>
      </c>
      <c r="T32" t="e">
        <f t="shared" ca="1" si="15"/>
        <v>#N/A</v>
      </c>
      <c r="U32" t="e">
        <f t="shared" ca="1" si="15"/>
        <v>#N/A</v>
      </c>
      <c r="V32" t="e">
        <f t="shared" ca="1" si="15"/>
        <v>#N/A</v>
      </c>
      <c r="W32" t="e">
        <f t="shared" ca="1" si="15"/>
        <v>#N/A</v>
      </c>
      <c r="X32" t="e">
        <f t="shared" ca="1" si="15"/>
        <v>#N/A</v>
      </c>
      <c r="Y32" t="e">
        <f t="shared" ca="1" si="15"/>
        <v>#N/A</v>
      </c>
      <c r="Z32" t="e">
        <f t="shared" ca="1" si="15"/>
        <v>#N/A</v>
      </c>
      <c r="AA32" t="e">
        <f t="shared" ca="1" si="15"/>
        <v>#N/A</v>
      </c>
      <c r="AB32" t="e">
        <f t="shared" ca="1" si="15"/>
        <v>#N/A</v>
      </c>
      <c r="AC32" t="e">
        <f t="shared" ca="1" si="16"/>
        <v>#N/A</v>
      </c>
      <c r="AD32" t="e">
        <f t="shared" ca="1" si="16"/>
        <v>#N/A</v>
      </c>
      <c r="AE32" t="e">
        <f t="shared" ca="1" si="16"/>
        <v>#N/A</v>
      </c>
      <c r="AF32" t="e">
        <f t="shared" ca="1" si="16"/>
        <v>#N/A</v>
      </c>
      <c r="AG32" t="e">
        <f t="shared" ca="1" si="16"/>
        <v>#N/A</v>
      </c>
      <c r="AH32" t="e">
        <f t="shared" ca="1" si="16"/>
        <v>#N/A</v>
      </c>
      <c r="AI32" t="e">
        <f t="shared" ca="1" si="16"/>
        <v>#N/A</v>
      </c>
      <c r="AJ32" t="e">
        <f t="shared" ca="1" si="16"/>
        <v>#N/A</v>
      </c>
      <c r="AK32" t="e">
        <f t="shared" ca="1" si="16"/>
        <v>#N/A</v>
      </c>
      <c r="AL32" t="e">
        <f t="shared" ca="1" si="16"/>
        <v>#N/A</v>
      </c>
      <c r="AM32" t="e">
        <f t="shared" ca="1" si="17"/>
        <v>#N/A</v>
      </c>
      <c r="AN32" t="e">
        <f t="shared" ca="1" si="17"/>
        <v>#N/A</v>
      </c>
      <c r="AO32" t="e">
        <f t="shared" ca="1" si="17"/>
        <v>#N/A</v>
      </c>
      <c r="AP32" t="e">
        <f t="shared" ca="1" si="17"/>
        <v>#N/A</v>
      </c>
      <c r="AQ32" t="e">
        <f t="shared" ca="1" si="17"/>
        <v>#N/A</v>
      </c>
      <c r="AR32" t="e">
        <f t="shared" ca="1" si="17"/>
        <v>#N/A</v>
      </c>
      <c r="AS32" t="e">
        <f t="shared" ca="1" si="17"/>
        <v>#N/A</v>
      </c>
      <c r="AT32" t="e">
        <f t="shared" ca="1" si="17"/>
        <v>#N/A</v>
      </c>
      <c r="AU32" t="e">
        <f t="shared" ca="1" si="17"/>
        <v>#N/A</v>
      </c>
      <c r="AV32" t="e">
        <f t="shared" ca="1" si="17"/>
        <v>#N/A</v>
      </c>
      <c r="AW32" t="e">
        <f t="shared" ca="1" si="18"/>
        <v>#N/A</v>
      </c>
      <c r="AX32" t="e">
        <f t="shared" ca="1" si="18"/>
        <v>#N/A</v>
      </c>
      <c r="AY32" t="e">
        <f t="shared" ca="1" si="18"/>
        <v>#N/A</v>
      </c>
      <c r="AZ32" t="e">
        <f t="shared" ca="1" si="18"/>
        <v>#N/A</v>
      </c>
      <c r="BA32" t="e">
        <f t="shared" ca="1" si="18"/>
        <v>#N/A</v>
      </c>
      <c r="BB32" t="e">
        <f t="shared" ca="1" si="18"/>
        <v>#N/A</v>
      </c>
      <c r="BC32" t="e">
        <f t="shared" ca="1" si="18"/>
        <v>#N/A</v>
      </c>
      <c r="BD32" t="e">
        <f t="shared" ca="1" si="18"/>
        <v>#N/A</v>
      </c>
      <c r="BE32" t="e">
        <f t="shared" ca="1" si="18"/>
        <v>#N/A</v>
      </c>
      <c r="BF32" t="e">
        <f t="shared" ca="1" si="18"/>
        <v>#N/A</v>
      </c>
      <c r="BG32" t="e">
        <f t="shared" ca="1" si="19"/>
        <v>#N/A</v>
      </c>
      <c r="BH32" t="e">
        <f t="shared" ca="1" si="19"/>
        <v>#N/A</v>
      </c>
      <c r="BI32" t="e">
        <f t="shared" ca="1" si="19"/>
        <v>#N/A</v>
      </c>
      <c r="BJ32" t="e">
        <f t="shared" ca="1" si="19"/>
        <v>#N/A</v>
      </c>
      <c r="BK32" t="e">
        <f t="shared" ca="1" si="19"/>
        <v>#N/A</v>
      </c>
      <c r="BL32" t="e">
        <f t="shared" ca="1" si="19"/>
        <v>#N/A</v>
      </c>
      <c r="BM32" t="e">
        <f t="shared" ca="1" si="19"/>
        <v>#N/A</v>
      </c>
      <c r="BN32" t="e">
        <f t="shared" ca="1" si="19"/>
        <v>#N/A</v>
      </c>
      <c r="BO32" t="e">
        <f t="shared" ca="1" si="19"/>
        <v>#N/A</v>
      </c>
      <c r="BP32" t="e">
        <f t="shared" ca="1" si="19"/>
        <v>#N/A</v>
      </c>
      <c r="BQ32" t="e">
        <f t="shared" ca="1" si="20"/>
        <v>#N/A</v>
      </c>
      <c r="BR32" t="e">
        <f t="shared" ca="1" si="20"/>
        <v>#N/A</v>
      </c>
      <c r="BS32" t="e">
        <f t="shared" ca="1" si="20"/>
        <v>#N/A</v>
      </c>
      <c r="BT32" t="e">
        <f t="shared" ca="1" si="20"/>
        <v>#N/A</v>
      </c>
      <c r="BU32" t="e">
        <f t="shared" ca="1" si="20"/>
        <v>#N/A</v>
      </c>
      <c r="BV32" t="e">
        <f t="shared" ca="1" si="20"/>
        <v>#N/A</v>
      </c>
      <c r="BW32" t="e">
        <f t="shared" ca="1" si="20"/>
        <v>#N/A</v>
      </c>
      <c r="BX32" t="e">
        <f t="shared" ca="1" si="20"/>
        <v>#N/A</v>
      </c>
      <c r="BY32" t="e">
        <f t="shared" ca="1" si="20"/>
        <v>#N/A</v>
      </c>
      <c r="BZ32" t="e">
        <f t="shared" ca="1" si="20"/>
        <v>#N/A</v>
      </c>
      <c r="CA32" t="e">
        <f t="shared" ca="1" si="20"/>
        <v>#N/A</v>
      </c>
      <c r="CB32" t="e">
        <f t="shared" ca="1" si="20"/>
        <v>#N/A</v>
      </c>
    </row>
    <row r="33" spans="1:80">
      <c r="A33" s="14" t="str">
        <f ca="1">'Monthly Trend Days'!A33</f>
        <v/>
      </c>
      <c r="B33" s="14"/>
      <c r="D33" s="14"/>
      <c r="E33" s="33" t="str">
        <f ca="1">'Monthly Trend Days'!E33</f>
        <v/>
      </c>
      <c r="F33" s="33" t="str">
        <f ca="1">'Monthly Trend Days'!F33</f>
        <v/>
      </c>
      <c r="G33" s="51" t="str">
        <f ca="1">'Monthly Trend Days'!G33</f>
        <v/>
      </c>
      <c r="H33" s="51" t="str">
        <f ca="1">'Monthly Trend Days'!H33</f>
        <v/>
      </c>
      <c r="I33" t="e">
        <f t="shared" ca="1" si="14"/>
        <v>#N/A</v>
      </c>
      <c r="J33" t="e">
        <f t="shared" ca="1" si="14"/>
        <v>#N/A</v>
      </c>
      <c r="K33" t="e">
        <f t="shared" ca="1" si="14"/>
        <v>#N/A</v>
      </c>
      <c r="L33" t="e">
        <f t="shared" ca="1" si="14"/>
        <v>#N/A</v>
      </c>
      <c r="M33" t="e">
        <f t="shared" ca="1" si="14"/>
        <v>#N/A</v>
      </c>
      <c r="N33" t="e">
        <f t="shared" ca="1" si="14"/>
        <v>#N/A</v>
      </c>
      <c r="O33" t="e">
        <f t="shared" ca="1" si="14"/>
        <v>#N/A</v>
      </c>
      <c r="P33" t="e">
        <f t="shared" ca="1" si="14"/>
        <v>#N/A</v>
      </c>
      <c r="Q33" t="e">
        <f t="shared" ca="1" si="14"/>
        <v>#N/A</v>
      </c>
      <c r="R33" t="e">
        <f t="shared" ca="1" si="14"/>
        <v>#N/A</v>
      </c>
      <c r="S33" t="e">
        <f t="shared" ca="1" si="15"/>
        <v>#N/A</v>
      </c>
      <c r="T33" t="e">
        <f t="shared" ca="1" si="15"/>
        <v>#N/A</v>
      </c>
      <c r="U33" t="e">
        <f t="shared" ca="1" si="15"/>
        <v>#N/A</v>
      </c>
      <c r="V33" t="e">
        <f t="shared" ca="1" si="15"/>
        <v>#N/A</v>
      </c>
      <c r="W33" t="e">
        <f t="shared" ca="1" si="15"/>
        <v>#N/A</v>
      </c>
      <c r="X33" t="e">
        <f t="shared" ca="1" si="15"/>
        <v>#N/A</v>
      </c>
      <c r="Y33" t="e">
        <f t="shared" ca="1" si="15"/>
        <v>#N/A</v>
      </c>
      <c r="Z33" t="e">
        <f t="shared" ca="1" si="15"/>
        <v>#N/A</v>
      </c>
      <c r="AA33" t="e">
        <f t="shared" ca="1" si="15"/>
        <v>#N/A</v>
      </c>
      <c r="AB33" t="e">
        <f t="shared" ca="1" si="15"/>
        <v>#N/A</v>
      </c>
      <c r="AC33" t="e">
        <f t="shared" ca="1" si="16"/>
        <v>#N/A</v>
      </c>
      <c r="AD33" t="e">
        <f t="shared" ca="1" si="16"/>
        <v>#N/A</v>
      </c>
      <c r="AE33" t="e">
        <f t="shared" ca="1" si="16"/>
        <v>#N/A</v>
      </c>
      <c r="AF33" t="e">
        <f t="shared" ca="1" si="16"/>
        <v>#N/A</v>
      </c>
      <c r="AG33" t="e">
        <f t="shared" ca="1" si="16"/>
        <v>#N/A</v>
      </c>
      <c r="AH33" t="e">
        <f t="shared" ca="1" si="16"/>
        <v>#N/A</v>
      </c>
      <c r="AI33" t="e">
        <f t="shared" ca="1" si="16"/>
        <v>#N/A</v>
      </c>
      <c r="AJ33" t="e">
        <f t="shared" ca="1" si="16"/>
        <v>#N/A</v>
      </c>
      <c r="AK33" t="e">
        <f t="shared" ca="1" si="16"/>
        <v>#N/A</v>
      </c>
      <c r="AL33" t="e">
        <f t="shared" ca="1" si="16"/>
        <v>#N/A</v>
      </c>
      <c r="AM33" t="e">
        <f t="shared" ca="1" si="17"/>
        <v>#N/A</v>
      </c>
      <c r="AN33" t="e">
        <f t="shared" ca="1" si="17"/>
        <v>#N/A</v>
      </c>
      <c r="AO33" t="e">
        <f t="shared" ca="1" si="17"/>
        <v>#N/A</v>
      </c>
      <c r="AP33" t="e">
        <f t="shared" ca="1" si="17"/>
        <v>#N/A</v>
      </c>
      <c r="AQ33" t="e">
        <f t="shared" ca="1" si="17"/>
        <v>#N/A</v>
      </c>
      <c r="AR33" t="e">
        <f t="shared" ca="1" si="17"/>
        <v>#N/A</v>
      </c>
      <c r="AS33" t="e">
        <f t="shared" ca="1" si="17"/>
        <v>#N/A</v>
      </c>
      <c r="AT33" t="e">
        <f t="shared" ca="1" si="17"/>
        <v>#N/A</v>
      </c>
      <c r="AU33" t="e">
        <f t="shared" ca="1" si="17"/>
        <v>#N/A</v>
      </c>
      <c r="AV33" t="e">
        <f t="shared" ca="1" si="17"/>
        <v>#N/A</v>
      </c>
      <c r="AW33" t="e">
        <f t="shared" ca="1" si="18"/>
        <v>#N/A</v>
      </c>
      <c r="AX33" t="e">
        <f t="shared" ca="1" si="18"/>
        <v>#N/A</v>
      </c>
      <c r="AY33" t="e">
        <f t="shared" ca="1" si="18"/>
        <v>#N/A</v>
      </c>
      <c r="AZ33" t="e">
        <f t="shared" ca="1" si="18"/>
        <v>#N/A</v>
      </c>
      <c r="BA33" t="e">
        <f t="shared" ca="1" si="18"/>
        <v>#N/A</v>
      </c>
      <c r="BB33" t="e">
        <f t="shared" ca="1" si="18"/>
        <v>#N/A</v>
      </c>
      <c r="BC33" t="e">
        <f t="shared" ca="1" si="18"/>
        <v>#N/A</v>
      </c>
      <c r="BD33" t="e">
        <f t="shared" ca="1" si="18"/>
        <v>#N/A</v>
      </c>
      <c r="BE33" t="e">
        <f t="shared" ca="1" si="18"/>
        <v>#N/A</v>
      </c>
      <c r="BF33" t="e">
        <f t="shared" ca="1" si="18"/>
        <v>#N/A</v>
      </c>
      <c r="BG33" t="e">
        <f t="shared" ca="1" si="19"/>
        <v>#N/A</v>
      </c>
      <c r="BH33" t="e">
        <f t="shared" ca="1" si="19"/>
        <v>#N/A</v>
      </c>
      <c r="BI33" t="e">
        <f t="shared" ca="1" si="19"/>
        <v>#N/A</v>
      </c>
      <c r="BJ33" t="e">
        <f t="shared" ca="1" si="19"/>
        <v>#N/A</v>
      </c>
      <c r="BK33" t="e">
        <f t="shared" ca="1" si="19"/>
        <v>#N/A</v>
      </c>
      <c r="BL33" t="e">
        <f t="shared" ca="1" si="19"/>
        <v>#N/A</v>
      </c>
      <c r="BM33" t="e">
        <f t="shared" ca="1" si="19"/>
        <v>#N/A</v>
      </c>
      <c r="BN33" t="e">
        <f t="shared" ca="1" si="19"/>
        <v>#N/A</v>
      </c>
      <c r="BO33" t="e">
        <f t="shared" ca="1" si="19"/>
        <v>#N/A</v>
      </c>
      <c r="BP33" t="e">
        <f t="shared" ca="1" si="19"/>
        <v>#N/A</v>
      </c>
      <c r="BQ33" t="e">
        <f t="shared" ca="1" si="20"/>
        <v>#N/A</v>
      </c>
      <c r="BR33" t="e">
        <f t="shared" ca="1" si="20"/>
        <v>#N/A</v>
      </c>
      <c r="BS33" t="e">
        <f t="shared" ca="1" si="20"/>
        <v>#N/A</v>
      </c>
      <c r="BT33" t="e">
        <f t="shared" ca="1" si="20"/>
        <v>#N/A</v>
      </c>
      <c r="BU33" t="e">
        <f t="shared" ca="1" si="20"/>
        <v>#N/A</v>
      </c>
      <c r="BV33" t="e">
        <f t="shared" ca="1" si="20"/>
        <v>#N/A</v>
      </c>
      <c r="BW33" t="e">
        <f t="shared" ca="1" si="20"/>
        <v>#N/A</v>
      </c>
      <c r="BX33" t="e">
        <f t="shared" ca="1" si="20"/>
        <v>#N/A</v>
      </c>
      <c r="BY33" t="e">
        <f t="shared" ca="1" si="20"/>
        <v>#N/A</v>
      </c>
      <c r="BZ33" t="e">
        <f t="shared" ca="1" si="20"/>
        <v>#N/A</v>
      </c>
      <c r="CA33" t="e">
        <f t="shared" ca="1" si="20"/>
        <v>#N/A</v>
      </c>
      <c r="CB33" t="e">
        <f t="shared" ca="1" si="20"/>
        <v>#N/A</v>
      </c>
    </row>
    <row r="34" spans="1:80">
      <c r="A34" s="14" t="str">
        <f ca="1">'Monthly Trend Days'!A34</f>
        <v/>
      </c>
      <c r="B34" s="14"/>
      <c r="D34" s="14"/>
      <c r="E34" s="33" t="str">
        <f ca="1">'Monthly Trend Days'!E34</f>
        <v/>
      </c>
      <c r="F34" s="33" t="str">
        <f ca="1">'Monthly Trend Days'!F34</f>
        <v/>
      </c>
      <c r="G34" s="51" t="str">
        <f ca="1">'Monthly Trend Days'!G34</f>
        <v/>
      </c>
      <c r="H34" s="51" t="str">
        <f ca="1">'Monthly Trend Days'!H34</f>
        <v/>
      </c>
      <c r="I34" t="e">
        <f t="shared" ref="I34:R43" ca="1" si="21">IF(I$1&lt;&gt;"",IF(OR(AND($F34=wip_status_key,EDATE(I$1,1)&gt;$G34),AND(OR($F34=finish_status_key,$F34=abort_status_key),I$1&lt;$H34,EDATE(I$1,1)&gt;$G34)),1,NA()))</f>
        <v>#N/A</v>
      </c>
      <c r="J34" t="e">
        <f t="shared" ca="1" si="21"/>
        <v>#N/A</v>
      </c>
      <c r="K34" t="e">
        <f t="shared" ca="1" si="21"/>
        <v>#N/A</v>
      </c>
      <c r="L34" t="e">
        <f t="shared" ca="1" si="21"/>
        <v>#N/A</v>
      </c>
      <c r="M34" t="e">
        <f t="shared" ca="1" si="21"/>
        <v>#N/A</v>
      </c>
      <c r="N34" t="e">
        <f t="shared" ca="1" si="21"/>
        <v>#N/A</v>
      </c>
      <c r="O34" t="e">
        <f t="shared" ca="1" si="21"/>
        <v>#N/A</v>
      </c>
      <c r="P34" t="e">
        <f t="shared" ca="1" si="21"/>
        <v>#N/A</v>
      </c>
      <c r="Q34" t="e">
        <f t="shared" ca="1" si="21"/>
        <v>#N/A</v>
      </c>
      <c r="R34" t="e">
        <f t="shared" ca="1" si="21"/>
        <v>#N/A</v>
      </c>
      <c r="S34" t="e">
        <f t="shared" ref="S34:AB43" ca="1" si="22">IF(S$1&lt;&gt;"",IF(OR(AND($F34=wip_status_key,EDATE(S$1,1)&gt;$G34),AND(OR($F34=finish_status_key,$F34=abort_status_key),S$1&lt;$H34,EDATE(S$1,1)&gt;$G34)),1,NA()))</f>
        <v>#N/A</v>
      </c>
      <c r="T34" t="e">
        <f t="shared" ca="1" si="22"/>
        <v>#N/A</v>
      </c>
      <c r="U34" t="e">
        <f t="shared" ca="1" si="22"/>
        <v>#N/A</v>
      </c>
      <c r="V34" t="e">
        <f t="shared" ca="1" si="22"/>
        <v>#N/A</v>
      </c>
      <c r="W34" t="e">
        <f t="shared" ca="1" si="22"/>
        <v>#N/A</v>
      </c>
      <c r="X34" t="e">
        <f t="shared" ca="1" si="22"/>
        <v>#N/A</v>
      </c>
      <c r="Y34" t="e">
        <f t="shared" ca="1" si="22"/>
        <v>#N/A</v>
      </c>
      <c r="Z34" t="e">
        <f t="shared" ca="1" si="22"/>
        <v>#N/A</v>
      </c>
      <c r="AA34" t="e">
        <f t="shared" ca="1" si="22"/>
        <v>#N/A</v>
      </c>
      <c r="AB34" t="e">
        <f t="shared" ca="1" si="22"/>
        <v>#N/A</v>
      </c>
      <c r="AC34" t="e">
        <f t="shared" ref="AC34:AL43" ca="1" si="23">IF(AC$1&lt;&gt;"",IF(OR(AND($F34=wip_status_key,EDATE(AC$1,1)&gt;$G34),AND(OR($F34=finish_status_key,$F34=abort_status_key),AC$1&lt;$H34,EDATE(AC$1,1)&gt;$G34)),1,NA()))</f>
        <v>#N/A</v>
      </c>
      <c r="AD34" t="e">
        <f t="shared" ca="1" si="23"/>
        <v>#N/A</v>
      </c>
      <c r="AE34" t="e">
        <f t="shared" ca="1" si="23"/>
        <v>#N/A</v>
      </c>
      <c r="AF34" t="e">
        <f t="shared" ca="1" si="23"/>
        <v>#N/A</v>
      </c>
      <c r="AG34" t="e">
        <f t="shared" ca="1" si="23"/>
        <v>#N/A</v>
      </c>
      <c r="AH34" t="e">
        <f t="shared" ca="1" si="23"/>
        <v>#N/A</v>
      </c>
      <c r="AI34" t="e">
        <f t="shared" ca="1" si="23"/>
        <v>#N/A</v>
      </c>
      <c r="AJ34" t="e">
        <f t="shared" ca="1" si="23"/>
        <v>#N/A</v>
      </c>
      <c r="AK34" t="e">
        <f t="shared" ca="1" si="23"/>
        <v>#N/A</v>
      </c>
      <c r="AL34" t="e">
        <f t="shared" ca="1" si="23"/>
        <v>#N/A</v>
      </c>
      <c r="AM34" t="e">
        <f t="shared" ref="AM34:AV43" ca="1" si="24">IF(AM$1&lt;&gt;"",IF(OR(AND($F34=wip_status_key,EDATE(AM$1,1)&gt;$G34),AND(OR($F34=finish_status_key,$F34=abort_status_key),AM$1&lt;$H34,EDATE(AM$1,1)&gt;$G34)),1,NA()))</f>
        <v>#N/A</v>
      </c>
      <c r="AN34" t="e">
        <f t="shared" ca="1" si="24"/>
        <v>#N/A</v>
      </c>
      <c r="AO34" t="e">
        <f t="shared" ca="1" si="24"/>
        <v>#N/A</v>
      </c>
      <c r="AP34" t="e">
        <f t="shared" ca="1" si="24"/>
        <v>#N/A</v>
      </c>
      <c r="AQ34" t="e">
        <f t="shared" ca="1" si="24"/>
        <v>#N/A</v>
      </c>
      <c r="AR34" t="e">
        <f t="shared" ca="1" si="24"/>
        <v>#N/A</v>
      </c>
      <c r="AS34" t="e">
        <f t="shared" ca="1" si="24"/>
        <v>#N/A</v>
      </c>
      <c r="AT34" t="e">
        <f t="shared" ca="1" si="24"/>
        <v>#N/A</v>
      </c>
      <c r="AU34" t="e">
        <f t="shared" ca="1" si="24"/>
        <v>#N/A</v>
      </c>
      <c r="AV34" t="e">
        <f t="shared" ca="1" si="24"/>
        <v>#N/A</v>
      </c>
      <c r="AW34" t="e">
        <f t="shared" ref="AW34:BF43" ca="1" si="25">IF(AW$1&lt;&gt;"",IF(OR(AND($F34=wip_status_key,EDATE(AW$1,1)&gt;$G34),AND(OR($F34=finish_status_key,$F34=abort_status_key),AW$1&lt;$H34,EDATE(AW$1,1)&gt;$G34)),1,NA()))</f>
        <v>#N/A</v>
      </c>
      <c r="AX34" t="e">
        <f t="shared" ca="1" si="25"/>
        <v>#N/A</v>
      </c>
      <c r="AY34" t="e">
        <f t="shared" ca="1" si="25"/>
        <v>#N/A</v>
      </c>
      <c r="AZ34" t="e">
        <f t="shared" ca="1" si="25"/>
        <v>#N/A</v>
      </c>
      <c r="BA34" t="e">
        <f t="shared" ca="1" si="25"/>
        <v>#N/A</v>
      </c>
      <c r="BB34" t="e">
        <f t="shared" ca="1" si="25"/>
        <v>#N/A</v>
      </c>
      <c r="BC34" t="e">
        <f t="shared" ca="1" si="25"/>
        <v>#N/A</v>
      </c>
      <c r="BD34" t="e">
        <f t="shared" ca="1" si="25"/>
        <v>#N/A</v>
      </c>
      <c r="BE34" t="e">
        <f t="shared" ca="1" si="25"/>
        <v>#N/A</v>
      </c>
      <c r="BF34" t="e">
        <f t="shared" ca="1" si="25"/>
        <v>#N/A</v>
      </c>
      <c r="BG34" t="e">
        <f t="shared" ref="BG34:BP43" ca="1" si="26">IF(BG$1&lt;&gt;"",IF(OR(AND($F34=wip_status_key,EDATE(BG$1,1)&gt;$G34),AND(OR($F34=finish_status_key,$F34=abort_status_key),BG$1&lt;$H34,EDATE(BG$1,1)&gt;$G34)),1,NA()))</f>
        <v>#N/A</v>
      </c>
      <c r="BH34" t="e">
        <f t="shared" ca="1" si="26"/>
        <v>#N/A</v>
      </c>
      <c r="BI34" t="e">
        <f t="shared" ca="1" si="26"/>
        <v>#N/A</v>
      </c>
      <c r="BJ34" t="e">
        <f t="shared" ca="1" si="26"/>
        <v>#N/A</v>
      </c>
      <c r="BK34" t="e">
        <f t="shared" ca="1" si="26"/>
        <v>#N/A</v>
      </c>
      <c r="BL34" t="e">
        <f t="shared" ca="1" si="26"/>
        <v>#N/A</v>
      </c>
      <c r="BM34" t="e">
        <f t="shared" ca="1" si="26"/>
        <v>#N/A</v>
      </c>
      <c r="BN34" t="e">
        <f t="shared" ca="1" si="26"/>
        <v>#N/A</v>
      </c>
      <c r="BO34" t="e">
        <f t="shared" ca="1" si="26"/>
        <v>#N/A</v>
      </c>
      <c r="BP34" t="e">
        <f t="shared" ca="1" si="26"/>
        <v>#N/A</v>
      </c>
      <c r="BQ34" t="e">
        <f t="shared" ref="BQ34:CB43" ca="1" si="27">IF(BQ$1&lt;&gt;"",IF(OR(AND($F34=wip_status_key,EDATE(BQ$1,1)&gt;$G34),AND(OR($F34=finish_status_key,$F34=abort_status_key),BQ$1&lt;$H34,EDATE(BQ$1,1)&gt;$G34)),1,NA()))</f>
        <v>#N/A</v>
      </c>
      <c r="BR34" t="e">
        <f t="shared" ca="1" si="27"/>
        <v>#N/A</v>
      </c>
      <c r="BS34" t="e">
        <f t="shared" ca="1" si="27"/>
        <v>#N/A</v>
      </c>
      <c r="BT34" t="e">
        <f t="shared" ca="1" si="27"/>
        <v>#N/A</v>
      </c>
      <c r="BU34" t="e">
        <f t="shared" ca="1" si="27"/>
        <v>#N/A</v>
      </c>
      <c r="BV34" t="e">
        <f t="shared" ca="1" si="27"/>
        <v>#N/A</v>
      </c>
      <c r="BW34" t="e">
        <f t="shared" ca="1" si="27"/>
        <v>#N/A</v>
      </c>
      <c r="BX34" t="e">
        <f t="shared" ca="1" si="27"/>
        <v>#N/A</v>
      </c>
      <c r="BY34" t="e">
        <f t="shared" ca="1" si="27"/>
        <v>#N/A</v>
      </c>
      <c r="BZ34" t="e">
        <f t="shared" ca="1" si="27"/>
        <v>#N/A</v>
      </c>
      <c r="CA34" t="e">
        <f t="shared" ca="1" si="27"/>
        <v>#N/A</v>
      </c>
      <c r="CB34" t="e">
        <f t="shared" ca="1" si="27"/>
        <v>#N/A</v>
      </c>
    </row>
    <row r="35" spans="1:80">
      <c r="A35" s="14" t="str">
        <f ca="1">'Monthly Trend Days'!A35</f>
        <v/>
      </c>
      <c r="B35" s="14"/>
      <c r="D35" s="14"/>
      <c r="E35" s="33" t="str">
        <f ca="1">'Monthly Trend Days'!E35</f>
        <v/>
      </c>
      <c r="F35" s="33" t="str">
        <f ca="1">'Monthly Trend Days'!F35</f>
        <v/>
      </c>
      <c r="G35" s="51" t="str">
        <f ca="1">'Monthly Trend Days'!G35</f>
        <v/>
      </c>
      <c r="H35" s="51" t="str">
        <f ca="1">'Monthly Trend Days'!H35</f>
        <v/>
      </c>
      <c r="I35" t="e">
        <f t="shared" ca="1" si="21"/>
        <v>#N/A</v>
      </c>
      <c r="J35" t="e">
        <f t="shared" ca="1" si="21"/>
        <v>#N/A</v>
      </c>
      <c r="K35" t="e">
        <f t="shared" ca="1" si="21"/>
        <v>#N/A</v>
      </c>
      <c r="L35" t="e">
        <f t="shared" ca="1" si="21"/>
        <v>#N/A</v>
      </c>
      <c r="M35" t="e">
        <f t="shared" ca="1" si="21"/>
        <v>#N/A</v>
      </c>
      <c r="N35" t="e">
        <f t="shared" ca="1" si="21"/>
        <v>#N/A</v>
      </c>
      <c r="O35" t="e">
        <f t="shared" ca="1" si="21"/>
        <v>#N/A</v>
      </c>
      <c r="P35" t="e">
        <f t="shared" ca="1" si="21"/>
        <v>#N/A</v>
      </c>
      <c r="Q35" t="e">
        <f t="shared" ca="1" si="21"/>
        <v>#N/A</v>
      </c>
      <c r="R35" t="e">
        <f t="shared" ca="1" si="21"/>
        <v>#N/A</v>
      </c>
      <c r="S35" t="e">
        <f t="shared" ca="1" si="22"/>
        <v>#N/A</v>
      </c>
      <c r="T35" t="e">
        <f t="shared" ca="1" si="22"/>
        <v>#N/A</v>
      </c>
      <c r="U35" t="e">
        <f t="shared" ca="1" si="22"/>
        <v>#N/A</v>
      </c>
      <c r="V35" t="e">
        <f t="shared" ca="1" si="22"/>
        <v>#N/A</v>
      </c>
      <c r="W35" t="e">
        <f t="shared" ca="1" si="22"/>
        <v>#N/A</v>
      </c>
      <c r="X35" t="e">
        <f t="shared" ca="1" si="22"/>
        <v>#N/A</v>
      </c>
      <c r="Y35" t="e">
        <f t="shared" ca="1" si="22"/>
        <v>#N/A</v>
      </c>
      <c r="Z35" t="e">
        <f t="shared" ca="1" si="22"/>
        <v>#N/A</v>
      </c>
      <c r="AA35" t="e">
        <f t="shared" ca="1" si="22"/>
        <v>#N/A</v>
      </c>
      <c r="AB35" t="e">
        <f t="shared" ca="1" si="22"/>
        <v>#N/A</v>
      </c>
      <c r="AC35" t="e">
        <f t="shared" ca="1" si="23"/>
        <v>#N/A</v>
      </c>
      <c r="AD35" t="e">
        <f t="shared" ca="1" si="23"/>
        <v>#N/A</v>
      </c>
      <c r="AE35" t="e">
        <f t="shared" ca="1" si="23"/>
        <v>#N/A</v>
      </c>
      <c r="AF35" t="e">
        <f t="shared" ca="1" si="23"/>
        <v>#N/A</v>
      </c>
      <c r="AG35" t="e">
        <f t="shared" ca="1" si="23"/>
        <v>#N/A</v>
      </c>
      <c r="AH35" t="e">
        <f t="shared" ca="1" si="23"/>
        <v>#N/A</v>
      </c>
      <c r="AI35" t="e">
        <f t="shared" ca="1" si="23"/>
        <v>#N/A</v>
      </c>
      <c r="AJ35" t="e">
        <f t="shared" ca="1" si="23"/>
        <v>#N/A</v>
      </c>
      <c r="AK35" t="e">
        <f t="shared" ca="1" si="23"/>
        <v>#N/A</v>
      </c>
      <c r="AL35" t="e">
        <f t="shared" ca="1" si="23"/>
        <v>#N/A</v>
      </c>
      <c r="AM35" t="e">
        <f t="shared" ca="1" si="24"/>
        <v>#N/A</v>
      </c>
      <c r="AN35" t="e">
        <f t="shared" ca="1" si="24"/>
        <v>#N/A</v>
      </c>
      <c r="AO35" t="e">
        <f t="shared" ca="1" si="24"/>
        <v>#N/A</v>
      </c>
      <c r="AP35" t="e">
        <f t="shared" ca="1" si="24"/>
        <v>#N/A</v>
      </c>
      <c r="AQ35" t="e">
        <f t="shared" ca="1" si="24"/>
        <v>#N/A</v>
      </c>
      <c r="AR35" t="e">
        <f t="shared" ca="1" si="24"/>
        <v>#N/A</v>
      </c>
      <c r="AS35" t="e">
        <f t="shared" ca="1" si="24"/>
        <v>#N/A</v>
      </c>
      <c r="AT35" t="e">
        <f t="shared" ca="1" si="24"/>
        <v>#N/A</v>
      </c>
      <c r="AU35" t="e">
        <f t="shared" ca="1" si="24"/>
        <v>#N/A</v>
      </c>
      <c r="AV35" t="e">
        <f t="shared" ca="1" si="24"/>
        <v>#N/A</v>
      </c>
      <c r="AW35" t="e">
        <f t="shared" ca="1" si="25"/>
        <v>#N/A</v>
      </c>
      <c r="AX35" t="e">
        <f t="shared" ca="1" si="25"/>
        <v>#N/A</v>
      </c>
      <c r="AY35" t="e">
        <f t="shared" ca="1" si="25"/>
        <v>#N/A</v>
      </c>
      <c r="AZ35" t="e">
        <f t="shared" ca="1" si="25"/>
        <v>#N/A</v>
      </c>
      <c r="BA35" t="e">
        <f t="shared" ca="1" si="25"/>
        <v>#N/A</v>
      </c>
      <c r="BB35" t="e">
        <f t="shared" ca="1" si="25"/>
        <v>#N/A</v>
      </c>
      <c r="BC35" t="e">
        <f t="shared" ca="1" si="25"/>
        <v>#N/A</v>
      </c>
      <c r="BD35" t="e">
        <f t="shared" ca="1" si="25"/>
        <v>#N/A</v>
      </c>
      <c r="BE35" t="e">
        <f t="shared" ca="1" si="25"/>
        <v>#N/A</v>
      </c>
      <c r="BF35" t="e">
        <f t="shared" ca="1" si="25"/>
        <v>#N/A</v>
      </c>
      <c r="BG35" t="e">
        <f t="shared" ca="1" si="26"/>
        <v>#N/A</v>
      </c>
      <c r="BH35" t="e">
        <f t="shared" ca="1" si="26"/>
        <v>#N/A</v>
      </c>
      <c r="BI35" t="e">
        <f t="shared" ca="1" si="26"/>
        <v>#N/A</v>
      </c>
      <c r="BJ35" t="e">
        <f t="shared" ca="1" si="26"/>
        <v>#N/A</v>
      </c>
      <c r="BK35" t="e">
        <f t="shared" ca="1" si="26"/>
        <v>#N/A</v>
      </c>
      <c r="BL35" t="e">
        <f t="shared" ca="1" si="26"/>
        <v>#N/A</v>
      </c>
      <c r="BM35" t="e">
        <f t="shared" ca="1" si="26"/>
        <v>#N/A</v>
      </c>
      <c r="BN35" t="e">
        <f t="shared" ca="1" si="26"/>
        <v>#N/A</v>
      </c>
      <c r="BO35" t="e">
        <f t="shared" ca="1" si="26"/>
        <v>#N/A</v>
      </c>
      <c r="BP35" t="e">
        <f t="shared" ca="1" si="26"/>
        <v>#N/A</v>
      </c>
      <c r="BQ35" t="e">
        <f t="shared" ca="1" si="27"/>
        <v>#N/A</v>
      </c>
      <c r="BR35" t="e">
        <f t="shared" ca="1" si="27"/>
        <v>#N/A</v>
      </c>
      <c r="BS35" t="e">
        <f t="shared" ca="1" si="27"/>
        <v>#N/A</v>
      </c>
      <c r="BT35" t="e">
        <f t="shared" ca="1" si="27"/>
        <v>#N/A</v>
      </c>
      <c r="BU35" t="e">
        <f t="shared" ca="1" si="27"/>
        <v>#N/A</v>
      </c>
      <c r="BV35" t="e">
        <f t="shared" ca="1" si="27"/>
        <v>#N/A</v>
      </c>
      <c r="BW35" t="e">
        <f t="shared" ca="1" si="27"/>
        <v>#N/A</v>
      </c>
      <c r="BX35" t="e">
        <f t="shared" ca="1" si="27"/>
        <v>#N/A</v>
      </c>
      <c r="BY35" t="e">
        <f t="shared" ca="1" si="27"/>
        <v>#N/A</v>
      </c>
      <c r="BZ35" t="e">
        <f t="shared" ca="1" si="27"/>
        <v>#N/A</v>
      </c>
      <c r="CA35" t="e">
        <f t="shared" ca="1" si="27"/>
        <v>#N/A</v>
      </c>
      <c r="CB35" t="e">
        <f t="shared" ca="1" si="27"/>
        <v>#N/A</v>
      </c>
    </row>
    <row r="36" spans="1:80">
      <c r="A36" s="14" t="str">
        <f ca="1">'Monthly Trend Days'!A36</f>
        <v/>
      </c>
      <c r="B36" s="14"/>
      <c r="D36" s="14"/>
      <c r="E36" s="33" t="str">
        <f ca="1">'Monthly Trend Days'!E36</f>
        <v/>
      </c>
      <c r="F36" s="33" t="str">
        <f ca="1">'Monthly Trend Days'!F36</f>
        <v/>
      </c>
      <c r="G36" s="51" t="str">
        <f ca="1">'Monthly Trend Days'!G36</f>
        <v/>
      </c>
      <c r="H36" s="51" t="str">
        <f ca="1">'Monthly Trend Days'!H36</f>
        <v/>
      </c>
      <c r="I36" t="e">
        <f t="shared" ca="1" si="21"/>
        <v>#N/A</v>
      </c>
      <c r="J36" t="e">
        <f t="shared" ca="1" si="21"/>
        <v>#N/A</v>
      </c>
      <c r="K36" t="e">
        <f t="shared" ca="1" si="21"/>
        <v>#N/A</v>
      </c>
      <c r="L36" t="e">
        <f t="shared" ca="1" si="21"/>
        <v>#N/A</v>
      </c>
      <c r="M36" t="e">
        <f t="shared" ca="1" si="21"/>
        <v>#N/A</v>
      </c>
      <c r="N36" t="e">
        <f t="shared" ca="1" si="21"/>
        <v>#N/A</v>
      </c>
      <c r="O36" t="e">
        <f t="shared" ca="1" si="21"/>
        <v>#N/A</v>
      </c>
      <c r="P36" t="e">
        <f t="shared" ca="1" si="21"/>
        <v>#N/A</v>
      </c>
      <c r="Q36" t="e">
        <f t="shared" ca="1" si="21"/>
        <v>#N/A</v>
      </c>
      <c r="R36" t="e">
        <f t="shared" ca="1" si="21"/>
        <v>#N/A</v>
      </c>
      <c r="S36" t="e">
        <f t="shared" ca="1" si="22"/>
        <v>#N/A</v>
      </c>
      <c r="T36" t="e">
        <f t="shared" ca="1" si="22"/>
        <v>#N/A</v>
      </c>
      <c r="U36" t="e">
        <f t="shared" ca="1" si="22"/>
        <v>#N/A</v>
      </c>
      <c r="V36" t="e">
        <f t="shared" ca="1" si="22"/>
        <v>#N/A</v>
      </c>
      <c r="W36" t="e">
        <f t="shared" ca="1" si="22"/>
        <v>#N/A</v>
      </c>
      <c r="X36" t="e">
        <f t="shared" ca="1" si="22"/>
        <v>#N/A</v>
      </c>
      <c r="Y36" t="e">
        <f t="shared" ca="1" si="22"/>
        <v>#N/A</v>
      </c>
      <c r="Z36" t="e">
        <f t="shared" ca="1" si="22"/>
        <v>#N/A</v>
      </c>
      <c r="AA36" t="e">
        <f t="shared" ca="1" si="22"/>
        <v>#N/A</v>
      </c>
      <c r="AB36" t="e">
        <f t="shared" ca="1" si="22"/>
        <v>#N/A</v>
      </c>
      <c r="AC36" t="e">
        <f t="shared" ca="1" si="23"/>
        <v>#N/A</v>
      </c>
      <c r="AD36" t="e">
        <f t="shared" ca="1" si="23"/>
        <v>#N/A</v>
      </c>
      <c r="AE36" t="e">
        <f t="shared" ca="1" si="23"/>
        <v>#N/A</v>
      </c>
      <c r="AF36" t="e">
        <f t="shared" ca="1" si="23"/>
        <v>#N/A</v>
      </c>
      <c r="AG36" t="e">
        <f t="shared" ca="1" si="23"/>
        <v>#N/A</v>
      </c>
      <c r="AH36" t="e">
        <f t="shared" ca="1" si="23"/>
        <v>#N/A</v>
      </c>
      <c r="AI36" t="e">
        <f t="shared" ca="1" si="23"/>
        <v>#N/A</v>
      </c>
      <c r="AJ36" t="e">
        <f t="shared" ca="1" si="23"/>
        <v>#N/A</v>
      </c>
      <c r="AK36" t="e">
        <f t="shared" ca="1" si="23"/>
        <v>#N/A</v>
      </c>
      <c r="AL36" t="e">
        <f t="shared" ca="1" si="23"/>
        <v>#N/A</v>
      </c>
      <c r="AM36" t="e">
        <f t="shared" ca="1" si="24"/>
        <v>#N/A</v>
      </c>
      <c r="AN36" t="e">
        <f t="shared" ca="1" si="24"/>
        <v>#N/A</v>
      </c>
      <c r="AO36" t="e">
        <f t="shared" ca="1" si="24"/>
        <v>#N/A</v>
      </c>
      <c r="AP36" t="e">
        <f t="shared" ca="1" si="24"/>
        <v>#N/A</v>
      </c>
      <c r="AQ36" t="e">
        <f t="shared" ca="1" si="24"/>
        <v>#N/A</v>
      </c>
      <c r="AR36" t="e">
        <f t="shared" ca="1" si="24"/>
        <v>#N/A</v>
      </c>
      <c r="AS36" t="e">
        <f t="shared" ca="1" si="24"/>
        <v>#N/A</v>
      </c>
      <c r="AT36" t="e">
        <f t="shared" ca="1" si="24"/>
        <v>#N/A</v>
      </c>
      <c r="AU36" t="e">
        <f t="shared" ca="1" si="24"/>
        <v>#N/A</v>
      </c>
      <c r="AV36" t="e">
        <f t="shared" ca="1" si="24"/>
        <v>#N/A</v>
      </c>
      <c r="AW36" t="e">
        <f t="shared" ca="1" si="25"/>
        <v>#N/A</v>
      </c>
      <c r="AX36" t="e">
        <f t="shared" ca="1" si="25"/>
        <v>#N/A</v>
      </c>
      <c r="AY36" t="e">
        <f t="shared" ca="1" si="25"/>
        <v>#N/A</v>
      </c>
      <c r="AZ36" t="e">
        <f t="shared" ca="1" si="25"/>
        <v>#N/A</v>
      </c>
      <c r="BA36" t="e">
        <f t="shared" ca="1" si="25"/>
        <v>#N/A</v>
      </c>
      <c r="BB36" t="e">
        <f t="shared" ca="1" si="25"/>
        <v>#N/A</v>
      </c>
      <c r="BC36" t="e">
        <f t="shared" ca="1" si="25"/>
        <v>#N/A</v>
      </c>
      <c r="BD36" t="e">
        <f t="shared" ca="1" si="25"/>
        <v>#N/A</v>
      </c>
      <c r="BE36" t="e">
        <f t="shared" ca="1" si="25"/>
        <v>#N/A</v>
      </c>
      <c r="BF36" t="e">
        <f t="shared" ca="1" si="25"/>
        <v>#N/A</v>
      </c>
      <c r="BG36" t="e">
        <f t="shared" ca="1" si="26"/>
        <v>#N/A</v>
      </c>
      <c r="BH36" t="e">
        <f t="shared" ca="1" si="26"/>
        <v>#N/A</v>
      </c>
      <c r="BI36" t="e">
        <f t="shared" ca="1" si="26"/>
        <v>#N/A</v>
      </c>
      <c r="BJ36" t="e">
        <f t="shared" ca="1" si="26"/>
        <v>#N/A</v>
      </c>
      <c r="BK36" t="e">
        <f t="shared" ca="1" si="26"/>
        <v>#N/A</v>
      </c>
      <c r="BL36" t="e">
        <f t="shared" ca="1" si="26"/>
        <v>#N/A</v>
      </c>
      <c r="BM36" t="e">
        <f t="shared" ca="1" si="26"/>
        <v>#N/A</v>
      </c>
      <c r="BN36" t="e">
        <f t="shared" ca="1" si="26"/>
        <v>#N/A</v>
      </c>
      <c r="BO36" t="e">
        <f t="shared" ca="1" si="26"/>
        <v>#N/A</v>
      </c>
      <c r="BP36" t="e">
        <f t="shared" ca="1" si="26"/>
        <v>#N/A</v>
      </c>
      <c r="BQ36" t="e">
        <f t="shared" ca="1" si="27"/>
        <v>#N/A</v>
      </c>
      <c r="BR36" t="e">
        <f t="shared" ca="1" si="27"/>
        <v>#N/A</v>
      </c>
      <c r="BS36" t="e">
        <f t="shared" ca="1" si="27"/>
        <v>#N/A</v>
      </c>
      <c r="BT36" t="e">
        <f t="shared" ca="1" si="27"/>
        <v>#N/A</v>
      </c>
      <c r="BU36" t="e">
        <f t="shared" ca="1" si="27"/>
        <v>#N/A</v>
      </c>
      <c r="BV36" t="e">
        <f t="shared" ca="1" si="27"/>
        <v>#N/A</v>
      </c>
      <c r="BW36" t="e">
        <f t="shared" ca="1" si="27"/>
        <v>#N/A</v>
      </c>
      <c r="BX36" t="e">
        <f t="shared" ca="1" si="27"/>
        <v>#N/A</v>
      </c>
      <c r="BY36" t="e">
        <f t="shared" ca="1" si="27"/>
        <v>#N/A</v>
      </c>
      <c r="BZ36" t="e">
        <f t="shared" ca="1" si="27"/>
        <v>#N/A</v>
      </c>
      <c r="CA36" t="e">
        <f t="shared" ca="1" si="27"/>
        <v>#N/A</v>
      </c>
      <c r="CB36" t="e">
        <f t="shared" ca="1" si="27"/>
        <v>#N/A</v>
      </c>
    </row>
    <row r="37" spans="1:80">
      <c r="A37" s="14" t="str">
        <f ca="1">'Monthly Trend Days'!A37</f>
        <v/>
      </c>
      <c r="B37" s="14"/>
      <c r="D37" s="14"/>
      <c r="E37" s="33" t="str">
        <f ca="1">'Monthly Trend Days'!E37</f>
        <v/>
      </c>
      <c r="F37" s="33" t="str">
        <f ca="1">'Monthly Trend Days'!F37</f>
        <v/>
      </c>
      <c r="G37" s="51" t="str">
        <f ca="1">'Monthly Trend Days'!G37</f>
        <v/>
      </c>
      <c r="H37" s="51" t="str">
        <f ca="1">'Monthly Trend Days'!H37</f>
        <v/>
      </c>
      <c r="I37" t="e">
        <f t="shared" ca="1" si="21"/>
        <v>#N/A</v>
      </c>
      <c r="J37" t="e">
        <f t="shared" ca="1" si="21"/>
        <v>#N/A</v>
      </c>
      <c r="K37" t="e">
        <f t="shared" ca="1" si="21"/>
        <v>#N/A</v>
      </c>
      <c r="L37" t="e">
        <f t="shared" ca="1" si="21"/>
        <v>#N/A</v>
      </c>
      <c r="M37" t="e">
        <f t="shared" ca="1" si="21"/>
        <v>#N/A</v>
      </c>
      <c r="N37" t="e">
        <f t="shared" ca="1" si="21"/>
        <v>#N/A</v>
      </c>
      <c r="O37" t="e">
        <f t="shared" ca="1" si="21"/>
        <v>#N/A</v>
      </c>
      <c r="P37" t="e">
        <f t="shared" ca="1" si="21"/>
        <v>#N/A</v>
      </c>
      <c r="Q37" t="e">
        <f t="shared" ca="1" si="21"/>
        <v>#N/A</v>
      </c>
      <c r="R37" t="e">
        <f t="shared" ca="1" si="21"/>
        <v>#N/A</v>
      </c>
      <c r="S37" t="e">
        <f t="shared" ca="1" si="22"/>
        <v>#N/A</v>
      </c>
      <c r="T37" t="e">
        <f t="shared" ca="1" si="22"/>
        <v>#N/A</v>
      </c>
      <c r="U37" t="e">
        <f t="shared" ca="1" si="22"/>
        <v>#N/A</v>
      </c>
      <c r="V37" t="e">
        <f t="shared" ca="1" si="22"/>
        <v>#N/A</v>
      </c>
      <c r="W37" t="e">
        <f t="shared" ca="1" si="22"/>
        <v>#N/A</v>
      </c>
      <c r="X37" t="e">
        <f t="shared" ca="1" si="22"/>
        <v>#N/A</v>
      </c>
      <c r="Y37" t="e">
        <f t="shared" ca="1" si="22"/>
        <v>#N/A</v>
      </c>
      <c r="Z37" t="e">
        <f t="shared" ca="1" si="22"/>
        <v>#N/A</v>
      </c>
      <c r="AA37" t="e">
        <f t="shared" ca="1" si="22"/>
        <v>#N/A</v>
      </c>
      <c r="AB37" t="e">
        <f t="shared" ca="1" si="22"/>
        <v>#N/A</v>
      </c>
      <c r="AC37" t="e">
        <f t="shared" ca="1" si="23"/>
        <v>#N/A</v>
      </c>
      <c r="AD37" t="e">
        <f t="shared" ca="1" si="23"/>
        <v>#N/A</v>
      </c>
      <c r="AE37" t="e">
        <f t="shared" ca="1" si="23"/>
        <v>#N/A</v>
      </c>
      <c r="AF37" t="e">
        <f t="shared" ca="1" si="23"/>
        <v>#N/A</v>
      </c>
      <c r="AG37" t="e">
        <f t="shared" ca="1" si="23"/>
        <v>#N/A</v>
      </c>
      <c r="AH37" t="e">
        <f t="shared" ca="1" si="23"/>
        <v>#N/A</v>
      </c>
      <c r="AI37" t="e">
        <f t="shared" ca="1" si="23"/>
        <v>#N/A</v>
      </c>
      <c r="AJ37" t="e">
        <f t="shared" ca="1" si="23"/>
        <v>#N/A</v>
      </c>
      <c r="AK37" t="e">
        <f t="shared" ca="1" si="23"/>
        <v>#N/A</v>
      </c>
      <c r="AL37" t="e">
        <f t="shared" ca="1" si="23"/>
        <v>#N/A</v>
      </c>
      <c r="AM37" t="e">
        <f t="shared" ca="1" si="24"/>
        <v>#N/A</v>
      </c>
      <c r="AN37" t="e">
        <f t="shared" ca="1" si="24"/>
        <v>#N/A</v>
      </c>
      <c r="AO37" t="e">
        <f t="shared" ca="1" si="24"/>
        <v>#N/A</v>
      </c>
      <c r="AP37" t="e">
        <f t="shared" ca="1" si="24"/>
        <v>#N/A</v>
      </c>
      <c r="AQ37" t="e">
        <f t="shared" ca="1" si="24"/>
        <v>#N/A</v>
      </c>
      <c r="AR37" t="e">
        <f t="shared" ca="1" si="24"/>
        <v>#N/A</v>
      </c>
      <c r="AS37" t="e">
        <f t="shared" ca="1" si="24"/>
        <v>#N/A</v>
      </c>
      <c r="AT37" t="e">
        <f t="shared" ca="1" si="24"/>
        <v>#N/A</v>
      </c>
      <c r="AU37" t="e">
        <f t="shared" ca="1" si="24"/>
        <v>#N/A</v>
      </c>
      <c r="AV37" t="e">
        <f t="shared" ca="1" si="24"/>
        <v>#N/A</v>
      </c>
      <c r="AW37" t="e">
        <f t="shared" ca="1" si="25"/>
        <v>#N/A</v>
      </c>
      <c r="AX37" t="e">
        <f t="shared" ca="1" si="25"/>
        <v>#N/A</v>
      </c>
      <c r="AY37" t="e">
        <f t="shared" ca="1" si="25"/>
        <v>#N/A</v>
      </c>
      <c r="AZ37" t="e">
        <f t="shared" ca="1" si="25"/>
        <v>#N/A</v>
      </c>
      <c r="BA37" t="e">
        <f t="shared" ca="1" si="25"/>
        <v>#N/A</v>
      </c>
      <c r="BB37" t="e">
        <f t="shared" ca="1" si="25"/>
        <v>#N/A</v>
      </c>
      <c r="BC37" t="e">
        <f t="shared" ca="1" si="25"/>
        <v>#N/A</v>
      </c>
      <c r="BD37" t="e">
        <f t="shared" ca="1" si="25"/>
        <v>#N/A</v>
      </c>
      <c r="BE37" t="e">
        <f t="shared" ca="1" si="25"/>
        <v>#N/A</v>
      </c>
      <c r="BF37" t="e">
        <f t="shared" ca="1" si="25"/>
        <v>#N/A</v>
      </c>
      <c r="BG37" t="e">
        <f t="shared" ca="1" si="26"/>
        <v>#N/A</v>
      </c>
      <c r="BH37" t="e">
        <f t="shared" ca="1" si="26"/>
        <v>#N/A</v>
      </c>
      <c r="BI37" t="e">
        <f t="shared" ca="1" si="26"/>
        <v>#N/A</v>
      </c>
      <c r="BJ37" t="e">
        <f t="shared" ca="1" si="26"/>
        <v>#N/A</v>
      </c>
      <c r="BK37" t="e">
        <f t="shared" ca="1" si="26"/>
        <v>#N/A</v>
      </c>
      <c r="BL37" t="e">
        <f t="shared" ca="1" si="26"/>
        <v>#N/A</v>
      </c>
      <c r="BM37" t="e">
        <f t="shared" ca="1" si="26"/>
        <v>#N/A</v>
      </c>
      <c r="BN37" t="e">
        <f t="shared" ca="1" si="26"/>
        <v>#N/A</v>
      </c>
      <c r="BO37" t="e">
        <f t="shared" ca="1" si="26"/>
        <v>#N/A</v>
      </c>
      <c r="BP37" t="e">
        <f t="shared" ca="1" si="26"/>
        <v>#N/A</v>
      </c>
      <c r="BQ37" t="e">
        <f t="shared" ca="1" si="27"/>
        <v>#N/A</v>
      </c>
      <c r="BR37" t="e">
        <f t="shared" ca="1" si="27"/>
        <v>#N/A</v>
      </c>
      <c r="BS37" t="e">
        <f t="shared" ca="1" si="27"/>
        <v>#N/A</v>
      </c>
      <c r="BT37" t="e">
        <f t="shared" ca="1" si="27"/>
        <v>#N/A</v>
      </c>
      <c r="BU37" t="e">
        <f t="shared" ca="1" si="27"/>
        <v>#N/A</v>
      </c>
      <c r="BV37" t="e">
        <f t="shared" ca="1" si="27"/>
        <v>#N/A</v>
      </c>
      <c r="BW37" t="e">
        <f t="shared" ca="1" si="27"/>
        <v>#N/A</v>
      </c>
      <c r="BX37" t="e">
        <f t="shared" ca="1" si="27"/>
        <v>#N/A</v>
      </c>
      <c r="BY37" t="e">
        <f t="shared" ca="1" si="27"/>
        <v>#N/A</v>
      </c>
      <c r="BZ37" t="e">
        <f t="shared" ca="1" si="27"/>
        <v>#N/A</v>
      </c>
      <c r="CA37" t="e">
        <f t="shared" ca="1" si="27"/>
        <v>#N/A</v>
      </c>
      <c r="CB37" t="e">
        <f t="shared" ca="1" si="27"/>
        <v>#N/A</v>
      </c>
    </row>
    <row r="38" spans="1:80">
      <c r="A38" s="14" t="str">
        <f ca="1">'Monthly Trend Days'!A38</f>
        <v/>
      </c>
      <c r="B38" s="14"/>
      <c r="D38" s="14"/>
      <c r="E38" s="33" t="str">
        <f ca="1">'Monthly Trend Days'!E38</f>
        <v/>
      </c>
      <c r="F38" s="33" t="str">
        <f ca="1">'Monthly Trend Days'!F38</f>
        <v/>
      </c>
      <c r="G38" s="51" t="str">
        <f ca="1">'Monthly Trend Days'!G38</f>
        <v/>
      </c>
      <c r="H38" s="51" t="str">
        <f ca="1">'Monthly Trend Days'!H38</f>
        <v/>
      </c>
      <c r="I38" t="e">
        <f t="shared" ca="1" si="21"/>
        <v>#N/A</v>
      </c>
      <c r="J38" t="e">
        <f t="shared" ca="1" si="21"/>
        <v>#N/A</v>
      </c>
      <c r="K38" t="e">
        <f t="shared" ca="1" si="21"/>
        <v>#N/A</v>
      </c>
      <c r="L38" t="e">
        <f t="shared" ca="1" si="21"/>
        <v>#N/A</v>
      </c>
      <c r="M38" t="e">
        <f t="shared" ca="1" si="21"/>
        <v>#N/A</v>
      </c>
      <c r="N38" t="e">
        <f t="shared" ca="1" si="21"/>
        <v>#N/A</v>
      </c>
      <c r="O38" t="e">
        <f t="shared" ca="1" si="21"/>
        <v>#N/A</v>
      </c>
      <c r="P38" t="e">
        <f t="shared" ca="1" si="21"/>
        <v>#N/A</v>
      </c>
      <c r="Q38" t="e">
        <f t="shared" ca="1" si="21"/>
        <v>#N/A</v>
      </c>
      <c r="R38" t="e">
        <f t="shared" ca="1" si="21"/>
        <v>#N/A</v>
      </c>
      <c r="S38" t="e">
        <f t="shared" ca="1" si="22"/>
        <v>#N/A</v>
      </c>
      <c r="T38" t="e">
        <f t="shared" ca="1" si="22"/>
        <v>#N/A</v>
      </c>
      <c r="U38" t="e">
        <f t="shared" ca="1" si="22"/>
        <v>#N/A</v>
      </c>
      <c r="V38" t="e">
        <f t="shared" ca="1" si="22"/>
        <v>#N/A</v>
      </c>
      <c r="W38" t="e">
        <f t="shared" ca="1" si="22"/>
        <v>#N/A</v>
      </c>
      <c r="X38" t="e">
        <f t="shared" ca="1" si="22"/>
        <v>#N/A</v>
      </c>
      <c r="Y38" t="e">
        <f t="shared" ca="1" si="22"/>
        <v>#N/A</v>
      </c>
      <c r="Z38" t="e">
        <f t="shared" ca="1" si="22"/>
        <v>#N/A</v>
      </c>
      <c r="AA38" t="e">
        <f t="shared" ca="1" si="22"/>
        <v>#N/A</v>
      </c>
      <c r="AB38" t="e">
        <f t="shared" ca="1" si="22"/>
        <v>#N/A</v>
      </c>
      <c r="AC38" t="e">
        <f t="shared" ca="1" si="23"/>
        <v>#N/A</v>
      </c>
      <c r="AD38" t="e">
        <f t="shared" ca="1" si="23"/>
        <v>#N/A</v>
      </c>
      <c r="AE38" t="e">
        <f t="shared" ca="1" si="23"/>
        <v>#N/A</v>
      </c>
      <c r="AF38" t="e">
        <f t="shared" ca="1" si="23"/>
        <v>#N/A</v>
      </c>
      <c r="AG38" t="e">
        <f t="shared" ca="1" si="23"/>
        <v>#N/A</v>
      </c>
      <c r="AH38" t="e">
        <f t="shared" ca="1" si="23"/>
        <v>#N/A</v>
      </c>
      <c r="AI38" t="e">
        <f t="shared" ca="1" si="23"/>
        <v>#N/A</v>
      </c>
      <c r="AJ38" t="e">
        <f t="shared" ca="1" si="23"/>
        <v>#N/A</v>
      </c>
      <c r="AK38" t="e">
        <f t="shared" ca="1" si="23"/>
        <v>#N/A</v>
      </c>
      <c r="AL38" t="e">
        <f t="shared" ca="1" si="23"/>
        <v>#N/A</v>
      </c>
      <c r="AM38" t="e">
        <f t="shared" ca="1" si="24"/>
        <v>#N/A</v>
      </c>
      <c r="AN38" t="e">
        <f t="shared" ca="1" si="24"/>
        <v>#N/A</v>
      </c>
      <c r="AO38" t="e">
        <f t="shared" ca="1" si="24"/>
        <v>#N/A</v>
      </c>
      <c r="AP38" t="e">
        <f t="shared" ca="1" si="24"/>
        <v>#N/A</v>
      </c>
      <c r="AQ38" t="e">
        <f t="shared" ca="1" si="24"/>
        <v>#N/A</v>
      </c>
      <c r="AR38" t="e">
        <f t="shared" ca="1" si="24"/>
        <v>#N/A</v>
      </c>
      <c r="AS38" t="e">
        <f t="shared" ca="1" si="24"/>
        <v>#N/A</v>
      </c>
      <c r="AT38" t="e">
        <f t="shared" ca="1" si="24"/>
        <v>#N/A</v>
      </c>
      <c r="AU38" t="e">
        <f t="shared" ca="1" si="24"/>
        <v>#N/A</v>
      </c>
      <c r="AV38" t="e">
        <f t="shared" ca="1" si="24"/>
        <v>#N/A</v>
      </c>
      <c r="AW38" t="e">
        <f t="shared" ca="1" si="25"/>
        <v>#N/A</v>
      </c>
      <c r="AX38" t="e">
        <f t="shared" ca="1" si="25"/>
        <v>#N/A</v>
      </c>
      <c r="AY38" t="e">
        <f t="shared" ca="1" si="25"/>
        <v>#N/A</v>
      </c>
      <c r="AZ38" t="e">
        <f t="shared" ca="1" si="25"/>
        <v>#N/A</v>
      </c>
      <c r="BA38" t="e">
        <f t="shared" ca="1" si="25"/>
        <v>#N/A</v>
      </c>
      <c r="BB38" t="e">
        <f t="shared" ca="1" si="25"/>
        <v>#N/A</v>
      </c>
      <c r="BC38" t="e">
        <f t="shared" ca="1" si="25"/>
        <v>#N/A</v>
      </c>
      <c r="BD38" t="e">
        <f t="shared" ca="1" si="25"/>
        <v>#N/A</v>
      </c>
      <c r="BE38" t="e">
        <f t="shared" ca="1" si="25"/>
        <v>#N/A</v>
      </c>
      <c r="BF38" t="e">
        <f t="shared" ca="1" si="25"/>
        <v>#N/A</v>
      </c>
      <c r="BG38" t="e">
        <f t="shared" ca="1" si="26"/>
        <v>#N/A</v>
      </c>
      <c r="BH38" t="e">
        <f t="shared" ca="1" si="26"/>
        <v>#N/A</v>
      </c>
      <c r="BI38" t="e">
        <f t="shared" ca="1" si="26"/>
        <v>#N/A</v>
      </c>
      <c r="BJ38" t="e">
        <f t="shared" ca="1" si="26"/>
        <v>#N/A</v>
      </c>
      <c r="BK38" t="e">
        <f t="shared" ca="1" si="26"/>
        <v>#N/A</v>
      </c>
      <c r="BL38" t="e">
        <f t="shared" ca="1" si="26"/>
        <v>#N/A</v>
      </c>
      <c r="BM38" t="e">
        <f t="shared" ca="1" si="26"/>
        <v>#N/A</v>
      </c>
      <c r="BN38" t="e">
        <f t="shared" ca="1" si="26"/>
        <v>#N/A</v>
      </c>
      <c r="BO38" t="e">
        <f t="shared" ca="1" si="26"/>
        <v>#N/A</v>
      </c>
      <c r="BP38" t="e">
        <f t="shared" ca="1" si="26"/>
        <v>#N/A</v>
      </c>
      <c r="BQ38" t="e">
        <f t="shared" ca="1" si="27"/>
        <v>#N/A</v>
      </c>
      <c r="BR38" t="e">
        <f t="shared" ca="1" si="27"/>
        <v>#N/A</v>
      </c>
      <c r="BS38" t="e">
        <f t="shared" ca="1" si="27"/>
        <v>#N/A</v>
      </c>
      <c r="BT38" t="e">
        <f t="shared" ca="1" si="27"/>
        <v>#N/A</v>
      </c>
      <c r="BU38" t="e">
        <f t="shared" ca="1" si="27"/>
        <v>#N/A</v>
      </c>
      <c r="BV38" t="e">
        <f t="shared" ca="1" si="27"/>
        <v>#N/A</v>
      </c>
      <c r="BW38" t="e">
        <f t="shared" ca="1" si="27"/>
        <v>#N/A</v>
      </c>
      <c r="BX38" t="e">
        <f t="shared" ca="1" si="27"/>
        <v>#N/A</v>
      </c>
      <c r="BY38" t="e">
        <f t="shared" ca="1" si="27"/>
        <v>#N/A</v>
      </c>
      <c r="BZ38" t="e">
        <f t="shared" ca="1" si="27"/>
        <v>#N/A</v>
      </c>
      <c r="CA38" t="e">
        <f t="shared" ca="1" si="27"/>
        <v>#N/A</v>
      </c>
      <c r="CB38" t="e">
        <f t="shared" ca="1" si="27"/>
        <v>#N/A</v>
      </c>
    </row>
    <row r="39" spans="1:80">
      <c r="A39" s="14" t="str">
        <f ca="1">'Monthly Trend Days'!A39</f>
        <v/>
      </c>
      <c r="B39" s="14"/>
      <c r="D39" s="14"/>
      <c r="E39" s="33" t="str">
        <f ca="1">'Monthly Trend Days'!E39</f>
        <v/>
      </c>
      <c r="F39" s="33" t="str">
        <f ca="1">'Monthly Trend Days'!F39</f>
        <v/>
      </c>
      <c r="G39" s="51" t="str">
        <f ca="1">'Monthly Trend Days'!G39</f>
        <v/>
      </c>
      <c r="H39" s="51" t="str">
        <f ca="1">'Monthly Trend Days'!H39</f>
        <v/>
      </c>
      <c r="I39" t="e">
        <f t="shared" ca="1" si="21"/>
        <v>#N/A</v>
      </c>
      <c r="J39" t="e">
        <f t="shared" ca="1" si="21"/>
        <v>#N/A</v>
      </c>
      <c r="K39" t="e">
        <f t="shared" ca="1" si="21"/>
        <v>#N/A</v>
      </c>
      <c r="L39" t="e">
        <f t="shared" ca="1" si="21"/>
        <v>#N/A</v>
      </c>
      <c r="M39" t="e">
        <f t="shared" ca="1" si="21"/>
        <v>#N/A</v>
      </c>
      <c r="N39" t="e">
        <f t="shared" ca="1" si="21"/>
        <v>#N/A</v>
      </c>
      <c r="O39" t="e">
        <f t="shared" ca="1" si="21"/>
        <v>#N/A</v>
      </c>
      <c r="P39" t="e">
        <f t="shared" ca="1" si="21"/>
        <v>#N/A</v>
      </c>
      <c r="Q39" t="e">
        <f t="shared" ca="1" si="21"/>
        <v>#N/A</v>
      </c>
      <c r="R39" t="e">
        <f t="shared" ca="1" si="21"/>
        <v>#N/A</v>
      </c>
      <c r="S39" t="e">
        <f t="shared" ca="1" si="22"/>
        <v>#N/A</v>
      </c>
      <c r="T39" t="e">
        <f t="shared" ca="1" si="22"/>
        <v>#N/A</v>
      </c>
      <c r="U39" t="e">
        <f t="shared" ca="1" si="22"/>
        <v>#N/A</v>
      </c>
      <c r="V39" t="e">
        <f t="shared" ca="1" si="22"/>
        <v>#N/A</v>
      </c>
      <c r="W39" t="e">
        <f t="shared" ca="1" si="22"/>
        <v>#N/A</v>
      </c>
      <c r="X39" t="e">
        <f t="shared" ca="1" si="22"/>
        <v>#N/A</v>
      </c>
      <c r="Y39" t="e">
        <f t="shared" ca="1" si="22"/>
        <v>#N/A</v>
      </c>
      <c r="Z39" t="e">
        <f t="shared" ca="1" si="22"/>
        <v>#N/A</v>
      </c>
      <c r="AA39" t="e">
        <f t="shared" ca="1" si="22"/>
        <v>#N/A</v>
      </c>
      <c r="AB39" t="e">
        <f t="shared" ca="1" si="22"/>
        <v>#N/A</v>
      </c>
      <c r="AC39" t="e">
        <f t="shared" ca="1" si="23"/>
        <v>#N/A</v>
      </c>
      <c r="AD39" t="e">
        <f t="shared" ca="1" si="23"/>
        <v>#N/A</v>
      </c>
      <c r="AE39" t="e">
        <f t="shared" ca="1" si="23"/>
        <v>#N/A</v>
      </c>
      <c r="AF39" t="e">
        <f t="shared" ca="1" si="23"/>
        <v>#N/A</v>
      </c>
      <c r="AG39" t="e">
        <f t="shared" ca="1" si="23"/>
        <v>#N/A</v>
      </c>
      <c r="AH39" t="e">
        <f t="shared" ca="1" si="23"/>
        <v>#N/A</v>
      </c>
      <c r="AI39" t="e">
        <f t="shared" ca="1" si="23"/>
        <v>#N/A</v>
      </c>
      <c r="AJ39" t="e">
        <f t="shared" ca="1" si="23"/>
        <v>#N/A</v>
      </c>
      <c r="AK39" t="e">
        <f t="shared" ca="1" si="23"/>
        <v>#N/A</v>
      </c>
      <c r="AL39" t="e">
        <f t="shared" ca="1" si="23"/>
        <v>#N/A</v>
      </c>
      <c r="AM39" t="e">
        <f t="shared" ca="1" si="24"/>
        <v>#N/A</v>
      </c>
      <c r="AN39" t="e">
        <f t="shared" ca="1" si="24"/>
        <v>#N/A</v>
      </c>
      <c r="AO39" t="e">
        <f t="shared" ca="1" si="24"/>
        <v>#N/A</v>
      </c>
      <c r="AP39" t="e">
        <f t="shared" ca="1" si="24"/>
        <v>#N/A</v>
      </c>
      <c r="AQ39" t="e">
        <f t="shared" ca="1" si="24"/>
        <v>#N/A</v>
      </c>
      <c r="AR39" t="e">
        <f t="shared" ca="1" si="24"/>
        <v>#N/A</v>
      </c>
      <c r="AS39" t="e">
        <f t="shared" ca="1" si="24"/>
        <v>#N/A</v>
      </c>
      <c r="AT39" t="e">
        <f t="shared" ca="1" si="24"/>
        <v>#N/A</v>
      </c>
      <c r="AU39" t="e">
        <f t="shared" ca="1" si="24"/>
        <v>#N/A</v>
      </c>
      <c r="AV39" t="e">
        <f t="shared" ca="1" si="24"/>
        <v>#N/A</v>
      </c>
      <c r="AW39" t="e">
        <f t="shared" ca="1" si="25"/>
        <v>#N/A</v>
      </c>
      <c r="AX39" t="e">
        <f t="shared" ca="1" si="25"/>
        <v>#N/A</v>
      </c>
      <c r="AY39" t="e">
        <f t="shared" ca="1" si="25"/>
        <v>#N/A</v>
      </c>
      <c r="AZ39" t="e">
        <f t="shared" ca="1" si="25"/>
        <v>#N/A</v>
      </c>
      <c r="BA39" t="e">
        <f t="shared" ca="1" si="25"/>
        <v>#N/A</v>
      </c>
      <c r="BB39" t="e">
        <f t="shared" ca="1" si="25"/>
        <v>#N/A</v>
      </c>
      <c r="BC39" t="e">
        <f t="shared" ca="1" si="25"/>
        <v>#N/A</v>
      </c>
      <c r="BD39" t="e">
        <f t="shared" ca="1" si="25"/>
        <v>#N/A</v>
      </c>
      <c r="BE39" t="e">
        <f t="shared" ca="1" si="25"/>
        <v>#N/A</v>
      </c>
      <c r="BF39" t="e">
        <f t="shared" ca="1" si="25"/>
        <v>#N/A</v>
      </c>
      <c r="BG39" t="e">
        <f t="shared" ca="1" si="26"/>
        <v>#N/A</v>
      </c>
      <c r="BH39" t="e">
        <f t="shared" ca="1" si="26"/>
        <v>#N/A</v>
      </c>
      <c r="BI39" t="e">
        <f t="shared" ca="1" si="26"/>
        <v>#N/A</v>
      </c>
      <c r="BJ39" t="e">
        <f t="shared" ca="1" si="26"/>
        <v>#N/A</v>
      </c>
      <c r="BK39" t="e">
        <f t="shared" ca="1" si="26"/>
        <v>#N/A</v>
      </c>
      <c r="BL39" t="e">
        <f t="shared" ca="1" si="26"/>
        <v>#N/A</v>
      </c>
      <c r="BM39" t="e">
        <f t="shared" ca="1" si="26"/>
        <v>#N/A</v>
      </c>
      <c r="BN39" t="e">
        <f t="shared" ca="1" si="26"/>
        <v>#N/A</v>
      </c>
      <c r="BO39" t="e">
        <f t="shared" ca="1" si="26"/>
        <v>#N/A</v>
      </c>
      <c r="BP39" t="e">
        <f t="shared" ca="1" si="26"/>
        <v>#N/A</v>
      </c>
      <c r="BQ39" t="e">
        <f t="shared" ca="1" si="27"/>
        <v>#N/A</v>
      </c>
      <c r="BR39" t="e">
        <f t="shared" ca="1" si="27"/>
        <v>#N/A</v>
      </c>
      <c r="BS39" t="e">
        <f t="shared" ca="1" si="27"/>
        <v>#N/A</v>
      </c>
      <c r="BT39" t="e">
        <f t="shared" ca="1" si="27"/>
        <v>#N/A</v>
      </c>
      <c r="BU39" t="e">
        <f t="shared" ca="1" si="27"/>
        <v>#N/A</v>
      </c>
      <c r="BV39" t="e">
        <f t="shared" ca="1" si="27"/>
        <v>#N/A</v>
      </c>
      <c r="BW39" t="e">
        <f t="shared" ca="1" si="27"/>
        <v>#N/A</v>
      </c>
      <c r="BX39" t="e">
        <f t="shared" ca="1" si="27"/>
        <v>#N/A</v>
      </c>
      <c r="BY39" t="e">
        <f t="shared" ca="1" si="27"/>
        <v>#N/A</v>
      </c>
      <c r="BZ39" t="e">
        <f t="shared" ca="1" si="27"/>
        <v>#N/A</v>
      </c>
      <c r="CA39" t="e">
        <f t="shared" ca="1" si="27"/>
        <v>#N/A</v>
      </c>
      <c r="CB39" t="e">
        <f t="shared" ca="1" si="27"/>
        <v>#N/A</v>
      </c>
    </row>
    <row r="40" spans="1:80">
      <c r="A40" s="14" t="str">
        <f ca="1">'Monthly Trend Days'!A40</f>
        <v/>
      </c>
      <c r="B40" s="14"/>
      <c r="D40" s="14"/>
      <c r="E40" s="33" t="str">
        <f ca="1">'Monthly Trend Days'!E40</f>
        <v/>
      </c>
      <c r="F40" s="33" t="str">
        <f ca="1">'Monthly Trend Days'!F40</f>
        <v/>
      </c>
      <c r="G40" s="51" t="str">
        <f ca="1">'Monthly Trend Days'!G40</f>
        <v/>
      </c>
      <c r="H40" s="51" t="str">
        <f ca="1">'Monthly Trend Days'!H40</f>
        <v/>
      </c>
      <c r="I40" t="e">
        <f t="shared" ca="1" si="21"/>
        <v>#N/A</v>
      </c>
      <c r="J40" t="e">
        <f t="shared" ca="1" si="21"/>
        <v>#N/A</v>
      </c>
      <c r="K40" t="e">
        <f t="shared" ca="1" si="21"/>
        <v>#N/A</v>
      </c>
      <c r="L40" t="e">
        <f t="shared" ca="1" si="21"/>
        <v>#N/A</v>
      </c>
      <c r="M40" t="e">
        <f t="shared" ca="1" si="21"/>
        <v>#N/A</v>
      </c>
      <c r="N40" t="e">
        <f t="shared" ca="1" si="21"/>
        <v>#N/A</v>
      </c>
      <c r="O40" t="e">
        <f t="shared" ca="1" si="21"/>
        <v>#N/A</v>
      </c>
      <c r="P40" t="e">
        <f t="shared" ca="1" si="21"/>
        <v>#N/A</v>
      </c>
      <c r="Q40" t="e">
        <f t="shared" ca="1" si="21"/>
        <v>#N/A</v>
      </c>
      <c r="R40" t="e">
        <f t="shared" ca="1" si="21"/>
        <v>#N/A</v>
      </c>
      <c r="S40" t="e">
        <f t="shared" ca="1" si="22"/>
        <v>#N/A</v>
      </c>
      <c r="T40" t="e">
        <f t="shared" ca="1" si="22"/>
        <v>#N/A</v>
      </c>
      <c r="U40" t="e">
        <f t="shared" ca="1" si="22"/>
        <v>#N/A</v>
      </c>
      <c r="V40" t="e">
        <f t="shared" ca="1" si="22"/>
        <v>#N/A</v>
      </c>
      <c r="W40" t="e">
        <f t="shared" ca="1" si="22"/>
        <v>#N/A</v>
      </c>
      <c r="X40" t="e">
        <f t="shared" ca="1" si="22"/>
        <v>#N/A</v>
      </c>
      <c r="Y40" t="e">
        <f t="shared" ca="1" si="22"/>
        <v>#N/A</v>
      </c>
      <c r="Z40" t="e">
        <f t="shared" ca="1" si="22"/>
        <v>#N/A</v>
      </c>
      <c r="AA40" t="e">
        <f t="shared" ca="1" si="22"/>
        <v>#N/A</v>
      </c>
      <c r="AB40" t="e">
        <f t="shared" ca="1" si="22"/>
        <v>#N/A</v>
      </c>
      <c r="AC40" t="e">
        <f t="shared" ca="1" si="23"/>
        <v>#N/A</v>
      </c>
      <c r="AD40" t="e">
        <f t="shared" ca="1" si="23"/>
        <v>#N/A</v>
      </c>
      <c r="AE40" t="e">
        <f t="shared" ca="1" si="23"/>
        <v>#N/A</v>
      </c>
      <c r="AF40" t="e">
        <f t="shared" ca="1" si="23"/>
        <v>#N/A</v>
      </c>
      <c r="AG40" t="e">
        <f t="shared" ca="1" si="23"/>
        <v>#N/A</v>
      </c>
      <c r="AH40" t="e">
        <f t="shared" ca="1" si="23"/>
        <v>#N/A</v>
      </c>
      <c r="AI40" t="e">
        <f t="shared" ca="1" si="23"/>
        <v>#N/A</v>
      </c>
      <c r="AJ40" t="e">
        <f t="shared" ca="1" si="23"/>
        <v>#N/A</v>
      </c>
      <c r="AK40" t="e">
        <f t="shared" ca="1" si="23"/>
        <v>#N/A</v>
      </c>
      <c r="AL40" t="e">
        <f t="shared" ca="1" si="23"/>
        <v>#N/A</v>
      </c>
      <c r="AM40" t="e">
        <f t="shared" ca="1" si="24"/>
        <v>#N/A</v>
      </c>
      <c r="AN40" t="e">
        <f t="shared" ca="1" si="24"/>
        <v>#N/A</v>
      </c>
      <c r="AO40" t="e">
        <f t="shared" ca="1" si="24"/>
        <v>#N/A</v>
      </c>
      <c r="AP40" t="e">
        <f t="shared" ca="1" si="24"/>
        <v>#N/A</v>
      </c>
      <c r="AQ40" t="e">
        <f t="shared" ca="1" si="24"/>
        <v>#N/A</v>
      </c>
      <c r="AR40" t="e">
        <f t="shared" ca="1" si="24"/>
        <v>#N/A</v>
      </c>
      <c r="AS40" t="e">
        <f t="shared" ca="1" si="24"/>
        <v>#N/A</v>
      </c>
      <c r="AT40" t="e">
        <f t="shared" ca="1" si="24"/>
        <v>#N/A</v>
      </c>
      <c r="AU40" t="e">
        <f t="shared" ca="1" si="24"/>
        <v>#N/A</v>
      </c>
      <c r="AV40" t="e">
        <f t="shared" ca="1" si="24"/>
        <v>#N/A</v>
      </c>
      <c r="AW40" t="e">
        <f t="shared" ca="1" si="25"/>
        <v>#N/A</v>
      </c>
      <c r="AX40" t="e">
        <f t="shared" ca="1" si="25"/>
        <v>#N/A</v>
      </c>
      <c r="AY40" t="e">
        <f t="shared" ca="1" si="25"/>
        <v>#N/A</v>
      </c>
      <c r="AZ40" t="e">
        <f t="shared" ca="1" si="25"/>
        <v>#N/A</v>
      </c>
      <c r="BA40" t="e">
        <f t="shared" ca="1" si="25"/>
        <v>#N/A</v>
      </c>
      <c r="BB40" t="e">
        <f t="shared" ca="1" si="25"/>
        <v>#N/A</v>
      </c>
      <c r="BC40" t="e">
        <f t="shared" ca="1" si="25"/>
        <v>#N/A</v>
      </c>
      <c r="BD40" t="e">
        <f t="shared" ca="1" si="25"/>
        <v>#N/A</v>
      </c>
      <c r="BE40" t="e">
        <f t="shared" ca="1" si="25"/>
        <v>#N/A</v>
      </c>
      <c r="BF40" t="e">
        <f t="shared" ca="1" si="25"/>
        <v>#N/A</v>
      </c>
      <c r="BG40" t="e">
        <f t="shared" ca="1" si="26"/>
        <v>#N/A</v>
      </c>
      <c r="BH40" t="e">
        <f t="shared" ca="1" si="26"/>
        <v>#N/A</v>
      </c>
      <c r="BI40" t="e">
        <f t="shared" ca="1" si="26"/>
        <v>#N/A</v>
      </c>
      <c r="BJ40" t="e">
        <f t="shared" ca="1" si="26"/>
        <v>#N/A</v>
      </c>
      <c r="BK40" t="e">
        <f t="shared" ca="1" si="26"/>
        <v>#N/A</v>
      </c>
      <c r="BL40" t="e">
        <f t="shared" ca="1" si="26"/>
        <v>#N/A</v>
      </c>
      <c r="BM40" t="e">
        <f t="shared" ca="1" si="26"/>
        <v>#N/A</v>
      </c>
      <c r="BN40" t="e">
        <f t="shared" ca="1" si="26"/>
        <v>#N/A</v>
      </c>
      <c r="BO40" t="e">
        <f t="shared" ca="1" si="26"/>
        <v>#N/A</v>
      </c>
      <c r="BP40" t="e">
        <f t="shared" ca="1" si="26"/>
        <v>#N/A</v>
      </c>
      <c r="BQ40" t="e">
        <f t="shared" ca="1" si="27"/>
        <v>#N/A</v>
      </c>
      <c r="BR40" t="e">
        <f t="shared" ca="1" si="27"/>
        <v>#N/A</v>
      </c>
      <c r="BS40" t="e">
        <f t="shared" ca="1" si="27"/>
        <v>#N/A</v>
      </c>
      <c r="BT40" t="e">
        <f t="shared" ca="1" si="27"/>
        <v>#N/A</v>
      </c>
      <c r="BU40" t="e">
        <f t="shared" ca="1" si="27"/>
        <v>#N/A</v>
      </c>
      <c r="BV40" t="e">
        <f t="shared" ca="1" si="27"/>
        <v>#N/A</v>
      </c>
      <c r="BW40" t="e">
        <f t="shared" ca="1" si="27"/>
        <v>#N/A</v>
      </c>
      <c r="BX40" t="e">
        <f t="shared" ca="1" si="27"/>
        <v>#N/A</v>
      </c>
      <c r="BY40" t="e">
        <f t="shared" ca="1" si="27"/>
        <v>#N/A</v>
      </c>
      <c r="BZ40" t="e">
        <f t="shared" ca="1" si="27"/>
        <v>#N/A</v>
      </c>
      <c r="CA40" t="e">
        <f t="shared" ca="1" si="27"/>
        <v>#N/A</v>
      </c>
      <c r="CB40" t="e">
        <f t="shared" ca="1" si="27"/>
        <v>#N/A</v>
      </c>
    </row>
    <row r="41" spans="1:80">
      <c r="A41" s="14" t="str">
        <f ca="1">'Monthly Trend Days'!A41</f>
        <v/>
      </c>
      <c r="B41" s="14"/>
      <c r="D41" s="14"/>
      <c r="E41" s="33" t="str">
        <f ca="1">'Monthly Trend Days'!E41</f>
        <v/>
      </c>
      <c r="F41" s="33" t="str">
        <f ca="1">'Monthly Trend Days'!F41</f>
        <v/>
      </c>
      <c r="G41" s="51" t="str">
        <f ca="1">'Monthly Trend Days'!G41</f>
        <v/>
      </c>
      <c r="H41" s="51" t="str">
        <f ca="1">'Monthly Trend Days'!H41</f>
        <v/>
      </c>
      <c r="I41" t="e">
        <f t="shared" ca="1" si="21"/>
        <v>#N/A</v>
      </c>
      <c r="J41" t="e">
        <f t="shared" ca="1" si="21"/>
        <v>#N/A</v>
      </c>
      <c r="K41" t="e">
        <f t="shared" ca="1" si="21"/>
        <v>#N/A</v>
      </c>
      <c r="L41" t="e">
        <f t="shared" ca="1" si="21"/>
        <v>#N/A</v>
      </c>
      <c r="M41" t="e">
        <f t="shared" ca="1" si="21"/>
        <v>#N/A</v>
      </c>
      <c r="N41" t="e">
        <f t="shared" ca="1" si="21"/>
        <v>#N/A</v>
      </c>
      <c r="O41" t="e">
        <f t="shared" ca="1" si="21"/>
        <v>#N/A</v>
      </c>
      <c r="P41" t="e">
        <f t="shared" ca="1" si="21"/>
        <v>#N/A</v>
      </c>
      <c r="Q41" t="e">
        <f t="shared" ca="1" si="21"/>
        <v>#N/A</v>
      </c>
      <c r="R41" t="e">
        <f t="shared" ca="1" si="21"/>
        <v>#N/A</v>
      </c>
      <c r="S41" t="e">
        <f t="shared" ca="1" si="22"/>
        <v>#N/A</v>
      </c>
      <c r="T41" t="e">
        <f t="shared" ca="1" si="22"/>
        <v>#N/A</v>
      </c>
      <c r="U41" t="e">
        <f t="shared" ca="1" si="22"/>
        <v>#N/A</v>
      </c>
      <c r="V41" t="e">
        <f t="shared" ca="1" si="22"/>
        <v>#N/A</v>
      </c>
      <c r="W41" t="e">
        <f t="shared" ca="1" si="22"/>
        <v>#N/A</v>
      </c>
      <c r="X41" t="e">
        <f t="shared" ca="1" si="22"/>
        <v>#N/A</v>
      </c>
      <c r="Y41" t="e">
        <f t="shared" ca="1" si="22"/>
        <v>#N/A</v>
      </c>
      <c r="Z41" t="e">
        <f t="shared" ca="1" si="22"/>
        <v>#N/A</v>
      </c>
      <c r="AA41" t="e">
        <f t="shared" ca="1" si="22"/>
        <v>#N/A</v>
      </c>
      <c r="AB41" t="e">
        <f t="shared" ca="1" si="22"/>
        <v>#N/A</v>
      </c>
      <c r="AC41" t="e">
        <f t="shared" ca="1" si="23"/>
        <v>#N/A</v>
      </c>
      <c r="AD41" t="e">
        <f t="shared" ca="1" si="23"/>
        <v>#N/A</v>
      </c>
      <c r="AE41" t="e">
        <f t="shared" ca="1" si="23"/>
        <v>#N/A</v>
      </c>
      <c r="AF41" t="e">
        <f t="shared" ca="1" si="23"/>
        <v>#N/A</v>
      </c>
      <c r="AG41" t="e">
        <f t="shared" ca="1" si="23"/>
        <v>#N/A</v>
      </c>
      <c r="AH41" t="e">
        <f t="shared" ca="1" si="23"/>
        <v>#N/A</v>
      </c>
      <c r="AI41" t="e">
        <f t="shared" ca="1" si="23"/>
        <v>#N/A</v>
      </c>
      <c r="AJ41" t="e">
        <f t="shared" ca="1" si="23"/>
        <v>#N/A</v>
      </c>
      <c r="AK41" t="e">
        <f t="shared" ca="1" si="23"/>
        <v>#N/A</v>
      </c>
      <c r="AL41" t="e">
        <f t="shared" ca="1" si="23"/>
        <v>#N/A</v>
      </c>
      <c r="AM41" t="e">
        <f t="shared" ca="1" si="24"/>
        <v>#N/A</v>
      </c>
      <c r="AN41" t="e">
        <f t="shared" ca="1" si="24"/>
        <v>#N/A</v>
      </c>
      <c r="AO41" t="e">
        <f t="shared" ca="1" si="24"/>
        <v>#N/A</v>
      </c>
      <c r="AP41" t="e">
        <f t="shared" ca="1" si="24"/>
        <v>#N/A</v>
      </c>
      <c r="AQ41" t="e">
        <f t="shared" ca="1" si="24"/>
        <v>#N/A</v>
      </c>
      <c r="AR41" t="e">
        <f t="shared" ca="1" si="24"/>
        <v>#N/A</v>
      </c>
      <c r="AS41" t="e">
        <f t="shared" ca="1" si="24"/>
        <v>#N/A</v>
      </c>
      <c r="AT41" t="e">
        <f t="shared" ca="1" si="24"/>
        <v>#N/A</v>
      </c>
      <c r="AU41" t="e">
        <f t="shared" ca="1" si="24"/>
        <v>#N/A</v>
      </c>
      <c r="AV41" t="e">
        <f t="shared" ca="1" si="24"/>
        <v>#N/A</v>
      </c>
      <c r="AW41" t="e">
        <f t="shared" ca="1" si="25"/>
        <v>#N/A</v>
      </c>
      <c r="AX41" t="e">
        <f t="shared" ca="1" si="25"/>
        <v>#N/A</v>
      </c>
      <c r="AY41" t="e">
        <f t="shared" ca="1" si="25"/>
        <v>#N/A</v>
      </c>
      <c r="AZ41" t="e">
        <f t="shared" ca="1" si="25"/>
        <v>#N/A</v>
      </c>
      <c r="BA41" t="e">
        <f t="shared" ca="1" si="25"/>
        <v>#N/A</v>
      </c>
      <c r="BB41" t="e">
        <f t="shared" ca="1" si="25"/>
        <v>#N/A</v>
      </c>
      <c r="BC41" t="e">
        <f t="shared" ca="1" si="25"/>
        <v>#N/A</v>
      </c>
      <c r="BD41" t="e">
        <f t="shared" ca="1" si="25"/>
        <v>#N/A</v>
      </c>
      <c r="BE41" t="e">
        <f t="shared" ca="1" si="25"/>
        <v>#N/A</v>
      </c>
      <c r="BF41" t="e">
        <f t="shared" ca="1" si="25"/>
        <v>#N/A</v>
      </c>
      <c r="BG41" t="e">
        <f t="shared" ca="1" si="26"/>
        <v>#N/A</v>
      </c>
      <c r="BH41" t="e">
        <f t="shared" ca="1" si="26"/>
        <v>#N/A</v>
      </c>
      <c r="BI41" t="e">
        <f t="shared" ca="1" si="26"/>
        <v>#N/A</v>
      </c>
      <c r="BJ41" t="e">
        <f t="shared" ca="1" si="26"/>
        <v>#N/A</v>
      </c>
      <c r="BK41" t="e">
        <f t="shared" ca="1" si="26"/>
        <v>#N/A</v>
      </c>
      <c r="BL41" t="e">
        <f t="shared" ca="1" si="26"/>
        <v>#N/A</v>
      </c>
      <c r="BM41" t="e">
        <f t="shared" ca="1" si="26"/>
        <v>#N/A</v>
      </c>
      <c r="BN41" t="e">
        <f t="shared" ca="1" si="26"/>
        <v>#N/A</v>
      </c>
      <c r="BO41" t="e">
        <f t="shared" ca="1" si="26"/>
        <v>#N/A</v>
      </c>
      <c r="BP41" t="e">
        <f t="shared" ca="1" si="26"/>
        <v>#N/A</v>
      </c>
      <c r="BQ41" t="e">
        <f t="shared" ca="1" si="27"/>
        <v>#N/A</v>
      </c>
      <c r="BR41" t="e">
        <f t="shared" ca="1" si="27"/>
        <v>#N/A</v>
      </c>
      <c r="BS41" t="e">
        <f t="shared" ca="1" si="27"/>
        <v>#N/A</v>
      </c>
      <c r="BT41" t="e">
        <f t="shared" ca="1" si="27"/>
        <v>#N/A</v>
      </c>
      <c r="BU41" t="e">
        <f t="shared" ca="1" si="27"/>
        <v>#N/A</v>
      </c>
      <c r="BV41" t="e">
        <f t="shared" ca="1" si="27"/>
        <v>#N/A</v>
      </c>
      <c r="BW41" t="e">
        <f t="shared" ca="1" si="27"/>
        <v>#N/A</v>
      </c>
      <c r="BX41" t="e">
        <f t="shared" ca="1" si="27"/>
        <v>#N/A</v>
      </c>
      <c r="BY41" t="e">
        <f t="shared" ca="1" si="27"/>
        <v>#N/A</v>
      </c>
      <c r="BZ41" t="e">
        <f t="shared" ca="1" si="27"/>
        <v>#N/A</v>
      </c>
      <c r="CA41" t="e">
        <f t="shared" ca="1" si="27"/>
        <v>#N/A</v>
      </c>
      <c r="CB41" t="e">
        <f t="shared" ca="1" si="27"/>
        <v>#N/A</v>
      </c>
    </row>
    <row r="42" spans="1:80">
      <c r="A42" s="14" t="str">
        <f ca="1">'Monthly Trend Days'!A42</f>
        <v/>
      </c>
      <c r="B42" s="14"/>
      <c r="D42" s="14"/>
      <c r="E42" s="33" t="str">
        <f ca="1">'Monthly Trend Days'!E42</f>
        <v/>
      </c>
      <c r="F42" s="33" t="str">
        <f ca="1">'Monthly Trend Days'!F42</f>
        <v/>
      </c>
      <c r="G42" s="51" t="str">
        <f ca="1">'Monthly Trend Days'!G42</f>
        <v/>
      </c>
      <c r="H42" s="51" t="str">
        <f ca="1">'Monthly Trend Days'!H42</f>
        <v/>
      </c>
      <c r="I42" t="e">
        <f t="shared" ca="1" si="21"/>
        <v>#N/A</v>
      </c>
      <c r="J42" t="e">
        <f t="shared" ca="1" si="21"/>
        <v>#N/A</v>
      </c>
      <c r="K42" t="e">
        <f t="shared" ca="1" si="21"/>
        <v>#N/A</v>
      </c>
      <c r="L42" t="e">
        <f t="shared" ca="1" si="21"/>
        <v>#N/A</v>
      </c>
      <c r="M42" t="e">
        <f t="shared" ca="1" si="21"/>
        <v>#N/A</v>
      </c>
      <c r="N42" t="e">
        <f t="shared" ca="1" si="21"/>
        <v>#N/A</v>
      </c>
      <c r="O42" t="e">
        <f t="shared" ca="1" si="21"/>
        <v>#N/A</v>
      </c>
      <c r="P42" t="e">
        <f t="shared" ca="1" si="21"/>
        <v>#N/A</v>
      </c>
      <c r="Q42" t="e">
        <f t="shared" ca="1" si="21"/>
        <v>#N/A</v>
      </c>
      <c r="R42" t="e">
        <f t="shared" ca="1" si="21"/>
        <v>#N/A</v>
      </c>
      <c r="S42" t="e">
        <f t="shared" ca="1" si="22"/>
        <v>#N/A</v>
      </c>
      <c r="T42" t="e">
        <f t="shared" ca="1" si="22"/>
        <v>#N/A</v>
      </c>
      <c r="U42" t="e">
        <f t="shared" ca="1" si="22"/>
        <v>#N/A</v>
      </c>
      <c r="V42" t="e">
        <f t="shared" ca="1" si="22"/>
        <v>#N/A</v>
      </c>
      <c r="W42" t="e">
        <f t="shared" ca="1" si="22"/>
        <v>#N/A</v>
      </c>
      <c r="X42" t="e">
        <f t="shared" ca="1" si="22"/>
        <v>#N/A</v>
      </c>
      <c r="Y42" t="e">
        <f t="shared" ca="1" si="22"/>
        <v>#N/A</v>
      </c>
      <c r="Z42" t="e">
        <f t="shared" ca="1" si="22"/>
        <v>#N/A</v>
      </c>
      <c r="AA42" t="e">
        <f t="shared" ca="1" si="22"/>
        <v>#N/A</v>
      </c>
      <c r="AB42" t="e">
        <f t="shared" ca="1" si="22"/>
        <v>#N/A</v>
      </c>
      <c r="AC42" t="e">
        <f t="shared" ca="1" si="23"/>
        <v>#N/A</v>
      </c>
      <c r="AD42" t="e">
        <f t="shared" ca="1" si="23"/>
        <v>#N/A</v>
      </c>
      <c r="AE42" t="e">
        <f t="shared" ca="1" si="23"/>
        <v>#N/A</v>
      </c>
      <c r="AF42" t="e">
        <f t="shared" ca="1" si="23"/>
        <v>#N/A</v>
      </c>
      <c r="AG42" t="e">
        <f t="shared" ca="1" si="23"/>
        <v>#N/A</v>
      </c>
      <c r="AH42" t="e">
        <f t="shared" ca="1" si="23"/>
        <v>#N/A</v>
      </c>
      <c r="AI42" t="e">
        <f t="shared" ca="1" si="23"/>
        <v>#N/A</v>
      </c>
      <c r="AJ42" t="e">
        <f t="shared" ca="1" si="23"/>
        <v>#N/A</v>
      </c>
      <c r="AK42" t="e">
        <f t="shared" ca="1" si="23"/>
        <v>#N/A</v>
      </c>
      <c r="AL42" t="e">
        <f t="shared" ca="1" si="23"/>
        <v>#N/A</v>
      </c>
      <c r="AM42" t="e">
        <f t="shared" ca="1" si="24"/>
        <v>#N/A</v>
      </c>
      <c r="AN42" t="e">
        <f t="shared" ca="1" si="24"/>
        <v>#N/A</v>
      </c>
      <c r="AO42" t="e">
        <f t="shared" ca="1" si="24"/>
        <v>#N/A</v>
      </c>
      <c r="AP42" t="e">
        <f t="shared" ca="1" si="24"/>
        <v>#N/A</v>
      </c>
      <c r="AQ42" t="e">
        <f t="shared" ca="1" si="24"/>
        <v>#N/A</v>
      </c>
      <c r="AR42" t="e">
        <f t="shared" ca="1" si="24"/>
        <v>#N/A</v>
      </c>
      <c r="AS42" t="e">
        <f t="shared" ca="1" si="24"/>
        <v>#N/A</v>
      </c>
      <c r="AT42" t="e">
        <f t="shared" ca="1" si="24"/>
        <v>#N/A</v>
      </c>
      <c r="AU42" t="e">
        <f t="shared" ca="1" si="24"/>
        <v>#N/A</v>
      </c>
      <c r="AV42" t="e">
        <f t="shared" ca="1" si="24"/>
        <v>#N/A</v>
      </c>
      <c r="AW42" t="e">
        <f t="shared" ca="1" si="25"/>
        <v>#N/A</v>
      </c>
      <c r="AX42" t="e">
        <f t="shared" ca="1" si="25"/>
        <v>#N/A</v>
      </c>
      <c r="AY42" t="e">
        <f t="shared" ca="1" si="25"/>
        <v>#N/A</v>
      </c>
      <c r="AZ42" t="e">
        <f t="shared" ca="1" si="25"/>
        <v>#N/A</v>
      </c>
      <c r="BA42" t="e">
        <f t="shared" ca="1" si="25"/>
        <v>#N/A</v>
      </c>
      <c r="BB42" t="e">
        <f t="shared" ca="1" si="25"/>
        <v>#N/A</v>
      </c>
      <c r="BC42" t="e">
        <f t="shared" ca="1" si="25"/>
        <v>#N/A</v>
      </c>
      <c r="BD42" t="e">
        <f t="shared" ca="1" si="25"/>
        <v>#N/A</v>
      </c>
      <c r="BE42" t="e">
        <f t="shared" ca="1" si="25"/>
        <v>#N/A</v>
      </c>
      <c r="BF42" t="e">
        <f t="shared" ca="1" si="25"/>
        <v>#N/A</v>
      </c>
      <c r="BG42" t="e">
        <f t="shared" ca="1" si="26"/>
        <v>#N/A</v>
      </c>
      <c r="BH42" t="e">
        <f t="shared" ca="1" si="26"/>
        <v>#N/A</v>
      </c>
      <c r="BI42" t="e">
        <f t="shared" ca="1" si="26"/>
        <v>#N/A</v>
      </c>
      <c r="BJ42" t="e">
        <f t="shared" ca="1" si="26"/>
        <v>#N/A</v>
      </c>
      <c r="BK42" t="e">
        <f t="shared" ca="1" si="26"/>
        <v>#N/A</v>
      </c>
      <c r="BL42" t="e">
        <f t="shared" ca="1" si="26"/>
        <v>#N/A</v>
      </c>
      <c r="BM42" t="e">
        <f t="shared" ca="1" si="26"/>
        <v>#N/A</v>
      </c>
      <c r="BN42" t="e">
        <f t="shared" ca="1" si="26"/>
        <v>#N/A</v>
      </c>
      <c r="BO42" t="e">
        <f t="shared" ca="1" si="26"/>
        <v>#N/A</v>
      </c>
      <c r="BP42" t="e">
        <f t="shared" ca="1" si="26"/>
        <v>#N/A</v>
      </c>
      <c r="BQ42" t="e">
        <f t="shared" ca="1" si="27"/>
        <v>#N/A</v>
      </c>
      <c r="BR42" t="e">
        <f t="shared" ca="1" si="27"/>
        <v>#N/A</v>
      </c>
      <c r="BS42" t="e">
        <f t="shared" ca="1" si="27"/>
        <v>#N/A</v>
      </c>
      <c r="BT42" t="e">
        <f t="shared" ca="1" si="27"/>
        <v>#N/A</v>
      </c>
      <c r="BU42" t="e">
        <f t="shared" ca="1" si="27"/>
        <v>#N/A</v>
      </c>
      <c r="BV42" t="e">
        <f t="shared" ca="1" si="27"/>
        <v>#N/A</v>
      </c>
      <c r="BW42" t="e">
        <f t="shared" ca="1" si="27"/>
        <v>#N/A</v>
      </c>
      <c r="BX42" t="e">
        <f t="shared" ca="1" si="27"/>
        <v>#N/A</v>
      </c>
      <c r="BY42" t="e">
        <f t="shared" ca="1" si="27"/>
        <v>#N/A</v>
      </c>
      <c r="BZ42" t="e">
        <f t="shared" ca="1" si="27"/>
        <v>#N/A</v>
      </c>
      <c r="CA42" t="e">
        <f t="shared" ca="1" si="27"/>
        <v>#N/A</v>
      </c>
      <c r="CB42" t="e">
        <f t="shared" ca="1" si="27"/>
        <v>#N/A</v>
      </c>
    </row>
    <row r="43" spans="1:80">
      <c r="A43" s="14" t="str">
        <f ca="1">'Monthly Trend Days'!A43</f>
        <v/>
      </c>
      <c r="B43" s="14"/>
      <c r="D43" s="14"/>
      <c r="E43" s="33" t="str">
        <f ca="1">'Monthly Trend Days'!E43</f>
        <v/>
      </c>
      <c r="F43" s="33" t="str">
        <f ca="1">'Monthly Trend Days'!F43</f>
        <v/>
      </c>
      <c r="G43" s="51" t="str">
        <f ca="1">'Monthly Trend Days'!G43</f>
        <v/>
      </c>
      <c r="H43" s="51" t="str">
        <f ca="1">'Monthly Trend Days'!H43</f>
        <v/>
      </c>
      <c r="I43" t="e">
        <f t="shared" ca="1" si="21"/>
        <v>#N/A</v>
      </c>
      <c r="J43" t="e">
        <f t="shared" ca="1" si="21"/>
        <v>#N/A</v>
      </c>
      <c r="K43" t="e">
        <f t="shared" ca="1" si="21"/>
        <v>#N/A</v>
      </c>
      <c r="L43" t="e">
        <f t="shared" ca="1" si="21"/>
        <v>#N/A</v>
      </c>
      <c r="M43" t="e">
        <f t="shared" ca="1" si="21"/>
        <v>#N/A</v>
      </c>
      <c r="N43" t="e">
        <f t="shared" ca="1" si="21"/>
        <v>#N/A</v>
      </c>
      <c r="O43" t="e">
        <f t="shared" ca="1" si="21"/>
        <v>#N/A</v>
      </c>
      <c r="P43" t="e">
        <f t="shared" ca="1" si="21"/>
        <v>#N/A</v>
      </c>
      <c r="Q43" t="e">
        <f t="shared" ca="1" si="21"/>
        <v>#N/A</v>
      </c>
      <c r="R43" t="e">
        <f t="shared" ca="1" si="21"/>
        <v>#N/A</v>
      </c>
      <c r="S43" t="e">
        <f t="shared" ca="1" si="22"/>
        <v>#N/A</v>
      </c>
      <c r="T43" t="e">
        <f t="shared" ca="1" si="22"/>
        <v>#N/A</v>
      </c>
      <c r="U43" t="e">
        <f t="shared" ca="1" si="22"/>
        <v>#N/A</v>
      </c>
      <c r="V43" t="e">
        <f t="shared" ca="1" si="22"/>
        <v>#N/A</v>
      </c>
      <c r="W43" t="e">
        <f t="shared" ca="1" si="22"/>
        <v>#N/A</v>
      </c>
      <c r="X43" t="e">
        <f t="shared" ca="1" si="22"/>
        <v>#N/A</v>
      </c>
      <c r="Y43" t="e">
        <f t="shared" ca="1" si="22"/>
        <v>#N/A</v>
      </c>
      <c r="Z43" t="e">
        <f t="shared" ca="1" si="22"/>
        <v>#N/A</v>
      </c>
      <c r="AA43" t="e">
        <f t="shared" ca="1" si="22"/>
        <v>#N/A</v>
      </c>
      <c r="AB43" t="e">
        <f t="shared" ca="1" si="22"/>
        <v>#N/A</v>
      </c>
      <c r="AC43" t="e">
        <f t="shared" ca="1" si="23"/>
        <v>#N/A</v>
      </c>
      <c r="AD43" t="e">
        <f t="shared" ca="1" si="23"/>
        <v>#N/A</v>
      </c>
      <c r="AE43" t="e">
        <f t="shared" ca="1" si="23"/>
        <v>#N/A</v>
      </c>
      <c r="AF43" t="e">
        <f t="shared" ca="1" si="23"/>
        <v>#N/A</v>
      </c>
      <c r="AG43" t="e">
        <f t="shared" ca="1" si="23"/>
        <v>#N/A</v>
      </c>
      <c r="AH43" t="e">
        <f t="shared" ca="1" si="23"/>
        <v>#N/A</v>
      </c>
      <c r="AI43" t="e">
        <f t="shared" ca="1" si="23"/>
        <v>#N/A</v>
      </c>
      <c r="AJ43" t="e">
        <f t="shared" ca="1" si="23"/>
        <v>#N/A</v>
      </c>
      <c r="AK43" t="e">
        <f t="shared" ca="1" si="23"/>
        <v>#N/A</v>
      </c>
      <c r="AL43" t="e">
        <f t="shared" ca="1" si="23"/>
        <v>#N/A</v>
      </c>
      <c r="AM43" t="e">
        <f t="shared" ca="1" si="24"/>
        <v>#N/A</v>
      </c>
      <c r="AN43" t="e">
        <f t="shared" ca="1" si="24"/>
        <v>#N/A</v>
      </c>
      <c r="AO43" t="e">
        <f t="shared" ca="1" si="24"/>
        <v>#N/A</v>
      </c>
      <c r="AP43" t="e">
        <f t="shared" ca="1" si="24"/>
        <v>#N/A</v>
      </c>
      <c r="AQ43" t="e">
        <f t="shared" ca="1" si="24"/>
        <v>#N/A</v>
      </c>
      <c r="AR43" t="e">
        <f t="shared" ca="1" si="24"/>
        <v>#N/A</v>
      </c>
      <c r="AS43" t="e">
        <f t="shared" ca="1" si="24"/>
        <v>#N/A</v>
      </c>
      <c r="AT43" t="e">
        <f t="shared" ca="1" si="24"/>
        <v>#N/A</v>
      </c>
      <c r="AU43" t="e">
        <f t="shared" ca="1" si="24"/>
        <v>#N/A</v>
      </c>
      <c r="AV43" t="e">
        <f t="shared" ca="1" si="24"/>
        <v>#N/A</v>
      </c>
      <c r="AW43" t="e">
        <f t="shared" ca="1" si="25"/>
        <v>#N/A</v>
      </c>
      <c r="AX43" t="e">
        <f t="shared" ca="1" si="25"/>
        <v>#N/A</v>
      </c>
      <c r="AY43" t="e">
        <f t="shared" ca="1" si="25"/>
        <v>#N/A</v>
      </c>
      <c r="AZ43" t="e">
        <f t="shared" ca="1" si="25"/>
        <v>#N/A</v>
      </c>
      <c r="BA43" t="e">
        <f t="shared" ca="1" si="25"/>
        <v>#N/A</v>
      </c>
      <c r="BB43" t="e">
        <f t="shared" ca="1" si="25"/>
        <v>#N/A</v>
      </c>
      <c r="BC43" t="e">
        <f t="shared" ca="1" si="25"/>
        <v>#N/A</v>
      </c>
      <c r="BD43" t="e">
        <f t="shared" ca="1" si="25"/>
        <v>#N/A</v>
      </c>
      <c r="BE43" t="e">
        <f t="shared" ca="1" si="25"/>
        <v>#N/A</v>
      </c>
      <c r="BF43" t="e">
        <f t="shared" ca="1" si="25"/>
        <v>#N/A</v>
      </c>
      <c r="BG43" t="e">
        <f t="shared" ca="1" si="26"/>
        <v>#N/A</v>
      </c>
      <c r="BH43" t="e">
        <f t="shared" ca="1" si="26"/>
        <v>#N/A</v>
      </c>
      <c r="BI43" t="e">
        <f t="shared" ca="1" si="26"/>
        <v>#N/A</v>
      </c>
      <c r="BJ43" t="e">
        <f t="shared" ca="1" si="26"/>
        <v>#N/A</v>
      </c>
      <c r="BK43" t="e">
        <f t="shared" ca="1" si="26"/>
        <v>#N/A</v>
      </c>
      <c r="BL43" t="e">
        <f t="shared" ca="1" si="26"/>
        <v>#N/A</v>
      </c>
      <c r="BM43" t="e">
        <f t="shared" ca="1" si="26"/>
        <v>#N/A</v>
      </c>
      <c r="BN43" t="e">
        <f t="shared" ca="1" si="26"/>
        <v>#N/A</v>
      </c>
      <c r="BO43" t="e">
        <f t="shared" ca="1" si="26"/>
        <v>#N/A</v>
      </c>
      <c r="BP43" t="e">
        <f t="shared" ca="1" si="26"/>
        <v>#N/A</v>
      </c>
      <c r="BQ43" t="e">
        <f t="shared" ca="1" si="27"/>
        <v>#N/A</v>
      </c>
      <c r="BR43" t="e">
        <f t="shared" ca="1" si="27"/>
        <v>#N/A</v>
      </c>
      <c r="BS43" t="e">
        <f t="shared" ca="1" si="27"/>
        <v>#N/A</v>
      </c>
      <c r="BT43" t="e">
        <f t="shared" ca="1" si="27"/>
        <v>#N/A</v>
      </c>
      <c r="BU43" t="e">
        <f t="shared" ca="1" si="27"/>
        <v>#N/A</v>
      </c>
      <c r="BV43" t="e">
        <f t="shared" ca="1" si="27"/>
        <v>#N/A</v>
      </c>
      <c r="BW43" t="e">
        <f t="shared" ca="1" si="27"/>
        <v>#N/A</v>
      </c>
      <c r="BX43" t="e">
        <f t="shared" ca="1" si="27"/>
        <v>#N/A</v>
      </c>
      <c r="BY43" t="e">
        <f t="shared" ca="1" si="27"/>
        <v>#N/A</v>
      </c>
      <c r="BZ43" t="e">
        <f t="shared" ca="1" si="27"/>
        <v>#N/A</v>
      </c>
      <c r="CA43" t="e">
        <f t="shared" ca="1" si="27"/>
        <v>#N/A</v>
      </c>
      <c r="CB43" t="e">
        <f t="shared" ca="1" si="27"/>
        <v>#N/A</v>
      </c>
    </row>
    <row r="44" spans="1:80">
      <c r="A44" s="14" t="str">
        <f ca="1">'Monthly Trend Days'!A44</f>
        <v/>
      </c>
      <c r="B44" s="14"/>
      <c r="D44" s="14"/>
      <c r="E44" s="33" t="str">
        <f ca="1">'Monthly Trend Days'!E44</f>
        <v/>
      </c>
      <c r="F44" s="33" t="str">
        <f ca="1">'Monthly Trend Days'!F44</f>
        <v/>
      </c>
      <c r="G44" s="51" t="str">
        <f ca="1">'Monthly Trend Days'!G44</f>
        <v/>
      </c>
      <c r="H44" s="51" t="str">
        <f ca="1">'Monthly Trend Days'!H44</f>
        <v/>
      </c>
      <c r="I44" t="e">
        <f t="shared" ref="I44:R52" ca="1" si="28">IF(I$1&lt;&gt;"",IF(OR(AND($F44=wip_status_key,EDATE(I$1,1)&gt;$G44),AND(OR($F44=finish_status_key,$F44=abort_status_key),I$1&lt;$H44,EDATE(I$1,1)&gt;$G44)),1,NA()))</f>
        <v>#N/A</v>
      </c>
      <c r="J44" t="e">
        <f t="shared" ca="1" si="28"/>
        <v>#N/A</v>
      </c>
      <c r="K44" t="e">
        <f t="shared" ca="1" si="28"/>
        <v>#N/A</v>
      </c>
      <c r="L44" t="e">
        <f t="shared" ca="1" si="28"/>
        <v>#N/A</v>
      </c>
      <c r="M44" t="e">
        <f t="shared" ca="1" si="28"/>
        <v>#N/A</v>
      </c>
      <c r="N44" t="e">
        <f t="shared" ca="1" si="28"/>
        <v>#N/A</v>
      </c>
      <c r="O44" t="e">
        <f t="shared" ca="1" si="28"/>
        <v>#N/A</v>
      </c>
      <c r="P44" t="e">
        <f t="shared" ca="1" si="28"/>
        <v>#N/A</v>
      </c>
      <c r="Q44" t="e">
        <f t="shared" ca="1" si="28"/>
        <v>#N/A</v>
      </c>
      <c r="R44" t="e">
        <f t="shared" ca="1" si="28"/>
        <v>#N/A</v>
      </c>
      <c r="S44" t="e">
        <f t="shared" ref="S44:AB52" ca="1" si="29">IF(S$1&lt;&gt;"",IF(OR(AND($F44=wip_status_key,EDATE(S$1,1)&gt;$G44),AND(OR($F44=finish_status_key,$F44=abort_status_key),S$1&lt;$H44,EDATE(S$1,1)&gt;$G44)),1,NA()))</f>
        <v>#N/A</v>
      </c>
      <c r="T44" t="e">
        <f t="shared" ca="1" si="29"/>
        <v>#N/A</v>
      </c>
      <c r="U44" t="e">
        <f t="shared" ca="1" si="29"/>
        <v>#N/A</v>
      </c>
      <c r="V44" t="e">
        <f t="shared" ca="1" si="29"/>
        <v>#N/A</v>
      </c>
      <c r="W44" t="e">
        <f t="shared" ca="1" si="29"/>
        <v>#N/A</v>
      </c>
      <c r="X44" t="e">
        <f t="shared" ca="1" si="29"/>
        <v>#N/A</v>
      </c>
      <c r="Y44" t="e">
        <f t="shared" ca="1" si="29"/>
        <v>#N/A</v>
      </c>
      <c r="Z44" t="e">
        <f t="shared" ca="1" si="29"/>
        <v>#N/A</v>
      </c>
      <c r="AA44" t="e">
        <f t="shared" ca="1" si="29"/>
        <v>#N/A</v>
      </c>
      <c r="AB44" t="e">
        <f t="shared" ca="1" si="29"/>
        <v>#N/A</v>
      </c>
      <c r="AC44" t="e">
        <f t="shared" ref="AC44:AL52" ca="1" si="30">IF(AC$1&lt;&gt;"",IF(OR(AND($F44=wip_status_key,EDATE(AC$1,1)&gt;$G44),AND(OR($F44=finish_status_key,$F44=abort_status_key),AC$1&lt;$H44,EDATE(AC$1,1)&gt;$G44)),1,NA()))</f>
        <v>#N/A</v>
      </c>
      <c r="AD44" t="e">
        <f t="shared" ca="1" si="30"/>
        <v>#N/A</v>
      </c>
      <c r="AE44" t="e">
        <f t="shared" ca="1" si="30"/>
        <v>#N/A</v>
      </c>
      <c r="AF44" t="e">
        <f t="shared" ca="1" si="30"/>
        <v>#N/A</v>
      </c>
      <c r="AG44" t="e">
        <f t="shared" ca="1" si="30"/>
        <v>#N/A</v>
      </c>
      <c r="AH44" t="e">
        <f t="shared" ca="1" si="30"/>
        <v>#N/A</v>
      </c>
      <c r="AI44" t="e">
        <f t="shared" ca="1" si="30"/>
        <v>#N/A</v>
      </c>
      <c r="AJ44" t="e">
        <f t="shared" ca="1" si="30"/>
        <v>#N/A</v>
      </c>
      <c r="AK44" t="e">
        <f t="shared" ca="1" si="30"/>
        <v>#N/A</v>
      </c>
      <c r="AL44" t="e">
        <f t="shared" ca="1" si="30"/>
        <v>#N/A</v>
      </c>
      <c r="AM44" t="e">
        <f t="shared" ref="AM44:AV52" ca="1" si="31">IF(AM$1&lt;&gt;"",IF(OR(AND($F44=wip_status_key,EDATE(AM$1,1)&gt;$G44),AND(OR($F44=finish_status_key,$F44=abort_status_key),AM$1&lt;$H44,EDATE(AM$1,1)&gt;$G44)),1,NA()))</f>
        <v>#N/A</v>
      </c>
      <c r="AN44" t="e">
        <f t="shared" ca="1" si="31"/>
        <v>#N/A</v>
      </c>
      <c r="AO44" t="e">
        <f t="shared" ca="1" si="31"/>
        <v>#N/A</v>
      </c>
      <c r="AP44" t="e">
        <f t="shared" ca="1" si="31"/>
        <v>#N/A</v>
      </c>
      <c r="AQ44" t="e">
        <f t="shared" ca="1" si="31"/>
        <v>#N/A</v>
      </c>
      <c r="AR44" t="e">
        <f t="shared" ca="1" si="31"/>
        <v>#N/A</v>
      </c>
      <c r="AS44" t="e">
        <f t="shared" ca="1" si="31"/>
        <v>#N/A</v>
      </c>
      <c r="AT44" t="e">
        <f t="shared" ca="1" si="31"/>
        <v>#N/A</v>
      </c>
      <c r="AU44" t="e">
        <f t="shared" ca="1" si="31"/>
        <v>#N/A</v>
      </c>
      <c r="AV44" t="e">
        <f t="shared" ca="1" si="31"/>
        <v>#N/A</v>
      </c>
      <c r="AW44" t="e">
        <f t="shared" ref="AW44:BF52" ca="1" si="32">IF(AW$1&lt;&gt;"",IF(OR(AND($F44=wip_status_key,EDATE(AW$1,1)&gt;$G44),AND(OR($F44=finish_status_key,$F44=abort_status_key),AW$1&lt;$H44,EDATE(AW$1,1)&gt;$G44)),1,NA()))</f>
        <v>#N/A</v>
      </c>
      <c r="AX44" t="e">
        <f t="shared" ca="1" si="32"/>
        <v>#N/A</v>
      </c>
      <c r="AY44" t="e">
        <f t="shared" ca="1" si="32"/>
        <v>#N/A</v>
      </c>
      <c r="AZ44" t="e">
        <f t="shared" ca="1" si="32"/>
        <v>#N/A</v>
      </c>
      <c r="BA44" t="e">
        <f t="shared" ca="1" si="32"/>
        <v>#N/A</v>
      </c>
      <c r="BB44" t="e">
        <f t="shared" ca="1" si="32"/>
        <v>#N/A</v>
      </c>
      <c r="BC44" t="e">
        <f t="shared" ca="1" si="32"/>
        <v>#N/A</v>
      </c>
      <c r="BD44" t="e">
        <f t="shared" ca="1" si="32"/>
        <v>#N/A</v>
      </c>
      <c r="BE44" t="e">
        <f t="shared" ca="1" si="32"/>
        <v>#N/A</v>
      </c>
      <c r="BF44" t="e">
        <f t="shared" ca="1" si="32"/>
        <v>#N/A</v>
      </c>
      <c r="BG44" t="e">
        <f t="shared" ref="BG44:BP52" ca="1" si="33">IF(BG$1&lt;&gt;"",IF(OR(AND($F44=wip_status_key,EDATE(BG$1,1)&gt;$G44),AND(OR($F44=finish_status_key,$F44=abort_status_key),BG$1&lt;$H44,EDATE(BG$1,1)&gt;$G44)),1,NA()))</f>
        <v>#N/A</v>
      </c>
      <c r="BH44" t="e">
        <f t="shared" ca="1" si="33"/>
        <v>#N/A</v>
      </c>
      <c r="BI44" t="e">
        <f t="shared" ca="1" si="33"/>
        <v>#N/A</v>
      </c>
      <c r="BJ44" t="e">
        <f t="shared" ca="1" si="33"/>
        <v>#N/A</v>
      </c>
      <c r="BK44" t="e">
        <f t="shared" ca="1" si="33"/>
        <v>#N/A</v>
      </c>
      <c r="BL44" t="e">
        <f t="shared" ca="1" si="33"/>
        <v>#N/A</v>
      </c>
      <c r="BM44" t="e">
        <f t="shared" ca="1" si="33"/>
        <v>#N/A</v>
      </c>
      <c r="BN44" t="e">
        <f t="shared" ca="1" si="33"/>
        <v>#N/A</v>
      </c>
      <c r="BO44" t="e">
        <f t="shared" ca="1" si="33"/>
        <v>#N/A</v>
      </c>
      <c r="BP44" t="e">
        <f t="shared" ca="1" si="33"/>
        <v>#N/A</v>
      </c>
      <c r="BQ44" t="e">
        <f t="shared" ref="BQ44:CB52" ca="1" si="34">IF(BQ$1&lt;&gt;"",IF(OR(AND($F44=wip_status_key,EDATE(BQ$1,1)&gt;$G44),AND(OR($F44=finish_status_key,$F44=abort_status_key),BQ$1&lt;$H44,EDATE(BQ$1,1)&gt;$G44)),1,NA()))</f>
        <v>#N/A</v>
      </c>
      <c r="BR44" t="e">
        <f t="shared" ca="1" si="34"/>
        <v>#N/A</v>
      </c>
      <c r="BS44" t="e">
        <f t="shared" ca="1" si="34"/>
        <v>#N/A</v>
      </c>
      <c r="BT44" t="e">
        <f t="shared" ca="1" si="34"/>
        <v>#N/A</v>
      </c>
      <c r="BU44" t="e">
        <f t="shared" ca="1" si="34"/>
        <v>#N/A</v>
      </c>
      <c r="BV44" t="e">
        <f t="shared" ca="1" si="34"/>
        <v>#N/A</v>
      </c>
      <c r="BW44" t="e">
        <f t="shared" ca="1" si="34"/>
        <v>#N/A</v>
      </c>
      <c r="BX44" t="e">
        <f t="shared" ca="1" si="34"/>
        <v>#N/A</v>
      </c>
      <c r="BY44" t="e">
        <f t="shared" ca="1" si="34"/>
        <v>#N/A</v>
      </c>
      <c r="BZ44" t="e">
        <f t="shared" ca="1" si="34"/>
        <v>#N/A</v>
      </c>
      <c r="CA44" t="e">
        <f t="shared" ca="1" si="34"/>
        <v>#N/A</v>
      </c>
      <c r="CB44" t="e">
        <f t="shared" ca="1" si="34"/>
        <v>#N/A</v>
      </c>
    </row>
    <row r="45" spans="1:80">
      <c r="A45" s="14" t="str">
        <f ca="1">'Monthly Trend Days'!A45</f>
        <v/>
      </c>
      <c r="B45" s="14"/>
      <c r="D45" s="14"/>
      <c r="E45" s="33" t="str">
        <f ca="1">'Monthly Trend Days'!E45</f>
        <v/>
      </c>
      <c r="F45" s="33" t="str">
        <f ca="1">'Monthly Trend Days'!F45</f>
        <v/>
      </c>
      <c r="G45" s="51" t="str">
        <f ca="1">'Monthly Trend Days'!G45</f>
        <v/>
      </c>
      <c r="H45" s="51" t="str">
        <f ca="1">'Monthly Trend Days'!H45</f>
        <v/>
      </c>
      <c r="I45" t="e">
        <f t="shared" ca="1" si="28"/>
        <v>#N/A</v>
      </c>
      <c r="J45" t="e">
        <f t="shared" ca="1" si="28"/>
        <v>#N/A</v>
      </c>
      <c r="K45" t="e">
        <f t="shared" ca="1" si="28"/>
        <v>#N/A</v>
      </c>
      <c r="L45" t="e">
        <f t="shared" ca="1" si="28"/>
        <v>#N/A</v>
      </c>
      <c r="M45" t="e">
        <f t="shared" ca="1" si="28"/>
        <v>#N/A</v>
      </c>
      <c r="N45" t="e">
        <f t="shared" ca="1" si="28"/>
        <v>#N/A</v>
      </c>
      <c r="O45" t="e">
        <f t="shared" ca="1" si="28"/>
        <v>#N/A</v>
      </c>
      <c r="P45" t="e">
        <f t="shared" ca="1" si="28"/>
        <v>#N/A</v>
      </c>
      <c r="Q45" t="e">
        <f t="shared" ca="1" si="28"/>
        <v>#N/A</v>
      </c>
      <c r="R45" t="e">
        <f t="shared" ca="1" si="28"/>
        <v>#N/A</v>
      </c>
      <c r="S45" t="e">
        <f t="shared" ca="1" si="29"/>
        <v>#N/A</v>
      </c>
      <c r="T45" t="e">
        <f t="shared" ca="1" si="29"/>
        <v>#N/A</v>
      </c>
      <c r="U45" t="e">
        <f t="shared" ca="1" si="29"/>
        <v>#N/A</v>
      </c>
      <c r="V45" t="e">
        <f t="shared" ca="1" si="29"/>
        <v>#N/A</v>
      </c>
      <c r="W45" t="e">
        <f t="shared" ca="1" si="29"/>
        <v>#N/A</v>
      </c>
      <c r="X45" t="e">
        <f t="shared" ca="1" si="29"/>
        <v>#N/A</v>
      </c>
      <c r="Y45" t="e">
        <f t="shared" ca="1" si="29"/>
        <v>#N/A</v>
      </c>
      <c r="Z45" t="e">
        <f t="shared" ca="1" si="29"/>
        <v>#N/A</v>
      </c>
      <c r="AA45" t="e">
        <f t="shared" ca="1" si="29"/>
        <v>#N/A</v>
      </c>
      <c r="AB45" t="e">
        <f t="shared" ca="1" si="29"/>
        <v>#N/A</v>
      </c>
      <c r="AC45" t="e">
        <f t="shared" ca="1" si="30"/>
        <v>#N/A</v>
      </c>
      <c r="AD45" t="e">
        <f t="shared" ca="1" si="30"/>
        <v>#N/A</v>
      </c>
      <c r="AE45" t="e">
        <f t="shared" ca="1" si="30"/>
        <v>#N/A</v>
      </c>
      <c r="AF45" t="e">
        <f t="shared" ca="1" si="30"/>
        <v>#N/A</v>
      </c>
      <c r="AG45" t="e">
        <f t="shared" ca="1" si="30"/>
        <v>#N/A</v>
      </c>
      <c r="AH45" t="e">
        <f t="shared" ca="1" si="30"/>
        <v>#N/A</v>
      </c>
      <c r="AI45" t="e">
        <f t="shared" ca="1" si="30"/>
        <v>#N/A</v>
      </c>
      <c r="AJ45" t="e">
        <f t="shared" ca="1" si="30"/>
        <v>#N/A</v>
      </c>
      <c r="AK45" t="e">
        <f t="shared" ca="1" si="30"/>
        <v>#N/A</v>
      </c>
      <c r="AL45" t="e">
        <f t="shared" ca="1" si="30"/>
        <v>#N/A</v>
      </c>
      <c r="AM45" t="e">
        <f t="shared" ca="1" si="31"/>
        <v>#N/A</v>
      </c>
      <c r="AN45" t="e">
        <f t="shared" ca="1" si="31"/>
        <v>#N/A</v>
      </c>
      <c r="AO45" t="e">
        <f t="shared" ca="1" si="31"/>
        <v>#N/A</v>
      </c>
      <c r="AP45" t="e">
        <f t="shared" ca="1" si="31"/>
        <v>#N/A</v>
      </c>
      <c r="AQ45" t="e">
        <f t="shared" ca="1" si="31"/>
        <v>#N/A</v>
      </c>
      <c r="AR45" t="e">
        <f t="shared" ca="1" si="31"/>
        <v>#N/A</v>
      </c>
      <c r="AS45" t="e">
        <f t="shared" ca="1" si="31"/>
        <v>#N/A</v>
      </c>
      <c r="AT45" t="e">
        <f t="shared" ca="1" si="31"/>
        <v>#N/A</v>
      </c>
      <c r="AU45" t="e">
        <f t="shared" ca="1" si="31"/>
        <v>#N/A</v>
      </c>
      <c r="AV45" t="e">
        <f t="shared" ca="1" si="31"/>
        <v>#N/A</v>
      </c>
      <c r="AW45" t="e">
        <f t="shared" ca="1" si="32"/>
        <v>#N/A</v>
      </c>
      <c r="AX45" t="e">
        <f t="shared" ca="1" si="32"/>
        <v>#N/A</v>
      </c>
      <c r="AY45" t="e">
        <f t="shared" ca="1" si="32"/>
        <v>#N/A</v>
      </c>
      <c r="AZ45" t="e">
        <f t="shared" ca="1" si="32"/>
        <v>#N/A</v>
      </c>
      <c r="BA45" t="e">
        <f t="shared" ca="1" si="32"/>
        <v>#N/A</v>
      </c>
      <c r="BB45" t="e">
        <f t="shared" ca="1" si="32"/>
        <v>#N/A</v>
      </c>
      <c r="BC45" t="e">
        <f t="shared" ca="1" si="32"/>
        <v>#N/A</v>
      </c>
      <c r="BD45" t="e">
        <f t="shared" ca="1" si="32"/>
        <v>#N/A</v>
      </c>
      <c r="BE45" t="e">
        <f t="shared" ca="1" si="32"/>
        <v>#N/A</v>
      </c>
      <c r="BF45" t="e">
        <f t="shared" ca="1" si="32"/>
        <v>#N/A</v>
      </c>
      <c r="BG45" t="e">
        <f t="shared" ca="1" si="33"/>
        <v>#N/A</v>
      </c>
      <c r="BH45" t="e">
        <f t="shared" ca="1" si="33"/>
        <v>#N/A</v>
      </c>
      <c r="BI45" t="e">
        <f t="shared" ca="1" si="33"/>
        <v>#N/A</v>
      </c>
      <c r="BJ45" t="e">
        <f t="shared" ca="1" si="33"/>
        <v>#N/A</v>
      </c>
      <c r="BK45" t="e">
        <f t="shared" ca="1" si="33"/>
        <v>#N/A</v>
      </c>
      <c r="BL45" t="e">
        <f t="shared" ca="1" si="33"/>
        <v>#N/A</v>
      </c>
      <c r="BM45" t="e">
        <f t="shared" ca="1" si="33"/>
        <v>#N/A</v>
      </c>
      <c r="BN45" t="e">
        <f t="shared" ca="1" si="33"/>
        <v>#N/A</v>
      </c>
      <c r="BO45" t="e">
        <f t="shared" ca="1" si="33"/>
        <v>#N/A</v>
      </c>
      <c r="BP45" t="e">
        <f t="shared" ca="1" si="33"/>
        <v>#N/A</v>
      </c>
      <c r="BQ45" t="e">
        <f t="shared" ca="1" si="34"/>
        <v>#N/A</v>
      </c>
      <c r="BR45" t="e">
        <f t="shared" ca="1" si="34"/>
        <v>#N/A</v>
      </c>
      <c r="BS45" t="e">
        <f t="shared" ca="1" si="34"/>
        <v>#N/A</v>
      </c>
      <c r="BT45" t="e">
        <f t="shared" ca="1" si="34"/>
        <v>#N/A</v>
      </c>
      <c r="BU45" t="e">
        <f t="shared" ca="1" si="34"/>
        <v>#N/A</v>
      </c>
      <c r="BV45" t="e">
        <f t="shared" ca="1" si="34"/>
        <v>#N/A</v>
      </c>
      <c r="BW45" t="e">
        <f t="shared" ca="1" si="34"/>
        <v>#N/A</v>
      </c>
      <c r="BX45" t="e">
        <f t="shared" ca="1" si="34"/>
        <v>#N/A</v>
      </c>
      <c r="BY45" t="e">
        <f t="shared" ca="1" si="34"/>
        <v>#N/A</v>
      </c>
      <c r="BZ45" t="e">
        <f t="shared" ca="1" si="34"/>
        <v>#N/A</v>
      </c>
      <c r="CA45" t="e">
        <f t="shared" ca="1" si="34"/>
        <v>#N/A</v>
      </c>
      <c r="CB45" t="e">
        <f t="shared" ca="1" si="34"/>
        <v>#N/A</v>
      </c>
    </row>
    <row r="46" spans="1:80">
      <c r="A46" s="14" t="str">
        <f ca="1">'Monthly Trend Days'!A46</f>
        <v/>
      </c>
      <c r="B46" s="14"/>
      <c r="D46" s="14"/>
      <c r="E46" s="33" t="str">
        <f ca="1">'Monthly Trend Days'!E46</f>
        <v/>
      </c>
      <c r="F46" s="33" t="str">
        <f ca="1">'Monthly Trend Days'!F46</f>
        <v/>
      </c>
      <c r="G46" s="51" t="str">
        <f ca="1">'Monthly Trend Days'!G46</f>
        <v/>
      </c>
      <c r="H46" s="51" t="str">
        <f ca="1">'Monthly Trend Days'!H46</f>
        <v/>
      </c>
      <c r="I46" t="e">
        <f t="shared" ca="1" si="28"/>
        <v>#N/A</v>
      </c>
      <c r="J46" t="e">
        <f t="shared" ca="1" si="28"/>
        <v>#N/A</v>
      </c>
      <c r="K46" t="e">
        <f t="shared" ca="1" si="28"/>
        <v>#N/A</v>
      </c>
      <c r="L46" t="e">
        <f t="shared" ca="1" si="28"/>
        <v>#N/A</v>
      </c>
      <c r="M46" t="e">
        <f t="shared" ca="1" si="28"/>
        <v>#N/A</v>
      </c>
      <c r="N46" t="e">
        <f t="shared" ca="1" si="28"/>
        <v>#N/A</v>
      </c>
      <c r="O46" t="e">
        <f t="shared" ca="1" si="28"/>
        <v>#N/A</v>
      </c>
      <c r="P46" t="e">
        <f t="shared" ca="1" si="28"/>
        <v>#N/A</v>
      </c>
      <c r="Q46" t="e">
        <f t="shared" ca="1" si="28"/>
        <v>#N/A</v>
      </c>
      <c r="R46" t="e">
        <f t="shared" ca="1" si="28"/>
        <v>#N/A</v>
      </c>
      <c r="S46" t="e">
        <f t="shared" ca="1" si="29"/>
        <v>#N/A</v>
      </c>
      <c r="T46" t="e">
        <f t="shared" ca="1" si="29"/>
        <v>#N/A</v>
      </c>
      <c r="U46" t="e">
        <f t="shared" ca="1" si="29"/>
        <v>#N/A</v>
      </c>
      <c r="V46" t="e">
        <f t="shared" ca="1" si="29"/>
        <v>#N/A</v>
      </c>
      <c r="W46" t="e">
        <f t="shared" ca="1" si="29"/>
        <v>#N/A</v>
      </c>
      <c r="X46" t="e">
        <f t="shared" ca="1" si="29"/>
        <v>#N/A</v>
      </c>
      <c r="Y46" t="e">
        <f t="shared" ca="1" si="29"/>
        <v>#N/A</v>
      </c>
      <c r="Z46" t="e">
        <f t="shared" ca="1" si="29"/>
        <v>#N/A</v>
      </c>
      <c r="AA46" t="e">
        <f t="shared" ca="1" si="29"/>
        <v>#N/A</v>
      </c>
      <c r="AB46" t="e">
        <f t="shared" ca="1" si="29"/>
        <v>#N/A</v>
      </c>
      <c r="AC46" t="e">
        <f t="shared" ca="1" si="30"/>
        <v>#N/A</v>
      </c>
      <c r="AD46" t="e">
        <f t="shared" ca="1" si="30"/>
        <v>#N/A</v>
      </c>
      <c r="AE46" t="e">
        <f t="shared" ca="1" si="30"/>
        <v>#N/A</v>
      </c>
      <c r="AF46" t="e">
        <f t="shared" ca="1" si="30"/>
        <v>#N/A</v>
      </c>
      <c r="AG46" t="e">
        <f t="shared" ca="1" si="30"/>
        <v>#N/A</v>
      </c>
      <c r="AH46" t="e">
        <f t="shared" ca="1" si="30"/>
        <v>#N/A</v>
      </c>
      <c r="AI46" t="e">
        <f t="shared" ca="1" si="30"/>
        <v>#N/A</v>
      </c>
      <c r="AJ46" t="e">
        <f t="shared" ca="1" si="30"/>
        <v>#N/A</v>
      </c>
      <c r="AK46" t="e">
        <f t="shared" ca="1" si="30"/>
        <v>#N/A</v>
      </c>
      <c r="AL46" t="e">
        <f t="shared" ca="1" si="30"/>
        <v>#N/A</v>
      </c>
      <c r="AM46" t="e">
        <f t="shared" ca="1" si="31"/>
        <v>#N/A</v>
      </c>
      <c r="AN46" t="e">
        <f t="shared" ca="1" si="31"/>
        <v>#N/A</v>
      </c>
      <c r="AO46" t="e">
        <f t="shared" ca="1" si="31"/>
        <v>#N/A</v>
      </c>
      <c r="AP46" t="e">
        <f t="shared" ca="1" si="31"/>
        <v>#N/A</v>
      </c>
      <c r="AQ46" t="e">
        <f t="shared" ca="1" si="31"/>
        <v>#N/A</v>
      </c>
      <c r="AR46" t="e">
        <f t="shared" ca="1" si="31"/>
        <v>#N/A</v>
      </c>
      <c r="AS46" t="e">
        <f t="shared" ca="1" si="31"/>
        <v>#N/A</v>
      </c>
      <c r="AT46" t="e">
        <f t="shared" ca="1" si="31"/>
        <v>#N/A</v>
      </c>
      <c r="AU46" t="e">
        <f t="shared" ca="1" si="31"/>
        <v>#N/A</v>
      </c>
      <c r="AV46" t="e">
        <f t="shared" ca="1" si="31"/>
        <v>#N/A</v>
      </c>
      <c r="AW46" t="e">
        <f t="shared" ca="1" si="32"/>
        <v>#N/A</v>
      </c>
      <c r="AX46" t="e">
        <f t="shared" ca="1" si="32"/>
        <v>#N/A</v>
      </c>
      <c r="AY46" t="e">
        <f t="shared" ca="1" si="32"/>
        <v>#N/A</v>
      </c>
      <c r="AZ46" t="e">
        <f t="shared" ca="1" si="32"/>
        <v>#N/A</v>
      </c>
      <c r="BA46" t="e">
        <f t="shared" ca="1" si="32"/>
        <v>#N/A</v>
      </c>
      <c r="BB46" t="e">
        <f t="shared" ca="1" si="32"/>
        <v>#N/A</v>
      </c>
      <c r="BC46" t="e">
        <f t="shared" ca="1" si="32"/>
        <v>#N/A</v>
      </c>
      <c r="BD46" t="e">
        <f t="shared" ca="1" si="32"/>
        <v>#N/A</v>
      </c>
      <c r="BE46" t="e">
        <f t="shared" ca="1" si="32"/>
        <v>#N/A</v>
      </c>
      <c r="BF46" t="e">
        <f t="shared" ca="1" si="32"/>
        <v>#N/A</v>
      </c>
      <c r="BG46" t="e">
        <f t="shared" ca="1" si="33"/>
        <v>#N/A</v>
      </c>
      <c r="BH46" t="e">
        <f t="shared" ca="1" si="33"/>
        <v>#N/A</v>
      </c>
      <c r="BI46" t="e">
        <f t="shared" ca="1" si="33"/>
        <v>#N/A</v>
      </c>
      <c r="BJ46" t="e">
        <f t="shared" ca="1" si="33"/>
        <v>#N/A</v>
      </c>
      <c r="BK46" t="e">
        <f t="shared" ca="1" si="33"/>
        <v>#N/A</v>
      </c>
      <c r="BL46" t="e">
        <f t="shared" ca="1" si="33"/>
        <v>#N/A</v>
      </c>
      <c r="BM46" t="e">
        <f t="shared" ca="1" si="33"/>
        <v>#N/A</v>
      </c>
      <c r="BN46" t="e">
        <f t="shared" ca="1" si="33"/>
        <v>#N/A</v>
      </c>
      <c r="BO46" t="e">
        <f t="shared" ca="1" si="33"/>
        <v>#N/A</v>
      </c>
      <c r="BP46" t="e">
        <f t="shared" ca="1" si="33"/>
        <v>#N/A</v>
      </c>
      <c r="BQ46" t="e">
        <f t="shared" ca="1" si="34"/>
        <v>#N/A</v>
      </c>
      <c r="BR46" t="e">
        <f t="shared" ca="1" si="34"/>
        <v>#N/A</v>
      </c>
      <c r="BS46" t="e">
        <f t="shared" ca="1" si="34"/>
        <v>#N/A</v>
      </c>
      <c r="BT46" t="e">
        <f t="shared" ca="1" si="34"/>
        <v>#N/A</v>
      </c>
      <c r="BU46" t="e">
        <f t="shared" ca="1" si="34"/>
        <v>#N/A</v>
      </c>
      <c r="BV46" t="e">
        <f t="shared" ca="1" si="34"/>
        <v>#N/A</v>
      </c>
      <c r="BW46" t="e">
        <f t="shared" ca="1" si="34"/>
        <v>#N/A</v>
      </c>
      <c r="BX46" t="e">
        <f t="shared" ca="1" si="34"/>
        <v>#N/A</v>
      </c>
      <c r="BY46" t="e">
        <f t="shared" ca="1" si="34"/>
        <v>#N/A</v>
      </c>
      <c r="BZ46" t="e">
        <f t="shared" ca="1" si="34"/>
        <v>#N/A</v>
      </c>
      <c r="CA46" t="e">
        <f t="shared" ca="1" si="34"/>
        <v>#N/A</v>
      </c>
      <c r="CB46" t="e">
        <f t="shared" ca="1" si="34"/>
        <v>#N/A</v>
      </c>
    </row>
    <row r="47" spans="1:80">
      <c r="A47" s="14" t="str">
        <f ca="1">'Monthly Trend Days'!A47</f>
        <v/>
      </c>
      <c r="B47" s="14"/>
      <c r="D47" s="14"/>
      <c r="E47" s="33" t="str">
        <f ca="1">'Monthly Trend Days'!E47</f>
        <v/>
      </c>
      <c r="F47" s="33" t="str">
        <f ca="1">'Monthly Trend Days'!F47</f>
        <v/>
      </c>
      <c r="G47" s="51" t="str">
        <f ca="1">'Monthly Trend Days'!G47</f>
        <v/>
      </c>
      <c r="H47" s="51" t="str">
        <f ca="1">'Monthly Trend Days'!H47</f>
        <v/>
      </c>
      <c r="I47" t="e">
        <f t="shared" ca="1" si="28"/>
        <v>#N/A</v>
      </c>
      <c r="J47" t="e">
        <f t="shared" ca="1" si="28"/>
        <v>#N/A</v>
      </c>
      <c r="K47" t="e">
        <f t="shared" ca="1" si="28"/>
        <v>#N/A</v>
      </c>
      <c r="L47" t="e">
        <f t="shared" ca="1" si="28"/>
        <v>#N/A</v>
      </c>
      <c r="M47" t="e">
        <f t="shared" ca="1" si="28"/>
        <v>#N/A</v>
      </c>
      <c r="N47" t="e">
        <f t="shared" ca="1" si="28"/>
        <v>#N/A</v>
      </c>
      <c r="O47" t="e">
        <f t="shared" ca="1" si="28"/>
        <v>#N/A</v>
      </c>
      <c r="P47" t="e">
        <f t="shared" ca="1" si="28"/>
        <v>#N/A</v>
      </c>
      <c r="Q47" t="e">
        <f t="shared" ca="1" si="28"/>
        <v>#N/A</v>
      </c>
      <c r="R47" t="e">
        <f t="shared" ca="1" si="28"/>
        <v>#N/A</v>
      </c>
      <c r="S47" t="e">
        <f t="shared" ca="1" si="29"/>
        <v>#N/A</v>
      </c>
      <c r="T47" t="e">
        <f t="shared" ca="1" si="29"/>
        <v>#N/A</v>
      </c>
      <c r="U47" t="e">
        <f t="shared" ca="1" si="29"/>
        <v>#N/A</v>
      </c>
      <c r="V47" t="e">
        <f t="shared" ca="1" si="29"/>
        <v>#N/A</v>
      </c>
      <c r="W47" t="e">
        <f t="shared" ca="1" si="29"/>
        <v>#N/A</v>
      </c>
      <c r="X47" t="e">
        <f t="shared" ca="1" si="29"/>
        <v>#N/A</v>
      </c>
      <c r="Y47" t="e">
        <f t="shared" ca="1" si="29"/>
        <v>#N/A</v>
      </c>
      <c r="Z47" t="e">
        <f t="shared" ca="1" si="29"/>
        <v>#N/A</v>
      </c>
      <c r="AA47" t="e">
        <f t="shared" ca="1" si="29"/>
        <v>#N/A</v>
      </c>
      <c r="AB47" t="e">
        <f t="shared" ca="1" si="29"/>
        <v>#N/A</v>
      </c>
      <c r="AC47" t="e">
        <f t="shared" ca="1" si="30"/>
        <v>#N/A</v>
      </c>
      <c r="AD47" t="e">
        <f t="shared" ca="1" si="30"/>
        <v>#N/A</v>
      </c>
      <c r="AE47" t="e">
        <f t="shared" ca="1" si="30"/>
        <v>#N/A</v>
      </c>
      <c r="AF47" t="e">
        <f t="shared" ca="1" si="30"/>
        <v>#N/A</v>
      </c>
      <c r="AG47" t="e">
        <f t="shared" ca="1" si="30"/>
        <v>#N/A</v>
      </c>
      <c r="AH47" t="e">
        <f t="shared" ca="1" si="30"/>
        <v>#N/A</v>
      </c>
      <c r="AI47" t="e">
        <f t="shared" ca="1" si="30"/>
        <v>#N/A</v>
      </c>
      <c r="AJ47" t="e">
        <f t="shared" ca="1" si="30"/>
        <v>#N/A</v>
      </c>
      <c r="AK47" t="e">
        <f t="shared" ca="1" si="30"/>
        <v>#N/A</v>
      </c>
      <c r="AL47" t="e">
        <f t="shared" ca="1" si="30"/>
        <v>#N/A</v>
      </c>
      <c r="AM47" t="e">
        <f t="shared" ca="1" si="31"/>
        <v>#N/A</v>
      </c>
      <c r="AN47" t="e">
        <f t="shared" ca="1" si="31"/>
        <v>#N/A</v>
      </c>
      <c r="AO47" t="e">
        <f t="shared" ca="1" si="31"/>
        <v>#N/A</v>
      </c>
      <c r="AP47" t="e">
        <f t="shared" ca="1" si="31"/>
        <v>#N/A</v>
      </c>
      <c r="AQ47" t="e">
        <f t="shared" ca="1" si="31"/>
        <v>#N/A</v>
      </c>
      <c r="AR47" t="e">
        <f t="shared" ca="1" si="31"/>
        <v>#N/A</v>
      </c>
      <c r="AS47" t="e">
        <f t="shared" ca="1" si="31"/>
        <v>#N/A</v>
      </c>
      <c r="AT47" t="e">
        <f t="shared" ca="1" si="31"/>
        <v>#N/A</v>
      </c>
      <c r="AU47" t="e">
        <f t="shared" ca="1" si="31"/>
        <v>#N/A</v>
      </c>
      <c r="AV47" t="e">
        <f t="shared" ca="1" si="31"/>
        <v>#N/A</v>
      </c>
      <c r="AW47" t="e">
        <f t="shared" ca="1" si="32"/>
        <v>#N/A</v>
      </c>
      <c r="AX47" t="e">
        <f t="shared" ca="1" si="32"/>
        <v>#N/A</v>
      </c>
      <c r="AY47" t="e">
        <f t="shared" ca="1" si="32"/>
        <v>#N/A</v>
      </c>
      <c r="AZ47" t="e">
        <f t="shared" ca="1" si="32"/>
        <v>#N/A</v>
      </c>
      <c r="BA47" t="e">
        <f t="shared" ca="1" si="32"/>
        <v>#N/A</v>
      </c>
      <c r="BB47" t="e">
        <f t="shared" ca="1" si="32"/>
        <v>#N/A</v>
      </c>
      <c r="BC47" t="e">
        <f t="shared" ca="1" si="32"/>
        <v>#N/A</v>
      </c>
      <c r="BD47" t="e">
        <f t="shared" ca="1" si="32"/>
        <v>#N/A</v>
      </c>
      <c r="BE47" t="e">
        <f t="shared" ca="1" si="32"/>
        <v>#N/A</v>
      </c>
      <c r="BF47" t="e">
        <f t="shared" ca="1" si="32"/>
        <v>#N/A</v>
      </c>
      <c r="BG47" t="e">
        <f t="shared" ca="1" si="33"/>
        <v>#N/A</v>
      </c>
      <c r="BH47" t="e">
        <f t="shared" ca="1" si="33"/>
        <v>#N/A</v>
      </c>
      <c r="BI47" t="e">
        <f t="shared" ca="1" si="33"/>
        <v>#N/A</v>
      </c>
      <c r="BJ47" t="e">
        <f t="shared" ca="1" si="33"/>
        <v>#N/A</v>
      </c>
      <c r="BK47" t="e">
        <f t="shared" ca="1" si="33"/>
        <v>#N/A</v>
      </c>
      <c r="BL47" t="e">
        <f t="shared" ca="1" si="33"/>
        <v>#N/A</v>
      </c>
      <c r="BM47" t="e">
        <f t="shared" ca="1" si="33"/>
        <v>#N/A</v>
      </c>
      <c r="BN47" t="e">
        <f t="shared" ca="1" si="33"/>
        <v>#N/A</v>
      </c>
      <c r="BO47" t="e">
        <f t="shared" ca="1" si="33"/>
        <v>#N/A</v>
      </c>
      <c r="BP47" t="e">
        <f t="shared" ca="1" si="33"/>
        <v>#N/A</v>
      </c>
      <c r="BQ47" t="e">
        <f t="shared" ca="1" si="34"/>
        <v>#N/A</v>
      </c>
      <c r="BR47" t="e">
        <f t="shared" ca="1" si="34"/>
        <v>#N/A</v>
      </c>
      <c r="BS47" t="e">
        <f t="shared" ca="1" si="34"/>
        <v>#N/A</v>
      </c>
      <c r="BT47" t="e">
        <f t="shared" ca="1" si="34"/>
        <v>#N/A</v>
      </c>
      <c r="BU47" t="e">
        <f t="shared" ca="1" si="34"/>
        <v>#N/A</v>
      </c>
      <c r="BV47" t="e">
        <f t="shared" ca="1" si="34"/>
        <v>#N/A</v>
      </c>
      <c r="BW47" t="e">
        <f t="shared" ca="1" si="34"/>
        <v>#N/A</v>
      </c>
      <c r="BX47" t="e">
        <f t="shared" ca="1" si="34"/>
        <v>#N/A</v>
      </c>
      <c r="BY47" t="e">
        <f t="shared" ca="1" si="34"/>
        <v>#N/A</v>
      </c>
      <c r="BZ47" t="e">
        <f t="shared" ca="1" si="34"/>
        <v>#N/A</v>
      </c>
      <c r="CA47" t="e">
        <f t="shared" ca="1" si="34"/>
        <v>#N/A</v>
      </c>
      <c r="CB47" t="e">
        <f t="shared" ca="1" si="34"/>
        <v>#N/A</v>
      </c>
    </row>
    <row r="48" spans="1:80">
      <c r="A48" s="14" t="str">
        <f ca="1">'Monthly Trend Days'!A48</f>
        <v/>
      </c>
      <c r="B48" s="14"/>
      <c r="D48" s="14"/>
      <c r="E48" s="33" t="str">
        <f ca="1">'Monthly Trend Days'!E48</f>
        <v/>
      </c>
      <c r="F48" s="33" t="str">
        <f ca="1">'Monthly Trend Days'!F48</f>
        <v/>
      </c>
      <c r="G48" s="51" t="str">
        <f ca="1">'Monthly Trend Days'!G48</f>
        <v/>
      </c>
      <c r="H48" s="51" t="str">
        <f ca="1">'Monthly Trend Days'!H48</f>
        <v/>
      </c>
      <c r="I48" t="e">
        <f t="shared" ca="1" si="28"/>
        <v>#N/A</v>
      </c>
      <c r="J48" t="e">
        <f t="shared" ca="1" si="28"/>
        <v>#N/A</v>
      </c>
      <c r="K48" t="e">
        <f t="shared" ca="1" si="28"/>
        <v>#N/A</v>
      </c>
      <c r="L48" t="e">
        <f t="shared" ca="1" si="28"/>
        <v>#N/A</v>
      </c>
      <c r="M48" t="e">
        <f t="shared" ca="1" si="28"/>
        <v>#N/A</v>
      </c>
      <c r="N48" t="e">
        <f t="shared" ca="1" si="28"/>
        <v>#N/A</v>
      </c>
      <c r="O48" t="e">
        <f t="shared" ca="1" si="28"/>
        <v>#N/A</v>
      </c>
      <c r="P48" t="e">
        <f t="shared" ca="1" si="28"/>
        <v>#N/A</v>
      </c>
      <c r="Q48" t="e">
        <f t="shared" ca="1" si="28"/>
        <v>#N/A</v>
      </c>
      <c r="R48" t="e">
        <f t="shared" ca="1" si="28"/>
        <v>#N/A</v>
      </c>
      <c r="S48" t="e">
        <f t="shared" ca="1" si="29"/>
        <v>#N/A</v>
      </c>
      <c r="T48" t="e">
        <f t="shared" ca="1" si="29"/>
        <v>#N/A</v>
      </c>
      <c r="U48" t="e">
        <f t="shared" ca="1" si="29"/>
        <v>#N/A</v>
      </c>
      <c r="V48" t="e">
        <f t="shared" ca="1" si="29"/>
        <v>#N/A</v>
      </c>
      <c r="W48" t="e">
        <f t="shared" ca="1" si="29"/>
        <v>#N/A</v>
      </c>
      <c r="X48" t="e">
        <f t="shared" ca="1" si="29"/>
        <v>#N/A</v>
      </c>
      <c r="Y48" t="e">
        <f t="shared" ca="1" si="29"/>
        <v>#N/A</v>
      </c>
      <c r="Z48" t="e">
        <f t="shared" ca="1" si="29"/>
        <v>#N/A</v>
      </c>
      <c r="AA48" t="e">
        <f t="shared" ca="1" si="29"/>
        <v>#N/A</v>
      </c>
      <c r="AB48" t="e">
        <f t="shared" ca="1" si="29"/>
        <v>#N/A</v>
      </c>
      <c r="AC48" t="e">
        <f t="shared" ca="1" si="30"/>
        <v>#N/A</v>
      </c>
      <c r="AD48" t="e">
        <f t="shared" ca="1" si="30"/>
        <v>#N/A</v>
      </c>
      <c r="AE48" t="e">
        <f t="shared" ca="1" si="30"/>
        <v>#N/A</v>
      </c>
      <c r="AF48" t="e">
        <f t="shared" ca="1" si="30"/>
        <v>#N/A</v>
      </c>
      <c r="AG48" t="e">
        <f t="shared" ca="1" si="30"/>
        <v>#N/A</v>
      </c>
      <c r="AH48" t="e">
        <f t="shared" ca="1" si="30"/>
        <v>#N/A</v>
      </c>
      <c r="AI48" t="e">
        <f t="shared" ca="1" si="30"/>
        <v>#N/A</v>
      </c>
      <c r="AJ48" t="e">
        <f t="shared" ca="1" si="30"/>
        <v>#N/A</v>
      </c>
      <c r="AK48" t="e">
        <f t="shared" ca="1" si="30"/>
        <v>#N/A</v>
      </c>
      <c r="AL48" t="e">
        <f t="shared" ca="1" si="30"/>
        <v>#N/A</v>
      </c>
      <c r="AM48" t="e">
        <f t="shared" ca="1" si="31"/>
        <v>#N/A</v>
      </c>
      <c r="AN48" t="e">
        <f t="shared" ca="1" si="31"/>
        <v>#N/A</v>
      </c>
      <c r="AO48" t="e">
        <f t="shared" ca="1" si="31"/>
        <v>#N/A</v>
      </c>
      <c r="AP48" t="e">
        <f t="shared" ca="1" si="31"/>
        <v>#N/A</v>
      </c>
      <c r="AQ48" t="e">
        <f t="shared" ca="1" si="31"/>
        <v>#N/A</v>
      </c>
      <c r="AR48" t="e">
        <f t="shared" ca="1" si="31"/>
        <v>#N/A</v>
      </c>
      <c r="AS48" t="e">
        <f t="shared" ca="1" si="31"/>
        <v>#N/A</v>
      </c>
      <c r="AT48" t="e">
        <f t="shared" ca="1" si="31"/>
        <v>#N/A</v>
      </c>
      <c r="AU48" t="e">
        <f t="shared" ca="1" si="31"/>
        <v>#N/A</v>
      </c>
      <c r="AV48" t="e">
        <f t="shared" ca="1" si="31"/>
        <v>#N/A</v>
      </c>
      <c r="AW48" t="e">
        <f t="shared" ca="1" si="32"/>
        <v>#N/A</v>
      </c>
      <c r="AX48" t="e">
        <f t="shared" ca="1" si="32"/>
        <v>#N/A</v>
      </c>
      <c r="AY48" t="e">
        <f t="shared" ca="1" si="32"/>
        <v>#N/A</v>
      </c>
      <c r="AZ48" t="e">
        <f t="shared" ca="1" si="32"/>
        <v>#N/A</v>
      </c>
      <c r="BA48" t="e">
        <f t="shared" ca="1" si="32"/>
        <v>#N/A</v>
      </c>
      <c r="BB48" t="e">
        <f t="shared" ca="1" si="32"/>
        <v>#N/A</v>
      </c>
      <c r="BC48" t="e">
        <f t="shared" ca="1" si="32"/>
        <v>#N/A</v>
      </c>
      <c r="BD48" t="e">
        <f t="shared" ca="1" si="32"/>
        <v>#N/A</v>
      </c>
      <c r="BE48" t="e">
        <f t="shared" ca="1" si="32"/>
        <v>#N/A</v>
      </c>
      <c r="BF48" t="e">
        <f t="shared" ca="1" si="32"/>
        <v>#N/A</v>
      </c>
      <c r="BG48" t="e">
        <f t="shared" ca="1" si="33"/>
        <v>#N/A</v>
      </c>
      <c r="BH48" t="e">
        <f t="shared" ca="1" si="33"/>
        <v>#N/A</v>
      </c>
      <c r="BI48" t="e">
        <f t="shared" ca="1" si="33"/>
        <v>#N/A</v>
      </c>
      <c r="BJ48" t="e">
        <f t="shared" ca="1" si="33"/>
        <v>#N/A</v>
      </c>
      <c r="BK48" t="e">
        <f t="shared" ca="1" si="33"/>
        <v>#N/A</v>
      </c>
      <c r="BL48" t="e">
        <f t="shared" ca="1" si="33"/>
        <v>#N/A</v>
      </c>
      <c r="BM48" t="e">
        <f t="shared" ca="1" si="33"/>
        <v>#N/A</v>
      </c>
      <c r="BN48" t="e">
        <f t="shared" ca="1" si="33"/>
        <v>#N/A</v>
      </c>
      <c r="BO48" t="e">
        <f t="shared" ca="1" si="33"/>
        <v>#N/A</v>
      </c>
      <c r="BP48" t="e">
        <f t="shared" ca="1" si="33"/>
        <v>#N/A</v>
      </c>
      <c r="BQ48" t="e">
        <f t="shared" ca="1" si="34"/>
        <v>#N/A</v>
      </c>
      <c r="BR48" t="e">
        <f t="shared" ca="1" si="34"/>
        <v>#N/A</v>
      </c>
      <c r="BS48" t="e">
        <f t="shared" ca="1" si="34"/>
        <v>#N/A</v>
      </c>
      <c r="BT48" t="e">
        <f t="shared" ca="1" si="34"/>
        <v>#N/A</v>
      </c>
      <c r="BU48" t="e">
        <f t="shared" ca="1" si="34"/>
        <v>#N/A</v>
      </c>
      <c r="BV48" t="e">
        <f t="shared" ca="1" si="34"/>
        <v>#N/A</v>
      </c>
      <c r="BW48" t="e">
        <f t="shared" ca="1" si="34"/>
        <v>#N/A</v>
      </c>
      <c r="BX48" t="e">
        <f t="shared" ca="1" si="34"/>
        <v>#N/A</v>
      </c>
      <c r="BY48" t="e">
        <f t="shared" ca="1" si="34"/>
        <v>#N/A</v>
      </c>
      <c r="BZ48" t="e">
        <f t="shared" ca="1" si="34"/>
        <v>#N/A</v>
      </c>
      <c r="CA48" t="e">
        <f t="shared" ca="1" si="34"/>
        <v>#N/A</v>
      </c>
      <c r="CB48" t="e">
        <f t="shared" ca="1" si="34"/>
        <v>#N/A</v>
      </c>
    </row>
    <row r="49" spans="1:80">
      <c r="A49" s="14" t="str">
        <f ca="1">'Monthly Trend Days'!A49</f>
        <v/>
      </c>
      <c r="B49" s="14"/>
      <c r="D49" s="14"/>
      <c r="E49" s="33" t="str">
        <f ca="1">'Monthly Trend Days'!E49</f>
        <v/>
      </c>
      <c r="F49" s="33" t="str">
        <f ca="1">'Monthly Trend Days'!F49</f>
        <v/>
      </c>
      <c r="G49" s="51" t="str">
        <f ca="1">'Monthly Trend Days'!G49</f>
        <v/>
      </c>
      <c r="H49" s="51" t="str">
        <f ca="1">'Monthly Trend Days'!H49</f>
        <v/>
      </c>
      <c r="I49" t="e">
        <f t="shared" ca="1" si="28"/>
        <v>#N/A</v>
      </c>
      <c r="J49" t="e">
        <f t="shared" ca="1" si="28"/>
        <v>#N/A</v>
      </c>
      <c r="K49" t="e">
        <f t="shared" ca="1" si="28"/>
        <v>#N/A</v>
      </c>
      <c r="L49" t="e">
        <f t="shared" ca="1" si="28"/>
        <v>#N/A</v>
      </c>
      <c r="M49" t="e">
        <f t="shared" ca="1" si="28"/>
        <v>#N/A</v>
      </c>
      <c r="N49" t="e">
        <f t="shared" ca="1" si="28"/>
        <v>#N/A</v>
      </c>
      <c r="O49" t="e">
        <f t="shared" ca="1" si="28"/>
        <v>#N/A</v>
      </c>
      <c r="P49" t="e">
        <f t="shared" ca="1" si="28"/>
        <v>#N/A</v>
      </c>
      <c r="Q49" t="e">
        <f t="shared" ca="1" si="28"/>
        <v>#N/A</v>
      </c>
      <c r="R49" t="e">
        <f t="shared" ca="1" si="28"/>
        <v>#N/A</v>
      </c>
      <c r="S49" t="e">
        <f t="shared" ca="1" si="29"/>
        <v>#N/A</v>
      </c>
      <c r="T49" t="e">
        <f t="shared" ca="1" si="29"/>
        <v>#N/A</v>
      </c>
      <c r="U49" t="e">
        <f t="shared" ca="1" si="29"/>
        <v>#N/A</v>
      </c>
      <c r="V49" t="e">
        <f t="shared" ca="1" si="29"/>
        <v>#N/A</v>
      </c>
      <c r="W49" t="e">
        <f t="shared" ca="1" si="29"/>
        <v>#N/A</v>
      </c>
      <c r="X49" t="e">
        <f t="shared" ca="1" si="29"/>
        <v>#N/A</v>
      </c>
      <c r="Y49" t="e">
        <f t="shared" ca="1" si="29"/>
        <v>#N/A</v>
      </c>
      <c r="Z49" t="e">
        <f t="shared" ca="1" si="29"/>
        <v>#N/A</v>
      </c>
      <c r="AA49" t="e">
        <f t="shared" ca="1" si="29"/>
        <v>#N/A</v>
      </c>
      <c r="AB49" t="e">
        <f t="shared" ca="1" si="29"/>
        <v>#N/A</v>
      </c>
      <c r="AC49" t="e">
        <f t="shared" ca="1" si="30"/>
        <v>#N/A</v>
      </c>
      <c r="AD49" t="e">
        <f t="shared" ca="1" si="30"/>
        <v>#N/A</v>
      </c>
      <c r="AE49" t="e">
        <f t="shared" ca="1" si="30"/>
        <v>#N/A</v>
      </c>
      <c r="AF49" t="e">
        <f t="shared" ca="1" si="30"/>
        <v>#N/A</v>
      </c>
      <c r="AG49" t="e">
        <f t="shared" ca="1" si="30"/>
        <v>#N/A</v>
      </c>
      <c r="AH49" t="e">
        <f t="shared" ca="1" si="30"/>
        <v>#N/A</v>
      </c>
      <c r="AI49" t="e">
        <f t="shared" ca="1" si="30"/>
        <v>#N/A</v>
      </c>
      <c r="AJ49" t="e">
        <f t="shared" ca="1" si="30"/>
        <v>#N/A</v>
      </c>
      <c r="AK49" t="e">
        <f t="shared" ca="1" si="30"/>
        <v>#N/A</v>
      </c>
      <c r="AL49" t="e">
        <f t="shared" ca="1" si="30"/>
        <v>#N/A</v>
      </c>
      <c r="AM49" t="e">
        <f t="shared" ca="1" si="31"/>
        <v>#N/A</v>
      </c>
      <c r="AN49" t="e">
        <f t="shared" ca="1" si="31"/>
        <v>#N/A</v>
      </c>
      <c r="AO49" t="e">
        <f t="shared" ca="1" si="31"/>
        <v>#N/A</v>
      </c>
      <c r="AP49" t="e">
        <f t="shared" ca="1" si="31"/>
        <v>#N/A</v>
      </c>
      <c r="AQ49" t="e">
        <f t="shared" ca="1" si="31"/>
        <v>#N/A</v>
      </c>
      <c r="AR49" t="e">
        <f t="shared" ca="1" si="31"/>
        <v>#N/A</v>
      </c>
      <c r="AS49" t="e">
        <f t="shared" ca="1" si="31"/>
        <v>#N/A</v>
      </c>
      <c r="AT49" t="e">
        <f t="shared" ca="1" si="31"/>
        <v>#N/A</v>
      </c>
      <c r="AU49" t="e">
        <f t="shared" ca="1" si="31"/>
        <v>#N/A</v>
      </c>
      <c r="AV49" t="e">
        <f t="shared" ca="1" si="31"/>
        <v>#N/A</v>
      </c>
      <c r="AW49" t="e">
        <f t="shared" ca="1" si="32"/>
        <v>#N/A</v>
      </c>
      <c r="AX49" t="e">
        <f t="shared" ca="1" si="32"/>
        <v>#N/A</v>
      </c>
      <c r="AY49" t="e">
        <f t="shared" ca="1" si="32"/>
        <v>#N/A</v>
      </c>
      <c r="AZ49" t="e">
        <f t="shared" ca="1" si="32"/>
        <v>#N/A</v>
      </c>
      <c r="BA49" t="e">
        <f t="shared" ca="1" si="32"/>
        <v>#N/A</v>
      </c>
      <c r="BB49" t="e">
        <f t="shared" ca="1" si="32"/>
        <v>#N/A</v>
      </c>
      <c r="BC49" t="e">
        <f t="shared" ca="1" si="32"/>
        <v>#N/A</v>
      </c>
      <c r="BD49" t="e">
        <f t="shared" ca="1" si="32"/>
        <v>#N/A</v>
      </c>
      <c r="BE49" t="e">
        <f t="shared" ca="1" si="32"/>
        <v>#N/A</v>
      </c>
      <c r="BF49" t="e">
        <f t="shared" ca="1" si="32"/>
        <v>#N/A</v>
      </c>
      <c r="BG49" t="e">
        <f t="shared" ca="1" si="33"/>
        <v>#N/A</v>
      </c>
      <c r="BH49" t="e">
        <f t="shared" ca="1" si="33"/>
        <v>#N/A</v>
      </c>
      <c r="BI49" t="e">
        <f t="shared" ca="1" si="33"/>
        <v>#N/A</v>
      </c>
      <c r="BJ49" t="e">
        <f t="shared" ca="1" si="33"/>
        <v>#N/A</v>
      </c>
      <c r="BK49" t="e">
        <f t="shared" ca="1" si="33"/>
        <v>#N/A</v>
      </c>
      <c r="BL49" t="e">
        <f t="shared" ca="1" si="33"/>
        <v>#N/A</v>
      </c>
      <c r="BM49" t="e">
        <f t="shared" ca="1" si="33"/>
        <v>#N/A</v>
      </c>
      <c r="BN49" t="e">
        <f t="shared" ca="1" si="33"/>
        <v>#N/A</v>
      </c>
      <c r="BO49" t="e">
        <f t="shared" ca="1" si="33"/>
        <v>#N/A</v>
      </c>
      <c r="BP49" t="e">
        <f t="shared" ca="1" si="33"/>
        <v>#N/A</v>
      </c>
      <c r="BQ49" t="e">
        <f t="shared" ca="1" si="34"/>
        <v>#N/A</v>
      </c>
      <c r="BR49" t="e">
        <f t="shared" ca="1" si="34"/>
        <v>#N/A</v>
      </c>
      <c r="BS49" t="e">
        <f t="shared" ca="1" si="34"/>
        <v>#N/A</v>
      </c>
      <c r="BT49" t="e">
        <f t="shared" ca="1" si="34"/>
        <v>#N/A</v>
      </c>
      <c r="BU49" t="e">
        <f t="shared" ca="1" si="34"/>
        <v>#N/A</v>
      </c>
      <c r="BV49" t="e">
        <f t="shared" ca="1" si="34"/>
        <v>#N/A</v>
      </c>
      <c r="BW49" t="e">
        <f t="shared" ca="1" si="34"/>
        <v>#N/A</v>
      </c>
      <c r="BX49" t="e">
        <f t="shared" ca="1" si="34"/>
        <v>#N/A</v>
      </c>
      <c r="BY49" t="e">
        <f t="shared" ca="1" si="34"/>
        <v>#N/A</v>
      </c>
      <c r="BZ49" t="e">
        <f t="shared" ca="1" si="34"/>
        <v>#N/A</v>
      </c>
      <c r="CA49" t="e">
        <f t="shared" ca="1" si="34"/>
        <v>#N/A</v>
      </c>
      <c r="CB49" t="e">
        <f t="shared" ca="1" si="34"/>
        <v>#N/A</v>
      </c>
    </row>
    <row r="50" spans="1:80">
      <c r="A50" s="14" t="str">
        <f ca="1">'Monthly Trend Days'!A50</f>
        <v/>
      </c>
      <c r="B50" s="14"/>
      <c r="D50" s="14"/>
      <c r="E50" s="33" t="str">
        <f ca="1">'Monthly Trend Days'!E50</f>
        <v/>
      </c>
      <c r="F50" s="33" t="str">
        <f ca="1">'Monthly Trend Days'!F50</f>
        <v/>
      </c>
      <c r="G50" s="51" t="str">
        <f ca="1">'Monthly Trend Days'!G50</f>
        <v/>
      </c>
      <c r="H50" s="51" t="str">
        <f ca="1">'Monthly Trend Days'!H50</f>
        <v/>
      </c>
      <c r="I50" t="e">
        <f t="shared" ca="1" si="28"/>
        <v>#N/A</v>
      </c>
      <c r="J50" t="e">
        <f t="shared" ca="1" si="28"/>
        <v>#N/A</v>
      </c>
      <c r="K50" t="e">
        <f t="shared" ca="1" si="28"/>
        <v>#N/A</v>
      </c>
      <c r="L50" t="e">
        <f t="shared" ca="1" si="28"/>
        <v>#N/A</v>
      </c>
      <c r="M50" t="e">
        <f t="shared" ca="1" si="28"/>
        <v>#N/A</v>
      </c>
      <c r="N50" t="e">
        <f t="shared" ca="1" si="28"/>
        <v>#N/A</v>
      </c>
      <c r="O50" t="e">
        <f t="shared" ca="1" si="28"/>
        <v>#N/A</v>
      </c>
      <c r="P50" t="e">
        <f t="shared" ca="1" si="28"/>
        <v>#N/A</v>
      </c>
      <c r="Q50" t="e">
        <f t="shared" ca="1" si="28"/>
        <v>#N/A</v>
      </c>
      <c r="R50" t="e">
        <f t="shared" ca="1" si="28"/>
        <v>#N/A</v>
      </c>
      <c r="S50" t="e">
        <f t="shared" ca="1" si="29"/>
        <v>#N/A</v>
      </c>
      <c r="T50" t="e">
        <f t="shared" ca="1" si="29"/>
        <v>#N/A</v>
      </c>
      <c r="U50" t="e">
        <f t="shared" ca="1" si="29"/>
        <v>#N/A</v>
      </c>
      <c r="V50" t="e">
        <f t="shared" ca="1" si="29"/>
        <v>#N/A</v>
      </c>
      <c r="W50" t="e">
        <f t="shared" ca="1" si="29"/>
        <v>#N/A</v>
      </c>
      <c r="X50" t="e">
        <f t="shared" ca="1" si="29"/>
        <v>#N/A</v>
      </c>
      <c r="Y50" t="e">
        <f t="shared" ca="1" si="29"/>
        <v>#N/A</v>
      </c>
      <c r="Z50" t="e">
        <f t="shared" ca="1" si="29"/>
        <v>#N/A</v>
      </c>
      <c r="AA50" t="e">
        <f t="shared" ca="1" si="29"/>
        <v>#N/A</v>
      </c>
      <c r="AB50" t="e">
        <f t="shared" ca="1" si="29"/>
        <v>#N/A</v>
      </c>
      <c r="AC50" t="e">
        <f t="shared" ca="1" si="30"/>
        <v>#N/A</v>
      </c>
      <c r="AD50" t="e">
        <f t="shared" ca="1" si="30"/>
        <v>#N/A</v>
      </c>
      <c r="AE50" t="e">
        <f t="shared" ca="1" si="30"/>
        <v>#N/A</v>
      </c>
      <c r="AF50" t="e">
        <f t="shared" ca="1" si="30"/>
        <v>#N/A</v>
      </c>
      <c r="AG50" t="e">
        <f t="shared" ca="1" si="30"/>
        <v>#N/A</v>
      </c>
      <c r="AH50" t="e">
        <f t="shared" ca="1" si="30"/>
        <v>#N/A</v>
      </c>
      <c r="AI50" t="e">
        <f t="shared" ca="1" si="30"/>
        <v>#N/A</v>
      </c>
      <c r="AJ50" t="e">
        <f t="shared" ca="1" si="30"/>
        <v>#N/A</v>
      </c>
      <c r="AK50" t="e">
        <f t="shared" ca="1" si="30"/>
        <v>#N/A</v>
      </c>
      <c r="AL50" t="e">
        <f t="shared" ca="1" si="30"/>
        <v>#N/A</v>
      </c>
      <c r="AM50" t="e">
        <f t="shared" ca="1" si="31"/>
        <v>#N/A</v>
      </c>
      <c r="AN50" t="e">
        <f t="shared" ca="1" si="31"/>
        <v>#N/A</v>
      </c>
      <c r="AO50" t="e">
        <f t="shared" ca="1" si="31"/>
        <v>#N/A</v>
      </c>
      <c r="AP50" t="e">
        <f t="shared" ca="1" si="31"/>
        <v>#N/A</v>
      </c>
      <c r="AQ50" t="e">
        <f t="shared" ca="1" si="31"/>
        <v>#N/A</v>
      </c>
      <c r="AR50" t="e">
        <f t="shared" ca="1" si="31"/>
        <v>#N/A</v>
      </c>
      <c r="AS50" t="e">
        <f t="shared" ca="1" si="31"/>
        <v>#N/A</v>
      </c>
      <c r="AT50" t="e">
        <f t="shared" ca="1" si="31"/>
        <v>#N/A</v>
      </c>
      <c r="AU50" t="e">
        <f t="shared" ca="1" si="31"/>
        <v>#N/A</v>
      </c>
      <c r="AV50" t="e">
        <f t="shared" ca="1" si="31"/>
        <v>#N/A</v>
      </c>
      <c r="AW50" t="e">
        <f t="shared" ca="1" si="32"/>
        <v>#N/A</v>
      </c>
      <c r="AX50" t="e">
        <f t="shared" ca="1" si="32"/>
        <v>#N/A</v>
      </c>
      <c r="AY50" t="e">
        <f t="shared" ca="1" si="32"/>
        <v>#N/A</v>
      </c>
      <c r="AZ50" t="e">
        <f t="shared" ca="1" si="32"/>
        <v>#N/A</v>
      </c>
      <c r="BA50" t="e">
        <f t="shared" ca="1" si="32"/>
        <v>#N/A</v>
      </c>
      <c r="BB50" t="e">
        <f t="shared" ca="1" si="32"/>
        <v>#N/A</v>
      </c>
      <c r="BC50" t="e">
        <f t="shared" ca="1" si="32"/>
        <v>#N/A</v>
      </c>
      <c r="BD50" t="e">
        <f t="shared" ca="1" si="32"/>
        <v>#N/A</v>
      </c>
      <c r="BE50" t="e">
        <f t="shared" ca="1" si="32"/>
        <v>#N/A</v>
      </c>
      <c r="BF50" t="e">
        <f t="shared" ca="1" si="32"/>
        <v>#N/A</v>
      </c>
      <c r="BG50" t="e">
        <f t="shared" ca="1" si="33"/>
        <v>#N/A</v>
      </c>
      <c r="BH50" t="e">
        <f t="shared" ca="1" si="33"/>
        <v>#N/A</v>
      </c>
      <c r="BI50" t="e">
        <f t="shared" ca="1" si="33"/>
        <v>#N/A</v>
      </c>
      <c r="BJ50" t="e">
        <f t="shared" ca="1" si="33"/>
        <v>#N/A</v>
      </c>
      <c r="BK50" t="e">
        <f t="shared" ca="1" si="33"/>
        <v>#N/A</v>
      </c>
      <c r="BL50" t="e">
        <f t="shared" ca="1" si="33"/>
        <v>#N/A</v>
      </c>
      <c r="BM50" t="e">
        <f t="shared" ca="1" si="33"/>
        <v>#N/A</v>
      </c>
      <c r="BN50" t="e">
        <f t="shared" ca="1" si="33"/>
        <v>#N/A</v>
      </c>
      <c r="BO50" t="e">
        <f t="shared" ca="1" si="33"/>
        <v>#N/A</v>
      </c>
      <c r="BP50" t="e">
        <f t="shared" ca="1" si="33"/>
        <v>#N/A</v>
      </c>
      <c r="BQ50" t="e">
        <f t="shared" ca="1" si="34"/>
        <v>#N/A</v>
      </c>
      <c r="BR50" t="e">
        <f t="shared" ca="1" si="34"/>
        <v>#N/A</v>
      </c>
      <c r="BS50" t="e">
        <f t="shared" ca="1" si="34"/>
        <v>#N/A</v>
      </c>
      <c r="BT50" t="e">
        <f t="shared" ca="1" si="34"/>
        <v>#N/A</v>
      </c>
      <c r="BU50" t="e">
        <f t="shared" ca="1" si="34"/>
        <v>#N/A</v>
      </c>
      <c r="BV50" t="e">
        <f t="shared" ca="1" si="34"/>
        <v>#N/A</v>
      </c>
      <c r="BW50" t="e">
        <f t="shared" ca="1" si="34"/>
        <v>#N/A</v>
      </c>
      <c r="BX50" t="e">
        <f t="shared" ca="1" si="34"/>
        <v>#N/A</v>
      </c>
      <c r="BY50" t="e">
        <f t="shared" ca="1" si="34"/>
        <v>#N/A</v>
      </c>
      <c r="BZ50" t="e">
        <f t="shared" ca="1" si="34"/>
        <v>#N/A</v>
      </c>
      <c r="CA50" t="e">
        <f t="shared" ca="1" si="34"/>
        <v>#N/A</v>
      </c>
      <c r="CB50" t="e">
        <f t="shared" ca="1" si="34"/>
        <v>#N/A</v>
      </c>
    </row>
    <row r="51" spans="1:80">
      <c r="A51" s="14" t="str">
        <f ca="1">'Monthly Trend Days'!A51</f>
        <v/>
      </c>
      <c r="B51" s="14"/>
      <c r="D51" s="14"/>
      <c r="E51" s="33" t="str">
        <f ca="1">'Monthly Trend Days'!E51</f>
        <v/>
      </c>
      <c r="F51" s="33" t="str">
        <f ca="1">'Monthly Trend Days'!F51</f>
        <v/>
      </c>
      <c r="G51" s="51" t="str">
        <f ca="1">'Monthly Trend Days'!G51</f>
        <v/>
      </c>
      <c r="H51" s="51" t="str">
        <f ca="1">'Monthly Trend Days'!H51</f>
        <v/>
      </c>
      <c r="I51" t="e">
        <f t="shared" ca="1" si="28"/>
        <v>#N/A</v>
      </c>
      <c r="J51" t="e">
        <f t="shared" ca="1" si="28"/>
        <v>#N/A</v>
      </c>
      <c r="K51" t="e">
        <f t="shared" ca="1" si="28"/>
        <v>#N/A</v>
      </c>
      <c r="L51" t="e">
        <f t="shared" ca="1" si="28"/>
        <v>#N/A</v>
      </c>
      <c r="M51" t="e">
        <f t="shared" ca="1" si="28"/>
        <v>#N/A</v>
      </c>
      <c r="N51" t="e">
        <f t="shared" ca="1" si="28"/>
        <v>#N/A</v>
      </c>
      <c r="O51" t="e">
        <f t="shared" ca="1" si="28"/>
        <v>#N/A</v>
      </c>
      <c r="P51" t="e">
        <f t="shared" ca="1" si="28"/>
        <v>#N/A</v>
      </c>
      <c r="Q51" t="e">
        <f t="shared" ca="1" si="28"/>
        <v>#N/A</v>
      </c>
      <c r="R51" t="e">
        <f t="shared" ca="1" si="28"/>
        <v>#N/A</v>
      </c>
      <c r="S51" t="e">
        <f t="shared" ca="1" si="29"/>
        <v>#N/A</v>
      </c>
      <c r="T51" t="e">
        <f t="shared" ca="1" si="29"/>
        <v>#N/A</v>
      </c>
      <c r="U51" t="e">
        <f t="shared" ca="1" si="29"/>
        <v>#N/A</v>
      </c>
      <c r="V51" t="e">
        <f t="shared" ca="1" si="29"/>
        <v>#N/A</v>
      </c>
      <c r="W51" t="e">
        <f t="shared" ca="1" si="29"/>
        <v>#N/A</v>
      </c>
      <c r="X51" t="e">
        <f t="shared" ca="1" si="29"/>
        <v>#N/A</v>
      </c>
      <c r="Y51" t="e">
        <f t="shared" ca="1" si="29"/>
        <v>#N/A</v>
      </c>
      <c r="Z51" t="e">
        <f t="shared" ca="1" si="29"/>
        <v>#N/A</v>
      </c>
      <c r="AA51" t="e">
        <f t="shared" ca="1" si="29"/>
        <v>#N/A</v>
      </c>
      <c r="AB51" t="e">
        <f t="shared" ca="1" si="29"/>
        <v>#N/A</v>
      </c>
      <c r="AC51" t="e">
        <f t="shared" ca="1" si="30"/>
        <v>#N/A</v>
      </c>
      <c r="AD51" t="e">
        <f t="shared" ca="1" si="30"/>
        <v>#N/A</v>
      </c>
      <c r="AE51" t="e">
        <f t="shared" ca="1" si="30"/>
        <v>#N/A</v>
      </c>
      <c r="AF51" t="e">
        <f t="shared" ca="1" si="30"/>
        <v>#N/A</v>
      </c>
      <c r="AG51" t="e">
        <f t="shared" ca="1" si="30"/>
        <v>#N/A</v>
      </c>
      <c r="AH51" t="e">
        <f t="shared" ca="1" si="30"/>
        <v>#N/A</v>
      </c>
      <c r="AI51" t="e">
        <f t="shared" ca="1" si="30"/>
        <v>#N/A</v>
      </c>
      <c r="AJ51" t="e">
        <f t="shared" ca="1" si="30"/>
        <v>#N/A</v>
      </c>
      <c r="AK51" t="e">
        <f t="shared" ca="1" si="30"/>
        <v>#N/A</v>
      </c>
      <c r="AL51" t="e">
        <f t="shared" ca="1" si="30"/>
        <v>#N/A</v>
      </c>
      <c r="AM51" t="e">
        <f t="shared" ca="1" si="31"/>
        <v>#N/A</v>
      </c>
      <c r="AN51" t="e">
        <f t="shared" ca="1" si="31"/>
        <v>#N/A</v>
      </c>
      <c r="AO51" t="e">
        <f t="shared" ca="1" si="31"/>
        <v>#N/A</v>
      </c>
      <c r="AP51" t="e">
        <f t="shared" ca="1" si="31"/>
        <v>#N/A</v>
      </c>
      <c r="AQ51" t="e">
        <f t="shared" ca="1" si="31"/>
        <v>#N/A</v>
      </c>
      <c r="AR51" t="e">
        <f t="shared" ca="1" si="31"/>
        <v>#N/A</v>
      </c>
      <c r="AS51" t="e">
        <f t="shared" ca="1" si="31"/>
        <v>#N/A</v>
      </c>
      <c r="AT51" t="e">
        <f t="shared" ca="1" si="31"/>
        <v>#N/A</v>
      </c>
      <c r="AU51" t="e">
        <f t="shared" ca="1" si="31"/>
        <v>#N/A</v>
      </c>
      <c r="AV51" t="e">
        <f t="shared" ca="1" si="31"/>
        <v>#N/A</v>
      </c>
      <c r="AW51" t="e">
        <f t="shared" ca="1" si="32"/>
        <v>#N/A</v>
      </c>
      <c r="AX51" t="e">
        <f t="shared" ca="1" si="32"/>
        <v>#N/A</v>
      </c>
      <c r="AY51" t="e">
        <f t="shared" ca="1" si="32"/>
        <v>#N/A</v>
      </c>
      <c r="AZ51" t="e">
        <f t="shared" ca="1" si="32"/>
        <v>#N/A</v>
      </c>
      <c r="BA51" t="e">
        <f t="shared" ca="1" si="32"/>
        <v>#N/A</v>
      </c>
      <c r="BB51" t="e">
        <f t="shared" ca="1" si="32"/>
        <v>#N/A</v>
      </c>
      <c r="BC51" t="e">
        <f t="shared" ca="1" si="32"/>
        <v>#N/A</v>
      </c>
      <c r="BD51" t="e">
        <f t="shared" ca="1" si="32"/>
        <v>#N/A</v>
      </c>
      <c r="BE51" t="e">
        <f t="shared" ca="1" si="32"/>
        <v>#N/A</v>
      </c>
      <c r="BF51" t="e">
        <f t="shared" ca="1" si="32"/>
        <v>#N/A</v>
      </c>
      <c r="BG51" t="e">
        <f t="shared" ca="1" si="33"/>
        <v>#N/A</v>
      </c>
      <c r="BH51" t="e">
        <f t="shared" ca="1" si="33"/>
        <v>#N/A</v>
      </c>
      <c r="BI51" t="e">
        <f t="shared" ca="1" si="33"/>
        <v>#N/A</v>
      </c>
      <c r="BJ51" t="e">
        <f t="shared" ca="1" si="33"/>
        <v>#N/A</v>
      </c>
      <c r="BK51" t="e">
        <f t="shared" ca="1" si="33"/>
        <v>#N/A</v>
      </c>
      <c r="BL51" t="e">
        <f t="shared" ca="1" si="33"/>
        <v>#N/A</v>
      </c>
      <c r="BM51" t="e">
        <f t="shared" ca="1" si="33"/>
        <v>#N/A</v>
      </c>
      <c r="BN51" t="e">
        <f t="shared" ca="1" si="33"/>
        <v>#N/A</v>
      </c>
      <c r="BO51" t="e">
        <f t="shared" ca="1" si="33"/>
        <v>#N/A</v>
      </c>
      <c r="BP51" t="e">
        <f t="shared" ca="1" si="33"/>
        <v>#N/A</v>
      </c>
      <c r="BQ51" t="e">
        <f t="shared" ca="1" si="34"/>
        <v>#N/A</v>
      </c>
      <c r="BR51" t="e">
        <f t="shared" ca="1" si="34"/>
        <v>#N/A</v>
      </c>
      <c r="BS51" t="e">
        <f t="shared" ca="1" si="34"/>
        <v>#N/A</v>
      </c>
      <c r="BT51" t="e">
        <f t="shared" ca="1" si="34"/>
        <v>#N/A</v>
      </c>
      <c r="BU51" t="e">
        <f t="shared" ca="1" si="34"/>
        <v>#N/A</v>
      </c>
      <c r="BV51" t="e">
        <f t="shared" ca="1" si="34"/>
        <v>#N/A</v>
      </c>
      <c r="BW51" t="e">
        <f t="shared" ca="1" si="34"/>
        <v>#N/A</v>
      </c>
      <c r="BX51" t="e">
        <f t="shared" ca="1" si="34"/>
        <v>#N/A</v>
      </c>
      <c r="BY51" t="e">
        <f t="shared" ca="1" si="34"/>
        <v>#N/A</v>
      </c>
      <c r="BZ51" t="e">
        <f t="shared" ca="1" si="34"/>
        <v>#N/A</v>
      </c>
      <c r="CA51" t="e">
        <f t="shared" ca="1" si="34"/>
        <v>#N/A</v>
      </c>
      <c r="CB51" t="e">
        <f t="shared" ca="1" si="34"/>
        <v>#N/A</v>
      </c>
    </row>
    <row r="52" spans="1:80">
      <c r="A52" s="14" t="str">
        <f ca="1">'Monthly Trend Days'!A52</f>
        <v/>
      </c>
      <c r="B52" s="14"/>
      <c r="D52" s="14"/>
      <c r="E52" s="33" t="str">
        <f ca="1">'Monthly Trend Days'!E52</f>
        <v/>
      </c>
      <c r="F52" s="33" t="str">
        <f ca="1">'Monthly Trend Days'!F52</f>
        <v/>
      </c>
      <c r="G52" s="51" t="str">
        <f ca="1">'Monthly Trend Days'!G52</f>
        <v/>
      </c>
      <c r="H52" s="51" t="str">
        <f ca="1">'Monthly Trend Days'!H52</f>
        <v/>
      </c>
      <c r="I52" t="e">
        <f t="shared" ca="1" si="28"/>
        <v>#N/A</v>
      </c>
      <c r="J52" t="e">
        <f t="shared" ca="1" si="28"/>
        <v>#N/A</v>
      </c>
      <c r="K52" t="e">
        <f t="shared" ca="1" si="28"/>
        <v>#N/A</v>
      </c>
      <c r="L52" t="e">
        <f t="shared" ca="1" si="28"/>
        <v>#N/A</v>
      </c>
      <c r="M52" t="e">
        <f t="shared" ca="1" si="28"/>
        <v>#N/A</v>
      </c>
      <c r="N52" t="e">
        <f t="shared" ca="1" si="28"/>
        <v>#N/A</v>
      </c>
      <c r="O52" t="e">
        <f t="shared" ca="1" si="28"/>
        <v>#N/A</v>
      </c>
      <c r="P52" t="e">
        <f t="shared" ca="1" si="28"/>
        <v>#N/A</v>
      </c>
      <c r="Q52" t="e">
        <f t="shared" ca="1" si="28"/>
        <v>#N/A</v>
      </c>
      <c r="R52" t="e">
        <f t="shared" ca="1" si="28"/>
        <v>#N/A</v>
      </c>
      <c r="S52" t="e">
        <f t="shared" ca="1" si="29"/>
        <v>#N/A</v>
      </c>
      <c r="T52" t="e">
        <f t="shared" ca="1" si="29"/>
        <v>#N/A</v>
      </c>
      <c r="U52" t="e">
        <f t="shared" ca="1" si="29"/>
        <v>#N/A</v>
      </c>
      <c r="V52" t="e">
        <f t="shared" ca="1" si="29"/>
        <v>#N/A</v>
      </c>
      <c r="W52" t="e">
        <f t="shared" ca="1" si="29"/>
        <v>#N/A</v>
      </c>
      <c r="X52" t="e">
        <f t="shared" ca="1" si="29"/>
        <v>#N/A</v>
      </c>
      <c r="Y52" t="e">
        <f t="shared" ca="1" si="29"/>
        <v>#N/A</v>
      </c>
      <c r="Z52" t="e">
        <f t="shared" ca="1" si="29"/>
        <v>#N/A</v>
      </c>
      <c r="AA52" t="e">
        <f t="shared" ca="1" si="29"/>
        <v>#N/A</v>
      </c>
      <c r="AB52" t="e">
        <f t="shared" ca="1" si="29"/>
        <v>#N/A</v>
      </c>
      <c r="AC52" t="e">
        <f t="shared" ca="1" si="30"/>
        <v>#N/A</v>
      </c>
      <c r="AD52" t="e">
        <f t="shared" ca="1" si="30"/>
        <v>#N/A</v>
      </c>
      <c r="AE52" t="e">
        <f t="shared" ca="1" si="30"/>
        <v>#N/A</v>
      </c>
      <c r="AF52" t="e">
        <f t="shared" ca="1" si="30"/>
        <v>#N/A</v>
      </c>
      <c r="AG52" t="e">
        <f t="shared" ca="1" si="30"/>
        <v>#N/A</v>
      </c>
      <c r="AH52" t="e">
        <f t="shared" ca="1" si="30"/>
        <v>#N/A</v>
      </c>
      <c r="AI52" t="e">
        <f t="shared" ca="1" si="30"/>
        <v>#N/A</v>
      </c>
      <c r="AJ52" t="e">
        <f t="shared" ca="1" si="30"/>
        <v>#N/A</v>
      </c>
      <c r="AK52" t="e">
        <f t="shared" ca="1" si="30"/>
        <v>#N/A</v>
      </c>
      <c r="AL52" t="e">
        <f t="shared" ca="1" si="30"/>
        <v>#N/A</v>
      </c>
      <c r="AM52" t="e">
        <f t="shared" ca="1" si="31"/>
        <v>#N/A</v>
      </c>
      <c r="AN52" t="e">
        <f t="shared" ca="1" si="31"/>
        <v>#N/A</v>
      </c>
      <c r="AO52" t="e">
        <f t="shared" ca="1" si="31"/>
        <v>#N/A</v>
      </c>
      <c r="AP52" t="e">
        <f t="shared" ca="1" si="31"/>
        <v>#N/A</v>
      </c>
      <c r="AQ52" t="e">
        <f t="shared" ca="1" si="31"/>
        <v>#N/A</v>
      </c>
      <c r="AR52" t="e">
        <f t="shared" ca="1" si="31"/>
        <v>#N/A</v>
      </c>
      <c r="AS52" t="e">
        <f t="shared" ca="1" si="31"/>
        <v>#N/A</v>
      </c>
      <c r="AT52" t="e">
        <f t="shared" ca="1" si="31"/>
        <v>#N/A</v>
      </c>
      <c r="AU52" t="e">
        <f t="shared" ca="1" si="31"/>
        <v>#N/A</v>
      </c>
      <c r="AV52" t="e">
        <f t="shared" ca="1" si="31"/>
        <v>#N/A</v>
      </c>
      <c r="AW52" t="e">
        <f t="shared" ca="1" si="32"/>
        <v>#N/A</v>
      </c>
      <c r="AX52" t="e">
        <f t="shared" ca="1" si="32"/>
        <v>#N/A</v>
      </c>
      <c r="AY52" t="e">
        <f t="shared" ca="1" si="32"/>
        <v>#N/A</v>
      </c>
      <c r="AZ52" t="e">
        <f t="shared" ca="1" si="32"/>
        <v>#N/A</v>
      </c>
      <c r="BA52" t="e">
        <f t="shared" ca="1" si="32"/>
        <v>#N/A</v>
      </c>
      <c r="BB52" t="e">
        <f t="shared" ca="1" si="32"/>
        <v>#N/A</v>
      </c>
      <c r="BC52" t="e">
        <f t="shared" ca="1" si="32"/>
        <v>#N/A</v>
      </c>
      <c r="BD52" t="e">
        <f t="shared" ca="1" si="32"/>
        <v>#N/A</v>
      </c>
      <c r="BE52" t="e">
        <f t="shared" ca="1" si="32"/>
        <v>#N/A</v>
      </c>
      <c r="BF52" t="e">
        <f t="shared" ca="1" si="32"/>
        <v>#N/A</v>
      </c>
      <c r="BG52" t="e">
        <f t="shared" ca="1" si="33"/>
        <v>#N/A</v>
      </c>
      <c r="BH52" t="e">
        <f t="shared" ca="1" si="33"/>
        <v>#N/A</v>
      </c>
      <c r="BI52" t="e">
        <f t="shared" ca="1" si="33"/>
        <v>#N/A</v>
      </c>
      <c r="BJ52" t="e">
        <f t="shared" ca="1" si="33"/>
        <v>#N/A</v>
      </c>
      <c r="BK52" t="e">
        <f t="shared" ca="1" si="33"/>
        <v>#N/A</v>
      </c>
      <c r="BL52" t="e">
        <f t="shared" ca="1" si="33"/>
        <v>#N/A</v>
      </c>
      <c r="BM52" t="e">
        <f t="shared" ca="1" si="33"/>
        <v>#N/A</v>
      </c>
      <c r="BN52" t="e">
        <f t="shared" ca="1" si="33"/>
        <v>#N/A</v>
      </c>
      <c r="BO52" t="e">
        <f t="shared" ca="1" si="33"/>
        <v>#N/A</v>
      </c>
      <c r="BP52" t="e">
        <f t="shared" ca="1" si="33"/>
        <v>#N/A</v>
      </c>
      <c r="BQ52" t="e">
        <f t="shared" ca="1" si="34"/>
        <v>#N/A</v>
      </c>
      <c r="BR52" t="e">
        <f t="shared" ca="1" si="34"/>
        <v>#N/A</v>
      </c>
      <c r="BS52" t="e">
        <f t="shared" ca="1" si="34"/>
        <v>#N/A</v>
      </c>
      <c r="BT52" t="e">
        <f t="shared" ca="1" si="34"/>
        <v>#N/A</v>
      </c>
      <c r="BU52" t="e">
        <f t="shared" ca="1" si="34"/>
        <v>#N/A</v>
      </c>
      <c r="BV52" t="e">
        <f t="shared" ca="1" si="34"/>
        <v>#N/A</v>
      </c>
      <c r="BW52" t="e">
        <f t="shared" ca="1" si="34"/>
        <v>#N/A</v>
      </c>
      <c r="BX52" t="e">
        <f t="shared" ca="1" si="34"/>
        <v>#N/A</v>
      </c>
      <c r="BY52" t="e">
        <f t="shared" ca="1" si="34"/>
        <v>#N/A</v>
      </c>
      <c r="BZ52" t="e">
        <f t="shared" ca="1" si="34"/>
        <v>#N/A</v>
      </c>
      <c r="CA52" t="e">
        <f t="shared" ca="1" si="34"/>
        <v>#N/A</v>
      </c>
      <c r="CB52" t="e">
        <f t="shared" ca="1" si="34"/>
        <v>#N/A</v>
      </c>
    </row>
  </sheetData>
  <conditionalFormatting sqref="I2:U3 I4:CB52">
    <cfRule type="expression" dxfId="99" priority="25">
      <formula>ISNA(I2)</formula>
    </cfRule>
  </conditionalFormatting>
  <conditionalFormatting sqref="E53:U55">
    <cfRule type="expression" dxfId="98" priority="24">
      <formula>ISNA(E53)</formula>
    </cfRule>
  </conditionalFormatting>
  <conditionalFormatting sqref="E1:G1">
    <cfRule type="expression" dxfId="97" priority="23">
      <formula>ISNA(E1)</formula>
    </cfRule>
  </conditionalFormatting>
  <conditionalFormatting sqref="E2:H2 F3:H3">
    <cfRule type="expression" dxfId="96" priority="22">
      <formula>ISNA(E2)</formula>
    </cfRule>
  </conditionalFormatting>
  <conditionalFormatting sqref="I1">
    <cfRule type="expression" dxfId="95" priority="16">
      <formula>ISNA(I1)</formula>
    </cfRule>
  </conditionalFormatting>
  <conditionalFormatting sqref="J1:BB1">
    <cfRule type="expression" dxfId="94" priority="6">
      <formula>ISNA(J1)</formula>
    </cfRule>
  </conditionalFormatting>
  <conditionalFormatting sqref="J4:BB52">
    <cfRule type="expression" dxfId="93" priority="5">
      <formula>ISNA(J4)</formula>
    </cfRule>
  </conditionalFormatting>
  <conditionalFormatting sqref="H1">
    <cfRule type="expression" dxfId="92" priority="4">
      <formula>ISNA(H1)</formula>
    </cfRule>
  </conditionalFormatting>
  <conditionalFormatting sqref="BC4:CB52">
    <cfRule type="expression" dxfId="91" priority="3">
      <formula>ISNA(BC4)</formula>
    </cfRule>
  </conditionalFormatting>
  <conditionalFormatting sqref="BC1:CB1">
    <cfRule type="expression" dxfId="90" priority="2">
      <formula>ISNA(BC1)</formula>
    </cfRule>
  </conditionalFormatting>
  <conditionalFormatting sqref="BC4:CB52">
    <cfRule type="expression" dxfId="89" priority="1">
      <formula>ISNA(BC4)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338EE07-0688-4081-B5A6-066BC0A31127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WIPs'!$I$3:$CB$3</xm:f>
              <xm:sqref>C3</xm:sqref>
            </x14:sparkline>
            <x14:sparkline>
              <xm:f>'Monthly Trend WIPs'!$I$4:$CB$4</xm:f>
              <xm:sqref>C4</xm:sqref>
            </x14:sparkline>
            <x14:sparkline>
              <xm:f>'Monthly Trend WIPs'!$I$5:$CB$5</xm:f>
              <xm:sqref>C5</xm:sqref>
            </x14:sparkline>
            <x14:sparkline>
              <xm:f>'Monthly Trend WIPs'!$I$6:$CB$6</xm:f>
              <xm:sqref>C6</xm:sqref>
            </x14:sparkline>
            <x14:sparkline>
              <xm:f>'Monthly Trend WIPs'!$I$7:$CB$7</xm:f>
              <xm:sqref>C7</xm:sqref>
            </x14:sparkline>
            <x14:sparkline>
              <xm:f>'Monthly Trend WIPs'!$I$8:$CB$8</xm:f>
              <xm:sqref>C8</xm:sqref>
            </x14:sparkline>
            <x14:sparkline>
              <xm:f>'Monthly Trend WIPs'!$I$9:$CB$9</xm:f>
              <xm:sqref>C9</xm:sqref>
            </x14:sparkline>
            <x14:sparkline>
              <xm:f>'Monthly Trend WIPs'!$I$10:$CB$10</xm:f>
              <xm:sqref>C10</xm:sqref>
            </x14:sparkline>
            <x14:sparkline>
              <xm:f>'Monthly Trend WIPs'!$I$11:$CB$11</xm:f>
              <xm:sqref>C11</xm:sqref>
            </x14:sparkline>
            <x14:sparkline>
              <xm:f>'Monthly Trend WIPs'!$I$12:$CB$12</xm:f>
              <xm:sqref>C12</xm:sqref>
            </x14:sparkline>
            <x14:sparkline>
              <xm:f>'Monthly Trend WIPs'!$I$13:$CB$13</xm:f>
              <xm:sqref>C13</xm:sqref>
            </x14:sparkline>
            <x14:sparkline>
              <xm:f>'Monthly Trend WIPs'!$I$14:$CB$14</xm:f>
              <xm:sqref>C14</xm:sqref>
            </x14:sparkline>
            <x14:sparkline>
              <xm:f>'Monthly Trend WIPs'!$I$15:$CB$15</xm:f>
              <xm:sqref>C15</xm:sqref>
            </x14:sparkline>
            <x14:sparkline>
              <xm:f>'Monthly Trend WIPs'!$I$16:$CB$16</xm:f>
              <xm:sqref>C16</xm:sqref>
            </x14:sparkline>
            <x14:sparkline>
              <xm:f>'Monthly Trend WIPs'!$I$17:$CB$17</xm:f>
              <xm:sqref>C17</xm:sqref>
            </x14:sparkline>
            <x14:sparkline>
              <xm:f>'Monthly Trend WIPs'!$I$18:$CB$18</xm:f>
              <xm:sqref>C18</xm:sqref>
            </x14:sparkline>
            <x14:sparkline>
              <xm:f>'Monthly Trend WIPs'!$I$19:$CB$19</xm:f>
              <xm:sqref>C19</xm:sqref>
            </x14:sparkline>
            <x14:sparkline>
              <xm:f>'Monthly Trend WIPs'!$I$20:$CB$20</xm:f>
              <xm:sqref>C20</xm:sqref>
            </x14:sparkline>
            <x14:sparkline>
              <xm:f>'Monthly Trend WIPs'!$I$21:$CB$21</xm:f>
              <xm:sqref>C21</xm:sqref>
            </x14:sparkline>
            <x14:sparkline>
              <xm:f>'Monthly Trend WIPs'!$I$22:$CB$22</xm:f>
              <xm:sqref>C22</xm:sqref>
            </x14:sparkline>
            <x14:sparkline>
              <xm:f>'Monthly Trend WIPs'!$I$23:$CB$23</xm:f>
              <xm:sqref>C23</xm:sqref>
            </x14:sparkline>
            <x14:sparkline>
              <xm:f>'Monthly Trend WIPs'!$I$24:$CB$24</xm:f>
              <xm:sqref>C24</xm:sqref>
            </x14:sparkline>
            <x14:sparkline>
              <xm:f>'Monthly Trend WIPs'!$I$25:$CB$25</xm:f>
              <xm:sqref>C25</xm:sqref>
            </x14:sparkline>
            <x14:sparkline>
              <xm:f>'Monthly Trend WIPs'!$I$26:$CB$26</xm:f>
              <xm:sqref>C26</xm:sqref>
            </x14:sparkline>
            <x14:sparkline>
              <xm:f>'Monthly Trend WIPs'!$I$27:$CB$27</xm:f>
              <xm:sqref>C27</xm:sqref>
            </x14:sparkline>
            <x14:sparkline>
              <xm:f>'Monthly Trend WIPs'!$I$28:$CB$28</xm:f>
              <xm:sqref>C28</xm:sqref>
            </x14:sparkline>
            <x14:sparkline>
              <xm:f>'Monthly Trend WIPs'!$I$29:$CB$29</xm:f>
              <xm:sqref>C29</xm:sqref>
            </x14:sparkline>
            <x14:sparkline>
              <xm:f>'Monthly Trend WIPs'!$I$30:$CB$30</xm:f>
              <xm:sqref>C30</xm:sqref>
            </x14:sparkline>
            <x14:sparkline>
              <xm:f>'Monthly Trend WIPs'!$I$31:$CB$31</xm:f>
              <xm:sqref>C31</xm:sqref>
            </x14:sparkline>
            <x14:sparkline>
              <xm:f>'Monthly Trend WIPs'!$I$32:$CB$32</xm:f>
              <xm:sqref>C32</xm:sqref>
            </x14:sparkline>
            <x14:sparkline>
              <xm:f>'Monthly Trend WIPs'!$I$33:$CB$33</xm:f>
              <xm:sqref>C33</xm:sqref>
            </x14:sparkline>
            <x14:sparkline>
              <xm:f>'Monthly Trend WIPs'!$I$34:$CB$34</xm:f>
              <xm:sqref>C34</xm:sqref>
            </x14:sparkline>
            <x14:sparkline>
              <xm:f>'Monthly Trend WIPs'!$I$35:$CB$35</xm:f>
              <xm:sqref>C35</xm:sqref>
            </x14:sparkline>
            <x14:sparkline>
              <xm:f>'Monthly Trend WIPs'!$I$36:$CB$36</xm:f>
              <xm:sqref>C36</xm:sqref>
            </x14:sparkline>
            <x14:sparkline>
              <xm:f>'Monthly Trend WIPs'!$I$37:$CB$37</xm:f>
              <xm:sqref>C37</xm:sqref>
            </x14:sparkline>
            <x14:sparkline>
              <xm:f>'Monthly Trend WIPs'!$I$38:$CB$38</xm:f>
              <xm:sqref>C38</xm:sqref>
            </x14:sparkline>
            <x14:sparkline>
              <xm:f>'Monthly Trend WIPs'!$I$39:$CB$39</xm:f>
              <xm:sqref>C39</xm:sqref>
            </x14:sparkline>
            <x14:sparkline>
              <xm:f>'Monthly Trend WIPs'!$I$40:$CB$40</xm:f>
              <xm:sqref>C40</xm:sqref>
            </x14:sparkline>
            <x14:sparkline>
              <xm:f>'Monthly Trend WIPs'!$I$41:$CB$41</xm:f>
              <xm:sqref>C41</xm:sqref>
            </x14:sparkline>
            <x14:sparkline>
              <xm:f>'Monthly Trend WIPs'!$I$42:$CB$42</xm:f>
              <xm:sqref>C42</xm:sqref>
            </x14:sparkline>
            <x14:sparkline>
              <xm:f>'Monthly Trend WIPs'!$I$43:$CB$43</xm:f>
              <xm:sqref>C43</xm:sqref>
            </x14:sparkline>
            <x14:sparkline>
              <xm:f>'Monthly Trend WIPs'!$I$44:$CB$44</xm:f>
              <xm:sqref>C44</xm:sqref>
            </x14:sparkline>
            <x14:sparkline>
              <xm:f>'Monthly Trend WIPs'!$I$45:$CB$45</xm:f>
              <xm:sqref>C45</xm:sqref>
            </x14:sparkline>
            <x14:sparkline>
              <xm:f>'Monthly Trend WIPs'!$I$46:$CB$46</xm:f>
              <xm:sqref>C46</xm:sqref>
            </x14:sparkline>
            <x14:sparkline>
              <xm:f>'Monthly Trend WIPs'!$I$47:$CB$47</xm:f>
              <xm:sqref>C47</xm:sqref>
            </x14:sparkline>
            <x14:sparkline>
              <xm:f>'Monthly Trend WIPs'!$I$48:$CB$48</xm:f>
              <xm:sqref>C48</xm:sqref>
            </x14:sparkline>
            <x14:sparkline>
              <xm:f>'Monthly Trend WIPs'!$I$49:$CB$49</xm:f>
              <xm:sqref>C49</xm:sqref>
            </x14:sparkline>
            <x14:sparkline>
              <xm:f>'Monthly Trend WIPs'!$I$50:$CB$50</xm:f>
              <xm:sqref>C50</xm:sqref>
            </x14:sparkline>
            <x14:sparkline>
              <xm:f>'Monthly Trend WIPs'!$I$51:$CB$51</xm:f>
              <xm:sqref>C51</xm:sqref>
            </x14:sparkline>
            <x14:sparkline>
              <xm:f>'Monthly Trend WIPs'!$I$52:$CB$52</xm:f>
              <xm:sqref>C52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AB2CA-3578-4E3D-9709-0C30D73E1D95}">
  <sheetPr codeName="Sheet15">
    <tabColor theme="9"/>
  </sheetPr>
  <dimension ref="A1:CB53"/>
  <sheetViews>
    <sheetView workbookViewId="0">
      <selection activeCell="I4" sqref="I4"/>
    </sheetView>
  </sheetViews>
  <sheetFormatPr defaultColWidth="8.85546875" defaultRowHeight="15"/>
  <cols>
    <col min="1" max="1" width="6.28515625" customWidth="1"/>
    <col min="2" max="2" width="3" customWidth="1"/>
    <col min="3" max="3" width="13.7109375" customWidth="1"/>
    <col min="4" max="4" width="2.7109375" customWidth="1"/>
    <col min="5" max="5" width="22.28515625" bestFit="1" customWidth="1"/>
    <col min="6" max="6" width="6.42578125" bestFit="1" customWidth="1"/>
    <col min="7" max="8" width="10.140625" bestFit="1" customWidth="1"/>
    <col min="9" max="54" width="9.7109375" customWidth="1"/>
  </cols>
  <sheetData>
    <row r="1" spans="1:80">
      <c r="A1" s="61" t="s">
        <v>47</v>
      </c>
      <c r="B1" s="61"/>
      <c r="D1" s="61"/>
      <c r="E1" s="9" t="s">
        <v>58</v>
      </c>
      <c r="F1" s="9" t="s">
        <v>44</v>
      </c>
      <c r="G1" s="9" t="s">
        <v>0</v>
      </c>
      <c r="H1" s="9" t="s">
        <v>136</v>
      </c>
      <c r="I1" s="19">
        <f ca="1">'Monthly Trend Data'!D1</f>
        <v>44378</v>
      </c>
      <c r="J1" s="19" t="e">
        <f ca="1">'Monthly Trend Data'!E1</f>
        <v>#N/A</v>
      </c>
      <c r="K1" s="19" t="e">
        <f ca="1">'Monthly Trend Data'!F1</f>
        <v>#N/A</v>
      </c>
      <c r="L1" s="19" t="e">
        <f ca="1">'Monthly Trend Data'!G1</f>
        <v>#N/A</v>
      </c>
      <c r="M1" s="19" t="e">
        <f ca="1">'Monthly Trend Data'!H1</f>
        <v>#N/A</v>
      </c>
      <c r="N1" s="19" t="e">
        <f ca="1">'Monthly Trend Data'!I1</f>
        <v>#N/A</v>
      </c>
      <c r="O1" s="19" t="e">
        <f ca="1">'Monthly Trend Data'!J1</f>
        <v>#N/A</v>
      </c>
      <c r="P1" s="19" t="e">
        <f ca="1">'Monthly Trend Data'!K1</f>
        <v>#N/A</v>
      </c>
      <c r="Q1" s="19" t="e">
        <f ca="1">'Monthly Trend Data'!L1</f>
        <v>#N/A</v>
      </c>
      <c r="R1" s="19" t="e">
        <f ca="1">'Monthly Trend Data'!M1</f>
        <v>#N/A</v>
      </c>
      <c r="S1" s="19" t="e">
        <f ca="1">'Monthly Trend Data'!N1</f>
        <v>#N/A</v>
      </c>
      <c r="T1" s="19" t="e">
        <f ca="1">'Monthly Trend Data'!O1</f>
        <v>#N/A</v>
      </c>
      <c r="U1" s="19" t="e">
        <f ca="1">'Monthly Trend Data'!P1</f>
        <v>#N/A</v>
      </c>
      <c r="V1" s="19" t="e">
        <f ca="1">'Monthly Trend Data'!Q1</f>
        <v>#N/A</v>
      </c>
      <c r="W1" s="19" t="e">
        <f ca="1">'Monthly Trend Data'!R1</f>
        <v>#N/A</v>
      </c>
      <c r="X1" s="19" t="e">
        <f ca="1">'Monthly Trend Data'!S1</f>
        <v>#N/A</v>
      </c>
      <c r="Y1" s="19" t="e">
        <f ca="1">'Monthly Trend Data'!T1</f>
        <v>#N/A</v>
      </c>
      <c r="Z1" s="19" t="e">
        <f ca="1">'Monthly Trend Data'!U1</f>
        <v>#N/A</v>
      </c>
      <c r="AA1" s="19" t="e">
        <f ca="1">'Monthly Trend Data'!V1</f>
        <v>#N/A</v>
      </c>
      <c r="AB1" s="19" t="e">
        <f ca="1">'Monthly Trend Data'!W1</f>
        <v>#N/A</v>
      </c>
      <c r="AC1" s="19" t="e">
        <f ca="1">'Monthly Trend Data'!X1</f>
        <v>#N/A</v>
      </c>
      <c r="AD1" s="19" t="e">
        <f ca="1">'Monthly Trend Data'!Y1</f>
        <v>#N/A</v>
      </c>
      <c r="AE1" s="19" t="e">
        <f ca="1">'Monthly Trend Data'!Z1</f>
        <v>#N/A</v>
      </c>
      <c r="AF1" s="19" t="e">
        <f ca="1">'Monthly Trend Data'!AA1</f>
        <v>#N/A</v>
      </c>
      <c r="AG1" s="19" t="e">
        <f ca="1">'Monthly Trend Data'!AB1</f>
        <v>#N/A</v>
      </c>
      <c r="AH1" s="19" t="e">
        <f ca="1">'Monthly Trend Data'!AC1</f>
        <v>#N/A</v>
      </c>
      <c r="AI1" s="19" t="e">
        <f ca="1">'Monthly Trend Data'!AD1</f>
        <v>#N/A</v>
      </c>
      <c r="AJ1" s="19" t="e">
        <f ca="1">'Monthly Trend Data'!AE1</f>
        <v>#N/A</v>
      </c>
      <c r="AK1" s="19" t="e">
        <f ca="1">'Monthly Trend Data'!AF1</f>
        <v>#N/A</v>
      </c>
      <c r="AL1" s="19" t="e">
        <f ca="1">'Monthly Trend Data'!AG1</f>
        <v>#N/A</v>
      </c>
      <c r="AM1" s="19" t="e">
        <f ca="1">'Monthly Trend Data'!AH1</f>
        <v>#N/A</v>
      </c>
      <c r="AN1" s="19" t="e">
        <f ca="1">'Monthly Trend Data'!AI1</f>
        <v>#N/A</v>
      </c>
      <c r="AO1" s="19" t="e">
        <f ca="1">'Monthly Trend Data'!AJ1</f>
        <v>#N/A</v>
      </c>
      <c r="AP1" s="19" t="e">
        <f ca="1">'Monthly Trend Data'!AK1</f>
        <v>#N/A</v>
      </c>
      <c r="AQ1" s="19" t="e">
        <f ca="1">'Monthly Trend Data'!AL1</f>
        <v>#N/A</v>
      </c>
      <c r="AR1" s="19" t="e">
        <f ca="1">'Monthly Trend Data'!AM1</f>
        <v>#N/A</v>
      </c>
      <c r="AS1" s="19" t="e">
        <f ca="1">'Monthly Trend Data'!AN1</f>
        <v>#N/A</v>
      </c>
      <c r="AT1" s="19" t="e">
        <f ca="1">'Monthly Trend Data'!AO1</f>
        <v>#N/A</v>
      </c>
      <c r="AU1" s="19" t="e">
        <f ca="1">'Monthly Trend Data'!AP1</f>
        <v>#N/A</v>
      </c>
      <c r="AV1" s="19" t="e">
        <f ca="1">'Monthly Trend Data'!AQ1</f>
        <v>#N/A</v>
      </c>
      <c r="AW1" s="19" t="e">
        <f ca="1">'Monthly Trend Data'!AR1</f>
        <v>#N/A</v>
      </c>
      <c r="AX1" s="19" t="e">
        <f ca="1">'Monthly Trend Data'!AS1</f>
        <v>#N/A</v>
      </c>
      <c r="AY1" s="19" t="e">
        <f ca="1">'Monthly Trend Data'!AT1</f>
        <v>#N/A</v>
      </c>
      <c r="AZ1" s="19" t="e">
        <f ca="1">'Monthly Trend Data'!AU1</f>
        <v>#N/A</v>
      </c>
      <c r="BA1" s="19" t="e">
        <f ca="1">'Monthly Trend Data'!AV1</f>
        <v>#N/A</v>
      </c>
      <c r="BB1" s="19" t="e">
        <f ca="1">'Monthly Trend Data'!AW1</f>
        <v>#N/A</v>
      </c>
      <c r="BC1" s="19" t="e">
        <f ca="1">'Monthly Trend Data'!AX1</f>
        <v>#N/A</v>
      </c>
      <c r="BD1" s="19" t="e">
        <f ca="1">'Monthly Trend Data'!AY1</f>
        <v>#N/A</v>
      </c>
      <c r="BE1" s="19" t="e">
        <f ca="1">'Monthly Trend Data'!AZ1</f>
        <v>#N/A</v>
      </c>
      <c r="BF1" s="19" t="e">
        <f ca="1">'Monthly Trend Data'!BA1</f>
        <v>#N/A</v>
      </c>
      <c r="BG1" s="19" t="e">
        <f ca="1">'Monthly Trend Data'!BB1</f>
        <v>#N/A</v>
      </c>
      <c r="BH1" s="19" t="e">
        <f ca="1">'Monthly Trend Data'!BC1</f>
        <v>#N/A</v>
      </c>
      <c r="BI1" s="19" t="e">
        <f ca="1">'Monthly Trend Data'!BD1</f>
        <v>#N/A</v>
      </c>
      <c r="BJ1" s="19" t="e">
        <f ca="1">'Monthly Trend Data'!BE1</f>
        <v>#N/A</v>
      </c>
      <c r="BK1" s="19" t="e">
        <f ca="1">'Monthly Trend Data'!BF1</f>
        <v>#N/A</v>
      </c>
      <c r="BL1" s="19" t="e">
        <f ca="1">'Monthly Trend Data'!BG1</f>
        <v>#N/A</v>
      </c>
      <c r="BM1" s="19" t="e">
        <f ca="1">'Monthly Trend Data'!BH1</f>
        <v>#N/A</v>
      </c>
      <c r="BN1" s="19" t="e">
        <f ca="1">'Monthly Trend Data'!BI1</f>
        <v>#N/A</v>
      </c>
      <c r="BO1" s="19" t="e">
        <f ca="1">'Monthly Trend Data'!BJ1</f>
        <v>#N/A</v>
      </c>
      <c r="BP1" s="19" t="e">
        <f ca="1">'Monthly Trend Data'!BK1</f>
        <v>#N/A</v>
      </c>
      <c r="BQ1" s="19" t="e">
        <f ca="1">'Monthly Trend Data'!BL1</f>
        <v>#N/A</v>
      </c>
      <c r="BR1" s="19" t="e">
        <f ca="1">'Monthly Trend Data'!BM1</f>
        <v>#N/A</v>
      </c>
      <c r="BS1" s="19" t="e">
        <f ca="1">'Monthly Trend Data'!BN1</f>
        <v>#N/A</v>
      </c>
      <c r="BT1" s="19" t="e">
        <f ca="1">'Monthly Trend Data'!BO1</f>
        <v>#N/A</v>
      </c>
      <c r="BU1" s="19" t="e">
        <f ca="1">'Monthly Trend Data'!BP1</f>
        <v>#N/A</v>
      </c>
      <c r="BV1" s="19" t="e">
        <f ca="1">'Monthly Trend Data'!BQ1</f>
        <v>#N/A</v>
      </c>
      <c r="BW1" s="19" t="e">
        <f ca="1">'Monthly Trend Data'!BR1</f>
        <v>#N/A</v>
      </c>
      <c r="BX1" s="19" t="e">
        <f ca="1">'Monthly Trend Data'!BS1</f>
        <v>#N/A</v>
      </c>
      <c r="BY1" s="19" t="e">
        <f ca="1">'Monthly Trend Data'!BT1</f>
        <v>#N/A</v>
      </c>
      <c r="BZ1" s="19" t="e">
        <f ca="1">'Monthly Trend Data'!BU1</f>
        <v>#N/A</v>
      </c>
      <c r="CA1" s="19" t="e">
        <f ca="1">'Monthly Trend Data'!BV1</f>
        <v>#N/A</v>
      </c>
      <c r="CB1" s="19" t="e">
        <f ca="1">'Monthly Trend Data'!BW1</f>
        <v>#N/A</v>
      </c>
    </row>
    <row r="2" spans="1:80">
      <c r="A2" s="14"/>
      <c r="B2" s="14"/>
      <c r="D2" s="14"/>
      <c r="E2" s="12"/>
      <c r="F2" s="9"/>
      <c r="G2" s="9"/>
      <c r="H2" s="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80">
      <c r="A3" s="14">
        <f>'Monthly Trend Days'!A3</f>
        <v>1</v>
      </c>
      <c r="B3" s="14"/>
      <c r="D3" s="14"/>
      <c r="E3" s="33" t="str">
        <f>'Monthly Trend Days'!E3</f>
        <v>None</v>
      </c>
      <c r="F3" s="13"/>
      <c r="G3" s="1"/>
      <c r="H3" s="1"/>
      <c r="I3" s="1">
        <f t="shared" ref="I3:X28" ca="1" si="0">SUMIFS(stitches,dates,"&gt;="&amp;I$1,dates,"&lt;="&amp;EOMONTH(I$1,0),projects,$E3)</f>
        <v>0</v>
      </c>
      <c r="J3" s="1">
        <f ca="1">SUMIFS(stitches,dates,"&gt;="&amp;'Monthly Trend Data'!E$1,dates,"&lt;="&amp;EOMONTH('Monthly Trend Data'!E$1,0),projects,$E3)</f>
        <v>0</v>
      </c>
      <c r="K3" s="1">
        <f ca="1">SUMIFS(stitches,dates,"&gt;="&amp;'Monthly Trend Data'!F$1,dates,"&lt;="&amp;EOMONTH('Monthly Trend Data'!F$1,0),projects,$E3)</f>
        <v>0</v>
      </c>
      <c r="L3" s="1">
        <f ca="1">SUMIFS(stitches,dates,"&gt;="&amp;'Monthly Trend Data'!G$1,dates,"&lt;="&amp;EOMONTH('Monthly Trend Data'!G$1,0),projects,$E3)</f>
        <v>0</v>
      </c>
      <c r="M3" s="1">
        <f ca="1">SUMIFS(stitches,dates,"&gt;="&amp;'Monthly Trend Data'!H$1,dates,"&lt;="&amp;EOMONTH('Monthly Trend Data'!H$1,0),projects,$E3)</f>
        <v>0</v>
      </c>
      <c r="N3" s="1">
        <f ca="1">SUMIFS(stitches,dates,"&gt;="&amp;'Monthly Trend Data'!I$1,dates,"&lt;="&amp;EOMONTH('Monthly Trend Data'!I$1,0),projects,$E3)</f>
        <v>0</v>
      </c>
      <c r="O3" s="1">
        <f ca="1">SUMIFS(stitches,dates,"&gt;="&amp;'Monthly Trend Data'!J$1,dates,"&lt;="&amp;EOMONTH('Monthly Trend Data'!J$1,0),projects,$E3)</f>
        <v>0</v>
      </c>
      <c r="P3" s="1">
        <f ca="1">SUMIFS(stitches,dates,"&gt;="&amp;'Monthly Trend Data'!K$1,dates,"&lt;="&amp;EOMONTH('Monthly Trend Data'!K$1,0),projects,$E3)</f>
        <v>0</v>
      </c>
      <c r="Q3" s="1">
        <f ca="1">SUMIFS(stitches,dates,"&gt;="&amp;'Monthly Trend Data'!L$1,dates,"&lt;="&amp;EOMONTH('Monthly Trend Data'!L$1,0),projects,$E3)</f>
        <v>0</v>
      </c>
      <c r="R3" s="1">
        <f ca="1">SUMIFS(stitches,dates,"&gt;="&amp;'Monthly Trend Data'!M$1,dates,"&lt;="&amp;EOMONTH('Monthly Trend Data'!M$1,0),projects,$E3)</f>
        <v>0</v>
      </c>
      <c r="S3" s="1">
        <f ca="1">SUMIFS(stitches,dates,"&gt;="&amp;'Monthly Trend Data'!N$1,dates,"&lt;="&amp;EOMONTH('Monthly Trend Data'!N$1,0),projects,$E3)</f>
        <v>0</v>
      </c>
      <c r="T3" s="1">
        <f ca="1">SUMIFS(stitches,dates,"&gt;="&amp;'Monthly Trend Data'!O$1,dates,"&lt;="&amp;EOMONTH('Monthly Trend Data'!O$1,0),projects,$E3)</f>
        <v>0</v>
      </c>
      <c r="U3" s="1">
        <f t="shared" ref="U3" ca="1" si="1">SUMIFS(stitches,dates,"&gt;="&amp;U$1,dates,"&lt;="&amp;EOMONTH(U$1,0),projects,$E3)</f>
        <v>0</v>
      </c>
      <c r="V3" s="1"/>
    </row>
    <row r="4" spans="1:80">
      <c r="A4" s="14" t="str">
        <f ca="1">'Monthly Trend Days'!A4</f>
        <v/>
      </c>
      <c r="B4" s="14"/>
      <c r="D4" s="14"/>
      <c r="E4" s="33" t="str">
        <f ca="1">'Monthly Trend Days'!E4</f>
        <v/>
      </c>
      <c r="F4" s="33" t="str">
        <f ca="1">'Monthly Trend Days'!F4</f>
        <v/>
      </c>
      <c r="G4" s="51" t="str">
        <f ca="1">'Monthly Trend Days'!G4</f>
        <v/>
      </c>
      <c r="H4" s="51" t="str">
        <f ca="1">'Monthly Trend Days'!H4</f>
        <v/>
      </c>
      <c r="I4" s="1">
        <f t="shared" ca="1" si="0"/>
        <v>0</v>
      </c>
      <c r="J4" s="1">
        <f t="shared" ca="1" si="0"/>
        <v>0</v>
      </c>
      <c r="K4" s="1">
        <f t="shared" ca="1" si="0"/>
        <v>0</v>
      </c>
      <c r="L4" s="1">
        <f t="shared" ca="1" si="0"/>
        <v>0</v>
      </c>
      <c r="M4" s="1">
        <f t="shared" ca="1" si="0"/>
        <v>0</v>
      </c>
      <c r="N4" s="1">
        <f t="shared" ca="1" si="0"/>
        <v>0</v>
      </c>
      <c r="O4" s="1">
        <f t="shared" ca="1" si="0"/>
        <v>0</v>
      </c>
      <c r="P4" s="1">
        <f t="shared" ca="1" si="0"/>
        <v>0</v>
      </c>
      <c r="Q4" s="1">
        <f t="shared" ca="1" si="0"/>
        <v>0</v>
      </c>
      <c r="R4" s="1">
        <f t="shared" ca="1" si="0"/>
        <v>0</v>
      </c>
      <c r="S4" s="1">
        <f t="shared" ca="1" si="0"/>
        <v>0</v>
      </c>
      <c r="T4" s="1">
        <f t="shared" ca="1" si="0"/>
        <v>0</v>
      </c>
      <c r="U4" s="1">
        <f t="shared" ca="1" si="0"/>
        <v>0</v>
      </c>
      <c r="V4" s="1">
        <f t="shared" ca="1" si="0"/>
        <v>0</v>
      </c>
      <c r="W4" s="1">
        <f t="shared" ca="1" si="0"/>
        <v>0</v>
      </c>
      <c r="X4" s="1">
        <f t="shared" ca="1" si="0"/>
        <v>0</v>
      </c>
      <c r="Y4" s="1">
        <f t="shared" ref="J4:AQ10" ca="1" si="2">SUMIFS(stitches,dates,"&gt;="&amp;Y$1,dates,"&lt;="&amp;EOMONTH(Y$1,0),projects,$E4)</f>
        <v>0</v>
      </c>
      <c r="Z4" s="1">
        <f t="shared" ca="1" si="2"/>
        <v>0</v>
      </c>
      <c r="AA4" s="1">
        <f t="shared" ca="1" si="2"/>
        <v>0</v>
      </c>
      <c r="AB4" s="1">
        <f t="shared" ca="1" si="2"/>
        <v>0</v>
      </c>
      <c r="AC4" s="1">
        <f t="shared" ca="1" si="2"/>
        <v>0</v>
      </c>
      <c r="AD4" s="1">
        <f t="shared" ca="1" si="2"/>
        <v>0</v>
      </c>
      <c r="AE4" s="1">
        <f t="shared" ca="1" si="2"/>
        <v>0</v>
      </c>
      <c r="AF4" s="1">
        <f t="shared" ca="1" si="2"/>
        <v>0</v>
      </c>
      <c r="AG4" s="1">
        <f t="shared" ca="1" si="2"/>
        <v>0</v>
      </c>
      <c r="AH4" s="1">
        <f t="shared" ca="1" si="2"/>
        <v>0</v>
      </c>
      <c r="AI4" s="1">
        <f t="shared" ca="1" si="2"/>
        <v>0</v>
      </c>
      <c r="AJ4" s="1">
        <f t="shared" ca="1" si="2"/>
        <v>0</v>
      </c>
      <c r="AK4" s="1">
        <f t="shared" ca="1" si="2"/>
        <v>0</v>
      </c>
      <c r="AL4" s="1">
        <f t="shared" ca="1" si="2"/>
        <v>0</v>
      </c>
      <c r="AM4" s="1">
        <f t="shared" ca="1" si="2"/>
        <v>0</v>
      </c>
      <c r="AN4" s="1">
        <f t="shared" ca="1" si="2"/>
        <v>0</v>
      </c>
      <c r="AO4" s="1">
        <f t="shared" ca="1" si="2"/>
        <v>0</v>
      </c>
      <c r="AP4" s="1">
        <f t="shared" ca="1" si="2"/>
        <v>0</v>
      </c>
      <c r="AQ4" s="1">
        <f t="shared" ca="1" si="2"/>
        <v>0</v>
      </c>
      <c r="AR4" s="1">
        <f t="shared" ref="AR4:BG19" ca="1" si="3">SUMIFS(stitches,dates,"&gt;="&amp;AR$1,dates,"&lt;="&amp;EOMONTH(AR$1,0),projects,$E4)</f>
        <v>0</v>
      </c>
      <c r="AS4" s="1">
        <f t="shared" ca="1" si="3"/>
        <v>0</v>
      </c>
      <c r="AT4" s="1">
        <f t="shared" ca="1" si="3"/>
        <v>0</v>
      </c>
      <c r="AU4" s="1">
        <f t="shared" ca="1" si="3"/>
        <v>0</v>
      </c>
      <c r="AV4" s="1">
        <f t="shared" ca="1" si="3"/>
        <v>0</v>
      </c>
      <c r="AW4" s="1">
        <f t="shared" ca="1" si="3"/>
        <v>0</v>
      </c>
      <c r="AX4" s="1">
        <f t="shared" ca="1" si="3"/>
        <v>0</v>
      </c>
      <c r="AY4" s="1">
        <f t="shared" ca="1" si="3"/>
        <v>0</v>
      </c>
      <c r="AZ4" s="1">
        <f t="shared" ca="1" si="3"/>
        <v>0</v>
      </c>
      <c r="BA4" s="1">
        <f t="shared" ca="1" si="3"/>
        <v>0</v>
      </c>
      <c r="BB4" s="1">
        <f t="shared" ca="1" si="3"/>
        <v>0</v>
      </c>
      <c r="BC4" s="1">
        <f t="shared" ca="1" si="3"/>
        <v>0</v>
      </c>
      <c r="BD4" s="1">
        <f t="shared" ca="1" si="3"/>
        <v>0</v>
      </c>
      <c r="BE4" s="1">
        <f t="shared" ca="1" si="3"/>
        <v>0</v>
      </c>
      <c r="BF4" s="1">
        <f t="shared" ca="1" si="3"/>
        <v>0</v>
      </c>
      <c r="BG4" s="1">
        <f t="shared" ca="1" si="3"/>
        <v>0</v>
      </c>
      <c r="BH4" s="1">
        <f t="shared" ref="BC4:CB13" ca="1" si="4">SUMIFS(stitches,dates,"&gt;="&amp;BH$1,dates,"&lt;="&amp;EOMONTH(BH$1,0),projects,$E4)</f>
        <v>0</v>
      </c>
      <c r="BI4" s="1">
        <f t="shared" ca="1" si="4"/>
        <v>0</v>
      </c>
      <c r="BJ4" s="1">
        <f t="shared" ca="1" si="4"/>
        <v>0</v>
      </c>
      <c r="BK4" s="1">
        <f t="shared" ca="1" si="4"/>
        <v>0</v>
      </c>
      <c r="BL4" s="1">
        <f t="shared" ca="1" si="4"/>
        <v>0</v>
      </c>
      <c r="BM4" s="1">
        <f t="shared" ca="1" si="4"/>
        <v>0</v>
      </c>
      <c r="BN4" s="1">
        <f t="shared" ca="1" si="4"/>
        <v>0</v>
      </c>
      <c r="BO4" s="1">
        <f t="shared" ca="1" si="4"/>
        <v>0</v>
      </c>
      <c r="BP4" s="1">
        <f t="shared" ca="1" si="4"/>
        <v>0</v>
      </c>
      <c r="BQ4" s="1">
        <f t="shared" ca="1" si="4"/>
        <v>0</v>
      </c>
      <c r="BR4" s="1">
        <f t="shared" ca="1" si="4"/>
        <v>0</v>
      </c>
      <c r="BS4" s="1">
        <f t="shared" ca="1" si="4"/>
        <v>0</v>
      </c>
      <c r="BT4" s="1">
        <f t="shared" ca="1" si="4"/>
        <v>0</v>
      </c>
      <c r="BU4" s="1">
        <f t="shared" ca="1" si="4"/>
        <v>0</v>
      </c>
      <c r="BV4" s="1">
        <f t="shared" ca="1" si="4"/>
        <v>0</v>
      </c>
      <c r="BW4" s="1">
        <f t="shared" ca="1" si="4"/>
        <v>0</v>
      </c>
      <c r="BX4" s="1">
        <f t="shared" ca="1" si="4"/>
        <v>0</v>
      </c>
      <c r="BY4" s="1">
        <f t="shared" ca="1" si="4"/>
        <v>0</v>
      </c>
      <c r="BZ4" s="1">
        <f t="shared" ca="1" si="4"/>
        <v>0</v>
      </c>
      <c r="CA4" s="1">
        <f t="shared" ca="1" si="4"/>
        <v>0</v>
      </c>
      <c r="CB4" s="1">
        <f t="shared" ca="1" si="4"/>
        <v>0</v>
      </c>
    </row>
    <row r="5" spans="1:80">
      <c r="A5" s="14" t="str">
        <f ca="1">'Monthly Trend Days'!A5</f>
        <v/>
      </c>
      <c r="B5" s="14"/>
      <c r="D5" s="14"/>
      <c r="E5" s="33" t="str">
        <f ca="1">'Monthly Trend Days'!E5</f>
        <v/>
      </c>
      <c r="F5" s="33" t="str">
        <f ca="1">'Monthly Trend Days'!F5</f>
        <v/>
      </c>
      <c r="G5" s="51" t="str">
        <f ca="1">'Monthly Trend Days'!G5</f>
        <v/>
      </c>
      <c r="H5" s="51" t="str">
        <f ca="1">'Monthly Trend Days'!H5</f>
        <v/>
      </c>
      <c r="I5" s="1">
        <f t="shared" ca="1" si="0"/>
        <v>0</v>
      </c>
      <c r="J5" s="1">
        <f t="shared" ca="1" si="2"/>
        <v>0</v>
      </c>
      <c r="K5" s="1">
        <f t="shared" ca="1" si="2"/>
        <v>0</v>
      </c>
      <c r="L5" s="1">
        <f t="shared" ca="1" si="2"/>
        <v>0</v>
      </c>
      <c r="M5" s="1">
        <f t="shared" ca="1" si="2"/>
        <v>0</v>
      </c>
      <c r="N5" s="1">
        <f t="shared" ca="1" si="2"/>
        <v>0</v>
      </c>
      <c r="O5" s="1">
        <f t="shared" ca="1" si="2"/>
        <v>0</v>
      </c>
      <c r="P5" s="1">
        <f t="shared" ca="1" si="2"/>
        <v>0</v>
      </c>
      <c r="Q5" s="1">
        <f t="shared" ca="1" si="2"/>
        <v>0</v>
      </c>
      <c r="R5" s="1">
        <f t="shared" ca="1" si="2"/>
        <v>0</v>
      </c>
      <c r="S5" s="1">
        <f t="shared" ca="1" si="2"/>
        <v>0</v>
      </c>
      <c r="T5" s="1">
        <f t="shared" ca="1" si="2"/>
        <v>0</v>
      </c>
      <c r="U5" s="1">
        <f t="shared" ca="1" si="2"/>
        <v>0</v>
      </c>
      <c r="V5" s="1">
        <f t="shared" ca="1" si="2"/>
        <v>0</v>
      </c>
      <c r="W5" s="1">
        <f t="shared" ca="1" si="2"/>
        <v>0</v>
      </c>
      <c r="X5" s="1">
        <f t="shared" ca="1" si="2"/>
        <v>0</v>
      </c>
      <c r="Y5" s="1">
        <f t="shared" ca="1" si="2"/>
        <v>0</v>
      </c>
      <c r="Z5" s="1">
        <f t="shared" ca="1" si="2"/>
        <v>0</v>
      </c>
      <c r="AA5" s="1">
        <f t="shared" ca="1" si="2"/>
        <v>0</v>
      </c>
      <c r="AB5" s="1">
        <f t="shared" ca="1" si="2"/>
        <v>0</v>
      </c>
      <c r="AC5" s="1">
        <f t="shared" ca="1" si="2"/>
        <v>0</v>
      </c>
      <c r="AD5" s="1">
        <f t="shared" ca="1" si="2"/>
        <v>0</v>
      </c>
      <c r="AE5" s="1">
        <f t="shared" ca="1" si="2"/>
        <v>0</v>
      </c>
      <c r="AF5" s="1">
        <f t="shared" ca="1" si="2"/>
        <v>0</v>
      </c>
      <c r="AG5" s="1">
        <f t="shared" ca="1" si="2"/>
        <v>0</v>
      </c>
      <c r="AH5" s="1">
        <f t="shared" ca="1" si="2"/>
        <v>0</v>
      </c>
      <c r="AI5" s="1">
        <f t="shared" ca="1" si="2"/>
        <v>0</v>
      </c>
      <c r="AJ5" s="1">
        <f t="shared" ca="1" si="2"/>
        <v>0</v>
      </c>
      <c r="AK5" s="1">
        <f t="shared" ca="1" si="2"/>
        <v>0</v>
      </c>
      <c r="AL5" s="1">
        <f t="shared" ca="1" si="2"/>
        <v>0</v>
      </c>
      <c r="AM5" s="1">
        <f t="shared" ca="1" si="2"/>
        <v>0</v>
      </c>
      <c r="AN5" s="1">
        <f t="shared" ca="1" si="2"/>
        <v>0</v>
      </c>
      <c r="AO5" s="1">
        <f t="shared" ca="1" si="2"/>
        <v>0</v>
      </c>
      <c r="AP5" s="1">
        <f t="shared" ca="1" si="2"/>
        <v>0</v>
      </c>
      <c r="AQ5" s="1">
        <f t="shared" ca="1" si="2"/>
        <v>0</v>
      </c>
      <c r="AR5" s="1">
        <f t="shared" ca="1" si="3"/>
        <v>0</v>
      </c>
      <c r="AS5" s="1">
        <f t="shared" ca="1" si="3"/>
        <v>0</v>
      </c>
      <c r="AT5" s="1">
        <f t="shared" ca="1" si="3"/>
        <v>0</v>
      </c>
      <c r="AU5" s="1">
        <f t="shared" ca="1" si="3"/>
        <v>0</v>
      </c>
      <c r="AV5" s="1">
        <f t="shared" ca="1" si="3"/>
        <v>0</v>
      </c>
      <c r="AW5" s="1">
        <f t="shared" ca="1" si="3"/>
        <v>0</v>
      </c>
      <c r="AX5" s="1">
        <f t="shared" ca="1" si="3"/>
        <v>0</v>
      </c>
      <c r="AY5" s="1">
        <f t="shared" ca="1" si="3"/>
        <v>0</v>
      </c>
      <c r="AZ5" s="1">
        <f t="shared" ca="1" si="3"/>
        <v>0</v>
      </c>
      <c r="BA5" s="1">
        <f t="shared" ca="1" si="3"/>
        <v>0</v>
      </c>
      <c r="BB5" s="1">
        <f t="shared" ca="1" si="3"/>
        <v>0</v>
      </c>
      <c r="BC5" s="1">
        <f t="shared" ca="1" si="4"/>
        <v>0</v>
      </c>
      <c r="BD5" s="1">
        <f t="shared" ca="1" si="4"/>
        <v>0</v>
      </c>
      <c r="BE5" s="1">
        <f t="shared" ca="1" si="4"/>
        <v>0</v>
      </c>
      <c r="BF5" s="1">
        <f t="shared" ca="1" si="4"/>
        <v>0</v>
      </c>
      <c r="BG5" s="1">
        <f t="shared" ca="1" si="4"/>
        <v>0</v>
      </c>
      <c r="BH5" s="1">
        <f t="shared" ca="1" si="4"/>
        <v>0</v>
      </c>
      <c r="BI5" s="1">
        <f t="shared" ca="1" si="4"/>
        <v>0</v>
      </c>
      <c r="BJ5" s="1">
        <f t="shared" ca="1" si="4"/>
        <v>0</v>
      </c>
      <c r="BK5" s="1">
        <f t="shared" ca="1" si="4"/>
        <v>0</v>
      </c>
      <c r="BL5" s="1">
        <f t="shared" ca="1" si="4"/>
        <v>0</v>
      </c>
      <c r="BM5" s="1">
        <f t="shared" ca="1" si="4"/>
        <v>0</v>
      </c>
      <c r="BN5" s="1">
        <f t="shared" ca="1" si="4"/>
        <v>0</v>
      </c>
      <c r="BO5" s="1">
        <f t="shared" ca="1" si="4"/>
        <v>0</v>
      </c>
      <c r="BP5" s="1">
        <f t="shared" ca="1" si="4"/>
        <v>0</v>
      </c>
      <c r="BQ5" s="1">
        <f t="shared" ca="1" si="4"/>
        <v>0</v>
      </c>
      <c r="BR5" s="1">
        <f t="shared" ca="1" si="4"/>
        <v>0</v>
      </c>
      <c r="BS5" s="1">
        <f t="shared" ca="1" si="4"/>
        <v>0</v>
      </c>
      <c r="BT5" s="1">
        <f t="shared" ca="1" si="4"/>
        <v>0</v>
      </c>
      <c r="BU5" s="1">
        <f t="shared" ca="1" si="4"/>
        <v>0</v>
      </c>
      <c r="BV5" s="1">
        <f t="shared" ca="1" si="4"/>
        <v>0</v>
      </c>
      <c r="BW5" s="1">
        <f t="shared" ca="1" si="4"/>
        <v>0</v>
      </c>
      <c r="BX5" s="1">
        <f t="shared" ca="1" si="4"/>
        <v>0</v>
      </c>
      <c r="BY5" s="1">
        <f t="shared" ca="1" si="4"/>
        <v>0</v>
      </c>
      <c r="BZ5" s="1">
        <f t="shared" ca="1" si="4"/>
        <v>0</v>
      </c>
      <c r="CA5" s="1">
        <f t="shared" ca="1" si="4"/>
        <v>0</v>
      </c>
      <c r="CB5" s="1">
        <f t="shared" ca="1" si="4"/>
        <v>0</v>
      </c>
    </row>
    <row r="6" spans="1:80">
      <c r="A6" s="14" t="str">
        <f ca="1">'Monthly Trend Days'!A6</f>
        <v/>
      </c>
      <c r="B6" s="14"/>
      <c r="D6" s="14"/>
      <c r="E6" s="33" t="str">
        <f ca="1">'Monthly Trend Days'!E6</f>
        <v/>
      </c>
      <c r="F6" s="33" t="str">
        <f ca="1">'Monthly Trend Days'!F6</f>
        <v/>
      </c>
      <c r="G6" s="51" t="str">
        <f ca="1">'Monthly Trend Days'!G6</f>
        <v/>
      </c>
      <c r="H6" s="51" t="str">
        <f ca="1">'Monthly Trend Days'!H6</f>
        <v/>
      </c>
      <c r="I6" s="1">
        <f t="shared" ca="1" si="0"/>
        <v>0</v>
      </c>
      <c r="J6" s="1">
        <f t="shared" ca="1" si="2"/>
        <v>0</v>
      </c>
      <c r="K6" s="1">
        <f t="shared" ca="1" si="2"/>
        <v>0</v>
      </c>
      <c r="L6" s="1">
        <f t="shared" ca="1" si="2"/>
        <v>0</v>
      </c>
      <c r="M6" s="1">
        <f t="shared" ca="1" si="2"/>
        <v>0</v>
      </c>
      <c r="N6" s="1">
        <f t="shared" ca="1" si="2"/>
        <v>0</v>
      </c>
      <c r="O6" s="1">
        <f t="shared" ca="1" si="2"/>
        <v>0</v>
      </c>
      <c r="P6" s="1">
        <f t="shared" ca="1" si="2"/>
        <v>0</v>
      </c>
      <c r="Q6" s="1">
        <f t="shared" ca="1" si="2"/>
        <v>0</v>
      </c>
      <c r="R6" s="1">
        <f t="shared" ca="1" si="2"/>
        <v>0</v>
      </c>
      <c r="S6" s="1">
        <f t="shared" ca="1" si="2"/>
        <v>0</v>
      </c>
      <c r="T6" s="1">
        <f t="shared" ca="1" si="2"/>
        <v>0</v>
      </c>
      <c r="U6" s="1">
        <f t="shared" ca="1" si="2"/>
        <v>0</v>
      </c>
      <c r="V6" s="1">
        <f t="shared" ca="1" si="2"/>
        <v>0</v>
      </c>
      <c r="W6" s="1">
        <f t="shared" ca="1" si="2"/>
        <v>0</v>
      </c>
      <c r="X6" s="1">
        <f t="shared" ca="1" si="2"/>
        <v>0</v>
      </c>
      <c r="Y6" s="1">
        <f t="shared" ca="1" si="2"/>
        <v>0</v>
      </c>
      <c r="Z6" s="1">
        <f t="shared" ca="1" si="2"/>
        <v>0</v>
      </c>
      <c r="AA6" s="1">
        <f t="shared" ca="1" si="2"/>
        <v>0</v>
      </c>
      <c r="AB6" s="1">
        <f t="shared" ca="1" si="2"/>
        <v>0</v>
      </c>
      <c r="AC6" s="1">
        <f t="shared" ca="1" si="2"/>
        <v>0</v>
      </c>
      <c r="AD6" s="1">
        <f t="shared" ca="1" si="2"/>
        <v>0</v>
      </c>
      <c r="AE6" s="1">
        <f t="shared" ca="1" si="2"/>
        <v>0</v>
      </c>
      <c r="AF6" s="1">
        <f t="shared" ca="1" si="2"/>
        <v>0</v>
      </c>
      <c r="AG6" s="1">
        <f t="shared" ca="1" si="2"/>
        <v>0</v>
      </c>
      <c r="AH6" s="1">
        <f t="shared" ca="1" si="2"/>
        <v>0</v>
      </c>
      <c r="AI6" s="1">
        <f t="shared" ca="1" si="2"/>
        <v>0</v>
      </c>
      <c r="AJ6" s="1">
        <f t="shared" ca="1" si="2"/>
        <v>0</v>
      </c>
      <c r="AK6" s="1">
        <f t="shared" ca="1" si="2"/>
        <v>0</v>
      </c>
      <c r="AL6" s="1">
        <f t="shared" ca="1" si="2"/>
        <v>0</v>
      </c>
      <c r="AM6" s="1">
        <f t="shared" ca="1" si="2"/>
        <v>0</v>
      </c>
      <c r="AN6" s="1">
        <f t="shared" ca="1" si="2"/>
        <v>0</v>
      </c>
      <c r="AO6" s="1">
        <f t="shared" ca="1" si="2"/>
        <v>0</v>
      </c>
      <c r="AP6" s="1">
        <f t="shared" ca="1" si="2"/>
        <v>0</v>
      </c>
      <c r="AQ6" s="1">
        <f t="shared" ca="1" si="2"/>
        <v>0</v>
      </c>
      <c r="AR6" s="1">
        <f t="shared" ca="1" si="3"/>
        <v>0</v>
      </c>
      <c r="AS6" s="1">
        <f t="shared" ca="1" si="3"/>
        <v>0</v>
      </c>
      <c r="AT6" s="1">
        <f t="shared" ca="1" si="3"/>
        <v>0</v>
      </c>
      <c r="AU6" s="1">
        <f t="shared" ca="1" si="3"/>
        <v>0</v>
      </c>
      <c r="AV6" s="1">
        <f t="shared" ca="1" si="3"/>
        <v>0</v>
      </c>
      <c r="AW6" s="1">
        <f t="shared" ca="1" si="3"/>
        <v>0</v>
      </c>
      <c r="AX6" s="1">
        <f t="shared" ca="1" si="3"/>
        <v>0</v>
      </c>
      <c r="AY6" s="1">
        <f t="shared" ca="1" si="3"/>
        <v>0</v>
      </c>
      <c r="AZ6" s="1">
        <f t="shared" ca="1" si="3"/>
        <v>0</v>
      </c>
      <c r="BA6" s="1">
        <f t="shared" ca="1" si="3"/>
        <v>0</v>
      </c>
      <c r="BB6" s="1">
        <f t="shared" ca="1" si="3"/>
        <v>0</v>
      </c>
      <c r="BC6" s="1">
        <f t="shared" ca="1" si="4"/>
        <v>0</v>
      </c>
      <c r="BD6" s="1">
        <f t="shared" ca="1" si="4"/>
        <v>0</v>
      </c>
      <c r="BE6" s="1">
        <f t="shared" ca="1" si="4"/>
        <v>0</v>
      </c>
      <c r="BF6" s="1">
        <f t="shared" ca="1" si="4"/>
        <v>0</v>
      </c>
      <c r="BG6" s="1">
        <f t="shared" ca="1" si="4"/>
        <v>0</v>
      </c>
      <c r="BH6" s="1">
        <f t="shared" ca="1" si="4"/>
        <v>0</v>
      </c>
      <c r="BI6" s="1">
        <f t="shared" ca="1" si="4"/>
        <v>0</v>
      </c>
      <c r="BJ6" s="1">
        <f t="shared" ca="1" si="4"/>
        <v>0</v>
      </c>
      <c r="BK6" s="1">
        <f t="shared" ca="1" si="4"/>
        <v>0</v>
      </c>
      <c r="BL6" s="1">
        <f t="shared" ca="1" si="4"/>
        <v>0</v>
      </c>
      <c r="BM6" s="1">
        <f t="shared" ca="1" si="4"/>
        <v>0</v>
      </c>
      <c r="BN6" s="1">
        <f t="shared" ca="1" si="4"/>
        <v>0</v>
      </c>
      <c r="BO6" s="1">
        <f t="shared" ca="1" si="4"/>
        <v>0</v>
      </c>
      <c r="BP6" s="1">
        <f t="shared" ca="1" si="4"/>
        <v>0</v>
      </c>
      <c r="BQ6" s="1">
        <f t="shared" ca="1" si="4"/>
        <v>0</v>
      </c>
      <c r="BR6" s="1">
        <f t="shared" ca="1" si="4"/>
        <v>0</v>
      </c>
      <c r="BS6" s="1">
        <f t="shared" ca="1" si="4"/>
        <v>0</v>
      </c>
      <c r="BT6" s="1">
        <f t="shared" ca="1" si="4"/>
        <v>0</v>
      </c>
      <c r="BU6" s="1">
        <f t="shared" ca="1" si="4"/>
        <v>0</v>
      </c>
      <c r="BV6" s="1">
        <f t="shared" ca="1" si="4"/>
        <v>0</v>
      </c>
      <c r="BW6" s="1">
        <f t="shared" ca="1" si="4"/>
        <v>0</v>
      </c>
      <c r="BX6" s="1">
        <f t="shared" ca="1" si="4"/>
        <v>0</v>
      </c>
      <c r="BY6" s="1">
        <f t="shared" ca="1" si="4"/>
        <v>0</v>
      </c>
      <c r="BZ6" s="1">
        <f t="shared" ca="1" si="4"/>
        <v>0</v>
      </c>
      <c r="CA6" s="1">
        <f t="shared" ca="1" si="4"/>
        <v>0</v>
      </c>
      <c r="CB6" s="1">
        <f t="shared" ca="1" si="4"/>
        <v>0</v>
      </c>
    </row>
    <row r="7" spans="1:80">
      <c r="A7" s="14" t="str">
        <f ca="1">'Monthly Trend Days'!A7</f>
        <v/>
      </c>
      <c r="B7" s="14"/>
      <c r="D7" s="14"/>
      <c r="E7" s="33" t="str">
        <f ca="1">'Monthly Trend Days'!E7</f>
        <v/>
      </c>
      <c r="F7" s="33" t="str">
        <f ca="1">'Monthly Trend Days'!F7</f>
        <v/>
      </c>
      <c r="G7" s="51" t="str">
        <f ca="1">'Monthly Trend Days'!G7</f>
        <v/>
      </c>
      <c r="H7" s="51" t="str">
        <f ca="1">'Monthly Trend Days'!H7</f>
        <v/>
      </c>
      <c r="I7" s="1">
        <f t="shared" ca="1" si="0"/>
        <v>0</v>
      </c>
      <c r="J7" s="1">
        <f t="shared" ca="1" si="2"/>
        <v>0</v>
      </c>
      <c r="K7" s="1">
        <f t="shared" ca="1" si="2"/>
        <v>0</v>
      </c>
      <c r="L7" s="1">
        <f t="shared" ca="1" si="2"/>
        <v>0</v>
      </c>
      <c r="M7" s="1">
        <f t="shared" ca="1" si="2"/>
        <v>0</v>
      </c>
      <c r="N7" s="1">
        <f t="shared" ca="1" si="2"/>
        <v>0</v>
      </c>
      <c r="O7" s="1">
        <f t="shared" ca="1" si="2"/>
        <v>0</v>
      </c>
      <c r="P7" s="1">
        <f t="shared" ca="1" si="2"/>
        <v>0</v>
      </c>
      <c r="Q7" s="1">
        <f t="shared" ca="1" si="2"/>
        <v>0</v>
      </c>
      <c r="R7" s="1">
        <f t="shared" ca="1" si="2"/>
        <v>0</v>
      </c>
      <c r="S7" s="1">
        <f t="shared" ca="1" si="2"/>
        <v>0</v>
      </c>
      <c r="T7" s="1">
        <f t="shared" ca="1" si="2"/>
        <v>0</v>
      </c>
      <c r="U7" s="1">
        <f t="shared" ca="1" si="2"/>
        <v>0</v>
      </c>
      <c r="V7" s="1">
        <f t="shared" ca="1" si="2"/>
        <v>0</v>
      </c>
      <c r="W7" s="1">
        <f t="shared" ca="1" si="2"/>
        <v>0</v>
      </c>
      <c r="X7" s="1">
        <f t="shared" ca="1" si="2"/>
        <v>0</v>
      </c>
      <c r="Y7" s="1">
        <f t="shared" ca="1" si="2"/>
        <v>0</v>
      </c>
      <c r="Z7" s="1">
        <f t="shared" ca="1" si="2"/>
        <v>0</v>
      </c>
      <c r="AA7" s="1">
        <f t="shared" ca="1" si="2"/>
        <v>0</v>
      </c>
      <c r="AB7" s="1">
        <f t="shared" ca="1" si="2"/>
        <v>0</v>
      </c>
      <c r="AC7" s="1">
        <f t="shared" ca="1" si="2"/>
        <v>0</v>
      </c>
      <c r="AD7" s="1">
        <f t="shared" ca="1" si="2"/>
        <v>0</v>
      </c>
      <c r="AE7" s="1">
        <f t="shared" ca="1" si="2"/>
        <v>0</v>
      </c>
      <c r="AF7" s="1">
        <f t="shared" ca="1" si="2"/>
        <v>0</v>
      </c>
      <c r="AG7" s="1">
        <f t="shared" ca="1" si="2"/>
        <v>0</v>
      </c>
      <c r="AH7" s="1">
        <f t="shared" ca="1" si="2"/>
        <v>0</v>
      </c>
      <c r="AI7" s="1">
        <f t="shared" ca="1" si="2"/>
        <v>0</v>
      </c>
      <c r="AJ7" s="1">
        <f t="shared" ca="1" si="2"/>
        <v>0</v>
      </c>
      <c r="AK7" s="1">
        <f t="shared" ca="1" si="2"/>
        <v>0</v>
      </c>
      <c r="AL7" s="1">
        <f t="shared" ca="1" si="2"/>
        <v>0</v>
      </c>
      <c r="AM7" s="1">
        <f t="shared" ca="1" si="2"/>
        <v>0</v>
      </c>
      <c r="AN7" s="1">
        <f t="shared" ca="1" si="2"/>
        <v>0</v>
      </c>
      <c r="AO7" s="1">
        <f t="shared" ca="1" si="2"/>
        <v>0</v>
      </c>
      <c r="AP7" s="1">
        <f t="shared" ca="1" si="2"/>
        <v>0</v>
      </c>
      <c r="AQ7" s="1">
        <f t="shared" ca="1" si="2"/>
        <v>0</v>
      </c>
      <c r="AR7" s="1">
        <f t="shared" ca="1" si="3"/>
        <v>0</v>
      </c>
      <c r="AS7" s="1">
        <f t="shared" ca="1" si="3"/>
        <v>0</v>
      </c>
      <c r="AT7" s="1">
        <f t="shared" ca="1" si="3"/>
        <v>0</v>
      </c>
      <c r="AU7" s="1">
        <f t="shared" ca="1" si="3"/>
        <v>0</v>
      </c>
      <c r="AV7" s="1">
        <f t="shared" ca="1" si="3"/>
        <v>0</v>
      </c>
      <c r="AW7" s="1">
        <f t="shared" ca="1" si="3"/>
        <v>0</v>
      </c>
      <c r="AX7" s="1">
        <f t="shared" ca="1" si="3"/>
        <v>0</v>
      </c>
      <c r="AY7" s="1">
        <f t="shared" ca="1" si="3"/>
        <v>0</v>
      </c>
      <c r="AZ7" s="1">
        <f t="shared" ca="1" si="3"/>
        <v>0</v>
      </c>
      <c r="BA7" s="1">
        <f t="shared" ca="1" si="3"/>
        <v>0</v>
      </c>
      <c r="BB7" s="1">
        <f t="shared" ca="1" si="3"/>
        <v>0</v>
      </c>
      <c r="BC7" s="1">
        <f t="shared" ca="1" si="4"/>
        <v>0</v>
      </c>
      <c r="BD7" s="1">
        <f t="shared" ca="1" si="4"/>
        <v>0</v>
      </c>
      <c r="BE7" s="1">
        <f t="shared" ca="1" si="4"/>
        <v>0</v>
      </c>
      <c r="BF7" s="1">
        <f t="shared" ca="1" si="4"/>
        <v>0</v>
      </c>
      <c r="BG7" s="1">
        <f t="shared" ca="1" si="4"/>
        <v>0</v>
      </c>
      <c r="BH7" s="1">
        <f t="shared" ca="1" si="4"/>
        <v>0</v>
      </c>
      <c r="BI7" s="1">
        <f t="shared" ca="1" si="4"/>
        <v>0</v>
      </c>
      <c r="BJ7" s="1">
        <f t="shared" ca="1" si="4"/>
        <v>0</v>
      </c>
      <c r="BK7" s="1">
        <f t="shared" ca="1" si="4"/>
        <v>0</v>
      </c>
      <c r="BL7" s="1">
        <f t="shared" ca="1" si="4"/>
        <v>0</v>
      </c>
      <c r="BM7" s="1">
        <f t="shared" ca="1" si="4"/>
        <v>0</v>
      </c>
      <c r="BN7" s="1">
        <f t="shared" ca="1" si="4"/>
        <v>0</v>
      </c>
      <c r="BO7" s="1">
        <f t="shared" ca="1" si="4"/>
        <v>0</v>
      </c>
      <c r="BP7" s="1">
        <f t="shared" ca="1" si="4"/>
        <v>0</v>
      </c>
      <c r="BQ7" s="1">
        <f t="shared" ca="1" si="4"/>
        <v>0</v>
      </c>
      <c r="BR7" s="1">
        <f t="shared" ca="1" si="4"/>
        <v>0</v>
      </c>
      <c r="BS7" s="1">
        <f t="shared" ca="1" si="4"/>
        <v>0</v>
      </c>
      <c r="BT7" s="1">
        <f t="shared" ca="1" si="4"/>
        <v>0</v>
      </c>
      <c r="BU7" s="1">
        <f t="shared" ca="1" si="4"/>
        <v>0</v>
      </c>
      <c r="BV7" s="1">
        <f t="shared" ca="1" si="4"/>
        <v>0</v>
      </c>
      <c r="BW7" s="1">
        <f t="shared" ca="1" si="4"/>
        <v>0</v>
      </c>
      <c r="BX7" s="1">
        <f t="shared" ca="1" si="4"/>
        <v>0</v>
      </c>
      <c r="BY7" s="1">
        <f t="shared" ca="1" si="4"/>
        <v>0</v>
      </c>
      <c r="BZ7" s="1">
        <f t="shared" ca="1" si="4"/>
        <v>0</v>
      </c>
      <c r="CA7" s="1">
        <f t="shared" ca="1" si="4"/>
        <v>0</v>
      </c>
      <c r="CB7" s="1">
        <f t="shared" ca="1" si="4"/>
        <v>0</v>
      </c>
    </row>
    <row r="8" spans="1:80">
      <c r="A8" s="14" t="str">
        <f ca="1">'Monthly Trend Days'!A8</f>
        <v/>
      </c>
      <c r="B8" s="14"/>
      <c r="D8" s="14"/>
      <c r="E8" s="33" t="str">
        <f ca="1">'Monthly Trend Days'!E8</f>
        <v/>
      </c>
      <c r="F8" s="33" t="str">
        <f ca="1">'Monthly Trend Days'!F8</f>
        <v/>
      </c>
      <c r="G8" s="51" t="str">
        <f ca="1">'Monthly Trend Days'!G8</f>
        <v/>
      </c>
      <c r="H8" s="51" t="str">
        <f ca="1">'Monthly Trend Days'!H8</f>
        <v/>
      </c>
      <c r="I8" s="1">
        <f t="shared" ca="1" si="0"/>
        <v>0</v>
      </c>
      <c r="J8" s="1">
        <f t="shared" ca="1" si="2"/>
        <v>0</v>
      </c>
      <c r="K8" s="1">
        <f t="shared" ca="1" si="2"/>
        <v>0</v>
      </c>
      <c r="L8" s="1">
        <f t="shared" ca="1" si="2"/>
        <v>0</v>
      </c>
      <c r="M8" s="1">
        <f t="shared" ca="1" si="2"/>
        <v>0</v>
      </c>
      <c r="N8" s="1">
        <f t="shared" ca="1" si="2"/>
        <v>0</v>
      </c>
      <c r="O8" s="1">
        <f t="shared" ca="1" si="2"/>
        <v>0</v>
      </c>
      <c r="P8" s="1">
        <f t="shared" ca="1" si="2"/>
        <v>0</v>
      </c>
      <c r="Q8" s="1">
        <f t="shared" ca="1" si="2"/>
        <v>0</v>
      </c>
      <c r="R8" s="1">
        <f t="shared" ca="1" si="2"/>
        <v>0</v>
      </c>
      <c r="S8" s="1">
        <f t="shared" ca="1" si="2"/>
        <v>0</v>
      </c>
      <c r="T8" s="1">
        <f t="shared" ca="1" si="2"/>
        <v>0</v>
      </c>
      <c r="U8" s="1">
        <f t="shared" ca="1" si="2"/>
        <v>0</v>
      </c>
      <c r="V8" s="1">
        <f t="shared" ca="1" si="2"/>
        <v>0</v>
      </c>
      <c r="W8" s="1">
        <f t="shared" ca="1" si="2"/>
        <v>0</v>
      </c>
      <c r="X8" s="1">
        <f t="shared" ca="1" si="2"/>
        <v>0</v>
      </c>
      <c r="Y8" s="1">
        <f t="shared" ca="1" si="2"/>
        <v>0</v>
      </c>
      <c r="Z8" s="1">
        <f t="shared" ca="1" si="2"/>
        <v>0</v>
      </c>
      <c r="AA8" s="1">
        <f t="shared" ca="1" si="2"/>
        <v>0</v>
      </c>
      <c r="AB8" s="1">
        <f t="shared" ca="1" si="2"/>
        <v>0</v>
      </c>
      <c r="AC8" s="1">
        <f t="shared" ca="1" si="2"/>
        <v>0</v>
      </c>
      <c r="AD8" s="1">
        <f t="shared" ca="1" si="2"/>
        <v>0</v>
      </c>
      <c r="AE8" s="1">
        <f t="shared" ca="1" si="2"/>
        <v>0</v>
      </c>
      <c r="AF8" s="1">
        <f t="shared" ca="1" si="2"/>
        <v>0</v>
      </c>
      <c r="AG8" s="1">
        <f t="shared" ca="1" si="2"/>
        <v>0</v>
      </c>
      <c r="AH8" s="1">
        <f t="shared" ca="1" si="2"/>
        <v>0</v>
      </c>
      <c r="AI8" s="1">
        <f t="shared" ca="1" si="2"/>
        <v>0</v>
      </c>
      <c r="AJ8" s="1">
        <f t="shared" ca="1" si="2"/>
        <v>0</v>
      </c>
      <c r="AK8" s="1">
        <f t="shared" ca="1" si="2"/>
        <v>0</v>
      </c>
      <c r="AL8" s="1">
        <f t="shared" ca="1" si="2"/>
        <v>0</v>
      </c>
      <c r="AM8" s="1">
        <f t="shared" ca="1" si="2"/>
        <v>0</v>
      </c>
      <c r="AN8" s="1">
        <f t="shared" ca="1" si="2"/>
        <v>0</v>
      </c>
      <c r="AO8" s="1">
        <f t="shared" ca="1" si="2"/>
        <v>0</v>
      </c>
      <c r="AP8" s="1">
        <f t="shared" ca="1" si="2"/>
        <v>0</v>
      </c>
      <c r="AQ8" s="1">
        <f t="shared" ca="1" si="2"/>
        <v>0</v>
      </c>
      <c r="AR8" s="1">
        <f t="shared" ca="1" si="3"/>
        <v>0</v>
      </c>
      <c r="AS8" s="1">
        <f t="shared" ca="1" si="3"/>
        <v>0</v>
      </c>
      <c r="AT8" s="1">
        <f t="shared" ca="1" si="3"/>
        <v>0</v>
      </c>
      <c r="AU8" s="1">
        <f t="shared" ca="1" si="3"/>
        <v>0</v>
      </c>
      <c r="AV8" s="1">
        <f t="shared" ca="1" si="3"/>
        <v>0</v>
      </c>
      <c r="AW8" s="1">
        <f t="shared" ca="1" si="3"/>
        <v>0</v>
      </c>
      <c r="AX8" s="1">
        <f t="shared" ca="1" si="3"/>
        <v>0</v>
      </c>
      <c r="AY8" s="1">
        <f t="shared" ca="1" si="3"/>
        <v>0</v>
      </c>
      <c r="AZ8" s="1">
        <f t="shared" ca="1" si="3"/>
        <v>0</v>
      </c>
      <c r="BA8" s="1">
        <f t="shared" ca="1" si="3"/>
        <v>0</v>
      </c>
      <c r="BB8" s="1">
        <f t="shared" ca="1" si="3"/>
        <v>0</v>
      </c>
      <c r="BC8" s="1">
        <f t="shared" ca="1" si="4"/>
        <v>0</v>
      </c>
      <c r="BD8" s="1">
        <f t="shared" ca="1" si="4"/>
        <v>0</v>
      </c>
      <c r="BE8" s="1">
        <f t="shared" ca="1" si="4"/>
        <v>0</v>
      </c>
      <c r="BF8" s="1">
        <f t="shared" ca="1" si="4"/>
        <v>0</v>
      </c>
      <c r="BG8" s="1">
        <f t="shared" ca="1" si="4"/>
        <v>0</v>
      </c>
      <c r="BH8" s="1">
        <f t="shared" ca="1" si="4"/>
        <v>0</v>
      </c>
      <c r="BI8" s="1">
        <f t="shared" ca="1" si="4"/>
        <v>0</v>
      </c>
      <c r="BJ8" s="1">
        <f t="shared" ca="1" si="4"/>
        <v>0</v>
      </c>
      <c r="BK8" s="1">
        <f t="shared" ca="1" si="4"/>
        <v>0</v>
      </c>
      <c r="BL8" s="1">
        <f t="shared" ca="1" si="4"/>
        <v>0</v>
      </c>
      <c r="BM8" s="1">
        <f t="shared" ca="1" si="4"/>
        <v>0</v>
      </c>
      <c r="BN8" s="1">
        <f t="shared" ca="1" si="4"/>
        <v>0</v>
      </c>
      <c r="BO8" s="1">
        <f t="shared" ca="1" si="4"/>
        <v>0</v>
      </c>
      <c r="BP8" s="1">
        <f t="shared" ca="1" si="4"/>
        <v>0</v>
      </c>
      <c r="BQ8" s="1">
        <f t="shared" ca="1" si="4"/>
        <v>0</v>
      </c>
      <c r="BR8" s="1">
        <f t="shared" ca="1" si="4"/>
        <v>0</v>
      </c>
      <c r="BS8" s="1">
        <f t="shared" ca="1" si="4"/>
        <v>0</v>
      </c>
      <c r="BT8" s="1">
        <f t="shared" ca="1" si="4"/>
        <v>0</v>
      </c>
      <c r="BU8" s="1">
        <f t="shared" ca="1" si="4"/>
        <v>0</v>
      </c>
      <c r="BV8" s="1">
        <f t="shared" ca="1" si="4"/>
        <v>0</v>
      </c>
      <c r="BW8" s="1">
        <f t="shared" ca="1" si="4"/>
        <v>0</v>
      </c>
      <c r="BX8" s="1">
        <f t="shared" ca="1" si="4"/>
        <v>0</v>
      </c>
      <c r="BY8" s="1">
        <f t="shared" ca="1" si="4"/>
        <v>0</v>
      </c>
      <c r="BZ8" s="1">
        <f t="shared" ca="1" si="4"/>
        <v>0</v>
      </c>
      <c r="CA8" s="1">
        <f t="shared" ca="1" si="4"/>
        <v>0</v>
      </c>
      <c r="CB8" s="1">
        <f t="shared" ca="1" si="4"/>
        <v>0</v>
      </c>
    </row>
    <row r="9" spans="1:80">
      <c r="A9" s="14" t="str">
        <f ca="1">'Monthly Trend Days'!A9</f>
        <v/>
      </c>
      <c r="B9" s="14"/>
      <c r="D9" s="14"/>
      <c r="E9" s="33" t="str">
        <f ca="1">'Monthly Trend Days'!E9</f>
        <v/>
      </c>
      <c r="F9" s="33" t="str">
        <f ca="1">'Monthly Trend Days'!F9</f>
        <v/>
      </c>
      <c r="G9" s="51" t="str">
        <f ca="1">'Monthly Trend Days'!G9</f>
        <v/>
      </c>
      <c r="H9" s="51" t="str">
        <f ca="1">'Monthly Trend Days'!H9</f>
        <v/>
      </c>
      <c r="I9" s="1">
        <f t="shared" ca="1" si="0"/>
        <v>0</v>
      </c>
      <c r="J9" s="1">
        <f t="shared" ca="1" si="2"/>
        <v>0</v>
      </c>
      <c r="K9" s="1">
        <f t="shared" ca="1" si="2"/>
        <v>0</v>
      </c>
      <c r="L9" s="1">
        <f t="shared" ca="1" si="2"/>
        <v>0</v>
      </c>
      <c r="M9" s="1">
        <f t="shared" ca="1" si="2"/>
        <v>0</v>
      </c>
      <c r="N9" s="1">
        <f t="shared" ca="1" si="2"/>
        <v>0</v>
      </c>
      <c r="O9" s="1">
        <f t="shared" ca="1" si="2"/>
        <v>0</v>
      </c>
      <c r="P9" s="1">
        <f t="shared" ca="1" si="2"/>
        <v>0</v>
      </c>
      <c r="Q9" s="1">
        <f t="shared" ca="1" si="2"/>
        <v>0</v>
      </c>
      <c r="R9" s="1">
        <f t="shared" ca="1" si="2"/>
        <v>0</v>
      </c>
      <c r="S9" s="1">
        <f t="shared" ca="1" si="2"/>
        <v>0</v>
      </c>
      <c r="T9" s="1">
        <f t="shared" ca="1" si="2"/>
        <v>0</v>
      </c>
      <c r="U9" s="1">
        <f t="shared" ca="1" si="2"/>
        <v>0</v>
      </c>
      <c r="V9" s="1">
        <f t="shared" ca="1" si="2"/>
        <v>0</v>
      </c>
      <c r="W9" s="1">
        <f t="shared" ca="1" si="2"/>
        <v>0</v>
      </c>
      <c r="X9" s="1">
        <f t="shared" ca="1" si="2"/>
        <v>0</v>
      </c>
      <c r="Y9" s="1">
        <f t="shared" ca="1" si="2"/>
        <v>0</v>
      </c>
      <c r="Z9" s="1">
        <f t="shared" ca="1" si="2"/>
        <v>0</v>
      </c>
      <c r="AA9" s="1">
        <f t="shared" ca="1" si="2"/>
        <v>0</v>
      </c>
      <c r="AB9" s="1">
        <f t="shared" ca="1" si="2"/>
        <v>0</v>
      </c>
      <c r="AC9" s="1">
        <f t="shared" ca="1" si="2"/>
        <v>0</v>
      </c>
      <c r="AD9" s="1">
        <f t="shared" ca="1" si="2"/>
        <v>0</v>
      </c>
      <c r="AE9" s="1">
        <f t="shared" ca="1" si="2"/>
        <v>0</v>
      </c>
      <c r="AF9" s="1">
        <f t="shared" ca="1" si="2"/>
        <v>0</v>
      </c>
      <c r="AG9" s="1">
        <f t="shared" ca="1" si="2"/>
        <v>0</v>
      </c>
      <c r="AH9" s="1">
        <f t="shared" ca="1" si="2"/>
        <v>0</v>
      </c>
      <c r="AI9" s="1">
        <f t="shared" ca="1" si="2"/>
        <v>0</v>
      </c>
      <c r="AJ9" s="1">
        <f t="shared" ca="1" si="2"/>
        <v>0</v>
      </c>
      <c r="AK9" s="1">
        <f t="shared" ca="1" si="2"/>
        <v>0</v>
      </c>
      <c r="AL9" s="1">
        <f t="shared" ca="1" si="2"/>
        <v>0</v>
      </c>
      <c r="AM9" s="1">
        <f t="shared" ca="1" si="2"/>
        <v>0</v>
      </c>
      <c r="AN9" s="1">
        <f t="shared" ca="1" si="2"/>
        <v>0</v>
      </c>
      <c r="AO9" s="1">
        <f t="shared" ca="1" si="2"/>
        <v>0</v>
      </c>
      <c r="AP9" s="1">
        <f t="shared" ca="1" si="2"/>
        <v>0</v>
      </c>
      <c r="AQ9" s="1">
        <f t="shared" ca="1" si="2"/>
        <v>0</v>
      </c>
      <c r="AR9" s="1">
        <f t="shared" ca="1" si="3"/>
        <v>0</v>
      </c>
      <c r="AS9" s="1">
        <f t="shared" ca="1" si="3"/>
        <v>0</v>
      </c>
      <c r="AT9" s="1">
        <f t="shared" ca="1" si="3"/>
        <v>0</v>
      </c>
      <c r="AU9" s="1">
        <f t="shared" ca="1" si="3"/>
        <v>0</v>
      </c>
      <c r="AV9" s="1">
        <f t="shared" ca="1" si="3"/>
        <v>0</v>
      </c>
      <c r="AW9" s="1">
        <f t="shared" ca="1" si="3"/>
        <v>0</v>
      </c>
      <c r="AX9" s="1">
        <f t="shared" ca="1" si="3"/>
        <v>0</v>
      </c>
      <c r="AY9" s="1">
        <f t="shared" ca="1" si="3"/>
        <v>0</v>
      </c>
      <c r="AZ9" s="1">
        <f t="shared" ca="1" si="3"/>
        <v>0</v>
      </c>
      <c r="BA9" s="1">
        <f t="shared" ca="1" si="3"/>
        <v>0</v>
      </c>
      <c r="BB9" s="1">
        <f t="shared" ca="1" si="3"/>
        <v>0</v>
      </c>
      <c r="BC9" s="1">
        <f t="shared" ca="1" si="4"/>
        <v>0</v>
      </c>
      <c r="BD9" s="1">
        <f t="shared" ca="1" si="4"/>
        <v>0</v>
      </c>
      <c r="BE9" s="1">
        <f t="shared" ca="1" si="4"/>
        <v>0</v>
      </c>
      <c r="BF9" s="1">
        <f t="shared" ca="1" si="4"/>
        <v>0</v>
      </c>
      <c r="BG9" s="1">
        <f t="shared" ca="1" si="4"/>
        <v>0</v>
      </c>
      <c r="BH9" s="1">
        <f t="shared" ca="1" si="4"/>
        <v>0</v>
      </c>
      <c r="BI9" s="1">
        <f t="shared" ca="1" si="4"/>
        <v>0</v>
      </c>
      <c r="BJ9" s="1">
        <f t="shared" ca="1" si="4"/>
        <v>0</v>
      </c>
      <c r="BK9" s="1">
        <f t="shared" ca="1" si="4"/>
        <v>0</v>
      </c>
      <c r="BL9" s="1">
        <f t="shared" ca="1" si="4"/>
        <v>0</v>
      </c>
      <c r="BM9" s="1">
        <f t="shared" ca="1" si="4"/>
        <v>0</v>
      </c>
      <c r="BN9" s="1">
        <f t="shared" ca="1" si="4"/>
        <v>0</v>
      </c>
      <c r="BO9" s="1">
        <f t="shared" ca="1" si="4"/>
        <v>0</v>
      </c>
      <c r="BP9" s="1">
        <f t="shared" ca="1" si="4"/>
        <v>0</v>
      </c>
      <c r="BQ9" s="1">
        <f t="shared" ca="1" si="4"/>
        <v>0</v>
      </c>
      <c r="BR9" s="1">
        <f t="shared" ca="1" si="4"/>
        <v>0</v>
      </c>
      <c r="BS9" s="1">
        <f t="shared" ca="1" si="4"/>
        <v>0</v>
      </c>
      <c r="BT9" s="1">
        <f t="shared" ca="1" si="4"/>
        <v>0</v>
      </c>
      <c r="BU9" s="1">
        <f t="shared" ca="1" si="4"/>
        <v>0</v>
      </c>
      <c r="BV9" s="1">
        <f t="shared" ca="1" si="4"/>
        <v>0</v>
      </c>
      <c r="BW9" s="1">
        <f t="shared" ca="1" si="4"/>
        <v>0</v>
      </c>
      <c r="BX9" s="1">
        <f t="shared" ca="1" si="4"/>
        <v>0</v>
      </c>
      <c r="BY9" s="1">
        <f t="shared" ca="1" si="4"/>
        <v>0</v>
      </c>
      <c r="BZ9" s="1">
        <f t="shared" ca="1" si="4"/>
        <v>0</v>
      </c>
      <c r="CA9" s="1">
        <f t="shared" ca="1" si="4"/>
        <v>0</v>
      </c>
      <c r="CB9" s="1">
        <f t="shared" ca="1" si="4"/>
        <v>0</v>
      </c>
    </row>
    <row r="10" spans="1:80">
      <c r="A10" s="14" t="str">
        <f ca="1">'Monthly Trend Days'!A10</f>
        <v/>
      </c>
      <c r="B10" s="14"/>
      <c r="D10" s="14"/>
      <c r="E10" s="33" t="str">
        <f ca="1">'Monthly Trend Days'!E10</f>
        <v/>
      </c>
      <c r="F10" s="33" t="str">
        <f ca="1">'Monthly Trend Days'!F10</f>
        <v/>
      </c>
      <c r="G10" s="51" t="str">
        <f ca="1">'Monthly Trend Days'!G10</f>
        <v/>
      </c>
      <c r="H10" s="51" t="str">
        <f ca="1">'Monthly Trend Days'!H10</f>
        <v/>
      </c>
      <c r="I10" s="1">
        <f t="shared" ca="1" si="0"/>
        <v>0</v>
      </c>
      <c r="J10" s="1">
        <f t="shared" ca="1" si="2"/>
        <v>0</v>
      </c>
      <c r="K10" s="1">
        <f t="shared" ca="1" si="2"/>
        <v>0</v>
      </c>
      <c r="L10" s="1">
        <f t="shared" ca="1" si="2"/>
        <v>0</v>
      </c>
      <c r="M10" s="1">
        <f t="shared" ca="1" si="2"/>
        <v>0</v>
      </c>
      <c r="N10" s="1">
        <f t="shared" ca="1" si="2"/>
        <v>0</v>
      </c>
      <c r="O10" s="1">
        <f t="shared" ca="1" si="2"/>
        <v>0</v>
      </c>
      <c r="P10" s="1">
        <f t="shared" ca="1" si="2"/>
        <v>0</v>
      </c>
      <c r="Q10" s="1">
        <f t="shared" ca="1" si="2"/>
        <v>0</v>
      </c>
      <c r="R10" s="1">
        <f t="shared" ca="1" si="2"/>
        <v>0</v>
      </c>
      <c r="S10" s="1">
        <f t="shared" ca="1" si="2"/>
        <v>0</v>
      </c>
      <c r="T10" s="1">
        <f t="shared" ca="1" si="2"/>
        <v>0</v>
      </c>
      <c r="U10" s="1">
        <f t="shared" ca="1" si="2"/>
        <v>0</v>
      </c>
      <c r="V10" s="1">
        <f t="shared" ca="1" si="2"/>
        <v>0</v>
      </c>
      <c r="W10" s="1">
        <f t="shared" ca="1" si="2"/>
        <v>0</v>
      </c>
      <c r="X10" s="1">
        <f t="shared" ca="1" si="2"/>
        <v>0</v>
      </c>
      <c r="Y10" s="1">
        <f t="shared" ca="1" si="2"/>
        <v>0</v>
      </c>
      <c r="Z10" s="1">
        <f t="shared" ca="1" si="2"/>
        <v>0</v>
      </c>
      <c r="AA10" s="1">
        <f t="shared" ca="1" si="2"/>
        <v>0</v>
      </c>
      <c r="AB10" s="1">
        <f t="shared" ca="1" si="2"/>
        <v>0</v>
      </c>
      <c r="AC10" s="1">
        <f t="shared" ca="1" si="2"/>
        <v>0</v>
      </c>
      <c r="AD10" s="1">
        <f t="shared" ca="1" si="2"/>
        <v>0</v>
      </c>
      <c r="AE10" s="1">
        <f t="shared" ca="1" si="2"/>
        <v>0</v>
      </c>
      <c r="AF10" s="1">
        <f t="shared" ca="1" si="2"/>
        <v>0</v>
      </c>
      <c r="AG10" s="1">
        <f t="shared" ca="1" si="2"/>
        <v>0</v>
      </c>
      <c r="AH10" s="1">
        <f t="shared" ca="1" si="2"/>
        <v>0</v>
      </c>
      <c r="AI10" s="1">
        <f t="shared" ca="1" si="2"/>
        <v>0</v>
      </c>
      <c r="AJ10" s="1">
        <f t="shared" ca="1" si="2"/>
        <v>0</v>
      </c>
      <c r="AK10" s="1">
        <f t="shared" ca="1" si="2"/>
        <v>0</v>
      </c>
      <c r="AL10" s="1">
        <f t="shared" ca="1" si="2"/>
        <v>0</v>
      </c>
      <c r="AM10" s="1">
        <f t="shared" ca="1" si="2"/>
        <v>0</v>
      </c>
      <c r="AN10" s="1">
        <f t="shared" ref="J10:AQ17" ca="1" si="5">SUMIFS(stitches,dates,"&gt;="&amp;AN$1,dates,"&lt;="&amp;EOMONTH(AN$1,0),projects,$E10)</f>
        <v>0</v>
      </c>
      <c r="AO10" s="1">
        <f t="shared" ca="1" si="5"/>
        <v>0</v>
      </c>
      <c r="AP10" s="1">
        <f t="shared" ca="1" si="5"/>
        <v>0</v>
      </c>
      <c r="AQ10" s="1">
        <f t="shared" ca="1" si="5"/>
        <v>0</v>
      </c>
      <c r="AR10" s="1">
        <f t="shared" ca="1" si="3"/>
        <v>0</v>
      </c>
      <c r="AS10" s="1">
        <f t="shared" ca="1" si="3"/>
        <v>0</v>
      </c>
      <c r="AT10" s="1">
        <f t="shared" ca="1" si="3"/>
        <v>0</v>
      </c>
      <c r="AU10" s="1">
        <f t="shared" ca="1" si="3"/>
        <v>0</v>
      </c>
      <c r="AV10" s="1">
        <f t="shared" ca="1" si="3"/>
        <v>0</v>
      </c>
      <c r="AW10" s="1">
        <f t="shared" ca="1" si="3"/>
        <v>0</v>
      </c>
      <c r="AX10" s="1">
        <f t="shared" ca="1" si="3"/>
        <v>0</v>
      </c>
      <c r="AY10" s="1">
        <f t="shared" ca="1" si="3"/>
        <v>0</v>
      </c>
      <c r="AZ10" s="1">
        <f t="shared" ca="1" si="3"/>
        <v>0</v>
      </c>
      <c r="BA10" s="1">
        <f t="shared" ca="1" si="3"/>
        <v>0</v>
      </c>
      <c r="BB10" s="1">
        <f t="shared" ca="1" si="3"/>
        <v>0</v>
      </c>
      <c r="BC10" s="1">
        <f t="shared" ca="1" si="4"/>
        <v>0</v>
      </c>
      <c r="BD10" s="1">
        <f t="shared" ca="1" si="4"/>
        <v>0</v>
      </c>
      <c r="BE10" s="1">
        <f t="shared" ca="1" si="4"/>
        <v>0</v>
      </c>
      <c r="BF10" s="1">
        <f t="shared" ca="1" si="4"/>
        <v>0</v>
      </c>
      <c r="BG10" s="1">
        <f t="shared" ca="1" si="4"/>
        <v>0</v>
      </c>
      <c r="BH10" s="1">
        <f t="shared" ca="1" si="4"/>
        <v>0</v>
      </c>
      <c r="BI10" s="1">
        <f t="shared" ca="1" si="4"/>
        <v>0</v>
      </c>
      <c r="BJ10" s="1">
        <f t="shared" ca="1" si="4"/>
        <v>0</v>
      </c>
      <c r="BK10" s="1">
        <f t="shared" ca="1" si="4"/>
        <v>0</v>
      </c>
      <c r="BL10" s="1">
        <f t="shared" ca="1" si="4"/>
        <v>0</v>
      </c>
      <c r="BM10" s="1">
        <f t="shared" ca="1" si="4"/>
        <v>0</v>
      </c>
      <c r="BN10" s="1">
        <f t="shared" ca="1" si="4"/>
        <v>0</v>
      </c>
      <c r="BO10" s="1">
        <f t="shared" ca="1" si="4"/>
        <v>0</v>
      </c>
      <c r="BP10" s="1">
        <f t="shared" ca="1" si="4"/>
        <v>0</v>
      </c>
      <c r="BQ10" s="1">
        <f t="shared" ca="1" si="4"/>
        <v>0</v>
      </c>
      <c r="BR10" s="1">
        <f t="shared" ca="1" si="4"/>
        <v>0</v>
      </c>
      <c r="BS10" s="1">
        <f t="shared" ca="1" si="4"/>
        <v>0</v>
      </c>
      <c r="BT10" s="1">
        <f t="shared" ca="1" si="4"/>
        <v>0</v>
      </c>
      <c r="BU10" s="1">
        <f t="shared" ca="1" si="4"/>
        <v>0</v>
      </c>
      <c r="BV10" s="1">
        <f t="shared" ca="1" si="4"/>
        <v>0</v>
      </c>
      <c r="BW10" s="1">
        <f t="shared" ca="1" si="4"/>
        <v>0</v>
      </c>
      <c r="BX10" s="1">
        <f t="shared" ca="1" si="4"/>
        <v>0</v>
      </c>
      <c r="BY10" s="1">
        <f t="shared" ca="1" si="4"/>
        <v>0</v>
      </c>
      <c r="BZ10" s="1">
        <f t="shared" ca="1" si="4"/>
        <v>0</v>
      </c>
      <c r="CA10" s="1">
        <f t="shared" ca="1" si="4"/>
        <v>0</v>
      </c>
      <c r="CB10" s="1">
        <f t="shared" ca="1" si="4"/>
        <v>0</v>
      </c>
    </row>
    <row r="11" spans="1:80">
      <c r="A11" s="14" t="str">
        <f ca="1">'Monthly Trend Days'!A11</f>
        <v/>
      </c>
      <c r="B11" s="14"/>
      <c r="C11" s="1"/>
      <c r="D11" s="14"/>
      <c r="E11" s="33" t="str">
        <f ca="1">'Monthly Trend Days'!E11</f>
        <v/>
      </c>
      <c r="F11" s="33" t="str">
        <f ca="1">'Monthly Trend Days'!F11</f>
        <v/>
      </c>
      <c r="G11" s="51" t="str">
        <f ca="1">'Monthly Trend Days'!G11</f>
        <v/>
      </c>
      <c r="H11" s="51" t="str">
        <f ca="1">'Monthly Trend Days'!H11</f>
        <v/>
      </c>
      <c r="I11" s="1">
        <f t="shared" ca="1" si="0"/>
        <v>0</v>
      </c>
      <c r="J11" s="1">
        <f t="shared" ca="1" si="5"/>
        <v>0</v>
      </c>
      <c r="K11" s="1">
        <f t="shared" ca="1" si="5"/>
        <v>0</v>
      </c>
      <c r="L11" s="1">
        <f t="shared" ca="1" si="5"/>
        <v>0</v>
      </c>
      <c r="M11" s="1">
        <f t="shared" ca="1" si="5"/>
        <v>0</v>
      </c>
      <c r="N11" s="1">
        <f t="shared" ca="1" si="5"/>
        <v>0</v>
      </c>
      <c r="O11" s="1">
        <f t="shared" ca="1" si="5"/>
        <v>0</v>
      </c>
      <c r="P11" s="1">
        <f t="shared" ca="1" si="5"/>
        <v>0</v>
      </c>
      <c r="Q11" s="1">
        <f t="shared" ca="1" si="5"/>
        <v>0</v>
      </c>
      <c r="R11" s="1">
        <f t="shared" ca="1" si="5"/>
        <v>0</v>
      </c>
      <c r="S11" s="1">
        <f t="shared" ca="1" si="5"/>
        <v>0</v>
      </c>
      <c r="T11" s="1">
        <f t="shared" ca="1" si="5"/>
        <v>0</v>
      </c>
      <c r="U11" s="1">
        <f t="shared" ca="1" si="5"/>
        <v>0</v>
      </c>
      <c r="V11" s="1">
        <f t="shared" ca="1" si="5"/>
        <v>0</v>
      </c>
      <c r="W11" s="1">
        <f t="shared" ca="1" si="5"/>
        <v>0</v>
      </c>
      <c r="X11" s="1">
        <f t="shared" ca="1" si="5"/>
        <v>0</v>
      </c>
      <c r="Y11" s="1">
        <f t="shared" ca="1" si="5"/>
        <v>0</v>
      </c>
      <c r="Z11" s="1">
        <f t="shared" ca="1" si="5"/>
        <v>0</v>
      </c>
      <c r="AA11" s="1">
        <f t="shared" ca="1" si="5"/>
        <v>0</v>
      </c>
      <c r="AB11" s="1">
        <f t="shared" ca="1" si="5"/>
        <v>0</v>
      </c>
      <c r="AC11" s="1">
        <f t="shared" ca="1" si="5"/>
        <v>0</v>
      </c>
      <c r="AD11" s="1">
        <f t="shared" ca="1" si="5"/>
        <v>0</v>
      </c>
      <c r="AE11" s="1">
        <f t="shared" ca="1" si="5"/>
        <v>0</v>
      </c>
      <c r="AF11" s="1">
        <f t="shared" ca="1" si="5"/>
        <v>0</v>
      </c>
      <c r="AG11" s="1">
        <f t="shared" ca="1" si="5"/>
        <v>0</v>
      </c>
      <c r="AH11" s="1">
        <f t="shared" ca="1" si="5"/>
        <v>0</v>
      </c>
      <c r="AI11" s="1">
        <f t="shared" ca="1" si="5"/>
        <v>0</v>
      </c>
      <c r="AJ11" s="1">
        <f t="shared" ca="1" si="5"/>
        <v>0</v>
      </c>
      <c r="AK11" s="1">
        <f t="shared" ca="1" si="5"/>
        <v>0</v>
      </c>
      <c r="AL11" s="1">
        <f t="shared" ca="1" si="5"/>
        <v>0</v>
      </c>
      <c r="AM11" s="1">
        <f t="shared" ca="1" si="5"/>
        <v>0</v>
      </c>
      <c r="AN11" s="1">
        <f t="shared" ca="1" si="5"/>
        <v>0</v>
      </c>
      <c r="AO11" s="1">
        <f t="shared" ca="1" si="5"/>
        <v>0</v>
      </c>
      <c r="AP11" s="1">
        <f t="shared" ca="1" si="5"/>
        <v>0</v>
      </c>
      <c r="AQ11" s="1">
        <f t="shared" ca="1" si="5"/>
        <v>0</v>
      </c>
      <c r="AR11" s="1">
        <f t="shared" ca="1" si="3"/>
        <v>0</v>
      </c>
      <c r="AS11" s="1">
        <f t="shared" ca="1" si="3"/>
        <v>0</v>
      </c>
      <c r="AT11" s="1">
        <f t="shared" ca="1" si="3"/>
        <v>0</v>
      </c>
      <c r="AU11" s="1">
        <f t="shared" ca="1" si="3"/>
        <v>0</v>
      </c>
      <c r="AV11" s="1">
        <f t="shared" ca="1" si="3"/>
        <v>0</v>
      </c>
      <c r="AW11" s="1">
        <f t="shared" ca="1" si="3"/>
        <v>0</v>
      </c>
      <c r="AX11" s="1">
        <f t="shared" ca="1" si="3"/>
        <v>0</v>
      </c>
      <c r="AY11" s="1">
        <f t="shared" ca="1" si="3"/>
        <v>0</v>
      </c>
      <c r="AZ11" s="1">
        <f t="shared" ca="1" si="3"/>
        <v>0</v>
      </c>
      <c r="BA11" s="1">
        <f t="shared" ca="1" si="3"/>
        <v>0</v>
      </c>
      <c r="BB11" s="1">
        <f t="shared" ca="1" si="3"/>
        <v>0</v>
      </c>
      <c r="BC11" s="1">
        <f t="shared" ca="1" si="4"/>
        <v>0</v>
      </c>
      <c r="BD11" s="1">
        <f t="shared" ca="1" si="4"/>
        <v>0</v>
      </c>
      <c r="BE11" s="1">
        <f t="shared" ca="1" si="4"/>
        <v>0</v>
      </c>
      <c r="BF11" s="1">
        <f t="shared" ca="1" si="4"/>
        <v>0</v>
      </c>
      <c r="BG11" s="1">
        <f t="shared" ca="1" si="4"/>
        <v>0</v>
      </c>
      <c r="BH11" s="1">
        <f t="shared" ca="1" si="4"/>
        <v>0</v>
      </c>
      <c r="BI11" s="1">
        <f t="shared" ca="1" si="4"/>
        <v>0</v>
      </c>
      <c r="BJ11" s="1">
        <f t="shared" ca="1" si="4"/>
        <v>0</v>
      </c>
      <c r="BK11" s="1">
        <f t="shared" ca="1" si="4"/>
        <v>0</v>
      </c>
      <c r="BL11" s="1">
        <f t="shared" ca="1" si="4"/>
        <v>0</v>
      </c>
      <c r="BM11" s="1">
        <f t="shared" ca="1" si="4"/>
        <v>0</v>
      </c>
      <c r="BN11" s="1">
        <f t="shared" ca="1" si="4"/>
        <v>0</v>
      </c>
      <c r="BO11" s="1">
        <f t="shared" ca="1" si="4"/>
        <v>0</v>
      </c>
      <c r="BP11" s="1">
        <f t="shared" ca="1" si="4"/>
        <v>0</v>
      </c>
      <c r="BQ11" s="1">
        <f t="shared" ca="1" si="4"/>
        <v>0</v>
      </c>
      <c r="BR11" s="1">
        <f t="shared" ca="1" si="4"/>
        <v>0</v>
      </c>
      <c r="BS11" s="1">
        <f t="shared" ca="1" si="4"/>
        <v>0</v>
      </c>
      <c r="BT11" s="1">
        <f t="shared" ca="1" si="4"/>
        <v>0</v>
      </c>
      <c r="BU11" s="1">
        <f t="shared" ca="1" si="4"/>
        <v>0</v>
      </c>
      <c r="BV11" s="1">
        <f t="shared" ca="1" si="4"/>
        <v>0</v>
      </c>
      <c r="BW11" s="1">
        <f t="shared" ca="1" si="4"/>
        <v>0</v>
      </c>
      <c r="BX11" s="1">
        <f t="shared" ca="1" si="4"/>
        <v>0</v>
      </c>
      <c r="BY11" s="1">
        <f t="shared" ca="1" si="4"/>
        <v>0</v>
      </c>
      <c r="BZ11" s="1">
        <f t="shared" ca="1" si="4"/>
        <v>0</v>
      </c>
      <c r="CA11" s="1">
        <f t="shared" ca="1" si="4"/>
        <v>0</v>
      </c>
      <c r="CB11" s="1">
        <f t="shared" ca="1" si="4"/>
        <v>0</v>
      </c>
    </row>
    <row r="12" spans="1:80">
      <c r="A12" s="14" t="str">
        <f ca="1">'Monthly Trend Days'!A12</f>
        <v/>
      </c>
      <c r="B12" s="14"/>
      <c r="D12" s="14"/>
      <c r="E12" s="33" t="str">
        <f ca="1">'Monthly Trend Days'!E12</f>
        <v/>
      </c>
      <c r="F12" s="33" t="str">
        <f ca="1">'Monthly Trend Days'!F12</f>
        <v/>
      </c>
      <c r="G12" s="51" t="str">
        <f ca="1">'Monthly Trend Days'!G12</f>
        <v/>
      </c>
      <c r="H12" s="51" t="str">
        <f ca="1">'Monthly Trend Days'!H12</f>
        <v/>
      </c>
      <c r="I12" s="1">
        <f t="shared" ca="1" si="0"/>
        <v>0</v>
      </c>
      <c r="J12" s="1">
        <f t="shared" ca="1" si="5"/>
        <v>0</v>
      </c>
      <c r="K12" s="1">
        <f t="shared" ca="1" si="5"/>
        <v>0</v>
      </c>
      <c r="L12" s="1">
        <f t="shared" ca="1" si="5"/>
        <v>0</v>
      </c>
      <c r="M12" s="1">
        <f t="shared" ca="1" si="5"/>
        <v>0</v>
      </c>
      <c r="N12" s="1">
        <f t="shared" ca="1" si="5"/>
        <v>0</v>
      </c>
      <c r="O12" s="1">
        <f t="shared" ca="1" si="5"/>
        <v>0</v>
      </c>
      <c r="P12" s="1">
        <f t="shared" ca="1" si="5"/>
        <v>0</v>
      </c>
      <c r="Q12" s="1">
        <f t="shared" ca="1" si="5"/>
        <v>0</v>
      </c>
      <c r="R12" s="1">
        <f t="shared" ca="1" si="5"/>
        <v>0</v>
      </c>
      <c r="S12" s="1">
        <f t="shared" ca="1" si="5"/>
        <v>0</v>
      </c>
      <c r="T12" s="1">
        <f t="shared" ca="1" si="5"/>
        <v>0</v>
      </c>
      <c r="U12" s="1">
        <f t="shared" ca="1" si="5"/>
        <v>0</v>
      </c>
      <c r="V12" s="1">
        <f t="shared" ca="1" si="5"/>
        <v>0</v>
      </c>
      <c r="W12" s="1">
        <f t="shared" ca="1" si="5"/>
        <v>0</v>
      </c>
      <c r="X12" s="1">
        <f t="shared" ca="1" si="5"/>
        <v>0</v>
      </c>
      <c r="Y12" s="1">
        <f t="shared" ca="1" si="5"/>
        <v>0</v>
      </c>
      <c r="Z12" s="1">
        <f t="shared" ca="1" si="5"/>
        <v>0</v>
      </c>
      <c r="AA12" s="1">
        <f t="shared" ca="1" si="5"/>
        <v>0</v>
      </c>
      <c r="AB12" s="1">
        <f t="shared" ca="1" si="5"/>
        <v>0</v>
      </c>
      <c r="AC12" s="1">
        <f t="shared" ca="1" si="5"/>
        <v>0</v>
      </c>
      <c r="AD12" s="1">
        <f t="shared" ca="1" si="5"/>
        <v>0</v>
      </c>
      <c r="AE12" s="1">
        <f t="shared" ca="1" si="5"/>
        <v>0</v>
      </c>
      <c r="AF12" s="1">
        <f t="shared" ca="1" si="5"/>
        <v>0</v>
      </c>
      <c r="AG12" s="1">
        <f t="shared" ca="1" si="5"/>
        <v>0</v>
      </c>
      <c r="AH12" s="1">
        <f t="shared" ca="1" si="5"/>
        <v>0</v>
      </c>
      <c r="AI12" s="1">
        <f t="shared" ca="1" si="5"/>
        <v>0</v>
      </c>
      <c r="AJ12" s="1">
        <f t="shared" ca="1" si="5"/>
        <v>0</v>
      </c>
      <c r="AK12" s="1">
        <f t="shared" ca="1" si="5"/>
        <v>0</v>
      </c>
      <c r="AL12" s="1">
        <f t="shared" ca="1" si="5"/>
        <v>0</v>
      </c>
      <c r="AM12" s="1">
        <f t="shared" ca="1" si="5"/>
        <v>0</v>
      </c>
      <c r="AN12" s="1">
        <f t="shared" ca="1" si="5"/>
        <v>0</v>
      </c>
      <c r="AO12" s="1">
        <f t="shared" ca="1" si="5"/>
        <v>0</v>
      </c>
      <c r="AP12" s="1">
        <f t="shared" ca="1" si="5"/>
        <v>0</v>
      </c>
      <c r="AQ12" s="1">
        <f t="shared" ca="1" si="5"/>
        <v>0</v>
      </c>
      <c r="AR12" s="1">
        <f t="shared" ca="1" si="3"/>
        <v>0</v>
      </c>
      <c r="AS12" s="1">
        <f t="shared" ca="1" si="3"/>
        <v>0</v>
      </c>
      <c r="AT12" s="1">
        <f t="shared" ca="1" si="3"/>
        <v>0</v>
      </c>
      <c r="AU12" s="1">
        <f t="shared" ca="1" si="3"/>
        <v>0</v>
      </c>
      <c r="AV12" s="1">
        <f t="shared" ca="1" si="3"/>
        <v>0</v>
      </c>
      <c r="AW12" s="1">
        <f t="shared" ca="1" si="3"/>
        <v>0</v>
      </c>
      <c r="AX12" s="1">
        <f t="shared" ca="1" si="3"/>
        <v>0</v>
      </c>
      <c r="AY12" s="1">
        <f t="shared" ca="1" si="3"/>
        <v>0</v>
      </c>
      <c r="AZ12" s="1">
        <f t="shared" ca="1" si="3"/>
        <v>0</v>
      </c>
      <c r="BA12" s="1">
        <f t="shared" ca="1" si="3"/>
        <v>0</v>
      </c>
      <c r="BB12" s="1">
        <f t="shared" ca="1" si="3"/>
        <v>0</v>
      </c>
      <c r="BC12" s="1">
        <f t="shared" ca="1" si="4"/>
        <v>0</v>
      </c>
      <c r="BD12" s="1">
        <f t="shared" ca="1" si="4"/>
        <v>0</v>
      </c>
      <c r="BE12" s="1">
        <f t="shared" ca="1" si="4"/>
        <v>0</v>
      </c>
      <c r="BF12" s="1">
        <f t="shared" ca="1" si="4"/>
        <v>0</v>
      </c>
      <c r="BG12" s="1">
        <f t="shared" ca="1" si="4"/>
        <v>0</v>
      </c>
      <c r="BH12" s="1">
        <f t="shared" ca="1" si="4"/>
        <v>0</v>
      </c>
      <c r="BI12" s="1">
        <f t="shared" ca="1" si="4"/>
        <v>0</v>
      </c>
      <c r="BJ12" s="1">
        <f t="shared" ca="1" si="4"/>
        <v>0</v>
      </c>
      <c r="BK12" s="1">
        <f t="shared" ca="1" si="4"/>
        <v>0</v>
      </c>
      <c r="BL12" s="1">
        <f t="shared" ca="1" si="4"/>
        <v>0</v>
      </c>
      <c r="BM12" s="1">
        <f t="shared" ca="1" si="4"/>
        <v>0</v>
      </c>
      <c r="BN12" s="1">
        <f t="shared" ca="1" si="4"/>
        <v>0</v>
      </c>
      <c r="BO12" s="1">
        <f t="shared" ca="1" si="4"/>
        <v>0</v>
      </c>
      <c r="BP12" s="1">
        <f t="shared" ca="1" si="4"/>
        <v>0</v>
      </c>
      <c r="BQ12" s="1">
        <f t="shared" ca="1" si="4"/>
        <v>0</v>
      </c>
      <c r="BR12" s="1">
        <f t="shared" ca="1" si="4"/>
        <v>0</v>
      </c>
      <c r="BS12" s="1">
        <f t="shared" ca="1" si="4"/>
        <v>0</v>
      </c>
      <c r="BT12" s="1">
        <f t="shared" ca="1" si="4"/>
        <v>0</v>
      </c>
      <c r="BU12" s="1">
        <f t="shared" ca="1" si="4"/>
        <v>0</v>
      </c>
      <c r="BV12" s="1">
        <f t="shared" ca="1" si="4"/>
        <v>0</v>
      </c>
      <c r="BW12" s="1">
        <f t="shared" ca="1" si="4"/>
        <v>0</v>
      </c>
      <c r="BX12" s="1">
        <f t="shared" ca="1" si="4"/>
        <v>0</v>
      </c>
      <c r="BY12" s="1">
        <f t="shared" ca="1" si="4"/>
        <v>0</v>
      </c>
      <c r="BZ12" s="1">
        <f t="shared" ca="1" si="4"/>
        <v>0</v>
      </c>
      <c r="CA12" s="1">
        <f t="shared" ca="1" si="4"/>
        <v>0</v>
      </c>
      <c r="CB12" s="1">
        <f t="shared" ca="1" si="4"/>
        <v>0</v>
      </c>
    </row>
    <row r="13" spans="1:80">
      <c r="A13" s="14" t="str">
        <f ca="1">'Monthly Trend Days'!A13</f>
        <v/>
      </c>
      <c r="B13" s="14"/>
      <c r="D13" s="14"/>
      <c r="E13" s="33" t="str">
        <f ca="1">'Monthly Trend Days'!E13</f>
        <v/>
      </c>
      <c r="F13" s="33" t="str">
        <f ca="1">'Monthly Trend Days'!F13</f>
        <v/>
      </c>
      <c r="G13" s="51" t="str">
        <f ca="1">'Monthly Trend Days'!G13</f>
        <v/>
      </c>
      <c r="H13" s="51" t="str">
        <f ca="1">'Monthly Trend Days'!H13</f>
        <v/>
      </c>
      <c r="I13" s="1">
        <f t="shared" ca="1" si="0"/>
        <v>0</v>
      </c>
      <c r="J13" s="1">
        <f t="shared" ca="1" si="5"/>
        <v>0</v>
      </c>
      <c r="K13" s="1">
        <f t="shared" ca="1" si="5"/>
        <v>0</v>
      </c>
      <c r="L13" s="1">
        <f t="shared" ca="1" si="5"/>
        <v>0</v>
      </c>
      <c r="M13" s="1">
        <f t="shared" ca="1" si="5"/>
        <v>0</v>
      </c>
      <c r="N13" s="1">
        <f t="shared" ca="1" si="5"/>
        <v>0</v>
      </c>
      <c r="O13" s="1">
        <f t="shared" ca="1" si="5"/>
        <v>0</v>
      </c>
      <c r="P13" s="1">
        <f t="shared" ca="1" si="5"/>
        <v>0</v>
      </c>
      <c r="Q13" s="1">
        <f t="shared" ca="1" si="5"/>
        <v>0</v>
      </c>
      <c r="R13" s="1">
        <f t="shared" ca="1" si="5"/>
        <v>0</v>
      </c>
      <c r="S13" s="1">
        <f t="shared" ca="1" si="5"/>
        <v>0</v>
      </c>
      <c r="T13" s="1">
        <f t="shared" ca="1" si="5"/>
        <v>0</v>
      </c>
      <c r="U13" s="1">
        <f t="shared" ca="1" si="5"/>
        <v>0</v>
      </c>
      <c r="V13" s="1">
        <f t="shared" ca="1" si="5"/>
        <v>0</v>
      </c>
      <c r="W13" s="1">
        <f t="shared" ca="1" si="5"/>
        <v>0</v>
      </c>
      <c r="X13" s="1">
        <f t="shared" ca="1" si="5"/>
        <v>0</v>
      </c>
      <c r="Y13" s="1">
        <f t="shared" ca="1" si="5"/>
        <v>0</v>
      </c>
      <c r="Z13" s="1">
        <f t="shared" ca="1" si="5"/>
        <v>0</v>
      </c>
      <c r="AA13" s="1">
        <f t="shared" ca="1" si="5"/>
        <v>0</v>
      </c>
      <c r="AB13" s="1">
        <f t="shared" ca="1" si="5"/>
        <v>0</v>
      </c>
      <c r="AC13" s="1">
        <f t="shared" ca="1" si="5"/>
        <v>0</v>
      </c>
      <c r="AD13" s="1">
        <f t="shared" ca="1" si="5"/>
        <v>0</v>
      </c>
      <c r="AE13" s="1">
        <f t="shared" ca="1" si="5"/>
        <v>0</v>
      </c>
      <c r="AF13" s="1">
        <f t="shared" ca="1" si="5"/>
        <v>0</v>
      </c>
      <c r="AG13" s="1">
        <f t="shared" ca="1" si="5"/>
        <v>0</v>
      </c>
      <c r="AH13" s="1">
        <f t="shared" ca="1" si="5"/>
        <v>0</v>
      </c>
      <c r="AI13" s="1">
        <f t="shared" ca="1" si="5"/>
        <v>0</v>
      </c>
      <c r="AJ13" s="1">
        <f t="shared" ca="1" si="5"/>
        <v>0</v>
      </c>
      <c r="AK13" s="1">
        <f t="shared" ca="1" si="5"/>
        <v>0</v>
      </c>
      <c r="AL13" s="1">
        <f t="shared" ca="1" si="5"/>
        <v>0</v>
      </c>
      <c r="AM13" s="1">
        <f t="shared" ca="1" si="5"/>
        <v>0</v>
      </c>
      <c r="AN13" s="1">
        <f t="shared" ca="1" si="5"/>
        <v>0</v>
      </c>
      <c r="AO13" s="1">
        <f t="shared" ca="1" si="5"/>
        <v>0</v>
      </c>
      <c r="AP13" s="1">
        <f t="shared" ca="1" si="5"/>
        <v>0</v>
      </c>
      <c r="AQ13" s="1">
        <f t="shared" ca="1" si="5"/>
        <v>0</v>
      </c>
      <c r="AR13" s="1">
        <f t="shared" ca="1" si="3"/>
        <v>0</v>
      </c>
      <c r="AS13" s="1">
        <f t="shared" ca="1" si="3"/>
        <v>0</v>
      </c>
      <c r="AT13" s="1">
        <f t="shared" ca="1" si="3"/>
        <v>0</v>
      </c>
      <c r="AU13" s="1">
        <f t="shared" ca="1" si="3"/>
        <v>0</v>
      </c>
      <c r="AV13" s="1">
        <f t="shared" ca="1" si="3"/>
        <v>0</v>
      </c>
      <c r="AW13" s="1">
        <f t="shared" ca="1" si="3"/>
        <v>0</v>
      </c>
      <c r="AX13" s="1">
        <f t="shared" ca="1" si="3"/>
        <v>0</v>
      </c>
      <c r="AY13" s="1">
        <f t="shared" ca="1" si="3"/>
        <v>0</v>
      </c>
      <c r="AZ13" s="1">
        <f t="shared" ca="1" si="3"/>
        <v>0</v>
      </c>
      <c r="BA13" s="1">
        <f t="shared" ca="1" si="3"/>
        <v>0</v>
      </c>
      <c r="BB13" s="1">
        <f t="shared" ca="1" si="3"/>
        <v>0</v>
      </c>
      <c r="BC13" s="1">
        <f t="shared" ca="1" si="4"/>
        <v>0</v>
      </c>
      <c r="BD13" s="1">
        <f t="shared" ca="1" si="4"/>
        <v>0</v>
      </c>
      <c r="BE13" s="1">
        <f t="shared" ca="1" si="4"/>
        <v>0</v>
      </c>
      <c r="BF13" s="1">
        <f t="shared" ca="1" si="4"/>
        <v>0</v>
      </c>
      <c r="BG13" s="1">
        <f t="shared" ca="1" si="4"/>
        <v>0</v>
      </c>
      <c r="BH13" s="1">
        <f t="shared" ca="1" si="4"/>
        <v>0</v>
      </c>
      <c r="BI13" s="1">
        <f t="shared" ca="1" si="4"/>
        <v>0</v>
      </c>
      <c r="BJ13" s="1">
        <f t="shared" ca="1" si="4"/>
        <v>0</v>
      </c>
      <c r="BK13" s="1">
        <f t="shared" ca="1" si="4"/>
        <v>0</v>
      </c>
      <c r="BL13" s="1">
        <f t="shared" ca="1" si="4"/>
        <v>0</v>
      </c>
      <c r="BM13" s="1">
        <f t="shared" ca="1" si="4"/>
        <v>0</v>
      </c>
      <c r="BN13" s="1">
        <f t="shared" ca="1" si="4"/>
        <v>0</v>
      </c>
      <c r="BO13" s="1">
        <f t="shared" ca="1" si="4"/>
        <v>0</v>
      </c>
      <c r="BP13" s="1">
        <f t="shared" ca="1" si="4"/>
        <v>0</v>
      </c>
      <c r="BQ13" s="1">
        <f t="shared" ca="1" si="4"/>
        <v>0</v>
      </c>
      <c r="BR13" s="1">
        <f t="shared" ca="1" si="4"/>
        <v>0</v>
      </c>
      <c r="BS13" s="1">
        <f t="shared" ca="1" si="4"/>
        <v>0</v>
      </c>
      <c r="BT13" s="1">
        <f t="shared" ca="1" si="4"/>
        <v>0</v>
      </c>
      <c r="BU13" s="1">
        <f t="shared" ca="1" si="4"/>
        <v>0</v>
      </c>
      <c r="BV13" s="1">
        <f t="shared" ca="1" si="4"/>
        <v>0</v>
      </c>
      <c r="BW13" s="1">
        <f t="shared" ca="1" si="4"/>
        <v>0</v>
      </c>
      <c r="BX13" s="1">
        <f t="shared" ca="1" si="4"/>
        <v>0</v>
      </c>
      <c r="BY13" s="1">
        <f t="shared" ca="1" si="4"/>
        <v>0</v>
      </c>
      <c r="BZ13" s="1">
        <f t="shared" ca="1" si="4"/>
        <v>0</v>
      </c>
      <c r="CA13" s="1">
        <f t="shared" ca="1" si="4"/>
        <v>0</v>
      </c>
      <c r="CB13" s="1">
        <f t="shared" ca="1" si="4"/>
        <v>0</v>
      </c>
    </row>
    <row r="14" spans="1:80">
      <c r="A14" s="14" t="str">
        <f ca="1">'Monthly Trend Days'!A14</f>
        <v/>
      </c>
      <c r="B14" s="14"/>
      <c r="D14" s="14"/>
      <c r="E14" s="33" t="str">
        <f ca="1">'Monthly Trend Days'!E14</f>
        <v/>
      </c>
      <c r="F14" s="33" t="str">
        <f ca="1">'Monthly Trend Days'!F14</f>
        <v/>
      </c>
      <c r="G14" s="51" t="str">
        <f ca="1">'Monthly Trend Days'!G14</f>
        <v/>
      </c>
      <c r="H14" s="51" t="str">
        <f ca="1">'Monthly Trend Days'!H14</f>
        <v/>
      </c>
      <c r="I14" s="1">
        <f t="shared" ca="1" si="0"/>
        <v>0</v>
      </c>
      <c r="J14" s="1">
        <f t="shared" ca="1" si="5"/>
        <v>0</v>
      </c>
      <c r="K14" s="1">
        <f t="shared" ca="1" si="5"/>
        <v>0</v>
      </c>
      <c r="L14" s="1">
        <f t="shared" ca="1" si="5"/>
        <v>0</v>
      </c>
      <c r="M14" s="1">
        <f t="shared" ca="1" si="5"/>
        <v>0</v>
      </c>
      <c r="N14" s="1">
        <f t="shared" ca="1" si="5"/>
        <v>0</v>
      </c>
      <c r="O14" s="1">
        <f t="shared" ca="1" si="5"/>
        <v>0</v>
      </c>
      <c r="P14" s="1">
        <f t="shared" ca="1" si="5"/>
        <v>0</v>
      </c>
      <c r="Q14" s="1">
        <f t="shared" ca="1" si="5"/>
        <v>0</v>
      </c>
      <c r="R14" s="1">
        <f t="shared" ca="1" si="5"/>
        <v>0</v>
      </c>
      <c r="S14" s="1">
        <f t="shared" ca="1" si="5"/>
        <v>0</v>
      </c>
      <c r="T14" s="1">
        <f t="shared" ca="1" si="5"/>
        <v>0</v>
      </c>
      <c r="U14" s="1">
        <f t="shared" ca="1" si="5"/>
        <v>0</v>
      </c>
      <c r="V14" s="1">
        <f t="shared" ca="1" si="5"/>
        <v>0</v>
      </c>
      <c r="W14" s="1">
        <f t="shared" ca="1" si="5"/>
        <v>0</v>
      </c>
      <c r="X14" s="1">
        <f t="shared" ca="1" si="5"/>
        <v>0</v>
      </c>
      <c r="Y14" s="1">
        <f t="shared" ca="1" si="5"/>
        <v>0</v>
      </c>
      <c r="Z14" s="1">
        <f t="shared" ca="1" si="5"/>
        <v>0</v>
      </c>
      <c r="AA14" s="1">
        <f t="shared" ca="1" si="5"/>
        <v>0</v>
      </c>
      <c r="AB14" s="1">
        <f t="shared" ca="1" si="5"/>
        <v>0</v>
      </c>
      <c r="AC14" s="1">
        <f t="shared" ca="1" si="5"/>
        <v>0</v>
      </c>
      <c r="AD14" s="1">
        <f t="shared" ca="1" si="5"/>
        <v>0</v>
      </c>
      <c r="AE14" s="1">
        <f t="shared" ca="1" si="5"/>
        <v>0</v>
      </c>
      <c r="AF14" s="1">
        <f t="shared" ca="1" si="5"/>
        <v>0</v>
      </c>
      <c r="AG14" s="1">
        <f t="shared" ca="1" si="5"/>
        <v>0</v>
      </c>
      <c r="AH14" s="1">
        <f t="shared" ca="1" si="5"/>
        <v>0</v>
      </c>
      <c r="AI14" s="1">
        <f t="shared" ca="1" si="5"/>
        <v>0</v>
      </c>
      <c r="AJ14" s="1">
        <f t="shared" ca="1" si="5"/>
        <v>0</v>
      </c>
      <c r="AK14" s="1">
        <f t="shared" ca="1" si="5"/>
        <v>0</v>
      </c>
      <c r="AL14" s="1">
        <f t="shared" ca="1" si="5"/>
        <v>0</v>
      </c>
      <c r="AM14" s="1">
        <f t="shared" ca="1" si="5"/>
        <v>0</v>
      </c>
      <c r="AN14" s="1">
        <f t="shared" ca="1" si="5"/>
        <v>0</v>
      </c>
      <c r="AO14" s="1">
        <f t="shared" ca="1" si="5"/>
        <v>0</v>
      </c>
      <c r="AP14" s="1">
        <f t="shared" ca="1" si="5"/>
        <v>0</v>
      </c>
      <c r="AQ14" s="1">
        <f t="shared" ca="1" si="5"/>
        <v>0</v>
      </c>
      <c r="AR14" s="1">
        <f t="shared" ca="1" si="3"/>
        <v>0</v>
      </c>
      <c r="AS14" s="1">
        <f t="shared" ca="1" si="3"/>
        <v>0</v>
      </c>
      <c r="AT14" s="1">
        <f t="shared" ca="1" si="3"/>
        <v>0</v>
      </c>
      <c r="AU14" s="1">
        <f t="shared" ca="1" si="3"/>
        <v>0</v>
      </c>
      <c r="AV14" s="1">
        <f t="shared" ca="1" si="3"/>
        <v>0</v>
      </c>
      <c r="AW14" s="1">
        <f t="shared" ca="1" si="3"/>
        <v>0</v>
      </c>
      <c r="AX14" s="1">
        <f t="shared" ca="1" si="3"/>
        <v>0</v>
      </c>
      <c r="AY14" s="1">
        <f t="shared" ca="1" si="3"/>
        <v>0</v>
      </c>
      <c r="AZ14" s="1">
        <f t="shared" ca="1" si="3"/>
        <v>0</v>
      </c>
      <c r="BA14" s="1">
        <f t="shared" ca="1" si="3"/>
        <v>0</v>
      </c>
      <c r="BB14" s="1">
        <f t="shared" ca="1" si="3"/>
        <v>0</v>
      </c>
      <c r="BC14" s="1">
        <f t="shared" ref="BC14:CB23" ca="1" si="6">SUMIFS(stitches,dates,"&gt;="&amp;BC$1,dates,"&lt;="&amp;EOMONTH(BC$1,0),projects,$E14)</f>
        <v>0</v>
      </c>
      <c r="BD14" s="1">
        <f t="shared" ca="1" si="6"/>
        <v>0</v>
      </c>
      <c r="BE14" s="1">
        <f t="shared" ca="1" si="6"/>
        <v>0</v>
      </c>
      <c r="BF14" s="1">
        <f t="shared" ca="1" si="6"/>
        <v>0</v>
      </c>
      <c r="BG14" s="1">
        <f t="shared" ca="1" si="6"/>
        <v>0</v>
      </c>
      <c r="BH14" s="1">
        <f t="shared" ca="1" si="6"/>
        <v>0</v>
      </c>
      <c r="BI14" s="1">
        <f t="shared" ca="1" si="6"/>
        <v>0</v>
      </c>
      <c r="BJ14" s="1">
        <f t="shared" ca="1" si="6"/>
        <v>0</v>
      </c>
      <c r="BK14" s="1">
        <f t="shared" ca="1" si="6"/>
        <v>0</v>
      </c>
      <c r="BL14" s="1">
        <f t="shared" ca="1" si="6"/>
        <v>0</v>
      </c>
      <c r="BM14" s="1">
        <f t="shared" ca="1" si="6"/>
        <v>0</v>
      </c>
      <c r="BN14" s="1">
        <f t="shared" ca="1" si="6"/>
        <v>0</v>
      </c>
      <c r="BO14" s="1">
        <f t="shared" ca="1" si="6"/>
        <v>0</v>
      </c>
      <c r="BP14" s="1">
        <f t="shared" ca="1" si="6"/>
        <v>0</v>
      </c>
      <c r="BQ14" s="1">
        <f t="shared" ca="1" si="6"/>
        <v>0</v>
      </c>
      <c r="BR14" s="1">
        <f t="shared" ca="1" si="6"/>
        <v>0</v>
      </c>
      <c r="BS14" s="1">
        <f t="shared" ca="1" si="6"/>
        <v>0</v>
      </c>
      <c r="BT14" s="1">
        <f t="shared" ca="1" si="6"/>
        <v>0</v>
      </c>
      <c r="BU14" s="1">
        <f t="shared" ca="1" si="6"/>
        <v>0</v>
      </c>
      <c r="BV14" s="1">
        <f t="shared" ca="1" si="6"/>
        <v>0</v>
      </c>
      <c r="BW14" s="1">
        <f t="shared" ca="1" si="6"/>
        <v>0</v>
      </c>
      <c r="BX14" s="1">
        <f t="shared" ca="1" si="6"/>
        <v>0</v>
      </c>
      <c r="BY14" s="1">
        <f t="shared" ca="1" si="6"/>
        <v>0</v>
      </c>
      <c r="BZ14" s="1">
        <f t="shared" ca="1" si="6"/>
        <v>0</v>
      </c>
      <c r="CA14" s="1">
        <f t="shared" ca="1" si="6"/>
        <v>0</v>
      </c>
      <c r="CB14" s="1">
        <f t="shared" ca="1" si="6"/>
        <v>0</v>
      </c>
    </row>
    <row r="15" spans="1:80">
      <c r="A15" s="14" t="str">
        <f ca="1">'Monthly Trend Days'!A15</f>
        <v/>
      </c>
      <c r="B15" s="14"/>
      <c r="D15" s="14"/>
      <c r="E15" s="33" t="str">
        <f ca="1">'Monthly Trend Days'!E15</f>
        <v/>
      </c>
      <c r="F15" s="33" t="str">
        <f ca="1">'Monthly Trend Days'!F15</f>
        <v/>
      </c>
      <c r="G15" s="51" t="str">
        <f ca="1">'Monthly Trend Days'!G15</f>
        <v/>
      </c>
      <c r="H15" s="51" t="str">
        <f ca="1">'Monthly Trend Days'!H15</f>
        <v/>
      </c>
      <c r="I15" s="1">
        <f t="shared" ca="1" si="0"/>
        <v>0</v>
      </c>
      <c r="J15" s="1">
        <f t="shared" ca="1" si="5"/>
        <v>0</v>
      </c>
      <c r="K15" s="1">
        <f t="shared" ca="1" si="5"/>
        <v>0</v>
      </c>
      <c r="L15" s="1">
        <f t="shared" ca="1" si="5"/>
        <v>0</v>
      </c>
      <c r="M15" s="1">
        <f t="shared" ca="1" si="5"/>
        <v>0</v>
      </c>
      <c r="N15" s="1">
        <f t="shared" ca="1" si="5"/>
        <v>0</v>
      </c>
      <c r="O15" s="1">
        <f t="shared" ca="1" si="5"/>
        <v>0</v>
      </c>
      <c r="P15" s="1">
        <f t="shared" ca="1" si="5"/>
        <v>0</v>
      </c>
      <c r="Q15" s="1">
        <f t="shared" ca="1" si="5"/>
        <v>0</v>
      </c>
      <c r="R15" s="1">
        <f t="shared" ca="1" si="5"/>
        <v>0</v>
      </c>
      <c r="S15" s="1">
        <f t="shared" ca="1" si="5"/>
        <v>0</v>
      </c>
      <c r="T15" s="1">
        <f t="shared" ca="1" si="5"/>
        <v>0</v>
      </c>
      <c r="U15" s="1">
        <f t="shared" ca="1" si="5"/>
        <v>0</v>
      </c>
      <c r="V15" s="1">
        <f t="shared" ca="1" si="5"/>
        <v>0</v>
      </c>
      <c r="W15" s="1">
        <f t="shared" ca="1" si="5"/>
        <v>0</v>
      </c>
      <c r="X15" s="1">
        <f t="shared" ca="1" si="5"/>
        <v>0</v>
      </c>
      <c r="Y15" s="1">
        <f t="shared" ca="1" si="5"/>
        <v>0</v>
      </c>
      <c r="Z15" s="1">
        <f t="shared" ca="1" si="5"/>
        <v>0</v>
      </c>
      <c r="AA15" s="1">
        <f t="shared" ca="1" si="5"/>
        <v>0</v>
      </c>
      <c r="AB15" s="1">
        <f t="shared" ca="1" si="5"/>
        <v>0</v>
      </c>
      <c r="AC15" s="1">
        <f t="shared" ca="1" si="5"/>
        <v>0</v>
      </c>
      <c r="AD15" s="1">
        <f t="shared" ca="1" si="5"/>
        <v>0</v>
      </c>
      <c r="AE15" s="1">
        <f t="shared" ca="1" si="5"/>
        <v>0</v>
      </c>
      <c r="AF15" s="1">
        <f t="shared" ca="1" si="5"/>
        <v>0</v>
      </c>
      <c r="AG15" s="1">
        <f t="shared" ca="1" si="5"/>
        <v>0</v>
      </c>
      <c r="AH15" s="1">
        <f t="shared" ca="1" si="5"/>
        <v>0</v>
      </c>
      <c r="AI15" s="1">
        <f t="shared" ca="1" si="5"/>
        <v>0</v>
      </c>
      <c r="AJ15" s="1">
        <f t="shared" ca="1" si="5"/>
        <v>0</v>
      </c>
      <c r="AK15" s="1">
        <f t="shared" ca="1" si="5"/>
        <v>0</v>
      </c>
      <c r="AL15" s="1">
        <f t="shared" ca="1" si="5"/>
        <v>0</v>
      </c>
      <c r="AM15" s="1">
        <f t="shared" ca="1" si="5"/>
        <v>0</v>
      </c>
      <c r="AN15" s="1">
        <f t="shared" ca="1" si="5"/>
        <v>0</v>
      </c>
      <c r="AO15" s="1">
        <f t="shared" ca="1" si="5"/>
        <v>0</v>
      </c>
      <c r="AP15" s="1">
        <f t="shared" ca="1" si="5"/>
        <v>0</v>
      </c>
      <c r="AQ15" s="1">
        <f t="shared" ca="1" si="5"/>
        <v>0</v>
      </c>
      <c r="AR15" s="1">
        <f t="shared" ca="1" si="3"/>
        <v>0</v>
      </c>
      <c r="AS15" s="1">
        <f t="shared" ca="1" si="3"/>
        <v>0</v>
      </c>
      <c r="AT15" s="1">
        <f t="shared" ca="1" si="3"/>
        <v>0</v>
      </c>
      <c r="AU15" s="1">
        <f t="shared" ca="1" si="3"/>
        <v>0</v>
      </c>
      <c r="AV15" s="1">
        <f t="shared" ca="1" si="3"/>
        <v>0</v>
      </c>
      <c r="AW15" s="1">
        <f t="shared" ca="1" si="3"/>
        <v>0</v>
      </c>
      <c r="AX15" s="1">
        <f t="shared" ca="1" si="3"/>
        <v>0</v>
      </c>
      <c r="AY15" s="1">
        <f t="shared" ca="1" si="3"/>
        <v>0</v>
      </c>
      <c r="AZ15" s="1">
        <f t="shared" ca="1" si="3"/>
        <v>0</v>
      </c>
      <c r="BA15" s="1">
        <f t="shared" ca="1" si="3"/>
        <v>0</v>
      </c>
      <c r="BB15" s="1">
        <f t="shared" ca="1" si="3"/>
        <v>0</v>
      </c>
      <c r="BC15" s="1">
        <f t="shared" ca="1" si="6"/>
        <v>0</v>
      </c>
      <c r="BD15" s="1">
        <f t="shared" ca="1" si="6"/>
        <v>0</v>
      </c>
      <c r="BE15" s="1">
        <f t="shared" ca="1" si="6"/>
        <v>0</v>
      </c>
      <c r="BF15" s="1">
        <f t="shared" ca="1" si="6"/>
        <v>0</v>
      </c>
      <c r="BG15" s="1">
        <f t="shared" ca="1" si="6"/>
        <v>0</v>
      </c>
      <c r="BH15" s="1">
        <f t="shared" ca="1" si="6"/>
        <v>0</v>
      </c>
      <c r="BI15" s="1">
        <f t="shared" ca="1" si="6"/>
        <v>0</v>
      </c>
      <c r="BJ15" s="1">
        <f t="shared" ca="1" si="6"/>
        <v>0</v>
      </c>
      <c r="BK15" s="1">
        <f t="shared" ca="1" si="6"/>
        <v>0</v>
      </c>
      <c r="BL15" s="1">
        <f t="shared" ca="1" si="6"/>
        <v>0</v>
      </c>
      <c r="BM15" s="1">
        <f t="shared" ca="1" si="6"/>
        <v>0</v>
      </c>
      <c r="BN15" s="1">
        <f t="shared" ca="1" si="6"/>
        <v>0</v>
      </c>
      <c r="BO15" s="1">
        <f t="shared" ca="1" si="6"/>
        <v>0</v>
      </c>
      <c r="BP15" s="1">
        <f t="shared" ca="1" si="6"/>
        <v>0</v>
      </c>
      <c r="BQ15" s="1">
        <f t="shared" ca="1" si="6"/>
        <v>0</v>
      </c>
      <c r="BR15" s="1">
        <f t="shared" ca="1" si="6"/>
        <v>0</v>
      </c>
      <c r="BS15" s="1">
        <f t="shared" ca="1" si="6"/>
        <v>0</v>
      </c>
      <c r="BT15" s="1">
        <f t="shared" ca="1" si="6"/>
        <v>0</v>
      </c>
      <c r="BU15" s="1">
        <f t="shared" ca="1" si="6"/>
        <v>0</v>
      </c>
      <c r="BV15" s="1">
        <f t="shared" ca="1" si="6"/>
        <v>0</v>
      </c>
      <c r="BW15" s="1">
        <f t="shared" ca="1" si="6"/>
        <v>0</v>
      </c>
      <c r="BX15" s="1">
        <f t="shared" ca="1" si="6"/>
        <v>0</v>
      </c>
      <c r="BY15" s="1">
        <f t="shared" ca="1" si="6"/>
        <v>0</v>
      </c>
      <c r="BZ15" s="1">
        <f t="shared" ca="1" si="6"/>
        <v>0</v>
      </c>
      <c r="CA15" s="1">
        <f t="shared" ca="1" si="6"/>
        <v>0</v>
      </c>
      <c r="CB15" s="1">
        <f t="shared" ca="1" si="6"/>
        <v>0</v>
      </c>
    </row>
    <row r="16" spans="1:80">
      <c r="A16" s="14" t="str">
        <f ca="1">'Monthly Trend Days'!A16</f>
        <v/>
      </c>
      <c r="B16" s="14"/>
      <c r="D16" s="14"/>
      <c r="E16" s="33" t="str">
        <f ca="1">'Monthly Trend Days'!E16</f>
        <v/>
      </c>
      <c r="F16" s="33" t="str">
        <f ca="1">'Monthly Trend Days'!F16</f>
        <v/>
      </c>
      <c r="G16" s="51" t="str">
        <f ca="1">'Monthly Trend Days'!G16</f>
        <v/>
      </c>
      <c r="H16" s="51" t="str">
        <f ca="1">'Monthly Trend Days'!H16</f>
        <v/>
      </c>
      <c r="I16" s="1">
        <f t="shared" ca="1" si="0"/>
        <v>0</v>
      </c>
      <c r="J16" s="1">
        <f t="shared" ca="1" si="5"/>
        <v>0</v>
      </c>
      <c r="K16" s="1">
        <f t="shared" ca="1" si="5"/>
        <v>0</v>
      </c>
      <c r="L16" s="1">
        <f t="shared" ca="1" si="5"/>
        <v>0</v>
      </c>
      <c r="M16" s="1">
        <f t="shared" ca="1" si="5"/>
        <v>0</v>
      </c>
      <c r="N16" s="1">
        <f t="shared" ca="1" si="5"/>
        <v>0</v>
      </c>
      <c r="O16" s="1">
        <f t="shared" ca="1" si="5"/>
        <v>0</v>
      </c>
      <c r="P16" s="1">
        <f t="shared" ca="1" si="5"/>
        <v>0</v>
      </c>
      <c r="Q16" s="1">
        <f t="shared" ca="1" si="5"/>
        <v>0</v>
      </c>
      <c r="R16" s="1">
        <f t="shared" ca="1" si="5"/>
        <v>0</v>
      </c>
      <c r="S16" s="1">
        <f t="shared" ca="1" si="5"/>
        <v>0</v>
      </c>
      <c r="T16" s="1">
        <f t="shared" ca="1" si="5"/>
        <v>0</v>
      </c>
      <c r="U16" s="1">
        <f t="shared" ca="1" si="5"/>
        <v>0</v>
      </c>
      <c r="V16" s="1">
        <f t="shared" ca="1" si="5"/>
        <v>0</v>
      </c>
      <c r="W16" s="1">
        <f t="shared" ca="1" si="5"/>
        <v>0</v>
      </c>
      <c r="X16" s="1">
        <f t="shared" ca="1" si="5"/>
        <v>0</v>
      </c>
      <c r="Y16" s="1">
        <f t="shared" ca="1" si="5"/>
        <v>0</v>
      </c>
      <c r="Z16" s="1">
        <f t="shared" ca="1" si="5"/>
        <v>0</v>
      </c>
      <c r="AA16" s="1">
        <f t="shared" ca="1" si="5"/>
        <v>0</v>
      </c>
      <c r="AB16" s="1">
        <f t="shared" ca="1" si="5"/>
        <v>0</v>
      </c>
      <c r="AC16" s="1">
        <f t="shared" ca="1" si="5"/>
        <v>0</v>
      </c>
      <c r="AD16" s="1">
        <f t="shared" ca="1" si="5"/>
        <v>0</v>
      </c>
      <c r="AE16" s="1">
        <f t="shared" ca="1" si="5"/>
        <v>0</v>
      </c>
      <c r="AF16" s="1">
        <f t="shared" ca="1" si="5"/>
        <v>0</v>
      </c>
      <c r="AG16" s="1">
        <f t="shared" ca="1" si="5"/>
        <v>0</v>
      </c>
      <c r="AH16" s="1">
        <f t="shared" ca="1" si="5"/>
        <v>0</v>
      </c>
      <c r="AI16" s="1">
        <f t="shared" ca="1" si="5"/>
        <v>0</v>
      </c>
      <c r="AJ16" s="1">
        <f t="shared" ca="1" si="5"/>
        <v>0</v>
      </c>
      <c r="AK16" s="1">
        <f t="shared" ca="1" si="5"/>
        <v>0</v>
      </c>
      <c r="AL16" s="1">
        <f t="shared" ca="1" si="5"/>
        <v>0</v>
      </c>
      <c r="AM16" s="1">
        <f t="shared" ca="1" si="5"/>
        <v>0</v>
      </c>
      <c r="AN16" s="1">
        <f t="shared" ca="1" si="5"/>
        <v>0</v>
      </c>
      <c r="AO16" s="1">
        <f t="shared" ca="1" si="5"/>
        <v>0</v>
      </c>
      <c r="AP16" s="1">
        <f t="shared" ca="1" si="5"/>
        <v>0</v>
      </c>
      <c r="AQ16" s="1">
        <f t="shared" ca="1" si="5"/>
        <v>0</v>
      </c>
      <c r="AR16" s="1">
        <f t="shared" ca="1" si="3"/>
        <v>0</v>
      </c>
      <c r="AS16" s="1">
        <f t="shared" ca="1" si="3"/>
        <v>0</v>
      </c>
      <c r="AT16" s="1">
        <f t="shared" ca="1" si="3"/>
        <v>0</v>
      </c>
      <c r="AU16" s="1">
        <f t="shared" ca="1" si="3"/>
        <v>0</v>
      </c>
      <c r="AV16" s="1">
        <f t="shared" ca="1" si="3"/>
        <v>0</v>
      </c>
      <c r="AW16" s="1">
        <f t="shared" ca="1" si="3"/>
        <v>0</v>
      </c>
      <c r="AX16" s="1">
        <f t="shared" ca="1" si="3"/>
        <v>0</v>
      </c>
      <c r="AY16" s="1">
        <f t="shared" ca="1" si="3"/>
        <v>0</v>
      </c>
      <c r="AZ16" s="1">
        <f t="shared" ca="1" si="3"/>
        <v>0</v>
      </c>
      <c r="BA16" s="1">
        <f t="shared" ca="1" si="3"/>
        <v>0</v>
      </c>
      <c r="BB16" s="1">
        <f t="shared" ca="1" si="3"/>
        <v>0</v>
      </c>
      <c r="BC16" s="1">
        <f t="shared" ca="1" si="6"/>
        <v>0</v>
      </c>
      <c r="BD16" s="1">
        <f t="shared" ca="1" si="6"/>
        <v>0</v>
      </c>
      <c r="BE16" s="1">
        <f t="shared" ca="1" si="6"/>
        <v>0</v>
      </c>
      <c r="BF16" s="1">
        <f t="shared" ca="1" si="6"/>
        <v>0</v>
      </c>
      <c r="BG16" s="1">
        <f t="shared" ca="1" si="6"/>
        <v>0</v>
      </c>
      <c r="BH16" s="1">
        <f t="shared" ca="1" si="6"/>
        <v>0</v>
      </c>
      <c r="BI16" s="1">
        <f t="shared" ca="1" si="6"/>
        <v>0</v>
      </c>
      <c r="BJ16" s="1">
        <f t="shared" ca="1" si="6"/>
        <v>0</v>
      </c>
      <c r="BK16" s="1">
        <f t="shared" ca="1" si="6"/>
        <v>0</v>
      </c>
      <c r="BL16" s="1">
        <f t="shared" ca="1" si="6"/>
        <v>0</v>
      </c>
      <c r="BM16" s="1">
        <f t="shared" ca="1" si="6"/>
        <v>0</v>
      </c>
      <c r="BN16" s="1">
        <f t="shared" ca="1" si="6"/>
        <v>0</v>
      </c>
      <c r="BO16" s="1">
        <f t="shared" ca="1" si="6"/>
        <v>0</v>
      </c>
      <c r="BP16" s="1">
        <f t="shared" ca="1" si="6"/>
        <v>0</v>
      </c>
      <c r="BQ16" s="1">
        <f t="shared" ca="1" si="6"/>
        <v>0</v>
      </c>
      <c r="BR16" s="1">
        <f t="shared" ca="1" si="6"/>
        <v>0</v>
      </c>
      <c r="BS16" s="1">
        <f t="shared" ca="1" si="6"/>
        <v>0</v>
      </c>
      <c r="BT16" s="1">
        <f t="shared" ca="1" si="6"/>
        <v>0</v>
      </c>
      <c r="BU16" s="1">
        <f t="shared" ca="1" si="6"/>
        <v>0</v>
      </c>
      <c r="BV16" s="1">
        <f t="shared" ca="1" si="6"/>
        <v>0</v>
      </c>
      <c r="BW16" s="1">
        <f t="shared" ca="1" si="6"/>
        <v>0</v>
      </c>
      <c r="BX16" s="1">
        <f t="shared" ca="1" si="6"/>
        <v>0</v>
      </c>
      <c r="BY16" s="1">
        <f t="shared" ca="1" si="6"/>
        <v>0</v>
      </c>
      <c r="BZ16" s="1">
        <f t="shared" ca="1" si="6"/>
        <v>0</v>
      </c>
      <c r="CA16" s="1">
        <f t="shared" ca="1" si="6"/>
        <v>0</v>
      </c>
      <c r="CB16" s="1">
        <f t="shared" ca="1" si="6"/>
        <v>0</v>
      </c>
    </row>
    <row r="17" spans="1:80">
      <c r="A17" s="14" t="str">
        <f ca="1">'Monthly Trend Days'!A17</f>
        <v/>
      </c>
      <c r="B17" s="14"/>
      <c r="D17" s="14"/>
      <c r="E17" s="33" t="str">
        <f ca="1">'Monthly Trend Days'!E17</f>
        <v/>
      </c>
      <c r="F17" s="33" t="str">
        <f ca="1">'Monthly Trend Days'!F17</f>
        <v/>
      </c>
      <c r="G17" s="51" t="str">
        <f ca="1">'Monthly Trend Days'!G17</f>
        <v/>
      </c>
      <c r="H17" s="51" t="str">
        <f ca="1">'Monthly Trend Days'!H17</f>
        <v/>
      </c>
      <c r="I17" s="1">
        <f t="shared" ca="1" si="0"/>
        <v>0</v>
      </c>
      <c r="J17" s="1">
        <f t="shared" ca="1" si="5"/>
        <v>0</v>
      </c>
      <c r="K17" s="1">
        <f t="shared" ca="1" si="5"/>
        <v>0</v>
      </c>
      <c r="L17" s="1">
        <f t="shared" ca="1" si="5"/>
        <v>0</v>
      </c>
      <c r="M17" s="1">
        <f t="shared" ca="1" si="5"/>
        <v>0</v>
      </c>
      <c r="N17" s="1">
        <f t="shared" ca="1" si="5"/>
        <v>0</v>
      </c>
      <c r="O17" s="1">
        <f t="shared" ref="J17:AQ23" ca="1" si="7">SUMIFS(stitches,dates,"&gt;="&amp;O$1,dates,"&lt;="&amp;EOMONTH(O$1,0),projects,$E17)</f>
        <v>0</v>
      </c>
      <c r="P17" s="1">
        <f t="shared" ca="1" si="7"/>
        <v>0</v>
      </c>
      <c r="Q17" s="1">
        <f t="shared" ca="1" si="7"/>
        <v>0</v>
      </c>
      <c r="R17" s="1">
        <f t="shared" ca="1" si="7"/>
        <v>0</v>
      </c>
      <c r="S17" s="1">
        <f t="shared" ca="1" si="7"/>
        <v>0</v>
      </c>
      <c r="T17" s="1">
        <f t="shared" ca="1" si="7"/>
        <v>0</v>
      </c>
      <c r="U17" s="1">
        <f t="shared" ca="1" si="7"/>
        <v>0</v>
      </c>
      <c r="V17" s="1">
        <f t="shared" ca="1" si="7"/>
        <v>0</v>
      </c>
      <c r="W17" s="1">
        <f t="shared" ca="1" si="7"/>
        <v>0</v>
      </c>
      <c r="X17" s="1">
        <f t="shared" ca="1" si="7"/>
        <v>0</v>
      </c>
      <c r="Y17" s="1">
        <f t="shared" ca="1" si="7"/>
        <v>0</v>
      </c>
      <c r="Z17" s="1">
        <f t="shared" ca="1" si="7"/>
        <v>0</v>
      </c>
      <c r="AA17" s="1">
        <f t="shared" ca="1" si="7"/>
        <v>0</v>
      </c>
      <c r="AB17" s="1">
        <f t="shared" ca="1" si="7"/>
        <v>0</v>
      </c>
      <c r="AC17" s="1">
        <f t="shared" ca="1" si="7"/>
        <v>0</v>
      </c>
      <c r="AD17" s="1">
        <f t="shared" ca="1" si="7"/>
        <v>0</v>
      </c>
      <c r="AE17" s="1">
        <f t="shared" ca="1" si="7"/>
        <v>0</v>
      </c>
      <c r="AF17" s="1">
        <f t="shared" ca="1" si="7"/>
        <v>0</v>
      </c>
      <c r="AG17" s="1">
        <f t="shared" ca="1" si="7"/>
        <v>0</v>
      </c>
      <c r="AH17" s="1">
        <f t="shared" ca="1" si="7"/>
        <v>0</v>
      </c>
      <c r="AI17" s="1">
        <f t="shared" ca="1" si="7"/>
        <v>0</v>
      </c>
      <c r="AJ17" s="1">
        <f t="shared" ca="1" si="7"/>
        <v>0</v>
      </c>
      <c r="AK17" s="1">
        <f t="shared" ca="1" si="7"/>
        <v>0</v>
      </c>
      <c r="AL17" s="1">
        <f t="shared" ca="1" si="7"/>
        <v>0</v>
      </c>
      <c r="AM17" s="1">
        <f t="shared" ca="1" si="7"/>
        <v>0</v>
      </c>
      <c r="AN17" s="1">
        <f t="shared" ca="1" si="7"/>
        <v>0</v>
      </c>
      <c r="AO17" s="1">
        <f t="shared" ca="1" si="7"/>
        <v>0</v>
      </c>
      <c r="AP17" s="1">
        <f t="shared" ca="1" si="7"/>
        <v>0</v>
      </c>
      <c r="AQ17" s="1">
        <f t="shared" ca="1" si="7"/>
        <v>0</v>
      </c>
      <c r="AR17" s="1">
        <f t="shared" ca="1" si="3"/>
        <v>0</v>
      </c>
      <c r="AS17" s="1">
        <f t="shared" ca="1" si="3"/>
        <v>0</v>
      </c>
      <c r="AT17" s="1">
        <f t="shared" ca="1" si="3"/>
        <v>0</v>
      </c>
      <c r="AU17" s="1">
        <f t="shared" ca="1" si="3"/>
        <v>0</v>
      </c>
      <c r="AV17" s="1">
        <f t="shared" ca="1" si="3"/>
        <v>0</v>
      </c>
      <c r="AW17" s="1">
        <f t="shared" ca="1" si="3"/>
        <v>0</v>
      </c>
      <c r="AX17" s="1">
        <f t="shared" ca="1" si="3"/>
        <v>0</v>
      </c>
      <c r="AY17" s="1">
        <f t="shared" ca="1" si="3"/>
        <v>0</v>
      </c>
      <c r="AZ17" s="1">
        <f t="shared" ca="1" si="3"/>
        <v>0</v>
      </c>
      <c r="BA17" s="1">
        <f t="shared" ca="1" si="3"/>
        <v>0</v>
      </c>
      <c r="BB17" s="1">
        <f t="shared" ca="1" si="3"/>
        <v>0</v>
      </c>
      <c r="BC17" s="1">
        <f t="shared" ca="1" si="6"/>
        <v>0</v>
      </c>
      <c r="BD17" s="1">
        <f t="shared" ca="1" si="6"/>
        <v>0</v>
      </c>
      <c r="BE17" s="1">
        <f t="shared" ca="1" si="6"/>
        <v>0</v>
      </c>
      <c r="BF17" s="1">
        <f t="shared" ca="1" si="6"/>
        <v>0</v>
      </c>
      <c r="BG17" s="1">
        <f t="shared" ca="1" si="6"/>
        <v>0</v>
      </c>
      <c r="BH17" s="1">
        <f t="shared" ca="1" si="6"/>
        <v>0</v>
      </c>
      <c r="BI17" s="1">
        <f t="shared" ca="1" si="6"/>
        <v>0</v>
      </c>
      <c r="BJ17" s="1">
        <f t="shared" ca="1" si="6"/>
        <v>0</v>
      </c>
      <c r="BK17" s="1">
        <f t="shared" ca="1" si="6"/>
        <v>0</v>
      </c>
      <c r="BL17" s="1">
        <f t="shared" ca="1" si="6"/>
        <v>0</v>
      </c>
      <c r="BM17" s="1">
        <f t="shared" ca="1" si="6"/>
        <v>0</v>
      </c>
      <c r="BN17" s="1">
        <f t="shared" ca="1" si="6"/>
        <v>0</v>
      </c>
      <c r="BO17" s="1">
        <f t="shared" ca="1" si="6"/>
        <v>0</v>
      </c>
      <c r="BP17" s="1">
        <f t="shared" ca="1" si="6"/>
        <v>0</v>
      </c>
      <c r="BQ17" s="1">
        <f t="shared" ca="1" si="6"/>
        <v>0</v>
      </c>
      <c r="BR17" s="1">
        <f t="shared" ca="1" si="6"/>
        <v>0</v>
      </c>
      <c r="BS17" s="1">
        <f t="shared" ca="1" si="6"/>
        <v>0</v>
      </c>
      <c r="BT17" s="1">
        <f t="shared" ca="1" si="6"/>
        <v>0</v>
      </c>
      <c r="BU17" s="1">
        <f t="shared" ca="1" si="6"/>
        <v>0</v>
      </c>
      <c r="BV17" s="1">
        <f t="shared" ca="1" si="6"/>
        <v>0</v>
      </c>
      <c r="BW17" s="1">
        <f t="shared" ca="1" si="6"/>
        <v>0</v>
      </c>
      <c r="BX17" s="1">
        <f t="shared" ca="1" si="6"/>
        <v>0</v>
      </c>
      <c r="BY17" s="1">
        <f t="shared" ca="1" si="6"/>
        <v>0</v>
      </c>
      <c r="BZ17" s="1">
        <f t="shared" ca="1" si="6"/>
        <v>0</v>
      </c>
      <c r="CA17" s="1">
        <f t="shared" ca="1" si="6"/>
        <v>0</v>
      </c>
      <c r="CB17" s="1">
        <f t="shared" ca="1" si="6"/>
        <v>0</v>
      </c>
    </row>
    <row r="18" spans="1:80">
      <c r="A18" s="14" t="str">
        <f ca="1">'Monthly Trend Days'!A18</f>
        <v/>
      </c>
      <c r="B18" s="14"/>
      <c r="D18" s="14"/>
      <c r="E18" s="33" t="str">
        <f ca="1">'Monthly Trend Days'!E18</f>
        <v/>
      </c>
      <c r="F18" s="33" t="str">
        <f ca="1">'Monthly Trend Days'!F18</f>
        <v/>
      </c>
      <c r="G18" s="51" t="str">
        <f ca="1">'Monthly Trend Days'!G18</f>
        <v/>
      </c>
      <c r="H18" s="51" t="str">
        <f ca="1">'Monthly Trend Days'!H18</f>
        <v/>
      </c>
      <c r="I18" s="1">
        <f t="shared" ca="1" si="0"/>
        <v>0</v>
      </c>
      <c r="J18" s="1">
        <f t="shared" ca="1" si="7"/>
        <v>0</v>
      </c>
      <c r="K18" s="1">
        <f t="shared" ca="1" si="7"/>
        <v>0</v>
      </c>
      <c r="L18" s="1">
        <f t="shared" ca="1" si="7"/>
        <v>0</v>
      </c>
      <c r="M18" s="1">
        <f t="shared" ca="1" si="7"/>
        <v>0</v>
      </c>
      <c r="N18" s="1">
        <f t="shared" ca="1" si="7"/>
        <v>0</v>
      </c>
      <c r="O18" s="1">
        <f t="shared" ca="1" si="7"/>
        <v>0</v>
      </c>
      <c r="P18" s="1">
        <f t="shared" ca="1" si="7"/>
        <v>0</v>
      </c>
      <c r="Q18" s="1">
        <f t="shared" ca="1" si="7"/>
        <v>0</v>
      </c>
      <c r="R18" s="1">
        <f t="shared" ca="1" si="7"/>
        <v>0</v>
      </c>
      <c r="S18" s="1">
        <f t="shared" ca="1" si="7"/>
        <v>0</v>
      </c>
      <c r="T18" s="1">
        <f t="shared" ca="1" si="7"/>
        <v>0</v>
      </c>
      <c r="U18" s="1">
        <f t="shared" ca="1" si="7"/>
        <v>0</v>
      </c>
      <c r="V18" s="1">
        <f t="shared" ca="1" si="7"/>
        <v>0</v>
      </c>
      <c r="W18" s="1">
        <f t="shared" ca="1" si="7"/>
        <v>0</v>
      </c>
      <c r="X18" s="1">
        <f t="shared" ca="1" si="7"/>
        <v>0</v>
      </c>
      <c r="Y18" s="1">
        <f t="shared" ca="1" si="7"/>
        <v>0</v>
      </c>
      <c r="Z18" s="1">
        <f t="shared" ca="1" si="7"/>
        <v>0</v>
      </c>
      <c r="AA18" s="1">
        <f t="shared" ca="1" si="7"/>
        <v>0</v>
      </c>
      <c r="AB18" s="1">
        <f t="shared" ca="1" si="7"/>
        <v>0</v>
      </c>
      <c r="AC18" s="1">
        <f t="shared" ca="1" si="7"/>
        <v>0</v>
      </c>
      <c r="AD18" s="1">
        <f t="shared" ca="1" si="7"/>
        <v>0</v>
      </c>
      <c r="AE18" s="1">
        <f t="shared" ca="1" si="7"/>
        <v>0</v>
      </c>
      <c r="AF18" s="1">
        <f t="shared" ca="1" si="7"/>
        <v>0</v>
      </c>
      <c r="AG18" s="1">
        <f t="shared" ca="1" si="7"/>
        <v>0</v>
      </c>
      <c r="AH18" s="1">
        <f t="shared" ca="1" si="7"/>
        <v>0</v>
      </c>
      <c r="AI18" s="1">
        <f t="shared" ca="1" si="7"/>
        <v>0</v>
      </c>
      <c r="AJ18" s="1">
        <f t="shared" ca="1" si="7"/>
        <v>0</v>
      </c>
      <c r="AK18" s="1">
        <f t="shared" ca="1" si="7"/>
        <v>0</v>
      </c>
      <c r="AL18" s="1">
        <f t="shared" ca="1" si="7"/>
        <v>0</v>
      </c>
      <c r="AM18" s="1">
        <f t="shared" ca="1" si="7"/>
        <v>0</v>
      </c>
      <c r="AN18" s="1">
        <f t="shared" ca="1" si="7"/>
        <v>0</v>
      </c>
      <c r="AO18" s="1">
        <f t="shared" ca="1" si="7"/>
        <v>0</v>
      </c>
      <c r="AP18" s="1">
        <f t="shared" ca="1" si="7"/>
        <v>0</v>
      </c>
      <c r="AQ18" s="1">
        <f t="shared" ca="1" si="7"/>
        <v>0</v>
      </c>
      <c r="AR18" s="1">
        <f t="shared" ca="1" si="3"/>
        <v>0</v>
      </c>
      <c r="AS18" s="1">
        <f t="shared" ca="1" si="3"/>
        <v>0</v>
      </c>
      <c r="AT18" s="1">
        <f t="shared" ca="1" si="3"/>
        <v>0</v>
      </c>
      <c r="AU18" s="1">
        <f t="shared" ca="1" si="3"/>
        <v>0</v>
      </c>
      <c r="AV18" s="1">
        <f t="shared" ca="1" si="3"/>
        <v>0</v>
      </c>
      <c r="AW18" s="1">
        <f t="shared" ca="1" si="3"/>
        <v>0</v>
      </c>
      <c r="AX18" s="1">
        <f t="shared" ca="1" si="3"/>
        <v>0</v>
      </c>
      <c r="AY18" s="1">
        <f t="shared" ca="1" si="3"/>
        <v>0</v>
      </c>
      <c r="AZ18" s="1">
        <f t="shared" ca="1" si="3"/>
        <v>0</v>
      </c>
      <c r="BA18" s="1">
        <f t="shared" ca="1" si="3"/>
        <v>0</v>
      </c>
      <c r="BB18" s="1">
        <f t="shared" ca="1" si="3"/>
        <v>0</v>
      </c>
      <c r="BC18" s="1">
        <f t="shared" ca="1" si="6"/>
        <v>0</v>
      </c>
      <c r="BD18" s="1">
        <f t="shared" ca="1" si="6"/>
        <v>0</v>
      </c>
      <c r="BE18" s="1">
        <f t="shared" ca="1" si="6"/>
        <v>0</v>
      </c>
      <c r="BF18" s="1">
        <f t="shared" ca="1" si="6"/>
        <v>0</v>
      </c>
      <c r="BG18" s="1">
        <f t="shared" ca="1" si="6"/>
        <v>0</v>
      </c>
      <c r="BH18" s="1">
        <f t="shared" ca="1" si="6"/>
        <v>0</v>
      </c>
      <c r="BI18" s="1">
        <f t="shared" ca="1" si="6"/>
        <v>0</v>
      </c>
      <c r="BJ18" s="1">
        <f t="shared" ca="1" si="6"/>
        <v>0</v>
      </c>
      <c r="BK18" s="1">
        <f t="shared" ca="1" si="6"/>
        <v>0</v>
      </c>
      <c r="BL18" s="1">
        <f t="shared" ca="1" si="6"/>
        <v>0</v>
      </c>
      <c r="BM18" s="1">
        <f t="shared" ca="1" si="6"/>
        <v>0</v>
      </c>
      <c r="BN18" s="1">
        <f t="shared" ca="1" si="6"/>
        <v>0</v>
      </c>
      <c r="BO18" s="1">
        <f t="shared" ca="1" si="6"/>
        <v>0</v>
      </c>
      <c r="BP18" s="1">
        <f t="shared" ca="1" si="6"/>
        <v>0</v>
      </c>
      <c r="BQ18" s="1">
        <f t="shared" ca="1" si="6"/>
        <v>0</v>
      </c>
      <c r="BR18" s="1">
        <f t="shared" ca="1" si="6"/>
        <v>0</v>
      </c>
      <c r="BS18" s="1">
        <f t="shared" ca="1" si="6"/>
        <v>0</v>
      </c>
      <c r="BT18" s="1">
        <f t="shared" ca="1" si="6"/>
        <v>0</v>
      </c>
      <c r="BU18" s="1">
        <f t="shared" ca="1" si="6"/>
        <v>0</v>
      </c>
      <c r="BV18" s="1">
        <f t="shared" ca="1" si="6"/>
        <v>0</v>
      </c>
      <c r="BW18" s="1">
        <f t="shared" ca="1" si="6"/>
        <v>0</v>
      </c>
      <c r="BX18" s="1">
        <f t="shared" ca="1" si="6"/>
        <v>0</v>
      </c>
      <c r="BY18" s="1">
        <f t="shared" ca="1" si="6"/>
        <v>0</v>
      </c>
      <c r="BZ18" s="1">
        <f t="shared" ca="1" si="6"/>
        <v>0</v>
      </c>
      <c r="CA18" s="1">
        <f t="shared" ca="1" si="6"/>
        <v>0</v>
      </c>
      <c r="CB18" s="1">
        <f t="shared" ca="1" si="6"/>
        <v>0</v>
      </c>
    </row>
    <row r="19" spans="1:80">
      <c r="A19" s="14" t="str">
        <f ca="1">'Monthly Trend Days'!A19</f>
        <v/>
      </c>
      <c r="B19" s="14"/>
      <c r="D19" s="14"/>
      <c r="E19" s="33" t="str">
        <f ca="1">'Monthly Trend Days'!E19</f>
        <v/>
      </c>
      <c r="F19" s="33" t="str">
        <f ca="1">'Monthly Trend Days'!F19</f>
        <v/>
      </c>
      <c r="G19" s="51" t="str">
        <f ca="1">'Monthly Trend Days'!G19</f>
        <v/>
      </c>
      <c r="H19" s="51" t="str">
        <f ca="1">'Monthly Trend Days'!H19</f>
        <v/>
      </c>
      <c r="I19" s="1">
        <f t="shared" ca="1" si="0"/>
        <v>0</v>
      </c>
      <c r="J19" s="1">
        <f t="shared" ca="1" si="7"/>
        <v>0</v>
      </c>
      <c r="K19" s="1">
        <f t="shared" ca="1" si="7"/>
        <v>0</v>
      </c>
      <c r="L19" s="1">
        <f t="shared" ca="1" si="7"/>
        <v>0</v>
      </c>
      <c r="M19" s="1">
        <f t="shared" ca="1" si="7"/>
        <v>0</v>
      </c>
      <c r="N19" s="1">
        <f t="shared" ca="1" si="7"/>
        <v>0</v>
      </c>
      <c r="O19" s="1">
        <f t="shared" ca="1" si="7"/>
        <v>0</v>
      </c>
      <c r="P19" s="1">
        <f t="shared" ca="1" si="7"/>
        <v>0</v>
      </c>
      <c r="Q19" s="1">
        <f t="shared" ca="1" si="7"/>
        <v>0</v>
      </c>
      <c r="R19" s="1">
        <f t="shared" ca="1" si="7"/>
        <v>0</v>
      </c>
      <c r="S19" s="1">
        <f t="shared" ca="1" si="7"/>
        <v>0</v>
      </c>
      <c r="T19" s="1">
        <f t="shared" ca="1" si="7"/>
        <v>0</v>
      </c>
      <c r="U19" s="1">
        <f t="shared" ca="1" si="7"/>
        <v>0</v>
      </c>
      <c r="V19" s="1">
        <f t="shared" ca="1" si="7"/>
        <v>0</v>
      </c>
      <c r="W19" s="1">
        <f t="shared" ca="1" si="7"/>
        <v>0</v>
      </c>
      <c r="X19" s="1">
        <f t="shared" ca="1" si="7"/>
        <v>0</v>
      </c>
      <c r="Y19" s="1">
        <f t="shared" ca="1" si="7"/>
        <v>0</v>
      </c>
      <c r="Z19" s="1">
        <f t="shared" ca="1" si="7"/>
        <v>0</v>
      </c>
      <c r="AA19" s="1">
        <f t="shared" ca="1" si="7"/>
        <v>0</v>
      </c>
      <c r="AB19" s="1">
        <f t="shared" ca="1" si="7"/>
        <v>0</v>
      </c>
      <c r="AC19" s="1">
        <f t="shared" ca="1" si="7"/>
        <v>0</v>
      </c>
      <c r="AD19" s="1">
        <f t="shared" ca="1" si="7"/>
        <v>0</v>
      </c>
      <c r="AE19" s="1">
        <f t="shared" ca="1" si="7"/>
        <v>0</v>
      </c>
      <c r="AF19" s="1">
        <f t="shared" ca="1" si="7"/>
        <v>0</v>
      </c>
      <c r="AG19" s="1">
        <f t="shared" ca="1" si="7"/>
        <v>0</v>
      </c>
      <c r="AH19" s="1">
        <f t="shared" ca="1" si="7"/>
        <v>0</v>
      </c>
      <c r="AI19" s="1">
        <f t="shared" ca="1" si="7"/>
        <v>0</v>
      </c>
      <c r="AJ19" s="1">
        <f t="shared" ca="1" si="7"/>
        <v>0</v>
      </c>
      <c r="AK19" s="1">
        <f t="shared" ca="1" si="7"/>
        <v>0</v>
      </c>
      <c r="AL19" s="1">
        <f t="shared" ca="1" si="7"/>
        <v>0</v>
      </c>
      <c r="AM19" s="1">
        <f t="shared" ca="1" si="7"/>
        <v>0</v>
      </c>
      <c r="AN19" s="1">
        <f t="shared" ca="1" si="7"/>
        <v>0</v>
      </c>
      <c r="AO19" s="1">
        <f t="shared" ca="1" si="7"/>
        <v>0</v>
      </c>
      <c r="AP19" s="1">
        <f t="shared" ca="1" si="7"/>
        <v>0</v>
      </c>
      <c r="AQ19" s="1">
        <f t="shared" ca="1" si="7"/>
        <v>0</v>
      </c>
      <c r="AR19" s="1">
        <f t="shared" ca="1" si="3"/>
        <v>0</v>
      </c>
      <c r="AS19" s="1">
        <f t="shared" ca="1" si="3"/>
        <v>0</v>
      </c>
      <c r="AT19" s="1">
        <f t="shared" ca="1" si="3"/>
        <v>0</v>
      </c>
      <c r="AU19" s="1">
        <f t="shared" ca="1" si="3"/>
        <v>0</v>
      </c>
      <c r="AV19" s="1">
        <f t="shared" ca="1" si="3"/>
        <v>0</v>
      </c>
      <c r="AW19" s="1">
        <f t="shared" ca="1" si="3"/>
        <v>0</v>
      </c>
      <c r="AX19" s="1">
        <f t="shared" ca="1" si="3"/>
        <v>0</v>
      </c>
      <c r="AY19" s="1">
        <f t="shared" ca="1" si="3"/>
        <v>0</v>
      </c>
      <c r="AZ19" s="1">
        <f t="shared" ca="1" si="3"/>
        <v>0</v>
      </c>
      <c r="BA19" s="1">
        <f t="shared" ca="1" si="3"/>
        <v>0</v>
      </c>
      <c r="BB19" s="1">
        <f t="shared" ca="1" si="3"/>
        <v>0</v>
      </c>
      <c r="BC19" s="1">
        <f t="shared" ca="1" si="6"/>
        <v>0</v>
      </c>
      <c r="BD19" s="1">
        <f t="shared" ca="1" si="6"/>
        <v>0</v>
      </c>
      <c r="BE19" s="1">
        <f t="shared" ca="1" si="6"/>
        <v>0</v>
      </c>
      <c r="BF19" s="1">
        <f t="shared" ca="1" si="6"/>
        <v>0</v>
      </c>
      <c r="BG19" s="1">
        <f t="shared" ca="1" si="6"/>
        <v>0</v>
      </c>
      <c r="BH19" s="1">
        <f t="shared" ca="1" si="6"/>
        <v>0</v>
      </c>
      <c r="BI19" s="1">
        <f t="shared" ca="1" si="6"/>
        <v>0</v>
      </c>
      <c r="BJ19" s="1">
        <f t="shared" ca="1" si="6"/>
        <v>0</v>
      </c>
      <c r="BK19" s="1">
        <f t="shared" ca="1" si="6"/>
        <v>0</v>
      </c>
      <c r="BL19" s="1">
        <f t="shared" ca="1" si="6"/>
        <v>0</v>
      </c>
      <c r="BM19" s="1">
        <f t="shared" ca="1" si="6"/>
        <v>0</v>
      </c>
      <c r="BN19" s="1">
        <f t="shared" ca="1" si="6"/>
        <v>0</v>
      </c>
      <c r="BO19" s="1">
        <f t="shared" ca="1" si="6"/>
        <v>0</v>
      </c>
      <c r="BP19" s="1">
        <f t="shared" ca="1" si="6"/>
        <v>0</v>
      </c>
      <c r="BQ19" s="1">
        <f t="shared" ca="1" si="6"/>
        <v>0</v>
      </c>
      <c r="BR19" s="1">
        <f t="shared" ca="1" si="6"/>
        <v>0</v>
      </c>
      <c r="BS19" s="1">
        <f t="shared" ca="1" si="6"/>
        <v>0</v>
      </c>
      <c r="BT19" s="1">
        <f t="shared" ca="1" si="6"/>
        <v>0</v>
      </c>
      <c r="BU19" s="1">
        <f t="shared" ca="1" si="6"/>
        <v>0</v>
      </c>
      <c r="BV19" s="1">
        <f t="shared" ca="1" si="6"/>
        <v>0</v>
      </c>
      <c r="BW19" s="1">
        <f t="shared" ca="1" si="6"/>
        <v>0</v>
      </c>
      <c r="BX19" s="1">
        <f t="shared" ca="1" si="6"/>
        <v>0</v>
      </c>
      <c r="BY19" s="1">
        <f t="shared" ca="1" si="6"/>
        <v>0</v>
      </c>
      <c r="BZ19" s="1">
        <f t="shared" ca="1" si="6"/>
        <v>0</v>
      </c>
      <c r="CA19" s="1">
        <f t="shared" ca="1" si="6"/>
        <v>0</v>
      </c>
      <c r="CB19" s="1">
        <f t="shared" ca="1" si="6"/>
        <v>0</v>
      </c>
    </row>
    <row r="20" spans="1:80">
      <c r="A20" s="14" t="str">
        <f ca="1">'Monthly Trend Days'!A20</f>
        <v/>
      </c>
      <c r="B20" s="14"/>
      <c r="D20" s="14"/>
      <c r="E20" s="33" t="str">
        <f ca="1">'Monthly Trend Days'!E20</f>
        <v/>
      </c>
      <c r="F20" s="33" t="str">
        <f ca="1">'Monthly Trend Days'!F20</f>
        <v/>
      </c>
      <c r="G20" s="51" t="str">
        <f ca="1">'Monthly Trend Days'!G20</f>
        <v/>
      </c>
      <c r="H20" s="51" t="str">
        <f ca="1">'Monthly Trend Days'!H20</f>
        <v/>
      </c>
      <c r="I20" s="1">
        <f t="shared" ca="1" si="0"/>
        <v>0</v>
      </c>
      <c r="J20" s="1">
        <f t="shared" ca="1" si="7"/>
        <v>0</v>
      </c>
      <c r="K20" s="1">
        <f t="shared" ca="1" si="7"/>
        <v>0</v>
      </c>
      <c r="L20" s="1">
        <f t="shared" ca="1" si="7"/>
        <v>0</v>
      </c>
      <c r="M20" s="1">
        <f t="shared" ca="1" si="7"/>
        <v>0</v>
      </c>
      <c r="N20" s="1">
        <f t="shared" ca="1" si="7"/>
        <v>0</v>
      </c>
      <c r="O20" s="1">
        <f t="shared" ca="1" si="7"/>
        <v>0</v>
      </c>
      <c r="P20" s="1">
        <f t="shared" ca="1" si="7"/>
        <v>0</v>
      </c>
      <c r="Q20" s="1">
        <f t="shared" ca="1" si="7"/>
        <v>0</v>
      </c>
      <c r="R20" s="1">
        <f t="shared" ca="1" si="7"/>
        <v>0</v>
      </c>
      <c r="S20" s="1">
        <f t="shared" ca="1" si="7"/>
        <v>0</v>
      </c>
      <c r="T20" s="1">
        <f t="shared" ca="1" si="7"/>
        <v>0</v>
      </c>
      <c r="U20" s="1">
        <f t="shared" ca="1" si="7"/>
        <v>0</v>
      </c>
      <c r="V20" s="1">
        <f t="shared" ca="1" si="7"/>
        <v>0</v>
      </c>
      <c r="W20" s="1">
        <f t="shared" ca="1" si="7"/>
        <v>0</v>
      </c>
      <c r="X20" s="1">
        <f t="shared" ca="1" si="7"/>
        <v>0</v>
      </c>
      <c r="Y20" s="1">
        <f t="shared" ca="1" si="7"/>
        <v>0</v>
      </c>
      <c r="Z20" s="1">
        <f t="shared" ca="1" si="7"/>
        <v>0</v>
      </c>
      <c r="AA20" s="1">
        <f t="shared" ca="1" si="7"/>
        <v>0</v>
      </c>
      <c r="AB20" s="1">
        <f t="shared" ca="1" si="7"/>
        <v>0</v>
      </c>
      <c r="AC20" s="1">
        <f t="shared" ca="1" si="7"/>
        <v>0</v>
      </c>
      <c r="AD20" s="1">
        <f t="shared" ca="1" si="7"/>
        <v>0</v>
      </c>
      <c r="AE20" s="1">
        <f t="shared" ca="1" si="7"/>
        <v>0</v>
      </c>
      <c r="AF20" s="1">
        <f t="shared" ca="1" si="7"/>
        <v>0</v>
      </c>
      <c r="AG20" s="1">
        <f t="shared" ca="1" si="7"/>
        <v>0</v>
      </c>
      <c r="AH20" s="1">
        <f t="shared" ca="1" si="7"/>
        <v>0</v>
      </c>
      <c r="AI20" s="1">
        <f t="shared" ca="1" si="7"/>
        <v>0</v>
      </c>
      <c r="AJ20" s="1">
        <f t="shared" ca="1" si="7"/>
        <v>0</v>
      </c>
      <c r="AK20" s="1">
        <f t="shared" ca="1" si="7"/>
        <v>0</v>
      </c>
      <c r="AL20" s="1">
        <f t="shared" ca="1" si="7"/>
        <v>0</v>
      </c>
      <c r="AM20" s="1">
        <f t="shared" ca="1" si="7"/>
        <v>0</v>
      </c>
      <c r="AN20" s="1">
        <f t="shared" ca="1" si="7"/>
        <v>0</v>
      </c>
      <c r="AO20" s="1">
        <f t="shared" ca="1" si="7"/>
        <v>0</v>
      </c>
      <c r="AP20" s="1">
        <f t="shared" ca="1" si="7"/>
        <v>0</v>
      </c>
      <c r="AQ20" s="1">
        <f t="shared" ca="1" si="7"/>
        <v>0</v>
      </c>
      <c r="AR20" s="1">
        <f t="shared" ref="AR20:BG35" ca="1" si="8">SUMIFS(stitches,dates,"&gt;="&amp;AR$1,dates,"&lt;="&amp;EOMONTH(AR$1,0),projects,$E20)</f>
        <v>0</v>
      </c>
      <c r="AS20" s="1">
        <f t="shared" ca="1" si="8"/>
        <v>0</v>
      </c>
      <c r="AT20" s="1">
        <f t="shared" ca="1" si="8"/>
        <v>0</v>
      </c>
      <c r="AU20" s="1">
        <f t="shared" ca="1" si="8"/>
        <v>0</v>
      </c>
      <c r="AV20" s="1">
        <f t="shared" ca="1" si="8"/>
        <v>0</v>
      </c>
      <c r="AW20" s="1">
        <f t="shared" ca="1" si="8"/>
        <v>0</v>
      </c>
      <c r="AX20" s="1">
        <f t="shared" ca="1" si="8"/>
        <v>0</v>
      </c>
      <c r="AY20" s="1">
        <f t="shared" ca="1" si="8"/>
        <v>0</v>
      </c>
      <c r="AZ20" s="1">
        <f t="shared" ca="1" si="8"/>
        <v>0</v>
      </c>
      <c r="BA20" s="1">
        <f t="shared" ca="1" si="8"/>
        <v>0</v>
      </c>
      <c r="BB20" s="1">
        <f t="shared" ca="1" si="8"/>
        <v>0</v>
      </c>
      <c r="BC20" s="1">
        <f t="shared" ca="1" si="8"/>
        <v>0</v>
      </c>
      <c r="BD20" s="1">
        <f t="shared" ca="1" si="8"/>
        <v>0</v>
      </c>
      <c r="BE20" s="1">
        <f t="shared" ca="1" si="8"/>
        <v>0</v>
      </c>
      <c r="BF20" s="1">
        <f t="shared" ca="1" si="8"/>
        <v>0</v>
      </c>
      <c r="BG20" s="1">
        <f t="shared" ca="1" si="8"/>
        <v>0</v>
      </c>
      <c r="BH20" s="1">
        <f t="shared" ca="1" si="6"/>
        <v>0</v>
      </c>
      <c r="BI20" s="1">
        <f t="shared" ca="1" si="6"/>
        <v>0</v>
      </c>
      <c r="BJ20" s="1">
        <f t="shared" ca="1" si="6"/>
        <v>0</v>
      </c>
      <c r="BK20" s="1">
        <f t="shared" ca="1" si="6"/>
        <v>0</v>
      </c>
      <c r="BL20" s="1">
        <f t="shared" ca="1" si="6"/>
        <v>0</v>
      </c>
      <c r="BM20" s="1">
        <f t="shared" ca="1" si="6"/>
        <v>0</v>
      </c>
      <c r="BN20" s="1">
        <f t="shared" ca="1" si="6"/>
        <v>0</v>
      </c>
      <c r="BO20" s="1">
        <f t="shared" ca="1" si="6"/>
        <v>0</v>
      </c>
      <c r="BP20" s="1">
        <f t="shared" ca="1" si="6"/>
        <v>0</v>
      </c>
      <c r="BQ20" s="1">
        <f t="shared" ca="1" si="6"/>
        <v>0</v>
      </c>
      <c r="BR20" s="1">
        <f t="shared" ca="1" si="6"/>
        <v>0</v>
      </c>
      <c r="BS20" s="1">
        <f t="shared" ca="1" si="6"/>
        <v>0</v>
      </c>
      <c r="BT20" s="1">
        <f t="shared" ca="1" si="6"/>
        <v>0</v>
      </c>
      <c r="BU20" s="1">
        <f t="shared" ca="1" si="6"/>
        <v>0</v>
      </c>
      <c r="BV20" s="1">
        <f t="shared" ca="1" si="6"/>
        <v>0</v>
      </c>
      <c r="BW20" s="1">
        <f t="shared" ca="1" si="6"/>
        <v>0</v>
      </c>
      <c r="BX20" s="1">
        <f t="shared" ca="1" si="6"/>
        <v>0</v>
      </c>
      <c r="BY20" s="1">
        <f t="shared" ca="1" si="6"/>
        <v>0</v>
      </c>
      <c r="BZ20" s="1">
        <f t="shared" ca="1" si="6"/>
        <v>0</v>
      </c>
      <c r="CA20" s="1">
        <f t="shared" ca="1" si="6"/>
        <v>0</v>
      </c>
      <c r="CB20" s="1">
        <f t="shared" ca="1" si="6"/>
        <v>0</v>
      </c>
    </row>
    <row r="21" spans="1:80">
      <c r="A21" s="14" t="str">
        <f ca="1">'Monthly Trend Days'!A21</f>
        <v/>
      </c>
      <c r="B21" s="14"/>
      <c r="D21" s="14"/>
      <c r="E21" s="33" t="str">
        <f ca="1">'Monthly Trend Days'!E21</f>
        <v/>
      </c>
      <c r="F21" s="33" t="str">
        <f ca="1">'Monthly Trend Days'!F21</f>
        <v/>
      </c>
      <c r="G21" s="51" t="str">
        <f ca="1">'Monthly Trend Days'!G21</f>
        <v/>
      </c>
      <c r="H21" s="51" t="str">
        <f ca="1">'Monthly Trend Days'!H21</f>
        <v/>
      </c>
      <c r="I21" s="1">
        <f t="shared" ca="1" si="0"/>
        <v>0</v>
      </c>
      <c r="J21" s="1">
        <f t="shared" ca="1" si="7"/>
        <v>0</v>
      </c>
      <c r="K21" s="1">
        <f t="shared" ca="1" si="7"/>
        <v>0</v>
      </c>
      <c r="L21" s="1">
        <f t="shared" ca="1" si="7"/>
        <v>0</v>
      </c>
      <c r="M21" s="1">
        <f t="shared" ca="1" si="7"/>
        <v>0</v>
      </c>
      <c r="N21" s="1">
        <f t="shared" ca="1" si="7"/>
        <v>0</v>
      </c>
      <c r="O21" s="1">
        <f t="shared" ca="1" si="7"/>
        <v>0</v>
      </c>
      <c r="P21" s="1">
        <f t="shared" ca="1" si="7"/>
        <v>0</v>
      </c>
      <c r="Q21" s="1">
        <f t="shared" ca="1" si="7"/>
        <v>0</v>
      </c>
      <c r="R21" s="1">
        <f t="shared" ca="1" si="7"/>
        <v>0</v>
      </c>
      <c r="S21" s="1">
        <f t="shared" ca="1" si="7"/>
        <v>0</v>
      </c>
      <c r="T21" s="1">
        <f t="shared" ca="1" si="7"/>
        <v>0</v>
      </c>
      <c r="U21" s="1">
        <f t="shared" ca="1" si="7"/>
        <v>0</v>
      </c>
      <c r="V21" s="1">
        <f t="shared" ca="1" si="7"/>
        <v>0</v>
      </c>
      <c r="W21" s="1">
        <f t="shared" ca="1" si="7"/>
        <v>0</v>
      </c>
      <c r="X21" s="1">
        <f t="shared" ca="1" si="7"/>
        <v>0</v>
      </c>
      <c r="Y21" s="1">
        <f t="shared" ca="1" si="7"/>
        <v>0</v>
      </c>
      <c r="Z21" s="1">
        <f t="shared" ca="1" si="7"/>
        <v>0</v>
      </c>
      <c r="AA21" s="1">
        <f t="shared" ca="1" si="7"/>
        <v>0</v>
      </c>
      <c r="AB21" s="1">
        <f t="shared" ca="1" si="7"/>
        <v>0</v>
      </c>
      <c r="AC21" s="1">
        <f t="shared" ca="1" si="7"/>
        <v>0</v>
      </c>
      <c r="AD21" s="1">
        <f t="shared" ca="1" si="7"/>
        <v>0</v>
      </c>
      <c r="AE21" s="1">
        <f t="shared" ca="1" si="7"/>
        <v>0</v>
      </c>
      <c r="AF21" s="1">
        <f t="shared" ca="1" si="7"/>
        <v>0</v>
      </c>
      <c r="AG21" s="1">
        <f t="shared" ca="1" si="7"/>
        <v>0</v>
      </c>
      <c r="AH21" s="1">
        <f t="shared" ca="1" si="7"/>
        <v>0</v>
      </c>
      <c r="AI21" s="1">
        <f t="shared" ca="1" si="7"/>
        <v>0</v>
      </c>
      <c r="AJ21" s="1">
        <f t="shared" ca="1" si="7"/>
        <v>0</v>
      </c>
      <c r="AK21" s="1">
        <f t="shared" ca="1" si="7"/>
        <v>0</v>
      </c>
      <c r="AL21" s="1">
        <f t="shared" ca="1" si="7"/>
        <v>0</v>
      </c>
      <c r="AM21" s="1">
        <f t="shared" ca="1" si="7"/>
        <v>0</v>
      </c>
      <c r="AN21" s="1">
        <f t="shared" ca="1" si="7"/>
        <v>0</v>
      </c>
      <c r="AO21" s="1">
        <f t="shared" ca="1" si="7"/>
        <v>0</v>
      </c>
      <c r="AP21" s="1">
        <f t="shared" ca="1" si="7"/>
        <v>0</v>
      </c>
      <c r="AQ21" s="1">
        <f t="shared" ca="1" si="7"/>
        <v>0</v>
      </c>
      <c r="AR21" s="1">
        <f t="shared" ca="1" si="8"/>
        <v>0</v>
      </c>
      <c r="AS21" s="1">
        <f t="shared" ca="1" si="8"/>
        <v>0</v>
      </c>
      <c r="AT21" s="1">
        <f t="shared" ca="1" si="8"/>
        <v>0</v>
      </c>
      <c r="AU21" s="1">
        <f t="shared" ca="1" si="8"/>
        <v>0</v>
      </c>
      <c r="AV21" s="1">
        <f t="shared" ca="1" si="8"/>
        <v>0</v>
      </c>
      <c r="AW21" s="1">
        <f t="shared" ca="1" si="8"/>
        <v>0</v>
      </c>
      <c r="AX21" s="1">
        <f t="shared" ca="1" si="8"/>
        <v>0</v>
      </c>
      <c r="AY21" s="1">
        <f t="shared" ca="1" si="8"/>
        <v>0</v>
      </c>
      <c r="AZ21" s="1">
        <f t="shared" ca="1" si="8"/>
        <v>0</v>
      </c>
      <c r="BA21" s="1">
        <f t="shared" ca="1" si="8"/>
        <v>0</v>
      </c>
      <c r="BB21" s="1">
        <f t="shared" ca="1" si="8"/>
        <v>0</v>
      </c>
      <c r="BC21" s="1">
        <f t="shared" ca="1" si="6"/>
        <v>0</v>
      </c>
      <c r="BD21" s="1">
        <f t="shared" ca="1" si="6"/>
        <v>0</v>
      </c>
      <c r="BE21" s="1">
        <f t="shared" ca="1" si="6"/>
        <v>0</v>
      </c>
      <c r="BF21" s="1">
        <f t="shared" ca="1" si="6"/>
        <v>0</v>
      </c>
      <c r="BG21" s="1">
        <f t="shared" ca="1" si="6"/>
        <v>0</v>
      </c>
      <c r="BH21" s="1">
        <f t="shared" ca="1" si="6"/>
        <v>0</v>
      </c>
      <c r="BI21" s="1">
        <f t="shared" ca="1" si="6"/>
        <v>0</v>
      </c>
      <c r="BJ21" s="1">
        <f t="shared" ca="1" si="6"/>
        <v>0</v>
      </c>
      <c r="BK21" s="1">
        <f t="shared" ca="1" si="6"/>
        <v>0</v>
      </c>
      <c r="BL21" s="1">
        <f t="shared" ca="1" si="6"/>
        <v>0</v>
      </c>
      <c r="BM21" s="1">
        <f t="shared" ca="1" si="6"/>
        <v>0</v>
      </c>
      <c r="BN21" s="1">
        <f t="shared" ca="1" si="6"/>
        <v>0</v>
      </c>
      <c r="BO21" s="1">
        <f t="shared" ca="1" si="6"/>
        <v>0</v>
      </c>
      <c r="BP21" s="1">
        <f t="shared" ca="1" si="6"/>
        <v>0</v>
      </c>
      <c r="BQ21" s="1">
        <f t="shared" ca="1" si="6"/>
        <v>0</v>
      </c>
      <c r="BR21" s="1">
        <f t="shared" ca="1" si="6"/>
        <v>0</v>
      </c>
      <c r="BS21" s="1">
        <f t="shared" ca="1" si="6"/>
        <v>0</v>
      </c>
      <c r="BT21" s="1">
        <f t="shared" ca="1" si="6"/>
        <v>0</v>
      </c>
      <c r="BU21" s="1">
        <f t="shared" ca="1" si="6"/>
        <v>0</v>
      </c>
      <c r="BV21" s="1">
        <f t="shared" ca="1" si="6"/>
        <v>0</v>
      </c>
      <c r="BW21" s="1">
        <f t="shared" ca="1" si="6"/>
        <v>0</v>
      </c>
      <c r="BX21" s="1">
        <f t="shared" ca="1" si="6"/>
        <v>0</v>
      </c>
      <c r="BY21" s="1">
        <f t="shared" ca="1" si="6"/>
        <v>0</v>
      </c>
      <c r="BZ21" s="1">
        <f t="shared" ca="1" si="6"/>
        <v>0</v>
      </c>
      <c r="CA21" s="1">
        <f t="shared" ca="1" si="6"/>
        <v>0</v>
      </c>
      <c r="CB21" s="1">
        <f t="shared" ca="1" si="6"/>
        <v>0</v>
      </c>
    </row>
    <row r="22" spans="1:80">
      <c r="A22" s="14" t="str">
        <f ca="1">'Monthly Trend Days'!A22</f>
        <v/>
      </c>
      <c r="B22" s="14"/>
      <c r="D22" s="14"/>
      <c r="E22" s="33" t="str">
        <f ca="1">'Monthly Trend Days'!E22</f>
        <v/>
      </c>
      <c r="F22" s="33" t="str">
        <f ca="1">'Monthly Trend Days'!F22</f>
        <v/>
      </c>
      <c r="G22" s="51" t="str">
        <f ca="1">'Monthly Trend Days'!G22</f>
        <v/>
      </c>
      <c r="H22" s="51" t="str">
        <f ca="1">'Monthly Trend Days'!H22</f>
        <v/>
      </c>
      <c r="I22" s="1">
        <f t="shared" ca="1" si="0"/>
        <v>0</v>
      </c>
      <c r="J22" s="1">
        <f t="shared" ca="1" si="7"/>
        <v>0</v>
      </c>
      <c r="K22" s="1">
        <f t="shared" ca="1" si="7"/>
        <v>0</v>
      </c>
      <c r="L22" s="1">
        <f t="shared" ca="1" si="7"/>
        <v>0</v>
      </c>
      <c r="M22" s="1">
        <f t="shared" ca="1" si="7"/>
        <v>0</v>
      </c>
      <c r="N22" s="1">
        <f t="shared" ca="1" si="7"/>
        <v>0</v>
      </c>
      <c r="O22" s="1">
        <f t="shared" ca="1" si="7"/>
        <v>0</v>
      </c>
      <c r="P22" s="1">
        <f t="shared" ca="1" si="7"/>
        <v>0</v>
      </c>
      <c r="Q22" s="1">
        <f t="shared" ca="1" si="7"/>
        <v>0</v>
      </c>
      <c r="R22" s="1">
        <f t="shared" ca="1" si="7"/>
        <v>0</v>
      </c>
      <c r="S22" s="1">
        <f t="shared" ca="1" si="7"/>
        <v>0</v>
      </c>
      <c r="T22" s="1">
        <f t="shared" ca="1" si="7"/>
        <v>0</v>
      </c>
      <c r="U22" s="1">
        <f t="shared" ca="1" si="7"/>
        <v>0</v>
      </c>
      <c r="V22" s="1">
        <f t="shared" ca="1" si="7"/>
        <v>0</v>
      </c>
      <c r="W22" s="1">
        <f t="shared" ca="1" si="7"/>
        <v>0</v>
      </c>
      <c r="X22" s="1">
        <f t="shared" ca="1" si="7"/>
        <v>0</v>
      </c>
      <c r="Y22" s="1">
        <f t="shared" ca="1" si="7"/>
        <v>0</v>
      </c>
      <c r="Z22" s="1">
        <f t="shared" ca="1" si="7"/>
        <v>0</v>
      </c>
      <c r="AA22" s="1">
        <f t="shared" ca="1" si="7"/>
        <v>0</v>
      </c>
      <c r="AB22" s="1">
        <f t="shared" ca="1" si="7"/>
        <v>0</v>
      </c>
      <c r="AC22" s="1">
        <f t="shared" ca="1" si="7"/>
        <v>0</v>
      </c>
      <c r="AD22" s="1">
        <f t="shared" ca="1" si="7"/>
        <v>0</v>
      </c>
      <c r="AE22" s="1">
        <f t="shared" ca="1" si="7"/>
        <v>0</v>
      </c>
      <c r="AF22" s="1">
        <f t="shared" ca="1" si="7"/>
        <v>0</v>
      </c>
      <c r="AG22" s="1">
        <f t="shared" ca="1" si="7"/>
        <v>0</v>
      </c>
      <c r="AH22" s="1">
        <f t="shared" ca="1" si="7"/>
        <v>0</v>
      </c>
      <c r="AI22" s="1">
        <f t="shared" ca="1" si="7"/>
        <v>0</v>
      </c>
      <c r="AJ22" s="1">
        <f t="shared" ca="1" si="7"/>
        <v>0</v>
      </c>
      <c r="AK22" s="1">
        <f t="shared" ca="1" si="7"/>
        <v>0</v>
      </c>
      <c r="AL22" s="1">
        <f t="shared" ca="1" si="7"/>
        <v>0</v>
      </c>
      <c r="AM22" s="1">
        <f t="shared" ca="1" si="7"/>
        <v>0</v>
      </c>
      <c r="AN22" s="1">
        <f t="shared" ca="1" si="7"/>
        <v>0</v>
      </c>
      <c r="AO22" s="1">
        <f t="shared" ca="1" si="7"/>
        <v>0</v>
      </c>
      <c r="AP22" s="1">
        <f t="shared" ca="1" si="7"/>
        <v>0</v>
      </c>
      <c r="AQ22" s="1">
        <f t="shared" ca="1" si="7"/>
        <v>0</v>
      </c>
      <c r="AR22" s="1">
        <f t="shared" ca="1" si="8"/>
        <v>0</v>
      </c>
      <c r="AS22" s="1">
        <f t="shared" ca="1" si="8"/>
        <v>0</v>
      </c>
      <c r="AT22" s="1">
        <f t="shared" ca="1" si="8"/>
        <v>0</v>
      </c>
      <c r="AU22" s="1">
        <f t="shared" ca="1" si="8"/>
        <v>0</v>
      </c>
      <c r="AV22" s="1">
        <f t="shared" ca="1" si="8"/>
        <v>0</v>
      </c>
      <c r="AW22" s="1">
        <f t="shared" ca="1" si="8"/>
        <v>0</v>
      </c>
      <c r="AX22" s="1">
        <f t="shared" ca="1" si="8"/>
        <v>0</v>
      </c>
      <c r="AY22" s="1">
        <f t="shared" ca="1" si="8"/>
        <v>0</v>
      </c>
      <c r="AZ22" s="1">
        <f t="shared" ca="1" si="8"/>
        <v>0</v>
      </c>
      <c r="BA22" s="1">
        <f t="shared" ca="1" si="8"/>
        <v>0</v>
      </c>
      <c r="BB22" s="1">
        <f t="shared" ca="1" si="8"/>
        <v>0</v>
      </c>
      <c r="BC22" s="1">
        <f t="shared" ca="1" si="6"/>
        <v>0</v>
      </c>
      <c r="BD22" s="1">
        <f t="shared" ca="1" si="6"/>
        <v>0</v>
      </c>
      <c r="BE22" s="1">
        <f t="shared" ca="1" si="6"/>
        <v>0</v>
      </c>
      <c r="BF22" s="1">
        <f t="shared" ca="1" si="6"/>
        <v>0</v>
      </c>
      <c r="BG22" s="1">
        <f t="shared" ca="1" si="6"/>
        <v>0</v>
      </c>
      <c r="BH22" s="1">
        <f t="shared" ca="1" si="6"/>
        <v>0</v>
      </c>
      <c r="BI22" s="1">
        <f t="shared" ca="1" si="6"/>
        <v>0</v>
      </c>
      <c r="BJ22" s="1">
        <f t="shared" ca="1" si="6"/>
        <v>0</v>
      </c>
      <c r="BK22" s="1">
        <f t="shared" ca="1" si="6"/>
        <v>0</v>
      </c>
      <c r="BL22" s="1">
        <f t="shared" ca="1" si="6"/>
        <v>0</v>
      </c>
      <c r="BM22" s="1">
        <f t="shared" ca="1" si="6"/>
        <v>0</v>
      </c>
      <c r="BN22" s="1">
        <f t="shared" ca="1" si="6"/>
        <v>0</v>
      </c>
      <c r="BO22" s="1">
        <f t="shared" ca="1" si="6"/>
        <v>0</v>
      </c>
      <c r="BP22" s="1">
        <f t="shared" ca="1" si="6"/>
        <v>0</v>
      </c>
      <c r="BQ22" s="1">
        <f t="shared" ca="1" si="6"/>
        <v>0</v>
      </c>
      <c r="BR22" s="1">
        <f t="shared" ca="1" si="6"/>
        <v>0</v>
      </c>
      <c r="BS22" s="1">
        <f t="shared" ca="1" si="6"/>
        <v>0</v>
      </c>
      <c r="BT22" s="1">
        <f t="shared" ca="1" si="6"/>
        <v>0</v>
      </c>
      <c r="BU22" s="1">
        <f t="shared" ca="1" si="6"/>
        <v>0</v>
      </c>
      <c r="BV22" s="1">
        <f t="shared" ca="1" si="6"/>
        <v>0</v>
      </c>
      <c r="BW22" s="1">
        <f t="shared" ca="1" si="6"/>
        <v>0</v>
      </c>
      <c r="BX22" s="1">
        <f t="shared" ca="1" si="6"/>
        <v>0</v>
      </c>
      <c r="BY22" s="1">
        <f t="shared" ca="1" si="6"/>
        <v>0</v>
      </c>
      <c r="BZ22" s="1">
        <f t="shared" ca="1" si="6"/>
        <v>0</v>
      </c>
      <c r="CA22" s="1">
        <f t="shared" ca="1" si="6"/>
        <v>0</v>
      </c>
      <c r="CB22" s="1">
        <f t="shared" ca="1" si="6"/>
        <v>0</v>
      </c>
    </row>
    <row r="23" spans="1:80">
      <c r="A23" s="14" t="str">
        <f ca="1">'Monthly Trend Days'!A23</f>
        <v/>
      </c>
      <c r="B23" s="14"/>
      <c r="D23" s="14"/>
      <c r="E23" s="33" t="str">
        <f ca="1">'Monthly Trend Days'!E23</f>
        <v/>
      </c>
      <c r="F23" s="33" t="str">
        <f ca="1">'Monthly Trend Days'!F23</f>
        <v/>
      </c>
      <c r="G23" s="51" t="str">
        <f ca="1">'Monthly Trend Days'!G23</f>
        <v/>
      </c>
      <c r="H23" s="51" t="str">
        <f ca="1">'Monthly Trend Days'!H23</f>
        <v/>
      </c>
      <c r="I23" s="1">
        <f t="shared" ca="1" si="0"/>
        <v>0</v>
      </c>
      <c r="J23" s="1">
        <f t="shared" ca="1" si="7"/>
        <v>0</v>
      </c>
      <c r="K23" s="1">
        <f t="shared" ca="1" si="7"/>
        <v>0</v>
      </c>
      <c r="L23" s="1">
        <f t="shared" ca="1" si="7"/>
        <v>0</v>
      </c>
      <c r="M23" s="1">
        <f t="shared" ca="1" si="7"/>
        <v>0</v>
      </c>
      <c r="N23" s="1">
        <f t="shared" ca="1" si="7"/>
        <v>0</v>
      </c>
      <c r="O23" s="1">
        <f t="shared" ca="1" si="7"/>
        <v>0</v>
      </c>
      <c r="P23" s="1">
        <f t="shared" ca="1" si="7"/>
        <v>0</v>
      </c>
      <c r="Q23" s="1">
        <f t="shared" ca="1" si="7"/>
        <v>0</v>
      </c>
      <c r="R23" s="1">
        <f t="shared" ca="1" si="7"/>
        <v>0</v>
      </c>
      <c r="S23" s="1">
        <f t="shared" ca="1" si="7"/>
        <v>0</v>
      </c>
      <c r="T23" s="1">
        <f t="shared" ca="1" si="7"/>
        <v>0</v>
      </c>
      <c r="U23" s="1">
        <f t="shared" ca="1" si="7"/>
        <v>0</v>
      </c>
      <c r="V23" s="1">
        <f t="shared" ca="1" si="7"/>
        <v>0</v>
      </c>
      <c r="W23" s="1">
        <f t="shared" ca="1" si="7"/>
        <v>0</v>
      </c>
      <c r="X23" s="1">
        <f t="shared" ca="1" si="7"/>
        <v>0</v>
      </c>
      <c r="Y23" s="1">
        <f t="shared" ca="1" si="7"/>
        <v>0</v>
      </c>
      <c r="Z23" s="1">
        <f t="shared" ca="1" si="7"/>
        <v>0</v>
      </c>
      <c r="AA23" s="1">
        <f t="shared" ca="1" si="7"/>
        <v>0</v>
      </c>
      <c r="AB23" s="1">
        <f t="shared" ca="1" si="7"/>
        <v>0</v>
      </c>
      <c r="AC23" s="1">
        <f t="shared" ca="1" si="7"/>
        <v>0</v>
      </c>
      <c r="AD23" s="1">
        <f t="shared" ref="J23:AW28" ca="1" si="9">SUMIFS(stitches,dates,"&gt;="&amp;AD$1,dates,"&lt;="&amp;EOMONTH(AD$1,0),projects,$E23)</f>
        <v>0</v>
      </c>
      <c r="AE23" s="1">
        <f t="shared" ca="1" si="9"/>
        <v>0</v>
      </c>
      <c r="AF23" s="1">
        <f t="shared" ca="1" si="9"/>
        <v>0</v>
      </c>
      <c r="AG23" s="1">
        <f t="shared" ca="1" si="9"/>
        <v>0</v>
      </c>
      <c r="AH23" s="1">
        <f t="shared" ca="1" si="9"/>
        <v>0</v>
      </c>
      <c r="AI23" s="1">
        <f t="shared" ca="1" si="9"/>
        <v>0</v>
      </c>
      <c r="AJ23" s="1">
        <f t="shared" ca="1" si="9"/>
        <v>0</v>
      </c>
      <c r="AK23" s="1">
        <f t="shared" ca="1" si="9"/>
        <v>0</v>
      </c>
      <c r="AL23" s="1">
        <f t="shared" ca="1" si="9"/>
        <v>0</v>
      </c>
      <c r="AM23" s="1">
        <f t="shared" ca="1" si="9"/>
        <v>0</v>
      </c>
      <c r="AN23" s="1">
        <f t="shared" ca="1" si="9"/>
        <v>0</v>
      </c>
      <c r="AO23" s="1">
        <f t="shared" ca="1" si="9"/>
        <v>0</v>
      </c>
      <c r="AP23" s="1">
        <f t="shared" ca="1" si="9"/>
        <v>0</v>
      </c>
      <c r="AQ23" s="1">
        <f t="shared" ca="1" si="9"/>
        <v>0</v>
      </c>
      <c r="AR23" s="1">
        <f t="shared" ca="1" si="9"/>
        <v>0</v>
      </c>
      <c r="AS23" s="1">
        <f t="shared" ca="1" si="9"/>
        <v>0</v>
      </c>
      <c r="AT23" s="1">
        <f t="shared" ca="1" si="9"/>
        <v>0</v>
      </c>
      <c r="AU23" s="1">
        <f t="shared" ca="1" si="9"/>
        <v>0</v>
      </c>
      <c r="AV23" s="1">
        <f t="shared" ca="1" si="9"/>
        <v>0</v>
      </c>
      <c r="AW23" s="1">
        <f t="shared" ca="1" si="9"/>
        <v>0</v>
      </c>
      <c r="AX23" s="1">
        <f t="shared" ca="1" si="8"/>
        <v>0</v>
      </c>
      <c r="AY23" s="1">
        <f t="shared" ca="1" si="8"/>
        <v>0</v>
      </c>
      <c r="AZ23" s="1">
        <f t="shared" ca="1" si="8"/>
        <v>0</v>
      </c>
      <c r="BA23" s="1">
        <f t="shared" ca="1" si="8"/>
        <v>0</v>
      </c>
      <c r="BB23" s="1">
        <f t="shared" ca="1" si="8"/>
        <v>0</v>
      </c>
      <c r="BC23" s="1">
        <f t="shared" ca="1" si="6"/>
        <v>0</v>
      </c>
      <c r="BD23" s="1">
        <f t="shared" ca="1" si="6"/>
        <v>0</v>
      </c>
      <c r="BE23" s="1">
        <f t="shared" ca="1" si="6"/>
        <v>0</v>
      </c>
      <c r="BF23" s="1">
        <f t="shared" ca="1" si="6"/>
        <v>0</v>
      </c>
      <c r="BG23" s="1">
        <f t="shared" ca="1" si="6"/>
        <v>0</v>
      </c>
      <c r="BH23" s="1">
        <f t="shared" ca="1" si="6"/>
        <v>0</v>
      </c>
      <c r="BI23" s="1">
        <f t="shared" ca="1" si="6"/>
        <v>0</v>
      </c>
      <c r="BJ23" s="1">
        <f t="shared" ca="1" si="6"/>
        <v>0</v>
      </c>
      <c r="BK23" s="1">
        <f t="shared" ca="1" si="6"/>
        <v>0</v>
      </c>
      <c r="BL23" s="1">
        <f t="shared" ca="1" si="6"/>
        <v>0</v>
      </c>
      <c r="BM23" s="1">
        <f t="shared" ca="1" si="6"/>
        <v>0</v>
      </c>
      <c r="BN23" s="1">
        <f t="shared" ca="1" si="6"/>
        <v>0</v>
      </c>
      <c r="BO23" s="1">
        <f t="shared" ca="1" si="6"/>
        <v>0</v>
      </c>
      <c r="BP23" s="1">
        <f t="shared" ca="1" si="6"/>
        <v>0</v>
      </c>
      <c r="BQ23" s="1">
        <f t="shared" ca="1" si="6"/>
        <v>0</v>
      </c>
      <c r="BR23" s="1">
        <f t="shared" ca="1" si="6"/>
        <v>0</v>
      </c>
      <c r="BS23" s="1">
        <f t="shared" ca="1" si="6"/>
        <v>0</v>
      </c>
      <c r="BT23" s="1">
        <f t="shared" ca="1" si="6"/>
        <v>0</v>
      </c>
      <c r="BU23" s="1">
        <f t="shared" ca="1" si="6"/>
        <v>0</v>
      </c>
      <c r="BV23" s="1">
        <f t="shared" ca="1" si="6"/>
        <v>0</v>
      </c>
      <c r="BW23" s="1">
        <f t="shared" ca="1" si="6"/>
        <v>0</v>
      </c>
      <c r="BX23" s="1">
        <f t="shared" ca="1" si="6"/>
        <v>0</v>
      </c>
      <c r="BY23" s="1">
        <f t="shared" ca="1" si="6"/>
        <v>0</v>
      </c>
      <c r="BZ23" s="1">
        <f t="shared" ca="1" si="6"/>
        <v>0</v>
      </c>
      <c r="CA23" s="1">
        <f t="shared" ca="1" si="6"/>
        <v>0</v>
      </c>
      <c r="CB23" s="1">
        <f t="shared" ca="1" si="6"/>
        <v>0</v>
      </c>
    </row>
    <row r="24" spans="1:80">
      <c r="A24" s="14" t="str">
        <f ca="1">'Monthly Trend Days'!A24</f>
        <v/>
      </c>
      <c r="B24" s="14"/>
      <c r="D24" s="14"/>
      <c r="E24" s="33" t="str">
        <f ca="1">'Monthly Trend Days'!E24</f>
        <v/>
      </c>
      <c r="F24" s="33" t="str">
        <f ca="1">'Monthly Trend Days'!F24</f>
        <v/>
      </c>
      <c r="G24" s="51" t="str">
        <f ca="1">'Monthly Trend Days'!G24</f>
        <v/>
      </c>
      <c r="H24" s="51" t="str">
        <f ca="1">'Monthly Trend Days'!H24</f>
        <v/>
      </c>
      <c r="I24" s="1">
        <f t="shared" ca="1" si="0"/>
        <v>0</v>
      </c>
      <c r="J24" s="1">
        <f t="shared" ca="1" si="9"/>
        <v>0</v>
      </c>
      <c r="K24" s="1">
        <f t="shared" ca="1" si="9"/>
        <v>0</v>
      </c>
      <c r="L24" s="1">
        <f t="shared" ca="1" si="9"/>
        <v>0</v>
      </c>
      <c r="M24" s="1">
        <f t="shared" ca="1" si="9"/>
        <v>0</v>
      </c>
      <c r="N24" s="1">
        <f t="shared" ca="1" si="9"/>
        <v>0</v>
      </c>
      <c r="O24" s="1">
        <f t="shared" ca="1" si="9"/>
        <v>0</v>
      </c>
      <c r="P24" s="1">
        <f t="shared" ca="1" si="9"/>
        <v>0</v>
      </c>
      <c r="Q24" s="1">
        <f t="shared" ca="1" si="9"/>
        <v>0</v>
      </c>
      <c r="R24" s="1">
        <f t="shared" ca="1" si="9"/>
        <v>0</v>
      </c>
      <c r="S24" s="1">
        <f t="shared" ca="1" si="9"/>
        <v>0</v>
      </c>
      <c r="T24" s="1">
        <f t="shared" ca="1" si="9"/>
        <v>0</v>
      </c>
      <c r="U24" s="1">
        <f t="shared" ca="1" si="9"/>
        <v>0</v>
      </c>
      <c r="V24" s="1">
        <f t="shared" ca="1" si="9"/>
        <v>0</v>
      </c>
      <c r="W24" s="1">
        <f t="shared" ca="1" si="9"/>
        <v>0</v>
      </c>
      <c r="X24" s="1">
        <f t="shared" ca="1" si="9"/>
        <v>0</v>
      </c>
      <c r="Y24" s="1">
        <f t="shared" ca="1" si="9"/>
        <v>0</v>
      </c>
      <c r="Z24" s="1">
        <f t="shared" ca="1" si="9"/>
        <v>0</v>
      </c>
      <c r="AA24" s="1">
        <f t="shared" ca="1" si="9"/>
        <v>0</v>
      </c>
      <c r="AB24" s="1">
        <f t="shared" ca="1" si="9"/>
        <v>0</v>
      </c>
      <c r="AC24" s="1">
        <f t="shared" ca="1" si="9"/>
        <v>0</v>
      </c>
      <c r="AD24" s="1">
        <f t="shared" ca="1" si="9"/>
        <v>0</v>
      </c>
      <c r="AE24" s="1">
        <f t="shared" ca="1" si="9"/>
        <v>0</v>
      </c>
      <c r="AF24" s="1">
        <f t="shared" ca="1" si="9"/>
        <v>0</v>
      </c>
      <c r="AG24" s="1">
        <f t="shared" ca="1" si="9"/>
        <v>0</v>
      </c>
      <c r="AH24" s="1">
        <f t="shared" ca="1" si="9"/>
        <v>0</v>
      </c>
      <c r="AI24" s="1">
        <f t="shared" ca="1" si="9"/>
        <v>0</v>
      </c>
      <c r="AJ24" s="1">
        <f t="shared" ca="1" si="9"/>
        <v>0</v>
      </c>
      <c r="AK24" s="1">
        <f t="shared" ca="1" si="9"/>
        <v>0</v>
      </c>
      <c r="AL24" s="1">
        <f t="shared" ca="1" si="9"/>
        <v>0</v>
      </c>
      <c r="AM24" s="1">
        <f t="shared" ca="1" si="9"/>
        <v>0</v>
      </c>
      <c r="AN24" s="1">
        <f t="shared" ca="1" si="9"/>
        <v>0</v>
      </c>
      <c r="AO24" s="1">
        <f t="shared" ca="1" si="9"/>
        <v>0</v>
      </c>
      <c r="AP24" s="1">
        <f t="shared" ca="1" si="9"/>
        <v>0</v>
      </c>
      <c r="AQ24" s="1">
        <f t="shared" ca="1" si="9"/>
        <v>0</v>
      </c>
      <c r="AR24" s="1">
        <f t="shared" ca="1" si="8"/>
        <v>0</v>
      </c>
      <c r="AS24" s="1">
        <f t="shared" ca="1" si="8"/>
        <v>0</v>
      </c>
      <c r="AT24" s="1">
        <f t="shared" ca="1" si="8"/>
        <v>0</v>
      </c>
      <c r="AU24" s="1">
        <f t="shared" ca="1" si="8"/>
        <v>0</v>
      </c>
      <c r="AV24" s="1">
        <f t="shared" ca="1" si="8"/>
        <v>0</v>
      </c>
      <c r="AW24" s="1">
        <f t="shared" ca="1" si="8"/>
        <v>0</v>
      </c>
      <c r="AX24" s="1">
        <f t="shared" ca="1" si="8"/>
        <v>0</v>
      </c>
      <c r="AY24" s="1">
        <f t="shared" ca="1" si="8"/>
        <v>0</v>
      </c>
      <c r="AZ24" s="1">
        <f t="shared" ca="1" si="8"/>
        <v>0</v>
      </c>
      <c r="BA24" s="1">
        <f t="shared" ca="1" si="8"/>
        <v>0</v>
      </c>
      <c r="BB24" s="1">
        <f t="shared" ca="1" si="8"/>
        <v>0</v>
      </c>
      <c r="BC24" s="1">
        <f t="shared" ref="BC24:CB33" ca="1" si="10">SUMIFS(stitches,dates,"&gt;="&amp;BC$1,dates,"&lt;="&amp;EOMONTH(BC$1,0),projects,$E24)</f>
        <v>0</v>
      </c>
      <c r="BD24" s="1">
        <f t="shared" ca="1" si="10"/>
        <v>0</v>
      </c>
      <c r="BE24" s="1">
        <f t="shared" ca="1" si="10"/>
        <v>0</v>
      </c>
      <c r="BF24" s="1">
        <f t="shared" ca="1" si="10"/>
        <v>0</v>
      </c>
      <c r="BG24" s="1">
        <f t="shared" ca="1" si="10"/>
        <v>0</v>
      </c>
      <c r="BH24" s="1">
        <f t="shared" ca="1" si="10"/>
        <v>0</v>
      </c>
      <c r="BI24" s="1">
        <f t="shared" ca="1" si="10"/>
        <v>0</v>
      </c>
      <c r="BJ24" s="1">
        <f t="shared" ca="1" si="10"/>
        <v>0</v>
      </c>
      <c r="BK24" s="1">
        <f t="shared" ca="1" si="10"/>
        <v>0</v>
      </c>
      <c r="BL24" s="1">
        <f t="shared" ca="1" si="10"/>
        <v>0</v>
      </c>
      <c r="BM24" s="1">
        <f t="shared" ca="1" si="10"/>
        <v>0</v>
      </c>
      <c r="BN24" s="1">
        <f t="shared" ca="1" si="10"/>
        <v>0</v>
      </c>
      <c r="BO24" s="1">
        <f t="shared" ca="1" si="10"/>
        <v>0</v>
      </c>
      <c r="BP24" s="1">
        <f t="shared" ca="1" si="10"/>
        <v>0</v>
      </c>
      <c r="BQ24" s="1">
        <f t="shared" ca="1" si="10"/>
        <v>0</v>
      </c>
      <c r="BR24" s="1">
        <f t="shared" ca="1" si="10"/>
        <v>0</v>
      </c>
      <c r="BS24" s="1">
        <f t="shared" ca="1" si="10"/>
        <v>0</v>
      </c>
      <c r="BT24" s="1">
        <f t="shared" ca="1" si="10"/>
        <v>0</v>
      </c>
      <c r="BU24" s="1">
        <f t="shared" ca="1" si="10"/>
        <v>0</v>
      </c>
      <c r="BV24" s="1">
        <f t="shared" ca="1" si="10"/>
        <v>0</v>
      </c>
      <c r="BW24" s="1">
        <f t="shared" ca="1" si="10"/>
        <v>0</v>
      </c>
      <c r="BX24" s="1">
        <f t="shared" ca="1" si="10"/>
        <v>0</v>
      </c>
      <c r="BY24" s="1">
        <f t="shared" ca="1" si="10"/>
        <v>0</v>
      </c>
      <c r="BZ24" s="1">
        <f t="shared" ca="1" si="10"/>
        <v>0</v>
      </c>
      <c r="CA24" s="1">
        <f t="shared" ca="1" si="10"/>
        <v>0</v>
      </c>
      <c r="CB24" s="1">
        <f t="shared" ca="1" si="10"/>
        <v>0</v>
      </c>
    </row>
    <row r="25" spans="1:80">
      <c r="A25" s="14" t="str">
        <f ca="1">'Monthly Trend Days'!A25</f>
        <v/>
      </c>
      <c r="B25" s="14"/>
      <c r="D25" s="14"/>
      <c r="E25" s="33" t="str">
        <f ca="1">'Monthly Trend Days'!E25</f>
        <v/>
      </c>
      <c r="F25" s="33" t="str">
        <f ca="1">'Monthly Trend Days'!F25</f>
        <v/>
      </c>
      <c r="G25" s="51" t="str">
        <f ca="1">'Monthly Trend Days'!G25</f>
        <v/>
      </c>
      <c r="H25" s="51" t="str">
        <f ca="1">'Monthly Trend Days'!H25</f>
        <v/>
      </c>
      <c r="I25" s="1">
        <f t="shared" ca="1" si="0"/>
        <v>0</v>
      </c>
      <c r="J25" s="1">
        <f t="shared" ca="1" si="9"/>
        <v>0</v>
      </c>
      <c r="K25" s="1">
        <f t="shared" ca="1" si="9"/>
        <v>0</v>
      </c>
      <c r="L25" s="1">
        <f t="shared" ca="1" si="9"/>
        <v>0</v>
      </c>
      <c r="M25" s="1">
        <f t="shared" ca="1" si="9"/>
        <v>0</v>
      </c>
      <c r="N25" s="1">
        <f t="shared" ca="1" si="9"/>
        <v>0</v>
      </c>
      <c r="O25" s="1">
        <f t="shared" ca="1" si="9"/>
        <v>0</v>
      </c>
      <c r="P25" s="1">
        <f t="shared" ca="1" si="9"/>
        <v>0</v>
      </c>
      <c r="Q25" s="1">
        <f t="shared" ca="1" si="9"/>
        <v>0</v>
      </c>
      <c r="R25" s="1">
        <f t="shared" ca="1" si="9"/>
        <v>0</v>
      </c>
      <c r="S25" s="1">
        <f t="shared" ca="1" si="9"/>
        <v>0</v>
      </c>
      <c r="T25" s="1">
        <f t="shared" ca="1" si="9"/>
        <v>0</v>
      </c>
      <c r="U25" s="1">
        <f t="shared" ca="1" si="9"/>
        <v>0</v>
      </c>
      <c r="V25" s="1">
        <f t="shared" ca="1" si="9"/>
        <v>0</v>
      </c>
      <c r="W25" s="1">
        <f t="shared" ca="1" si="9"/>
        <v>0</v>
      </c>
      <c r="X25" s="1">
        <f t="shared" ca="1" si="9"/>
        <v>0</v>
      </c>
      <c r="Y25" s="1">
        <f t="shared" ca="1" si="9"/>
        <v>0</v>
      </c>
      <c r="Z25" s="1">
        <f t="shared" ca="1" si="9"/>
        <v>0</v>
      </c>
      <c r="AA25" s="1">
        <f t="shared" ca="1" si="9"/>
        <v>0</v>
      </c>
      <c r="AB25" s="1">
        <f t="shared" ca="1" si="9"/>
        <v>0</v>
      </c>
      <c r="AC25" s="1">
        <f t="shared" ca="1" si="9"/>
        <v>0</v>
      </c>
      <c r="AD25" s="1">
        <f t="shared" ca="1" si="9"/>
        <v>0</v>
      </c>
      <c r="AE25" s="1">
        <f t="shared" ca="1" si="9"/>
        <v>0</v>
      </c>
      <c r="AF25" s="1">
        <f t="shared" ca="1" si="9"/>
        <v>0</v>
      </c>
      <c r="AG25" s="1">
        <f t="shared" ca="1" si="9"/>
        <v>0</v>
      </c>
      <c r="AH25" s="1">
        <f t="shared" ca="1" si="9"/>
        <v>0</v>
      </c>
      <c r="AI25" s="1">
        <f t="shared" ca="1" si="9"/>
        <v>0</v>
      </c>
      <c r="AJ25" s="1">
        <f t="shared" ca="1" si="9"/>
        <v>0</v>
      </c>
      <c r="AK25" s="1">
        <f t="shared" ca="1" si="9"/>
        <v>0</v>
      </c>
      <c r="AL25" s="1">
        <f t="shared" ca="1" si="9"/>
        <v>0</v>
      </c>
      <c r="AM25" s="1">
        <f t="shared" ca="1" si="9"/>
        <v>0</v>
      </c>
      <c r="AN25" s="1">
        <f t="shared" ca="1" si="9"/>
        <v>0</v>
      </c>
      <c r="AO25" s="1">
        <f t="shared" ca="1" si="9"/>
        <v>0</v>
      </c>
      <c r="AP25" s="1">
        <f t="shared" ca="1" si="9"/>
        <v>0</v>
      </c>
      <c r="AQ25" s="1">
        <f t="shared" ca="1" si="9"/>
        <v>0</v>
      </c>
      <c r="AR25" s="1">
        <f t="shared" ca="1" si="8"/>
        <v>0</v>
      </c>
      <c r="AS25" s="1">
        <f t="shared" ca="1" si="8"/>
        <v>0</v>
      </c>
      <c r="AT25" s="1">
        <f t="shared" ca="1" si="8"/>
        <v>0</v>
      </c>
      <c r="AU25" s="1">
        <f t="shared" ca="1" si="8"/>
        <v>0</v>
      </c>
      <c r="AV25" s="1">
        <f t="shared" ca="1" si="8"/>
        <v>0</v>
      </c>
      <c r="AW25" s="1">
        <f t="shared" ca="1" si="8"/>
        <v>0</v>
      </c>
      <c r="AX25" s="1">
        <f t="shared" ca="1" si="8"/>
        <v>0</v>
      </c>
      <c r="AY25" s="1">
        <f t="shared" ca="1" si="8"/>
        <v>0</v>
      </c>
      <c r="AZ25" s="1">
        <f t="shared" ca="1" si="8"/>
        <v>0</v>
      </c>
      <c r="BA25" s="1">
        <f t="shared" ca="1" si="8"/>
        <v>0</v>
      </c>
      <c r="BB25" s="1">
        <f t="shared" ca="1" si="8"/>
        <v>0</v>
      </c>
      <c r="BC25" s="1">
        <f t="shared" ca="1" si="10"/>
        <v>0</v>
      </c>
      <c r="BD25" s="1">
        <f t="shared" ca="1" si="10"/>
        <v>0</v>
      </c>
      <c r="BE25" s="1">
        <f t="shared" ca="1" si="10"/>
        <v>0</v>
      </c>
      <c r="BF25" s="1">
        <f t="shared" ca="1" si="10"/>
        <v>0</v>
      </c>
      <c r="BG25" s="1">
        <f t="shared" ca="1" si="10"/>
        <v>0</v>
      </c>
      <c r="BH25" s="1">
        <f t="shared" ca="1" si="10"/>
        <v>0</v>
      </c>
      <c r="BI25" s="1">
        <f t="shared" ca="1" si="10"/>
        <v>0</v>
      </c>
      <c r="BJ25" s="1">
        <f t="shared" ca="1" si="10"/>
        <v>0</v>
      </c>
      <c r="BK25" s="1">
        <f t="shared" ca="1" si="10"/>
        <v>0</v>
      </c>
      <c r="BL25" s="1">
        <f t="shared" ca="1" si="10"/>
        <v>0</v>
      </c>
      <c r="BM25" s="1">
        <f t="shared" ca="1" si="10"/>
        <v>0</v>
      </c>
      <c r="BN25" s="1">
        <f t="shared" ca="1" si="10"/>
        <v>0</v>
      </c>
      <c r="BO25" s="1">
        <f t="shared" ca="1" si="10"/>
        <v>0</v>
      </c>
      <c r="BP25" s="1">
        <f t="shared" ca="1" si="10"/>
        <v>0</v>
      </c>
      <c r="BQ25" s="1">
        <f t="shared" ca="1" si="10"/>
        <v>0</v>
      </c>
      <c r="BR25" s="1">
        <f t="shared" ca="1" si="10"/>
        <v>0</v>
      </c>
      <c r="BS25" s="1">
        <f t="shared" ca="1" si="10"/>
        <v>0</v>
      </c>
      <c r="BT25" s="1">
        <f t="shared" ca="1" si="10"/>
        <v>0</v>
      </c>
      <c r="BU25" s="1">
        <f t="shared" ca="1" si="10"/>
        <v>0</v>
      </c>
      <c r="BV25" s="1">
        <f t="shared" ca="1" si="10"/>
        <v>0</v>
      </c>
      <c r="BW25" s="1">
        <f t="shared" ca="1" si="10"/>
        <v>0</v>
      </c>
      <c r="BX25" s="1">
        <f t="shared" ca="1" si="10"/>
        <v>0</v>
      </c>
      <c r="BY25" s="1">
        <f t="shared" ca="1" si="10"/>
        <v>0</v>
      </c>
      <c r="BZ25" s="1">
        <f t="shared" ca="1" si="10"/>
        <v>0</v>
      </c>
      <c r="CA25" s="1">
        <f t="shared" ca="1" si="10"/>
        <v>0</v>
      </c>
      <c r="CB25" s="1">
        <f t="shared" ca="1" si="10"/>
        <v>0</v>
      </c>
    </row>
    <row r="26" spans="1:80">
      <c r="A26" s="14" t="str">
        <f ca="1">'Monthly Trend Days'!A26</f>
        <v/>
      </c>
      <c r="B26" s="14"/>
      <c r="D26" s="14"/>
      <c r="E26" s="33" t="str">
        <f ca="1">'Monthly Trend Days'!E26</f>
        <v/>
      </c>
      <c r="F26" s="33" t="str">
        <f ca="1">'Monthly Trend Days'!F26</f>
        <v/>
      </c>
      <c r="G26" s="51" t="str">
        <f ca="1">'Monthly Trend Days'!G26</f>
        <v/>
      </c>
      <c r="H26" s="51" t="str">
        <f ca="1">'Monthly Trend Days'!H26</f>
        <v/>
      </c>
      <c r="I26" s="1">
        <f t="shared" ca="1" si="0"/>
        <v>0</v>
      </c>
      <c r="J26" s="1">
        <f t="shared" ca="1" si="9"/>
        <v>0</v>
      </c>
      <c r="K26" s="1">
        <f t="shared" ca="1" si="9"/>
        <v>0</v>
      </c>
      <c r="L26" s="1">
        <f t="shared" ca="1" si="9"/>
        <v>0</v>
      </c>
      <c r="M26" s="1">
        <f t="shared" ca="1" si="9"/>
        <v>0</v>
      </c>
      <c r="N26" s="1">
        <f t="shared" ca="1" si="9"/>
        <v>0</v>
      </c>
      <c r="O26" s="1">
        <f t="shared" ca="1" si="9"/>
        <v>0</v>
      </c>
      <c r="P26" s="1">
        <f t="shared" ca="1" si="9"/>
        <v>0</v>
      </c>
      <c r="Q26" s="1">
        <f t="shared" ca="1" si="9"/>
        <v>0</v>
      </c>
      <c r="R26" s="1">
        <f t="shared" ca="1" si="9"/>
        <v>0</v>
      </c>
      <c r="S26" s="1">
        <f t="shared" ca="1" si="9"/>
        <v>0</v>
      </c>
      <c r="T26" s="1">
        <f t="shared" ca="1" si="9"/>
        <v>0</v>
      </c>
      <c r="U26" s="1">
        <f t="shared" ca="1" si="9"/>
        <v>0</v>
      </c>
      <c r="V26" s="1">
        <f t="shared" ca="1" si="9"/>
        <v>0</v>
      </c>
      <c r="W26" s="1">
        <f t="shared" ca="1" si="9"/>
        <v>0</v>
      </c>
      <c r="X26" s="1">
        <f t="shared" ca="1" si="9"/>
        <v>0</v>
      </c>
      <c r="Y26" s="1">
        <f t="shared" ca="1" si="9"/>
        <v>0</v>
      </c>
      <c r="Z26" s="1">
        <f t="shared" ca="1" si="9"/>
        <v>0</v>
      </c>
      <c r="AA26" s="1">
        <f t="shared" ca="1" si="9"/>
        <v>0</v>
      </c>
      <c r="AB26" s="1">
        <f t="shared" ca="1" si="9"/>
        <v>0</v>
      </c>
      <c r="AC26" s="1">
        <f t="shared" ca="1" si="9"/>
        <v>0</v>
      </c>
      <c r="AD26" s="1">
        <f t="shared" ca="1" si="9"/>
        <v>0</v>
      </c>
      <c r="AE26" s="1">
        <f t="shared" ca="1" si="9"/>
        <v>0</v>
      </c>
      <c r="AF26" s="1">
        <f t="shared" ca="1" si="9"/>
        <v>0</v>
      </c>
      <c r="AG26" s="1">
        <f t="shared" ca="1" si="9"/>
        <v>0</v>
      </c>
      <c r="AH26" s="1">
        <f t="shared" ca="1" si="9"/>
        <v>0</v>
      </c>
      <c r="AI26" s="1">
        <f t="shared" ca="1" si="9"/>
        <v>0</v>
      </c>
      <c r="AJ26" s="1">
        <f t="shared" ca="1" si="9"/>
        <v>0</v>
      </c>
      <c r="AK26" s="1">
        <f t="shared" ca="1" si="9"/>
        <v>0</v>
      </c>
      <c r="AL26" s="1">
        <f t="shared" ca="1" si="9"/>
        <v>0</v>
      </c>
      <c r="AM26" s="1">
        <f t="shared" ca="1" si="9"/>
        <v>0</v>
      </c>
      <c r="AN26" s="1">
        <f t="shared" ca="1" si="9"/>
        <v>0</v>
      </c>
      <c r="AO26" s="1">
        <f t="shared" ca="1" si="9"/>
        <v>0</v>
      </c>
      <c r="AP26" s="1">
        <f t="shared" ca="1" si="9"/>
        <v>0</v>
      </c>
      <c r="AQ26" s="1">
        <f t="shared" ca="1" si="9"/>
        <v>0</v>
      </c>
      <c r="AR26" s="1">
        <f t="shared" ca="1" si="8"/>
        <v>0</v>
      </c>
      <c r="AS26" s="1">
        <f t="shared" ca="1" si="8"/>
        <v>0</v>
      </c>
      <c r="AT26" s="1">
        <f t="shared" ca="1" si="8"/>
        <v>0</v>
      </c>
      <c r="AU26" s="1">
        <f t="shared" ca="1" si="8"/>
        <v>0</v>
      </c>
      <c r="AV26" s="1">
        <f t="shared" ca="1" si="8"/>
        <v>0</v>
      </c>
      <c r="AW26" s="1">
        <f t="shared" ca="1" si="8"/>
        <v>0</v>
      </c>
      <c r="AX26" s="1">
        <f t="shared" ca="1" si="8"/>
        <v>0</v>
      </c>
      <c r="AY26" s="1">
        <f t="shared" ca="1" si="8"/>
        <v>0</v>
      </c>
      <c r="AZ26" s="1">
        <f t="shared" ca="1" si="8"/>
        <v>0</v>
      </c>
      <c r="BA26" s="1">
        <f t="shared" ca="1" si="8"/>
        <v>0</v>
      </c>
      <c r="BB26" s="1">
        <f t="shared" ca="1" si="8"/>
        <v>0</v>
      </c>
      <c r="BC26" s="1">
        <f t="shared" ca="1" si="10"/>
        <v>0</v>
      </c>
      <c r="BD26" s="1">
        <f t="shared" ca="1" si="10"/>
        <v>0</v>
      </c>
      <c r="BE26" s="1">
        <f t="shared" ca="1" si="10"/>
        <v>0</v>
      </c>
      <c r="BF26" s="1">
        <f t="shared" ca="1" si="10"/>
        <v>0</v>
      </c>
      <c r="BG26" s="1">
        <f t="shared" ca="1" si="10"/>
        <v>0</v>
      </c>
      <c r="BH26" s="1">
        <f t="shared" ca="1" si="10"/>
        <v>0</v>
      </c>
      <c r="BI26" s="1">
        <f t="shared" ca="1" si="10"/>
        <v>0</v>
      </c>
      <c r="BJ26" s="1">
        <f t="shared" ca="1" si="10"/>
        <v>0</v>
      </c>
      <c r="BK26" s="1">
        <f t="shared" ca="1" si="10"/>
        <v>0</v>
      </c>
      <c r="BL26" s="1">
        <f t="shared" ca="1" si="10"/>
        <v>0</v>
      </c>
      <c r="BM26" s="1">
        <f t="shared" ca="1" si="10"/>
        <v>0</v>
      </c>
      <c r="BN26" s="1">
        <f t="shared" ca="1" si="10"/>
        <v>0</v>
      </c>
      <c r="BO26" s="1">
        <f t="shared" ca="1" si="10"/>
        <v>0</v>
      </c>
      <c r="BP26" s="1">
        <f t="shared" ca="1" si="10"/>
        <v>0</v>
      </c>
      <c r="BQ26" s="1">
        <f t="shared" ca="1" si="10"/>
        <v>0</v>
      </c>
      <c r="BR26" s="1">
        <f t="shared" ca="1" si="10"/>
        <v>0</v>
      </c>
      <c r="BS26" s="1">
        <f t="shared" ca="1" si="10"/>
        <v>0</v>
      </c>
      <c r="BT26" s="1">
        <f t="shared" ca="1" si="10"/>
        <v>0</v>
      </c>
      <c r="BU26" s="1">
        <f t="shared" ca="1" si="10"/>
        <v>0</v>
      </c>
      <c r="BV26" s="1">
        <f t="shared" ca="1" si="10"/>
        <v>0</v>
      </c>
      <c r="BW26" s="1">
        <f t="shared" ca="1" si="10"/>
        <v>0</v>
      </c>
      <c r="BX26" s="1">
        <f t="shared" ca="1" si="10"/>
        <v>0</v>
      </c>
      <c r="BY26" s="1">
        <f t="shared" ca="1" si="10"/>
        <v>0</v>
      </c>
      <c r="BZ26" s="1">
        <f t="shared" ca="1" si="10"/>
        <v>0</v>
      </c>
      <c r="CA26" s="1">
        <f t="shared" ca="1" si="10"/>
        <v>0</v>
      </c>
      <c r="CB26" s="1">
        <f t="shared" ca="1" si="10"/>
        <v>0</v>
      </c>
    </row>
    <row r="27" spans="1:80">
      <c r="A27" s="14" t="str">
        <f ca="1">'Monthly Trend Days'!A27</f>
        <v/>
      </c>
      <c r="B27" s="14"/>
      <c r="D27" s="14"/>
      <c r="E27" s="33" t="str">
        <f ca="1">'Monthly Trend Days'!E27</f>
        <v/>
      </c>
      <c r="F27" s="33" t="str">
        <f ca="1">'Monthly Trend Days'!F27</f>
        <v/>
      </c>
      <c r="G27" s="51" t="str">
        <f ca="1">'Monthly Trend Days'!G27</f>
        <v/>
      </c>
      <c r="H27" s="51" t="str">
        <f ca="1">'Monthly Trend Days'!H27</f>
        <v/>
      </c>
      <c r="I27" s="1">
        <f t="shared" ca="1" si="0"/>
        <v>0</v>
      </c>
      <c r="J27" s="1">
        <f t="shared" ca="1" si="9"/>
        <v>0</v>
      </c>
      <c r="K27" s="1">
        <f t="shared" ca="1" si="9"/>
        <v>0</v>
      </c>
      <c r="L27" s="1">
        <f t="shared" ca="1" si="9"/>
        <v>0</v>
      </c>
      <c r="M27" s="1">
        <f t="shared" ca="1" si="9"/>
        <v>0</v>
      </c>
      <c r="N27" s="1">
        <f t="shared" ca="1" si="9"/>
        <v>0</v>
      </c>
      <c r="O27" s="1">
        <f t="shared" ca="1" si="9"/>
        <v>0</v>
      </c>
      <c r="P27" s="1">
        <f t="shared" ca="1" si="9"/>
        <v>0</v>
      </c>
      <c r="Q27" s="1">
        <f t="shared" ca="1" si="9"/>
        <v>0</v>
      </c>
      <c r="R27" s="1">
        <f t="shared" ca="1" si="9"/>
        <v>0</v>
      </c>
      <c r="S27" s="1">
        <f t="shared" ca="1" si="9"/>
        <v>0</v>
      </c>
      <c r="T27" s="1">
        <f t="shared" ca="1" si="9"/>
        <v>0</v>
      </c>
      <c r="U27" s="1">
        <f t="shared" ca="1" si="9"/>
        <v>0</v>
      </c>
      <c r="V27" s="1">
        <f t="shared" ca="1" si="9"/>
        <v>0</v>
      </c>
      <c r="W27" s="1">
        <f t="shared" ca="1" si="9"/>
        <v>0</v>
      </c>
      <c r="X27" s="1">
        <f t="shared" ca="1" si="9"/>
        <v>0</v>
      </c>
      <c r="Y27" s="1">
        <f t="shared" ca="1" si="9"/>
        <v>0</v>
      </c>
      <c r="Z27" s="1">
        <f t="shared" ca="1" si="9"/>
        <v>0</v>
      </c>
      <c r="AA27" s="1">
        <f t="shared" ca="1" si="9"/>
        <v>0</v>
      </c>
      <c r="AB27" s="1">
        <f t="shared" ca="1" si="9"/>
        <v>0</v>
      </c>
      <c r="AC27" s="1">
        <f t="shared" ca="1" si="9"/>
        <v>0</v>
      </c>
      <c r="AD27" s="1">
        <f t="shared" ca="1" si="9"/>
        <v>0</v>
      </c>
      <c r="AE27" s="1">
        <f t="shared" ca="1" si="9"/>
        <v>0</v>
      </c>
      <c r="AF27" s="1">
        <f t="shared" ca="1" si="9"/>
        <v>0</v>
      </c>
      <c r="AG27" s="1">
        <f t="shared" ca="1" si="9"/>
        <v>0</v>
      </c>
      <c r="AH27" s="1">
        <f t="shared" ca="1" si="9"/>
        <v>0</v>
      </c>
      <c r="AI27" s="1">
        <f t="shared" ca="1" si="9"/>
        <v>0</v>
      </c>
      <c r="AJ27" s="1">
        <f t="shared" ca="1" si="9"/>
        <v>0</v>
      </c>
      <c r="AK27" s="1">
        <f t="shared" ca="1" si="9"/>
        <v>0</v>
      </c>
      <c r="AL27" s="1">
        <f t="shared" ca="1" si="9"/>
        <v>0</v>
      </c>
      <c r="AM27" s="1">
        <f t="shared" ca="1" si="9"/>
        <v>0</v>
      </c>
      <c r="AN27" s="1">
        <f t="shared" ca="1" si="9"/>
        <v>0</v>
      </c>
      <c r="AO27" s="1">
        <f t="shared" ca="1" si="9"/>
        <v>0</v>
      </c>
      <c r="AP27" s="1">
        <f t="shared" ca="1" si="9"/>
        <v>0</v>
      </c>
      <c r="AQ27" s="1">
        <f t="shared" ca="1" si="9"/>
        <v>0</v>
      </c>
      <c r="AR27" s="1">
        <f t="shared" ca="1" si="8"/>
        <v>0</v>
      </c>
      <c r="AS27" s="1">
        <f t="shared" ca="1" si="8"/>
        <v>0</v>
      </c>
      <c r="AT27" s="1">
        <f t="shared" ca="1" si="8"/>
        <v>0</v>
      </c>
      <c r="AU27" s="1">
        <f t="shared" ca="1" si="8"/>
        <v>0</v>
      </c>
      <c r="AV27" s="1">
        <f t="shared" ca="1" si="8"/>
        <v>0</v>
      </c>
      <c r="AW27" s="1">
        <f t="shared" ca="1" si="8"/>
        <v>0</v>
      </c>
      <c r="AX27" s="1">
        <f t="shared" ca="1" si="8"/>
        <v>0</v>
      </c>
      <c r="AY27" s="1">
        <f t="shared" ca="1" si="8"/>
        <v>0</v>
      </c>
      <c r="AZ27" s="1">
        <f t="shared" ca="1" si="8"/>
        <v>0</v>
      </c>
      <c r="BA27" s="1">
        <f t="shared" ca="1" si="8"/>
        <v>0</v>
      </c>
      <c r="BB27" s="1">
        <f t="shared" ca="1" si="8"/>
        <v>0</v>
      </c>
      <c r="BC27" s="1">
        <f t="shared" ca="1" si="10"/>
        <v>0</v>
      </c>
      <c r="BD27" s="1">
        <f t="shared" ca="1" si="10"/>
        <v>0</v>
      </c>
      <c r="BE27" s="1">
        <f t="shared" ca="1" si="10"/>
        <v>0</v>
      </c>
      <c r="BF27" s="1">
        <f t="shared" ca="1" si="10"/>
        <v>0</v>
      </c>
      <c r="BG27" s="1">
        <f t="shared" ca="1" si="10"/>
        <v>0</v>
      </c>
      <c r="BH27" s="1">
        <f t="shared" ca="1" si="10"/>
        <v>0</v>
      </c>
      <c r="BI27" s="1">
        <f t="shared" ca="1" si="10"/>
        <v>0</v>
      </c>
      <c r="BJ27" s="1">
        <f t="shared" ca="1" si="10"/>
        <v>0</v>
      </c>
      <c r="BK27" s="1">
        <f t="shared" ca="1" si="10"/>
        <v>0</v>
      </c>
      <c r="BL27" s="1">
        <f t="shared" ca="1" si="10"/>
        <v>0</v>
      </c>
      <c r="BM27" s="1">
        <f t="shared" ca="1" si="10"/>
        <v>0</v>
      </c>
      <c r="BN27" s="1">
        <f t="shared" ca="1" si="10"/>
        <v>0</v>
      </c>
      <c r="BO27" s="1">
        <f t="shared" ca="1" si="10"/>
        <v>0</v>
      </c>
      <c r="BP27" s="1">
        <f t="shared" ca="1" si="10"/>
        <v>0</v>
      </c>
      <c r="BQ27" s="1">
        <f t="shared" ca="1" si="10"/>
        <v>0</v>
      </c>
      <c r="BR27" s="1">
        <f t="shared" ca="1" si="10"/>
        <v>0</v>
      </c>
      <c r="BS27" s="1">
        <f t="shared" ca="1" si="10"/>
        <v>0</v>
      </c>
      <c r="BT27" s="1">
        <f t="shared" ca="1" si="10"/>
        <v>0</v>
      </c>
      <c r="BU27" s="1">
        <f t="shared" ca="1" si="10"/>
        <v>0</v>
      </c>
      <c r="BV27" s="1">
        <f t="shared" ca="1" si="10"/>
        <v>0</v>
      </c>
      <c r="BW27" s="1">
        <f t="shared" ca="1" si="10"/>
        <v>0</v>
      </c>
      <c r="BX27" s="1">
        <f t="shared" ca="1" si="10"/>
        <v>0</v>
      </c>
      <c r="BY27" s="1">
        <f t="shared" ca="1" si="10"/>
        <v>0</v>
      </c>
      <c r="BZ27" s="1">
        <f t="shared" ca="1" si="10"/>
        <v>0</v>
      </c>
      <c r="CA27" s="1">
        <f t="shared" ca="1" si="10"/>
        <v>0</v>
      </c>
      <c r="CB27" s="1">
        <f t="shared" ca="1" si="10"/>
        <v>0</v>
      </c>
    </row>
    <row r="28" spans="1:80">
      <c r="A28" s="14" t="str">
        <f ca="1">'Monthly Trend Days'!A28</f>
        <v/>
      </c>
      <c r="B28" s="14"/>
      <c r="D28" s="14"/>
      <c r="E28" s="33" t="str">
        <f ca="1">'Monthly Trend Days'!E28</f>
        <v/>
      </c>
      <c r="F28" s="33" t="str">
        <f ca="1">'Monthly Trend Days'!F28</f>
        <v/>
      </c>
      <c r="G28" s="51" t="str">
        <f ca="1">'Monthly Trend Days'!G28</f>
        <v/>
      </c>
      <c r="H28" s="51" t="str">
        <f ca="1">'Monthly Trend Days'!H28</f>
        <v/>
      </c>
      <c r="I28" s="1">
        <f t="shared" ca="1" si="0"/>
        <v>0</v>
      </c>
      <c r="J28" s="1">
        <f t="shared" ca="1" si="9"/>
        <v>0</v>
      </c>
      <c r="K28" s="1">
        <f t="shared" ca="1" si="9"/>
        <v>0</v>
      </c>
      <c r="L28" s="1">
        <f t="shared" ca="1" si="9"/>
        <v>0</v>
      </c>
      <c r="M28" s="1">
        <f t="shared" ca="1" si="9"/>
        <v>0</v>
      </c>
      <c r="N28" s="1">
        <f t="shared" ca="1" si="9"/>
        <v>0</v>
      </c>
      <c r="O28" s="1">
        <f t="shared" ca="1" si="9"/>
        <v>0</v>
      </c>
      <c r="P28" s="1">
        <f t="shared" ca="1" si="9"/>
        <v>0</v>
      </c>
      <c r="Q28" s="1">
        <f t="shared" ca="1" si="9"/>
        <v>0</v>
      </c>
      <c r="R28" s="1">
        <f t="shared" ca="1" si="9"/>
        <v>0</v>
      </c>
      <c r="S28" s="1">
        <f t="shared" ca="1" si="9"/>
        <v>0</v>
      </c>
      <c r="T28" s="1">
        <f t="shared" ca="1" si="9"/>
        <v>0</v>
      </c>
      <c r="U28" s="1">
        <f t="shared" ca="1" si="9"/>
        <v>0</v>
      </c>
      <c r="V28" s="1">
        <f t="shared" ca="1" si="9"/>
        <v>0</v>
      </c>
      <c r="W28" s="1">
        <f t="shared" ca="1" si="9"/>
        <v>0</v>
      </c>
      <c r="X28" s="1">
        <f t="shared" ca="1" si="9"/>
        <v>0</v>
      </c>
      <c r="Y28" s="1">
        <f t="shared" ca="1" si="9"/>
        <v>0</v>
      </c>
      <c r="Z28" s="1">
        <f t="shared" ca="1" si="9"/>
        <v>0</v>
      </c>
      <c r="AA28" s="1">
        <f t="shared" ca="1" si="9"/>
        <v>0</v>
      </c>
      <c r="AB28" s="1">
        <f t="shared" ca="1" si="9"/>
        <v>0</v>
      </c>
      <c r="AC28" s="1">
        <f t="shared" ca="1" si="9"/>
        <v>0</v>
      </c>
      <c r="AD28" s="1">
        <f t="shared" ca="1" si="9"/>
        <v>0</v>
      </c>
      <c r="AE28" s="1">
        <f t="shared" ca="1" si="9"/>
        <v>0</v>
      </c>
      <c r="AF28" s="1">
        <f t="shared" ca="1" si="9"/>
        <v>0</v>
      </c>
      <c r="AG28" s="1">
        <f t="shared" ca="1" si="9"/>
        <v>0</v>
      </c>
      <c r="AH28" s="1">
        <f t="shared" ca="1" si="9"/>
        <v>0</v>
      </c>
      <c r="AI28" s="1">
        <f t="shared" ca="1" si="9"/>
        <v>0</v>
      </c>
      <c r="AJ28" s="1">
        <f t="shared" ca="1" si="9"/>
        <v>0</v>
      </c>
      <c r="AK28" s="1">
        <f t="shared" ca="1" si="9"/>
        <v>0</v>
      </c>
      <c r="AL28" s="1">
        <f t="shared" ca="1" si="9"/>
        <v>0</v>
      </c>
      <c r="AM28" s="1">
        <f t="shared" ca="1" si="9"/>
        <v>0</v>
      </c>
      <c r="AN28" s="1">
        <f t="shared" ca="1" si="9"/>
        <v>0</v>
      </c>
      <c r="AO28" s="1">
        <f t="shared" ca="1" si="9"/>
        <v>0</v>
      </c>
      <c r="AP28" s="1">
        <f t="shared" ca="1" si="9"/>
        <v>0</v>
      </c>
      <c r="AQ28" s="1">
        <f t="shared" ca="1" si="9"/>
        <v>0</v>
      </c>
      <c r="AR28" s="1">
        <f t="shared" ca="1" si="8"/>
        <v>0</v>
      </c>
      <c r="AS28" s="1">
        <f t="shared" ca="1" si="8"/>
        <v>0</v>
      </c>
      <c r="AT28" s="1">
        <f t="shared" ca="1" si="8"/>
        <v>0</v>
      </c>
      <c r="AU28" s="1">
        <f t="shared" ca="1" si="8"/>
        <v>0</v>
      </c>
      <c r="AV28" s="1">
        <f t="shared" ca="1" si="8"/>
        <v>0</v>
      </c>
      <c r="AW28" s="1">
        <f t="shared" ca="1" si="8"/>
        <v>0</v>
      </c>
      <c r="AX28" s="1">
        <f t="shared" ca="1" si="8"/>
        <v>0</v>
      </c>
      <c r="AY28" s="1">
        <f t="shared" ca="1" si="8"/>
        <v>0</v>
      </c>
      <c r="AZ28" s="1">
        <f t="shared" ca="1" si="8"/>
        <v>0</v>
      </c>
      <c r="BA28" s="1">
        <f t="shared" ca="1" si="8"/>
        <v>0</v>
      </c>
      <c r="BB28" s="1">
        <f t="shared" ca="1" si="8"/>
        <v>0</v>
      </c>
      <c r="BC28" s="1">
        <f t="shared" ca="1" si="10"/>
        <v>0</v>
      </c>
      <c r="BD28" s="1">
        <f t="shared" ca="1" si="10"/>
        <v>0</v>
      </c>
      <c r="BE28" s="1">
        <f t="shared" ca="1" si="10"/>
        <v>0</v>
      </c>
      <c r="BF28" s="1">
        <f t="shared" ca="1" si="10"/>
        <v>0</v>
      </c>
      <c r="BG28" s="1">
        <f t="shared" ca="1" si="10"/>
        <v>0</v>
      </c>
      <c r="BH28" s="1">
        <f t="shared" ca="1" si="10"/>
        <v>0</v>
      </c>
      <c r="BI28" s="1">
        <f t="shared" ca="1" si="10"/>
        <v>0</v>
      </c>
      <c r="BJ28" s="1">
        <f t="shared" ca="1" si="10"/>
        <v>0</v>
      </c>
      <c r="BK28" s="1">
        <f t="shared" ca="1" si="10"/>
        <v>0</v>
      </c>
      <c r="BL28" s="1">
        <f t="shared" ca="1" si="10"/>
        <v>0</v>
      </c>
      <c r="BM28" s="1">
        <f t="shared" ca="1" si="10"/>
        <v>0</v>
      </c>
      <c r="BN28" s="1">
        <f t="shared" ca="1" si="10"/>
        <v>0</v>
      </c>
      <c r="BO28" s="1">
        <f t="shared" ca="1" si="10"/>
        <v>0</v>
      </c>
      <c r="BP28" s="1">
        <f t="shared" ca="1" si="10"/>
        <v>0</v>
      </c>
      <c r="BQ28" s="1">
        <f t="shared" ca="1" si="10"/>
        <v>0</v>
      </c>
      <c r="BR28" s="1">
        <f t="shared" ca="1" si="10"/>
        <v>0</v>
      </c>
      <c r="BS28" s="1">
        <f t="shared" ca="1" si="10"/>
        <v>0</v>
      </c>
      <c r="BT28" s="1">
        <f t="shared" ca="1" si="10"/>
        <v>0</v>
      </c>
      <c r="BU28" s="1">
        <f t="shared" ca="1" si="10"/>
        <v>0</v>
      </c>
      <c r="BV28" s="1">
        <f t="shared" ca="1" si="10"/>
        <v>0</v>
      </c>
      <c r="BW28" s="1">
        <f t="shared" ca="1" si="10"/>
        <v>0</v>
      </c>
      <c r="BX28" s="1">
        <f t="shared" ca="1" si="10"/>
        <v>0</v>
      </c>
      <c r="BY28" s="1">
        <f t="shared" ca="1" si="10"/>
        <v>0</v>
      </c>
      <c r="BZ28" s="1">
        <f t="shared" ca="1" si="10"/>
        <v>0</v>
      </c>
      <c r="CA28" s="1">
        <f t="shared" ca="1" si="10"/>
        <v>0</v>
      </c>
      <c r="CB28" s="1">
        <f t="shared" ca="1" si="10"/>
        <v>0</v>
      </c>
    </row>
    <row r="29" spans="1:80">
      <c r="A29" s="14" t="str">
        <f ca="1">'Monthly Trend Days'!A29</f>
        <v/>
      </c>
      <c r="B29" s="14"/>
      <c r="D29" s="14"/>
      <c r="E29" s="33" t="str">
        <f ca="1">'Monthly Trend Days'!E29</f>
        <v/>
      </c>
      <c r="F29" s="33" t="str">
        <f ca="1">'Monthly Trend Days'!F29</f>
        <v/>
      </c>
      <c r="G29" s="51" t="str">
        <f ca="1">'Monthly Trend Days'!G29</f>
        <v/>
      </c>
      <c r="H29" s="51" t="str">
        <f ca="1">'Monthly Trend Days'!H29</f>
        <v/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>
        <f t="shared" ca="1" si="8"/>
        <v>0</v>
      </c>
      <c r="AY29" s="1">
        <f t="shared" ca="1" si="8"/>
        <v>0</v>
      </c>
      <c r="AZ29" s="1">
        <f t="shared" ca="1" si="8"/>
        <v>0</v>
      </c>
      <c r="BA29" s="1">
        <f t="shared" ca="1" si="8"/>
        <v>0</v>
      </c>
      <c r="BB29" s="1">
        <f t="shared" ca="1" si="8"/>
        <v>0</v>
      </c>
      <c r="BC29" s="1">
        <f t="shared" ca="1" si="10"/>
        <v>0</v>
      </c>
      <c r="BD29" s="1">
        <f t="shared" ca="1" si="10"/>
        <v>0</v>
      </c>
      <c r="BE29" s="1">
        <f t="shared" ca="1" si="10"/>
        <v>0</v>
      </c>
      <c r="BF29" s="1">
        <f t="shared" ca="1" si="10"/>
        <v>0</v>
      </c>
      <c r="BG29" s="1">
        <f t="shared" ca="1" si="10"/>
        <v>0</v>
      </c>
      <c r="BH29" s="1">
        <f t="shared" ca="1" si="10"/>
        <v>0</v>
      </c>
      <c r="BI29" s="1">
        <f t="shared" ca="1" si="10"/>
        <v>0</v>
      </c>
      <c r="BJ29" s="1">
        <f t="shared" ca="1" si="10"/>
        <v>0</v>
      </c>
      <c r="BK29" s="1">
        <f t="shared" ca="1" si="10"/>
        <v>0</v>
      </c>
      <c r="BL29" s="1">
        <f t="shared" ca="1" si="10"/>
        <v>0</v>
      </c>
      <c r="BM29" s="1">
        <f t="shared" ca="1" si="10"/>
        <v>0</v>
      </c>
      <c r="BN29" s="1">
        <f t="shared" ca="1" si="10"/>
        <v>0</v>
      </c>
      <c r="BO29" s="1">
        <f t="shared" ca="1" si="10"/>
        <v>0</v>
      </c>
      <c r="BP29" s="1">
        <f t="shared" ca="1" si="10"/>
        <v>0</v>
      </c>
      <c r="BQ29" s="1">
        <f t="shared" ca="1" si="10"/>
        <v>0</v>
      </c>
      <c r="BR29" s="1">
        <f t="shared" ca="1" si="10"/>
        <v>0</v>
      </c>
      <c r="BS29" s="1">
        <f t="shared" ca="1" si="10"/>
        <v>0</v>
      </c>
      <c r="BT29" s="1">
        <f t="shared" ca="1" si="10"/>
        <v>0</v>
      </c>
      <c r="BU29" s="1">
        <f t="shared" ca="1" si="10"/>
        <v>0</v>
      </c>
      <c r="BV29" s="1">
        <f t="shared" ca="1" si="10"/>
        <v>0</v>
      </c>
      <c r="BW29" s="1">
        <f t="shared" ca="1" si="10"/>
        <v>0</v>
      </c>
      <c r="BX29" s="1">
        <f t="shared" ca="1" si="10"/>
        <v>0</v>
      </c>
      <c r="BY29" s="1">
        <f t="shared" ca="1" si="10"/>
        <v>0</v>
      </c>
      <c r="BZ29" s="1">
        <f t="shared" ca="1" si="10"/>
        <v>0</v>
      </c>
      <c r="CA29" s="1">
        <f t="shared" ca="1" si="10"/>
        <v>0</v>
      </c>
      <c r="CB29" s="1">
        <f t="shared" ca="1" si="10"/>
        <v>0</v>
      </c>
    </row>
    <row r="30" spans="1:80">
      <c r="A30" s="14" t="str">
        <f ca="1">'Monthly Trend Days'!A30</f>
        <v/>
      </c>
      <c r="B30" s="14"/>
      <c r="D30" s="14"/>
      <c r="E30" s="33" t="str">
        <f ca="1">'Monthly Trend Days'!E30</f>
        <v/>
      </c>
      <c r="F30" s="33" t="str">
        <f ca="1">'Monthly Trend Days'!F30</f>
        <v/>
      </c>
      <c r="G30" s="51" t="str">
        <f ca="1">'Monthly Trend Days'!G30</f>
        <v/>
      </c>
      <c r="H30" s="51" t="str">
        <f ca="1">'Monthly Trend Days'!H30</f>
        <v/>
      </c>
      <c r="I30" s="1">
        <f t="shared" ref="I30:X52" ca="1" si="11">SUMIFS(stitches,dates,"&gt;="&amp;I$1,dates,"&lt;="&amp;EOMONTH(I$1,0),projects,$E30)</f>
        <v>0</v>
      </c>
      <c r="J30" s="1">
        <f t="shared" ca="1" si="11"/>
        <v>0</v>
      </c>
      <c r="K30" s="1">
        <f t="shared" ca="1" si="11"/>
        <v>0</v>
      </c>
      <c r="L30" s="1">
        <f t="shared" ca="1" si="11"/>
        <v>0</v>
      </c>
      <c r="M30" s="1">
        <f t="shared" ca="1" si="11"/>
        <v>0</v>
      </c>
      <c r="N30" s="1">
        <f t="shared" ca="1" si="11"/>
        <v>0</v>
      </c>
      <c r="O30" s="1">
        <f t="shared" ca="1" si="11"/>
        <v>0</v>
      </c>
      <c r="P30" s="1">
        <f t="shared" ca="1" si="11"/>
        <v>0</v>
      </c>
      <c r="Q30" s="1">
        <f t="shared" ca="1" si="11"/>
        <v>0</v>
      </c>
      <c r="R30" s="1">
        <f t="shared" ca="1" si="11"/>
        <v>0</v>
      </c>
      <c r="S30" s="1">
        <f t="shared" ca="1" si="11"/>
        <v>0</v>
      </c>
      <c r="T30" s="1">
        <f t="shared" ca="1" si="11"/>
        <v>0</v>
      </c>
      <c r="U30" s="1">
        <f t="shared" ca="1" si="11"/>
        <v>0</v>
      </c>
      <c r="V30" s="1">
        <f t="shared" ca="1" si="11"/>
        <v>0</v>
      </c>
      <c r="W30" s="1">
        <f t="shared" ca="1" si="11"/>
        <v>0</v>
      </c>
      <c r="X30" s="1">
        <f t="shared" ca="1" si="11"/>
        <v>0</v>
      </c>
      <c r="Y30" s="1">
        <f t="shared" ref="J30:AW36" ca="1" si="12">SUMIFS(stitches,dates,"&gt;="&amp;Y$1,dates,"&lt;="&amp;EOMONTH(Y$1,0),projects,$E30)</f>
        <v>0</v>
      </c>
      <c r="Z30" s="1">
        <f t="shared" ca="1" si="12"/>
        <v>0</v>
      </c>
      <c r="AA30" s="1">
        <f t="shared" ca="1" si="12"/>
        <v>0</v>
      </c>
      <c r="AB30" s="1">
        <f t="shared" ca="1" si="12"/>
        <v>0</v>
      </c>
      <c r="AC30" s="1">
        <f t="shared" ca="1" si="12"/>
        <v>0</v>
      </c>
      <c r="AD30" s="1">
        <f t="shared" ca="1" si="12"/>
        <v>0</v>
      </c>
      <c r="AE30" s="1">
        <f t="shared" ca="1" si="12"/>
        <v>0</v>
      </c>
      <c r="AF30" s="1">
        <f t="shared" ca="1" si="12"/>
        <v>0</v>
      </c>
      <c r="AG30" s="1">
        <f t="shared" ca="1" si="12"/>
        <v>0</v>
      </c>
      <c r="AH30" s="1">
        <f t="shared" ca="1" si="12"/>
        <v>0</v>
      </c>
      <c r="AI30" s="1">
        <f t="shared" ca="1" si="12"/>
        <v>0</v>
      </c>
      <c r="AJ30" s="1">
        <f t="shared" ca="1" si="12"/>
        <v>0</v>
      </c>
      <c r="AK30" s="1">
        <f t="shared" ca="1" si="12"/>
        <v>0</v>
      </c>
      <c r="AL30" s="1">
        <f t="shared" ca="1" si="12"/>
        <v>0</v>
      </c>
      <c r="AM30" s="1">
        <f t="shared" ca="1" si="12"/>
        <v>0</v>
      </c>
      <c r="AN30" s="1">
        <f t="shared" ca="1" si="12"/>
        <v>0</v>
      </c>
      <c r="AO30" s="1">
        <f t="shared" ca="1" si="12"/>
        <v>0</v>
      </c>
      <c r="AP30" s="1">
        <f t="shared" ca="1" si="12"/>
        <v>0</v>
      </c>
      <c r="AQ30" s="1">
        <f t="shared" ca="1" si="12"/>
        <v>0</v>
      </c>
      <c r="AR30" s="1">
        <f t="shared" ca="1" si="12"/>
        <v>0</v>
      </c>
      <c r="AS30" s="1">
        <f t="shared" ca="1" si="12"/>
        <v>0</v>
      </c>
      <c r="AT30" s="1">
        <f t="shared" ca="1" si="12"/>
        <v>0</v>
      </c>
      <c r="AU30" s="1">
        <f t="shared" ca="1" si="12"/>
        <v>0</v>
      </c>
      <c r="AV30" s="1">
        <f t="shared" ca="1" si="12"/>
        <v>0</v>
      </c>
      <c r="AW30" s="1">
        <f t="shared" ca="1" si="12"/>
        <v>0</v>
      </c>
      <c r="AX30" s="1">
        <f t="shared" ca="1" si="8"/>
        <v>0</v>
      </c>
      <c r="AY30" s="1">
        <f t="shared" ca="1" si="8"/>
        <v>0</v>
      </c>
      <c r="AZ30" s="1">
        <f t="shared" ca="1" si="8"/>
        <v>0</v>
      </c>
      <c r="BA30" s="1">
        <f t="shared" ca="1" si="8"/>
        <v>0</v>
      </c>
      <c r="BB30" s="1">
        <f t="shared" ca="1" si="8"/>
        <v>0</v>
      </c>
      <c r="BC30" s="1">
        <f t="shared" ca="1" si="10"/>
        <v>0</v>
      </c>
      <c r="BD30" s="1">
        <f t="shared" ca="1" si="10"/>
        <v>0</v>
      </c>
      <c r="BE30" s="1">
        <f t="shared" ca="1" si="10"/>
        <v>0</v>
      </c>
      <c r="BF30" s="1">
        <f t="shared" ca="1" si="10"/>
        <v>0</v>
      </c>
      <c r="BG30" s="1">
        <f t="shared" ca="1" si="10"/>
        <v>0</v>
      </c>
      <c r="BH30" s="1">
        <f t="shared" ca="1" si="10"/>
        <v>0</v>
      </c>
      <c r="BI30" s="1">
        <f t="shared" ca="1" si="10"/>
        <v>0</v>
      </c>
      <c r="BJ30" s="1">
        <f t="shared" ca="1" si="10"/>
        <v>0</v>
      </c>
      <c r="BK30" s="1">
        <f t="shared" ca="1" si="10"/>
        <v>0</v>
      </c>
      <c r="BL30" s="1">
        <f t="shared" ca="1" si="10"/>
        <v>0</v>
      </c>
      <c r="BM30" s="1">
        <f t="shared" ca="1" si="10"/>
        <v>0</v>
      </c>
      <c r="BN30" s="1">
        <f t="shared" ca="1" si="10"/>
        <v>0</v>
      </c>
      <c r="BO30" s="1">
        <f t="shared" ca="1" si="10"/>
        <v>0</v>
      </c>
      <c r="BP30" s="1">
        <f t="shared" ca="1" si="10"/>
        <v>0</v>
      </c>
      <c r="BQ30" s="1">
        <f t="shared" ca="1" si="10"/>
        <v>0</v>
      </c>
      <c r="BR30" s="1">
        <f t="shared" ca="1" si="10"/>
        <v>0</v>
      </c>
      <c r="BS30" s="1">
        <f t="shared" ca="1" si="10"/>
        <v>0</v>
      </c>
      <c r="BT30" s="1">
        <f t="shared" ca="1" si="10"/>
        <v>0</v>
      </c>
      <c r="BU30" s="1">
        <f t="shared" ca="1" si="10"/>
        <v>0</v>
      </c>
      <c r="BV30" s="1">
        <f t="shared" ca="1" si="10"/>
        <v>0</v>
      </c>
      <c r="BW30" s="1">
        <f t="shared" ca="1" si="10"/>
        <v>0</v>
      </c>
      <c r="BX30" s="1">
        <f t="shared" ca="1" si="10"/>
        <v>0</v>
      </c>
      <c r="BY30" s="1">
        <f t="shared" ca="1" si="10"/>
        <v>0</v>
      </c>
      <c r="BZ30" s="1">
        <f t="shared" ca="1" si="10"/>
        <v>0</v>
      </c>
      <c r="CA30" s="1">
        <f t="shared" ca="1" si="10"/>
        <v>0</v>
      </c>
      <c r="CB30" s="1">
        <f t="shared" ca="1" si="10"/>
        <v>0</v>
      </c>
    </row>
    <row r="31" spans="1:80">
      <c r="A31" s="14" t="str">
        <f ca="1">'Monthly Trend Days'!A31</f>
        <v/>
      </c>
      <c r="B31" s="14"/>
      <c r="D31" s="14"/>
      <c r="E31" s="33" t="str">
        <f ca="1">'Monthly Trend Days'!E31</f>
        <v/>
      </c>
      <c r="F31" s="33" t="str">
        <f ca="1">'Monthly Trend Days'!F31</f>
        <v/>
      </c>
      <c r="G31" s="51" t="str">
        <f ca="1">'Monthly Trend Days'!G31</f>
        <v/>
      </c>
      <c r="H31" s="51" t="str">
        <f ca="1">'Monthly Trend Days'!H31</f>
        <v/>
      </c>
      <c r="I31" s="1">
        <f t="shared" ca="1" si="11"/>
        <v>0</v>
      </c>
      <c r="J31" s="1">
        <f t="shared" ca="1" si="12"/>
        <v>0</v>
      </c>
      <c r="K31" s="1">
        <f t="shared" ca="1" si="12"/>
        <v>0</v>
      </c>
      <c r="L31" s="1">
        <f t="shared" ca="1" si="12"/>
        <v>0</v>
      </c>
      <c r="M31" s="1">
        <f t="shared" ca="1" si="12"/>
        <v>0</v>
      </c>
      <c r="N31" s="1">
        <f t="shared" ca="1" si="12"/>
        <v>0</v>
      </c>
      <c r="O31" s="1">
        <f t="shared" ca="1" si="12"/>
        <v>0</v>
      </c>
      <c r="P31" s="1">
        <f t="shared" ca="1" si="12"/>
        <v>0</v>
      </c>
      <c r="Q31" s="1">
        <f t="shared" ca="1" si="12"/>
        <v>0</v>
      </c>
      <c r="R31" s="1">
        <f t="shared" ca="1" si="12"/>
        <v>0</v>
      </c>
      <c r="S31" s="1">
        <f t="shared" ca="1" si="12"/>
        <v>0</v>
      </c>
      <c r="T31" s="1">
        <f t="shared" ca="1" si="12"/>
        <v>0</v>
      </c>
      <c r="U31" s="1">
        <f t="shared" ca="1" si="12"/>
        <v>0</v>
      </c>
      <c r="V31" s="1">
        <f t="shared" ca="1" si="12"/>
        <v>0</v>
      </c>
      <c r="W31" s="1">
        <f t="shared" ca="1" si="12"/>
        <v>0</v>
      </c>
      <c r="X31" s="1">
        <f t="shared" ca="1" si="12"/>
        <v>0</v>
      </c>
      <c r="Y31" s="1">
        <f t="shared" ca="1" si="12"/>
        <v>0</v>
      </c>
      <c r="Z31" s="1">
        <f t="shared" ca="1" si="12"/>
        <v>0</v>
      </c>
      <c r="AA31" s="1">
        <f t="shared" ca="1" si="12"/>
        <v>0</v>
      </c>
      <c r="AB31" s="1">
        <f t="shared" ca="1" si="12"/>
        <v>0</v>
      </c>
      <c r="AC31" s="1">
        <f t="shared" ca="1" si="12"/>
        <v>0</v>
      </c>
      <c r="AD31" s="1">
        <f t="shared" ca="1" si="12"/>
        <v>0</v>
      </c>
      <c r="AE31" s="1">
        <f t="shared" ca="1" si="12"/>
        <v>0</v>
      </c>
      <c r="AF31" s="1">
        <f t="shared" ca="1" si="12"/>
        <v>0</v>
      </c>
      <c r="AG31" s="1">
        <f t="shared" ca="1" si="12"/>
        <v>0</v>
      </c>
      <c r="AH31" s="1">
        <f t="shared" ca="1" si="12"/>
        <v>0</v>
      </c>
      <c r="AI31" s="1">
        <f t="shared" ca="1" si="12"/>
        <v>0</v>
      </c>
      <c r="AJ31" s="1">
        <f t="shared" ca="1" si="12"/>
        <v>0</v>
      </c>
      <c r="AK31" s="1">
        <f t="shared" ca="1" si="12"/>
        <v>0</v>
      </c>
      <c r="AL31" s="1">
        <f t="shared" ca="1" si="12"/>
        <v>0</v>
      </c>
      <c r="AM31" s="1">
        <f t="shared" ca="1" si="12"/>
        <v>0</v>
      </c>
      <c r="AN31" s="1">
        <f t="shared" ca="1" si="12"/>
        <v>0</v>
      </c>
      <c r="AO31" s="1">
        <f t="shared" ca="1" si="12"/>
        <v>0</v>
      </c>
      <c r="AP31" s="1">
        <f t="shared" ca="1" si="12"/>
        <v>0</v>
      </c>
      <c r="AQ31" s="1">
        <f t="shared" ca="1" si="12"/>
        <v>0</v>
      </c>
      <c r="AR31" s="1">
        <f t="shared" ca="1" si="12"/>
        <v>0</v>
      </c>
      <c r="AS31" s="1">
        <f t="shared" ca="1" si="12"/>
        <v>0</v>
      </c>
      <c r="AT31" s="1">
        <f t="shared" ca="1" si="12"/>
        <v>0</v>
      </c>
      <c r="AU31" s="1">
        <f t="shared" ca="1" si="12"/>
        <v>0</v>
      </c>
      <c r="AV31" s="1">
        <f t="shared" ca="1" si="12"/>
        <v>0</v>
      </c>
      <c r="AW31" s="1">
        <f t="shared" ca="1" si="12"/>
        <v>0</v>
      </c>
      <c r="AX31" s="1">
        <f t="shared" ca="1" si="8"/>
        <v>0</v>
      </c>
      <c r="AY31" s="1">
        <f t="shared" ca="1" si="8"/>
        <v>0</v>
      </c>
      <c r="AZ31" s="1">
        <f t="shared" ca="1" si="8"/>
        <v>0</v>
      </c>
      <c r="BA31" s="1">
        <f t="shared" ca="1" si="8"/>
        <v>0</v>
      </c>
      <c r="BB31" s="1">
        <f t="shared" ca="1" si="8"/>
        <v>0</v>
      </c>
      <c r="BC31" s="1">
        <f t="shared" ca="1" si="10"/>
        <v>0</v>
      </c>
      <c r="BD31" s="1">
        <f t="shared" ca="1" si="10"/>
        <v>0</v>
      </c>
      <c r="BE31" s="1">
        <f t="shared" ca="1" si="10"/>
        <v>0</v>
      </c>
      <c r="BF31" s="1">
        <f t="shared" ca="1" si="10"/>
        <v>0</v>
      </c>
      <c r="BG31" s="1">
        <f t="shared" ca="1" si="10"/>
        <v>0</v>
      </c>
      <c r="BH31" s="1">
        <f t="shared" ca="1" si="10"/>
        <v>0</v>
      </c>
      <c r="BI31" s="1">
        <f t="shared" ca="1" si="10"/>
        <v>0</v>
      </c>
      <c r="BJ31" s="1">
        <f t="shared" ca="1" si="10"/>
        <v>0</v>
      </c>
      <c r="BK31" s="1">
        <f t="shared" ca="1" si="10"/>
        <v>0</v>
      </c>
      <c r="BL31" s="1">
        <f t="shared" ca="1" si="10"/>
        <v>0</v>
      </c>
      <c r="BM31" s="1">
        <f t="shared" ca="1" si="10"/>
        <v>0</v>
      </c>
      <c r="BN31" s="1">
        <f t="shared" ca="1" si="10"/>
        <v>0</v>
      </c>
      <c r="BO31" s="1">
        <f t="shared" ca="1" si="10"/>
        <v>0</v>
      </c>
      <c r="BP31" s="1">
        <f t="shared" ca="1" si="10"/>
        <v>0</v>
      </c>
      <c r="BQ31" s="1">
        <f t="shared" ca="1" si="10"/>
        <v>0</v>
      </c>
      <c r="BR31" s="1">
        <f t="shared" ca="1" si="10"/>
        <v>0</v>
      </c>
      <c r="BS31" s="1">
        <f t="shared" ca="1" si="10"/>
        <v>0</v>
      </c>
      <c r="BT31" s="1">
        <f t="shared" ca="1" si="10"/>
        <v>0</v>
      </c>
      <c r="BU31" s="1">
        <f t="shared" ca="1" si="10"/>
        <v>0</v>
      </c>
      <c r="BV31" s="1">
        <f t="shared" ca="1" si="10"/>
        <v>0</v>
      </c>
      <c r="BW31" s="1">
        <f t="shared" ca="1" si="10"/>
        <v>0</v>
      </c>
      <c r="BX31" s="1">
        <f t="shared" ca="1" si="10"/>
        <v>0</v>
      </c>
      <c r="BY31" s="1">
        <f t="shared" ca="1" si="10"/>
        <v>0</v>
      </c>
      <c r="BZ31" s="1">
        <f t="shared" ca="1" si="10"/>
        <v>0</v>
      </c>
      <c r="CA31" s="1">
        <f t="shared" ca="1" si="10"/>
        <v>0</v>
      </c>
      <c r="CB31" s="1">
        <f t="shared" ca="1" si="10"/>
        <v>0</v>
      </c>
    </row>
    <row r="32" spans="1:80">
      <c r="A32" s="14" t="str">
        <f ca="1">'Monthly Trend Days'!A32</f>
        <v/>
      </c>
      <c r="B32" s="14"/>
      <c r="D32" s="14"/>
      <c r="E32" s="33" t="str">
        <f ca="1">'Monthly Trend Days'!E32</f>
        <v/>
      </c>
      <c r="F32" s="33" t="str">
        <f ca="1">'Monthly Trend Days'!F32</f>
        <v/>
      </c>
      <c r="G32" s="51" t="str">
        <f ca="1">'Monthly Trend Days'!G32</f>
        <v/>
      </c>
      <c r="H32" s="51" t="str">
        <f ca="1">'Monthly Trend Days'!H32</f>
        <v/>
      </c>
      <c r="I32" s="1">
        <f t="shared" ca="1" si="11"/>
        <v>0</v>
      </c>
      <c r="J32" s="1">
        <f t="shared" ca="1" si="12"/>
        <v>0</v>
      </c>
      <c r="K32" s="1">
        <f t="shared" ca="1" si="12"/>
        <v>0</v>
      </c>
      <c r="L32" s="1">
        <f t="shared" ca="1" si="12"/>
        <v>0</v>
      </c>
      <c r="M32" s="1">
        <f t="shared" ca="1" si="12"/>
        <v>0</v>
      </c>
      <c r="N32" s="1">
        <f t="shared" ca="1" si="12"/>
        <v>0</v>
      </c>
      <c r="O32" s="1">
        <f t="shared" ca="1" si="12"/>
        <v>0</v>
      </c>
      <c r="P32" s="1">
        <f t="shared" ca="1" si="12"/>
        <v>0</v>
      </c>
      <c r="Q32" s="1">
        <f t="shared" ca="1" si="12"/>
        <v>0</v>
      </c>
      <c r="R32" s="1">
        <f t="shared" ca="1" si="12"/>
        <v>0</v>
      </c>
      <c r="S32" s="1">
        <f t="shared" ca="1" si="12"/>
        <v>0</v>
      </c>
      <c r="T32" s="1">
        <f t="shared" ca="1" si="12"/>
        <v>0</v>
      </c>
      <c r="U32" s="1">
        <f t="shared" ca="1" si="12"/>
        <v>0</v>
      </c>
      <c r="V32" s="1">
        <f t="shared" ca="1" si="12"/>
        <v>0</v>
      </c>
      <c r="W32" s="1">
        <f t="shared" ca="1" si="12"/>
        <v>0</v>
      </c>
      <c r="X32" s="1">
        <f t="shared" ca="1" si="12"/>
        <v>0</v>
      </c>
      <c r="Y32" s="1">
        <f t="shared" ca="1" si="12"/>
        <v>0</v>
      </c>
      <c r="Z32" s="1">
        <f t="shared" ca="1" si="12"/>
        <v>0</v>
      </c>
      <c r="AA32" s="1">
        <f t="shared" ca="1" si="12"/>
        <v>0</v>
      </c>
      <c r="AB32" s="1">
        <f t="shared" ca="1" si="12"/>
        <v>0</v>
      </c>
      <c r="AC32" s="1">
        <f t="shared" ca="1" si="12"/>
        <v>0</v>
      </c>
      <c r="AD32" s="1">
        <f t="shared" ca="1" si="12"/>
        <v>0</v>
      </c>
      <c r="AE32" s="1">
        <f t="shared" ca="1" si="12"/>
        <v>0</v>
      </c>
      <c r="AF32" s="1">
        <f t="shared" ca="1" si="12"/>
        <v>0</v>
      </c>
      <c r="AG32" s="1">
        <f t="shared" ca="1" si="12"/>
        <v>0</v>
      </c>
      <c r="AH32" s="1">
        <f t="shared" ca="1" si="12"/>
        <v>0</v>
      </c>
      <c r="AI32" s="1">
        <f t="shared" ca="1" si="12"/>
        <v>0</v>
      </c>
      <c r="AJ32" s="1">
        <f t="shared" ca="1" si="12"/>
        <v>0</v>
      </c>
      <c r="AK32" s="1">
        <f t="shared" ca="1" si="12"/>
        <v>0</v>
      </c>
      <c r="AL32" s="1">
        <f t="shared" ca="1" si="12"/>
        <v>0</v>
      </c>
      <c r="AM32" s="1">
        <f t="shared" ca="1" si="12"/>
        <v>0</v>
      </c>
      <c r="AN32" s="1">
        <f t="shared" ca="1" si="12"/>
        <v>0</v>
      </c>
      <c r="AO32" s="1">
        <f t="shared" ca="1" si="12"/>
        <v>0</v>
      </c>
      <c r="AP32" s="1">
        <f t="shared" ca="1" si="12"/>
        <v>0</v>
      </c>
      <c r="AQ32" s="1">
        <f t="shared" ca="1" si="12"/>
        <v>0</v>
      </c>
      <c r="AR32" s="1">
        <f t="shared" ca="1" si="12"/>
        <v>0</v>
      </c>
      <c r="AS32" s="1">
        <f t="shared" ca="1" si="12"/>
        <v>0</v>
      </c>
      <c r="AT32" s="1">
        <f t="shared" ca="1" si="12"/>
        <v>0</v>
      </c>
      <c r="AU32" s="1">
        <f t="shared" ca="1" si="12"/>
        <v>0</v>
      </c>
      <c r="AV32" s="1">
        <f t="shared" ca="1" si="12"/>
        <v>0</v>
      </c>
      <c r="AW32" s="1">
        <f t="shared" ca="1" si="12"/>
        <v>0</v>
      </c>
      <c r="AX32" s="1">
        <f t="shared" ca="1" si="8"/>
        <v>0</v>
      </c>
      <c r="AY32" s="1">
        <f t="shared" ca="1" si="8"/>
        <v>0</v>
      </c>
      <c r="AZ32" s="1">
        <f t="shared" ca="1" si="8"/>
        <v>0</v>
      </c>
      <c r="BA32" s="1">
        <f t="shared" ca="1" si="8"/>
        <v>0</v>
      </c>
      <c r="BB32" s="1">
        <f t="shared" ca="1" si="8"/>
        <v>0</v>
      </c>
      <c r="BC32" s="1">
        <f t="shared" ca="1" si="10"/>
        <v>0</v>
      </c>
      <c r="BD32" s="1">
        <f t="shared" ca="1" si="10"/>
        <v>0</v>
      </c>
      <c r="BE32" s="1">
        <f t="shared" ca="1" si="10"/>
        <v>0</v>
      </c>
      <c r="BF32" s="1">
        <f t="shared" ca="1" si="10"/>
        <v>0</v>
      </c>
      <c r="BG32" s="1">
        <f t="shared" ca="1" si="10"/>
        <v>0</v>
      </c>
      <c r="BH32" s="1">
        <f t="shared" ca="1" si="10"/>
        <v>0</v>
      </c>
      <c r="BI32" s="1">
        <f t="shared" ca="1" si="10"/>
        <v>0</v>
      </c>
      <c r="BJ32" s="1">
        <f t="shared" ca="1" si="10"/>
        <v>0</v>
      </c>
      <c r="BK32" s="1">
        <f t="shared" ca="1" si="10"/>
        <v>0</v>
      </c>
      <c r="BL32" s="1">
        <f t="shared" ca="1" si="10"/>
        <v>0</v>
      </c>
      <c r="BM32" s="1">
        <f t="shared" ca="1" si="10"/>
        <v>0</v>
      </c>
      <c r="BN32" s="1">
        <f t="shared" ca="1" si="10"/>
        <v>0</v>
      </c>
      <c r="BO32" s="1">
        <f t="shared" ca="1" si="10"/>
        <v>0</v>
      </c>
      <c r="BP32" s="1">
        <f t="shared" ca="1" si="10"/>
        <v>0</v>
      </c>
      <c r="BQ32" s="1">
        <f t="shared" ca="1" si="10"/>
        <v>0</v>
      </c>
      <c r="BR32" s="1">
        <f t="shared" ca="1" si="10"/>
        <v>0</v>
      </c>
      <c r="BS32" s="1">
        <f t="shared" ca="1" si="10"/>
        <v>0</v>
      </c>
      <c r="BT32" s="1">
        <f t="shared" ca="1" si="10"/>
        <v>0</v>
      </c>
      <c r="BU32" s="1">
        <f t="shared" ca="1" si="10"/>
        <v>0</v>
      </c>
      <c r="BV32" s="1">
        <f t="shared" ca="1" si="10"/>
        <v>0</v>
      </c>
      <c r="BW32" s="1">
        <f t="shared" ca="1" si="10"/>
        <v>0</v>
      </c>
      <c r="BX32" s="1">
        <f t="shared" ca="1" si="10"/>
        <v>0</v>
      </c>
      <c r="BY32" s="1">
        <f t="shared" ca="1" si="10"/>
        <v>0</v>
      </c>
      <c r="BZ32" s="1">
        <f t="shared" ca="1" si="10"/>
        <v>0</v>
      </c>
      <c r="CA32" s="1">
        <f t="shared" ca="1" si="10"/>
        <v>0</v>
      </c>
      <c r="CB32" s="1">
        <f t="shared" ca="1" si="10"/>
        <v>0</v>
      </c>
    </row>
    <row r="33" spans="1:80">
      <c r="A33" s="14" t="str">
        <f ca="1">'Monthly Trend Days'!A33</f>
        <v/>
      </c>
      <c r="B33" s="14"/>
      <c r="D33" s="14"/>
      <c r="E33" s="33" t="str">
        <f ca="1">'Monthly Trend Days'!E33</f>
        <v/>
      </c>
      <c r="F33" s="33" t="str">
        <f ca="1">'Monthly Trend Days'!F33</f>
        <v/>
      </c>
      <c r="G33" s="51" t="str">
        <f ca="1">'Monthly Trend Days'!G33</f>
        <v/>
      </c>
      <c r="H33" s="51" t="str">
        <f ca="1">'Monthly Trend Days'!H33</f>
        <v/>
      </c>
      <c r="I33" s="1">
        <f t="shared" ca="1" si="11"/>
        <v>0</v>
      </c>
      <c r="J33" s="1">
        <f t="shared" ca="1" si="12"/>
        <v>0</v>
      </c>
      <c r="K33" s="1">
        <f t="shared" ca="1" si="12"/>
        <v>0</v>
      </c>
      <c r="L33" s="1">
        <f t="shared" ca="1" si="12"/>
        <v>0</v>
      </c>
      <c r="M33" s="1">
        <f t="shared" ca="1" si="12"/>
        <v>0</v>
      </c>
      <c r="N33" s="1">
        <f t="shared" ca="1" si="12"/>
        <v>0</v>
      </c>
      <c r="O33" s="1">
        <f t="shared" ca="1" si="12"/>
        <v>0</v>
      </c>
      <c r="P33" s="1">
        <f t="shared" ca="1" si="12"/>
        <v>0</v>
      </c>
      <c r="Q33" s="1">
        <f t="shared" ca="1" si="12"/>
        <v>0</v>
      </c>
      <c r="R33" s="1">
        <f t="shared" ca="1" si="12"/>
        <v>0</v>
      </c>
      <c r="S33" s="1">
        <f t="shared" ca="1" si="12"/>
        <v>0</v>
      </c>
      <c r="T33" s="1">
        <f t="shared" ca="1" si="12"/>
        <v>0</v>
      </c>
      <c r="U33" s="1">
        <f t="shared" ca="1" si="12"/>
        <v>0</v>
      </c>
      <c r="V33" s="1">
        <f t="shared" ca="1" si="12"/>
        <v>0</v>
      </c>
      <c r="W33" s="1">
        <f t="shared" ca="1" si="12"/>
        <v>0</v>
      </c>
      <c r="X33" s="1">
        <f t="shared" ca="1" si="12"/>
        <v>0</v>
      </c>
      <c r="Y33" s="1">
        <f t="shared" ca="1" si="12"/>
        <v>0</v>
      </c>
      <c r="Z33" s="1">
        <f t="shared" ca="1" si="12"/>
        <v>0</v>
      </c>
      <c r="AA33" s="1">
        <f t="shared" ca="1" si="12"/>
        <v>0</v>
      </c>
      <c r="AB33" s="1">
        <f t="shared" ca="1" si="12"/>
        <v>0</v>
      </c>
      <c r="AC33" s="1">
        <f t="shared" ca="1" si="12"/>
        <v>0</v>
      </c>
      <c r="AD33" s="1">
        <f t="shared" ca="1" si="12"/>
        <v>0</v>
      </c>
      <c r="AE33" s="1">
        <f t="shared" ca="1" si="12"/>
        <v>0</v>
      </c>
      <c r="AF33" s="1">
        <f t="shared" ca="1" si="12"/>
        <v>0</v>
      </c>
      <c r="AG33" s="1">
        <f t="shared" ca="1" si="12"/>
        <v>0</v>
      </c>
      <c r="AH33" s="1">
        <f t="shared" ca="1" si="12"/>
        <v>0</v>
      </c>
      <c r="AI33" s="1">
        <f t="shared" ca="1" si="12"/>
        <v>0</v>
      </c>
      <c r="AJ33" s="1">
        <f t="shared" ca="1" si="12"/>
        <v>0</v>
      </c>
      <c r="AK33" s="1">
        <f t="shared" ca="1" si="12"/>
        <v>0</v>
      </c>
      <c r="AL33" s="1">
        <f t="shared" ca="1" si="12"/>
        <v>0</v>
      </c>
      <c r="AM33" s="1">
        <f t="shared" ca="1" si="12"/>
        <v>0</v>
      </c>
      <c r="AN33" s="1">
        <f t="shared" ca="1" si="12"/>
        <v>0</v>
      </c>
      <c r="AO33" s="1">
        <f t="shared" ca="1" si="12"/>
        <v>0</v>
      </c>
      <c r="AP33" s="1">
        <f t="shared" ca="1" si="12"/>
        <v>0</v>
      </c>
      <c r="AQ33" s="1">
        <f t="shared" ca="1" si="12"/>
        <v>0</v>
      </c>
      <c r="AR33" s="1">
        <f t="shared" ca="1" si="12"/>
        <v>0</v>
      </c>
      <c r="AS33" s="1">
        <f t="shared" ca="1" si="12"/>
        <v>0</v>
      </c>
      <c r="AT33" s="1">
        <f t="shared" ca="1" si="12"/>
        <v>0</v>
      </c>
      <c r="AU33" s="1">
        <f t="shared" ca="1" si="12"/>
        <v>0</v>
      </c>
      <c r="AV33" s="1">
        <f t="shared" ca="1" si="12"/>
        <v>0</v>
      </c>
      <c r="AW33" s="1">
        <f t="shared" ca="1" si="12"/>
        <v>0</v>
      </c>
      <c r="AX33" s="1">
        <f t="shared" ca="1" si="8"/>
        <v>0</v>
      </c>
      <c r="AY33" s="1">
        <f t="shared" ca="1" si="8"/>
        <v>0</v>
      </c>
      <c r="AZ33" s="1">
        <f t="shared" ca="1" si="8"/>
        <v>0</v>
      </c>
      <c r="BA33" s="1">
        <f t="shared" ca="1" si="8"/>
        <v>0</v>
      </c>
      <c r="BB33" s="1">
        <f t="shared" ca="1" si="8"/>
        <v>0</v>
      </c>
      <c r="BC33" s="1">
        <f t="shared" ca="1" si="10"/>
        <v>0</v>
      </c>
      <c r="BD33" s="1">
        <f t="shared" ca="1" si="10"/>
        <v>0</v>
      </c>
      <c r="BE33" s="1">
        <f t="shared" ca="1" si="10"/>
        <v>0</v>
      </c>
      <c r="BF33" s="1">
        <f t="shared" ca="1" si="10"/>
        <v>0</v>
      </c>
      <c r="BG33" s="1">
        <f t="shared" ca="1" si="10"/>
        <v>0</v>
      </c>
      <c r="BH33" s="1">
        <f t="shared" ca="1" si="10"/>
        <v>0</v>
      </c>
      <c r="BI33" s="1">
        <f t="shared" ca="1" si="10"/>
        <v>0</v>
      </c>
      <c r="BJ33" s="1">
        <f t="shared" ca="1" si="10"/>
        <v>0</v>
      </c>
      <c r="BK33" s="1">
        <f t="shared" ca="1" si="10"/>
        <v>0</v>
      </c>
      <c r="BL33" s="1">
        <f t="shared" ca="1" si="10"/>
        <v>0</v>
      </c>
      <c r="BM33" s="1">
        <f t="shared" ca="1" si="10"/>
        <v>0</v>
      </c>
      <c r="BN33" s="1">
        <f t="shared" ca="1" si="10"/>
        <v>0</v>
      </c>
      <c r="BO33" s="1">
        <f t="shared" ca="1" si="10"/>
        <v>0</v>
      </c>
      <c r="BP33" s="1">
        <f t="shared" ca="1" si="10"/>
        <v>0</v>
      </c>
      <c r="BQ33" s="1">
        <f t="shared" ca="1" si="10"/>
        <v>0</v>
      </c>
      <c r="BR33" s="1">
        <f t="shared" ca="1" si="10"/>
        <v>0</v>
      </c>
      <c r="BS33" s="1">
        <f t="shared" ca="1" si="10"/>
        <v>0</v>
      </c>
      <c r="BT33" s="1">
        <f t="shared" ca="1" si="10"/>
        <v>0</v>
      </c>
      <c r="BU33" s="1">
        <f t="shared" ca="1" si="10"/>
        <v>0</v>
      </c>
      <c r="BV33" s="1">
        <f t="shared" ca="1" si="10"/>
        <v>0</v>
      </c>
      <c r="BW33" s="1">
        <f t="shared" ca="1" si="10"/>
        <v>0</v>
      </c>
      <c r="BX33" s="1">
        <f t="shared" ref="BX33:CB50" ca="1" si="13">SUMIFS(stitches,dates,"&gt;="&amp;BX$1,dates,"&lt;="&amp;EOMONTH(BX$1,0),projects,$E33)</f>
        <v>0</v>
      </c>
      <c r="BY33" s="1">
        <f t="shared" ca="1" si="13"/>
        <v>0</v>
      </c>
      <c r="BZ33" s="1">
        <f t="shared" ca="1" si="13"/>
        <v>0</v>
      </c>
      <c r="CA33" s="1">
        <f t="shared" ca="1" si="13"/>
        <v>0</v>
      </c>
      <c r="CB33" s="1">
        <f t="shared" ca="1" si="13"/>
        <v>0</v>
      </c>
    </row>
    <row r="34" spans="1:80">
      <c r="A34" s="14" t="str">
        <f ca="1">'Monthly Trend Days'!A34</f>
        <v/>
      </c>
      <c r="B34" s="14"/>
      <c r="D34" s="14"/>
      <c r="E34" s="33" t="str">
        <f ca="1">'Monthly Trend Days'!E34</f>
        <v/>
      </c>
      <c r="F34" s="33" t="str">
        <f ca="1">'Monthly Trend Days'!F34</f>
        <v/>
      </c>
      <c r="G34" s="51" t="str">
        <f ca="1">'Monthly Trend Days'!G34</f>
        <v/>
      </c>
      <c r="H34" s="51" t="str">
        <f ca="1">'Monthly Trend Days'!H34</f>
        <v/>
      </c>
      <c r="I34" s="1">
        <f t="shared" ca="1" si="11"/>
        <v>0</v>
      </c>
      <c r="J34" s="1">
        <f t="shared" ca="1" si="12"/>
        <v>0</v>
      </c>
      <c r="K34" s="1">
        <f t="shared" ca="1" si="12"/>
        <v>0</v>
      </c>
      <c r="L34" s="1">
        <f t="shared" ca="1" si="12"/>
        <v>0</v>
      </c>
      <c r="M34" s="1">
        <f t="shared" ca="1" si="12"/>
        <v>0</v>
      </c>
      <c r="N34" s="1">
        <f t="shared" ca="1" si="12"/>
        <v>0</v>
      </c>
      <c r="O34" s="1">
        <f t="shared" ca="1" si="12"/>
        <v>0</v>
      </c>
      <c r="P34" s="1">
        <f t="shared" ca="1" si="12"/>
        <v>0</v>
      </c>
      <c r="Q34" s="1">
        <f t="shared" ca="1" si="12"/>
        <v>0</v>
      </c>
      <c r="R34" s="1">
        <f t="shared" ca="1" si="12"/>
        <v>0</v>
      </c>
      <c r="S34" s="1">
        <f t="shared" ca="1" si="12"/>
        <v>0</v>
      </c>
      <c r="T34" s="1">
        <f t="shared" ca="1" si="12"/>
        <v>0</v>
      </c>
      <c r="U34" s="1">
        <f t="shared" ca="1" si="12"/>
        <v>0</v>
      </c>
      <c r="V34" s="1">
        <f t="shared" ca="1" si="12"/>
        <v>0</v>
      </c>
      <c r="W34" s="1">
        <f t="shared" ca="1" si="12"/>
        <v>0</v>
      </c>
      <c r="X34" s="1">
        <f t="shared" ca="1" si="12"/>
        <v>0</v>
      </c>
      <c r="Y34" s="1">
        <f t="shared" ca="1" si="12"/>
        <v>0</v>
      </c>
      <c r="Z34" s="1">
        <f t="shared" ca="1" si="12"/>
        <v>0</v>
      </c>
      <c r="AA34" s="1">
        <f t="shared" ca="1" si="12"/>
        <v>0</v>
      </c>
      <c r="AB34" s="1">
        <f t="shared" ca="1" si="12"/>
        <v>0</v>
      </c>
      <c r="AC34" s="1">
        <f t="shared" ca="1" si="12"/>
        <v>0</v>
      </c>
      <c r="AD34" s="1">
        <f t="shared" ca="1" si="12"/>
        <v>0</v>
      </c>
      <c r="AE34" s="1">
        <f t="shared" ca="1" si="12"/>
        <v>0</v>
      </c>
      <c r="AF34" s="1">
        <f t="shared" ca="1" si="12"/>
        <v>0</v>
      </c>
      <c r="AG34" s="1">
        <f t="shared" ca="1" si="12"/>
        <v>0</v>
      </c>
      <c r="AH34" s="1">
        <f t="shared" ca="1" si="12"/>
        <v>0</v>
      </c>
      <c r="AI34" s="1">
        <f t="shared" ca="1" si="12"/>
        <v>0</v>
      </c>
      <c r="AJ34" s="1">
        <f t="shared" ca="1" si="12"/>
        <v>0</v>
      </c>
      <c r="AK34" s="1">
        <f t="shared" ca="1" si="12"/>
        <v>0</v>
      </c>
      <c r="AL34" s="1">
        <f t="shared" ca="1" si="12"/>
        <v>0</v>
      </c>
      <c r="AM34" s="1">
        <f t="shared" ca="1" si="12"/>
        <v>0</v>
      </c>
      <c r="AN34" s="1">
        <f t="shared" ca="1" si="12"/>
        <v>0</v>
      </c>
      <c r="AO34" s="1">
        <f t="shared" ca="1" si="12"/>
        <v>0</v>
      </c>
      <c r="AP34" s="1">
        <f t="shared" ca="1" si="12"/>
        <v>0</v>
      </c>
      <c r="AQ34" s="1">
        <f t="shared" ca="1" si="12"/>
        <v>0</v>
      </c>
      <c r="AR34" s="1">
        <f t="shared" ca="1" si="12"/>
        <v>0</v>
      </c>
      <c r="AS34" s="1">
        <f t="shared" ca="1" si="12"/>
        <v>0</v>
      </c>
      <c r="AT34" s="1">
        <f t="shared" ca="1" si="12"/>
        <v>0</v>
      </c>
      <c r="AU34" s="1">
        <f t="shared" ca="1" si="12"/>
        <v>0</v>
      </c>
      <c r="AV34" s="1">
        <f t="shared" ca="1" si="12"/>
        <v>0</v>
      </c>
      <c r="AW34" s="1">
        <f t="shared" ca="1" si="12"/>
        <v>0</v>
      </c>
      <c r="AX34" s="1">
        <f t="shared" ca="1" si="8"/>
        <v>0</v>
      </c>
      <c r="AY34" s="1">
        <f t="shared" ca="1" si="8"/>
        <v>0</v>
      </c>
      <c r="AZ34" s="1">
        <f t="shared" ca="1" si="8"/>
        <v>0</v>
      </c>
      <c r="BA34" s="1">
        <f t="shared" ca="1" si="8"/>
        <v>0</v>
      </c>
      <c r="BB34" s="1">
        <f t="shared" ca="1" si="8"/>
        <v>0</v>
      </c>
      <c r="BC34" s="1">
        <f t="shared" ca="1" si="8"/>
        <v>0</v>
      </c>
      <c r="BD34" s="1">
        <f t="shared" ca="1" si="8"/>
        <v>0</v>
      </c>
      <c r="BE34" s="1">
        <f t="shared" ca="1" si="8"/>
        <v>0</v>
      </c>
      <c r="BF34" s="1">
        <f t="shared" ca="1" si="8"/>
        <v>0</v>
      </c>
      <c r="BG34" s="1">
        <f t="shared" ca="1" si="8"/>
        <v>0</v>
      </c>
      <c r="BH34" s="1">
        <f t="shared" ref="BH34:BW50" ca="1" si="14">SUMIFS(stitches,dates,"&gt;="&amp;BH$1,dates,"&lt;="&amp;EOMONTH(BH$1,0),projects,$E34)</f>
        <v>0</v>
      </c>
      <c r="BI34" s="1">
        <f t="shared" ca="1" si="14"/>
        <v>0</v>
      </c>
      <c r="BJ34" s="1">
        <f t="shared" ca="1" si="14"/>
        <v>0</v>
      </c>
      <c r="BK34" s="1">
        <f t="shared" ca="1" si="14"/>
        <v>0</v>
      </c>
      <c r="BL34" s="1">
        <f t="shared" ca="1" si="14"/>
        <v>0</v>
      </c>
      <c r="BM34" s="1">
        <f t="shared" ca="1" si="14"/>
        <v>0</v>
      </c>
      <c r="BN34" s="1">
        <f t="shared" ca="1" si="14"/>
        <v>0</v>
      </c>
      <c r="BO34" s="1">
        <f t="shared" ca="1" si="14"/>
        <v>0</v>
      </c>
      <c r="BP34" s="1">
        <f t="shared" ca="1" si="14"/>
        <v>0</v>
      </c>
      <c r="BQ34" s="1">
        <f t="shared" ca="1" si="14"/>
        <v>0</v>
      </c>
      <c r="BR34" s="1">
        <f t="shared" ca="1" si="14"/>
        <v>0</v>
      </c>
      <c r="BS34" s="1">
        <f t="shared" ca="1" si="14"/>
        <v>0</v>
      </c>
      <c r="BT34" s="1">
        <f t="shared" ca="1" si="14"/>
        <v>0</v>
      </c>
      <c r="BU34" s="1">
        <f t="shared" ca="1" si="14"/>
        <v>0</v>
      </c>
      <c r="BV34" s="1">
        <f t="shared" ca="1" si="14"/>
        <v>0</v>
      </c>
      <c r="BW34" s="1">
        <f t="shared" ca="1" si="14"/>
        <v>0</v>
      </c>
      <c r="BX34" s="1">
        <f t="shared" ca="1" si="13"/>
        <v>0</v>
      </c>
      <c r="BY34" s="1">
        <f t="shared" ca="1" si="13"/>
        <v>0</v>
      </c>
      <c r="BZ34" s="1">
        <f t="shared" ca="1" si="13"/>
        <v>0</v>
      </c>
      <c r="CA34" s="1">
        <f t="shared" ca="1" si="13"/>
        <v>0</v>
      </c>
      <c r="CB34" s="1">
        <f t="shared" ca="1" si="13"/>
        <v>0</v>
      </c>
    </row>
    <row r="35" spans="1:80">
      <c r="A35" s="14" t="str">
        <f ca="1">'Monthly Trend Days'!A35</f>
        <v/>
      </c>
      <c r="B35" s="14"/>
      <c r="D35" s="14"/>
      <c r="E35" s="33" t="str">
        <f ca="1">'Monthly Trend Days'!E35</f>
        <v/>
      </c>
      <c r="F35" s="33" t="str">
        <f ca="1">'Monthly Trend Days'!F35</f>
        <v/>
      </c>
      <c r="G35" s="51" t="str">
        <f ca="1">'Monthly Trend Days'!G35</f>
        <v/>
      </c>
      <c r="H35" s="51" t="str">
        <f ca="1">'Monthly Trend Days'!H35</f>
        <v/>
      </c>
      <c r="I35" s="1">
        <f t="shared" ca="1" si="11"/>
        <v>0</v>
      </c>
      <c r="J35" s="1">
        <f t="shared" ca="1" si="12"/>
        <v>0</v>
      </c>
      <c r="K35" s="1">
        <f t="shared" ca="1" si="12"/>
        <v>0</v>
      </c>
      <c r="L35" s="1">
        <f t="shared" ca="1" si="12"/>
        <v>0</v>
      </c>
      <c r="M35" s="1">
        <f t="shared" ca="1" si="12"/>
        <v>0</v>
      </c>
      <c r="N35" s="1">
        <f t="shared" ca="1" si="12"/>
        <v>0</v>
      </c>
      <c r="O35" s="1">
        <f t="shared" ca="1" si="12"/>
        <v>0</v>
      </c>
      <c r="P35" s="1">
        <f t="shared" ca="1" si="12"/>
        <v>0</v>
      </c>
      <c r="Q35" s="1">
        <f t="shared" ca="1" si="12"/>
        <v>0</v>
      </c>
      <c r="R35" s="1">
        <f t="shared" ca="1" si="12"/>
        <v>0</v>
      </c>
      <c r="S35" s="1">
        <f t="shared" ca="1" si="12"/>
        <v>0</v>
      </c>
      <c r="T35" s="1">
        <f t="shared" ca="1" si="12"/>
        <v>0</v>
      </c>
      <c r="U35" s="1">
        <f t="shared" ca="1" si="12"/>
        <v>0</v>
      </c>
      <c r="V35" s="1">
        <f t="shared" ca="1" si="12"/>
        <v>0</v>
      </c>
      <c r="W35" s="1">
        <f t="shared" ca="1" si="12"/>
        <v>0</v>
      </c>
      <c r="X35" s="1">
        <f t="shared" ca="1" si="12"/>
        <v>0</v>
      </c>
      <c r="Y35" s="1">
        <f t="shared" ca="1" si="12"/>
        <v>0</v>
      </c>
      <c r="Z35" s="1">
        <f t="shared" ca="1" si="12"/>
        <v>0</v>
      </c>
      <c r="AA35" s="1">
        <f t="shared" ca="1" si="12"/>
        <v>0</v>
      </c>
      <c r="AB35" s="1">
        <f t="shared" ca="1" si="12"/>
        <v>0</v>
      </c>
      <c r="AC35" s="1">
        <f t="shared" ca="1" si="12"/>
        <v>0</v>
      </c>
      <c r="AD35" s="1">
        <f t="shared" ca="1" si="12"/>
        <v>0</v>
      </c>
      <c r="AE35" s="1">
        <f t="shared" ca="1" si="12"/>
        <v>0</v>
      </c>
      <c r="AF35" s="1">
        <f t="shared" ca="1" si="12"/>
        <v>0</v>
      </c>
      <c r="AG35" s="1">
        <f t="shared" ca="1" si="12"/>
        <v>0</v>
      </c>
      <c r="AH35" s="1">
        <f t="shared" ca="1" si="12"/>
        <v>0</v>
      </c>
      <c r="AI35" s="1">
        <f t="shared" ca="1" si="12"/>
        <v>0</v>
      </c>
      <c r="AJ35" s="1">
        <f t="shared" ca="1" si="12"/>
        <v>0</v>
      </c>
      <c r="AK35" s="1">
        <f t="shared" ca="1" si="12"/>
        <v>0</v>
      </c>
      <c r="AL35" s="1">
        <f t="shared" ca="1" si="12"/>
        <v>0</v>
      </c>
      <c r="AM35" s="1">
        <f t="shared" ca="1" si="12"/>
        <v>0</v>
      </c>
      <c r="AN35" s="1">
        <f t="shared" ca="1" si="12"/>
        <v>0</v>
      </c>
      <c r="AO35" s="1">
        <f t="shared" ca="1" si="12"/>
        <v>0</v>
      </c>
      <c r="AP35" s="1">
        <f t="shared" ca="1" si="12"/>
        <v>0</v>
      </c>
      <c r="AQ35" s="1">
        <f t="shared" ca="1" si="12"/>
        <v>0</v>
      </c>
      <c r="AR35" s="1">
        <f t="shared" ca="1" si="12"/>
        <v>0</v>
      </c>
      <c r="AS35" s="1">
        <f t="shared" ca="1" si="12"/>
        <v>0</v>
      </c>
      <c r="AT35" s="1">
        <f t="shared" ca="1" si="12"/>
        <v>0</v>
      </c>
      <c r="AU35" s="1">
        <f t="shared" ca="1" si="12"/>
        <v>0</v>
      </c>
      <c r="AV35" s="1">
        <f t="shared" ca="1" si="12"/>
        <v>0</v>
      </c>
      <c r="AW35" s="1">
        <f t="shared" ca="1" si="12"/>
        <v>0</v>
      </c>
      <c r="AX35" s="1">
        <f t="shared" ca="1" si="8"/>
        <v>0</v>
      </c>
      <c r="AY35" s="1">
        <f t="shared" ca="1" si="8"/>
        <v>0</v>
      </c>
      <c r="AZ35" s="1">
        <f t="shared" ca="1" si="8"/>
        <v>0</v>
      </c>
      <c r="BA35" s="1">
        <f t="shared" ca="1" si="8"/>
        <v>0</v>
      </c>
      <c r="BB35" s="1">
        <f t="shared" ca="1" si="8"/>
        <v>0</v>
      </c>
      <c r="BC35" s="1">
        <f t="shared" ca="1" si="8"/>
        <v>0</v>
      </c>
      <c r="BD35" s="1">
        <f t="shared" ca="1" si="8"/>
        <v>0</v>
      </c>
      <c r="BE35" s="1">
        <f t="shared" ca="1" si="8"/>
        <v>0</v>
      </c>
      <c r="BF35" s="1">
        <f t="shared" ca="1" si="8"/>
        <v>0</v>
      </c>
      <c r="BG35" s="1">
        <f t="shared" ca="1" si="8"/>
        <v>0</v>
      </c>
      <c r="BH35" s="1">
        <f t="shared" ca="1" si="14"/>
        <v>0</v>
      </c>
      <c r="BI35" s="1">
        <f t="shared" ca="1" si="14"/>
        <v>0</v>
      </c>
      <c r="BJ35" s="1">
        <f t="shared" ca="1" si="14"/>
        <v>0</v>
      </c>
      <c r="BK35" s="1">
        <f t="shared" ca="1" si="14"/>
        <v>0</v>
      </c>
      <c r="BL35" s="1">
        <f t="shared" ca="1" si="14"/>
        <v>0</v>
      </c>
      <c r="BM35" s="1">
        <f t="shared" ca="1" si="14"/>
        <v>0</v>
      </c>
      <c r="BN35" s="1">
        <f t="shared" ca="1" si="14"/>
        <v>0</v>
      </c>
      <c r="BO35" s="1">
        <f t="shared" ca="1" si="14"/>
        <v>0</v>
      </c>
      <c r="BP35" s="1">
        <f t="shared" ca="1" si="14"/>
        <v>0</v>
      </c>
      <c r="BQ35" s="1">
        <f t="shared" ca="1" si="14"/>
        <v>0</v>
      </c>
      <c r="BR35" s="1">
        <f t="shared" ca="1" si="14"/>
        <v>0</v>
      </c>
      <c r="BS35" s="1">
        <f t="shared" ca="1" si="14"/>
        <v>0</v>
      </c>
      <c r="BT35" s="1">
        <f t="shared" ca="1" si="14"/>
        <v>0</v>
      </c>
      <c r="BU35" s="1">
        <f t="shared" ca="1" si="14"/>
        <v>0</v>
      </c>
      <c r="BV35" s="1">
        <f t="shared" ca="1" si="14"/>
        <v>0</v>
      </c>
      <c r="BW35" s="1">
        <f t="shared" ca="1" si="14"/>
        <v>0</v>
      </c>
      <c r="BX35" s="1">
        <f t="shared" ca="1" si="13"/>
        <v>0</v>
      </c>
      <c r="BY35" s="1">
        <f t="shared" ca="1" si="13"/>
        <v>0</v>
      </c>
      <c r="BZ35" s="1">
        <f t="shared" ca="1" si="13"/>
        <v>0</v>
      </c>
      <c r="CA35" s="1">
        <f t="shared" ca="1" si="13"/>
        <v>0</v>
      </c>
      <c r="CB35" s="1">
        <f t="shared" ca="1" si="13"/>
        <v>0</v>
      </c>
    </row>
    <row r="36" spans="1:80">
      <c r="A36" s="14" t="str">
        <f ca="1">'Monthly Trend Days'!A36</f>
        <v/>
      </c>
      <c r="B36" s="14"/>
      <c r="D36" s="14"/>
      <c r="E36" s="33" t="str">
        <f ca="1">'Monthly Trend Days'!E36</f>
        <v/>
      </c>
      <c r="F36" s="33" t="str">
        <f ca="1">'Monthly Trend Days'!F36</f>
        <v/>
      </c>
      <c r="G36" s="51" t="str">
        <f ca="1">'Monthly Trend Days'!G36</f>
        <v/>
      </c>
      <c r="H36" s="51" t="str">
        <f ca="1">'Monthly Trend Days'!H36</f>
        <v/>
      </c>
      <c r="I36" s="1">
        <f t="shared" ca="1" si="11"/>
        <v>0</v>
      </c>
      <c r="J36" s="1">
        <f t="shared" ca="1" si="12"/>
        <v>0</v>
      </c>
      <c r="K36" s="1">
        <f t="shared" ca="1" si="12"/>
        <v>0</v>
      </c>
      <c r="L36" s="1">
        <f t="shared" ca="1" si="12"/>
        <v>0</v>
      </c>
      <c r="M36" s="1">
        <f t="shared" ca="1" si="12"/>
        <v>0</v>
      </c>
      <c r="N36" s="1">
        <f t="shared" ca="1" si="12"/>
        <v>0</v>
      </c>
      <c r="O36" s="1">
        <f t="shared" ca="1" si="12"/>
        <v>0</v>
      </c>
      <c r="P36" s="1">
        <f t="shared" ca="1" si="12"/>
        <v>0</v>
      </c>
      <c r="Q36" s="1">
        <f t="shared" ca="1" si="12"/>
        <v>0</v>
      </c>
      <c r="R36" s="1">
        <f t="shared" ca="1" si="12"/>
        <v>0</v>
      </c>
      <c r="S36" s="1">
        <f t="shared" ca="1" si="12"/>
        <v>0</v>
      </c>
      <c r="T36" s="1">
        <f t="shared" ca="1" si="12"/>
        <v>0</v>
      </c>
      <c r="U36" s="1">
        <f t="shared" ca="1" si="12"/>
        <v>0</v>
      </c>
      <c r="V36" s="1">
        <f t="shared" ca="1" si="12"/>
        <v>0</v>
      </c>
      <c r="W36" s="1">
        <f t="shared" ca="1" si="12"/>
        <v>0</v>
      </c>
      <c r="X36" s="1">
        <f t="shared" ca="1" si="12"/>
        <v>0</v>
      </c>
      <c r="Y36" s="1">
        <f t="shared" ca="1" si="12"/>
        <v>0</v>
      </c>
      <c r="Z36" s="1">
        <f t="shared" ca="1" si="12"/>
        <v>0</v>
      </c>
      <c r="AA36" s="1">
        <f t="shared" ca="1" si="12"/>
        <v>0</v>
      </c>
      <c r="AB36" s="1">
        <f t="shared" ca="1" si="12"/>
        <v>0</v>
      </c>
      <c r="AC36" s="1">
        <f t="shared" ca="1" si="12"/>
        <v>0</v>
      </c>
      <c r="AD36" s="1">
        <f t="shared" ca="1" si="12"/>
        <v>0</v>
      </c>
      <c r="AE36" s="1">
        <f t="shared" ca="1" si="12"/>
        <v>0</v>
      </c>
      <c r="AF36" s="1">
        <f t="shared" ca="1" si="12"/>
        <v>0</v>
      </c>
      <c r="AG36" s="1">
        <f t="shared" ca="1" si="12"/>
        <v>0</v>
      </c>
      <c r="AH36" s="1">
        <f t="shared" ca="1" si="12"/>
        <v>0</v>
      </c>
      <c r="AI36" s="1">
        <f t="shared" ca="1" si="12"/>
        <v>0</v>
      </c>
      <c r="AJ36" s="1">
        <f t="shared" ca="1" si="12"/>
        <v>0</v>
      </c>
      <c r="AK36" s="1">
        <f t="shared" ca="1" si="12"/>
        <v>0</v>
      </c>
      <c r="AL36" s="1">
        <f t="shared" ca="1" si="12"/>
        <v>0</v>
      </c>
      <c r="AM36" s="1">
        <f t="shared" ca="1" si="12"/>
        <v>0</v>
      </c>
      <c r="AN36" s="1">
        <f t="shared" ref="J36:AW43" ca="1" si="15">SUMIFS(stitches,dates,"&gt;="&amp;AN$1,dates,"&lt;="&amp;EOMONTH(AN$1,0),projects,$E36)</f>
        <v>0</v>
      </c>
      <c r="AO36" s="1">
        <f t="shared" ca="1" si="15"/>
        <v>0</v>
      </c>
      <c r="AP36" s="1">
        <f t="shared" ca="1" si="15"/>
        <v>0</v>
      </c>
      <c r="AQ36" s="1">
        <f t="shared" ca="1" si="15"/>
        <v>0</v>
      </c>
      <c r="AR36" s="1">
        <f t="shared" ca="1" si="15"/>
        <v>0</v>
      </c>
      <c r="AS36" s="1">
        <f t="shared" ca="1" si="15"/>
        <v>0</v>
      </c>
      <c r="AT36" s="1">
        <f t="shared" ca="1" si="15"/>
        <v>0</v>
      </c>
      <c r="AU36" s="1">
        <f t="shared" ca="1" si="15"/>
        <v>0</v>
      </c>
      <c r="AV36" s="1">
        <f t="shared" ca="1" si="15"/>
        <v>0</v>
      </c>
      <c r="AW36" s="1">
        <f t="shared" ca="1" si="15"/>
        <v>0</v>
      </c>
      <c r="AX36" s="1">
        <f t="shared" ref="AX36:BM51" ca="1" si="16">SUMIFS(stitches,dates,"&gt;="&amp;AX$1,dates,"&lt;="&amp;EOMONTH(AX$1,0),projects,$E36)</f>
        <v>0</v>
      </c>
      <c r="AY36" s="1">
        <f t="shared" ca="1" si="16"/>
        <v>0</v>
      </c>
      <c r="AZ36" s="1">
        <f t="shared" ca="1" si="16"/>
        <v>0</v>
      </c>
      <c r="BA36" s="1">
        <f t="shared" ca="1" si="16"/>
        <v>0</v>
      </c>
      <c r="BB36" s="1">
        <f t="shared" ca="1" si="16"/>
        <v>0</v>
      </c>
      <c r="BC36" s="1">
        <f t="shared" ca="1" si="16"/>
        <v>0</v>
      </c>
      <c r="BD36" s="1">
        <f t="shared" ca="1" si="16"/>
        <v>0</v>
      </c>
      <c r="BE36" s="1">
        <f t="shared" ca="1" si="16"/>
        <v>0</v>
      </c>
      <c r="BF36" s="1">
        <f t="shared" ca="1" si="16"/>
        <v>0</v>
      </c>
      <c r="BG36" s="1">
        <f t="shared" ca="1" si="16"/>
        <v>0</v>
      </c>
      <c r="BH36" s="1">
        <f t="shared" ca="1" si="16"/>
        <v>0</v>
      </c>
      <c r="BI36" s="1">
        <f t="shared" ca="1" si="16"/>
        <v>0</v>
      </c>
      <c r="BJ36" s="1">
        <f t="shared" ca="1" si="16"/>
        <v>0</v>
      </c>
      <c r="BK36" s="1">
        <f t="shared" ca="1" si="16"/>
        <v>0</v>
      </c>
      <c r="BL36" s="1">
        <f t="shared" ca="1" si="16"/>
        <v>0</v>
      </c>
      <c r="BM36" s="1">
        <f t="shared" ca="1" si="16"/>
        <v>0</v>
      </c>
      <c r="BN36" s="1">
        <f t="shared" ca="1" si="14"/>
        <v>0</v>
      </c>
      <c r="BO36" s="1">
        <f t="shared" ca="1" si="14"/>
        <v>0</v>
      </c>
      <c r="BP36" s="1">
        <f t="shared" ca="1" si="14"/>
        <v>0</v>
      </c>
      <c r="BQ36" s="1">
        <f t="shared" ca="1" si="14"/>
        <v>0</v>
      </c>
      <c r="BR36" s="1">
        <f t="shared" ca="1" si="14"/>
        <v>0</v>
      </c>
      <c r="BS36" s="1">
        <f t="shared" ca="1" si="14"/>
        <v>0</v>
      </c>
      <c r="BT36" s="1">
        <f t="shared" ca="1" si="14"/>
        <v>0</v>
      </c>
      <c r="BU36" s="1">
        <f t="shared" ca="1" si="14"/>
        <v>0</v>
      </c>
      <c r="BV36" s="1">
        <f t="shared" ca="1" si="14"/>
        <v>0</v>
      </c>
      <c r="BW36" s="1">
        <f t="shared" ca="1" si="14"/>
        <v>0</v>
      </c>
      <c r="BX36" s="1">
        <f t="shared" ca="1" si="13"/>
        <v>0</v>
      </c>
      <c r="BY36" s="1">
        <f t="shared" ca="1" si="13"/>
        <v>0</v>
      </c>
      <c r="BZ36" s="1">
        <f t="shared" ca="1" si="13"/>
        <v>0</v>
      </c>
      <c r="CA36" s="1">
        <f t="shared" ca="1" si="13"/>
        <v>0</v>
      </c>
      <c r="CB36" s="1">
        <f t="shared" ca="1" si="13"/>
        <v>0</v>
      </c>
    </row>
    <row r="37" spans="1:80">
      <c r="A37" s="14" t="str">
        <f ca="1">'Monthly Trend Days'!A37</f>
        <v/>
      </c>
      <c r="B37" s="14"/>
      <c r="D37" s="14"/>
      <c r="E37" s="33" t="str">
        <f ca="1">'Monthly Trend Days'!E37</f>
        <v/>
      </c>
      <c r="F37" s="33" t="str">
        <f ca="1">'Monthly Trend Days'!F37</f>
        <v/>
      </c>
      <c r="G37" s="51" t="str">
        <f ca="1">'Monthly Trend Days'!G37</f>
        <v/>
      </c>
      <c r="H37" s="51" t="str">
        <f ca="1">'Monthly Trend Days'!H37</f>
        <v/>
      </c>
      <c r="I37" s="1">
        <f t="shared" ca="1" si="11"/>
        <v>0</v>
      </c>
      <c r="J37" s="1">
        <f t="shared" ca="1" si="15"/>
        <v>0</v>
      </c>
      <c r="K37" s="1">
        <f t="shared" ca="1" si="15"/>
        <v>0</v>
      </c>
      <c r="L37" s="1">
        <f t="shared" ca="1" si="15"/>
        <v>0</v>
      </c>
      <c r="M37" s="1">
        <f t="shared" ca="1" si="15"/>
        <v>0</v>
      </c>
      <c r="N37" s="1">
        <f t="shared" ca="1" si="15"/>
        <v>0</v>
      </c>
      <c r="O37" s="1">
        <f t="shared" ca="1" si="15"/>
        <v>0</v>
      </c>
      <c r="P37" s="1">
        <f t="shared" ca="1" si="15"/>
        <v>0</v>
      </c>
      <c r="Q37" s="1">
        <f t="shared" ca="1" si="15"/>
        <v>0</v>
      </c>
      <c r="R37" s="1">
        <f t="shared" ca="1" si="15"/>
        <v>0</v>
      </c>
      <c r="S37" s="1">
        <f t="shared" ca="1" si="15"/>
        <v>0</v>
      </c>
      <c r="T37" s="1">
        <f t="shared" ca="1" si="15"/>
        <v>0</v>
      </c>
      <c r="U37" s="1">
        <f t="shared" ca="1" si="15"/>
        <v>0</v>
      </c>
      <c r="V37" s="1">
        <f t="shared" ca="1" si="15"/>
        <v>0</v>
      </c>
      <c r="W37" s="1">
        <f t="shared" ca="1" si="15"/>
        <v>0</v>
      </c>
      <c r="X37" s="1">
        <f t="shared" ca="1" si="15"/>
        <v>0</v>
      </c>
      <c r="Y37" s="1">
        <f t="shared" ca="1" si="15"/>
        <v>0</v>
      </c>
      <c r="Z37" s="1">
        <f t="shared" ca="1" si="15"/>
        <v>0</v>
      </c>
      <c r="AA37" s="1">
        <f t="shared" ca="1" si="15"/>
        <v>0</v>
      </c>
      <c r="AB37" s="1">
        <f t="shared" ca="1" si="15"/>
        <v>0</v>
      </c>
      <c r="AC37" s="1">
        <f t="shared" ca="1" si="15"/>
        <v>0</v>
      </c>
      <c r="AD37" s="1">
        <f t="shared" ca="1" si="15"/>
        <v>0</v>
      </c>
      <c r="AE37" s="1">
        <f t="shared" ca="1" si="15"/>
        <v>0</v>
      </c>
      <c r="AF37" s="1">
        <f t="shared" ca="1" si="15"/>
        <v>0</v>
      </c>
      <c r="AG37" s="1">
        <f t="shared" ca="1" si="15"/>
        <v>0</v>
      </c>
      <c r="AH37" s="1">
        <f t="shared" ca="1" si="15"/>
        <v>0</v>
      </c>
      <c r="AI37" s="1">
        <f t="shared" ca="1" si="15"/>
        <v>0</v>
      </c>
      <c r="AJ37" s="1">
        <f t="shared" ca="1" si="15"/>
        <v>0</v>
      </c>
      <c r="AK37" s="1">
        <f t="shared" ca="1" si="15"/>
        <v>0</v>
      </c>
      <c r="AL37" s="1">
        <f t="shared" ca="1" si="15"/>
        <v>0</v>
      </c>
      <c r="AM37" s="1">
        <f t="shared" ca="1" si="15"/>
        <v>0</v>
      </c>
      <c r="AN37" s="1">
        <f t="shared" ca="1" si="15"/>
        <v>0</v>
      </c>
      <c r="AO37" s="1">
        <f t="shared" ca="1" si="15"/>
        <v>0</v>
      </c>
      <c r="AP37" s="1">
        <f t="shared" ca="1" si="15"/>
        <v>0</v>
      </c>
      <c r="AQ37" s="1">
        <f t="shared" ca="1" si="15"/>
        <v>0</v>
      </c>
      <c r="AR37" s="1">
        <f t="shared" ca="1" si="15"/>
        <v>0</v>
      </c>
      <c r="AS37" s="1">
        <f t="shared" ca="1" si="15"/>
        <v>0</v>
      </c>
      <c r="AT37" s="1">
        <f t="shared" ca="1" si="15"/>
        <v>0</v>
      </c>
      <c r="AU37" s="1">
        <f t="shared" ca="1" si="15"/>
        <v>0</v>
      </c>
      <c r="AV37" s="1">
        <f t="shared" ca="1" si="15"/>
        <v>0</v>
      </c>
      <c r="AW37" s="1">
        <f t="shared" ca="1" si="15"/>
        <v>0</v>
      </c>
      <c r="AX37" s="1">
        <f t="shared" ca="1" si="16"/>
        <v>0</v>
      </c>
      <c r="AY37" s="1">
        <f t="shared" ca="1" si="16"/>
        <v>0</v>
      </c>
      <c r="AZ37" s="1">
        <f t="shared" ca="1" si="16"/>
        <v>0</v>
      </c>
      <c r="BA37" s="1">
        <f t="shared" ca="1" si="16"/>
        <v>0</v>
      </c>
      <c r="BB37" s="1">
        <f t="shared" ca="1" si="16"/>
        <v>0</v>
      </c>
      <c r="BC37" s="1">
        <f t="shared" ca="1" si="16"/>
        <v>0</v>
      </c>
      <c r="BD37" s="1">
        <f t="shared" ca="1" si="16"/>
        <v>0</v>
      </c>
      <c r="BE37" s="1">
        <f t="shared" ca="1" si="16"/>
        <v>0</v>
      </c>
      <c r="BF37" s="1">
        <f t="shared" ca="1" si="16"/>
        <v>0</v>
      </c>
      <c r="BG37" s="1">
        <f t="shared" ca="1" si="16"/>
        <v>0</v>
      </c>
      <c r="BH37" s="1">
        <f t="shared" ca="1" si="16"/>
        <v>0</v>
      </c>
      <c r="BI37" s="1">
        <f t="shared" ca="1" si="16"/>
        <v>0</v>
      </c>
      <c r="BJ37" s="1">
        <f t="shared" ca="1" si="16"/>
        <v>0</v>
      </c>
      <c r="BK37" s="1">
        <f t="shared" ca="1" si="16"/>
        <v>0</v>
      </c>
      <c r="BL37" s="1">
        <f t="shared" ca="1" si="16"/>
        <v>0</v>
      </c>
      <c r="BM37" s="1">
        <f t="shared" ca="1" si="16"/>
        <v>0</v>
      </c>
      <c r="BN37" s="1">
        <f t="shared" ca="1" si="14"/>
        <v>0</v>
      </c>
      <c r="BO37" s="1">
        <f t="shared" ca="1" si="14"/>
        <v>0</v>
      </c>
      <c r="BP37" s="1">
        <f t="shared" ca="1" si="14"/>
        <v>0</v>
      </c>
      <c r="BQ37" s="1">
        <f t="shared" ca="1" si="14"/>
        <v>0</v>
      </c>
      <c r="BR37" s="1">
        <f t="shared" ca="1" si="14"/>
        <v>0</v>
      </c>
      <c r="BS37" s="1">
        <f t="shared" ca="1" si="14"/>
        <v>0</v>
      </c>
      <c r="BT37" s="1">
        <f t="shared" ca="1" si="14"/>
        <v>0</v>
      </c>
      <c r="BU37" s="1">
        <f t="shared" ca="1" si="14"/>
        <v>0</v>
      </c>
      <c r="BV37" s="1">
        <f t="shared" ca="1" si="14"/>
        <v>0</v>
      </c>
      <c r="BW37" s="1">
        <f t="shared" ca="1" si="14"/>
        <v>0</v>
      </c>
      <c r="BX37" s="1">
        <f t="shared" ca="1" si="13"/>
        <v>0</v>
      </c>
      <c r="BY37" s="1">
        <f t="shared" ca="1" si="13"/>
        <v>0</v>
      </c>
      <c r="BZ37" s="1">
        <f t="shared" ca="1" si="13"/>
        <v>0</v>
      </c>
      <c r="CA37" s="1">
        <f t="shared" ca="1" si="13"/>
        <v>0</v>
      </c>
      <c r="CB37" s="1">
        <f t="shared" ca="1" si="13"/>
        <v>0</v>
      </c>
    </row>
    <row r="38" spans="1:80">
      <c r="A38" s="14" t="str">
        <f ca="1">'Monthly Trend Days'!A38</f>
        <v/>
      </c>
      <c r="B38" s="14"/>
      <c r="D38" s="14"/>
      <c r="E38" s="33" t="str">
        <f ca="1">'Monthly Trend Days'!E38</f>
        <v/>
      </c>
      <c r="F38" s="33" t="str">
        <f ca="1">'Monthly Trend Days'!F38</f>
        <v/>
      </c>
      <c r="G38" s="51" t="str">
        <f ca="1">'Monthly Trend Days'!G38</f>
        <v/>
      </c>
      <c r="H38" s="51" t="str">
        <f ca="1">'Monthly Trend Days'!H38</f>
        <v/>
      </c>
      <c r="I38" s="1">
        <f t="shared" ca="1" si="11"/>
        <v>0</v>
      </c>
      <c r="J38" s="1">
        <f t="shared" ca="1" si="15"/>
        <v>0</v>
      </c>
      <c r="K38" s="1">
        <f t="shared" ca="1" si="15"/>
        <v>0</v>
      </c>
      <c r="L38" s="1">
        <f t="shared" ca="1" si="15"/>
        <v>0</v>
      </c>
      <c r="M38" s="1">
        <f t="shared" ca="1" si="15"/>
        <v>0</v>
      </c>
      <c r="N38" s="1">
        <f t="shared" ca="1" si="15"/>
        <v>0</v>
      </c>
      <c r="O38" s="1">
        <f t="shared" ca="1" si="15"/>
        <v>0</v>
      </c>
      <c r="P38" s="1">
        <f t="shared" ca="1" si="15"/>
        <v>0</v>
      </c>
      <c r="Q38" s="1">
        <f t="shared" ca="1" si="15"/>
        <v>0</v>
      </c>
      <c r="R38" s="1">
        <f t="shared" ca="1" si="15"/>
        <v>0</v>
      </c>
      <c r="S38" s="1">
        <f t="shared" ca="1" si="15"/>
        <v>0</v>
      </c>
      <c r="T38" s="1">
        <f t="shared" ca="1" si="15"/>
        <v>0</v>
      </c>
      <c r="U38" s="1">
        <f t="shared" ca="1" si="15"/>
        <v>0</v>
      </c>
      <c r="V38" s="1">
        <f t="shared" ca="1" si="15"/>
        <v>0</v>
      </c>
      <c r="W38" s="1">
        <f t="shared" ca="1" si="15"/>
        <v>0</v>
      </c>
      <c r="X38" s="1">
        <f t="shared" ca="1" si="15"/>
        <v>0</v>
      </c>
      <c r="Y38" s="1">
        <f t="shared" ca="1" si="15"/>
        <v>0</v>
      </c>
      <c r="Z38" s="1">
        <f t="shared" ca="1" si="15"/>
        <v>0</v>
      </c>
      <c r="AA38" s="1">
        <f t="shared" ca="1" si="15"/>
        <v>0</v>
      </c>
      <c r="AB38" s="1">
        <f t="shared" ca="1" si="15"/>
        <v>0</v>
      </c>
      <c r="AC38" s="1">
        <f t="shared" ca="1" si="15"/>
        <v>0</v>
      </c>
      <c r="AD38" s="1">
        <f t="shared" ca="1" si="15"/>
        <v>0</v>
      </c>
      <c r="AE38" s="1">
        <f t="shared" ca="1" si="15"/>
        <v>0</v>
      </c>
      <c r="AF38" s="1">
        <f t="shared" ca="1" si="15"/>
        <v>0</v>
      </c>
      <c r="AG38" s="1">
        <f t="shared" ca="1" si="15"/>
        <v>0</v>
      </c>
      <c r="AH38" s="1">
        <f t="shared" ca="1" si="15"/>
        <v>0</v>
      </c>
      <c r="AI38" s="1">
        <f t="shared" ca="1" si="15"/>
        <v>0</v>
      </c>
      <c r="AJ38" s="1">
        <f t="shared" ca="1" si="15"/>
        <v>0</v>
      </c>
      <c r="AK38" s="1">
        <f t="shared" ca="1" si="15"/>
        <v>0</v>
      </c>
      <c r="AL38" s="1">
        <f t="shared" ca="1" si="15"/>
        <v>0</v>
      </c>
      <c r="AM38" s="1">
        <f t="shared" ca="1" si="15"/>
        <v>0</v>
      </c>
      <c r="AN38" s="1">
        <f t="shared" ca="1" si="15"/>
        <v>0</v>
      </c>
      <c r="AO38" s="1">
        <f t="shared" ca="1" si="15"/>
        <v>0</v>
      </c>
      <c r="AP38" s="1">
        <f t="shared" ca="1" si="15"/>
        <v>0</v>
      </c>
      <c r="AQ38" s="1">
        <f t="shared" ca="1" si="15"/>
        <v>0</v>
      </c>
      <c r="AR38" s="1">
        <f t="shared" ca="1" si="15"/>
        <v>0</v>
      </c>
      <c r="AS38" s="1">
        <f t="shared" ca="1" si="15"/>
        <v>0</v>
      </c>
      <c r="AT38" s="1">
        <f t="shared" ca="1" si="15"/>
        <v>0</v>
      </c>
      <c r="AU38" s="1">
        <f t="shared" ca="1" si="15"/>
        <v>0</v>
      </c>
      <c r="AV38" s="1">
        <f t="shared" ca="1" si="15"/>
        <v>0</v>
      </c>
      <c r="AW38" s="1">
        <f t="shared" ca="1" si="15"/>
        <v>0</v>
      </c>
      <c r="AX38" s="1">
        <f t="shared" ca="1" si="16"/>
        <v>0</v>
      </c>
      <c r="AY38" s="1">
        <f t="shared" ca="1" si="16"/>
        <v>0</v>
      </c>
      <c r="AZ38" s="1">
        <f t="shared" ca="1" si="16"/>
        <v>0</v>
      </c>
      <c r="BA38" s="1">
        <f t="shared" ca="1" si="16"/>
        <v>0</v>
      </c>
      <c r="BB38" s="1">
        <f t="shared" ca="1" si="16"/>
        <v>0</v>
      </c>
      <c r="BC38" s="1">
        <f t="shared" ca="1" si="16"/>
        <v>0</v>
      </c>
      <c r="BD38" s="1">
        <f t="shared" ca="1" si="16"/>
        <v>0</v>
      </c>
      <c r="BE38" s="1">
        <f t="shared" ca="1" si="16"/>
        <v>0</v>
      </c>
      <c r="BF38" s="1">
        <f t="shared" ca="1" si="16"/>
        <v>0</v>
      </c>
      <c r="BG38" s="1">
        <f t="shared" ca="1" si="16"/>
        <v>0</v>
      </c>
      <c r="BH38" s="1">
        <f t="shared" ca="1" si="16"/>
        <v>0</v>
      </c>
      <c r="BI38" s="1">
        <f t="shared" ca="1" si="16"/>
        <v>0</v>
      </c>
      <c r="BJ38" s="1">
        <f t="shared" ca="1" si="16"/>
        <v>0</v>
      </c>
      <c r="BK38" s="1">
        <f t="shared" ca="1" si="16"/>
        <v>0</v>
      </c>
      <c r="BL38" s="1">
        <f t="shared" ca="1" si="16"/>
        <v>0</v>
      </c>
      <c r="BM38" s="1">
        <f t="shared" ca="1" si="16"/>
        <v>0</v>
      </c>
      <c r="BN38" s="1">
        <f t="shared" ca="1" si="14"/>
        <v>0</v>
      </c>
      <c r="BO38" s="1">
        <f t="shared" ca="1" si="14"/>
        <v>0</v>
      </c>
      <c r="BP38" s="1">
        <f t="shared" ca="1" si="14"/>
        <v>0</v>
      </c>
      <c r="BQ38" s="1">
        <f t="shared" ca="1" si="14"/>
        <v>0</v>
      </c>
      <c r="BR38" s="1">
        <f t="shared" ca="1" si="14"/>
        <v>0</v>
      </c>
      <c r="BS38" s="1">
        <f t="shared" ca="1" si="14"/>
        <v>0</v>
      </c>
      <c r="BT38" s="1">
        <f t="shared" ca="1" si="14"/>
        <v>0</v>
      </c>
      <c r="BU38" s="1">
        <f t="shared" ca="1" si="14"/>
        <v>0</v>
      </c>
      <c r="BV38" s="1">
        <f t="shared" ca="1" si="14"/>
        <v>0</v>
      </c>
      <c r="BW38" s="1">
        <f t="shared" ca="1" si="14"/>
        <v>0</v>
      </c>
      <c r="BX38" s="1">
        <f t="shared" ca="1" si="13"/>
        <v>0</v>
      </c>
      <c r="BY38" s="1">
        <f t="shared" ca="1" si="13"/>
        <v>0</v>
      </c>
      <c r="BZ38" s="1">
        <f t="shared" ca="1" si="13"/>
        <v>0</v>
      </c>
      <c r="CA38" s="1">
        <f t="shared" ca="1" si="13"/>
        <v>0</v>
      </c>
      <c r="CB38" s="1">
        <f t="shared" ca="1" si="13"/>
        <v>0</v>
      </c>
    </row>
    <row r="39" spans="1:80">
      <c r="A39" s="14" t="str">
        <f ca="1">'Monthly Trend Days'!A39</f>
        <v/>
      </c>
      <c r="B39" s="14"/>
      <c r="D39" s="14"/>
      <c r="E39" s="33" t="str">
        <f ca="1">'Monthly Trend Days'!E39</f>
        <v/>
      </c>
      <c r="F39" s="33" t="str">
        <f ca="1">'Monthly Trend Days'!F39</f>
        <v/>
      </c>
      <c r="G39" s="51" t="str">
        <f ca="1">'Monthly Trend Days'!G39</f>
        <v/>
      </c>
      <c r="H39" s="51" t="str">
        <f ca="1">'Monthly Trend Days'!H39</f>
        <v/>
      </c>
      <c r="I39" s="1">
        <f t="shared" ca="1" si="11"/>
        <v>0</v>
      </c>
      <c r="J39" s="1">
        <f t="shared" ca="1" si="15"/>
        <v>0</v>
      </c>
      <c r="K39" s="1">
        <f t="shared" ca="1" si="15"/>
        <v>0</v>
      </c>
      <c r="L39" s="1">
        <f t="shared" ca="1" si="15"/>
        <v>0</v>
      </c>
      <c r="M39" s="1">
        <f t="shared" ca="1" si="15"/>
        <v>0</v>
      </c>
      <c r="N39" s="1">
        <f t="shared" ca="1" si="15"/>
        <v>0</v>
      </c>
      <c r="O39" s="1">
        <f t="shared" ca="1" si="15"/>
        <v>0</v>
      </c>
      <c r="P39" s="1">
        <f t="shared" ca="1" si="15"/>
        <v>0</v>
      </c>
      <c r="Q39" s="1">
        <f t="shared" ca="1" si="15"/>
        <v>0</v>
      </c>
      <c r="R39" s="1">
        <f t="shared" ca="1" si="15"/>
        <v>0</v>
      </c>
      <c r="S39" s="1">
        <f t="shared" ca="1" si="15"/>
        <v>0</v>
      </c>
      <c r="T39" s="1">
        <f t="shared" ca="1" si="15"/>
        <v>0</v>
      </c>
      <c r="U39" s="1">
        <f t="shared" ca="1" si="15"/>
        <v>0</v>
      </c>
      <c r="V39" s="1">
        <f t="shared" ca="1" si="15"/>
        <v>0</v>
      </c>
      <c r="W39" s="1">
        <f t="shared" ca="1" si="15"/>
        <v>0</v>
      </c>
      <c r="X39" s="1">
        <f t="shared" ca="1" si="15"/>
        <v>0</v>
      </c>
      <c r="Y39" s="1">
        <f t="shared" ca="1" si="15"/>
        <v>0</v>
      </c>
      <c r="Z39" s="1">
        <f t="shared" ca="1" si="15"/>
        <v>0</v>
      </c>
      <c r="AA39" s="1">
        <f t="shared" ca="1" si="15"/>
        <v>0</v>
      </c>
      <c r="AB39" s="1">
        <f t="shared" ca="1" si="15"/>
        <v>0</v>
      </c>
      <c r="AC39" s="1">
        <f t="shared" ca="1" si="15"/>
        <v>0</v>
      </c>
      <c r="AD39" s="1">
        <f t="shared" ca="1" si="15"/>
        <v>0</v>
      </c>
      <c r="AE39" s="1">
        <f t="shared" ca="1" si="15"/>
        <v>0</v>
      </c>
      <c r="AF39" s="1">
        <f t="shared" ca="1" si="15"/>
        <v>0</v>
      </c>
      <c r="AG39" s="1">
        <f t="shared" ca="1" si="15"/>
        <v>0</v>
      </c>
      <c r="AH39" s="1">
        <f t="shared" ca="1" si="15"/>
        <v>0</v>
      </c>
      <c r="AI39" s="1">
        <f t="shared" ca="1" si="15"/>
        <v>0</v>
      </c>
      <c r="AJ39" s="1">
        <f t="shared" ca="1" si="15"/>
        <v>0</v>
      </c>
      <c r="AK39" s="1">
        <f t="shared" ca="1" si="15"/>
        <v>0</v>
      </c>
      <c r="AL39" s="1">
        <f t="shared" ca="1" si="15"/>
        <v>0</v>
      </c>
      <c r="AM39" s="1">
        <f t="shared" ca="1" si="15"/>
        <v>0</v>
      </c>
      <c r="AN39" s="1">
        <f t="shared" ca="1" si="15"/>
        <v>0</v>
      </c>
      <c r="AO39" s="1">
        <f t="shared" ca="1" si="15"/>
        <v>0</v>
      </c>
      <c r="AP39" s="1">
        <f t="shared" ca="1" si="15"/>
        <v>0</v>
      </c>
      <c r="AQ39" s="1">
        <f t="shared" ca="1" si="15"/>
        <v>0</v>
      </c>
      <c r="AR39" s="1">
        <f t="shared" ca="1" si="15"/>
        <v>0</v>
      </c>
      <c r="AS39" s="1">
        <f t="shared" ca="1" si="15"/>
        <v>0</v>
      </c>
      <c r="AT39" s="1">
        <f t="shared" ca="1" si="15"/>
        <v>0</v>
      </c>
      <c r="AU39" s="1">
        <f t="shared" ca="1" si="15"/>
        <v>0</v>
      </c>
      <c r="AV39" s="1">
        <f t="shared" ca="1" si="15"/>
        <v>0</v>
      </c>
      <c r="AW39" s="1">
        <f t="shared" ca="1" si="15"/>
        <v>0</v>
      </c>
      <c r="AX39" s="1">
        <f t="shared" ca="1" si="16"/>
        <v>0</v>
      </c>
      <c r="AY39" s="1">
        <f t="shared" ca="1" si="16"/>
        <v>0</v>
      </c>
      <c r="AZ39" s="1">
        <f t="shared" ca="1" si="16"/>
        <v>0</v>
      </c>
      <c r="BA39" s="1">
        <f t="shared" ca="1" si="16"/>
        <v>0</v>
      </c>
      <c r="BB39" s="1">
        <f t="shared" ca="1" si="16"/>
        <v>0</v>
      </c>
      <c r="BC39" s="1">
        <f t="shared" ca="1" si="16"/>
        <v>0</v>
      </c>
      <c r="BD39" s="1">
        <f t="shared" ca="1" si="16"/>
        <v>0</v>
      </c>
      <c r="BE39" s="1">
        <f t="shared" ca="1" si="16"/>
        <v>0</v>
      </c>
      <c r="BF39" s="1">
        <f t="shared" ca="1" si="16"/>
        <v>0</v>
      </c>
      <c r="BG39" s="1">
        <f t="shared" ca="1" si="16"/>
        <v>0</v>
      </c>
      <c r="BH39" s="1">
        <f t="shared" ca="1" si="16"/>
        <v>0</v>
      </c>
      <c r="BI39" s="1">
        <f t="shared" ca="1" si="16"/>
        <v>0</v>
      </c>
      <c r="BJ39" s="1">
        <f t="shared" ca="1" si="16"/>
        <v>0</v>
      </c>
      <c r="BK39" s="1">
        <f t="shared" ca="1" si="16"/>
        <v>0</v>
      </c>
      <c r="BL39" s="1">
        <f t="shared" ca="1" si="16"/>
        <v>0</v>
      </c>
      <c r="BM39" s="1">
        <f t="shared" ca="1" si="16"/>
        <v>0</v>
      </c>
      <c r="BN39" s="1">
        <f t="shared" ca="1" si="14"/>
        <v>0</v>
      </c>
      <c r="BO39" s="1">
        <f t="shared" ca="1" si="14"/>
        <v>0</v>
      </c>
      <c r="BP39" s="1">
        <f t="shared" ca="1" si="14"/>
        <v>0</v>
      </c>
      <c r="BQ39" s="1">
        <f t="shared" ca="1" si="14"/>
        <v>0</v>
      </c>
      <c r="BR39" s="1">
        <f t="shared" ca="1" si="14"/>
        <v>0</v>
      </c>
      <c r="BS39" s="1">
        <f t="shared" ca="1" si="14"/>
        <v>0</v>
      </c>
      <c r="BT39" s="1">
        <f t="shared" ca="1" si="14"/>
        <v>0</v>
      </c>
      <c r="BU39" s="1">
        <f t="shared" ca="1" si="14"/>
        <v>0</v>
      </c>
      <c r="BV39" s="1">
        <f t="shared" ca="1" si="14"/>
        <v>0</v>
      </c>
      <c r="BW39" s="1">
        <f t="shared" ca="1" si="14"/>
        <v>0</v>
      </c>
      <c r="BX39" s="1">
        <f t="shared" ca="1" si="13"/>
        <v>0</v>
      </c>
      <c r="BY39" s="1">
        <f t="shared" ca="1" si="13"/>
        <v>0</v>
      </c>
      <c r="BZ39" s="1">
        <f t="shared" ca="1" si="13"/>
        <v>0</v>
      </c>
      <c r="CA39" s="1">
        <f t="shared" ca="1" si="13"/>
        <v>0</v>
      </c>
      <c r="CB39" s="1">
        <f t="shared" ca="1" si="13"/>
        <v>0</v>
      </c>
    </row>
    <row r="40" spans="1:80">
      <c r="A40" s="14" t="str">
        <f ca="1">'Monthly Trend Days'!A40</f>
        <v/>
      </c>
      <c r="B40" s="14"/>
      <c r="D40" s="14"/>
      <c r="E40" s="33" t="str">
        <f ca="1">'Monthly Trend Days'!E40</f>
        <v/>
      </c>
      <c r="F40" s="33" t="str">
        <f ca="1">'Monthly Trend Days'!F40</f>
        <v/>
      </c>
      <c r="G40" s="51" t="str">
        <f ca="1">'Monthly Trend Days'!G40</f>
        <v/>
      </c>
      <c r="H40" s="51" t="str">
        <f ca="1">'Monthly Trend Days'!H40</f>
        <v/>
      </c>
      <c r="I40" s="1">
        <f t="shared" ca="1" si="11"/>
        <v>0</v>
      </c>
      <c r="J40" s="1">
        <f t="shared" ca="1" si="15"/>
        <v>0</v>
      </c>
      <c r="K40" s="1">
        <f t="shared" ca="1" si="15"/>
        <v>0</v>
      </c>
      <c r="L40" s="1">
        <f t="shared" ca="1" si="15"/>
        <v>0</v>
      </c>
      <c r="M40" s="1">
        <f t="shared" ca="1" si="15"/>
        <v>0</v>
      </c>
      <c r="N40" s="1">
        <f t="shared" ca="1" si="15"/>
        <v>0</v>
      </c>
      <c r="O40" s="1">
        <f t="shared" ca="1" si="15"/>
        <v>0</v>
      </c>
      <c r="P40" s="1">
        <f t="shared" ca="1" si="15"/>
        <v>0</v>
      </c>
      <c r="Q40" s="1">
        <f t="shared" ca="1" si="15"/>
        <v>0</v>
      </c>
      <c r="R40" s="1">
        <f t="shared" ca="1" si="15"/>
        <v>0</v>
      </c>
      <c r="S40" s="1">
        <f t="shared" ca="1" si="15"/>
        <v>0</v>
      </c>
      <c r="T40" s="1">
        <f t="shared" ca="1" si="15"/>
        <v>0</v>
      </c>
      <c r="U40" s="1">
        <f t="shared" ca="1" si="15"/>
        <v>0</v>
      </c>
      <c r="V40" s="1">
        <f t="shared" ca="1" si="15"/>
        <v>0</v>
      </c>
      <c r="W40" s="1">
        <f t="shared" ca="1" si="15"/>
        <v>0</v>
      </c>
      <c r="X40" s="1">
        <f t="shared" ca="1" si="15"/>
        <v>0</v>
      </c>
      <c r="Y40" s="1">
        <f t="shared" ca="1" si="15"/>
        <v>0</v>
      </c>
      <c r="Z40" s="1">
        <f t="shared" ca="1" si="15"/>
        <v>0</v>
      </c>
      <c r="AA40" s="1">
        <f t="shared" ca="1" si="15"/>
        <v>0</v>
      </c>
      <c r="AB40" s="1">
        <f t="shared" ca="1" si="15"/>
        <v>0</v>
      </c>
      <c r="AC40" s="1">
        <f t="shared" ca="1" si="15"/>
        <v>0</v>
      </c>
      <c r="AD40" s="1">
        <f t="shared" ca="1" si="15"/>
        <v>0</v>
      </c>
      <c r="AE40" s="1">
        <f t="shared" ca="1" si="15"/>
        <v>0</v>
      </c>
      <c r="AF40" s="1">
        <f t="shared" ca="1" si="15"/>
        <v>0</v>
      </c>
      <c r="AG40" s="1">
        <f t="shared" ca="1" si="15"/>
        <v>0</v>
      </c>
      <c r="AH40" s="1">
        <f t="shared" ca="1" si="15"/>
        <v>0</v>
      </c>
      <c r="AI40" s="1">
        <f t="shared" ca="1" si="15"/>
        <v>0</v>
      </c>
      <c r="AJ40" s="1">
        <f t="shared" ca="1" si="15"/>
        <v>0</v>
      </c>
      <c r="AK40" s="1">
        <f t="shared" ca="1" si="15"/>
        <v>0</v>
      </c>
      <c r="AL40" s="1">
        <f t="shared" ca="1" si="15"/>
        <v>0</v>
      </c>
      <c r="AM40" s="1">
        <f t="shared" ca="1" si="15"/>
        <v>0</v>
      </c>
      <c r="AN40" s="1">
        <f t="shared" ca="1" si="15"/>
        <v>0</v>
      </c>
      <c r="AO40" s="1">
        <f t="shared" ca="1" si="15"/>
        <v>0</v>
      </c>
      <c r="AP40" s="1">
        <f t="shared" ca="1" si="15"/>
        <v>0</v>
      </c>
      <c r="AQ40" s="1">
        <f t="shared" ca="1" si="15"/>
        <v>0</v>
      </c>
      <c r="AR40" s="1">
        <f t="shared" ca="1" si="15"/>
        <v>0</v>
      </c>
      <c r="AS40" s="1">
        <f t="shared" ca="1" si="15"/>
        <v>0</v>
      </c>
      <c r="AT40" s="1">
        <f t="shared" ca="1" si="15"/>
        <v>0</v>
      </c>
      <c r="AU40" s="1">
        <f t="shared" ca="1" si="15"/>
        <v>0</v>
      </c>
      <c r="AV40" s="1">
        <f t="shared" ca="1" si="15"/>
        <v>0</v>
      </c>
      <c r="AW40" s="1">
        <f t="shared" ca="1" si="15"/>
        <v>0</v>
      </c>
      <c r="AX40" s="1">
        <f t="shared" ca="1" si="16"/>
        <v>0</v>
      </c>
      <c r="AY40" s="1">
        <f t="shared" ca="1" si="16"/>
        <v>0</v>
      </c>
      <c r="AZ40" s="1">
        <f t="shared" ca="1" si="16"/>
        <v>0</v>
      </c>
      <c r="BA40" s="1">
        <f t="shared" ca="1" si="16"/>
        <v>0</v>
      </c>
      <c r="BB40" s="1">
        <f t="shared" ca="1" si="16"/>
        <v>0</v>
      </c>
      <c r="BC40" s="1">
        <f t="shared" ca="1" si="16"/>
        <v>0</v>
      </c>
      <c r="BD40" s="1">
        <f t="shared" ca="1" si="16"/>
        <v>0</v>
      </c>
      <c r="BE40" s="1">
        <f t="shared" ca="1" si="16"/>
        <v>0</v>
      </c>
      <c r="BF40" s="1">
        <f t="shared" ca="1" si="16"/>
        <v>0</v>
      </c>
      <c r="BG40" s="1">
        <f t="shared" ca="1" si="16"/>
        <v>0</v>
      </c>
      <c r="BH40" s="1">
        <f t="shared" ca="1" si="16"/>
        <v>0</v>
      </c>
      <c r="BI40" s="1">
        <f t="shared" ca="1" si="16"/>
        <v>0</v>
      </c>
      <c r="BJ40" s="1">
        <f t="shared" ca="1" si="16"/>
        <v>0</v>
      </c>
      <c r="BK40" s="1">
        <f t="shared" ca="1" si="16"/>
        <v>0</v>
      </c>
      <c r="BL40" s="1">
        <f t="shared" ca="1" si="16"/>
        <v>0</v>
      </c>
      <c r="BM40" s="1">
        <f t="shared" ca="1" si="16"/>
        <v>0</v>
      </c>
      <c r="BN40" s="1">
        <f t="shared" ca="1" si="14"/>
        <v>0</v>
      </c>
      <c r="BO40" s="1">
        <f t="shared" ca="1" si="14"/>
        <v>0</v>
      </c>
      <c r="BP40" s="1">
        <f t="shared" ca="1" si="14"/>
        <v>0</v>
      </c>
      <c r="BQ40" s="1">
        <f t="shared" ca="1" si="14"/>
        <v>0</v>
      </c>
      <c r="BR40" s="1">
        <f t="shared" ca="1" si="14"/>
        <v>0</v>
      </c>
      <c r="BS40" s="1">
        <f t="shared" ca="1" si="14"/>
        <v>0</v>
      </c>
      <c r="BT40" s="1">
        <f t="shared" ca="1" si="14"/>
        <v>0</v>
      </c>
      <c r="BU40" s="1">
        <f t="shared" ca="1" si="14"/>
        <v>0</v>
      </c>
      <c r="BV40" s="1">
        <f t="shared" ca="1" si="14"/>
        <v>0</v>
      </c>
      <c r="BW40" s="1">
        <f t="shared" ca="1" si="14"/>
        <v>0</v>
      </c>
      <c r="BX40" s="1">
        <f t="shared" ca="1" si="13"/>
        <v>0</v>
      </c>
      <c r="BY40" s="1">
        <f t="shared" ca="1" si="13"/>
        <v>0</v>
      </c>
      <c r="BZ40" s="1">
        <f t="shared" ca="1" si="13"/>
        <v>0</v>
      </c>
      <c r="CA40" s="1">
        <f t="shared" ca="1" si="13"/>
        <v>0</v>
      </c>
      <c r="CB40" s="1">
        <f t="shared" ca="1" si="13"/>
        <v>0</v>
      </c>
    </row>
    <row r="41" spans="1:80">
      <c r="A41" s="14" t="str">
        <f ca="1">'Monthly Trend Days'!A41</f>
        <v/>
      </c>
      <c r="B41" s="14"/>
      <c r="D41" s="14"/>
      <c r="E41" s="33" t="str">
        <f ca="1">'Monthly Trend Days'!E41</f>
        <v/>
      </c>
      <c r="F41" s="33" t="str">
        <f ca="1">'Monthly Trend Days'!F41</f>
        <v/>
      </c>
      <c r="G41" s="51" t="str">
        <f ca="1">'Monthly Trend Days'!G41</f>
        <v/>
      </c>
      <c r="H41" s="51" t="str">
        <f ca="1">'Monthly Trend Days'!H41</f>
        <v/>
      </c>
      <c r="I41" s="1">
        <f t="shared" ca="1" si="11"/>
        <v>0</v>
      </c>
      <c r="J41" s="1">
        <f t="shared" ca="1" si="15"/>
        <v>0</v>
      </c>
      <c r="K41" s="1">
        <f t="shared" ca="1" si="15"/>
        <v>0</v>
      </c>
      <c r="L41" s="1">
        <f t="shared" ca="1" si="15"/>
        <v>0</v>
      </c>
      <c r="M41" s="1">
        <f t="shared" ca="1" si="15"/>
        <v>0</v>
      </c>
      <c r="N41" s="1">
        <f t="shared" ca="1" si="15"/>
        <v>0</v>
      </c>
      <c r="O41" s="1">
        <f t="shared" ca="1" si="15"/>
        <v>0</v>
      </c>
      <c r="P41" s="1">
        <f t="shared" ca="1" si="15"/>
        <v>0</v>
      </c>
      <c r="Q41" s="1">
        <f t="shared" ca="1" si="15"/>
        <v>0</v>
      </c>
      <c r="R41" s="1">
        <f t="shared" ca="1" si="15"/>
        <v>0</v>
      </c>
      <c r="S41" s="1">
        <f t="shared" ca="1" si="15"/>
        <v>0</v>
      </c>
      <c r="T41" s="1">
        <f t="shared" ca="1" si="15"/>
        <v>0</v>
      </c>
      <c r="U41" s="1">
        <f t="shared" ca="1" si="15"/>
        <v>0</v>
      </c>
      <c r="V41" s="1">
        <f t="shared" ca="1" si="15"/>
        <v>0</v>
      </c>
      <c r="W41" s="1">
        <f t="shared" ca="1" si="15"/>
        <v>0</v>
      </c>
      <c r="X41" s="1">
        <f t="shared" ca="1" si="15"/>
        <v>0</v>
      </c>
      <c r="Y41" s="1">
        <f t="shared" ca="1" si="15"/>
        <v>0</v>
      </c>
      <c r="Z41" s="1">
        <f t="shared" ca="1" si="15"/>
        <v>0</v>
      </c>
      <c r="AA41" s="1">
        <f t="shared" ca="1" si="15"/>
        <v>0</v>
      </c>
      <c r="AB41" s="1">
        <f t="shared" ca="1" si="15"/>
        <v>0</v>
      </c>
      <c r="AC41" s="1">
        <f t="shared" ca="1" si="15"/>
        <v>0</v>
      </c>
      <c r="AD41" s="1">
        <f t="shared" ca="1" si="15"/>
        <v>0</v>
      </c>
      <c r="AE41" s="1">
        <f t="shared" ca="1" si="15"/>
        <v>0</v>
      </c>
      <c r="AF41" s="1">
        <f t="shared" ca="1" si="15"/>
        <v>0</v>
      </c>
      <c r="AG41" s="1">
        <f t="shared" ca="1" si="15"/>
        <v>0</v>
      </c>
      <c r="AH41" s="1">
        <f t="shared" ca="1" si="15"/>
        <v>0</v>
      </c>
      <c r="AI41" s="1">
        <f t="shared" ca="1" si="15"/>
        <v>0</v>
      </c>
      <c r="AJ41" s="1">
        <f t="shared" ca="1" si="15"/>
        <v>0</v>
      </c>
      <c r="AK41" s="1">
        <f t="shared" ca="1" si="15"/>
        <v>0</v>
      </c>
      <c r="AL41" s="1">
        <f t="shared" ca="1" si="15"/>
        <v>0</v>
      </c>
      <c r="AM41" s="1">
        <f t="shared" ca="1" si="15"/>
        <v>0</v>
      </c>
      <c r="AN41" s="1">
        <f t="shared" ca="1" si="15"/>
        <v>0</v>
      </c>
      <c r="AO41" s="1">
        <f t="shared" ca="1" si="15"/>
        <v>0</v>
      </c>
      <c r="AP41" s="1">
        <f t="shared" ca="1" si="15"/>
        <v>0</v>
      </c>
      <c r="AQ41" s="1">
        <f t="shared" ca="1" si="15"/>
        <v>0</v>
      </c>
      <c r="AR41" s="1">
        <f t="shared" ca="1" si="15"/>
        <v>0</v>
      </c>
      <c r="AS41" s="1">
        <f t="shared" ca="1" si="15"/>
        <v>0</v>
      </c>
      <c r="AT41" s="1">
        <f t="shared" ca="1" si="15"/>
        <v>0</v>
      </c>
      <c r="AU41" s="1">
        <f t="shared" ca="1" si="15"/>
        <v>0</v>
      </c>
      <c r="AV41" s="1">
        <f t="shared" ca="1" si="15"/>
        <v>0</v>
      </c>
      <c r="AW41" s="1">
        <f t="shared" ca="1" si="15"/>
        <v>0</v>
      </c>
      <c r="AX41" s="1">
        <f t="shared" ca="1" si="16"/>
        <v>0</v>
      </c>
      <c r="AY41" s="1">
        <f t="shared" ca="1" si="16"/>
        <v>0</v>
      </c>
      <c r="AZ41" s="1">
        <f t="shared" ca="1" si="16"/>
        <v>0</v>
      </c>
      <c r="BA41" s="1">
        <f t="shared" ca="1" si="16"/>
        <v>0</v>
      </c>
      <c r="BB41" s="1">
        <f t="shared" ca="1" si="16"/>
        <v>0</v>
      </c>
      <c r="BC41" s="1">
        <f t="shared" ca="1" si="16"/>
        <v>0</v>
      </c>
      <c r="BD41" s="1">
        <f t="shared" ca="1" si="16"/>
        <v>0</v>
      </c>
      <c r="BE41" s="1">
        <f t="shared" ca="1" si="16"/>
        <v>0</v>
      </c>
      <c r="BF41" s="1">
        <f t="shared" ca="1" si="16"/>
        <v>0</v>
      </c>
      <c r="BG41" s="1">
        <f t="shared" ca="1" si="16"/>
        <v>0</v>
      </c>
      <c r="BH41" s="1">
        <f t="shared" ca="1" si="16"/>
        <v>0</v>
      </c>
      <c r="BI41" s="1">
        <f t="shared" ca="1" si="16"/>
        <v>0</v>
      </c>
      <c r="BJ41" s="1">
        <f t="shared" ca="1" si="16"/>
        <v>0</v>
      </c>
      <c r="BK41" s="1">
        <f t="shared" ca="1" si="16"/>
        <v>0</v>
      </c>
      <c r="BL41" s="1">
        <f t="shared" ca="1" si="16"/>
        <v>0</v>
      </c>
      <c r="BM41" s="1">
        <f t="shared" ca="1" si="16"/>
        <v>0</v>
      </c>
      <c r="BN41" s="1">
        <f t="shared" ca="1" si="14"/>
        <v>0</v>
      </c>
      <c r="BO41" s="1">
        <f t="shared" ca="1" si="14"/>
        <v>0</v>
      </c>
      <c r="BP41" s="1">
        <f t="shared" ca="1" si="14"/>
        <v>0</v>
      </c>
      <c r="BQ41" s="1">
        <f t="shared" ca="1" si="14"/>
        <v>0</v>
      </c>
      <c r="BR41" s="1">
        <f t="shared" ca="1" si="14"/>
        <v>0</v>
      </c>
      <c r="BS41" s="1">
        <f t="shared" ca="1" si="14"/>
        <v>0</v>
      </c>
      <c r="BT41" s="1">
        <f t="shared" ca="1" si="14"/>
        <v>0</v>
      </c>
      <c r="BU41" s="1">
        <f t="shared" ca="1" si="14"/>
        <v>0</v>
      </c>
      <c r="BV41" s="1">
        <f t="shared" ca="1" si="14"/>
        <v>0</v>
      </c>
      <c r="BW41" s="1">
        <f t="shared" ca="1" si="14"/>
        <v>0</v>
      </c>
      <c r="BX41" s="1">
        <f t="shared" ca="1" si="13"/>
        <v>0</v>
      </c>
      <c r="BY41" s="1">
        <f t="shared" ca="1" si="13"/>
        <v>0</v>
      </c>
      <c r="BZ41" s="1">
        <f t="shared" ca="1" si="13"/>
        <v>0</v>
      </c>
      <c r="CA41" s="1">
        <f t="shared" ca="1" si="13"/>
        <v>0</v>
      </c>
      <c r="CB41" s="1">
        <f t="shared" ca="1" si="13"/>
        <v>0</v>
      </c>
    </row>
    <row r="42" spans="1:80">
      <c r="A42" s="14" t="str">
        <f ca="1">'Monthly Trend Days'!A42</f>
        <v/>
      </c>
      <c r="B42" s="14"/>
      <c r="D42" s="14"/>
      <c r="E42" s="33" t="str">
        <f ca="1">'Monthly Trend Days'!E42</f>
        <v/>
      </c>
      <c r="F42" s="33" t="str">
        <f ca="1">'Monthly Trend Days'!F42</f>
        <v/>
      </c>
      <c r="G42" s="51" t="str">
        <f ca="1">'Monthly Trend Days'!G42</f>
        <v/>
      </c>
      <c r="H42" s="51" t="str">
        <f ca="1">'Monthly Trend Days'!H42</f>
        <v/>
      </c>
      <c r="I42" s="1">
        <f t="shared" ca="1" si="11"/>
        <v>0</v>
      </c>
      <c r="J42" s="1">
        <f t="shared" ca="1" si="15"/>
        <v>0</v>
      </c>
      <c r="K42" s="1">
        <f t="shared" ca="1" si="15"/>
        <v>0</v>
      </c>
      <c r="L42" s="1">
        <f t="shared" ca="1" si="15"/>
        <v>0</v>
      </c>
      <c r="M42" s="1">
        <f t="shared" ca="1" si="15"/>
        <v>0</v>
      </c>
      <c r="N42" s="1">
        <f t="shared" ca="1" si="15"/>
        <v>0</v>
      </c>
      <c r="O42" s="1">
        <f t="shared" ca="1" si="15"/>
        <v>0</v>
      </c>
      <c r="P42" s="1">
        <f t="shared" ca="1" si="15"/>
        <v>0</v>
      </c>
      <c r="Q42" s="1">
        <f t="shared" ca="1" si="15"/>
        <v>0</v>
      </c>
      <c r="R42" s="1">
        <f t="shared" ca="1" si="15"/>
        <v>0</v>
      </c>
      <c r="S42" s="1">
        <f t="shared" ca="1" si="15"/>
        <v>0</v>
      </c>
      <c r="T42" s="1">
        <f t="shared" ca="1" si="15"/>
        <v>0</v>
      </c>
      <c r="U42" s="1">
        <f t="shared" ca="1" si="15"/>
        <v>0</v>
      </c>
      <c r="V42" s="1">
        <f t="shared" ca="1" si="15"/>
        <v>0</v>
      </c>
      <c r="W42" s="1">
        <f t="shared" ca="1" si="15"/>
        <v>0</v>
      </c>
      <c r="X42" s="1">
        <f t="shared" ca="1" si="15"/>
        <v>0</v>
      </c>
      <c r="Y42" s="1">
        <f t="shared" ca="1" si="15"/>
        <v>0</v>
      </c>
      <c r="Z42" s="1">
        <f t="shared" ca="1" si="15"/>
        <v>0</v>
      </c>
      <c r="AA42" s="1">
        <f t="shared" ca="1" si="15"/>
        <v>0</v>
      </c>
      <c r="AB42" s="1">
        <f t="shared" ca="1" si="15"/>
        <v>0</v>
      </c>
      <c r="AC42" s="1">
        <f t="shared" ca="1" si="15"/>
        <v>0</v>
      </c>
      <c r="AD42" s="1">
        <f t="shared" ca="1" si="15"/>
        <v>0</v>
      </c>
      <c r="AE42" s="1">
        <f t="shared" ca="1" si="15"/>
        <v>0</v>
      </c>
      <c r="AF42" s="1">
        <f t="shared" ca="1" si="15"/>
        <v>0</v>
      </c>
      <c r="AG42" s="1">
        <f t="shared" ca="1" si="15"/>
        <v>0</v>
      </c>
      <c r="AH42" s="1">
        <f t="shared" ca="1" si="15"/>
        <v>0</v>
      </c>
      <c r="AI42" s="1">
        <f t="shared" ca="1" si="15"/>
        <v>0</v>
      </c>
      <c r="AJ42" s="1">
        <f t="shared" ca="1" si="15"/>
        <v>0</v>
      </c>
      <c r="AK42" s="1">
        <f t="shared" ca="1" si="15"/>
        <v>0</v>
      </c>
      <c r="AL42" s="1">
        <f t="shared" ca="1" si="15"/>
        <v>0</v>
      </c>
      <c r="AM42" s="1">
        <f t="shared" ca="1" si="15"/>
        <v>0</v>
      </c>
      <c r="AN42" s="1">
        <f t="shared" ca="1" si="15"/>
        <v>0</v>
      </c>
      <c r="AO42" s="1">
        <f t="shared" ca="1" si="15"/>
        <v>0</v>
      </c>
      <c r="AP42" s="1">
        <f t="shared" ca="1" si="15"/>
        <v>0</v>
      </c>
      <c r="AQ42" s="1">
        <f t="shared" ca="1" si="15"/>
        <v>0</v>
      </c>
      <c r="AR42" s="1">
        <f t="shared" ca="1" si="15"/>
        <v>0</v>
      </c>
      <c r="AS42" s="1">
        <f t="shared" ca="1" si="15"/>
        <v>0</v>
      </c>
      <c r="AT42" s="1">
        <f t="shared" ca="1" si="15"/>
        <v>0</v>
      </c>
      <c r="AU42" s="1">
        <f t="shared" ca="1" si="15"/>
        <v>0</v>
      </c>
      <c r="AV42" s="1">
        <f t="shared" ca="1" si="15"/>
        <v>0</v>
      </c>
      <c r="AW42" s="1">
        <f t="shared" ca="1" si="15"/>
        <v>0</v>
      </c>
      <c r="AX42" s="1">
        <f t="shared" ca="1" si="16"/>
        <v>0</v>
      </c>
      <c r="AY42" s="1">
        <f t="shared" ca="1" si="16"/>
        <v>0</v>
      </c>
      <c r="AZ42" s="1">
        <f t="shared" ca="1" si="16"/>
        <v>0</v>
      </c>
      <c r="BA42" s="1">
        <f t="shared" ca="1" si="16"/>
        <v>0</v>
      </c>
      <c r="BB42" s="1">
        <f t="shared" ca="1" si="16"/>
        <v>0</v>
      </c>
      <c r="BC42" s="1">
        <f t="shared" ca="1" si="16"/>
        <v>0</v>
      </c>
      <c r="BD42" s="1">
        <f t="shared" ca="1" si="16"/>
        <v>0</v>
      </c>
      <c r="BE42" s="1">
        <f t="shared" ca="1" si="16"/>
        <v>0</v>
      </c>
      <c r="BF42" s="1">
        <f t="shared" ca="1" si="16"/>
        <v>0</v>
      </c>
      <c r="BG42" s="1">
        <f t="shared" ca="1" si="16"/>
        <v>0</v>
      </c>
      <c r="BH42" s="1">
        <f t="shared" ca="1" si="16"/>
        <v>0</v>
      </c>
      <c r="BI42" s="1">
        <f t="shared" ca="1" si="16"/>
        <v>0</v>
      </c>
      <c r="BJ42" s="1">
        <f t="shared" ca="1" si="16"/>
        <v>0</v>
      </c>
      <c r="BK42" s="1">
        <f t="shared" ca="1" si="16"/>
        <v>0</v>
      </c>
      <c r="BL42" s="1">
        <f t="shared" ca="1" si="16"/>
        <v>0</v>
      </c>
      <c r="BM42" s="1">
        <f t="shared" ca="1" si="16"/>
        <v>0</v>
      </c>
      <c r="BN42" s="1">
        <f t="shared" ca="1" si="14"/>
        <v>0</v>
      </c>
      <c r="BO42" s="1">
        <f t="shared" ca="1" si="14"/>
        <v>0</v>
      </c>
      <c r="BP42" s="1">
        <f t="shared" ca="1" si="14"/>
        <v>0</v>
      </c>
      <c r="BQ42" s="1">
        <f t="shared" ca="1" si="14"/>
        <v>0</v>
      </c>
      <c r="BR42" s="1">
        <f t="shared" ca="1" si="14"/>
        <v>0</v>
      </c>
      <c r="BS42" s="1">
        <f t="shared" ca="1" si="14"/>
        <v>0</v>
      </c>
      <c r="BT42" s="1">
        <f t="shared" ca="1" si="14"/>
        <v>0</v>
      </c>
      <c r="BU42" s="1">
        <f t="shared" ca="1" si="14"/>
        <v>0</v>
      </c>
      <c r="BV42" s="1">
        <f t="shared" ca="1" si="14"/>
        <v>0</v>
      </c>
      <c r="BW42" s="1">
        <f t="shared" ca="1" si="14"/>
        <v>0</v>
      </c>
      <c r="BX42" s="1">
        <f t="shared" ca="1" si="13"/>
        <v>0</v>
      </c>
      <c r="BY42" s="1">
        <f t="shared" ca="1" si="13"/>
        <v>0</v>
      </c>
      <c r="BZ42" s="1">
        <f t="shared" ca="1" si="13"/>
        <v>0</v>
      </c>
      <c r="CA42" s="1">
        <f t="shared" ca="1" si="13"/>
        <v>0</v>
      </c>
      <c r="CB42" s="1">
        <f t="shared" ca="1" si="13"/>
        <v>0</v>
      </c>
    </row>
    <row r="43" spans="1:80">
      <c r="A43" s="14" t="str">
        <f ca="1">'Monthly Trend Days'!A43</f>
        <v/>
      </c>
      <c r="B43" s="14"/>
      <c r="D43" s="14"/>
      <c r="E43" s="33" t="str">
        <f ca="1">'Monthly Trend Days'!E43</f>
        <v/>
      </c>
      <c r="F43" s="33" t="str">
        <f ca="1">'Monthly Trend Days'!F43</f>
        <v/>
      </c>
      <c r="G43" s="51" t="str">
        <f ca="1">'Monthly Trend Days'!G43</f>
        <v/>
      </c>
      <c r="H43" s="51" t="str">
        <f ca="1">'Monthly Trend Days'!H43</f>
        <v/>
      </c>
      <c r="I43" s="1">
        <f t="shared" ca="1" si="11"/>
        <v>0</v>
      </c>
      <c r="J43" s="1">
        <f t="shared" ca="1" si="15"/>
        <v>0</v>
      </c>
      <c r="K43" s="1">
        <f t="shared" ca="1" si="15"/>
        <v>0</v>
      </c>
      <c r="L43" s="1">
        <f t="shared" ca="1" si="15"/>
        <v>0</v>
      </c>
      <c r="M43" s="1">
        <f t="shared" ca="1" si="15"/>
        <v>0</v>
      </c>
      <c r="N43" s="1">
        <f t="shared" ca="1" si="15"/>
        <v>0</v>
      </c>
      <c r="O43" s="1">
        <f t="shared" ref="J43:AW49" ca="1" si="17">SUMIFS(stitches,dates,"&gt;="&amp;O$1,dates,"&lt;="&amp;EOMONTH(O$1,0),projects,$E43)</f>
        <v>0</v>
      </c>
      <c r="P43" s="1">
        <f t="shared" ca="1" si="17"/>
        <v>0</v>
      </c>
      <c r="Q43" s="1">
        <f t="shared" ca="1" si="17"/>
        <v>0</v>
      </c>
      <c r="R43" s="1">
        <f t="shared" ca="1" si="17"/>
        <v>0</v>
      </c>
      <c r="S43" s="1">
        <f t="shared" ca="1" si="17"/>
        <v>0</v>
      </c>
      <c r="T43" s="1">
        <f t="shared" ca="1" si="17"/>
        <v>0</v>
      </c>
      <c r="U43" s="1">
        <f t="shared" ca="1" si="17"/>
        <v>0</v>
      </c>
      <c r="V43" s="1">
        <f t="shared" ca="1" si="17"/>
        <v>0</v>
      </c>
      <c r="W43" s="1">
        <f t="shared" ca="1" si="17"/>
        <v>0</v>
      </c>
      <c r="X43" s="1">
        <f t="shared" ca="1" si="17"/>
        <v>0</v>
      </c>
      <c r="Y43" s="1">
        <f t="shared" ca="1" si="17"/>
        <v>0</v>
      </c>
      <c r="Z43" s="1">
        <f t="shared" ca="1" si="17"/>
        <v>0</v>
      </c>
      <c r="AA43" s="1">
        <f t="shared" ca="1" si="17"/>
        <v>0</v>
      </c>
      <c r="AB43" s="1">
        <f t="shared" ca="1" si="17"/>
        <v>0</v>
      </c>
      <c r="AC43" s="1">
        <f t="shared" ca="1" si="17"/>
        <v>0</v>
      </c>
      <c r="AD43" s="1">
        <f t="shared" ca="1" si="17"/>
        <v>0</v>
      </c>
      <c r="AE43" s="1">
        <f t="shared" ca="1" si="17"/>
        <v>0</v>
      </c>
      <c r="AF43" s="1">
        <f t="shared" ca="1" si="17"/>
        <v>0</v>
      </c>
      <c r="AG43" s="1">
        <f t="shared" ca="1" si="17"/>
        <v>0</v>
      </c>
      <c r="AH43" s="1">
        <f t="shared" ca="1" si="17"/>
        <v>0</v>
      </c>
      <c r="AI43" s="1">
        <f t="shared" ca="1" si="17"/>
        <v>0</v>
      </c>
      <c r="AJ43" s="1">
        <f t="shared" ca="1" si="17"/>
        <v>0</v>
      </c>
      <c r="AK43" s="1">
        <f t="shared" ca="1" si="17"/>
        <v>0</v>
      </c>
      <c r="AL43" s="1">
        <f t="shared" ca="1" si="17"/>
        <v>0</v>
      </c>
      <c r="AM43" s="1">
        <f t="shared" ca="1" si="17"/>
        <v>0</v>
      </c>
      <c r="AN43" s="1">
        <f t="shared" ca="1" si="17"/>
        <v>0</v>
      </c>
      <c r="AO43" s="1">
        <f t="shared" ca="1" si="17"/>
        <v>0</v>
      </c>
      <c r="AP43" s="1">
        <f t="shared" ca="1" si="17"/>
        <v>0</v>
      </c>
      <c r="AQ43" s="1">
        <f t="shared" ca="1" si="17"/>
        <v>0</v>
      </c>
      <c r="AR43" s="1">
        <f t="shared" ca="1" si="17"/>
        <v>0</v>
      </c>
      <c r="AS43" s="1">
        <f t="shared" ca="1" si="17"/>
        <v>0</v>
      </c>
      <c r="AT43" s="1">
        <f t="shared" ca="1" si="17"/>
        <v>0</v>
      </c>
      <c r="AU43" s="1">
        <f t="shared" ca="1" si="17"/>
        <v>0</v>
      </c>
      <c r="AV43" s="1">
        <f t="shared" ca="1" si="17"/>
        <v>0</v>
      </c>
      <c r="AW43" s="1">
        <f t="shared" ca="1" si="17"/>
        <v>0</v>
      </c>
      <c r="AX43" s="1">
        <f t="shared" ca="1" si="16"/>
        <v>0</v>
      </c>
      <c r="AY43" s="1">
        <f t="shared" ca="1" si="16"/>
        <v>0</v>
      </c>
      <c r="AZ43" s="1">
        <f t="shared" ca="1" si="16"/>
        <v>0</v>
      </c>
      <c r="BA43" s="1">
        <f t="shared" ca="1" si="16"/>
        <v>0</v>
      </c>
      <c r="BB43" s="1">
        <f t="shared" ca="1" si="16"/>
        <v>0</v>
      </c>
      <c r="BC43" s="1">
        <f t="shared" ca="1" si="16"/>
        <v>0</v>
      </c>
      <c r="BD43" s="1">
        <f t="shared" ca="1" si="16"/>
        <v>0</v>
      </c>
      <c r="BE43" s="1">
        <f t="shared" ca="1" si="16"/>
        <v>0</v>
      </c>
      <c r="BF43" s="1">
        <f t="shared" ca="1" si="16"/>
        <v>0</v>
      </c>
      <c r="BG43" s="1">
        <f t="shared" ca="1" si="16"/>
        <v>0</v>
      </c>
      <c r="BH43" s="1">
        <f t="shared" ca="1" si="16"/>
        <v>0</v>
      </c>
      <c r="BI43" s="1">
        <f t="shared" ca="1" si="16"/>
        <v>0</v>
      </c>
      <c r="BJ43" s="1">
        <f t="shared" ca="1" si="16"/>
        <v>0</v>
      </c>
      <c r="BK43" s="1">
        <f t="shared" ca="1" si="16"/>
        <v>0</v>
      </c>
      <c r="BL43" s="1">
        <f t="shared" ca="1" si="16"/>
        <v>0</v>
      </c>
      <c r="BM43" s="1">
        <f t="shared" ca="1" si="16"/>
        <v>0</v>
      </c>
      <c r="BN43" s="1">
        <f t="shared" ca="1" si="14"/>
        <v>0</v>
      </c>
      <c r="BO43" s="1">
        <f t="shared" ca="1" si="14"/>
        <v>0</v>
      </c>
      <c r="BP43" s="1">
        <f t="shared" ca="1" si="14"/>
        <v>0</v>
      </c>
      <c r="BQ43" s="1">
        <f t="shared" ca="1" si="14"/>
        <v>0</v>
      </c>
      <c r="BR43" s="1">
        <f t="shared" ca="1" si="14"/>
        <v>0</v>
      </c>
      <c r="BS43" s="1">
        <f t="shared" ca="1" si="14"/>
        <v>0</v>
      </c>
      <c r="BT43" s="1">
        <f t="shared" ca="1" si="14"/>
        <v>0</v>
      </c>
      <c r="BU43" s="1">
        <f t="shared" ca="1" si="14"/>
        <v>0</v>
      </c>
      <c r="BV43" s="1">
        <f t="shared" ca="1" si="14"/>
        <v>0</v>
      </c>
      <c r="BW43" s="1">
        <f t="shared" ca="1" si="14"/>
        <v>0</v>
      </c>
      <c r="BX43" s="1">
        <f t="shared" ca="1" si="13"/>
        <v>0</v>
      </c>
      <c r="BY43" s="1">
        <f t="shared" ca="1" si="13"/>
        <v>0</v>
      </c>
      <c r="BZ43" s="1">
        <f t="shared" ca="1" si="13"/>
        <v>0</v>
      </c>
      <c r="CA43" s="1">
        <f t="shared" ca="1" si="13"/>
        <v>0</v>
      </c>
      <c r="CB43" s="1">
        <f t="shared" ca="1" si="13"/>
        <v>0</v>
      </c>
    </row>
    <row r="44" spans="1:80">
      <c r="A44" s="14" t="str">
        <f ca="1">'Monthly Trend Days'!A44</f>
        <v/>
      </c>
      <c r="B44" s="14"/>
      <c r="D44" s="14"/>
      <c r="E44" s="33" t="str">
        <f ca="1">'Monthly Trend Days'!E44</f>
        <v/>
      </c>
      <c r="F44" s="33" t="str">
        <f ca="1">'Monthly Trend Days'!F44</f>
        <v/>
      </c>
      <c r="G44" s="51" t="str">
        <f ca="1">'Monthly Trend Days'!G44</f>
        <v/>
      </c>
      <c r="H44" s="51" t="str">
        <f ca="1">'Monthly Trend Days'!H44</f>
        <v/>
      </c>
      <c r="I44" s="1">
        <f t="shared" ca="1" si="11"/>
        <v>0</v>
      </c>
      <c r="J44" s="1">
        <f t="shared" ca="1" si="17"/>
        <v>0</v>
      </c>
      <c r="K44" s="1">
        <f t="shared" ca="1" si="17"/>
        <v>0</v>
      </c>
      <c r="L44" s="1">
        <f t="shared" ca="1" si="17"/>
        <v>0</v>
      </c>
      <c r="M44" s="1">
        <f t="shared" ca="1" si="17"/>
        <v>0</v>
      </c>
      <c r="N44" s="1">
        <f t="shared" ca="1" si="17"/>
        <v>0</v>
      </c>
      <c r="O44" s="1">
        <f t="shared" ca="1" si="17"/>
        <v>0</v>
      </c>
      <c r="P44" s="1">
        <f t="shared" ca="1" si="17"/>
        <v>0</v>
      </c>
      <c r="Q44" s="1">
        <f t="shared" ca="1" si="17"/>
        <v>0</v>
      </c>
      <c r="R44" s="1">
        <f t="shared" ca="1" si="17"/>
        <v>0</v>
      </c>
      <c r="S44" s="1">
        <f t="shared" ca="1" si="17"/>
        <v>0</v>
      </c>
      <c r="T44" s="1">
        <f t="shared" ca="1" si="17"/>
        <v>0</v>
      </c>
      <c r="U44" s="1">
        <f t="shared" ca="1" si="17"/>
        <v>0</v>
      </c>
      <c r="V44" s="1">
        <f t="shared" ca="1" si="17"/>
        <v>0</v>
      </c>
      <c r="W44" s="1">
        <f t="shared" ca="1" si="17"/>
        <v>0</v>
      </c>
      <c r="X44" s="1">
        <f t="shared" ca="1" si="17"/>
        <v>0</v>
      </c>
      <c r="Y44" s="1">
        <f t="shared" ca="1" si="17"/>
        <v>0</v>
      </c>
      <c r="Z44" s="1">
        <f t="shared" ca="1" si="17"/>
        <v>0</v>
      </c>
      <c r="AA44" s="1">
        <f t="shared" ca="1" si="17"/>
        <v>0</v>
      </c>
      <c r="AB44" s="1">
        <f t="shared" ca="1" si="17"/>
        <v>0</v>
      </c>
      <c r="AC44" s="1">
        <f t="shared" ca="1" si="17"/>
        <v>0</v>
      </c>
      <c r="AD44" s="1">
        <f t="shared" ca="1" si="17"/>
        <v>0</v>
      </c>
      <c r="AE44" s="1">
        <f t="shared" ca="1" si="17"/>
        <v>0</v>
      </c>
      <c r="AF44" s="1">
        <f t="shared" ca="1" si="17"/>
        <v>0</v>
      </c>
      <c r="AG44" s="1">
        <f t="shared" ca="1" si="17"/>
        <v>0</v>
      </c>
      <c r="AH44" s="1">
        <f t="shared" ca="1" si="17"/>
        <v>0</v>
      </c>
      <c r="AI44" s="1">
        <f t="shared" ca="1" si="17"/>
        <v>0</v>
      </c>
      <c r="AJ44" s="1">
        <f t="shared" ca="1" si="17"/>
        <v>0</v>
      </c>
      <c r="AK44" s="1">
        <f t="shared" ca="1" si="17"/>
        <v>0</v>
      </c>
      <c r="AL44" s="1">
        <f t="shared" ca="1" si="17"/>
        <v>0</v>
      </c>
      <c r="AM44" s="1">
        <f t="shared" ca="1" si="17"/>
        <v>0</v>
      </c>
      <c r="AN44" s="1">
        <f t="shared" ca="1" si="17"/>
        <v>0</v>
      </c>
      <c r="AO44" s="1">
        <f t="shared" ca="1" si="17"/>
        <v>0</v>
      </c>
      <c r="AP44" s="1">
        <f t="shared" ca="1" si="17"/>
        <v>0</v>
      </c>
      <c r="AQ44" s="1">
        <f t="shared" ca="1" si="17"/>
        <v>0</v>
      </c>
      <c r="AR44" s="1">
        <f t="shared" ca="1" si="17"/>
        <v>0</v>
      </c>
      <c r="AS44" s="1">
        <f t="shared" ca="1" si="17"/>
        <v>0</v>
      </c>
      <c r="AT44" s="1">
        <f t="shared" ca="1" si="17"/>
        <v>0</v>
      </c>
      <c r="AU44" s="1">
        <f t="shared" ca="1" si="17"/>
        <v>0</v>
      </c>
      <c r="AV44" s="1">
        <f t="shared" ca="1" si="17"/>
        <v>0</v>
      </c>
      <c r="AW44" s="1">
        <f t="shared" ca="1" si="17"/>
        <v>0</v>
      </c>
      <c r="AX44" s="1">
        <f t="shared" ca="1" si="16"/>
        <v>0</v>
      </c>
      <c r="AY44" s="1">
        <f t="shared" ca="1" si="16"/>
        <v>0</v>
      </c>
      <c r="AZ44" s="1">
        <f t="shared" ca="1" si="16"/>
        <v>0</v>
      </c>
      <c r="BA44" s="1">
        <f t="shared" ca="1" si="16"/>
        <v>0</v>
      </c>
      <c r="BB44" s="1">
        <f t="shared" ca="1" si="16"/>
        <v>0</v>
      </c>
      <c r="BC44" s="1">
        <f t="shared" ca="1" si="16"/>
        <v>0</v>
      </c>
      <c r="BD44" s="1">
        <f t="shared" ca="1" si="16"/>
        <v>0</v>
      </c>
      <c r="BE44" s="1">
        <f t="shared" ca="1" si="16"/>
        <v>0</v>
      </c>
      <c r="BF44" s="1">
        <f t="shared" ca="1" si="16"/>
        <v>0</v>
      </c>
      <c r="BG44" s="1">
        <f t="shared" ca="1" si="16"/>
        <v>0</v>
      </c>
      <c r="BH44" s="1">
        <f t="shared" ca="1" si="16"/>
        <v>0</v>
      </c>
      <c r="BI44" s="1">
        <f t="shared" ca="1" si="16"/>
        <v>0</v>
      </c>
      <c r="BJ44" s="1">
        <f t="shared" ca="1" si="16"/>
        <v>0</v>
      </c>
      <c r="BK44" s="1">
        <f t="shared" ca="1" si="16"/>
        <v>0</v>
      </c>
      <c r="BL44" s="1">
        <f t="shared" ca="1" si="16"/>
        <v>0</v>
      </c>
      <c r="BM44" s="1">
        <f t="shared" ca="1" si="16"/>
        <v>0</v>
      </c>
      <c r="BN44" s="1">
        <f t="shared" ca="1" si="14"/>
        <v>0</v>
      </c>
      <c r="BO44" s="1">
        <f t="shared" ca="1" si="14"/>
        <v>0</v>
      </c>
      <c r="BP44" s="1">
        <f t="shared" ca="1" si="14"/>
        <v>0</v>
      </c>
      <c r="BQ44" s="1">
        <f t="shared" ca="1" si="14"/>
        <v>0</v>
      </c>
      <c r="BR44" s="1">
        <f t="shared" ca="1" si="14"/>
        <v>0</v>
      </c>
      <c r="BS44" s="1">
        <f t="shared" ca="1" si="14"/>
        <v>0</v>
      </c>
      <c r="BT44" s="1">
        <f t="shared" ca="1" si="14"/>
        <v>0</v>
      </c>
      <c r="BU44" s="1">
        <f t="shared" ca="1" si="14"/>
        <v>0</v>
      </c>
      <c r="BV44" s="1">
        <f t="shared" ca="1" si="14"/>
        <v>0</v>
      </c>
      <c r="BW44" s="1">
        <f t="shared" ca="1" si="14"/>
        <v>0</v>
      </c>
      <c r="BX44" s="1">
        <f t="shared" ca="1" si="13"/>
        <v>0</v>
      </c>
      <c r="BY44" s="1">
        <f t="shared" ca="1" si="13"/>
        <v>0</v>
      </c>
      <c r="BZ44" s="1">
        <f t="shared" ca="1" si="13"/>
        <v>0</v>
      </c>
      <c r="CA44" s="1">
        <f t="shared" ca="1" si="13"/>
        <v>0</v>
      </c>
      <c r="CB44" s="1">
        <f t="shared" ca="1" si="13"/>
        <v>0</v>
      </c>
    </row>
    <row r="45" spans="1:80">
      <c r="A45" s="14" t="str">
        <f ca="1">'Monthly Trend Days'!A45</f>
        <v/>
      </c>
      <c r="B45" s="14"/>
      <c r="D45" s="14"/>
      <c r="E45" s="33" t="str">
        <f ca="1">'Monthly Trend Days'!E45</f>
        <v/>
      </c>
      <c r="F45" s="33" t="str">
        <f ca="1">'Monthly Trend Days'!F45</f>
        <v/>
      </c>
      <c r="G45" s="51" t="str">
        <f ca="1">'Monthly Trend Days'!G45</f>
        <v/>
      </c>
      <c r="H45" s="51" t="str">
        <f ca="1">'Monthly Trend Days'!H45</f>
        <v/>
      </c>
      <c r="I45" s="1">
        <f t="shared" ca="1" si="11"/>
        <v>0</v>
      </c>
      <c r="J45" s="1">
        <f t="shared" ca="1" si="17"/>
        <v>0</v>
      </c>
      <c r="K45" s="1">
        <f t="shared" ca="1" si="17"/>
        <v>0</v>
      </c>
      <c r="L45" s="1">
        <f t="shared" ca="1" si="17"/>
        <v>0</v>
      </c>
      <c r="M45" s="1">
        <f t="shared" ca="1" si="17"/>
        <v>0</v>
      </c>
      <c r="N45" s="1">
        <f t="shared" ca="1" si="17"/>
        <v>0</v>
      </c>
      <c r="O45" s="1">
        <f t="shared" ca="1" si="17"/>
        <v>0</v>
      </c>
      <c r="P45" s="1">
        <f t="shared" ca="1" si="17"/>
        <v>0</v>
      </c>
      <c r="Q45" s="1">
        <f t="shared" ca="1" si="17"/>
        <v>0</v>
      </c>
      <c r="R45" s="1">
        <f t="shared" ca="1" si="17"/>
        <v>0</v>
      </c>
      <c r="S45" s="1">
        <f t="shared" ca="1" si="17"/>
        <v>0</v>
      </c>
      <c r="T45" s="1">
        <f t="shared" ca="1" si="17"/>
        <v>0</v>
      </c>
      <c r="U45" s="1">
        <f t="shared" ca="1" si="17"/>
        <v>0</v>
      </c>
      <c r="V45" s="1">
        <f t="shared" ca="1" si="17"/>
        <v>0</v>
      </c>
      <c r="W45" s="1">
        <f t="shared" ca="1" si="17"/>
        <v>0</v>
      </c>
      <c r="X45" s="1">
        <f t="shared" ca="1" si="17"/>
        <v>0</v>
      </c>
      <c r="Y45" s="1">
        <f t="shared" ca="1" si="17"/>
        <v>0</v>
      </c>
      <c r="Z45" s="1">
        <f t="shared" ca="1" si="17"/>
        <v>0</v>
      </c>
      <c r="AA45" s="1">
        <f t="shared" ca="1" si="17"/>
        <v>0</v>
      </c>
      <c r="AB45" s="1">
        <f t="shared" ca="1" si="17"/>
        <v>0</v>
      </c>
      <c r="AC45" s="1">
        <f t="shared" ca="1" si="17"/>
        <v>0</v>
      </c>
      <c r="AD45" s="1">
        <f t="shared" ca="1" si="17"/>
        <v>0</v>
      </c>
      <c r="AE45" s="1">
        <f t="shared" ca="1" si="17"/>
        <v>0</v>
      </c>
      <c r="AF45" s="1">
        <f t="shared" ca="1" si="17"/>
        <v>0</v>
      </c>
      <c r="AG45" s="1">
        <f t="shared" ca="1" si="17"/>
        <v>0</v>
      </c>
      <c r="AH45" s="1">
        <f t="shared" ca="1" si="17"/>
        <v>0</v>
      </c>
      <c r="AI45" s="1">
        <f t="shared" ca="1" si="17"/>
        <v>0</v>
      </c>
      <c r="AJ45" s="1">
        <f t="shared" ca="1" si="17"/>
        <v>0</v>
      </c>
      <c r="AK45" s="1">
        <f t="shared" ca="1" si="17"/>
        <v>0</v>
      </c>
      <c r="AL45" s="1">
        <f t="shared" ca="1" si="17"/>
        <v>0</v>
      </c>
      <c r="AM45" s="1">
        <f t="shared" ca="1" si="17"/>
        <v>0</v>
      </c>
      <c r="AN45" s="1">
        <f t="shared" ca="1" si="17"/>
        <v>0</v>
      </c>
      <c r="AO45" s="1">
        <f t="shared" ca="1" si="17"/>
        <v>0</v>
      </c>
      <c r="AP45" s="1">
        <f t="shared" ca="1" si="17"/>
        <v>0</v>
      </c>
      <c r="AQ45" s="1">
        <f t="shared" ca="1" si="17"/>
        <v>0</v>
      </c>
      <c r="AR45" s="1">
        <f t="shared" ca="1" si="17"/>
        <v>0</v>
      </c>
      <c r="AS45" s="1">
        <f t="shared" ca="1" si="17"/>
        <v>0</v>
      </c>
      <c r="AT45" s="1">
        <f t="shared" ca="1" si="17"/>
        <v>0</v>
      </c>
      <c r="AU45" s="1">
        <f t="shared" ca="1" si="17"/>
        <v>0</v>
      </c>
      <c r="AV45" s="1">
        <f t="shared" ca="1" si="17"/>
        <v>0</v>
      </c>
      <c r="AW45" s="1">
        <f t="shared" ca="1" si="17"/>
        <v>0</v>
      </c>
      <c r="AX45" s="1">
        <f t="shared" ca="1" si="16"/>
        <v>0</v>
      </c>
      <c r="AY45" s="1">
        <f t="shared" ca="1" si="16"/>
        <v>0</v>
      </c>
      <c r="AZ45" s="1">
        <f t="shared" ca="1" si="16"/>
        <v>0</v>
      </c>
      <c r="BA45" s="1">
        <f t="shared" ca="1" si="16"/>
        <v>0</v>
      </c>
      <c r="BB45" s="1">
        <f t="shared" ca="1" si="16"/>
        <v>0</v>
      </c>
      <c r="BC45" s="1">
        <f t="shared" ca="1" si="16"/>
        <v>0</v>
      </c>
      <c r="BD45" s="1">
        <f t="shared" ca="1" si="16"/>
        <v>0</v>
      </c>
      <c r="BE45" s="1">
        <f t="shared" ca="1" si="16"/>
        <v>0</v>
      </c>
      <c r="BF45" s="1">
        <f t="shared" ca="1" si="16"/>
        <v>0</v>
      </c>
      <c r="BG45" s="1">
        <f t="shared" ca="1" si="16"/>
        <v>0</v>
      </c>
      <c r="BH45" s="1">
        <f t="shared" ca="1" si="16"/>
        <v>0</v>
      </c>
      <c r="BI45" s="1">
        <f t="shared" ca="1" si="16"/>
        <v>0</v>
      </c>
      <c r="BJ45" s="1">
        <f t="shared" ca="1" si="16"/>
        <v>0</v>
      </c>
      <c r="BK45" s="1">
        <f t="shared" ca="1" si="16"/>
        <v>0</v>
      </c>
      <c r="BL45" s="1">
        <f t="shared" ca="1" si="16"/>
        <v>0</v>
      </c>
      <c r="BM45" s="1">
        <f t="shared" ca="1" si="16"/>
        <v>0</v>
      </c>
      <c r="BN45" s="1">
        <f t="shared" ca="1" si="14"/>
        <v>0</v>
      </c>
      <c r="BO45" s="1">
        <f t="shared" ca="1" si="14"/>
        <v>0</v>
      </c>
      <c r="BP45" s="1">
        <f t="shared" ca="1" si="14"/>
        <v>0</v>
      </c>
      <c r="BQ45" s="1">
        <f t="shared" ca="1" si="14"/>
        <v>0</v>
      </c>
      <c r="BR45" s="1">
        <f t="shared" ca="1" si="14"/>
        <v>0</v>
      </c>
      <c r="BS45" s="1">
        <f t="shared" ca="1" si="14"/>
        <v>0</v>
      </c>
      <c r="BT45" s="1">
        <f t="shared" ca="1" si="14"/>
        <v>0</v>
      </c>
      <c r="BU45" s="1">
        <f t="shared" ca="1" si="14"/>
        <v>0</v>
      </c>
      <c r="BV45" s="1">
        <f t="shared" ca="1" si="14"/>
        <v>0</v>
      </c>
      <c r="BW45" s="1">
        <f t="shared" ca="1" si="14"/>
        <v>0</v>
      </c>
      <c r="BX45" s="1">
        <f t="shared" ca="1" si="13"/>
        <v>0</v>
      </c>
      <c r="BY45" s="1">
        <f t="shared" ca="1" si="13"/>
        <v>0</v>
      </c>
      <c r="BZ45" s="1">
        <f t="shared" ca="1" si="13"/>
        <v>0</v>
      </c>
      <c r="CA45" s="1">
        <f t="shared" ca="1" si="13"/>
        <v>0</v>
      </c>
      <c r="CB45" s="1">
        <f t="shared" ca="1" si="13"/>
        <v>0</v>
      </c>
    </row>
    <row r="46" spans="1:80">
      <c r="A46" s="14" t="str">
        <f ca="1">'Monthly Trend Days'!A46</f>
        <v/>
      </c>
      <c r="B46" s="14"/>
      <c r="D46" s="14"/>
      <c r="E46" s="33" t="str">
        <f ca="1">'Monthly Trend Days'!E46</f>
        <v/>
      </c>
      <c r="F46" s="33" t="str">
        <f ca="1">'Monthly Trend Days'!F46</f>
        <v/>
      </c>
      <c r="G46" s="51" t="str">
        <f ca="1">'Monthly Trend Days'!G46</f>
        <v/>
      </c>
      <c r="H46" s="51" t="str">
        <f ca="1">'Monthly Trend Days'!H46</f>
        <v/>
      </c>
      <c r="I46" s="1">
        <f t="shared" ca="1" si="11"/>
        <v>0</v>
      </c>
      <c r="J46" s="1">
        <f t="shared" ca="1" si="17"/>
        <v>0</v>
      </c>
      <c r="K46" s="1">
        <f t="shared" ca="1" si="17"/>
        <v>0</v>
      </c>
      <c r="L46" s="1">
        <f t="shared" ca="1" si="17"/>
        <v>0</v>
      </c>
      <c r="M46" s="1">
        <f t="shared" ca="1" si="17"/>
        <v>0</v>
      </c>
      <c r="N46" s="1">
        <f t="shared" ca="1" si="17"/>
        <v>0</v>
      </c>
      <c r="O46" s="1">
        <f t="shared" ca="1" si="17"/>
        <v>0</v>
      </c>
      <c r="P46" s="1">
        <f t="shared" ca="1" si="17"/>
        <v>0</v>
      </c>
      <c r="Q46" s="1">
        <f t="shared" ca="1" si="17"/>
        <v>0</v>
      </c>
      <c r="R46" s="1">
        <f t="shared" ca="1" si="17"/>
        <v>0</v>
      </c>
      <c r="S46" s="1">
        <f t="shared" ca="1" si="17"/>
        <v>0</v>
      </c>
      <c r="T46" s="1">
        <f t="shared" ca="1" si="17"/>
        <v>0</v>
      </c>
      <c r="U46" s="1">
        <f t="shared" ca="1" si="17"/>
        <v>0</v>
      </c>
      <c r="V46" s="1">
        <f t="shared" ca="1" si="17"/>
        <v>0</v>
      </c>
      <c r="W46" s="1">
        <f t="shared" ca="1" si="17"/>
        <v>0</v>
      </c>
      <c r="X46" s="1">
        <f t="shared" ca="1" si="17"/>
        <v>0</v>
      </c>
      <c r="Y46" s="1">
        <f t="shared" ca="1" si="17"/>
        <v>0</v>
      </c>
      <c r="Z46" s="1">
        <f t="shared" ca="1" si="17"/>
        <v>0</v>
      </c>
      <c r="AA46" s="1">
        <f t="shared" ca="1" si="17"/>
        <v>0</v>
      </c>
      <c r="AB46" s="1">
        <f t="shared" ca="1" si="17"/>
        <v>0</v>
      </c>
      <c r="AC46" s="1">
        <f t="shared" ca="1" si="17"/>
        <v>0</v>
      </c>
      <c r="AD46" s="1">
        <f t="shared" ca="1" si="17"/>
        <v>0</v>
      </c>
      <c r="AE46" s="1">
        <f t="shared" ca="1" si="17"/>
        <v>0</v>
      </c>
      <c r="AF46" s="1">
        <f t="shared" ca="1" si="17"/>
        <v>0</v>
      </c>
      <c r="AG46" s="1">
        <f t="shared" ca="1" si="17"/>
        <v>0</v>
      </c>
      <c r="AH46" s="1">
        <f t="shared" ca="1" si="17"/>
        <v>0</v>
      </c>
      <c r="AI46" s="1">
        <f t="shared" ca="1" si="17"/>
        <v>0</v>
      </c>
      <c r="AJ46" s="1">
        <f t="shared" ca="1" si="17"/>
        <v>0</v>
      </c>
      <c r="AK46" s="1">
        <f t="shared" ca="1" si="17"/>
        <v>0</v>
      </c>
      <c r="AL46" s="1">
        <f t="shared" ca="1" si="17"/>
        <v>0</v>
      </c>
      <c r="AM46" s="1">
        <f t="shared" ca="1" si="17"/>
        <v>0</v>
      </c>
      <c r="AN46" s="1">
        <f t="shared" ca="1" si="17"/>
        <v>0</v>
      </c>
      <c r="AO46" s="1">
        <f t="shared" ca="1" si="17"/>
        <v>0</v>
      </c>
      <c r="AP46" s="1">
        <f t="shared" ca="1" si="17"/>
        <v>0</v>
      </c>
      <c r="AQ46" s="1">
        <f t="shared" ca="1" si="17"/>
        <v>0</v>
      </c>
      <c r="AR46" s="1">
        <f t="shared" ca="1" si="17"/>
        <v>0</v>
      </c>
      <c r="AS46" s="1">
        <f t="shared" ca="1" si="17"/>
        <v>0</v>
      </c>
      <c r="AT46" s="1">
        <f t="shared" ca="1" si="17"/>
        <v>0</v>
      </c>
      <c r="AU46" s="1">
        <f t="shared" ca="1" si="17"/>
        <v>0</v>
      </c>
      <c r="AV46" s="1">
        <f t="shared" ca="1" si="17"/>
        <v>0</v>
      </c>
      <c r="AW46" s="1">
        <f t="shared" ca="1" si="17"/>
        <v>0</v>
      </c>
      <c r="AX46" s="1">
        <f t="shared" ca="1" si="16"/>
        <v>0</v>
      </c>
      <c r="AY46" s="1">
        <f t="shared" ca="1" si="16"/>
        <v>0</v>
      </c>
      <c r="AZ46" s="1">
        <f t="shared" ca="1" si="16"/>
        <v>0</v>
      </c>
      <c r="BA46" s="1">
        <f t="shared" ca="1" si="16"/>
        <v>0</v>
      </c>
      <c r="BB46" s="1">
        <f t="shared" ca="1" si="16"/>
        <v>0</v>
      </c>
      <c r="BC46" s="1">
        <f t="shared" ca="1" si="16"/>
        <v>0</v>
      </c>
      <c r="BD46" s="1">
        <f t="shared" ca="1" si="16"/>
        <v>0</v>
      </c>
      <c r="BE46" s="1">
        <f t="shared" ca="1" si="16"/>
        <v>0</v>
      </c>
      <c r="BF46" s="1">
        <f t="shared" ca="1" si="16"/>
        <v>0</v>
      </c>
      <c r="BG46" s="1">
        <f t="shared" ca="1" si="16"/>
        <v>0</v>
      </c>
      <c r="BH46" s="1">
        <f t="shared" ca="1" si="16"/>
        <v>0</v>
      </c>
      <c r="BI46" s="1">
        <f t="shared" ca="1" si="16"/>
        <v>0</v>
      </c>
      <c r="BJ46" s="1">
        <f t="shared" ca="1" si="16"/>
        <v>0</v>
      </c>
      <c r="BK46" s="1">
        <f t="shared" ca="1" si="16"/>
        <v>0</v>
      </c>
      <c r="BL46" s="1">
        <f t="shared" ca="1" si="16"/>
        <v>0</v>
      </c>
      <c r="BM46" s="1">
        <f t="shared" ca="1" si="16"/>
        <v>0</v>
      </c>
      <c r="BN46" s="1">
        <f t="shared" ca="1" si="14"/>
        <v>0</v>
      </c>
      <c r="BO46" s="1">
        <f t="shared" ca="1" si="14"/>
        <v>0</v>
      </c>
      <c r="BP46" s="1">
        <f t="shared" ca="1" si="14"/>
        <v>0</v>
      </c>
      <c r="BQ46" s="1">
        <f t="shared" ca="1" si="14"/>
        <v>0</v>
      </c>
      <c r="BR46" s="1">
        <f t="shared" ca="1" si="14"/>
        <v>0</v>
      </c>
      <c r="BS46" s="1">
        <f t="shared" ca="1" si="14"/>
        <v>0</v>
      </c>
      <c r="BT46" s="1">
        <f t="shared" ca="1" si="14"/>
        <v>0</v>
      </c>
      <c r="BU46" s="1">
        <f t="shared" ca="1" si="14"/>
        <v>0</v>
      </c>
      <c r="BV46" s="1">
        <f t="shared" ca="1" si="14"/>
        <v>0</v>
      </c>
      <c r="BW46" s="1">
        <f t="shared" ca="1" si="14"/>
        <v>0</v>
      </c>
      <c r="BX46" s="1">
        <f t="shared" ca="1" si="13"/>
        <v>0</v>
      </c>
      <c r="BY46" s="1">
        <f t="shared" ca="1" si="13"/>
        <v>0</v>
      </c>
      <c r="BZ46" s="1">
        <f t="shared" ca="1" si="13"/>
        <v>0</v>
      </c>
      <c r="CA46" s="1">
        <f t="shared" ca="1" si="13"/>
        <v>0</v>
      </c>
      <c r="CB46" s="1">
        <f t="shared" ca="1" si="13"/>
        <v>0</v>
      </c>
    </row>
    <row r="47" spans="1:80">
      <c r="A47" s="14" t="str">
        <f ca="1">'Monthly Trend Days'!A47</f>
        <v/>
      </c>
      <c r="B47" s="14"/>
      <c r="D47" s="14"/>
      <c r="E47" s="33" t="str">
        <f ca="1">'Monthly Trend Days'!E47</f>
        <v/>
      </c>
      <c r="F47" s="33" t="str">
        <f ca="1">'Monthly Trend Days'!F47</f>
        <v/>
      </c>
      <c r="G47" s="51" t="str">
        <f ca="1">'Monthly Trend Days'!G47</f>
        <v/>
      </c>
      <c r="H47" s="51" t="str">
        <f ca="1">'Monthly Trend Days'!H47</f>
        <v/>
      </c>
      <c r="I47" s="1">
        <f t="shared" ca="1" si="11"/>
        <v>0</v>
      </c>
      <c r="J47" s="1">
        <f t="shared" ca="1" si="17"/>
        <v>0</v>
      </c>
      <c r="K47" s="1">
        <f t="shared" ca="1" si="17"/>
        <v>0</v>
      </c>
      <c r="L47" s="1">
        <f t="shared" ca="1" si="17"/>
        <v>0</v>
      </c>
      <c r="M47" s="1">
        <f t="shared" ca="1" si="17"/>
        <v>0</v>
      </c>
      <c r="N47" s="1">
        <f t="shared" ca="1" si="17"/>
        <v>0</v>
      </c>
      <c r="O47" s="1">
        <f t="shared" ca="1" si="17"/>
        <v>0</v>
      </c>
      <c r="P47" s="1">
        <f t="shared" ca="1" si="17"/>
        <v>0</v>
      </c>
      <c r="Q47" s="1">
        <f t="shared" ca="1" si="17"/>
        <v>0</v>
      </c>
      <c r="R47" s="1">
        <f t="shared" ca="1" si="17"/>
        <v>0</v>
      </c>
      <c r="S47" s="1">
        <f t="shared" ca="1" si="17"/>
        <v>0</v>
      </c>
      <c r="T47" s="1">
        <f t="shared" ca="1" si="17"/>
        <v>0</v>
      </c>
      <c r="U47" s="1">
        <f t="shared" ca="1" si="17"/>
        <v>0</v>
      </c>
      <c r="V47" s="1">
        <f t="shared" ca="1" si="17"/>
        <v>0</v>
      </c>
      <c r="W47" s="1">
        <f t="shared" ca="1" si="17"/>
        <v>0</v>
      </c>
      <c r="X47" s="1">
        <f t="shared" ca="1" si="17"/>
        <v>0</v>
      </c>
      <c r="Y47" s="1">
        <f t="shared" ca="1" si="17"/>
        <v>0</v>
      </c>
      <c r="Z47" s="1">
        <f t="shared" ca="1" si="17"/>
        <v>0</v>
      </c>
      <c r="AA47" s="1">
        <f t="shared" ca="1" si="17"/>
        <v>0</v>
      </c>
      <c r="AB47" s="1">
        <f t="shared" ca="1" si="17"/>
        <v>0</v>
      </c>
      <c r="AC47" s="1">
        <f t="shared" ca="1" si="17"/>
        <v>0</v>
      </c>
      <c r="AD47" s="1">
        <f t="shared" ca="1" si="17"/>
        <v>0</v>
      </c>
      <c r="AE47" s="1">
        <f t="shared" ca="1" si="17"/>
        <v>0</v>
      </c>
      <c r="AF47" s="1">
        <f t="shared" ca="1" si="17"/>
        <v>0</v>
      </c>
      <c r="AG47" s="1">
        <f t="shared" ca="1" si="17"/>
        <v>0</v>
      </c>
      <c r="AH47" s="1">
        <f t="shared" ca="1" si="17"/>
        <v>0</v>
      </c>
      <c r="AI47" s="1">
        <f t="shared" ca="1" si="17"/>
        <v>0</v>
      </c>
      <c r="AJ47" s="1">
        <f t="shared" ca="1" si="17"/>
        <v>0</v>
      </c>
      <c r="AK47" s="1">
        <f t="shared" ca="1" si="17"/>
        <v>0</v>
      </c>
      <c r="AL47" s="1">
        <f t="shared" ca="1" si="17"/>
        <v>0</v>
      </c>
      <c r="AM47" s="1">
        <f t="shared" ca="1" si="17"/>
        <v>0</v>
      </c>
      <c r="AN47" s="1">
        <f t="shared" ca="1" si="17"/>
        <v>0</v>
      </c>
      <c r="AO47" s="1">
        <f t="shared" ca="1" si="17"/>
        <v>0</v>
      </c>
      <c r="AP47" s="1">
        <f t="shared" ca="1" si="17"/>
        <v>0</v>
      </c>
      <c r="AQ47" s="1">
        <f t="shared" ca="1" si="17"/>
        <v>0</v>
      </c>
      <c r="AR47" s="1">
        <f t="shared" ca="1" si="17"/>
        <v>0</v>
      </c>
      <c r="AS47" s="1">
        <f t="shared" ca="1" si="17"/>
        <v>0</v>
      </c>
      <c r="AT47" s="1">
        <f t="shared" ca="1" si="17"/>
        <v>0</v>
      </c>
      <c r="AU47" s="1">
        <f t="shared" ca="1" si="17"/>
        <v>0</v>
      </c>
      <c r="AV47" s="1">
        <f t="shared" ca="1" si="17"/>
        <v>0</v>
      </c>
      <c r="AW47" s="1">
        <f t="shared" ca="1" si="17"/>
        <v>0</v>
      </c>
      <c r="AX47" s="1">
        <f t="shared" ca="1" si="16"/>
        <v>0</v>
      </c>
      <c r="AY47" s="1">
        <f t="shared" ca="1" si="16"/>
        <v>0</v>
      </c>
      <c r="AZ47" s="1">
        <f t="shared" ca="1" si="16"/>
        <v>0</v>
      </c>
      <c r="BA47" s="1">
        <f t="shared" ca="1" si="16"/>
        <v>0</v>
      </c>
      <c r="BB47" s="1">
        <f t="shared" ca="1" si="16"/>
        <v>0</v>
      </c>
      <c r="BC47" s="1">
        <f t="shared" ca="1" si="16"/>
        <v>0</v>
      </c>
      <c r="BD47" s="1">
        <f t="shared" ca="1" si="16"/>
        <v>0</v>
      </c>
      <c r="BE47" s="1">
        <f t="shared" ca="1" si="16"/>
        <v>0</v>
      </c>
      <c r="BF47" s="1">
        <f t="shared" ca="1" si="16"/>
        <v>0</v>
      </c>
      <c r="BG47" s="1">
        <f t="shared" ca="1" si="16"/>
        <v>0</v>
      </c>
      <c r="BH47" s="1">
        <f t="shared" ca="1" si="16"/>
        <v>0</v>
      </c>
      <c r="BI47" s="1">
        <f t="shared" ca="1" si="16"/>
        <v>0</v>
      </c>
      <c r="BJ47" s="1">
        <f t="shared" ca="1" si="16"/>
        <v>0</v>
      </c>
      <c r="BK47" s="1">
        <f t="shared" ca="1" si="16"/>
        <v>0</v>
      </c>
      <c r="BL47" s="1">
        <f t="shared" ca="1" si="16"/>
        <v>0</v>
      </c>
      <c r="BM47" s="1">
        <f t="shared" ca="1" si="16"/>
        <v>0</v>
      </c>
      <c r="BN47" s="1">
        <f t="shared" ca="1" si="14"/>
        <v>0</v>
      </c>
      <c r="BO47" s="1">
        <f t="shared" ca="1" si="14"/>
        <v>0</v>
      </c>
      <c r="BP47" s="1">
        <f t="shared" ca="1" si="14"/>
        <v>0</v>
      </c>
      <c r="BQ47" s="1">
        <f t="shared" ca="1" si="14"/>
        <v>0</v>
      </c>
      <c r="BR47" s="1">
        <f t="shared" ca="1" si="14"/>
        <v>0</v>
      </c>
      <c r="BS47" s="1">
        <f t="shared" ca="1" si="14"/>
        <v>0</v>
      </c>
      <c r="BT47" s="1">
        <f t="shared" ca="1" si="14"/>
        <v>0</v>
      </c>
      <c r="BU47" s="1">
        <f t="shared" ca="1" si="14"/>
        <v>0</v>
      </c>
      <c r="BV47" s="1">
        <f t="shared" ca="1" si="14"/>
        <v>0</v>
      </c>
      <c r="BW47" s="1">
        <f t="shared" ca="1" si="14"/>
        <v>0</v>
      </c>
      <c r="BX47" s="1">
        <f t="shared" ca="1" si="13"/>
        <v>0</v>
      </c>
      <c r="BY47" s="1">
        <f t="shared" ca="1" si="13"/>
        <v>0</v>
      </c>
      <c r="BZ47" s="1">
        <f t="shared" ca="1" si="13"/>
        <v>0</v>
      </c>
      <c r="CA47" s="1">
        <f t="shared" ca="1" si="13"/>
        <v>0</v>
      </c>
      <c r="CB47" s="1">
        <f t="shared" ca="1" si="13"/>
        <v>0</v>
      </c>
    </row>
    <row r="48" spans="1:80">
      <c r="A48" s="14" t="str">
        <f ca="1">'Monthly Trend Days'!A48</f>
        <v/>
      </c>
      <c r="B48" s="14"/>
      <c r="D48" s="14"/>
      <c r="E48" s="33" t="str">
        <f ca="1">'Monthly Trend Days'!E48</f>
        <v/>
      </c>
      <c r="F48" s="33" t="str">
        <f ca="1">'Monthly Trend Days'!F48</f>
        <v/>
      </c>
      <c r="G48" s="51" t="str">
        <f ca="1">'Monthly Trend Days'!G48</f>
        <v/>
      </c>
      <c r="H48" s="51" t="str">
        <f ca="1">'Monthly Trend Days'!H48</f>
        <v/>
      </c>
      <c r="I48" s="1">
        <f t="shared" ca="1" si="11"/>
        <v>0</v>
      </c>
      <c r="J48" s="1">
        <f t="shared" ca="1" si="17"/>
        <v>0</v>
      </c>
      <c r="K48" s="1">
        <f t="shared" ca="1" si="17"/>
        <v>0</v>
      </c>
      <c r="L48" s="1">
        <f t="shared" ca="1" si="17"/>
        <v>0</v>
      </c>
      <c r="M48" s="1">
        <f t="shared" ca="1" si="17"/>
        <v>0</v>
      </c>
      <c r="N48" s="1">
        <f t="shared" ca="1" si="17"/>
        <v>0</v>
      </c>
      <c r="O48" s="1">
        <f t="shared" ca="1" si="17"/>
        <v>0</v>
      </c>
      <c r="P48" s="1">
        <f t="shared" ca="1" si="17"/>
        <v>0</v>
      </c>
      <c r="Q48" s="1">
        <f t="shared" ca="1" si="17"/>
        <v>0</v>
      </c>
      <c r="R48" s="1">
        <f t="shared" ca="1" si="17"/>
        <v>0</v>
      </c>
      <c r="S48" s="1">
        <f t="shared" ca="1" si="17"/>
        <v>0</v>
      </c>
      <c r="T48" s="1">
        <f t="shared" ca="1" si="17"/>
        <v>0</v>
      </c>
      <c r="U48" s="1">
        <f t="shared" ca="1" si="17"/>
        <v>0</v>
      </c>
      <c r="V48" s="1">
        <f t="shared" ca="1" si="17"/>
        <v>0</v>
      </c>
      <c r="W48" s="1">
        <f t="shared" ca="1" si="17"/>
        <v>0</v>
      </c>
      <c r="X48" s="1">
        <f t="shared" ca="1" si="17"/>
        <v>0</v>
      </c>
      <c r="Y48" s="1">
        <f t="shared" ca="1" si="17"/>
        <v>0</v>
      </c>
      <c r="Z48" s="1">
        <f t="shared" ca="1" si="17"/>
        <v>0</v>
      </c>
      <c r="AA48" s="1">
        <f t="shared" ca="1" si="17"/>
        <v>0</v>
      </c>
      <c r="AB48" s="1">
        <f t="shared" ca="1" si="17"/>
        <v>0</v>
      </c>
      <c r="AC48" s="1">
        <f t="shared" ca="1" si="17"/>
        <v>0</v>
      </c>
      <c r="AD48" s="1">
        <f t="shared" ca="1" si="17"/>
        <v>0</v>
      </c>
      <c r="AE48" s="1">
        <f t="shared" ca="1" si="17"/>
        <v>0</v>
      </c>
      <c r="AF48" s="1">
        <f t="shared" ca="1" si="17"/>
        <v>0</v>
      </c>
      <c r="AG48" s="1">
        <f t="shared" ca="1" si="17"/>
        <v>0</v>
      </c>
      <c r="AH48" s="1">
        <f t="shared" ca="1" si="17"/>
        <v>0</v>
      </c>
      <c r="AI48" s="1">
        <f t="shared" ca="1" si="17"/>
        <v>0</v>
      </c>
      <c r="AJ48" s="1">
        <f t="shared" ca="1" si="17"/>
        <v>0</v>
      </c>
      <c r="AK48" s="1">
        <f t="shared" ca="1" si="17"/>
        <v>0</v>
      </c>
      <c r="AL48" s="1">
        <f t="shared" ca="1" si="17"/>
        <v>0</v>
      </c>
      <c r="AM48" s="1">
        <f t="shared" ca="1" si="17"/>
        <v>0</v>
      </c>
      <c r="AN48" s="1">
        <f t="shared" ca="1" si="17"/>
        <v>0</v>
      </c>
      <c r="AO48" s="1">
        <f t="shared" ca="1" si="17"/>
        <v>0</v>
      </c>
      <c r="AP48" s="1">
        <f t="shared" ca="1" si="17"/>
        <v>0</v>
      </c>
      <c r="AQ48" s="1">
        <f t="shared" ca="1" si="17"/>
        <v>0</v>
      </c>
      <c r="AR48" s="1">
        <f t="shared" ca="1" si="17"/>
        <v>0</v>
      </c>
      <c r="AS48" s="1">
        <f t="shared" ca="1" si="17"/>
        <v>0</v>
      </c>
      <c r="AT48" s="1">
        <f t="shared" ca="1" si="17"/>
        <v>0</v>
      </c>
      <c r="AU48" s="1">
        <f t="shared" ca="1" si="17"/>
        <v>0</v>
      </c>
      <c r="AV48" s="1">
        <f t="shared" ca="1" si="17"/>
        <v>0</v>
      </c>
      <c r="AW48" s="1">
        <f t="shared" ca="1" si="17"/>
        <v>0</v>
      </c>
      <c r="AX48" s="1">
        <f t="shared" ca="1" si="16"/>
        <v>0</v>
      </c>
      <c r="AY48" s="1">
        <f t="shared" ca="1" si="16"/>
        <v>0</v>
      </c>
      <c r="AZ48" s="1">
        <f t="shared" ca="1" si="16"/>
        <v>0</v>
      </c>
      <c r="BA48" s="1">
        <f t="shared" ca="1" si="16"/>
        <v>0</v>
      </c>
      <c r="BB48" s="1">
        <f t="shared" ca="1" si="16"/>
        <v>0</v>
      </c>
      <c r="BC48" s="1">
        <f t="shared" ca="1" si="16"/>
        <v>0</v>
      </c>
      <c r="BD48" s="1">
        <f t="shared" ca="1" si="16"/>
        <v>0</v>
      </c>
      <c r="BE48" s="1">
        <f t="shared" ca="1" si="16"/>
        <v>0</v>
      </c>
      <c r="BF48" s="1">
        <f t="shared" ca="1" si="16"/>
        <v>0</v>
      </c>
      <c r="BG48" s="1">
        <f t="shared" ca="1" si="16"/>
        <v>0</v>
      </c>
      <c r="BH48" s="1">
        <f t="shared" ca="1" si="16"/>
        <v>0</v>
      </c>
      <c r="BI48" s="1">
        <f t="shared" ca="1" si="16"/>
        <v>0</v>
      </c>
      <c r="BJ48" s="1">
        <f t="shared" ca="1" si="16"/>
        <v>0</v>
      </c>
      <c r="BK48" s="1">
        <f t="shared" ca="1" si="16"/>
        <v>0</v>
      </c>
      <c r="BL48" s="1">
        <f t="shared" ca="1" si="16"/>
        <v>0</v>
      </c>
      <c r="BM48" s="1">
        <f t="shared" ca="1" si="16"/>
        <v>0</v>
      </c>
      <c r="BN48" s="1">
        <f t="shared" ca="1" si="14"/>
        <v>0</v>
      </c>
      <c r="BO48" s="1">
        <f t="shared" ca="1" si="14"/>
        <v>0</v>
      </c>
      <c r="BP48" s="1">
        <f t="shared" ca="1" si="14"/>
        <v>0</v>
      </c>
      <c r="BQ48" s="1">
        <f t="shared" ca="1" si="14"/>
        <v>0</v>
      </c>
      <c r="BR48" s="1">
        <f t="shared" ca="1" si="14"/>
        <v>0</v>
      </c>
      <c r="BS48" s="1">
        <f t="shared" ca="1" si="14"/>
        <v>0</v>
      </c>
      <c r="BT48" s="1">
        <f t="shared" ca="1" si="14"/>
        <v>0</v>
      </c>
      <c r="BU48" s="1">
        <f t="shared" ca="1" si="14"/>
        <v>0</v>
      </c>
      <c r="BV48" s="1">
        <f t="shared" ca="1" si="14"/>
        <v>0</v>
      </c>
      <c r="BW48" s="1">
        <f t="shared" ca="1" si="14"/>
        <v>0</v>
      </c>
      <c r="BX48" s="1">
        <f t="shared" ca="1" si="13"/>
        <v>0</v>
      </c>
      <c r="BY48" s="1">
        <f t="shared" ca="1" si="13"/>
        <v>0</v>
      </c>
      <c r="BZ48" s="1">
        <f t="shared" ca="1" si="13"/>
        <v>0</v>
      </c>
      <c r="CA48" s="1">
        <f t="shared" ca="1" si="13"/>
        <v>0</v>
      </c>
      <c r="CB48" s="1">
        <f t="shared" ca="1" si="13"/>
        <v>0</v>
      </c>
    </row>
    <row r="49" spans="1:80">
      <c r="A49" s="14" t="str">
        <f ca="1">'Monthly Trend Days'!A49</f>
        <v/>
      </c>
      <c r="B49" s="14"/>
      <c r="D49" s="14"/>
      <c r="E49" s="33" t="str">
        <f ca="1">'Monthly Trend Days'!E49</f>
        <v/>
      </c>
      <c r="F49" s="33" t="str">
        <f ca="1">'Monthly Trend Days'!F49</f>
        <v/>
      </c>
      <c r="G49" s="51" t="str">
        <f ca="1">'Monthly Trend Days'!G49</f>
        <v/>
      </c>
      <c r="H49" s="51" t="str">
        <f ca="1">'Monthly Trend Days'!H49</f>
        <v/>
      </c>
      <c r="I49" s="1">
        <f t="shared" ca="1" si="11"/>
        <v>0</v>
      </c>
      <c r="J49" s="1">
        <f t="shared" ca="1" si="17"/>
        <v>0</v>
      </c>
      <c r="K49" s="1">
        <f t="shared" ca="1" si="17"/>
        <v>0</v>
      </c>
      <c r="L49" s="1">
        <f t="shared" ca="1" si="17"/>
        <v>0</v>
      </c>
      <c r="M49" s="1">
        <f t="shared" ca="1" si="17"/>
        <v>0</v>
      </c>
      <c r="N49" s="1">
        <f t="shared" ca="1" si="17"/>
        <v>0</v>
      </c>
      <c r="O49" s="1">
        <f t="shared" ca="1" si="17"/>
        <v>0</v>
      </c>
      <c r="P49" s="1">
        <f t="shared" ca="1" si="17"/>
        <v>0</v>
      </c>
      <c r="Q49" s="1">
        <f t="shared" ca="1" si="17"/>
        <v>0</v>
      </c>
      <c r="R49" s="1">
        <f t="shared" ca="1" si="17"/>
        <v>0</v>
      </c>
      <c r="S49" s="1">
        <f t="shared" ca="1" si="17"/>
        <v>0</v>
      </c>
      <c r="T49" s="1">
        <f t="shared" ca="1" si="17"/>
        <v>0</v>
      </c>
      <c r="U49" s="1">
        <f t="shared" ca="1" si="17"/>
        <v>0</v>
      </c>
      <c r="V49" s="1">
        <f t="shared" ca="1" si="17"/>
        <v>0</v>
      </c>
      <c r="W49" s="1">
        <f t="shared" ca="1" si="17"/>
        <v>0</v>
      </c>
      <c r="X49" s="1">
        <f t="shared" ca="1" si="17"/>
        <v>0</v>
      </c>
      <c r="Y49" s="1">
        <f t="shared" ca="1" si="17"/>
        <v>0</v>
      </c>
      <c r="Z49" s="1">
        <f t="shared" ca="1" si="17"/>
        <v>0</v>
      </c>
      <c r="AA49" s="1">
        <f t="shared" ca="1" si="17"/>
        <v>0</v>
      </c>
      <c r="AB49" s="1">
        <f t="shared" ca="1" si="17"/>
        <v>0</v>
      </c>
      <c r="AC49" s="1">
        <f t="shared" ca="1" si="17"/>
        <v>0</v>
      </c>
      <c r="AD49" s="1">
        <f t="shared" ref="J49:AW52" ca="1" si="18">SUMIFS(stitches,dates,"&gt;="&amp;AD$1,dates,"&lt;="&amp;EOMONTH(AD$1,0),projects,$E49)</f>
        <v>0</v>
      </c>
      <c r="AE49" s="1">
        <f t="shared" ca="1" si="18"/>
        <v>0</v>
      </c>
      <c r="AF49" s="1">
        <f t="shared" ca="1" si="18"/>
        <v>0</v>
      </c>
      <c r="AG49" s="1">
        <f t="shared" ca="1" si="18"/>
        <v>0</v>
      </c>
      <c r="AH49" s="1">
        <f t="shared" ca="1" si="18"/>
        <v>0</v>
      </c>
      <c r="AI49" s="1">
        <f t="shared" ca="1" si="18"/>
        <v>0</v>
      </c>
      <c r="AJ49" s="1">
        <f t="shared" ca="1" si="18"/>
        <v>0</v>
      </c>
      <c r="AK49" s="1">
        <f t="shared" ca="1" si="18"/>
        <v>0</v>
      </c>
      <c r="AL49" s="1">
        <f t="shared" ca="1" si="18"/>
        <v>0</v>
      </c>
      <c r="AM49" s="1">
        <f t="shared" ca="1" si="18"/>
        <v>0</v>
      </c>
      <c r="AN49" s="1">
        <f t="shared" ca="1" si="18"/>
        <v>0</v>
      </c>
      <c r="AO49" s="1">
        <f t="shared" ca="1" si="18"/>
        <v>0</v>
      </c>
      <c r="AP49" s="1">
        <f t="shared" ca="1" si="18"/>
        <v>0</v>
      </c>
      <c r="AQ49" s="1">
        <f t="shared" ca="1" si="18"/>
        <v>0</v>
      </c>
      <c r="AR49" s="1">
        <f t="shared" ca="1" si="18"/>
        <v>0</v>
      </c>
      <c r="AS49" s="1">
        <f t="shared" ca="1" si="18"/>
        <v>0</v>
      </c>
      <c r="AT49" s="1">
        <f t="shared" ca="1" si="18"/>
        <v>0</v>
      </c>
      <c r="AU49" s="1">
        <f t="shared" ca="1" si="18"/>
        <v>0</v>
      </c>
      <c r="AV49" s="1">
        <f t="shared" ca="1" si="18"/>
        <v>0</v>
      </c>
      <c r="AW49" s="1">
        <f t="shared" ca="1" si="18"/>
        <v>0</v>
      </c>
      <c r="AX49" s="1">
        <f t="shared" ca="1" si="16"/>
        <v>0</v>
      </c>
      <c r="AY49" s="1">
        <f t="shared" ca="1" si="16"/>
        <v>0</v>
      </c>
      <c r="AZ49" s="1">
        <f t="shared" ca="1" si="16"/>
        <v>0</v>
      </c>
      <c r="BA49" s="1">
        <f t="shared" ca="1" si="16"/>
        <v>0</v>
      </c>
      <c r="BB49" s="1">
        <f t="shared" ca="1" si="16"/>
        <v>0</v>
      </c>
      <c r="BC49" s="1">
        <f t="shared" ca="1" si="16"/>
        <v>0</v>
      </c>
      <c r="BD49" s="1">
        <f t="shared" ca="1" si="16"/>
        <v>0</v>
      </c>
      <c r="BE49" s="1">
        <f t="shared" ca="1" si="16"/>
        <v>0</v>
      </c>
      <c r="BF49" s="1">
        <f t="shared" ca="1" si="16"/>
        <v>0</v>
      </c>
      <c r="BG49" s="1">
        <f t="shared" ca="1" si="16"/>
        <v>0</v>
      </c>
      <c r="BH49" s="1">
        <f t="shared" ca="1" si="16"/>
        <v>0</v>
      </c>
      <c r="BI49" s="1">
        <f t="shared" ca="1" si="16"/>
        <v>0</v>
      </c>
      <c r="BJ49" s="1">
        <f t="shared" ca="1" si="16"/>
        <v>0</v>
      </c>
      <c r="BK49" s="1">
        <f t="shared" ca="1" si="16"/>
        <v>0</v>
      </c>
      <c r="BL49" s="1">
        <f t="shared" ca="1" si="16"/>
        <v>0</v>
      </c>
      <c r="BM49" s="1">
        <f t="shared" ca="1" si="16"/>
        <v>0</v>
      </c>
      <c r="BN49" s="1">
        <f t="shared" ca="1" si="14"/>
        <v>0</v>
      </c>
      <c r="BO49" s="1">
        <f t="shared" ca="1" si="14"/>
        <v>0</v>
      </c>
      <c r="BP49" s="1">
        <f t="shared" ca="1" si="14"/>
        <v>0</v>
      </c>
      <c r="BQ49" s="1">
        <f t="shared" ca="1" si="14"/>
        <v>0</v>
      </c>
      <c r="BR49" s="1">
        <f t="shared" ca="1" si="14"/>
        <v>0</v>
      </c>
      <c r="BS49" s="1">
        <f t="shared" ca="1" si="14"/>
        <v>0</v>
      </c>
      <c r="BT49" s="1">
        <f t="shared" ca="1" si="14"/>
        <v>0</v>
      </c>
      <c r="BU49" s="1">
        <f t="shared" ca="1" si="14"/>
        <v>0</v>
      </c>
      <c r="BV49" s="1">
        <f t="shared" ca="1" si="14"/>
        <v>0</v>
      </c>
      <c r="BW49" s="1">
        <f t="shared" ca="1" si="14"/>
        <v>0</v>
      </c>
      <c r="BX49" s="1">
        <f t="shared" ca="1" si="13"/>
        <v>0</v>
      </c>
      <c r="BY49" s="1">
        <f t="shared" ca="1" si="13"/>
        <v>0</v>
      </c>
      <c r="BZ49" s="1">
        <f t="shared" ca="1" si="13"/>
        <v>0</v>
      </c>
      <c r="CA49" s="1">
        <f t="shared" ca="1" si="13"/>
        <v>0</v>
      </c>
      <c r="CB49" s="1">
        <f t="shared" ca="1" si="13"/>
        <v>0</v>
      </c>
    </row>
    <row r="50" spans="1:80">
      <c r="A50" s="14" t="str">
        <f ca="1">'Monthly Trend Days'!A50</f>
        <v/>
      </c>
      <c r="B50" s="14"/>
      <c r="D50" s="14"/>
      <c r="E50" s="33" t="str">
        <f ca="1">'Monthly Trend Days'!E50</f>
        <v/>
      </c>
      <c r="F50" s="33" t="str">
        <f ca="1">'Monthly Trend Days'!F50</f>
        <v/>
      </c>
      <c r="G50" s="51" t="str">
        <f ca="1">'Monthly Trend Days'!G50</f>
        <v/>
      </c>
      <c r="H50" s="51" t="str">
        <f ca="1">'Monthly Trend Days'!H50</f>
        <v/>
      </c>
      <c r="I50" s="1">
        <f t="shared" ca="1" si="11"/>
        <v>0</v>
      </c>
      <c r="J50" s="1">
        <f t="shared" ca="1" si="18"/>
        <v>0</v>
      </c>
      <c r="K50" s="1">
        <f t="shared" ca="1" si="18"/>
        <v>0</v>
      </c>
      <c r="L50" s="1">
        <f t="shared" ca="1" si="18"/>
        <v>0</v>
      </c>
      <c r="M50" s="1">
        <f t="shared" ca="1" si="18"/>
        <v>0</v>
      </c>
      <c r="N50" s="1">
        <f t="shared" ca="1" si="18"/>
        <v>0</v>
      </c>
      <c r="O50" s="1">
        <f t="shared" ca="1" si="18"/>
        <v>0</v>
      </c>
      <c r="P50" s="1">
        <f t="shared" ca="1" si="18"/>
        <v>0</v>
      </c>
      <c r="Q50" s="1">
        <f t="shared" ca="1" si="18"/>
        <v>0</v>
      </c>
      <c r="R50" s="1">
        <f t="shared" ca="1" si="18"/>
        <v>0</v>
      </c>
      <c r="S50" s="1">
        <f t="shared" ca="1" si="18"/>
        <v>0</v>
      </c>
      <c r="T50" s="1">
        <f t="shared" ca="1" si="18"/>
        <v>0</v>
      </c>
      <c r="U50" s="1">
        <f t="shared" ca="1" si="18"/>
        <v>0</v>
      </c>
      <c r="V50" s="1">
        <f t="shared" ca="1" si="18"/>
        <v>0</v>
      </c>
      <c r="W50" s="1">
        <f t="shared" ca="1" si="18"/>
        <v>0</v>
      </c>
      <c r="X50" s="1">
        <f t="shared" ca="1" si="18"/>
        <v>0</v>
      </c>
      <c r="Y50" s="1">
        <f t="shared" ca="1" si="18"/>
        <v>0</v>
      </c>
      <c r="Z50" s="1">
        <f t="shared" ca="1" si="18"/>
        <v>0</v>
      </c>
      <c r="AA50" s="1">
        <f t="shared" ca="1" si="18"/>
        <v>0</v>
      </c>
      <c r="AB50" s="1">
        <f t="shared" ca="1" si="18"/>
        <v>0</v>
      </c>
      <c r="AC50" s="1">
        <f t="shared" ca="1" si="18"/>
        <v>0</v>
      </c>
      <c r="AD50" s="1">
        <f t="shared" ca="1" si="18"/>
        <v>0</v>
      </c>
      <c r="AE50" s="1">
        <f t="shared" ca="1" si="18"/>
        <v>0</v>
      </c>
      <c r="AF50" s="1">
        <f t="shared" ca="1" si="18"/>
        <v>0</v>
      </c>
      <c r="AG50" s="1">
        <f t="shared" ca="1" si="18"/>
        <v>0</v>
      </c>
      <c r="AH50" s="1">
        <f t="shared" ca="1" si="18"/>
        <v>0</v>
      </c>
      <c r="AI50" s="1">
        <f t="shared" ca="1" si="18"/>
        <v>0</v>
      </c>
      <c r="AJ50" s="1">
        <f t="shared" ca="1" si="18"/>
        <v>0</v>
      </c>
      <c r="AK50" s="1">
        <f t="shared" ca="1" si="18"/>
        <v>0</v>
      </c>
      <c r="AL50" s="1">
        <f t="shared" ca="1" si="18"/>
        <v>0</v>
      </c>
      <c r="AM50" s="1">
        <f t="shared" ca="1" si="18"/>
        <v>0</v>
      </c>
      <c r="AN50" s="1">
        <f t="shared" ca="1" si="18"/>
        <v>0</v>
      </c>
      <c r="AO50" s="1">
        <f t="shared" ca="1" si="18"/>
        <v>0</v>
      </c>
      <c r="AP50" s="1">
        <f t="shared" ca="1" si="18"/>
        <v>0</v>
      </c>
      <c r="AQ50" s="1">
        <f t="shared" ca="1" si="18"/>
        <v>0</v>
      </c>
      <c r="AR50" s="1">
        <f t="shared" ca="1" si="18"/>
        <v>0</v>
      </c>
      <c r="AS50" s="1">
        <f t="shared" ca="1" si="18"/>
        <v>0</v>
      </c>
      <c r="AT50" s="1">
        <f t="shared" ca="1" si="18"/>
        <v>0</v>
      </c>
      <c r="AU50" s="1">
        <f t="shared" ca="1" si="18"/>
        <v>0</v>
      </c>
      <c r="AV50" s="1">
        <f t="shared" ca="1" si="18"/>
        <v>0</v>
      </c>
      <c r="AW50" s="1">
        <f t="shared" ca="1" si="18"/>
        <v>0</v>
      </c>
      <c r="AX50" s="1">
        <f t="shared" ca="1" si="16"/>
        <v>0</v>
      </c>
      <c r="AY50" s="1">
        <f t="shared" ca="1" si="16"/>
        <v>0</v>
      </c>
      <c r="AZ50" s="1">
        <f t="shared" ca="1" si="16"/>
        <v>0</v>
      </c>
      <c r="BA50" s="1">
        <f t="shared" ca="1" si="16"/>
        <v>0</v>
      </c>
      <c r="BB50" s="1">
        <f t="shared" ca="1" si="16"/>
        <v>0</v>
      </c>
      <c r="BC50" s="1">
        <f t="shared" ca="1" si="16"/>
        <v>0</v>
      </c>
      <c r="BD50" s="1">
        <f t="shared" ca="1" si="16"/>
        <v>0</v>
      </c>
      <c r="BE50" s="1">
        <f t="shared" ca="1" si="16"/>
        <v>0</v>
      </c>
      <c r="BF50" s="1">
        <f t="shared" ca="1" si="16"/>
        <v>0</v>
      </c>
      <c r="BG50" s="1">
        <f t="shared" ca="1" si="16"/>
        <v>0</v>
      </c>
      <c r="BH50" s="1">
        <f t="shared" ca="1" si="16"/>
        <v>0</v>
      </c>
      <c r="BI50" s="1">
        <f t="shared" ca="1" si="16"/>
        <v>0</v>
      </c>
      <c r="BJ50" s="1">
        <f t="shared" ca="1" si="16"/>
        <v>0</v>
      </c>
      <c r="BK50" s="1">
        <f t="shared" ca="1" si="16"/>
        <v>0</v>
      </c>
      <c r="BL50" s="1">
        <f t="shared" ca="1" si="16"/>
        <v>0</v>
      </c>
      <c r="BM50" s="1">
        <f t="shared" ca="1" si="16"/>
        <v>0</v>
      </c>
      <c r="BN50" s="1">
        <f t="shared" ca="1" si="14"/>
        <v>0</v>
      </c>
      <c r="BO50" s="1">
        <f t="shared" ca="1" si="14"/>
        <v>0</v>
      </c>
      <c r="BP50" s="1">
        <f t="shared" ca="1" si="14"/>
        <v>0</v>
      </c>
      <c r="BQ50" s="1">
        <f t="shared" ca="1" si="14"/>
        <v>0</v>
      </c>
      <c r="BR50" s="1">
        <f t="shared" ca="1" si="14"/>
        <v>0</v>
      </c>
      <c r="BS50" s="1">
        <f t="shared" ca="1" si="14"/>
        <v>0</v>
      </c>
      <c r="BT50" s="1">
        <f t="shared" ca="1" si="14"/>
        <v>0</v>
      </c>
      <c r="BU50" s="1">
        <f t="shared" ca="1" si="14"/>
        <v>0</v>
      </c>
      <c r="BV50" s="1">
        <f t="shared" ca="1" si="14"/>
        <v>0</v>
      </c>
      <c r="BW50" s="1">
        <f t="shared" ca="1" si="14"/>
        <v>0</v>
      </c>
      <c r="BX50" s="1">
        <f t="shared" ca="1" si="13"/>
        <v>0</v>
      </c>
      <c r="BY50" s="1">
        <f t="shared" ca="1" si="13"/>
        <v>0</v>
      </c>
      <c r="BZ50" s="1">
        <f t="shared" ca="1" si="13"/>
        <v>0</v>
      </c>
      <c r="CA50" s="1">
        <f t="shared" ca="1" si="13"/>
        <v>0</v>
      </c>
      <c r="CB50" s="1">
        <f t="shared" ca="1" si="13"/>
        <v>0</v>
      </c>
    </row>
    <row r="51" spans="1:80">
      <c r="A51" s="14" t="str">
        <f ca="1">'Monthly Trend Days'!A51</f>
        <v/>
      </c>
      <c r="B51" s="14"/>
      <c r="D51" s="14"/>
      <c r="E51" s="33" t="str">
        <f ca="1">'Monthly Trend Days'!E51</f>
        <v/>
      </c>
      <c r="F51" s="33" t="str">
        <f ca="1">'Monthly Trend Days'!F51</f>
        <v/>
      </c>
      <c r="G51" s="51" t="str">
        <f ca="1">'Monthly Trend Days'!G51</f>
        <v/>
      </c>
      <c r="H51" s="51" t="str">
        <f ca="1">'Monthly Trend Days'!H51</f>
        <v/>
      </c>
      <c r="I51" s="1">
        <f t="shared" ca="1" si="11"/>
        <v>0</v>
      </c>
      <c r="J51" s="1">
        <f t="shared" ca="1" si="18"/>
        <v>0</v>
      </c>
      <c r="K51" s="1">
        <f t="shared" ca="1" si="18"/>
        <v>0</v>
      </c>
      <c r="L51" s="1">
        <f t="shared" ca="1" si="18"/>
        <v>0</v>
      </c>
      <c r="M51" s="1">
        <f t="shared" ca="1" si="18"/>
        <v>0</v>
      </c>
      <c r="N51" s="1">
        <f t="shared" ca="1" si="18"/>
        <v>0</v>
      </c>
      <c r="O51" s="1">
        <f t="shared" ca="1" si="18"/>
        <v>0</v>
      </c>
      <c r="P51" s="1">
        <f t="shared" ca="1" si="18"/>
        <v>0</v>
      </c>
      <c r="Q51" s="1">
        <f t="shared" ca="1" si="18"/>
        <v>0</v>
      </c>
      <c r="R51" s="1">
        <f t="shared" ca="1" si="18"/>
        <v>0</v>
      </c>
      <c r="S51" s="1">
        <f t="shared" ca="1" si="18"/>
        <v>0</v>
      </c>
      <c r="T51" s="1">
        <f t="shared" ca="1" si="18"/>
        <v>0</v>
      </c>
      <c r="U51" s="1">
        <f t="shared" ca="1" si="18"/>
        <v>0</v>
      </c>
      <c r="V51" s="1">
        <f t="shared" ca="1" si="18"/>
        <v>0</v>
      </c>
      <c r="W51" s="1">
        <f t="shared" ca="1" si="18"/>
        <v>0</v>
      </c>
      <c r="X51" s="1">
        <f t="shared" ca="1" si="18"/>
        <v>0</v>
      </c>
      <c r="Y51" s="1">
        <f t="shared" ca="1" si="18"/>
        <v>0</v>
      </c>
      <c r="Z51" s="1">
        <f t="shared" ca="1" si="18"/>
        <v>0</v>
      </c>
      <c r="AA51" s="1">
        <f t="shared" ca="1" si="18"/>
        <v>0</v>
      </c>
      <c r="AB51" s="1">
        <f t="shared" ca="1" si="18"/>
        <v>0</v>
      </c>
      <c r="AC51" s="1">
        <f t="shared" ca="1" si="18"/>
        <v>0</v>
      </c>
      <c r="AD51" s="1">
        <f t="shared" ca="1" si="18"/>
        <v>0</v>
      </c>
      <c r="AE51" s="1">
        <f t="shared" ca="1" si="18"/>
        <v>0</v>
      </c>
      <c r="AF51" s="1">
        <f t="shared" ca="1" si="18"/>
        <v>0</v>
      </c>
      <c r="AG51" s="1">
        <f t="shared" ca="1" si="18"/>
        <v>0</v>
      </c>
      <c r="AH51" s="1">
        <f t="shared" ca="1" si="18"/>
        <v>0</v>
      </c>
      <c r="AI51" s="1">
        <f t="shared" ca="1" si="18"/>
        <v>0</v>
      </c>
      <c r="AJ51" s="1">
        <f t="shared" ca="1" si="18"/>
        <v>0</v>
      </c>
      <c r="AK51" s="1">
        <f t="shared" ca="1" si="18"/>
        <v>0</v>
      </c>
      <c r="AL51" s="1">
        <f t="shared" ca="1" si="18"/>
        <v>0</v>
      </c>
      <c r="AM51" s="1">
        <f t="shared" ca="1" si="18"/>
        <v>0</v>
      </c>
      <c r="AN51" s="1">
        <f t="shared" ca="1" si="18"/>
        <v>0</v>
      </c>
      <c r="AO51" s="1">
        <f t="shared" ca="1" si="18"/>
        <v>0</v>
      </c>
      <c r="AP51" s="1">
        <f t="shared" ca="1" si="18"/>
        <v>0</v>
      </c>
      <c r="AQ51" s="1">
        <f t="shared" ca="1" si="18"/>
        <v>0</v>
      </c>
      <c r="AR51" s="1">
        <f t="shared" ca="1" si="18"/>
        <v>0</v>
      </c>
      <c r="AS51" s="1">
        <f t="shared" ca="1" si="18"/>
        <v>0</v>
      </c>
      <c r="AT51" s="1">
        <f t="shared" ca="1" si="18"/>
        <v>0</v>
      </c>
      <c r="AU51" s="1">
        <f t="shared" ca="1" si="18"/>
        <v>0</v>
      </c>
      <c r="AV51" s="1">
        <f t="shared" ca="1" si="18"/>
        <v>0</v>
      </c>
      <c r="AW51" s="1">
        <f t="shared" ca="1" si="18"/>
        <v>0</v>
      </c>
      <c r="AX51" s="1">
        <f t="shared" ca="1" si="16"/>
        <v>0</v>
      </c>
      <c r="AY51" s="1">
        <f t="shared" ca="1" si="16"/>
        <v>0</v>
      </c>
      <c r="AZ51" s="1">
        <f t="shared" ca="1" si="16"/>
        <v>0</v>
      </c>
      <c r="BA51" s="1">
        <f t="shared" ca="1" si="16"/>
        <v>0</v>
      </c>
      <c r="BB51" s="1">
        <f t="shared" ca="1" si="16"/>
        <v>0</v>
      </c>
      <c r="BC51" s="1">
        <f t="shared" ca="1" si="16"/>
        <v>0</v>
      </c>
      <c r="BD51" s="1">
        <f t="shared" ca="1" si="16"/>
        <v>0</v>
      </c>
      <c r="BE51" s="1">
        <f t="shared" ca="1" si="16"/>
        <v>0</v>
      </c>
      <c r="BF51" s="1">
        <f t="shared" ca="1" si="16"/>
        <v>0</v>
      </c>
      <c r="BG51" s="1">
        <f t="shared" ca="1" si="16"/>
        <v>0</v>
      </c>
      <c r="BH51" s="1">
        <f t="shared" ca="1" si="16"/>
        <v>0</v>
      </c>
      <c r="BI51" s="1">
        <f t="shared" ca="1" si="16"/>
        <v>0</v>
      </c>
      <c r="BJ51" s="1">
        <f t="shared" ca="1" si="16"/>
        <v>0</v>
      </c>
      <c r="BK51" s="1">
        <f t="shared" ca="1" si="16"/>
        <v>0</v>
      </c>
      <c r="BL51" s="1">
        <f t="shared" ca="1" si="16"/>
        <v>0</v>
      </c>
      <c r="BM51" s="1">
        <f t="shared" ref="BM51:CB51" ca="1" si="19">SUMIFS(stitches,dates,"&gt;="&amp;BM$1,dates,"&lt;="&amp;EOMONTH(BM$1,0),projects,$E51)</f>
        <v>0</v>
      </c>
      <c r="BN51" s="1">
        <f t="shared" ca="1" si="19"/>
        <v>0</v>
      </c>
      <c r="BO51" s="1">
        <f t="shared" ca="1" si="19"/>
        <v>0</v>
      </c>
      <c r="BP51" s="1">
        <f t="shared" ca="1" si="19"/>
        <v>0</v>
      </c>
      <c r="BQ51" s="1">
        <f t="shared" ca="1" si="19"/>
        <v>0</v>
      </c>
      <c r="BR51" s="1">
        <f t="shared" ca="1" si="19"/>
        <v>0</v>
      </c>
      <c r="BS51" s="1">
        <f t="shared" ca="1" si="19"/>
        <v>0</v>
      </c>
      <c r="BT51" s="1">
        <f t="shared" ca="1" si="19"/>
        <v>0</v>
      </c>
      <c r="BU51" s="1">
        <f t="shared" ca="1" si="19"/>
        <v>0</v>
      </c>
      <c r="BV51" s="1">
        <f t="shared" ca="1" si="19"/>
        <v>0</v>
      </c>
      <c r="BW51" s="1">
        <f t="shared" ca="1" si="19"/>
        <v>0</v>
      </c>
      <c r="BX51" s="1">
        <f t="shared" ca="1" si="19"/>
        <v>0</v>
      </c>
      <c r="BY51" s="1">
        <f t="shared" ca="1" si="19"/>
        <v>0</v>
      </c>
      <c r="BZ51" s="1">
        <f t="shared" ca="1" si="19"/>
        <v>0</v>
      </c>
      <c r="CA51" s="1">
        <f t="shared" ca="1" si="19"/>
        <v>0</v>
      </c>
      <c r="CB51" s="1">
        <f t="shared" ca="1" si="19"/>
        <v>0</v>
      </c>
    </row>
    <row r="52" spans="1:80">
      <c r="A52" s="14" t="str">
        <f ca="1">'Monthly Trend Days'!A52</f>
        <v/>
      </c>
      <c r="B52" s="14"/>
      <c r="D52" s="14"/>
      <c r="E52" s="33" t="str">
        <f ca="1">'Monthly Trend Days'!E52</f>
        <v/>
      </c>
      <c r="F52" s="33" t="str">
        <f ca="1">'Monthly Trend Days'!F52</f>
        <v/>
      </c>
      <c r="G52" s="51" t="str">
        <f ca="1">'Monthly Trend Days'!G52</f>
        <v/>
      </c>
      <c r="H52" s="51" t="str">
        <f ca="1">'Monthly Trend Days'!H52</f>
        <v/>
      </c>
      <c r="I52" s="1">
        <f t="shared" ca="1" si="11"/>
        <v>0</v>
      </c>
      <c r="J52" s="1">
        <f t="shared" ca="1" si="18"/>
        <v>0</v>
      </c>
      <c r="K52" s="1">
        <f t="shared" ca="1" si="18"/>
        <v>0</v>
      </c>
      <c r="L52" s="1">
        <f t="shared" ca="1" si="18"/>
        <v>0</v>
      </c>
      <c r="M52" s="1">
        <f t="shared" ca="1" si="18"/>
        <v>0</v>
      </c>
      <c r="N52" s="1">
        <f t="shared" ca="1" si="18"/>
        <v>0</v>
      </c>
      <c r="O52" s="1">
        <f t="shared" ca="1" si="18"/>
        <v>0</v>
      </c>
      <c r="P52" s="1">
        <f t="shared" ca="1" si="18"/>
        <v>0</v>
      </c>
      <c r="Q52" s="1">
        <f t="shared" ca="1" si="18"/>
        <v>0</v>
      </c>
      <c r="R52" s="1">
        <f t="shared" ca="1" si="18"/>
        <v>0</v>
      </c>
      <c r="S52" s="1">
        <f t="shared" ca="1" si="18"/>
        <v>0</v>
      </c>
      <c r="T52" s="1">
        <f t="shared" ca="1" si="18"/>
        <v>0</v>
      </c>
      <c r="U52" s="1">
        <f t="shared" ca="1" si="18"/>
        <v>0</v>
      </c>
      <c r="V52" s="1">
        <f t="shared" ca="1" si="18"/>
        <v>0</v>
      </c>
      <c r="W52" s="1">
        <f t="shared" ca="1" si="18"/>
        <v>0</v>
      </c>
      <c r="X52" s="1">
        <f t="shared" ca="1" si="18"/>
        <v>0</v>
      </c>
      <c r="Y52" s="1">
        <f t="shared" ca="1" si="18"/>
        <v>0</v>
      </c>
      <c r="Z52" s="1">
        <f t="shared" ca="1" si="18"/>
        <v>0</v>
      </c>
      <c r="AA52" s="1">
        <f t="shared" ca="1" si="18"/>
        <v>0</v>
      </c>
      <c r="AB52" s="1">
        <f t="shared" ca="1" si="18"/>
        <v>0</v>
      </c>
      <c r="AC52" s="1">
        <f t="shared" ca="1" si="18"/>
        <v>0</v>
      </c>
      <c r="AD52" s="1">
        <f t="shared" ca="1" si="18"/>
        <v>0</v>
      </c>
      <c r="AE52" s="1">
        <f t="shared" ca="1" si="18"/>
        <v>0</v>
      </c>
      <c r="AF52" s="1">
        <f t="shared" ca="1" si="18"/>
        <v>0</v>
      </c>
      <c r="AG52" s="1">
        <f t="shared" ca="1" si="18"/>
        <v>0</v>
      </c>
      <c r="AH52" s="1">
        <f t="shared" ca="1" si="18"/>
        <v>0</v>
      </c>
      <c r="AI52" s="1">
        <f t="shared" ca="1" si="18"/>
        <v>0</v>
      </c>
      <c r="AJ52" s="1">
        <f t="shared" ca="1" si="18"/>
        <v>0</v>
      </c>
      <c r="AK52" s="1">
        <f t="shared" ca="1" si="18"/>
        <v>0</v>
      </c>
      <c r="AL52" s="1">
        <f t="shared" ca="1" si="18"/>
        <v>0</v>
      </c>
      <c r="AM52" s="1">
        <f t="shared" ca="1" si="18"/>
        <v>0</v>
      </c>
      <c r="AN52" s="1">
        <f t="shared" ca="1" si="18"/>
        <v>0</v>
      </c>
      <c r="AO52" s="1">
        <f t="shared" ca="1" si="18"/>
        <v>0</v>
      </c>
      <c r="AP52" s="1">
        <f t="shared" ca="1" si="18"/>
        <v>0</v>
      </c>
      <c r="AQ52" s="1">
        <f t="shared" ca="1" si="18"/>
        <v>0</v>
      </c>
      <c r="AR52" s="1">
        <f t="shared" ca="1" si="18"/>
        <v>0</v>
      </c>
      <c r="AS52" s="1">
        <f t="shared" ca="1" si="18"/>
        <v>0</v>
      </c>
      <c r="AT52" s="1">
        <f t="shared" ca="1" si="18"/>
        <v>0</v>
      </c>
      <c r="AU52" s="1">
        <f t="shared" ca="1" si="18"/>
        <v>0</v>
      </c>
      <c r="AV52" s="1">
        <f t="shared" ca="1" si="18"/>
        <v>0</v>
      </c>
      <c r="AW52" s="1">
        <f t="shared" ca="1" si="18"/>
        <v>0</v>
      </c>
      <c r="AX52" s="1">
        <f t="shared" ref="AX52:CB52" ca="1" si="20">SUMIFS(stitches,dates,"&gt;="&amp;AX$1,dates,"&lt;="&amp;EOMONTH(AX$1,0),projects,$E52)</f>
        <v>0</v>
      </c>
      <c r="AY52" s="1">
        <f t="shared" ca="1" si="20"/>
        <v>0</v>
      </c>
      <c r="AZ52" s="1">
        <f t="shared" ca="1" si="20"/>
        <v>0</v>
      </c>
      <c r="BA52" s="1">
        <f t="shared" ca="1" si="20"/>
        <v>0</v>
      </c>
      <c r="BB52" s="1">
        <f t="shared" ca="1" si="20"/>
        <v>0</v>
      </c>
      <c r="BC52" s="1">
        <f t="shared" ca="1" si="20"/>
        <v>0</v>
      </c>
      <c r="BD52" s="1">
        <f t="shared" ca="1" si="20"/>
        <v>0</v>
      </c>
      <c r="BE52" s="1">
        <f t="shared" ca="1" si="20"/>
        <v>0</v>
      </c>
      <c r="BF52" s="1">
        <f t="shared" ca="1" si="20"/>
        <v>0</v>
      </c>
      <c r="BG52" s="1">
        <f t="shared" ca="1" si="20"/>
        <v>0</v>
      </c>
      <c r="BH52" s="1">
        <f t="shared" ca="1" si="20"/>
        <v>0</v>
      </c>
      <c r="BI52" s="1">
        <f t="shared" ca="1" si="20"/>
        <v>0</v>
      </c>
      <c r="BJ52" s="1">
        <f t="shared" ca="1" si="20"/>
        <v>0</v>
      </c>
      <c r="BK52" s="1">
        <f t="shared" ca="1" si="20"/>
        <v>0</v>
      </c>
      <c r="BL52" s="1">
        <f t="shared" ca="1" si="20"/>
        <v>0</v>
      </c>
      <c r="BM52" s="1">
        <f t="shared" ca="1" si="20"/>
        <v>0</v>
      </c>
      <c r="BN52" s="1">
        <f t="shared" ca="1" si="20"/>
        <v>0</v>
      </c>
      <c r="BO52" s="1">
        <f t="shared" ca="1" si="20"/>
        <v>0</v>
      </c>
      <c r="BP52" s="1">
        <f t="shared" ca="1" si="20"/>
        <v>0</v>
      </c>
      <c r="BQ52" s="1">
        <f t="shared" ca="1" si="20"/>
        <v>0</v>
      </c>
      <c r="BR52" s="1">
        <f t="shared" ca="1" si="20"/>
        <v>0</v>
      </c>
      <c r="BS52" s="1">
        <f t="shared" ca="1" si="20"/>
        <v>0</v>
      </c>
      <c r="BT52" s="1">
        <f t="shared" ca="1" si="20"/>
        <v>0</v>
      </c>
      <c r="BU52" s="1">
        <f t="shared" ca="1" si="20"/>
        <v>0</v>
      </c>
      <c r="BV52" s="1">
        <f t="shared" ca="1" si="20"/>
        <v>0</v>
      </c>
      <c r="BW52" s="1">
        <f t="shared" ca="1" si="20"/>
        <v>0</v>
      </c>
      <c r="BX52" s="1">
        <f t="shared" ca="1" si="20"/>
        <v>0</v>
      </c>
      <c r="BY52" s="1">
        <f t="shared" ca="1" si="20"/>
        <v>0</v>
      </c>
      <c r="BZ52" s="1">
        <f t="shared" ca="1" si="20"/>
        <v>0</v>
      </c>
      <c r="CA52" s="1">
        <f t="shared" ca="1" si="20"/>
        <v>0</v>
      </c>
      <c r="CB52" s="1">
        <f t="shared" ca="1" si="20"/>
        <v>0</v>
      </c>
    </row>
    <row r="53" spans="1:80">
      <c r="I53" s="1">
        <f t="shared" ref="I53:AW53" ca="1" si="21">SUMIFS(stitches,dates,"&gt;="&amp;I$1,dates,"&lt;="&amp;EOMONTH(I$1,0),projects,$E53)</f>
        <v>0</v>
      </c>
      <c r="J53" s="1">
        <f t="shared" ca="1" si="21"/>
        <v>0</v>
      </c>
      <c r="K53" s="1">
        <f t="shared" ca="1" si="21"/>
        <v>0</v>
      </c>
      <c r="L53" s="1">
        <f t="shared" ca="1" si="21"/>
        <v>0</v>
      </c>
      <c r="M53" s="1">
        <f t="shared" ca="1" si="21"/>
        <v>0</v>
      </c>
      <c r="N53" s="1">
        <f t="shared" ca="1" si="21"/>
        <v>0</v>
      </c>
      <c r="O53" s="1">
        <f t="shared" ca="1" si="21"/>
        <v>0</v>
      </c>
      <c r="P53" s="1">
        <f t="shared" ca="1" si="21"/>
        <v>0</v>
      </c>
      <c r="Q53" s="1">
        <f t="shared" ca="1" si="21"/>
        <v>0</v>
      </c>
      <c r="R53" s="1">
        <f t="shared" ca="1" si="21"/>
        <v>0</v>
      </c>
      <c r="S53" s="1">
        <f t="shared" ca="1" si="21"/>
        <v>0</v>
      </c>
      <c r="T53" s="1">
        <f t="shared" ca="1" si="21"/>
        <v>0</v>
      </c>
      <c r="U53" s="1">
        <f t="shared" ca="1" si="21"/>
        <v>0</v>
      </c>
      <c r="V53" s="1">
        <f t="shared" ca="1" si="21"/>
        <v>0</v>
      </c>
      <c r="W53" s="1">
        <f t="shared" ca="1" si="21"/>
        <v>0</v>
      </c>
      <c r="X53" s="1">
        <f t="shared" ca="1" si="21"/>
        <v>0</v>
      </c>
      <c r="Y53" s="1">
        <f t="shared" ca="1" si="21"/>
        <v>0</v>
      </c>
      <c r="Z53" s="1">
        <f t="shared" ca="1" si="21"/>
        <v>0</v>
      </c>
      <c r="AA53" s="1">
        <f t="shared" ca="1" si="21"/>
        <v>0</v>
      </c>
      <c r="AB53" s="1">
        <f t="shared" ca="1" si="21"/>
        <v>0</v>
      </c>
      <c r="AC53" s="1">
        <f t="shared" ca="1" si="21"/>
        <v>0</v>
      </c>
      <c r="AD53" s="1">
        <f t="shared" ca="1" si="21"/>
        <v>0</v>
      </c>
      <c r="AE53" s="1">
        <f t="shared" ca="1" si="21"/>
        <v>0</v>
      </c>
      <c r="AF53" s="1">
        <f t="shared" ca="1" si="21"/>
        <v>0</v>
      </c>
      <c r="AG53" s="1">
        <f t="shared" ca="1" si="21"/>
        <v>0</v>
      </c>
      <c r="AH53" s="1">
        <f t="shared" ca="1" si="21"/>
        <v>0</v>
      </c>
      <c r="AI53" s="1">
        <f t="shared" ca="1" si="21"/>
        <v>0</v>
      </c>
      <c r="AJ53" s="1">
        <f t="shared" ca="1" si="21"/>
        <v>0</v>
      </c>
      <c r="AK53" s="1">
        <f t="shared" ca="1" si="21"/>
        <v>0</v>
      </c>
      <c r="AL53" s="1">
        <f t="shared" ca="1" si="21"/>
        <v>0</v>
      </c>
      <c r="AM53" s="1">
        <f t="shared" ca="1" si="21"/>
        <v>0</v>
      </c>
      <c r="AN53" s="1">
        <f t="shared" ca="1" si="21"/>
        <v>0</v>
      </c>
      <c r="AO53" s="1">
        <f t="shared" ca="1" si="21"/>
        <v>0</v>
      </c>
      <c r="AP53" s="1">
        <f t="shared" ca="1" si="21"/>
        <v>0</v>
      </c>
      <c r="AQ53" s="1">
        <f t="shared" ca="1" si="21"/>
        <v>0</v>
      </c>
      <c r="AR53" s="1">
        <f t="shared" ca="1" si="21"/>
        <v>0</v>
      </c>
      <c r="AS53" s="1">
        <f t="shared" ca="1" si="21"/>
        <v>0</v>
      </c>
      <c r="AT53" s="1">
        <f t="shared" ca="1" si="21"/>
        <v>0</v>
      </c>
      <c r="AU53" s="1">
        <f t="shared" ca="1" si="21"/>
        <v>0</v>
      </c>
      <c r="AV53" s="1">
        <f t="shared" ca="1" si="21"/>
        <v>0</v>
      </c>
      <c r="AW53" s="1">
        <f t="shared" ca="1" si="21"/>
        <v>0</v>
      </c>
    </row>
  </sheetData>
  <conditionalFormatting sqref="E1:G1">
    <cfRule type="expression" dxfId="88" priority="56">
      <formula>ISNA(E1)</formula>
    </cfRule>
  </conditionalFormatting>
  <conditionalFormatting sqref="I2:U3 I4:I43">
    <cfRule type="expression" dxfId="87" priority="44">
      <formula>ISNA(I2)</formula>
    </cfRule>
  </conditionalFormatting>
  <conditionalFormatting sqref="I30:I43 I3:U3 I4:I28">
    <cfRule type="cellIs" dxfId="86" priority="45" operator="equal">
      <formula>0</formula>
    </cfRule>
  </conditionalFormatting>
  <conditionalFormatting sqref="I53">
    <cfRule type="cellIs" dxfId="85" priority="48" operator="equal">
      <formula>0</formula>
    </cfRule>
  </conditionalFormatting>
  <conditionalFormatting sqref="I53">
    <cfRule type="expression" dxfId="84" priority="47">
      <formula>ISNA(I53)</formula>
    </cfRule>
  </conditionalFormatting>
  <conditionalFormatting sqref="I53">
    <cfRule type="cellIs" dxfId="83" priority="46" operator="equal">
      <formula>0</formula>
    </cfRule>
  </conditionalFormatting>
  <conditionalFormatting sqref="I31:I43 I4:I28">
    <cfRule type="cellIs" dxfId="82" priority="43" operator="equal">
      <formula>0</formula>
    </cfRule>
  </conditionalFormatting>
  <conditionalFormatting sqref="I44:I52">
    <cfRule type="cellIs" dxfId="81" priority="42" operator="equal">
      <formula>0</formula>
    </cfRule>
  </conditionalFormatting>
  <conditionalFormatting sqref="I44:I52">
    <cfRule type="expression" dxfId="80" priority="41">
      <formula>ISNA(I44)</formula>
    </cfRule>
  </conditionalFormatting>
  <conditionalFormatting sqref="I44:I52">
    <cfRule type="cellIs" dxfId="79" priority="40" operator="equal">
      <formula>0</formula>
    </cfRule>
  </conditionalFormatting>
  <conditionalFormatting sqref="E2:H2 F3:H3">
    <cfRule type="expression" dxfId="78" priority="35">
      <formula>ISNA(E2)</formula>
    </cfRule>
  </conditionalFormatting>
  <conditionalFormatting sqref="J29:AW43 J4:AQ28">
    <cfRule type="expression" dxfId="77" priority="26">
      <formula>ISNA(J4)</formula>
    </cfRule>
  </conditionalFormatting>
  <conditionalFormatting sqref="J30:AW43 J4:AQ28">
    <cfRule type="cellIs" dxfId="76" priority="27" operator="equal">
      <formula>0</formula>
    </cfRule>
  </conditionalFormatting>
  <conditionalFormatting sqref="J53:AW53">
    <cfRule type="cellIs" dxfId="75" priority="30" operator="equal">
      <formula>0</formula>
    </cfRule>
  </conditionalFormatting>
  <conditionalFormatting sqref="J53:AW53">
    <cfRule type="expression" dxfId="74" priority="29">
      <formula>ISNA(J53)</formula>
    </cfRule>
  </conditionalFormatting>
  <conditionalFormatting sqref="J53:AW53">
    <cfRule type="cellIs" dxfId="73" priority="28" operator="equal">
      <formula>0</formula>
    </cfRule>
  </conditionalFormatting>
  <conditionalFormatting sqref="J31:AW43 J4:AQ28">
    <cfRule type="cellIs" dxfId="72" priority="25" operator="equal">
      <formula>0</formula>
    </cfRule>
  </conditionalFormatting>
  <conditionalFormatting sqref="J44:AW52">
    <cfRule type="cellIs" dxfId="71" priority="24" operator="equal">
      <formula>0</formula>
    </cfRule>
  </conditionalFormatting>
  <conditionalFormatting sqref="J44:AW52">
    <cfRule type="expression" dxfId="70" priority="23">
      <formula>ISNA(J44)</formula>
    </cfRule>
  </conditionalFormatting>
  <conditionalFormatting sqref="J44:AW52">
    <cfRule type="cellIs" dxfId="69" priority="22" operator="equal">
      <formula>0</formula>
    </cfRule>
  </conditionalFormatting>
  <conditionalFormatting sqref="AR4:BB28">
    <cfRule type="expression" dxfId="68" priority="20">
      <formula>ISNA(AR4)</formula>
    </cfRule>
  </conditionalFormatting>
  <conditionalFormatting sqref="AR4:BB28">
    <cfRule type="cellIs" dxfId="67" priority="21" operator="equal">
      <formula>0</formula>
    </cfRule>
  </conditionalFormatting>
  <conditionalFormatting sqref="AR4:BB28">
    <cfRule type="cellIs" dxfId="66" priority="19" operator="equal">
      <formula>0</formula>
    </cfRule>
  </conditionalFormatting>
  <conditionalFormatting sqref="I1">
    <cfRule type="expression" dxfId="65" priority="18">
      <formula>ISNA(I1)</formula>
    </cfRule>
  </conditionalFormatting>
  <conditionalFormatting sqref="J1:BB1">
    <cfRule type="expression" dxfId="64" priority="12">
      <formula>ISNA(J1)</formula>
    </cfRule>
  </conditionalFormatting>
  <conditionalFormatting sqref="H1">
    <cfRule type="expression" dxfId="63" priority="11">
      <formula>ISNA(H1)</formula>
    </cfRule>
  </conditionalFormatting>
  <conditionalFormatting sqref="BC4:CB28">
    <cfRule type="expression" dxfId="62" priority="9">
      <formula>ISNA(BC4)</formula>
    </cfRule>
  </conditionalFormatting>
  <conditionalFormatting sqref="BC4:CB28">
    <cfRule type="cellIs" dxfId="61" priority="10" operator="equal">
      <formula>0</formula>
    </cfRule>
  </conditionalFormatting>
  <conditionalFormatting sqref="BC4:CB28">
    <cfRule type="cellIs" dxfId="60" priority="8" operator="equal">
      <formula>0</formula>
    </cfRule>
  </conditionalFormatting>
  <conditionalFormatting sqref="BC1:CB1">
    <cfRule type="expression" dxfId="59" priority="7">
      <formula>ISNA(BC1)</formula>
    </cfRule>
  </conditionalFormatting>
  <conditionalFormatting sqref="AX29:BB52">
    <cfRule type="expression" dxfId="58" priority="5">
      <formula>ISNA(AX29)</formula>
    </cfRule>
  </conditionalFormatting>
  <conditionalFormatting sqref="AX29:BB52">
    <cfRule type="cellIs" dxfId="57" priority="6" operator="equal">
      <formula>0</formula>
    </cfRule>
  </conditionalFormatting>
  <conditionalFormatting sqref="AX29:BB52">
    <cfRule type="cellIs" dxfId="56" priority="4" operator="equal">
      <formula>0</formula>
    </cfRule>
  </conditionalFormatting>
  <conditionalFormatting sqref="BC29:CB52">
    <cfRule type="expression" dxfId="55" priority="2">
      <formula>ISNA(BC29)</formula>
    </cfRule>
  </conditionalFormatting>
  <conditionalFormatting sqref="BC29:CB52">
    <cfRule type="cellIs" dxfId="54" priority="3" operator="equal">
      <formula>0</formula>
    </cfRule>
  </conditionalFormatting>
  <conditionalFormatting sqref="BC29:CB52">
    <cfRule type="cellIs" dxfId="53" priority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13CD389-3BB5-41CE-A2AD-55686BFA95A9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Stitches'!$I$3:$CB$3</xm:f>
              <xm:sqref>C3</xm:sqref>
            </x14:sparkline>
            <x14:sparkline>
              <xm:f>'Monthly Trend Stitches'!$I$4:$CB$4</xm:f>
              <xm:sqref>C4</xm:sqref>
            </x14:sparkline>
            <x14:sparkline>
              <xm:f>'Monthly Trend Stitches'!$I$5:$CB$5</xm:f>
              <xm:sqref>C5</xm:sqref>
            </x14:sparkline>
            <x14:sparkline>
              <xm:f>'Monthly Trend Stitches'!$I$6:$CB$6</xm:f>
              <xm:sqref>C6</xm:sqref>
            </x14:sparkline>
            <x14:sparkline>
              <xm:f>'Monthly Trend Stitches'!$I$7:$CB$7</xm:f>
              <xm:sqref>C7</xm:sqref>
            </x14:sparkline>
            <x14:sparkline>
              <xm:f>'Monthly Trend Stitches'!$I$8:$CB$8</xm:f>
              <xm:sqref>C8</xm:sqref>
            </x14:sparkline>
            <x14:sparkline>
              <xm:f>'Monthly Trend Stitches'!$I$9:$CB$9</xm:f>
              <xm:sqref>C9</xm:sqref>
            </x14:sparkline>
            <x14:sparkline>
              <xm:f>'Monthly Trend Stitches'!$I$10:$CB$10</xm:f>
              <xm:sqref>C10</xm:sqref>
            </x14:sparkline>
            <x14:sparkline>
              <xm:f>'Monthly Trend Stitches'!$I$11:$CB$11</xm:f>
              <xm:sqref>C11</xm:sqref>
            </x14:sparkline>
            <x14:sparkline>
              <xm:f>'Monthly Trend Stitches'!$I$12:$CB$12</xm:f>
              <xm:sqref>C12</xm:sqref>
            </x14:sparkline>
            <x14:sparkline>
              <xm:f>'Monthly Trend Stitches'!$I$13:$CB$13</xm:f>
              <xm:sqref>C13</xm:sqref>
            </x14:sparkline>
            <x14:sparkline>
              <xm:f>'Monthly Trend Stitches'!$I$14:$CB$14</xm:f>
              <xm:sqref>C14</xm:sqref>
            </x14:sparkline>
            <x14:sparkline>
              <xm:f>'Monthly Trend Stitches'!$I$15:$CB$15</xm:f>
              <xm:sqref>C15</xm:sqref>
            </x14:sparkline>
            <x14:sparkline>
              <xm:f>'Monthly Trend Stitches'!$I$16:$CB$16</xm:f>
              <xm:sqref>C16</xm:sqref>
            </x14:sparkline>
            <x14:sparkline>
              <xm:f>'Monthly Trend Stitches'!$I$17:$CB$17</xm:f>
              <xm:sqref>C17</xm:sqref>
            </x14:sparkline>
            <x14:sparkline>
              <xm:f>'Monthly Trend Stitches'!$I$18:$CB$18</xm:f>
              <xm:sqref>C18</xm:sqref>
            </x14:sparkline>
            <x14:sparkline>
              <xm:f>'Monthly Trend Stitches'!$I$19:$CB$19</xm:f>
              <xm:sqref>C19</xm:sqref>
            </x14:sparkline>
            <x14:sparkline>
              <xm:f>'Monthly Trend Stitches'!$I$20:$CB$20</xm:f>
              <xm:sqref>C20</xm:sqref>
            </x14:sparkline>
            <x14:sparkline>
              <xm:f>'Monthly Trend Stitches'!$I$21:$CB$21</xm:f>
              <xm:sqref>C21</xm:sqref>
            </x14:sparkline>
            <x14:sparkline>
              <xm:f>'Monthly Trend Stitches'!$I$22:$CB$22</xm:f>
              <xm:sqref>C22</xm:sqref>
            </x14:sparkline>
            <x14:sparkline>
              <xm:f>'Monthly Trend Stitches'!$I$23:$CB$23</xm:f>
              <xm:sqref>C23</xm:sqref>
            </x14:sparkline>
            <x14:sparkline>
              <xm:f>'Monthly Trend Stitches'!$I$24:$CB$24</xm:f>
              <xm:sqref>C24</xm:sqref>
            </x14:sparkline>
            <x14:sparkline>
              <xm:f>'Monthly Trend Stitches'!$I$25:$CB$25</xm:f>
              <xm:sqref>C25</xm:sqref>
            </x14:sparkline>
            <x14:sparkline>
              <xm:f>'Monthly Trend Stitches'!$I$26:$CB$26</xm:f>
              <xm:sqref>C26</xm:sqref>
            </x14:sparkline>
            <x14:sparkline>
              <xm:f>'Monthly Trend Stitches'!$I$27:$CB$27</xm:f>
              <xm:sqref>C27</xm:sqref>
            </x14:sparkline>
            <x14:sparkline>
              <xm:f>'Monthly Trend Stitches'!$I$28:$CB$28</xm:f>
              <xm:sqref>C28</xm:sqref>
            </x14:sparkline>
            <x14:sparkline>
              <xm:f>'Monthly Trend Stitches'!$I$29:$CB$29</xm:f>
              <xm:sqref>C29</xm:sqref>
            </x14:sparkline>
            <x14:sparkline>
              <xm:f>'Monthly Trend Stitches'!$I$30:$CB$30</xm:f>
              <xm:sqref>C30</xm:sqref>
            </x14:sparkline>
            <x14:sparkline>
              <xm:f>'Monthly Trend Stitches'!$I$31:$CB$31</xm:f>
              <xm:sqref>C31</xm:sqref>
            </x14:sparkline>
            <x14:sparkline>
              <xm:f>'Monthly Trend Stitches'!$I$32:$CB$32</xm:f>
              <xm:sqref>C32</xm:sqref>
            </x14:sparkline>
            <x14:sparkline>
              <xm:f>'Monthly Trend Stitches'!$I$33:$CB$33</xm:f>
              <xm:sqref>C33</xm:sqref>
            </x14:sparkline>
            <x14:sparkline>
              <xm:f>'Monthly Trend Stitches'!$I$34:$CB$34</xm:f>
              <xm:sqref>C34</xm:sqref>
            </x14:sparkline>
            <x14:sparkline>
              <xm:f>'Monthly Trend Stitches'!$I$35:$CB$35</xm:f>
              <xm:sqref>C35</xm:sqref>
            </x14:sparkline>
            <x14:sparkline>
              <xm:f>'Monthly Trend Stitches'!$I$36:$CB$36</xm:f>
              <xm:sqref>C36</xm:sqref>
            </x14:sparkline>
            <x14:sparkline>
              <xm:f>'Monthly Trend Stitches'!$I$37:$CB$37</xm:f>
              <xm:sqref>C37</xm:sqref>
            </x14:sparkline>
            <x14:sparkline>
              <xm:f>'Monthly Trend Stitches'!$I$38:$CB$38</xm:f>
              <xm:sqref>C38</xm:sqref>
            </x14:sparkline>
            <x14:sparkline>
              <xm:f>'Monthly Trend Stitches'!$I$39:$CB$39</xm:f>
              <xm:sqref>C39</xm:sqref>
            </x14:sparkline>
            <x14:sparkline>
              <xm:f>'Monthly Trend Stitches'!$I$40:$CB$40</xm:f>
              <xm:sqref>C40</xm:sqref>
            </x14:sparkline>
            <x14:sparkline>
              <xm:f>'Monthly Trend Stitches'!$I$41:$CB$41</xm:f>
              <xm:sqref>C41</xm:sqref>
            </x14:sparkline>
            <x14:sparkline>
              <xm:f>'Monthly Trend Stitches'!$I$42:$CB$42</xm:f>
              <xm:sqref>C42</xm:sqref>
            </x14:sparkline>
            <x14:sparkline>
              <xm:f>'Monthly Trend Stitches'!$I$43:$CB$43</xm:f>
              <xm:sqref>C43</xm:sqref>
            </x14:sparkline>
            <x14:sparkline>
              <xm:f>'Monthly Trend Stitches'!$I$44:$CB$44</xm:f>
              <xm:sqref>C44</xm:sqref>
            </x14:sparkline>
            <x14:sparkline>
              <xm:f>'Monthly Trend Stitches'!$I$45:$CB$45</xm:f>
              <xm:sqref>C45</xm:sqref>
            </x14:sparkline>
            <x14:sparkline>
              <xm:f>'Monthly Trend Stitches'!$I$46:$CB$46</xm:f>
              <xm:sqref>C46</xm:sqref>
            </x14:sparkline>
            <x14:sparkline>
              <xm:f>'Monthly Trend Stitches'!$I$47:$CB$47</xm:f>
              <xm:sqref>C47</xm:sqref>
            </x14:sparkline>
            <x14:sparkline>
              <xm:f>'Monthly Trend Stitches'!$I$48:$CB$48</xm:f>
              <xm:sqref>C48</xm:sqref>
            </x14:sparkline>
            <x14:sparkline>
              <xm:f>'Monthly Trend Stitches'!$I$49:$CB$49</xm:f>
              <xm:sqref>C49</xm:sqref>
            </x14:sparkline>
            <x14:sparkline>
              <xm:f>'Monthly Trend Stitches'!$I$50:$CB$50</xm:f>
              <xm:sqref>C50</xm:sqref>
            </x14:sparkline>
            <x14:sparkline>
              <xm:f>'Monthly Trend Stitches'!$I$51:$CB$51</xm:f>
              <xm:sqref>C51</xm:sqref>
            </x14:sparkline>
            <x14:sparkline>
              <xm:f>'Monthly Trend Stitches'!$I$52:$CB$52</xm:f>
              <xm:sqref>C52</xm:sqref>
            </x14:sparkline>
          </x14:sparklines>
        </x14:sparklineGroup>
        <x14:sparklineGroup type="column" displayEmptyCellsAs="gap" xr2:uid="{06DEA682-BDD0-414C-BDD6-683AB382DA57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Stitches'!I53:U53</xm:f>
              <xm:sqref>C53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2B19-74FC-48F8-A3E1-F2277105A95F}">
  <sheetPr codeName="Sheet13">
    <tabColor theme="9"/>
  </sheetPr>
  <dimension ref="C1:XEX23"/>
  <sheetViews>
    <sheetView workbookViewId="0">
      <selection activeCell="F27" sqref="F27"/>
    </sheetView>
  </sheetViews>
  <sheetFormatPr defaultColWidth="8.85546875" defaultRowHeight="15"/>
  <cols>
    <col min="1" max="1" width="14.28515625" customWidth="1"/>
    <col min="2" max="2" width="2.140625" customWidth="1"/>
    <col min="3" max="3" width="27.42578125" bestFit="1" customWidth="1"/>
    <col min="4" max="54" width="9.7109375" customWidth="1"/>
  </cols>
  <sheetData>
    <row r="1" spans="3:75">
      <c r="C1" s="9" t="s">
        <v>127</v>
      </c>
      <c r="D1" s="19">
        <f ca="1">IF(trend_graph_type="Rolling",IF(DAY(TODAY())&gt;rollover_date,EOMONTH(TODAY(),-trend_graph_months)+1,EOMONTH(TODAY(),-trend_graph_months-1)+1),INDEX(dates,1))</f>
        <v>44378</v>
      </c>
      <c r="E1" s="19" t="e">
        <f t="shared" ref="E1:AJ1" ca="1" si="0">IF(ISERROR(MATCH(EDATE(D1,1),dates,0)),NA(),EDATE(D1,1))</f>
        <v>#N/A</v>
      </c>
      <c r="F1" s="19" t="e">
        <f t="shared" ca="1" si="0"/>
        <v>#N/A</v>
      </c>
      <c r="G1" s="19" t="e">
        <f t="shared" ca="1" si="0"/>
        <v>#N/A</v>
      </c>
      <c r="H1" s="19" t="e">
        <f t="shared" ca="1" si="0"/>
        <v>#N/A</v>
      </c>
      <c r="I1" s="19" t="e">
        <f t="shared" ca="1" si="0"/>
        <v>#N/A</v>
      </c>
      <c r="J1" s="19" t="e">
        <f t="shared" ca="1" si="0"/>
        <v>#N/A</v>
      </c>
      <c r="K1" s="19" t="e">
        <f t="shared" ca="1" si="0"/>
        <v>#N/A</v>
      </c>
      <c r="L1" s="19" t="e">
        <f t="shared" ca="1" si="0"/>
        <v>#N/A</v>
      </c>
      <c r="M1" s="19" t="e">
        <f t="shared" ca="1" si="0"/>
        <v>#N/A</v>
      </c>
      <c r="N1" s="19" t="e">
        <f t="shared" ca="1" si="0"/>
        <v>#N/A</v>
      </c>
      <c r="O1" s="19" t="e">
        <f t="shared" ca="1" si="0"/>
        <v>#N/A</v>
      </c>
      <c r="P1" s="19" t="e">
        <f t="shared" ca="1" si="0"/>
        <v>#N/A</v>
      </c>
      <c r="Q1" s="19" t="e">
        <f t="shared" ca="1" si="0"/>
        <v>#N/A</v>
      </c>
      <c r="R1" s="19" t="e">
        <f t="shared" ca="1" si="0"/>
        <v>#N/A</v>
      </c>
      <c r="S1" s="19" t="e">
        <f t="shared" ca="1" si="0"/>
        <v>#N/A</v>
      </c>
      <c r="T1" s="19" t="e">
        <f t="shared" ca="1" si="0"/>
        <v>#N/A</v>
      </c>
      <c r="U1" s="19" t="e">
        <f t="shared" ca="1" si="0"/>
        <v>#N/A</v>
      </c>
      <c r="V1" s="19" t="e">
        <f t="shared" ca="1" si="0"/>
        <v>#N/A</v>
      </c>
      <c r="W1" s="19" t="e">
        <f t="shared" ca="1" si="0"/>
        <v>#N/A</v>
      </c>
      <c r="X1" s="19" t="e">
        <f t="shared" ca="1" si="0"/>
        <v>#N/A</v>
      </c>
      <c r="Y1" s="19" t="e">
        <f t="shared" ca="1" si="0"/>
        <v>#N/A</v>
      </c>
      <c r="Z1" s="19" t="e">
        <f t="shared" ca="1" si="0"/>
        <v>#N/A</v>
      </c>
      <c r="AA1" s="19" t="e">
        <f t="shared" ca="1" si="0"/>
        <v>#N/A</v>
      </c>
      <c r="AB1" s="19" t="e">
        <f t="shared" ca="1" si="0"/>
        <v>#N/A</v>
      </c>
      <c r="AC1" s="19" t="e">
        <f t="shared" ca="1" si="0"/>
        <v>#N/A</v>
      </c>
      <c r="AD1" s="19" t="e">
        <f t="shared" ca="1" si="0"/>
        <v>#N/A</v>
      </c>
      <c r="AE1" s="19" t="e">
        <f t="shared" ca="1" si="0"/>
        <v>#N/A</v>
      </c>
      <c r="AF1" s="19" t="e">
        <f t="shared" ca="1" si="0"/>
        <v>#N/A</v>
      </c>
      <c r="AG1" s="19" t="e">
        <f t="shared" ca="1" si="0"/>
        <v>#N/A</v>
      </c>
      <c r="AH1" s="19" t="e">
        <f t="shared" ca="1" si="0"/>
        <v>#N/A</v>
      </c>
      <c r="AI1" s="19" t="e">
        <f t="shared" ca="1" si="0"/>
        <v>#N/A</v>
      </c>
      <c r="AJ1" s="19" t="e">
        <f t="shared" ca="1" si="0"/>
        <v>#N/A</v>
      </c>
      <c r="AK1" s="19" t="e">
        <f t="shared" ref="AK1:BB1" ca="1" si="1">IF(ISERROR(MATCH(EDATE(AJ1,1),dates,0)),NA(),EDATE(AJ1,1))</f>
        <v>#N/A</v>
      </c>
      <c r="AL1" s="19" t="e">
        <f t="shared" ca="1" si="1"/>
        <v>#N/A</v>
      </c>
      <c r="AM1" s="19" t="e">
        <f t="shared" ca="1" si="1"/>
        <v>#N/A</v>
      </c>
      <c r="AN1" s="19" t="e">
        <f t="shared" ca="1" si="1"/>
        <v>#N/A</v>
      </c>
      <c r="AO1" s="19" t="e">
        <f t="shared" ca="1" si="1"/>
        <v>#N/A</v>
      </c>
      <c r="AP1" s="19" t="e">
        <f t="shared" ca="1" si="1"/>
        <v>#N/A</v>
      </c>
      <c r="AQ1" s="19" t="e">
        <f t="shared" ca="1" si="1"/>
        <v>#N/A</v>
      </c>
      <c r="AR1" s="19" t="e">
        <f t="shared" ca="1" si="1"/>
        <v>#N/A</v>
      </c>
      <c r="AS1" s="19" t="e">
        <f t="shared" ca="1" si="1"/>
        <v>#N/A</v>
      </c>
      <c r="AT1" s="19" t="e">
        <f t="shared" ca="1" si="1"/>
        <v>#N/A</v>
      </c>
      <c r="AU1" s="19" t="e">
        <f t="shared" ca="1" si="1"/>
        <v>#N/A</v>
      </c>
      <c r="AV1" s="19" t="e">
        <f t="shared" ca="1" si="1"/>
        <v>#N/A</v>
      </c>
      <c r="AW1" s="19" t="e">
        <f t="shared" ca="1" si="1"/>
        <v>#N/A</v>
      </c>
      <c r="AX1" s="19" t="e">
        <f t="shared" ca="1" si="1"/>
        <v>#N/A</v>
      </c>
      <c r="AY1" s="19" t="e">
        <f t="shared" ca="1" si="1"/>
        <v>#N/A</v>
      </c>
      <c r="AZ1" s="19" t="e">
        <f t="shared" ca="1" si="1"/>
        <v>#N/A</v>
      </c>
      <c r="BA1" s="19" t="e">
        <f t="shared" ca="1" si="1"/>
        <v>#N/A</v>
      </c>
      <c r="BB1" s="19" t="e">
        <f t="shared" ca="1" si="1"/>
        <v>#N/A</v>
      </c>
      <c r="BC1" s="19" t="e">
        <f t="shared" ref="BC1" ca="1" si="2">IF(ISERROR(MATCH(EDATE(BB1,1),dates,0)),NA(),EDATE(BB1,1))</f>
        <v>#N/A</v>
      </c>
      <c r="BD1" s="19" t="e">
        <f t="shared" ref="BD1" ca="1" si="3">IF(ISERROR(MATCH(EDATE(BC1,1),dates,0)),NA(),EDATE(BC1,1))</f>
        <v>#N/A</v>
      </c>
      <c r="BE1" s="19" t="e">
        <f t="shared" ref="BE1" ca="1" si="4">IF(ISERROR(MATCH(EDATE(BD1,1),dates,0)),NA(),EDATE(BD1,1))</f>
        <v>#N/A</v>
      </c>
      <c r="BF1" s="19" t="e">
        <f t="shared" ref="BF1" ca="1" si="5">IF(ISERROR(MATCH(EDATE(BE1,1),dates,0)),NA(),EDATE(BE1,1))</f>
        <v>#N/A</v>
      </c>
      <c r="BG1" s="19" t="e">
        <f t="shared" ref="BG1" ca="1" si="6">IF(ISERROR(MATCH(EDATE(BF1,1),dates,0)),NA(),EDATE(BF1,1))</f>
        <v>#N/A</v>
      </c>
      <c r="BH1" s="19" t="e">
        <f t="shared" ref="BH1" ca="1" si="7">IF(ISERROR(MATCH(EDATE(BG1,1),dates,0)),NA(),EDATE(BG1,1))</f>
        <v>#N/A</v>
      </c>
      <c r="BI1" s="19" t="e">
        <f t="shared" ref="BI1" ca="1" si="8">IF(ISERROR(MATCH(EDATE(BH1,1),dates,0)),NA(),EDATE(BH1,1))</f>
        <v>#N/A</v>
      </c>
      <c r="BJ1" s="19" t="e">
        <f t="shared" ref="BJ1" ca="1" si="9">IF(ISERROR(MATCH(EDATE(BI1,1),dates,0)),NA(),EDATE(BI1,1))</f>
        <v>#N/A</v>
      </c>
      <c r="BK1" s="19" t="e">
        <f t="shared" ref="BK1" ca="1" si="10">IF(ISERROR(MATCH(EDATE(BJ1,1),dates,0)),NA(),EDATE(BJ1,1))</f>
        <v>#N/A</v>
      </c>
      <c r="BL1" s="19" t="e">
        <f t="shared" ref="BL1" ca="1" si="11">IF(ISERROR(MATCH(EDATE(BK1,1),dates,0)),NA(),EDATE(BK1,1))</f>
        <v>#N/A</v>
      </c>
      <c r="BM1" s="19" t="e">
        <f t="shared" ref="BM1" ca="1" si="12">IF(ISERROR(MATCH(EDATE(BL1,1),dates,0)),NA(),EDATE(BL1,1))</f>
        <v>#N/A</v>
      </c>
      <c r="BN1" s="19" t="e">
        <f t="shared" ref="BN1" ca="1" si="13">IF(ISERROR(MATCH(EDATE(BM1,1),dates,0)),NA(),EDATE(BM1,1))</f>
        <v>#N/A</v>
      </c>
      <c r="BO1" s="19" t="e">
        <f t="shared" ref="BO1" ca="1" si="14">IF(ISERROR(MATCH(EDATE(BN1,1),dates,0)),NA(),EDATE(BN1,1))</f>
        <v>#N/A</v>
      </c>
      <c r="BP1" s="19" t="e">
        <f t="shared" ref="BP1" ca="1" si="15">IF(ISERROR(MATCH(EDATE(BO1,1),dates,0)),NA(),EDATE(BO1,1))</f>
        <v>#N/A</v>
      </c>
      <c r="BQ1" s="19" t="e">
        <f t="shared" ref="BQ1" ca="1" si="16">IF(ISERROR(MATCH(EDATE(BP1,1),dates,0)),NA(),EDATE(BP1,1))</f>
        <v>#N/A</v>
      </c>
      <c r="BR1" s="19" t="e">
        <f t="shared" ref="BR1" ca="1" si="17">IF(ISERROR(MATCH(EDATE(BQ1,1),dates,0)),NA(),EDATE(BQ1,1))</f>
        <v>#N/A</v>
      </c>
      <c r="BS1" s="19" t="e">
        <f t="shared" ref="BS1" ca="1" si="18">IF(ISERROR(MATCH(EDATE(BR1,1),dates,0)),NA(),EDATE(BR1,1))</f>
        <v>#N/A</v>
      </c>
      <c r="BT1" s="19" t="e">
        <f t="shared" ref="BT1" ca="1" si="19">IF(ISERROR(MATCH(EDATE(BS1,1),dates,0)),NA(),EDATE(BS1,1))</f>
        <v>#N/A</v>
      </c>
      <c r="BU1" s="19" t="e">
        <f t="shared" ref="BU1" ca="1" si="20">IF(ISERROR(MATCH(EDATE(BT1,1),dates,0)),NA(),EDATE(BT1,1))</f>
        <v>#N/A</v>
      </c>
      <c r="BV1" s="19" t="e">
        <f t="shared" ref="BV1" ca="1" si="21">IF(ISERROR(MATCH(EDATE(BU1,1),dates,0)),NA(),EDATE(BU1,1))</f>
        <v>#N/A</v>
      </c>
      <c r="BW1" s="19" t="e">
        <f t="shared" ref="BW1" ca="1" si="22">IF(ISERROR(MATCH(EDATE(BV1,1),dates,0)),NA(),EDATE(BV1,1))</f>
        <v>#N/A</v>
      </c>
    </row>
    <row r="2" spans="3:75">
      <c r="C2" s="1" t="s">
        <v>128</v>
      </c>
      <c r="D2">
        <f t="shared" ref="D2:AI2" ca="1" si="23">IF(ISNA(D1),"",SUM( -- (FREQUENCY(INDIRECT("'Stitching Log'!A"&amp;D$14&amp;":A"&amp;D$15),INDIRECT("'Stitching Log'!A"&amp;D$14&amp;":A"&amp;D$15))&gt;0))-D3)</f>
        <v>1</v>
      </c>
      <c r="E2" t="str">
        <f t="shared" ca="1" si="23"/>
        <v/>
      </c>
      <c r="F2" t="str">
        <f t="shared" ca="1" si="23"/>
        <v/>
      </c>
      <c r="G2" t="str">
        <f t="shared" ca="1" si="23"/>
        <v/>
      </c>
      <c r="H2" t="str">
        <f t="shared" ca="1" si="23"/>
        <v/>
      </c>
      <c r="I2" t="str">
        <f t="shared" ca="1" si="23"/>
        <v/>
      </c>
      <c r="J2" t="str">
        <f t="shared" ca="1" si="23"/>
        <v/>
      </c>
      <c r="K2" t="str">
        <f t="shared" ca="1" si="23"/>
        <v/>
      </c>
      <c r="L2" t="str">
        <f t="shared" ca="1" si="23"/>
        <v/>
      </c>
      <c r="M2" t="str">
        <f t="shared" ca="1" si="23"/>
        <v/>
      </c>
      <c r="N2" t="str">
        <f t="shared" ca="1" si="23"/>
        <v/>
      </c>
      <c r="O2" t="str">
        <f t="shared" ca="1" si="23"/>
        <v/>
      </c>
      <c r="P2" t="str">
        <f t="shared" ca="1" si="23"/>
        <v/>
      </c>
      <c r="Q2" t="str">
        <f t="shared" ca="1" si="23"/>
        <v/>
      </c>
      <c r="R2" t="str">
        <f t="shared" ca="1" si="23"/>
        <v/>
      </c>
      <c r="S2" t="str">
        <f t="shared" ca="1" si="23"/>
        <v/>
      </c>
      <c r="T2" t="str">
        <f t="shared" ca="1" si="23"/>
        <v/>
      </c>
      <c r="U2" t="str">
        <f t="shared" ca="1" si="23"/>
        <v/>
      </c>
      <c r="V2" t="str">
        <f t="shared" ca="1" si="23"/>
        <v/>
      </c>
      <c r="W2" t="str">
        <f t="shared" ca="1" si="23"/>
        <v/>
      </c>
      <c r="X2" t="str">
        <f t="shared" ca="1" si="23"/>
        <v/>
      </c>
      <c r="Y2" t="str">
        <f t="shared" ca="1" si="23"/>
        <v/>
      </c>
      <c r="Z2" t="str">
        <f t="shared" ca="1" si="23"/>
        <v/>
      </c>
      <c r="AA2" t="str">
        <f t="shared" ca="1" si="23"/>
        <v/>
      </c>
      <c r="AB2" t="str">
        <f t="shared" ca="1" si="23"/>
        <v/>
      </c>
      <c r="AC2" t="str">
        <f t="shared" ca="1" si="23"/>
        <v/>
      </c>
      <c r="AD2" t="str">
        <f t="shared" ca="1" si="23"/>
        <v/>
      </c>
      <c r="AE2" t="str">
        <f t="shared" ca="1" si="23"/>
        <v/>
      </c>
      <c r="AF2" t="str">
        <f t="shared" ca="1" si="23"/>
        <v/>
      </c>
      <c r="AG2" t="str">
        <f t="shared" ca="1" si="23"/>
        <v/>
      </c>
      <c r="AH2" t="str">
        <f t="shared" ca="1" si="23"/>
        <v/>
      </c>
      <c r="AI2" t="str">
        <f t="shared" ca="1" si="23"/>
        <v/>
      </c>
      <c r="AJ2" t="str">
        <f t="shared" ref="AJ2:BO2" ca="1" si="24">IF(ISNA(AJ1),"",SUM( -- (FREQUENCY(INDIRECT("'Stitching Log'!A"&amp;AJ$14&amp;":A"&amp;AJ$15),INDIRECT("'Stitching Log'!A"&amp;AJ$14&amp;":A"&amp;AJ$15))&gt;0))-AJ3)</f>
        <v/>
      </c>
      <c r="AK2" t="str">
        <f t="shared" ca="1" si="24"/>
        <v/>
      </c>
      <c r="AL2" t="str">
        <f t="shared" ca="1" si="24"/>
        <v/>
      </c>
      <c r="AM2" t="str">
        <f t="shared" ca="1" si="24"/>
        <v/>
      </c>
      <c r="AN2" t="str">
        <f t="shared" ca="1" si="24"/>
        <v/>
      </c>
      <c r="AO2" t="str">
        <f t="shared" ca="1" si="24"/>
        <v/>
      </c>
      <c r="AP2" t="str">
        <f t="shared" ca="1" si="24"/>
        <v/>
      </c>
      <c r="AQ2" t="str">
        <f t="shared" ca="1" si="24"/>
        <v/>
      </c>
      <c r="AR2" t="str">
        <f t="shared" ca="1" si="24"/>
        <v/>
      </c>
      <c r="AS2" t="str">
        <f t="shared" ca="1" si="24"/>
        <v/>
      </c>
      <c r="AT2" t="str">
        <f t="shared" ca="1" si="24"/>
        <v/>
      </c>
      <c r="AU2" t="str">
        <f t="shared" ca="1" si="24"/>
        <v/>
      </c>
      <c r="AV2" t="str">
        <f t="shared" ca="1" si="24"/>
        <v/>
      </c>
      <c r="AW2" t="str">
        <f t="shared" ca="1" si="24"/>
        <v/>
      </c>
      <c r="AX2" t="str">
        <f t="shared" ca="1" si="24"/>
        <v/>
      </c>
      <c r="AY2" t="str">
        <f t="shared" ca="1" si="24"/>
        <v/>
      </c>
      <c r="AZ2" t="str">
        <f t="shared" ca="1" si="24"/>
        <v/>
      </c>
      <c r="BA2" t="str">
        <f t="shared" ca="1" si="24"/>
        <v/>
      </c>
      <c r="BB2" t="str">
        <f t="shared" ca="1" si="24"/>
        <v/>
      </c>
      <c r="BC2" t="str">
        <f t="shared" ca="1" si="24"/>
        <v/>
      </c>
      <c r="BD2" t="str">
        <f t="shared" ca="1" si="24"/>
        <v/>
      </c>
      <c r="BE2" t="str">
        <f t="shared" ca="1" si="24"/>
        <v/>
      </c>
      <c r="BF2" t="str">
        <f t="shared" ca="1" si="24"/>
        <v/>
      </c>
      <c r="BG2" t="str">
        <f t="shared" ca="1" si="24"/>
        <v/>
      </c>
      <c r="BH2" t="str">
        <f t="shared" ca="1" si="24"/>
        <v/>
      </c>
      <c r="BI2" t="str">
        <f t="shared" ca="1" si="24"/>
        <v/>
      </c>
      <c r="BJ2" t="str">
        <f t="shared" ca="1" si="24"/>
        <v/>
      </c>
      <c r="BK2" t="str">
        <f t="shared" ca="1" si="24"/>
        <v/>
      </c>
      <c r="BL2" t="str">
        <f t="shared" ca="1" si="24"/>
        <v/>
      </c>
      <c r="BM2" t="str">
        <f t="shared" ca="1" si="24"/>
        <v/>
      </c>
      <c r="BN2" t="str">
        <f t="shared" ca="1" si="24"/>
        <v/>
      </c>
      <c r="BO2" t="str">
        <f t="shared" ca="1" si="24"/>
        <v/>
      </c>
      <c r="BP2" t="str">
        <f t="shared" ref="BP2:BW2" ca="1" si="25">IF(ISNA(BP1),"",SUM( -- (FREQUENCY(INDIRECT("'Stitching Log'!A"&amp;BP$14&amp;":A"&amp;BP$15),INDIRECT("'Stitching Log'!A"&amp;BP$14&amp;":A"&amp;BP$15))&gt;0))-BP3)</f>
        <v/>
      </c>
      <c r="BQ2" t="str">
        <f t="shared" ca="1" si="25"/>
        <v/>
      </c>
      <c r="BR2" t="str">
        <f t="shared" ca="1" si="25"/>
        <v/>
      </c>
      <c r="BS2" t="str">
        <f t="shared" ca="1" si="25"/>
        <v/>
      </c>
      <c r="BT2" t="str">
        <f t="shared" ca="1" si="25"/>
        <v/>
      </c>
      <c r="BU2" t="str">
        <f t="shared" ca="1" si="25"/>
        <v/>
      </c>
      <c r="BV2" t="str">
        <f t="shared" ca="1" si="25"/>
        <v/>
      </c>
      <c r="BW2" t="str">
        <f t="shared" ca="1" si="25"/>
        <v/>
      </c>
    </row>
    <row r="3" spans="3:75">
      <c r="C3" s="1" t="s">
        <v>129</v>
      </c>
      <c r="D3">
        <f t="shared" ref="D3:AI3" ca="1" si="26">IF(ISNA(D1),"",COUNTIF(INDIRECT("'Stitching Log'!E"&amp;D$14&amp;":E"&amp;D$15),"None"))</f>
        <v>0</v>
      </c>
      <c r="E3" t="str">
        <f t="shared" ca="1" si="26"/>
        <v/>
      </c>
      <c r="F3" t="str">
        <f t="shared" ca="1" si="26"/>
        <v/>
      </c>
      <c r="G3" t="str">
        <f t="shared" ca="1" si="26"/>
        <v/>
      </c>
      <c r="H3" t="str">
        <f t="shared" ca="1" si="26"/>
        <v/>
      </c>
      <c r="I3" t="str">
        <f t="shared" ca="1" si="26"/>
        <v/>
      </c>
      <c r="J3" t="str">
        <f t="shared" ca="1" si="26"/>
        <v/>
      </c>
      <c r="K3" t="str">
        <f t="shared" ca="1" si="26"/>
        <v/>
      </c>
      <c r="L3" t="str">
        <f t="shared" ca="1" si="26"/>
        <v/>
      </c>
      <c r="M3" t="str">
        <f t="shared" ca="1" si="26"/>
        <v/>
      </c>
      <c r="N3" t="str">
        <f t="shared" ca="1" si="26"/>
        <v/>
      </c>
      <c r="O3" t="str">
        <f t="shared" ca="1" si="26"/>
        <v/>
      </c>
      <c r="P3" t="str">
        <f t="shared" ca="1" si="26"/>
        <v/>
      </c>
      <c r="Q3" t="str">
        <f t="shared" ca="1" si="26"/>
        <v/>
      </c>
      <c r="R3" t="str">
        <f t="shared" ca="1" si="26"/>
        <v/>
      </c>
      <c r="S3" t="str">
        <f t="shared" ca="1" si="26"/>
        <v/>
      </c>
      <c r="T3" t="str">
        <f t="shared" ca="1" si="26"/>
        <v/>
      </c>
      <c r="U3" t="str">
        <f t="shared" ca="1" si="26"/>
        <v/>
      </c>
      <c r="V3" t="str">
        <f t="shared" ca="1" si="26"/>
        <v/>
      </c>
      <c r="W3" t="str">
        <f t="shared" ca="1" si="26"/>
        <v/>
      </c>
      <c r="X3" t="str">
        <f t="shared" ca="1" si="26"/>
        <v/>
      </c>
      <c r="Y3" t="str">
        <f t="shared" ca="1" si="26"/>
        <v/>
      </c>
      <c r="Z3" t="str">
        <f t="shared" ca="1" si="26"/>
        <v/>
      </c>
      <c r="AA3" t="str">
        <f t="shared" ca="1" si="26"/>
        <v/>
      </c>
      <c r="AB3" t="str">
        <f t="shared" ca="1" si="26"/>
        <v/>
      </c>
      <c r="AC3" t="str">
        <f t="shared" ca="1" si="26"/>
        <v/>
      </c>
      <c r="AD3" t="str">
        <f t="shared" ca="1" si="26"/>
        <v/>
      </c>
      <c r="AE3" t="str">
        <f t="shared" ca="1" si="26"/>
        <v/>
      </c>
      <c r="AF3" t="str">
        <f t="shared" ca="1" si="26"/>
        <v/>
      </c>
      <c r="AG3" t="str">
        <f t="shared" ca="1" si="26"/>
        <v/>
      </c>
      <c r="AH3" t="str">
        <f t="shared" ca="1" si="26"/>
        <v/>
      </c>
      <c r="AI3" t="str">
        <f t="shared" ca="1" si="26"/>
        <v/>
      </c>
      <c r="AJ3" t="str">
        <f t="shared" ref="AJ3:BO3" ca="1" si="27">IF(ISNA(AJ1),"",COUNTIF(INDIRECT("'Stitching Log'!E"&amp;AJ$14&amp;":E"&amp;AJ$15),"None"))</f>
        <v/>
      </c>
      <c r="AK3" t="str">
        <f t="shared" ca="1" si="27"/>
        <v/>
      </c>
      <c r="AL3" t="str">
        <f t="shared" ca="1" si="27"/>
        <v/>
      </c>
      <c r="AM3" t="str">
        <f t="shared" ca="1" si="27"/>
        <v/>
      </c>
      <c r="AN3" t="str">
        <f t="shared" ca="1" si="27"/>
        <v/>
      </c>
      <c r="AO3" t="str">
        <f t="shared" ca="1" si="27"/>
        <v/>
      </c>
      <c r="AP3" t="str">
        <f t="shared" ca="1" si="27"/>
        <v/>
      </c>
      <c r="AQ3" t="str">
        <f t="shared" ca="1" si="27"/>
        <v/>
      </c>
      <c r="AR3" t="str">
        <f t="shared" ca="1" si="27"/>
        <v/>
      </c>
      <c r="AS3" t="str">
        <f t="shared" ca="1" si="27"/>
        <v/>
      </c>
      <c r="AT3" t="str">
        <f t="shared" ca="1" si="27"/>
        <v/>
      </c>
      <c r="AU3" t="str">
        <f t="shared" ca="1" si="27"/>
        <v/>
      </c>
      <c r="AV3" t="str">
        <f t="shared" ca="1" si="27"/>
        <v/>
      </c>
      <c r="AW3" t="str">
        <f t="shared" ca="1" si="27"/>
        <v/>
      </c>
      <c r="AX3" t="str">
        <f t="shared" ca="1" si="27"/>
        <v/>
      </c>
      <c r="AY3" t="str">
        <f t="shared" ca="1" si="27"/>
        <v/>
      </c>
      <c r="AZ3" t="str">
        <f t="shared" ca="1" si="27"/>
        <v/>
      </c>
      <c r="BA3" t="str">
        <f t="shared" ca="1" si="27"/>
        <v/>
      </c>
      <c r="BB3" t="str">
        <f t="shared" ca="1" si="27"/>
        <v/>
      </c>
      <c r="BC3" t="str">
        <f t="shared" ca="1" si="27"/>
        <v/>
      </c>
      <c r="BD3" t="str">
        <f t="shared" ca="1" si="27"/>
        <v/>
      </c>
      <c r="BE3" t="str">
        <f t="shared" ca="1" si="27"/>
        <v/>
      </c>
      <c r="BF3" t="str">
        <f t="shared" ca="1" si="27"/>
        <v/>
      </c>
      <c r="BG3" t="str">
        <f t="shared" ca="1" si="27"/>
        <v/>
      </c>
      <c r="BH3" t="str">
        <f t="shared" ca="1" si="27"/>
        <v/>
      </c>
      <c r="BI3" t="str">
        <f t="shared" ca="1" si="27"/>
        <v/>
      </c>
      <c r="BJ3" t="str">
        <f t="shared" ca="1" si="27"/>
        <v/>
      </c>
      <c r="BK3" t="str">
        <f t="shared" ca="1" si="27"/>
        <v/>
      </c>
      <c r="BL3" t="str">
        <f t="shared" ca="1" si="27"/>
        <v/>
      </c>
      <c r="BM3" t="str">
        <f t="shared" ca="1" si="27"/>
        <v/>
      </c>
      <c r="BN3" t="str">
        <f t="shared" ca="1" si="27"/>
        <v/>
      </c>
      <c r="BO3" t="str">
        <f t="shared" ca="1" si="27"/>
        <v/>
      </c>
      <c r="BP3" t="str">
        <f t="shared" ref="BP3:BW3" ca="1" si="28">IF(ISNA(BP1),"",COUNTIF(INDIRECT("'Stitching Log'!E"&amp;BP$14&amp;":E"&amp;BP$15),"None"))</f>
        <v/>
      </c>
      <c r="BQ3" t="str">
        <f t="shared" ca="1" si="28"/>
        <v/>
      </c>
      <c r="BR3" t="str">
        <f t="shared" ca="1" si="28"/>
        <v/>
      </c>
      <c r="BS3" t="str">
        <f t="shared" ca="1" si="28"/>
        <v/>
      </c>
      <c r="BT3" t="str">
        <f t="shared" ca="1" si="28"/>
        <v/>
      </c>
      <c r="BU3" t="str">
        <f t="shared" ca="1" si="28"/>
        <v/>
      </c>
      <c r="BV3" t="str">
        <f t="shared" ca="1" si="28"/>
        <v/>
      </c>
      <c r="BW3" t="str">
        <f t="shared" ca="1" si="28"/>
        <v/>
      </c>
    </row>
    <row r="4" spans="3:75">
      <c r="C4" s="1" t="s">
        <v>121</v>
      </c>
      <c r="D4" s="1">
        <f ca="1">SUM(OFFSET('Monthly Trend Stitches'!I$3,0,0,monthly_trend_projects,1))</f>
        <v>0</v>
      </c>
      <c r="E4" s="1">
        <f ca="1">SUM(OFFSET('Monthly Trend Stitches'!J$3,0,0,monthly_trend_projects,1))</f>
        <v>0</v>
      </c>
      <c r="F4" s="1">
        <f ca="1">SUM(OFFSET('Monthly Trend Stitches'!K$3,0,0,monthly_trend_projects,1))</f>
        <v>0</v>
      </c>
      <c r="G4" s="1">
        <f ca="1">SUM(OFFSET('Monthly Trend Stitches'!L$3,0,0,monthly_trend_projects,1))</f>
        <v>0</v>
      </c>
      <c r="H4" s="1">
        <f ca="1">SUM(OFFSET('Monthly Trend Stitches'!M$3,0,0,monthly_trend_projects,1))</f>
        <v>0</v>
      </c>
      <c r="I4" s="1">
        <f ca="1">SUM(OFFSET('Monthly Trend Stitches'!N$3,0,0,monthly_trend_projects,1))</f>
        <v>0</v>
      </c>
      <c r="J4" s="1">
        <f ca="1">SUM(OFFSET('Monthly Trend Stitches'!O$3,0,0,monthly_trend_projects,1))</f>
        <v>0</v>
      </c>
      <c r="K4" s="1">
        <f ca="1">SUM(OFFSET('Monthly Trend Stitches'!P$3,0,0,monthly_trend_projects,1))</f>
        <v>0</v>
      </c>
      <c r="L4" s="1">
        <f ca="1">SUM(OFFSET('Monthly Trend Stitches'!Q$3,0,0,monthly_trend_projects,1))</f>
        <v>0</v>
      </c>
      <c r="M4" s="1">
        <f ca="1">SUM(OFFSET('Monthly Trend Stitches'!R$3,0,0,monthly_trend_projects,1))</f>
        <v>0</v>
      </c>
      <c r="N4" s="1">
        <f ca="1">SUM(OFFSET('Monthly Trend Stitches'!S$3,0,0,monthly_trend_projects,1))</f>
        <v>0</v>
      </c>
      <c r="O4" s="1">
        <f ca="1">SUM(OFFSET('Monthly Trend Stitches'!T$3,0,0,monthly_trend_projects,1))</f>
        <v>0</v>
      </c>
      <c r="P4" s="1">
        <f ca="1">SUM(OFFSET('Monthly Trend Stitches'!U$3,0,0,monthly_trend_projects,1))</f>
        <v>0</v>
      </c>
      <c r="Q4" s="1">
        <f ca="1">SUM(OFFSET('Monthly Trend Stitches'!V$3,0,0,monthly_trend_projects,1))</f>
        <v>0</v>
      </c>
      <c r="R4" s="1">
        <f ca="1">SUM(OFFSET('Monthly Trend Stitches'!W$3,0,0,monthly_trend_projects,1))</f>
        <v>0</v>
      </c>
      <c r="S4" s="1">
        <f ca="1">SUM(OFFSET('Monthly Trend Stitches'!X$3,0,0,monthly_trend_projects,1))</f>
        <v>0</v>
      </c>
      <c r="T4" s="1">
        <f ca="1">SUM(OFFSET('Monthly Trend Stitches'!Y$3,0,0,monthly_trend_projects,1))</f>
        <v>0</v>
      </c>
      <c r="U4" s="1">
        <f ca="1">SUM(OFFSET('Monthly Trend Stitches'!Z$3,0,0,monthly_trend_projects,1))</f>
        <v>0</v>
      </c>
      <c r="V4" s="1">
        <f ca="1">SUM(OFFSET('Monthly Trend Stitches'!AA$3,0,0,monthly_trend_projects,1))</f>
        <v>0</v>
      </c>
      <c r="W4" s="1">
        <f ca="1">SUM(OFFSET('Monthly Trend Stitches'!AB$3,0,0,monthly_trend_projects,1))</f>
        <v>0</v>
      </c>
      <c r="X4" s="1">
        <f ca="1">SUM(OFFSET('Monthly Trend Stitches'!AC$3,0,0,monthly_trend_projects,1))</f>
        <v>0</v>
      </c>
      <c r="Y4" s="1">
        <f ca="1">SUM(OFFSET('Monthly Trend Stitches'!AD$3,0,0,monthly_trend_projects,1))</f>
        <v>0</v>
      </c>
      <c r="Z4" s="1">
        <f ca="1">SUM(OFFSET('Monthly Trend Stitches'!AE$3,0,0,monthly_trend_projects,1))</f>
        <v>0</v>
      </c>
      <c r="AA4" s="1">
        <f ca="1">SUM(OFFSET('Monthly Trend Stitches'!AF$3,0,0,monthly_trend_projects,1))</f>
        <v>0</v>
      </c>
      <c r="AB4" s="1">
        <f ca="1">SUM(OFFSET('Monthly Trend Stitches'!AG$3,0,0,monthly_trend_projects,1))</f>
        <v>0</v>
      </c>
      <c r="AC4" s="1">
        <f ca="1">SUM(OFFSET('Monthly Trend Stitches'!AH$3,0,0,monthly_trend_projects,1))</f>
        <v>0</v>
      </c>
      <c r="AD4" s="1">
        <f ca="1">SUM(OFFSET('Monthly Trend Stitches'!AI$3,0,0,monthly_trend_projects,1))</f>
        <v>0</v>
      </c>
      <c r="AE4" s="1">
        <f ca="1">SUM(OFFSET('Monthly Trend Stitches'!AJ$3,0,0,monthly_trend_projects,1))</f>
        <v>0</v>
      </c>
      <c r="AF4" s="1">
        <f ca="1">SUM(OFFSET('Monthly Trend Stitches'!AK$3,0,0,monthly_trend_projects,1))</f>
        <v>0</v>
      </c>
      <c r="AG4" s="1">
        <f ca="1">SUM(OFFSET('Monthly Trend Stitches'!AL$3,0,0,monthly_trend_projects,1))</f>
        <v>0</v>
      </c>
      <c r="AH4" s="1">
        <f ca="1">SUM(OFFSET('Monthly Trend Stitches'!AM$3,0,0,monthly_trend_projects,1))</f>
        <v>0</v>
      </c>
      <c r="AI4" s="1">
        <f ca="1">SUM(OFFSET('Monthly Trend Stitches'!AN$3,0,0,monthly_trend_projects,1))</f>
        <v>0</v>
      </c>
      <c r="AJ4" s="1">
        <f ca="1">SUM(OFFSET('Monthly Trend Stitches'!AO$3,0,0,monthly_trend_projects,1))</f>
        <v>0</v>
      </c>
      <c r="AK4" s="1">
        <f ca="1">SUM(OFFSET('Monthly Trend Stitches'!AP$3,0,0,monthly_trend_projects,1))</f>
        <v>0</v>
      </c>
      <c r="AL4" s="1">
        <f ca="1">SUM(OFFSET('Monthly Trend Stitches'!AQ$3,0,0,monthly_trend_projects,1))</f>
        <v>0</v>
      </c>
      <c r="AM4" s="1">
        <f ca="1">SUM(OFFSET('Monthly Trend Stitches'!AR$3,0,0,monthly_trend_projects,1))</f>
        <v>0</v>
      </c>
      <c r="AN4" s="1">
        <f ca="1">SUM(OFFSET('Monthly Trend Stitches'!AS$3,0,0,monthly_trend_projects,1))</f>
        <v>0</v>
      </c>
      <c r="AO4" s="1">
        <f ca="1">SUM(OFFSET('Monthly Trend Stitches'!AT$3,0,0,monthly_trend_projects,1))</f>
        <v>0</v>
      </c>
      <c r="AP4" s="1">
        <f ca="1">SUM(OFFSET('Monthly Trend Stitches'!AU$3,0,0,monthly_trend_projects,1))</f>
        <v>0</v>
      </c>
      <c r="AQ4" s="1">
        <f ca="1">SUM(OFFSET('Monthly Trend Stitches'!AV$3,0,0,monthly_trend_projects,1))</f>
        <v>0</v>
      </c>
      <c r="AR4" s="1">
        <f ca="1">SUM(OFFSET('Monthly Trend Stitches'!AW$3,0,0,monthly_trend_projects,1))</f>
        <v>0</v>
      </c>
      <c r="AS4" s="1">
        <f ca="1">SUM(OFFSET('Monthly Trend Stitches'!AX$3,0,0,monthly_trend_projects,1))</f>
        <v>0</v>
      </c>
      <c r="AT4" s="1">
        <f ca="1">SUM(OFFSET('Monthly Trend Stitches'!AY$3,0,0,monthly_trend_projects,1))</f>
        <v>0</v>
      </c>
      <c r="AU4" s="1">
        <f ca="1">SUM(OFFSET('Monthly Trend Stitches'!AZ$3,0,0,monthly_trend_projects,1))</f>
        <v>0</v>
      </c>
      <c r="AV4" s="1">
        <f ca="1">SUM(OFFSET('Monthly Trend Stitches'!BA$3,0,0,monthly_trend_projects,1))</f>
        <v>0</v>
      </c>
      <c r="AW4" s="1">
        <f ca="1">SUM(OFFSET('Monthly Trend Stitches'!BB$3,0,0,monthly_trend_projects,1))</f>
        <v>0</v>
      </c>
      <c r="AX4" s="1">
        <f ca="1">SUM(OFFSET('Monthly Trend Stitches'!BC$3,0,0,monthly_trend_projects,1))</f>
        <v>0</v>
      </c>
      <c r="AY4" s="1">
        <f ca="1">SUM(OFFSET('Monthly Trend Stitches'!BD$3,0,0,monthly_trend_projects,1))</f>
        <v>0</v>
      </c>
      <c r="AZ4" s="1">
        <f ca="1">SUM(OFFSET('Monthly Trend Stitches'!BE$3,0,0,monthly_trend_projects,1))</f>
        <v>0</v>
      </c>
      <c r="BA4" s="1">
        <f ca="1">SUM(OFFSET('Monthly Trend Stitches'!BF$3,0,0,monthly_trend_projects,1))</f>
        <v>0</v>
      </c>
      <c r="BB4" s="1">
        <f ca="1">SUM(OFFSET('Monthly Trend Stitches'!BG$3,0,0,monthly_trend_projects,1))</f>
        <v>0</v>
      </c>
      <c r="BC4" s="1">
        <f ca="1">SUM(OFFSET('Monthly Trend Stitches'!BH$3,0,0,monthly_trend_projects,1))</f>
        <v>0</v>
      </c>
      <c r="BD4" s="1">
        <f ca="1">SUM(OFFSET('Monthly Trend Stitches'!BI$3,0,0,monthly_trend_projects,1))</f>
        <v>0</v>
      </c>
      <c r="BE4" s="1">
        <f ca="1">SUM(OFFSET('Monthly Trend Stitches'!BJ$3,0,0,monthly_trend_projects,1))</f>
        <v>0</v>
      </c>
      <c r="BF4" s="1">
        <f ca="1">SUM(OFFSET('Monthly Trend Stitches'!BK$3,0,0,monthly_trend_projects,1))</f>
        <v>0</v>
      </c>
      <c r="BG4" s="1">
        <f ca="1">SUM(OFFSET('Monthly Trend Stitches'!BL$3,0,0,monthly_trend_projects,1))</f>
        <v>0</v>
      </c>
      <c r="BH4" s="1">
        <f ca="1">SUM(OFFSET('Monthly Trend Stitches'!BM$3,0,0,monthly_trend_projects,1))</f>
        <v>0</v>
      </c>
      <c r="BI4" s="1">
        <f ca="1">SUM(OFFSET('Monthly Trend Stitches'!BN$3,0,0,monthly_trend_projects,1))</f>
        <v>0</v>
      </c>
      <c r="BJ4" s="1">
        <f ca="1">SUM(OFFSET('Monthly Trend Stitches'!BO$3,0,0,monthly_trend_projects,1))</f>
        <v>0</v>
      </c>
      <c r="BK4" s="1">
        <f ca="1">SUM(OFFSET('Monthly Trend Stitches'!BP$3,0,0,monthly_trend_projects,1))</f>
        <v>0</v>
      </c>
      <c r="BL4" s="1">
        <f ca="1">SUM(OFFSET('Monthly Trend Stitches'!BQ$3,0,0,monthly_trend_projects,1))</f>
        <v>0</v>
      </c>
      <c r="BM4" s="1">
        <f ca="1">SUM(OFFSET('Monthly Trend Stitches'!BR$3,0,0,monthly_trend_projects,1))</f>
        <v>0</v>
      </c>
      <c r="BN4" s="1">
        <f ca="1">SUM(OFFSET('Monthly Trend Stitches'!BS$3,0,0,monthly_trend_projects,1))</f>
        <v>0</v>
      </c>
      <c r="BO4" s="1">
        <f ca="1">SUM(OFFSET('Monthly Trend Stitches'!BT$3,0,0,monthly_trend_projects,1))</f>
        <v>0</v>
      </c>
      <c r="BP4" s="1">
        <f ca="1">SUM(OFFSET('Monthly Trend Stitches'!BU$3,0,0,monthly_trend_projects,1))</f>
        <v>0</v>
      </c>
      <c r="BQ4" s="1">
        <f ca="1">SUM(OFFSET('Monthly Trend Stitches'!BV$3,0,0,monthly_trend_projects,1))</f>
        <v>0</v>
      </c>
      <c r="BR4" s="1">
        <f ca="1">SUM(OFFSET('Monthly Trend Stitches'!BW$3,0,0,monthly_trend_projects,1))</f>
        <v>0</v>
      </c>
      <c r="BS4" s="1">
        <f ca="1">SUM(OFFSET('Monthly Trend Stitches'!BX$3,0,0,monthly_trend_projects,1))</f>
        <v>0</v>
      </c>
      <c r="BT4" s="1">
        <f ca="1">SUM(OFFSET('Monthly Trend Stitches'!BY$3,0,0,monthly_trend_projects,1))</f>
        <v>0</v>
      </c>
      <c r="BU4" s="1">
        <f ca="1">SUM(OFFSET('Monthly Trend Stitches'!BZ$3,0,0,monthly_trend_projects,1))</f>
        <v>0</v>
      </c>
      <c r="BV4" s="1">
        <f ca="1">SUM(OFFSET('Monthly Trend Stitches'!CA$3,0,0,monthly_trend_projects,1))</f>
        <v>0</v>
      </c>
      <c r="BW4" s="1">
        <f ca="1">SUM(OFFSET('Monthly Trend Stitches'!CB$3,0,0,monthly_trend_projects,1))</f>
        <v>0</v>
      </c>
    </row>
    <row r="6" spans="3:75">
      <c r="C6" s="11" t="s">
        <v>130</v>
      </c>
      <c r="D6">
        <f ca="1">IF(ISNA(D1),"",COUNTIF('Monthly Trend WIPs'!I:I,1))</f>
        <v>0</v>
      </c>
      <c r="E6" t="str">
        <f ca="1">IF(ISNA(E1),"",COUNTIF('Monthly Trend WIPs'!J:J,1))</f>
        <v/>
      </c>
      <c r="F6" t="str">
        <f ca="1">IF(ISNA(F1),"",COUNTIF('Monthly Trend WIPs'!K:K,1))</f>
        <v/>
      </c>
      <c r="G6" t="str">
        <f ca="1">IF(ISNA(G1),"",COUNTIF('Monthly Trend WIPs'!L:L,1))</f>
        <v/>
      </c>
      <c r="H6" t="str">
        <f ca="1">IF(ISNA(H1),"",COUNTIF('Monthly Trend WIPs'!M:M,1))</f>
        <v/>
      </c>
      <c r="I6" t="str">
        <f ca="1">IF(ISNA(I1),"",COUNTIF('Monthly Trend WIPs'!N:N,1))</f>
        <v/>
      </c>
      <c r="J6" t="str">
        <f ca="1">IF(ISNA(J1),"",COUNTIF('Monthly Trend WIPs'!O:O,1))</f>
        <v/>
      </c>
      <c r="K6" t="str">
        <f ca="1">IF(ISNA(K1),"",COUNTIF('Monthly Trend WIPs'!P:P,1))</f>
        <v/>
      </c>
      <c r="L6" t="str">
        <f ca="1">IF(ISNA(L1),"",COUNTIF('Monthly Trend WIPs'!Q:Q,1))</f>
        <v/>
      </c>
      <c r="M6" t="str">
        <f ca="1">IF(ISNA(M1),"",COUNTIF('Monthly Trend WIPs'!R:R,1))</f>
        <v/>
      </c>
      <c r="N6" t="str">
        <f ca="1">IF(ISNA(N1),"",COUNTIF('Monthly Trend WIPs'!S:S,1))</f>
        <v/>
      </c>
      <c r="O6" t="str">
        <f ca="1">IF(ISNA(O1),"",COUNTIF('Monthly Trend WIPs'!T:T,1))</f>
        <v/>
      </c>
      <c r="P6" t="str">
        <f ca="1">IF(ISNA(P1),"",COUNTIF('Monthly Trend WIPs'!U:U,1))</f>
        <v/>
      </c>
      <c r="Q6" t="str">
        <f ca="1">IF(ISNA(Q1),"",COUNTIF('Monthly Trend WIPs'!V:V,1))</f>
        <v/>
      </c>
      <c r="R6" t="str">
        <f ca="1">IF(ISNA(R1),"",COUNTIF('Monthly Trend WIPs'!W:W,1))</f>
        <v/>
      </c>
      <c r="S6" t="str">
        <f ca="1">IF(ISNA(S1),"",COUNTIF('Monthly Trend WIPs'!X:X,1))</f>
        <v/>
      </c>
      <c r="T6" t="str">
        <f ca="1">IF(ISNA(T1),"",COUNTIF('Monthly Trend WIPs'!Y:Y,1))</f>
        <v/>
      </c>
      <c r="U6" t="str">
        <f ca="1">IF(ISNA(U1),"",COUNTIF('Monthly Trend WIPs'!Z:Z,1))</f>
        <v/>
      </c>
      <c r="V6" t="str">
        <f ca="1">IF(ISNA(V1),"",COUNTIF('Monthly Trend WIPs'!AA:AA,1))</f>
        <v/>
      </c>
      <c r="W6" t="str">
        <f ca="1">IF(ISNA(W1),"",COUNTIF('Monthly Trend WIPs'!AB:AB,1))</f>
        <v/>
      </c>
      <c r="X6" t="str">
        <f ca="1">IF(ISNA(X1),"",COUNTIF('Monthly Trend WIPs'!AC:AC,1))</f>
        <v/>
      </c>
      <c r="Y6" t="str">
        <f ca="1">IF(ISNA(Y1),"",COUNTIF('Monthly Trend WIPs'!AD:AD,1))</f>
        <v/>
      </c>
      <c r="Z6" t="str">
        <f ca="1">IF(ISNA(Z1),"",COUNTIF('Monthly Trend WIPs'!AE:AE,1))</f>
        <v/>
      </c>
      <c r="AA6" t="str">
        <f ca="1">IF(ISNA(AA1),"",COUNTIF('Monthly Trend WIPs'!AF:AF,1))</f>
        <v/>
      </c>
      <c r="AB6" t="str">
        <f ca="1">IF(ISNA(AB1),"",COUNTIF('Monthly Trend WIPs'!AG:AG,1))</f>
        <v/>
      </c>
      <c r="AC6" t="str">
        <f ca="1">IF(ISNA(AC1),"",COUNTIF('Monthly Trend WIPs'!AH:AH,1))</f>
        <v/>
      </c>
      <c r="AD6" t="str">
        <f ca="1">IF(ISNA(AD1),"",COUNTIF('Monthly Trend WIPs'!AI:AI,1))</f>
        <v/>
      </c>
      <c r="AE6" t="str">
        <f ca="1">IF(ISNA(AE1),"",COUNTIF('Monthly Trend WIPs'!AJ:AJ,1))</f>
        <v/>
      </c>
      <c r="AF6" t="str">
        <f ca="1">IF(ISNA(AF1),"",COUNTIF('Monthly Trend WIPs'!AK:AK,1))</f>
        <v/>
      </c>
      <c r="AG6" t="str">
        <f ca="1">IF(ISNA(AG1),"",COUNTIF('Monthly Trend WIPs'!AL:AL,1))</f>
        <v/>
      </c>
      <c r="AH6" t="str">
        <f ca="1">IF(ISNA(AH1),"",COUNTIF('Monthly Trend WIPs'!AM:AM,1))</f>
        <v/>
      </c>
      <c r="AI6" t="str">
        <f ca="1">IF(ISNA(AI1),"",COUNTIF('Monthly Trend WIPs'!AN:AN,1))</f>
        <v/>
      </c>
      <c r="AJ6" t="str">
        <f ca="1">IF(ISNA(AJ1),"",COUNTIF('Monthly Trend WIPs'!AO:AO,1))</f>
        <v/>
      </c>
      <c r="AK6" t="str">
        <f ca="1">IF(ISNA(AK1),"",COUNTIF('Monthly Trend WIPs'!AP:AP,1))</f>
        <v/>
      </c>
      <c r="AL6" t="str">
        <f ca="1">IF(ISNA(AL1),"",COUNTIF('Monthly Trend WIPs'!AQ:AQ,1))</f>
        <v/>
      </c>
      <c r="AM6" t="str">
        <f ca="1">IF(ISNA(AM1),"",COUNTIF('Monthly Trend WIPs'!AR:AR,1))</f>
        <v/>
      </c>
      <c r="AN6" t="str">
        <f ca="1">IF(ISNA(AN1),"",COUNTIF('Monthly Trend WIPs'!AS:AS,1))</f>
        <v/>
      </c>
      <c r="AO6" t="str">
        <f ca="1">IF(ISNA(AO1),"",COUNTIF('Monthly Trend WIPs'!AT:AT,1))</f>
        <v/>
      </c>
      <c r="AP6" t="str">
        <f ca="1">IF(ISNA(AP1),"",COUNTIF('Monthly Trend WIPs'!AU:AU,1))</f>
        <v/>
      </c>
      <c r="AQ6" t="str">
        <f ca="1">IF(ISNA(AQ1),"",COUNTIF('Monthly Trend WIPs'!AV:AV,1))</f>
        <v/>
      </c>
      <c r="AR6" t="str">
        <f ca="1">IF(ISNA(AR1),"",COUNTIF('Monthly Trend WIPs'!AW:AW,1))</f>
        <v/>
      </c>
      <c r="AS6" t="str">
        <f ca="1">IF(ISNA(AS1),"",COUNTIF('Monthly Trend WIPs'!AX:AX,1))</f>
        <v/>
      </c>
      <c r="AT6" t="str">
        <f ca="1">IF(ISNA(AT1),"",COUNTIF('Monthly Trend WIPs'!AY:AY,1))</f>
        <v/>
      </c>
      <c r="AU6" t="str">
        <f ca="1">IF(ISNA(AU1),"",COUNTIF('Monthly Trend WIPs'!AZ:AZ,1))</f>
        <v/>
      </c>
      <c r="AV6" t="str">
        <f ca="1">IF(ISNA(AV1),"",COUNTIF('Monthly Trend WIPs'!BA:BA,1))</f>
        <v/>
      </c>
      <c r="AW6" t="str">
        <f ca="1">IF(ISNA(AW1),"",COUNTIF('Monthly Trend WIPs'!BB:BB,1))</f>
        <v/>
      </c>
      <c r="AX6" t="str">
        <f ca="1">IF(ISNA(AX1),"",COUNTIF('Monthly Trend WIPs'!BC:BC,1))</f>
        <v/>
      </c>
      <c r="AY6" t="str">
        <f ca="1">IF(ISNA(AY1),"",COUNTIF('Monthly Trend WIPs'!BD:BD,1))</f>
        <v/>
      </c>
      <c r="AZ6" t="str">
        <f ca="1">IF(ISNA(AZ1),"",COUNTIF('Monthly Trend WIPs'!BE:BE,1))</f>
        <v/>
      </c>
      <c r="BA6" t="str">
        <f ca="1">IF(ISNA(BA1),"",COUNTIF('Monthly Trend WIPs'!BF:BF,1))</f>
        <v/>
      </c>
      <c r="BB6" t="str">
        <f ca="1">IF(ISNA(BB1),"",COUNTIF('Monthly Trend WIPs'!BG:BG,1))</f>
        <v/>
      </c>
      <c r="BC6" t="str">
        <f ca="1">IF(ISNA(BC1),"",COUNTIF('Monthly Trend WIPs'!BH:BH,1))</f>
        <v/>
      </c>
      <c r="BD6" t="str">
        <f ca="1">IF(ISNA(BD1),"",COUNTIF('Monthly Trend WIPs'!BI:BI,1))</f>
        <v/>
      </c>
      <c r="BE6" t="str">
        <f ca="1">IF(ISNA(BE1),"",COUNTIF('Monthly Trend WIPs'!BJ:BJ,1))</f>
        <v/>
      </c>
      <c r="BF6" t="str">
        <f ca="1">IF(ISNA(BF1),"",COUNTIF('Monthly Trend WIPs'!BK:BK,1))</f>
        <v/>
      </c>
      <c r="BG6" t="str">
        <f ca="1">IF(ISNA(BG1),"",COUNTIF('Monthly Trend WIPs'!BL:BL,1))</f>
        <v/>
      </c>
      <c r="BH6" t="str">
        <f ca="1">IF(ISNA(BH1),"",COUNTIF('Monthly Trend WIPs'!BM:BM,1))</f>
        <v/>
      </c>
      <c r="BI6" t="str">
        <f ca="1">IF(ISNA(BI1),"",COUNTIF('Monthly Trend WIPs'!BN:BN,1))</f>
        <v/>
      </c>
      <c r="BJ6" t="str">
        <f ca="1">IF(ISNA(BJ1),"",COUNTIF('Monthly Trend WIPs'!BO:BO,1))</f>
        <v/>
      </c>
      <c r="BK6" t="str">
        <f ca="1">IF(ISNA(BK1),"",COUNTIF('Monthly Trend WIPs'!BP:BP,1))</f>
        <v/>
      </c>
      <c r="BL6" t="str">
        <f ca="1">IF(ISNA(BL1),"",COUNTIF('Monthly Trend WIPs'!BQ:BQ,1))</f>
        <v/>
      </c>
      <c r="BM6" t="str">
        <f ca="1">IF(ISNA(BM1),"",COUNTIF('Monthly Trend WIPs'!BR:BR,1))</f>
        <v/>
      </c>
      <c r="BN6" t="str">
        <f ca="1">IF(ISNA(BN1),"",COUNTIF('Monthly Trend WIPs'!BS:BS,1))</f>
        <v/>
      </c>
      <c r="BO6" t="str">
        <f ca="1">IF(ISNA(BO1),"",COUNTIF('Monthly Trend WIPs'!BT:BT,1))</f>
        <v/>
      </c>
      <c r="BP6" t="str">
        <f ca="1">IF(ISNA(BP1),"",COUNTIF('Monthly Trend WIPs'!BU:BU,1))</f>
        <v/>
      </c>
      <c r="BQ6" t="str">
        <f ca="1">IF(ISNA(BQ1),"",COUNTIF('Monthly Trend WIPs'!BV:BV,1))</f>
        <v/>
      </c>
      <c r="BR6" t="str">
        <f ca="1">IF(ISNA(BR1),"",COUNTIF('Monthly Trend WIPs'!BW:BW,1))</f>
        <v/>
      </c>
      <c r="BS6" t="str">
        <f ca="1">IF(ISNA(BS1),"",COUNTIF('Monthly Trend WIPs'!BX:BX,1))</f>
        <v/>
      </c>
      <c r="BT6" t="str">
        <f ca="1">IF(ISNA(BT1),"",COUNTIF('Monthly Trend WIPs'!BY:BY,1))</f>
        <v/>
      </c>
      <c r="BU6" t="str">
        <f ca="1">IF(ISNA(BU1),"",COUNTIF('Monthly Trend WIPs'!BZ:BZ,1))</f>
        <v/>
      </c>
      <c r="BV6" t="str">
        <f ca="1">IF(ISNA(BV1),"",COUNTIF('Monthly Trend WIPs'!CA:CA,1))</f>
        <v/>
      </c>
      <c r="BW6" t="str">
        <f ca="1">IF(ISNA(BW1),"",COUNTIF('Monthly Trend WIPs'!CB:CB,1))</f>
        <v/>
      </c>
    </row>
    <row r="7" spans="3:75">
      <c r="C7" s="11" t="s">
        <v>131</v>
      </c>
      <c r="D7">
        <f ca="1">IF(ISNA(D1),"",COUNTIFS(OFFSET('Monthly Trend Days'!I$3,1,0,monthly_trend_projects,1),"&gt;0"))</f>
        <v>0</v>
      </c>
      <c r="E7" t="str">
        <f ca="1">IF(ISNA(E1),"",COUNTIFS(OFFSET('Monthly Trend Days'!J$3,1,0,monthly_trend_projects,1),"&gt;0"))</f>
        <v/>
      </c>
      <c r="F7" t="str">
        <f ca="1">IF(ISNA(F1),"",COUNTIFS(OFFSET('Monthly Trend Days'!K$3,1,0,monthly_trend_projects,1),"&gt;0"))</f>
        <v/>
      </c>
      <c r="G7" t="str">
        <f ca="1">IF(ISNA(G1),"",COUNTIFS(OFFSET('Monthly Trend Days'!L$3,1,0,monthly_trend_projects,1),"&gt;0"))</f>
        <v/>
      </c>
      <c r="H7" t="str">
        <f ca="1">IF(ISNA(H1),"",COUNTIFS(OFFSET('Monthly Trend Days'!M$3,1,0,monthly_trend_projects,1),"&gt;0"))</f>
        <v/>
      </c>
      <c r="I7" t="str">
        <f ca="1">IF(ISNA(I1),"",COUNTIFS(OFFSET('Monthly Trend Days'!N$3,1,0,monthly_trend_projects,1),"&gt;0"))</f>
        <v/>
      </c>
      <c r="J7" t="str">
        <f ca="1">IF(ISNA(J1),"",COUNTIFS(OFFSET('Monthly Trend Days'!O$3,1,0,monthly_trend_projects,1),"&gt;0"))</f>
        <v/>
      </c>
      <c r="K7" t="str">
        <f ca="1">IF(ISNA(K1),"",COUNTIFS(OFFSET('Monthly Trend Days'!P$3,1,0,monthly_trend_projects,1),"&gt;0"))</f>
        <v/>
      </c>
      <c r="L7" t="str">
        <f ca="1">IF(ISNA(L1),"",COUNTIFS(OFFSET('Monthly Trend Days'!Q$3,1,0,monthly_trend_projects,1),"&gt;0"))</f>
        <v/>
      </c>
      <c r="M7" t="str">
        <f ca="1">IF(ISNA(M1),"",COUNTIFS(OFFSET('Monthly Trend Days'!R$3,1,0,monthly_trend_projects,1),"&gt;0"))</f>
        <v/>
      </c>
      <c r="N7" t="str">
        <f ca="1">IF(ISNA(N1),"",COUNTIFS(OFFSET('Monthly Trend Days'!S$3,1,0,monthly_trend_projects,1),"&gt;0"))</f>
        <v/>
      </c>
      <c r="O7" t="str">
        <f ca="1">IF(ISNA(O1),"",COUNTIFS(OFFSET('Monthly Trend Days'!T$3,1,0,monthly_trend_projects,1),"&gt;0"))</f>
        <v/>
      </c>
      <c r="P7" t="str">
        <f ca="1">IF(ISNA(P1),"",COUNTIFS(OFFSET('Monthly Trend Days'!U$3,1,0,monthly_trend_projects,1),"&gt;0"))</f>
        <v/>
      </c>
      <c r="Q7" t="str">
        <f ca="1">IF(ISNA(Q1),"",COUNTIFS(OFFSET('Monthly Trend Days'!V$3,1,0,monthly_trend_projects,1),"&gt;0"))</f>
        <v/>
      </c>
      <c r="R7" t="str">
        <f ca="1">IF(ISNA(R1),"",COUNTIFS(OFFSET('Monthly Trend Days'!W$3,1,0,monthly_trend_projects,1),"&gt;0"))</f>
        <v/>
      </c>
      <c r="S7" t="str">
        <f ca="1">IF(ISNA(S1),"",COUNTIFS(OFFSET('Monthly Trend Days'!X$3,1,0,monthly_trend_projects,1),"&gt;0"))</f>
        <v/>
      </c>
      <c r="T7" t="str">
        <f ca="1">IF(ISNA(T1),"",COUNTIFS(OFFSET('Monthly Trend Days'!Y$3,1,0,monthly_trend_projects,1),"&gt;0"))</f>
        <v/>
      </c>
      <c r="U7" t="str">
        <f ca="1">IF(ISNA(U1),"",COUNTIFS(OFFSET('Monthly Trend Days'!Z$3,1,0,monthly_trend_projects,1),"&gt;0"))</f>
        <v/>
      </c>
      <c r="V7" t="str">
        <f ca="1">IF(ISNA(V1),"",COUNTIFS(OFFSET('Monthly Trend Days'!AA$3,1,0,monthly_trend_projects,1),"&gt;0"))</f>
        <v/>
      </c>
      <c r="W7" t="str">
        <f ca="1">IF(ISNA(W1),"",COUNTIFS(OFFSET('Monthly Trend Days'!AB$3,1,0,monthly_trend_projects,1),"&gt;0"))</f>
        <v/>
      </c>
      <c r="X7" t="str">
        <f ca="1">IF(ISNA(X1),"",COUNTIFS(OFFSET('Monthly Trend Days'!AC$3,1,0,monthly_trend_projects,1),"&gt;0"))</f>
        <v/>
      </c>
      <c r="Y7" t="str">
        <f ca="1">IF(ISNA(Y1),"",COUNTIFS(OFFSET('Monthly Trend Days'!AD$3,1,0,monthly_trend_projects,1),"&gt;0"))</f>
        <v/>
      </c>
      <c r="Z7" t="str">
        <f ca="1">IF(ISNA(Z1),"",COUNTIFS(OFFSET('Monthly Trend Days'!AE$3,1,0,monthly_trend_projects,1),"&gt;0"))</f>
        <v/>
      </c>
      <c r="AA7" t="str">
        <f ca="1">IF(ISNA(AA1),"",COUNTIFS(OFFSET('Monthly Trend Days'!AF$3,1,0,monthly_trend_projects,1),"&gt;0"))</f>
        <v/>
      </c>
      <c r="AB7" t="str">
        <f ca="1">IF(ISNA(AB1),"",COUNTIFS(OFFSET('Monthly Trend Days'!AG$3,1,0,monthly_trend_projects,1),"&gt;0"))</f>
        <v/>
      </c>
      <c r="AC7" t="str">
        <f ca="1">IF(ISNA(AC1),"",COUNTIFS(OFFSET('Monthly Trend Days'!AH$3,1,0,monthly_trend_projects,1),"&gt;0"))</f>
        <v/>
      </c>
      <c r="AD7" t="str">
        <f ca="1">IF(ISNA(AD1),"",COUNTIFS(OFFSET('Monthly Trend Days'!AI$3,1,0,monthly_trend_projects,1),"&gt;0"))</f>
        <v/>
      </c>
      <c r="AE7" t="str">
        <f ca="1">IF(ISNA(AE1),"",COUNTIFS(OFFSET('Monthly Trend Days'!AJ$3,1,0,monthly_trend_projects,1),"&gt;0"))</f>
        <v/>
      </c>
      <c r="AF7" t="str">
        <f ca="1">IF(ISNA(AF1),"",COUNTIFS(OFFSET('Monthly Trend Days'!AK$3,1,0,monthly_trend_projects,1),"&gt;0"))</f>
        <v/>
      </c>
      <c r="AG7" t="str">
        <f ca="1">IF(ISNA(AG1),"",COUNTIFS(OFFSET('Monthly Trend Days'!AL$3,1,0,monthly_trend_projects,1),"&gt;0"))</f>
        <v/>
      </c>
      <c r="AH7" t="str">
        <f ca="1">IF(ISNA(AH1),"",COUNTIFS(OFFSET('Monthly Trend Days'!AM$3,1,0,monthly_trend_projects,1),"&gt;0"))</f>
        <v/>
      </c>
      <c r="AI7" t="str">
        <f ca="1">IF(ISNA(AI1),"",COUNTIFS(OFFSET('Monthly Trend Days'!AN$3,1,0,monthly_trend_projects,1),"&gt;0"))</f>
        <v/>
      </c>
      <c r="AJ7" t="str">
        <f ca="1">IF(ISNA(AJ1),"",COUNTIFS(OFFSET('Monthly Trend Days'!AO$3,1,0,monthly_trend_projects,1),"&gt;0"))</f>
        <v/>
      </c>
      <c r="AK7" t="str">
        <f ca="1">IF(ISNA(AK1),"",COUNTIFS(OFFSET('Monthly Trend Days'!AP$3,1,0,monthly_trend_projects,1),"&gt;0"))</f>
        <v/>
      </c>
      <c r="AL7" t="str">
        <f ca="1">IF(ISNA(AL1),"",COUNTIFS(OFFSET('Monthly Trend Days'!AQ$3,1,0,monthly_trend_projects,1),"&gt;0"))</f>
        <v/>
      </c>
      <c r="AM7" t="str">
        <f ca="1">IF(ISNA(AM1),"",COUNTIFS(OFFSET('Monthly Trend Days'!AR$3,1,0,monthly_trend_projects,1),"&gt;0"))</f>
        <v/>
      </c>
      <c r="AN7" t="str">
        <f ca="1">IF(ISNA(AN1),"",COUNTIFS(OFFSET('Monthly Trend Days'!AS$3,1,0,monthly_trend_projects,1),"&gt;0"))</f>
        <v/>
      </c>
      <c r="AO7" t="str">
        <f ca="1">IF(ISNA(AO1),"",COUNTIFS(OFFSET('Monthly Trend Days'!AT$3,1,0,monthly_trend_projects,1),"&gt;0"))</f>
        <v/>
      </c>
      <c r="AP7" t="str">
        <f ca="1">IF(ISNA(AP1),"",COUNTIFS(OFFSET('Monthly Trend Days'!AU$3,1,0,monthly_trend_projects,1),"&gt;0"))</f>
        <v/>
      </c>
      <c r="AQ7" t="str">
        <f ca="1">IF(ISNA(AQ1),"",COUNTIFS(OFFSET('Monthly Trend Days'!AV$3,1,0,monthly_trend_projects,1),"&gt;0"))</f>
        <v/>
      </c>
      <c r="AR7" t="str">
        <f ca="1">IF(ISNA(AR1),"",COUNTIFS(OFFSET('Monthly Trend Days'!AW$3,1,0,monthly_trend_projects,1),"&gt;0"))</f>
        <v/>
      </c>
      <c r="AS7" t="str">
        <f ca="1">IF(ISNA(AS1),"",COUNTIFS(OFFSET('Monthly Trend Days'!AX$3,1,0,monthly_trend_projects,1),"&gt;0"))</f>
        <v/>
      </c>
      <c r="AT7" t="str">
        <f ca="1">IF(ISNA(AT1),"",COUNTIFS(OFFSET('Monthly Trend Days'!AY$3,1,0,monthly_trend_projects,1),"&gt;0"))</f>
        <v/>
      </c>
      <c r="AU7" t="str">
        <f ca="1">IF(ISNA(AU1),"",COUNTIFS(OFFSET('Monthly Trend Days'!AZ$3,1,0,monthly_trend_projects,1),"&gt;0"))</f>
        <v/>
      </c>
      <c r="AV7" t="str">
        <f ca="1">IF(ISNA(AV1),"",COUNTIFS(OFFSET('Monthly Trend Days'!BA$3,1,0,monthly_trend_projects,1),"&gt;0"))</f>
        <v/>
      </c>
      <c r="AW7" t="str">
        <f ca="1">IF(ISNA(AW1),"",COUNTIFS(OFFSET('Monthly Trend Days'!BB$3,1,0,monthly_trend_projects,1),"&gt;0"))</f>
        <v/>
      </c>
      <c r="AX7" t="str">
        <f ca="1">IF(ISNA(AX1),"",COUNTIFS(OFFSET('Monthly Trend Days'!BC$3,1,0,monthly_trend_projects,1),"&gt;0"))</f>
        <v/>
      </c>
      <c r="AY7" t="str">
        <f ca="1">IF(ISNA(AY1),"",COUNTIFS(OFFSET('Monthly Trend Days'!BD$3,1,0,monthly_trend_projects,1),"&gt;0"))</f>
        <v/>
      </c>
      <c r="AZ7" t="str">
        <f ca="1">IF(ISNA(AZ1),"",COUNTIFS(OFFSET('Monthly Trend Days'!BE$3,1,0,monthly_trend_projects,1),"&gt;0"))</f>
        <v/>
      </c>
      <c r="BA7" t="str">
        <f ca="1">IF(ISNA(BA1),"",COUNTIFS(OFFSET('Monthly Trend Days'!BF$3,1,0,monthly_trend_projects,1),"&gt;0"))</f>
        <v/>
      </c>
      <c r="BB7" t="str">
        <f ca="1">IF(ISNA(BB1),"",COUNTIFS(OFFSET('Monthly Trend Days'!BG$3,1,0,monthly_trend_projects,1),"&gt;0"))</f>
        <v/>
      </c>
      <c r="BC7" t="str">
        <f ca="1">IF(ISNA(BC1),"",COUNTIFS(OFFSET('Monthly Trend Days'!BH$3,1,0,monthly_trend_projects,1),"&gt;0"))</f>
        <v/>
      </c>
      <c r="BD7" t="str">
        <f ca="1">IF(ISNA(BD1),"",COUNTIFS(OFFSET('Monthly Trend Days'!BI$3,1,0,monthly_trend_projects,1),"&gt;0"))</f>
        <v/>
      </c>
      <c r="BE7" t="str">
        <f ca="1">IF(ISNA(BE1),"",COUNTIFS(OFFSET('Monthly Trend Days'!BJ$3,1,0,monthly_trend_projects,1),"&gt;0"))</f>
        <v/>
      </c>
      <c r="BF7" t="str">
        <f ca="1">IF(ISNA(BF1),"",COUNTIFS(OFFSET('Monthly Trend Days'!BK$3,1,0,monthly_trend_projects,1),"&gt;0"))</f>
        <v/>
      </c>
      <c r="BG7" t="str">
        <f ca="1">IF(ISNA(BG1),"",COUNTIFS(OFFSET('Monthly Trend Days'!BL$3,1,0,monthly_trend_projects,1),"&gt;0"))</f>
        <v/>
      </c>
      <c r="BH7" t="str">
        <f ca="1">IF(ISNA(BH1),"",COUNTIFS(OFFSET('Monthly Trend Days'!BM$3,1,0,monthly_trend_projects,1),"&gt;0"))</f>
        <v/>
      </c>
      <c r="BI7" t="str">
        <f ca="1">IF(ISNA(BI1),"",COUNTIFS(OFFSET('Monthly Trend Days'!BN$3,1,0,monthly_trend_projects,1),"&gt;0"))</f>
        <v/>
      </c>
      <c r="BJ7" t="str">
        <f ca="1">IF(ISNA(BJ1),"",COUNTIFS(OFFSET('Monthly Trend Days'!BO$3,1,0,monthly_trend_projects,1),"&gt;0"))</f>
        <v/>
      </c>
      <c r="BK7" t="str">
        <f ca="1">IF(ISNA(BK1),"",COUNTIFS(OFFSET('Monthly Trend Days'!BP$3,1,0,monthly_trend_projects,1),"&gt;0"))</f>
        <v/>
      </c>
      <c r="BL7" t="str">
        <f ca="1">IF(ISNA(BL1),"",COUNTIFS(OFFSET('Monthly Trend Days'!BQ$3,1,0,monthly_trend_projects,1),"&gt;0"))</f>
        <v/>
      </c>
      <c r="BM7" t="str">
        <f ca="1">IF(ISNA(BM1),"",COUNTIFS(OFFSET('Monthly Trend Days'!BR$3,1,0,monthly_trend_projects,1),"&gt;0"))</f>
        <v/>
      </c>
      <c r="BN7" t="str">
        <f ca="1">IF(ISNA(BN1),"",COUNTIFS(OFFSET('Monthly Trend Days'!BS$3,1,0,monthly_trend_projects,1),"&gt;0"))</f>
        <v/>
      </c>
      <c r="BO7" t="str">
        <f ca="1">IF(ISNA(BO1),"",COUNTIFS(OFFSET('Monthly Trend Days'!BT$3,1,0,monthly_trend_projects,1),"&gt;0"))</f>
        <v/>
      </c>
      <c r="BP7" t="str">
        <f ca="1">IF(ISNA(BP1),"",COUNTIFS(OFFSET('Monthly Trend Days'!BU$3,1,0,monthly_trend_projects,1),"&gt;0"))</f>
        <v/>
      </c>
      <c r="BQ7" t="str">
        <f ca="1">IF(ISNA(BQ1),"",COUNTIFS(OFFSET('Monthly Trend Days'!BV$3,1,0,monthly_trend_projects,1),"&gt;0"))</f>
        <v/>
      </c>
      <c r="BR7" t="str">
        <f ca="1">IF(ISNA(BR1),"",COUNTIFS(OFFSET('Monthly Trend Days'!BW$3,1,0,monthly_trend_projects,1),"&gt;0"))</f>
        <v/>
      </c>
      <c r="BS7" t="str">
        <f ca="1">IF(ISNA(BS1),"",COUNTIFS(OFFSET('Monthly Trend Days'!BX$3,1,0,monthly_trend_projects,1),"&gt;0"))</f>
        <v/>
      </c>
      <c r="BT7" t="str">
        <f ca="1">IF(ISNA(BT1),"",COUNTIFS(OFFSET('Monthly Trend Days'!BY$3,1,0,monthly_trend_projects,1),"&gt;0"))</f>
        <v/>
      </c>
      <c r="BU7" t="str">
        <f ca="1">IF(ISNA(BU1),"",COUNTIFS(OFFSET('Monthly Trend Days'!BZ$3,1,0,monthly_trend_projects,1),"&gt;0"))</f>
        <v/>
      </c>
      <c r="BV7" t="str">
        <f ca="1">IF(ISNA(BV1),"",COUNTIFS(OFFSET('Monthly Trend Days'!CA$3,1,0,monthly_trend_projects,1),"&gt;0"))</f>
        <v/>
      </c>
      <c r="BW7" t="str">
        <f ca="1">IF(ISNA(BW1),"",COUNTIFS(OFFSET('Monthly Trend Days'!CB$3,1,0,monthly_trend_projects,1),"&gt;0"))</f>
        <v/>
      </c>
    </row>
    <row r="8" spans="3:75">
      <c r="C8" s="11" t="s">
        <v>132</v>
      </c>
      <c r="D8">
        <f ca="1">IF(ISNA(D1),"",COUNTIFS(OFFSET('Monthly Trend WIPs'!I$3,1,0,monthly_trend_projects,1),"&gt;0")-D7)</f>
        <v>0</v>
      </c>
      <c r="E8" t="str">
        <f ca="1">IF(ISNA(E1),"",COUNTIFS(OFFSET('Monthly Trend WIPs'!J$3,1,0,monthly_trend_projects,1),"&gt;0")-E7)</f>
        <v/>
      </c>
      <c r="F8" t="str">
        <f ca="1">IF(ISNA(F1),"",COUNTIFS(OFFSET('Monthly Trend WIPs'!K$3,1,0,monthly_trend_projects,1),"&gt;0")-F7)</f>
        <v/>
      </c>
      <c r="G8" t="str">
        <f ca="1">IF(ISNA(G1),"",COUNTIFS(OFFSET('Monthly Trend WIPs'!L$3,1,0,monthly_trend_projects,1),"&gt;0")-G7)</f>
        <v/>
      </c>
      <c r="H8" t="str">
        <f ca="1">IF(ISNA(H1),"",COUNTIFS(OFFSET('Monthly Trend WIPs'!M$3,1,0,monthly_trend_projects,1),"&gt;0")-H7)</f>
        <v/>
      </c>
      <c r="I8" t="str">
        <f ca="1">IF(ISNA(I1),"",COUNTIFS(OFFSET('Monthly Trend WIPs'!N$3,1,0,monthly_trend_projects,1),"&gt;0")-I7)</f>
        <v/>
      </c>
      <c r="J8" t="str">
        <f ca="1">IF(ISNA(J1),"",COUNTIFS(OFFSET('Monthly Trend WIPs'!O$3,1,0,monthly_trend_projects,1),"&gt;0")-J7)</f>
        <v/>
      </c>
      <c r="K8" t="str">
        <f ca="1">IF(ISNA(K1),"",COUNTIFS(OFFSET('Monthly Trend WIPs'!P$3,1,0,monthly_trend_projects,1),"&gt;0")-K7)</f>
        <v/>
      </c>
      <c r="L8" t="str">
        <f ca="1">IF(ISNA(L1),"",COUNTIFS(OFFSET('Monthly Trend WIPs'!Q$3,1,0,monthly_trend_projects,1),"&gt;0")-L7)</f>
        <v/>
      </c>
      <c r="M8" t="str">
        <f ca="1">IF(ISNA(M1),"",COUNTIFS(OFFSET('Monthly Trend WIPs'!R$3,1,0,monthly_trend_projects,1),"&gt;0")-M7)</f>
        <v/>
      </c>
      <c r="N8" t="str">
        <f ca="1">IF(ISNA(N1),"",COUNTIFS(OFFSET('Monthly Trend WIPs'!S$3,1,0,monthly_trend_projects,1),"&gt;0")-N7)</f>
        <v/>
      </c>
      <c r="O8" t="str">
        <f ca="1">IF(ISNA(O1),"",COUNTIFS(OFFSET('Monthly Trend WIPs'!T$3,1,0,monthly_trend_projects,1),"&gt;0")-O7)</f>
        <v/>
      </c>
      <c r="P8" t="str">
        <f ca="1">IF(ISNA(P1),"",COUNTIFS(OFFSET('Monthly Trend WIPs'!U$3,1,0,monthly_trend_projects,1),"&gt;0")-P7)</f>
        <v/>
      </c>
      <c r="Q8" t="str">
        <f ca="1">IF(ISNA(Q1),"",COUNTIFS(OFFSET('Monthly Trend WIPs'!V$3,1,0,monthly_trend_projects,1),"&gt;0")-Q7)</f>
        <v/>
      </c>
      <c r="R8" t="str">
        <f ca="1">IF(ISNA(R1),"",COUNTIFS(OFFSET('Monthly Trend WIPs'!W$3,1,0,monthly_trend_projects,1),"&gt;0")-R7)</f>
        <v/>
      </c>
      <c r="S8" t="str">
        <f ca="1">IF(ISNA(S1),"",COUNTIFS(OFFSET('Monthly Trend WIPs'!X$3,1,0,monthly_trend_projects,1),"&gt;0")-S7)</f>
        <v/>
      </c>
      <c r="T8" t="str">
        <f ca="1">IF(ISNA(T1),"",COUNTIFS(OFFSET('Monthly Trend WIPs'!Y$3,1,0,monthly_trend_projects,1),"&gt;0")-T7)</f>
        <v/>
      </c>
      <c r="U8" t="str">
        <f ca="1">IF(ISNA(U1),"",COUNTIFS(OFFSET('Monthly Trend WIPs'!Z$3,1,0,monthly_trend_projects,1),"&gt;0")-U7)</f>
        <v/>
      </c>
      <c r="V8" t="str">
        <f ca="1">IF(ISNA(V1),"",COUNTIFS(OFFSET('Monthly Trend WIPs'!AA$3,1,0,monthly_trend_projects,1),"&gt;0")-V7)</f>
        <v/>
      </c>
      <c r="W8" t="str">
        <f ca="1">IF(ISNA(W1),"",COUNTIFS(OFFSET('Monthly Trend WIPs'!AB$3,1,0,monthly_trend_projects,1),"&gt;0")-W7)</f>
        <v/>
      </c>
      <c r="X8" t="str">
        <f ca="1">IF(ISNA(X1),"",COUNTIFS(OFFSET('Monthly Trend WIPs'!AC$3,1,0,monthly_trend_projects,1),"&gt;0")-X7)</f>
        <v/>
      </c>
      <c r="Y8" t="str">
        <f ca="1">IF(ISNA(Y1),"",COUNTIFS(OFFSET('Monthly Trend WIPs'!AD$3,1,0,monthly_trend_projects,1),"&gt;0")-Y7)</f>
        <v/>
      </c>
      <c r="Z8" t="str">
        <f ca="1">IF(ISNA(Z1),"",COUNTIFS(OFFSET('Monthly Trend WIPs'!AE$3,1,0,monthly_trend_projects,1),"&gt;0")-Z7)</f>
        <v/>
      </c>
      <c r="AA8" t="str">
        <f ca="1">IF(ISNA(AA1),"",COUNTIFS(OFFSET('Monthly Trend WIPs'!AF$3,1,0,monthly_trend_projects,1),"&gt;0")-AA7)</f>
        <v/>
      </c>
      <c r="AB8" t="str">
        <f ca="1">IF(ISNA(AB1),"",COUNTIFS(OFFSET('Monthly Trend WIPs'!AG$3,1,0,monthly_trend_projects,1),"&gt;0")-AB7)</f>
        <v/>
      </c>
      <c r="AC8" t="str">
        <f ca="1">IF(ISNA(AC1),"",COUNTIFS(OFFSET('Monthly Trend WIPs'!AH$3,1,0,monthly_trend_projects,1),"&gt;0")-AC7)</f>
        <v/>
      </c>
      <c r="AD8" t="str">
        <f ca="1">IF(ISNA(AD1),"",COUNTIFS(OFFSET('Monthly Trend WIPs'!AI$3,1,0,monthly_trend_projects,1),"&gt;0")-AD7)</f>
        <v/>
      </c>
      <c r="AE8" t="str">
        <f ca="1">IF(ISNA(AE1),"",COUNTIFS(OFFSET('Monthly Trend WIPs'!AJ$3,1,0,monthly_trend_projects,1),"&gt;0")-AE7)</f>
        <v/>
      </c>
      <c r="AF8" t="str">
        <f ca="1">IF(ISNA(AF1),"",COUNTIFS(OFFSET('Monthly Trend WIPs'!AK$3,1,0,monthly_trend_projects,1),"&gt;0")-AF7)</f>
        <v/>
      </c>
      <c r="AG8" t="str">
        <f ca="1">IF(ISNA(AG1),"",COUNTIFS(OFFSET('Monthly Trend WIPs'!AL$3,1,0,monthly_trend_projects,1),"&gt;0")-AG7)</f>
        <v/>
      </c>
      <c r="AH8" t="str">
        <f ca="1">IF(ISNA(AH1),"",COUNTIFS(OFFSET('Monthly Trend WIPs'!AM$3,1,0,monthly_trend_projects,1),"&gt;0")-AH7)</f>
        <v/>
      </c>
      <c r="AI8" t="str">
        <f ca="1">IF(ISNA(AI1),"",COUNTIFS(OFFSET('Monthly Trend WIPs'!AN$3,1,0,monthly_trend_projects,1),"&gt;0")-AI7)</f>
        <v/>
      </c>
      <c r="AJ8" t="str">
        <f ca="1">IF(ISNA(AJ1),"",COUNTIFS(OFFSET('Monthly Trend WIPs'!AO$3,1,0,monthly_trend_projects,1),"&gt;0")-AJ7)</f>
        <v/>
      </c>
      <c r="AK8" t="str">
        <f ca="1">IF(ISNA(AK1),"",COUNTIFS(OFFSET('Monthly Trend WIPs'!AP$3,1,0,monthly_trend_projects,1),"&gt;0")-AK7)</f>
        <v/>
      </c>
      <c r="AL8" t="str">
        <f ca="1">IF(ISNA(AL1),"",COUNTIFS(OFFSET('Monthly Trend WIPs'!AQ$3,1,0,monthly_trend_projects,1),"&gt;0")-AL7)</f>
        <v/>
      </c>
      <c r="AM8" t="str">
        <f ca="1">IF(ISNA(AM1),"",COUNTIFS(OFFSET('Monthly Trend WIPs'!AR$3,1,0,monthly_trend_projects,1),"&gt;0")-AM7)</f>
        <v/>
      </c>
      <c r="AN8" t="str">
        <f ca="1">IF(ISNA(AN1),"",COUNTIFS(OFFSET('Monthly Trend WIPs'!AS$3,1,0,monthly_trend_projects,1),"&gt;0")-AN7)</f>
        <v/>
      </c>
      <c r="AO8" t="str">
        <f ca="1">IF(ISNA(AO1),"",COUNTIFS(OFFSET('Monthly Trend WIPs'!AT$3,1,0,monthly_trend_projects,1),"&gt;0")-AO7)</f>
        <v/>
      </c>
      <c r="AP8" t="str">
        <f ca="1">IF(ISNA(AP1),"",COUNTIFS(OFFSET('Monthly Trend WIPs'!AU$3,1,0,monthly_trend_projects,1),"&gt;0")-AP7)</f>
        <v/>
      </c>
      <c r="AQ8" t="str">
        <f ca="1">IF(ISNA(AQ1),"",COUNTIFS(OFFSET('Monthly Trend WIPs'!AV$3,1,0,monthly_trend_projects,1),"&gt;0")-AQ7)</f>
        <v/>
      </c>
      <c r="AR8" t="str">
        <f ca="1">IF(ISNA(AR1),"",COUNTIFS(OFFSET('Monthly Trend WIPs'!AW$3,1,0,monthly_trend_projects,1),"&gt;0")-AR7)</f>
        <v/>
      </c>
      <c r="AS8" t="str">
        <f ca="1">IF(ISNA(AS1),"",COUNTIFS(OFFSET('Monthly Trend WIPs'!AX$3,1,0,monthly_trend_projects,1),"&gt;0")-AS7)</f>
        <v/>
      </c>
      <c r="AT8" t="str">
        <f ca="1">IF(ISNA(AT1),"",COUNTIFS(OFFSET('Monthly Trend WIPs'!AY$3,1,0,monthly_trend_projects,1),"&gt;0")-AT7)</f>
        <v/>
      </c>
      <c r="AU8" t="str">
        <f ca="1">IF(ISNA(AU1),"",COUNTIFS(OFFSET('Monthly Trend WIPs'!AZ$3,1,0,monthly_trend_projects,1),"&gt;0")-AU7)</f>
        <v/>
      </c>
      <c r="AV8" t="str">
        <f ca="1">IF(ISNA(AV1),"",COUNTIFS(OFFSET('Monthly Trend WIPs'!BA$3,1,0,monthly_trend_projects,1),"&gt;0")-AV7)</f>
        <v/>
      </c>
      <c r="AW8" t="str">
        <f ca="1">IF(ISNA(AW1),"",COUNTIFS(OFFSET('Monthly Trend WIPs'!BB$3,1,0,monthly_trend_projects,1),"&gt;0")-AW7)</f>
        <v/>
      </c>
      <c r="AX8" t="str">
        <f ca="1">IF(ISNA(AX1),"",COUNTIFS(OFFSET('Monthly Trend WIPs'!BC$3,1,0,monthly_trend_projects,1),"&gt;0")-AX7)</f>
        <v/>
      </c>
      <c r="AY8" t="str">
        <f ca="1">IF(ISNA(AY1),"",COUNTIFS(OFFSET('Monthly Trend WIPs'!BD$3,1,0,monthly_trend_projects,1),"&gt;0")-AY7)</f>
        <v/>
      </c>
      <c r="AZ8" t="str">
        <f ca="1">IF(ISNA(AZ1),"",COUNTIFS(OFFSET('Monthly Trend WIPs'!BE$3,1,0,monthly_trend_projects,1),"&gt;0")-AZ7)</f>
        <v/>
      </c>
      <c r="BA8" t="str">
        <f ca="1">IF(ISNA(BA1),"",COUNTIFS(OFFSET('Monthly Trend WIPs'!BF$3,1,0,monthly_trend_projects,1),"&gt;0")-BA7)</f>
        <v/>
      </c>
      <c r="BB8" t="str">
        <f ca="1">IF(ISNA(BB1),"",COUNTIFS(OFFSET('Monthly Trend WIPs'!BG$3,1,0,monthly_trend_projects,1),"&gt;0")-BB7)</f>
        <v/>
      </c>
      <c r="BC8" t="str">
        <f ca="1">IF(ISNA(BC1),"",COUNTIFS(OFFSET('Monthly Trend WIPs'!BH$3,1,0,monthly_trend_projects,1),"&gt;0")-BC7)</f>
        <v/>
      </c>
      <c r="BD8" t="str">
        <f ca="1">IF(ISNA(BD1),"",COUNTIFS(OFFSET('Monthly Trend WIPs'!BI$3,1,0,monthly_trend_projects,1),"&gt;0")-BD7)</f>
        <v/>
      </c>
      <c r="BE8" t="str">
        <f ca="1">IF(ISNA(BE1),"",COUNTIFS(OFFSET('Monthly Trend WIPs'!BJ$3,1,0,monthly_trend_projects,1),"&gt;0")-BE7)</f>
        <v/>
      </c>
      <c r="BF8" t="str">
        <f ca="1">IF(ISNA(BF1),"",COUNTIFS(OFFSET('Monthly Trend WIPs'!BK$3,1,0,monthly_trend_projects,1),"&gt;0")-BF7)</f>
        <v/>
      </c>
      <c r="BG8" t="str">
        <f ca="1">IF(ISNA(BG1),"",COUNTIFS(OFFSET('Monthly Trend WIPs'!BL$3,1,0,monthly_trend_projects,1),"&gt;0")-BG7)</f>
        <v/>
      </c>
      <c r="BH8" t="str">
        <f ca="1">IF(ISNA(BH1),"",COUNTIFS(OFFSET('Monthly Trend WIPs'!BM$3,1,0,monthly_trend_projects,1),"&gt;0")-BH7)</f>
        <v/>
      </c>
      <c r="BI8" t="str">
        <f ca="1">IF(ISNA(BI1),"",COUNTIFS(OFFSET('Monthly Trend WIPs'!BN$3,1,0,monthly_trend_projects,1),"&gt;0")-BI7)</f>
        <v/>
      </c>
      <c r="BJ8" t="str">
        <f ca="1">IF(ISNA(BJ1),"",COUNTIFS(OFFSET('Monthly Trend WIPs'!BO$3,1,0,monthly_trend_projects,1),"&gt;0")-BJ7)</f>
        <v/>
      </c>
      <c r="BK8" t="str">
        <f ca="1">IF(ISNA(BK1),"",COUNTIFS(OFFSET('Monthly Trend WIPs'!BP$3,1,0,monthly_trend_projects,1),"&gt;0")-BK7)</f>
        <v/>
      </c>
      <c r="BL8" t="str">
        <f ca="1">IF(ISNA(BL1),"",COUNTIFS(OFFSET('Monthly Trend WIPs'!BQ$3,1,0,monthly_trend_projects,1),"&gt;0")-BL7)</f>
        <v/>
      </c>
      <c r="BM8" t="str">
        <f ca="1">IF(ISNA(BM1),"",COUNTIFS(OFFSET('Monthly Trend WIPs'!BR$3,1,0,monthly_trend_projects,1),"&gt;0")-BM7)</f>
        <v/>
      </c>
      <c r="BN8" t="str">
        <f ca="1">IF(ISNA(BN1),"",COUNTIFS(OFFSET('Monthly Trend WIPs'!BS$3,1,0,monthly_trend_projects,1),"&gt;0")-BN7)</f>
        <v/>
      </c>
      <c r="BO8" t="str">
        <f ca="1">IF(ISNA(BO1),"",COUNTIFS(OFFSET('Monthly Trend WIPs'!BT$3,1,0,monthly_trend_projects,1),"&gt;0")-BO7)</f>
        <v/>
      </c>
      <c r="BP8" t="str">
        <f ca="1">IF(ISNA(BP1),"",COUNTIFS(OFFSET('Monthly Trend WIPs'!BU$3,1,0,monthly_trend_projects,1),"&gt;0")-BP7)</f>
        <v/>
      </c>
      <c r="BQ8" t="str">
        <f ca="1">IF(ISNA(BQ1),"",COUNTIFS(OFFSET('Monthly Trend WIPs'!BV$3,1,0,monthly_trend_projects,1),"&gt;0")-BQ7)</f>
        <v/>
      </c>
      <c r="BR8" t="str">
        <f ca="1">IF(ISNA(BR1),"",COUNTIFS(OFFSET('Monthly Trend WIPs'!BW$3,1,0,monthly_trend_projects,1),"&gt;0")-BR7)</f>
        <v/>
      </c>
      <c r="BS8" t="str">
        <f ca="1">IF(ISNA(BS1),"",COUNTIFS(OFFSET('Monthly Trend WIPs'!BX$3,1,0,monthly_trend_projects,1),"&gt;0")-BS7)</f>
        <v/>
      </c>
      <c r="BT8" t="str">
        <f ca="1">IF(ISNA(BT1),"",COUNTIFS(OFFSET('Monthly Trend WIPs'!BY$3,1,0,monthly_trend_projects,1),"&gt;0")-BT7)</f>
        <v/>
      </c>
      <c r="BU8" t="str">
        <f ca="1">IF(ISNA(BU1),"",COUNTIFS(OFFSET('Monthly Trend WIPs'!BZ$3,1,0,monthly_trend_projects,1),"&gt;0")-BU7)</f>
        <v/>
      </c>
      <c r="BV8" t="str">
        <f ca="1">IF(ISNA(BV1),"",COUNTIFS(OFFSET('Monthly Trend WIPs'!CA$3,1,0,monthly_trend_projects,1),"&gt;0")-BV7)</f>
        <v/>
      </c>
      <c r="BW8" t="str">
        <f ca="1">IF(ISNA(BW1),"",COUNTIFS(OFFSET('Monthly Trend WIPs'!CB$3,1,0,monthly_trend_projects,1),"&gt;0")-BW7)</f>
        <v/>
      </c>
    </row>
    <row r="9" spans="3:75">
      <c r="C9" s="11" t="s">
        <v>133</v>
      </c>
      <c r="D9">
        <f ca="1">IF(ISNA(D1),"",COUNTIFS('Monthly Trend Days'!$G:$G,"&gt;="&amp;D$1,'Monthly Trend Days'!$G:$G,"&lt;="&amp;EOMONTH(D$1,0)))</f>
        <v>0</v>
      </c>
      <c r="E9" t="str">
        <f ca="1">IF(ISNA(E1),"",COUNTIFS('Monthly Trend Days'!$G:$G,"&gt;="&amp;E$1,'Monthly Trend Days'!$G:$G,"&lt;="&amp;EOMONTH(E$1,0)))</f>
        <v/>
      </c>
      <c r="F9" t="str">
        <f ca="1">IF(ISNA(F1),"",COUNTIFS('Monthly Trend Days'!$G:$G,"&gt;="&amp;F$1,'Monthly Trend Days'!$G:$G,"&lt;="&amp;EOMONTH(F$1,0)))</f>
        <v/>
      </c>
      <c r="G9" t="str">
        <f ca="1">IF(ISNA(G1),"",COUNTIFS('Monthly Trend Days'!$G:$G,"&gt;="&amp;G$1,'Monthly Trend Days'!$G:$G,"&lt;="&amp;EOMONTH(G$1,0)))</f>
        <v/>
      </c>
      <c r="H9" t="str">
        <f ca="1">IF(ISNA(H1),"",COUNTIFS('Monthly Trend Days'!$G:$G,"&gt;="&amp;H$1,'Monthly Trend Days'!$G:$G,"&lt;="&amp;EOMONTH(H$1,0)))</f>
        <v/>
      </c>
      <c r="I9" t="str">
        <f ca="1">IF(ISNA(I1),"",COUNTIFS('Monthly Trend Days'!$G:$G,"&gt;="&amp;I$1,'Monthly Trend Days'!$G:$G,"&lt;="&amp;EOMONTH(I$1,0)))</f>
        <v/>
      </c>
      <c r="J9" t="str">
        <f ca="1">IF(ISNA(J1),"",COUNTIFS('Monthly Trend Days'!$G:$G,"&gt;="&amp;J$1,'Monthly Trend Days'!$G:$G,"&lt;="&amp;EOMONTH(J$1,0)))</f>
        <v/>
      </c>
      <c r="K9" t="str">
        <f ca="1">IF(ISNA(K1),"",COUNTIFS('Monthly Trend Days'!$G:$G,"&gt;="&amp;K$1,'Monthly Trend Days'!$G:$G,"&lt;="&amp;EOMONTH(K$1,0)))</f>
        <v/>
      </c>
      <c r="L9" t="str">
        <f ca="1">IF(ISNA(L1),"",COUNTIFS('Monthly Trend Days'!$G:$G,"&gt;="&amp;L$1,'Monthly Trend Days'!$G:$G,"&lt;="&amp;EOMONTH(L$1,0)))</f>
        <v/>
      </c>
      <c r="M9" t="str">
        <f ca="1">IF(ISNA(M1),"",COUNTIFS('Monthly Trend Days'!$G:$G,"&gt;="&amp;M$1,'Monthly Trend Days'!$G:$G,"&lt;="&amp;EOMONTH(M$1,0)))</f>
        <v/>
      </c>
      <c r="N9" t="str">
        <f ca="1">IF(ISNA(N1),"",COUNTIFS('Monthly Trend Days'!$G:$G,"&gt;="&amp;N$1,'Monthly Trend Days'!$G:$G,"&lt;="&amp;EOMONTH(N$1,0)))</f>
        <v/>
      </c>
      <c r="O9" t="str">
        <f ca="1">IF(ISNA(O1),"",COUNTIFS('Monthly Trend Days'!$G:$G,"&gt;="&amp;O$1,'Monthly Trend Days'!$G:$G,"&lt;="&amp;EOMONTH(O$1,0)))</f>
        <v/>
      </c>
      <c r="P9" t="str">
        <f ca="1">IF(ISNA(P1),"",COUNTIFS('Monthly Trend Days'!$G:$G,"&gt;="&amp;P$1,'Monthly Trend Days'!$G:$G,"&lt;="&amp;EOMONTH(P$1,0)))</f>
        <v/>
      </c>
      <c r="Q9" t="str">
        <f ca="1">IF(ISNA(Q1),"",COUNTIFS('Monthly Trend Days'!$G:$G,"&gt;="&amp;Q$1,'Monthly Trend Days'!$G:$G,"&lt;="&amp;EOMONTH(Q$1,0)))</f>
        <v/>
      </c>
      <c r="R9" t="str">
        <f ca="1">IF(ISNA(R1),"",COUNTIFS('Monthly Trend Days'!$G:$G,"&gt;="&amp;R$1,'Monthly Trend Days'!$G:$G,"&lt;="&amp;EOMONTH(R$1,0)))</f>
        <v/>
      </c>
      <c r="S9" t="str">
        <f ca="1">IF(ISNA(S1),"",COUNTIFS('Monthly Trend Days'!$G:$G,"&gt;="&amp;S$1,'Monthly Trend Days'!$G:$G,"&lt;="&amp;EOMONTH(S$1,0)))</f>
        <v/>
      </c>
      <c r="T9" t="str">
        <f ca="1">IF(ISNA(T1),"",COUNTIFS('Monthly Trend Days'!$G:$G,"&gt;="&amp;T$1,'Monthly Trend Days'!$G:$G,"&lt;="&amp;EOMONTH(T$1,0)))</f>
        <v/>
      </c>
      <c r="U9" t="str">
        <f ca="1">IF(ISNA(U1),"",COUNTIFS('Monthly Trend Days'!$G:$G,"&gt;="&amp;U$1,'Monthly Trend Days'!$G:$G,"&lt;="&amp;EOMONTH(U$1,0)))</f>
        <v/>
      </c>
      <c r="V9" t="str">
        <f ca="1">IF(ISNA(V1),"",COUNTIFS('Monthly Trend Days'!$G:$G,"&gt;="&amp;V$1,'Monthly Trend Days'!$G:$G,"&lt;="&amp;EOMONTH(V$1,0)))</f>
        <v/>
      </c>
      <c r="W9" t="str">
        <f ca="1">IF(ISNA(W1),"",COUNTIFS('Monthly Trend Days'!$G:$G,"&gt;="&amp;W$1,'Monthly Trend Days'!$G:$G,"&lt;="&amp;EOMONTH(W$1,0)))</f>
        <v/>
      </c>
      <c r="X9" t="str">
        <f ca="1">IF(ISNA(X1),"",COUNTIFS('Monthly Trend Days'!$G:$G,"&gt;="&amp;X$1,'Monthly Trend Days'!$G:$G,"&lt;="&amp;EOMONTH(X$1,0)))</f>
        <v/>
      </c>
      <c r="Y9" t="str">
        <f ca="1">IF(ISNA(Y1),"",COUNTIFS('Monthly Trend Days'!$G:$G,"&gt;="&amp;Y$1,'Monthly Trend Days'!$G:$G,"&lt;="&amp;EOMONTH(Y$1,0)))</f>
        <v/>
      </c>
      <c r="Z9" t="str">
        <f ca="1">IF(ISNA(Z1),"",COUNTIFS('Monthly Trend Days'!$G:$G,"&gt;="&amp;Z$1,'Monthly Trend Days'!$G:$G,"&lt;="&amp;EOMONTH(Z$1,0)))</f>
        <v/>
      </c>
      <c r="AA9" t="str">
        <f ca="1">IF(ISNA(AA1),"",COUNTIFS('Monthly Trend Days'!$G:$G,"&gt;="&amp;AA$1,'Monthly Trend Days'!$G:$G,"&lt;="&amp;EOMONTH(AA$1,0)))</f>
        <v/>
      </c>
      <c r="AB9" t="str">
        <f ca="1">IF(ISNA(AB1),"",COUNTIFS('Monthly Trend Days'!$G:$G,"&gt;="&amp;AB$1,'Monthly Trend Days'!$G:$G,"&lt;="&amp;EOMONTH(AB$1,0)))</f>
        <v/>
      </c>
      <c r="AC9" t="str">
        <f ca="1">IF(ISNA(AC1),"",COUNTIFS('Monthly Trend Days'!$G:$G,"&gt;="&amp;AC$1,'Monthly Trend Days'!$G:$G,"&lt;="&amp;EOMONTH(AC$1,0)))</f>
        <v/>
      </c>
      <c r="AD9" t="str">
        <f ca="1">IF(ISNA(AD1),"",COUNTIFS('Monthly Trend Days'!$G:$G,"&gt;="&amp;AD$1,'Monthly Trend Days'!$G:$G,"&lt;="&amp;EOMONTH(AD$1,0)))</f>
        <v/>
      </c>
      <c r="AE9" t="str">
        <f ca="1">IF(ISNA(AE1),"",COUNTIFS('Monthly Trend Days'!$G:$G,"&gt;="&amp;AE$1,'Monthly Trend Days'!$G:$G,"&lt;="&amp;EOMONTH(AE$1,0)))</f>
        <v/>
      </c>
      <c r="AF9" t="str">
        <f ca="1">IF(ISNA(AF1),"",COUNTIFS('Monthly Trend Days'!$G:$G,"&gt;="&amp;AF$1,'Monthly Trend Days'!$G:$G,"&lt;="&amp;EOMONTH(AF$1,0)))</f>
        <v/>
      </c>
      <c r="AG9" t="str">
        <f ca="1">IF(ISNA(AG1),"",COUNTIFS('Monthly Trend Days'!$G:$G,"&gt;="&amp;AG$1,'Monthly Trend Days'!$G:$G,"&lt;="&amp;EOMONTH(AG$1,0)))</f>
        <v/>
      </c>
      <c r="AH9" t="str">
        <f ca="1">IF(ISNA(AH1),"",COUNTIFS('Monthly Trend Days'!$G:$G,"&gt;="&amp;AH$1,'Monthly Trend Days'!$G:$G,"&lt;="&amp;EOMONTH(AH$1,0)))</f>
        <v/>
      </c>
      <c r="AI9" t="str">
        <f ca="1">IF(ISNA(AI1),"",COUNTIFS('Monthly Trend Days'!$G:$G,"&gt;="&amp;AI$1,'Monthly Trend Days'!$G:$G,"&lt;="&amp;EOMONTH(AI$1,0)))</f>
        <v/>
      </c>
      <c r="AJ9" t="str">
        <f ca="1">IF(ISNA(AJ1),"",COUNTIFS('Monthly Trend Days'!$G:$G,"&gt;="&amp;AJ$1,'Monthly Trend Days'!$G:$G,"&lt;="&amp;EOMONTH(AJ$1,0)))</f>
        <v/>
      </c>
      <c r="AK9" t="str">
        <f ca="1">IF(ISNA(AK1),"",COUNTIFS('Monthly Trend Days'!$G:$G,"&gt;="&amp;AK$1,'Monthly Trend Days'!$G:$G,"&lt;="&amp;EOMONTH(AK$1,0)))</f>
        <v/>
      </c>
      <c r="AL9" t="str">
        <f ca="1">IF(ISNA(AL1),"",COUNTIFS('Monthly Trend Days'!$G:$G,"&gt;="&amp;AL$1,'Monthly Trend Days'!$G:$G,"&lt;="&amp;EOMONTH(AL$1,0)))</f>
        <v/>
      </c>
      <c r="AM9" t="str">
        <f ca="1">IF(ISNA(AM1),"",COUNTIFS('Monthly Trend Days'!$G:$G,"&gt;="&amp;AM$1,'Monthly Trend Days'!$G:$G,"&lt;="&amp;EOMONTH(AM$1,0)))</f>
        <v/>
      </c>
      <c r="AN9" t="str">
        <f ca="1">IF(ISNA(AN1),"",COUNTIFS('Monthly Trend Days'!$G:$G,"&gt;="&amp;AN$1,'Monthly Trend Days'!$G:$G,"&lt;="&amp;EOMONTH(AN$1,0)))</f>
        <v/>
      </c>
      <c r="AO9" t="str">
        <f ca="1">IF(ISNA(AO1),"",COUNTIFS('Monthly Trend Days'!$G:$G,"&gt;="&amp;AO$1,'Monthly Trend Days'!$G:$G,"&lt;="&amp;EOMONTH(AO$1,0)))</f>
        <v/>
      </c>
      <c r="AP9" t="str">
        <f ca="1">IF(ISNA(AP1),"",COUNTIFS('Monthly Trend Days'!$G:$G,"&gt;="&amp;AP$1,'Monthly Trend Days'!$G:$G,"&lt;="&amp;EOMONTH(AP$1,0)))</f>
        <v/>
      </c>
      <c r="AQ9" t="str">
        <f ca="1">IF(ISNA(AQ1),"",COUNTIFS('Monthly Trend Days'!$G:$G,"&gt;="&amp;AQ$1,'Monthly Trend Days'!$G:$G,"&lt;="&amp;EOMONTH(AQ$1,0)))</f>
        <v/>
      </c>
      <c r="AR9" t="str">
        <f ca="1">IF(ISNA(AR1),"",COUNTIFS('Monthly Trend Days'!$G:$G,"&gt;="&amp;AR$1,'Monthly Trend Days'!$G:$G,"&lt;="&amp;EOMONTH(AR$1,0)))</f>
        <v/>
      </c>
      <c r="AS9" t="str">
        <f ca="1">IF(ISNA(AS1),"",COUNTIFS('Monthly Trend Days'!$G:$G,"&gt;="&amp;AS$1,'Monthly Trend Days'!$G:$G,"&lt;="&amp;EOMONTH(AS$1,0)))</f>
        <v/>
      </c>
      <c r="AT9" t="str">
        <f ca="1">IF(ISNA(AT1),"",COUNTIFS('Monthly Trend Days'!$G:$G,"&gt;="&amp;AT$1,'Monthly Trend Days'!$G:$G,"&lt;="&amp;EOMONTH(AT$1,0)))</f>
        <v/>
      </c>
      <c r="AU9" t="str">
        <f ca="1">IF(ISNA(AU1),"",COUNTIFS('Monthly Trend Days'!$G:$G,"&gt;="&amp;AU$1,'Monthly Trend Days'!$G:$G,"&lt;="&amp;EOMONTH(AU$1,0)))</f>
        <v/>
      </c>
      <c r="AV9" t="str">
        <f ca="1">IF(ISNA(AV1),"",COUNTIFS('Monthly Trend Days'!$G:$G,"&gt;="&amp;AV$1,'Monthly Trend Days'!$G:$G,"&lt;="&amp;EOMONTH(AV$1,0)))</f>
        <v/>
      </c>
      <c r="AW9" t="str">
        <f ca="1">IF(ISNA(AW1),"",COUNTIFS('Monthly Trend Days'!$G:$G,"&gt;="&amp;AW$1,'Monthly Trend Days'!$G:$G,"&lt;="&amp;EOMONTH(AW$1,0)))</f>
        <v/>
      </c>
      <c r="AX9" t="str">
        <f ca="1">IF(ISNA(AX1),"",COUNTIFS('Monthly Trend Days'!$G:$G,"&gt;="&amp;AX$1,'Monthly Trend Days'!$G:$G,"&lt;="&amp;EOMONTH(AX$1,0)))</f>
        <v/>
      </c>
      <c r="AY9" t="str">
        <f ca="1">IF(ISNA(AY1),"",COUNTIFS('Monthly Trend Days'!$G:$G,"&gt;="&amp;AY$1,'Monthly Trend Days'!$G:$G,"&lt;="&amp;EOMONTH(AY$1,0)))</f>
        <v/>
      </c>
      <c r="AZ9" t="str">
        <f ca="1">IF(ISNA(AZ1),"",COUNTIFS('Monthly Trend Days'!$G:$G,"&gt;="&amp;AZ$1,'Monthly Trend Days'!$G:$G,"&lt;="&amp;EOMONTH(AZ$1,0)))</f>
        <v/>
      </c>
      <c r="BA9" t="str">
        <f ca="1">IF(ISNA(BA1),"",COUNTIFS('Monthly Trend Days'!$G:$G,"&gt;="&amp;BA$1,'Monthly Trend Days'!$G:$G,"&lt;="&amp;EOMONTH(BA$1,0)))</f>
        <v/>
      </c>
      <c r="BB9" t="str">
        <f ca="1">IF(ISNA(BB1),"",COUNTIFS('Monthly Trend Days'!$G:$G,"&gt;="&amp;BB$1,'Monthly Trend Days'!$G:$G,"&lt;="&amp;EOMONTH(BB$1,0)))</f>
        <v/>
      </c>
      <c r="BC9" t="str">
        <f ca="1">IF(ISNA(BC1),"",COUNTIFS('Monthly Trend Days'!$G:$G,"&gt;="&amp;BC$1,'Monthly Trend Days'!$G:$G,"&lt;="&amp;EOMONTH(BC$1,0)))</f>
        <v/>
      </c>
      <c r="BD9" t="str">
        <f ca="1">IF(ISNA(BD1),"",COUNTIFS('Monthly Trend Days'!$G:$G,"&gt;="&amp;BD$1,'Monthly Trend Days'!$G:$G,"&lt;="&amp;EOMONTH(BD$1,0)))</f>
        <v/>
      </c>
      <c r="BE9" t="str">
        <f ca="1">IF(ISNA(BE1),"",COUNTIFS('Monthly Trend Days'!$G:$G,"&gt;="&amp;BE$1,'Monthly Trend Days'!$G:$G,"&lt;="&amp;EOMONTH(BE$1,0)))</f>
        <v/>
      </c>
      <c r="BF9" t="str">
        <f ca="1">IF(ISNA(BF1),"",COUNTIFS('Monthly Trend Days'!$G:$G,"&gt;="&amp;BF$1,'Monthly Trend Days'!$G:$G,"&lt;="&amp;EOMONTH(BF$1,0)))</f>
        <v/>
      </c>
      <c r="BG9" t="str">
        <f ca="1">IF(ISNA(BG1),"",COUNTIFS('Monthly Trend Days'!$G:$G,"&gt;="&amp;BG$1,'Monthly Trend Days'!$G:$G,"&lt;="&amp;EOMONTH(BG$1,0)))</f>
        <v/>
      </c>
      <c r="BH9" t="str">
        <f ca="1">IF(ISNA(BH1),"",COUNTIFS('Monthly Trend Days'!$G:$G,"&gt;="&amp;BH$1,'Monthly Trend Days'!$G:$G,"&lt;="&amp;EOMONTH(BH$1,0)))</f>
        <v/>
      </c>
      <c r="BI9" t="str">
        <f ca="1">IF(ISNA(BI1),"",COUNTIFS('Monthly Trend Days'!$G:$G,"&gt;="&amp;BI$1,'Monthly Trend Days'!$G:$G,"&lt;="&amp;EOMONTH(BI$1,0)))</f>
        <v/>
      </c>
      <c r="BJ9" t="str">
        <f ca="1">IF(ISNA(BJ1),"",COUNTIFS('Monthly Trend Days'!$G:$G,"&gt;="&amp;BJ$1,'Monthly Trend Days'!$G:$G,"&lt;="&amp;EOMONTH(BJ$1,0)))</f>
        <v/>
      </c>
      <c r="BK9" t="str">
        <f ca="1">IF(ISNA(BK1),"",COUNTIFS('Monthly Trend Days'!$G:$G,"&gt;="&amp;BK$1,'Monthly Trend Days'!$G:$G,"&lt;="&amp;EOMONTH(BK$1,0)))</f>
        <v/>
      </c>
      <c r="BL9" t="str">
        <f ca="1">IF(ISNA(BL1),"",COUNTIFS('Monthly Trend Days'!$G:$G,"&gt;="&amp;BL$1,'Monthly Trend Days'!$G:$G,"&lt;="&amp;EOMONTH(BL$1,0)))</f>
        <v/>
      </c>
      <c r="BM9" t="str">
        <f ca="1">IF(ISNA(BM1),"",COUNTIFS('Monthly Trend Days'!$G:$G,"&gt;="&amp;BM$1,'Monthly Trend Days'!$G:$G,"&lt;="&amp;EOMONTH(BM$1,0)))</f>
        <v/>
      </c>
      <c r="BN9" t="str">
        <f ca="1">IF(ISNA(BN1),"",COUNTIFS('Monthly Trend Days'!$G:$G,"&gt;="&amp;BN$1,'Monthly Trend Days'!$G:$G,"&lt;="&amp;EOMONTH(BN$1,0)))</f>
        <v/>
      </c>
      <c r="BO9" t="str">
        <f ca="1">IF(ISNA(BO1),"",COUNTIFS('Monthly Trend Days'!$G:$G,"&gt;="&amp;BO$1,'Monthly Trend Days'!$G:$G,"&lt;="&amp;EOMONTH(BO$1,0)))</f>
        <v/>
      </c>
      <c r="BP9" t="str">
        <f ca="1">IF(ISNA(BP1),"",COUNTIFS('Monthly Trend Days'!$G:$G,"&gt;="&amp;BP$1,'Monthly Trend Days'!$G:$G,"&lt;="&amp;EOMONTH(BP$1,0)))</f>
        <v/>
      </c>
      <c r="BQ9" t="str">
        <f ca="1">IF(ISNA(BQ1),"",COUNTIFS('Monthly Trend Days'!$G:$G,"&gt;="&amp;BQ$1,'Monthly Trend Days'!$G:$G,"&lt;="&amp;EOMONTH(BQ$1,0)))</f>
        <v/>
      </c>
      <c r="BR9" t="str">
        <f ca="1">IF(ISNA(BR1),"",COUNTIFS('Monthly Trend Days'!$G:$G,"&gt;="&amp;BR$1,'Monthly Trend Days'!$G:$G,"&lt;="&amp;EOMONTH(BR$1,0)))</f>
        <v/>
      </c>
      <c r="BS9" t="str">
        <f ca="1">IF(ISNA(BS1),"",COUNTIFS('Monthly Trend Days'!$G:$G,"&gt;="&amp;BS$1,'Monthly Trend Days'!$G:$G,"&lt;="&amp;EOMONTH(BS$1,0)))</f>
        <v/>
      </c>
      <c r="BT9" t="str">
        <f ca="1">IF(ISNA(BT1),"",COUNTIFS('Monthly Trend Days'!$G:$G,"&gt;="&amp;BT$1,'Monthly Trend Days'!$G:$G,"&lt;="&amp;EOMONTH(BT$1,0)))</f>
        <v/>
      </c>
      <c r="BU9" t="str">
        <f ca="1">IF(ISNA(BU1),"",COUNTIFS('Monthly Trend Days'!$G:$G,"&gt;="&amp;BU$1,'Monthly Trend Days'!$G:$G,"&lt;="&amp;EOMONTH(BU$1,0)))</f>
        <v/>
      </c>
      <c r="BV9" t="str">
        <f ca="1">IF(ISNA(BV1),"",COUNTIFS('Monthly Trend Days'!$G:$G,"&gt;="&amp;BV$1,'Monthly Trend Days'!$G:$G,"&lt;="&amp;EOMONTH(BV$1,0)))</f>
        <v/>
      </c>
      <c r="BW9" t="str">
        <f ca="1">IF(ISNA(BW1),"",COUNTIFS('Monthly Trend Days'!$G:$G,"&gt;="&amp;BW$1,'Monthly Trend Days'!$G:$G,"&lt;="&amp;EOMONTH(BW$1,0)))</f>
        <v/>
      </c>
    </row>
    <row r="10" spans="3:75">
      <c r="C10" s="11" t="s">
        <v>134</v>
      </c>
      <c r="D10">
        <f ca="1">IF(ISNA(D1),"",COUNTIFS('Monthly Trend Days'!$F:$F,finish_status_key,'Monthly Trend Days'!$H:$H,"&gt;="&amp;D$1,'Monthly Trend Days'!$H:$H,"&lt;="&amp;EOMONTH(D$1,0)))</f>
        <v>0</v>
      </c>
      <c r="E10" t="str">
        <f ca="1">IF(ISNA(E1),"",COUNTIFS('Monthly Trend Days'!$F:$F,finish_status_key,'Monthly Trend Days'!$H:$H,"&gt;="&amp;E$1,'Monthly Trend Days'!$H:$H,"&lt;="&amp;EOMONTH(E$1,0)))</f>
        <v/>
      </c>
      <c r="F10" t="str">
        <f ca="1">IF(ISNA(F1),"",COUNTIFS('Monthly Trend Days'!$F:$F,finish_status_key,'Monthly Trend Days'!$H:$H,"&gt;="&amp;F$1,'Monthly Trend Days'!$H:$H,"&lt;="&amp;EOMONTH(F$1,0)))</f>
        <v/>
      </c>
      <c r="G10" t="str">
        <f ca="1">IF(ISNA(G1),"",COUNTIFS('Monthly Trend Days'!$F:$F,finish_status_key,'Monthly Trend Days'!$H:$H,"&gt;="&amp;G$1,'Monthly Trend Days'!$H:$H,"&lt;="&amp;EOMONTH(G$1,0)))</f>
        <v/>
      </c>
      <c r="H10" t="str">
        <f ca="1">IF(ISNA(H1),"",COUNTIFS('Monthly Trend Days'!$F:$F,finish_status_key,'Monthly Trend Days'!$H:$H,"&gt;="&amp;H$1,'Monthly Trend Days'!$H:$H,"&lt;="&amp;EOMONTH(H$1,0)))</f>
        <v/>
      </c>
      <c r="I10" t="str">
        <f ca="1">IF(ISNA(I1),"",COUNTIFS('Monthly Trend Days'!$F:$F,finish_status_key,'Monthly Trend Days'!$H:$H,"&gt;="&amp;I$1,'Monthly Trend Days'!$H:$H,"&lt;="&amp;EOMONTH(I$1,0)))</f>
        <v/>
      </c>
      <c r="J10" t="str">
        <f ca="1">IF(ISNA(J1),"",COUNTIFS('Monthly Trend Days'!$F:$F,finish_status_key,'Monthly Trend Days'!$H:$H,"&gt;="&amp;J$1,'Monthly Trend Days'!$H:$H,"&lt;="&amp;EOMONTH(J$1,0)))</f>
        <v/>
      </c>
      <c r="K10" t="str">
        <f ca="1">IF(ISNA(K1),"",COUNTIFS('Monthly Trend Days'!$F:$F,finish_status_key,'Monthly Trend Days'!$H:$H,"&gt;="&amp;K$1,'Monthly Trend Days'!$H:$H,"&lt;="&amp;EOMONTH(K$1,0)))</f>
        <v/>
      </c>
      <c r="L10" t="str">
        <f ca="1">IF(ISNA(L1),"",COUNTIFS('Monthly Trend Days'!$F:$F,finish_status_key,'Monthly Trend Days'!$H:$H,"&gt;="&amp;L$1,'Monthly Trend Days'!$H:$H,"&lt;="&amp;EOMONTH(L$1,0)))</f>
        <v/>
      </c>
      <c r="M10" t="str">
        <f ca="1">IF(ISNA(M1),"",COUNTIFS('Monthly Trend Days'!$F:$F,finish_status_key,'Monthly Trend Days'!$H:$H,"&gt;="&amp;M$1,'Monthly Trend Days'!$H:$H,"&lt;="&amp;EOMONTH(M$1,0)))</f>
        <v/>
      </c>
      <c r="N10" t="str">
        <f ca="1">IF(ISNA(N1),"",COUNTIFS('Monthly Trend Days'!$F:$F,finish_status_key,'Monthly Trend Days'!$H:$H,"&gt;="&amp;N$1,'Monthly Trend Days'!$H:$H,"&lt;="&amp;EOMONTH(N$1,0)))</f>
        <v/>
      </c>
      <c r="O10" t="str">
        <f ca="1">IF(ISNA(O1),"",COUNTIFS('Monthly Trend Days'!$F:$F,finish_status_key,'Monthly Trend Days'!$H:$H,"&gt;="&amp;O$1,'Monthly Trend Days'!$H:$H,"&lt;="&amp;EOMONTH(O$1,0)))</f>
        <v/>
      </c>
      <c r="P10" t="str">
        <f ca="1">IF(ISNA(P1),"",COUNTIFS('Monthly Trend Days'!$F:$F,finish_status_key,'Monthly Trend Days'!$H:$H,"&gt;="&amp;P$1,'Monthly Trend Days'!$H:$H,"&lt;="&amp;EOMONTH(P$1,0)))</f>
        <v/>
      </c>
      <c r="Q10" t="str">
        <f ca="1">IF(ISNA(Q1),"",COUNTIFS('Monthly Trend Days'!$F:$F,finish_status_key,'Monthly Trend Days'!$H:$H,"&gt;="&amp;Q$1,'Monthly Trend Days'!$H:$H,"&lt;="&amp;EOMONTH(Q$1,0)))</f>
        <v/>
      </c>
      <c r="R10" t="str">
        <f ca="1">IF(ISNA(R1),"",COUNTIFS('Monthly Trend Days'!$F:$F,finish_status_key,'Monthly Trend Days'!$H:$H,"&gt;="&amp;R$1,'Monthly Trend Days'!$H:$H,"&lt;="&amp;EOMONTH(R$1,0)))</f>
        <v/>
      </c>
      <c r="S10" t="str">
        <f ca="1">IF(ISNA(S1),"",COUNTIFS('Monthly Trend Days'!$F:$F,finish_status_key,'Monthly Trend Days'!$H:$H,"&gt;="&amp;S$1,'Monthly Trend Days'!$H:$H,"&lt;="&amp;EOMONTH(S$1,0)))</f>
        <v/>
      </c>
      <c r="T10" t="str">
        <f ca="1">IF(ISNA(T1),"",COUNTIFS('Monthly Trend Days'!$F:$F,finish_status_key,'Monthly Trend Days'!$H:$H,"&gt;="&amp;T$1,'Monthly Trend Days'!$H:$H,"&lt;="&amp;EOMONTH(T$1,0)))</f>
        <v/>
      </c>
      <c r="U10" t="str">
        <f ca="1">IF(ISNA(U1),"",COUNTIFS('Monthly Trend Days'!$F:$F,finish_status_key,'Monthly Trend Days'!$H:$H,"&gt;="&amp;U$1,'Monthly Trend Days'!$H:$H,"&lt;="&amp;EOMONTH(U$1,0)))</f>
        <v/>
      </c>
      <c r="V10" t="str">
        <f ca="1">IF(ISNA(V1),"",COUNTIFS('Monthly Trend Days'!$F:$F,finish_status_key,'Monthly Trend Days'!$H:$H,"&gt;="&amp;V$1,'Monthly Trend Days'!$H:$H,"&lt;="&amp;EOMONTH(V$1,0)))</f>
        <v/>
      </c>
      <c r="W10" t="str">
        <f ca="1">IF(ISNA(W1),"",COUNTIFS('Monthly Trend Days'!$F:$F,finish_status_key,'Monthly Trend Days'!$H:$H,"&gt;="&amp;W$1,'Monthly Trend Days'!$H:$H,"&lt;="&amp;EOMONTH(W$1,0)))</f>
        <v/>
      </c>
      <c r="X10" t="str">
        <f ca="1">IF(ISNA(X1),"",COUNTIFS('Monthly Trend Days'!$F:$F,finish_status_key,'Monthly Trend Days'!$H:$H,"&gt;="&amp;X$1,'Monthly Trend Days'!$H:$H,"&lt;="&amp;EOMONTH(X$1,0)))</f>
        <v/>
      </c>
      <c r="Y10" t="str">
        <f ca="1">IF(ISNA(Y1),"",COUNTIFS('Monthly Trend Days'!$F:$F,finish_status_key,'Monthly Trend Days'!$H:$H,"&gt;="&amp;Y$1,'Monthly Trend Days'!$H:$H,"&lt;="&amp;EOMONTH(Y$1,0)))</f>
        <v/>
      </c>
      <c r="Z10" t="str">
        <f ca="1">IF(ISNA(Z1),"",COUNTIFS('Monthly Trend Days'!$F:$F,finish_status_key,'Monthly Trend Days'!$H:$H,"&gt;="&amp;Z$1,'Monthly Trend Days'!$H:$H,"&lt;="&amp;EOMONTH(Z$1,0)))</f>
        <v/>
      </c>
      <c r="AA10" t="str">
        <f ca="1">IF(ISNA(AA1),"",COUNTIFS('Monthly Trend Days'!$F:$F,finish_status_key,'Monthly Trend Days'!$H:$H,"&gt;="&amp;AA$1,'Monthly Trend Days'!$H:$H,"&lt;="&amp;EOMONTH(AA$1,0)))</f>
        <v/>
      </c>
      <c r="AB10" t="str">
        <f ca="1">IF(ISNA(AB1),"",COUNTIFS('Monthly Trend Days'!$F:$F,finish_status_key,'Monthly Trend Days'!$H:$H,"&gt;="&amp;AB$1,'Monthly Trend Days'!$H:$H,"&lt;="&amp;EOMONTH(AB$1,0)))</f>
        <v/>
      </c>
      <c r="AC10" t="str">
        <f ca="1">IF(ISNA(AC1),"",COUNTIFS('Monthly Trend Days'!$F:$F,finish_status_key,'Monthly Trend Days'!$H:$H,"&gt;="&amp;AC$1,'Monthly Trend Days'!$H:$H,"&lt;="&amp;EOMONTH(AC$1,0)))</f>
        <v/>
      </c>
      <c r="AD10" t="str">
        <f ca="1">IF(ISNA(AD1),"",COUNTIFS('Monthly Trend Days'!$F:$F,finish_status_key,'Monthly Trend Days'!$H:$H,"&gt;="&amp;AD$1,'Monthly Trend Days'!$H:$H,"&lt;="&amp;EOMONTH(AD$1,0)))</f>
        <v/>
      </c>
      <c r="AE10" t="str">
        <f ca="1">IF(ISNA(AE1),"",COUNTIFS('Monthly Trend Days'!$F:$F,finish_status_key,'Monthly Trend Days'!$H:$H,"&gt;="&amp;AE$1,'Monthly Trend Days'!$H:$H,"&lt;="&amp;EOMONTH(AE$1,0)))</f>
        <v/>
      </c>
      <c r="AF10" t="str">
        <f ca="1">IF(ISNA(AF1),"",COUNTIFS('Monthly Trend Days'!$F:$F,finish_status_key,'Monthly Trend Days'!$H:$H,"&gt;="&amp;AF$1,'Monthly Trend Days'!$H:$H,"&lt;="&amp;EOMONTH(AF$1,0)))</f>
        <v/>
      </c>
      <c r="AG10" t="str">
        <f ca="1">IF(ISNA(AG1),"",COUNTIFS('Monthly Trend Days'!$F:$F,finish_status_key,'Monthly Trend Days'!$H:$H,"&gt;="&amp;AG$1,'Monthly Trend Days'!$H:$H,"&lt;="&amp;EOMONTH(AG$1,0)))</f>
        <v/>
      </c>
      <c r="AH10" t="str">
        <f ca="1">IF(ISNA(AH1),"",COUNTIFS('Monthly Trend Days'!$F:$F,finish_status_key,'Monthly Trend Days'!$H:$H,"&gt;="&amp;AH$1,'Monthly Trend Days'!$H:$H,"&lt;="&amp;EOMONTH(AH$1,0)))</f>
        <v/>
      </c>
      <c r="AI10" t="str">
        <f ca="1">IF(ISNA(AI1),"",COUNTIFS('Monthly Trend Days'!$F:$F,finish_status_key,'Monthly Trend Days'!$H:$H,"&gt;="&amp;AI$1,'Monthly Trend Days'!$H:$H,"&lt;="&amp;EOMONTH(AI$1,0)))</f>
        <v/>
      </c>
      <c r="AJ10" t="str">
        <f ca="1">IF(ISNA(AJ1),"",COUNTIFS('Monthly Trend Days'!$F:$F,finish_status_key,'Monthly Trend Days'!$H:$H,"&gt;="&amp;AJ$1,'Monthly Trend Days'!$H:$H,"&lt;="&amp;EOMONTH(AJ$1,0)))</f>
        <v/>
      </c>
      <c r="AK10" t="str">
        <f ca="1">IF(ISNA(AK1),"",COUNTIFS('Monthly Trend Days'!$F:$F,finish_status_key,'Monthly Trend Days'!$H:$H,"&gt;="&amp;AK$1,'Monthly Trend Days'!$H:$H,"&lt;="&amp;EOMONTH(AK$1,0)))</f>
        <v/>
      </c>
      <c r="AL10" t="str">
        <f ca="1">IF(ISNA(AL1),"",COUNTIFS('Monthly Trend Days'!$F:$F,finish_status_key,'Monthly Trend Days'!$H:$H,"&gt;="&amp;AL$1,'Monthly Trend Days'!$H:$H,"&lt;="&amp;EOMONTH(AL$1,0)))</f>
        <v/>
      </c>
      <c r="AM10" t="str">
        <f ca="1">IF(ISNA(AM1),"",COUNTIFS('Monthly Trend Days'!$F:$F,finish_status_key,'Monthly Trend Days'!$H:$H,"&gt;="&amp;AM$1,'Monthly Trend Days'!$H:$H,"&lt;="&amp;EOMONTH(AM$1,0)))</f>
        <v/>
      </c>
      <c r="AN10" t="str">
        <f ca="1">IF(ISNA(AN1),"",COUNTIFS('Monthly Trend Days'!$F:$F,finish_status_key,'Monthly Trend Days'!$H:$H,"&gt;="&amp;AN$1,'Monthly Trend Days'!$H:$H,"&lt;="&amp;EOMONTH(AN$1,0)))</f>
        <v/>
      </c>
      <c r="AO10" t="str">
        <f ca="1">IF(ISNA(AO1),"",COUNTIFS('Monthly Trend Days'!$F:$F,finish_status_key,'Monthly Trend Days'!$H:$H,"&gt;="&amp;AO$1,'Monthly Trend Days'!$H:$H,"&lt;="&amp;EOMONTH(AO$1,0)))</f>
        <v/>
      </c>
      <c r="AP10" t="str">
        <f ca="1">IF(ISNA(AP1),"",COUNTIFS('Monthly Trend Days'!$F:$F,finish_status_key,'Monthly Trend Days'!$H:$H,"&gt;="&amp;AP$1,'Monthly Trend Days'!$H:$H,"&lt;="&amp;EOMONTH(AP$1,0)))</f>
        <v/>
      </c>
      <c r="AQ10" t="str">
        <f ca="1">IF(ISNA(AQ1),"",COUNTIFS('Monthly Trend Days'!$F:$F,finish_status_key,'Monthly Trend Days'!$H:$H,"&gt;="&amp;AQ$1,'Monthly Trend Days'!$H:$H,"&lt;="&amp;EOMONTH(AQ$1,0)))</f>
        <v/>
      </c>
      <c r="AR10" t="str">
        <f ca="1">IF(ISNA(AR1),"",COUNTIFS('Monthly Trend Days'!$F:$F,finish_status_key,'Monthly Trend Days'!$H:$H,"&gt;="&amp;AR$1,'Monthly Trend Days'!$H:$H,"&lt;="&amp;EOMONTH(AR$1,0)))</f>
        <v/>
      </c>
      <c r="AS10" t="str">
        <f ca="1">IF(ISNA(AS1),"",COUNTIFS('Monthly Trend Days'!$F:$F,finish_status_key,'Monthly Trend Days'!$H:$H,"&gt;="&amp;AS$1,'Monthly Trend Days'!$H:$H,"&lt;="&amp;EOMONTH(AS$1,0)))</f>
        <v/>
      </c>
      <c r="AT10" t="str">
        <f ca="1">IF(ISNA(AT1),"",COUNTIFS('Monthly Trend Days'!$F:$F,finish_status_key,'Monthly Trend Days'!$H:$H,"&gt;="&amp;AT$1,'Monthly Trend Days'!$H:$H,"&lt;="&amp;EOMONTH(AT$1,0)))</f>
        <v/>
      </c>
      <c r="AU10" t="str">
        <f ca="1">IF(ISNA(AU1),"",COUNTIFS('Monthly Trend Days'!$F:$F,finish_status_key,'Monthly Trend Days'!$H:$H,"&gt;="&amp;AU$1,'Monthly Trend Days'!$H:$H,"&lt;="&amp;EOMONTH(AU$1,0)))</f>
        <v/>
      </c>
      <c r="AV10" t="str">
        <f ca="1">IF(ISNA(AV1),"",COUNTIFS('Monthly Trend Days'!$F:$F,finish_status_key,'Monthly Trend Days'!$H:$H,"&gt;="&amp;AV$1,'Monthly Trend Days'!$H:$H,"&lt;="&amp;EOMONTH(AV$1,0)))</f>
        <v/>
      </c>
      <c r="AW10" t="str">
        <f ca="1">IF(ISNA(AW1),"",COUNTIFS('Monthly Trend Days'!$F:$F,finish_status_key,'Monthly Trend Days'!$H:$H,"&gt;="&amp;AW$1,'Monthly Trend Days'!$H:$H,"&lt;="&amp;EOMONTH(AW$1,0)))</f>
        <v/>
      </c>
      <c r="AX10" t="str">
        <f ca="1">IF(ISNA(AX1),"",COUNTIFS('Monthly Trend Days'!$F:$F,finish_status_key,'Monthly Trend Days'!$H:$H,"&gt;="&amp;AX$1,'Monthly Trend Days'!$H:$H,"&lt;="&amp;EOMONTH(AX$1,0)))</f>
        <v/>
      </c>
      <c r="AY10" t="str">
        <f ca="1">IF(ISNA(AY1),"",COUNTIFS('Monthly Trend Days'!$F:$F,finish_status_key,'Monthly Trend Days'!$H:$H,"&gt;="&amp;AY$1,'Monthly Trend Days'!$H:$H,"&lt;="&amp;EOMONTH(AY$1,0)))</f>
        <v/>
      </c>
      <c r="AZ10" t="str">
        <f ca="1">IF(ISNA(AZ1),"",COUNTIFS('Monthly Trend Days'!$F:$F,finish_status_key,'Monthly Trend Days'!$H:$H,"&gt;="&amp;AZ$1,'Monthly Trend Days'!$H:$H,"&lt;="&amp;EOMONTH(AZ$1,0)))</f>
        <v/>
      </c>
      <c r="BA10" t="str">
        <f ca="1">IF(ISNA(BA1),"",COUNTIFS('Monthly Trend Days'!$F:$F,finish_status_key,'Monthly Trend Days'!$H:$H,"&gt;="&amp;BA$1,'Monthly Trend Days'!$H:$H,"&lt;="&amp;EOMONTH(BA$1,0)))</f>
        <v/>
      </c>
      <c r="BB10" t="str">
        <f ca="1">IF(ISNA(BB1),"",COUNTIFS('Monthly Trend Days'!$F:$F,finish_status_key,'Monthly Trend Days'!$H:$H,"&gt;="&amp;BB$1,'Monthly Trend Days'!$H:$H,"&lt;="&amp;EOMONTH(BB$1,0)))</f>
        <v/>
      </c>
      <c r="BC10" t="str">
        <f ca="1">IF(ISNA(BC1),"",COUNTIFS('Monthly Trend Days'!$F:$F,finish_status_key,'Monthly Trend Days'!$H:$H,"&gt;="&amp;BC$1,'Monthly Trend Days'!$H:$H,"&lt;="&amp;EOMONTH(BC$1,0)))</f>
        <v/>
      </c>
      <c r="BD10" t="str">
        <f ca="1">IF(ISNA(BD1),"",COUNTIFS('Monthly Trend Days'!$F:$F,finish_status_key,'Monthly Trend Days'!$H:$H,"&gt;="&amp;BD$1,'Monthly Trend Days'!$H:$H,"&lt;="&amp;EOMONTH(BD$1,0)))</f>
        <v/>
      </c>
      <c r="BE10" t="str">
        <f ca="1">IF(ISNA(BE1),"",COUNTIFS('Monthly Trend Days'!$F:$F,finish_status_key,'Monthly Trend Days'!$H:$H,"&gt;="&amp;BE$1,'Monthly Trend Days'!$H:$H,"&lt;="&amp;EOMONTH(BE$1,0)))</f>
        <v/>
      </c>
      <c r="BF10" t="str">
        <f ca="1">IF(ISNA(BF1),"",COUNTIFS('Monthly Trend Days'!$F:$F,finish_status_key,'Monthly Trend Days'!$H:$H,"&gt;="&amp;BF$1,'Monthly Trend Days'!$H:$H,"&lt;="&amp;EOMONTH(BF$1,0)))</f>
        <v/>
      </c>
      <c r="BG10" t="str">
        <f ca="1">IF(ISNA(BG1),"",COUNTIFS('Monthly Trend Days'!$F:$F,finish_status_key,'Monthly Trend Days'!$H:$H,"&gt;="&amp;BG$1,'Monthly Trend Days'!$H:$H,"&lt;="&amp;EOMONTH(BG$1,0)))</f>
        <v/>
      </c>
      <c r="BH10" t="str">
        <f ca="1">IF(ISNA(BH1),"",COUNTIFS('Monthly Trend Days'!$F:$F,finish_status_key,'Monthly Trend Days'!$H:$H,"&gt;="&amp;BH$1,'Monthly Trend Days'!$H:$H,"&lt;="&amp;EOMONTH(BH$1,0)))</f>
        <v/>
      </c>
      <c r="BI10" t="str">
        <f ca="1">IF(ISNA(BI1),"",COUNTIFS('Monthly Trend Days'!$F:$F,finish_status_key,'Monthly Trend Days'!$H:$H,"&gt;="&amp;BI$1,'Monthly Trend Days'!$H:$H,"&lt;="&amp;EOMONTH(BI$1,0)))</f>
        <v/>
      </c>
      <c r="BJ10" t="str">
        <f ca="1">IF(ISNA(BJ1),"",COUNTIFS('Monthly Trend Days'!$F:$F,finish_status_key,'Monthly Trend Days'!$H:$H,"&gt;="&amp;BJ$1,'Monthly Trend Days'!$H:$H,"&lt;="&amp;EOMONTH(BJ$1,0)))</f>
        <v/>
      </c>
      <c r="BK10" t="str">
        <f ca="1">IF(ISNA(BK1),"",COUNTIFS('Monthly Trend Days'!$F:$F,finish_status_key,'Monthly Trend Days'!$H:$H,"&gt;="&amp;BK$1,'Monthly Trend Days'!$H:$H,"&lt;="&amp;EOMONTH(BK$1,0)))</f>
        <v/>
      </c>
      <c r="BL10" t="str">
        <f ca="1">IF(ISNA(BL1),"",COUNTIFS('Monthly Trend Days'!$F:$F,finish_status_key,'Monthly Trend Days'!$H:$H,"&gt;="&amp;BL$1,'Monthly Trend Days'!$H:$H,"&lt;="&amp;EOMONTH(BL$1,0)))</f>
        <v/>
      </c>
      <c r="BM10" t="str">
        <f ca="1">IF(ISNA(BM1),"",COUNTIFS('Monthly Trend Days'!$F:$F,finish_status_key,'Monthly Trend Days'!$H:$H,"&gt;="&amp;BM$1,'Monthly Trend Days'!$H:$H,"&lt;="&amp;EOMONTH(BM$1,0)))</f>
        <v/>
      </c>
      <c r="BN10" t="str">
        <f ca="1">IF(ISNA(BN1),"",COUNTIFS('Monthly Trend Days'!$F:$F,finish_status_key,'Monthly Trend Days'!$H:$H,"&gt;="&amp;BN$1,'Monthly Trend Days'!$H:$H,"&lt;="&amp;EOMONTH(BN$1,0)))</f>
        <v/>
      </c>
      <c r="BO10" t="str">
        <f ca="1">IF(ISNA(BO1),"",COUNTIFS('Monthly Trend Days'!$F:$F,finish_status_key,'Monthly Trend Days'!$H:$H,"&gt;="&amp;BO$1,'Monthly Trend Days'!$H:$H,"&lt;="&amp;EOMONTH(BO$1,0)))</f>
        <v/>
      </c>
      <c r="BP10" t="str">
        <f ca="1">IF(ISNA(BP1),"",COUNTIFS('Monthly Trend Days'!$F:$F,finish_status_key,'Monthly Trend Days'!$H:$H,"&gt;="&amp;BP$1,'Monthly Trend Days'!$H:$H,"&lt;="&amp;EOMONTH(BP$1,0)))</f>
        <v/>
      </c>
      <c r="BQ10" t="str">
        <f ca="1">IF(ISNA(BQ1),"",COUNTIFS('Monthly Trend Days'!$F:$F,finish_status_key,'Monthly Trend Days'!$H:$H,"&gt;="&amp;BQ$1,'Monthly Trend Days'!$H:$H,"&lt;="&amp;EOMONTH(BQ$1,0)))</f>
        <v/>
      </c>
      <c r="BR10" t="str">
        <f ca="1">IF(ISNA(BR1),"",COUNTIFS('Monthly Trend Days'!$F:$F,finish_status_key,'Monthly Trend Days'!$H:$H,"&gt;="&amp;BR$1,'Monthly Trend Days'!$H:$H,"&lt;="&amp;EOMONTH(BR$1,0)))</f>
        <v/>
      </c>
      <c r="BS10" t="str">
        <f ca="1">IF(ISNA(BS1),"",COUNTIFS('Monthly Trend Days'!$F:$F,finish_status_key,'Monthly Trend Days'!$H:$H,"&gt;="&amp;BS$1,'Monthly Trend Days'!$H:$H,"&lt;="&amp;EOMONTH(BS$1,0)))</f>
        <v/>
      </c>
      <c r="BT10" t="str">
        <f ca="1">IF(ISNA(BT1),"",COUNTIFS('Monthly Trend Days'!$F:$F,finish_status_key,'Monthly Trend Days'!$H:$H,"&gt;="&amp;BT$1,'Monthly Trend Days'!$H:$H,"&lt;="&amp;EOMONTH(BT$1,0)))</f>
        <v/>
      </c>
      <c r="BU10" t="str">
        <f ca="1">IF(ISNA(BU1),"",COUNTIFS('Monthly Trend Days'!$F:$F,finish_status_key,'Monthly Trend Days'!$H:$H,"&gt;="&amp;BU$1,'Monthly Trend Days'!$H:$H,"&lt;="&amp;EOMONTH(BU$1,0)))</f>
        <v/>
      </c>
      <c r="BV10" t="str">
        <f ca="1">IF(ISNA(BV1),"",COUNTIFS('Monthly Trend Days'!$F:$F,finish_status_key,'Monthly Trend Days'!$H:$H,"&gt;="&amp;BV$1,'Monthly Trend Days'!$H:$H,"&lt;="&amp;EOMONTH(BV$1,0)))</f>
        <v/>
      </c>
      <c r="BW10" t="str">
        <f ca="1">IF(ISNA(BW1),"",COUNTIFS('Monthly Trend Days'!$F:$F,finish_status_key,'Monthly Trend Days'!$H:$H,"&gt;="&amp;BW$1,'Monthly Trend Days'!$H:$H,"&lt;="&amp;EOMONTH(BW$1,0)))</f>
        <v/>
      </c>
    </row>
    <row r="11" spans="3:75">
      <c r="C11" s="11" t="s">
        <v>135</v>
      </c>
      <c r="D11">
        <f ca="1">IF(ISNA(D1),"",COUNTIFS('Monthly Trend Days'!$F:$F,stopped_status_key,'Monthly Trend Days'!$H:$H,"&gt;="&amp;D$1,'Monthly Trend Days'!$H:$H,"&lt;="&amp;EOMONTH(D$1,0)))</f>
        <v>0</v>
      </c>
      <c r="E11" t="str">
        <f ca="1">IF(ISNA(E1),"",COUNTIFS('Monthly Trend Days'!$F:$F,stopped_status_key,'Monthly Trend Days'!$H:$H,"&gt;="&amp;E$1,'Monthly Trend Days'!$H:$H,"&lt;="&amp;EOMONTH(E$1,0)))</f>
        <v/>
      </c>
      <c r="F11" t="str">
        <f ca="1">IF(ISNA(F1),"",COUNTIFS('Monthly Trend Days'!$F:$F,stopped_status_key,'Monthly Trend Days'!$H:$H,"&gt;="&amp;F$1,'Monthly Trend Days'!$H:$H,"&lt;="&amp;EOMONTH(F$1,0)))</f>
        <v/>
      </c>
      <c r="G11" t="str">
        <f ca="1">IF(ISNA(G1),"",COUNTIFS('Monthly Trend Days'!$F:$F,stopped_status_key,'Monthly Trend Days'!$H:$H,"&gt;="&amp;G$1,'Monthly Trend Days'!$H:$H,"&lt;="&amp;EOMONTH(G$1,0)))</f>
        <v/>
      </c>
      <c r="H11" t="str">
        <f ca="1">IF(ISNA(H1),"",COUNTIFS('Monthly Trend Days'!$F:$F,stopped_status_key,'Monthly Trend Days'!$H:$H,"&gt;="&amp;H$1,'Monthly Trend Days'!$H:$H,"&lt;="&amp;EOMONTH(H$1,0)))</f>
        <v/>
      </c>
      <c r="I11" t="str">
        <f ca="1">IF(ISNA(I1),"",COUNTIFS('Monthly Trend Days'!$F:$F,stopped_status_key,'Monthly Trend Days'!$H:$H,"&gt;="&amp;I$1,'Monthly Trend Days'!$H:$H,"&lt;="&amp;EOMONTH(I$1,0)))</f>
        <v/>
      </c>
      <c r="J11" t="str">
        <f ca="1">IF(ISNA(J1),"",COUNTIFS('Monthly Trend Days'!$F:$F,stopped_status_key,'Monthly Trend Days'!$H:$H,"&gt;="&amp;J$1,'Monthly Trend Days'!$H:$H,"&lt;="&amp;EOMONTH(J$1,0)))</f>
        <v/>
      </c>
      <c r="K11" t="str">
        <f ca="1">IF(ISNA(K1),"",COUNTIFS('Monthly Trend Days'!$F:$F,stopped_status_key,'Monthly Trend Days'!$H:$H,"&gt;="&amp;K$1,'Monthly Trend Days'!$H:$H,"&lt;="&amp;EOMONTH(K$1,0)))</f>
        <v/>
      </c>
      <c r="L11" t="str">
        <f ca="1">IF(ISNA(L1),"",COUNTIFS('Monthly Trend Days'!$F:$F,stopped_status_key,'Monthly Trend Days'!$H:$H,"&gt;="&amp;L$1,'Monthly Trend Days'!$H:$H,"&lt;="&amp;EOMONTH(L$1,0)))</f>
        <v/>
      </c>
      <c r="M11" t="str">
        <f ca="1">IF(ISNA(M1),"",COUNTIFS('Monthly Trend Days'!$F:$F,stopped_status_key,'Monthly Trend Days'!$H:$H,"&gt;="&amp;M$1,'Monthly Trend Days'!$H:$H,"&lt;="&amp;EOMONTH(M$1,0)))</f>
        <v/>
      </c>
      <c r="N11" t="str">
        <f ca="1">IF(ISNA(N1),"",COUNTIFS('Monthly Trend Days'!$F:$F,stopped_status_key,'Monthly Trend Days'!$H:$H,"&gt;="&amp;N$1,'Monthly Trend Days'!$H:$H,"&lt;="&amp;EOMONTH(N$1,0)))</f>
        <v/>
      </c>
      <c r="O11" t="str">
        <f ca="1">IF(ISNA(O1),"",COUNTIFS('Monthly Trend Days'!$F:$F,stopped_status_key,'Monthly Trend Days'!$H:$H,"&gt;="&amp;O$1,'Monthly Trend Days'!$H:$H,"&lt;="&amp;EOMONTH(O$1,0)))</f>
        <v/>
      </c>
      <c r="P11" t="str">
        <f ca="1">IF(ISNA(P1),"",COUNTIFS('Monthly Trend Days'!$F:$F,stopped_status_key,'Monthly Trend Days'!$H:$H,"&gt;="&amp;P$1,'Monthly Trend Days'!$H:$H,"&lt;="&amp;EOMONTH(P$1,0)))</f>
        <v/>
      </c>
      <c r="Q11" t="str">
        <f ca="1">IF(ISNA(Q1),"",COUNTIFS('Monthly Trend Days'!$F:$F,stopped_status_key,'Monthly Trend Days'!$H:$H,"&gt;="&amp;Q$1,'Monthly Trend Days'!$H:$H,"&lt;="&amp;EOMONTH(Q$1,0)))</f>
        <v/>
      </c>
      <c r="R11" t="str">
        <f ca="1">IF(ISNA(R1),"",COUNTIFS('Monthly Trend Days'!$F:$F,stopped_status_key,'Monthly Trend Days'!$H:$H,"&gt;="&amp;R$1,'Monthly Trend Days'!$H:$H,"&lt;="&amp;EOMONTH(R$1,0)))</f>
        <v/>
      </c>
      <c r="S11" t="str">
        <f ca="1">IF(ISNA(S1),"",COUNTIFS('Monthly Trend Days'!$F:$F,stopped_status_key,'Monthly Trend Days'!$H:$H,"&gt;="&amp;S$1,'Monthly Trend Days'!$H:$H,"&lt;="&amp;EOMONTH(S$1,0)))</f>
        <v/>
      </c>
      <c r="T11" t="str">
        <f ca="1">IF(ISNA(T1),"",COUNTIFS('Monthly Trend Days'!$F:$F,stopped_status_key,'Monthly Trend Days'!$H:$H,"&gt;="&amp;T$1,'Monthly Trend Days'!$H:$H,"&lt;="&amp;EOMONTH(T$1,0)))</f>
        <v/>
      </c>
      <c r="U11" t="str">
        <f ca="1">IF(ISNA(U1),"",COUNTIFS('Monthly Trend Days'!$F:$F,stopped_status_key,'Monthly Trend Days'!$H:$H,"&gt;="&amp;U$1,'Monthly Trend Days'!$H:$H,"&lt;="&amp;EOMONTH(U$1,0)))</f>
        <v/>
      </c>
      <c r="V11" t="str">
        <f ca="1">IF(ISNA(V1),"",COUNTIFS('Monthly Trend Days'!$F:$F,stopped_status_key,'Monthly Trend Days'!$H:$H,"&gt;="&amp;V$1,'Monthly Trend Days'!$H:$H,"&lt;="&amp;EOMONTH(V$1,0)))</f>
        <v/>
      </c>
      <c r="W11" t="str">
        <f ca="1">IF(ISNA(W1),"",COUNTIFS('Monthly Trend Days'!$F:$F,stopped_status_key,'Monthly Trend Days'!$H:$H,"&gt;="&amp;W$1,'Monthly Trend Days'!$H:$H,"&lt;="&amp;EOMONTH(W$1,0)))</f>
        <v/>
      </c>
      <c r="X11" t="str">
        <f ca="1">IF(ISNA(X1),"",COUNTIFS('Monthly Trend Days'!$F:$F,stopped_status_key,'Monthly Trend Days'!$H:$H,"&gt;="&amp;X$1,'Monthly Trend Days'!$H:$H,"&lt;="&amp;EOMONTH(X$1,0)))</f>
        <v/>
      </c>
      <c r="Y11" t="str">
        <f ca="1">IF(ISNA(Y1),"",COUNTIFS('Monthly Trend Days'!$F:$F,stopped_status_key,'Monthly Trend Days'!$H:$H,"&gt;="&amp;Y$1,'Monthly Trend Days'!$H:$H,"&lt;="&amp;EOMONTH(Y$1,0)))</f>
        <v/>
      </c>
      <c r="Z11" t="str">
        <f ca="1">IF(ISNA(Z1),"",COUNTIFS('Monthly Trend Days'!$F:$F,stopped_status_key,'Monthly Trend Days'!$H:$H,"&gt;="&amp;Z$1,'Monthly Trend Days'!$H:$H,"&lt;="&amp;EOMONTH(Z$1,0)))</f>
        <v/>
      </c>
      <c r="AA11" t="str">
        <f ca="1">IF(ISNA(AA1),"",COUNTIFS('Monthly Trend Days'!$F:$F,stopped_status_key,'Monthly Trend Days'!$H:$H,"&gt;="&amp;AA$1,'Monthly Trend Days'!$H:$H,"&lt;="&amp;EOMONTH(AA$1,0)))</f>
        <v/>
      </c>
      <c r="AB11" t="str">
        <f ca="1">IF(ISNA(AB1),"",COUNTIFS('Monthly Trend Days'!$F:$F,stopped_status_key,'Monthly Trend Days'!$H:$H,"&gt;="&amp;AB$1,'Monthly Trend Days'!$H:$H,"&lt;="&amp;EOMONTH(AB$1,0)))</f>
        <v/>
      </c>
      <c r="AC11" t="str">
        <f ca="1">IF(ISNA(AC1),"",COUNTIFS('Monthly Trend Days'!$F:$F,stopped_status_key,'Monthly Trend Days'!$H:$H,"&gt;="&amp;AC$1,'Monthly Trend Days'!$H:$H,"&lt;="&amp;EOMONTH(AC$1,0)))</f>
        <v/>
      </c>
      <c r="AD11" t="str">
        <f ca="1">IF(ISNA(AD1),"",COUNTIFS('Monthly Trend Days'!$F:$F,stopped_status_key,'Monthly Trend Days'!$H:$H,"&gt;="&amp;AD$1,'Monthly Trend Days'!$H:$H,"&lt;="&amp;EOMONTH(AD$1,0)))</f>
        <v/>
      </c>
      <c r="AE11" t="str">
        <f ca="1">IF(ISNA(AE1),"",COUNTIFS('Monthly Trend Days'!$F:$F,stopped_status_key,'Monthly Trend Days'!$H:$H,"&gt;="&amp;AE$1,'Monthly Trend Days'!$H:$H,"&lt;="&amp;EOMONTH(AE$1,0)))</f>
        <v/>
      </c>
      <c r="AF11" t="str">
        <f ca="1">IF(ISNA(AF1),"",COUNTIFS('Monthly Trend Days'!$F:$F,stopped_status_key,'Monthly Trend Days'!$H:$H,"&gt;="&amp;AF$1,'Monthly Trend Days'!$H:$H,"&lt;="&amp;EOMONTH(AF$1,0)))</f>
        <v/>
      </c>
      <c r="AG11" t="str">
        <f ca="1">IF(ISNA(AG1),"",COUNTIFS('Monthly Trend Days'!$F:$F,stopped_status_key,'Monthly Trend Days'!$H:$H,"&gt;="&amp;AG$1,'Monthly Trend Days'!$H:$H,"&lt;="&amp;EOMONTH(AG$1,0)))</f>
        <v/>
      </c>
      <c r="AH11" t="str">
        <f ca="1">IF(ISNA(AH1),"",COUNTIFS('Monthly Trend Days'!$F:$F,stopped_status_key,'Monthly Trend Days'!$H:$H,"&gt;="&amp;AH$1,'Monthly Trend Days'!$H:$H,"&lt;="&amp;EOMONTH(AH$1,0)))</f>
        <v/>
      </c>
      <c r="AI11" t="str">
        <f ca="1">IF(ISNA(AI1),"",COUNTIFS('Monthly Trend Days'!$F:$F,stopped_status_key,'Monthly Trend Days'!$H:$H,"&gt;="&amp;AI$1,'Monthly Trend Days'!$H:$H,"&lt;="&amp;EOMONTH(AI$1,0)))</f>
        <v/>
      </c>
      <c r="AJ11" t="str">
        <f ca="1">IF(ISNA(AJ1),"",COUNTIFS('Monthly Trend Days'!$F:$F,stopped_status_key,'Monthly Trend Days'!$H:$H,"&gt;="&amp;AJ$1,'Monthly Trend Days'!$H:$H,"&lt;="&amp;EOMONTH(AJ$1,0)))</f>
        <v/>
      </c>
      <c r="AK11" t="str">
        <f ca="1">IF(ISNA(AK1),"",COUNTIFS('Monthly Trend Days'!$F:$F,stopped_status_key,'Monthly Trend Days'!$H:$H,"&gt;="&amp;AK$1,'Monthly Trend Days'!$H:$H,"&lt;="&amp;EOMONTH(AK$1,0)))</f>
        <v/>
      </c>
      <c r="AL11" t="str">
        <f ca="1">IF(ISNA(AL1),"",COUNTIFS('Monthly Trend Days'!$F:$F,stopped_status_key,'Monthly Trend Days'!$H:$H,"&gt;="&amp;AL$1,'Monthly Trend Days'!$H:$H,"&lt;="&amp;EOMONTH(AL$1,0)))</f>
        <v/>
      </c>
      <c r="AM11" t="str">
        <f ca="1">IF(ISNA(AM1),"",COUNTIFS('Monthly Trend Days'!$F:$F,stopped_status_key,'Monthly Trend Days'!$H:$H,"&gt;="&amp;AM$1,'Monthly Trend Days'!$H:$H,"&lt;="&amp;EOMONTH(AM$1,0)))</f>
        <v/>
      </c>
      <c r="AN11" t="str">
        <f ca="1">IF(ISNA(AN1),"",COUNTIFS('Monthly Trend Days'!$F:$F,stopped_status_key,'Monthly Trend Days'!$H:$H,"&gt;="&amp;AN$1,'Monthly Trend Days'!$H:$H,"&lt;="&amp;EOMONTH(AN$1,0)))</f>
        <v/>
      </c>
      <c r="AO11" t="str">
        <f ca="1">IF(ISNA(AO1),"",COUNTIFS('Monthly Trend Days'!$F:$F,stopped_status_key,'Monthly Trend Days'!$H:$H,"&gt;="&amp;AO$1,'Monthly Trend Days'!$H:$H,"&lt;="&amp;EOMONTH(AO$1,0)))</f>
        <v/>
      </c>
      <c r="AP11" t="str">
        <f ca="1">IF(ISNA(AP1),"",COUNTIFS('Monthly Trend Days'!$F:$F,stopped_status_key,'Monthly Trend Days'!$H:$H,"&gt;="&amp;AP$1,'Monthly Trend Days'!$H:$H,"&lt;="&amp;EOMONTH(AP$1,0)))</f>
        <v/>
      </c>
      <c r="AQ11" t="str">
        <f ca="1">IF(ISNA(AQ1),"",COUNTIFS('Monthly Trend Days'!$F:$F,stopped_status_key,'Monthly Trend Days'!$H:$H,"&gt;="&amp;AQ$1,'Monthly Trend Days'!$H:$H,"&lt;="&amp;EOMONTH(AQ$1,0)))</f>
        <v/>
      </c>
      <c r="AR11" t="str">
        <f ca="1">IF(ISNA(AR1),"",COUNTIFS('Monthly Trend Days'!$F:$F,stopped_status_key,'Monthly Trend Days'!$H:$H,"&gt;="&amp;AR$1,'Monthly Trend Days'!$H:$H,"&lt;="&amp;EOMONTH(AR$1,0)))</f>
        <v/>
      </c>
      <c r="AS11" t="str">
        <f ca="1">IF(ISNA(AS1),"",COUNTIFS('Monthly Trend Days'!$F:$F,stopped_status_key,'Monthly Trend Days'!$H:$H,"&gt;="&amp;AS$1,'Monthly Trend Days'!$H:$H,"&lt;="&amp;EOMONTH(AS$1,0)))</f>
        <v/>
      </c>
      <c r="AT11" t="str">
        <f ca="1">IF(ISNA(AT1),"",COUNTIFS('Monthly Trend Days'!$F:$F,stopped_status_key,'Monthly Trend Days'!$H:$H,"&gt;="&amp;AT$1,'Monthly Trend Days'!$H:$H,"&lt;="&amp;EOMONTH(AT$1,0)))</f>
        <v/>
      </c>
      <c r="AU11" t="str">
        <f ca="1">IF(ISNA(AU1),"",COUNTIFS('Monthly Trend Days'!$F:$F,stopped_status_key,'Monthly Trend Days'!$H:$H,"&gt;="&amp;AU$1,'Monthly Trend Days'!$H:$H,"&lt;="&amp;EOMONTH(AU$1,0)))</f>
        <v/>
      </c>
      <c r="AV11" t="str">
        <f ca="1">IF(ISNA(AV1),"",COUNTIFS('Monthly Trend Days'!$F:$F,stopped_status_key,'Monthly Trend Days'!$H:$H,"&gt;="&amp;AV$1,'Monthly Trend Days'!$H:$H,"&lt;="&amp;EOMONTH(AV$1,0)))</f>
        <v/>
      </c>
      <c r="AW11" t="str">
        <f ca="1">IF(ISNA(AW1),"",COUNTIFS('Monthly Trend Days'!$F:$F,stopped_status_key,'Monthly Trend Days'!$H:$H,"&gt;="&amp;AW$1,'Monthly Trend Days'!$H:$H,"&lt;="&amp;EOMONTH(AW$1,0)))</f>
        <v/>
      </c>
      <c r="AX11" t="str">
        <f ca="1">IF(ISNA(AX1),"",COUNTIFS('Monthly Trend Days'!$F:$F,stopped_status_key,'Monthly Trend Days'!$H:$H,"&gt;="&amp;AX$1,'Monthly Trend Days'!$H:$H,"&lt;="&amp;EOMONTH(AX$1,0)))</f>
        <v/>
      </c>
      <c r="AY11" t="str">
        <f ca="1">IF(ISNA(AY1),"",COUNTIFS('Monthly Trend Days'!$F:$F,stopped_status_key,'Monthly Trend Days'!$H:$H,"&gt;="&amp;AY$1,'Monthly Trend Days'!$H:$H,"&lt;="&amp;EOMONTH(AY$1,0)))</f>
        <v/>
      </c>
      <c r="AZ11" t="str">
        <f ca="1">IF(ISNA(AZ1),"",COUNTIFS('Monthly Trend Days'!$F:$F,stopped_status_key,'Monthly Trend Days'!$H:$H,"&gt;="&amp;AZ$1,'Monthly Trend Days'!$H:$H,"&lt;="&amp;EOMONTH(AZ$1,0)))</f>
        <v/>
      </c>
      <c r="BA11" t="str">
        <f ca="1">IF(ISNA(BA1),"",COUNTIFS('Monthly Trend Days'!$F:$F,stopped_status_key,'Monthly Trend Days'!$H:$H,"&gt;="&amp;BA$1,'Monthly Trend Days'!$H:$H,"&lt;="&amp;EOMONTH(BA$1,0)))</f>
        <v/>
      </c>
      <c r="BB11" t="str">
        <f ca="1">IF(ISNA(BB1),"",COUNTIFS('Monthly Trend Days'!$F:$F,stopped_status_key,'Monthly Trend Days'!$H:$H,"&gt;="&amp;BB$1,'Monthly Trend Days'!$H:$H,"&lt;="&amp;EOMONTH(BB$1,0)))</f>
        <v/>
      </c>
      <c r="BC11" t="str">
        <f ca="1">IF(ISNA(BC1),"",COUNTIFS('Monthly Trend Days'!$F:$F,stopped_status_key,'Monthly Trend Days'!$H:$H,"&gt;="&amp;BC$1,'Monthly Trend Days'!$H:$H,"&lt;="&amp;EOMONTH(BC$1,0)))</f>
        <v/>
      </c>
      <c r="BD11" t="str">
        <f ca="1">IF(ISNA(BD1),"",COUNTIFS('Monthly Trend Days'!$F:$F,stopped_status_key,'Monthly Trend Days'!$H:$H,"&gt;="&amp;BD$1,'Monthly Trend Days'!$H:$H,"&lt;="&amp;EOMONTH(BD$1,0)))</f>
        <v/>
      </c>
      <c r="BE11" t="str">
        <f ca="1">IF(ISNA(BE1),"",COUNTIFS('Monthly Trend Days'!$F:$F,stopped_status_key,'Monthly Trend Days'!$H:$H,"&gt;="&amp;BE$1,'Monthly Trend Days'!$H:$H,"&lt;="&amp;EOMONTH(BE$1,0)))</f>
        <v/>
      </c>
      <c r="BF11" t="str">
        <f ca="1">IF(ISNA(BF1),"",COUNTIFS('Monthly Trend Days'!$F:$F,stopped_status_key,'Monthly Trend Days'!$H:$H,"&gt;="&amp;BF$1,'Monthly Trend Days'!$H:$H,"&lt;="&amp;EOMONTH(BF$1,0)))</f>
        <v/>
      </c>
      <c r="BG11" t="str">
        <f ca="1">IF(ISNA(BG1),"",COUNTIFS('Monthly Trend Days'!$F:$F,stopped_status_key,'Monthly Trend Days'!$H:$H,"&gt;="&amp;BG$1,'Monthly Trend Days'!$H:$H,"&lt;="&amp;EOMONTH(BG$1,0)))</f>
        <v/>
      </c>
      <c r="BH11" t="str">
        <f ca="1">IF(ISNA(BH1),"",COUNTIFS('Monthly Trend Days'!$F:$F,stopped_status_key,'Monthly Trend Days'!$H:$H,"&gt;="&amp;BH$1,'Monthly Trend Days'!$H:$H,"&lt;="&amp;EOMONTH(BH$1,0)))</f>
        <v/>
      </c>
      <c r="BI11" t="str">
        <f ca="1">IF(ISNA(BI1),"",COUNTIFS('Monthly Trend Days'!$F:$F,stopped_status_key,'Monthly Trend Days'!$H:$H,"&gt;="&amp;BI$1,'Monthly Trend Days'!$H:$H,"&lt;="&amp;EOMONTH(BI$1,0)))</f>
        <v/>
      </c>
      <c r="BJ11" t="str">
        <f ca="1">IF(ISNA(BJ1),"",COUNTIFS('Monthly Trend Days'!$F:$F,stopped_status_key,'Monthly Trend Days'!$H:$H,"&gt;="&amp;BJ$1,'Monthly Trend Days'!$H:$H,"&lt;="&amp;EOMONTH(BJ$1,0)))</f>
        <v/>
      </c>
      <c r="BK11" t="str">
        <f ca="1">IF(ISNA(BK1),"",COUNTIFS('Monthly Trend Days'!$F:$F,stopped_status_key,'Monthly Trend Days'!$H:$H,"&gt;="&amp;BK$1,'Monthly Trend Days'!$H:$H,"&lt;="&amp;EOMONTH(BK$1,0)))</f>
        <v/>
      </c>
      <c r="BL11" t="str">
        <f ca="1">IF(ISNA(BL1),"",COUNTIFS('Monthly Trend Days'!$F:$F,stopped_status_key,'Monthly Trend Days'!$H:$H,"&gt;="&amp;BL$1,'Monthly Trend Days'!$H:$H,"&lt;="&amp;EOMONTH(BL$1,0)))</f>
        <v/>
      </c>
      <c r="BM11" t="str">
        <f ca="1">IF(ISNA(BM1),"",COUNTIFS('Monthly Trend Days'!$F:$F,stopped_status_key,'Monthly Trend Days'!$H:$H,"&gt;="&amp;BM$1,'Monthly Trend Days'!$H:$H,"&lt;="&amp;EOMONTH(BM$1,0)))</f>
        <v/>
      </c>
      <c r="BN11" t="str">
        <f ca="1">IF(ISNA(BN1),"",COUNTIFS('Monthly Trend Days'!$F:$F,stopped_status_key,'Monthly Trend Days'!$H:$H,"&gt;="&amp;BN$1,'Monthly Trend Days'!$H:$H,"&lt;="&amp;EOMONTH(BN$1,0)))</f>
        <v/>
      </c>
      <c r="BO11" t="str">
        <f ca="1">IF(ISNA(BO1),"",COUNTIFS('Monthly Trend Days'!$F:$F,stopped_status_key,'Monthly Trend Days'!$H:$H,"&gt;="&amp;BO$1,'Monthly Trend Days'!$H:$H,"&lt;="&amp;EOMONTH(BO$1,0)))</f>
        <v/>
      </c>
      <c r="BP11" t="str">
        <f ca="1">IF(ISNA(BP1),"",COUNTIFS('Monthly Trend Days'!$F:$F,stopped_status_key,'Monthly Trend Days'!$H:$H,"&gt;="&amp;BP$1,'Monthly Trend Days'!$H:$H,"&lt;="&amp;EOMONTH(BP$1,0)))</f>
        <v/>
      </c>
      <c r="BQ11" t="str">
        <f ca="1">IF(ISNA(BQ1),"",COUNTIFS('Monthly Trend Days'!$F:$F,stopped_status_key,'Monthly Trend Days'!$H:$H,"&gt;="&amp;BQ$1,'Monthly Trend Days'!$H:$H,"&lt;="&amp;EOMONTH(BQ$1,0)))</f>
        <v/>
      </c>
      <c r="BR11" t="str">
        <f ca="1">IF(ISNA(BR1),"",COUNTIFS('Monthly Trend Days'!$F:$F,stopped_status_key,'Monthly Trend Days'!$H:$H,"&gt;="&amp;BR$1,'Monthly Trend Days'!$H:$H,"&lt;="&amp;EOMONTH(BR$1,0)))</f>
        <v/>
      </c>
      <c r="BS11" t="str">
        <f ca="1">IF(ISNA(BS1),"",COUNTIFS('Monthly Trend Days'!$F:$F,stopped_status_key,'Monthly Trend Days'!$H:$H,"&gt;="&amp;BS$1,'Monthly Trend Days'!$H:$H,"&lt;="&amp;EOMONTH(BS$1,0)))</f>
        <v/>
      </c>
      <c r="BT11" t="str">
        <f ca="1">IF(ISNA(BT1),"",COUNTIFS('Monthly Trend Days'!$F:$F,stopped_status_key,'Monthly Trend Days'!$H:$H,"&gt;="&amp;BT$1,'Monthly Trend Days'!$H:$H,"&lt;="&amp;EOMONTH(BT$1,0)))</f>
        <v/>
      </c>
      <c r="BU11" t="str">
        <f ca="1">IF(ISNA(BU1),"",COUNTIFS('Monthly Trend Days'!$F:$F,stopped_status_key,'Monthly Trend Days'!$H:$H,"&gt;="&amp;BU$1,'Monthly Trend Days'!$H:$H,"&lt;="&amp;EOMONTH(BU$1,0)))</f>
        <v/>
      </c>
      <c r="BV11" t="str">
        <f ca="1">IF(ISNA(BV1),"",COUNTIFS('Monthly Trend Days'!$F:$F,stopped_status_key,'Monthly Trend Days'!$H:$H,"&gt;="&amp;BV$1,'Monthly Trend Days'!$H:$H,"&lt;="&amp;EOMONTH(BV$1,0)))</f>
        <v/>
      </c>
      <c r="BW11" t="str">
        <f ca="1">IF(ISNA(BW1),"",COUNTIFS('Monthly Trend Days'!$F:$F,stopped_status_key,'Monthly Trend Days'!$H:$H,"&gt;="&amp;BW$1,'Monthly Trend Days'!$H:$H,"&lt;="&amp;EOMONTH(BW$1,0)))</f>
        <v/>
      </c>
    </row>
    <row r="14" spans="3:75" hidden="1">
      <c r="C14" s="11"/>
      <c r="D14">
        <f t="shared" ref="D14:AI14" ca="1" si="29">IF(ISNA(D$1),"",MATCH(D$1,dates,1)+1)</f>
        <v>3</v>
      </c>
      <c r="E14" t="str">
        <f t="shared" ca="1" si="29"/>
        <v/>
      </c>
      <c r="F14" t="str">
        <f t="shared" ca="1" si="29"/>
        <v/>
      </c>
      <c r="G14" t="str">
        <f t="shared" ca="1" si="29"/>
        <v/>
      </c>
      <c r="H14" t="str">
        <f t="shared" ca="1" si="29"/>
        <v/>
      </c>
      <c r="I14" t="str">
        <f t="shared" ca="1" si="29"/>
        <v/>
      </c>
      <c r="J14" t="str">
        <f t="shared" ca="1" si="29"/>
        <v/>
      </c>
      <c r="K14" t="str">
        <f t="shared" ca="1" si="29"/>
        <v/>
      </c>
      <c r="L14" t="str">
        <f t="shared" ca="1" si="29"/>
        <v/>
      </c>
      <c r="M14" t="str">
        <f t="shared" ca="1" si="29"/>
        <v/>
      </c>
      <c r="N14" t="str">
        <f t="shared" ca="1" si="29"/>
        <v/>
      </c>
      <c r="O14" t="str">
        <f t="shared" ca="1" si="29"/>
        <v/>
      </c>
      <c r="P14" t="str">
        <f t="shared" ca="1" si="29"/>
        <v/>
      </c>
      <c r="Q14" t="str">
        <f t="shared" ca="1" si="29"/>
        <v/>
      </c>
      <c r="R14" t="str">
        <f t="shared" ca="1" si="29"/>
        <v/>
      </c>
      <c r="S14" t="str">
        <f t="shared" ca="1" si="29"/>
        <v/>
      </c>
      <c r="T14" t="str">
        <f t="shared" ca="1" si="29"/>
        <v/>
      </c>
      <c r="U14" t="str">
        <f t="shared" ca="1" si="29"/>
        <v/>
      </c>
      <c r="V14" t="str">
        <f t="shared" ca="1" si="29"/>
        <v/>
      </c>
      <c r="W14" t="str">
        <f t="shared" ca="1" si="29"/>
        <v/>
      </c>
      <c r="X14" t="str">
        <f t="shared" ca="1" si="29"/>
        <v/>
      </c>
      <c r="Y14" t="str">
        <f t="shared" ca="1" si="29"/>
        <v/>
      </c>
      <c r="Z14" t="str">
        <f t="shared" ca="1" si="29"/>
        <v/>
      </c>
      <c r="AA14" t="str">
        <f t="shared" ca="1" si="29"/>
        <v/>
      </c>
      <c r="AB14" t="str">
        <f t="shared" ca="1" si="29"/>
        <v/>
      </c>
      <c r="AC14" t="str">
        <f t="shared" ca="1" si="29"/>
        <v/>
      </c>
      <c r="AD14" t="str">
        <f t="shared" ca="1" si="29"/>
        <v/>
      </c>
      <c r="AE14" t="str">
        <f t="shared" ca="1" si="29"/>
        <v/>
      </c>
      <c r="AF14" t="str">
        <f t="shared" ca="1" si="29"/>
        <v/>
      </c>
      <c r="AG14" t="str">
        <f t="shared" ca="1" si="29"/>
        <v/>
      </c>
      <c r="AH14" t="str">
        <f t="shared" ca="1" si="29"/>
        <v/>
      </c>
      <c r="AI14" t="str">
        <f t="shared" ca="1" si="29"/>
        <v/>
      </c>
      <c r="AJ14" t="str">
        <f t="shared" ref="AJ14:BB14" ca="1" si="30">IF(ISNA(AJ$1),"",MATCH(AJ$1,dates,1)+1)</f>
        <v/>
      </c>
      <c r="AK14" t="str">
        <f t="shared" ca="1" si="30"/>
        <v/>
      </c>
      <c r="AL14" t="str">
        <f t="shared" ca="1" si="30"/>
        <v/>
      </c>
      <c r="AM14" t="str">
        <f t="shared" ca="1" si="30"/>
        <v/>
      </c>
      <c r="AN14" t="str">
        <f t="shared" ca="1" si="30"/>
        <v/>
      </c>
      <c r="AO14" t="str">
        <f t="shared" ca="1" si="30"/>
        <v/>
      </c>
      <c r="AP14" t="str">
        <f t="shared" ca="1" si="30"/>
        <v/>
      </c>
      <c r="AQ14" t="str">
        <f t="shared" ca="1" si="30"/>
        <v/>
      </c>
      <c r="AR14" t="str">
        <f t="shared" ca="1" si="30"/>
        <v/>
      </c>
      <c r="AS14" t="str">
        <f t="shared" ca="1" si="30"/>
        <v/>
      </c>
      <c r="AT14" t="str">
        <f t="shared" ca="1" si="30"/>
        <v/>
      </c>
      <c r="AU14" t="str">
        <f t="shared" ca="1" si="30"/>
        <v/>
      </c>
      <c r="AV14" t="str">
        <f t="shared" ca="1" si="30"/>
        <v/>
      </c>
      <c r="AW14" t="str">
        <f t="shared" ca="1" si="30"/>
        <v/>
      </c>
      <c r="AX14" t="str">
        <f t="shared" ca="1" si="30"/>
        <v/>
      </c>
      <c r="AY14" t="str">
        <f t="shared" ca="1" si="30"/>
        <v/>
      </c>
      <c r="AZ14" t="str">
        <f t="shared" ca="1" si="30"/>
        <v/>
      </c>
      <c r="BA14" t="str">
        <f t="shared" ca="1" si="30"/>
        <v/>
      </c>
      <c r="BB14" t="str">
        <f t="shared" ca="1" si="30"/>
        <v/>
      </c>
    </row>
    <row r="15" spans="3:75" hidden="1">
      <c r="D15">
        <f t="shared" ref="D15:AI15" ca="1" si="31">IF(ISNA(D$1),"",MATCH(EOMONTH(D$1,0),dates,1)+1)</f>
        <v>3</v>
      </c>
      <c r="E15" t="str">
        <f t="shared" ca="1" si="31"/>
        <v/>
      </c>
      <c r="F15" t="str">
        <f t="shared" ca="1" si="31"/>
        <v/>
      </c>
      <c r="G15" t="str">
        <f t="shared" ca="1" si="31"/>
        <v/>
      </c>
      <c r="H15" t="str">
        <f t="shared" ca="1" si="31"/>
        <v/>
      </c>
      <c r="I15" t="str">
        <f t="shared" ca="1" si="31"/>
        <v/>
      </c>
      <c r="J15" t="str">
        <f t="shared" ca="1" si="31"/>
        <v/>
      </c>
      <c r="K15" t="str">
        <f t="shared" ca="1" si="31"/>
        <v/>
      </c>
      <c r="L15" t="str">
        <f t="shared" ca="1" si="31"/>
        <v/>
      </c>
      <c r="M15" t="str">
        <f t="shared" ca="1" si="31"/>
        <v/>
      </c>
      <c r="N15" t="str">
        <f t="shared" ca="1" si="31"/>
        <v/>
      </c>
      <c r="O15" t="str">
        <f t="shared" ca="1" si="31"/>
        <v/>
      </c>
      <c r="P15" t="str">
        <f t="shared" ca="1" si="31"/>
        <v/>
      </c>
      <c r="Q15" t="str">
        <f t="shared" ca="1" si="31"/>
        <v/>
      </c>
      <c r="R15" t="str">
        <f t="shared" ca="1" si="31"/>
        <v/>
      </c>
      <c r="S15" t="str">
        <f t="shared" ca="1" si="31"/>
        <v/>
      </c>
      <c r="T15" t="str">
        <f t="shared" ca="1" si="31"/>
        <v/>
      </c>
      <c r="U15" t="str">
        <f t="shared" ca="1" si="31"/>
        <v/>
      </c>
      <c r="V15" t="str">
        <f t="shared" ca="1" si="31"/>
        <v/>
      </c>
      <c r="W15" t="str">
        <f t="shared" ca="1" si="31"/>
        <v/>
      </c>
      <c r="X15" t="str">
        <f t="shared" ca="1" si="31"/>
        <v/>
      </c>
      <c r="Y15" t="str">
        <f t="shared" ca="1" si="31"/>
        <v/>
      </c>
      <c r="Z15" t="str">
        <f t="shared" ca="1" si="31"/>
        <v/>
      </c>
      <c r="AA15" t="str">
        <f t="shared" ca="1" si="31"/>
        <v/>
      </c>
      <c r="AB15" t="str">
        <f t="shared" ca="1" si="31"/>
        <v/>
      </c>
      <c r="AC15" t="str">
        <f t="shared" ca="1" si="31"/>
        <v/>
      </c>
      <c r="AD15" t="str">
        <f t="shared" ca="1" si="31"/>
        <v/>
      </c>
      <c r="AE15" t="str">
        <f t="shared" ca="1" si="31"/>
        <v/>
      </c>
      <c r="AF15" t="str">
        <f t="shared" ca="1" si="31"/>
        <v/>
      </c>
      <c r="AG15" t="str">
        <f t="shared" ca="1" si="31"/>
        <v/>
      </c>
      <c r="AH15" t="str">
        <f t="shared" ca="1" si="31"/>
        <v/>
      </c>
      <c r="AI15" t="str">
        <f t="shared" ca="1" si="31"/>
        <v/>
      </c>
      <c r="AJ15" t="str">
        <f t="shared" ref="AJ15:BB15" ca="1" si="32">IF(ISNA(AJ$1),"",MATCH(EOMONTH(AJ$1,0),dates,1)+1)</f>
        <v/>
      </c>
      <c r="AK15" t="str">
        <f t="shared" ca="1" si="32"/>
        <v/>
      </c>
      <c r="AL15" t="str">
        <f t="shared" ca="1" si="32"/>
        <v/>
      </c>
      <c r="AM15" t="str">
        <f t="shared" ca="1" si="32"/>
        <v/>
      </c>
      <c r="AN15" t="str">
        <f t="shared" ca="1" si="32"/>
        <v/>
      </c>
      <c r="AO15" t="str">
        <f t="shared" ca="1" si="32"/>
        <v/>
      </c>
      <c r="AP15" t="str">
        <f t="shared" ca="1" si="32"/>
        <v/>
      </c>
      <c r="AQ15" t="str">
        <f t="shared" ca="1" si="32"/>
        <v/>
      </c>
      <c r="AR15" t="str">
        <f t="shared" ca="1" si="32"/>
        <v/>
      </c>
      <c r="AS15" t="str">
        <f t="shared" ca="1" si="32"/>
        <v/>
      </c>
      <c r="AT15" t="str">
        <f t="shared" ca="1" si="32"/>
        <v/>
      </c>
      <c r="AU15" t="str">
        <f t="shared" ca="1" si="32"/>
        <v/>
      </c>
      <c r="AV15" t="str">
        <f t="shared" ca="1" si="32"/>
        <v/>
      </c>
      <c r="AW15" t="str">
        <f t="shared" ca="1" si="32"/>
        <v/>
      </c>
      <c r="AX15" t="str">
        <f t="shared" ca="1" si="32"/>
        <v/>
      </c>
      <c r="AY15" t="str">
        <f t="shared" ca="1" si="32"/>
        <v/>
      </c>
      <c r="AZ15" t="str">
        <f t="shared" ca="1" si="32"/>
        <v/>
      </c>
      <c r="BA15" t="str">
        <f t="shared" ca="1" si="32"/>
        <v/>
      </c>
      <c r="BB15" t="str">
        <f t="shared" ca="1" si="32"/>
        <v/>
      </c>
    </row>
    <row r="23" spans="16378:16378">
      <c r="XEX23" t="e">
        <f ca="1">_xlfn.CONCAT("'Stitching Log'!E",MATCH(#REF!,dates,1)+1,":",MATCH(EOMONTH(#REF!,0),dates,1)+1)</f>
        <v>#REF!</v>
      </c>
    </row>
  </sheetData>
  <conditionalFormatting sqref="Q6:Q7 C1:E1 C14 C2:C11">
    <cfRule type="expression" dxfId="52" priority="83">
      <formula>ISNA(C1)</formula>
    </cfRule>
  </conditionalFormatting>
  <conditionalFormatting sqref="Q4">
    <cfRule type="cellIs" dxfId="51" priority="68" operator="equal">
      <formula>0</formula>
    </cfRule>
  </conditionalFormatting>
  <conditionalFormatting sqref="Q4:Q5">
    <cfRule type="expression" dxfId="50" priority="67">
      <formula>ISNA(Q4)</formula>
    </cfRule>
  </conditionalFormatting>
  <conditionalFormatting sqref="Q6:Q7 Q9">
    <cfRule type="cellIs" dxfId="49" priority="59" operator="equal">
      <formula>0</formula>
    </cfRule>
  </conditionalFormatting>
  <conditionalFormatting sqref="R4:BB4">
    <cfRule type="cellIs" dxfId="48" priority="43" operator="equal">
      <formula>0</formula>
    </cfRule>
  </conditionalFormatting>
  <conditionalFormatting sqref="R6:BB7">
    <cfRule type="expression" dxfId="47" priority="44">
      <formula>ISNA(R6)</formula>
    </cfRule>
  </conditionalFormatting>
  <conditionalFormatting sqref="R4:BB5">
    <cfRule type="expression" dxfId="46" priority="42">
      <formula>ISNA(R4)</formula>
    </cfRule>
  </conditionalFormatting>
  <conditionalFormatting sqref="R6:BB7 R9:BB9">
    <cfRule type="cellIs" dxfId="45" priority="39" operator="equal">
      <formula>0</formula>
    </cfRule>
  </conditionalFormatting>
  <conditionalFormatting sqref="D6:P7 D8">
    <cfRule type="expression" dxfId="44" priority="34">
      <formula>ISNA(D6)</formula>
    </cfRule>
  </conditionalFormatting>
  <conditionalFormatting sqref="D4:P4">
    <cfRule type="cellIs" dxfId="43" priority="33" operator="equal">
      <formula>0</formula>
    </cfRule>
  </conditionalFormatting>
  <conditionalFormatting sqref="D4:P5">
    <cfRule type="expression" dxfId="42" priority="32">
      <formula>ISNA(D4)</formula>
    </cfRule>
  </conditionalFormatting>
  <conditionalFormatting sqref="D6:P7 D8 D9:P9 D10:N11">
    <cfRule type="cellIs" dxfId="41" priority="29" operator="equal">
      <formula>0</formula>
    </cfRule>
  </conditionalFormatting>
  <conditionalFormatting sqref="F1:BB1">
    <cfRule type="expression" dxfId="40" priority="23">
      <formula>ISNA(F1)</formula>
    </cfRule>
  </conditionalFormatting>
  <conditionalFormatting sqref="BC4:BW4">
    <cfRule type="cellIs" dxfId="39" priority="15" operator="equal">
      <formula>0</formula>
    </cfRule>
  </conditionalFormatting>
  <conditionalFormatting sqref="BC6:BW7">
    <cfRule type="expression" dxfId="38" priority="16">
      <formula>ISNA(BC6)</formula>
    </cfRule>
  </conditionalFormatting>
  <conditionalFormatting sqref="BC4:BW5">
    <cfRule type="expression" dxfId="37" priority="14">
      <formula>ISNA(BC4)</formula>
    </cfRule>
  </conditionalFormatting>
  <conditionalFormatting sqref="BC6:BW7 BC9:BW9">
    <cfRule type="cellIs" dxfId="36" priority="11" operator="equal">
      <formula>0</formula>
    </cfRule>
  </conditionalFormatting>
  <conditionalFormatting sqref="BC1:BW1">
    <cfRule type="expression" dxfId="35" priority="6">
      <formula>ISNA(BC1)</formula>
    </cfRule>
  </conditionalFormatting>
  <conditionalFormatting sqref="E8:BW8">
    <cfRule type="expression" dxfId="34" priority="3">
      <formula>ISNA(E8)</formula>
    </cfRule>
  </conditionalFormatting>
  <conditionalFormatting sqref="E8:BW8">
    <cfRule type="cellIs" dxfId="33" priority="2" operator="equal">
      <formula>0</formula>
    </cfRule>
  </conditionalFormatting>
  <conditionalFormatting sqref="O10:BW11">
    <cfRule type="cellIs" dxfId="32" priority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92D9875-8CB8-49D7-994D-4F85DB90EE1D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Data'!$D$6:$P$6</xm:f>
              <xm:sqref>A6</xm:sqref>
            </x14:sparkline>
            <x14:sparkline>
              <xm:f>'Monthly Trend Data'!$D$7:$P$7</xm:f>
              <xm:sqref>A7</xm:sqref>
            </x14:sparkline>
            <x14:sparkline>
              <xm:f>'Monthly Trend Data'!$D$8:$P$8</xm:f>
              <xm:sqref>A8</xm:sqref>
            </x14:sparkline>
            <x14:sparkline>
              <xm:f>'Monthly Trend Data'!$D$9:$P$9</xm:f>
              <xm:sqref>A9</xm:sqref>
            </x14:sparkline>
            <x14:sparkline>
              <xm:f>'Monthly Trend Data'!$D$10:$P$10</xm:f>
              <xm:sqref>A10</xm:sqref>
            </x14:sparkline>
            <x14:sparkline>
              <xm:f>'Monthly Trend Data'!D11:P11</xm:f>
              <xm:sqref>A11</xm:sqref>
            </x14:sparkline>
          </x14:sparklines>
        </x14:sparklineGroup>
        <x14:sparklineGroup type="column" displayEmptyCellsAs="gap" xr2:uid="{3D431B90-A92E-45AB-A616-74B4E203A0B8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Trend Data'!$D$2:$P$2</xm:f>
              <xm:sqref>A2</xm:sqref>
            </x14:sparkline>
            <x14:sparkline>
              <xm:f>'Monthly Trend Data'!$D$3:$P$3</xm:f>
              <xm:sqref>A3</xm:sqref>
            </x14:sparkline>
            <x14:sparkline>
              <xm:f>'Monthly Trend Data'!$D$4:$P$4</xm:f>
              <xm:sqref>A4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4CCE-EEDC-4BA6-A9F5-95B0B5D803BF}">
  <sheetPr codeName="Sheet20">
    <tabColor theme="9"/>
  </sheetPr>
  <dimension ref="A1:Z51"/>
  <sheetViews>
    <sheetView workbookViewId="0">
      <selection activeCell="C2" sqref="C2"/>
    </sheetView>
  </sheetViews>
  <sheetFormatPr defaultColWidth="8.85546875" defaultRowHeight="15"/>
  <cols>
    <col min="1" max="1" width="6.28515625" style="14" customWidth="1"/>
    <col min="2" max="2" width="22.42578125" bestFit="1" customWidth="1"/>
    <col min="3" max="3" width="9.7109375" bestFit="1" customWidth="1"/>
    <col min="4" max="4" width="10" customWidth="1"/>
    <col min="5" max="5" width="12.140625" customWidth="1"/>
    <col min="6" max="7" width="9.7109375" customWidth="1"/>
    <col min="8" max="11" width="8.42578125" bestFit="1" customWidth="1"/>
    <col min="12" max="14" width="9.7109375" bestFit="1" customWidth="1"/>
    <col min="15" max="23" width="8.42578125" bestFit="1" customWidth="1"/>
    <col min="24" max="26" width="9.7109375" bestFit="1" customWidth="1"/>
  </cols>
  <sheetData>
    <row r="1" spans="1:26">
      <c r="A1" s="15" t="s">
        <v>47</v>
      </c>
      <c r="B1" s="9"/>
      <c r="C1" s="46">
        <v>44593</v>
      </c>
      <c r="D1" s="19"/>
      <c r="E1" s="18"/>
      <c r="F1" s="18"/>
      <c r="G1" s="18"/>
      <c r="H1" s="18"/>
      <c r="I1" s="18"/>
      <c r="J1" s="9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45">
      <c r="B2" s="12" t="s">
        <v>58</v>
      </c>
      <c r="C2" s="18" t="s">
        <v>54</v>
      </c>
      <c r="D2" s="18" t="s">
        <v>52</v>
      </c>
      <c r="E2" s="18" t="s">
        <v>101</v>
      </c>
      <c r="F2" s="37" t="s">
        <v>111</v>
      </c>
      <c r="G2" s="18" t="s">
        <v>72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4">
        <v>1</v>
      </c>
      <c r="B3" s="1" t="s">
        <v>61</v>
      </c>
      <c r="C3" s="1">
        <f t="shared" ref="C3:C12" ca="1" si="0">COUNTIFS(dates,"&gt;="&amp;$C$1,dates,"&lt;"&amp;EDATE($C$1,1),projects,$B3)</f>
        <v>0</v>
      </c>
      <c r="D3" s="1">
        <f ca="1">SUMIFS(stitches,dates,"&gt;="&amp;C$1,dates,"&lt;"&amp;EDATE(C$1,1),projects,$B3)</f>
        <v>0</v>
      </c>
      <c r="E3" s="35">
        <f ca="1">SUMIFS(times,dates,"&gt;="&amp;C$1,dates,"&lt;"&amp;EDATE(C$1,1),projects,$B3)</f>
        <v>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4" t="str">
        <f t="shared" ref="A4:A12" ca="1" si="1">IF(A3&gt;=monthly_summary_projects,"",A3+1)</f>
        <v/>
      </c>
      <c r="B4" s="1" t="str">
        <f ca="1">IF(A4&lt;=monthly_summary_projects,INDEX(OFFSET(first_project,MATCH(C$1,dates,1)-1,0):OFFSET(first_project,MATCH(EDATE(C$1,1),dates,1)-1,0),MATCH(0,INDEX(COUNTIF($B$1:B3,OFFSET(first_project,MATCH(C$1,dates,1)-1,0):OFFSET(first_project,MATCH(EDATE(C$1,1),dates,1)-1,0)),0,0),0)),"")</f>
        <v/>
      </c>
      <c r="C4" s="1">
        <f t="shared" ca="1" si="0"/>
        <v>0</v>
      </c>
      <c r="D4" s="1">
        <f t="shared" ref="D4:D12" ca="1" si="2">SUMIFS(stitches,dates,"&gt;="&amp;$C$1,dates,"&lt;"&amp;EDATE($C$1,1),projects,$B4)</f>
        <v>0</v>
      </c>
      <c r="E4" s="35">
        <f t="shared" ref="E4:E12" ca="1" si="3">SUMIFS(times,dates,"&gt;="&amp;$C$1,dates,"&lt;"&amp;EDATE($C$1,1),projects,$B4)</f>
        <v>0</v>
      </c>
      <c r="F4" s="2" t="e">
        <f t="shared" ref="F4:F12" ca="1" si="4">IF(AND(D4&lt;&gt;0,E4&lt;&gt;0),D4/(E4*1440),NA())</f>
        <v>#N/A</v>
      </c>
      <c r="G4" s="1">
        <f t="shared" ref="G4:G12" ca="1" si="5">COUNTIFS(pages,"&gt;0",dates,"&gt;="&amp;$C$1,dates,"&lt;"&amp;EDATE($C$1,1),projects,$B4)</f>
        <v>0</v>
      </c>
      <c r="H4" s="1"/>
      <c r="I4" s="3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4" t="str">
        <f t="shared" ca="1" si="1"/>
        <v/>
      </c>
      <c r="B5" s="1" t="str">
        <f ca="1">IF(A5&lt;=monthly_summary_projects,INDEX(OFFSET(first_project,MATCH(C$1,dates,1)-1,0):OFFSET(first_project,MATCH(EDATE(C$1,1),dates,1)-1,0),MATCH(0,INDEX(COUNTIF($B$1:B4,OFFSET(first_project,MATCH(C$1,dates,1)-1,0):OFFSET(first_project,MATCH(EDATE(C$1,1),dates,1)-1,0)),0,0),0)),"")</f>
        <v/>
      </c>
      <c r="C5" s="1">
        <f t="shared" ca="1" si="0"/>
        <v>0</v>
      </c>
      <c r="D5" s="1">
        <f t="shared" ca="1" si="2"/>
        <v>0</v>
      </c>
      <c r="E5" s="35">
        <f t="shared" ca="1" si="3"/>
        <v>0</v>
      </c>
      <c r="F5" s="2" t="e">
        <f t="shared" ca="1" si="4"/>
        <v>#N/A</v>
      </c>
      <c r="G5" s="1">
        <f t="shared" ca="1" si="5"/>
        <v>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4" t="str">
        <f t="shared" ca="1" si="1"/>
        <v/>
      </c>
      <c r="B6" s="1" t="str">
        <f ca="1">IF(A6&lt;=monthly_summary_projects,INDEX(OFFSET(first_project,MATCH(C$1,dates,1)-1,0):OFFSET(first_project,MATCH(EDATE(C$1,1),dates,1)-1,0),MATCH(0,INDEX(COUNTIF($B$1:B5,OFFSET(first_project,MATCH(C$1,dates,1)-1,0):OFFSET(first_project,MATCH(EDATE(C$1,1),dates,1)-1,0)),0,0),0)),"")</f>
        <v/>
      </c>
      <c r="C6" s="1">
        <f t="shared" ca="1" si="0"/>
        <v>0</v>
      </c>
      <c r="D6" s="1">
        <f t="shared" ca="1" si="2"/>
        <v>0</v>
      </c>
      <c r="E6" s="35">
        <f t="shared" ca="1" si="3"/>
        <v>0</v>
      </c>
      <c r="F6" s="2" t="e">
        <f t="shared" ca="1" si="4"/>
        <v>#N/A</v>
      </c>
      <c r="G6" s="1">
        <f t="shared" ca="1" si="5"/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4" t="str">
        <f t="shared" ca="1" si="1"/>
        <v/>
      </c>
      <c r="B7" s="1" t="str">
        <f ca="1">IF(A7&lt;=monthly_summary_projects,INDEX(OFFSET(first_project,MATCH(C$1,dates,1)-1,0):OFFSET(first_project,MATCH(EDATE(C$1,1),dates,1)-1,0),MATCH(0,INDEX(COUNTIF($B$1:B6,OFFSET(first_project,MATCH(C$1,dates,1)-1,0):OFFSET(first_project,MATCH(EDATE(C$1,1),dates,1)-1,0)),0,0),0)),"")</f>
        <v/>
      </c>
      <c r="C7" s="1">
        <f t="shared" ca="1" si="0"/>
        <v>0</v>
      </c>
      <c r="D7" s="1">
        <f t="shared" ca="1" si="2"/>
        <v>0</v>
      </c>
      <c r="E7" s="35">
        <f t="shared" ca="1" si="3"/>
        <v>0</v>
      </c>
      <c r="F7" s="2" t="e">
        <f t="shared" ca="1" si="4"/>
        <v>#N/A</v>
      </c>
      <c r="G7" s="1">
        <f t="shared" ca="1" si="5"/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4" t="str">
        <f t="shared" ca="1" si="1"/>
        <v/>
      </c>
      <c r="B8" s="1" t="str">
        <f ca="1">IF(A8&lt;=monthly_summary_projects,INDEX(OFFSET(first_project,MATCH(C$1,dates,1)-1,0):OFFSET(first_project,MATCH(EDATE(C$1,1),dates,1)-1,0),MATCH(0,INDEX(COUNTIF($B$1:B7,OFFSET(first_project,MATCH(C$1,dates,1)-1,0):OFFSET(first_project,MATCH(EDATE(C$1,1),dates,1)-1,0)),0,0),0)),"")</f>
        <v/>
      </c>
      <c r="C8" s="1">
        <f t="shared" ca="1" si="0"/>
        <v>0</v>
      </c>
      <c r="D8" s="1">
        <f t="shared" ca="1" si="2"/>
        <v>0</v>
      </c>
      <c r="E8" s="35">
        <f t="shared" ca="1" si="3"/>
        <v>0</v>
      </c>
      <c r="F8" s="2" t="e">
        <f t="shared" ca="1" si="4"/>
        <v>#N/A</v>
      </c>
      <c r="G8" s="1">
        <f t="shared" ca="1" si="5"/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4" t="str">
        <f t="shared" ca="1" si="1"/>
        <v/>
      </c>
      <c r="B9" s="1" t="str">
        <f ca="1">IF(A9&lt;=monthly_summary_projects,INDEX(OFFSET(first_project,MATCH(C$1,dates,1)-1,0):OFFSET(first_project,MATCH(EDATE(C$1,1),dates,1)-1,0),MATCH(0,INDEX(COUNTIF($B$1:B8,OFFSET(first_project,MATCH(C$1,dates,1)-1,0):OFFSET(first_project,MATCH(EDATE(C$1,1),dates,1)-1,0)),0,0),0)),"")</f>
        <v/>
      </c>
      <c r="C9" s="1">
        <f t="shared" ca="1" si="0"/>
        <v>0</v>
      </c>
      <c r="D9" s="1">
        <f t="shared" ca="1" si="2"/>
        <v>0</v>
      </c>
      <c r="E9" s="35">
        <f t="shared" ca="1" si="3"/>
        <v>0</v>
      </c>
      <c r="F9" s="2" t="e">
        <f t="shared" ca="1" si="4"/>
        <v>#N/A</v>
      </c>
      <c r="G9" s="1">
        <f t="shared" ca="1" si="5"/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4" t="str">
        <f t="shared" ca="1" si="1"/>
        <v/>
      </c>
      <c r="B10" s="1" t="str">
        <f ca="1">IF(A10&lt;=monthly_summary_projects,INDEX(OFFSET(first_project,MATCH(C$1,dates,1)-1,0):OFFSET(first_project,MATCH(EDATE(C$1,1),dates,1)-1,0),MATCH(0,INDEX(COUNTIF($B$1:B9,OFFSET(first_project,MATCH(C$1,dates,1)-1,0):OFFSET(first_project,MATCH(EDATE(C$1,1),dates,1)-1,0)),0,0),0)),"")</f>
        <v/>
      </c>
      <c r="C10" s="1">
        <f t="shared" ca="1" si="0"/>
        <v>0</v>
      </c>
      <c r="D10" s="1">
        <f t="shared" ca="1" si="2"/>
        <v>0</v>
      </c>
      <c r="E10" s="35">
        <f t="shared" ca="1" si="3"/>
        <v>0</v>
      </c>
      <c r="F10" s="2" t="e">
        <f t="shared" ca="1" si="4"/>
        <v>#N/A</v>
      </c>
      <c r="G10" s="1">
        <f t="shared" ca="1" si="5"/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4" t="str">
        <f t="shared" ca="1" si="1"/>
        <v/>
      </c>
      <c r="B11" s="1" t="str">
        <f ca="1">IF(A11&lt;=monthly_summary_projects,INDEX(OFFSET(first_project,MATCH(C$1,dates,1)-1,0):OFFSET(first_project,MATCH(EDATE(C$1,1),dates,1)-1,0),MATCH(0,INDEX(COUNTIF($B$1:B10,OFFSET(first_project,MATCH(C$1,dates,1)-1,0):OFFSET(first_project,MATCH(EDATE(C$1,1),dates,1)-1,0)),0,0),0)),"")</f>
        <v/>
      </c>
      <c r="C11" s="1">
        <f t="shared" ca="1" si="0"/>
        <v>0</v>
      </c>
      <c r="D11" s="1">
        <f t="shared" ca="1" si="2"/>
        <v>0</v>
      </c>
      <c r="E11" s="35">
        <f t="shared" ca="1" si="3"/>
        <v>0</v>
      </c>
      <c r="F11" s="2" t="e">
        <f t="shared" ca="1" si="4"/>
        <v>#N/A</v>
      </c>
      <c r="G11" s="1">
        <f t="shared" ca="1" si="5"/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4" t="str">
        <f t="shared" ca="1" si="1"/>
        <v/>
      </c>
      <c r="B12" s="1" t="str">
        <f ca="1">IF(A12&lt;=monthly_summary_projects,INDEX(OFFSET(first_project,MATCH(C$1,dates,1)-1,0):OFFSET(first_project,MATCH(EDATE(C$1,1),dates,1)-1,0),MATCH(0,INDEX(COUNTIF($B$1:B11,OFFSET(first_project,MATCH(C$1,dates,1)-1,0):OFFSET(first_project,MATCH(EDATE(C$1,1),dates,1)-1,0)),0,0),0)),"")</f>
        <v/>
      </c>
      <c r="C12" s="1">
        <f t="shared" ca="1" si="0"/>
        <v>0</v>
      </c>
      <c r="D12" s="1">
        <f t="shared" ca="1" si="2"/>
        <v>0</v>
      </c>
      <c r="E12" s="35">
        <f t="shared" ca="1" si="3"/>
        <v>0</v>
      </c>
      <c r="F12" s="2" t="e">
        <f t="shared" ca="1" si="4"/>
        <v>#N/A</v>
      </c>
      <c r="G12" s="1">
        <f t="shared" ca="1" si="5"/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B13" s="1" t="s">
        <v>137</v>
      </c>
      <c r="C13" s="1">
        <f ca="1">SUM( -- (FREQUENCY(INDIRECT("'Stitching Log'!A"&amp;C17&amp;":A"&amp;C18),INDIRECT("'Stitching Log'!A"&amp;C17&amp;":A"&amp;C18)) &gt; 0))-C19</f>
        <v>1</v>
      </c>
      <c r="D13" s="1">
        <f ca="1">SUM(D4:D12)</f>
        <v>0</v>
      </c>
      <c r="E13" s="35">
        <f ca="1">SUM(E4:E12)</f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B14" s="1"/>
    </row>
    <row r="15" spans="1:26">
      <c r="B15" s="20"/>
      <c r="C15" s="1"/>
      <c r="D15" s="1"/>
    </row>
    <row r="16" spans="1:26" hidden="1">
      <c r="B16" s="1"/>
      <c r="C16" s="1" t="str">
        <f>TEXT(summary_month, "mmmm yyyy") &amp; " Day Pareto"</f>
        <v>February 2022 Day Pareto</v>
      </c>
      <c r="D16" s="1" t="str">
        <f>TEXT(summary_month, "mmmm yyyy") &amp; " Stitch Pareto"</f>
        <v>February 2022 Stitch Pareto</v>
      </c>
      <c r="E16" s="1" t="str">
        <f>TEXT(summary_month, "mmmm yyyy") &amp; " Time Pareto"</f>
        <v>February 2022 Time Pareto</v>
      </c>
      <c r="F16" s="1" t="str">
        <f>TEXT(summary_month,"mmmm yyyy")&amp;" Stitches per Minute Pareto"</f>
        <v>February 2022 Stitches per Minute Pareto</v>
      </c>
      <c r="G16" s="1" t="str">
        <f>TEXT(summary_month,"mmmm yyyy")&amp;" Pages Pareto"</f>
        <v>February 2022 Pages Pareto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2:26" hidden="1">
      <c r="B17" s="1"/>
      <c r="C17" s="1">
        <f ca="1">MATCH(summary_month,dates,1)+1</f>
        <v>3</v>
      </c>
      <c r="D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2:26" hidden="1">
      <c r="B18" s="1"/>
      <c r="C18" s="1">
        <f ca="1">MATCH(EOMONTH(summary_month,0),dates,1)+1</f>
        <v>3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2:26" hidden="1">
      <c r="B19" s="1"/>
      <c r="C19" s="1">
        <f ca="1">COUNTIF(INDIRECT("'Stitching Log'!E"&amp;C17&amp;":E"&amp;C18),"None")</f>
        <v>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2:26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2:26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2:26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2:26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2:26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2:26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2:26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8" spans="2:26">
      <c r="B28" s="25"/>
    </row>
    <row r="30" spans="2:26">
      <c r="C30" s="35"/>
    </row>
    <row r="31" spans="2:26">
      <c r="C31" s="35"/>
    </row>
    <row r="32" spans="2:26">
      <c r="C32" s="35"/>
    </row>
    <row r="33" spans="1:3">
      <c r="C33" s="35"/>
    </row>
    <row r="34" spans="1:3">
      <c r="C34" s="35"/>
    </row>
    <row r="35" spans="1:3">
      <c r="C35" s="35"/>
    </row>
    <row r="36" spans="1:3">
      <c r="C36" s="35"/>
    </row>
    <row r="37" spans="1:3">
      <c r="C37" s="35"/>
    </row>
    <row r="38" spans="1:3">
      <c r="C38" s="35"/>
    </row>
    <row r="39" spans="1:3">
      <c r="B39" s="11"/>
      <c r="C39" s="27"/>
    </row>
    <row r="41" spans="1:3">
      <c r="B41" s="25"/>
    </row>
    <row r="43" spans="1:3">
      <c r="C43" s="21"/>
    </row>
    <row r="44" spans="1:3">
      <c r="C44" s="21"/>
    </row>
    <row r="45" spans="1:3">
      <c r="C45" s="21"/>
    </row>
    <row r="46" spans="1:3">
      <c r="C46" s="21"/>
    </row>
    <row r="47" spans="1:3">
      <c r="A47" s="14" t="str">
        <f t="shared" ref="A47:A51" si="6">IF(A46&gt;=A$28,"",A46+1)</f>
        <v/>
      </c>
      <c r="C47" s="21"/>
    </row>
    <row r="48" spans="1:3">
      <c r="A48" s="14" t="str">
        <f t="shared" si="6"/>
        <v/>
      </c>
      <c r="C48" s="21"/>
    </row>
    <row r="49" spans="1:3">
      <c r="A49" s="14" t="str">
        <f t="shared" si="6"/>
        <v/>
      </c>
      <c r="C49" s="21"/>
    </row>
    <row r="50" spans="1:3">
      <c r="A50" s="14" t="str">
        <f t="shared" si="6"/>
        <v/>
      </c>
      <c r="C50" s="21"/>
    </row>
    <row r="51" spans="1:3">
      <c r="A51" s="14" t="str">
        <f t="shared" si="6"/>
        <v/>
      </c>
      <c r="C51" s="21"/>
    </row>
  </sheetData>
  <conditionalFormatting sqref="D3:D12">
    <cfRule type="expression" dxfId="31" priority="11">
      <formula>ISNA(D3)</formula>
    </cfRule>
    <cfRule type="cellIs" dxfId="30" priority="12" operator="equal">
      <formula>0</formula>
    </cfRule>
  </conditionalFormatting>
  <conditionalFormatting sqref="E3:E12">
    <cfRule type="expression" dxfId="29" priority="7">
      <formula>ISNA(E3)</formula>
    </cfRule>
    <cfRule type="cellIs" dxfId="28" priority="8" operator="equal">
      <formula>0</formula>
    </cfRule>
  </conditionalFormatting>
  <conditionalFormatting sqref="F4:F12">
    <cfRule type="expression" dxfId="27" priority="6">
      <formula>ISNA(F4)</formula>
    </cfRule>
  </conditionalFormatting>
  <conditionalFormatting sqref="G4:G12">
    <cfRule type="expression" dxfId="26" priority="2">
      <formula>ISNA(G4)</formula>
    </cfRule>
    <cfRule type="cellIs" dxfId="25" priority="3" operator="equal">
      <formula>0</formula>
    </cfRule>
  </conditionalFormatting>
  <conditionalFormatting sqref="C3:C13">
    <cfRule type="cellIs" dxfId="24" priority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operator="greaterThanOrEqual" allowBlank="1" showInputMessage="1" showErrorMessage="1" xr:uid="{3B82FE15-3205-41E5-8F8F-0D3D6C461C30}">
          <x14:formula1>
            <xm:f>'Settings and Info'!C1</xm:f>
          </x14:formula1>
          <xm:sqref>C1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F5E9542-5922-48AD-B33C-878E277B7B95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Summary'!E4:E8</xm:f>
              <xm:sqref>E15</xm:sqref>
            </x14:sparkline>
          </x14:sparklines>
        </x14:sparklineGroup>
        <x14:sparklineGroup type="column" displayEmptyCellsAs="gap" xr2:uid="{D5DC19E7-C1E4-483F-AAD6-05332D158CA4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Summary'!C4:C8</xm:f>
              <xm:sqref>C15</xm:sqref>
            </x14:sparkline>
          </x14:sparklines>
        </x14:sparklineGroup>
        <x14:sparklineGroup type="column" displayEmptyCellsAs="gap" xr2:uid="{FBBA63D6-55E5-4446-91A6-F5D2471A97A6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Summary'!D4:D8</xm:f>
              <xm:sqref>D15</xm:sqref>
            </x14:sparkline>
          </x14:sparklines>
        </x14:sparklineGroup>
        <x14:sparklineGroup type="column" displayEmptyCellsAs="gap" xr2:uid="{8BE13226-1A38-4F33-9260-EC1746EE34B6}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'Monthly Summary'!F4:F9</xm:f>
              <xm:sqref>F15</xm:sqref>
            </x14:sparkline>
            <x14:sparkline>
              <xm:f>'Monthly Summary'!G4:G9</xm:f>
              <xm:sqref>G15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942FB-A87E-480E-AE8D-D0FEDAE0AEF6}">
  <sheetPr codeName="Sheet21">
    <tabColor theme="7"/>
  </sheetPr>
  <dimension ref="D1:T22"/>
  <sheetViews>
    <sheetView topLeftCell="D1" workbookViewId="0">
      <selection activeCell="P27" sqref="P27"/>
    </sheetView>
  </sheetViews>
  <sheetFormatPr defaultColWidth="8.85546875" defaultRowHeight="15"/>
  <cols>
    <col min="1" max="1" width="2.28515625" customWidth="1"/>
    <col min="2" max="2" width="10.140625" customWidth="1"/>
    <col min="3" max="3" width="2" customWidth="1"/>
    <col min="4" max="4" width="22.42578125" bestFit="1" customWidth="1"/>
    <col min="5" max="12" width="8.42578125" bestFit="1" customWidth="1"/>
  </cols>
  <sheetData>
    <row r="1" spans="4:15">
      <c r="D1" s="9" t="s">
        <v>127</v>
      </c>
      <c r="E1" s="16">
        <v>40909</v>
      </c>
      <c r="F1" s="16">
        <f>DATE(YEAR(E1)+1,MONTH(E1),DAY(E1))</f>
        <v>41275</v>
      </c>
      <c r="G1" s="16">
        <f t="shared" ref="G1:H1" si="0">DATE(YEAR(F1)+1,MONTH(F1),DAY(F1))</f>
        <v>41640</v>
      </c>
      <c r="H1" s="16">
        <f t="shared" si="0"/>
        <v>42005</v>
      </c>
      <c r="I1" s="16">
        <f>'Stitching Log'!A2</f>
        <v>42370</v>
      </c>
      <c r="J1" s="16" t="str">
        <f t="shared" ref="J1:O1" ca="1" si="1">IF(ISERROR(MATCH(DATE(YEAR(I1)+1,MONTH(I1),DAY(I1)),dates,0)),"",DATE(YEAR(I1)+1,MONTH(I1),DAY(I1)))</f>
        <v/>
      </c>
      <c r="K1" s="16" t="str">
        <f t="shared" ca="1" si="1"/>
        <v/>
      </c>
      <c r="L1" s="16" t="str">
        <f t="shared" ca="1" si="1"/>
        <v/>
      </c>
      <c r="M1" s="16" t="str">
        <f t="shared" ca="1" si="1"/>
        <v/>
      </c>
      <c r="N1" s="16" t="str">
        <f t="shared" ca="1" si="1"/>
        <v/>
      </c>
      <c r="O1" s="16" t="str">
        <f t="shared" ca="1" si="1"/>
        <v/>
      </c>
    </row>
    <row r="2" spans="4:15">
      <c r="L2" s="1"/>
    </row>
    <row r="3" spans="4:15">
      <c r="D3" s="1" t="s">
        <v>128</v>
      </c>
      <c r="E3" s="1"/>
      <c r="F3" s="1"/>
      <c r="G3" s="1"/>
      <c r="H3" s="1"/>
      <c r="I3" s="1">
        <f t="shared" ref="I3:M3" ca="1" si="2">IF(I1="","",SUM(--(FREQUENCY(INDIRECT("'Stitching Log'!A"&amp;I11&amp;":A"&amp;I12),INDIRECT("'Stitching Log'!A"&amp;I11&amp;":A"&amp;I12))&gt;0))-I4)</f>
        <v>2</v>
      </c>
      <c r="J3" s="1" t="str">
        <f t="shared" ca="1" si="2"/>
        <v/>
      </c>
      <c r="K3" s="1" t="str">
        <f t="shared" ca="1" si="2"/>
        <v/>
      </c>
      <c r="L3" s="1" t="str">
        <f t="shared" ca="1" si="2"/>
        <v/>
      </c>
      <c r="M3" s="1" t="str">
        <f t="shared" ca="1" si="2"/>
        <v/>
      </c>
      <c r="N3" s="1" t="str">
        <f t="shared" ref="N3" ca="1" si="3">IF(N1="","",SUM(--(FREQUENCY(INDIRECT("'Stitching Log'!A"&amp;N11&amp;":A"&amp;N12),INDIRECT("'Stitching Log'!A"&amp;N11&amp;":A"&amp;N12))&gt;0))-N4)</f>
        <v/>
      </c>
      <c r="O3" s="1" t="str">
        <f ca="1">IF(O1="","",SUM(--(FREQUENCY(INDIRECT("'Stitching Log'!A"&amp;O11&amp;":A"&amp;O12),INDIRECT("'Stitching Log'!A"&amp;O11&amp;":A"&amp;O12))&gt;0))-O4)</f>
        <v/>
      </c>
    </row>
    <row r="4" spans="4:15">
      <c r="D4" s="1" t="s">
        <v>129</v>
      </c>
      <c r="E4" s="1"/>
      <c r="F4" s="1"/>
      <c r="G4" s="1"/>
      <c r="H4" s="1"/>
      <c r="I4" s="1">
        <f t="shared" ref="I4:M4" ca="1" si="4">IF(I1="","",COUNTIF(INDIRECT("'Stitching Log'!E"&amp;I11&amp;":E"&amp;I12),"None"))</f>
        <v>0</v>
      </c>
      <c r="J4" s="1" t="str">
        <f t="shared" ca="1" si="4"/>
        <v/>
      </c>
      <c r="K4" s="1" t="str">
        <f t="shared" ca="1" si="4"/>
        <v/>
      </c>
      <c r="L4" s="1" t="str">
        <f t="shared" ca="1" si="4"/>
        <v/>
      </c>
      <c r="M4" s="1" t="str">
        <f t="shared" ca="1" si="4"/>
        <v/>
      </c>
      <c r="N4" s="1" t="str">
        <f t="shared" ref="N4" ca="1" si="5">IF(N1="","",COUNTIF(INDIRECT("'Stitching Log'!E"&amp;N11&amp;":E"&amp;N12),"None"))</f>
        <v/>
      </c>
      <c r="O4" s="1" t="str">
        <f ca="1">IF(O1="","",COUNTIF(INDIRECT("'Stitching Log'!E"&amp;O11&amp;":E"&amp;O12),"None"))</f>
        <v/>
      </c>
    </row>
    <row r="5" spans="4:15">
      <c r="D5" s="1" t="s">
        <v>121</v>
      </c>
      <c r="E5" s="1"/>
      <c r="F5" s="1"/>
      <c r="G5" s="1"/>
      <c r="H5" s="1"/>
      <c r="I5" s="1">
        <f ca="1">SUM(OFFSET('Annual Trend Stitches'!J3,0,0,annual_trend_projects,1))</f>
        <v>0</v>
      </c>
      <c r="J5" s="1">
        <f ca="1">SUM(OFFSET('Annual Trend Stitches'!K3,0,0,annual_trend_projects,1))</f>
        <v>0</v>
      </c>
      <c r="K5" s="1">
        <f ca="1">SUM(OFFSET('Annual Trend Stitches'!L3,0,0,annual_trend_projects,1))</f>
        <v>0</v>
      </c>
      <c r="L5" s="1">
        <f ca="1">SUM(OFFSET('Annual Trend Stitches'!M3,0,0,annual_trend_projects,1))</f>
        <v>0</v>
      </c>
      <c r="M5" s="1">
        <f ca="1">SUM(OFFSET('Annual Trend Stitches'!N3,0,0,annual_trend_projects,1))</f>
        <v>0</v>
      </c>
      <c r="N5" s="1">
        <f ca="1">SUM(OFFSET('Annual Trend Stitches'!O3,0,0,annual_trend_projects,1))</f>
        <v>0</v>
      </c>
      <c r="O5" s="1">
        <f ca="1">SUM(OFFSET('Annual Trend Stitches'!P3,0,0,annual_trend_projects,1))</f>
        <v>0</v>
      </c>
    </row>
    <row r="7" spans="4:15">
      <c r="D7" s="11" t="s">
        <v>133</v>
      </c>
      <c r="E7" t="e">
        <f t="shared" ref="E7:M7" ca="1" si="6">IF(E1&lt;&gt;"",COUNTIFS(project_start_dates,"&gt;="&amp;E$1,project_start_dates,"&lt;"&amp;DATE(YEAR(E$1)+1,MONTH(E$1),DAY(E$1))),"")</f>
        <v>#REF!</v>
      </c>
      <c r="F7" t="e">
        <f t="shared" ca="1" si="6"/>
        <v>#REF!</v>
      </c>
      <c r="G7" t="e">
        <f t="shared" ca="1" si="6"/>
        <v>#REF!</v>
      </c>
      <c r="H7" t="e">
        <f t="shared" ca="1" si="6"/>
        <v>#REF!</v>
      </c>
      <c r="I7" t="e">
        <f t="shared" ca="1" si="6"/>
        <v>#REF!</v>
      </c>
      <c r="J7" t="str">
        <f t="shared" ca="1" si="6"/>
        <v/>
      </c>
      <c r="K7" t="str">
        <f t="shared" ca="1" si="6"/>
        <v/>
      </c>
      <c r="L7" t="str">
        <f t="shared" ca="1" si="6"/>
        <v/>
      </c>
      <c r="M7" t="str">
        <f t="shared" ca="1" si="6"/>
        <v/>
      </c>
      <c r="N7" t="str">
        <f t="shared" ref="N7" ca="1" si="7">IF(N1&lt;&gt;"",COUNTIFS(project_start_dates,"&gt;="&amp;N$1,project_start_dates,"&lt;"&amp;DATE(YEAR(N$1)+1,MONTH(N$1),DAY(N$1))),"")</f>
        <v/>
      </c>
      <c r="O7" t="str">
        <f ca="1">IF(O1&lt;&gt;"",COUNTIFS(project_start_dates,"&gt;="&amp;O$1,project_start_dates,"&lt;"&amp;DATE(YEAR(O$1)+1,MONTH(O$1),DAY(O$1))),"")</f>
        <v/>
      </c>
    </row>
    <row r="8" spans="4:15">
      <c r="D8" s="11" t="s">
        <v>134</v>
      </c>
      <c r="E8">
        <v>2</v>
      </c>
      <c r="F8">
        <v>1</v>
      </c>
      <c r="G8">
        <v>2</v>
      </c>
      <c r="H8">
        <v>4</v>
      </c>
      <c r="I8">
        <f ca="1">COUNTIFS('Annual Trend Days'!$C:$C,finish_status_key,'Annual Trend Days'!$E:$E,"&gt;="&amp;I$1,'Annual Trend Days'!$E:$E,"&lt;"&amp;DATE(YEAR(I$1)+1,MONTH(I$1),DAY(I$1)))</f>
        <v>0</v>
      </c>
      <c r="J8">
        <f ca="1">COUNTIFS('Annual Trend Days'!$C:$C,finish_status_key,'Annual Trend Days'!$E:$E,"&gt;="&amp;J$1,'Annual Trend Days'!$E:$E,"&lt;"&amp;DATE(YEAR(J$1)+1,MONTH(J$1),DAY(J$1)))</f>
        <v>0</v>
      </c>
      <c r="K8">
        <f ca="1">COUNTIFS('Annual Trend Days'!$C:$C,finish_status_key,'Annual Trend Days'!$E:$E,"&gt;="&amp;K$1,'Annual Trend Days'!$E:$E,"&lt;"&amp;DATE(YEAR(K$1)+1,MONTH(K$1),DAY(K$1)))</f>
        <v>0</v>
      </c>
      <c r="L8">
        <f ca="1">COUNTIFS('Annual Trend Days'!$C:$C,finish_status_key,'Annual Trend Days'!$E:$E,"&gt;="&amp;L$1,'Annual Trend Days'!$E:$E,"&lt;"&amp;DATE(YEAR(L$1)+1,MONTH(L$1),DAY(L$1)))</f>
        <v>0</v>
      </c>
      <c r="M8">
        <f ca="1">COUNTIFS('Annual Trend Days'!$C:$C,finish_status_key,'Annual Trend Days'!$E:$E,"&gt;="&amp;M$1,'Annual Trend Days'!$E:$E,"&lt;"&amp;DATE(YEAR(M$1)+1,MONTH(M$1),DAY(M$1)))</f>
        <v>0</v>
      </c>
      <c r="N8">
        <f ca="1">COUNTIFS('Annual Trend Days'!$C:$C,finish_status_key,'Annual Trend Days'!$E:$E,"&gt;="&amp;N$1,'Annual Trend Days'!$E:$E,"&lt;"&amp;DATE(YEAR(N$1)+1,MONTH(N$1),DAY(N$1)))</f>
        <v>0</v>
      </c>
      <c r="O8">
        <f ca="1">COUNTIFS('Annual Trend Days'!$C:$C,finish_status_key,'Annual Trend Days'!$E:$E,"&gt;="&amp;O$1,'Annual Trend Days'!$E:$E,"&lt;"&amp;DATE(YEAR(O$1)+1,MONTH(O$1),DAY(O$1)))</f>
        <v>0</v>
      </c>
    </row>
    <row r="9" spans="4:15">
      <c r="D9" s="11" t="s">
        <v>138</v>
      </c>
      <c r="E9">
        <v>0</v>
      </c>
      <c r="F9">
        <v>0</v>
      </c>
      <c r="G9">
        <v>0</v>
      </c>
      <c r="H9">
        <v>0</v>
      </c>
      <c r="I9">
        <f ca="1">COUNTIFS('Annual Trend Days'!$C:$C,stopped_status_key,'Annual Trend Days'!$E:$E,"&gt;="&amp;I$1,'Annual Trend Days'!$E:$E,"&lt;"&amp;DATE(YEAR(I$1)+1,MONTH(I$1),DAY(I$1)))</f>
        <v>0</v>
      </c>
      <c r="J9">
        <f ca="1">COUNTIFS('Annual Trend Days'!$C:$C,stopped_status_key,'Annual Trend Days'!$E:$E,"&gt;="&amp;J$1,'Annual Trend Days'!$E:$E,"&lt;"&amp;DATE(YEAR(J$1)+1,MONTH(J$1),DAY(J$1)))</f>
        <v>0</v>
      </c>
      <c r="K9">
        <f ca="1">COUNTIFS('Annual Trend Days'!$C:$C,stopped_status_key,'Annual Trend Days'!$E:$E,"&gt;="&amp;K$1,'Annual Trend Days'!$E:$E,"&lt;"&amp;DATE(YEAR(K$1)+1,MONTH(K$1),DAY(K$1)))</f>
        <v>0</v>
      </c>
      <c r="L9">
        <f ca="1">COUNTIFS('Annual Trend Days'!$C:$C,stopped_status_key,'Annual Trend Days'!$E:$E,"&gt;="&amp;L$1,'Annual Trend Days'!$E:$E,"&lt;"&amp;DATE(YEAR(L$1)+1,MONTH(L$1),DAY(L$1)))</f>
        <v>0</v>
      </c>
      <c r="M9">
        <f ca="1">COUNTIFS('Annual Trend Days'!$C:$C,stopped_status_key,'Annual Trend Days'!$E:$E,"&gt;="&amp;M$1,'Annual Trend Days'!$E:$E,"&lt;"&amp;DATE(YEAR(M$1)+1,MONTH(M$1),DAY(M$1)))</f>
        <v>0</v>
      </c>
      <c r="N9">
        <f ca="1">COUNTIFS('Annual Trend Days'!$C:$C,stopped_status_key,'Annual Trend Days'!$E:$E,"&gt;="&amp;N$1,'Annual Trend Days'!$E:$E,"&lt;"&amp;DATE(YEAR(N$1)+1,MONTH(N$1),DAY(N$1)))</f>
        <v>0</v>
      </c>
      <c r="O9">
        <f ca="1">COUNTIFS('Annual Trend Days'!$C:$C,stopped_status_key,'Annual Trend Days'!$E:$E,"&gt;="&amp;O$1,'Annual Trend Days'!$E:$E,"&lt;"&amp;DATE(YEAR(O$1)+1,MONTH(O$1),DAY(O$1)))</f>
        <v>0</v>
      </c>
    </row>
    <row r="11" spans="4:15" hidden="1">
      <c r="I11">
        <f t="shared" ref="I11:M11" ca="1" si="8">IF(I1="","",MATCH(I1,dates,1)+1)</f>
        <v>2</v>
      </c>
      <c r="J11" t="str">
        <f t="shared" ca="1" si="8"/>
        <v/>
      </c>
      <c r="K11" t="str">
        <f t="shared" ca="1" si="8"/>
        <v/>
      </c>
      <c r="L11" t="str">
        <f t="shared" ca="1" si="8"/>
        <v/>
      </c>
      <c r="M11" t="str">
        <f t="shared" ca="1" si="8"/>
        <v/>
      </c>
      <c r="N11" t="str">
        <f t="shared" ref="N11" ca="1" si="9">IF(N1="","",MATCH(N1,dates,1)+1)</f>
        <v/>
      </c>
      <c r="O11" t="str">
        <f ca="1">IF(O1="","",MATCH(O1,dates,1)+1)</f>
        <v/>
      </c>
    </row>
    <row r="12" spans="4:15" hidden="1">
      <c r="I12">
        <f t="shared" ref="I12:M12" ca="1" si="10">IF(I1="","",MATCH(DATE(YEAR(I1),12,31),dates,1)+1)</f>
        <v>3</v>
      </c>
      <c r="J12" t="str">
        <f t="shared" ca="1" si="10"/>
        <v/>
      </c>
      <c r="K12" t="str">
        <f t="shared" ca="1" si="10"/>
        <v/>
      </c>
      <c r="L12" t="str">
        <f t="shared" ca="1" si="10"/>
        <v/>
      </c>
      <c r="M12" t="str">
        <f t="shared" ca="1" si="10"/>
        <v/>
      </c>
      <c r="N12" t="str">
        <f t="shared" ref="N12" ca="1" si="11">IF(N1="","",MATCH(DATE(YEAR(N1),12,31),dates,1)+1)</f>
        <v/>
      </c>
      <c r="O12" t="str">
        <f ca="1">IF(O1="","",MATCH(DATE(YEAR(O1),12,31),dates,1)+1)</f>
        <v/>
      </c>
    </row>
    <row r="13" spans="4:15">
      <c r="D13" t="s">
        <v>130</v>
      </c>
      <c r="I13">
        <f ca="1">IF(I1&lt;&gt;"", COUNTIF('Annual Trend WIPs'!J:J,1), "")</f>
        <v>0</v>
      </c>
      <c r="J13" t="str">
        <f ca="1">IF(J1&lt;&gt;"", COUNTIF('Annual Trend WIPs'!K:K,1), "")</f>
        <v/>
      </c>
      <c r="K13" t="str">
        <f ca="1">IF(K1&lt;&gt;"", COUNTIF('Annual Trend WIPs'!L:L,1), "")</f>
        <v/>
      </c>
      <c r="L13" t="str">
        <f ca="1">IF(L1&lt;&gt;"", COUNTIF('Annual Trend WIPs'!M:M,1), "")</f>
        <v/>
      </c>
      <c r="M13" t="str">
        <f ca="1">IF(M1&lt;&gt;"", COUNTIF('Annual Trend WIPs'!N:N,1), "")</f>
        <v/>
      </c>
      <c r="N13" t="str">
        <f ca="1">IF(N1&lt;&gt;"", COUNTIF('Annual Trend WIPs'!O:O,1), "")</f>
        <v/>
      </c>
      <c r="O13" t="str">
        <f ca="1">IF(O1&lt;&gt;"", COUNTIF('Annual Trend WIPs'!P:P,1), "")</f>
        <v/>
      </c>
    </row>
    <row r="17" spans="9:20">
      <c r="I17" s="6"/>
    </row>
    <row r="21" spans="9:20">
      <c r="T21" s="6"/>
    </row>
    <row r="22" spans="9:20">
      <c r="T22" s="6"/>
    </row>
  </sheetData>
  <conditionalFormatting sqref="I3:M5">
    <cfRule type="cellIs" dxfId="23" priority="6" operator="equal">
      <formula>0</formula>
    </cfRule>
  </conditionalFormatting>
  <conditionalFormatting sqref="D7:D9">
    <cfRule type="expression" dxfId="22" priority="4">
      <formula>ISNA(D7)</formula>
    </cfRule>
  </conditionalFormatting>
  <conditionalFormatting sqref="N3:N5">
    <cfRule type="cellIs" dxfId="21" priority="2" operator="equal">
      <formula>0</formula>
    </cfRule>
  </conditionalFormatting>
  <conditionalFormatting sqref="O3:O5">
    <cfRule type="cellIs" dxfId="20" priority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94957D2-B386-4163-9A29-4E70F880D204}">
          <x14:colorSeries theme="7" tint="-0.249977111117893"/>
          <x14:colorNegative theme="8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'Annual Trend Data'!E7:M7</xm:f>
              <xm:sqref>B7</xm:sqref>
            </x14:sparkline>
            <x14:sparkline>
              <xm:f>'Annual Trend Data'!E8:M8</xm:f>
              <xm:sqref>B8</xm:sqref>
            </x14:sparkline>
            <x14:sparkline>
              <xm:f>'Annual Trend Data'!E9:M9</xm:f>
              <xm:sqref>B9</xm:sqref>
            </x14:sparkline>
          </x14:sparklines>
        </x14:sparklineGroup>
        <x14:sparklineGroup type="column" displayEmptyCellsAs="gap" xr2:uid="{4CC896E5-A8D1-430A-B85A-0C75A7765ECB}">
          <x14:colorSeries theme="7" tint="-0.249977111117893"/>
          <x14:colorNegative theme="8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'Annual Trend Data'!E3:M3</xm:f>
              <xm:sqref>B3</xm:sqref>
            </x14:sparkline>
            <x14:sparkline>
              <xm:f>'Annual Trend Data'!E4:M4</xm:f>
              <xm:sqref>B4</xm:sqref>
            </x14:sparkline>
          </x14:sparklines>
        </x14:sparklineGroup>
        <x14:sparklineGroup type="column" displayEmptyCellsAs="gap" xr2:uid="{8CA0370A-D7D1-4514-A949-B17AF0632C7F}">
          <x14:colorSeries theme="7" tint="-0.249977111117893"/>
          <x14:colorNegative theme="8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'Annual Trend Data'!E5:M5</xm:f>
              <xm:sqref>B5</xm:sqref>
            </x14:sparkline>
          </x14:sparklines>
        </x14:sparklineGroup>
        <x14:sparklineGroup type="column" displayEmptyCellsAs="gap" xr2:uid="{30A3478E-D552-4A88-9D85-BF8297ED32FA}">
          <x14:colorSeries theme="7" tint="-0.249977111117893"/>
          <x14:colorNegative theme="8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'Annual Trend Data'!E13:M13</xm:f>
              <xm:sqref>B13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9180B-C7CC-4912-8376-E22C46469433}">
  <sheetPr codeName="Sheet7">
    <tabColor theme="5"/>
  </sheetPr>
  <dimension ref="A2:I376"/>
  <sheetViews>
    <sheetView workbookViewId="0">
      <selection activeCell="L31" sqref="L31"/>
    </sheetView>
  </sheetViews>
  <sheetFormatPr defaultColWidth="8.85546875" defaultRowHeight="15"/>
  <cols>
    <col min="1" max="1" width="10.140625" bestFit="1" customWidth="1"/>
    <col min="2" max="2" width="5.140625" bestFit="1" customWidth="1"/>
    <col min="3" max="3" width="9"/>
    <col min="4" max="5" width="20" bestFit="1" customWidth="1"/>
    <col min="6" max="9" width="9"/>
  </cols>
  <sheetData>
    <row r="2" spans="1:9" ht="30">
      <c r="A2" s="6">
        <v>42005</v>
      </c>
      <c r="B2" s="4" t="str">
        <f t="shared" ref="B2:B65" si="0">TEXT(A2,"ddd")</f>
        <v>Thu</v>
      </c>
      <c r="C2">
        <v>340</v>
      </c>
      <c r="D2" s="11" t="s">
        <v>57</v>
      </c>
      <c r="E2" s="9" t="s">
        <v>58</v>
      </c>
      <c r="F2" s="9" t="s">
        <v>54</v>
      </c>
      <c r="G2" s="9" t="s">
        <v>52</v>
      </c>
      <c r="H2" s="9" t="s">
        <v>59</v>
      </c>
      <c r="I2" s="17" t="s">
        <v>60</v>
      </c>
    </row>
    <row r="3" spans="1:9">
      <c r="A3" s="3">
        <f t="shared" ref="A3:A34" si="1">A2+1</f>
        <v>42006</v>
      </c>
      <c r="B3" s="4" t="str">
        <f t="shared" si="0"/>
        <v>Fri</v>
      </c>
      <c r="C3">
        <v>300</v>
      </c>
      <c r="D3" s="11" t="s">
        <v>57</v>
      </c>
      <c r="E3" s="1" t="s">
        <v>61</v>
      </c>
      <c r="F3" s="1">
        <f t="shared" ref="F3:F11" si="2">COUNTIF($D$2:$D$373,E3)</f>
        <v>84</v>
      </c>
      <c r="G3" s="1">
        <v>0</v>
      </c>
      <c r="H3" s="1">
        <v>0</v>
      </c>
    </row>
    <row r="4" spans="1:9">
      <c r="A4" s="3">
        <f t="shared" si="1"/>
        <v>42007</v>
      </c>
      <c r="B4" s="4" t="str">
        <f t="shared" si="0"/>
        <v>Sat</v>
      </c>
      <c r="C4">
        <v>340</v>
      </c>
      <c r="D4" s="11" t="s">
        <v>57</v>
      </c>
      <c r="E4" s="1" t="str">
        <f>INDEX($D$2:$D$373,MATCH(0,INDEX(COUNTIF(E$2:$E3,$D$2:$D$373),0,0),0))</f>
        <v>Stroke of Midnight</v>
      </c>
      <c r="F4" s="1">
        <f t="shared" si="2"/>
        <v>49</v>
      </c>
      <c r="G4" s="1">
        <f>SUMIF($D$2:$D$373,E4,$C$2:$C$373)</f>
        <v>8208</v>
      </c>
      <c r="H4" s="2">
        <f>AVERAGEIF($D$2:$D$373,E4,$C$2:$C$373)</f>
        <v>342</v>
      </c>
      <c r="I4" s="2" t="e">
        <f ca="1">G4/'Monthly Trend Days'!$V$20</f>
        <v>#DIV/0!</v>
      </c>
    </row>
    <row r="5" spans="1:9">
      <c r="A5" s="3">
        <f t="shared" si="1"/>
        <v>42008</v>
      </c>
      <c r="B5" s="4" t="str">
        <f t="shared" si="0"/>
        <v>Sun</v>
      </c>
      <c r="C5">
        <v>200</v>
      </c>
      <c r="D5" s="11" t="s">
        <v>57</v>
      </c>
      <c r="E5" s="1" t="str">
        <f>INDEX($D$2:$D$373,MATCH(0,INDEX(COUNTIF(E$2:$E4,$D$2:$D$373),0,0),0))</f>
        <v>A Perfect Setting</v>
      </c>
      <c r="F5" s="1">
        <f t="shared" si="2"/>
        <v>148</v>
      </c>
      <c r="G5" s="1">
        <f>SUMIF($D$2:$D$373,E5,$C$2:$C$373)</f>
        <v>59600</v>
      </c>
      <c r="H5" s="2">
        <f>AVERAGEIF($D$2:$D$373,E5,$C$2:$C$373)</f>
        <v>413.88888888888891</v>
      </c>
      <c r="I5" s="2" t="e">
        <f ca="1">G5/'Monthly Trend Days'!$V$20</f>
        <v>#DIV/0!</v>
      </c>
    </row>
    <row r="6" spans="1:9">
      <c r="A6" s="3">
        <f t="shared" si="1"/>
        <v>42009</v>
      </c>
      <c r="B6" s="4" t="str">
        <f t="shared" si="0"/>
        <v>Mon</v>
      </c>
      <c r="C6">
        <v>240</v>
      </c>
      <c r="D6" s="11" t="s">
        <v>57</v>
      </c>
      <c r="E6" s="1" t="str">
        <f>INDEX($D$2:$D$373,MATCH(0,INDEX(COUNTIF(E$2:$E5,$D$2:$D$373),0,0),0))</f>
        <v>Our Family Tree</v>
      </c>
      <c r="F6" s="1">
        <f t="shared" si="2"/>
        <v>26</v>
      </c>
      <c r="G6" s="1"/>
      <c r="H6" s="2"/>
      <c r="I6" s="2"/>
    </row>
    <row r="7" spans="1:9">
      <c r="A7" s="3">
        <f t="shared" si="1"/>
        <v>42010</v>
      </c>
      <c r="B7" s="4" t="str">
        <f t="shared" si="0"/>
        <v>Tue</v>
      </c>
      <c r="C7">
        <v>400</v>
      </c>
      <c r="D7" s="11" t="s">
        <v>57</v>
      </c>
      <c r="E7" s="1" t="str">
        <f>INDEX($D$2:$D$373,MATCH(0,INDEX(COUNTIF(E$2:$E6,$D$2:$D$373),0,0),0))</f>
        <v>Isaiah 40:31</v>
      </c>
      <c r="F7" s="1">
        <f t="shared" si="2"/>
        <v>20</v>
      </c>
      <c r="G7" s="1"/>
      <c r="H7" s="2"/>
      <c r="I7" s="2"/>
    </row>
    <row r="8" spans="1:9">
      <c r="A8" s="3">
        <f t="shared" si="1"/>
        <v>42011</v>
      </c>
      <c r="B8" s="4" t="str">
        <f t="shared" si="0"/>
        <v>Wed</v>
      </c>
      <c r="C8">
        <v>340</v>
      </c>
      <c r="D8" s="11" t="s">
        <v>57</v>
      </c>
      <c r="E8" s="1" t="str">
        <f>INDEX($D$2:$D$373,MATCH(0,INDEX(COUNTIF(E$2:$E7,$D$2:$D$373),0,0),0))</f>
        <v>Autumn Magic</v>
      </c>
      <c r="F8" s="1">
        <f t="shared" si="2"/>
        <v>19</v>
      </c>
      <c r="G8" s="1"/>
      <c r="H8" s="2"/>
      <c r="I8" s="2"/>
    </row>
    <row r="9" spans="1:9">
      <c r="A9" s="3">
        <f t="shared" si="1"/>
        <v>42012</v>
      </c>
      <c r="B9" s="4" t="str">
        <f t="shared" si="0"/>
        <v>Thu</v>
      </c>
      <c r="C9" s="11">
        <v>0</v>
      </c>
      <c r="D9" s="11" t="s">
        <v>61</v>
      </c>
      <c r="E9" s="1" t="str">
        <f>INDEX($D$2:$D$373,MATCH(0,INDEX(COUNTIF(E$2:$E8,$D$2:$D$373),0,0),0))</f>
        <v>Delicate Rose</v>
      </c>
      <c r="F9" s="1">
        <f t="shared" si="2"/>
        <v>4</v>
      </c>
      <c r="G9" s="1"/>
      <c r="H9" s="2"/>
      <c r="I9" s="2"/>
    </row>
    <row r="10" spans="1:9">
      <c r="A10" s="3">
        <f t="shared" si="1"/>
        <v>42013</v>
      </c>
      <c r="B10" s="4" t="str">
        <f t="shared" si="0"/>
        <v>Fri</v>
      </c>
      <c r="C10" s="11">
        <v>0</v>
      </c>
      <c r="D10" s="11" t="s">
        <v>61</v>
      </c>
      <c r="E10" s="1" t="str">
        <f>INDEX($D$2:$D$373,MATCH(0,INDEX(COUNTIF(E$2:$E9,$D$2:$D$373),0,0),0))</f>
        <v>Santa's Magical Flight</v>
      </c>
      <c r="F10" s="1">
        <f t="shared" si="2"/>
        <v>4</v>
      </c>
      <c r="G10" s="1"/>
      <c r="H10" s="2"/>
      <c r="I10" s="2"/>
    </row>
    <row r="11" spans="1:9">
      <c r="A11" s="3">
        <f t="shared" si="1"/>
        <v>42014</v>
      </c>
      <c r="B11" s="4" t="str">
        <f t="shared" si="0"/>
        <v>Sat</v>
      </c>
      <c r="C11" s="11">
        <v>0</v>
      </c>
      <c r="D11" s="11" t="s">
        <v>61</v>
      </c>
      <c r="E11" s="1" t="str">
        <f>INDEX($D$2:$D$373,MATCH(0,INDEX(COUNTIF(E$2:$E10,$D$2:$D$373),0,0),0))</f>
        <v>Twelve Days</v>
      </c>
      <c r="F11" s="1">
        <f t="shared" si="2"/>
        <v>13</v>
      </c>
      <c r="G11" s="1"/>
      <c r="H11" s="2"/>
      <c r="I11" s="2"/>
    </row>
    <row r="12" spans="1:9">
      <c r="A12" s="3">
        <f t="shared" si="1"/>
        <v>42015</v>
      </c>
      <c r="B12" s="4" t="str">
        <f t="shared" si="0"/>
        <v>Sun</v>
      </c>
      <c r="C12">
        <v>340</v>
      </c>
      <c r="D12" s="11" t="s">
        <v>57</v>
      </c>
    </row>
    <row r="13" spans="1:9">
      <c r="A13" s="3">
        <f t="shared" si="1"/>
        <v>42016</v>
      </c>
      <c r="B13" s="4" t="str">
        <f t="shared" si="0"/>
        <v>Mon</v>
      </c>
      <c r="C13">
        <v>400</v>
      </c>
      <c r="D13" s="11" t="s">
        <v>57</v>
      </c>
      <c r="E13" s="9"/>
      <c r="F13" s="9"/>
      <c r="G13" s="9"/>
      <c r="H13" s="9"/>
      <c r="I13" s="17"/>
    </row>
    <row r="14" spans="1:9">
      <c r="A14" s="3">
        <f t="shared" si="1"/>
        <v>42017</v>
      </c>
      <c r="B14" s="4" t="str">
        <f t="shared" si="0"/>
        <v>Tue</v>
      </c>
      <c r="C14">
        <v>340</v>
      </c>
      <c r="D14" s="11" t="s">
        <v>57</v>
      </c>
      <c r="E14" s="1"/>
      <c r="F14" s="1"/>
      <c r="G14" s="1"/>
      <c r="H14" s="1"/>
    </row>
    <row r="15" spans="1:9">
      <c r="A15" s="3">
        <f t="shared" si="1"/>
        <v>42018</v>
      </c>
      <c r="B15" s="4" t="str">
        <f t="shared" si="0"/>
        <v>Wed</v>
      </c>
      <c r="C15">
        <v>440</v>
      </c>
      <c r="D15" s="11" t="s">
        <v>57</v>
      </c>
      <c r="E15" s="1"/>
      <c r="F15" s="1"/>
      <c r="G15" s="1"/>
      <c r="H15" s="2"/>
      <c r="I15" s="2"/>
    </row>
    <row r="16" spans="1:9">
      <c r="A16" s="3">
        <f t="shared" si="1"/>
        <v>42019</v>
      </c>
      <c r="B16" s="4" t="str">
        <f t="shared" si="0"/>
        <v>Thu</v>
      </c>
      <c r="C16">
        <v>300</v>
      </c>
      <c r="D16" s="11" t="s">
        <v>57</v>
      </c>
      <c r="E16" s="1"/>
      <c r="F16" s="1"/>
      <c r="G16" s="1"/>
      <c r="H16" s="2"/>
      <c r="I16" s="2"/>
    </row>
    <row r="17" spans="1:9">
      <c r="A17" s="3">
        <f t="shared" si="1"/>
        <v>42020</v>
      </c>
      <c r="B17" s="4" t="str">
        <f t="shared" si="0"/>
        <v>Fri</v>
      </c>
      <c r="C17" s="11"/>
      <c r="D17" s="11" t="s">
        <v>61</v>
      </c>
      <c r="E17" s="1"/>
      <c r="F17" s="1"/>
      <c r="G17" s="1"/>
      <c r="H17" s="2"/>
      <c r="I17" s="2"/>
    </row>
    <row r="18" spans="1:9">
      <c r="A18" s="3">
        <f t="shared" si="1"/>
        <v>42021</v>
      </c>
      <c r="B18" s="4" t="str">
        <f t="shared" si="0"/>
        <v>Sat</v>
      </c>
      <c r="C18">
        <v>740</v>
      </c>
      <c r="D18" s="11" t="s">
        <v>57</v>
      </c>
      <c r="E18" s="1"/>
      <c r="F18" s="1"/>
      <c r="G18" s="1"/>
      <c r="H18" s="2"/>
      <c r="I18" s="2"/>
    </row>
    <row r="19" spans="1:9">
      <c r="A19" s="3">
        <f t="shared" si="1"/>
        <v>42022</v>
      </c>
      <c r="B19" s="4" t="str">
        <f t="shared" si="0"/>
        <v>Sun</v>
      </c>
      <c r="C19">
        <v>340</v>
      </c>
      <c r="D19" s="11" t="s">
        <v>57</v>
      </c>
      <c r="E19" s="1"/>
      <c r="F19" s="1"/>
      <c r="G19" s="1"/>
      <c r="H19" s="2"/>
      <c r="I19" s="2"/>
    </row>
    <row r="20" spans="1:9">
      <c r="A20" s="3">
        <f t="shared" si="1"/>
        <v>42023</v>
      </c>
      <c r="B20" s="4" t="str">
        <f t="shared" si="0"/>
        <v>Mon</v>
      </c>
      <c r="C20">
        <v>300</v>
      </c>
      <c r="D20" s="11" t="s">
        <v>57</v>
      </c>
      <c r="E20" s="1"/>
      <c r="F20" s="1"/>
      <c r="G20" s="1"/>
      <c r="H20" s="2"/>
      <c r="I20" s="2"/>
    </row>
    <row r="21" spans="1:9">
      <c r="A21" s="3">
        <f t="shared" si="1"/>
        <v>42024</v>
      </c>
      <c r="B21" s="4" t="str">
        <f t="shared" si="0"/>
        <v>Tue</v>
      </c>
      <c r="C21">
        <v>240</v>
      </c>
      <c r="D21" s="11" t="s">
        <v>57</v>
      </c>
      <c r="E21" s="1"/>
      <c r="F21" s="1"/>
      <c r="G21" s="1"/>
      <c r="H21" s="2"/>
      <c r="I21" s="2"/>
    </row>
    <row r="22" spans="1:9">
      <c r="A22" s="3">
        <f t="shared" si="1"/>
        <v>42025</v>
      </c>
      <c r="B22" s="4" t="str">
        <f t="shared" si="0"/>
        <v>Wed</v>
      </c>
      <c r="C22">
        <v>300</v>
      </c>
      <c r="D22" s="11" t="s">
        <v>57</v>
      </c>
      <c r="E22" s="1"/>
      <c r="F22" s="1"/>
      <c r="G22" s="1"/>
      <c r="H22" s="2"/>
      <c r="I22" s="2"/>
    </row>
    <row r="23" spans="1:9">
      <c r="A23" s="3">
        <f t="shared" si="1"/>
        <v>42026</v>
      </c>
      <c r="B23" s="4" t="str">
        <f t="shared" si="0"/>
        <v>Thu</v>
      </c>
      <c r="C23">
        <v>340</v>
      </c>
      <c r="D23" s="11" t="s">
        <v>57</v>
      </c>
    </row>
    <row r="24" spans="1:9">
      <c r="A24" s="3">
        <f t="shared" si="1"/>
        <v>42027</v>
      </c>
      <c r="B24" s="4" t="str">
        <f t="shared" si="0"/>
        <v>Fri</v>
      </c>
      <c r="C24">
        <v>340</v>
      </c>
      <c r="D24" s="11" t="s">
        <v>57</v>
      </c>
    </row>
    <row r="25" spans="1:9">
      <c r="A25" s="3">
        <f t="shared" si="1"/>
        <v>42028</v>
      </c>
      <c r="B25" s="4" t="str">
        <f t="shared" si="0"/>
        <v>Sat</v>
      </c>
      <c r="C25">
        <v>200</v>
      </c>
      <c r="D25" s="11" t="s">
        <v>57</v>
      </c>
    </row>
    <row r="26" spans="1:9">
      <c r="A26" s="3">
        <f t="shared" si="1"/>
        <v>42029</v>
      </c>
      <c r="B26" s="4" t="str">
        <f t="shared" si="0"/>
        <v>Sun</v>
      </c>
      <c r="C26">
        <v>240</v>
      </c>
      <c r="D26" s="11" t="s">
        <v>57</v>
      </c>
    </row>
    <row r="27" spans="1:9">
      <c r="A27" s="3">
        <f t="shared" si="1"/>
        <v>42030</v>
      </c>
      <c r="B27" s="4" t="str">
        <f t="shared" si="0"/>
        <v>Mon</v>
      </c>
      <c r="C27">
        <v>300</v>
      </c>
      <c r="D27" s="11" t="s">
        <v>57</v>
      </c>
    </row>
    <row r="28" spans="1:9">
      <c r="A28" s="3">
        <f t="shared" si="1"/>
        <v>42031</v>
      </c>
      <c r="B28" s="4" t="str">
        <f t="shared" si="0"/>
        <v>Tue</v>
      </c>
      <c r="C28">
        <v>480</v>
      </c>
      <c r="D28" s="11" t="s">
        <v>57</v>
      </c>
    </row>
    <row r="29" spans="1:9">
      <c r="A29" s="3">
        <f t="shared" si="1"/>
        <v>42032</v>
      </c>
      <c r="B29" s="4" t="str">
        <f t="shared" si="0"/>
        <v>Wed</v>
      </c>
      <c r="C29">
        <v>408</v>
      </c>
      <c r="D29" s="11" t="s">
        <v>57</v>
      </c>
    </row>
    <row r="30" spans="1:9">
      <c r="A30" s="3">
        <f t="shared" si="1"/>
        <v>42033</v>
      </c>
      <c r="B30" s="4" t="str">
        <f t="shared" si="0"/>
        <v>Thu</v>
      </c>
      <c r="C30" s="11" t="s">
        <v>62</v>
      </c>
      <c r="D30" s="11" t="s">
        <v>57</v>
      </c>
    </row>
    <row r="31" spans="1:9">
      <c r="A31" s="3">
        <f t="shared" si="1"/>
        <v>42034</v>
      </c>
      <c r="B31" s="4" t="str">
        <f t="shared" si="0"/>
        <v>Fri</v>
      </c>
      <c r="C31" s="11" t="s">
        <v>62</v>
      </c>
      <c r="D31" s="11" t="s">
        <v>57</v>
      </c>
    </row>
    <row r="32" spans="1:9">
      <c r="A32" s="3">
        <f t="shared" si="1"/>
        <v>42035</v>
      </c>
      <c r="B32" s="4" t="str">
        <f t="shared" si="0"/>
        <v>Sat</v>
      </c>
      <c r="C32" s="11" t="s">
        <v>62</v>
      </c>
      <c r="D32" s="11" t="s">
        <v>57</v>
      </c>
    </row>
    <row r="33" spans="1:4">
      <c r="A33" s="3">
        <f t="shared" si="1"/>
        <v>42036</v>
      </c>
      <c r="B33" s="4" t="str">
        <f t="shared" si="0"/>
        <v>Sun</v>
      </c>
      <c r="C33" s="11" t="s">
        <v>62</v>
      </c>
      <c r="D33" s="11" t="s">
        <v>57</v>
      </c>
    </row>
    <row r="34" spans="1:4">
      <c r="A34" s="3">
        <f t="shared" si="1"/>
        <v>42037</v>
      </c>
      <c r="B34" s="4" t="str">
        <f t="shared" si="0"/>
        <v>Mon</v>
      </c>
      <c r="C34">
        <v>0</v>
      </c>
      <c r="D34" s="11" t="s">
        <v>61</v>
      </c>
    </row>
    <row r="35" spans="1:4">
      <c r="A35" s="3">
        <f t="shared" ref="A35:A66" si="3">A34+1</f>
        <v>42038</v>
      </c>
      <c r="B35" s="4" t="str">
        <f t="shared" si="0"/>
        <v>Tue</v>
      </c>
      <c r="C35">
        <v>0</v>
      </c>
      <c r="D35" s="11" t="s">
        <v>61</v>
      </c>
    </row>
    <row r="36" spans="1:4">
      <c r="A36" s="3">
        <f t="shared" si="3"/>
        <v>42039</v>
      </c>
      <c r="B36" s="4" t="str">
        <f t="shared" si="0"/>
        <v>Wed</v>
      </c>
      <c r="C36" s="11" t="s">
        <v>62</v>
      </c>
      <c r="D36" s="11" t="s">
        <v>57</v>
      </c>
    </row>
    <row r="37" spans="1:4">
      <c r="A37" s="3">
        <f t="shared" si="3"/>
        <v>42040</v>
      </c>
      <c r="B37" s="4" t="str">
        <f t="shared" si="0"/>
        <v>Thu</v>
      </c>
      <c r="C37" s="11" t="s">
        <v>62</v>
      </c>
      <c r="D37" s="11" t="s">
        <v>57</v>
      </c>
    </row>
    <row r="38" spans="1:4">
      <c r="A38" s="3">
        <f t="shared" si="3"/>
        <v>42041</v>
      </c>
      <c r="B38" s="4" t="str">
        <f t="shared" si="0"/>
        <v>Fri</v>
      </c>
      <c r="C38" s="11" t="s">
        <v>62</v>
      </c>
      <c r="D38" s="11" t="s">
        <v>57</v>
      </c>
    </row>
    <row r="39" spans="1:4">
      <c r="A39" s="3">
        <f t="shared" si="3"/>
        <v>42042</v>
      </c>
      <c r="B39" s="4" t="str">
        <f t="shared" si="0"/>
        <v>Sat</v>
      </c>
      <c r="C39" s="11" t="s">
        <v>63</v>
      </c>
      <c r="D39" s="11" t="s">
        <v>57</v>
      </c>
    </row>
    <row r="40" spans="1:4">
      <c r="A40" s="3">
        <f t="shared" si="3"/>
        <v>42043</v>
      </c>
      <c r="B40" s="4" t="str">
        <f t="shared" si="0"/>
        <v>Sun</v>
      </c>
      <c r="C40" s="11" t="s">
        <v>63</v>
      </c>
      <c r="D40" s="11" t="s">
        <v>57</v>
      </c>
    </row>
    <row r="41" spans="1:4">
      <c r="A41" s="3">
        <f t="shared" si="3"/>
        <v>42044</v>
      </c>
      <c r="B41" s="4" t="str">
        <f t="shared" si="0"/>
        <v>Mon</v>
      </c>
      <c r="C41" s="11" t="s">
        <v>63</v>
      </c>
      <c r="D41" s="11" t="s">
        <v>57</v>
      </c>
    </row>
    <row r="42" spans="1:4">
      <c r="A42" s="3">
        <f t="shared" si="3"/>
        <v>42045</v>
      </c>
      <c r="B42" s="4" t="str">
        <f t="shared" si="0"/>
        <v>Tue</v>
      </c>
      <c r="C42" s="11" t="s">
        <v>63</v>
      </c>
      <c r="D42" s="11" t="s">
        <v>57</v>
      </c>
    </row>
    <row r="43" spans="1:4">
      <c r="A43" s="3">
        <f t="shared" si="3"/>
        <v>42046</v>
      </c>
      <c r="B43" s="4" t="str">
        <f t="shared" si="0"/>
        <v>Wed</v>
      </c>
      <c r="C43">
        <v>0</v>
      </c>
      <c r="D43" s="11" t="s">
        <v>61</v>
      </c>
    </row>
    <row r="44" spans="1:4">
      <c r="A44" s="3">
        <f t="shared" si="3"/>
        <v>42047</v>
      </c>
      <c r="B44" s="4" t="str">
        <f t="shared" si="0"/>
        <v>Thu</v>
      </c>
      <c r="C44">
        <v>0</v>
      </c>
      <c r="D44" s="11" t="s">
        <v>61</v>
      </c>
    </row>
    <row r="45" spans="1:4">
      <c r="A45" s="3">
        <f t="shared" si="3"/>
        <v>42048</v>
      </c>
      <c r="B45" s="4" t="str">
        <f t="shared" si="0"/>
        <v>Fri</v>
      </c>
      <c r="C45" s="11" t="s">
        <v>63</v>
      </c>
      <c r="D45" s="11" t="s">
        <v>57</v>
      </c>
    </row>
    <row r="46" spans="1:4">
      <c r="A46" s="3">
        <f t="shared" si="3"/>
        <v>42049</v>
      </c>
      <c r="B46" s="4" t="str">
        <f t="shared" si="0"/>
        <v>Sat</v>
      </c>
      <c r="C46">
        <v>0</v>
      </c>
      <c r="D46" s="11" t="s">
        <v>61</v>
      </c>
    </row>
    <row r="47" spans="1:4">
      <c r="A47" s="3">
        <f t="shared" si="3"/>
        <v>42050</v>
      </c>
      <c r="B47" s="4" t="str">
        <f t="shared" si="0"/>
        <v>Sun</v>
      </c>
      <c r="C47" s="11" t="s">
        <v>63</v>
      </c>
      <c r="D47" s="11" t="s">
        <v>57</v>
      </c>
    </row>
    <row r="48" spans="1:4">
      <c r="A48" s="3">
        <f t="shared" si="3"/>
        <v>42051</v>
      </c>
      <c r="B48" s="4" t="str">
        <f t="shared" si="0"/>
        <v>Mon</v>
      </c>
      <c r="C48">
        <v>0</v>
      </c>
      <c r="D48" s="11" t="s">
        <v>61</v>
      </c>
    </row>
    <row r="49" spans="1:4">
      <c r="A49" s="3">
        <f t="shared" si="3"/>
        <v>42052</v>
      </c>
      <c r="B49" s="4" t="str">
        <f t="shared" si="0"/>
        <v>Tue</v>
      </c>
      <c r="C49">
        <v>0</v>
      </c>
      <c r="D49" s="11" t="s">
        <v>61</v>
      </c>
    </row>
    <row r="50" spans="1:4">
      <c r="A50" s="3">
        <f t="shared" si="3"/>
        <v>42053</v>
      </c>
      <c r="B50" s="4" t="str">
        <f t="shared" si="0"/>
        <v>Wed</v>
      </c>
      <c r="C50">
        <v>0</v>
      </c>
      <c r="D50" s="11" t="s">
        <v>61</v>
      </c>
    </row>
    <row r="51" spans="1:4">
      <c r="A51" s="3">
        <f t="shared" si="3"/>
        <v>42054</v>
      </c>
      <c r="B51" s="4" t="str">
        <f t="shared" si="0"/>
        <v>Thu</v>
      </c>
      <c r="C51" s="11" t="s">
        <v>63</v>
      </c>
      <c r="D51" s="11" t="s">
        <v>57</v>
      </c>
    </row>
    <row r="52" spans="1:4">
      <c r="A52" s="3">
        <f t="shared" si="3"/>
        <v>42055</v>
      </c>
      <c r="B52" s="4" t="str">
        <f t="shared" si="0"/>
        <v>Fri</v>
      </c>
      <c r="C52">
        <v>0</v>
      </c>
      <c r="D52" s="11" t="s">
        <v>61</v>
      </c>
    </row>
    <row r="53" spans="1:4">
      <c r="A53" s="3">
        <f t="shared" si="3"/>
        <v>42056</v>
      </c>
      <c r="B53" s="4" t="str">
        <f t="shared" si="0"/>
        <v>Sat</v>
      </c>
      <c r="C53" s="11" t="s">
        <v>63</v>
      </c>
      <c r="D53" s="11" t="s">
        <v>57</v>
      </c>
    </row>
    <row r="54" spans="1:4">
      <c r="A54" s="3">
        <f t="shared" si="3"/>
        <v>42057</v>
      </c>
      <c r="B54" s="4" t="str">
        <f t="shared" si="0"/>
        <v>Sun</v>
      </c>
      <c r="C54">
        <v>0</v>
      </c>
      <c r="D54" s="11" t="s">
        <v>61</v>
      </c>
    </row>
    <row r="55" spans="1:4">
      <c r="A55" s="3">
        <f t="shared" si="3"/>
        <v>42058</v>
      </c>
      <c r="B55" s="4" t="str">
        <f t="shared" si="0"/>
        <v>Mon</v>
      </c>
      <c r="C55" s="11" t="s">
        <v>63</v>
      </c>
      <c r="D55" s="11" t="s">
        <v>57</v>
      </c>
    </row>
    <row r="56" spans="1:4">
      <c r="A56" s="3">
        <f t="shared" si="3"/>
        <v>42059</v>
      </c>
      <c r="B56" s="4" t="str">
        <f t="shared" si="0"/>
        <v>Tue</v>
      </c>
      <c r="C56">
        <v>0</v>
      </c>
      <c r="D56" s="11" t="s">
        <v>61</v>
      </c>
    </row>
    <row r="57" spans="1:4">
      <c r="A57" s="3">
        <f t="shared" si="3"/>
        <v>42060</v>
      </c>
      <c r="B57" s="4" t="str">
        <f t="shared" si="0"/>
        <v>Wed</v>
      </c>
      <c r="C57" s="11" t="s">
        <v>63</v>
      </c>
      <c r="D57" s="11" t="s">
        <v>57</v>
      </c>
    </row>
    <row r="58" spans="1:4">
      <c r="A58" s="3">
        <f t="shared" si="3"/>
        <v>42061</v>
      </c>
      <c r="B58" s="4" t="str">
        <f t="shared" si="0"/>
        <v>Thu</v>
      </c>
      <c r="C58" s="11" t="s">
        <v>63</v>
      </c>
      <c r="D58" s="11" t="s">
        <v>57</v>
      </c>
    </row>
    <row r="59" spans="1:4">
      <c r="A59" s="3">
        <f t="shared" si="3"/>
        <v>42062</v>
      </c>
      <c r="B59" s="4" t="str">
        <f t="shared" si="0"/>
        <v>Fri</v>
      </c>
      <c r="C59" s="11" t="s">
        <v>63</v>
      </c>
      <c r="D59" s="11" t="s">
        <v>57</v>
      </c>
    </row>
    <row r="60" spans="1:4">
      <c r="A60" s="3">
        <f t="shared" si="3"/>
        <v>42063</v>
      </c>
      <c r="B60" s="4" t="str">
        <f t="shared" si="0"/>
        <v>Sat</v>
      </c>
      <c r="C60" s="11" t="s">
        <v>63</v>
      </c>
      <c r="D60" s="11" t="s">
        <v>57</v>
      </c>
    </row>
    <row r="61" spans="1:4">
      <c r="A61" s="3">
        <f t="shared" si="3"/>
        <v>42064</v>
      </c>
      <c r="B61" s="4" t="str">
        <f t="shared" si="0"/>
        <v>Sun</v>
      </c>
      <c r="C61" s="11" t="s">
        <v>63</v>
      </c>
      <c r="D61" s="11" t="s">
        <v>57</v>
      </c>
    </row>
    <row r="62" spans="1:4">
      <c r="A62" s="3">
        <f t="shared" si="3"/>
        <v>42065</v>
      </c>
      <c r="B62" s="4" t="str">
        <f t="shared" si="0"/>
        <v>Mon</v>
      </c>
      <c r="C62" s="11" t="s">
        <v>63</v>
      </c>
      <c r="D62" s="11" t="s">
        <v>57</v>
      </c>
    </row>
    <row r="63" spans="1:4">
      <c r="A63" s="3">
        <f t="shared" si="3"/>
        <v>42066</v>
      </c>
      <c r="B63" s="4" t="str">
        <f t="shared" si="0"/>
        <v>Tue</v>
      </c>
      <c r="C63" s="11" t="s">
        <v>63</v>
      </c>
      <c r="D63" s="11" t="s">
        <v>57</v>
      </c>
    </row>
    <row r="64" spans="1:4">
      <c r="A64" s="3">
        <f t="shared" si="3"/>
        <v>42067</v>
      </c>
      <c r="B64" s="4" t="str">
        <f t="shared" si="0"/>
        <v>Wed</v>
      </c>
      <c r="C64" s="11" t="s">
        <v>63</v>
      </c>
      <c r="D64" s="11" t="s">
        <v>57</v>
      </c>
    </row>
    <row r="65" spans="1:4">
      <c r="A65" s="3">
        <f t="shared" si="3"/>
        <v>42068</v>
      </c>
      <c r="B65" s="4" t="str">
        <f t="shared" si="0"/>
        <v>Thu</v>
      </c>
      <c r="C65" s="11" t="s">
        <v>64</v>
      </c>
      <c r="D65" s="11" t="s">
        <v>57</v>
      </c>
    </row>
    <row r="66" spans="1:4">
      <c r="A66" s="3">
        <f t="shared" si="3"/>
        <v>42069</v>
      </c>
      <c r="B66" s="4" t="str">
        <f t="shared" ref="B66:B129" si="4">TEXT(A66,"ddd")</f>
        <v>Fri</v>
      </c>
      <c r="C66" s="5">
        <v>400</v>
      </c>
      <c r="D66" s="11" t="s">
        <v>65</v>
      </c>
    </row>
    <row r="67" spans="1:4">
      <c r="A67" s="3">
        <f t="shared" ref="A67:A98" si="5">A66+1</f>
        <v>42070</v>
      </c>
      <c r="B67" s="4" t="str">
        <f t="shared" si="4"/>
        <v>Sat</v>
      </c>
      <c r="C67" s="5">
        <v>0</v>
      </c>
      <c r="D67" s="11" t="s">
        <v>61</v>
      </c>
    </row>
    <row r="68" spans="1:4">
      <c r="A68" s="3">
        <f t="shared" si="5"/>
        <v>42071</v>
      </c>
      <c r="B68" s="4" t="str">
        <f t="shared" si="4"/>
        <v>Sun</v>
      </c>
      <c r="C68" s="5">
        <v>400</v>
      </c>
      <c r="D68" s="11" t="s">
        <v>65</v>
      </c>
    </row>
    <row r="69" spans="1:4">
      <c r="A69" s="3">
        <f t="shared" si="5"/>
        <v>42072</v>
      </c>
      <c r="B69" s="4" t="str">
        <f t="shared" si="4"/>
        <v>Mon</v>
      </c>
      <c r="C69" s="5">
        <v>200</v>
      </c>
      <c r="D69" s="11" t="s">
        <v>65</v>
      </c>
    </row>
    <row r="70" spans="1:4">
      <c r="A70" s="3">
        <f t="shared" si="5"/>
        <v>42073</v>
      </c>
      <c r="B70" s="4" t="str">
        <f t="shared" si="4"/>
        <v>Tue</v>
      </c>
      <c r="C70" s="5">
        <v>400</v>
      </c>
      <c r="D70" s="11" t="s">
        <v>65</v>
      </c>
    </row>
    <row r="71" spans="1:4">
      <c r="A71" s="3">
        <f t="shared" si="5"/>
        <v>42074</v>
      </c>
      <c r="B71" s="4" t="str">
        <f t="shared" si="4"/>
        <v>Wed</v>
      </c>
      <c r="C71" s="5">
        <v>300</v>
      </c>
      <c r="D71" s="11" t="s">
        <v>65</v>
      </c>
    </row>
    <row r="72" spans="1:4">
      <c r="A72" s="3">
        <f t="shared" si="5"/>
        <v>42075</v>
      </c>
      <c r="B72" s="4" t="str">
        <f t="shared" si="4"/>
        <v>Thu</v>
      </c>
      <c r="C72" s="5">
        <v>400</v>
      </c>
      <c r="D72" s="11" t="s">
        <v>65</v>
      </c>
    </row>
    <row r="73" spans="1:4">
      <c r="A73" s="3">
        <f t="shared" si="5"/>
        <v>42076</v>
      </c>
      <c r="B73" s="4" t="str">
        <f t="shared" si="4"/>
        <v>Fri</v>
      </c>
      <c r="C73" s="5">
        <v>500</v>
      </c>
      <c r="D73" s="11" t="s">
        <v>65</v>
      </c>
    </row>
    <row r="74" spans="1:4">
      <c r="A74" s="3">
        <f t="shared" si="5"/>
        <v>42077</v>
      </c>
      <c r="B74" s="4" t="str">
        <f t="shared" si="4"/>
        <v>Sat</v>
      </c>
      <c r="C74" s="5">
        <v>400</v>
      </c>
      <c r="D74" s="11" t="s">
        <v>65</v>
      </c>
    </row>
    <row r="75" spans="1:4">
      <c r="A75" s="3">
        <f t="shared" si="5"/>
        <v>42078</v>
      </c>
      <c r="B75" s="4" t="str">
        <f t="shared" si="4"/>
        <v>Sun</v>
      </c>
      <c r="C75" s="5">
        <v>300</v>
      </c>
      <c r="D75" s="11" t="s">
        <v>65</v>
      </c>
    </row>
    <row r="76" spans="1:4">
      <c r="A76" s="3">
        <f t="shared" si="5"/>
        <v>42079</v>
      </c>
      <c r="B76" s="4" t="str">
        <f t="shared" si="4"/>
        <v>Mon</v>
      </c>
      <c r="C76" s="5">
        <v>300</v>
      </c>
      <c r="D76" s="11" t="s">
        <v>65</v>
      </c>
    </row>
    <row r="77" spans="1:4">
      <c r="A77" s="3">
        <f t="shared" si="5"/>
        <v>42080</v>
      </c>
      <c r="B77" s="4" t="str">
        <f t="shared" si="4"/>
        <v>Tue</v>
      </c>
      <c r="C77" s="5">
        <v>0</v>
      </c>
      <c r="D77" s="11" t="s">
        <v>61</v>
      </c>
    </row>
    <row r="78" spans="1:4">
      <c r="A78" s="3">
        <f t="shared" si="5"/>
        <v>42081</v>
      </c>
      <c r="B78" s="4" t="str">
        <f t="shared" si="4"/>
        <v>Wed</v>
      </c>
      <c r="C78" s="5">
        <v>400</v>
      </c>
      <c r="D78" s="11" t="s">
        <v>65</v>
      </c>
    </row>
    <row r="79" spans="1:4">
      <c r="A79" s="3">
        <f t="shared" si="5"/>
        <v>42082</v>
      </c>
      <c r="B79" s="4" t="str">
        <f t="shared" si="4"/>
        <v>Thu</v>
      </c>
      <c r="C79" s="5">
        <v>300</v>
      </c>
      <c r="D79" s="11" t="s">
        <v>65</v>
      </c>
    </row>
    <row r="80" spans="1:4">
      <c r="A80" s="3">
        <f t="shared" si="5"/>
        <v>42083</v>
      </c>
      <c r="B80" s="4" t="str">
        <f t="shared" si="4"/>
        <v>Fri</v>
      </c>
      <c r="C80" s="5">
        <v>500</v>
      </c>
      <c r="D80" s="11" t="s">
        <v>65</v>
      </c>
    </row>
    <row r="81" spans="1:4">
      <c r="A81" s="3">
        <f t="shared" si="5"/>
        <v>42084</v>
      </c>
      <c r="B81" s="4" t="str">
        <f t="shared" si="4"/>
        <v>Sat</v>
      </c>
      <c r="C81" s="5">
        <v>400</v>
      </c>
      <c r="D81" s="11" t="s">
        <v>65</v>
      </c>
    </row>
    <row r="82" spans="1:4">
      <c r="A82" s="3">
        <f t="shared" si="5"/>
        <v>42085</v>
      </c>
      <c r="B82" s="4" t="str">
        <f t="shared" si="4"/>
        <v>Sun</v>
      </c>
      <c r="C82" s="5">
        <v>300</v>
      </c>
      <c r="D82" s="11" t="s">
        <v>65</v>
      </c>
    </row>
    <row r="83" spans="1:4">
      <c r="A83" s="3">
        <f t="shared" si="5"/>
        <v>42086</v>
      </c>
      <c r="B83" s="4" t="str">
        <f t="shared" si="4"/>
        <v>Mon</v>
      </c>
      <c r="C83" s="5">
        <v>300</v>
      </c>
      <c r="D83" s="11" t="s">
        <v>65</v>
      </c>
    </row>
    <row r="84" spans="1:4">
      <c r="A84" s="3">
        <f t="shared" si="5"/>
        <v>42087</v>
      </c>
      <c r="B84" s="4" t="str">
        <f t="shared" si="4"/>
        <v>Tue</v>
      </c>
      <c r="C84" s="5">
        <v>300</v>
      </c>
      <c r="D84" s="11" t="s">
        <v>65</v>
      </c>
    </row>
    <row r="85" spans="1:4">
      <c r="A85" s="3">
        <f t="shared" si="5"/>
        <v>42088</v>
      </c>
      <c r="B85" s="4" t="str">
        <f t="shared" si="4"/>
        <v>Wed</v>
      </c>
      <c r="C85" s="5">
        <v>200</v>
      </c>
      <c r="D85" s="11" t="s">
        <v>65</v>
      </c>
    </row>
    <row r="86" spans="1:4">
      <c r="A86" s="3">
        <f t="shared" si="5"/>
        <v>42089</v>
      </c>
      <c r="B86" s="4" t="str">
        <f t="shared" si="4"/>
        <v>Thu</v>
      </c>
      <c r="C86" s="5">
        <v>300</v>
      </c>
      <c r="D86" s="11" t="s">
        <v>65</v>
      </c>
    </row>
    <row r="87" spans="1:4">
      <c r="A87" s="3">
        <f t="shared" si="5"/>
        <v>42090</v>
      </c>
      <c r="B87" s="4" t="str">
        <f t="shared" si="4"/>
        <v>Fri</v>
      </c>
      <c r="C87" s="5">
        <v>600</v>
      </c>
      <c r="D87" s="11" t="s">
        <v>65</v>
      </c>
    </row>
    <row r="88" spans="1:4">
      <c r="A88" s="3">
        <f t="shared" si="5"/>
        <v>42091</v>
      </c>
      <c r="B88" s="4" t="str">
        <f t="shared" si="4"/>
        <v>Sat</v>
      </c>
      <c r="C88" s="5">
        <v>500</v>
      </c>
      <c r="D88" s="11" t="s">
        <v>65</v>
      </c>
    </row>
    <row r="89" spans="1:4">
      <c r="A89" s="3">
        <f t="shared" si="5"/>
        <v>42092</v>
      </c>
      <c r="B89" s="4" t="str">
        <f t="shared" si="4"/>
        <v>Sun</v>
      </c>
      <c r="C89" s="5">
        <v>400</v>
      </c>
      <c r="D89" s="11" t="s">
        <v>65</v>
      </c>
    </row>
    <row r="90" spans="1:4">
      <c r="A90" s="3">
        <f t="shared" si="5"/>
        <v>42093</v>
      </c>
      <c r="B90" s="4" t="str">
        <f t="shared" si="4"/>
        <v>Mon</v>
      </c>
      <c r="C90" s="5">
        <v>500</v>
      </c>
      <c r="D90" s="11" t="s">
        <v>65</v>
      </c>
    </row>
    <row r="91" spans="1:4">
      <c r="A91" s="3">
        <f t="shared" si="5"/>
        <v>42094</v>
      </c>
      <c r="B91" s="4" t="str">
        <f t="shared" si="4"/>
        <v>Tue</v>
      </c>
      <c r="C91" s="5">
        <v>400</v>
      </c>
      <c r="D91" s="11" t="s">
        <v>65</v>
      </c>
    </row>
    <row r="92" spans="1:4">
      <c r="A92" s="3">
        <f t="shared" si="5"/>
        <v>42095</v>
      </c>
      <c r="B92" s="4" t="str">
        <f t="shared" si="4"/>
        <v>Wed</v>
      </c>
      <c r="C92" s="5">
        <v>0</v>
      </c>
      <c r="D92" s="11" t="s">
        <v>61</v>
      </c>
    </row>
    <row r="93" spans="1:4">
      <c r="A93" s="3">
        <f t="shared" si="5"/>
        <v>42096</v>
      </c>
      <c r="B93" s="4" t="str">
        <f t="shared" si="4"/>
        <v>Thu</v>
      </c>
      <c r="C93" s="5">
        <v>0</v>
      </c>
      <c r="D93" s="11" t="s">
        <v>61</v>
      </c>
    </row>
    <row r="94" spans="1:4">
      <c r="A94" s="3">
        <f t="shared" si="5"/>
        <v>42097</v>
      </c>
      <c r="B94" s="4" t="str">
        <f t="shared" si="4"/>
        <v>Fri</v>
      </c>
      <c r="C94" s="5">
        <v>1200</v>
      </c>
      <c r="D94" s="11" t="s">
        <v>65</v>
      </c>
    </row>
    <row r="95" spans="1:4">
      <c r="A95" s="3">
        <f t="shared" si="5"/>
        <v>42098</v>
      </c>
      <c r="B95" s="4" t="str">
        <f t="shared" si="4"/>
        <v>Sat</v>
      </c>
      <c r="C95" s="5">
        <v>1000</v>
      </c>
      <c r="D95" s="11" t="s">
        <v>65</v>
      </c>
    </row>
    <row r="96" spans="1:4">
      <c r="A96" s="3">
        <f t="shared" si="5"/>
        <v>42099</v>
      </c>
      <c r="B96" s="4" t="str">
        <f t="shared" si="4"/>
        <v>Sun</v>
      </c>
      <c r="C96" s="5">
        <v>1500</v>
      </c>
      <c r="D96" s="11" t="s">
        <v>65</v>
      </c>
    </row>
    <row r="97" spans="1:4">
      <c r="A97" s="3">
        <f t="shared" si="5"/>
        <v>42100</v>
      </c>
      <c r="B97" s="4" t="str">
        <f t="shared" si="4"/>
        <v>Mon</v>
      </c>
      <c r="C97" s="5">
        <v>400</v>
      </c>
      <c r="D97" s="11" t="s">
        <v>65</v>
      </c>
    </row>
    <row r="98" spans="1:4">
      <c r="A98" s="3">
        <f t="shared" si="5"/>
        <v>42101</v>
      </c>
      <c r="B98" s="4" t="str">
        <f t="shared" si="4"/>
        <v>Tue</v>
      </c>
      <c r="C98" s="5">
        <v>400</v>
      </c>
      <c r="D98" s="11" t="s">
        <v>65</v>
      </c>
    </row>
    <row r="99" spans="1:4">
      <c r="A99" s="3">
        <f t="shared" ref="A99:A130" si="6">A98+1</f>
        <v>42102</v>
      </c>
      <c r="B99" s="4" t="str">
        <f t="shared" si="4"/>
        <v>Wed</v>
      </c>
      <c r="C99" s="5">
        <v>400</v>
      </c>
      <c r="D99" s="11" t="s">
        <v>65</v>
      </c>
    </row>
    <row r="100" spans="1:4">
      <c r="A100" s="3">
        <f t="shared" si="6"/>
        <v>42103</v>
      </c>
      <c r="B100" s="4" t="str">
        <f t="shared" si="4"/>
        <v>Thu</v>
      </c>
      <c r="C100" s="5">
        <v>500</v>
      </c>
      <c r="D100" s="11" t="s">
        <v>65</v>
      </c>
    </row>
    <row r="101" spans="1:4">
      <c r="A101" s="3">
        <f t="shared" si="6"/>
        <v>42104</v>
      </c>
      <c r="B101" s="4" t="str">
        <f t="shared" si="4"/>
        <v>Fri</v>
      </c>
      <c r="C101" s="5">
        <v>0</v>
      </c>
      <c r="D101" s="11" t="s">
        <v>61</v>
      </c>
    </row>
    <row r="102" spans="1:4">
      <c r="A102" s="3">
        <f t="shared" si="6"/>
        <v>42105</v>
      </c>
      <c r="B102" s="4" t="str">
        <f t="shared" si="4"/>
        <v>Sat</v>
      </c>
      <c r="C102" s="5">
        <v>500</v>
      </c>
      <c r="D102" s="11" t="s">
        <v>65</v>
      </c>
    </row>
    <row r="103" spans="1:4">
      <c r="A103" s="3">
        <f t="shared" si="6"/>
        <v>42106</v>
      </c>
      <c r="B103" s="4" t="str">
        <f t="shared" si="4"/>
        <v>Sun</v>
      </c>
      <c r="C103" s="5">
        <v>500</v>
      </c>
      <c r="D103" s="11" t="s">
        <v>65</v>
      </c>
    </row>
    <row r="104" spans="1:4">
      <c r="A104" s="3">
        <f t="shared" si="6"/>
        <v>42107</v>
      </c>
      <c r="B104" s="4" t="str">
        <f t="shared" si="4"/>
        <v>Mon</v>
      </c>
      <c r="C104" s="5">
        <v>300</v>
      </c>
      <c r="D104" s="11" t="s">
        <v>65</v>
      </c>
    </row>
    <row r="105" spans="1:4">
      <c r="A105" s="3">
        <f t="shared" si="6"/>
        <v>42108</v>
      </c>
      <c r="B105" s="4" t="str">
        <f t="shared" si="4"/>
        <v>Tue</v>
      </c>
      <c r="C105" s="5">
        <v>400</v>
      </c>
      <c r="D105" s="11" t="s">
        <v>65</v>
      </c>
    </row>
    <row r="106" spans="1:4">
      <c r="A106" s="3">
        <f t="shared" si="6"/>
        <v>42109</v>
      </c>
      <c r="B106" s="4" t="str">
        <f t="shared" si="4"/>
        <v>Wed</v>
      </c>
      <c r="C106" s="5">
        <v>0</v>
      </c>
      <c r="D106" s="11" t="s">
        <v>61</v>
      </c>
    </row>
    <row r="107" spans="1:4">
      <c r="A107" s="3">
        <f t="shared" si="6"/>
        <v>42110</v>
      </c>
      <c r="B107" s="4" t="str">
        <f t="shared" si="4"/>
        <v>Thu</v>
      </c>
      <c r="C107" s="5">
        <v>300</v>
      </c>
      <c r="D107" s="11" t="s">
        <v>65</v>
      </c>
    </row>
    <row r="108" spans="1:4">
      <c r="A108" s="3">
        <f t="shared" si="6"/>
        <v>42111</v>
      </c>
      <c r="B108" s="4" t="str">
        <f t="shared" si="4"/>
        <v>Fri</v>
      </c>
      <c r="C108" s="5">
        <v>0</v>
      </c>
      <c r="D108" s="11" t="s">
        <v>61</v>
      </c>
    </row>
    <row r="109" spans="1:4">
      <c r="A109" s="3">
        <f t="shared" si="6"/>
        <v>42112</v>
      </c>
      <c r="B109" s="4" t="str">
        <f t="shared" si="4"/>
        <v>Sat</v>
      </c>
      <c r="C109" s="5">
        <v>500</v>
      </c>
      <c r="D109" s="11" t="s">
        <v>65</v>
      </c>
    </row>
    <row r="110" spans="1:4">
      <c r="A110" s="3">
        <f t="shared" si="6"/>
        <v>42113</v>
      </c>
      <c r="B110" s="4" t="str">
        <f t="shared" si="4"/>
        <v>Sun</v>
      </c>
      <c r="C110" s="5">
        <v>500</v>
      </c>
      <c r="D110" s="11" t="s">
        <v>65</v>
      </c>
    </row>
    <row r="111" spans="1:4">
      <c r="A111" s="3">
        <f t="shared" si="6"/>
        <v>42114</v>
      </c>
      <c r="B111" s="4" t="str">
        <f t="shared" si="4"/>
        <v>Mon</v>
      </c>
      <c r="C111" s="5">
        <v>300</v>
      </c>
      <c r="D111" s="11" t="s">
        <v>65</v>
      </c>
    </row>
    <row r="112" spans="1:4">
      <c r="A112" s="3">
        <f t="shared" si="6"/>
        <v>42115</v>
      </c>
      <c r="B112" s="4" t="str">
        <f t="shared" si="4"/>
        <v>Tue</v>
      </c>
      <c r="C112" s="5">
        <v>200</v>
      </c>
      <c r="D112" s="11" t="s">
        <v>65</v>
      </c>
    </row>
    <row r="113" spans="1:4">
      <c r="A113" s="3">
        <f t="shared" si="6"/>
        <v>42116</v>
      </c>
      <c r="B113" s="4" t="str">
        <f t="shared" si="4"/>
        <v>Wed</v>
      </c>
      <c r="C113" s="5">
        <v>300</v>
      </c>
      <c r="D113" s="11" t="s">
        <v>65</v>
      </c>
    </row>
    <row r="114" spans="1:4">
      <c r="A114" s="3">
        <f t="shared" si="6"/>
        <v>42117</v>
      </c>
      <c r="B114" s="4" t="str">
        <f t="shared" si="4"/>
        <v>Thu</v>
      </c>
      <c r="C114" s="5">
        <v>400</v>
      </c>
      <c r="D114" s="11" t="s">
        <v>65</v>
      </c>
    </row>
    <row r="115" spans="1:4">
      <c r="A115" s="3">
        <f t="shared" si="6"/>
        <v>42118</v>
      </c>
      <c r="B115" s="4" t="str">
        <f t="shared" si="4"/>
        <v>Fri</v>
      </c>
      <c r="C115" s="5">
        <v>300</v>
      </c>
      <c r="D115" s="11" t="s">
        <v>65</v>
      </c>
    </row>
    <row r="116" spans="1:4">
      <c r="A116" s="3">
        <f t="shared" si="6"/>
        <v>42119</v>
      </c>
      <c r="B116" s="4" t="str">
        <f t="shared" si="4"/>
        <v>Sat</v>
      </c>
      <c r="C116" s="5">
        <v>400</v>
      </c>
      <c r="D116" s="11" t="s">
        <v>65</v>
      </c>
    </row>
    <row r="117" spans="1:4">
      <c r="A117" s="3">
        <f t="shared" si="6"/>
        <v>42120</v>
      </c>
      <c r="B117" s="4" t="str">
        <f t="shared" si="4"/>
        <v>Sun</v>
      </c>
      <c r="C117" s="5">
        <v>0</v>
      </c>
      <c r="D117" s="11" t="s">
        <v>61</v>
      </c>
    </row>
    <row r="118" spans="1:4">
      <c r="A118" s="3">
        <f t="shared" si="6"/>
        <v>42121</v>
      </c>
      <c r="B118" s="4" t="str">
        <f t="shared" si="4"/>
        <v>Mon</v>
      </c>
      <c r="C118" s="5">
        <v>300</v>
      </c>
      <c r="D118" s="11" t="s">
        <v>65</v>
      </c>
    </row>
    <row r="119" spans="1:4">
      <c r="A119" s="3">
        <f t="shared" si="6"/>
        <v>42122</v>
      </c>
      <c r="B119" s="4" t="str">
        <f t="shared" si="4"/>
        <v>Tue</v>
      </c>
      <c r="C119" s="5">
        <v>300</v>
      </c>
      <c r="D119" s="11" t="s">
        <v>65</v>
      </c>
    </row>
    <row r="120" spans="1:4">
      <c r="A120" s="3">
        <f t="shared" si="6"/>
        <v>42123</v>
      </c>
      <c r="B120" s="4" t="str">
        <f t="shared" si="4"/>
        <v>Wed</v>
      </c>
      <c r="C120" s="5">
        <v>200</v>
      </c>
      <c r="D120" s="11" t="s">
        <v>65</v>
      </c>
    </row>
    <row r="121" spans="1:4">
      <c r="A121" s="3">
        <f t="shared" si="6"/>
        <v>42124</v>
      </c>
      <c r="B121" s="4" t="str">
        <f t="shared" si="4"/>
        <v>Thu</v>
      </c>
      <c r="C121" s="5">
        <v>0</v>
      </c>
      <c r="D121" s="11" t="s">
        <v>61</v>
      </c>
    </row>
    <row r="122" spans="1:4">
      <c r="A122" s="3">
        <f t="shared" si="6"/>
        <v>42125</v>
      </c>
      <c r="B122" s="4" t="str">
        <f t="shared" si="4"/>
        <v>Fri</v>
      </c>
      <c r="C122" s="5">
        <v>600</v>
      </c>
      <c r="D122" s="11" t="s">
        <v>65</v>
      </c>
    </row>
    <row r="123" spans="1:4">
      <c r="A123" s="3">
        <f t="shared" si="6"/>
        <v>42126</v>
      </c>
      <c r="B123" s="4" t="str">
        <f t="shared" si="4"/>
        <v>Sat</v>
      </c>
      <c r="C123" s="5">
        <v>500</v>
      </c>
      <c r="D123" s="11" t="s">
        <v>65</v>
      </c>
    </row>
    <row r="124" spans="1:4">
      <c r="A124" s="3">
        <f t="shared" si="6"/>
        <v>42127</v>
      </c>
      <c r="B124" s="4" t="str">
        <f t="shared" si="4"/>
        <v>Sun</v>
      </c>
      <c r="C124" s="5">
        <v>400</v>
      </c>
      <c r="D124" s="11" t="s">
        <v>65</v>
      </c>
    </row>
    <row r="125" spans="1:4">
      <c r="A125" s="3">
        <f t="shared" si="6"/>
        <v>42128</v>
      </c>
      <c r="B125" s="4" t="str">
        <f t="shared" si="4"/>
        <v>Mon</v>
      </c>
      <c r="C125" s="5">
        <v>0</v>
      </c>
      <c r="D125" s="11" t="s">
        <v>61</v>
      </c>
    </row>
    <row r="126" spans="1:4">
      <c r="A126" s="3">
        <f t="shared" si="6"/>
        <v>42129</v>
      </c>
      <c r="B126" s="4" t="str">
        <f t="shared" si="4"/>
        <v>Tue</v>
      </c>
      <c r="C126" s="5"/>
      <c r="D126" s="11" t="s">
        <v>66</v>
      </c>
    </row>
    <row r="127" spans="1:4">
      <c r="A127" s="3">
        <f t="shared" si="6"/>
        <v>42130</v>
      </c>
      <c r="B127" s="4" t="str">
        <f t="shared" si="4"/>
        <v>Wed</v>
      </c>
      <c r="C127" s="5"/>
      <c r="D127" s="11" t="s">
        <v>66</v>
      </c>
    </row>
    <row r="128" spans="1:4">
      <c r="A128" s="3">
        <f t="shared" si="6"/>
        <v>42131</v>
      </c>
      <c r="B128" s="4" t="str">
        <f t="shared" si="4"/>
        <v>Thu</v>
      </c>
      <c r="C128" s="5"/>
      <c r="D128" s="11" t="s">
        <v>66</v>
      </c>
    </row>
    <row r="129" spans="1:4">
      <c r="A129" s="3">
        <f t="shared" si="6"/>
        <v>42132</v>
      </c>
      <c r="B129" s="4" t="str">
        <f t="shared" si="4"/>
        <v>Fri</v>
      </c>
      <c r="C129" s="5"/>
      <c r="D129" s="11" t="s">
        <v>66</v>
      </c>
    </row>
    <row r="130" spans="1:4">
      <c r="A130" s="3">
        <f t="shared" si="6"/>
        <v>42133</v>
      </c>
      <c r="B130" s="4" t="str">
        <f t="shared" ref="B130:B193" si="7">TEXT(A130,"ddd")</f>
        <v>Sat</v>
      </c>
      <c r="C130" s="5">
        <v>300</v>
      </c>
      <c r="D130" s="11" t="s">
        <v>65</v>
      </c>
    </row>
    <row r="131" spans="1:4">
      <c r="A131" s="3">
        <v>42133</v>
      </c>
      <c r="B131" s="4" t="str">
        <f t="shared" si="7"/>
        <v>Sat</v>
      </c>
      <c r="C131" s="5"/>
      <c r="D131" s="11" t="s">
        <v>66</v>
      </c>
    </row>
    <row r="132" spans="1:4">
      <c r="A132" s="3">
        <f>A130+1</f>
        <v>42134</v>
      </c>
      <c r="B132" s="4" t="str">
        <f t="shared" si="7"/>
        <v>Sun</v>
      </c>
      <c r="C132" s="5"/>
      <c r="D132" s="11" t="s">
        <v>66</v>
      </c>
    </row>
    <row r="133" spans="1:4">
      <c r="A133" s="3">
        <f t="shared" ref="A133:A164" si="8">A132+1</f>
        <v>42135</v>
      </c>
      <c r="B133" s="4" t="str">
        <f t="shared" si="7"/>
        <v>Mon</v>
      </c>
      <c r="C133" s="5">
        <v>100</v>
      </c>
      <c r="D133" s="11" t="s">
        <v>65</v>
      </c>
    </row>
    <row r="134" spans="1:4">
      <c r="A134" s="3">
        <f t="shared" si="8"/>
        <v>42136</v>
      </c>
      <c r="B134" s="4" t="str">
        <f t="shared" si="7"/>
        <v>Tue</v>
      </c>
      <c r="C134" s="5">
        <v>200</v>
      </c>
      <c r="D134" s="11" t="s">
        <v>65</v>
      </c>
    </row>
    <row r="135" spans="1:4">
      <c r="A135" s="3">
        <f t="shared" si="8"/>
        <v>42137</v>
      </c>
      <c r="B135" s="4" t="str">
        <f t="shared" si="7"/>
        <v>Wed</v>
      </c>
      <c r="C135" s="5">
        <v>300</v>
      </c>
      <c r="D135" s="11" t="s">
        <v>65</v>
      </c>
    </row>
    <row r="136" spans="1:4">
      <c r="A136" s="3">
        <f t="shared" si="8"/>
        <v>42138</v>
      </c>
      <c r="B136" s="4" t="str">
        <f t="shared" si="7"/>
        <v>Thu</v>
      </c>
      <c r="C136" s="5">
        <v>300</v>
      </c>
      <c r="D136" s="11" t="s">
        <v>65</v>
      </c>
    </row>
    <row r="137" spans="1:4">
      <c r="A137" s="3">
        <f t="shared" si="8"/>
        <v>42139</v>
      </c>
      <c r="B137" s="4" t="str">
        <f t="shared" si="7"/>
        <v>Fri</v>
      </c>
      <c r="C137" s="5">
        <v>300</v>
      </c>
      <c r="D137" s="11" t="s">
        <v>65</v>
      </c>
    </row>
    <row r="138" spans="1:4">
      <c r="A138" s="3">
        <f t="shared" si="8"/>
        <v>42140</v>
      </c>
      <c r="B138" s="4" t="str">
        <f t="shared" si="7"/>
        <v>Sat</v>
      </c>
      <c r="C138" s="5">
        <v>0</v>
      </c>
      <c r="D138" s="11" t="s">
        <v>61</v>
      </c>
    </row>
    <row r="139" spans="1:4">
      <c r="A139" s="3">
        <f t="shared" si="8"/>
        <v>42141</v>
      </c>
      <c r="B139" s="4" t="str">
        <f t="shared" si="7"/>
        <v>Sun</v>
      </c>
      <c r="C139" s="5">
        <v>200</v>
      </c>
      <c r="D139" s="11" t="s">
        <v>65</v>
      </c>
    </row>
    <row r="140" spans="1:4">
      <c r="A140" s="3">
        <f t="shared" si="8"/>
        <v>42142</v>
      </c>
      <c r="B140" s="4" t="str">
        <f t="shared" si="7"/>
        <v>Mon</v>
      </c>
      <c r="C140" s="5"/>
      <c r="D140" s="11" t="s">
        <v>66</v>
      </c>
    </row>
    <row r="141" spans="1:4">
      <c r="A141" s="3">
        <f t="shared" si="8"/>
        <v>42143</v>
      </c>
      <c r="B141" s="4" t="str">
        <f t="shared" si="7"/>
        <v>Tue</v>
      </c>
      <c r="C141" s="5"/>
      <c r="D141" s="11" t="s">
        <v>66</v>
      </c>
    </row>
    <row r="142" spans="1:4">
      <c r="A142" s="3">
        <f t="shared" si="8"/>
        <v>42144</v>
      </c>
      <c r="B142" s="4" t="str">
        <f t="shared" si="7"/>
        <v>Wed</v>
      </c>
      <c r="C142" s="5">
        <v>0</v>
      </c>
      <c r="D142" s="11" t="s">
        <v>61</v>
      </c>
    </row>
    <row r="143" spans="1:4">
      <c r="A143" s="3">
        <f t="shared" si="8"/>
        <v>42145</v>
      </c>
      <c r="B143" s="4" t="str">
        <f t="shared" si="7"/>
        <v>Thu</v>
      </c>
      <c r="C143" s="5"/>
      <c r="D143" s="11" t="s">
        <v>66</v>
      </c>
    </row>
    <row r="144" spans="1:4">
      <c r="A144" s="3">
        <f t="shared" si="8"/>
        <v>42146</v>
      </c>
      <c r="B144" s="4" t="str">
        <f t="shared" si="7"/>
        <v>Fri</v>
      </c>
      <c r="C144" s="5">
        <v>0</v>
      </c>
      <c r="D144" s="11" t="s">
        <v>61</v>
      </c>
    </row>
    <row r="145" spans="1:4">
      <c r="A145" s="3">
        <f t="shared" si="8"/>
        <v>42147</v>
      </c>
      <c r="B145" s="4" t="str">
        <f t="shared" si="7"/>
        <v>Sat</v>
      </c>
      <c r="C145" s="5">
        <v>0</v>
      </c>
      <c r="D145" s="11" t="s">
        <v>61</v>
      </c>
    </row>
    <row r="146" spans="1:4">
      <c r="A146" s="3">
        <f t="shared" si="8"/>
        <v>42148</v>
      </c>
      <c r="B146" s="4" t="str">
        <f t="shared" si="7"/>
        <v>Sun</v>
      </c>
      <c r="C146" s="5">
        <v>0</v>
      </c>
      <c r="D146" s="11" t="s">
        <v>61</v>
      </c>
    </row>
    <row r="147" spans="1:4">
      <c r="A147" s="3">
        <f t="shared" si="8"/>
        <v>42149</v>
      </c>
      <c r="B147" s="4" t="str">
        <f t="shared" si="7"/>
        <v>Mon</v>
      </c>
      <c r="C147" s="5">
        <v>0</v>
      </c>
      <c r="D147" s="11" t="s">
        <v>61</v>
      </c>
    </row>
    <row r="148" spans="1:4">
      <c r="A148" s="3">
        <f t="shared" si="8"/>
        <v>42150</v>
      </c>
      <c r="B148" s="4" t="str">
        <f t="shared" si="7"/>
        <v>Tue</v>
      </c>
      <c r="C148" s="5">
        <v>0</v>
      </c>
      <c r="D148" s="11" t="s">
        <v>61</v>
      </c>
    </row>
    <row r="149" spans="1:4">
      <c r="A149" s="3">
        <f t="shared" si="8"/>
        <v>42151</v>
      </c>
      <c r="B149" s="4" t="str">
        <f t="shared" si="7"/>
        <v>Wed</v>
      </c>
      <c r="C149" s="5">
        <v>0</v>
      </c>
      <c r="D149" s="11" t="s">
        <v>61</v>
      </c>
    </row>
    <row r="150" spans="1:4">
      <c r="A150" s="3">
        <f t="shared" si="8"/>
        <v>42152</v>
      </c>
      <c r="B150" s="4" t="str">
        <f t="shared" si="7"/>
        <v>Thu</v>
      </c>
      <c r="C150" s="5"/>
      <c r="D150" s="11" t="s">
        <v>66</v>
      </c>
    </row>
    <row r="151" spans="1:4">
      <c r="A151" s="3">
        <f t="shared" si="8"/>
        <v>42153</v>
      </c>
      <c r="B151" s="4" t="str">
        <f t="shared" si="7"/>
        <v>Fri</v>
      </c>
      <c r="C151" s="5"/>
      <c r="D151" s="11" t="s">
        <v>66</v>
      </c>
    </row>
    <row r="152" spans="1:4">
      <c r="A152" s="3">
        <f t="shared" si="8"/>
        <v>42154</v>
      </c>
      <c r="B152" s="4" t="str">
        <f t="shared" si="7"/>
        <v>Sat</v>
      </c>
      <c r="C152" s="5"/>
      <c r="D152" s="11" t="s">
        <v>66</v>
      </c>
    </row>
    <row r="153" spans="1:4">
      <c r="A153" s="3">
        <f t="shared" si="8"/>
        <v>42155</v>
      </c>
      <c r="B153" s="4" t="str">
        <f t="shared" si="7"/>
        <v>Sun</v>
      </c>
      <c r="C153" s="5">
        <v>0</v>
      </c>
      <c r="D153" s="11" t="s">
        <v>61</v>
      </c>
    </row>
    <row r="154" spans="1:4">
      <c r="A154" s="3">
        <f t="shared" si="8"/>
        <v>42156</v>
      </c>
      <c r="B154" s="4" t="str">
        <f t="shared" si="7"/>
        <v>Mon</v>
      </c>
      <c r="C154" s="5">
        <v>0</v>
      </c>
      <c r="D154" s="11" t="s">
        <v>61</v>
      </c>
    </row>
    <row r="155" spans="1:4">
      <c r="A155" s="3">
        <f t="shared" si="8"/>
        <v>42157</v>
      </c>
      <c r="B155" s="4" t="str">
        <f t="shared" si="7"/>
        <v>Tue</v>
      </c>
      <c r="C155" s="5"/>
      <c r="D155" s="11" t="s">
        <v>67</v>
      </c>
    </row>
    <row r="156" spans="1:4">
      <c r="A156" s="3">
        <f t="shared" si="8"/>
        <v>42158</v>
      </c>
      <c r="B156" s="4" t="str">
        <f t="shared" si="7"/>
        <v>Wed</v>
      </c>
      <c r="C156" s="5"/>
      <c r="D156" s="11" t="s">
        <v>67</v>
      </c>
    </row>
    <row r="157" spans="1:4">
      <c r="A157" s="3">
        <f t="shared" si="8"/>
        <v>42159</v>
      </c>
      <c r="B157" s="4" t="str">
        <f t="shared" si="7"/>
        <v>Thu</v>
      </c>
      <c r="C157" s="5">
        <v>0</v>
      </c>
      <c r="D157" s="11" t="s">
        <v>61</v>
      </c>
    </row>
    <row r="158" spans="1:4">
      <c r="A158" s="3">
        <f t="shared" si="8"/>
        <v>42160</v>
      </c>
      <c r="B158" s="4" t="str">
        <f t="shared" si="7"/>
        <v>Fri</v>
      </c>
      <c r="C158" s="5"/>
      <c r="D158" s="11" t="s">
        <v>67</v>
      </c>
    </row>
    <row r="159" spans="1:4">
      <c r="A159" s="3">
        <f t="shared" si="8"/>
        <v>42161</v>
      </c>
      <c r="B159" s="4" t="str">
        <f t="shared" si="7"/>
        <v>Sat</v>
      </c>
      <c r="C159" s="5"/>
      <c r="D159" s="11" t="s">
        <v>67</v>
      </c>
    </row>
    <row r="160" spans="1:4">
      <c r="A160" s="3">
        <f t="shared" si="8"/>
        <v>42162</v>
      </c>
      <c r="B160" s="4" t="str">
        <f t="shared" si="7"/>
        <v>Sun</v>
      </c>
      <c r="C160" s="5"/>
      <c r="D160" s="11" t="s">
        <v>67</v>
      </c>
    </row>
    <row r="161" spans="1:4">
      <c r="A161" s="3">
        <f t="shared" si="8"/>
        <v>42163</v>
      </c>
      <c r="B161" s="4" t="str">
        <f t="shared" si="7"/>
        <v>Mon</v>
      </c>
      <c r="C161" s="5">
        <v>0</v>
      </c>
      <c r="D161" s="11" t="s">
        <v>61</v>
      </c>
    </row>
    <row r="162" spans="1:4">
      <c r="A162" s="3">
        <f t="shared" si="8"/>
        <v>42164</v>
      </c>
      <c r="B162" s="4" t="str">
        <f t="shared" si="7"/>
        <v>Tue</v>
      </c>
      <c r="C162" s="5">
        <v>0</v>
      </c>
      <c r="D162" s="11" t="s">
        <v>61</v>
      </c>
    </row>
    <row r="163" spans="1:4">
      <c r="A163" s="3">
        <f t="shared" si="8"/>
        <v>42165</v>
      </c>
      <c r="B163" s="4" t="str">
        <f t="shared" si="7"/>
        <v>Wed</v>
      </c>
      <c r="C163" s="5">
        <v>0</v>
      </c>
      <c r="D163" s="11" t="s">
        <v>61</v>
      </c>
    </row>
    <row r="164" spans="1:4">
      <c r="A164" s="3">
        <f t="shared" si="8"/>
        <v>42166</v>
      </c>
      <c r="B164" s="4" t="str">
        <f t="shared" si="7"/>
        <v>Thu</v>
      </c>
      <c r="C164" s="5">
        <v>0</v>
      </c>
      <c r="D164" s="11" t="s">
        <v>61</v>
      </c>
    </row>
    <row r="165" spans="1:4">
      <c r="A165" s="3">
        <f t="shared" ref="A165:A195" si="9">A164+1</f>
        <v>42167</v>
      </c>
      <c r="B165" s="4" t="str">
        <f t="shared" si="7"/>
        <v>Fri</v>
      </c>
      <c r="C165" s="5">
        <v>200</v>
      </c>
      <c r="D165" s="11" t="s">
        <v>65</v>
      </c>
    </row>
    <row r="166" spans="1:4">
      <c r="A166" s="3">
        <f t="shared" si="9"/>
        <v>42168</v>
      </c>
      <c r="B166" s="4" t="str">
        <f t="shared" si="7"/>
        <v>Sat</v>
      </c>
      <c r="C166" s="5">
        <v>500</v>
      </c>
      <c r="D166" s="11" t="s">
        <v>65</v>
      </c>
    </row>
    <row r="167" spans="1:4">
      <c r="A167" s="3">
        <f t="shared" si="9"/>
        <v>42169</v>
      </c>
      <c r="B167" s="4" t="str">
        <f t="shared" si="7"/>
        <v>Sun</v>
      </c>
      <c r="C167" s="5">
        <v>500</v>
      </c>
      <c r="D167" s="11" t="s">
        <v>65</v>
      </c>
    </row>
    <row r="168" spans="1:4">
      <c r="A168" s="3">
        <f t="shared" si="9"/>
        <v>42170</v>
      </c>
      <c r="B168" s="4" t="str">
        <f t="shared" si="7"/>
        <v>Mon</v>
      </c>
      <c r="C168" s="5">
        <v>200</v>
      </c>
      <c r="D168" s="11" t="s">
        <v>65</v>
      </c>
    </row>
    <row r="169" spans="1:4">
      <c r="A169" s="3">
        <f t="shared" si="9"/>
        <v>42171</v>
      </c>
      <c r="B169" s="4" t="str">
        <f t="shared" si="7"/>
        <v>Tue</v>
      </c>
      <c r="C169" s="5">
        <v>300</v>
      </c>
      <c r="D169" s="11" t="s">
        <v>65</v>
      </c>
    </row>
    <row r="170" spans="1:4">
      <c r="A170" s="3">
        <f t="shared" si="9"/>
        <v>42172</v>
      </c>
      <c r="B170" s="4" t="str">
        <f t="shared" si="7"/>
        <v>Wed</v>
      </c>
      <c r="C170" s="5">
        <v>0</v>
      </c>
      <c r="D170" s="11" t="s">
        <v>61</v>
      </c>
    </row>
    <row r="171" spans="1:4">
      <c r="A171" s="3">
        <f t="shared" si="9"/>
        <v>42173</v>
      </c>
      <c r="B171" s="4" t="str">
        <f t="shared" si="7"/>
        <v>Thu</v>
      </c>
      <c r="C171" s="5">
        <v>400</v>
      </c>
      <c r="D171" s="11" t="s">
        <v>65</v>
      </c>
    </row>
    <row r="172" spans="1:4">
      <c r="A172" s="3">
        <f t="shared" si="9"/>
        <v>42174</v>
      </c>
      <c r="B172" s="4" t="str">
        <f t="shared" si="7"/>
        <v>Fri</v>
      </c>
      <c r="C172" s="5">
        <v>0</v>
      </c>
      <c r="D172" s="11" t="s">
        <v>61</v>
      </c>
    </row>
    <row r="173" spans="1:4">
      <c r="A173" s="3">
        <f t="shared" si="9"/>
        <v>42175</v>
      </c>
      <c r="B173" s="4" t="str">
        <f t="shared" si="7"/>
        <v>Sat</v>
      </c>
      <c r="C173" s="5">
        <v>300</v>
      </c>
      <c r="D173" s="11" t="s">
        <v>65</v>
      </c>
    </row>
    <row r="174" spans="1:4">
      <c r="A174" s="3">
        <f t="shared" si="9"/>
        <v>42176</v>
      </c>
      <c r="B174" s="4" t="str">
        <f t="shared" si="7"/>
        <v>Sun</v>
      </c>
      <c r="C174" s="5">
        <v>400</v>
      </c>
      <c r="D174" s="11" t="s">
        <v>65</v>
      </c>
    </row>
    <row r="175" spans="1:4">
      <c r="A175" s="3">
        <f t="shared" si="9"/>
        <v>42177</v>
      </c>
      <c r="B175" s="4" t="str">
        <f t="shared" si="7"/>
        <v>Mon</v>
      </c>
      <c r="C175" s="5"/>
      <c r="D175" s="11" t="s">
        <v>66</v>
      </c>
    </row>
    <row r="176" spans="1:4">
      <c r="A176" s="3">
        <f t="shared" si="9"/>
        <v>42178</v>
      </c>
      <c r="B176" s="4" t="str">
        <f t="shared" si="7"/>
        <v>Tue</v>
      </c>
      <c r="C176" s="5"/>
      <c r="D176" s="11" t="s">
        <v>66</v>
      </c>
    </row>
    <row r="177" spans="1:4">
      <c r="A177" s="3">
        <f t="shared" si="9"/>
        <v>42179</v>
      </c>
      <c r="B177" s="4" t="str">
        <f t="shared" si="7"/>
        <v>Wed</v>
      </c>
      <c r="C177" s="5"/>
      <c r="D177" s="11" t="s">
        <v>66</v>
      </c>
    </row>
    <row r="178" spans="1:4">
      <c r="A178" s="3">
        <f t="shared" si="9"/>
        <v>42180</v>
      </c>
      <c r="B178" s="4" t="str">
        <f t="shared" si="7"/>
        <v>Thu</v>
      </c>
      <c r="C178" s="5">
        <v>0</v>
      </c>
      <c r="D178" s="11" t="s">
        <v>61</v>
      </c>
    </row>
    <row r="179" spans="1:4">
      <c r="A179" s="3">
        <f t="shared" si="9"/>
        <v>42181</v>
      </c>
      <c r="B179" s="4" t="str">
        <f t="shared" si="7"/>
        <v>Fri</v>
      </c>
      <c r="C179" s="5"/>
      <c r="D179" s="11" t="s">
        <v>66</v>
      </c>
    </row>
    <row r="180" spans="1:4">
      <c r="A180" s="3">
        <f t="shared" si="9"/>
        <v>42182</v>
      </c>
      <c r="B180" s="4" t="str">
        <f t="shared" si="7"/>
        <v>Sat</v>
      </c>
      <c r="C180" s="5">
        <v>0</v>
      </c>
      <c r="D180" s="11" t="s">
        <v>61</v>
      </c>
    </row>
    <row r="181" spans="1:4">
      <c r="A181" s="3">
        <f t="shared" si="9"/>
        <v>42183</v>
      </c>
      <c r="B181" s="4" t="str">
        <f t="shared" si="7"/>
        <v>Sun</v>
      </c>
      <c r="C181" s="5"/>
      <c r="D181" s="11" t="s">
        <v>66</v>
      </c>
    </row>
    <row r="182" spans="1:4">
      <c r="A182" s="3">
        <f t="shared" si="9"/>
        <v>42184</v>
      </c>
      <c r="B182" s="4" t="str">
        <f t="shared" si="7"/>
        <v>Mon</v>
      </c>
      <c r="C182" s="5"/>
      <c r="D182" s="11" t="s">
        <v>67</v>
      </c>
    </row>
    <row r="183" spans="1:4">
      <c r="A183" s="3">
        <f t="shared" si="9"/>
        <v>42185</v>
      </c>
      <c r="B183" s="4" t="str">
        <f t="shared" si="7"/>
        <v>Tue</v>
      </c>
      <c r="C183" s="5"/>
      <c r="D183" s="11" t="s">
        <v>67</v>
      </c>
    </row>
    <row r="184" spans="1:4">
      <c r="A184" s="3">
        <f t="shared" si="9"/>
        <v>42186</v>
      </c>
      <c r="B184" s="4" t="str">
        <f t="shared" si="7"/>
        <v>Wed</v>
      </c>
      <c r="C184" s="5"/>
      <c r="D184" s="11" t="s">
        <v>67</v>
      </c>
    </row>
    <row r="185" spans="1:4">
      <c r="A185" s="3">
        <f t="shared" si="9"/>
        <v>42187</v>
      </c>
      <c r="B185" s="4" t="str">
        <f t="shared" si="7"/>
        <v>Thu</v>
      </c>
      <c r="C185" s="5">
        <v>0</v>
      </c>
      <c r="D185" s="11" t="s">
        <v>61</v>
      </c>
    </row>
    <row r="186" spans="1:4">
      <c r="A186" s="3">
        <f t="shared" si="9"/>
        <v>42188</v>
      </c>
      <c r="B186" s="4" t="str">
        <f t="shared" si="7"/>
        <v>Fri</v>
      </c>
      <c r="C186" s="5"/>
      <c r="D186" s="11" t="s">
        <v>67</v>
      </c>
    </row>
    <row r="187" spans="1:4">
      <c r="A187" s="3">
        <f t="shared" si="9"/>
        <v>42189</v>
      </c>
      <c r="B187" s="4" t="str">
        <f t="shared" si="7"/>
        <v>Sat</v>
      </c>
      <c r="C187" s="5"/>
      <c r="D187" s="11" t="s">
        <v>56</v>
      </c>
    </row>
    <row r="188" spans="1:4">
      <c r="A188" s="3">
        <f t="shared" si="9"/>
        <v>42190</v>
      </c>
      <c r="B188" s="4" t="str">
        <f t="shared" si="7"/>
        <v>Sun</v>
      </c>
      <c r="C188" s="5"/>
      <c r="D188" s="11" t="s">
        <v>56</v>
      </c>
    </row>
    <row r="189" spans="1:4">
      <c r="A189" s="3">
        <f t="shared" si="9"/>
        <v>42191</v>
      </c>
      <c r="B189" s="4" t="str">
        <f t="shared" si="7"/>
        <v>Mon</v>
      </c>
      <c r="C189" s="5"/>
      <c r="D189" s="11" t="s">
        <v>56</v>
      </c>
    </row>
    <row r="190" spans="1:4">
      <c r="A190" s="3">
        <f t="shared" si="9"/>
        <v>42192</v>
      </c>
      <c r="B190" s="4" t="str">
        <f t="shared" si="7"/>
        <v>Tue</v>
      </c>
      <c r="C190" s="5"/>
      <c r="D190" s="11" t="s">
        <v>56</v>
      </c>
    </row>
    <row r="191" spans="1:4">
      <c r="A191" s="3">
        <f t="shared" si="9"/>
        <v>42193</v>
      </c>
      <c r="B191" s="4" t="str">
        <f t="shared" si="7"/>
        <v>Wed</v>
      </c>
      <c r="C191" s="5">
        <v>0</v>
      </c>
      <c r="D191" s="11" t="s">
        <v>61</v>
      </c>
    </row>
    <row r="192" spans="1:4">
      <c r="A192" s="3">
        <f t="shared" si="9"/>
        <v>42194</v>
      </c>
      <c r="B192" s="4" t="str">
        <f t="shared" si="7"/>
        <v>Thu</v>
      </c>
      <c r="C192" s="5"/>
      <c r="D192" s="11" t="s">
        <v>56</v>
      </c>
    </row>
    <row r="193" spans="1:4">
      <c r="A193" s="3">
        <f t="shared" si="9"/>
        <v>42195</v>
      </c>
      <c r="B193" s="4" t="str">
        <f t="shared" si="7"/>
        <v>Fri</v>
      </c>
      <c r="C193" s="5"/>
      <c r="D193" s="11" t="s">
        <v>56</v>
      </c>
    </row>
    <row r="194" spans="1:4">
      <c r="A194" s="3">
        <f t="shared" si="9"/>
        <v>42196</v>
      </c>
      <c r="B194" s="4" t="str">
        <f t="shared" ref="B194:B257" si="10">TEXT(A194,"ddd")</f>
        <v>Sat</v>
      </c>
      <c r="C194" s="5"/>
      <c r="D194" s="11" t="s">
        <v>56</v>
      </c>
    </row>
    <row r="195" spans="1:4">
      <c r="A195" s="3">
        <f t="shared" si="9"/>
        <v>42197</v>
      </c>
      <c r="B195" s="4" t="str">
        <f t="shared" si="10"/>
        <v>Sun</v>
      </c>
      <c r="D195" s="11" t="s">
        <v>56</v>
      </c>
    </row>
    <row r="196" spans="1:4">
      <c r="A196" s="3">
        <v>42197</v>
      </c>
      <c r="B196" s="4" t="str">
        <f t="shared" si="10"/>
        <v>Sun</v>
      </c>
      <c r="C196" s="5">
        <v>500</v>
      </c>
      <c r="D196" s="11" t="s">
        <v>65</v>
      </c>
    </row>
    <row r="197" spans="1:4">
      <c r="A197" s="3">
        <f>A195+1</f>
        <v>42198</v>
      </c>
      <c r="B197" s="4" t="str">
        <f t="shared" si="10"/>
        <v>Mon</v>
      </c>
      <c r="C197" s="5">
        <v>300</v>
      </c>
      <c r="D197" s="11" t="s">
        <v>65</v>
      </c>
    </row>
    <row r="198" spans="1:4">
      <c r="A198" s="3">
        <f t="shared" ref="A198:A229" si="11">A197+1</f>
        <v>42199</v>
      </c>
      <c r="B198" s="4" t="str">
        <f t="shared" si="10"/>
        <v>Tue</v>
      </c>
      <c r="C198" s="5">
        <v>300</v>
      </c>
      <c r="D198" s="11" t="s">
        <v>65</v>
      </c>
    </row>
    <row r="199" spans="1:4">
      <c r="A199" s="3">
        <f t="shared" si="11"/>
        <v>42200</v>
      </c>
      <c r="B199" s="4" t="str">
        <f t="shared" si="10"/>
        <v>Wed</v>
      </c>
      <c r="C199" s="5">
        <v>200</v>
      </c>
      <c r="D199" s="11" t="s">
        <v>65</v>
      </c>
    </row>
    <row r="200" spans="1:4">
      <c r="A200" s="3">
        <f t="shared" si="11"/>
        <v>42201</v>
      </c>
      <c r="B200" s="4" t="str">
        <f t="shared" si="10"/>
        <v>Thu</v>
      </c>
      <c r="C200" s="5">
        <v>400</v>
      </c>
      <c r="D200" s="11" t="s">
        <v>65</v>
      </c>
    </row>
    <row r="201" spans="1:4">
      <c r="A201" s="3">
        <f t="shared" si="11"/>
        <v>42202</v>
      </c>
      <c r="B201" s="4" t="str">
        <f t="shared" si="10"/>
        <v>Fri</v>
      </c>
      <c r="C201" s="5">
        <v>400</v>
      </c>
      <c r="D201" s="11" t="s">
        <v>65</v>
      </c>
    </row>
    <row r="202" spans="1:4">
      <c r="A202" s="3">
        <f t="shared" si="11"/>
        <v>42203</v>
      </c>
      <c r="B202" s="4" t="str">
        <f t="shared" si="10"/>
        <v>Sat</v>
      </c>
      <c r="C202" s="5">
        <v>400</v>
      </c>
      <c r="D202" s="11" t="s">
        <v>65</v>
      </c>
    </row>
    <row r="203" spans="1:4">
      <c r="A203" s="3">
        <f t="shared" si="11"/>
        <v>42204</v>
      </c>
      <c r="B203" s="4" t="str">
        <f t="shared" si="10"/>
        <v>Sun</v>
      </c>
      <c r="C203" s="5">
        <v>900</v>
      </c>
      <c r="D203" s="11" t="s">
        <v>65</v>
      </c>
    </row>
    <row r="204" spans="1:4">
      <c r="A204" s="3">
        <f t="shared" si="11"/>
        <v>42205</v>
      </c>
      <c r="B204" s="4" t="str">
        <f t="shared" si="10"/>
        <v>Mon</v>
      </c>
      <c r="C204" s="5">
        <v>800</v>
      </c>
      <c r="D204" s="11" t="s">
        <v>65</v>
      </c>
    </row>
    <row r="205" spans="1:4">
      <c r="A205" s="3">
        <f t="shared" si="11"/>
        <v>42206</v>
      </c>
      <c r="B205" s="4" t="str">
        <f t="shared" si="10"/>
        <v>Tue</v>
      </c>
      <c r="C205" s="5"/>
      <c r="D205" s="11" t="s">
        <v>66</v>
      </c>
    </row>
    <row r="206" spans="1:4">
      <c r="A206" s="3">
        <f t="shared" si="11"/>
        <v>42207</v>
      </c>
      <c r="B206" s="4" t="str">
        <f t="shared" si="10"/>
        <v>Wed</v>
      </c>
      <c r="C206" s="5"/>
      <c r="D206" s="11" t="s">
        <v>66</v>
      </c>
    </row>
    <row r="207" spans="1:4">
      <c r="A207" s="3">
        <f t="shared" si="11"/>
        <v>42208</v>
      </c>
      <c r="B207" s="4" t="str">
        <f t="shared" si="10"/>
        <v>Thu</v>
      </c>
      <c r="C207" s="5"/>
      <c r="D207" s="11" t="s">
        <v>66</v>
      </c>
    </row>
    <row r="208" spans="1:4">
      <c r="A208" s="3">
        <f t="shared" si="11"/>
        <v>42209</v>
      </c>
      <c r="B208" s="4" t="str">
        <f t="shared" si="10"/>
        <v>Fri</v>
      </c>
      <c r="C208" s="5"/>
      <c r="D208" s="11" t="s">
        <v>67</v>
      </c>
    </row>
    <row r="209" spans="1:4">
      <c r="A209" s="3">
        <f t="shared" si="11"/>
        <v>42210</v>
      </c>
      <c r="B209" s="4" t="str">
        <f t="shared" si="10"/>
        <v>Sat</v>
      </c>
      <c r="C209" s="5"/>
      <c r="D209" s="11" t="s">
        <v>67</v>
      </c>
    </row>
    <row r="210" spans="1:4">
      <c r="A210" s="3">
        <f t="shared" si="11"/>
        <v>42211</v>
      </c>
      <c r="B210" s="4" t="str">
        <f t="shared" si="10"/>
        <v>Sun</v>
      </c>
      <c r="C210" s="5"/>
      <c r="D210" s="11" t="s">
        <v>67</v>
      </c>
    </row>
    <row r="211" spans="1:4">
      <c r="A211" s="3">
        <f t="shared" si="11"/>
        <v>42212</v>
      </c>
      <c r="B211" s="4" t="str">
        <f t="shared" si="10"/>
        <v>Mon</v>
      </c>
      <c r="C211" s="5"/>
      <c r="D211" s="11" t="s">
        <v>67</v>
      </c>
    </row>
    <row r="212" spans="1:4">
      <c r="A212" s="3">
        <f t="shared" si="11"/>
        <v>42213</v>
      </c>
      <c r="B212" s="4" t="str">
        <f t="shared" si="10"/>
        <v>Tue</v>
      </c>
      <c r="C212" s="5"/>
      <c r="D212" s="11" t="s">
        <v>67</v>
      </c>
    </row>
    <row r="213" spans="1:4">
      <c r="A213" s="3">
        <f t="shared" si="11"/>
        <v>42214</v>
      </c>
      <c r="B213" s="4" t="str">
        <f t="shared" si="10"/>
        <v>Wed</v>
      </c>
      <c r="C213" s="5"/>
      <c r="D213" s="11" t="s">
        <v>67</v>
      </c>
    </row>
    <row r="214" spans="1:4">
      <c r="A214" s="3">
        <f t="shared" si="11"/>
        <v>42215</v>
      </c>
      <c r="B214" s="4" t="str">
        <f t="shared" si="10"/>
        <v>Thu</v>
      </c>
      <c r="C214" s="5">
        <v>0</v>
      </c>
      <c r="D214" s="11" t="s">
        <v>61</v>
      </c>
    </row>
    <row r="215" spans="1:4">
      <c r="A215" s="3">
        <f t="shared" si="11"/>
        <v>42216</v>
      </c>
      <c r="B215" s="4" t="str">
        <f t="shared" si="10"/>
        <v>Fri</v>
      </c>
      <c r="C215" s="5"/>
      <c r="D215" s="11" t="s">
        <v>67</v>
      </c>
    </row>
    <row r="216" spans="1:4">
      <c r="A216" s="3">
        <f t="shared" si="11"/>
        <v>42217</v>
      </c>
      <c r="B216" s="4" t="str">
        <f t="shared" si="10"/>
        <v>Sat</v>
      </c>
      <c r="C216" s="5">
        <v>0</v>
      </c>
      <c r="D216" s="11" t="s">
        <v>61</v>
      </c>
    </row>
    <row r="217" spans="1:4">
      <c r="A217" s="3">
        <f t="shared" si="11"/>
        <v>42218</v>
      </c>
      <c r="B217" s="4" t="str">
        <f t="shared" si="10"/>
        <v>Sun</v>
      </c>
      <c r="C217" s="5"/>
      <c r="D217" s="11" t="s">
        <v>66</v>
      </c>
    </row>
    <row r="218" spans="1:4">
      <c r="A218" s="3">
        <f t="shared" si="11"/>
        <v>42219</v>
      </c>
      <c r="B218" s="4" t="str">
        <f t="shared" si="10"/>
        <v>Mon</v>
      </c>
      <c r="C218" s="5"/>
      <c r="D218" s="11" t="s">
        <v>56</v>
      </c>
    </row>
    <row r="219" spans="1:4">
      <c r="A219" s="3">
        <f t="shared" si="11"/>
        <v>42220</v>
      </c>
      <c r="B219" s="4" t="str">
        <f t="shared" si="10"/>
        <v>Tue</v>
      </c>
      <c r="C219" s="5">
        <v>0</v>
      </c>
      <c r="D219" s="11" t="s">
        <v>61</v>
      </c>
    </row>
    <row r="220" spans="1:4">
      <c r="A220" s="3">
        <f t="shared" si="11"/>
        <v>42221</v>
      </c>
      <c r="B220" s="4" t="str">
        <f t="shared" si="10"/>
        <v>Wed</v>
      </c>
      <c r="C220" s="5"/>
      <c r="D220" s="11" t="s">
        <v>56</v>
      </c>
    </row>
    <row r="221" spans="1:4">
      <c r="A221" s="3">
        <f t="shared" si="11"/>
        <v>42222</v>
      </c>
      <c r="B221" s="4" t="str">
        <f t="shared" si="10"/>
        <v>Thu</v>
      </c>
      <c r="C221" s="5">
        <v>0</v>
      </c>
      <c r="D221" s="11" t="s">
        <v>61</v>
      </c>
    </row>
    <row r="222" spans="1:4">
      <c r="A222" s="3">
        <f t="shared" si="11"/>
        <v>42223</v>
      </c>
      <c r="B222" s="4" t="str">
        <f t="shared" si="10"/>
        <v>Fri</v>
      </c>
      <c r="C222" s="5"/>
      <c r="D222" s="11" t="s">
        <v>56</v>
      </c>
    </row>
    <row r="223" spans="1:4">
      <c r="A223" s="3">
        <f t="shared" si="11"/>
        <v>42224</v>
      </c>
      <c r="B223" s="4" t="str">
        <f t="shared" si="10"/>
        <v>Sat</v>
      </c>
      <c r="C223" s="5"/>
      <c r="D223" s="11" t="s">
        <v>56</v>
      </c>
    </row>
    <row r="224" spans="1:4">
      <c r="A224" s="3">
        <f t="shared" si="11"/>
        <v>42225</v>
      </c>
      <c r="B224" s="4" t="str">
        <f t="shared" si="10"/>
        <v>Sun</v>
      </c>
      <c r="C224" s="5"/>
      <c r="D224" s="11" t="s">
        <v>66</v>
      </c>
    </row>
    <row r="225" spans="1:9">
      <c r="A225" s="3">
        <f t="shared" si="11"/>
        <v>42226</v>
      </c>
      <c r="B225" s="4" t="str">
        <f t="shared" si="10"/>
        <v>Mon</v>
      </c>
      <c r="C225" s="5">
        <v>400</v>
      </c>
      <c r="D225" s="11" t="s">
        <v>65</v>
      </c>
    </row>
    <row r="226" spans="1:9">
      <c r="A226" s="3">
        <f t="shared" si="11"/>
        <v>42227</v>
      </c>
      <c r="B226" s="4" t="str">
        <f t="shared" si="10"/>
        <v>Tue</v>
      </c>
      <c r="C226" s="5">
        <v>800</v>
      </c>
      <c r="D226" s="11" t="s">
        <v>65</v>
      </c>
    </row>
    <row r="227" spans="1:9">
      <c r="A227" s="3">
        <f t="shared" si="11"/>
        <v>42228</v>
      </c>
      <c r="B227" s="4" t="str">
        <f t="shared" si="10"/>
        <v>Wed</v>
      </c>
      <c r="C227" s="5">
        <v>500</v>
      </c>
      <c r="D227" s="11" t="s">
        <v>65</v>
      </c>
    </row>
    <row r="228" spans="1:9">
      <c r="A228" s="3">
        <f t="shared" si="11"/>
        <v>42229</v>
      </c>
      <c r="B228" s="4" t="str">
        <f t="shared" si="10"/>
        <v>Thu</v>
      </c>
      <c r="C228" s="5">
        <v>400</v>
      </c>
      <c r="D228" s="11" t="s">
        <v>65</v>
      </c>
    </row>
    <row r="229" spans="1:9">
      <c r="A229" s="3">
        <f t="shared" si="11"/>
        <v>42230</v>
      </c>
      <c r="B229" s="4" t="str">
        <f t="shared" si="10"/>
        <v>Fri</v>
      </c>
      <c r="C229" s="5">
        <v>500</v>
      </c>
      <c r="D229" s="11" t="s">
        <v>65</v>
      </c>
    </row>
    <row r="230" spans="1:9">
      <c r="A230" s="3">
        <f t="shared" ref="A230:A261" si="12">A229+1</f>
        <v>42231</v>
      </c>
      <c r="B230" s="4" t="str">
        <f t="shared" si="10"/>
        <v>Sat</v>
      </c>
      <c r="C230" s="5">
        <v>0</v>
      </c>
      <c r="D230" s="11" t="s">
        <v>61</v>
      </c>
    </row>
    <row r="231" spans="1:9">
      <c r="A231" s="3">
        <f t="shared" si="12"/>
        <v>42232</v>
      </c>
      <c r="B231" s="4" t="str">
        <f t="shared" si="10"/>
        <v>Sun</v>
      </c>
      <c r="C231" s="5">
        <v>0</v>
      </c>
      <c r="D231" s="11" t="s">
        <v>61</v>
      </c>
    </row>
    <row r="232" spans="1:9">
      <c r="A232" s="3">
        <f t="shared" si="12"/>
        <v>42233</v>
      </c>
      <c r="B232" s="4" t="str">
        <f t="shared" si="10"/>
        <v>Mon</v>
      </c>
      <c r="C232" s="5">
        <v>0</v>
      </c>
      <c r="D232" s="1" t="s">
        <v>61</v>
      </c>
      <c r="E232" s="1"/>
      <c r="F232" s="1"/>
      <c r="G232" s="1"/>
      <c r="H232" s="1"/>
      <c r="I232" s="1"/>
    </row>
    <row r="233" spans="1:9">
      <c r="A233" s="3">
        <f t="shared" si="12"/>
        <v>42234</v>
      </c>
      <c r="B233" s="4" t="str">
        <f t="shared" si="10"/>
        <v>Tue</v>
      </c>
      <c r="C233" s="5"/>
      <c r="D233" s="11" t="s">
        <v>67</v>
      </c>
    </row>
    <row r="234" spans="1:9">
      <c r="A234" s="3">
        <f t="shared" si="12"/>
        <v>42235</v>
      </c>
      <c r="B234" s="4" t="str">
        <f t="shared" si="10"/>
        <v>Wed</v>
      </c>
      <c r="C234" s="5"/>
      <c r="D234" s="11" t="s">
        <v>67</v>
      </c>
    </row>
    <row r="235" spans="1:9">
      <c r="A235" s="3">
        <f t="shared" si="12"/>
        <v>42236</v>
      </c>
      <c r="B235" s="4" t="str">
        <f t="shared" si="10"/>
        <v>Thu</v>
      </c>
      <c r="C235" s="5"/>
      <c r="D235" s="11" t="s">
        <v>67</v>
      </c>
    </row>
    <row r="236" spans="1:9">
      <c r="A236" s="3">
        <f t="shared" si="12"/>
        <v>42237</v>
      </c>
      <c r="B236" s="4" t="str">
        <f t="shared" si="10"/>
        <v>Fri</v>
      </c>
      <c r="C236" s="5">
        <v>0</v>
      </c>
      <c r="D236" s="11" t="s">
        <v>61</v>
      </c>
    </row>
    <row r="237" spans="1:9">
      <c r="A237" s="3">
        <f t="shared" si="12"/>
        <v>42238</v>
      </c>
      <c r="B237" s="4" t="str">
        <f t="shared" si="10"/>
        <v>Sat</v>
      </c>
      <c r="C237" s="5">
        <v>0</v>
      </c>
      <c r="D237" s="11" t="s">
        <v>61</v>
      </c>
    </row>
    <row r="238" spans="1:9">
      <c r="A238" s="3">
        <f t="shared" si="12"/>
        <v>42239</v>
      </c>
      <c r="B238" s="4" t="str">
        <f t="shared" si="10"/>
        <v>Sun</v>
      </c>
      <c r="C238" s="5"/>
      <c r="D238" s="11" t="s">
        <v>67</v>
      </c>
    </row>
    <row r="239" spans="1:9">
      <c r="A239" s="3">
        <f t="shared" si="12"/>
        <v>42240</v>
      </c>
      <c r="B239" s="4" t="str">
        <f t="shared" si="10"/>
        <v>Mon</v>
      </c>
      <c r="C239" s="5">
        <v>0</v>
      </c>
      <c r="D239" s="11" t="s">
        <v>61</v>
      </c>
    </row>
    <row r="240" spans="1:9">
      <c r="A240" s="3">
        <f t="shared" si="12"/>
        <v>42241</v>
      </c>
      <c r="B240" s="4" t="str">
        <f t="shared" si="10"/>
        <v>Tue</v>
      </c>
      <c r="C240" s="5">
        <v>0</v>
      </c>
      <c r="D240" s="11" t="s">
        <v>61</v>
      </c>
    </row>
    <row r="241" spans="1:9">
      <c r="A241" s="3">
        <f t="shared" si="12"/>
        <v>42242</v>
      </c>
      <c r="B241" s="4" t="str">
        <f t="shared" si="10"/>
        <v>Wed</v>
      </c>
      <c r="C241" s="5">
        <v>0</v>
      </c>
      <c r="D241" s="11" t="s">
        <v>61</v>
      </c>
    </row>
    <row r="242" spans="1:9">
      <c r="A242" s="3">
        <f t="shared" si="12"/>
        <v>42243</v>
      </c>
      <c r="B242" s="4" t="str">
        <f t="shared" si="10"/>
        <v>Thu</v>
      </c>
      <c r="C242" s="5">
        <v>0</v>
      </c>
      <c r="D242" s="11" t="s">
        <v>61</v>
      </c>
    </row>
    <row r="243" spans="1:9">
      <c r="A243" s="3">
        <f t="shared" si="12"/>
        <v>42244</v>
      </c>
      <c r="B243" s="4" t="str">
        <f t="shared" si="10"/>
        <v>Fri</v>
      </c>
      <c r="C243" s="5">
        <v>0</v>
      </c>
      <c r="D243" s="11" t="s">
        <v>61</v>
      </c>
    </row>
    <row r="244" spans="1:9">
      <c r="A244" s="3">
        <f t="shared" si="12"/>
        <v>42245</v>
      </c>
      <c r="B244" s="4" t="str">
        <f t="shared" si="10"/>
        <v>Sat</v>
      </c>
      <c r="C244" s="5">
        <v>0</v>
      </c>
      <c r="D244" s="11" t="s">
        <v>61</v>
      </c>
    </row>
    <row r="245" spans="1:9">
      <c r="A245" s="3">
        <f t="shared" si="12"/>
        <v>42246</v>
      </c>
      <c r="B245" s="4" t="str">
        <f t="shared" si="10"/>
        <v>Sun</v>
      </c>
      <c r="C245" s="5">
        <v>0</v>
      </c>
      <c r="D245" s="11" t="s">
        <v>61</v>
      </c>
    </row>
    <row r="246" spans="1:9">
      <c r="A246" s="3">
        <f t="shared" si="12"/>
        <v>42247</v>
      </c>
      <c r="B246" s="4" t="str">
        <f t="shared" si="10"/>
        <v>Mon</v>
      </c>
      <c r="C246" s="5"/>
      <c r="D246" s="11" t="s">
        <v>56</v>
      </c>
    </row>
    <row r="247" spans="1:9">
      <c r="A247" s="3">
        <f t="shared" si="12"/>
        <v>42248</v>
      </c>
      <c r="B247" s="4" t="str">
        <f t="shared" si="10"/>
        <v>Tue</v>
      </c>
      <c r="C247" s="5"/>
      <c r="D247" s="11" t="s">
        <v>56</v>
      </c>
    </row>
    <row r="248" spans="1:9">
      <c r="A248" s="3">
        <f t="shared" si="12"/>
        <v>42249</v>
      </c>
      <c r="B248" s="4" t="str">
        <f t="shared" si="10"/>
        <v>Wed</v>
      </c>
      <c r="C248" s="5"/>
      <c r="D248" s="11" t="s">
        <v>56</v>
      </c>
    </row>
    <row r="249" spans="1:9">
      <c r="A249" s="3">
        <f t="shared" si="12"/>
        <v>42250</v>
      </c>
      <c r="B249" s="4" t="str">
        <f t="shared" si="10"/>
        <v>Thu</v>
      </c>
      <c r="C249" s="5"/>
      <c r="D249" s="11" t="s">
        <v>56</v>
      </c>
    </row>
    <row r="250" spans="1:9">
      <c r="A250" s="3">
        <f t="shared" si="12"/>
        <v>42251</v>
      </c>
      <c r="B250" s="4" t="str">
        <f t="shared" si="10"/>
        <v>Fri</v>
      </c>
      <c r="C250" s="5"/>
      <c r="D250" s="11" t="s">
        <v>56</v>
      </c>
    </row>
    <row r="251" spans="1:9">
      <c r="A251" s="3">
        <f t="shared" si="12"/>
        <v>42252</v>
      </c>
      <c r="B251" s="4" t="str">
        <f t="shared" si="10"/>
        <v>Sat</v>
      </c>
      <c r="C251" s="5"/>
      <c r="D251" s="11" t="s">
        <v>56</v>
      </c>
    </row>
    <row r="252" spans="1:9">
      <c r="A252" s="3">
        <f t="shared" si="12"/>
        <v>42253</v>
      </c>
      <c r="B252" s="4" t="str">
        <f t="shared" si="10"/>
        <v>Sun</v>
      </c>
      <c r="C252" s="5"/>
      <c r="D252" s="11" t="s">
        <v>66</v>
      </c>
    </row>
    <row r="253" spans="1:9">
      <c r="A253" s="3">
        <f t="shared" si="12"/>
        <v>42254</v>
      </c>
      <c r="B253" s="4" t="str">
        <f t="shared" si="10"/>
        <v>Mon</v>
      </c>
      <c r="C253" s="5"/>
      <c r="D253" s="11" t="s">
        <v>66</v>
      </c>
    </row>
    <row r="254" spans="1:9">
      <c r="A254" s="3">
        <f t="shared" si="12"/>
        <v>42255</v>
      </c>
      <c r="B254" s="4" t="str">
        <f t="shared" si="10"/>
        <v>Tue</v>
      </c>
      <c r="C254" s="5"/>
      <c r="D254" s="11" t="s">
        <v>66</v>
      </c>
    </row>
    <row r="255" spans="1:9">
      <c r="A255" s="3">
        <f t="shared" si="12"/>
        <v>42256</v>
      </c>
      <c r="B255" s="4" t="str">
        <f t="shared" si="10"/>
        <v>Wed</v>
      </c>
      <c r="C255" s="5"/>
      <c r="D255" s="1" t="s">
        <v>66</v>
      </c>
      <c r="E255" s="1"/>
      <c r="F255" s="1"/>
      <c r="G255" s="1"/>
      <c r="H255" s="1"/>
      <c r="I255" s="1"/>
    </row>
    <row r="256" spans="1:9">
      <c r="A256" s="3">
        <f t="shared" si="12"/>
        <v>42257</v>
      </c>
      <c r="B256" s="4" t="str">
        <f t="shared" si="10"/>
        <v>Thu</v>
      </c>
      <c r="C256" s="5">
        <v>0</v>
      </c>
      <c r="D256" s="11" t="s">
        <v>61</v>
      </c>
    </row>
    <row r="257" spans="1:4">
      <c r="A257" s="3">
        <f t="shared" si="12"/>
        <v>42258</v>
      </c>
      <c r="B257" s="4" t="str">
        <f t="shared" si="10"/>
        <v>Fri</v>
      </c>
      <c r="C257" s="5">
        <v>0</v>
      </c>
      <c r="D257" s="11" t="s">
        <v>61</v>
      </c>
    </row>
    <row r="258" spans="1:4">
      <c r="A258" s="3">
        <f t="shared" si="12"/>
        <v>42259</v>
      </c>
      <c r="B258" s="4" t="str">
        <f t="shared" ref="B258:B321" si="13">TEXT(A258,"ddd")</f>
        <v>Sat</v>
      </c>
      <c r="C258" s="5"/>
      <c r="D258" s="11" t="s">
        <v>68</v>
      </c>
    </row>
    <row r="259" spans="1:4">
      <c r="A259" s="3">
        <f t="shared" si="12"/>
        <v>42260</v>
      </c>
      <c r="B259" s="4" t="str">
        <f t="shared" si="13"/>
        <v>Sun</v>
      </c>
      <c r="C259" s="5"/>
      <c r="D259" s="11" t="s">
        <v>68</v>
      </c>
    </row>
    <row r="260" spans="1:4">
      <c r="A260" s="3">
        <f t="shared" si="12"/>
        <v>42261</v>
      </c>
      <c r="B260" s="4" t="str">
        <f t="shared" si="13"/>
        <v>Mon</v>
      </c>
      <c r="C260" s="5"/>
      <c r="D260" s="11" t="s">
        <v>68</v>
      </c>
    </row>
    <row r="261" spans="1:4">
      <c r="A261" s="3">
        <f t="shared" si="12"/>
        <v>42262</v>
      </c>
      <c r="B261" s="4" t="str">
        <f t="shared" si="13"/>
        <v>Tue</v>
      </c>
      <c r="C261" s="5"/>
      <c r="D261" s="11" t="s">
        <v>68</v>
      </c>
    </row>
    <row r="262" spans="1:4">
      <c r="A262" s="3">
        <f t="shared" ref="A262:A293" si="14">A261+1</f>
        <v>42263</v>
      </c>
      <c r="B262" s="4" t="str">
        <f t="shared" si="13"/>
        <v>Wed</v>
      </c>
      <c r="C262" s="5">
        <v>400</v>
      </c>
      <c r="D262" s="11" t="s">
        <v>65</v>
      </c>
    </row>
    <row r="263" spans="1:4">
      <c r="A263" s="3">
        <f t="shared" si="14"/>
        <v>42264</v>
      </c>
      <c r="B263" s="4" t="str">
        <f t="shared" si="13"/>
        <v>Thu</v>
      </c>
      <c r="C263" s="5">
        <v>500</v>
      </c>
      <c r="D263" s="11" t="s">
        <v>65</v>
      </c>
    </row>
    <row r="264" spans="1:4">
      <c r="A264" s="3">
        <f t="shared" si="14"/>
        <v>42265</v>
      </c>
      <c r="B264" s="4" t="str">
        <f t="shared" si="13"/>
        <v>Fri</v>
      </c>
      <c r="C264" s="5">
        <v>0</v>
      </c>
      <c r="D264" s="11" t="s">
        <v>61</v>
      </c>
    </row>
    <row r="265" spans="1:4">
      <c r="A265" s="3">
        <f t="shared" si="14"/>
        <v>42266</v>
      </c>
      <c r="B265" s="4" t="str">
        <f t="shared" si="13"/>
        <v>Sat</v>
      </c>
      <c r="C265" s="5">
        <v>400</v>
      </c>
      <c r="D265" s="11" t="s">
        <v>65</v>
      </c>
    </row>
    <row r="266" spans="1:4">
      <c r="A266" s="3">
        <f t="shared" si="14"/>
        <v>42267</v>
      </c>
      <c r="B266" s="4" t="str">
        <f t="shared" si="13"/>
        <v>Sun</v>
      </c>
      <c r="C266" s="5">
        <v>0</v>
      </c>
      <c r="D266" s="11" t="s">
        <v>61</v>
      </c>
    </row>
    <row r="267" spans="1:4">
      <c r="A267" s="3">
        <f t="shared" si="14"/>
        <v>42268</v>
      </c>
      <c r="B267" s="4" t="str">
        <f t="shared" si="13"/>
        <v>Mon</v>
      </c>
      <c r="C267" s="5">
        <v>400</v>
      </c>
      <c r="D267" s="11" t="s">
        <v>65</v>
      </c>
    </row>
    <row r="268" spans="1:4">
      <c r="A268" s="3">
        <f t="shared" si="14"/>
        <v>42269</v>
      </c>
      <c r="B268" s="4" t="str">
        <f t="shared" si="13"/>
        <v>Tue</v>
      </c>
      <c r="C268" s="5">
        <v>400</v>
      </c>
      <c r="D268" s="11" t="s">
        <v>65</v>
      </c>
    </row>
    <row r="269" spans="1:4">
      <c r="A269" s="3">
        <f t="shared" si="14"/>
        <v>42270</v>
      </c>
      <c r="B269" s="4" t="str">
        <f t="shared" si="13"/>
        <v>Wed</v>
      </c>
      <c r="C269" s="5">
        <v>400</v>
      </c>
      <c r="D269" s="11" t="s">
        <v>65</v>
      </c>
    </row>
    <row r="270" spans="1:4">
      <c r="A270" s="3">
        <f t="shared" si="14"/>
        <v>42271</v>
      </c>
      <c r="B270" s="4" t="str">
        <f t="shared" si="13"/>
        <v>Thu</v>
      </c>
      <c r="C270" s="5">
        <v>300</v>
      </c>
      <c r="D270" s="11" t="s">
        <v>65</v>
      </c>
    </row>
    <row r="271" spans="1:4">
      <c r="A271" s="3">
        <f t="shared" si="14"/>
        <v>42272</v>
      </c>
      <c r="B271" s="4" t="str">
        <f t="shared" si="13"/>
        <v>Fri</v>
      </c>
      <c r="C271" s="5"/>
      <c r="D271" s="11" t="s">
        <v>69</v>
      </c>
    </row>
    <row r="272" spans="1:4">
      <c r="A272" s="3">
        <f t="shared" si="14"/>
        <v>42273</v>
      </c>
      <c r="B272" s="4" t="str">
        <f t="shared" si="13"/>
        <v>Sat</v>
      </c>
      <c r="C272" s="5"/>
      <c r="D272" s="11" t="s">
        <v>69</v>
      </c>
    </row>
    <row r="273" spans="1:4">
      <c r="A273" s="3">
        <f t="shared" si="14"/>
        <v>42274</v>
      </c>
      <c r="B273" s="4" t="str">
        <f t="shared" si="13"/>
        <v>Sun</v>
      </c>
      <c r="C273" s="5">
        <v>0</v>
      </c>
      <c r="D273" s="11" t="s">
        <v>61</v>
      </c>
    </row>
    <row r="274" spans="1:4">
      <c r="A274" s="3">
        <f t="shared" si="14"/>
        <v>42275</v>
      </c>
      <c r="B274" s="4" t="str">
        <f t="shared" si="13"/>
        <v>Mon</v>
      </c>
      <c r="C274" s="5"/>
      <c r="D274" s="11" t="s">
        <v>69</v>
      </c>
    </row>
    <row r="275" spans="1:4">
      <c r="A275" s="3">
        <f t="shared" si="14"/>
        <v>42276</v>
      </c>
      <c r="B275" s="4" t="str">
        <f t="shared" si="13"/>
        <v>Tue</v>
      </c>
      <c r="C275" s="5">
        <v>0</v>
      </c>
      <c r="D275" s="11" t="s">
        <v>61</v>
      </c>
    </row>
    <row r="276" spans="1:4">
      <c r="A276" s="3">
        <f t="shared" si="14"/>
        <v>42277</v>
      </c>
      <c r="B276" s="4" t="str">
        <f t="shared" si="13"/>
        <v>Wed</v>
      </c>
      <c r="C276" s="5"/>
      <c r="D276" s="11" t="s">
        <v>69</v>
      </c>
    </row>
    <row r="277" spans="1:4">
      <c r="A277" s="3">
        <f t="shared" si="14"/>
        <v>42278</v>
      </c>
      <c r="B277" s="4" t="str">
        <f t="shared" si="13"/>
        <v>Thu</v>
      </c>
      <c r="C277" s="5">
        <v>0</v>
      </c>
      <c r="D277" s="11" t="s">
        <v>61</v>
      </c>
    </row>
    <row r="278" spans="1:4">
      <c r="A278" s="3">
        <f t="shared" si="14"/>
        <v>42279</v>
      </c>
      <c r="B278" s="4" t="str">
        <f t="shared" si="13"/>
        <v>Fri</v>
      </c>
      <c r="C278" s="5">
        <v>0</v>
      </c>
      <c r="D278" s="11" t="s">
        <v>61</v>
      </c>
    </row>
    <row r="279" spans="1:4">
      <c r="A279" s="3">
        <f t="shared" si="14"/>
        <v>42280</v>
      </c>
      <c r="B279" s="4" t="str">
        <f t="shared" si="13"/>
        <v>Sat</v>
      </c>
      <c r="C279" s="5"/>
      <c r="D279" s="11" t="s">
        <v>56</v>
      </c>
    </row>
    <row r="280" spans="1:4">
      <c r="A280" s="3">
        <f t="shared" si="14"/>
        <v>42281</v>
      </c>
      <c r="B280" s="4" t="str">
        <f t="shared" si="13"/>
        <v>Sun</v>
      </c>
      <c r="C280" s="5">
        <v>600</v>
      </c>
      <c r="D280" s="11" t="s">
        <v>65</v>
      </c>
    </row>
    <row r="281" spans="1:4">
      <c r="A281" s="3">
        <f t="shared" si="14"/>
        <v>42282</v>
      </c>
      <c r="B281" s="4" t="str">
        <f t="shared" si="13"/>
        <v>Mon</v>
      </c>
      <c r="C281" s="5">
        <v>0</v>
      </c>
      <c r="D281" s="11" t="s">
        <v>61</v>
      </c>
    </row>
    <row r="282" spans="1:4">
      <c r="A282" s="3">
        <f t="shared" si="14"/>
        <v>42283</v>
      </c>
      <c r="B282" s="4" t="str">
        <f t="shared" si="13"/>
        <v>Tue</v>
      </c>
      <c r="C282" s="5">
        <v>200</v>
      </c>
      <c r="D282" s="11" t="s">
        <v>65</v>
      </c>
    </row>
    <row r="283" spans="1:4">
      <c r="A283" s="3">
        <f t="shared" si="14"/>
        <v>42284</v>
      </c>
      <c r="B283" s="4" t="str">
        <f t="shared" si="13"/>
        <v>Wed</v>
      </c>
      <c r="C283" s="5">
        <v>400</v>
      </c>
      <c r="D283" s="11" t="s">
        <v>65</v>
      </c>
    </row>
    <row r="284" spans="1:4">
      <c r="A284" s="3">
        <f t="shared" si="14"/>
        <v>42285</v>
      </c>
      <c r="B284" s="4" t="str">
        <f t="shared" si="13"/>
        <v>Thu</v>
      </c>
      <c r="C284" s="5">
        <v>400</v>
      </c>
      <c r="D284" s="11" t="s">
        <v>65</v>
      </c>
    </row>
    <row r="285" spans="1:4">
      <c r="A285" s="3">
        <f t="shared" si="14"/>
        <v>42286</v>
      </c>
      <c r="B285" s="4" t="str">
        <f t="shared" si="13"/>
        <v>Fri</v>
      </c>
      <c r="C285" s="5">
        <v>400</v>
      </c>
      <c r="D285" s="11" t="s">
        <v>65</v>
      </c>
    </row>
    <row r="286" spans="1:4">
      <c r="A286" s="3">
        <f t="shared" si="14"/>
        <v>42287</v>
      </c>
      <c r="B286" s="4" t="str">
        <f t="shared" si="13"/>
        <v>Sat</v>
      </c>
      <c r="C286" s="5">
        <v>400</v>
      </c>
      <c r="D286" s="11" t="s">
        <v>65</v>
      </c>
    </row>
    <row r="287" spans="1:4">
      <c r="A287" s="3">
        <f t="shared" si="14"/>
        <v>42288</v>
      </c>
      <c r="B287" s="4" t="str">
        <f t="shared" si="13"/>
        <v>Sun</v>
      </c>
      <c r="C287" s="5">
        <v>400</v>
      </c>
      <c r="D287" s="11" t="s">
        <v>65</v>
      </c>
    </row>
    <row r="288" spans="1:4">
      <c r="A288" s="3">
        <f t="shared" si="14"/>
        <v>42289</v>
      </c>
      <c r="B288" s="4" t="str">
        <f t="shared" si="13"/>
        <v>Mon</v>
      </c>
      <c r="C288" s="5">
        <v>200</v>
      </c>
      <c r="D288" s="11" t="s">
        <v>65</v>
      </c>
    </row>
    <row r="289" spans="1:4">
      <c r="A289" s="3">
        <f t="shared" si="14"/>
        <v>42290</v>
      </c>
      <c r="B289" s="4" t="str">
        <f t="shared" si="13"/>
        <v>Tue</v>
      </c>
      <c r="C289" s="5">
        <v>0</v>
      </c>
      <c r="D289" s="11" t="s">
        <v>61</v>
      </c>
    </row>
    <row r="290" spans="1:4">
      <c r="A290" s="3">
        <f t="shared" si="14"/>
        <v>42291</v>
      </c>
      <c r="B290" s="4" t="str">
        <f t="shared" si="13"/>
        <v>Wed</v>
      </c>
      <c r="C290" s="5">
        <v>400</v>
      </c>
      <c r="D290" s="11" t="s">
        <v>65</v>
      </c>
    </row>
    <row r="291" spans="1:4">
      <c r="A291" s="3">
        <f t="shared" si="14"/>
        <v>42292</v>
      </c>
      <c r="B291" s="4" t="str">
        <f t="shared" si="13"/>
        <v>Thu</v>
      </c>
      <c r="C291" s="5">
        <v>500</v>
      </c>
      <c r="D291" s="11" t="s">
        <v>65</v>
      </c>
    </row>
    <row r="292" spans="1:4">
      <c r="A292" s="3">
        <f t="shared" si="14"/>
        <v>42293</v>
      </c>
      <c r="B292" s="4" t="str">
        <f t="shared" si="13"/>
        <v>Fri</v>
      </c>
      <c r="C292" s="5">
        <v>400</v>
      </c>
      <c r="D292" s="11" t="s">
        <v>65</v>
      </c>
    </row>
    <row r="293" spans="1:4">
      <c r="A293" s="3">
        <f t="shared" si="14"/>
        <v>42294</v>
      </c>
      <c r="B293" s="4" t="str">
        <f t="shared" si="13"/>
        <v>Sat</v>
      </c>
      <c r="C293" s="5">
        <v>300</v>
      </c>
      <c r="D293" s="11" t="s">
        <v>65</v>
      </c>
    </row>
    <row r="294" spans="1:4">
      <c r="A294" s="3">
        <f t="shared" ref="A294:A325" si="15">A293+1</f>
        <v>42295</v>
      </c>
      <c r="B294" s="4" t="str">
        <f t="shared" si="13"/>
        <v>Sun</v>
      </c>
      <c r="C294" s="5">
        <v>0</v>
      </c>
      <c r="D294" s="11" t="s">
        <v>61</v>
      </c>
    </row>
    <row r="295" spans="1:4">
      <c r="A295" s="3">
        <f t="shared" si="15"/>
        <v>42296</v>
      </c>
      <c r="B295" s="4" t="str">
        <f t="shared" si="13"/>
        <v>Mon</v>
      </c>
      <c r="C295" s="5">
        <v>500</v>
      </c>
      <c r="D295" s="11" t="s">
        <v>65</v>
      </c>
    </row>
    <row r="296" spans="1:4">
      <c r="A296" s="3">
        <f t="shared" si="15"/>
        <v>42297</v>
      </c>
      <c r="B296" s="4" t="str">
        <f t="shared" si="13"/>
        <v>Tue</v>
      </c>
      <c r="C296" s="5">
        <v>500</v>
      </c>
      <c r="D296" s="11" t="s">
        <v>65</v>
      </c>
    </row>
    <row r="297" spans="1:4">
      <c r="A297" s="3">
        <f t="shared" si="15"/>
        <v>42298</v>
      </c>
      <c r="B297" s="4" t="str">
        <f t="shared" si="13"/>
        <v>Wed</v>
      </c>
      <c r="C297" s="5">
        <v>400</v>
      </c>
      <c r="D297" s="11" t="s">
        <v>65</v>
      </c>
    </row>
    <row r="298" spans="1:4">
      <c r="A298" s="3">
        <f t="shared" si="15"/>
        <v>42299</v>
      </c>
      <c r="B298" s="4" t="str">
        <f t="shared" si="13"/>
        <v>Thu</v>
      </c>
      <c r="C298" s="5">
        <v>400</v>
      </c>
      <c r="D298" s="11" t="s">
        <v>65</v>
      </c>
    </row>
    <row r="299" spans="1:4">
      <c r="A299" s="3">
        <f t="shared" si="15"/>
        <v>42300</v>
      </c>
      <c r="B299" s="4" t="str">
        <f t="shared" si="13"/>
        <v>Fri</v>
      </c>
      <c r="C299" s="5">
        <v>0</v>
      </c>
      <c r="D299" s="11" t="s">
        <v>61</v>
      </c>
    </row>
    <row r="300" spans="1:4">
      <c r="A300" s="3">
        <f t="shared" si="15"/>
        <v>42301</v>
      </c>
      <c r="B300" s="4" t="str">
        <f t="shared" si="13"/>
        <v>Sat</v>
      </c>
      <c r="C300" s="5">
        <v>500</v>
      </c>
      <c r="D300" s="11" t="s">
        <v>65</v>
      </c>
    </row>
    <row r="301" spans="1:4">
      <c r="A301" s="3">
        <f t="shared" si="15"/>
        <v>42302</v>
      </c>
      <c r="B301" s="4" t="str">
        <f t="shared" si="13"/>
        <v>Sun</v>
      </c>
      <c r="C301" s="5">
        <v>350</v>
      </c>
      <c r="D301" s="11" t="s">
        <v>65</v>
      </c>
    </row>
    <row r="302" spans="1:4">
      <c r="A302" s="3">
        <f t="shared" si="15"/>
        <v>42303</v>
      </c>
      <c r="B302" s="4" t="str">
        <f t="shared" si="13"/>
        <v>Mon</v>
      </c>
      <c r="C302" s="5">
        <v>450</v>
      </c>
      <c r="D302" s="11" t="s">
        <v>65</v>
      </c>
    </row>
    <row r="303" spans="1:4">
      <c r="A303" s="3">
        <f t="shared" si="15"/>
        <v>42304</v>
      </c>
      <c r="B303" s="4" t="str">
        <f t="shared" si="13"/>
        <v>Tue</v>
      </c>
      <c r="C303" s="5">
        <v>350</v>
      </c>
      <c r="D303" s="11" t="s">
        <v>65</v>
      </c>
    </row>
    <row r="304" spans="1:4">
      <c r="A304" s="3">
        <f t="shared" si="15"/>
        <v>42305</v>
      </c>
      <c r="B304" s="4" t="str">
        <f t="shared" si="13"/>
        <v>Wed</v>
      </c>
      <c r="C304" s="5">
        <v>550</v>
      </c>
      <c r="D304" s="11" t="s">
        <v>65</v>
      </c>
    </row>
    <row r="305" spans="1:9">
      <c r="A305" s="3">
        <f t="shared" si="15"/>
        <v>42306</v>
      </c>
      <c r="B305" s="4" t="str">
        <f t="shared" si="13"/>
        <v>Thu</v>
      </c>
      <c r="C305" s="5">
        <v>0</v>
      </c>
      <c r="D305" s="11" t="s">
        <v>61</v>
      </c>
    </row>
    <row r="306" spans="1:9">
      <c r="A306" s="3">
        <f t="shared" si="15"/>
        <v>42307</v>
      </c>
      <c r="B306" s="4" t="str">
        <f t="shared" si="13"/>
        <v>Fri</v>
      </c>
      <c r="C306" s="5">
        <v>600</v>
      </c>
      <c r="D306" s="11" t="s">
        <v>65</v>
      </c>
    </row>
    <row r="307" spans="1:9">
      <c r="A307" s="3">
        <f t="shared" si="15"/>
        <v>42308</v>
      </c>
      <c r="B307" s="4" t="str">
        <f t="shared" si="13"/>
        <v>Sat</v>
      </c>
      <c r="C307" s="5">
        <v>450</v>
      </c>
      <c r="D307" s="11" t="s">
        <v>65</v>
      </c>
    </row>
    <row r="308" spans="1:9">
      <c r="A308" s="3">
        <f t="shared" si="15"/>
        <v>42309</v>
      </c>
      <c r="B308" s="4" t="str">
        <f t="shared" si="13"/>
        <v>Sun</v>
      </c>
      <c r="C308" s="5">
        <v>450</v>
      </c>
      <c r="D308" s="11" t="s">
        <v>65</v>
      </c>
    </row>
    <row r="309" spans="1:9">
      <c r="A309" s="3">
        <f t="shared" si="15"/>
        <v>42310</v>
      </c>
      <c r="B309" s="4" t="str">
        <f t="shared" si="13"/>
        <v>Mon</v>
      </c>
      <c r="C309" s="5">
        <v>400</v>
      </c>
      <c r="D309" s="11" t="s">
        <v>65</v>
      </c>
    </row>
    <row r="310" spans="1:9">
      <c r="A310" s="3">
        <f t="shared" si="15"/>
        <v>42311</v>
      </c>
      <c r="B310" s="4" t="str">
        <f t="shared" si="13"/>
        <v>Tue</v>
      </c>
      <c r="C310" s="5">
        <v>0</v>
      </c>
      <c r="D310" s="11" t="s">
        <v>61</v>
      </c>
    </row>
    <row r="311" spans="1:9">
      <c r="A311" s="3">
        <f t="shared" si="15"/>
        <v>42312</v>
      </c>
      <c r="B311" s="4" t="str">
        <f t="shared" si="13"/>
        <v>Wed</v>
      </c>
      <c r="C311" s="5">
        <v>500</v>
      </c>
      <c r="D311" s="11" t="s">
        <v>65</v>
      </c>
      <c r="E311" s="1"/>
      <c r="F311" s="1"/>
      <c r="G311" s="1"/>
      <c r="H311" s="1"/>
      <c r="I311" s="1"/>
    </row>
    <row r="312" spans="1:9">
      <c r="A312" s="3">
        <f t="shared" si="15"/>
        <v>42313</v>
      </c>
      <c r="B312" s="4" t="str">
        <f t="shared" si="13"/>
        <v>Thu</v>
      </c>
      <c r="C312" s="5">
        <v>300</v>
      </c>
      <c r="D312" s="11" t="s">
        <v>65</v>
      </c>
    </row>
    <row r="313" spans="1:9">
      <c r="A313" s="3">
        <f t="shared" si="15"/>
        <v>42314</v>
      </c>
      <c r="B313" s="4" t="str">
        <f t="shared" si="13"/>
        <v>Fri</v>
      </c>
      <c r="C313" s="5">
        <v>600</v>
      </c>
      <c r="D313" s="11" t="s">
        <v>65</v>
      </c>
    </row>
    <row r="314" spans="1:9">
      <c r="A314" s="3">
        <f t="shared" si="15"/>
        <v>42315</v>
      </c>
      <c r="B314" s="4" t="str">
        <f t="shared" si="13"/>
        <v>Sat</v>
      </c>
      <c r="C314" s="5">
        <v>750</v>
      </c>
      <c r="D314" s="11" t="s">
        <v>65</v>
      </c>
      <c r="E314" s="1"/>
      <c r="F314" s="1"/>
      <c r="G314" s="1"/>
      <c r="H314" s="1"/>
      <c r="I314" s="1"/>
    </row>
    <row r="315" spans="1:9">
      <c r="A315" s="3">
        <f t="shared" si="15"/>
        <v>42316</v>
      </c>
      <c r="B315" s="4" t="str">
        <f t="shared" si="13"/>
        <v>Sun</v>
      </c>
      <c r="C315" s="5">
        <v>650</v>
      </c>
      <c r="D315" s="11" t="s">
        <v>65</v>
      </c>
    </row>
    <row r="316" spans="1:9">
      <c r="A316" s="3">
        <f t="shared" si="15"/>
        <v>42317</v>
      </c>
      <c r="B316" s="4" t="str">
        <f t="shared" si="13"/>
        <v>Mon</v>
      </c>
      <c r="C316" s="5">
        <v>500</v>
      </c>
      <c r="D316" s="11" t="s">
        <v>65</v>
      </c>
    </row>
    <row r="317" spans="1:9">
      <c r="A317" s="3">
        <f t="shared" si="15"/>
        <v>42318</v>
      </c>
      <c r="B317" s="4" t="str">
        <f t="shared" si="13"/>
        <v>Tue</v>
      </c>
      <c r="C317" s="5">
        <v>500</v>
      </c>
      <c r="D317" s="11" t="s">
        <v>65</v>
      </c>
    </row>
    <row r="318" spans="1:9">
      <c r="A318" s="3">
        <f t="shared" si="15"/>
        <v>42319</v>
      </c>
      <c r="B318" s="4" t="str">
        <f t="shared" si="13"/>
        <v>Wed</v>
      </c>
      <c r="C318" s="5">
        <v>500</v>
      </c>
      <c r="D318" s="11" t="s">
        <v>65</v>
      </c>
    </row>
    <row r="319" spans="1:9">
      <c r="A319" s="3">
        <f t="shared" si="15"/>
        <v>42320</v>
      </c>
      <c r="B319" s="4" t="str">
        <f t="shared" si="13"/>
        <v>Thu</v>
      </c>
      <c r="C319" s="5">
        <v>0</v>
      </c>
      <c r="D319" s="11" t="s">
        <v>61</v>
      </c>
    </row>
    <row r="320" spans="1:9">
      <c r="A320" s="3">
        <f t="shared" si="15"/>
        <v>42321</v>
      </c>
      <c r="B320" s="4" t="str">
        <f t="shared" si="13"/>
        <v>Fri</v>
      </c>
      <c r="C320" s="5">
        <v>400</v>
      </c>
      <c r="D320" s="11" t="s">
        <v>65</v>
      </c>
    </row>
    <row r="321" spans="1:4">
      <c r="A321" s="3">
        <f t="shared" si="15"/>
        <v>42322</v>
      </c>
      <c r="B321" s="4" t="str">
        <f t="shared" si="13"/>
        <v>Sat</v>
      </c>
      <c r="C321" s="5">
        <v>500</v>
      </c>
      <c r="D321" s="11" t="s">
        <v>65</v>
      </c>
    </row>
    <row r="322" spans="1:4">
      <c r="A322" s="3">
        <f t="shared" si="15"/>
        <v>42323</v>
      </c>
      <c r="B322" s="4" t="str">
        <f t="shared" ref="B322:B369" si="16">TEXT(A322,"ddd")</f>
        <v>Sun</v>
      </c>
      <c r="C322" s="5">
        <v>300</v>
      </c>
      <c r="D322" s="11" t="s">
        <v>65</v>
      </c>
    </row>
    <row r="323" spans="1:4">
      <c r="A323" s="3">
        <f t="shared" si="15"/>
        <v>42324</v>
      </c>
      <c r="B323" s="4" t="str">
        <f t="shared" si="16"/>
        <v>Mon</v>
      </c>
      <c r="C323" s="5">
        <v>400</v>
      </c>
      <c r="D323" s="11" t="s">
        <v>65</v>
      </c>
    </row>
    <row r="324" spans="1:4">
      <c r="A324" s="3">
        <f t="shared" si="15"/>
        <v>42325</v>
      </c>
      <c r="B324" s="4" t="str">
        <f t="shared" si="16"/>
        <v>Tue</v>
      </c>
      <c r="C324" s="5">
        <v>300</v>
      </c>
      <c r="D324" s="11" t="s">
        <v>65</v>
      </c>
    </row>
    <row r="325" spans="1:4">
      <c r="A325" s="3">
        <f t="shared" si="15"/>
        <v>42326</v>
      </c>
      <c r="B325" s="4" t="str">
        <f t="shared" si="16"/>
        <v>Wed</v>
      </c>
      <c r="C325" s="5">
        <v>500</v>
      </c>
      <c r="D325" s="11" t="s">
        <v>65</v>
      </c>
    </row>
    <row r="326" spans="1:4">
      <c r="A326" s="3">
        <f t="shared" ref="A326:A357" si="17">A325+1</f>
        <v>42327</v>
      </c>
      <c r="B326" s="4" t="str">
        <f t="shared" si="16"/>
        <v>Thu</v>
      </c>
      <c r="C326" s="5">
        <v>400</v>
      </c>
      <c r="D326" s="11" t="s">
        <v>65</v>
      </c>
    </row>
    <row r="327" spans="1:4">
      <c r="A327" s="3">
        <f t="shared" si="17"/>
        <v>42328</v>
      </c>
      <c r="B327" s="4" t="str">
        <f t="shared" si="16"/>
        <v>Fri</v>
      </c>
      <c r="C327" s="5">
        <v>0</v>
      </c>
      <c r="D327" s="11" t="s">
        <v>61</v>
      </c>
    </row>
    <row r="328" spans="1:4">
      <c r="A328" s="3">
        <f t="shared" si="17"/>
        <v>42329</v>
      </c>
      <c r="B328" s="4" t="str">
        <f t="shared" si="16"/>
        <v>Sat</v>
      </c>
      <c r="C328" s="5">
        <v>600</v>
      </c>
      <c r="D328" s="11" t="s">
        <v>65</v>
      </c>
    </row>
    <row r="329" spans="1:4">
      <c r="A329" s="3">
        <f t="shared" si="17"/>
        <v>42330</v>
      </c>
      <c r="B329" s="4" t="str">
        <f t="shared" si="16"/>
        <v>Sun</v>
      </c>
      <c r="C329" s="5">
        <v>200</v>
      </c>
      <c r="D329" s="11" t="s">
        <v>65</v>
      </c>
    </row>
    <row r="330" spans="1:4">
      <c r="A330" s="3">
        <f t="shared" si="17"/>
        <v>42331</v>
      </c>
      <c r="B330" s="4" t="str">
        <f t="shared" si="16"/>
        <v>Mon</v>
      </c>
      <c r="C330" s="5">
        <v>0</v>
      </c>
      <c r="D330" s="11" t="s">
        <v>61</v>
      </c>
    </row>
    <row r="331" spans="1:4">
      <c r="A331" s="3">
        <f t="shared" si="17"/>
        <v>42332</v>
      </c>
      <c r="B331" s="4" t="str">
        <f t="shared" si="16"/>
        <v>Tue</v>
      </c>
      <c r="C331" s="5">
        <v>100</v>
      </c>
      <c r="D331" s="11" t="s">
        <v>65</v>
      </c>
    </row>
    <row r="332" spans="1:4">
      <c r="A332" s="3">
        <f t="shared" si="17"/>
        <v>42333</v>
      </c>
      <c r="B332" s="4" t="str">
        <f t="shared" si="16"/>
        <v>Wed</v>
      </c>
      <c r="C332" s="5">
        <v>500</v>
      </c>
      <c r="D332" s="11" t="s">
        <v>65</v>
      </c>
    </row>
    <row r="333" spans="1:4">
      <c r="A333" s="3">
        <f t="shared" si="17"/>
        <v>42334</v>
      </c>
      <c r="B333" s="4" t="str">
        <f t="shared" si="16"/>
        <v>Thu</v>
      </c>
      <c r="C333" s="5">
        <v>200</v>
      </c>
      <c r="D333" s="11" t="s">
        <v>65</v>
      </c>
    </row>
    <row r="334" spans="1:4">
      <c r="A334" s="3">
        <f t="shared" si="17"/>
        <v>42335</v>
      </c>
      <c r="B334" s="4" t="str">
        <f t="shared" si="16"/>
        <v>Fri</v>
      </c>
      <c r="C334" s="5">
        <v>300</v>
      </c>
      <c r="D334" s="11" t="s">
        <v>65</v>
      </c>
    </row>
    <row r="335" spans="1:4">
      <c r="A335" s="3">
        <f t="shared" si="17"/>
        <v>42336</v>
      </c>
      <c r="B335" s="4" t="str">
        <f t="shared" si="16"/>
        <v>Sat</v>
      </c>
      <c r="C335" s="5">
        <v>500</v>
      </c>
      <c r="D335" s="11" t="s">
        <v>65</v>
      </c>
    </row>
    <row r="336" spans="1:4">
      <c r="A336" s="3">
        <f t="shared" si="17"/>
        <v>42337</v>
      </c>
      <c r="B336" s="4" t="str">
        <f t="shared" si="16"/>
        <v>Sun</v>
      </c>
      <c r="C336" s="5">
        <v>300</v>
      </c>
      <c r="D336" s="11" t="s">
        <v>65</v>
      </c>
    </row>
    <row r="337" spans="1:4">
      <c r="A337" s="3">
        <f t="shared" si="17"/>
        <v>42338</v>
      </c>
      <c r="B337" s="4" t="str">
        <f t="shared" si="16"/>
        <v>Mon</v>
      </c>
      <c r="C337" s="5">
        <v>400</v>
      </c>
      <c r="D337" s="11" t="s">
        <v>65</v>
      </c>
    </row>
    <row r="338" spans="1:4">
      <c r="A338" s="3">
        <f t="shared" si="17"/>
        <v>42339</v>
      </c>
      <c r="B338" s="4" t="str">
        <f t="shared" si="16"/>
        <v>Tue</v>
      </c>
      <c r="C338" s="5">
        <v>350</v>
      </c>
      <c r="D338" s="11" t="s">
        <v>65</v>
      </c>
    </row>
    <row r="339" spans="1:4">
      <c r="A339" s="3">
        <f t="shared" si="17"/>
        <v>42340</v>
      </c>
      <c r="B339" s="4" t="str">
        <f t="shared" si="16"/>
        <v>Wed</v>
      </c>
      <c r="C339" s="5">
        <v>300</v>
      </c>
      <c r="D339" s="11" t="s">
        <v>65</v>
      </c>
    </row>
    <row r="340" spans="1:4">
      <c r="A340" s="3">
        <f t="shared" si="17"/>
        <v>42341</v>
      </c>
      <c r="B340" s="4" t="str">
        <f t="shared" si="16"/>
        <v>Thu</v>
      </c>
      <c r="C340" s="5">
        <v>350</v>
      </c>
      <c r="D340" s="11" t="s">
        <v>65</v>
      </c>
    </row>
    <row r="341" spans="1:4">
      <c r="A341" s="3">
        <f t="shared" si="17"/>
        <v>42342</v>
      </c>
      <c r="B341" s="4" t="str">
        <f t="shared" si="16"/>
        <v>Fri</v>
      </c>
      <c r="C341" s="5">
        <v>0</v>
      </c>
      <c r="D341" s="11" t="s">
        <v>61</v>
      </c>
    </row>
    <row r="342" spans="1:4">
      <c r="A342" s="3">
        <f t="shared" si="17"/>
        <v>42343</v>
      </c>
      <c r="B342" s="4" t="str">
        <f t="shared" si="16"/>
        <v>Sat</v>
      </c>
      <c r="C342" s="5">
        <v>550</v>
      </c>
      <c r="D342" s="11" t="s">
        <v>65</v>
      </c>
    </row>
    <row r="343" spans="1:4">
      <c r="A343" s="3">
        <f t="shared" si="17"/>
        <v>42344</v>
      </c>
      <c r="B343" s="4" t="str">
        <f t="shared" si="16"/>
        <v>Sun</v>
      </c>
      <c r="C343" s="5">
        <v>300</v>
      </c>
      <c r="D343" s="11" t="s">
        <v>65</v>
      </c>
    </row>
    <row r="344" spans="1:4">
      <c r="A344" s="3">
        <f t="shared" si="17"/>
        <v>42345</v>
      </c>
      <c r="B344" s="4" t="str">
        <f t="shared" si="16"/>
        <v>Mon</v>
      </c>
      <c r="C344" s="5">
        <v>350</v>
      </c>
      <c r="D344" s="11" t="s">
        <v>65</v>
      </c>
    </row>
    <row r="345" spans="1:4">
      <c r="A345" s="3">
        <f t="shared" si="17"/>
        <v>42346</v>
      </c>
      <c r="B345" s="4" t="str">
        <f t="shared" si="16"/>
        <v>Tue</v>
      </c>
      <c r="C345" s="5">
        <v>0</v>
      </c>
      <c r="D345" s="11" t="s">
        <v>61</v>
      </c>
    </row>
    <row r="346" spans="1:4">
      <c r="A346" s="3">
        <f t="shared" si="17"/>
        <v>42347</v>
      </c>
      <c r="B346" s="4" t="str">
        <f t="shared" si="16"/>
        <v>Wed</v>
      </c>
      <c r="C346" s="5">
        <v>350</v>
      </c>
      <c r="D346" s="11" t="s">
        <v>65</v>
      </c>
    </row>
    <row r="347" spans="1:4">
      <c r="A347" s="3">
        <f t="shared" si="17"/>
        <v>42348</v>
      </c>
      <c r="B347" s="4" t="str">
        <f t="shared" si="16"/>
        <v>Thu</v>
      </c>
      <c r="C347" s="5">
        <v>350</v>
      </c>
      <c r="D347" s="11" t="s">
        <v>65</v>
      </c>
    </row>
    <row r="348" spans="1:4">
      <c r="A348" s="3">
        <f t="shared" si="17"/>
        <v>42349</v>
      </c>
      <c r="B348" s="4" t="str">
        <f t="shared" si="16"/>
        <v>Fri</v>
      </c>
      <c r="C348" s="5">
        <v>300</v>
      </c>
      <c r="D348" s="11" t="s">
        <v>65</v>
      </c>
    </row>
    <row r="349" spans="1:4">
      <c r="A349" s="3">
        <f t="shared" si="17"/>
        <v>42350</v>
      </c>
      <c r="B349" s="4" t="str">
        <f t="shared" si="16"/>
        <v>Sat</v>
      </c>
      <c r="C349" s="11" t="s">
        <v>63</v>
      </c>
      <c r="D349" s="11" t="s">
        <v>65</v>
      </c>
    </row>
    <row r="350" spans="1:4">
      <c r="A350" s="3">
        <f t="shared" si="17"/>
        <v>42351</v>
      </c>
      <c r="B350" s="4" t="str">
        <f t="shared" si="16"/>
        <v>Sun</v>
      </c>
      <c r="C350" s="11" t="s">
        <v>63</v>
      </c>
      <c r="D350" s="11" t="s">
        <v>65</v>
      </c>
    </row>
    <row r="351" spans="1:4">
      <c r="A351" s="3">
        <f t="shared" si="17"/>
        <v>42352</v>
      </c>
      <c r="B351" s="4" t="str">
        <f t="shared" si="16"/>
        <v>Mon</v>
      </c>
      <c r="C351" s="5">
        <v>0</v>
      </c>
      <c r="D351" s="11" t="s">
        <v>61</v>
      </c>
    </row>
    <row r="352" spans="1:4">
      <c r="A352" s="3">
        <f t="shared" si="17"/>
        <v>42353</v>
      </c>
      <c r="B352" s="4" t="str">
        <f t="shared" si="16"/>
        <v>Tue</v>
      </c>
      <c r="C352" s="11" t="s">
        <v>63</v>
      </c>
      <c r="D352" s="11" t="s">
        <v>65</v>
      </c>
    </row>
    <row r="353" spans="1:4">
      <c r="A353" s="3">
        <f t="shared" si="17"/>
        <v>42354</v>
      </c>
      <c r="B353" s="4" t="str">
        <f t="shared" si="16"/>
        <v>Wed</v>
      </c>
      <c r="C353" s="11" t="s">
        <v>63</v>
      </c>
      <c r="D353" s="11" t="s">
        <v>65</v>
      </c>
    </row>
    <row r="354" spans="1:4">
      <c r="A354" s="3">
        <f t="shared" si="17"/>
        <v>42355</v>
      </c>
      <c r="B354" s="4" t="str">
        <f t="shared" si="16"/>
        <v>Thu</v>
      </c>
      <c r="D354" s="11" t="s">
        <v>61</v>
      </c>
    </row>
    <row r="355" spans="1:4">
      <c r="A355" s="3">
        <f t="shared" si="17"/>
        <v>42356</v>
      </c>
      <c r="B355" s="4" t="str">
        <f t="shared" si="16"/>
        <v>Fri</v>
      </c>
      <c r="D355" s="11" t="s">
        <v>70</v>
      </c>
    </row>
    <row r="356" spans="1:4">
      <c r="A356" s="3">
        <f t="shared" si="17"/>
        <v>42357</v>
      </c>
      <c r="B356" s="4" t="str">
        <f t="shared" si="16"/>
        <v>Sat</v>
      </c>
      <c r="D356" s="11" t="s">
        <v>70</v>
      </c>
    </row>
    <row r="357" spans="1:4">
      <c r="A357" s="3">
        <f t="shared" si="17"/>
        <v>42358</v>
      </c>
      <c r="B357" s="4" t="str">
        <f t="shared" si="16"/>
        <v>Sun</v>
      </c>
      <c r="D357" s="11" t="s">
        <v>70</v>
      </c>
    </row>
    <row r="358" spans="1:4">
      <c r="A358" s="3">
        <f t="shared" ref="A358:A369" si="18">A357+1</f>
        <v>42359</v>
      </c>
      <c r="B358" s="4" t="str">
        <f t="shared" si="16"/>
        <v>Mon</v>
      </c>
      <c r="D358" s="11" t="s">
        <v>70</v>
      </c>
    </row>
    <row r="359" spans="1:4">
      <c r="A359" s="3">
        <f t="shared" si="18"/>
        <v>42360</v>
      </c>
      <c r="B359" s="4" t="str">
        <f t="shared" si="16"/>
        <v>Tue</v>
      </c>
      <c r="D359" s="11" t="s">
        <v>70</v>
      </c>
    </row>
    <row r="360" spans="1:4">
      <c r="A360" s="3">
        <f t="shared" si="18"/>
        <v>42361</v>
      </c>
      <c r="B360" s="4" t="str">
        <f t="shared" si="16"/>
        <v>Wed</v>
      </c>
      <c r="D360" s="11" t="s">
        <v>70</v>
      </c>
    </row>
    <row r="361" spans="1:4">
      <c r="A361" s="3">
        <f t="shared" si="18"/>
        <v>42362</v>
      </c>
      <c r="B361" s="4" t="str">
        <f t="shared" si="16"/>
        <v>Thu</v>
      </c>
      <c r="D361" s="11" t="s">
        <v>61</v>
      </c>
    </row>
    <row r="362" spans="1:4">
      <c r="A362" s="3">
        <f t="shared" si="18"/>
        <v>42363</v>
      </c>
      <c r="B362" s="4" t="str">
        <f t="shared" si="16"/>
        <v>Fri</v>
      </c>
      <c r="D362" s="11" t="s">
        <v>70</v>
      </c>
    </row>
    <row r="363" spans="1:4">
      <c r="A363" s="3">
        <f t="shared" si="18"/>
        <v>42364</v>
      </c>
      <c r="B363" s="4" t="str">
        <f t="shared" si="16"/>
        <v>Sat</v>
      </c>
      <c r="D363" s="11" t="s">
        <v>70</v>
      </c>
    </row>
    <row r="364" spans="1:4">
      <c r="A364" s="3">
        <f t="shared" si="18"/>
        <v>42365</v>
      </c>
      <c r="B364" s="4" t="str">
        <f t="shared" si="16"/>
        <v>Sun</v>
      </c>
      <c r="D364" s="11" t="s">
        <v>70</v>
      </c>
    </row>
    <row r="365" spans="1:4">
      <c r="A365" s="3">
        <f t="shared" si="18"/>
        <v>42366</v>
      </c>
      <c r="B365" s="4" t="str">
        <f t="shared" si="16"/>
        <v>Mon</v>
      </c>
      <c r="D365" s="11" t="s">
        <v>70</v>
      </c>
    </row>
    <row r="366" spans="1:4">
      <c r="A366" s="3">
        <f t="shared" si="18"/>
        <v>42367</v>
      </c>
      <c r="B366" s="4" t="str">
        <f t="shared" si="16"/>
        <v>Tue</v>
      </c>
      <c r="D366" s="11" t="s">
        <v>70</v>
      </c>
    </row>
    <row r="367" spans="1:4">
      <c r="A367" s="3">
        <f t="shared" si="18"/>
        <v>42368</v>
      </c>
      <c r="B367" s="4" t="str">
        <f t="shared" si="16"/>
        <v>Wed</v>
      </c>
      <c r="D367" s="11" t="s">
        <v>70</v>
      </c>
    </row>
    <row r="368" spans="1:4">
      <c r="A368" s="3">
        <f t="shared" si="18"/>
        <v>42369</v>
      </c>
      <c r="B368" s="4" t="str">
        <f t="shared" si="16"/>
        <v>Thu</v>
      </c>
      <c r="D368" s="11" t="s">
        <v>70</v>
      </c>
    </row>
    <row r="369" spans="1:2">
      <c r="A369" s="3">
        <f t="shared" si="18"/>
        <v>42370</v>
      </c>
      <c r="B369" s="4" t="str">
        <f t="shared" si="16"/>
        <v>Fri</v>
      </c>
    </row>
    <row r="370" spans="1:2">
      <c r="A370" s="3"/>
    </row>
    <row r="371" spans="1:2">
      <c r="A371" s="3"/>
    </row>
    <row r="372" spans="1:2">
      <c r="A372" s="3"/>
    </row>
    <row r="373" spans="1:2">
      <c r="A373" s="3"/>
    </row>
    <row r="374" spans="1:2">
      <c r="A374" s="3"/>
    </row>
    <row r="375" spans="1:2">
      <c r="A375" s="3"/>
    </row>
    <row r="376" spans="1:2">
      <c r="A376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08FDE-0224-41E7-AC9B-5181FADDB4EF}">
  <sheetPr codeName="Sheet22">
    <tabColor theme="7"/>
  </sheetPr>
  <dimension ref="A1:P339"/>
  <sheetViews>
    <sheetView topLeftCell="B25" workbookViewId="0">
      <selection activeCell="P1" sqref="P1:P339"/>
    </sheetView>
  </sheetViews>
  <sheetFormatPr defaultColWidth="8.85546875" defaultRowHeight="15"/>
  <cols>
    <col min="1" max="1" width="6.28515625" style="14" bestFit="1" customWidth="1"/>
    <col min="2" max="2" width="24.42578125" bestFit="1" customWidth="1"/>
    <col min="3" max="3" width="6.42578125" bestFit="1" customWidth="1"/>
    <col min="4" max="5" width="10.85546875" bestFit="1" customWidth="1"/>
    <col min="6" max="14" width="5" bestFit="1" customWidth="1"/>
  </cols>
  <sheetData>
    <row r="1" spans="1:16">
      <c r="A1" s="61" t="s">
        <v>47</v>
      </c>
      <c r="B1" s="9" t="s">
        <v>58</v>
      </c>
      <c r="C1" s="9" t="s">
        <v>44</v>
      </c>
      <c r="D1" s="9" t="s">
        <v>0</v>
      </c>
      <c r="E1" s="9" t="s">
        <v>136</v>
      </c>
      <c r="F1" s="16">
        <v>40909</v>
      </c>
      <c r="G1" s="16">
        <f>DATE(YEAR(F1)+1,MONTH(F1),DAY(F1))</f>
        <v>41275</v>
      </c>
      <c r="H1" s="16">
        <f t="shared" ref="H1:I1" si="0">DATE(YEAR(G1)+1,MONTH(G1),DAY(G1))</f>
        <v>41640</v>
      </c>
      <c r="I1" s="16">
        <f t="shared" si="0"/>
        <v>42005</v>
      </c>
      <c r="J1" s="16">
        <f>'Stitching Log'!A2</f>
        <v>42370</v>
      </c>
      <c r="K1" s="16" t="str">
        <f t="shared" ref="K1:P1" ca="1" si="1">IF(ISERROR(MATCH(DATE(YEAR(J1)+1,MONTH(J1),DAY(J1)),dates,0)),"",DATE(YEAR(J1)+1,MONTH(J1),DAY(J1)))</f>
        <v/>
      </c>
      <c r="L1" s="16" t="str">
        <f t="shared" ca="1" si="1"/>
        <v/>
      </c>
      <c r="M1" s="16" t="str">
        <f t="shared" ca="1" si="1"/>
        <v/>
      </c>
      <c r="N1" s="16" t="str">
        <f t="shared" ca="1" si="1"/>
        <v/>
      </c>
      <c r="O1" s="16" t="str">
        <f t="shared" ca="1" si="1"/>
        <v/>
      </c>
      <c r="P1" s="16" t="str">
        <f t="shared" ca="1" si="1"/>
        <v/>
      </c>
    </row>
    <row r="3" spans="1:16">
      <c r="A3" s="14">
        <f>1</f>
        <v>1</v>
      </c>
      <c r="B3" s="1" t="s">
        <v>61</v>
      </c>
      <c r="C3" s="4"/>
      <c r="D3" s="1"/>
      <c r="E3" s="1"/>
      <c r="F3" s="1"/>
      <c r="G3" s="1"/>
      <c r="H3" s="1"/>
      <c r="I3" s="1"/>
      <c r="J3" s="1">
        <f t="shared" ref="J3:P12" ca="1" si="2">IF($B3&lt;&gt;"",COUNTIFS(dates,"&gt;="&amp;J$1,dates,"&lt;"&amp;DATE(YEAR(J$1)+1,MONTH(J$1),DAY(J$1)),projects,$B3),"")</f>
        <v>0</v>
      </c>
      <c r="K3" s="1">
        <f t="shared" ca="1" si="2"/>
        <v>0</v>
      </c>
      <c r="L3" s="1">
        <f t="shared" ca="1" si="2"/>
        <v>0</v>
      </c>
      <c r="M3" s="1">
        <f t="shared" ca="1" si="2"/>
        <v>0</v>
      </c>
      <c r="N3" s="1">
        <f t="shared" ca="1" si="2"/>
        <v>0</v>
      </c>
      <c r="O3" s="1">
        <f t="shared" ca="1" si="2"/>
        <v>0</v>
      </c>
      <c r="P3" s="1">
        <f t="shared" ca="1" si="2"/>
        <v>0</v>
      </c>
    </row>
    <row r="4" spans="1:16">
      <c r="A4" s="14" t="str">
        <f t="shared" ref="A4:A67" ca="1" si="3">IF(A3&gt;=annual_trend_projects,"",A3+1)</f>
        <v/>
      </c>
      <c r="B4" s="1" t="str">
        <f ca="1">IF(A4&lt;=annual_trend_projects,INDEX(projects,MATCH(0,INDEX(COUNTIF($B$3:B3,projects),0,0),0)),"")</f>
        <v/>
      </c>
      <c r="C4" s="13" t="str" cm="1">
        <f t="array" aca="1" ref="C4" ca="1">IF(B4&lt;&gt;"",IF(INDEX(projects_is_finished,MATCH(B4,projects_projects,0))=checked_key,finish_status_key,IF(INDEX(projects_is_stopped,MATCH(B4,projects_projects,0))=checked_key,stopped_status_key,IF(INDEX(projects_is_started,MATCH(B4,projects_projects,0))=checked_key,wip_status_key,""))),"")</f>
        <v/>
      </c>
      <c r="D4" s="3" t="str" cm="1">
        <f t="array" aca="1" ref="D4" ca="1">IF(B4&lt;&gt;"",INDEX(dates,MATCH(B4,projects,0)),"")</f>
        <v/>
      </c>
      <c r="E4" s="3" t="str" cm="1">
        <f t="array" aca="1" ref="E4" ca="1">IF(B4&lt;&gt;"",IF(C4=wip_status_key,"",INDIRECT("'Stitching Log'!A"&amp;MAX(IF(projects=B4,ROW(projects))))),"")</f>
        <v/>
      </c>
      <c r="F4" s="3"/>
      <c r="G4" s="3"/>
      <c r="H4" s="3"/>
      <c r="I4" s="3"/>
      <c r="J4" s="1" t="str">
        <f t="shared" ca="1" si="2"/>
        <v/>
      </c>
      <c r="K4" s="1" t="str">
        <f t="shared" ca="1" si="2"/>
        <v/>
      </c>
      <c r="L4" s="1" t="str">
        <f t="shared" ca="1" si="2"/>
        <v/>
      </c>
      <c r="M4" s="1" t="str">
        <f t="shared" ca="1" si="2"/>
        <v/>
      </c>
      <c r="N4" s="1" t="str">
        <f t="shared" ca="1" si="2"/>
        <v/>
      </c>
      <c r="O4" s="1" t="str">
        <f t="shared" ca="1" si="2"/>
        <v/>
      </c>
      <c r="P4" s="1" t="str">
        <f t="shared" ca="1" si="2"/>
        <v/>
      </c>
    </row>
    <row r="5" spans="1:16">
      <c r="A5" s="14" t="str">
        <f t="shared" ca="1" si="3"/>
        <v/>
      </c>
      <c r="B5" s="1" t="str">
        <f ca="1">IF(A5&lt;=annual_trend_projects,INDEX(projects,MATCH(0,INDEX(COUNTIF($B$3:B4,projects),0,0),0)),"")</f>
        <v/>
      </c>
      <c r="C5" s="13" t="str" cm="1">
        <f t="array" aca="1" ref="C5" ca="1">IF(B5&lt;&gt;"",IF(INDEX(projects_is_finished,MATCH(B5,projects_projects,0))=checked_key,finish_status_key,IF(INDEX(projects_is_stopped,MATCH(B5,projects_projects,0))=checked_key,stopped_status_key,IF(INDEX(projects_is_started,MATCH(B5,projects_projects,0))=checked_key,wip_status_key,""))),"")</f>
        <v/>
      </c>
      <c r="D5" s="3" t="str" cm="1">
        <f t="array" aca="1" ref="D5" ca="1">IF(B5&lt;&gt;"",INDEX(dates,MATCH(B5,projects,0)),"")</f>
        <v/>
      </c>
      <c r="E5" s="3" t="str" cm="1">
        <f t="array" aca="1" ref="E5" ca="1">IF(B5&lt;&gt;"",IF(C5=wip_status_key,"",INDIRECT("'Stitching Log'!A"&amp;MAX(IF(projects=B5,ROW(projects))))),"")</f>
        <v/>
      </c>
      <c r="F5" s="3"/>
      <c r="G5" s="3"/>
      <c r="H5" s="3"/>
      <c r="I5" s="3"/>
      <c r="J5" s="1" t="str">
        <f t="shared" ca="1" si="2"/>
        <v/>
      </c>
      <c r="K5" s="1" t="str">
        <f t="shared" ca="1" si="2"/>
        <v/>
      </c>
      <c r="L5" s="1" t="str">
        <f t="shared" ca="1" si="2"/>
        <v/>
      </c>
      <c r="M5" s="1" t="str">
        <f t="shared" ca="1" si="2"/>
        <v/>
      </c>
      <c r="N5" s="1" t="str">
        <f t="shared" ca="1" si="2"/>
        <v/>
      </c>
      <c r="O5" s="1" t="str">
        <f t="shared" ca="1" si="2"/>
        <v/>
      </c>
      <c r="P5" s="1" t="str">
        <f t="shared" ca="1" si="2"/>
        <v/>
      </c>
    </row>
    <row r="6" spans="1:16">
      <c r="A6" s="14" t="str">
        <f t="shared" ca="1" si="3"/>
        <v/>
      </c>
      <c r="B6" s="1" t="str">
        <f ca="1">IF(A6&lt;=annual_trend_projects,INDEX(projects,MATCH(0,INDEX(COUNTIF($B$3:B5,projects),0,0),0)),"")</f>
        <v/>
      </c>
      <c r="C6" s="13" t="str" cm="1">
        <f t="array" aca="1" ref="C6" ca="1">IF(B6&lt;&gt;"",IF(INDEX(projects_is_finished,MATCH(B6,projects_projects,0))=checked_key,finish_status_key,IF(INDEX(projects_is_stopped,MATCH(B6,projects_projects,0))=checked_key,stopped_status_key,IF(INDEX(projects_is_started,MATCH(B6,projects_projects,0))=checked_key,wip_status_key,""))),"")</f>
        <v/>
      </c>
      <c r="D6" s="3" t="str" cm="1">
        <f t="array" aca="1" ref="D6" ca="1">IF(B6&lt;&gt;"",INDEX(dates,MATCH(B6,projects,0)),"")</f>
        <v/>
      </c>
      <c r="E6" s="3" t="str" cm="1">
        <f t="array" aca="1" ref="E6" ca="1">IF(B6&lt;&gt;"",IF(C6=wip_status_key,"",INDIRECT("'Stitching Log'!A"&amp;MAX(IF(projects=B6,ROW(projects))))),"")</f>
        <v/>
      </c>
      <c r="F6" s="3"/>
      <c r="G6" s="3"/>
      <c r="H6" s="3"/>
      <c r="I6" s="3"/>
      <c r="J6" s="1" t="str">
        <f t="shared" ca="1" si="2"/>
        <v/>
      </c>
      <c r="K6" s="1" t="str">
        <f t="shared" ca="1" si="2"/>
        <v/>
      </c>
      <c r="L6" s="1" t="str">
        <f t="shared" ca="1" si="2"/>
        <v/>
      </c>
      <c r="M6" s="1" t="str">
        <f t="shared" ca="1" si="2"/>
        <v/>
      </c>
      <c r="N6" s="1" t="str">
        <f t="shared" ca="1" si="2"/>
        <v/>
      </c>
      <c r="O6" s="1" t="str">
        <f t="shared" ca="1" si="2"/>
        <v/>
      </c>
      <c r="P6" s="1" t="str">
        <f t="shared" ca="1" si="2"/>
        <v/>
      </c>
    </row>
    <row r="7" spans="1:16">
      <c r="A7" s="14" t="str">
        <f t="shared" ca="1" si="3"/>
        <v/>
      </c>
      <c r="B7" s="1" t="str">
        <f ca="1">IF(A7&lt;=annual_trend_projects,INDEX(projects,MATCH(0,INDEX(COUNTIF($B$3:B6,projects),0,0),0)),"")</f>
        <v/>
      </c>
      <c r="C7" s="13" t="str" cm="1">
        <f t="array" aca="1" ref="C7" ca="1">IF(B7&lt;&gt;"",IF(INDEX(projects_is_finished,MATCH(B7,projects_projects,0))=checked_key,finish_status_key,IF(INDEX(projects_is_stopped,MATCH(B7,projects_projects,0))=checked_key,stopped_status_key,IF(INDEX(projects_is_started,MATCH(B7,projects_projects,0))=checked_key,wip_status_key,""))),"")</f>
        <v/>
      </c>
      <c r="D7" s="3" t="str" cm="1">
        <f t="array" aca="1" ref="D7" ca="1">IF(B7&lt;&gt;"",INDEX(dates,MATCH(B7,projects,0)),"")</f>
        <v/>
      </c>
      <c r="E7" s="3" t="str" cm="1">
        <f t="array" aca="1" ref="E7" ca="1">IF(B7&lt;&gt;"",IF(C7=wip_status_key,"",INDIRECT("'Stitching Log'!A"&amp;MAX(IF(projects=B7,ROW(projects))))),"")</f>
        <v/>
      </c>
      <c r="F7" s="3"/>
      <c r="G7" s="3"/>
      <c r="H7" s="3"/>
      <c r="I7" s="3"/>
      <c r="J7" s="1" t="str">
        <f t="shared" ca="1" si="2"/>
        <v/>
      </c>
      <c r="K7" s="1" t="str">
        <f t="shared" ca="1" si="2"/>
        <v/>
      </c>
      <c r="L7" s="1" t="str">
        <f t="shared" ca="1" si="2"/>
        <v/>
      </c>
      <c r="M7" s="1" t="str">
        <f t="shared" ca="1" si="2"/>
        <v/>
      </c>
      <c r="N7" s="1" t="str">
        <f t="shared" ca="1" si="2"/>
        <v/>
      </c>
      <c r="O7" s="1" t="str">
        <f t="shared" ca="1" si="2"/>
        <v/>
      </c>
      <c r="P7" s="1" t="str">
        <f t="shared" ca="1" si="2"/>
        <v/>
      </c>
    </row>
    <row r="8" spans="1:16">
      <c r="A8" s="14" t="str">
        <f t="shared" ca="1" si="3"/>
        <v/>
      </c>
      <c r="B8" s="1" t="str">
        <f ca="1">IF(A8&lt;=annual_trend_projects,INDEX(projects,MATCH(0,INDEX(COUNTIF($B$3:B7,projects),0,0),0)),"")</f>
        <v/>
      </c>
      <c r="C8" s="13" t="str" cm="1">
        <f t="array" aca="1" ref="C8" ca="1">IF(B8&lt;&gt;"",IF(INDEX(projects_is_finished,MATCH(B8,projects_projects,0))=checked_key,finish_status_key,IF(INDEX(projects_is_stopped,MATCH(B8,projects_projects,0))=checked_key,stopped_status_key,IF(INDEX(projects_is_started,MATCH(B8,projects_projects,0))=checked_key,wip_status_key,""))),"")</f>
        <v/>
      </c>
      <c r="D8" s="3" t="str" cm="1">
        <f t="array" aca="1" ref="D8" ca="1">IF(B8&lt;&gt;"",INDEX(dates,MATCH(B8,projects,0)),"")</f>
        <v/>
      </c>
      <c r="E8" s="3" t="str" cm="1">
        <f t="array" aca="1" ref="E8" ca="1">IF(B8&lt;&gt;"",IF(C8=wip_status_key,"",INDIRECT("'Stitching Log'!A"&amp;MAX(IF(projects=B8,ROW(projects))))),"")</f>
        <v/>
      </c>
      <c r="F8" s="3"/>
      <c r="G8" s="3"/>
      <c r="H8" s="3"/>
      <c r="I8" s="3"/>
      <c r="J8" s="1" t="str">
        <f t="shared" ca="1" si="2"/>
        <v/>
      </c>
      <c r="K8" s="1" t="str">
        <f t="shared" ca="1" si="2"/>
        <v/>
      </c>
      <c r="L8" s="1" t="str">
        <f t="shared" ca="1" si="2"/>
        <v/>
      </c>
      <c r="M8" s="1" t="str">
        <f t="shared" ca="1" si="2"/>
        <v/>
      </c>
      <c r="N8" s="1" t="str">
        <f t="shared" ca="1" si="2"/>
        <v/>
      </c>
      <c r="O8" s="1" t="str">
        <f t="shared" ca="1" si="2"/>
        <v/>
      </c>
      <c r="P8" s="1" t="str">
        <f t="shared" ca="1" si="2"/>
        <v/>
      </c>
    </row>
    <row r="9" spans="1:16">
      <c r="A9" s="14" t="str">
        <f t="shared" ca="1" si="3"/>
        <v/>
      </c>
      <c r="B9" s="1" t="str">
        <f ca="1">IF(A9&lt;=annual_trend_projects,INDEX(projects,MATCH(0,INDEX(COUNTIF($B$3:B8,projects),0,0),0)),"")</f>
        <v/>
      </c>
      <c r="C9" s="13" t="str" cm="1">
        <f t="array" aca="1" ref="C9" ca="1">IF(B9&lt;&gt;"",IF(INDEX(projects_is_finished,MATCH(B9,projects_projects,0))=checked_key,finish_status_key,IF(INDEX(projects_is_stopped,MATCH(B9,projects_projects,0))=checked_key,stopped_status_key,IF(INDEX(projects_is_started,MATCH(B9,projects_projects,0))=checked_key,wip_status_key,""))),"")</f>
        <v/>
      </c>
      <c r="D9" s="3" t="str" cm="1">
        <f t="array" aca="1" ref="D9" ca="1">IF(B9&lt;&gt;"",INDEX(dates,MATCH(B9,projects,0)),"")</f>
        <v/>
      </c>
      <c r="E9" s="3" t="str" cm="1">
        <f t="array" aca="1" ref="E9" ca="1">IF(B9&lt;&gt;"",IF(C9=wip_status_key,"",INDIRECT("'Stitching Log'!A"&amp;MAX(IF(projects=B9,ROW(projects))))),"")</f>
        <v/>
      </c>
      <c r="F9" s="3"/>
      <c r="G9" s="3"/>
      <c r="H9" s="3"/>
      <c r="I9" s="3"/>
      <c r="J9" s="1" t="str">
        <f t="shared" ca="1" si="2"/>
        <v/>
      </c>
      <c r="K9" s="1" t="str">
        <f t="shared" ca="1" si="2"/>
        <v/>
      </c>
      <c r="L9" s="1" t="str">
        <f t="shared" ca="1" si="2"/>
        <v/>
      </c>
      <c r="M9" s="1" t="str">
        <f t="shared" ca="1" si="2"/>
        <v/>
      </c>
      <c r="N9" s="1" t="str">
        <f t="shared" ca="1" si="2"/>
        <v/>
      </c>
      <c r="O9" s="1" t="str">
        <f t="shared" ca="1" si="2"/>
        <v/>
      </c>
      <c r="P9" s="1" t="str">
        <f t="shared" ca="1" si="2"/>
        <v/>
      </c>
    </row>
    <row r="10" spans="1:16">
      <c r="A10" s="14" t="str">
        <f t="shared" ca="1" si="3"/>
        <v/>
      </c>
      <c r="B10" s="1" t="str">
        <f ca="1">IF(A10&lt;=annual_trend_projects,INDEX(projects,MATCH(0,INDEX(COUNTIF($B$3:B9,projects),0,0),0)),"")</f>
        <v/>
      </c>
      <c r="C10" s="13" t="str" cm="1">
        <f t="array" aca="1" ref="C10" ca="1">IF(B10&lt;&gt;"",IF(INDEX(projects_is_finished,MATCH(B10,projects_projects,0))=checked_key,finish_status_key,IF(INDEX(projects_is_stopped,MATCH(B10,projects_projects,0))=checked_key,stopped_status_key,IF(INDEX(projects_is_started,MATCH(B10,projects_projects,0))=checked_key,wip_status_key,""))),"")</f>
        <v/>
      </c>
      <c r="D10" s="3" t="str" cm="1">
        <f t="array" aca="1" ref="D10" ca="1">IF(B10&lt;&gt;"",INDEX(dates,MATCH(B10,projects,0)),"")</f>
        <v/>
      </c>
      <c r="E10" s="3" t="str" cm="1">
        <f t="array" aca="1" ref="E10" ca="1">IF(B10&lt;&gt;"",IF(C10=wip_status_key,"",INDIRECT("'Stitching Log'!A"&amp;MAX(IF(projects=B10,ROW(projects))))),"")</f>
        <v/>
      </c>
      <c r="F10" s="3"/>
      <c r="G10" s="3"/>
      <c r="H10" s="3"/>
      <c r="I10" s="3"/>
      <c r="J10" s="1" t="str">
        <f t="shared" ca="1" si="2"/>
        <v/>
      </c>
      <c r="K10" s="1" t="str">
        <f t="shared" ca="1" si="2"/>
        <v/>
      </c>
      <c r="L10" s="1" t="str">
        <f t="shared" ca="1" si="2"/>
        <v/>
      </c>
      <c r="M10" s="1" t="str">
        <f t="shared" ca="1" si="2"/>
        <v/>
      </c>
      <c r="N10" s="1" t="str">
        <f t="shared" ca="1" si="2"/>
        <v/>
      </c>
      <c r="O10" s="1" t="str">
        <f t="shared" ca="1" si="2"/>
        <v/>
      </c>
      <c r="P10" s="1" t="str">
        <f t="shared" ca="1" si="2"/>
        <v/>
      </c>
    </row>
    <row r="11" spans="1:16">
      <c r="A11" s="14" t="str">
        <f t="shared" ca="1" si="3"/>
        <v/>
      </c>
      <c r="B11" s="1" t="str">
        <f ca="1">IF(A11&lt;=annual_trend_projects,INDEX(projects,MATCH(0,INDEX(COUNTIF($B$3:B10,projects),0,0),0)),"")</f>
        <v/>
      </c>
      <c r="C11" s="13" t="str" cm="1">
        <f t="array" aca="1" ref="C11" ca="1">IF(B11&lt;&gt;"",IF(INDEX(projects_is_finished,MATCH(B11,projects_projects,0))=checked_key,finish_status_key,IF(INDEX(projects_is_stopped,MATCH(B11,projects_projects,0))=checked_key,stopped_status_key,IF(INDEX(projects_is_started,MATCH(B11,projects_projects,0))=checked_key,wip_status_key,""))),"")</f>
        <v/>
      </c>
      <c r="D11" s="3" t="str" cm="1">
        <f t="array" aca="1" ref="D11" ca="1">IF(B11&lt;&gt;"",INDEX(dates,MATCH(B11,projects,0)),"")</f>
        <v/>
      </c>
      <c r="E11" s="3" t="str" cm="1">
        <f t="array" aca="1" ref="E11" ca="1">IF(B11&lt;&gt;"",IF(C11=wip_status_key,"",INDIRECT("'Stitching Log'!A"&amp;MAX(IF(projects=B11,ROW(projects))))),"")</f>
        <v/>
      </c>
      <c r="F11" s="3"/>
      <c r="G11" s="3"/>
      <c r="H11" s="3"/>
      <c r="I11" s="3"/>
      <c r="J11" s="1" t="str">
        <f t="shared" ca="1" si="2"/>
        <v/>
      </c>
      <c r="K11" s="1" t="str">
        <f t="shared" ca="1" si="2"/>
        <v/>
      </c>
      <c r="L11" s="1" t="str">
        <f t="shared" ca="1" si="2"/>
        <v/>
      </c>
      <c r="M11" s="1" t="str">
        <f t="shared" ca="1" si="2"/>
        <v/>
      </c>
      <c r="N11" s="1" t="str">
        <f t="shared" ca="1" si="2"/>
        <v/>
      </c>
      <c r="O11" s="1" t="str">
        <f t="shared" ca="1" si="2"/>
        <v/>
      </c>
      <c r="P11" s="1" t="str">
        <f t="shared" ca="1" si="2"/>
        <v/>
      </c>
    </row>
    <row r="12" spans="1:16">
      <c r="A12" s="14" t="str">
        <f t="shared" ca="1" si="3"/>
        <v/>
      </c>
      <c r="B12" s="1" t="str">
        <f ca="1">IF(A12&lt;=annual_trend_projects,INDEX(projects,MATCH(0,INDEX(COUNTIF($B$3:B11,projects),0,0),0)),"")</f>
        <v/>
      </c>
      <c r="C12" s="13" t="str" cm="1">
        <f t="array" aca="1" ref="C12" ca="1">IF(B12&lt;&gt;"",IF(INDEX(projects_is_finished,MATCH(B12,projects_projects,0))=checked_key,finish_status_key,IF(INDEX(projects_is_stopped,MATCH(B12,projects_projects,0))=checked_key,stopped_status_key,IF(INDEX(projects_is_started,MATCH(B12,projects_projects,0))=checked_key,wip_status_key,""))),"")</f>
        <v/>
      </c>
      <c r="D12" s="3" t="str" cm="1">
        <f t="array" aca="1" ref="D12" ca="1">IF(B12&lt;&gt;"",INDEX(dates,MATCH(B12,projects,0)),"")</f>
        <v/>
      </c>
      <c r="E12" s="3" t="str" cm="1">
        <f t="array" aca="1" ref="E12" ca="1">IF(B12&lt;&gt;"",IF(C12=wip_status_key,"",INDIRECT("'Stitching Log'!A"&amp;MAX(IF(projects=B12,ROW(projects))))),"")</f>
        <v/>
      </c>
      <c r="F12" s="3"/>
      <c r="G12" s="3"/>
      <c r="H12" s="3"/>
      <c r="I12" s="3"/>
      <c r="J12" s="1" t="str">
        <f t="shared" ca="1" si="2"/>
        <v/>
      </c>
      <c r="K12" s="1" t="str">
        <f t="shared" ca="1" si="2"/>
        <v/>
      </c>
      <c r="L12" s="1" t="str">
        <f t="shared" ca="1" si="2"/>
        <v/>
      </c>
      <c r="M12" s="1" t="str">
        <f t="shared" ca="1" si="2"/>
        <v/>
      </c>
      <c r="N12" s="1" t="str">
        <f t="shared" ca="1" si="2"/>
        <v/>
      </c>
      <c r="O12" s="1" t="str">
        <f t="shared" ca="1" si="2"/>
        <v/>
      </c>
      <c r="P12" s="1" t="str">
        <f t="shared" ca="1" si="2"/>
        <v/>
      </c>
    </row>
    <row r="13" spans="1:16">
      <c r="A13" s="14" t="str">
        <f t="shared" ca="1" si="3"/>
        <v/>
      </c>
      <c r="B13" s="1" t="str">
        <f ca="1">IF(A13&lt;=annual_trend_projects,INDEX(projects,MATCH(0,INDEX(COUNTIF($B$3:B12,projects),0,0),0)),"")</f>
        <v/>
      </c>
      <c r="C13" s="13" t="str" cm="1">
        <f t="array" aca="1" ref="C13" ca="1">IF(B13&lt;&gt;"",IF(INDEX(projects_is_finished,MATCH(B13,projects_projects,0))=checked_key,finish_status_key,IF(INDEX(projects_is_stopped,MATCH(B13,projects_projects,0))=checked_key,stopped_status_key,IF(INDEX(projects_is_started,MATCH(B13,projects_projects,0))=checked_key,wip_status_key,""))),"")</f>
        <v/>
      </c>
      <c r="D13" s="3" t="str" cm="1">
        <f t="array" aca="1" ref="D13" ca="1">IF(B13&lt;&gt;"",INDEX(dates,MATCH(B13,projects,0)),"")</f>
        <v/>
      </c>
      <c r="E13" s="3" t="str" cm="1">
        <f t="array" aca="1" ref="E13" ca="1">IF(B13&lt;&gt;"",IF(C13=wip_status_key,"",INDIRECT("'Stitching Log'!A"&amp;MAX(IF(projects=B13,ROW(projects))))),"")</f>
        <v/>
      </c>
      <c r="F13" s="3"/>
      <c r="G13" s="3"/>
      <c r="H13" s="3"/>
      <c r="I13" s="3"/>
      <c r="J13" s="1" t="str">
        <f t="shared" ref="J13:P22" ca="1" si="4">IF($B13&lt;&gt;"",COUNTIFS(dates,"&gt;="&amp;J$1,dates,"&lt;"&amp;DATE(YEAR(J$1)+1,MONTH(J$1),DAY(J$1)),projects,$B13),"")</f>
        <v/>
      </c>
      <c r="K13" s="1" t="str">
        <f t="shared" ca="1" si="4"/>
        <v/>
      </c>
      <c r="L13" s="1" t="str">
        <f t="shared" ca="1" si="4"/>
        <v/>
      </c>
      <c r="M13" s="1" t="str">
        <f t="shared" ca="1" si="4"/>
        <v/>
      </c>
      <c r="N13" s="1" t="str">
        <f t="shared" ca="1" si="4"/>
        <v/>
      </c>
      <c r="O13" s="1" t="str">
        <f t="shared" ca="1" si="4"/>
        <v/>
      </c>
      <c r="P13" s="1" t="str">
        <f t="shared" ca="1" si="4"/>
        <v/>
      </c>
    </row>
    <row r="14" spans="1:16">
      <c r="A14" s="14" t="str">
        <f t="shared" ca="1" si="3"/>
        <v/>
      </c>
      <c r="B14" s="1" t="str">
        <f ca="1">IF(A14&lt;=annual_trend_projects,INDEX(projects,MATCH(0,INDEX(COUNTIF($B$3:B13,projects),0,0),0)),"")</f>
        <v/>
      </c>
      <c r="C14" s="13" t="str" cm="1">
        <f t="array" aca="1" ref="C14" ca="1">IF(B14&lt;&gt;"",IF(INDEX(projects_is_finished,MATCH(B14,projects_projects,0))=checked_key,finish_status_key,IF(INDEX(projects_is_stopped,MATCH(B14,projects_projects,0))=checked_key,stopped_status_key,IF(INDEX(projects_is_started,MATCH(B14,projects_projects,0))=checked_key,wip_status_key,""))),"")</f>
        <v/>
      </c>
      <c r="D14" s="3" t="str" cm="1">
        <f t="array" aca="1" ref="D14" ca="1">IF(B14&lt;&gt;"",INDEX(dates,MATCH(B14,projects,0)),"")</f>
        <v/>
      </c>
      <c r="E14" s="3" t="str" cm="1">
        <f t="array" aca="1" ref="E14" ca="1">IF(B14&lt;&gt;"",IF(C14=wip_status_key,"",INDIRECT("'Stitching Log'!A"&amp;MAX(IF(projects=B14,ROW(projects))))),"")</f>
        <v/>
      </c>
      <c r="F14" s="3"/>
      <c r="G14" s="3"/>
      <c r="H14" s="3"/>
      <c r="I14" s="3"/>
      <c r="J14" s="1" t="str">
        <f t="shared" ca="1" si="4"/>
        <v/>
      </c>
      <c r="K14" s="1" t="str">
        <f t="shared" ca="1" si="4"/>
        <v/>
      </c>
      <c r="L14" s="1" t="str">
        <f t="shared" ca="1" si="4"/>
        <v/>
      </c>
      <c r="M14" s="1" t="str">
        <f t="shared" ca="1" si="4"/>
        <v/>
      </c>
      <c r="N14" s="1" t="str">
        <f t="shared" ca="1" si="4"/>
        <v/>
      </c>
      <c r="O14" s="1" t="str">
        <f t="shared" ca="1" si="4"/>
        <v/>
      </c>
      <c r="P14" s="1" t="str">
        <f t="shared" ca="1" si="4"/>
        <v/>
      </c>
    </row>
    <row r="15" spans="1:16">
      <c r="A15" s="14" t="str">
        <f t="shared" ca="1" si="3"/>
        <v/>
      </c>
      <c r="B15" s="1" t="str">
        <f ca="1">IF(A15&lt;=annual_trend_projects,INDEX(projects,MATCH(0,INDEX(COUNTIF($B$3:B14,projects),0,0),0)),"")</f>
        <v/>
      </c>
      <c r="C15" s="13" t="str" cm="1">
        <f t="array" aca="1" ref="C15" ca="1">IF(B15&lt;&gt;"",IF(INDEX(projects_is_finished,MATCH(B15,projects_projects,0))=checked_key,finish_status_key,IF(INDEX(projects_is_stopped,MATCH(B15,projects_projects,0))=checked_key,stopped_status_key,IF(INDEX(projects_is_started,MATCH(B15,projects_projects,0))=checked_key,wip_status_key,""))),"")</f>
        <v/>
      </c>
      <c r="D15" s="3" t="str" cm="1">
        <f t="array" aca="1" ref="D15" ca="1">IF(B15&lt;&gt;"",INDEX(dates,MATCH(B15,projects,0)),"")</f>
        <v/>
      </c>
      <c r="E15" s="3" t="str" cm="1">
        <f t="array" aca="1" ref="E15" ca="1">IF(B15&lt;&gt;"",IF(C15=wip_status_key,"",INDIRECT("'Stitching Log'!A"&amp;MAX(IF(projects=B15,ROW(projects))))),"")</f>
        <v/>
      </c>
      <c r="F15" s="3"/>
      <c r="G15" s="3"/>
      <c r="H15" s="3"/>
      <c r="I15" s="3"/>
      <c r="J15" s="1" t="str">
        <f t="shared" ca="1" si="4"/>
        <v/>
      </c>
      <c r="K15" s="1" t="str">
        <f t="shared" ca="1" si="4"/>
        <v/>
      </c>
      <c r="L15" s="1" t="str">
        <f t="shared" ca="1" si="4"/>
        <v/>
      </c>
      <c r="M15" s="1" t="str">
        <f t="shared" ca="1" si="4"/>
        <v/>
      </c>
      <c r="N15" s="1" t="str">
        <f t="shared" ca="1" si="4"/>
        <v/>
      </c>
      <c r="O15" s="1" t="str">
        <f t="shared" ca="1" si="4"/>
        <v/>
      </c>
      <c r="P15" s="1" t="str">
        <f t="shared" ca="1" si="4"/>
        <v/>
      </c>
    </row>
    <row r="16" spans="1:16">
      <c r="A16" s="14" t="str">
        <f t="shared" ca="1" si="3"/>
        <v/>
      </c>
      <c r="B16" s="1" t="str">
        <f ca="1">IF(A16&lt;=annual_trend_projects,INDEX(projects,MATCH(0,INDEX(COUNTIF($B$3:B15,projects),0,0),0)),"")</f>
        <v/>
      </c>
      <c r="C16" s="13" t="str" cm="1">
        <f t="array" aca="1" ref="C16" ca="1">IF(B16&lt;&gt;"",IF(INDEX(projects_is_finished,MATCH(B16,projects_projects,0))=checked_key,finish_status_key,IF(INDEX(projects_is_stopped,MATCH(B16,projects_projects,0))=checked_key,stopped_status_key,IF(INDEX(projects_is_started,MATCH(B16,projects_projects,0))=checked_key,wip_status_key,""))),"")</f>
        <v/>
      </c>
      <c r="D16" s="3" t="str" cm="1">
        <f t="array" aca="1" ref="D16" ca="1">IF(B16&lt;&gt;"",INDEX(dates,MATCH(B16,projects,0)),"")</f>
        <v/>
      </c>
      <c r="E16" s="3" t="str" cm="1">
        <f t="array" aca="1" ref="E16" ca="1">IF(B16&lt;&gt;"",IF(C16=wip_status_key,"",INDIRECT("'Stitching Log'!A"&amp;MAX(IF(projects=B16,ROW(projects))))),"")</f>
        <v/>
      </c>
      <c r="F16" s="3"/>
      <c r="G16" s="3"/>
      <c r="H16" s="3"/>
      <c r="I16" s="3"/>
      <c r="J16" s="1" t="str">
        <f t="shared" ca="1" si="4"/>
        <v/>
      </c>
      <c r="K16" s="1" t="str">
        <f t="shared" ca="1" si="4"/>
        <v/>
      </c>
      <c r="L16" s="1" t="str">
        <f t="shared" ca="1" si="4"/>
        <v/>
      </c>
      <c r="M16" s="1" t="str">
        <f t="shared" ca="1" si="4"/>
        <v/>
      </c>
      <c r="N16" s="1" t="str">
        <f t="shared" ca="1" si="4"/>
        <v/>
      </c>
      <c r="O16" s="1" t="str">
        <f t="shared" ca="1" si="4"/>
        <v/>
      </c>
      <c r="P16" s="1" t="str">
        <f t="shared" ca="1" si="4"/>
        <v/>
      </c>
    </row>
    <row r="17" spans="1:16">
      <c r="A17" s="14" t="str">
        <f t="shared" ca="1" si="3"/>
        <v/>
      </c>
      <c r="B17" s="1" t="str">
        <f ca="1">IF(A17&lt;=annual_trend_projects,INDEX(projects,MATCH(0,INDEX(COUNTIF($B$3:B16,projects),0,0),0)),"")</f>
        <v/>
      </c>
      <c r="C17" s="13" t="str" cm="1">
        <f t="array" aca="1" ref="C17" ca="1">IF(B17&lt;&gt;"",IF(INDEX(projects_is_finished,MATCH(B17,projects_projects,0))=checked_key,finish_status_key,IF(INDEX(projects_is_stopped,MATCH(B17,projects_projects,0))=checked_key,stopped_status_key,IF(INDEX(projects_is_started,MATCH(B17,projects_projects,0))=checked_key,wip_status_key,""))),"")</f>
        <v/>
      </c>
      <c r="D17" s="3" t="str" cm="1">
        <f t="array" aca="1" ref="D17" ca="1">IF(B17&lt;&gt;"",INDEX(dates,MATCH(B17,projects,0)),"")</f>
        <v/>
      </c>
      <c r="E17" s="3" t="str" cm="1">
        <f t="array" aca="1" ref="E17" ca="1">IF(B17&lt;&gt;"",IF(C17=wip_status_key,"",INDIRECT("'Stitching Log'!A"&amp;MAX(IF(projects=B17,ROW(projects))))),"")</f>
        <v/>
      </c>
      <c r="F17" s="3"/>
      <c r="G17" s="3"/>
      <c r="H17" s="3"/>
      <c r="I17" s="3"/>
      <c r="J17" s="1" t="str">
        <f t="shared" ca="1" si="4"/>
        <v/>
      </c>
      <c r="K17" s="1" t="str">
        <f t="shared" ca="1" si="4"/>
        <v/>
      </c>
      <c r="L17" s="1" t="str">
        <f t="shared" ca="1" si="4"/>
        <v/>
      </c>
      <c r="M17" s="1" t="str">
        <f t="shared" ca="1" si="4"/>
        <v/>
      </c>
      <c r="N17" s="1" t="str">
        <f t="shared" ca="1" si="4"/>
        <v/>
      </c>
      <c r="O17" s="1" t="str">
        <f t="shared" ca="1" si="4"/>
        <v/>
      </c>
      <c r="P17" s="1" t="str">
        <f t="shared" ca="1" si="4"/>
        <v/>
      </c>
    </row>
    <row r="18" spans="1:16">
      <c r="A18" s="14" t="str">
        <f t="shared" ca="1" si="3"/>
        <v/>
      </c>
      <c r="B18" s="1" t="str">
        <f ca="1">IF(A18&lt;=annual_trend_projects,INDEX(projects,MATCH(0,INDEX(COUNTIF($B$3:B17,projects),0,0),0)),"")</f>
        <v/>
      </c>
      <c r="C18" s="13" t="str" cm="1">
        <f t="array" aca="1" ref="C18" ca="1">IF(B18&lt;&gt;"",IF(INDEX(projects_is_finished,MATCH(B18,projects_projects,0))=checked_key,finish_status_key,IF(INDEX(projects_is_stopped,MATCH(B18,projects_projects,0))=checked_key,stopped_status_key,IF(INDEX(projects_is_started,MATCH(B18,projects_projects,0))=checked_key,wip_status_key,""))),"")</f>
        <v/>
      </c>
      <c r="D18" s="3" t="str" cm="1">
        <f t="array" aca="1" ref="D18" ca="1">IF(B18&lt;&gt;"",INDEX(dates,MATCH(B18,projects,0)),"")</f>
        <v/>
      </c>
      <c r="E18" s="3" t="str" cm="1">
        <f t="array" aca="1" ref="E18" ca="1">IF(B18&lt;&gt;"",IF(C18=wip_status_key,"",INDIRECT("'Stitching Log'!A"&amp;MAX(IF(projects=B18,ROW(projects))))),"")</f>
        <v/>
      </c>
      <c r="F18" s="3"/>
      <c r="G18" s="3"/>
      <c r="H18" s="3"/>
      <c r="I18" s="3"/>
      <c r="J18" s="1" t="str">
        <f t="shared" ca="1" si="4"/>
        <v/>
      </c>
      <c r="K18" s="1" t="str">
        <f t="shared" ca="1" si="4"/>
        <v/>
      </c>
      <c r="L18" s="1" t="str">
        <f t="shared" ca="1" si="4"/>
        <v/>
      </c>
      <c r="M18" s="1" t="str">
        <f t="shared" ca="1" si="4"/>
        <v/>
      </c>
      <c r="N18" s="1" t="str">
        <f t="shared" ca="1" si="4"/>
        <v/>
      </c>
      <c r="O18" s="1" t="str">
        <f t="shared" ca="1" si="4"/>
        <v/>
      </c>
      <c r="P18" s="1" t="str">
        <f t="shared" ca="1" si="4"/>
        <v/>
      </c>
    </row>
    <row r="19" spans="1:16">
      <c r="A19" s="14" t="str">
        <f t="shared" ca="1" si="3"/>
        <v/>
      </c>
      <c r="B19" s="1" t="str">
        <f ca="1">IF(A19&lt;=annual_trend_projects,INDEX(projects,MATCH(0,INDEX(COUNTIF($B$3:B18,projects),0,0),0)),"")</f>
        <v/>
      </c>
      <c r="C19" s="13" t="str" cm="1">
        <f t="array" aca="1" ref="C19" ca="1">IF(B19&lt;&gt;"",IF(INDEX(projects_is_finished,MATCH(B19,projects_projects,0))=checked_key,finish_status_key,IF(INDEX(projects_is_stopped,MATCH(B19,projects_projects,0))=checked_key,stopped_status_key,IF(INDEX(projects_is_started,MATCH(B19,projects_projects,0))=checked_key,wip_status_key,""))),"")</f>
        <v/>
      </c>
      <c r="D19" s="3" t="str" cm="1">
        <f t="array" aca="1" ref="D19" ca="1">IF(B19&lt;&gt;"",INDEX(dates,MATCH(B19,projects,0)),"")</f>
        <v/>
      </c>
      <c r="E19" s="3" t="str" cm="1">
        <f t="array" aca="1" ref="E19" ca="1">IF(B19&lt;&gt;"",IF(C19=wip_status_key,"",INDIRECT("'Stitching Log'!A"&amp;MAX(IF(projects=B19,ROW(projects))))),"")</f>
        <v/>
      </c>
      <c r="F19" s="3"/>
      <c r="G19" s="3"/>
      <c r="H19" s="3"/>
      <c r="I19" s="3"/>
      <c r="J19" s="1" t="str">
        <f t="shared" ca="1" si="4"/>
        <v/>
      </c>
      <c r="K19" s="1" t="str">
        <f t="shared" ca="1" si="4"/>
        <v/>
      </c>
      <c r="L19" s="1" t="str">
        <f t="shared" ca="1" si="4"/>
        <v/>
      </c>
      <c r="M19" s="1" t="str">
        <f t="shared" ca="1" si="4"/>
        <v/>
      </c>
      <c r="N19" s="1" t="str">
        <f t="shared" ca="1" si="4"/>
        <v/>
      </c>
      <c r="O19" s="1" t="str">
        <f t="shared" ca="1" si="4"/>
        <v/>
      </c>
      <c r="P19" s="1" t="str">
        <f t="shared" ca="1" si="4"/>
        <v/>
      </c>
    </row>
    <row r="20" spans="1:16">
      <c r="A20" s="14" t="str">
        <f t="shared" ca="1" si="3"/>
        <v/>
      </c>
      <c r="B20" s="1" t="str">
        <f ca="1">IF(A20&lt;=annual_trend_projects,INDEX(projects,MATCH(0,INDEX(COUNTIF($B$3:B19,projects),0,0),0)),"")</f>
        <v/>
      </c>
      <c r="C20" s="13" t="str" cm="1">
        <f t="array" aca="1" ref="C20" ca="1">IF(B20&lt;&gt;"",IF(INDEX(projects_is_finished,MATCH(B20,projects_projects,0))=checked_key,finish_status_key,IF(INDEX(projects_is_stopped,MATCH(B20,projects_projects,0))=checked_key,stopped_status_key,IF(INDEX(projects_is_started,MATCH(B20,projects_projects,0))=checked_key,wip_status_key,""))),"")</f>
        <v/>
      </c>
      <c r="D20" s="3" t="str" cm="1">
        <f t="array" aca="1" ref="D20" ca="1">IF(B20&lt;&gt;"",INDEX(dates,MATCH(B20,projects,0)),"")</f>
        <v/>
      </c>
      <c r="E20" s="3" t="str" cm="1">
        <f t="array" aca="1" ref="E20" ca="1">IF(B20&lt;&gt;"",IF(C20=wip_status_key,"",INDIRECT("'Stitching Log'!A"&amp;MAX(IF(projects=B20,ROW(projects))))),"")</f>
        <v/>
      </c>
      <c r="F20" s="3"/>
      <c r="G20" s="3"/>
      <c r="H20" s="3"/>
      <c r="I20" s="3"/>
      <c r="J20" s="1" t="str">
        <f t="shared" ca="1" si="4"/>
        <v/>
      </c>
      <c r="K20" s="1" t="str">
        <f t="shared" ca="1" si="4"/>
        <v/>
      </c>
      <c r="L20" s="1" t="str">
        <f t="shared" ca="1" si="4"/>
        <v/>
      </c>
      <c r="M20" s="1" t="str">
        <f t="shared" ca="1" si="4"/>
        <v/>
      </c>
      <c r="N20" s="1" t="str">
        <f t="shared" ca="1" si="4"/>
        <v/>
      </c>
      <c r="O20" s="1" t="str">
        <f t="shared" ca="1" si="4"/>
        <v/>
      </c>
      <c r="P20" s="1" t="str">
        <f t="shared" ca="1" si="4"/>
        <v/>
      </c>
    </row>
    <row r="21" spans="1:16">
      <c r="A21" s="14" t="str">
        <f t="shared" ca="1" si="3"/>
        <v/>
      </c>
      <c r="B21" s="1" t="str">
        <f ca="1">IF(A21&lt;=annual_trend_projects,INDEX(projects,MATCH(0,INDEX(COUNTIF($B$3:B20,projects),0,0),0)),"")</f>
        <v/>
      </c>
      <c r="C21" s="13" t="str" cm="1">
        <f t="array" aca="1" ref="C21" ca="1">IF(B21&lt;&gt;"",IF(INDEX(projects_is_finished,MATCH(B21,projects_projects,0))=checked_key,finish_status_key,IF(INDEX(projects_is_stopped,MATCH(B21,projects_projects,0))=checked_key,stopped_status_key,IF(INDEX(projects_is_started,MATCH(B21,projects_projects,0))=checked_key,wip_status_key,""))),"")</f>
        <v/>
      </c>
      <c r="D21" s="3" t="str" cm="1">
        <f t="array" aca="1" ref="D21" ca="1">IF(B21&lt;&gt;"",INDEX(dates,MATCH(B21,projects,0)),"")</f>
        <v/>
      </c>
      <c r="E21" s="3" t="str" cm="1">
        <f t="array" aca="1" ref="E21" ca="1">IF(B21&lt;&gt;"",IF(C21=wip_status_key,"",INDIRECT("'Stitching Log'!A"&amp;MAX(IF(projects=B21,ROW(projects))))),"")</f>
        <v/>
      </c>
      <c r="F21" s="3"/>
      <c r="G21" s="3"/>
      <c r="H21" s="3"/>
      <c r="I21" s="3"/>
      <c r="J21" s="1" t="str">
        <f t="shared" ca="1" si="4"/>
        <v/>
      </c>
      <c r="K21" s="1" t="str">
        <f t="shared" ca="1" si="4"/>
        <v/>
      </c>
      <c r="L21" s="1" t="str">
        <f t="shared" ca="1" si="4"/>
        <v/>
      </c>
      <c r="M21" s="1" t="str">
        <f t="shared" ca="1" si="4"/>
        <v/>
      </c>
      <c r="N21" s="1" t="str">
        <f t="shared" ca="1" si="4"/>
        <v/>
      </c>
      <c r="O21" s="1" t="str">
        <f t="shared" ca="1" si="4"/>
        <v/>
      </c>
      <c r="P21" s="1" t="str">
        <f t="shared" ca="1" si="4"/>
        <v/>
      </c>
    </row>
    <row r="22" spans="1:16">
      <c r="A22" s="14" t="str">
        <f t="shared" ca="1" si="3"/>
        <v/>
      </c>
      <c r="B22" s="1" t="str">
        <f ca="1">IF(A22&lt;=annual_trend_projects,INDEX(projects,MATCH(0,INDEX(COUNTIF($B$3:B21,projects),0,0),0)),"")</f>
        <v/>
      </c>
      <c r="C22" s="13" t="str" cm="1">
        <f t="array" aca="1" ref="C22" ca="1">IF(B22&lt;&gt;"",IF(INDEX(projects_is_finished,MATCH(B22,projects_projects,0))=checked_key,finish_status_key,IF(INDEX(projects_is_stopped,MATCH(B22,projects_projects,0))=checked_key,stopped_status_key,IF(INDEX(projects_is_started,MATCH(B22,projects_projects,0))=checked_key,wip_status_key,""))),"")</f>
        <v/>
      </c>
      <c r="D22" s="3" t="str" cm="1">
        <f t="array" aca="1" ref="D22" ca="1">IF(B22&lt;&gt;"",INDEX(dates,MATCH(B22,projects,0)),"")</f>
        <v/>
      </c>
      <c r="E22" s="3" t="str" cm="1">
        <f t="array" aca="1" ref="E22" ca="1">IF(B22&lt;&gt;"",IF(C22=wip_status_key,"",INDIRECT("'Stitching Log'!A"&amp;MAX(IF(projects=B22,ROW(projects))))),"")</f>
        <v/>
      </c>
      <c r="F22" s="3"/>
      <c r="G22" s="3"/>
      <c r="H22" s="3"/>
      <c r="I22" s="3"/>
      <c r="J22" s="1" t="str">
        <f t="shared" ca="1" si="4"/>
        <v/>
      </c>
      <c r="K22" s="1" t="str">
        <f t="shared" ca="1" si="4"/>
        <v/>
      </c>
      <c r="L22" s="1" t="str">
        <f t="shared" ca="1" si="4"/>
        <v/>
      </c>
      <c r="M22" s="1" t="str">
        <f t="shared" ca="1" si="4"/>
        <v/>
      </c>
      <c r="N22" s="1" t="str">
        <f t="shared" ca="1" si="4"/>
        <v/>
      </c>
      <c r="O22" s="1" t="str">
        <f t="shared" ca="1" si="4"/>
        <v/>
      </c>
      <c r="P22" s="1" t="str">
        <f t="shared" ca="1" si="4"/>
        <v/>
      </c>
    </row>
    <row r="23" spans="1:16">
      <c r="A23" s="14" t="str">
        <f t="shared" ca="1" si="3"/>
        <v/>
      </c>
      <c r="B23" s="1" t="str">
        <f ca="1">IF(A23&lt;=annual_trend_projects,INDEX(projects,MATCH(0,INDEX(COUNTIF($B$3:B22,projects),0,0),0)),"")</f>
        <v/>
      </c>
      <c r="C23" s="13" t="str" cm="1">
        <f t="array" aca="1" ref="C23" ca="1">IF(B23&lt;&gt;"",IF(INDEX(projects_is_finished,MATCH(B23,projects_projects,0))=checked_key,finish_status_key,IF(INDEX(projects_is_stopped,MATCH(B23,projects_projects,0))=checked_key,stopped_status_key,IF(INDEX(projects_is_started,MATCH(B23,projects_projects,0))=checked_key,wip_status_key,""))),"")</f>
        <v/>
      </c>
      <c r="D23" s="3" t="str" cm="1">
        <f t="array" aca="1" ref="D23" ca="1">IF(B23&lt;&gt;"",INDEX(dates,MATCH(B23,projects,0)),"")</f>
        <v/>
      </c>
      <c r="E23" s="3" t="str" cm="1">
        <f t="array" aca="1" ref="E23" ca="1">IF(B23&lt;&gt;"",IF(C23=wip_status_key,"",INDIRECT("'Stitching Log'!A"&amp;MAX(IF(projects=B23,ROW(projects))))),"")</f>
        <v/>
      </c>
      <c r="F23" s="3"/>
      <c r="G23" s="3"/>
      <c r="H23" s="3"/>
      <c r="I23" s="3"/>
      <c r="J23" s="1" t="str">
        <f t="shared" ref="J23:P32" ca="1" si="5">IF($B23&lt;&gt;"",COUNTIFS(dates,"&gt;="&amp;J$1,dates,"&lt;"&amp;DATE(YEAR(J$1)+1,MONTH(J$1),DAY(J$1)),projects,$B23),"")</f>
        <v/>
      </c>
      <c r="K23" s="1" t="str">
        <f t="shared" ca="1" si="5"/>
        <v/>
      </c>
      <c r="L23" s="1" t="str">
        <f t="shared" ca="1" si="5"/>
        <v/>
      </c>
      <c r="M23" s="1" t="str">
        <f t="shared" ca="1" si="5"/>
        <v/>
      </c>
      <c r="N23" s="1" t="str">
        <f t="shared" ca="1" si="5"/>
        <v/>
      </c>
      <c r="O23" s="1" t="str">
        <f t="shared" ca="1" si="5"/>
        <v/>
      </c>
      <c r="P23" s="1" t="str">
        <f t="shared" ca="1" si="5"/>
        <v/>
      </c>
    </row>
    <row r="24" spans="1:16">
      <c r="A24" s="14" t="str">
        <f t="shared" ca="1" si="3"/>
        <v/>
      </c>
      <c r="B24" s="1" t="str">
        <f ca="1">IF(A24&lt;=annual_trend_projects,INDEX(projects,MATCH(0,INDEX(COUNTIF($B$3:B23,projects),0,0),0)),"")</f>
        <v/>
      </c>
      <c r="C24" s="13" t="str" cm="1">
        <f t="array" aca="1" ref="C24" ca="1">IF(B24&lt;&gt;"",IF(INDEX(projects_is_finished,MATCH(B24,projects_projects,0))=checked_key,finish_status_key,IF(INDEX(projects_is_stopped,MATCH(B24,projects_projects,0))=checked_key,stopped_status_key,IF(INDEX(projects_is_started,MATCH(B24,projects_projects,0))=checked_key,wip_status_key,""))),"")</f>
        <v/>
      </c>
      <c r="D24" s="3" t="str" cm="1">
        <f t="array" aca="1" ref="D24" ca="1">IF(B24&lt;&gt;"",INDEX(dates,MATCH(B24,projects,0)),"")</f>
        <v/>
      </c>
      <c r="E24" s="3" t="str" cm="1">
        <f t="array" aca="1" ref="E24" ca="1">IF(B24&lt;&gt;"",IF(C24=wip_status_key,"",INDIRECT("'Stitching Log'!A"&amp;MAX(IF(projects=B24,ROW(projects))))),"")</f>
        <v/>
      </c>
      <c r="F24" s="3"/>
      <c r="G24" s="3"/>
      <c r="H24" s="3"/>
      <c r="I24" s="3"/>
      <c r="J24" s="1" t="str">
        <f t="shared" ca="1" si="5"/>
        <v/>
      </c>
      <c r="K24" s="1" t="str">
        <f t="shared" ca="1" si="5"/>
        <v/>
      </c>
      <c r="L24" s="1" t="str">
        <f t="shared" ca="1" si="5"/>
        <v/>
      </c>
      <c r="M24" s="1" t="str">
        <f t="shared" ca="1" si="5"/>
        <v/>
      </c>
      <c r="N24" s="1" t="str">
        <f t="shared" ca="1" si="5"/>
        <v/>
      </c>
      <c r="O24" s="1" t="str">
        <f t="shared" ca="1" si="5"/>
        <v/>
      </c>
      <c r="P24" s="1" t="str">
        <f t="shared" ca="1" si="5"/>
        <v/>
      </c>
    </row>
    <row r="25" spans="1:16">
      <c r="A25" s="14" t="str">
        <f t="shared" ca="1" si="3"/>
        <v/>
      </c>
      <c r="B25" s="1" t="str">
        <f ca="1">IF(A25&lt;=annual_trend_projects,INDEX(projects,MATCH(0,INDEX(COUNTIF($B$3:B24,projects),0,0),0)),"")</f>
        <v/>
      </c>
      <c r="C25" s="13" t="str" cm="1">
        <f t="array" aca="1" ref="C25" ca="1">IF(B25&lt;&gt;"",IF(INDEX(projects_is_finished,MATCH(B25,projects_projects,0))=checked_key,finish_status_key,IF(INDEX(projects_is_stopped,MATCH(B25,projects_projects,0))=checked_key,stopped_status_key,IF(INDEX(projects_is_started,MATCH(B25,projects_projects,0))=checked_key,wip_status_key,""))),"")</f>
        <v/>
      </c>
      <c r="D25" s="3" t="str" cm="1">
        <f t="array" aca="1" ref="D25" ca="1">IF(B25&lt;&gt;"",INDEX(dates,MATCH(B25,projects,0)),"")</f>
        <v/>
      </c>
      <c r="E25" s="3" t="str" cm="1">
        <f t="array" aca="1" ref="E25" ca="1">IF(B25&lt;&gt;"",IF(C25=wip_status_key,"",INDIRECT("'Stitching Log'!A"&amp;MAX(IF(projects=B25,ROW(projects))))),"")</f>
        <v/>
      </c>
      <c r="F25" s="3"/>
      <c r="G25" s="3"/>
      <c r="H25" s="3"/>
      <c r="I25" s="3"/>
      <c r="J25" s="1" t="str">
        <f t="shared" ca="1" si="5"/>
        <v/>
      </c>
      <c r="K25" s="1" t="str">
        <f t="shared" ca="1" si="5"/>
        <v/>
      </c>
      <c r="L25" s="1" t="str">
        <f t="shared" ca="1" si="5"/>
        <v/>
      </c>
      <c r="M25" s="1" t="str">
        <f t="shared" ca="1" si="5"/>
        <v/>
      </c>
      <c r="N25" s="1" t="str">
        <f t="shared" ca="1" si="5"/>
        <v/>
      </c>
      <c r="O25" s="1" t="str">
        <f t="shared" ca="1" si="5"/>
        <v/>
      </c>
      <c r="P25" s="1" t="str">
        <f t="shared" ca="1" si="5"/>
        <v/>
      </c>
    </row>
    <row r="26" spans="1:16">
      <c r="A26" s="14" t="str">
        <f t="shared" ca="1" si="3"/>
        <v/>
      </c>
      <c r="B26" s="1" t="str">
        <f ca="1">IF(A26&lt;=annual_trend_projects,INDEX(projects,MATCH(0,INDEX(COUNTIF($B$3:B25,projects),0,0),0)),"")</f>
        <v/>
      </c>
      <c r="C26" s="13" t="str" cm="1">
        <f t="array" aca="1" ref="C26" ca="1">IF(B26&lt;&gt;"",IF(INDEX(projects_is_finished,MATCH(B26,projects_projects,0))=checked_key,finish_status_key,IF(INDEX(projects_is_stopped,MATCH(B26,projects_projects,0))=checked_key,stopped_status_key,IF(INDEX(projects_is_started,MATCH(B26,projects_projects,0))=checked_key,wip_status_key,""))),"")</f>
        <v/>
      </c>
      <c r="D26" s="3" t="str" cm="1">
        <f t="array" aca="1" ref="D26" ca="1">IF(B26&lt;&gt;"",INDEX(dates,MATCH(B26,projects,0)),"")</f>
        <v/>
      </c>
      <c r="E26" s="3" t="str" cm="1">
        <f t="array" aca="1" ref="E26" ca="1">IF(B26&lt;&gt;"",IF(C26=wip_status_key,"",INDIRECT("'Stitching Log'!A"&amp;MAX(IF(projects=B26,ROW(projects))))),"")</f>
        <v/>
      </c>
      <c r="F26" s="3"/>
      <c r="G26" s="3"/>
      <c r="H26" s="3"/>
      <c r="I26" s="3"/>
      <c r="J26" s="1" t="str">
        <f t="shared" ca="1" si="5"/>
        <v/>
      </c>
      <c r="K26" s="1" t="str">
        <f t="shared" ca="1" si="5"/>
        <v/>
      </c>
      <c r="L26" s="1" t="str">
        <f t="shared" ca="1" si="5"/>
        <v/>
      </c>
      <c r="M26" s="1" t="str">
        <f t="shared" ca="1" si="5"/>
        <v/>
      </c>
      <c r="N26" s="1" t="str">
        <f t="shared" ca="1" si="5"/>
        <v/>
      </c>
      <c r="O26" s="1" t="str">
        <f t="shared" ca="1" si="5"/>
        <v/>
      </c>
      <c r="P26" s="1" t="str">
        <f t="shared" ca="1" si="5"/>
        <v/>
      </c>
    </row>
    <row r="27" spans="1:16">
      <c r="A27" s="14" t="str">
        <f t="shared" ca="1" si="3"/>
        <v/>
      </c>
      <c r="B27" s="1" t="str">
        <f ca="1">IF(A27&lt;=annual_trend_projects,INDEX(projects,MATCH(0,INDEX(COUNTIF($B$3:B26,projects),0,0),0)),"")</f>
        <v/>
      </c>
      <c r="C27" s="13" t="str" cm="1">
        <f t="array" aca="1" ref="C27" ca="1">IF(B27&lt;&gt;"",IF(INDEX(projects_is_finished,MATCH(B27,projects_projects,0))=checked_key,finish_status_key,IF(INDEX(projects_is_stopped,MATCH(B27,projects_projects,0))=checked_key,stopped_status_key,IF(INDEX(projects_is_started,MATCH(B27,projects_projects,0))=checked_key,wip_status_key,""))),"")</f>
        <v/>
      </c>
      <c r="D27" s="3" t="str" cm="1">
        <f t="array" aca="1" ref="D27" ca="1">IF(B27&lt;&gt;"",INDEX(dates,MATCH(B27,projects,0)),"")</f>
        <v/>
      </c>
      <c r="E27" s="3" t="str" cm="1">
        <f t="array" aca="1" ref="E27" ca="1">IF(B27&lt;&gt;"",IF(C27=wip_status_key,"",INDIRECT("'Stitching Log'!A"&amp;MAX(IF(projects=B27,ROW(projects))))),"")</f>
        <v/>
      </c>
      <c r="F27" s="3"/>
      <c r="G27" s="3"/>
      <c r="H27" s="3"/>
      <c r="I27" s="3"/>
      <c r="J27" s="1" t="str">
        <f t="shared" ca="1" si="5"/>
        <v/>
      </c>
      <c r="K27" s="1" t="str">
        <f t="shared" ca="1" si="5"/>
        <v/>
      </c>
      <c r="L27" s="1" t="str">
        <f t="shared" ca="1" si="5"/>
        <v/>
      </c>
      <c r="M27" s="1" t="str">
        <f t="shared" ca="1" si="5"/>
        <v/>
      </c>
      <c r="N27" s="1" t="str">
        <f t="shared" ca="1" si="5"/>
        <v/>
      </c>
      <c r="O27" s="1" t="str">
        <f t="shared" ca="1" si="5"/>
        <v/>
      </c>
      <c r="P27" s="1" t="str">
        <f t="shared" ca="1" si="5"/>
        <v/>
      </c>
    </row>
    <row r="28" spans="1:16">
      <c r="A28" s="14" t="str">
        <f t="shared" ca="1" si="3"/>
        <v/>
      </c>
      <c r="B28" s="1" t="str">
        <f ca="1">IF(A28&lt;=annual_trend_projects,INDEX(projects,MATCH(0,INDEX(COUNTIF($B$3:B27,projects),0,0),0)),"")</f>
        <v/>
      </c>
      <c r="C28" s="13" t="str" cm="1">
        <f t="array" aca="1" ref="C28" ca="1">IF(B28&lt;&gt;"",IF(INDEX(projects_is_finished,MATCH(B28,projects_projects,0))=checked_key,finish_status_key,IF(INDEX(projects_is_stopped,MATCH(B28,projects_projects,0))=checked_key,stopped_status_key,IF(INDEX(projects_is_started,MATCH(B28,projects_projects,0))=checked_key,wip_status_key,""))),"")</f>
        <v/>
      </c>
      <c r="D28" s="3" t="str" cm="1">
        <f t="array" aca="1" ref="D28" ca="1">IF(B28&lt;&gt;"",INDEX(dates,MATCH(B28,projects,0)),"")</f>
        <v/>
      </c>
      <c r="E28" s="3" t="str" cm="1">
        <f t="array" aca="1" ref="E28" ca="1">IF(B28&lt;&gt;"",IF(C28=wip_status_key,"",INDIRECT("'Stitching Log'!A"&amp;MAX(IF(projects=B28,ROW(projects))))),"")</f>
        <v/>
      </c>
      <c r="F28" s="3"/>
      <c r="G28" s="3"/>
      <c r="H28" s="3"/>
      <c r="I28" s="3"/>
      <c r="J28" s="1" t="str">
        <f t="shared" ca="1" si="5"/>
        <v/>
      </c>
      <c r="K28" s="1" t="str">
        <f t="shared" ca="1" si="5"/>
        <v/>
      </c>
      <c r="L28" s="1" t="str">
        <f t="shared" ca="1" si="5"/>
        <v/>
      </c>
      <c r="M28" s="1" t="str">
        <f t="shared" ca="1" si="5"/>
        <v/>
      </c>
      <c r="N28" s="1" t="str">
        <f t="shared" ca="1" si="5"/>
        <v/>
      </c>
      <c r="O28" s="1" t="str">
        <f t="shared" ca="1" si="5"/>
        <v/>
      </c>
      <c r="P28" s="1" t="str">
        <f t="shared" ca="1" si="5"/>
        <v/>
      </c>
    </row>
    <row r="29" spans="1:16">
      <c r="A29" s="14" t="str">
        <f t="shared" ca="1" si="3"/>
        <v/>
      </c>
      <c r="B29" s="1" t="str">
        <f ca="1">IF(A29&lt;=annual_trend_projects,INDEX(projects,MATCH(0,INDEX(COUNTIF($B$3:B28,projects),0,0),0)),"")</f>
        <v/>
      </c>
      <c r="C29" s="13" t="str" cm="1">
        <f t="array" aca="1" ref="C29" ca="1">IF(B29&lt;&gt;"",IF(INDEX(projects_is_finished,MATCH(B29,projects_projects,0))=checked_key,finish_status_key,IF(INDEX(projects_is_stopped,MATCH(B29,projects_projects,0))=checked_key,stopped_status_key,IF(INDEX(projects_is_started,MATCH(B29,projects_projects,0))=checked_key,wip_status_key,""))),"")</f>
        <v/>
      </c>
      <c r="D29" s="3" t="str" cm="1">
        <f t="array" aca="1" ref="D29" ca="1">IF(B29&lt;&gt;"",INDEX(dates,MATCH(B29,projects,0)),"")</f>
        <v/>
      </c>
      <c r="E29" s="3" t="str" cm="1">
        <f t="array" aca="1" ref="E29" ca="1">IF(B29&lt;&gt;"",IF(C29=wip_status_key,"",INDIRECT("'Stitching Log'!A"&amp;MAX(IF(projects=B29,ROW(projects))))),"")</f>
        <v/>
      </c>
      <c r="F29" s="3"/>
      <c r="G29" s="3"/>
      <c r="H29" s="3"/>
      <c r="I29" s="3"/>
      <c r="J29" s="1" t="str">
        <f t="shared" ca="1" si="5"/>
        <v/>
      </c>
      <c r="K29" s="1" t="str">
        <f t="shared" ca="1" si="5"/>
        <v/>
      </c>
      <c r="L29" s="1" t="str">
        <f t="shared" ca="1" si="5"/>
        <v/>
      </c>
      <c r="M29" s="1" t="str">
        <f t="shared" ca="1" si="5"/>
        <v/>
      </c>
      <c r="N29" s="1" t="str">
        <f t="shared" ca="1" si="5"/>
        <v/>
      </c>
      <c r="O29" s="1" t="str">
        <f t="shared" ca="1" si="5"/>
        <v/>
      </c>
      <c r="P29" s="1" t="str">
        <f t="shared" ca="1" si="5"/>
        <v/>
      </c>
    </row>
    <row r="30" spans="1:16">
      <c r="A30" s="14" t="str">
        <f t="shared" ca="1" si="3"/>
        <v/>
      </c>
      <c r="B30" s="1" t="str">
        <f ca="1">IF(A30&lt;=annual_trend_projects,INDEX(projects,MATCH(0,INDEX(COUNTIF($B$3:B29,projects),0,0),0)),"")</f>
        <v/>
      </c>
      <c r="C30" s="13" t="str" cm="1">
        <f t="array" aca="1" ref="C30" ca="1">IF(B30&lt;&gt;"",IF(INDEX(projects_is_finished,MATCH(B30,projects_projects,0))=checked_key,finish_status_key,IF(INDEX(projects_is_stopped,MATCH(B30,projects_projects,0))=checked_key,stopped_status_key,IF(INDEX(projects_is_started,MATCH(B30,projects_projects,0))=checked_key,wip_status_key,""))),"")</f>
        <v/>
      </c>
      <c r="D30" s="3" t="str" cm="1">
        <f t="array" aca="1" ref="D30" ca="1">IF(B30&lt;&gt;"",INDEX(dates,MATCH(B30,projects,0)),"")</f>
        <v/>
      </c>
      <c r="E30" s="3" t="str" cm="1">
        <f t="array" aca="1" ref="E30" ca="1">IF(B30&lt;&gt;"",IF(C30=wip_status_key,"",INDIRECT("'Stitching Log'!A"&amp;MAX(IF(projects=B30,ROW(projects))))),"")</f>
        <v/>
      </c>
      <c r="F30" s="3"/>
      <c r="G30" s="3"/>
      <c r="H30" s="3"/>
      <c r="I30" s="3"/>
      <c r="J30" s="1" t="str">
        <f t="shared" ca="1" si="5"/>
        <v/>
      </c>
      <c r="K30" s="1" t="str">
        <f t="shared" ca="1" si="5"/>
        <v/>
      </c>
      <c r="L30" s="1" t="str">
        <f t="shared" ca="1" si="5"/>
        <v/>
      </c>
      <c r="M30" s="1" t="str">
        <f t="shared" ca="1" si="5"/>
        <v/>
      </c>
      <c r="N30" s="1" t="str">
        <f t="shared" ca="1" si="5"/>
        <v/>
      </c>
      <c r="O30" s="1" t="str">
        <f t="shared" ca="1" si="5"/>
        <v/>
      </c>
      <c r="P30" s="1" t="str">
        <f t="shared" ca="1" si="5"/>
        <v/>
      </c>
    </row>
    <row r="31" spans="1:16">
      <c r="A31" s="14" t="str">
        <f t="shared" ca="1" si="3"/>
        <v/>
      </c>
      <c r="B31" s="1" t="str">
        <f ca="1">IF(A31&lt;=annual_trend_projects,INDEX(projects,MATCH(0,INDEX(COUNTIF($B$3:B30,projects),0,0),0)),"")</f>
        <v/>
      </c>
      <c r="C31" s="13" t="str" cm="1">
        <f t="array" aca="1" ref="C31" ca="1">IF(B31&lt;&gt;"",IF(INDEX(projects_is_finished,MATCH(B31,projects_projects,0))=checked_key,finish_status_key,IF(INDEX(projects_is_stopped,MATCH(B31,projects_projects,0))=checked_key,stopped_status_key,IF(INDEX(projects_is_started,MATCH(B31,projects_projects,0))=checked_key,wip_status_key,""))),"")</f>
        <v/>
      </c>
      <c r="D31" s="3" t="str" cm="1">
        <f t="array" aca="1" ref="D31" ca="1">IF(B31&lt;&gt;"",INDEX(dates,MATCH(B31,projects,0)),"")</f>
        <v/>
      </c>
      <c r="E31" s="3" t="str" cm="1">
        <f t="array" aca="1" ref="E31" ca="1">IF(B31&lt;&gt;"",IF(C31=wip_status_key,"",INDIRECT("'Stitching Log'!A"&amp;MAX(IF(projects=B31,ROW(projects))))),"")</f>
        <v/>
      </c>
      <c r="F31" s="3"/>
      <c r="G31" s="3"/>
      <c r="H31" s="3"/>
      <c r="I31" s="3"/>
      <c r="J31" s="1" t="str">
        <f t="shared" ca="1" si="5"/>
        <v/>
      </c>
      <c r="K31" s="1" t="str">
        <f t="shared" ca="1" si="5"/>
        <v/>
      </c>
      <c r="L31" s="1" t="str">
        <f t="shared" ca="1" si="5"/>
        <v/>
      </c>
      <c r="M31" s="1" t="str">
        <f t="shared" ca="1" si="5"/>
        <v/>
      </c>
      <c r="N31" s="1" t="str">
        <f t="shared" ca="1" si="5"/>
        <v/>
      </c>
      <c r="O31" s="1" t="str">
        <f t="shared" ca="1" si="5"/>
        <v/>
      </c>
      <c r="P31" s="1" t="str">
        <f t="shared" ca="1" si="5"/>
        <v/>
      </c>
    </row>
    <row r="32" spans="1:16">
      <c r="A32" s="14" t="str">
        <f t="shared" ca="1" si="3"/>
        <v/>
      </c>
      <c r="B32" s="1" t="str">
        <f ca="1">IF(A32&lt;=annual_trend_projects,INDEX(projects,MATCH(0,INDEX(COUNTIF($B$3:B31,projects),0,0),0)),"")</f>
        <v/>
      </c>
      <c r="C32" s="13" t="str" cm="1">
        <f t="array" aca="1" ref="C32" ca="1">IF(B32&lt;&gt;"",IF(INDEX(projects_is_finished,MATCH(B32,projects_projects,0))=checked_key,finish_status_key,IF(INDEX(projects_is_stopped,MATCH(B32,projects_projects,0))=checked_key,stopped_status_key,IF(INDEX(projects_is_started,MATCH(B32,projects_projects,0))=checked_key,wip_status_key,""))),"")</f>
        <v/>
      </c>
      <c r="D32" s="3" t="str" cm="1">
        <f t="array" aca="1" ref="D32" ca="1">IF(B32&lt;&gt;"",INDEX(dates,MATCH(B32,projects,0)),"")</f>
        <v/>
      </c>
      <c r="E32" s="3" t="str" cm="1">
        <f t="array" aca="1" ref="E32" ca="1">IF(B32&lt;&gt;"",IF(C32=wip_status_key,"",INDIRECT("'Stitching Log'!A"&amp;MAX(IF(projects=B32,ROW(projects))))),"")</f>
        <v/>
      </c>
      <c r="F32" s="3"/>
      <c r="G32" s="3"/>
      <c r="H32" s="3"/>
      <c r="I32" s="3"/>
      <c r="J32" s="1" t="str">
        <f t="shared" ca="1" si="5"/>
        <v/>
      </c>
      <c r="K32" s="1" t="str">
        <f t="shared" ca="1" si="5"/>
        <v/>
      </c>
      <c r="L32" s="1" t="str">
        <f t="shared" ca="1" si="5"/>
        <v/>
      </c>
      <c r="M32" s="1" t="str">
        <f t="shared" ca="1" si="5"/>
        <v/>
      </c>
      <c r="N32" s="1" t="str">
        <f t="shared" ca="1" si="5"/>
        <v/>
      </c>
      <c r="O32" s="1" t="str">
        <f t="shared" ca="1" si="5"/>
        <v/>
      </c>
      <c r="P32" s="1" t="str">
        <f t="shared" ca="1" si="5"/>
        <v/>
      </c>
    </row>
    <row r="33" spans="1:16">
      <c r="A33" s="14" t="str">
        <f t="shared" ca="1" si="3"/>
        <v/>
      </c>
      <c r="B33" s="1" t="str">
        <f ca="1">IF(A33&lt;=annual_trend_projects,INDEX(projects,MATCH(0,INDEX(COUNTIF($B$3:B32,projects),0,0),0)),"")</f>
        <v/>
      </c>
      <c r="C33" s="13" t="str" cm="1">
        <f t="array" aca="1" ref="C33" ca="1">IF(B33&lt;&gt;"",IF(INDEX(projects_is_finished,MATCH(B33,projects_projects,0))=checked_key,finish_status_key,IF(INDEX(projects_is_stopped,MATCH(B33,projects_projects,0))=checked_key,stopped_status_key,IF(INDEX(projects_is_started,MATCH(B33,projects_projects,0))=checked_key,wip_status_key,""))),"")</f>
        <v/>
      </c>
      <c r="D33" s="3" t="str" cm="1">
        <f t="array" aca="1" ref="D33" ca="1">IF(B33&lt;&gt;"",INDEX(dates,MATCH(B33,projects,0)),"")</f>
        <v/>
      </c>
      <c r="E33" s="3" t="str" cm="1">
        <f t="array" aca="1" ref="E33" ca="1">IF(B33&lt;&gt;"",IF(C33=wip_status_key,"",INDIRECT("'Stitching Log'!A"&amp;MAX(IF(projects=B33,ROW(projects))))),"")</f>
        <v/>
      </c>
      <c r="F33" s="3"/>
      <c r="G33" s="3"/>
      <c r="H33" s="3"/>
      <c r="I33" s="3"/>
      <c r="J33" s="1" t="str">
        <f t="shared" ref="J33:P42" ca="1" si="6">IF($B33&lt;&gt;"",COUNTIFS(dates,"&gt;="&amp;J$1,dates,"&lt;"&amp;DATE(YEAR(J$1)+1,MONTH(J$1),DAY(J$1)),projects,$B33),"")</f>
        <v/>
      </c>
      <c r="K33" s="1" t="str">
        <f t="shared" ca="1" si="6"/>
        <v/>
      </c>
      <c r="L33" s="1" t="str">
        <f t="shared" ca="1" si="6"/>
        <v/>
      </c>
      <c r="M33" s="1" t="str">
        <f t="shared" ca="1" si="6"/>
        <v/>
      </c>
      <c r="N33" s="1" t="str">
        <f t="shared" ca="1" si="6"/>
        <v/>
      </c>
      <c r="O33" s="1" t="str">
        <f t="shared" ca="1" si="6"/>
        <v/>
      </c>
      <c r="P33" s="1" t="str">
        <f t="shared" ca="1" si="6"/>
        <v/>
      </c>
    </row>
    <row r="34" spans="1:16">
      <c r="A34" s="14" t="str">
        <f t="shared" ca="1" si="3"/>
        <v/>
      </c>
      <c r="B34" s="1" t="str">
        <f ca="1">IF(A34&lt;=annual_trend_projects,INDEX(projects,MATCH(0,INDEX(COUNTIF($B$3:B33,projects),0,0),0)),"")</f>
        <v/>
      </c>
      <c r="C34" s="13" t="str" cm="1">
        <f t="array" aca="1" ref="C34" ca="1">IF(B34&lt;&gt;"",IF(INDEX(projects_is_finished,MATCH(B34,projects_projects,0))=checked_key,finish_status_key,IF(INDEX(projects_is_stopped,MATCH(B34,projects_projects,0))=checked_key,stopped_status_key,IF(INDEX(projects_is_started,MATCH(B34,projects_projects,0))=checked_key,wip_status_key,""))),"")</f>
        <v/>
      </c>
      <c r="D34" s="3" t="str" cm="1">
        <f t="array" aca="1" ref="D34" ca="1">IF(B34&lt;&gt;"",INDEX(dates,MATCH(B34,projects,0)),"")</f>
        <v/>
      </c>
      <c r="E34" s="3" t="str" cm="1">
        <f t="array" aca="1" ref="E34" ca="1">IF(B34&lt;&gt;"",IF(C34=wip_status_key,"",INDIRECT("'Stitching Log'!A"&amp;MAX(IF(projects=B34,ROW(projects))))),"")</f>
        <v/>
      </c>
      <c r="F34" s="3"/>
      <c r="G34" s="3"/>
      <c r="H34" s="3"/>
      <c r="I34" s="3"/>
      <c r="J34" s="1" t="str">
        <f t="shared" ca="1" si="6"/>
        <v/>
      </c>
      <c r="K34" s="1" t="str">
        <f t="shared" ca="1" si="6"/>
        <v/>
      </c>
      <c r="L34" s="1" t="str">
        <f t="shared" ca="1" si="6"/>
        <v/>
      </c>
      <c r="M34" s="1" t="str">
        <f t="shared" ca="1" si="6"/>
        <v/>
      </c>
      <c r="N34" s="1" t="str">
        <f t="shared" ca="1" si="6"/>
        <v/>
      </c>
      <c r="O34" s="1" t="str">
        <f t="shared" ca="1" si="6"/>
        <v/>
      </c>
      <c r="P34" s="1" t="str">
        <f t="shared" ca="1" si="6"/>
        <v/>
      </c>
    </row>
    <row r="35" spans="1:16">
      <c r="A35" s="14" t="str">
        <f t="shared" ca="1" si="3"/>
        <v/>
      </c>
      <c r="B35" s="1" t="str">
        <f ca="1">IF(A35&lt;=annual_trend_projects,INDEX(projects,MATCH(0,INDEX(COUNTIF($B$3:B34,projects),0,0),0)),"")</f>
        <v/>
      </c>
      <c r="C35" s="13" t="str" cm="1">
        <f t="array" aca="1" ref="C35" ca="1">IF(B35&lt;&gt;"",IF(INDEX(projects_is_finished,MATCH(B35,projects_projects,0))=checked_key,finish_status_key,IF(INDEX(projects_is_stopped,MATCH(B35,projects_projects,0))=checked_key,stopped_status_key,IF(INDEX(projects_is_started,MATCH(B35,projects_projects,0))=checked_key,wip_status_key,""))),"")</f>
        <v/>
      </c>
      <c r="D35" s="3" t="str" cm="1">
        <f t="array" aca="1" ref="D35" ca="1">IF(B35&lt;&gt;"",INDEX(dates,MATCH(B35,projects,0)),"")</f>
        <v/>
      </c>
      <c r="E35" s="3" t="str" cm="1">
        <f t="array" aca="1" ref="E35" ca="1">IF(B35&lt;&gt;"",IF(C35=wip_status_key,"",INDIRECT("'Stitching Log'!A"&amp;MAX(IF(projects=B35,ROW(projects))))),"")</f>
        <v/>
      </c>
      <c r="F35" s="3"/>
      <c r="G35" s="3"/>
      <c r="H35" s="3"/>
      <c r="I35" s="3"/>
      <c r="J35" s="1" t="str">
        <f t="shared" ca="1" si="6"/>
        <v/>
      </c>
      <c r="K35" s="1" t="str">
        <f t="shared" ca="1" si="6"/>
        <v/>
      </c>
      <c r="L35" s="1" t="str">
        <f t="shared" ca="1" si="6"/>
        <v/>
      </c>
      <c r="M35" s="1" t="str">
        <f t="shared" ca="1" si="6"/>
        <v/>
      </c>
      <c r="N35" s="1" t="str">
        <f t="shared" ca="1" si="6"/>
        <v/>
      </c>
      <c r="O35" s="1" t="str">
        <f t="shared" ca="1" si="6"/>
        <v/>
      </c>
      <c r="P35" s="1" t="str">
        <f t="shared" ca="1" si="6"/>
        <v/>
      </c>
    </row>
    <row r="36" spans="1:16">
      <c r="A36" s="14" t="str">
        <f t="shared" ca="1" si="3"/>
        <v/>
      </c>
      <c r="B36" s="1" t="str">
        <f ca="1">IF(A36&lt;=annual_trend_projects,INDEX(projects,MATCH(0,INDEX(COUNTIF($B$3:B35,projects),0,0),0)),"")</f>
        <v/>
      </c>
      <c r="C36" s="13" t="str" cm="1">
        <f t="array" aca="1" ref="C36" ca="1">IF(B36&lt;&gt;"",IF(INDEX(projects_is_finished,MATCH(B36,projects_projects,0))=checked_key,finish_status_key,IF(INDEX(projects_is_stopped,MATCH(B36,projects_projects,0))=checked_key,stopped_status_key,IF(INDEX(projects_is_started,MATCH(B36,projects_projects,0))=checked_key,wip_status_key,""))),"")</f>
        <v/>
      </c>
      <c r="D36" s="3" t="str" cm="1">
        <f t="array" aca="1" ref="D36" ca="1">IF(B36&lt;&gt;"",INDEX(dates,MATCH(B36,projects,0)),"")</f>
        <v/>
      </c>
      <c r="E36" s="3" t="str" cm="1">
        <f t="array" aca="1" ref="E36" ca="1">IF(B36&lt;&gt;"",IF(C36=wip_status_key,"",INDIRECT("'Stitching Log'!A"&amp;MAX(IF(projects=B36,ROW(projects))))),"")</f>
        <v/>
      </c>
      <c r="F36" s="3"/>
      <c r="G36" s="3"/>
      <c r="H36" s="3"/>
      <c r="I36" s="3"/>
      <c r="J36" s="1" t="str">
        <f t="shared" ca="1" si="6"/>
        <v/>
      </c>
      <c r="K36" s="1" t="str">
        <f t="shared" ca="1" si="6"/>
        <v/>
      </c>
      <c r="L36" s="1" t="str">
        <f t="shared" ca="1" si="6"/>
        <v/>
      </c>
      <c r="M36" s="1" t="str">
        <f t="shared" ca="1" si="6"/>
        <v/>
      </c>
      <c r="N36" s="1" t="str">
        <f t="shared" ca="1" si="6"/>
        <v/>
      </c>
      <c r="O36" s="1" t="str">
        <f t="shared" ca="1" si="6"/>
        <v/>
      </c>
      <c r="P36" s="1" t="str">
        <f t="shared" ca="1" si="6"/>
        <v/>
      </c>
    </row>
    <row r="37" spans="1:16">
      <c r="A37" s="14" t="str">
        <f t="shared" ca="1" si="3"/>
        <v/>
      </c>
      <c r="B37" s="1" t="str">
        <f ca="1">IF(A37&lt;=annual_trend_projects,INDEX(projects,MATCH(0,INDEX(COUNTIF($B$3:B36,projects),0,0),0)),"")</f>
        <v/>
      </c>
      <c r="C37" s="13" t="str" cm="1">
        <f t="array" aca="1" ref="C37" ca="1">IF(B37&lt;&gt;"",IF(INDEX(projects_is_finished,MATCH(B37,projects_projects,0))=checked_key,finish_status_key,IF(INDEX(projects_is_stopped,MATCH(B37,projects_projects,0))=checked_key,stopped_status_key,IF(INDEX(projects_is_started,MATCH(B37,projects_projects,0))=checked_key,wip_status_key,""))),"")</f>
        <v/>
      </c>
      <c r="D37" s="3" t="str" cm="1">
        <f t="array" aca="1" ref="D37" ca="1">IF(B37&lt;&gt;"",INDEX(dates,MATCH(B37,projects,0)),"")</f>
        <v/>
      </c>
      <c r="E37" s="3" t="str" cm="1">
        <f t="array" aca="1" ref="E37" ca="1">IF(B37&lt;&gt;"",IF(C37=wip_status_key,"",INDIRECT("'Stitching Log'!A"&amp;MAX(IF(projects=B37,ROW(projects))))),"")</f>
        <v/>
      </c>
      <c r="F37" s="3"/>
      <c r="G37" s="3"/>
      <c r="H37" s="3"/>
      <c r="I37" s="3"/>
      <c r="J37" s="1" t="str">
        <f t="shared" ca="1" si="6"/>
        <v/>
      </c>
      <c r="K37" s="1" t="str">
        <f t="shared" ca="1" si="6"/>
        <v/>
      </c>
      <c r="L37" s="1" t="str">
        <f t="shared" ca="1" si="6"/>
        <v/>
      </c>
      <c r="M37" s="1" t="str">
        <f t="shared" ca="1" si="6"/>
        <v/>
      </c>
      <c r="N37" s="1" t="str">
        <f t="shared" ca="1" si="6"/>
        <v/>
      </c>
      <c r="O37" s="1" t="str">
        <f t="shared" ca="1" si="6"/>
        <v/>
      </c>
      <c r="P37" s="1" t="str">
        <f t="shared" ca="1" si="6"/>
        <v/>
      </c>
    </row>
    <row r="38" spans="1:16">
      <c r="A38" s="14" t="str">
        <f t="shared" ca="1" si="3"/>
        <v/>
      </c>
      <c r="B38" s="1" t="str">
        <f ca="1">IF(A38&lt;=annual_trend_projects,INDEX(projects,MATCH(0,INDEX(COUNTIF($B$3:B37,projects),0,0),0)),"")</f>
        <v/>
      </c>
      <c r="C38" s="13" t="str" cm="1">
        <f t="array" aca="1" ref="C38" ca="1">IF(B38&lt;&gt;"",IF(INDEX(projects_is_finished,MATCH(B38,projects_projects,0))=checked_key,finish_status_key,IF(INDEX(projects_is_stopped,MATCH(B38,projects_projects,0))=checked_key,stopped_status_key,IF(INDEX(projects_is_started,MATCH(B38,projects_projects,0))=checked_key,wip_status_key,""))),"")</f>
        <v/>
      </c>
      <c r="D38" s="3" t="str" cm="1">
        <f t="array" aca="1" ref="D38" ca="1">IF(B38&lt;&gt;"",INDEX(dates,MATCH(B38,projects,0)),"")</f>
        <v/>
      </c>
      <c r="E38" s="3" t="str" cm="1">
        <f t="array" aca="1" ref="E38" ca="1">IF(B38&lt;&gt;"",IF(C38=wip_status_key,"",INDIRECT("'Stitching Log'!A"&amp;MAX(IF(projects=B38,ROW(projects))))),"")</f>
        <v/>
      </c>
      <c r="F38" s="3"/>
      <c r="G38" s="3"/>
      <c r="H38" s="3"/>
      <c r="I38" s="3"/>
      <c r="J38" s="1" t="str">
        <f t="shared" ca="1" si="6"/>
        <v/>
      </c>
      <c r="K38" s="1" t="str">
        <f t="shared" ca="1" si="6"/>
        <v/>
      </c>
      <c r="L38" s="1" t="str">
        <f t="shared" ca="1" si="6"/>
        <v/>
      </c>
      <c r="M38" s="1" t="str">
        <f t="shared" ca="1" si="6"/>
        <v/>
      </c>
      <c r="N38" s="1" t="str">
        <f t="shared" ca="1" si="6"/>
        <v/>
      </c>
      <c r="O38" s="1" t="str">
        <f t="shared" ca="1" si="6"/>
        <v/>
      </c>
      <c r="P38" s="1" t="str">
        <f t="shared" ca="1" si="6"/>
        <v/>
      </c>
    </row>
    <row r="39" spans="1:16">
      <c r="A39" s="14" t="str">
        <f t="shared" ca="1" si="3"/>
        <v/>
      </c>
      <c r="B39" s="1" t="str">
        <f ca="1">IF(A39&lt;=annual_trend_projects,INDEX(projects,MATCH(0,INDEX(COUNTIF($B$3:B38,projects),0,0),0)),"")</f>
        <v/>
      </c>
      <c r="C39" s="13" t="str" cm="1">
        <f t="array" aca="1" ref="C39" ca="1">IF(B39&lt;&gt;"",IF(INDEX(projects_is_finished,MATCH(B39,projects_projects,0))=checked_key,finish_status_key,IF(INDEX(projects_is_stopped,MATCH(B39,projects_projects,0))=checked_key,stopped_status_key,IF(INDEX(projects_is_started,MATCH(B39,projects_projects,0))=checked_key,wip_status_key,""))),"")</f>
        <v/>
      </c>
      <c r="D39" s="3" t="str" cm="1">
        <f t="array" aca="1" ref="D39" ca="1">IF(B39&lt;&gt;"",INDEX(dates,MATCH(B39,projects,0)),"")</f>
        <v/>
      </c>
      <c r="E39" s="3" t="str" cm="1">
        <f t="array" aca="1" ref="E39" ca="1">IF(B39&lt;&gt;"",IF(C39=wip_status_key,"",INDIRECT("'Stitching Log'!A"&amp;MAX(IF(projects=B39,ROW(projects))))),"")</f>
        <v/>
      </c>
      <c r="F39" s="3"/>
      <c r="G39" s="3"/>
      <c r="H39" s="3"/>
      <c r="I39" s="3"/>
      <c r="J39" s="1" t="str">
        <f t="shared" ca="1" si="6"/>
        <v/>
      </c>
      <c r="K39" s="1" t="str">
        <f t="shared" ca="1" si="6"/>
        <v/>
      </c>
      <c r="L39" s="1" t="str">
        <f t="shared" ca="1" si="6"/>
        <v/>
      </c>
      <c r="M39" s="1" t="str">
        <f t="shared" ca="1" si="6"/>
        <v/>
      </c>
      <c r="N39" s="1" t="str">
        <f t="shared" ca="1" si="6"/>
        <v/>
      </c>
      <c r="O39" s="1" t="str">
        <f t="shared" ca="1" si="6"/>
        <v/>
      </c>
      <c r="P39" s="1" t="str">
        <f t="shared" ca="1" si="6"/>
        <v/>
      </c>
    </row>
    <row r="40" spans="1:16">
      <c r="A40" s="14" t="str">
        <f t="shared" ca="1" si="3"/>
        <v/>
      </c>
      <c r="B40" s="1" t="str">
        <f ca="1">IF(A40&lt;=annual_trend_projects,INDEX(projects,MATCH(0,INDEX(COUNTIF($B$3:B39,projects),0,0),0)),"")</f>
        <v/>
      </c>
      <c r="C40" s="13" t="str" cm="1">
        <f t="array" aca="1" ref="C40" ca="1">IF(B40&lt;&gt;"",IF(INDEX(projects_is_finished,MATCH(B40,projects_projects,0))=checked_key,finish_status_key,IF(INDEX(projects_is_stopped,MATCH(B40,projects_projects,0))=checked_key,stopped_status_key,IF(INDEX(projects_is_started,MATCH(B40,projects_projects,0))=checked_key,wip_status_key,""))),"")</f>
        <v/>
      </c>
      <c r="D40" s="3" t="str" cm="1">
        <f t="array" aca="1" ref="D40" ca="1">IF(B40&lt;&gt;"",INDEX(dates,MATCH(B40,projects,0)),"")</f>
        <v/>
      </c>
      <c r="E40" s="3" t="str" cm="1">
        <f t="array" aca="1" ref="E40" ca="1">IF(B40&lt;&gt;"",IF(C40=wip_status_key,"",INDIRECT("'Stitching Log'!A"&amp;MAX(IF(projects=B40,ROW(projects))))),"")</f>
        <v/>
      </c>
      <c r="F40" s="3"/>
      <c r="G40" s="3"/>
      <c r="H40" s="3"/>
      <c r="I40" s="3"/>
      <c r="J40" s="1" t="str">
        <f t="shared" ca="1" si="6"/>
        <v/>
      </c>
      <c r="K40" s="1" t="str">
        <f t="shared" ca="1" si="6"/>
        <v/>
      </c>
      <c r="L40" s="1" t="str">
        <f t="shared" ca="1" si="6"/>
        <v/>
      </c>
      <c r="M40" s="1" t="str">
        <f t="shared" ca="1" si="6"/>
        <v/>
      </c>
      <c r="N40" s="1" t="str">
        <f t="shared" ca="1" si="6"/>
        <v/>
      </c>
      <c r="O40" s="1" t="str">
        <f t="shared" ca="1" si="6"/>
        <v/>
      </c>
      <c r="P40" s="1" t="str">
        <f t="shared" ca="1" si="6"/>
        <v/>
      </c>
    </row>
    <row r="41" spans="1:16">
      <c r="A41" s="14" t="str">
        <f t="shared" ca="1" si="3"/>
        <v/>
      </c>
      <c r="B41" s="1" t="str">
        <f ca="1">IF(A41&lt;=annual_trend_projects,INDEX(projects,MATCH(0,INDEX(COUNTIF($B$3:B40,projects),0,0),0)),"")</f>
        <v/>
      </c>
      <c r="C41" s="13" t="str" cm="1">
        <f t="array" aca="1" ref="C41" ca="1">IF(B41&lt;&gt;"",IF(INDEX(projects_is_finished,MATCH(B41,projects_projects,0))=checked_key,finish_status_key,IF(INDEX(projects_is_stopped,MATCH(B41,projects_projects,0))=checked_key,stopped_status_key,IF(INDEX(projects_is_started,MATCH(B41,projects_projects,0))=checked_key,wip_status_key,""))),"")</f>
        <v/>
      </c>
      <c r="D41" s="3" t="str" cm="1">
        <f t="array" aca="1" ref="D41" ca="1">IF(B41&lt;&gt;"",INDEX(dates,MATCH(B41,projects,0)),"")</f>
        <v/>
      </c>
      <c r="E41" s="3" t="str" cm="1">
        <f t="array" aca="1" ref="E41" ca="1">IF(B41&lt;&gt;"",IF(C41=wip_status_key,"",INDIRECT("'Stitching Log'!A"&amp;MAX(IF(projects=B41,ROW(projects))))),"")</f>
        <v/>
      </c>
      <c r="F41" s="3"/>
      <c r="G41" s="3"/>
      <c r="H41" s="3"/>
      <c r="I41" s="3"/>
      <c r="J41" s="1" t="str">
        <f t="shared" ca="1" si="6"/>
        <v/>
      </c>
      <c r="K41" s="1" t="str">
        <f t="shared" ca="1" si="6"/>
        <v/>
      </c>
      <c r="L41" s="1" t="str">
        <f t="shared" ca="1" si="6"/>
        <v/>
      </c>
      <c r="M41" s="1" t="str">
        <f t="shared" ca="1" si="6"/>
        <v/>
      </c>
      <c r="N41" s="1" t="str">
        <f t="shared" ca="1" si="6"/>
        <v/>
      </c>
      <c r="O41" s="1" t="str">
        <f t="shared" ca="1" si="6"/>
        <v/>
      </c>
      <c r="P41" s="1" t="str">
        <f t="shared" ca="1" si="6"/>
        <v/>
      </c>
    </row>
    <row r="42" spans="1:16">
      <c r="A42" s="14" t="str">
        <f t="shared" ca="1" si="3"/>
        <v/>
      </c>
      <c r="B42" s="1" t="str">
        <f ca="1">IF(A42&lt;=annual_trend_projects,INDEX(projects,MATCH(0,INDEX(COUNTIF($B$3:B41,projects),0,0),0)),"")</f>
        <v/>
      </c>
      <c r="C42" s="13" t="str" cm="1">
        <f t="array" aca="1" ref="C42" ca="1">IF(B42&lt;&gt;"",IF(INDEX(projects_is_finished,MATCH(B42,projects_projects,0))=checked_key,finish_status_key,IF(INDEX(projects_is_stopped,MATCH(B42,projects_projects,0))=checked_key,stopped_status_key,IF(INDEX(projects_is_started,MATCH(B42,projects_projects,0))=checked_key,wip_status_key,""))),"")</f>
        <v/>
      </c>
      <c r="D42" s="3" t="str" cm="1">
        <f t="array" aca="1" ref="D42" ca="1">IF(B42&lt;&gt;"",INDEX(dates,MATCH(B42,projects,0)),"")</f>
        <v/>
      </c>
      <c r="E42" s="3" t="str" cm="1">
        <f t="array" aca="1" ref="E42" ca="1">IF(B42&lt;&gt;"",IF(C42=wip_status_key,"",INDIRECT("'Stitching Log'!A"&amp;MAX(IF(projects=B42,ROW(projects))))),"")</f>
        <v/>
      </c>
      <c r="F42" s="3"/>
      <c r="G42" s="3"/>
      <c r="H42" s="3"/>
      <c r="I42" s="3"/>
      <c r="J42" s="1" t="str">
        <f t="shared" ca="1" si="6"/>
        <v/>
      </c>
      <c r="K42" s="1" t="str">
        <f t="shared" ca="1" si="6"/>
        <v/>
      </c>
      <c r="L42" s="1" t="str">
        <f t="shared" ca="1" si="6"/>
        <v/>
      </c>
      <c r="M42" s="1" t="str">
        <f t="shared" ca="1" si="6"/>
        <v/>
      </c>
      <c r="N42" s="1" t="str">
        <f t="shared" ca="1" si="6"/>
        <v/>
      </c>
      <c r="O42" s="1" t="str">
        <f t="shared" ca="1" si="6"/>
        <v/>
      </c>
      <c r="P42" s="1" t="str">
        <f t="shared" ca="1" si="6"/>
        <v/>
      </c>
    </row>
    <row r="43" spans="1:16">
      <c r="A43" s="14" t="str">
        <f t="shared" ca="1" si="3"/>
        <v/>
      </c>
      <c r="B43" s="1" t="str">
        <f ca="1">IF(A43&lt;=annual_trend_projects,INDEX(projects,MATCH(0,INDEX(COUNTIF($B$3:B42,projects),0,0),0)),"")</f>
        <v/>
      </c>
      <c r="C43" s="13" t="str" cm="1">
        <f t="array" aca="1" ref="C43" ca="1">IF(B43&lt;&gt;"",IF(INDEX(projects_is_finished,MATCH(B43,projects_projects,0))=checked_key,finish_status_key,IF(INDEX(projects_is_stopped,MATCH(B43,projects_projects,0))=checked_key,stopped_status_key,IF(INDEX(projects_is_started,MATCH(B43,projects_projects,0))=checked_key,wip_status_key,""))),"")</f>
        <v/>
      </c>
      <c r="D43" s="3" t="str" cm="1">
        <f t="array" aca="1" ref="D43" ca="1">IF(B43&lt;&gt;"",INDEX(dates,MATCH(B43,projects,0)),"")</f>
        <v/>
      </c>
      <c r="E43" s="3" t="str" cm="1">
        <f t="array" aca="1" ref="E43" ca="1">IF(B43&lt;&gt;"",IF(C43=wip_status_key,"",INDIRECT("'Stitching Log'!A"&amp;MAX(IF(projects=B43,ROW(projects))))),"")</f>
        <v/>
      </c>
      <c r="F43" s="3"/>
      <c r="G43" s="3"/>
      <c r="H43" s="3"/>
      <c r="I43" s="3"/>
      <c r="J43" s="1" t="str">
        <f t="shared" ref="J43:P52" ca="1" si="7">IF($B43&lt;&gt;"",COUNTIFS(dates,"&gt;="&amp;J$1,dates,"&lt;"&amp;DATE(YEAR(J$1)+1,MONTH(J$1),DAY(J$1)),projects,$B43),"")</f>
        <v/>
      </c>
      <c r="K43" s="1" t="str">
        <f t="shared" ca="1" si="7"/>
        <v/>
      </c>
      <c r="L43" s="1" t="str">
        <f t="shared" ca="1" si="7"/>
        <v/>
      </c>
      <c r="M43" s="1" t="str">
        <f t="shared" ca="1" si="7"/>
        <v/>
      </c>
      <c r="N43" s="1" t="str">
        <f t="shared" ca="1" si="7"/>
        <v/>
      </c>
      <c r="O43" s="1" t="str">
        <f t="shared" ca="1" si="7"/>
        <v/>
      </c>
      <c r="P43" s="1" t="str">
        <f t="shared" ca="1" si="7"/>
        <v/>
      </c>
    </row>
    <row r="44" spans="1:16">
      <c r="A44" s="14" t="str">
        <f t="shared" ca="1" si="3"/>
        <v/>
      </c>
      <c r="B44" s="1" t="str">
        <f ca="1">IF(A44&lt;=annual_trend_projects,INDEX(projects,MATCH(0,INDEX(COUNTIF($B$3:B43,projects),0,0),0)),"")</f>
        <v/>
      </c>
      <c r="C44" s="13" t="str" cm="1">
        <f t="array" aca="1" ref="C44" ca="1">IF(B44&lt;&gt;"",IF(INDEX(projects_is_finished,MATCH(B44,projects_projects,0))=checked_key,finish_status_key,IF(INDEX(projects_is_stopped,MATCH(B44,projects_projects,0))=checked_key,stopped_status_key,IF(INDEX(projects_is_started,MATCH(B44,projects_projects,0))=checked_key,wip_status_key,""))),"")</f>
        <v/>
      </c>
      <c r="D44" s="3" t="str" cm="1">
        <f t="array" aca="1" ref="D44" ca="1">IF(B44&lt;&gt;"",INDEX(dates,MATCH(B44,projects,0)),"")</f>
        <v/>
      </c>
      <c r="E44" s="3" t="str" cm="1">
        <f t="array" aca="1" ref="E44" ca="1">IF(B44&lt;&gt;"",IF(C44=wip_status_key,"",INDIRECT("'Stitching Log'!A"&amp;MAX(IF(projects=B44,ROW(projects))))),"")</f>
        <v/>
      </c>
      <c r="F44" s="3"/>
      <c r="G44" s="3"/>
      <c r="H44" s="3"/>
      <c r="I44" s="3"/>
      <c r="J44" s="1" t="str">
        <f t="shared" ca="1" si="7"/>
        <v/>
      </c>
      <c r="K44" s="1" t="str">
        <f t="shared" ca="1" si="7"/>
        <v/>
      </c>
      <c r="L44" s="1" t="str">
        <f t="shared" ca="1" si="7"/>
        <v/>
      </c>
      <c r="M44" s="1" t="str">
        <f t="shared" ca="1" si="7"/>
        <v/>
      </c>
      <c r="N44" s="1" t="str">
        <f t="shared" ca="1" si="7"/>
        <v/>
      </c>
      <c r="O44" s="1" t="str">
        <f t="shared" ca="1" si="7"/>
        <v/>
      </c>
      <c r="P44" s="1" t="str">
        <f t="shared" ca="1" si="7"/>
        <v/>
      </c>
    </row>
    <row r="45" spans="1:16">
      <c r="A45" s="14" t="str">
        <f t="shared" ca="1" si="3"/>
        <v/>
      </c>
      <c r="B45" s="1" t="str">
        <f ca="1">IF(A45&lt;=annual_trend_projects,INDEX(projects,MATCH(0,INDEX(COUNTIF($B$3:B44,projects),0,0),0)),"")</f>
        <v/>
      </c>
      <c r="C45" s="13" t="str" cm="1">
        <f t="array" aca="1" ref="C45" ca="1">IF(B45&lt;&gt;"",IF(INDEX(projects_is_finished,MATCH(B45,projects_projects,0))=checked_key,finish_status_key,IF(INDEX(projects_is_stopped,MATCH(B45,projects_projects,0))=checked_key,stopped_status_key,IF(INDEX(projects_is_started,MATCH(B45,projects_projects,0))=checked_key,wip_status_key,""))),"")</f>
        <v/>
      </c>
      <c r="D45" s="3" t="str" cm="1">
        <f t="array" aca="1" ref="D45" ca="1">IF(B45&lt;&gt;"",INDEX(dates,MATCH(B45,projects,0)),"")</f>
        <v/>
      </c>
      <c r="E45" s="3" t="str" cm="1">
        <f t="array" aca="1" ref="E45" ca="1">IF(B45&lt;&gt;"",IF(C45=wip_status_key,"",INDIRECT("'Stitching Log'!A"&amp;MAX(IF(projects=B45,ROW(projects))))),"")</f>
        <v/>
      </c>
      <c r="F45" s="3"/>
      <c r="G45" s="3"/>
      <c r="H45" s="3"/>
      <c r="I45" s="3"/>
      <c r="J45" s="1" t="str">
        <f t="shared" ca="1" si="7"/>
        <v/>
      </c>
      <c r="K45" s="1" t="str">
        <f t="shared" ca="1" si="7"/>
        <v/>
      </c>
      <c r="L45" s="1" t="str">
        <f t="shared" ca="1" si="7"/>
        <v/>
      </c>
      <c r="M45" s="1" t="str">
        <f t="shared" ca="1" si="7"/>
        <v/>
      </c>
      <c r="N45" s="1" t="str">
        <f t="shared" ca="1" si="7"/>
        <v/>
      </c>
      <c r="O45" s="1" t="str">
        <f t="shared" ca="1" si="7"/>
        <v/>
      </c>
      <c r="P45" s="1" t="str">
        <f t="shared" ca="1" si="7"/>
        <v/>
      </c>
    </row>
    <row r="46" spans="1:16">
      <c r="A46" s="14" t="str">
        <f t="shared" ca="1" si="3"/>
        <v/>
      </c>
      <c r="B46" s="1" t="str">
        <f ca="1">IF(A46&lt;=annual_trend_projects,INDEX(projects,MATCH(0,INDEX(COUNTIF($B$3:B45,projects),0,0),0)),"")</f>
        <v/>
      </c>
      <c r="C46" s="13" t="str" cm="1">
        <f t="array" aca="1" ref="C46" ca="1">IF(B46&lt;&gt;"",IF(INDEX(projects_is_finished,MATCH(B46,projects_projects,0))=checked_key,finish_status_key,IF(INDEX(projects_is_stopped,MATCH(B46,projects_projects,0))=checked_key,stopped_status_key,IF(INDEX(projects_is_started,MATCH(B46,projects_projects,0))=checked_key,wip_status_key,""))),"")</f>
        <v/>
      </c>
      <c r="D46" s="3" t="str" cm="1">
        <f t="array" aca="1" ref="D46" ca="1">IF(B46&lt;&gt;"",INDEX(dates,MATCH(B46,projects,0)),"")</f>
        <v/>
      </c>
      <c r="E46" s="3" t="str" cm="1">
        <f t="array" aca="1" ref="E46" ca="1">IF(B46&lt;&gt;"",IF(C46=wip_status_key,"",INDIRECT("'Stitching Log'!A"&amp;MAX(IF(projects=B46,ROW(projects))))),"")</f>
        <v/>
      </c>
      <c r="F46" s="3"/>
      <c r="G46" s="3"/>
      <c r="H46" s="3"/>
      <c r="I46" s="3"/>
      <c r="J46" s="1" t="str">
        <f t="shared" ca="1" si="7"/>
        <v/>
      </c>
      <c r="K46" s="1" t="str">
        <f t="shared" ca="1" si="7"/>
        <v/>
      </c>
      <c r="L46" s="1" t="str">
        <f t="shared" ca="1" si="7"/>
        <v/>
      </c>
      <c r="M46" s="1" t="str">
        <f t="shared" ca="1" si="7"/>
        <v/>
      </c>
      <c r="N46" s="1" t="str">
        <f t="shared" ca="1" si="7"/>
        <v/>
      </c>
      <c r="O46" s="1" t="str">
        <f t="shared" ca="1" si="7"/>
        <v/>
      </c>
      <c r="P46" s="1" t="str">
        <f t="shared" ca="1" si="7"/>
        <v/>
      </c>
    </row>
    <row r="47" spans="1:16">
      <c r="A47" s="14" t="str">
        <f t="shared" ca="1" si="3"/>
        <v/>
      </c>
      <c r="B47" s="1" t="str">
        <f ca="1">IF(A47&lt;=annual_trend_projects,INDEX(projects,MATCH(0,INDEX(COUNTIF($B$3:B46,projects),0,0),0)),"")</f>
        <v/>
      </c>
      <c r="C47" s="13" t="str" cm="1">
        <f t="array" aca="1" ref="C47" ca="1">IF(B47&lt;&gt;"",IF(INDEX(projects_is_finished,MATCH(B47,projects_projects,0))=checked_key,finish_status_key,IF(INDEX(projects_is_stopped,MATCH(B47,projects_projects,0))=checked_key,stopped_status_key,IF(INDEX(projects_is_started,MATCH(B47,projects_projects,0))=checked_key,wip_status_key,""))),"")</f>
        <v/>
      </c>
      <c r="D47" s="3" t="str" cm="1">
        <f t="array" aca="1" ref="D47" ca="1">IF(B47&lt;&gt;"",INDEX(dates,MATCH(B47,projects,0)),"")</f>
        <v/>
      </c>
      <c r="E47" s="3" t="str" cm="1">
        <f t="array" aca="1" ref="E47" ca="1">IF(B47&lt;&gt;"",IF(C47=wip_status_key,"",INDIRECT("'Stitching Log'!A"&amp;MAX(IF(projects=B47,ROW(projects))))),"")</f>
        <v/>
      </c>
      <c r="F47" s="3"/>
      <c r="G47" s="3"/>
      <c r="H47" s="3"/>
      <c r="I47" s="3"/>
      <c r="J47" s="1" t="str">
        <f t="shared" ca="1" si="7"/>
        <v/>
      </c>
      <c r="K47" s="1" t="str">
        <f t="shared" ca="1" si="7"/>
        <v/>
      </c>
      <c r="L47" s="1" t="str">
        <f t="shared" ca="1" si="7"/>
        <v/>
      </c>
      <c r="M47" s="1" t="str">
        <f t="shared" ca="1" si="7"/>
        <v/>
      </c>
      <c r="N47" s="1" t="str">
        <f t="shared" ca="1" si="7"/>
        <v/>
      </c>
      <c r="O47" s="1" t="str">
        <f t="shared" ca="1" si="7"/>
        <v/>
      </c>
      <c r="P47" s="1" t="str">
        <f t="shared" ca="1" si="7"/>
        <v/>
      </c>
    </row>
    <row r="48" spans="1:16">
      <c r="A48" s="14" t="str">
        <f t="shared" ca="1" si="3"/>
        <v/>
      </c>
      <c r="B48" s="1" t="str">
        <f ca="1">IF(A48&lt;=annual_trend_projects,INDEX(projects,MATCH(0,INDEX(COUNTIF($B$3:B47,projects),0,0),0)),"")</f>
        <v/>
      </c>
      <c r="C48" s="13" t="str" cm="1">
        <f t="array" aca="1" ref="C48" ca="1">IF(B48&lt;&gt;"",IF(INDEX(projects_is_finished,MATCH(B48,projects_projects,0))=checked_key,finish_status_key,IF(INDEX(projects_is_stopped,MATCH(B48,projects_projects,0))=checked_key,stopped_status_key,IF(INDEX(projects_is_started,MATCH(B48,projects_projects,0))=checked_key,wip_status_key,""))),"")</f>
        <v/>
      </c>
      <c r="D48" s="3" t="str" cm="1">
        <f t="array" aca="1" ref="D48" ca="1">IF(B48&lt;&gt;"",INDEX(dates,MATCH(B48,projects,0)),"")</f>
        <v/>
      </c>
      <c r="E48" s="3" t="str" cm="1">
        <f t="array" aca="1" ref="E48" ca="1">IF(B48&lt;&gt;"",IF(C48=wip_status_key,"",INDIRECT("'Stitching Log'!A"&amp;MAX(IF(projects=B48,ROW(projects))))),"")</f>
        <v/>
      </c>
      <c r="F48" s="3"/>
      <c r="G48" s="3"/>
      <c r="H48" s="3"/>
      <c r="I48" s="3"/>
      <c r="J48" s="1" t="str">
        <f t="shared" ca="1" si="7"/>
        <v/>
      </c>
      <c r="K48" s="1" t="str">
        <f t="shared" ca="1" si="7"/>
        <v/>
      </c>
      <c r="L48" s="1" t="str">
        <f t="shared" ca="1" si="7"/>
        <v/>
      </c>
      <c r="M48" s="1" t="str">
        <f t="shared" ca="1" si="7"/>
        <v/>
      </c>
      <c r="N48" s="1" t="str">
        <f t="shared" ca="1" si="7"/>
        <v/>
      </c>
      <c r="O48" s="1" t="str">
        <f t="shared" ca="1" si="7"/>
        <v/>
      </c>
      <c r="P48" s="1" t="str">
        <f t="shared" ca="1" si="7"/>
        <v/>
      </c>
    </row>
    <row r="49" spans="1:16">
      <c r="A49" s="14" t="str">
        <f t="shared" ca="1" si="3"/>
        <v/>
      </c>
      <c r="B49" s="1" t="str">
        <f ca="1">IF(A49&lt;=annual_trend_projects,INDEX(projects,MATCH(0,INDEX(COUNTIF($B$3:B48,projects),0,0),0)),"")</f>
        <v/>
      </c>
      <c r="C49" s="13" t="str" cm="1">
        <f t="array" aca="1" ref="C49" ca="1">IF(B49&lt;&gt;"",IF(INDEX(projects_is_finished,MATCH(B49,projects_projects,0))=checked_key,finish_status_key,IF(INDEX(projects_is_stopped,MATCH(B49,projects_projects,0))=checked_key,stopped_status_key,IF(INDEX(projects_is_started,MATCH(B49,projects_projects,0))=checked_key,wip_status_key,""))),"")</f>
        <v/>
      </c>
      <c r="D49" s="3" t="str" cm="1">
        <f t="array" aca="1" ref="D49" ca="1">IF(B49&lt;&gt;"",INDEX(dates,MATCH(B49,projects,0)),"")</f>
        <v/>
      </c>
      <c r="E49" s="3" t="str" cm="1">
        <f t="array" aca="1" ref="E49" ca="1">IF(B49&lt;&gt;"",IF(C49=wip_status_key,"",INDIRECT("'Stitching Log'!A"&amp;MAX(IF(projects=B49,ROW(projects))))),"")</f>
        <v/>
      </c>
      <c r="F49" s="3"/>
      <c r="G49" s="3"/>
      <c r="H49" s="3"/>
      <c r="I49" s="3"/>
      <c r="J49" s="1" t="str">
        <f t="shared" ca="1" si="7"/>
        <v/>
      </c>
      <c r="K49" s="1" t="str">
        <f t="shared" ca="1" si="7"/>
        <v/>
      </c>
      <c r="L49" s="1" t="str">
        <f t="shared" ca="1" si="7"/>
        <v/>
      </c>
      <c r="M49" s="1" t="str">
        <f t="shared" ca="1" si="7"/>
        <v/>
      </c>
      <c r="N49" s="1" t="str">
        <f t="shared" ca="1" si="7"/>
        <v/>
      </c>
      <c r="O49" s="1" t="str">
        <f t="shared" ca="1" si="7"/>
        <v/>
      </c>
      <c r="P49" s="1" t="str">
        <f t="shared" ca="1" si="7"/>
        <v/>
      </c>
    </row>
    <row r="50" spans="1:16">
      <c r="A50" s="14" t="str">
        <f t="shared" ca="1" si="3"/>
        <v/>
      </c>
      <c r="B50" s="1" t="str">
        <f ca="1">IF(A50&lt;=annual_trend_projects,INDEX(projects,MATCH(0,INDEX(COUNTIF($B$3:B49,projects),0,0),0)),"")</f>
        <v/>
      </c>
      <c r="C50" s="13" t="str" cm="1">
        <f t="array" aca="1" ref="C50" ca="1">IF(B50&lt;&gt;"",IF(INDEX(projects_is_finished,MATCH(B50,projects_projects,0))=checked_key,finish_status_key,IF(INDEX(projects_is_stopped,MATCH(B50,projects_projects,0))=checked_key,stopped_status_key,IF(INDEX(projects_is_started,MATCH(B50,projects_projects,0))=checked_key,wip_status_key,""))),"")</f>
        <v/>
      </c>
      <c r="D50" s="3" t="str" cm="1">
        <f t="array" aca="1" ref="D50" ca="1">IF(B50&lt;&gt;"",INDEX(dates,MATCH(B50,projects,0)),"")</f>
        <v/>
      </c>
      <c r="E50" s="3" t="str" cm="1">
        <f t="array" aca="1" ref="E50" ca="1">IF(B50&lt;&gt;"",IF(C50=wip_status_key,"",INDIRECT("'Stitching Log'!A"&amp;MAX(IF(projects=B50,ROW(projects))))),"")</f>
        <v/>
      </c>
      <c r="F50" s="3"/>
      <c r="G50" s="3"/>
      <c r="H50" s="3"/>
      <c r="I50" s="3"/>
      <c r="J50" s="1" t="str">
        <f t="shared" ca="1" si="7"/>
        <v/>
      </c>
      <c r="K50" s="1" t="str">
        <f t="shared" ca="1" si="7"/>
        <v/>
      </c>
      <c r="L50" s="1" t="str">
        <f t="shared" ca="1" si="7"/>
        <v/>
      </c>
      <c r="M50" s="1" t="str">
        <f t="shared" ca="1" si="7"/>
        <v/>
      </c>
      <c r="N50" s="1" t="str">
        <f t="shared" ca="1" si="7"/>
        <v/>
      </c>
      <c r="O50" s="1" t="str">
        <f t="shared" ca="1" si="7"/>
        <v/>
      </c>
      <c r="P50" s="1" t="str">
        <f t="shared" ca="1" si="7"/>
        <v/>
      </c>
    </row>
    <row r="51" spans="1:16">
      <c r="A51" s="14" t="str">
        <f t="shared" ca="1" si="3"/>
        <v/>
      </c>
      <c r="B51" s="1" t="str">
        <f ca="1">IF(A51&lt;=annual_trend_projects,INDEX(projects,MATCH(0,INDEX(COUNTIF($B$3:B50,projects),0,0),0)),"")</f>
        <v/>
      </c>
      <c r="C51" s="13" t="str" cm="1">
        <f t="array" aca="1" ref="C51" ca="1">IF(B51&lt;&gt;"",IF(INDEX(projects_is_finished,MATCH(B51,projects_projects,0))=checked_key,finish_status_key,IF(INDEX(projects_is_stopped,MATCH(B51,projects_projects,0))=checked_key,stopped_status_key,IF(INDEX(projects_is_started,MATCH(B51,projects_projects,0))=checked_key,wip_status_key,""))),"")</f>
        <v/>
      </c>
      <c r="D51" s="3" t="str" cm="1">
        <f t="array" aca="1" ref="D51" ca="1">IF(B51&lt;&gt;"",INDEX(dates,MATCH(B51,projects,0)),"")</f>
        <v/>
      </c>
      <c r="E51" s="3" t="str" cm="1">
        <f t="array" aca="1" ref="E51" ca="1">IF(B51&lt;&gt;"",IF(C51=wip_status_key,"",INDIRECT("'Stitching Log'!A"&amp;MAX(IF(projects=B51,ROW(projects))))),"")</f>
        <v/>
      </c>
      <c r="F51" s="3"/>
      <c r="G51" s="3"/>
      <c r="H51" s="3"/>
      <c r="I51" s="3"/>
      <c r="J51" s="1" t="str">
        <f t="shared" ca="1" si="7"/>
        <v/>
      </c>
      <c r="K51" s="1" t="str">
        <f t="shared" ca="1" si="7"/>
        <v/>
      </c>
      <c r="L51" s="1" t="str">
        <f t="shared" ca="1" si="7"/>
        <v/>
      </c>
      <c r="M51" s="1" t="str">
        <f t="shared" ca="1" si="7"/>
        <v/>
      </c>
      <c r="N51" s="1" t="str">
        <f t="shared" ca="1" si="7"/>
        <v/>
      </c>
      <c r="O51" s="1" t="str">
        <f t="shared" ca="1" si="7"/>
        <v/>
      </c>
      <c r="P51" s="1" t="str">
        <f t="shared" ca="1" si="7"/>
        <v/>
      </c>
    </row>
    <row r="52" spans="1:16">
      <c r="A52" s="14" t="str">
        <f t="shared" ca="1" si="3"/>
        <v/>
      </c>
      <c r="B52" s="1" t="str">
        <f ca="1">IF(A52&lt;=annual_trend_projects,INDEX(projects,MATCH(0,INDEX(COUNTIF($B$3:B51,projects),0,0),0)),"")</f>
        <v/>
      </c>
      <c r="C52" s="13" t="str" cm="1">
        <f t="array" aca="1" ref="C52" ca="1">IF(B52&lt;&gt;"",IF(INDEX(projects_is_finished,MATCH(B52,projects_projects,0))=checked_key,finish_status_key,IF(INDEX(projects_is_stopped,MATCH(B52,projects_projects,0))=checked_key,stopped_status_key,IF(INDEX(projects_is_started,MATCH(B52,projects_projects,0))=checked_key,wip_status_key,""))),"")</f>
        <v/>
      </c>
      <c r="D52" s="3" t="str" cm="1">
        <f t="array" aca="1" ref="D52" ca="1">IF(B52&lt;&gt;"",INDEX(dates,MATCH(B52,projects,0)),"")</f>
        <v/>
      </c>
      <c r="E52" s="3" t="str" cm="1">
        <f t="array" aca="1" ref="E52" ca="1">IF(B52&lt;&gt;"",IF(C52=wip_status_key,"",INDIRECT("'Stitching Log'!A"&amp;MAX(IF(projects=B52,ROW(projects))))),"")</f>
        <v/>
      </c>
      <c r="F52" s="3"/>
      <c r="G52" s="3"/>
      <c r="H52" s="3"/>
      <c r="I52" s="3"/>
      <c r="J52" s="1" t="str">
        <f t="shared" ca="1" si="7"/>
        <v/>
      </c>
      <c r="K52" s="1" t="str">
        <f t="shared" ca="1" si="7"/>
        <v/>
      </c>
      <c r="L52" s="1" t="str">
        <f t="shared" ca="1" si="7"/>
        <v/>
      </c>
      <c r="M52" s="1" t="str">
        <f t="shared" ca="1" si="7"/>
        <v/>
      </c>
      <c r="N52" s="1" t="str">
        <f t="shared" ca="1" si="7"/>
        <v/>
      </c>
      <c r="O52" s="1" t="str">
        <f t="shared" ca="1" si="7"/>
        <v/>
      </c>
      <c r="P52" s="1" t="str">
        <f t="shared" ca="1" si="7"/>
        <v/>
      </c>
    </row>
    <row r="53" spans="1:16">
      <c r="A53" s="14" t="str">
        <f t="shared" ca="1" si="3"/>
        <v/>
      </c>
      <c r="B53" s="1" t="str">
        <f ca="1">IF(A53&lt;=annual_trend_projects,INDEX(projects,MATCH(0,INDEX(COUNTIF($B$3:B52,projects),0,0),0)),"")</f>
        <v/>
      </c>
      <c r="C53" s="13" t="str" cm="1">
        <f t="array" aca="1" ref="C53" ca="1">IF(B53&lt;&gt;"",IF(INDEX(projects_is_finished,MATCH(B53,projects_projects,0))=checked_key,finish_status_key,IF(INDEX(projects_is_stopped,MATCH(B53,projects_projects,0))=checked_key,stopped_status_key,IF(INDEX(projects_is_started,MATCH(B53,projects_projects,0))=checked_key,wip_status_key,""))),"")</f>
        <v/>
      </c>
      <c r="D53" s="3" t="str" cm="1">
        <f t="array" aca="1" ref="D53" ca="1">IF(B53&lt;&gt;"",INDEX(dates,MATCH(B53,projects,0)),"")</f>
        <v/>
      </c>
      <c r="E53" s="3" t="str" cm="1">
        <f t="array" aca="1" ref="E53" ca="1">IF(B53&lt;&gt;"",IF(C53=wip_status_key,"",INDIRECT("'Stitching Log'!A"&amp;MAX(IF(projects=B53,ROW(projects))))),"")</f>
        <v/>
      </c>
      <c r="F53" s="3"/>
      <c r="G53" s="3"/>
      <c r="H53" s="3"/>
      <c r="I53" s="3"/>
      <c r="J53" s="1" t="str">
        <f t="shared" ref="J53:P62" ca="1" si="8">IF($B53&lt;&gt;"",COUNTIFS(dates,"&gt;="&amp;J$1,dates,"&lt;"&amp;DATE(YEAR(J$1)+1,MONTH(J$1),DAY(J$1)),projects,$B53),"")</f>
        <v/>
      </c>
      <c r="K53" s="1" t="str">
        <f t="shared" ca="1" si="8"/>
        <v/>
      </c>
      <c r="L53" s="1" t="str">
        <f t="shared" ca="1" si="8"/>
        <v/>
      </c>
      <c r="M53" s="1" t="str">
        <f t="shared" ca="1" si="8"/>
        <v/>
      </c>
      <c r="N53" s="1" t="str">
        <f t="shared" ca="1" si="8"/>
        <v/>
      </c>
      <c r="O53" s="1" t="str">
        <f t="shared" ca="1" si="8"/>
        <v/>
      </c>
      <c r="P53" s="1" t="str">
        <f t="shared" ca="1" si="8"/>
        <v/>
      </c>
    </row>
    <row r="54" spans="1:16">
      <c r="A54" s="14" t="str">
        <f t="shared" ca="1" si="3"/>
        <v/>
      </c>
      <c r="B54" s="1" t="str">
        <f ca="1">IF(A54&lt;=annual_trend_projects,INDEX(projects,MATCH(0,INDEX(COUNTIF($B$3:B53,projects),0,0),0)),"")</f>
        <v/>
      </c>
      <c r="C54" s="13" t="str" cm="1">
        <f t="array" aca="1" ref="C54" ca="1">IF(B54&lt;&gt;"",IF(INDEX(projects_is_finished,MATCH(B54,projects_projects,0))=checked_key,finish_status_key,IF(INDEX(projects_is_stopped,MATCH(B54,projects_projects,0))=checked_key,stopped_status_key,IF(INDEX(projects_is_started,MATCH(B54,projects_projects,0))=checked_key,wip_status_key,""))),"")</f>
        <v/>
      </c>
      <c r="D54" s="3" t="str" cm="1">
        <f t="array" aca="1" ref="D54" ca="1">IF(B54&lt;&gt;"",INDEX(dates,MATCH(B54,projects,0)),"")</f>
        <v/>
      </c>
      <c r="E54" s="3" t="str" cm="1">
        <f t="array" aca="1" ref="E54" ca="1">IF(B54&lt;&gt;"",IF(C54=wip_status_key,"",INDIRECT("'Stitching Log'!A"&amp;MAX(IF(projects=B54,ROW(projects))))),"")</f>
        <v/>
      </c>
      <c r="F54" s="3"/>
      <c r="G54" s="3"/>
      <c r="H54" s="3"/>
      <c r="I54" s="3"/>
      <c r="J54" s="1" t="str">
        <f t="shared" ca="1" si="8"/>
        <v/>
      </c>
      <c r="K54" s="1" t="str">
        <f t="shared" ca="1" si="8"/>
        <v/>
      </c>
      <c r="L54" s="1" t="str">
        <f t="shared" ca="1" si="8"/>
        <v/>
      </c>
      <c r="M54" s="1" t="str">
        <f t="shared" ca="1" si="8"/>
        <v/>
      </c>
      <c r="N54" s="1" t="str">
        <f t="shared" ca="1" si="8"/>
        <v/>
      </c>
      <c r="O54" s="1" t="str">
        <f t="shared" ca="1" si="8"/>
        <v/>
      </c>
      <c r="P54" s="1" t="str">
        <f t="shared" ca="1" si="8"/>
        <v/>
      </c>
    </row>
    <row r="55" spans="1:16">
      <c r="A55" s="14" t="str">
        <f t="shared" ca="1" si="3"/>
        <v/>
      </c>
      <c r="B55" s="1" t="str">
        <f ca="1">IF(A55&lt;=annual_trend_projects,INDEX(projects,MATCH(0,INDEX(COUNTIF($B$3:B54,projects),0,0),0)),"")</f>
        <v/>
      </c>
      <c r="C55" s="13" t="str" cm="1">
        <f t="array" aca="1" ref="C55" ca="1">IF(B55&lt;&gt;"",IF(INDEX(projects_is_finished,MATCH(B55,projects_projects,0))=checked_key,finish_status_key,IF(INDEX(projects_is_stopped,MATCH(B55,projects_projects,0))=checked_key,stopped_status_key,IF(INDEX(projects_is_started,MATCH(B55,projects_projects,0))=checked_key,wip_status_key,""))),"")</f>
        <v/>
      </c>
      <c r="D55" s="3" t="str" cm="1">
        <f t="array" aca="1" ref="D55" ca="1">IF(B55&lt;&gt;"",INDEX(dates,MATCH(B55,projects,0)),"")</f>
        <v/>
      </c>
      <c r="E55" s="3" t="str" cm="1">
        <f t="array" aca="1" ref="E55" ca="1">IF(B55&lt;&gt;"",IF(C55=wip_status_key,"",INDIRECT("'Stitching Log'!A"&amp;MAX(IF(projects=B55,ROW(projects))))),"")</f>
        <v/>
      </c>
      <c r="F55" s="3"/>
      <c r="G55" s="3"/>
      <c r="H55" s="3"/>
      <c r="I55" s="3"/>
      <c r="J55" s="1" t="str">
        <f t="shared" ca="1" si="8"/>
        <v/>
      </c>
      <c r="K55" s="1" t="str">
        <f t="shared" ca="1" si="8"/>
        <v/>
      </c>
      <c r="L55" s="1" t="str">
        <f t="shared" ca="1" si="8"/>
        <v/>
      </c>
      <c r="M55" s="1" t="str">
        <f t="shared" ca="1" si="8"/>
        <v/>
      </c>
      <c r="N55" s="1" t="str">
        <f t="shared" ca="1" si="8"/>
        <v/>
      </c>
      <c r="O55" s="1" t="str">
        <f t="shared" ca="1" si="8"/>
        <v/>
      </c>
      <c r="P55" s="1" t="str">
        <f t="shared" ca="1" si="8"/>
        <v/>
      </c>
    </row>
    <row r="56" spans="1:16">
      <c r="A56" s="14" t="str">
        <f t="shared" ca="1" si="3"/>
        <v/>
      </c>
      <c r="B56" s="1" t="str">
        <f ca="1">IF(A56&lt;=annual_trend_projects,INDEX(projects,MATCH(0,INDEX(COUNTIF($B$3:B55,projects),0,0),0)),"")</f>
        <v/>
      </c>
      <c r="C56" s="13" t="str" cm="1">
        <f t="array" aca="1" ref="C56" ca="1">IF(B56&lt;&gt;"",IF(INDEX(projects_is_finished,MATCH(B56,projects_projects,0))=checked_key,finish_status_key,IF(INDEX(projects_is_stopped,MATCH(B56,projects_projects,0))=checked_key,stopped_status_key,IF(INDEX(projects_is_started,MATCH(B56,projects_projects,0))=checked_key,wip_status_key,""))),"")</f>
        <v/>
      </c>
      <c r="D56" s="3" t="str" cm="1">
        <f t="array" aca="1" ref="D56" ca="1">IF(B56&lt;&gt;"",INDEX(dates,MATCH(B56,projects,0)),"")</f>
        <v/>
      </c>
      <c r="E56" s="3" t="str" cm="1">
        <f t="array" aca="1" ref="E56" ca="1">IF(B56&lt;&gt;"",IF(C56=wip_status_key,"",INDIRECT("'Stitching Log'!A"&amp;MAX(IF(projects=B56,ROW(projects))))),"")</f>
        <v/>
      </c>
      <c r="F56" s="3"/>
      <c r="G56" s="3"/>
      <c r="H56" s="3"/>
      <c r="I56" s="3"/>
      <c r="J56" s="1" t="str">
        <f t="shared" ca="1" si="8"/>
        <v/>
      </c>
      <c r="K56" s="1" t="str">
        <f t="shared" ca="1" si="8"/>
        <v/>
      </c>
      <c r="L56" s="1" t="str">
        <f t="shared" ca="1" si="8"/>
        <v/>
      </c>
      <c r="M56" s="1" t="str">
        <f t="shared" ca="1" si="8"/>
        <v/>
      </c>
      <c r="N56" s="1" t="str">
        <f t="shared" ca="1" si="8"/>
        <v/>
      </c>
      <c r="O56" s="1" t="str">
        <f t="shared" ca="1" si="8"/>
        <v/>
      </c>
      <c r="P56" s="1" t="str">
        <f t="shared" ca="1" si="8"/>
        <v/>
      </c>
    </row>
    <row r="57" spans="1:16">
      <c r="A57" s="14" t="str">
        <f t="shared" ca="1" si="3"/>
        <v/>
      </c>
      <c r="B57" s="1" t="str">
        <f ca="1">IF(A57&lt;=annual_trend_projects,INDEX(projects,MATCH(0,INDEX(COUNTIF($B$3:B56,projects),0,0),0)),"")</f>
        <v/>
      </c>
      <c r="C57" s="13" t="str" cm="1">
        <f t="array" aca="1" ref="C57" ca="1">IF(B57&lt;&gt;"",IF(INDEX(projects_is_finished,MATCH(B57,projects_projects,0))=checked_key,finish_status_key,IF(INDEX(projects_is_stopped,MATCH(B57,projects_projects,0))=checked_key,stopped_status_key,IF(INDEX(projects_is_started,MATCH(B57,projects_projects,0))=checked_key,wip_status_key,""))),"")</f>
        <v/>
      </c>
      <c r="D57" s="3" t="str" cm="1">
        <f t="array" aca="1" ref="D57" ca="1">IF(B57&lt;&gt;"",INDEX(dates,MATCH(B57,projects,0)),"")</f>
        <v/>
      </c>
      <c r="E57" s="3" t="str" cm="1">
        <f t="array" aca="1" ref="E57" ca="1">IF(B57&lt;&gt;"",IF(C57=wip_status_key,"",INDIRECT("'Stitching Log'!A"&amp;MAX(IF(projects=B57,ROW(projects))))),"")</f>
        <v/>
      </c>
      <c r="F57" s="3"/>
      <c r="G57" s="3"/>
      <c r="H57" s="3"/>
      <c r="I57" s="3"/>
      <c r="J57" s="1" t="str">
        <f t="shared" ca="1" si="8"/>
        <v/>
      </c>
      <c r="K57" s="1" t="str">
        <f t="shared" ca="1" si="8"/>
        <v/>
      </c>
      <c r="L57" s="1" t="str">
        <f t="shared" ca="1" si="8"/>
        <v/>
      </c>
      <c r="M57" s="1" t="str">
        <f t="shared" ca="1" si="8"/>
        <v/>
      </c>
      <c r="N57" s="1" t="str">
        <f t="shared" ca="1" si="8"/>
        <v/>
      </c>
      <c r="O57" s="1" t="str">
        <f t="shared" ca="1" si="8"/>
        <v/>
      </c>
      <c r="P57" s="1" t="str">
        <f t="shared" ca="1" si="8"/>
        <v/>
      </c>
    </row>
    <row r="58" spans="1:16">
      <c r="A58" s="14" t="str">
        <f t="shared" ca="1" si="3"/>
        <v/>
      </c>
      <c r="B58" s="1" t="str">
        <f ca="1">IF(A58&lt;=annual_trend_projects,INDEX(projects,MATCH(0,INDEX(COUNTIF($B$3:B57,projects),0,0),0)),"")</f>
        <v/>
      </c>
      <c r="C58" s="13" t="str" cm="1">
        <f t="array" aca="1" ref="C58" ca="1">IF(B58&lt;&gt;"",IF(INDEX(projects_is_finished,MATCH(B58,projects_projects,0))=checked_key,finish_status_key,IF(INDEX(projects_is_stopped,MATCH(B58,projects_projects,0))=checked_key,stopped_status_key,IF(INDEX(projects_is_started,MATCH(B58,projects_projects,0))=checked_key,wip_status_key,""))),"")</f>
        <v/>
      </c>
      <c r="D58" s="3" t="str" cm="1">
        <f t="array" aca="1" ref="D58" ca="1">IF(B58&lt;&gt;"",INDEX(dates,MATCH(B58,projects,0)),"")</f>
        <v/>
      </c>
      <c r="E58" s="3" t="str" cm="1">
        <f t="array" aca="1" ref="E58" ca="1">IF(B58&lt;&gt;"",IF(C58=wip_status_key,"",INDIRECT("'Stitching Log'!A"&amp;MAX(IF(projects=B58,ROW(projects))))),"")</f>
        <v/>
      </c>
      <c r="F58" s="3"/>
      <c r="G58" s="3"/>
      <c r="H58" s="3"/>
      <c r="I58" s="3"/>
      <c r="J58" s="1" t="str">
        <f t="shared" ca="1" si="8"/>
        <v/>
      </c>
      <c r="K58" s="1" t="str">
        <f t="shared" ca="1" si="8"/>
        <v/>
      </c>
      <c r="L58" s="1" t="str">
        <f t="shared" ca="1" si="8"/>
        <v/>
      </c>
      <c r="M58" s="1" t="str">
        <f t="shared" ca="1" si="8"/>
        <v/>
      </c>
      <c r="N58" s="1" t="str">
        <f t="shared" ca="1" si="8"/>
        <v/>
      </c>
      <c r="O58" s="1" t="str">
        <f t="shared" ca="1" si="8"/>
        <v/>
      </c>
      <c r="P58" s="1" t="str">
        <f t="shared" ca="1" si="8"/>
        <v/>
      </c>
    </row>
    <row r="59" spans="1:16">
      <c r="A59" s="14" t="str">
        <f t="shared" ca="1" si="3"/>
        <v/>
      </c>
      <c r="B59" s="1" t="str">
        <f ca="1">IF(A59&lt;=annual_trend_projects,INDEX(projects,MATCH(0,INDEX(COUNTIF($B$3:B58,projects),0,0),0)),"")</f>
        <v/>
      </c>
      <c r="C59" s="13" t="str" cm="1">
        <f t="array" aca="1" ref="C59" ca="1">IF(B59&lt;&gt;"",IF(INDEX(projects_is_finished,MATCH(B59,projects_projects,0))=checked_key,finish_status_key,IF(INDEX(projects_is_stopped,MATCH(B59,projects_projects,0))=checked_key,stopped_status_key,IF(INDEX(projects_is_started,MATCH(B59,projects_projects,0))=checked_key,wip_status_key,""))),"")</f>
        <v/>
      </c>
      <c r="D59" s="3" t="str" cm="1">
        <f t="array" aca="1" ref="D59" ca="1">IF(B59&lt;&gt;"",INDEX(dates,MATCH(B59,projects,0)),"")</f>
        <v/>
      </c>
      <c r="E59" s="3" t="str" cm="1">
        <f t="array" aca="1" ref="E59" ca="1">IF(B59&lt;&gt;"",IF(C59=wip_status_key,"",INDIRECT("'Stitching Log'!A"&amp;MAX(IF(projects=B59,ROW(projects))))),"")</f>
        <v/>
      </c>
      <c r="F59" s="3"/>
      <c r="G59" s="3"/>
      <c r="H59" s="3"/>
      <c r="I59" s="3"/>
      <c r="J59" s="1" t="str">
        <f t="shared" ca="1" si="8"/>
        <v/>
      </c>
      <c r="K59" s="1" t="str">
        <f t="shared" ca="1" si="8"/>
        <v/>
      </c>
      <c r="L59" s="1" t="str">
        <f t="shared" ca="1" si="8"/>
        <v/>
      </c>
      <c r="M59" s="1" t="str">
        <f t="shared" ca="1" si="8"/>
        <v/>
      </c>
      <c r="N59" s="1" t="str">
        <f t="shared" ca="1" si="8"/>
        <v/>
      </c>
      <c r="O59" s="1" t="str">
        <f t="shared" ca="1" si="8"/>
        <v/>
      </c>
      <c r="P59" s="1" t="str">
        <f t="shared" ca="1" si="8"/>
        <v/>
      </c>
    </row>
    <row r="60" spans="1:16">
      <c r="A60" s="14" t="str">
        <f t="shared" ca="1" si="3"/>
        <v/>
      </c>
      <c r="B60" s="1" t="str">
        <f ca="1">IF(A60&lt;=annual_trend_projects,INDEX(projects,MATCH(0,INDEX(COUNTIF($B$3:B59,projects),0,0),0)),"")</f>
        <v/>
      </c>
      <c r="C60" s="13" t="str" cm="1">
        <f t="array" aca="1" ref="C60" ca="1">IF(B60&lt;&gt;"",IF(INDEX(projects_is_finished,MATCH(B60,projects_projects,0))=checked_key,finish_status_key,IF(INDEX(projects_is_stopped,MATCH(B60,projects_projects,0))=checked_key,stopped_status_key,IF(INDEX(projects_is_started,MATCH(B60,projects_projects,0))=checked_key,wip_status_key,""))),"")</f>
        <v/>
      </c>
      <c r="D60" s="3" t="str" cm="1">
        <f t="array" aca="1" ref="D60" ca="1">IF(B60&lt;&gt;"",INDEX(dates,MATCH(B60,projects,0)),"")</f>
        <v/>
      </c>
      <c r="E60" s="3" t="str" cm="1">
        <f t="array" aca="1" ref="E60" ca="1">IF(B60&lt;&gt;"",IF(C60=wip_status_key,"",INDIRECT("'Stitching Log'!A"&amp;MAX(IF(projects=B60,ROW(projects))))),"")</f>
        <v/>
      </c>
      <c r="F60" s="3"/>
      <c r="G60" s="3"/>
      <c r="H60" s="3"/>
      <c r="I60" s="3"/>
      <c r="J60" s="1" t="str">
        <f t="shared" ca="1" si="8"/>
        <v/>
      </c>
      <c r="K60" s="1" t="str">
        <f t="shared" ca="1" si="8"/>
        <v/>
      </c>
      <c r="L60" s="1" t="str">
        <f t="shared" ca="1" si="8"/>
        <v/>
      </c>
      <c r="M60" s="1" t="str">
        <f t="shared" ca="1" si="8"/>
        <v/>
      </c>
      <c r="N60" s="1" t="str">
        <f t="shared" ca="1" si="8"/>
        <v/>
      </c>
      <c r="O60" s="1" t="str">
        <f t="shared" ca="1" si="8"/>
        <v/>
      </c>
      <c r="P60" s="1" t="str">
        <f t="shared" ca="1" si="8"/>
        <v/>
      </c>
    </row>
    <row r="61" spans="1:16">
      <c r="A61" s="14" t="str">
        <f t="shared" ca="1" si="3"/>
        <v/>
      </c>
      <c r="B61" s="1" t="str">
        <f ca="1">IF(A61&lt;=annual_trend_projects,INDEX(projects,MATCH(0,INDEX(COUNTIF($B$3:B60,projects),0,0),0)),"")</f>
        <v/>
      </c>
      <c r="C61" s="13" t="str" cm="1">
        <f t="array" aca="1" ref="C61" ca="1">IF(B61&lt;&gt;"",IF(INDEX(projects_is_finished,MATCH(B61,projects_projects,0))=checked_key,finish_status_key,IF(INDEX(projects_is_stopped,MATCH(B61,projects_projects,0))=checked_key,stopped_status_key,IF(INDEX(projects_is_started,MATCH(B61,projects_projects,0))=checked_key,wip_status_key,""))),"")</f>
        <v/>
      </c>
      <c r="D61" s="3" t="str" cm="1">
        <f t="array" aca="1" ref="D61" ca="1">IF(B61&lt;&gt;"",INDEX(dates,MATCH(B61,projects,0)),"")</f>
        <v/>
      </c>
      <c r="E61" s="3" t="str" cm="1">
        <f t="array" aca="1" ref="E61" ca="1">IF(B61&lt;&gt;"",IF(C61=wip_status_key,"",INDIRECT("'Stitching Log'!A"&amp;MAX(IF(projects=B61,ROW(projects))))),"")</f>
        <v/>
      </c>
      <c r="F61" s="3"/>
      <c r="G61" s="3"/>
      <c r="H61" s="3"/>
      <c r="I61" s="3"/>
      <c r="J61" s="1" t="str">
        <f t="shared" ca="1" si="8"/>
        <v/>
      </c>
      <c r="K61" s="1" t="str">
        <f t="shared" ca="1" si="8"/>
        <v/>
      </c>
      <c r="L61" s="1" t="str">
        <f t="shared" ca="1" si="8"/>
        <v/>
      </c>
      <c r="M61" s="1" t="str">
        <f t="shared" ca="1" si="8"/>
        <v/>
      </c>
      <c r="N61" s="1" t="str">
        <f t="shared" ca="1" si="8"/>
        <v/>
      </c>
      <c r="O61" s="1" t="str">
        <f t="shared" ca="1" si="8"/>
        <v/>
      </c>
      <c r="P61" s="1" t="str">
        <f t="shared" ca="1" si="8"/>
        <v/>
      </c>
    </row>
    <row r="62" spans="1:16">
      <c r="A62" s="14" t="str">
        <f t="shared" ca="1" si="3"/>
        <v/>
      </c>
      <c r="B62" s="1" t="str">
        <f ca="1">IF(A62&lt;=annual_trend_projects,INDEX(projects,MATCH(0,INDEX(COUNTIF($B$3:B61,projects),0,0),0)),"")</f>
        <v/>
      </c>
      <c r="C62" s="13" t="str" cm="1">
        <f t="array" aca="1" ref="C62" ca="1">IF(B62&lt;&gt;"",IF(INDEX(projects_is_finished,MATCH(B62,projects_projects,0))=checked_key,finish_status_key,IF(INDEX(projects_is_stopped,MATCH(B62,projects_projects,0))=checked_key,stopped_status_key,IF(INDEX(projects_is_started,MATCH(B62,projects_projects,0))=checked_key,wip_status_key,""))),"")</f>
        <v/>
      </c>
      <c r="D62" s="3" t="str" cm="1">
        <f t="array" aca="1" ref="D62" ca="1">IF(B62&lt;&gt;"",INDEX(dates,MATCH(B62,projects,0)),"")</f>
        <v/>
      </c>
      <c r="E62" s="3" t="str" cm="1">
        <f t="array" aca="1" ref="E62" ca="1">IF(B62&lt;&gt;"",IF(C62=wip_status_key,"",INDIRECT("'Stitching Log'!A"&amp;MAX(IF(projects=B62,ROW(projects))))),"")</f>
        <v/>
      </c>
      <c r="F62" s="3"/>
      <c r="G62" s="3"/>
      <c r="H62" s="3"/>
      <c r="I62" s="3"/>
      <c r="J62" s="1" t="str">
        <f t="shared" ca="1" si="8"/>
        <v/>
      </c>
      <c r="K62" s="1" t="str">
        <f t="shared" ca="1" si="8"/>
        <v/>
      </c>
      <c r="L62" s="1" t="str">
        <f t="shared" ca="1" si="8"/>
        <v/>
      </c>
      <c r="M62" s="1" t="str">
        <f t="shared" ca="1" si="8"/>
        <v/>
      </c>
      <c r="N62" s="1" t="str">
        <f t="shared" ca="1" si="8"/>
        <v/>
      </c>
      <c r="O62" s="1" t="str">
        <f t="shared" ca="1" si="8"/>
        <v/>
      </c>
      <c r="P62" s="1" t="str">
        <f t="shared" ca="1" si="8"/>
        <v/>
      </c>
    </row>
    <row r="63" spans="1:16">
      <c r="A63" s="14" t="str">
        <f t="shared" ca="1" si="3"/>
        <v/>
      </c>
      <c r="B63" s="1" t="str">
        <f ca="1">IF(A63&lt;=annual_trend_projects,INDEX(projects,MATCH(0,INDEX(COUNTIF($B$3:B62,projects),0,0),0)),"")</f>
        <v/>
      </c>
      <c r="C63" s="13" t="str" cm="1">
        <f t="array" aca="1" ref="C63" ca="1">IF(B63&lt;&gt;"",IF(INDEX(projects_is_finished,MATCH(B63,projects_projects,0))=checked_key,finish_status_key,IF(INDEX(projects_is_stopped,MATCH(B63,projects_projects,0))=checked_key,stopped_status_key,IF(INDEX(projects_is_started,MATCH(B63,projects_projects,0))=checked_key,wip_status_key,""))),"")</f>
        <v/>
      </c>
      <c r="D63" s="3" t="str" cm="1">
        <f t="array" aca="1" ref="D63" ca="1">IF(B63&lt;&gt;"",INDEX(dates,MATCH(B63,projects,0)),"")</f>
        <v/>
      </c>
      <c r="E63" s="3" t="str" cm="1">
        <f t="array" aca="1" ref="E63" ca="1">IF(B63&lt;&gt;"",IF(C63=wip_status_key,"",INDIRECT("'Stitching Log'!A"&amp;MAX(IF(projects=B63,ROW(projects))))),"")</f>
        <v/>
      </c>
      <c r="F63" s="3"/>
      <c r="G63" s="3"/>
      <c r="H63" s="3"/>
      <c r="I63" s="3"/>
      <c r="J63" s="1" t="str">
        <f t="shared" ref="J63:P72" ca="1" si="9">IF($B63&lt;&gt;"",COUNTIFS(dates,"&gt;="&amp;J$1,dates,"&lt;"&amp;DATE(YEAR(J$1)+1,MONTH(J$1),DAY(J$1)),projects,$B63),"")</f>
        <v/>
      </c>
      <c r="K63" s="1" t="str">
        <f t="shared" ca="1" si="9"/>
        <v/>
      </c>
      <c r="L63" s="1" t="str">
        <f t="shared" ca="1" si="9"/>
        <v/>
      </c>
      <c r="M63" s="1" t="str">
        <f t="shared" ca="1" si="9"/>
        <v/>
      </c>
      <c r="N63" s="1" t="str">
        <f t="shared" ca="1" si="9"/>
        <v/>
      </c>
      <c r="O63" s="1" t="str">
        <f t="shared" ca="1" si="9"/>
        <v/>
      </c>
      <c r="P63" s="1" t="str">
        <f t="shared" ca="1" si="9"/>
        <v/>
      </c>
    </row>
    <row r="64" spans="1:16">
      <c r="A64" s="14" t="str">
        <f t="shared" ca="1" si="3"/>
        <v/>
      </c>
      <c r="B64" s="1" t="str">
        <f ca="1">IF(A64&lt;=annual_trend_projects,INDEX(projects,MATCH(0,INDEX(COUNTIF($B$3:B63,projects),0,0),0)),"")</f>
        <v/>
      </c>
      <c r="C64" s="13" t="str" cm="1">
        <f t="array" aca="1" ref="C64" ca="1">IF(B64&lt;&gt;"",IF(INDEX(projects_is_finished,MATCH(B64,projects_projects,0))=checked_key,finish_status_key,IF(INDEX(projects_is_stopped,MATCH(B64,projects_projects,0))=checked_key,stopped_status_key,IF(INDEX(projects_is_started,MATCH(B64,projects_projects,0))=checked_key,wip_status_key,""))),"")</f>
        <v/>
      </c>
      <c r="D64" s="3" t="str" cm="1">
        <f t="array" aca="1" ref="D64" ca="1">IF(B64&lt;&gt;"",INDEX(dates,MATCH(B64,projects,0)),"")</f>
        <v/>
      </c>
      <c r="E64" s="3" t="str" cm="1">
        <f t="array" aca="1" ref="E64" ca="1">IF(B64&lt;&gt;"",IF(C64=wip_status_key,"",INDIRECT("'Stitching Log'!A"&amp;MAX(IF(projects=B64,ROW(projects))))),"")</f>
        <v/>
      </c>
      <c r="F64" s="3"/>
      <c r="G64" s="3"/>
      <c r="H64" s="3"/>
      <c r="I64" s="3"/>
      <c r="J64" s="1" t="str">
        <f t="shared" ca="1" si="9"/>
        <v/>
      </c>
      <c r="K64" s="1" t="str">
        <f t="shared" ca="1" si="9"/>
        <v/>
      </c>
      <c r="L64" s="1" t="str">
        <f t="shared" ca="1" si="9"/>
        <v/>
      </c>
      <c r="M64" s="1" t="str">
        <f t="shared" ca="1" si="9"/>
        <v/>
      </c>
      <c r="N64" s="1" t="str">
        <f t="shared" ca="1" si="9"/>
        <v/>
      </c>
      <c r="O64" s="1" t="str">
        <f t="shared" ca="1" si="9"/>
        <v/>
      </c>
      <c r="P64" s="1" t="str">
        <f t="shared" ca="1" si="9"/>
        <v/>
      </c>
    </row>
    <row r="65" spans="1:16">
      <c r="A65" s="14" t="str">
        <f t="shared" ca="1" si="3"/>
        <v/>
      </c>
      <c r="B65" s="1" t="str">
        <f ca="1">IF(A65&lt;=annual_trend_projects,INDEX(projects,MATCH(0,INDEX(COUNTIF($B$3:B64,projects),0,0),0)),"")</f>
        <v/>
      </c>
      <c r="C65" s="13" t="str" cm="1">
        <f t="array" aca="1" ref="C65" ca="1">IF(B65&lt;&gt;"",IF(INDEX(projects_is_finished,MATCH(B65,projects_projects,0))=checked_key,finish_status_key,IF(INDEX(projects_is_stopped,MATCH(B65,projects_projects,0))=checked_key,stopped_status_key,IF(INDEX(projects_is_started,MATCH(B65,projects_projects,0))=checked_key,wip_status_key,""))),"")</f>
        <v/>
      </c>
      <c r="D65" s="3" t="str" cm="1">
        <f t="array" aca="1" ref="D65" ca="1">IF(B65&lt;&gt;"",INDEX(dates,MATCH(B65,projects,0)),"")</f>
        <v/>
      </c>
      <c r="E65" s="3" t="str" cm="1">
        <f t="array" aca="1" ref="E65" ca="1">IF(B65&lt;&gt;"",IF(C65=wip_status_key,"",INDIRECT("'Stitching Log'!A"&amp;MAX(IF(projects=B65,ROW(projects))))),"")</f>
        <v/>
      </c>
      <c r="F65" s="3"/>
      <c r="G65" s="3"/>
      <c r="H65" s="3"/>
      <c r="I65" s="3"/>
      <c r="J65" s="1" t="str">
        <f t="shared" ca="1" si="9"/>
        <v/>
      </c>
      <c r="K65" s="1" t="str">
        <f t="shared" ca="1" si="9"/>
        <v/>
      </c>
      <c r="L65" s="1" t="str">
        <f t="shared" ca="1" si="9"/>
        <v/>
      </c>
      <c r="M65" s="1" t="str">
        <f t="shared" ca="1" si="9"/>
        <v/>
      </c>
      <c r="N65" s="1" t="str">
        <f t="shared" ca="1" si="9"/>
        <v/>
      </c>
      <c r="O65" s="1" t="str">
        <f t="shared" ca="1" si="9"/>
        <v/>
      </c>
      <c r="P65" s="1" t="str">
        <f t="shared" ca="1" si="9"/>
        <v/>
      </c>
    </row>
    <row r="66" spans="1:16">
      <c r="A66" s="14" t="str">
        <f t="shared" ca="1" si="3"/>
        <v/>
      </c>
      <c r="B66" s="1" t="str">
        <f ca="1">IF(A66&lt;=annual_trend_projects,INDEX(projects,MATCH(0,INDEX(COUNTIF($B$3:B65,projects),0,0),0)),"")</f>
        <v/>
      </c>
      <c r="C66" s="13" t="str" cm="1">
        <f t="array" aca="1" ref="C66" ca="1">IF(B66&lt;&gt;"",IF(INDEX(projects_is_finished,MATCH(B66,projects_projects,0))=checked_key,finish_status_key,IF(INDEX(projects_is_stopped,MATCH(B66,projects_projects,0))=checked_key,stopped_status_key,IF(INDEX(projects_is_started,MATCH(B66,projects_projects,0))=checked_key,wip_status_key,""))),"")</f>
        <v/>
      </c>
      <c r="D66" s="3" t="str" cm="1">
        <f t="array" aca="1" ref="D66" ca="1">IF(B66&lt;&gt;"",INDEX(dates,MATCH(B66,projects,0)),"")</f>
        <v/>
      </c>
      <c r="E66" s="3" t="str" cm="1">
        <f t="array" aca="1" ref="E66" ca="1">IF(B66&lt;&gt;"",IF(C66=wip_status_key,"",INDIRECT("'Stitching Log'!A"&amp;MAX(IF(projects=B66,ROW(projects))))),"")</f>
        <v/>
      </c>
      <c r="F66" s="3"/>
      <c r="G66" s="3"/>
      <c r="H66" s="3"/>
      <c r="I66" s="3"/>
      <c r="J66" s="1" t="str">
        <f t="shared" ca="1" si="9"/>
        <v/>
      </c>
      <c r="K66" s="1" t="str">
        <f t="shared" ca="1" si="9"/>
        <v/>
      </c>
      <c r="L66" s="1" t="str">
        <f t="shared" ca="1" si="9"/>
        <v/>
      </c>
      <c r="M66" s="1" t="str">
        <f t="shared" ca="1" si="9"/>
        <v/>
      </c>
      <c r="N66" s="1" t="str">
        <f t="shared" ca="1" si="9"/>
        <v/>
      </c>
      <c r="O66" s="1" t="str">
        <f t="shared" ca="1" si="9"/>
        <v/>
      </c>
      <c r="P66" s="1" t="str">
        <f t="shared" ca="1" si="9"/>
        <v/>
      </c>
    </row>
    <row r="67" spans="1:16">
      <c r="A67" s="14" t="str">
        <f t="shared" ca="1" si="3"/>
        <v/>
      </c>
      <c r="B67" s="1" t="str">
        <f ca="1">IF(A67&lt;=annual_trend_projects,INDEX(projects,MATCH(0,INDEX(COUNTIF($B$3:B66,projects),0,0),0)),"")</f>
        <v/>
      </c>
      <c r="C67" s="13" t="str" cm="1">
        <f t="array" aca="1" ref="C67" ca="1">IF(B67&lt;&gt;"",IF(INDEX(projects_is_finished,MATCH(B67,projects_projects,0))=checked_key,finish_status_key,IF(INDEX(projects_is_stopped,MATCH(B67,projects_projects,0))=checked_key,stopped_status_key,IF(INDEX(projects_is_started,MATCH(B67,projects_projects,0))=checked_key,wip_status_key,""))),"")</f>
        <v/>
      </c>
      <c r="D67" s="3" t="str" cm="1">
        <f t="array" aca="1" ref="D67" ca="1">IF(B67&lt;&gt;"",INDEX(dates,MATCH(B67,projects,0)),"")</f>
        <v/>
      </c>
      <c r="E67" s="3" t="str" cm="1">
        <f t="array" aca="1" ref="E67" ca="1">IF(B67&lt;&gt;"",IF(C67=wip_status_key,"",INDIRECT("'Stitching Log'!A"&amp;MAX(IF(projects=B67,ROW(projects))))),"")</f>
        <v/>
      </c>
      <c r="F67" s="3"/>
      <c r="G67" s="3"/>
      <c r="H67" s="3"/>
      <c r="I67" s="3"/>
      <c r="J67" s="1" t="str">
        <f t="shared" ca="1" si="9"/>
        <v/>
      </c>
      <c r="K67" s="1" t="str">
        <f t="shared" ca="1" si="9"/>
        <v/>
      </c>
      <c r="L67" s="1" t="str">
        <f t="shared" ca="1" si="9"/>
        <v/>
      </c>
      <c r="M67" s="1" t="str">
        <f t="shared" ca="1" si="9"/>
        <v/>
      </c>
      <c r="N67" s="1" t="str">
        <f t="shared" ca="1" si="9"/>
        <v/>
      </c>
      <c r="O67" s="1" t="str">
        <f t="shared" ca="1" si="9"/>
        <v/>
      </c>
      <c r="P67" s="1" t="str">
        <f t="shared" ca="1" si="9"/>
        <v/>
      </c>
    </row>
    <row r="68" spans="1:16">
      <c r="A68" s="14" t="str">
        <f t="shared" ref="A68:A131" ca="1" si="10">IF(A67&gt;=annual_trend_projects,"",A67+1)</f>
        <v/>
      </c>
      <c r="B68" s="1" t="str">
        <f ca="1">IF(A68&lt;=annual_trend_projects,INDEX(projects,MATCH(0,INDEX(COUNTIF($B$3:B67,projects),0,0),0)),"")</f>
        <v/>
      </c>
      <c r="C68" s="13" t="str" cm="1">
        <f t="array" aca="1" ref="C68" ca="1">IF(B68&lt;&gt;"",IF(INDEX(projects_is_finished,MATCH(B68,projects_projects,0))=checked_key,finish_status_key,IF(INDEX(projects_is_stopped,MATCH(B68,projects_projects,0))=checked_key,stopped_status_key,IF(INDEX(projects_is_started,MATCH(B68,projects_projects,0))=checked_key,wip_status_key,""))),"")</f>
        <v/>
      </c>
      <c r="D68" s="3" t="str" cm="1">
        <f t="array" aca="1" ref="D68" ca="1">IF(B68&lt;&gt;"",INDEX(dates,MATCH(B68,projects,0)),"")</f>
        <v/>
      </c>
      <c r="E68" s="3" t="str" cm="1">
        <f t="array" aca="1" ref="E68" ca="1">IF(B68&lt;&gt;"",IF(C68=wip_status_key,"",INDIRECT("'Stitching Log'!A"&amp;MAX(IF(projects=B68,ROW(projects))))),"")</f>
        <v/>
      </c>
      <c r="F68" s="3"/>
      <c r="G68" s="3"/>
      <c r="H68" s="3"/>
      <c r="I68" s="3"/>
      <c r="J68" s="1" t="str">
        <f t="shared" ca="1" si="9"/>
        <v/>
      </c>
      <c r="K68" s="1" t="str">
        <f t="shared" ca="1" si="9"/>
        <v/>
      </c>
      <c r="L68" s="1" t="str">
        <f t="shared" ca="1" si="9"/>
        <v/>
      </c>
      <c r="M68" s="1" t="str">
        <f t="shared" ca="1" si="9"/>
        <v/>
      </c>
      <c r="N68" s="1" t="str">
        <f t="shared" ca="1" si="9"/>
        <v/>
      </c>
      <c r="O68" s="1" t="str">
        <f t="shared" ca="1" si="9"/>
        <v/>
      </c>
      <c r="P68" s="1" t="str">
        <f t="shared" ca="1" si="9"/>
        <v/>
      </c>
    </row>
    <row r="69" spans="1:16">
      <c r="A69" s="14" t="str">
        <f t="shared" ca="1" si="10"/>
        <v/>
      </c>
      <c r="B69" s="1" t="str">
        <f ca="1">IF(A69&lt;=annual_trend_projects,INDEX(projects,MATCH(0,INDEX(COUNTIF($B$3:B68,projects),0,0),0)),"")</f>
        <v/>
      </c>
      <c r="C69" s="13" t="str" cm="1">
        <f t="array" aca="1" ref="C69" ca="1">IF(B69&lt;&gt;"",IF(INDEX(projects_is_finished,MATCH(B69,projects_projects,0))=checked_key,finish_status_key,IF(INDEX(projects_is_stopped,MATCH(B69,projects_projects,0))=checked_key,stopped_status_key,IF(INDEX(projects_is_started,MATCH(B69,projects_projects,0))=checked_key,wip_status_key,""))),"")</f>
        <v/>
      </c>
      <c r="D69" s="3" t="str" cm="1">
        <f t="array" aca="1" ref="D69" ca="1">IF(B69&lt;&gt;"",INDEX(dates,MATCH(B69,projects,0)),"")</f>
        <v/>
      </c>
      <c r="E69" s="3" t="str" cm="1">
        <f t="array" aca="1" ref="E69" ca="1">IF(B69&lt;&gt;"",IF(C69=wip_status_key,"",INDIRECT("'Stitching Log'!A"&amp;MAX(IF(projects=B69,ROW(projects))))),"")</f>
        <v/>
      </c>
      <c r="F69" s="3"/>
      <c r="G69" s="3"/>
      <c r="H69" s="3"/>
      <c r="I69" s="3"/>
      <c r="J69" s="1" t="str">
        <f t="shared" ca="1" si="9"/>
        <v/>
      </c>
      <c r="K69" s="1" t="str">
        <f t="shared" ca="1" si="9"/>
        <v/>
      </c>
      <c r="L69" s="1" t="str">
        <f t="shared" ca="1" si="9"/>
        <v/>
      </c>
      <c r="M69" s="1" t="str">
        <f t="shared" ca="1" si="9"/>
        <v/>
      </c>
      <c r="N69" s="1" t="str">
        <f t="shared" ca="1" si="9"/>
        <v/>
      </c>
      <c r="O69" s="1" t="str">
        <f t="shared" ca="1" si="9"/>
        <v/>
      </c>
      <c r="P69" s="1" t="str">
        <f t="shared" ca="1" si="9"/>
        <v/>
      </c>
    </row>
    <row r="70" spans="1:16">
      <c r="A70" s="14" t="str">
        <f t="shared" ca="1" si="10"/>
        <v/>
      </c>
      <c r="B70" s="1" t="str">
        <f ca="1">IF(A70&lt;=annual_trend_projects,INDEX(projects,MATCH(0,INDEX(COUNTIF($B$3:B69,projects),0,0),0)),"")</f>
        <v/>
      </c>
      <c r="C70" s="13" t="str" cm="1">
        <f t="array" aca="1" ref="C70" ca="1">IF(B70&lt;&gt;"",IF(INDEX(projects_is_finished,MATCH(B70,projects_projects,0))=checked_key,finish_status_key,IF(INDEX(projects_is_stopped,MATCH(B70,projects_projects,0))=checked_key,stopped_status_key,IF(INDEX(projects_is_started,MATCH(B70,projects_projects,0))=checked_key,wip_status_key,""))),"")</f>
        <v/>
      </c>
      <c r="D70" s="3" t="str" cm="1">
        <f t="array" aca="1" ref="D70" ca="1">IF(B70&lt;&gt;"",INDEX(dates,MATCH(B70,projects,0)),"")</f>
        <v/>
      </c>
      <c r="E70" s="3" t="str" cm="1">
        <f t="array" aca="1" ref="E70" ca="1">IF(B70&lt;&gt;"",IF(C70=wip_status_key,"",INDIRECT("'Stitching Log'!A"&amp;MAX(IF(projects=B70,ROW(projects))))),"")</f>
        <v/>
      </c>
      <c r="F70" s="3"/>
      <c r="G70" s="3"/>
      <c r="H70" s="3"/>
      <c r="I70" s="3"/>
      <c r="J70" s="1" t="str">
        <f t="shared" ca="1" si="9"/>
        <v/>
      </c>
      <c r="K70" s="1" t="str">
        <f t="shared" ca="1" si="9"/>
        <v/>
      </c>
      <c r="L70" s="1" t="str">
        <f t="shared" ca="1" si="9"/>
        <v/>
      </c>
      <c r="M70" s="1" t="str">
        <f t="shared" ca="1" si="9"/>
        <v/>
      </c>
      <c r="N70" s="1" t="str">
        <f t="shared" ca="1" si="9"/>
        <v/>
      </c>
      <c r="O70" s="1" t="str">
        <f t="shared" ca="1" si="9"/>
        <v/>
      </c>
      <c r="P70" s="1" t="str">
        <f t="shared" ca="1" si="9"/>
        <v/>
      </c>
    </row>
    <row r="71" spans="1:16">
      <c r="A71" s="14" t="str">
        <f t="shared" ca="1" si="10"/>
        <v/>
      </c>
      <c r="B71" s="1" t="str">
        <f ca="1">IF(A71&lt;=annual_trend_projects,INDEX(projects,MATCH(0,INDEX(COUNTIF($B$3:B70,projects),0,0),0)),"")</f>
        <v/>
      </c>
      <c r="C71" s="13" t="str" cm="1">
        <f t="array" aca="1" ref="C71" ca="1">IF(B71&lt;&gt;"",IF(INDEX(projects_is_finished,MATCH(B71,projects_projects,0))=checked_key,finish_status_key,IF(INDEX(projects_is_stopped,MATCH(B71,projects_projects,0))=checked_key,stopped_status_key,IF(INDEX(projects_is_started,MATCH(B71,projects_projects,0))=checked_key,wip_status_key,""))),"")</f>
        <v/>
      </c>
      <c r="D71" s="3" t="str" cm="1">
        <f t="array" aca="1" ref="D71" ca="1">IF(B71&lt;&gt;"",INDEX(dates,MATCH(B71,projects,0)),"")</f>
        <v/>
      </c>
      <c r="E71" s="3" t="str" cm="1">
        <f t="array" aca="1" ref="E71" ca="1">IF(B71&lt;&gt;"",IF(C71=wip_status_key,"",INDIRECT("'Stitching Log'!A"&amp;MAX(IF(projects=B71,ROW(projects))))),"")</f>
        <v/>
      </c>
      <c r="F71" s="3"/>
      <c r="G71" s="3"/>
      <c r="H71" s="3"/>
      <c r="I71" s="3"/>
      <c r="J71" s="1" t="str">
        <f t="shared" ca="1" si="9"/>
        <v/>
      </c>
      <c r="K71" s="1" t="str">
        <f t="shared" ca="1" si="9"/>
        <v/>
      </c>
      <c r="L71" s="1" t="str">
        <f t="shared" ca="1" si="9"/>
        <v/>
      </c>
      <c r="M71" s="1" t="str">
        <f t="shared" ca="1" si="9"/>
        <v/>
      </c>
      <c r="N71" s="1" t="str">
        <f t="shared" ca="1" si="9"/>
        <v/>
      </c>
      <c r="O71" s="1" t="str">
        <f t="shared" ca="1" si="9"/>
        <v/>
      </c>
      <c r="P71" s="1" t="str">
        <f t="shared" ca="1" si="9"/>
        <v/>
      </c>
    </row>
    <row r="72" spans="1:16">
      <c r="A72" s="14" t="str">
        <f t="shared" ca="1" si="10"/>
        <v/>
      </c>
      <c r="B72" s="1" t="str">
        <f ca="1">IF(A72&lt;=annual_trend_projects,INDEX(projects,MATCH(0,INDEX(COUNTIF($B$3:B71,projects),0,0),0)),"")</f>
        <v/>
      </c>
      <c r="C72" s="13" t="str" cm="1">
        <f t="array" aca="1" ref="C72" ca="1">IF(B72&lt;&gt;"",IF(INDEX(projects_is_finished,MATCH(B72,projects_projects,0))=checked_key,finish_status_key,IF(INDEX(projects_is_stopped,MATCH(B72,projects_projects,0))=checked_key,stopped_status_key,IF(INDEX(projects_is_started,MATCH(B72,projects_projects,0))=checked_key,wip_status_key,""))),"")</f>
        <v/>
      </c>
      <c r="D72" s="3" t="str" cm="1">
        <f t="array" aca="1" ref="D72" ca="1">IF(B72&lt;&gt;"",INDEX(dates,MATCH(B72,projects,0)),"")</f>
        <v/>
      </c>
      <c r="E72" s="3" t="str" cm="1">
        <f t="array" aca="1" ref="E72" ca="1">IF(B72&lt;&gt;"",IF(C72=wip_status_key,"",INDIRECT("'Stitching Log'!A"&amp;MAX(IF(projects=B72,ROW(projects))))),"")</f>
        <v/>
      </c>
      <c r="F72" s="3"/>
      <c r="G72" s="3"/>
      <c r="H72" s="3"/>
      <c r="I72" s="3"/>
      <c r="J72" s="1" t="str">
        <f t="shared" ca="1" si="9"/>
        <v/>
      </c>
      <c r="K72" s="1" t="str">
        <f t="shared" ca="1" si="9"/>
        <v/>
      </c>
      <c r="L72" s="1" t="str">
        <f t="shared" ca="1" si="9"/>
        <v/>
      </c>
      <c r="M72" s="1" t="str">
        <f t="shared" ca="1" si="9"/>
        <v/>
      </c>
      <c r="N72" s="1" t="str">
        <f t="shared" ca="1" si="9"/>
        <v/>
      </c>
      <c r="O72" s="1" t="str">
        <f t="shared" ca="1" si="9"/>
        <v/>
      </c>
      <c r="P72" s="1" t="str">
        <f t="shared" ca="1" si="9"/>
        <v/>
      </c>
    </row>
    <row r="73" spans="1:16">
      <c r="A73" s="14" t="str">
        <f t="shared" ca="1" si="10"/>
        <v/>
      </c>
      <c r="B73" s="1" t="str">
        <f ca="1">IF(A73&lt;=annual_trend_projects,INDEX(projects,MATCH(0,INDEX(COUNTIF($B$3:B72,projects),0,0),0)),"")</f>
        <v/>
      </c>
      <c r="C73" s="13" t="str" cm="1">
        <f t="array" aca="1" ref="C73" ca="1">IF(B73&lt;&gt;"",IF(INDEX(projects_is_finished,MATCH(B73,projects_projects,0))=checked_key,finish_status_key,IF(INDEX(projects_is_stopped,MATCH(B73,projects_projects,0))=checked_key,stopped_status_key,IF(INDEX(projects_is_started,MATCH(B73,projects_projects,0))=checked_key,wip_status_key,""))),"")</f>
        <v/>
      </c>
      <c r="D73" s="3" t="str" cm="1">
        <f t="array" aca="1" ref="D73" ca="1">IF(B73&lt;&gt;"",INDEX(dates,MATCH(B73,projects,0)),"")</f>
        <v/>
      </c>
      <c r="E73" s="3" t="str" cm="1">
        <f t="array" aca="1" ref="E73" ca="1">IF(B73&lt;&gt;"",IF(C73=wip_status_key,"",INDIRECT("'Stitching Log'!A"&amp;MAX(IF(projects=B73,ROW(projects))))),"")</f>
        <v/>
      </c>
      <c r="F73" s="3"/>
      <c r="G73" s="3"/>
      <c r="H73" s="3"/>
      <c r="I73" s="3"/>
      <c r="J73" s="1" t="str">
        <f t="shared" ref="J73:P82" ca="1" si="11">IF($B73&lt;&gt;"",COUNTIFS(dates,"&gt;="&amp;J$1,dates,"&lt;"&amp;DATE(YEAR(J$1)+1,MONTH(J$1),DAY(J$1)),projects,$B73),"")</f>
        <v/>
      </c>
      <c r="K73" s="1" t="str">
        <f t="shared" ca="1" si="11"/>
        <v/>
      </c>
      <c r="L73" s="1" t="str">
        <f t="shared" ca="1" si="11"/>
        <v/>
      </c>
      <c r="M73" s="1" t="str">
        <f t="shared" ca="1" si="11"/>
        <v/>
      </c>
      <c r="N73" s="1" t="str">
        <f t="shared" ca="1" si="11"/>
        <v/>
      </c>
      <c r="O73" s="1" t="str">
        <f t="shared" ca="1" si="11"/>
        <v/>
      </c>
      <c r="P73" s="1" t="str">
        <f t="shared" ca="1" si="11"/>
        <v/>
      </c>
    </row>
    <row r="74" spans="1:16">
      <c r="A74" s="14" t="str">
        <f t="shared" ca="1" si="10"/>
        <v/>
      </c>
      <c r="B74" s="1" t="str">
        <f ca="1">IF(A74&lt;=annual_trend_projects,INDEX(projects,MATCH(0,INDEX(COUNTIF($B$3:B73,projects),0,0),0)),"")</f>
        <v/>
      </c>
      <c r="C74" s="13" t="str" cm="1">
        <f t="array" aca="1" ref="C74" ca="1">IF(B74&lt;&gt;"",IF(INDEX(projects_is_finished,MATCH(B74,projects_projects,0))=checked_key,finish_status_key,IF(INDEX(projects_is_stopped,MATCH(B74,projects_projects,0))=checked_key,stopped_status_key,IF(INDEX(projects_is_started,MATCH(B74,projects_projects,0))=checked_key,wip_status_key,""))),"")</f>
        <v/>
      </c>
      <c r="D74" s="3" t="str" cm="1">
        <f t="array" aca="1" ref="D74" ca="1">IF(B74&lt;&gt;"",INDEX(dates,MATCH(B74,projects,0)),"")</f>
        <v/>
      </c>
      <c r="E74" s="3" t="str" cm="1">
        <f t="array" aca="1" ref="E74" ca="1">IF(B74&lt;&gt;"",IF(C74=wip_status_key,"",INDIRECT("'Stitching Log'!A"&amp;MAX(IF(projects=B74,ROW(projects))))),"")</f>
        <v/>
      </c>
      <c r="F74" s="3"/>
      <c r="G74" s="3"/>
      <c r="H74" s="3"/>
      <c r="I74" s="3"/>
      <c r="J74" s="1" t="str">
        <f t="shared" ca="1" si="11"/>
        <v/>
      </c>
      <c r="K74" s="1" t="str">
        <f t="shared" ca="1" si="11"/>
        <v/>
      </c>
      <c r="L74" s="1" t="str">
        <f t="shared" ca="1" si="11"/>
        <v/>
      </c>
      <c r="M74" s="1" t="str">
        <f t="shared" ca="1" si="11"/>
        <v/>
      </c>
      <c r="N74" s="1" t="str">
        <f t="shared" ca="1" si="11"/>
        <v/>
      </c>
      <c r="O74" s="1" t="str">
        <f t="shared" ca="1" si="11"/>
        <v/>
      </c>
      <c r="P74" s="1" t="str">
        <f t="shared" ca="1" si="11"/>
        <v/>
      </c>
    </row>
    <row r="75" spans="1:16">
      <c r="A75" s="14" t="str">
        <f t="shared" ca="1" si="10"/>
        <v/>
      </c>
      <c r="B75" s="1" t="str">
        <f ca="1">IF(A75&lt;=annual_trend_projects,INDEX(projects,MATCH(0,INDEX(COUNTIF($B$3:B74,projects),0,0),0)),"")</f>
        <v/>
      </c>
      <c r="C75" s="13" t="str" cm="1">
        <f t="array" aca="1" ref="C75" ca="1">IF(B75&lt;&gt;"",IF(INDEX(projects_is_finished,MATCH(B75,projects_projects,0))=checked_key,finish_status_key,IF(INDEX(projects_is_stopped,MATCH(B75,projects_projects,0))=checked_key,stopped_status_key,IF(INDEX(projects_is_started,MATCH(B75,projects_projects,0))=checked_key,wip_status_key,""))),"")</f>
        <v/>
      </c>
      <c r="D75" s="3" t="str" cm="1">
        <f t="array" aca="1" ref="D75" ca="1">IF(B75&lt;&gt;"",INDEX(dates,MATCH(B75,projects,0)),"")</f>
        <v/>
      </c>
      <c r="E75" s="3" t="str" cm="1">
        <f t="array" aca="1" ref="E75" ca="1">IF(B75&lt;&gt;"",IF(C75=wip_status_key,"",INDIRECT("'Stitching Log'!A"&amp;MAX(IF(projects=B75,ROW(projects))))),"")</f>
        <v/>
      </c>
      <c r="F75" s="3"/>
      <c r="G75" s="3"/>
      <c r="H75" s="3"/>
      <c r="I75" s="3"/>
      <c r="J75" s="1" t="str">
        <f t="shared" ca="1" si="11"/>
        <v/>
      </c>
      <c r="K75" s="1" t="str">
        <f t="shared" ca="1" si="11"/>
        <v/>
      </c>
      <c r="L75" s="1" t="str">
        <f t="shared" ca="1" si="11"/>
        <v/>
      </c>
      <c r="M75" s="1" t="str">
        <f t="shared" ca="1" si="11"/>
        <v/>
      </c>
      <c r="N75" s="1" t="str">
        <f t="shared" ca="1" si="11"/>
        <v/>
      </c>
      <c r="O75" s="1" t="str">
        <f t="shared" ca="1" si="11"/>
        <v/>
      </c>
      <c r="P75" s="1" t="str">
        <f t="shared" ca="1" si="11"/>
        <v/>
      </c>
    </row>
    <row r="76" spans="1:16">
      <c r="A76" s="14" t="str">
        <f t="shared" ca="1" si="10"/>
        <v/>
      </c>
      <c r="B76" s="1" t="str">
        <f ca="1">IF(A76&lt;=annual_trend_projects,INDEX(projects,MATCH(0,INDEX(COUNTIF($B$3:B75,projects),0,0),0)),"")</f>
        <v/>
      </c>
      <c r="C76" s="13" t="str" cm="1">
        <f t="array" aca="1" ref="C76" ca="1">IF(B76&lt;&gt;"",IF(INDEX(projects_is_finished,MATCH(B76,projects_projects,0))=checked_key,finish_status_key,IF(INDEX(projects_is_stopped,MATCH(B76,projects_projects,0))=checked_key,stopped_status_key,IF(INDEX(projects_is_started,MATCH(B76,projects_projects,0))=checked_key,wip_status_key,""))),"")</f>
        <v/>
      </c>
      <c r="D76" s="3" t="str" cm="1">
        <f t="array" aca="1" ref="D76" ca="1">IF(B76&lt;&gt;"",INDEX(dates,MATCH(B76,projects,0)),"")</f>
        <v/>
      </c>
      <c r="E76" s="3" t="str" cm="1">
        <f t="array" aca="1" ref="E76" ca="1">IF(B76&lt;&gt;"",IF(C76=wip_status_key,"",INDIRECT("'Stitching Log'!A"&amp;MAX(IF(projects=B76,ROW(projects))))),"")</f>
        <v/>
      </c>
      <c r="F76" s="3"/>
      <c r="G76" s="3"/>
      <c r="H76" s="3"/>
      <c r="I76" s="3"/>
      <c r="J76" s="1" t="str">
        <f t="shared" ca="1" si="11"/>
        <v/>
      </c>
      <c r="K76" s="1" t="str">
        <f t="shared" ca="1" si="11"/>
        <v/>
      </c>
      <c r="L76" s="1" t="str">
        <f t="shared" ca="1" si="11"/>
        <v/>
      </c>
      <c r="M76" s="1" t="str">
        <f t="shared" ca="1" si="11"/>
        <v/>
      </c>
      <c r="N76" s="1" t="str">
        <f t="shared" ca="1" si="11"/>
        <v/>
      </c>
      <c r="O76" s="1" t="str">
        <f t="shared" ca="1" si="11"/>
        <v/>
      </c>
      <c r="P76" s="1" t="str">
        <f t="shared" ca="1" si="11"/>
        <v/>
      </c>
    </row>
    <row r="77" spans="1:16">
      <c r="A77" s="14" t="str">
        <f t="shared" ca="1" si="10"/>
        <v/>
      </c>
      <c r="B77" s="1" t="str">
        <f ca="1">IF(A77&lt;=annual_trend_projects,INDEX(projects,MATCH(0,INDEX(COUNTIF($B$3:B76,projects),0,0),0)),"")</f>
        <v/>
      </c>
      <c r="C77" s="13" t="str" cm="1">
        <f t="array" aca="1" ref="C77" ca="1">IF(B77&lt;&gt;"",IF(INDEX(projects_is_finished,MATCH(B77,projects_projects,0))=checked_key,finish_status_key,IF(INDEX(projects_is_stopped,MATCH(B77,projects_projects,0))=checked_key,stopped_status_key,IF(INDEX(projects_is_started,MATCH(B77,projects_projects,0))=checked_key,wip_status_key,""))),"")</f>
        <v/>
      </c>
      <c r="D77" s="3" t="str" cm="1">
        <f t="array" aca="1" ref="D77" ca="1">IF(B77&lt;&gt;"",INDEX(dates,MATCH(B77,projects,0)),"")</f>
        <v/>
      </c>
      <c r="E77" s="3" t="str" cm="1">
        <f t="array" aca="1" ref="E77" ca="1">IF(B77&lt;&gt;"",IF(C77=wip_status_key,"",INDIRECT("'Stitching Log'!A"&amp;MAX(IF(projects=B77,ROW(projects))))),"")</f>
        <v/>
      </c>
      <c r="F77" s="3"/>
      <c r="G77" s="3"/>
      <c r="H77" s="3"/>
      <c r="I77" s="3"/>
      <c r="J77" s="1" t="str">
        <f t="shared" ca="1" si="11"/>
        <v/>
      </c>
      <c r="K77" s="1" t="str">
        <f t="shared" ca="1" si="11"/>
        <v/>
      </c>
      <c r="L77" s="1" t="str">
        <f t="shared" ca="1" si="11"/>
        <v/>
      </c>
      <c r="M77" s="1" t="str">
        <f t="shared" ca="1" si="11"/>
        <v/>
      </c>
      <c r="N77" s="1" t="str">
        <f t="shared" ca="1" si="11"/>
        <v/>
      </c>
      <c r="O77" s="1" t="str">
        <f t="shared" ca="1" si="11"/>
        <v/>
      </c>
      <c r="P77" s="1" t="str">
        <f t="shared" ca="1" si="11"/>
        <v/>
      </c>
    </row>
    <row r="78" spans="1:16">
      <c r="A78" s="14" t="str">
        <f t="shared" ca="1" si="10"/>
        <v/>
      </c>
      <c r="B78" s="1" t="str">
        <f ca="1">IF(A78&lt;=annual_trend_projects,INDEX(projects,MATCH(0,INDEX(COUNTIF($B$3:B77,projects),0,0),0)),"")</f>
        <v/>
      </c>
      <c r="C78" s="13" t="str" cm="1">
        <f t="array" aca="1" ref="C78" ca="1">IF(B78&lt;&gt;"",IF(INDEX(projects_is_finished,MATCH(B78,projects_projects,0))=checked_key,finish_status_key,IF(INDEX(projects_is_stopped,MATCH(B78,projects_projects,0))=checked_key,stopped_status_key,IF(INDEX(projects_is_started,MATCH(B78,projects_projects,0))=checked_key,wip_status_key,""))),"")</f>
        <v/>
      </c>
      <c r="D78" s="3" t="str" cm="1">
        <f t="array" aca="1" ref="D78" ca="1">IF(B78&lt;&gt;"",INDEX(dates,MATCH(B78,projects,0)),"")</f>
        <v/>
      </c>
      <c r="E78" s="3" t="str" cm="1">
        <f t="array" aca="1" ref="E78" ca="1">IF(B78&lt;&gt;"",IF(C78=wip_status_key,"",INDIRECT("'Stitching Log'!A"&amp;MAX(IF(projects=B78,ROW(projects))))),"")</f>
        <v/>
      </c>
      <c r="F78" s="3"/>
      <c r="G78" s="3"/>
      <c r="H78" s="3"/>
      <c r="I78" s="3"/>
      <c r="J78" s="1" t="str">
        <f t="shared" ca="1" si="11"/>
        <v/>
      </c>
      <c r="K78" s="1" t="str">
        <f t="shared" ca="1" si="11"/>
        <v/>
      </c>
      <c r="L78" s="1" t="str">
        <f t="shared" ca="1" si="11"/>
        <v/>
      </c>
      <c r="M78" s="1" t="str">
        <f t="shared" ca="1" si="11"/>
        <v/>
      </c>
      <c r="N78" s="1" t="str">
        <f t="shared" ca="1" si="11"/>
        <v/>
      </c>
      <c r="O78" s="1" t="str">
        <f t="shared" ca="1" si="11"/>
        <v/>
      </c>
      <c r="P78" s="1" t="str">
        <f t="shared" ca="1" si="11"/>
        <v/>
      </c>
    </row>
    <row r="79" spans="1:16">
      <c r="A79" s="14" t="str">
        <f t="shared" ca="1" si="10"/>
        <v/>
      </c>
      <c r="B79" s="1" t="str">
        <f ca="1">IF(A79&lt;=annual_trend_projects,INDEX(projects,MATCH(0,INDEX(COUNTIF($B$3:B78,projects),0,0),0)),"")</f>
        <v/>
      </c>
      <c r="C79" s="13" t="str" cm="1">
        <f t="array" aca="1" ref="C79" ca="1">IF(B79&lt;&gt;"",IF(INDEX(projects_is_finished,MATCH(B79,projects_projects,0))=checked_key,finish_status_key,IF(INDEX(projects_is_stopped,MATCH(B79,projects_projects,0))=checked_key,stopped_status_key,IF(INDEX(projects_is_started,MATCH(B79,projects_projects,0))=checked_key,wip_status_key,""))),"")</f>
        <v/>
      </c>
      <c r="D79" s="3" t="str" cm="1">
        <f t="array" aca="1" ref="D79" ca="1">IF(B79&lt;&gt;"",INDEX(dates,MATCH(B79,projects,0)),"")</f>
        <v/>
      </c>
      <c r="E79" s="3" t="str" cm="1">
        <f t="array" aca="1" ref="E79" ca="1">IF(B79&lt;&gt;"",IF(C79=wip_status_key,"",INDIRECT("'Stitching Log'!A"&amp;MAX(IF(projects=B79,ROW(projects))))),"")</f>
        <v/>
      </c>
      <c r="F79" s="3"/>
      <c r="G79" s="3"/>
      <c r="H79" s="3"/>
      <c r="I79" s="3"/>
      <c r="J79" s="1" t="str">
        <f t="shared" ca="1" si="11"/>
        <v/>
      </c>
      <c r="K79" s="1" t="str">
        <f t="shared" ca="1" si="11"/>
        <v/>
      </c>
      <c r="L79" s="1" t="str">
        <f t="shared" ca="1" si="11"/>
        <v/>
      </c>
      <c r="M79" s="1" t="str">
        <f t="shared" ca="1" si="11"/>
        <v/>
      </c>
      <c r="N79" s="1" t="str">
        <f t="shared" ca="1" si="11"/>
        <v/>
      </c>
      <c r="O79" s="1" t="str">
        <f t="shared" ca="1" si="11"/>
        <v/>
      </c>
      <c r="P79" s="1" t="str">
        <f t="shared" ca="1" si="11"/>
        <v/>
      </c>
    </row>
    <row r="80" spans="1:16">
      <c r="A80" s="14" t="str">
        <f t="shared" ca="1" si="10"/>
        <v/>
      </c>
      <c r="B80" s="1" t="str">
        <f ca="1">IF(A80&lt;=annual_trend_projects,INDEX(projects,MATCH(0,INDEX(COUNTIF($B$3:B79,projects),0,0),0)),"")</f>
        <v/>
      </c>
      <c r="C80" s="13" t="str" cm="1">
        <f t="array" aca="1" ref="C80" ca="1">IF(B80&lt;&gt;"",IF(INDEX(projects_is_finished,MATCH(B80,projects_projects,0))=checked_key,finish_status_key,IF(INDEX(projects_is_stopped,MATCH(B80,projects_projects,0))=checked_key,stopped_status_key,IF(INDEX(projects_is_started,MATCH(B80,projects_projects,0))=checked_key,wip_status_key,""))),"")</f>
        <v/>
      </c>
      <c r="D80" s="3" t="str" cm="1">
        <f t="array" aca="1" ref="D80" ca="1">IF(B80&lt;&gt;"",INDEX(dates,MATCH(B80,projects,0)),"")</f>
        <v/>
      </c>
      <c r="E80" s="3" t="str" cm="1">
        <f t="array" aca="1" ref="E80" ca="1">IF(B80&lt;&gt;"",IF(C80=wip_status_key,"",INDIRECT("'Stitching Log'!A"&amp;MAX(IF(projects=B80,ROW(projects))))),"")</f>
        <v/>
      </c>
      <c r="F80" s="3"/>
      <c r="G80" s="3"/>
      <c r="H80" s="3"/>
      <c r="I80" s="3"/>
      <c r="J80" s="1" t="str">
        <f t="shared" ca="1" si="11"/>
        <v/>
      </c>
      <c r="K80" s="1" t="str">
        <f t="shared" ca="1" si="11"/>
        <v/>
      </c>
      <c r="L80" s="1" t="str">
        <f t="shared" ca="1" si="11"/>
        <v/>
      </c>
      <c r="M80" s="1" t="str">
        <f t="shared" ca="1" si="11"/>
        <v/>
      </c>
      <c r="N80" s="1" t="str">
        <f t="shared" ca="1" si="11"/>
        <v/>
      </c>
      <c r="O80" s="1" t="str">
        <f t="shared" ca="1" si="11"/>
        <v/>
      </c>
      <c r="P80" s="1" t="str">
        <f t="shared" ca="1" si="11"/>
        <v/>
      </c>
    </row>
    <row r="81" spans="1:16">
      <c r="A81" s="14" t="str">
        <f t="shared" ca="1" si="10"/>
        <v/>
      </c>
      <c r="B81" s="1" t="str">
        <f ca="1">IF(A81&lt;=annual_trend_projects,INDEX(projects,MATCH(0,INDEX(COUNTIF($B$3:B80,projects),0,0),0)),"")</f>
        <v/>
      </c>
      <c r="C81" s="13" t="str" cm="1">
        <f t="array" aca="1" ref="C81" ca="1">IF(B81&lt;&gt;"",IF(INDEX(projects_is_finished,MATCH(B81,projects_projects,0))=checked_key,finish_status_key,IF(INDEX(projects_is_stopped,MATCH(B81,projects_projects,0))=checked_key,stopped_status_key,IF(INDEX(projects_is_started,MATCH(B81,projects_projects,0))=checked_key,wip_status_key,""))),"")</f>
        <v/>
      </c>
      <c r="D81" s="3" t="str" cm="1">
        <f t="array" aca="1" ref="D81" ca="1">IF(B81&lt;&gt;"",INDEX(dates,MATCH(B81,projects,0)),"")</f>
        <v/>
      </c>
      <c r="E81" s="3" t="str" cm="1">
        <f t="array" aca="1" ref="E81" ca="1">IF(B81&lt;&gt;"",IF(C81=wip_status_key,"",INDIRECT("'Stitching Log'!A"&amp;MAX(IF(projects=B81,ROW(projects))))),"")</f>
        <v/>
      </c>
      <c r="F81" s="3"/>
      <c r="G81" s="3"/>
      <c r="H81" s="3"/>
      <c r="I81" s="3"/>
      <c r="J81" s="1" t="str">
        <f t="shared" ca="1" si="11"/>
        <v/>
      </c>
      <c r="K81" s="1" t="str">
        <f t="shared" ca="1" si="11"/>
        <v/>
      </c>
      <c r="L81" s="1" t="str">
        <f t="shared" ca="1" si="11"/>
        <v/>
      </c>
      <c r="M81" s="1" t="str">
        <f t="shared" ca="1" si="11"/>
        <v/>
      </c>
      <c r="N81" s="1" t="str">
        <f t="shared" ca="1" si="11"/>
        <v/>
      </c>
      <c r="O81" s="1" t="str">
        <f t="shared" ca="1" si="11"/>
        <v/>
      </c>
      <c r="P81" s="1" t="str">
        <f t="shared" ca="1" si="11"/>
        <v/>
      </c>
    </row>
    <row r="82" spans="1:16">
      <c r="A82" s="14" t="str">
        <f t="shared" ca="1" si="10"/>
        <v/>
      </c>
      <c r="B82" s="1" t="str">
        <f ca="1">IF(A82&lt;=annual_trend_projects,INDEX(projects,MATCH(0,INDEX(COUNTIF($B$3:B81,projects),0,0),0)),"")</f>
        <v/>
      </c>
      <c r="C82" s="13" t="str" cm="1">
        <f t="array" aca="1" ref="C82" ca="1">IF(B82&lt;&gt;"",IF(INDEX(projects_is_finished,MATCH(B82,projects_projects,0))=checked_key,finish_status_key,IF(INDEX(projects_is_stopped,MATCH(B82,projects_projects,0))=checked_key,stopped_status_key,IF(INDEX(projects_is_started,MATCH(B82,projects_projects,0))=checked_key,wip_status_key,""))),"")</f>
        <v/>
      </c>
      <c r="D82" s="3" t="str" cm="1">
        <f t="array" aca="1" ref="D82" ca="1">IF(B82&lt;&gt;"",INDEX(dates,MATCH(B82,projects,0)),"")</f>
        <v/>
      </c>
      <c r="E82" s="3" t="str" cm="1">
        <f t="array" aca="1" ref="E82" ca="1">IF(B82&lt;&gt;"",IF(C82=wip_status_key,"",INDIRECT("'Stitching Log'!A"&amp;MAX(IF(projects=B82,ROW(projects))))),"")</f>
        <v/>
      </c>
      <c r="F82" s="3"/>
      <c r="G82" s="3"/>
      <c r="H82" s="3"/>
      <c r="I82" s="3"/>
      <c r="J82" s="1" t="str">
        <f t="shared" ca="1" si="11"/>
        <v/>
      </c>
      <c r="K82" s="1" t="str">
        <f t="shared" ca="1" si="11"/>
        <v/>
      </c>
      <c r="L82" s="1" t="str">
        <f t="shared" ca="1" si="11"/>
        <v/>
      </c>
      <c r="M82" s="1" t="str">
        <f t="shared" ca="1" si="11"/>
        <v/>
      </c>
      <c r="N82" s="1" t="str">
        <f t="shared" ca="1" si="11"/>
        <v/>
      </c>
      <c r="O82" s="1" t="str">
        <f t="shared" ca="1" si="11"/>
        <v/>
      </c>
      <c r="P82" s="1" t="str">
        <f t="shared" ca="1" si="11"/>
        <v/>
      </c>
    </row>
    <row r="83" spans="1:16">
      <c r="A83" s="14" t="str">
        <f t="shared" ca="1" si="10"/>
        <v/>
      </c>
      <c r="B83" s="1" t="str">
        <f ca="1">IF(A83&lt;=annual_trend_projects,INDEX(projects,MATCH(0,INDEX(COUNTIF($B$3:B82,projects),0,0),0)),"")</f>
        <v/>
      </c>
      <c r="C83" s="13" t="str" cm="1">
        <f t="array" aca="1" ref="C83" ca="1">IF(B83&lt;&gt;"",IF(INDEX(projects_is_finished,MATCH(B83,projects_projects,0))=checked_key,finish_status_key,IF(INDEX(projects_is_stopped,MATCH(B83,projects_projects,0))=checked_key,stopped_status_key,IF(INDEX(projects_is_started,MATCH(B83,projects_projects,0))=checked_key,wip_status_key,""))),"")</f>
        <v/>
      </c>
      <c r="D83" s="3" t="str" cm="1">
        <f t="array" aca="1" ref="D83" ca="1">IF(B83&lt;&gt;"",INDEX(dates,MATCH(B83,projects,0)),"")</f>
        <v/>
      </c>
      <c r="E83" s="3" t="str" cm="1">
        <f t="array" aca="1" ref="E83" ca="1">IF(B83&lt;&gt;"",IF(C83=wip_status_key,"",INDIRECT("'Stitching Log'!A"&amp;MAX(IF(projects=B83,ROW(projects))))),"")</f>
        <v/>
      </c>
      <c r="F83" s="3"/>
      <c r="G83" s="3"/>
      <c r="H83" s="3"/>
      <c r="I83" s="3"/>
      <c r="J83" s="1" t="str">
        <f t="shared" ref="J83:P92" ca="1" si="12">IF($B83&lt;&gt;"",COUNTIFS(dates,"&gt;="&amp;J$1,dates,"&lt;"&amp;DATE(YEAR(J$1)+1,MONTH(J$1),DAY(J$1)),projects,$B83),"")</f>
        <v/>
      </c>
      <c r="K83" s="1" t="str">
        <f t="shared" ca="1" si="12"/>
        <v/>
      </c>
      <c r="L83" s="1" t="str">
        <f t="shared" ca="1" si="12"/>
        <v/>
      </c>
      <c r="M83" s="1" t="str">
        <f t="shared" ca="1" si="12"/>
        <v/>
      </c>
      <c r="N83" s="1" t="str">
        <f t="shared" ca="1" si="12"/>
        <v/>
      </c>
      <c r="O83" s="1" t="str">
        <f t="shared" ca="1" si="12"/>
        <v/>
      </c>
      <c r="P83" s="1" t="str">
        <f t="shared" ca="1" si="12"/>
        <v/>
      </c>
    </row>
    <row r="84" spans="1:16">
      <c r="A84" s="14" t="str">
        <f t="shared" ca="1" si="10"/>
        <v/>
      </c>
      <c r="B84" s="1" t="str">
        <f ca="1">IF(A84&lt;=annual_trend_projects,INDEX(projects,MATCH(0,INDEX(COUNTIF($B$3:B83,projects),0,0),0)),"")</f>
        <v/>
      </c>
      <c r="C84" s="13" t="str" cm="1">
        <f t="array" aca="1" ref="C84" ca="1">IF(B84&lt;&gt;"",IF(INDEX(projects_is_finished,MATCH(B84,projects_projects,0))=checked_key,finish_status_key,IF(INDEX(projects_is_stopped,MATCH(B84,projects_projects,0))=checked_key,stopped_status_key,IF(INDEX(projects_is_started,MATCH(B84,projects_projects,0))=checked_key,wip_status_key,""))),"")</f>
        <v/>
      </c>
      <c r="D84" s="3" t="str" cm="1">
        <f t="array" aca="1" ref="D84" ca="1">IF(B84&lt;&gt;"",INDEX(dates,MATCH(B84,projects,0)),"")</f>
        <v/>
      </c>
      <c r="E84" s="3" t="str" cm="1">
        <f t="array" aca="1" ref="E84" ca="1">IF(B84&lt;&gt;"",IF(C84=wip_status_key,"",INDIRECT("'Stitching Log'!A"&amp;MAX(IF(projects=B84,ROW(projects))))),"")</f>
        <v/>
      </c>
      <c r="F84" s="3"/>
      <c r="G84" s="3"/>
      <c r="H84" s="3"/>
      <c r="I84" s="3"/>
      <c r="J84" s="1" t="str">
        <f t="shared" ca="1" si="12"/>
        <v/>
      </c>
      <c r="K84" s="1" t="str">
        <f t="shared" ca="1" si="12"/>
        <v/>
      </c>
      <c r="L84" s="1" t="str">
        <f t="shared" ca="1" si="12"/>
        <v/>
      </c>
      <c r="M84" s="1" t="str">
        <f t="shared" ca="1" si="12"/>
        <v/>
      </c>
      <c r="N84" s="1" t="str">
        <f t="shared" ca="1" si="12"/>
        <v/>
      </c>
      <c r="O84" s="1" t="str">
        <f t="shared" ca="1" si="12"/>
        <v/>
      </c>
      <c r="P84" s="1" t="str">
        <f t="shared" ca="1" si="12"/>
        <v/>
      </c>
    </row>
    <row r="85" spans="1:16">
      <c r="A85" s="14" t="str">
        <f t="shared" ca="1" si="10"/>
        <v/>
      </c>
      <c r="B85" s="1" t="str">
        <f ca="1">IF(A85&lt;=annual_trend_projects,INDEX(projects,MATCH(0,INDEX(COUNTIF($B$3:B84,projects),0,0),0)),"")</f>
        <v/>
      </c>
      <c r="C85" s="13" t="str" cm="1">
        <f t="array" aca="1" ref="C85" ca="1">IF(B85&lt;&gt;"",IF(INDEX(projects_is_finished,MATCH(B85,projects_projects,0))=checked_key,finish_status_key,IF(INDEX(projects_is_stopped,MATCH(B85,projects_projects,0))=checked_key,stopped_status_key,IF(INDEX(projects_is_started,MATCH(B85,projects_projects,0))=checked_key,wip_status_key,""))),"")</f>
        <v/>
      </c>
      <c r="D85" s="3" t="str" cm="1">
        <f t="array" aca="1" ref="D85" ca="1">IF(B85&lt;&gt;"",INDEX(dates,MATCH(B85,projects,0)),"")</f>
        <v/>
      </c>
      <c r="E85" s="3" t="str" cm="1">
        <f t="array" aca="1" ref="E85" ca="1">IF(B85&lt;&gt;"",IF(C85=wip_status_key,"",INDIRECT("'Stitching Log'!A"&amp;MAX(IF(projects=B85,ROW(projects))))),"")</f>
        <v/>
      </c>
      <c r="F85" s="3"/>
      <c r="G85" s="3"/>
      <c r="H85" s="3"/>
      <c r="I85" s="3"/>
      <c r="J85" s="1" t="str">
        <f t="shared" ca="1" si="12"/>
        <v/>
      </c>
      <c r="K85" s="1" t="str">
        <f t="shared" ca="1" si="12"/>
        <v/>
      </c>
      <c r="L85" s="1" t="str">
        <f t="shared" ca="1" si="12"/>
        <v/>
      </c>
      <c r="M85" s="1" t="str">
        <f t="shared" ca="1" si="12"/>
        <v/>
      </c>
      <c r="N85" s="1" t="str">
        <f t="shared" ca="1" si="12"/>
        <v/>
      </c>
      <c r="O85" s="1" t="str">
        <f t="shared" ca="1" si="12"/>
        <v/>
      </c>
      <c r="P85" s="1" t="str">
        <f t="shared" ca="1" si="12"/>
        <v/>
      </c>
    </row>
    <row r="86" spans="1:16">
      <c r="A86" s="14" t="str">
        <f t="shared" ca="1" si="10"/>
        <v/>
      </c>
      <c r="B86" s="1" t="str">
        <f ca="1">IF(A86&lt;=annual_trend_projects,INDEX(projects,MATCH(0,INDEX(COUNTIF($B$3:B85,projects),0,0),0)),"")</f>
        <v/>
      </c>
      <c r="C86" s="13" t="str" cm="1">
        <f t="array" aca="1" ref="C86" ca="1">IF(B86&lt;&gt;"",IF(INDEX(projects_is_finished,MATCH(B86,projects_projects,0))=checked_key,finish_status_key,IF(INDEX(projects_is_stopped,MATCH(B86,projects_projects,0))=checked_key,stopped_status_key,IF(INDEX(projects_is_started,MATCH(B86,projects_projects,0))=checked_key,wip_status_key,""))),"")</f>
        <v/>
      </c>
      <c r="D86" s="3" t="str" cm="1">
        <f t="array" aca="1" ref="D86" ca="1">IF(B86&lt;&gt;"",INDEX(dates,MATCH(B86,projects,0)),"")</f>
        <v/>
      </c>
      <c r="E86" s="3" t="str" cm="1">
        <f t="array" aca="1" ref="E86" ca="1">IF(B86&lt;&gt;"",IF(C86=wip_status_key,"",INDIRECT("'Stitching Log'!A"&amp;MAX(IF(projects=B86,ROW(projects))))),"")</f>
        <v/>
      </c>
      <c r="F86" s="3"/>
      <c r="G86" s="3"/>
      <c r="H86" s="3"/>
      <c r="I86" s="3"/>
      <c r="J86" s="1" t="str">
        <f t="shared" ca="1" si="12"/>
        <v/>
      </c>
      <c r="K86" s="1" t="str">
        <f t="shared" ca="1" si="12"/>
        <v/>
      </c>
      <c r="L86" s="1" t="str">
        <f t="shared" ca="1" si="12"/>
        <v/>
      </c>
      <c r="M86" s="1" t="str">
        <f t="shared" ca="1" si="12"/>
        <v/>
      </c>
      <c r="N86" s="1" t="str">
        <f t="shared" ca="1" si="12"/>
        <v/>
      </c>
      <c r="O86" s="1" t="str">
        <f t="shared" ca="1" si="12"/>
        <v/>
      </c>
      <c r="P86" s="1" t="str">
        <f t="shared" ca="1" si="12"/>
        <v/>
      </c>
    </row>
    <row r="87" spans="1:16">
      <c r="A87" s="14" t="str">
        <f t="shared" ca="1" si="10"/>
        <v/>
      </c>
      <c r="B87" s="1" t="str">
        <f ca="1">IF(A87&lt;=annual_trend_projects,INDEX(projects,MATCH(0,INDEX(COUNTIF($B$3:B86,projects),0,0),0)),"")</f>
        <v/>
      </c>
      <c r="C87" s="13" t="str" cm="1">
        <f t="array" aca="1" ref="C87" ca="1">IF(B87&lt;&gt;"",IF(INDEX(projects_is_finished,MATCH(B87,projects_projects,0))=checked_key,finish_status_key,IF(INDEX(projects_is_stopped,MATCH(B87,projects_projects,0))=checked_key,stopped_status_key,IF(INDEX(projects_is_started,MATCH(B87,projects_projects,0))=checked_key,wip_status_key,""))),"")</f>
        <v/>
      </c>
      <c r="D87" s="3" t="str" cm="1">
        <f t="array" aca="1" ref="D87" ca="1">IF(B87&lt;&gt;"",INDEX(dates,MATCH(B87,projects,0)),"")</f>
        <v/>
      </c>
      <c r="E87" s="3" t="str" cm="1">
        <f t="array" aca="1" ref="E87" ca="1">IF(B87&lt;&gt;"",IF(C87=wip_status_key,"",INDIRECT("'Stitching Log'!A"&amp;MAX(IF(projects=B87,ROW(projects))))),"")</f>
        <v/>
      </c>
      <c r="F87" s="3"/>
      <c r="G87" s="3"/>
      <c r="H87" s="3"/>
      <c r="I87" s="3"/>
      <c r="J87" s="1" t="str">
        <f t="shared" ca="1" si="12"/>
        <v/>
      </c>
      <c r="K87" s="1" t="str">
        <f t="shared" ca="1" si="12"/>
        <v/>
      </c>
      <c r="L87" s="1" t="str">
        <f t="shared" ca="1" si="12"/>
        <v/>
      </c>
      <c r="M87" s="1" t="str">
        <f t="shared" ca="1" si="12"/>
        <v/>
      </c>
      <c r="N87" s="1" t="str">
        <f t="shared" ca="1" si="12"/>
        <v/>
      </c>
      <c r="O87" s="1" t="str">
        <f t="shared" ca="1" si="12"/>
        <v/>
      </c>
      <c r="P87" s="1" t="str">
        <f t="shared" ca="1" si="12"/>
        <v/>
      </c>
    </row>
    <row r="88" spans="1:16">
      <c r="A88" s="14" t="str">
        <f t="shared" ca="1" si="10"/>
        <v/>
      </c>
      <c r="B88" s="1" t="str">
        <f ca="1">IF(A88&lt;=annual_trend_projects,INDEX(projects,MATCH(0,INDEX(COUNTIF($B$3:B87,projects),0,0),0)),"")</f>
        <v/>
      </c>
      <c r="C88" s="13" t="str" cm="1">
        <f t="array" aca="1" ref="C88" ca="1">IF(B88&lt;&gt;"",IF(INDEX(projects_is_finished,MATCH(B88,projects_projects,0))=checked_key,finish_status_key,IF(INDEX(projects_is_stopped,MATCH(B88,projects_projects,0))=checked_key,stopped_status_key,IF(INDEX(projects_is_started,MATCH(B88,projects_projects,0))=checked_key,wip_status_key,""))),"")</f>
        <v/>
      </c>
      <c r="D88" s="3" t="str" cm="1">
        <f t="array" aca="1" ref="D88" ca="1">IF(B88&lt;&gt;"",INDEX(dates,MATCH(B88,projects,0)),"")</f>
        <v/>
      </c>
      <c r="E88" s="3" t="str" cm="1">
        <f t="array" aca="1" ref="E88" ca="1">IF(B88&lt;&gt;"",IF(C88=wip_status_key,"",INDIRECT("'Stitching Log'!A"&amp;MAX(IF(projects=B88,ROW(projects))))),"")</f>
        <v/>
      </c>
      <c r="F88" s="3"/>
      <c r="G88" s="3"/>
      <c r="H88" s="3"/>
      <c r="I88" s="3"/>
      <c r="J88" s="1" t="str">
        <f t="shared" ca="1" si="12"/>
        <v/>
      </c>
      <c r="K88" s="1" t="str">
        <f t="shared" ca="1" si="12"/>
        <v/>
      </c>
      <c r="L88" s="1" t="str">
        <f t="shared" ca="1" si="12"/>
        <v/>
      </c>
      <c r="M88" s="1" t="str">
        <f t="shared" ca="1" si="12"/>
        <v/>
      </c>
      <c r="N88" s="1" t="str">
        <f t="shared" ca="1" si="12"/>
        <v/>
      </c>
      <c r="O88" s="1" t="str">
        <f t="shared" ca="1" si="12"/>
        <v/>
      </c>
      <c r="P88" s="1" t="str">
        <f t="shared" ca="1" si="12"/>
        <v/>
      </c>
    </row>
    <row r="89" spans="1:16">
      <c r="A89" s="14" t="str">
        <f t="shared" ca="1" si="10"/>
        <v/>
      </c>
      <c r="B89" s="1" t="str">
        <f ca="1">IF(A89&lt;=annual_trend_projects,INDEX(projects,MATCH(0,INDEX(COUNTIF($B$3:B88,projects),0,0),0)),"")</f>
        <v/>
      </c>
      <c r="C89" s="13" t="str" cm="1">
        <f t="array" aca="1" ref="C89" ca="1">IF(B89&lt;&gt;"",IF(INDEX(projects_is_finished,MATCH(B89,projects_projects,0))=checked_key,finish_status_key,IF(INDEX(projects_is_stopped,MATCH(B89,projects_projects,0))=checked_key,stopped_status_key,IF(INDEX(projects_is_started,MATCH(B89,projects_projects,0))=checked_key,wip_status_key,""))),"")</f>
        <v/>
      </c>
      <c r="D89" s="3" t="str" cm="1">
        <f t="array" aca="1" ref="D89" ca="1">IF(B89&lt;&gt;"",INDEX(dates,MATCH(B89,projects,0)),"")</f>
        <v/>
      </c>
      <c r="E89" s="3" t="str" cm="1">
        <f t="array" aca="1" ref="E89" ca="1">IF(B89&lt;&gt;"",IF(C89=wip_status_key,"",INDIRECT("'Stitching Log'!A"&amp;MAX(IF(projects=B89,ROW(projects))))),"")</f>
        <v/>
      </c>
      <c r="F89" s="3"/>
      <c r="G89" s="3"/>
      <c r="H89" s="3"/>
      <c r="I89" s="3"/>
      <c r="J89" s="1" t="str">
        <f t="shared" ca="1" si="12"/>
        <v/>
      </c>
      <c r="K89" s="1" t="str">
        <f t="shared" ca="1" si="12"/>
        <v/>
      </c>
      <c r="L89" s="1" t="str">
        <f t="shared" ca="1" si="12"/>
        <v/>
      </c>
      <c r="M89" s="1" t="str">
        <f t="shared" ca="1" si="12"/>
        <v/>
      </c>
      <c r="N89" s="1" t="str">
        <f t="shared" ca="1" si="12"/>
        <v/>
      </c>
      <c r="O89" s="1" t="str">
        <f t="shared" ca="1" si="12"/>
        <v/>
      </c>
      <c r="P89" s="1" t="str">
        <f t="shared" ca="1" si="12"/>
        <v/>
      </c>
    </row>
    <row r="90" spans="1:16">
      <c r="A90" s="14" t="str">
        <f t="shared" ca="1" si="10"/>
        <v/>
      </c>
      <c r="B90" s="1" t="str">
        <f ca="1">IF(A90&lt;=annual_trend_projects,INDEX(projects,MATCH(0,INDEX(COUNTIF($B$3:B89,projects),0,0),0)),"")</f>
        <v/>
      </c>
      <c r="C90" s="13" t="str" cm="1">
        <f t="array" aca="1" ref="C90" ca="1">IF(B90&lt;&gt;"",IF(INDEX(projects_is_finished,MATCH(B90,projects_projects,0))=checked_key,finish_status_key,IF(INDEX(projects_is_stopped,MATCH(B90,projects_projects,0))=checked_key,stopped_status_key,IF(INDEX(projects_is_started,MATCH(B90,projects_projects,0))=checked_key,wip_status_key,""))),"")</f>
        <v/>
      </c>
      <c r="D90" s="3" t="str" cm="1">
        <f t="array" aca="1" ref="D90" ca="1">IF(B90&lt;&gt;"",INDEX(dates,MATCH(B90,projects,0)),"")</f>
        <v/>
      </c>
      <c r="E90" s="3" t="str" cm="1">
        <f t="array" aca="1" ref="E90" ca="1">IF(B90&lt;&gt;"",IF(C90=wip_status_key,"",INDIRECT("'Stitching Log'!A"&amp;MAX(IF(projects=B90,ROW(projects))))),"")</f>
        <v/>
      </c>
      <c r="F90" s="3"/>
      <c r="G90" s="3"/>
      <c r="H90" s="3"/>
      <c r="I90" s="3"/>
      <c r="J90" s="1" t="str">
        <f t="shared" ca="1" si="12"/>
        <v/>
      </c>
      <c r="K90" s="1" t="str">
        <f t="shared" ca="1" si="12"/>
        <v/>
      </c>
      <c r="L90" s="1" t="str">
        <f t="shared" ca="1" si="12"/>
        <v/>
      </c>
      <c r="M90" s="1" t="str">
        <f t="shared" ca="1" si="12"/>
        <v/>
      </c>
      <c r="N90" s="1" t="str">
        <f t="shared" ca="1" si="12"/>
        <v/>
      </c>
      <c r="O90" s="1" t="str">
        <f t="shared" ca="1" si="12"/>
        <v/>
      </c>
      <c r="P90" s="1" t="str">
        <f t="shared" ca="1" si="12"/>
        <v/>
      </c>
    </row>
    <row r="91" spans="1:16">
      <c r="A91" s="14" t="str">
        <f t="shared" ca="1" si="10"/>
        <v/>
      </c>
      <c r="B91" s="1" t="str">
        <f ca="1">IF(A91&lt;=annual_trend_projects,INDEX(projects,MATCH(0,INDEX(COUNTIF($B$3:B90,projects),0,0),0)),"")</f>
        <v/>
      </c>
      <c r="C91" s="13" t="str" cm="1">
        <f t="array" aca="1" ref="C91" ca="1">IF(B91&lt;&gt;"",IF(INDEX(projects_is_finished,MATCH(B91,projects_projects,0))=checked_key,finish_status_key,IF(INDEX(projects_is_stopped,MATCH(B91,projects_projects,0))=checked_key,stopped_status_key,IF(INDEX(projects_is_started,MATCH(B91,projects_projects,0))=checked_key,wip_status_key,""))),"")</f>
        <v/>
      </c>
      <c r="D91" s="3" t="str" cm="1">
        <f t="array" aca="1" ref="D91" ca="1">IF(B91&lt;&gt;"",INDEX(dates,MATCH(B91,projects,0)),"")</f>
        <v/>
      </c>
      <c r="E91" s="3" t="str" cm="1">
        <f t="array" aca="1" ref="E91" ca="1">IF(B91&lt;&gt;"",IF(C91=wip_status_key,"",INDIRECT("'Stitching Log'!A"&amp;MAX(IF(projects=B91,ROW(projects))))),"")</f>
        <v/>
      </c>
      <c r="F91" s="3"/>
      <c r="G91" s="3"/>
      <c r="H91" s="3"/>
      <c r="I91" s="3"/>
      <c r="J91" s="1" t="str">
        <f t="shared" ca="1" si="12"/>
        <v/>
      </c>
      <c r="K91" s="1" t="str">
        <f t="shared" ca="1" si="12"/>
        <v/>
      </c>
      <c r="L91" s="1" t="str">
        <f t="shared" ca="1" si="12"/>
        <v/>
      </c>
      <c r="M91" s="1" t="str">
        <f t="shared" ca="1" si="12"/>
        <v/>
      </c>
      <c r="N91" s="1" t="str">
        <f t="shared" ca="1" si="12"/>
        <v/>
      </c>
      <c r="O91" s="1" t="str">
        <f t="shared" ca="1" si="12"/>
        <v/>
      </c>
      <c r="P91" s="1" t="str">
        <f t="shared" ca="1" si="12"/>
        <v/>
      </c>
    </row>
    <row r="92" spans="1:16">
      <c r="A92" s="14" t="str">
        <f t="shared" ca="1" si="10"/>
        <v/>
      </c>
      <c r="B92" s="1" t="str">
        <f ca="1">IF(A92&lt;=annual_trend_projects,INDEX(projects,MATCH(0,INDEX(COUNTIF($B$3:B91,projects),0,0),0)),"")</f>
        <v/>
      </c>
      <c r="C92" s="13" t="str" cm="1">
        <f t="array" aca="1" ref="C92" ca="1">IF(B92&lt;&gt;"",IF(INDEX(projects_is_finished,MATCH(B92,projects_projects,0))=checked_key,finish_status_key,IF(INDEX(projects_is_stopped,MATCH(B92,projects_projects,0))=checked_key,stopped_status_key,IF(INDEX(projects_is_started,MATCH(B92,projects_projects,0))=checked_key,wip_status_key,""))),"")</f>
        <v/>
      </c>
      <c r="D92" s="3" t="str" cm="1">
        <f t="array" aca="1" ref="D92" ca="1">IF(B92&lt;&gt;"",INDEX(dates,MATCH(B92,projects,0)),"")</f>
        <v/>
      </c>
      <c r="E92" s="3" t="str" cm="1">
        <f t="array" aca="1" ref="E92" ca="1">IF(B92&lt;&gt;"",IF(C92=wip_status_key,"",INDIRECT("'Stitching Log'!A"&amp;MAX(IF(projects=B92,ROW(projects))))),"")</f>
        <v/>
      </c>
      <c r="F92" s="3"/>
      <c r="G92" s="3"/>
      <c r="H92" s="3"/>
      <c r="I92" s="3"/>
      <c r="J92" s="1" t="str">
        <f t="shared" ca="1" si="12"/>
        <v/>
      </c>
      <c r="K92" s="1" t="str">
        <f t="shared" ca="1" si="12"/>
        <v/>
      </c>
      <c r="L92" s="1" t="str">
        <f t="shared" ca="1" si="12"/>
        <v/>
      </c>
      <c r="M92" s="1" t="str">
        <f t="shared" ca="1" si="12"/>
        <v/>
      </c>
      <c r="N92" s="1" t="str">
        <f t="shared" ca="1" si="12"/>
        <v/>
      </c>
      <c r="O92" s="1" t="str">
        <f t="shared" ca="1" si="12"/>
        <v/>
      </c>
      <c r="P92" s="1" t="str">
        <f t="shared" ca="1" si="12"/>
        <v/>
      </c>
    </row>
    <row r="93" spans="1:16">
      <c r="A93" s="14" t="str">
        <f t="shared" ca="1" si="10"/>
        <v/>
      </c>
      <c r="B93" s="1" t="str">
        <f ca="1">IF(A93&lt;=annual_trend_projects,INDEX(projects,MATCH(0,INDEX(COUNTIF($B$3:B92,projects),0,0),0)),"")</f>
        <v/>
      </c>
      <c r="C93" s="13" t="str" cm="1">
        <f t="array" aca="1" ref="C93" ca="1">IF(B93&lt;&gt;"",IF(INDEX(projects_is_finished,MATCH(B93,projects_projects,0))=checked_key,finish_status_key,IF(INDEX(projects_is_stopped,MATCH(B93,projects_projects,0))=checked_key,stopped_status_key,IF(INDEX(projects_is_started,MATCH(B93,projects_projects,0))=checked_key,wip_status_key,""))),"")</f>
        <v/>
      </c>
      <c r="D93" s="3" t="str" cm="1">
        <f t="array" aca="1" ref="D93" ca="1">IF(B93&lt;&gt;"",INDEX(dates,MATCH(B93,projects,0)),"")</f>
        <v/>
      </c>
      <c r="E93" s="3" t="str" cm="1">
        <f t="array" aca="1" ref="E93" ca="1">IF(B93&lt;&gt;"",IF(C93=wip_status_key,"",INDIRECT("'Stitching Log'!A"&amp;MAX(IF(projects=B93,ROW(projects))))),"")</f>
        <v/>
      </c>
      <c r="F93" s="3"/>
      <c r="G93" s="3"/>
      <c r="H93" s="3"/>
      <c r="I93" s="3"/>
      <c r="J93" s="1" t="str">
        <f t="shared" ref="J93:P102" ca="1" si="13">IF($B93&lt;&gt;"",COUNTIFS(dates,"&gt;="&amp;J$1,dates,"&lt;"&amp;DATE(YEAR(J$1)+1,MONTH(J$1),DAY(J$1)),projects,$B93),"")</f>
        <v/>
      </c>
      <c r="K93" s="1" t="str">
        <f t="shared" ca="1" si="13"/>
        <v/>
      </c>
      <c r="L93" s="1" t="str">
        <f t="shared" ca="1" si="13"/>
        <v/>
      </c>
      <c r="M93" s="1" t="str">
        <f t="shared" ca="1" si="13"/>
        <v/>
      </c>
      <c r="N93" s="1" t="str">
        <f t="shared" ca="1" si="13"/>
        <v/>
      </c>
      <c r="O93" s="1" t="str">
        <f t="shared" ca="1" si="13"/>
        <v/>
      </c>
      <c r="P93" s="1" t="str">
        <f t="shared" ca="1" si="13"/>
        <v/>
      </c>
    </row>
    <row r="94" spans="1:16">
      <c r="A94" s="14" t="str">
        <f t="shared" ca="1" si="10"/>
        <v/>
      </c>
      <c r="B94" s="1" t="str">
        <f ca="1">IF(A94&lt;=annual_trend_projects,INDEX(projects,MATCH(0,INDEX(COUNTIF($B$3:B93,projects),0,0),0)),"")</f>
        <v/>
      </c>
      <c r="C94" s="13" t="str" cm="1">
        <f t="array" aca="1" ref="C94" ca="1">IF(B94&lt;&gt;"",IF(INDEX(projects_is_finished,MATCH(B94,projects_projects,0))=checked_key,finish_status_key,IF(INDEX(projects_is_stopped,MATCH(B94,projects_projects,0))=checked_key,stopped_status_key,IF(INDEX(projects_is_started,MATCH(B94,projects_projects,0))=checked_key,wip_status_key,""))),"")</f>
        <v/>
      </c>
      <c r="D94" s="3" t="str" cm="1">
        <f t="array" aca="1" ref="D94" ca="1">IF(B94&lt;&gt;"",INDEX(dates,MATCH(B94,projects,0)),"")</f>
        <v/>
      </c>
      <c r="E94" s="3" t="str" cm="1">
        <f t="array" aca="1" ref="E94" ca="1">IF(B94&lt;&gt;"",IF(C94=wip_status_key,"",INDIRECT("'Stitching Log'!A"&amp;MAX(IF(projects=B94,ROW(projects))))),"")</f>
        <v/>
      </c>
      <c r="F94" s="3"/>
      <c r="G94" s="3"/>
      <c r="H94" s="3"/>
      <c r="I94" s="3"/>
      <c r="J94" s="1" t="str">
        <f t="shared" ca="1" si="13"/>
        <v/>
      </c>
      <c r="K94" s="1" t="str">
        <f t="shared" ca="1" si="13"/>
        <v/>
      </c>
      <c r="L94" s="1" t="str">
        <f t="shared" ca="1" si="13"/>
        <v/>
      </c>
      <c r="M94" s="1" t="str">
        <f t="shared" ca="1" si="13"/>
        <v/>
      </c>
      <c r="N94" s="1" t="str">
        <f t="shared" ca="1" si="13"/>
        <v/>
      </c>
      <c r="O94" s="1" t="str">
        <f t="shared" ca="1" si="13"/>
        <v/>
      </c>
      <c r="P94" s="1" t="str">
        <f t="shared" ca="1" si="13"/>
        <v/>
      </c>
    </row>
    <row r="95" spans="1:16">
      <c r="A95" s="14" t="str">
        <f t="shared" ca="1" si="10"/>
        <v/>
      </c>
      <c r="B95" s="1" t="str">
        <f ca="1">IF(A95&lt;=annual_trend_projects,INDEX(projects,MATCH(0,INDEX(COUNTIF($B$3:B94,projects),0,0),0)),"")</f>
        <v/>
      </c>
      <c r="C95" s="13" t="str" cm="1">
        <f t="array" aca="1" ref="C95" ca="1">IF(B95&lt;&gt;"",IF(INDEX(projects_is_finished,MATCH(B95,projects_projects,0))=checked_key,finish_status_key,IF(INDEX(projects_is_stopped,MATCH(B95,projects_projects,0))=checked_key,stopped_status_key,IF(INDEX(projects_is_started,MATCH(B95,projects_projects,0))=checked_key,wip_status_key,""))),"")</f>
        <v/>
      </c>
      <c r="D95" s="3" t="str" cm="1">
        <f t="array" aca="1" ref="D95" ca="1">IF(B95&lt;&gt;"",INDEX(dates,MATCH(B95,projects,0)),"")</f>
        <v/>
      </c>
      <c r="E95" s="3" t="str" cm="1">
        <f t="array" aca="1" ref="E95" ca="1">IF(B95&lt;&gt;"",IF(C95=wip_status_key,"",INDIRECT("'Stitching Log'!A"&amp;MAX(IF(projects=B95,ROW(projects))))),"")</f>
        <v/>
      </c>
      <c r="F95" s="3"/>
      <c r="G95" s="3"/>
      <c r="H95" s="3"/>
      <c r="I95" s="3"/>
      <c r="J95" s="1" t="str">
        <f t="shared" ca="1" si="13"/>
        <v/>
      </c>
      <c r="K95" s="1" t="str">
        <f t="shared" ca="1" si="13"/>
        <v/>
      </c>
      <c r="L95" s="1" t="str">
        <f t="shared" ca="1" si="13"/>
        <v/>
      </c>
      <c r="M95" s="1" t="str">
        <f t="shared" ca="1" si="13"/>
        <v/>
      </c>
      <c r="N95" s="1" t="str">
        <f t="shared" ca="1" si="13"/>
        <v/>
      </c>
      <c r="O95" s="1" t="str">
        <f t="shared" ca="1" si="13"/>
        <v/>
      </c>
      <c r="P95" s="1" t="str">
        <f t="shared" ca="1" si="13"/>
        <v/>
      </c>
    </row>
    <row r="96" spans="1:16">
      <c r="A96" s="14" t="str">
        <f t="shared" ca="1" si="10"/>
        <v/>
      </c>
      <c r="B96" s="1" t="str">
        <f ca="1">IF(A96&lt;=annual_trend_projects,INDEX(projects,MATCH(0,INDEX(COUNTIF($B$3:B95,projects),0,0),0)),"")</f>
        <v/>
      </c>
      <c r="C96" s="13" t="str" cm="1">
        <f t="array" aca="1" ref="C96" ca="1">IF(B96&lt;&gt;"",IF(INDEX(projects_is_finished,MATCH(B96,projects_projects,0))=checked_key,finish_status_key,IF(INDEX(projects_is_stopped,MATCH(B96,projects_projects,0))=checked_key,stopped_status_key,IF(INDEX(projects_is_started,MATCH(B96,projects_projects,0))=checked_key,wip_status_key,""))),"")</f>
        <v/>
      </c>
      <c r="D96" s="3" t="str" cm="1">
        <f t="array" aca="1" ref="D96" ca="1">IF(B96&lt;&gt;"",INDEX(dates,MATCH(B96,projects,0)),"")</f>
        <v/>
      </c>
      <c r="E96" s="3" t="str" cm="1">
        <f t="array" aca="1" ref="E96" ca="1">IF(B96&lt;&gt;"",IF(C96=wip_status_key,"",INDIRECT("'Stitching Log'!A"&amp;MAX(IF(projects=B96,ROW(projects))))),"")</f>
        <v/>
      </c>
      <c r="F96" s="3"/>
      <c r="G96" s="3"/>
      <c r="H96" s="3"/>
      <c r="I96" s="3"/>
      <c r="J96" s="1" t="str">
        <f t="shared" ca="1" si="13"/>
        <v/>
      </c>
      <c r="K96" s="1" t="str">
        <f t="shared" ca="1" si="13"/>
        <v/>
      </c>
      <c r="L96" s="1" t="str">
        <f t="shared" ca="1" si="13"/>
        <v/>
      </c>
      <c r="M96" s="1" t="str">
        <f t="shared" ca="1" si="13"/>
        <v/>
      </c>
      <c r="N96" s="1" t="str">
        <f t="shared" ca="1" si="13"/>
        <v/>
      </c>
      <c r="O96" s="1" t="str">
        <f t="shared" ca="1" si="13"/>
        <v/>
      </c>
      <c r="P96" s="1" t="str">
        <f t="shared" ca="1" si="13"/>
        <v/>
      </c>
    </row>
    <row r="97" spans="1:16">
      <c r="A97" s="14" t="str">
        <f t="shared" ca="1" si="10"/>
        <v/>
      </c>
      <c r="B97" s="1" t="str">
        <f ca="1">IF(A97&lt;=annual_trend_projects,INDEX(projects,MATCH(0,INDEX(COUNTIF($B$3:B96,projects),0,0),0)),"")</f>
        <v/>
      </c>
      <c r="C97" s="13" t="str" cm="1">
        <f t="array" aca="1" ref="C97" ca="1">IF(B97&lt;&gt;"",IF(INDEX(projects_is_finished,MATCH(B97,projects_projects,0))=checked_key,finish_status_key,IF(INDEX(projects_is_stopped,MATCH(B97,projects_projects,0))=checked_key,stopped_status_key,IF(INDEX(projects_is_started,MATCH(B97,projects_projects,0))=checked_key,wip_status_key,""))),"")</f>
        <v/>
      </c>
      <c r="D97" s="3" t="str" cm="1">
        <f t="array" aca="1" ref="D97" ca="1">IF(B97&lt;&gt;"",INDEX(dates,MATCH(B97,projects,0)),"")</f>
        <v/>
      </c>
      <c r="E97" s="3" t="str" cm="1">
        <f t="array" aca="1" ref="E97" ca="1">IF(B97&lt;&gt;"",IF(C97=wip_status_key,"",INDIRECT("'Stitching Log'!A"&amp;MAX(IF(projects=B97,ROW(projects))))),"")</f>
        <v/>
      </c>
      <c r="F97" s="3"/>
      <c r="G97" s="3"/>
      <c r="H97" s="3"/>
      <c r="I97" s="3"/>
      <c r="J97" s="1" t="str">
        <f t="shared" ca="1" si="13"/>
        <v/>
      </c>
      <c r="K97" s="1" t="str">
        <f t="shared" ca="1" si="13"/>
        <v/>
      </c>
      <c r="L97" s="1" t="str">
        <f t="shared" ca="1" si="13"/>
        <v/>
      </c>
      <c r="M97" s="1" t="str">
        <f t="shared" ca="1" si="13"/>
        <v/>
      </c>
      <c r="N97" s="1" t="str">
        <f t="shared" ca="1" si="13"/>
        <v/>
      </c>
      <c r="O97" s="1" t="str">
        <f t="shared" ca="1" si="13"/>
        <v/>
      </c>
      <c r="P97" s="1" t="str">
        <f t="shared" ca="1" si="13"/>
        <v/>
      </c>
    </row>
    <row r="98" spans="1:16">
      <c r="A98" s="14" t="str">
        <f t="shared" ca="1" si="10"/>
        <v/>
      </c>
      <c r="B98" s="1" t="str">
        <f ca="1">IF(A98&lt;=annual_trend_projects,INDEX(projects,MATCH(0,INDEX(COUNTIF($B$3:B97,projects),0,0),0)),"")</f>
        <v/>
      </c>
      <c r="C98" s="13" t="str" cm="1">
        <f t="array" aca="1" ref="C98" ca="1">IF(B98&lt;&gt;"",IF(INDEX(projects_is_finished,MATCH(B98,projects_projects,0))=checked_key,finish_status_key,IF(INDEX(projects_is_stopped,MATCH(B98,projects_projects,0))=checked_key,stopped_status_key,IF(INDEX(projects_is_started,MATCH(B98,projects_projects,0))=checked_key,wip_status_key,""))),"")</f>
        <v/>
      </c>
      <c r="D98" s="3" t="str" cm="1">
        <f t="array" aca="1" ref="D98" ca="1">IF(B98&lt;&gt;"",INDEX(dates,MATCH(B98,projects,0)),"")</f>
        <v/>
      </c>
      <c r="E98" s="3" t="str" cm="1">
        <f t="array" aca="1" ref="E98" ca="1">IF(B98&lt;&gt;"",IF(C98=wip_status_key,"",INDIRECT("'Stitching Log'!A"&amp;MAX(IF(projects=B98,ROW(projects))))),"")</f>
        <v/>
      </c>
      <c r="F98" s="3"/>
      <c r="G98" s="3"/>
      <c r="H98" s="3"/>
      <c r="I98" s="3"/>
      <c r="J98" s="1" t="str">
        <f t="shared" ca="1" si="13"/>
        <v/>
      </c>
      <c r="K98" s="1" t="str">
        <f t="shared" ca="1" si="13"/>
        <v/>
      </c>
      <c r="L98" s="1" t="str">
        <f t="shared" ca="1" si="13"/>
        <v/>
      </c>
      <c r="M98" s="1" t="str">
        <f t="shared" ca="1" si="13"/>
        <v/>
      </c>
      <c r="N98" s="1" t="str">
        <f t="shared" ca="1" si="13"/>
        <v/>
      </c>
      <c r="O98" s="1" t="str">
        <f t="shared" ca="1" si="13"/>
        <v/>
      </c>
      <c r="P98" s="1" t="str">
        <f t="shared" ca="1" si="13"/>
        <v/>
      </c>
    </row>
    <row r="99" spans="1:16">
      <c r="A99" s="14" t="str">
        <f t="shared" ca="1" si="10"/>
        <v/>
      </c>
      <c r="B99" s="1" t="str">
        <f ca="1">IF(A99&lt;=annual_trend_projects,INDEX(projects,MATCH(0,INDEX(COUNTIF($B$3:B98,projects),0,0),0)),"")</f>
        <v/>
      </c>
      <c r="C99" s="13" t="str" cm="1">
        <f t="array" aca="1" ref="C99" ca="1">IF(B99&lt;&gt;"",IF(INDEX(projects_is_finished,MATCH(B99,projects_projects,0))=checked_key,finish_status_key,IF(INDEX(projects_is_stopped,MATCH(B99,projects_projects,0))=checked_key,stopped_status_key,IF(INDEX(projects_is_started,MATCH(B99,projects_projects,0))=checked_key,wip_status_key,""))),"")</f>
        <v/>
      </c>
      <c r="D99" s="3" t="str" cm="1">
        <f t="array" aca="1" ref="D99" ca="1">IF(B99&lt;&gt;"",INDEX(dates,MATCH(B99,projects,0)),"")</f>
        <v/>
      </c>
      <c r="E99" s="3" t="str" cm="1">
        <f t="array" aca="1" ref="E99" ca="1">IF(B99&lt;&gt;"",IF(C99=wip_status_key,"",INDIRECT("'Stitching Log'!A"&amp;MAX(IF(projects=B99,ROW(projects))))),"")</f>
        <v/>
      </c>
      <c r="F99" s="3"/>
      <c r="G99" s="3"/>
      <c r="H99" s="3"/>
      <c r="I99" s="3"/>
      <c r="J99" s="1" t="str">
        <f t="shared" ca="1" si="13"/>
        <v/>
      </c>
      <c r="K99" s="1" t="str">
        <f t="shared" ca="1" si="13"/>
        <v/>
      </c>
      <c r="L99" s="1" t="str">
        <f t="shared" ca="1" si="13"/>
        <v/>
      </c>
      <c r="M99" s="1" t="str">
        <f t="shared" ca="1" si="13"/>
        <v/>
      </c>
      <c r="N99" s="1" t="str">
        <f t="shared" ca="1" si="13"/>
        <v/>
      </c>
      <c r="O99" s="1" t="str">
        <f t="shared" ca="1" si="13"/>
        <v/>
      </c>
      <c r="P99" s="1" t="str">
        <f t="shared" ca="1" si="13"/>
        <v/>
      </c>
    </row>
    <row r="100" spans="1:16">
      <c r="A100" s="14" t="str">
        <f t="shared" ca="1" si="10"/>
        <v/>
      </c>
      <c r="B100" s="1" t="str">
        <f ca="1">IF(A100&lt;=annual_trend_projects,INDEX(projects,MATCH(0,INDEX(COUNTIF($B$3:B99,projects),0,0),0)),"")</f>
        <v/>
      </c>
      <c r="C100" s="13" t="str" cm="1">
        <f t="array" aca="1" ref="C100" ca="1">IF(B100&lt;&gt;"",IF(INDEX(projects_is_finished,MATCH(B100,projects_projects,0))=checked_key,finish_status_key,IF(INDEX(projects_is_stopped,MATCH(B100,projects_projects,0))=checked_key,stopped_status_key,IF(INDEX(projects_is_started,MATCH(B100,projects_projects,0))=checked_key,wip_status_key,""))),"")</f>
        <v/>
      </c>
      <c r="D100" s="3" t="str" cm="1">
        <f t="array" aca="1" ref="D100" ca="1">IF(B100&lt;&gt;"",INDEX(dates,MATCH(B100,projects,0)),"")</f>
        <v/>
      </c>
      <c r="E100" s="3" t="str" cm="1">
        <f t="array" aca="1" ref="E100" ca="1">IF(B100&lt;&gt;"",IF(C100=wip_status_key,"",INDIRECT("'Stitching Log'!A"&amp;MAX(IF(projects=B100,ROW(projects))))),"")</f>
        <v/>
      </c>
      <c r="F100" s="3"/>
      <c r="G100" s="3"/>
      <c r="H100" s="3"/>
      <c r="I100" s="3"/>
      <c r="J100" s="1" t="str">
        <f t="shared" ca="1" si="13"/>
        <v/>
      </c>
      <c r="K100" s="1" t="str">
        <f t="shared" ca="1" si="13"/>
        <v/>
      </c>
      <c r="L100" s="1" t="str">
        <f t="shared" ca="1" si="13"/>
        <v/>
      </c>
      <c r="M100" s="1" t="str">
        <f t="shared" ca="1" si="13"/>
        <v/>
      </c>
      <c r="N100" s="1" t="str">
        <f t="shared" ca="1" si="13"/>
        <v/>
      </c>
      <c r="O100" s="1" t="str">
        <f t="shared" ca="1" si="13"/>
        <v/>
      </c>
      <c r="P100" s="1" t="str">
        <f t="shared" ca="1" si="13"/>
        <v/>
      </c>
    </row>
    <row r="101" spans="1:16">
      <c r="A101" s="14" t="str">
        <f t="shared" ca="1" si="10"/>
        <v/>
      </c>
      <c r="B101" s="1" t="str">
        <f ca="1">IF(A101&lt;=annual_trend_projects,INDEX(projects,MATCH(0,INDEX(COUNTIF($B$3:B100,projects),0,0),0)),"")</f>
        <v/>
      </c>
      <c r="C101" s="13" t="str" cm="1">
        <f t="array" aca="1" ref="C101" ca="1">IF(B101&lt;&gt;"",IF(INDEX(projects_is_finished,MATCH(B101,projects_projects,0))=checked_key,finish_status_key,IF(INDEX(projects_is_stopped,MATCH(B101,projects_projects,0))=checked_key,stopped_status_key,IF(INDEX(projects_is_started,MATCH(B101,projects_projects,0))=checked_key,wip_status_key,""))),"")</f>
        <v/>
      </c>
      <c r="D101" s="3" t="str" cm="1">
        <f t="array" aca="1" ref="D101" ca="1">IF(B101&lt;&gt;"",INDEX(dates,MATCH(B101,projects,0)),"")</f>
        <v/>
      </c>
      <c r="E101" s="3" t="str" cm="1">
        <f t="array" aca="1" ref="E101" ca="1">IF(B101&lt;&gt;"",IF(C101=wip_status_key,"",INDIRECT("'Stitching Log'!A"&amp;MAX(IF(projects=B101,ROW(projects))))),"")</f>
        <v/>
      </c>
      <c r="F101" s="3"/>
      <c r="G101" s="3"/>
      <c r="H101" s="3"/>
      <c r="I101" s="3"/>
      <c r="J101" s="1" t="str">
        <f t="shared" ca="1" si="13"/>
        <v/>
      </c>
      <c r="K101" s="1" t="str">
        <f t="shared" ca="1" si="13"/>
        <v/>
      </c>
      <c r="L101" s="1" t="str">
        <f t="shared" ca="1" si="13"/>
        <v/>
      </c>
      <c r="M101" s="1" t="str">
        <f t="shared" ca="1" si="13"/>
        <v/>
      </c>
      <c r="N101" s="1" t="str">
        <f t="shared" ca="1" si="13"/>
        <v/>
      </c>
      <c r="O101" s="1" t="str">
        <f t="shared" ca="1" si="13"/>
        <v/>
      </c>
      <c r="P101" s="1" t="str">
        <f t="shared" ca="1" si="13"/>
        <v/>
      </c>
    </row>
    <row r="102" spans="1:16">
      <c r="A102" s="14" t="str">
        <f t="shared" ca="1" si="10"/>
        <v/>
      </c>
      <c r="B102" s="1" t="str">
        <f ca="1">IF(A102&lt;=annual_trend_projects,INDEX(projects,MATCH(0,INDEX(COUNTIF($B$3:B101,projects),0,0),0)),"")</f>
        <v/>
      </c>
      <c r="C102" s="13" t="str" cm="1">
        <f t="array" aca="1" ref="C102" ca="1">IF(B102&lt;&gt;"",IF(INDEX(projects_is_finished,MATCH(B102,projects_projects,0))=checked_key,finish_status_key,IF(INDEX(projects_is_stopped,MATCH(B102,projects_projects,0))=checked_key,stopped_status_key,IF(INDEX(projects_is_started,MATCH(B102,projects_projects,0))=checked_key,wip_status_key,""))),"")</f>
        <v/>
      </c>
      <c r="D102" s="3" t="str" cm="1">
        <f t="array" aca="1" ref="D102" ca="1">IF(B102&lt;&gt;"",INDEX(dates,MATCH(B102,projects,0)),"")</f>
        <v/>
      </c>
      <c r="E102" s="3" t="str" cm="1">
        <f t="array" aca="1" ref="E102" ca="1">IF(B102&lt;&gt;"",IF(C102=wip_status_key,"",INDIRECT("'Stitching Log'!A"&amp;MAX(IF(projects=B102,ROW(projects))))),"")</f>
        <v/>
      </c>
      <c r="F102" s="3"/>
      <c r="G102" s="3"/>
      <c r="H102" s="3"/>
      <c r="I102" s="3"/>
      <c r="J102" s="1" t="str">
        <f t="shared" ca="1" si="13"/>
        <v/>
      </c>
      <c r="K102" s="1" t="str">
        <f t="shared" ca="1" si="13"/>
        <v/>
      </c>
      <c r="L102" s="1" t="str">
        <f t="shared" ca="1" si="13"/>
        <v/>
      </c>
      <c r="M102" s="1" t="str">
        <f t="shared" ca="1" si="13"/>
        <v/>
      </c>
      <c r="N102" s="1" t="str">
        <f t="shared" ca="1" si="13"/>
        <v/>
      </c>
      <c r="O102" s="1" t="str">
        <f t="shared" ca="1" si="13"/>
        <v/>
      </c>
      <c r="P102" s="1" t="str">
        <f t="shared" ca="1" si="13"/>
        <v/>
      </c>
    </row>
    <row r="103" spans="1:16">
      <c r="A103" s="14" t="str">
        <f t="shared" ca="1" si="10"/>
        <v/>
      </c>
      <c r="B103" s="1" t="str">
        <f ca="1">IF(A103&lt;=annual_trend_projects,INDEX(projects,MATCH(0,INDEX(COUNTIF($B$3:B102,projects),0,0),0)),"")</f>
        <v/>
      </c>
      <c r="C103" s="13" t="str" cm="1">
        <f t="array" aca="1" ref="C103" ca="1">IF(B103&lt;&gt;"",IF(INDEX(projects_is_finished,MATCH(B103,projects_projects,0))=checked_key,finish_status_key,IF(INDEX(projects_is_stopped,MATCH(B103,projects_projects,0))=checked_key,stopped_status_key,IF(INDEX(projects_is_started,MATCH(B103,projects_projects,0))=checked_key,wip_status_key,""))),"")</f>
        <v/>
      </c>
      <c r="D103" s="3" t="str" cm="1">
        <f t="array" aca="1" ref="D103" ca="1">IF(B103&lt;&gt;"",INDEX(dates,MATCH(B103,projects,0)),"")</f>
        <v/>
      </c>
      <c r="E103" s="3" t="str" cm="1">
        <f t="array" aca="1" ref="E103" ca="1">IF(B103&lt;&gt;"",IF(C103=wip_status_key,"",INDIRECT("'Stitching Log'!A"&amp;MAX(IF(projects=B103,ROW(projects))))),"")</f>
        <v/>
      </c>
      <c r="F103" s="3"/>
      <c r="G103" s="3"/>
      <c r="H103" s="3"/>
      <c r="I103" s="3"/>
      <c r="J103" s="1" t="str">
        <f t="shared" ref="J103:P112" ca="1" si="14">IF($B103&lt;&gt;"",COUNTIFS(dates,"&gt;="&amp;J$1,dates,"&lt;"&amp;DATE(YEAR(J$1)+1,MONTH(J$1),DAY(J$1)),projects,$B103),"")</f>
        <v/>
      </c>
      <c r="K103" s="1" t="str">
        <f t="shared" ca="1" si="14"/>
        <v/>
      </c>
      <c r="L103" s="1" t="str">
        <f t="shared" ca="1" si="14"/>
        <v/>
      </c>
      <c r="M103" s="1" t="str">
        <f t="shared" ca="1" si="14"/>
        <v/>
      </c>
      <c r="N103" s="1" t="str">
        <f t="shared" ca="1" si="14"/>
        <v/>
      </c>
      <c r="O103" s="1" t="str">
        <f t="shared" ca="1" si="14"/>
        <v/>
      </c>
      <c r="P103" s="1" t="str">
        <f t="shared" ca="1" si="14"/>
        <v/>
      </c>
    </row>
    <row r="104" spans="1:16">
      <c r="A104" s="14" t="str">
        <f t="shared" ca="1" si="10"/>
        <v/>
      </c>
      <c r="B104" s="1" t="str">
        <f ca="1">IF(A104&lt;=annual_trend_projects,INDEX(projects,MATCH(0,INDEX(COUNTIF($B$3:B103,projects),0,0),0)),"")</f>
        <v/>
      </c>
      <c r="C104" s="13" t="str" cm="1">
        <f t="array" aca="1" ref="C104" ca="1">IF(B104&lt;&gt;"",IF(INDEX(projects_is_finished,MATCH(B104,projects_projects,0))=checked_key,finish_status_key,IF(INDEX(projects_is_stopped,MATCH(B104,projects_projects,0))=checked_key,stopped_status_key,IF(INDEX(projects_is_started,MATCH(B104,projects_projects,0))=checked_key,wip_status_key,""))),"")</f>
        <v/>
      </c>
      <c r="D104" s="3" t="str" cm="1">
        <f t="array" aca="1" ref="D104" ca="1">IF(B104&lt;&gt;"",INDEX(dates,MATCH(B104,projects,0)),"")</f>
        <v/>
      </c>
      <c r="E104" s="3" t="str" cm="1">
        <f t="array" aca="1" ref="E104" ca="1">IF(B104&lt;&gt;"",IF(C104=wip_status_key,"",INDIRECT("'Stitching Log'!A"&amp;MAX(IF(projects=B104,ROW(projects))))),"")</f>
        <v/>
      </c>
      <c r="F104" s="3"/>
      <c r="G104" s="3"/>
      <c r="H104" s="3"/>
      <c r="I104" s="3"/>
      <c r="J104" s="1" t="str">
        <f t="shared" ca="1" si="14"/>
        <v/>
      </c>
      <c r="K104" s="1" t="str">
        <f t="shared" ca="1" si="14"/>
        <v/>
      </c>
      <c r="L104" s="1" t="str">
        <f t="shared" ca="1" si="14"/>
        <v/>
      </c>
      <c r="M104" s="1" t="str">
        <f t="shared" ca="1" si="14"/>
        <v/>
      </c>
      <c r="N104" s="1" t="str">
        <f t="shared" ca="1" si="14"/>
        <v/>
      </c>
      <c r="O104" s="1" t="str">
        <f t="shared" ca="1" si="14"/>
        <v/>
      </c>
      <c r="P104" s="1" t="str">
        <f t="shared" ca="1" si="14"/>
        <v/>
      </c>
    </row>
    <row r="105" spans="1:16">
      <c r="A105" s="14" t="str">
        <f t="shared" ca="1" si="10"/>
        <v/>
      </c>
      <c r="B105" s="1" t="str">
        <f ca="1">IF(A105&lt;=annual_trend_projects,INDEX(projects,MATCH(0,INDEX(COUNTIF($B$3:B104,projects),0,0),0)),"")</f>
        <v/>
      </c>
      <c r="C105" s="13" t="str" cm="1">
        <f t="array" aca="1" ref="C105" ca="1">IF(B105&lt;&gt;"",IF(INDEX(projects_is_finished,MATCH(B105,projects_projects,0))=checked_key,finish_status_key,IF(INDEX(projects_is_stopped,MATCH(B105,projects_projects,0))=checked_key,stopped_status_key,IF(INDEX(projects_is_started,MATCH(B105,projects_projects,0))=checked_key,wip_status_key,""))),"")</f>
        <v/>
      </c>
      <c r="D105" s="3" t="str" cm="1">
        <f t="array" aca="1" ref="D105" ca="1">IF(B105&lt;&gt;"",INDEX(dates,MATCH(B105,projects,0)),"")</f>
        <v/>
      </c>
      <c r="E105" s="3" t="str" cm="1">
        <f t="array" aca="1" ref="E105" ca="1">IF(B105&lt;&gt;"",IF(C105=wip_status_key,"",INDIRECT("'Stitching Log'!A"&amp;MAX(IF(projects=B105,ROW(projects))))),"")</f>
        <v/>
      </c>
      <c r="F105" s="3"/>
      <c r="G105" s="3"/>
      <c r="H105" s="3"/>
      <c r="I105" s="3"/>
      <c r="J105" s="1" t="str">
        <f t="shared" ca="1" si="14"/>
        <v/>
      </c>
      <c r="K105" s="1" t="str">
        <f t="shared" ca="1" si="14"/>
        <v/>
      </c>
      <c r="L105" s="1" t="str">
        <f t="shared" ca="1" si="14"/>
        <v/>
      </c>
      <c r="M105" s="1" t="str">
        <f t="shared" ca="1" si="14"/>
        <v/>
      </c>
      <c r="N105" s="1" t="str">
        <f t="shared" ca="1" si="14"/>
        <v/>
      </c>
      <c r="O105" s="1" t="str">
        <f t="shared" ca="1" si="14"/>
        <v/>
      </c>
      <c r="P105" s="1" t="str">
        <f t="shared" ca="1" si="14"/>
        <v/>
      </c>
    </row>
    <row r="106" spans="1:16">
      <c r="A106" s="14" t="str">
        <f t="shared" ca="1" si="10"/>
        <v/>
      </c>
      <c r="B106" s="1" t="str">
        <f ca="1">IF(A106&lt;=annual_trend_projects,INDEX(projects,MATCH(0,INDEX(COUNTIF($B$3:B105,projects),0,0),0)),"")</f>
        <v/>
      </c>
      <c r="C106" s="13" t="str" cm="1">
        <f t="array" aca="1" ref="C106" ca="1">IF(B106&lt;&gt;"",IF(INDEX(projects_is_finished,MATCH(B106,projects_projects,0))=checked_key,finish_status_key,IF(INDEX(projects_is_stopped,MATCH(B106,projects_projects,0))=checked_key,stopped_status_key,IF(INDEX(projects_is_started,MATCH(B106,projects_projects,0))=checked_key,wip_status_key,""))),"")</f>
        <v/>
      </c>
      <c r="D106" s="3" t="str" cm="1">
        <f t="array" aca="1" ref="D106" ca="1">IF(B106&lt;&gt;"",INDEX(dates,MATCH(B106,projects,0)),"")</f>
        <v/>
      </c>
      <c r="E106" s="3" t="str" cm="1">
        <f t="array" aca="1" ref="E106" ca="1">IF(B106&lt;&gt;"",IF(C106=wip_status_key,"",INDIRECT("'Stitching Log'!A"&amp;MAX(IF(projects=B106,ROW(projects))))),"")</f>
        <v/>
      </c>
      <c r="F106" s="3"/>
      <c r="G106" s="3"/>
      <c r="H106" s="3"/>
      <c r="I106" s="3"/>
      <c r="J106" s="1" t="str">
        <f t="shared" ca="1" si="14"/>
        <v/>
      </c>
      <c r="K106" s="1" t="str">
        <f t="shared" ca="1" si="14"/>
        <v/>
      </c>
      <c r="L106" s="1" t="str">
        <f t="shared" ca="1" si="14"/>
        <v/>
      </c>
      <c r="M106" s="1" t="str">
        <f t="shared" ca="1" si="14"/>
        <v/>
      </c>
      <c r="N106" s="1" t="str">
        <f t="shared" ca="1" si="14"/>
        <v/>
      </c>
      <c r="O106" s="1" t="str">
        <f t="shared" ca="1" si="14"/>
        <v/>
      </c>
      <c r="P106" s="1" t="str">
        <f t="shared" ca="1" si="14"/>
        <v/>
      </c>
    </row>
    <row r="107" spans="1:16">
      <c r="A107" s="14" t="str">
        <f t="shared" ca="1" si="10"/>
        <v/>
      </c>
      <c r="B107" s="1" t="str">
        <f ca="1">IF(A107&lt;=annual_trend_projects,INDEX(projects,MATCH(0,INDEX(COUNTIF($B$3:B106,projects),0,0),0)),"")</f>
        <v/>
      </c>
      <c r="C107" s="13" t="str" cm="1">
        <f t="array" aca="1" ref="C107" ca="1">IF(B107&lt;&gt;"",IF(INDEX(projects_is_finished,MATCH(B107,projects_projects,0))=checked_key,finish_status_key,IF(INDEX(projects_is_stopped,MATCH(B107,projects_projects,0))=checked_key,stopped_status_key,IF(INDEX(projects_is_started,MATCH(B107,projects_projects,0))=checked_key,wip_status_key,""))),"")</f>
        <v/>
      </c>
      <c r="D107" s="3" t="str" cm="1">
        <f t="array" aca="1" ref="D107" ca="1">IF(B107&lt;&gt;"",INDEX(dates,MATCH(B107,projects,0)),"")</f>
        <v/>
      </c>
      <c r="E107" s="3" t="str" cm="1">
        <f t="array" aca="1" ref="E107" ca="1">IF(B107&lt;&gt;"",IF(C107=wip_status_key,"",INDIRECT("'Stitching Log'!A"&amp;MAX(IF(projects=B107,ROW(projects))))),"")</f>
        <v/>
      </c>
      <c r="F107" s="3"/>
      <c r="G107" s="3"/>
      <c r="H107" s="3"/>
      <c r="I107" s="3"/>
      <c r="J107" s="1" t="str">
        <f t="shared" ca="1" si="14"/>
        <v/>
      </c>
      <c r="K107" s="1" t="str">
        <f t="shared" ca="1" si="14"/>
        <v/>
      </c>
      <c r="L107" s="1" t="str">
        <f t="shared" ca="1" si="14"/>
        <v/>
      </c>
      <c r="M107" s="1" t="str">
        <f t="shared" ca="1" si="14"/>
        <v/>
      </c>
      <c r="N107" s="1" t="str">
        <f t="shared" ca="1" si="14"/>
        <v/>
      </c>
      <c r="O107" s="1" t="str">
        <f t="shared" ca="1" si="14"/>
        <v/>
      </c>
      <c r="P107" s="1" t="str">
        <f t="shared" ca="1" si="14"/>
        <v/>
      </c>
    </row>
    <row r="108" spans="1:16">
      <c r="A108" s="14" t="str">
        <f t="shared" ca="1" si="10"/>
        <v/>
      </c>
      <c r="B108" s="1" t="str">
        <f ca="1">IF(A108&lt;=annual_trend_projects,INDEX(projects,MATCH(0,INDEX(COUNTIF($B$3:B107,projects),0,0),0)),"")</f>
        <v/>
      </c>
      <c r="C108" s="13" t="str" cm="1">
        <f t="array" aca="1" ref="C108" ca="1">IF(B108&lt;&gt;"",IF(INDEX(projects_is_finished,MATCH(B108,projects_projects,0))=checked_key,finish_status_key,IF(INDEX(projects_is_stopped,MATCH(B108,projects_projects,0))=checked_key,stopped_status_key,IF(INDEX(projects_is_started,MATCH(B108,projects_projects,0))=checked_key,wip_status_key,""))),"")</f>
        <v/>
      </c>
      <c r="D108" s="3" t="str" cm="1">
        <f t="array" aca="1" ref="D108" ca="1">IF(B108&lt;&gt;"",INDEX(dates,MATCH(B108,projects,0)),"")</f>
        <v/>
      </c>
      <c r="E108" s="3" t="str" cm="1">
        <f t="array" aca="1" ref="E108" ca="1">IF(B108&lt;&gt;"",IF(C108=wip_status_key,"",INDIRECT("'Stitching Log'!A"&amp;MAX(IF(projects=B108,ROW(projects))))),"")</f>
        <v/>
      </c>
      <c r="F108" s="3"/>
      <c r="G108" s="3"/>
      <c r="H108" s="3"/>
      <c r="I108" s="3"/>
      <c r="J108" s="1" t="str">
        <f t="shared" ca="1" si="14"/>
        <v/>
      </c>
      <c r="K108" s="1" t="str">
        <f t="shared" ca="1" si="14"/>
        <v/>
      </c>
      <c r="L108" s="1" t="str">
        <f t="shared" ca="1" si="14"/>
        <v/>
      </c>
      <c r="M108" s="1" t="str">
        <f t="shared" ca="1" si="14"/>
        <v/>
      </c>
      <c r="N108" s="1" t="str">
        <f t="shared" ca="1" si="14"/>
        <v/>
      </c>
      <c r="O108" s="1" t="str">
        <f t="shared" ca="1" si="14"/>
        <v/>
      </c>
      <c r="P108" s="1" t="str">
        <f t="shared" ca="1" si="14"/>
        <v/>
      </c>
    </row>
    <row r="109" spans="1:16">
      <c r="A109" s="14" t="str">
        <f t="shared" ca="1" si="10"/>
        <v/>
      </c>
      <c r="B109" s="1" t="str">
        <f ca="1">IF(A109&lt;=annual_trend_projects,INDEX(projects,MATCH(0,INDEX(COUNTIF($B$3:B108,projects),0,0),0)),"")</f>
        <v/>
      </c>
      <c r="C109" s="13" t="str" cm="1">
        <f t="array" aca="1" ref="C109" ca="1">IF(B109&lt;&gt;"",IF(INDEX(projects_is_finished,MATCH(B109,projects_projects,0))=checked_key,finish_status_key,IF(INDEX(projects_is_stopped,MATCH(B109,projects_projects,0))=checked_key,stopped_status_key,IF(INDEX(projects_is_started,MATCH(B109,projects_projects,0))=checked_key,wip_status_key,""))),"")</f>
        <v/>
      </c>
      <c r="D109" s="3" t="str" cm="1">
        <f t="array" aca="1" ref="D109" ca="1">IF(B109&lt;&gt;"",INDEX(dates,MATCH(B109,projects,0)),"")</f>
        <v/>
      </c>
      <c r="E109" s="3" t="str" cm="1">
        <f t="array" aca="1" ref="E109" ca="1">IF(B109&lt;&gt;"",IF(C109=wip_status_key,"",INDIRECT("'Stitching Log'!A"&amp;MAX(IF(projects=B109,ROW(projects))))),"")</f>
        <v/>
      </c>
      <c r="F109" s="3"/>
      <c r="G109" s="3"/>
      <c r="H109" s="3"/>
      <c r="I109" s="3"/>
      <c r="J109" s="1" t="str">
        <f t="shared" ca="1" si="14"/>
        <v/>
      </c>
      <c r="K109" s="1" t="str">
        <f t="shared" ca="1" si="14"/>
        <v/>
      </c>
      <c r="L109" s="1" t="str">
        <f t="shared" ca="1" si="14"/>
        <v/>
      </c>
      <c r="M109" s="1" t="str">
        <f t="shared" ca="1" si="14"/>
        <v/>
      </c>
      <c r="N109" s="1" t="str">
        <f t="shared" ca="1" si="14"/>
        <v/>
      </c>
      <c r="O109" s="1" t="str">
        <f t="shared" ca="1" si="14"/>
        <v/>
      </c>
      <c r="P109" s="1" t="str">
        <f t="shared" ca="1" si="14"/>
        <v/>
      </c>
    </row>
    <row r="110" spans="1:16">
      <c r="A110" s="14" t="str">
        <f t="shared" ca="1" si="10"/>
        <v/>
      </c>
      <c r="B110" s="1" t="str">
        <f ca="1">IF(A110&lt;=annual_trend_projects,INDEX(projects,MATCH(0,INDEX(COUNTIF($B$3:B109,projects),0,0),0)),"")</f>
        <v/>
      </c>
      <c r="C110" s="13" t="str" cm="1">
        <f t="array" aca="1" ref="C110" ca="1">IF(B110&lt;&gt;"",IF(INDEX(projects_is_finished,MATCH(B110,projects_projects,0))=checked_key,finish_status_key,IF(INDEX(projects_is_stopped,MATCH(B110,projects_projects,0))=checked_key,stopped_status_key,IF(INDEX(projects_is_started,MATCH(B110,projects_projects,0))=checked_key,wip_status_key,""))),"")</f>
        <v/>
      </c>
      <c r="D110" s="3" t="str" cm="1">
        <f t="array" aca="1" ref="D110" ca="1">IF(B110&lt;&gt;"",INDEX(dates,MATCH(B110,projects,0)),"")</f>
        <v/>
      </c>
      <c r="E110" s="3" t="str" cm="1">
        <f t="array" aca="1" ref="E110" ca="1">IF(B110&lt;&gt;"",IF(C110=wip_status_key,"",INDIRECT("'Stitching Log'!A"&amp;MAX(IF(projects=B110,ROW(projects))))),"")</f>
        <v/>
      </c>
      <c r="F110" s="3"/>
      <c r="G110" s="3"/>
      <c r="H110" s="3"/>
      <c r="I110" s="3"/>
      <c r="J110" s="1" t="str">
        <f t="shared" ca="1" si="14"/>
        <v/>
      </c>
      <c r="K110" s="1" t="str">
        <f t="shared" ca="1" si="14"/>
        <v/>
      </c>
      <c r="L110" s="1" t="str">
        <f t="shared" ca="1" si="14"/>
        <v/>
      </c>
      <c r="M110" s="1" t="str">
        <f t="shared" ca="1" si="14"/>
        <v/>
      </c>
      <c r="N110" s="1" t="str">
        <f t="shared" ca="1" si="14"/>
        <v/>
      </c>
      <c r="O110" s="1" t="str">
        <f t="shared" ca="1" si="14"/>
        <v/>
      </c>
      <c r="P110" s="1" t="str">
        <f t="shared" ca="1" si="14"/>
        <v/>
      </c>
    </row>
    <row r="111" spans="1:16">
      <c r="A111" s="14" t="str">
        <f t="shared" ca="1" si="10"/>
        <v/>
      </c>
      <c r="B111" s="1" t="str">
        <f ca="1">IF(A111&lt;=annual_trend_projects,INDEX(projects,MATCH(0,INDEX(COUNTIF($B$3:B110,projects),0,0),0)),"")</f>
        <v/>
      </c>
      <c r="C111" s="13" t="str" cm="1">
        <f t="array" aca="1" ref="C111" ca="1">IF(B111&lt;&gt;"",IF(INDEX(projects_is_finished,MATCH(B111,projects_projects,0))=checked_key,finish_status_key,IF(INDEX(projects_is_stopped,MATCH(B111,projects_projects,0))=checked_key,stopped_status_key,IF(INDEX(projects_is_started,MATCH(B111,projects_projects,0))=checked_key,wip_status_key,""))),"")</f>
        <v/>
      </c>
      <c r="D111" s="3" t="str" cm="1">
        <f t="array" aca="1" ref="D111" ca="1">IF(B111&lt;&gt;"",INDEX(dates,MATCH(B111,projects,0)),"")</f>
        <v/>
      </c>
      <c r="E111" s="3" t="str" cm="1">
        <f t="array" aca="1" ref="E111" ca="1">IF(B111&lt;&gt;"",IF(C111=wip_status_key,"",INDIRECT("'Stitching Log'!A"&amp;MAX(IF(projects=B111,ROW(projects))))),"")</f>
        <v/>
      </c>
      <c r="F111" s="3"/>
      <c r="G111" s="3"/>
      <c r="H111" s="3"/>
      <c r="I111" s="3"/>
      <c r="J111" s="1" t="str">
        <f t="shared" ca="1" si="14"/>
        <v/>
      </c>
      <c r="K111" s="1" t="str">
        <f t="shared" ca="1" si="14"/>
        <v/>
      </c>
      <c r="L111" s="1" t="str">
        <f t="shared" ca="1" si="14"/>
        <v/>
      </c>
      <c r="M111" s="1" t="str">
        <f t="shared" ca="1" si="14"/>
        <v/>
      </c>
      <c r="N111" s="1" t="str">
        <f t="shared" ca="1" si="14"/>
        <v/>
      </c>
      <c r="O111" s="1" t="str">
        <f t="shared" ca="1" si="14"/>
        <v/>
      </c>
      <c r="P111" s="1" t="str">
        <f t="shared" ca="1" si="14"/>
        <v/>
      </c>
    </row>
    <row r="112" spans="1:16">
      <c r="A112" s="14" t="str">
        <f t="shared" ca="1" si="10"/>
        <v/>
      </c>
      <c r="B112" s="1" t="str">
        <f ca="1">IF(A112&lt;=annual_trend_projects,INDEX(projects,MATCH(0,INDEX(COUNTIF($B$3:B111,projects),0,0),0)),"")</f>
        <v/>
      </c>
      <c r="C112" s="13" t="str" cm="1">
        <f t="array" aca="1" ref="C112" ca="1">IF(B112&lt;&gt;"",IF(INDEX(projects_is_finished,MATCH(B112,projects_projects,0))=checked_key,finish_status_key,IF(INDEX(projects_is_stopped,MATCH(B112,projects_projects,0))=checked_key,stopped_status_key,IF(INDEX(projects_is_started,MATCH(B112,projects_projects,0))=checked_key,wip_status_key,""))),"")</f>
        <v/>
      </c>
      <c r="D112" s="3" t="str" cm="1">
        <f t="array" aca="1" ref="D112" ca="1">IF(B112&lt;&gt;"",INDEX(dates,MATCH(B112,projects,0)),"")</f>
        <v/>
      </c>
      <c r="E112" s="3" t="str" cm="1">
        <f t="array" aca="1" ref="E112" ca="1">IF(B112&lt;&gt;"",IF(C112=wip_status_key,"",INDIRECT("'Stitching Log'!A"&amp;MAX(IF(projects=B112,ROW(projects))))),"")</f>
        <v/>
      </c>
      <c r="F112" s="3"/>
      <c r="G112" s="3"/>
      <c r="H112" s="3"/>
      <c r="I112" s="3"/>
      <c r="J112" s="1" t="str">
        <f t="shared" ca="1" si="14"/>
        <v/>
      </c>
      <c r="K112" s="1" t="str">
        <f t="shared" ca="1" si="14"/>
        <v/>
      </c>
      <c r="L112" s="1" t="str">
        <f t="shared" ca="1" si="14"/>
        <v/>
      </c>
      <c r="M112" s="1" t="str">
        <f t="shared" ca="1" si="14"/>
        <v/>
      </c>
      <c r="N112" s="1" t="str">
        <f t="shared" ca="1" si="14"/>
        <v/>
      </c>
      <c r="O112" s="1" t="str">
        <f t="shared" ca="1" si="14"/>
        <v/>
      </c>
      <c r="P112" s="1" t="str">
        <f t="shared" ca="1" si="14"/>
        <v/>
      </c>
    </row>
    <row r="113" spans="1:16">
      <c r="A113" s="14" t="str">
        <f t="shared" ca="1" si="10"/>
        <v/>
      </c>
      <c r="B113" s="1" t="str">
        <f ca="1">IF(A113&lt;=annual_trend_projects,INDEX(projects,MATCH(0,INDEX(COUNTIF($B$3:B112,projects),0,0),0)),"")</f>
        <v/>
      </c>
      <c r="C113" s="13" t="str" cm="1">
        <f t="array" aca="1" ref="C113" ca="1">IF(B113&lt;&gt;"",IF(INDEX(projects_is_finished,MATCH(B113,projects_projects,0))=checked_key,finish_status_key,IF(INDEX(projects_is_stopped,MATCH(B113,projects_projects,0))=checked_key,stopped_status_key,IF(INDEX(projects_is_started,MATCH(B113,projects_projects,0))=checked_key,wip_status_key,""))),"")</f>
        <v/>
      </c>
      <c r="D113" s="3" t="str" cm="1">
        <f t="array" aca="1" ref="D113" ca="1">IF(B113&lt;&gt;"",INDEX(dates,MATCH(B113,projects,0)),"")</f>
        <v/>
      </c>
      <c r="E113" s="3" t="str" cm="1">
        <f t="array" aca="1" ref="E113" ca="1">IF(B113&lt;&gt;"",IF(C113=wip_status_key,"",INDIRECT("'Stitching Log'!A"&amp;MAX(IF(projects=B113,ROW(projects))))),"")</f>
        <v/>
      </c>
      <c r="F113" s="3"/>
      <c r="G113" s="3"/>
      <c r="H113" s="3"/>
      <c r="I113" s="3"/>
      <c r="J113" s="1" t="str">
        <f t="shared" ref="J113:P122" ca="1" si="15">IF($B113&lt;&gt;"",COUNTIFS(dates,"&gt;="&amp;J$1,dates,"&lt;"&amp;DATE(YEAR(J$1)+1,MONTH(J$1),DAY(J$1)),projects,$B113),"")</f>
        <v/>
      </c>
      <c r="K113" s="1" t="str">
        <f t="shared" ca="1" si="15"/>
        <v/>
      </c>
      <c r="L113" s="1" t="str">
        <f t="shared" ca="1" si="15"/>
        <v/>
      </c>
      <c r="M113" s="1" t="str">
        <f t="shared" ca="1" si="15"/>
        <v/>
      </c>
      <c r="N113" s="1" t="str">
        <f t="shared" ca="1" si="15"/>
        <v/>
      </c>
      <c r="O113" s="1" t="str">
        <f t="shared" ca="1" si="15"/>
        <v/>
      </c>
      <c r="P113" s="1" t="str">
        <f t="shared" ca="1" si="15"/>
        <v/>
      </c>
    </row>
    <row r="114" spans="1:16">
      <c r="A114" s="14" t="str">
        <f t="shared" ca="1" si="10"/>
        <v/>
      </c>
      <c r="B114" s="1" t="str">
        <f ca="1">IF(A114&lt;=annual_trend_projects,INDEX(projects,MATCH(0,INDEX(COUNTIF($B$3:B113,projects),0,0),0)),"")</f>
        <v/>
      </c>
      <c r="C114" s="13" t="str" cm="1">
        <f t="array" aca="1" ref="C114" ca="1">IF(B114&lt;&gt;"",IF(INDEX(projects_is_finished,MATCH(B114,projects_projects,0))=checked_key,finish_status_key,IF(INDEX(projects_is_stopped,MATCH(B114,projects_projects,0))=checked_key,stopped_status_key,IF(INDEX(projects_is_started,MATCH(B114,projects_projects,0))=checked_key,wip_status_key,""))),"")</f>
        <v/>
      </c>
      <c r="D114" s="3" t="str" cm="1">
        <f t="array" aca="1" ref="D114" ca="1">IF(B114&lt;&gt;"",INDEX(dates,MATCH(B114,projects,0)),"")</f>
        <v/>
      </c>
      <c r="E114" s="3" t="str" cm="1">
        <f t="array" aca="1" ref="E114" ca="1">IF(B114&lt;&gt;"",IF(C114=wip_status_key,"",INDIRECT("'Stitching Log'!A"&amp;MAX(IF(projects=B114,ROW(projects))))),"")</f>
        <v/>
      </c>
      <c r="F114" s="3"/>
      <c r="G114" s="3"/>
      <c r="H114" s="3"/>
      <c r="I114" s="3"/>
      <c r="J114" s="1" t="str">
        <f t="shared" ca="1" si="15"/>
        <v/>
      </c>
      <c r="K114" s="1" t="str">
        <f t="shared" ca="1" si="15"/>
        <v/>
      </c>
      <c r="L114" s="1" t="str">
        <f t="shared" ca="1" si="15"/>
        <v/>
      </c>
      <c r="M114" s="1" t="str">
        <f t="shared" ca="1" si="15"/>
        <v/>
      </c>
      <c r="N114" s="1" t="str">
        <f t="shared" ca="1" si="15"/>
        <v/>
      </c>
      <c r="O114" s="1" t="str">
        <f t="shared" ca="1" si="15"/>
        <v/>
      </c>
      <c r="P114" s="1" t="str">
        <f t="shared" ca="1" si="15"/>
        <v/>
      </c>
    </row>
    <row r="115" spans="1:16">
      <c r="A115" s="14" t="str">
        <f t="shared" ca="1" si="10"/>
        <v/>
      </c>
      <c r="B115" s="1" t="str">
        <f ca="1">IF(A115&lt;=annual_trend_projects,INDEX(projects,MATCH(0,INDEX(COUNTIF($B$3:B114,projects),0,0),0)),"")</f>
        <v/>
      </c>
      <c r="C115" s="13" t="str" cm="1">
        <f t="array" aca="1" ref="C115" ca="1">IF(B115&lt;&gt;"",IF(INDEX(projects_is_finished,MATCH(B115,projects_projects,0))=checked_key,finish_status_key,IF(INDEX(projects_is_stopped,MATCH(B115,projects_projects,0))=checked_key,stopped_status_key,IF(INDEX(projects_is_started,MATCH(B115,projects_projects,0))=checked_key,wip_status_key,""))),"")</f>
        <v/>
      </c>
      <c r="D115" s="3" t="str" cm="1">
        <f t="array" aca="1" ref="D115" ca="1">IF(B115&lt;&gt;"",INDEX(dates,MATCH(B115,projects,0)),"")</f>
        <v/>
      </c>
      <c r="E115" s="3" t="str" cm="1">
        <f t="array" aca="1" ref="E115" ca="1">IF(B115&lt;&gt;"",IF(C115=wip_status_key,"",INDIRECT("'Stitching Log'!A"&amp;MAX(IF(projects=B115,ROW(projects))))),"")</f>
        <v/>
      </c>
      <c r="F115" s="3"/>
      <c r="G115" s="3"/>
      <c r="H115" s="3"/>
      <c r="I115" s="3"/>
      <c r="J115" s="1" t="str">
        <f t="shared" ca="1" si="15"/>
        <v/>
      </c>
      <c r="K115" s="1" t="str">
        <f t="shared" ca="1" si="15"/>
        <v/>
      </c>
      <c r="L115" s="1" t="str">
        <f t="shared" ca="1" si="15"/>
        <v/>
      </c>
      <c r="M115" s="1" t="str">
        <f t="shared" ca="1" si="15"/>
        <v/>
      </c>
      <c r="N115" s="1" t="str">
        <f t="shared" ca="1" si="15"/>
        <v/>
      </c>
      <c r="O115" s="1" t="str">
        <f t="shared" ca="1" si="15"/>
        <v/>
      </c>
      <c r="P115" s="1" t="str">
        <f t="shared" ca="1" si="15"/>
        <v/>
      </c>
    </row>
    <row r="116" spans="1:16">
      <c r="A116" s="14" t="str">
        <f t="shared" ca="1" si="10"/>
        <v/>
      </c>
      <c r="B116" s="1" t="str">
        <f ca="1">IF(A116&lt;=annual_trend_projects,INDEX(projects,MATCH(0,INDEX(COUNTIF($B$3:B115,projects),0,0),0)),"")</f>
        <v/>
      </c>
      <c r="C116" s="13" t="str" cm="1">
        <f t="array" aca="1" ref="C116" ca="1">IF(B116&lt;&gt;"",IF(INDEX(projects_is_finished,MATCH(B116,projects_projects,0))=checked_key,finish_status_key,IF(INDEX(projects_is_stopped,MATCH(B116,projects_projects,0))=checked_key,stopped_status_key,IF(INDEX(projects_is_started,MATCH(B116,projects_projects,0))=checked_key,wip_status_key,""))),"")</f>
        <v/>
      </c>
      <c r="D116" s="3" t="str" cm="1">
        <f t="array" aca="1" ref="D116" ca="1">IF(B116&lt;&gt;"",INDEX(dates,MATCH(B116,projects,0)),"")</f>
        <v/>
      </c>
      <c r="E116" s="3" t="str" cm="1">
        <f t="array" aca="1" ref="E116" ca="1">IF(B116&lt;&gt;"",IF(C116=wip_status_key,"",INDIRECT("'Stitching Log'!A"&amp;MAX(IF(projects=B116,ROW(projects))))),"")</f>
        <v/>
      </c>
      <c r="F116" s="3"/>
      <c r="G116" s="3"/>
      <c r="H116" s="3"/>
      <c r="I116" s="3"/>
      <c r="J116" s="1" t="str">
        <f t="shared" ca="1" si="15"/>
        <v/>
      </c>
      <c r="K116" s="1" t="str">
        <f t="shared" ca="1" si="15"/>
        <v/>
      </c>
      <c r="L116" s="1" t="str">
        <f t="shared" ca="1" si="15"/>
        <v/>
      </c>
      <c r="M116" s="1" t="str">
        <f t="shared" ca="1" si="15"/>
        <v/>
      </c>
      <c r="N116" s="1" t="str">
        <f t="shared" ca="1" si="15"/>
        <v/>
      </c>
      <c r="O116" s="1" t="str">
        <f t="shared" ca="1" si="15"/>
        <v/>
      </c>
      <c r="P116" s="1" t="str">
        <f t="shared" ca="1" si="15"/>
        <v/>
      </c>
    </row>
    <row r="117" spans="1:16">
      <c r="A117" s="14" t="str">
        <f t="shared" ca="1" si="10"/>
        <v/>
      </c>
      <c r="B117" s="1" t="str">
        <f ca="1">IF(A117&lt;=annual_trend_projects,INDEX(projects,MATCH(0,INDEX(COUNTIF($B$3:B116,projects),0,0),0)),"")</f>
        <v/>
      </c>
      <c r="C117" s="13" t="str" cm="1">
        <f t="array" aca="1" ref="C117" ca="1">IF(B117&lt;&gt;"",IF(INDEX(projects_is_finished,MATCH(B117,projects_projects,0))=checked_key,finish_status_key,IF(INDEX(projects_is_stopped,MATCH(B117,projects_projects,0))=checked_key,stopped_status_key,IF(INDEX(projects_is_started,MATCH(B117,projects_projects,0))=checked_key,wip_status_key,""))),"")</f>
        <v/>
      </c>
      <c r="D117" s="3" t="str" cm="1">
        <f t="array" aca="1" ref="D117" ca="1">IF(B117&lt;&gt;"",INDEX(dates,MATCH(B117,projects,0)),"")</f>
        <v/>
      </c>
      <c r="E117" s="3" t="str" cm="1">
        <f t="array" aca="1" ref="E117" ca="1">IF(B117&lt;&gt;"",IF(C117=wip_status_key,"",INDIRECT("'Stitching Log'!A"&amp;MAX(IF(projects=B117,ROW(projects))))),"")</f>
        <v/>
      </c>
      <c r="F117" s="3"/>
      <c r="G117" s="3"/>
      <c r="H117" s="3"/>
      <c r="I117" s="3"/>
      <c r="J117" s="1" t="str">
        <f t="shared" ca="1" si="15"/>
        <v/>
      </c>
      <c r="K117" s="1" t="str">
        <f t="shared" ca="1" si="15"/>
        <v/>
      </c>
      <c r="L117" s="1" t="str">
        <f t="shared" ca="1" si="15"/>
        <v/>
      </c>
      <c r="M117" s="1" t="str">
        <f t="shared" ca="1" si="15"/>
        <v/>
      </c>
      <c r="N117" s="1" t="str">
        <f t="shared" ca="1" si="15"/>
        <v/>
      </c>
      <c r="O117" s="1" t="str">
        <f t="shared" ca="1" si="15"/>
        <v/>
      </c>
      <c r="P117" s="1" t="str">
        <f t="shared" ca="1" si="15"/>
        <v/>
      </c>
    </row>
    <row r="118" spans="1:16">
      <c r="A118" s="14" t="str">
        <f t="shared" ca="1" si="10"/>
        <v/>
      </c>
      <c r="B118" s="1" t="str">
        <f ca="1">IF(A118&lt;=annual_trend_projects,INDEX(projects,MATCH(0,INDEX(COUNTIF($B$3:B117,projects),0,0),0)),"")</f>
        <v/>
      </c>
      <c r="C118" s="13" t="str" cm="1">
        <f t="array" aca="1" ref="C118" ca="1">IF(B118&lt;&gt;"",IF(INDEX(projects_is_finished,MATCH(B118,projects_projects,0))=checked_key,finish_status_key,IF(INDEX(projects_is_stopped,MATCH(B118,projects_projects,0))=checked_key,stopped_status_key,IF(INDEX(projects_is_started,MATCH(B118,projects_projects,0))=checked_key,wip_status_key,""))),"")</f>
        <v/>
      </c>
      <c r="D118" s="3" t="str" cm="1">
        <f t="array" aca="1" ref="D118" ca="1">IF(B118&lt;&gt;"",INDEX(dates,MATCH(B118,projects,0)),"")</f>
        <v/>
      </c>
      <c r="E118" s="3" t="str" cm="1">
        <f t="array" aca="1" ref="E118" ca="1">IF(B118&lt;&gt;"",IF(C118=wip_status_key,"",INDIRECT("'Stitching Log'!A"&amp;MAX(IF(projects=B118,ROW(projects))))),"")</f>
        <v/>
      </c>
      <c r="F118" s="3"/>
      <c r="G118" s="3"/>
      <c r="H118" s="3"/>
      <c r="I118" s="3"/>
      <c r="J118" s="1" t="str">
        <f t="shared" ca="1" si="15"/>
        <v/>
      </c>
      <c r="K118" s="1" t="str">
        <f t="shared" ca="1" si="15"/>
        <v/>
      </c>
      <c r="L118" s="1" t="str">
        <f t="shared" ca="1" si="15"/>
        <v/>
      </c>
      <c r="M118" s="1" t="str">
        <f t="shared" ca="1" si="15"/>
        <v/>
      </c>
      <c r="N118" s="1" t="str">
        <f t="shared" ca="1" si="15"/>
        <v/>
      </c>
      <c r="O118" s="1" t="str">
        <f t="shared" ca="1" si="15"/>
        <v/>
      </c>
      <c r="P118" s="1" t="str">
        <f t="shared" ca="1" si="15"/>
        <v/>
      </c>
    </row>
    <row r="119" spans="1:16">
      <c r="A119" s="14" t="str">
        <f t="shared" ca="1" si="10"/>
        <v/>
      </c>
      <c r="B119" s="1" t="str">
        <f ca="1">IF(A119&lt;=annual_trend_projects,INDEX(projects,MATCH(0,INDEX(COUNTIF($B$3:B118,projects),0,0),0)),"")</f>
        <v/>
      </c>
      <c r="C119" s="13" t="str" cm="1">
        <f t="array" aca="1" ref="C119" ca="1">IF(B119&lt;&gt;"",IF(INDEX(projects_is_finished,MATCH(B119,projects_projects,0))=checked_key,finish_status_key,IF(INDEX(projects_is_stopped,MATCH(B119,projects_projects,0))=checked_key,stopped_status_key,IF(INDEX(projects_is_started,MATCH(B119,projects_projects,0))=checked_key,wip_status_key,""))),"")</f>
        <v/>
      </c>
      <c r="D119" s="3" t="str" cm="1">
        <f t="array" aca="1" ref="D119" ca="1">IF(B119&lt;&gt;"",INDEX(dates,MATCH(B119,projects,0)),"")</f>
        <v/>
      </c>
      <c r="E119" s="3" t="str" cm="1">
        <f t="array" aca="1" ref="E119" ca="1">IF(B119&lt;&gt;"",IF(C119=wip_status_key,"",INDIRECT("'Stitching Log'!A"&amp;MAX(IF(projects=B119,ROW(projects))))),"")</f>
        <v/>
      </c>
      <c r="F119" s="3"/>
      <c r="G119" s="3"/>
      <c r="H119" s="3"/>
      <c r="I119" s="3"/>
      <c r="J119" s="1" t="str">
        <f t="shared" ca="1" si="15"/>
        <v/>
      </c>
      <c r="K119" s="1" t="str">
        <f t="shared" ca="1" si="15"/>
        <v/>
      </c>
      <c r="L119" s="1" t="str">
        <f t="shared" ca="1" si="15"/>
        <v/>
      </c>
      <c r="M119" s="1" t="str">
        <f t="shared" ca="1" si="15"/>
        <v/>
      </c>
      <c r="N119" s="1" t="str">
        <f t="shared" ca="1" si="15"/>
        <v/>
      </c>
      <c r="O119" s="1" t="str">
        <f t="shared" ca="1" si="15"/>
        <v/>
      </c>
      <c r="P119" s="1" t="str">
        <f t="shared" ca="1" si="15"/>
        <v/>
      </c>
    </row>
    <row r="120" spans="1:16">
      <c r="A120" s="14" t="str">
        <f t="shared" ca="1" si="10"/>
        <v/>
      </c>
      <c r="B120" s="1" t="str">
        <f ca="1">IF(A120&lt;=annual_trend_projects,INDEX(projects,MATCH(0,INDEX(COUNTIF($B$3:B119,projects),0,0),0)),"")</f>
        <v/>
      </c>
      <c r="C120" s="13" t="str" cm="1">
        <f t="array" aca="1" ref="C120" ca="1">IF(B120&lt;&gt;"",IF(INDEX(projects_is_finished,MATCH(B120,projects_projects,0))=checked_key,finish_status_key,IF(INDEX(projects_is_stopped,MATCH(B120,projects_projects,0))=checked_key,stopped_status_key,IF(INDEX(projects_is_started,MATCH(B120,projects_projects,0))=checked_key,wip_status_key,""))),"")</f>
        <v/>
      </c>
      <c r="D120" s="3" t="str" cm="1">
        <f t="array" aca="1" ref="D120" ca="1">IF(B120&lt;&gt;"",INDEX(dates,MATCH(B120,projects,0)),"")</f>
        <v/>
      </c>
      <c r="E120" s="3" t="str" cm="1">
        <f t="array" aca="1" ref="E120" ca="1">IF(B120&lt;&gt;"",IF(C120=wip_status_key,"",INDIRECT("'Stitching Log'!A"&amp;MAX(IF(projects=B120,ROW(projects))))),"")</f>
        <v/>
      </c>
      <c r="F120" s="3"/>
      <c r="G120" s="3"/>
      <c r="H120" s="3"/>
      <c r="I120" s="3"/>
      <c r="J120" s="1" t="str">
        <f t="shared" ca="1" si="15"/>
        <v/>
      </c>
      <c r="K120" s="1" t="str">
        <f t="shared" ca="1" si="15"/>
        <v/>
      </c>
      <c r="L120" s="1" t="str">
        <f t="shared" ca="1" si="15"/>
        <v/>
      </c>
      <c r="M120" s="1" t="str">
        <f t="shared" ca="1" si="15"/>
        <v/>
      </c>
      <c r="N120" s="1" t="str">
        <f t="shared" ca="1" si="15"/>
        <v/>
      </c>
      <c r="O120" s="1" t="str">
        <f t="shared" ca="1" si="15"/>
        <v/>
      </c>
      <c r="P120" s="1" t="str">
        <f t="shared" ca="1" si="15"/>
        <v/>
      </c>
    </row>
    <row r="121" spans="1:16">
      <c r="A121" s="14" t="str">
        <f t="shared" ca="1" si="10"/>
        <v/>
      </c>
      <c r="B121" s="1" t="str">
        <f ca="1">IF(A121&lt;=annual_trend_projects,INDEX(projects,MATCH(0,INDEX(COUNTIF($B$3:B120,projects),0,0),0)),"")</f>
        <v/>
      </c>
      <c r="C121" s="13" t="str" cm="1">
        <f t="array" aca="1" ref="C121" ca="1">IF(B121&lt;&gt;"",IF(INDEX(projects_is_finished,MATCH(B121,projects_projects,0))=checked_key,finish_status_key,IF(INDEX(projects_is_stopped,MATCH(B121,projects_projects,0))=checked_key,stopped_status_key,IF(INDEX(projects_is_started,MATCH(B121,projects_projects,0))=checked_key,wip_status_key,""))),"")</f>
        <v/>
      </c>
      <c r="D121" s="3" t="str" cm="1">
        <f t="array" aca="1" ref="D121" ca="1">IF(B121&lt;&gt;"",INDEX(dates,MATCH(B121,projects,0)),"")</f>
        <v/>
      </c>
      <c r="E121" s="3" t="str" cm="1">
        <f t="array" aca="1" ref="E121" ca="1">IF(B121&lt;&gt;"",IF(C121=wip_status_key,"",INDIRECT("'Stitching Log'!A"&amp;MAX(IF(projects=B121,ROW(projects))))),"")</f>
        <v/>
      </c>
      <c r="F121" s="3"/>
      <c r="G121" s="3"/>
      <c r="H121" s="3"/>
      <c r="I121" s="3"/>
      <c r="J121" s="1" t="str">
        <f t="shared" ca="1" si="15"/>
        <v/>
      </c>
      <c r="K121" s="1" t="str">
        <f t="shared" ca="1" si="15"/>
        <v/>
      </c>
      <c r="L121" s="1" t="str">
        <f t="shared" ca="1" si="15"/>
        <v/>
      </c>
      <c r="M121" s="1" t="str">
        <f t="shared" ca="1" si="15"/>
        <v/>
      </c>
      <c r="N121" s="1" t="str">
        <f t="shared" ca="1" si="15"/>
        <v/>
      </c>
      <c r="O121" s="1" t="str">
        <f t="shared" ca="1" si="15"/>
        <v/>
      </c>
      <c r="P121" s="1" t="str">
        <f t="shared" ca="1" si="15"/>
        <v/>
      </c>
    </row>
    <row r="122" spans="1:16">
      <c r="A122" s="14" t="str">
        <f t="shared" ca="1" si="10"/>
        <v/>
      </c>
      <c r="B122" s="1" t="str">
        <f ca="1">IF(A122&lt;=annual_trend_projects,INDEX(projects,MATCH(0,INDEX(COUNTIF($B$3:B121,projects),0,0),0)),"")</f>
        <v/>
      </c>
      <c r="C122" s="13" t="str" cm="1">
        <f t="array" aca="1" ref="C122" ca="1">IF(B122&lt;&gt;"",IF(INDEX(projects_is_finished,MATCH(B122,projects_projects,0))=checked_key,finish_status_key,IF(INDEX(projects_is_stopped,MATCH(B122,projects_projects,0))=checked_key,stopped_status_key,IF(INDEX(projects_is_started,MATCH(B122,projects_projects,0))=checked_key,wip_status_key,""))),"")</f>
        <v/>
      </c>
      <c r="D122" s="3" t="str" cm="1">
        <f t="array" aca="1" ref="D122" ca="1">IF(B122&lt;&gt;"",INDEX(dates,MATCH(B122,projects,0)),"")</f>
        <v/>
      </c>
      <c r="E122" s="3" t="str" cm="1">
        <f t="array" aca="1" ref="E122" ca="1">IF(B122&lt;&gt;"",IF(C122=wip_status_key,"",INDIRECT("'Stitching Log'!A"&amp;MAX(IF(projects=B122,ROW(projects))))),"")</f>
        <v/>
      </c>
      <c r="F122" s="3"/>
      <c r="G122" s="3"/>
      <c r="H122" s="3"/>
      <c r="I122" s="3"/>
      <c r="J122" s="1" t="str">
        <f t="shared" ca="1" si="15"/>
        <v/>
      </c>
      <c r="K122" s="1" t="str">
        <f t="shared" ca="1" si="15"/>
        <v/>
      </c>
      <c r="L122" s="1" t="str">
        <f t="shared" ca="1" si="15"/>
        <v/>
      </c>
      <c r="M122" s="1" t="str">
        <f t="shared" ca="1" si="15"/>
        <v/>
      </c>
      <c r="N122" s="1" t="str">
        <f t="shared" ca="1" si="15"/>
        <v/>
      </c>
      <c r="O122" s="1" t="str">
        <f t="shared" ca="1" si="15"/>
        <v/>
      </c>
      <c r="P122" s="1" t="str">
        <f t="shared" ca="1" si="15"/>
        <v/>
      </c>
    </row>
    <row r="123" spans="1:16">
      <c r="A123" s="14" t="str">
        <f t="shared" ca="1" si="10"/>
        <v/>
      </c>
      <c r="B123" s="1" t="str">
        <f ca="1">IF(A123&lt;=annual_trend_projects,INDEX(projects,MATCH(0,INDEX(COUNTIF($B$3:B122,projects),0,0),0)),"")</f>
        <v/>
      </c>
      <c r="C123" s="13" t="str" cm="1">
        <f t="array" aca="1" ref="C123" ca="1">IF(B123&lt;&gt;"",IF(INDEX(projects_is_finished,MATCH(B123,projects_projects,0))=checked_key,finish_status_key,IF(INDEX(projects_is_stopped,MATCH(B123,projects_projects,0))=checked_key,stopped_status_key,IF(INDEX(projects_is_started,MATCH(B123,projects_projects,0))=checked_key,wip_status_key,""))),"")</f>
        <v/>
      </c>
      <c r="D123" s="3" t="str" cm="1">
        <f t="array" aca="1" ref="D123" ca="1">IF(B123&lt;&gt;"",INDEX(dates,MATCH(B123,projects,0)),"")</f>
        <v/>
      </c>
      <c r="E123" s="3" t="str" cm="1">
        <f t="array" aca="1" ref="E123" ca="1">IF(B123&lt;&gt;"",IF(C123=wip_status_key,"",INDIRECT("'Stitching Log'!A"&amp;MAX(IF(projects=B123,ROW(projects))))),"")</f>
        <v/>
      </c>
      <c r="F123" s="3"/>
      <c r="G123" s="3"/>
      <c r="H123" s="3"/>
      <c r="I123" s="3"/>
      <c r="J123" s="1" t="str">
        <f t="shared" ref="J123:P132" ca="1" si="16">IF($B123&lt;&gt;"",COUNTIFS(dates,"&gt;="&amp;J$1,dates,"&lt;"&amp;DATE(YEAR(J$1)+1,MONTH(J$1),DAY(J$1)),projects,$B123),"")</f>
        <v/>
      </c>
      <c r="K123" s="1" t="str">
        <f t="shared" ca="1" si="16"/>
        <v/>
      </c>
      <c r="L123" s="1" t="str">
        <f t="shared" ca="1" si="16"/>
        <v/>
      </c>
      <c r="M123" s="1" t="str">
        <f t="shared" ca="1" si="16"/>
        <v/>
      </c>
      <c r="N123" s="1" t="str">
        <f t="shared" ca="1" si="16"/>
        <v/>
      </c>
      <c r="O123" s="1" t="str">
        <f t="shared" ca="1" si="16"/>
        <v/>
      </c>
      <c r="P123" s="1" t="str">
        <f t="shared" ca="1" si="16"/>
        <v/>
      </c>
    </row>
    <row r="124" spans="1:16">
      <c r="A124" s="14" t="str">
        <f t="shared" ca="1" si="10"/>
        <v/>
      </c>
      <c r="B124" s="1" t="str">
        <f ca="1">IF(A124&lt;=annual_trend_projects,INDEX(projects,MATCH(0,INDEX(COUNTIF($B$3:B123,projects),0,0),0)),"")</f>
        <v/>
      </c>
      <c r="C124" s="13" t="str" cm="1">
        <f t="array" aca="1" ref="C124" ca="1">IF(B124&lt;&gt;"",IF(INDEX(projects_is_finished,MATCH(B124,projects_projects,0))=checked_key,finish_status_key,IF(INDEX(projects_is_stopped,MATCH(B124,projects_projects,0))=checked_key,stopped_status_key,IF(INDEX(projects_is_started,MATCH(B124,projects_projects,0))=checked_key,wip_status_key,""))),"")</f>
        <v/>
      </c>
      <c r="D124" s="3" t="str" cm="1">
        <f t="array" aca="1" ref="D124" ca="1">IF(B124&lt;&gt;"",INDEX(dates,MATCH(B124,projects,0)),"")</f>
        <v/>
      </c>
      <c r="E124" s="3" t="str" cm="1">
        <f t="array" aca="1" ref="E124" ca="1">IF(B124&lt;&gt;"",IF(C124=wip_status_key,"",INDIRECT("'Stitching Log'!A"&amp;MAX(IF(projects=B124,ROW(projects))))),"")</f>
        <v/>
      </c>
      <c r="F124" s="3"/>
      <c r="G124" s="3"/>
      <c r="H124" s="3"/>
      <c r="I124" s="3"/>
      <c r="J124" s="1" t="str">
        <f t="shared" ca="1" si="16"/>
        <v/>
      </c>
      <c r="K124" s="1" t="str">
        <f t="shared" ca="1" si="16"/>
        <v/>
      </c>
      <c r="L124" s="1" t="str">
        <f t="shared" ca="1" si="16"/>
        <v/>
      </c>
      <c r="M124" s="1" t="str">
        <f t="shared" ca="1" si="16"/>
        <v/>
      </c>
      <c r="N124" s="1" t="str">
        <f t="shared" ca="1" si="16"/>
        <v/>
      </c>
      <c r="O124" s="1" t="str">
        <f t="shared" ca="1" si="16"/>
        <v/>
      </c>
      <c r="P124" s="1" t="str">
        <f t="shared" ca="1" si="16"/>
        <v/>
      </c>
    </row>
    <row r="125" spans="1:16">
      <c r="A125" s="14" t="str">
        <f t="shared" ca="1" si="10"/>
        <v/>
      </c>
      <c r="B125" s="1" t="str">
        <f ca="1">IF(A125&lt;=annual_trend_projects,INDEX(projects,MATCH(0,INDEX(COUNTIF($B$3:B124,projects),0,0),0)),"")</f>
        <v/>
      </c>
      <c r="C125" s="13" t="str" cm="1">
        <f t="array" aca="1" ref="C125" ca="1">IF(B125&lt;&gt;"",IF(INDEX(projects_is_finished,MATCH(B125,projects_projects,0))=checked_key,finish_status_key,IF(INDEX(projects_is_stopped,MATCH(B125,projects_projects,0))=checked_key,stopped_status_key,IF(INDEX(projects_is_started,MATCH(B125,projects_projects,0))=checked_key,wip_status_key,""))),"")</f>
        <v/>
      </c>
      <c r="D125" s="3" t="str" cm="1">
        <f t="array" aca="1" ref="D125" ca="1">IF(B125&lt;&gt;"",INDEX(dates,MATCH(B125,projects,0)),"")</f>
        <v/>
      </c>
      <c r="E125" s="3" t="str" cm="1">
        <f t="array" aca="1" ref="E125" ca="1">IF(B125&lt;&gt;"",IF(C125=wip_status_key,"",INDIRECT("'Stitching Log'!A"&amp;MAX(IF(projects=B125,ROW(projects))))),"")</f>
        <v/>
      </c>
      <c r="F125" s="3"/>
      <c r="G125" s="3"/>
      <c r="H125" s="3"/>
      <c r="I125" s="3"/>
      <c r="J125" s="1" t="str">
        <f t="shared" ca="1" si="16"/>
        <v/>
      </c>
      <c r="K125" s="1" t="str">
        <f t="shared" ca="1" si="16"/>
        <v/>
      </c>
      <c r="L125" s="1" t="str">
        <f t="shared" ca="1" si="16"/>
        <v/>
      </c>
      <c r="M125" s="1" t="str">
        <f t="shared" ca="1" si="16"/>
        <v/>
      </c>
      <c r="N125" s="1" t="str">
        <f t="shared" ca="1" si="16"/>
        <v/>
      </c>
      <c r="O125" s="1" t="str">
        <f t="shared" ca="1" si="16"/>
        <v/>
      </c>
      <c r="P125" s="1" t="str">
        <f t="shared" ca="1" si="16"/>
        <v/>
      </c>
    </row>
    <row r="126" spans="1:16">
      <c r="A126" s="14" t="str">
        <f t="shared" ca="1" si="10"/>
        <v/>
      </c>
      <c r="B126" s="1" t="str">
        <f ca="1">IF(A126&lt;=annual_trend_projects,INDEX(projects,MATCH(0,INDEX(COUNTIF($B$3:B125,projects),0,0),0)),"")</f>
        <v/>
      </c>
      <c r="C126" s="13" t="str" cm="1">
        <f t="array" aca="1" ref="C126" ca="1">IF(B126&lt;&gt;"",IF(INDEX(projects_is_finished,MATCH(B126,projects_projects,0))=checked_key,finish_status_key,IF(INDEX(projects_is_stopped,MATCH(B126,projects_projects,0))=checked_key,stopped_status_key,IF(INDEX(projects_is_started,MATCH(B126,projects_projects,0))=checked_key,wip_status_key,""))),"")</f>
        <v/>
      </c>
      <c r="D126" s="3" t="str" cm="1">
        <f t="array" aca="1" ref="D126" ca="1">IF(B126&lt;&gt;"",INDEX(dates,MATCH(B126,projects,0)),"")</f>
        <v/>
      </c>
      <c r="E126" s="3" t="str" cm="1">
        <f t="array" aca="1" ref="E126" ca="1">IF(B126&lt;&gt;"",IF(C126=wip_status_key,"",INDIRECT("'Stitching Log'!A"&amp;MAX(IF(projects=B126,ROW(projects))))),"")</f>
        <v/>
      </c>
      <c r="F126" s="3"/>
      <c r="G126" s="3"/>
      <c r="H126" s="3"/>
      <c r="I126" s="3"/>
      <c r="J126" s="1" t="str">
        <f t="shared" ca="1" si="16"/>
        <v/>
      </c>
      <c r="K126" s="1" t="str">
        <f t="shared" ca="1" si="16"/>
        <v/>
      </c>
      <c r="L126" s="1" t="str">
        <f t="shared" ca="1" si="16"/>
        <v/>
      </c>
      <c r="M126" s="1" t="str">
        <f t="shared" ca="1" si="16"/>
        <v/>
      </c>
      <c r="N126" s="1" t="str">
        <f t="shared" ca="1" si="16"/>
        <v/>
      </c>
      <c r="O126" s="1" t="str">
        <f t="shared" ca="1" si="16"/>
        <v/>
      </c>
      <c r="P126" s="1" t="str">
        <f t="shared" ca="1" si="16"/>
        <v/>
      </c>
    </row>
    <row r="127" spans="1:16">
      <c r="A127" s="14" t="str">
        <f t="shared" ca="1" si="10"/>
        <v/>
      </c>
      <c r="B127" s="1" t="str">
        <f ca="1">IF(A127&lt;=annual_trend_projects,INDEX(projects,MATCH(0,INDEX(COUNTIF($B$3:B126,projects),0,0),0)),"")</f>
        <v/>
      </c>
      <c r="C127" s="13" t="str" cm="1">
        <f t="array" aca="1" ref="C127" ca="1">IF(B127&lt;&gt;"",IF(INDEX(projects_is_finished,MATCH(B127,projects_projects,0))=checked_key,finish_status_key,IF(INDEX(projects_is_stopped,MATCH(B127,projects_projects,0))=checked_key,stopped_status_key,IF(INDEX(projects_is_started,MATCH(B127,projects_projects,0))=checked_key,wip_status_key,""))),"")</f>
        <v/>
      </c>
      <c r="D127" s="3" t="str" cm="1">
        <f t="array" aca="1" ref="D127" ca="1">IF(B127&lt;&gt;"",INDEX(dates,MATCH(B127,projects,0)),"")</f>
        <v/>
      </c>
      <c r="E127" s="3" t="str" cm="1">
        <f t="array" aca="1" ref="E127" ca="1">IF(B127&lt;&gt;"",IF(C127=wip_status_key,"",INDIRECT("'Stitching Log'!A"&amp;MAX(IF(projects=B127,ROW(projects))))),"")</f>
        <v/>
      </c>
      <c r="F127" s="3"/>
      <c r="G127" s="3"/>
      <c r="H127" s="3"/>
      <c r="I127" s="3"/>
      <c r="J127" s="1" t="str">
        <f t="shared" ca="1" si="16"/>
        <v/>
      </c>
      <c r="K127" s="1" t="str">
        <f t="shared" ca="1" si="16"/>
        <v/>
      </c>
      <c r="L127" s="1" t="str">
        <f t="shared" ca="1" si="16"/>
        <v/>
      </c>
      <c r="M127" s="1" t="str">
        <f t="shared" ca="1" si="16"/>
        <v/>
      </c>
      <c r="N127" s="1" t="str">
        <f t="shared" ca="1" si="16"/>
        <v/>
      </c>
      <c r="O127" s="1" t="str">
        <f t="shared" ca="1" si="16"/>
        <v/>
      </c>
      <c r="P127" s="1" t="str">
        <f t="shared" ca="1" si="16"/>
        <v/>
      </c>
    </row>
    <row r="128" spans="1:16">
      <c r="A128" s="14" t="str">
        <f t="shared" ca="1" si="10"/>
        <v/>
      </c>
      <c r="B128" s="1" t="str">
        <f ca="1">IF(A128&lt;=annual_trend_projects,INDEX(projects,MATCH(0,INDEX(COUNTIF($B$3:B127,projects),0,0),0)),"")</f>
        <v/>
      </c>
      <c r="C128" s="13" t="str" cm="1">
        <f t="array" aca="1" ref="C128" ca="1">IF(B128&lt;&gt;"",IF(INDEX(projects_is_finished,MATCH(B128,projects_projects,0))=checked_key,finish_status_key,IF(INDEX(projects_is_stopped,MATCH(B128,projects_projects,0))=checked_key,stopped_status_key,IF(INDEX(projects_is_started,MATCH(B128,projects_projects,0))=checked_key,wip_status_key,""))),"")</f>
        <v/>
      </c>
      <c r="D128" s="3" t="str" cm="1">
        <f t="array" aca="1" ref="D128" ca="1">IF(B128&lt;&gt;"",INDEX(dates,MATCH(B128,projects,0)),"")</f>
        <v/>
      </c>
      <c r="E128" s="3" t="str" cm="1">
        <f t="array" aca="1" ref="E128" ca="1">IF(B128&lt;&gt;"",IF(C128=wip_status_key,"",INDIRECT("'Stitching Log'!A"&amp;MAX(IF(projects=B128,ROW(projects))))),"")</f>
        <v/>
      </c>
      <c r="F128" s="3"/>
      <c r="G128" s="3"/>
      <c r="H128" s="3"/>
      <c r="I128" s="3"/>
      <c r="J128" s="1" t="str">
        <f t="shared" ca="1" si="16"/>
        <v/>
      </c>
      <c r="K128" s="1" t="str">
        <f t="shared" ca="1" si="16"/>
        <v/>
      </c>
      <c r="L128" s="1" t="str">
        <f t="shared" ca="1" si="16"/>
        <v/>
      </c>
      <c r="M128" s="1" t="str">
        <f t="shared" ca="1" si="16"/>
        <v/>
      </c>
      <c r="N128" s="1" t="str">
        <f t="shared" ca="1" si="16"/>
        <v/>
      </c>
      <c r="O128" s="1" t="str">
        <f t="shared" ca="1" si="16"/>
        <v/>
      </c>
      <c r="P128" s="1" t="str">
        <f t="shared" ca="1" si="16"/>
        <v/>
      </c>
    </row>
    <row r="129" spans="1:16">
      <c r="A129" s="14" t="str">
        <f t="shared" ca="1" si="10"/>
        <v/>
      </c>
      <c r="B129" s="1" t="str">
        <f ca="1">IF(A129&lt;=annual_trend_projects,INDEX(projects,MATCH(0,INDEX(COUNTIF($B$3:B128,projects),0,0),0)),"")</f>
        <v/>
      </c>
      <c r="C129" s="13" t="str" cm="1">
        <f t="array" aca="1" ref="C129" ca="1">IF(B129&lt;&gt;"",IF(INDEX(projects_is_finished,MATCH(B129,projects_projects,0))=checked_key,finish_status_key,IF(INDEX(projects_is_stopped,MATCH(B129,projects_projects,0))=checked_key,stopped_status_key,IF(INDEX(projects_is_started,MATCH(B129,projects_projects,0))=checked_key,wip_status_key,""))),"")</f>
        <v/>
      </c>
      <c r="D129" s="3" t="str" cm="1">
        <f t="array" aca="1" ref="D129" ca="1">IF(B129&lt;&gt;"",INDEX(dates,MATCH(B129,projects,0)),"")</f>
        <v/>
      </c>
      <c r="E129" s="3" t="str" cm="1">
        <f t="array" aca="1" ref="E129" ca="1">IF(B129&lt;&gt;"",IF(C129=wip_status_key,"",INDIRECT("'Stitching Log'!A"&amp;MAX(IF(projects=B129,ROW(projects))))),"")</f>
        <v/>
      </c>
      <c r="F129" s="3"/>
      <c r="G129" s="3"/>
      <c r="H129" s="3"/>
      <c r="I129" s="3"/>
      <c r="J129" s="1" t="str">
        <f t="shared" ca="1" si="16"/>
        <v/>
      </c>
      <c r="K129" s="1" t="str">
        <f t="shared" ca="1" si="16"/>
        <v/>
      </c>
      <c r="L129" s="1" t="str">
        <f t="shared" ca="1" si="16"/>
        <v/>
      </c>
      <c r="M129" s="1" t="str">
        <f t="shared" ca="1" si="16"/>
        <v/>
      </c>
      <c r="N129" s="1" t="str">
        <f t="shared" ca="1" si="16"/>
        <v/>
      </c>
      <c r="O129" s="1" t="str">
        <f t="shared" ca="1" si="16"/>
        <v/>
      </c>
      <c r="P129" s="1" t="str">
        <f t="shared" ca="1" si="16"/>
        <v/>
      </c>
    </row>
    <row r="130" spans="1:16">
      <c r="A130" s="14" t="str">
        <f t="shared" ca="1" si="10"/>
        <v/>
      </c>
      <c r="B130" s="1" t="str">
        <f ca="1">IF(A130&lt;=annual_trend_projects,INDEX(projects,MATCH(0,INDEX(COUNTIF($B$3:B129,projects),0,0),0)),"")</f>
        <v/>
      </c>
      <c r="C130" s="13" t="str" cm="1">
        <f t="array" aca="1" ref="C130" ca="1">IF(B130&lt;&gt;"",IF(INDEX(projects_is_finished,MATCH(B130,projects_projects,0))=checked_key,finish_status_key,IF(INDEX(projects_is_stopped,MATCH(B130,projects_projects,0))=checked_key,stopped_status_key,IF(INDEX(projects_is_started,MATCH(B130,projects_projects,0))=checked_key,wip_status_key,""))),"")</f>
        <v/>
      </c>
      <c r="D130" s="3" t="str" cm="1">
        <f t="array" aca="1" ref="D130" ca="1">IF(B130&lt;&gt;"",INDEX(dates,MATCH(B130,projects,0)),"")</f>
        <v/>
      </c>
      <c r="E130" s="3" t="str" cm="1">
        <f t="array" aca="1" ref="E130" ca="1">IF(B130&lt;&gt;"",IF(C130=wip_status_key,"",INDIRECT("'Stitching Log'!A"&amp;MAX(IF(projects=B130,ROW(projects))))),"")</f>
        <v/>
      </c>
      <c r="F130" s="3"/>
      <c r="G130" s="3"/>
      <c r="H130" s="3"/>
      <c r="I130" s="3"/>
      <c r="J130" s="1" t="str">
        <f t="shared" ca="1" si="16"/>
        <v/>
      </c>
      <c r="K130" s="1" t="str">
        <f t="shared" ca="1" si="16"/>
        <v/>
      </c>
      <c r="L130" s="1" t="str">
        <f t="shared" ca="1" si="16"/>
        <v/>
      </c>
      <c r="M130" s="1" t="str">
        <f t="shared" ca="1" si="16"/>
        <v/>
      </c>
      <c r="N130" s="1" t="str">
        <f t="shared" ca="1" si="16"/>
        <v/>
      </c>
      <c r="O130" s="1" t="str">
        <f t="shared" ca="1" si="16"/>
        <v/>
      </c>
      <c r="P130" s="1" t="str">
        <f t="shared" ca="1" si="16"/>
        <v/>
      </c>
    </row>
    <row r="131" spans="1:16">
      <c r="A131" s="14" t="str">
        <f t="shared" ca="1" si="10"/>
        <v/>
      </c>
      <c r="B131" s="1" t="str">
        <f ca="1">IF(A131&lt;=annual_trend_projects,INDEX(projects,MATCH(0,INDEX(COUNTIF($B$3:B130,projects),0,0),0)),"")</f>
        <v/>
      </c>
      <c r="C131" s="13" t="str" cm="1">
        <f t="array" aca="1" ref="C131" ca="1">IF(B131&lt;&gt;"",IF(INDEX(projects_is_finished,MATCH(B131,projects_projects,0))=checked_key,finish_status_key,IF(INDEX(projects_is_stopped,MATCH(B131,projects_projects,0))=checked_key,stopped_status_key,IF(INDEX(projects_is_started,MATCH(B131,projects_projects,0))=checked_key,wip_status_key,""))),"")</f>
        <v/>
      </c>
      <c r="D131" s="3" t="str" cm="1">
        <f t="array" aca="1" ref="D131" ca="1">IF(B131&lt;&gt;"",INDEX(dates,MATCH(B131,projects,0)),"")</f>
        <v/>
      </c>
      <c r="E131" s="3" t="str" cm="1">
        <f t="array" aca="1" ref="E131" ca="1">IF(B131&lt;&gt;"",IF(C131=wip_status_key,"",INDIRECT("'Stitching Log'!A"&amp;MAX(IF(projects=B131,ROW(projects))))),"")</f>
        <v/>
      </c>
      <c r="F131" s="3"/>
      <c r="G131" s="3"/>
      <c r="H131" s="3"/>
      <c r="I131" s="3"/>
      <c r="J131" s="1" t="str">
        <f t="shared" ca="1" si="16"/>
        <v/>
      </c>
      <c r="K131" s="1" t="str">
        <f t="shared" ca="1" si="16"/>
        <v/>
      </c>
      <c r="L131" s="1" t="str">
        <f t="shared" ca="1" si="16"/>
        <v/>
      </c>
      <c r="M131" s="1" t="str">
        <f t="shared" ca="1" si="16"/>
        <v/>
      </c>
      <c r="N131" s="1" t="str">
        <f t="shared" ca="1" si="16"/>
        <v/>
      </c>
      <c r="O131" s="1" t="str">
        <f t="shared" ca="1" si="16"/>
        <v/>
      </c>
      <c r="P131" s="1" t="str">
        <f t="shared" ca="1" si="16"/>
        <v/>
      </c>
    </row>
    <row r="132" spans="1:16">
      <c r="A132" s="14" t="str">
        <f t="shared" ref="A132:A195" ca="1" si="17">IF(A131&gt;=annual_trend_projects,"",A131+1)</f>
        <v/>
      </c>
      <c r="B132" s="1" t="str">
        <f ca="1">IF(A132&lt;=annual_trend_projects,INDEX(projects,MATCH(0,INDEX(COUNTIF($B$3:B131,projects),0,0),0)),"")</f>
        <v/>
      </c>
      <c r="C132" s="13" t="str" cm="1">
        <f t="array" aca="1" ref="C132" ca="1">IF(B132&lt;&gt;"",IF(INDEX(projects_is_finished,MATCH(B132,projects_projects,0))=checked_key,finish_status_key,IF(INDEX(projects_is_stopped,MATCH(B132,projects_projects,0))=checked_key,stopped_status_key,IF(INDEX(projects_is_started,MATCH(B132,projects_projects,0))=checked_key,wip_status_key,""))),"")</f>
        <v/>
      </c>
      <c r="D132" s="3" t="str" cm="1">
        <f t="array" aca="1" ref="D132" ca="1">IF(B132&lt;&gt;"",INDEX(dates,MATCH(B132,projects,0)),"")</f>
        <v/>
      </c>
      <c r="E132" s="3" t="str" cm="1">
        <f t="array" aca="1" ref="E132" ca="1">IF(B132&lt;&gt;"",IF(C132=wip_status_key,"",INDIRECT("'Stitching Log'!A"&amp;MAX(IF(projects=B132,ROW(projects))))),"")</f>
        <v/>
      </c>
      <c r="F132" s="3"/>
      <c r="G132" s="3"/>
      <c r="H132" s="3"/>
      <c r="I132" s="3"/>
      <c r="J132" s="1" t="str">
        <f t="shared" ca="1" si="16"/>
        <v/>
      </c>
      <c r="K132" s="1" t="str">
        <f t="shared" ca="1" si="16"/>
        <v/>
      </c>
      <c r="L132" s="1" t="str">
        <f t="shared" ca="1" si="16"/>
        <v/>
      </c>
      <c r="M132" s="1" t="str">
        <f t="shared" ca="1" si="16"/>
        <v/>
      </c>
      <c r="N132" s="1" t="str">
        <f t="shared" ca="1" si="16"/>
        <v/>
      </c>
      <c r="O132" s="1" t="str">
        <f t="shared" ca="1" si="16"/>
        <v/>
      </c>
      <c r="P132" s="1" t="str">
        <f t="shared" ca="1" si="16"/>
        <v/>
      </c>
    </row>
    <row r="133" spans="1:16">
      <c r="A133" s="14" t="str">
        <f t="shared" ca="1" si="17"/>
        <v/>
      </c>
      <c r="B133" s="1" t="str">
        <f ca="1">IF(A133&lt;=annual_trend_projects,INDEX(projects,MATCH(0,INDEX(COUNTIF($B$3:B132,projects),0,0),0)),"")</f>
        <v/>
      </c>
      <c r="C133" s="13" t="str" cm="1">
        <f t="array" aca="1" ref="C133" ca="1">IF(B133&lt;&gt;"",IF(INDEX(projects_is_finished,MATCH(B133,projects_projects,0))=checked_key,finish_status_key,IF(INDEX(projects_is_stopped,MATCH(B133,projects_projects,0))=checked_key,stopped_status_key,IF(INDEX(projects_is_started,MATCH(B133,projects_projects,0))=checked_key,wip_status_key,""))),"")</f>
        <v/>
      </c>
      <c r="D133" s="3" t="str" cm="1">
        <f t="array" aca="1" ref="D133" ca="1">IF(B133&lt;&gt;"",INDEX(dates,MATCH(B133,projects,0)),"")</f>
        <v/>
      </c>
      <c r="E133" s="3" t="str" cm="1">
        <f t="array" aca="1" ref="E133" ca="1">IF(B133&lt;&gt;"",IF(C133=wip_status_key,"",INDIRECT("'Stitching Log'!A"&amp;MAX(IF(projects=B133,ROW(projects))))),"")</f>
        <v/>
      </c>
      <c r="F133" s="3"/>
      <c r="G133" s="3"/>
      <c r="H133" s="3"/>
      <c r="I133" s="3"/>
      <c r="J133" s="1" t="str">
        <f t="shared" ref="J133:P142" ca="1" si="18">IF($B133&lt;&gt;"",COUNTIFS(dates,"&gt;="&amp;J$1,dates,"&lt;"&amp;DATE(YEAR(J$1)+1,MONTH(J$1),DAY(J$1)),projects,$B133),"")</f>
        <v/>
      </c>
      <c r="K133" s="1" t="str">
        <f t="shared" ca="1" si="18"/>
        <v/>
      </c>
      <c r="L133" s="1" t="str">
        <f t="shared" ca="1" si="18"/>
        <v/>
      </c>
      <c r="M133" s="1" t="str">
        <f t="shared" ca="1" si="18"/>
        <v/>
      </c>
      <c r="N133" s="1" t="str">
        <f t="shared" ca="1" si="18"/>
        <v/>
      </c>
      <c r="O133" s="1" t="str">
        <f t="shared" ca="1" si="18"/>
        <v/>
      </c>
      <c r="P133" s="1" t="str">
        <f t="shared" ca="1" si="18"/>
        <v/>
      </c>
    </row>
    <row r="134" spans="1:16">
      <c r="A134" s="14" t="str">
        <f t="shared" ca="1" si="17"/>
        <v/>
      </c>
      <c r="B134" s="1" t="str">
        <f ca="1">IF(A134&lt;=annual_trend_projects,INDEX(projects,MATCH(0,INDEX(COUNTIF($B$3:B133,projects),0,0),0)),"")</f>
        <v/>
      </c>
      <c r="C134" s="13" t="str" cm="1">
        <f t="array" aca="1" ref="C134" ca="1">IF(B134&lt;&gt;"",IF(INDEX(projects_is_finished,MATCH(B134,projects_projects,0))=checked_key,finish_status_key,IF(INDEX(projects_is_stopped,MATCH(B134,projects_projects,0))=checked_key,stopped_status_key,IF(INDEX(projects_is_started,MATCH(B134,projects_projects,0))=checked_key,wip_status_key,""))),"")</f>
        <v/>
      </c>
      <c r="D134" s="3" t="str" cm="1">
        <f t="array" aca="1" ref="D134" ca="1">IF(B134&lt;&gt;"",INDEX(dates,MATCH(B134,projects,0)),"")</f>
        <v/>
      </c>
      <c r="E134" s="3" t="str" cm="1">
        <f t="array" aca="1" ref="E134" ca="1">IF(B134&lt;&gt;"",IF(C134=wip_status_key,"",INDIRECT("'Stitching Log'!A"&amp;MAX(IF(projects=B134,ROW(projects))))),"")</f>
        <v/>
      </c>
      <c r="F134" s="3"/>
      <c r="G134" s="3"/>
      <c r="H134" s="3"/>
      <c r="I134" s="3"/>
      <c r="J134" s="1" t="str">
        <f t="shared" ca="1" si="18"/>
        <v/>
      </c>
      <c r="K134" s="1" t="str">
        <f t="shared" ca="1" si="18"/>
        <v/>
      </c>
      <c r="L134" s="1" t="str">
        <f t="shared" ca="1" si="18"/>
        <v/>
      </c>
      <c r="M134" s="1" t="str">
        <f t="shared" ca="1" si="18"/>
        <v/>
      </c>
      <c r="N134" s="1" t="str">
        <f t="shared" ca="1" si="18"/>
        <v/>
      </c>
      <c r="O134" s="1" t="str">
        <f t="shared" ca="1" si="18"/>
        <v/>
      </c>
      <c r="P134" s="1" t="str">
        <f t="shared" ca="1" si="18"/>
        <v/>
      </c>
    </row>
    <row r="135" spans="1:16">
      <c r="A135" s="14" t="str">
        <f t="shared" ca="1" si="17"/>
        <v/>
      </c>
      <c r="B135" s="1" t="str">
        <f ca="1">IF(A135&lt;=annual_trend_projects,INDEX(projects,MATCH(0,INDEX(COUNTIF($B$3:B134,projects),0,0),0)),"")</f>
        <v/>
      </c>
      <c r="C135" s="13" t="str" cm="1">
        <f t="array" aca="1" ref="C135" ca="1">IF(B135&lt;&gt;"",IF(INDEX(projects_is_finished,MATCH(B135,projects_projects,0))=checked_key,finish_status_key,IF(INDEX(projects_is_stopped,MATCH(B135,projects_projects,0))=checked_key,stopped_status_key,IF(INDEX(projects_is_started,MATCH(B135,projects_projects,0))=checked_key,wip_status_key,""))),"")</f>
        <v/>
      </c>
      <c r="D135" s="3" t="str" cm="1">
        <f t="array" aca="1" ref="D135" ca="1">IF(B135&lt;&gt;"",INDEX(dates,MATCH(B135,projects,0)),"")</f>
        <v/>
      </c>
      <c r="E135" s="3" t="str" cm="1">
        <f t="array" aca="1" ref="E135" ca="1">IF(B135&lt;&gt;"",IF(C135=wip_status_key,"",INDIRECT("'Stitching Log'!A"&amp;MAX(IF(projects=B135,ROW(projects))))),"")</f>
        <v/>
      </c>
      <c r="F135" s="3"/>
      <c r="G135" s="3"/>
      <c r="H135" s="3"/>
      <c r="I135" s="3"/>
      <c r="J135" s="1" t="str">
        <f t="shared" ca="1" si="18"/>
        <v/>
      </c>
      <c r="K135" s="1" t="str">
        <f t="shared" ca="1" si="18"/>
        <v/>
      </c>
      <c r="L135" s="1" t="str">
        <f t="shared" ca="1" si="18"/>
        <v/>
      </c>
      <c r="M135" s="1" t="str">
        <f t="shared" ca="1" si="18"/>
        <v/>
      </c>
      <c r="N135" s="1" t="str">
        <f t="shared" ca="1" si="18"/>
        <v/>
      </c>
      <c r="O135" s="1" t="str">
        <f t="shared" ca="1" si="18"/>
        <v/>
      </c>
      <c r="P135" s="1" t="str">
        <f t="shared" ca="1" si="18"/>
        <v/>
      </c>
    </row>
    <row r="136" spans="1:16">
      <c r="A136" s="14" t="str">
        <f t="shared" ca="1" si="17"/>
        <v/>
      </c>
      <c r="B136" s="1" t="str">
        <f ca="1">IF(A136&lt;=annual_trend_projects,INDEX(projects,MATCH(0,INDEX(COUNTIF($B$3:B135,projects),0,0),0)),"")</f>
        <v/>
      </c>
      <c r="C136" s="13" t="str" cm="1">
        <f t="array" aca="1" ref="C136" ca="1">IF(B136&lt;&gt;"",IF(INDEX(projects_is_finished,MATCH(B136,projects_projects,0))=checked_key,finish_status_key,IF(INDEX(projects_is_stopped,MATCH(B136,projects_projects,0))=checked_key,stopped_status_key,IF(INDEX(projects_is_started,MATCH(B136,projects_projects,0))=checked_key,wip_status_key,""))),"")</f>
        <v/>
      </c>
      <c r="D136" s="3" t="str" cm="1">
        <f t="array" aca="1" ref="D136" ca="1">IF(B136&lt;&gt;"",INDEX(dates,MATCH(B136,projects,0)),"")</f>
        <v/>
      </c>
      <c r="E136" s="3" t="str" cm="1">
        <f t="array" aca="1" ref="E136" ca="1">IF(B136&lt;&gt;"",IF(C136=wip_status_key,"",INDIRECT("'Stitching Log'!A"&amp;MAX(IF(projects=B136,ROW(projects))))),"")</f>
        <v/>
      </c>
      <c r="F136" s="3"/>
      <c r="G136" s="3"/>
      <c r="H136" s="3"/>
      <c r="I136" s="3"/>
      <c r="J136" s="1" t="str">
        <f t="shared" ca="1" si="18"/>
        <v/>
      </c>
      <c r="K136" s="1" t="str">
        <f t="shared" ca="1" si="18"/>
        <v/>
      </c>
      <c r="L136" s="1" t="str">
        <f t="shared" ca="1" si="18"/>
        <v/>
      </c>
      <c r="M136" s="1" t="str">
        <f t="shared" ca="1" si="18"/>
        <v/>
      </c>
      <c r="N136" s="1" t="str">
        <f t="shared" ca="1" si="18"/>
        <v/>
      </c>
      <c r="O136" s="1" t="str">
        <f t="shared" ca="1" si="18"/>
        <v/>
      </c>
      <c r="P136" s="1" t="str">
        <f t="shared" ca="1" si="18"/>
        <v/>
      </c>
    </row>
    <row r="137" spans="1:16">
      <c r="A137" s="14" t="str">
        <f t="shared" ca="1" si="17"/>
        <v/>
      </c>
      <c r="B137" s="1" t="str">
        <f ca="1">IF(A137&lt;=annual_trend_projects,INDEX(projects,MATCH(0,INDEX(COUNTIF($B$3:B136,projects),0,0),0)),"")</f>
        <v/>
      </c>
      <c r="C137" s="13" t="str" cm="1">
        <f t="array" aca="1" ref="C137" ca="1">IF(B137&lt;&gt;"",IF(INDEX(projects_is_finished,MATCH(B137,projects_projects,0))=checked_key,finish_status_key,IF(INDEX(projects_is_stopped,MATCH(B137,projects_projects,0))=checked_key,stopped_status_key,IF(INDEX(projects_is_started,MATCH(B137,projects_projects,0))=checked_key,wip_status_key,""))),"")</f>
        <v/>
      </c>
      <c r="D137" s="3" t="str" cm="1">
        <f t="array" aca="1" ref="D137" ca="1">IF(B137&lt;&gt;"",INDEX(dates,MATCH(B137,projects,0)),"")</f>
        <v/>
      </c>
      <c r="E137" s="3" t="str" cm="1">
        <f t="array" aca="1" ref="E137" ca="1">IF(B137&lt;&gt;"",IF(C137=wip_status_key,"",INDIRECT("'Stitching Log'!A"&amp;MAX(IF(projects=B137,ROW(projects))))),"")</f>
        <v/>
      </c>
      <c r="F137" s="3"/>
      <c r="G137" s="3"/>
      <c r="H137" s="3"/>
      <c r="I137" s="3"/>
      <c r="J137" s="1" t="str">
        <f t="shared" ca="1" si="18"/>
        <v/>
      </c>
      <c r="K137" s="1" t="str">
        <f t="shared" ca="1" si="18"/>
        <v/>
      </c>
      <c r="L137" s="1" t="str">
        <f t="shared" ca="1" si="18"/>
        <v/>
      </c>
      <c r="M137" s="1" t="str">
        <f t="shared" ca="1" si="18"/>
        <v/>
      </c>
      <c r="N137" s="1" t="str">
        <f t="shared" ca="1" si="18"/>
        <v/>
      </c>
      <c r="O137" s="1" t="str">
        <f t="shared" ca="1" si="18"/>
        <v/>
      </c>
      <c r="P137" s="1" t="str">
        <f t="shared" ca="1" si="18"/>
        <v/>
      </c>
    </row>
    <row r="138" spans="1:16">
      <c r="A138" s="14" t="str">
        <f t="shared" ca="1" si="17"/>
        <v/>
      </c>
      <c r="B138" s="1" t="str">
        <f ca="1">IF(A138&lt;=annual_trend_projects,INDEX(projects,MATCH(0,INDEX(COUNTIF($B$3:B137,projects),0,0),0)),"")</f>
        <v/>
      </c>
      <c r="C138" s="13" t="str" cm="1">
        <f t="array" aca="1" ref="C138" ca="1">IF(B138&lt;&gt;"",IF(INDEX(projects_is_finished,MATCH(B138,projects_projects,0))=checked_key,finish_status_key,IF(INDEX(projects_is_stopped,MATCH(B138,projects_projects,0))=checked_key,stopped_status_key,IF(INDEX(projects_is_started,MATCH(B138,projects_projects,0))=checked_key,wip_status_key,""))),"")</f>
        <v/>
      </c>
      <c r="D138" s="3" t="str" cm="1">
        <f t="array" aca="1" ref="D138" ca="1">IF(B138&lt;&gt;"",INDEX(dates,MATCH(B138,projects,0)),"")</f>
        <v/>
      </c>
      <c r="E138" s="3" t="str" cm="1">
        <f t="array" aca="1" ref="E138" ca="1">IF(B138&lt;&gt;"",IF(C138=wip_status_key,"",INDIRECT("'Stitching Log'!A"&amp;MAX(IF(projects=B138,ROW(projects))))),"")</f>
        <v/>
      </c>
      <c r="F138" s="3"/>
      <c r="G138" s="3"/>
      <c r="H138" s="3"/>
      <c r="I138" s="3"/>
      <c r="J138" s="1" t="str">
        <f t="shared" ca="1" si="18"/>
        <v/>
      </c>
      <c r="K138" s="1" t="str">
        <f t="shared" ca="1" si="18"/>
        <v/>
      </c>
      <c r="L138" s="1" t="str">
        <f t="shared" ca="1" si="18"/>
        <v/>
      </c>
      <c r="M138" s="1" t="str">
        <f t="shared" ca="1" si="18"/>
        <v/>
      </c>
      <c r="N138" s="1" t="str">
        <f t="shared" ca="1" si="18"/>
        <v/>
      </c>
      <c r="O138" s="1" t="str">
        <f t="shared" ca="1" si="18"/>
        <v/>
      </c>
      <c r="P138" s="1" t="str">
        <f t="shared" ca="1" si="18"/>
        <v/>
      </c>
    </row>
    <row r="139" spans="1:16">
      <c r="A139" s="14" t="str">
        <f t="shared" ca="1" si="17"/>
        <v/>
      </c>
      <c r="B139" s="1" t="str">
        <f ca="1">IF(A139&lt;=annual_trend_projects,INDEX(projects,MATCH(0,INDEX(COUNTIF($B$3:B138,projects),0,0),0)),"")</f>
        <v/>
      </c>
      <c r="C139" s="13" t="str" cm="1">
        <f t="array" aca="1" ref="C139" ca="1">IF(B139&lt;&gt;"",IF(INDEX(projects_is_finished,MATCH(B139,projects_projects,0))=checked_key,finish_status_key,IF(INDEX(projects_is_stopped,MATCH(B139,projects_projects,0))=checked_key,stopped_status_key,IF(INDEX(projects_is_started,MATCH(B139,projects_projects,0))=checked_key,wip_status_key,""))),"")</f>
        <v/>
      </c>
      <c r="D139" s="3" t="str" cm="1">
        <f t="array" aca="1" ref="D139" ca="1">IF(B139&lt;&gt;"",INDEX(dates,MATCH(B139,projects,0)),"")</f>
        <v/>
      </c>
      <c r="E139" s="3" t="str" cm="1">
        <f t="array" aca="1" ref="E139" ca="1">IF(B139&lt;&gt;"",IF(C139=wip_status_key,"",INDIRECT("'Stitching Log'!A"&amp;MAX(IF(projects=B139,ROW(projects))))),"")</f>
        <v/>
      </c>
      <c r="F139" s="3"/>
      <c r="G139" s="3"/>
      <c r="H139" s="3"/>
      <c r="I139" s="3"/>
      <c r="J139" s="1" t="str">
        <f t="shared" ca="1" si="18"/>
        <v/>
      </c>
      <c r="K139" s="1" t="str">
        <f t="shared" ca="1" si="18"/>
        <v/>
      </c>
      <c r="L139" s="1" t="str">
        <f t="shared" ca="1" si="18"/>
        <v/>
      </c>
      <c r="M139" s="1" t="str">
        <f t="shared" ca="1" si="18"/>
        <v/>
      </c>
      <c r="N139" s="1" t="str">
        <f t="shared" ca="1" si="18"/>
        <v/>
      </c>
      <c r="O139" s="1" t="str">
        <f t="shared" ca="1" si="18"/>
        <v/>
      </c>
      <c r="P139" s="1" t="str">
        <f t="shared" ca="1" si="18"/>
        <v/>
      </c>
    </row>
    <row r="140" spans="1:16">
      <c r="A140" s="14" t="str">
        <f t="shared" ca="1" si="17"/>
        <v/>
      </c>
      <c r="B140" s="1" t="str">
        <f ca="1">IF(A140&lt;=annual_trend_projects,INDEX(projects,MATCH(0,INDEX(COUNTIF($B$3:B139,projects),0,0),0)),"")</f>
        <v/>
      </c>
      <c r="C140" s="13" t="str" cm="1">
        <f t="array" aca="1" ref="C140" ca="1">IF(B140&lt;&gt;"",IF(INDEX(projects_is_finished,MATCH(B140,projects_projects,0))=checked_key,finish_status_key,IF(INDEX(projects_is_stopped,MATCH(B140,projects_projects,0))=checked_key,stopped_status_key,IF(INDEX(projects_is_started,MATCH(B140,projects_projects,0))=checked_key,wip_status_key,""))),"")</f>
        <v/>
      </c>
      <c r="D140" s="3" t="str" cm="1">
        <f t="array" aca="1" ref="D140" ca="1">IF(B140&lt;&gt;"",INDEX(dates,MATCH(B140,projects,0)),"")</f>
        <v/>
      </c>
      <c r="E140" s="3" t="str" cm="1">
        <f t="array" aca="1" ref="E140" ca="1">IF(B140&lt;&gt;"",IF(C140=wip_status_key,"",INDIRECT("'Stitching Log'!A"&amp;MAX(IF(projects=B140,ROW(projects))))),"")</f>
        <v/>
      </c>
      <c r="F140" s="3"/>
      <c r="G140" s="3"/>
      <c r="H140" s="3"/>
      <c r="I140" s="3"/>
      <c r="J140" s="1" t="str">
        <f t="shared" ca="1" si="18"/>
        <v/>
      </c>
      <c r="K140" s="1" t="str">
        <f t="shared" ca="1" si="18"/>
        <v/>
      </c>
      <c r="L140" s="1" t="str">
        <f t="shared" ca="1" si="18"/>
        <v/>
      </c>
      <c r="M140" s="1" t="str">
        <f t="shared" ca="1" si="18"/>
        <v/>
      </c>
      <c r="N140" s="1" t="str">
        <f t="shared" ca="1" si="18"/>
        <v/>
      </c>
      <c r="O140" s="1" t="str">
        <f t="shared" ca="1" si="18"/>
        <v/>
      </c>
      <c r="P140" s="1" t="str">
        <f t="shared" ca="1" si="18"/>
        <v/>
      </c>
    </row>
    <row r="141" spans="1:16">
      <c r="A141" s="14" t="str">
        <f t="shared" ca="1" si="17"/>
        <v/>
      </c>
      <c r="B141" s="1" t="str">
        <f ca="1">IF(A141&lt;=annual_trend_projects,INDEX(projects,MATCH(0,INDEX(COUNTIF($B$3:B140,projects),0,0),0)),"")</f>
        <v/>
      </c>
      <c r="C141" s="13" t="str" cm="1">
        <f t="array" aca="1" ref="C141" ca="1">IF(B141&lt;&gt;"",IF(INDEX(projects_is_finished,MATCH(B141,projects_projects,0))=checked_key,finish_status_key,IF(INDEX(projects_is_stopped,MATCH(B141,projects_projects,0))=checked_key,stopped_status_key,IF(INDEX(projects_is_started,MATCH(B141,projects_projects,0))=checked_key,wip_status_key,""))),"")</f>
        <v/>
      </c>
      <c r="D141" s="3" t="str" cm="1">
        <f t="array" aca="1" ref="D141" ca="1">IF(B141&lt;&gt;"",INDEX(dates,MATCH(B141,projects,0)),"")</f>
        <v/>
      </c>
      <c r="E141" s="3" t="str" cm="1">
        <f t="array" aca="1" ref="E141" ca="1">IF(B141&lt;&gt;"",IF(C141=wip_status_key,"",INDIRECT("'Stitching Log'!A"&amp;MAX(IF(projects=B141,ROW(projects))))),"")</f>
        <v/>
      </c>
      <c r="F141" s="3"/>
      <c r="G141" s="3"/>
      <c r="H141" s="3"/>
      <c r="I141" s="3"/>
      <c r="J141" s="1" t="str">
        <f t="shared" ca="1" si="18"/>
        <v/>
      </c>
      <c r="K141" s="1" t="str">
        <f t="shared" ca="1" si="18"/>
        <v/>
      </c>
      <c r="L141" s="1" t="str">
        <f t="shared" ca="1" si="18"/>
        <v/>
      </c>
      <c r="M141" s="1" t="str">
        <f t="shared" ca="1" si="18"/>
        <v/>
      </c>
      <c r="N141" s="1" t="str">
        <f t="shared" ca="1" si="18"/>
        <v/>
      </c>
      <c r="O141" s="1" t="str">
        <f t="shared" ca="1" si="18"/>
        <v/>
      </c>
      <c r="P141" s="1" t="str">
        <f t="shared" ca="1" si="18"/>
        <v/>
      </c>
    </row>
    <row r="142" spans="1:16">
      <c r="A142" s="14" t="str">
        <f t="shared" ca="1" si="17"/>
        <v/>
      </c>
      <c r="B142" s="1" t="str">
        <f ca="1">IF(A142&lt;=annual_trend_projects,INDEX(projects,MATCH(0,INDEX(COUNTIF($B$3:B141,projects),0,0),0)),"")</f>
        <v/>
      </c>
      <c r="C142" s="13" t="str" cm="1">
        <f t="array" aca="1" ref="C142" ca="1">IF(B142&lt;&gt;"",IF(INDEX(projects_is_finished,MATCH(B142,projects_projects,0))=checked_key,finish_status_key,IF(INDEX(projects_is_stopped,MATCH(B142,projects_projects,0))=checked_key,stopped_status_key,IF(INDEX(projects_is_started,MATCH(B142,projects_projects,0))=checked_key,wip_status_key,""))),"")</f>
        <v/>
      </c>
      <c r="D142" s="3" t="str" cm="1">
        <f t="array" aca="1" ref="D142" ca="1">IF(B142&lt;&gt;"",INDEX(dates,MATCH(B142,projects,0)),"")</f>
        <v/>
      </c>
      <c r="E142" s="3" t="str" cm="1">
        <f t="array" aca="1" ref="E142" ca="1">IF(B142&lt;&gt;"",IF(C142=wip_status_key,"",INDIRECT("'Stitching Log'!A"&amp;MAX(IF(projects=B142,ROW(projects))))),"")</f>
        <v/>
      </c>
      <c r="F142" s="3"/>
      <c r="G142" s="3"/>
      <c r="H142" s="3"/>
      <c r="I142" s="3"/>
      <c r="J142" s="1" t="str">
        <f t="shared" ca="1" si="18"/>
        <v/>
      </c>
      <c r="K142" s="1" t="str">
        <f t="shared" ca="1" si="18"/>
        <v/>
      </c>
      <c r="L142" s="1" t="str">
        <f t="shared" ca="1" si="18"/>
        <v/>
      </c>
      <c r="M142" s="1" t="str">
        <f t="shared" ca="1" si="18"/>
        <v/>
      </c>
      <c r="N142" s="1" t="str">
        <f t="shared" ca="1" si="18"/>
        <v/>
      </c>
      <c r="O142" s="1" t="str">
        <f t="shared" ca="1" si="18"/>
        <v/>
      </c>
      <c r="P142" s="1" t="str">
        <f t="shared" ca="1" si="18"/>
        <v/>
      </c>
    </row>
    <row r="143" spans="1:16">
      <c r="A143" s="14" t="str">
        <f t="shared" ca="1" si="17"/>
        <v/>
      </c>
      <c r="B143" s="1" t="str">
        <f ca="1">IF(A143&lt;=annual_trend_projects,INDEX(projects,MATCH(0,INDEX(COUNTIF($B$3:B142,projects),0,0),0)),"")</f>
        <v/>
      </c>
      <c r="C143" s="13" t="str" cm="1">
        <f t="array" aca="1" ref="C143" ca="1">IF(B143&lt;&gt;"",IF(INDEX(projects_is_finished,MATCH(B143,projects_projects,0))=checked_key,finish_status_key,IF(INDEX(projects_is_stopped,MATCH(B143,projects_projects,0))=checked_key,stopped_status_key,IF(INDEX(projects_is_started,MATCH(B143,projects_projects,0))=checked_key,wip_status_key,""))),"")</f>
        <v/>
      </c>
      <c r="D143" s="3" t="str" cm="1">
        <f t="array" aca="1" ref="D143" ca="1">IF(B143&lt;&gt;"",INDEX(dates,MATCH(B143,projects,0)),"")</f>
        <v/>
      </c>
      <c r="E143" s="3" t="str" cm="1">
        <f t="array" aca="1" ref="E143" ca="1">IF(B143&lt;&gt;"",IF(C143=wip_status_key,"",INDIRECT("'Stitching Log'!A"&amp;MAX(IF(projects=B143,ROW(projects))))),"")</f>
        <v/>
      </c>
      <c r="F143" s="3"/>
      <c r="G143" s="3"/>
      <c r="H143" s="3"/>
      <c r="I143" s="3"/>
      <c r="J143" s="1" t="str">
        <f t="shared" ref="J143:P152" ca="1" si="19">IF($B143&lt;&gt;"",COUNTIFS(dates,"&gt;="&amp;J$1,dates,"&lt;"&amp;DATE(YEAR(J$1)+1,MONTH(J$1),DAY(J$1)),projects,$B143),"")</f>
        <v/>
      </c>
      <c r="K143" s="1" t="str">
        <f t="shared" ca="1" si="19"/>
        <v/>
      </c>
      <c r="L143" s="1" t="str">
        <f t="shared" ca="1" si="19"/>
        <v/>
      </c>
      <c r="M143" s="1" t="str">
        <f t="shared" ca="1" si="19"/>
        <v/>
      </c>
      <c r="N143" s="1" t="str">
        <f t="shared" ca="1" si="19"/>
        <v/>
      </c>
      <c r="O143" s="1" t="str">
        <f t="shared" ca="1" si="19"/>
        <v/>
      </c>
      <c r="P143" s="1" t="str">
        <f t="shared" ca="1" si="19"/>
        <v/>
      </c>
    </row>
    <row r="144" spans="1:16">
      <c r="A144" s="14" t="str">
        <f t="shared" ca="1" si="17"/>
        <v/>
      </c>
      <c r="B144" s="1" t="str">
        <f ca="1">IF(A144&lt;=annual_trend_projects,INDEX(projects,MATCH(0,INDEX(COUNTIF($B$3:B143,projects),0,0),0)),"")</f>
        <v/>
      </c>
      <c r="C144" s="13" t="str" cm="1">
        <f t="array" aca="1" ref="C144" ca="1">IF(B144&lt;&gt;"",IF(INDEX(projects_is_finished,MATCH(B144,projects_projects,0))=checked_key,finish_status_key,IF(INDEX(projects_is_stopped,MATCH(B144,projects_projects,0))=checked_key,stopped_status_key,IF(INDEX(projects_is_started,MATCH(B144,projects_projects,0))=checked_key,wip_status_key,""))),"")</f>
        <v/>
      </c>
      <c r="D144" s="3" t="str" cm="1">
        <f t="array" aca="1" ref="D144" ca="1">IF(B144&lt;&gt;"",INDEX(dates,MATCH(B144,projects,0)),"")</f>
        <v/>
      </c>
      <c r="E144" s="3" t="str" cm="1">
        <f t="array" aca="1" ref="E144" ca="1">IF(B144&lt;&gt;"",IF(C144=wip_status_key,"",INDIRECT("'Stitching Log'!A"&amp;MAX(IF(projects=B144,ROW(projects))))),"")</f>
        <v/>
      </c>
      <c r="F144" s="3"/>
      <c r="G144" s="3"/>
      <c r="H144" s="3"/>
      <c r="I144" s="3"/>
      <c r="J144" s="1" t="str">
        <f t="shared" ca="1" si="19"/>
        <v/>
      </c>
      <c r="K144" s="1" t="str">
        <f t="shared" ca="1" si="19"/>
        <v/>
      </c>
      <c r="L144" s="1" t="str">
        <f t="shared" ca="1" si="19"/>
        <v/>
      </c>
      <c r="M144" s="1" t="str">
        <f t="shared" ca="1" si="19"/>
        <v/>
      </c>
      <c r="N144" s="1" t="str">
        <f t="shared" ca="1" si="19"/>
        <v/>
      </c>
      <c r="O144" s="1" t="str">
        <f t="shared" ca="1" si="19"/>
        <v/>
      </c>
      <c r="P144" s="1" t="str">
        <f t="shared" ca="1" si="19"/>
        <v/>
      </c>
    </row>
    <row r="145" spans="1:16">
      <c r="A145" s="14" t="str">
        <f t="shared" ca="1" si="17"/>
        <v/>
      </c>
      <c r="B145" s="1" t="str">
        <f ca="1">IF(A145&lt;=annual_trend_projects,INDEX(projects,MATCH(0,INDEX(COUNTIF($B$3:B144,projects),0,0),0)),"")</f>
        <v/>
      </c>
      <c r="C145" s="13" t="str" cm="1">
        <f t="array" aca="1" ref="C145" ca="1">IF(B145&lt;&gt;"",IF(INDEX(projects_is_finished,MATCH(B145,projects_projects,0))=checked_key,finish_status_key,IF(INDEX(projects_is_stopped,MATCH(B145,projects_projects,0))=checked_key,stopped_status_key,IF(INDEX(projects_is_started,MATCH(B145,projects_projects,0))=checked_key,wip_status_key,""))),"")</f>
        <v/>
      </c>
      <c r="D145" s="3" t="str" cm="1">
        <f t="array" aca="1" ref="D145" ca="1">IF(B145&lt;&gt;"",INDEX(dates,MATCH(B145,projects,0)),"")</f>
        <v/>
      </c>
      <c r="E145" s="3" t="str" cm="1">
        <f t="array" aca="1" ref="E145" ca="1">IF(B145&lt;&gt;"",IF(C145=wip_status_key,"",INDIRECT("'Stitching Log'!A"&amp;MAX(IF(projects=B145,ROW(projects))))),"")</f>
        <v/>
      </c>
      <c r="F145" s="3"/>
      <c r="G145" s="3"/>
      <c r="H145" s="3"/>
      <c r="I145" s="3"/>
      <c r="J145" s="1" t="str">
        <f t="shared" ca="1" si="19"/>
        <v/>
      </c>
      <c r="K145" s="1" t="str">
        <f t="shared" ca="1" si="19"/>
        <v/>
      </c>
      <c r="L145" s="1" t="str">
        <f t="shared" ca="1" si="19"/>
        <v/>
      </c>
      <c r="M145" s="1" t="str">
        <f t="shared" ca="1" si="19"/>
        <v/>
      </c>
      <c r="N145" s="1" t="str">
        <f t="shared" ca="1" si="19"/>
        <v/>
      </c>
      <c r="O145" s="1" t="str">
        <f t="shared" ca="1" si="19"/>
        <v/>
      </c>
      <c r="P145" s="1" t="str">
        <f t="shared" ca="1" si="19"/>
        <v/>
      </c>
    </row>
    <row r="146" spans="1:16">
      <c r="A146" s="14" t="str">
        <f t="shared" ca="1" si="17"/>
        <v/>
      </c>
      <c r="B146" s="1" t="str">
        <f ca="1">IF(A146&lt;=annual_trend_projects,INDEX(projects,MATCH(0,INDEX(COUNTIF($B$3:B145,projects),0,0),0)),"")</f>
        <v/>
      </c>
      <c r="C146" s="13" t="str" cm="1">
        <f t="array" aca="1" ref="C146" ca="1">IF(B146&lt;&gt;"",IF(INDEX(projects_is_finished,MATCH(B146,projects_projects,0))=checked_key,finish_status_key,IF(INDEX(projects_is_stopped,MATCH(B146,projects_projects,0))=checked_key,stopped_status_key,IF(INDEX(projects_is_started,MATCH(B146,projects_projects,0))=checked_key,wip_status_key,""))),"")</f>
        <v/>
      </c>
      <c r="D146" s="3" t="str" cm="1">
        <f t="array" aca="1" ref="D146" ca="1">IF(B146&lt;&gt;"",INDEX(dates,MATCH(B146,projects,0)),"")</f>
        <v/>
      </c>
      <c r="E146" s="3" t="str" cm="1">
        <f t="array" aca="1" ref="E146" ca="1">IF(B146&lt;&gt;"",IF(C146=wip_status_key,"",INDIRECT("'Stitching Log'!A"&amp;MAX(IF(projects=B146,ROW(projects))))),"")</f>
        <v/>
      </c>
      <c r="F146" s="3"/>
      <c r="G146" s="3"/>
      <c r="H146" s="3"/>
      <c r="I146" s="3"/>
      <c r="J146" s="1" t="str">
        <f t="shared" ca="1" si="19"/>
        <v/>
      </c>
      <c r="K146" s="1" t="str">
        <f t="shared" ca="1" si="19"/>
        <v/>
      </c>
      <c r="L146" s="1" t="str">
        <f t="shared" ca="1" si="19"/>
        <v/>
      </c>
      <c r="M146" s="1" t="str">
        <f t="shared" ca="1" si="19"/>
        <v/>
      </c>
      <c r="N146" s="1" t="str">
        <f t="shared" ca="1" si="19"/>
        <v/>
      </c>
      <c r="O146" s="1" t="str">
        <f t="shared" ca="1" si="19"/>
        <v/>
      </c>
      <c r="P146" s="1" t="str">
        <f t="shared" ca="1" si="19"/>
        <v/>
      </c>
    </row>
    <row r="147" spans="1:16">
      <c r="A147" s="14" t="str">
        <f t="shared" ca="1" si="17"/>
        <v/>
      </c>
      <c r="B147" s="1" t="str">
        <f ca="1">IF(A147&lt;=annual_trend_projects,INDEX(projects,MATCH(0,INDEX(COUNTIF($B$3:B146,projects),0,0),0)),"")</f>
        <v/>
      </c>
      <c r="C147" s="13" t="str" cm="1">
        <f t="array" aca="1" ref="C147" ca="1">IF(B147&lt;&gt;"",IF(INDEX(projects_is_finished,MATCH(B147,projects_projects,0))=checked_key,finish_status_key,IF(INDEX(projects_is_stopped,MATCH(B147,projects_projects,0))=checked_key,stopped_status_key,IF(INDEX(projects_is_started,MATCH(B147,projects_projects,0))=checked_key,wip_status_key,""))),"")</f>
        <v/>
      </c>
      <c r="D147" s="3" t="str" cm="1">
        <f t="array" aca="1" ref="D147" ca="1">IF(B147&lt;&gt;"",INDEX(dates,MATCH(B147,projects,0)),"")</f>
        <v/>
      </c>
      <c r="E147" s="3" t="str" cm="1">
        <f t="array" aca="1" ref="E147" ca="1">IF(B147&lt;&gt;"",IF(C147=wip_status_key,"",INDIRECT("'Stitching Log'!A"&amp;MAX(IF(projects=B147,ROW(projects))))),"")</f>
        <v/>
      </c>
      <c r="F147" s="3"/>
      <c r="G147" s="3"/>
      <c r="H147" s="3"/>
      <c r="I147" s="3"/>
      <c r="J147" s="1" t="str">
        <f t="shared" ca="1" si="19"/>
        <v/>
      </c>
      <c r="K147" s="1" t="str">
        <f t="shared" ca="1" si="19"/>
        <v/>
      </c>
      <c r="L147" s="1" t="str">
        <f t="shared" ca="1" si="19"/>
        <v/>
      </c>
      <c r="M147" s="1" t="str">
        <f t="shared" ca="1" si="19"/>
        <v/>
      </c>
      <c r="N147" s="1" t="str">
        <f t="shared" ca="1" si="19"/>
        <v/>
      </c>
      <c r="O147" s="1" t="str">
        <f t="shared" ca="1" si="19"/>
        <v/>
      </c>
      <c r="P147" s="1" t="str">
        <f t="shared" ca="1" si="19"/>
        <v/>
      </c>
    </row>
    <row r="148" spans="1:16">
      <c r="A148" s="14" t="str">
        <f t="shared" ca="1" si="17"/>
        <v/>
      </c>
      <c r="B148" s="1" t="str">
        <f ca="1">IF(A148&lt;=annual_trend_projects,INDEX(projects,MATCH(0,INDEX(COUNTIF($B$3:B147,projects),0,0),0)),"")</f>
        <v/>
      </c>
      <c r="C148" s="13" t="str" cm="1">
        <f t="array" aca="1" ref="C148" ca="1">IF(B148&lt;&gt;"",IF(INDEX(projects_is_finished,MATCH(B148,projects_projects,0))=checked_key,finish_status_key,IF(INDEX(projects_is_stopped,MATCH(B148,projects_projects,0))=checked_key,stopped_status_key,IF(INDEX(projects_is_started,MATCH(B148,projects_projects,0))=checked_key,wip_status_key,""))),"")</f>
        <v/>
      </c>
      <c r="D148" s="3" t="str" cm="1">
        <f t="array" aca="1" ref="D148" ca="1">IF(B148&lt;&gt;"",INDEX(dates,MATCH(B148,projects,0)),"")</f>
        <v/>
      </c>
      <c r="E148" s="3" t="str" cm="1">
        <f t="array" aca="1" ref="E148" ca="1">IF(B148&lt;&gt;"",IF(C148=wip_status_key,"",INDIRECT("'Stitching Log'!A"&amp;MAX(IF(projects=B148,ROW(projects))))),"")</f>
        <v/>
      </c>
      <c r="F148" s="3"/>
      <c r="G148" s="3"/>
      <c r="H148" s="3"/>
      <c r="I148" s="3"/>
      <c r="J148" s="1" t="str">
        <f t="shared" ca="1" si="19"/>
        <v/>
      </c>
      <c r="K148" s="1" t="str">
        <f t="shared" ca="1" si="19"/>
        <v/>
      </c>
      <c r="L148" s="1" t="str">
        <f t="shared" ca="1" si="19"/>
        <v/>
      </c>
      <c r="M148" s="1" t="str">
        <f t="shared" ca="1" si="19"/>
        <v/>
      </c>
      <c r="N148" s="1" t="str">
        <f t="shared" ca="1" si="19"/>
        <v/>
      </c>
      <c r="O148" s="1" t="str">
        <f t="shared" ca="1" si="19"/>
        <v/>
      </c>
      <c r="P148" s="1" t="str">
        <f t="shared" ca="1" si="19"/>
        <v/>
      </c>
    </row>
    <row r="149" spans="1:16">
      <c r="A149" s="14" t="str">
        <f t="shared" ca="1" si="17"/>
        <v/>
      </c>
      <c r="B149" s="1" t="str">
        <f ca="1">IF(A149&lt;=annual_trend_projects,INDEX(projects,MATCH(0,INDEX(COUNTIF($B$3:B148,projects),0,0),0)),"")</f>
        <v/>
      </c>
      <c r="C149" s="13" t="str" cm="1">
        <f t="array" aca="1" ref="C149" ca="1">IF(B149&lt;&gt;"",IF(INDEX(projects_is_finished,MATCH(B149,projects_projects,0))=checked_key,finish_status_key,IF(INDEX(projects_is_stopped,MATCH(B149,projects_projects,0))=checked_key,stopped_status_key,IF(INDEX(projects_is_started,MATCH(B149,projects_projects,0))=checked_key,wip_status_key,""))),"")</f>
        <v/>
      </c>
      <c r="D149" s="3" t="str" cm="1">
        <f t="array" aca="1" ref="D149" ca="1">IF(B149&lt;&gt;"",INDEX(dates,MATCH(B149,projects,0)),"")</f>
        <v/>
      </c>
      <c r="E149" s="3" t="str" cm="1">
        <f t="array" aca="1" ref="E149" ca="1">IF(B149&lt;&gt;"",IF(C149=wip_status_key,"",INDIRECT("'Stitching Log'!A"&amp;MAX(IF(projects=B149,ROW(projects))))),"")</f>
        <v/>
      </c>
      <c r="F149" s="3"/>
      <c r="G149" s="3"/>
      <c r="H149" s="3"/>
      <c r="I149" s="3"/>
      <c r="J149" s="1" t="str">
        <f t="shared" ca="1" si="19"/>
        <v/>
      </c>
      <c r="K149" s="1" t="str">
        <f t="shared" ca="1" si="19"/>
        <v/>
      </c>
      <c r="L149" s="1" t="str">
        <f t="shared" ca="1" si="19"/>
        <v/>
      </c>
      <c r="M149" s="1" t="str">
        <f t="shared" ca="1" si="19"/>
        <v/>
      </c>
      <c r="N149" s="1" t="str">
        <f t="shared" ca="1" si="19"/>
        <v/>
      </c>
      <c r="O149" s="1" t="str">
        <f t="shared" ca="1" si="19"/>
        <v/>
      </c>
      <c r="P149" s="1" t="str">
        <f t="shared" ca="1" si="19"/>
        <v/>
      </c>
    </row>
    <row r="150" spans="1:16">
      <c r="A150" s="14" t="str">
        <f t="shared" ca="1" si="17"/>
        <v/>
      </c>
      <c r="B150" s="1" t="str">
        <f ca="1">IF(A150&lt;=annual_trend_projects,INDEX(projects,MATCH(0,INDEX(COUNTIF($B$3:B149,projects),0,0),0)),"")</f>
        <v/>
      </c>
      <c r="C150" s="13" t="str" cm="1">
        <f t="array" aca="1" ref="C150" ca="1">IF(B150&lt;&gt;"",IF(INDEX(projects_is_finished,MATCH(B150,projects_projects,0))=checked_key,finish_status_key,IF(INDEX(projects_is_stopped,MATCH(B150,projects_projects,0))=checked_key,stopped_status_key,IF(INDEX(projects_is_started,MATCH(B150,projects_projects,0))=checked_key,wip_status_key,""))),"")</f>
        <v/>
      </c>
      <c r="D150" s="3" t="str" cm="1">
        <f t="array" aca="1" ref="D150" ca="1">IF(B150&lt;&gt;"",INDEX(dates,MATCH(B150,projects,0)),"")</f>
        <v/>
      </c>
      <c r="E150" s="3" t="str" cm="1">
        <f t="array" aca="1" ref="E150" ca="1">IF(B150&lt;&gt;"",IF(C150=wip_status_key,"",INDIRECT("'Stitching Log'!A"&amp;MAX(IF(projects=B150,ROW(projects))))),"")</f>
        <v/>
      </c>
      <c r="F150" s="3"/>
      <c r="G150" s="3"/>
      <c r="H150" s="3"/>
      <c r="I150" s="3"/>
      <c r="J150" s="1" t="str">
        <f t="shared" ca="1" si="19"/>
        <v/>
      </c>
      <c r="K150" s="1" t="str">
        <f t="shared" ca="1" si="19"/>
        <v/>
      </c>
      <c r="L150" s="1" t="str">
        <f t="shared" ca="1" si="19"/>
        <v/>
      </c>
      <c r="M150" s="1" t="str">
        <f t="shared" ca="1" si="19"/>
        <v/>
      </c>
      <c r="N150" s="1" t="str">
        <f t="shared" ca="1" si="19"/>
        <v/>
      </c>
      <c r="O150" s="1" t="str">
        <f t="shared" ca="1" si="19"/>
        <v/>
      </c>
      <c r="P150" s="1" t="str">
        <f t="shared" ca="1" si="19"/>
        <v/>
      </c>
    </row>
    <row r="151" spans="1:16">
      <c r="A151" s="14" t="str">
        <f t="shared" ca="1" si="17"/>
        <v/>
      </c>
      <c r="B151" s="1" t="str">
        <f ca="1">IF(A151&lt;=annual_trend_projects,INDEX(projects,MATCH(0,INDEX(COUNTIF($B$3:B150,projects),0,0),0)),"")</f>
        <v/>
      </c>
      <c r="C151" s="13" t="str" cm="1">
        <f t="array" aca="1" ref="C151" ca="1">IF(B151&lt;&gt;"",IF(INDEX(projects_is_finished,MATCH(B151,projects_projects,0))=checked_key,finish_status_key,IF(INDEX(projects_is_stopped,MATCH(B151,projects_projects,0))=checked_key,stopped_status_key,IF(INDEX(projects_is_started,MATCH(B151,projects_projects,0))=checked_key,wip_status_key,""))),"")</f>
        <v/>
      </c>
      <c r="D151" s="3" t="str" cm="1">
        <f t="array" aca="1" ref="D151" ca="1">IF(B151&lt;&gt;"",INDEX(dates,MATCH(B151,projects,0)),"")</f>
        <v/>
      </c>
      <c r="E151" s="3" t="str" cm="1">
        <f t="array" aca="1" ref="E151" ca="1">IF(B151&lt;&gt;"",IF(C151=wip_status_key,"",INDIRECT("'Stitching Log'!A"&amp;MAX(IF(projects=B151,ROW(projects))))),"")</f>
        <v/>
      </c>
      <c r="F151" s="3"/>
      <c r="G151" s="3"/>
      <c r="H151" s="3"/>
      <c r="I151" s="3"/>
      <c r="J151" s="1" t="str">
        <f t="shared" ca="1" si="19"/>
        <v/>
      </c>
      <c r="K151" s="1" t="str">
        <f t="shared" ca="1" si="19"/>
        <v/>
      </c>
      <c r="L151" s="1" t="str">
        <f t="shared" ca="1" si="19"/>
        <v/>
      </c>
      <c r="M151" s="1" t="str">
        <f t="shared" ca="1" si="19"/>
        <v/>
      </c>
      <c r="N151" s="1" t="str">
        <f t="shared" ca="1" si="19"/>
        <v/>
      </c>
      <c r="O151" s="1" t="str">
        <f t="shared" ca="1" si="19"/>
        <v/>
      </c>
      <c r="P151" s="1" t="str">
        <f t="shared" ca="1" si="19"/>
        <v/>
      </c>
    </row>
    <row r="152" spans="1:16">
      <c r="A152" s="14" t="str">
        <f t="shared" ca="1" si="17"/>
        <v/>
      </c>
      <c r="B152" s="1" t="str">
        <f ca="1">IF(A152&lt;=annual_trend_projects,INDEX(projects,MATCH(0,INDEX(COUNTIF($B$3:B151,projects),0,0),0)),"")</f>
        <v/>
      </c>
      <c r="C152" s="13" t="str" cm="1">
        <f t="array" aca="1" ref="C152" ca="1">IF(B152&lt;&gt;"",IF(INDEX(projects_is_finished,MATCH(B152,projects_projects,0))=checked_key,finish_status_key,IF(INDEX(projects_is_stopped,MATCH(B152,projects_projects,0))=checked_key,stopped_status_key,IF(INDEX(projects_is_started,MATCH(B152,projects_projects,0))=checked_key,wip_status_key,""))),"")</f>
        <v/>
      </c>
      <c r="D152" s="3" t="str" cm="1">
        <f t="array" aca="1" ref="D152" ca="1">IF(B152&lt;&gt;"",INDEX(dates,MATCH(B152,projects,0)),"")</f>
        <v/>
      </c>
      <c r="E152" s="3" t="str" cm="1">
        <f t="array" aca="1" ref="E152" ca="1">IF(B152&lt;&gt;"",IF(C152=wip_status_key,"",INDIRECT("'Stitching Log'!A"&amp;MAX(IF(projects=B152,ROW(projects))))),"")</f>
        <v/>
      </c>
      <c r="F152" s="3"/>
      <c r="G152" s="3"/>
      <c r="H152" s="3"/>
      <c r="I152" s="3"/>
      <c r="J152" s="1" t="str">
        <f t="shared" ca="1" si="19"/>
        <v/>
      </c>
      <c r="K152" s="1" t="str">
        <f t="shared" ca="1" si="19"/>
        <v/>
      </c>
      <c r="L152" s="1" t="str">
        <f t="shared" ca="1" si="19"/>
        <v/>
      </c>
      <c r="M152" s="1" t="str">
        <f t="shared" ca="1" si="19"/>
        <v/>
      </c>
      <c r="N152" s="1" t="str">
        <f t="shared" ca="1" si="19"/>
        <v/>
      </c>
      <c r="O152" s="1" t="str">
        <f t="shared" ca="1" si="19"/>
        <v/>
      </c>
      <c r="P152" s="1" t="str">
        <f t="shared" ca="1" si="19"/>
        <v/>
      </c>
    </row>
    <row r="153" spans="1:16">
      <c r="A153" s="14" t="str">
        <f t="shared" ca="1" si="17"/>
        <v/>
      </c>
      <c r="B153" s="1" t="str">
        <f ca="1">IF(A153&lt;=annual_trend_projects,INDEX(projects,MATCH(0,INDEX(COUNTIF($B$3:B152,projects),0,0),0)),"")</f>
        <v/>
      </c>
      <c r="C153" s="13" t="str" cm="1">
        <f t="array" aca="1" ref="C153" ca="1">IF(B153&lt;&gt;"",IF(INDEX(projects_is_finished,MATCH(B153,projects_projects,0))=checked_key,finish_status_key,IF(INDEX(projects_is_stopped,MATCH(B153,projects_projects,0))=checked_key,stopped_status_key,IF(INDEX(projects_is_started,MATCH(B153,projects_projects,0))=checked_key,wip_status_key,""))),"")</f>
        <v/>
      </c>
      <c r="D153" s="3" t="str" cm="1">
        <f t="array" aca="1" ref="D153" ca="1">IF(B153&lt;&gt;"",INDEX(dates,MATCH(B153,projects,0)),"")</f>
        <v/>
      </c>
      <c r="E153" s="3" t="str" cm="1">
        <f t="array" aca="1" ref="E153" ca="1">IF(B153&lt;&gt;"",IF(C153=wip_status_key,"",INDIRECT("'Stitching Log'!A"&amp;MAX(IF(projects=B153,ROW(projects))))),"")</f>
        <v/>
      </c>
      <c r="F153" s="3"/>
      <c r="G153" s="3"/>
      <c r="H153" s="3"/>
      <c r="I153" s="3"/>
      <c r="J153" s="1" t="str">
        <f t="shared" ref="J153:P162" ca="1" si="20">IF($B153&lt;&gt;"",COUNTIFS(dates,"&gt;="&amp;J$1,dates,"&lt;"&amp;DATE(YEAR(J$1)+1,MONTH(J$1),DAY(J$1)),projects,$B153),"")</f>
        <v/>
      </c>
      <c r="K153" s="1" t="str">
        <f t="shared" ca="1" si="20"/>
        <v/>
      </c>
      <c r="L153" s="1" t="str">
        <f t="shared" ca="1" si="20"/>
        <v/>
      </c>
      <c r="M153" s="1" t="str">
        <f t="shared" ca="1" si="20"/>
        <v/>
      </c>
      <c r="N153" s="1" t="str">
        <f t="shared" ca="1" si="20"/>
        <v/>
      </c>
      <c r="O153" s="1" t="str">
        <f t="shared" ca="1" si="20"/>
        <v/>
      </c>
      <c r="P153" s="1" t="str">
        <f t="shared" ca="1" si="20"/>
        <v/>
      </c>
    </row>
    <row r="154" spans="1:16">
      <c r="A154" s="14" t="str">
        <f t="shared" ca="1" si="17"/>
        <v/>
      </c>
      <c r="B154" s="1" t="str">
        <f ca="1">IF(A154&lt;=annual_trend_projects,INDEX(projects,MATCH(0,INDEX(COUNTIF($B$3:B153,projects),0,0),0)),"")</f>
        <v/>
      </c>
      <c r="C154" s="13" t="str" cm="1">
        <f t="array" aca="1" ref="C154" ca="1">IF(B154&lt;&gt;"",IF(INDEX(projects_is_finished,MATCH(B154,projects_projects,0))=checked_key,finish_status_key,IF(INDEX(projects_is_stopped,MATCH(B154,projects_projects,0))=checked_key,stopped_status_key,IF(INDEX(projects_is_started,MATCH(B154,projects_projects,0))=checked_key,wip_status_key,""))),"")</f>
        <v/>
      </c>
      <c r="D154" s="3" t="str" cm="1">
        <f t="array" aca="1" ref="D154" ca="1">IF(B154&lt;&gt;"",INDEX(dates,MATCH(B154,projects,0)),"")</f>
        <v/>
      </c>
      <c r="E154" s="3" t="str" cm="1">
        <f t="array" aca="1" ref="E154" ca="1">IF(B154&lt;&gt;"",IF(C154=wip_status_key,"",INDIRECT("'Stitching Log'!A"&amp;MAX(IF(projects=B154,ROW(projects))))),"")</f>
        <v/>
      </c>
      <c r="F154" s="3"/>
      <c r="G154" s="3"/>
      <c r="H154" s="3"/>
      <c r="I154" s="3"/>
      <c r="J154" s="1" t="str">
        <f t="shared" ca="1" si="20"/>
        <v/>
      </c>
      <c r="K154" s="1" t="str">
        <f t="shared" ca="1" si="20"/>
        <v/>
      </c>
      <c r="L154" s="1" t="str">
        <f t="shared" ca="1" si="20"/>
        <v/>
      </c>
      <c r="M154" s="1" t="str">
        <f t="shared" ca="1" si="20"/>
        <v/>
      </c>
      <c r="N154" s="1" t="str">
        <f t="shared" ca="1" si="20"/>
        <v/>
      </c>
      <c r="O154" s="1" t="str">
        <f t="shared" ca="1" si="20"/>
        <v/>
      </c>
      <c r="P154" s="1" t="str">
        <f t="shared" ca="1" si="20"/>
        <v/>
      </c>
    </row>
    <row r="155" spans="1:16">
      <c r="A155" s="14" t="str">
        <f t="shared" ca="1" si="17"/>
        <v/>
      </c>
      <c r="B155" s="1" t="str">
        <f ca="1">IF(A155&lt;=annual_trend_projects,INDEX(projects,MATCH(0,INDEX(COUNTIF($B$3:B154,projects),0,0),0)),"")</f>
        <v/>
      </c>
      <c r="C155" s="13" t="str" cm="1">
        <f t="array" aca="1" ref="C155" ca="1">IF(B155&lt;&gt;"",IF(INDEX(projects_is_finished,MATCH(B155,projects_projects,0))=checked_key,finish_status_key,IF(INDEX(projects_is_stopped,MATCH(B155,projects_projects,0))=checked_key,stopped_status_key,IF(INDEX(projects_is_started,MATCH(B155,projects_projects,0))=checked_key,wip_status_key,""))),"")</f>
        <v/>
      </c>
      <c r="D155" s="3" t="str" cm="1">
        <f t="array" aca="1" ref="D155" ca="1">IF(B155&lt;&gt;"",INDEX(dates,MATCH(B155,projects,0)),"")</f>
        <v/>
      </c>
      <c r="E155" s="3" t="str" cm="1">
        <f t="array" aca="1" ref="E155" ca="1">IF(B155&lt;&gt;"",IF(C155=wip_status_key,"",INDIRECT("'Stitching Log'!A"&amp;MAX(IF(projects=B155,ROW(projects))))),"")</f>
        <v/>
      </c>
      <c r="F155" s="3"/>
      <c r="G155" s="3"/>
      <c r="H155" s="3"/>
      <c r="I155" s="3"/>
      <c r="J155" s="1" t="str">
        <f t="shared" ca="1" si="20"/>
        <v/>
      </c>
      <c r="K155" s="1" t="str">
        <f t="shared" ca="1" si="20"/>
        <v/>
      </c>
      <c r="L155" s="1" t="str">
        <f t="shared" ca="1" si="20"/>
        <v/>
      </c>
      <c r="M155" s="1" t="str">
        <f t="shared" ca="1" si="20"/>
        <v/>
      </c>
      <c r="N155" s="1" t="str">
        <f t="shared" ca="1" si="20"/>
        <v/>
      </c>
      <c r="O155" s="1" t="str">
        <f t="shared" ca="1" si="20"/>
        <v/>
      </c>
      <c r="P155" s="1" t="str">
        <f t="shared" ca="1" si="20"/>
        <v/>
      </c>
    </row>
    <row r="156" spans="1:16">
      <c r="A156" s="14" t="str">
        <f t="shared" ca="1" si="17"/>
        <v/>
      </c>
      <c r="B156" s="1" t="str">
        <f ca="1">IF(A156&lt;=annual_trend_projects,INDEX(projects,MATCH(0,INDEX(COUNTIF($B$3:B155,projects),0,0),0)),"")</f>
        <v/>
      </c>
      <c r="C156" s="13" t="str" cm="1">
        <f t="array" aca="1" ref="C156" ca="1">IF(B156&lt;&gt;"",IF(INDEX(projects_is_finished,MATCH(B156,projects_projects,0))=checked_key,finish_status_key,IF(INDEX(projects_is_stopped,MATCH(B156,projects_projects,0))=checked_key,stopped_status_key,IF(INDEX(projects_is_started,MATCH(B156,projects_projects,0))=checked_key,wip_status_key,""))),"")</f>
        <v/>
      </c>
      <c r="D156" s="3" t="str" cm="1">
        <f t="array" aca="1" ref="D156" ca="1">IF(B156&lt;&gt;"",INDEX(dates,MATCH(B156,projects,0)),"")</f>
        <v/>
      </c>
      <c r="E156" s="3" t="str" cm="1">
        <f t="array" aca="1" ref="E156" ca="1">IF(B156&lt;&gt;"",IF(C156=wip_status_key,"",INDIRECT("'Stitching Log'!A"&amp;MAX(IF(projects=B156,ROW(projects))))),"")</f>
        <v/>
      </c>
      <c r="F156" s="3"/>
      <c r="G156" s="3"/>
      <c r="H156" s="3"/>
      <c r="I156" s="3"/>
      <c r="J156" s="1" t="str">
        <f t="shared" ca="1" si="20"/>
        <v/>
      </c>
      <c r="K156" s="1" t="str">
        <f t="shared" ca="1" si="20"/>
        <v/>
      </c>
      <c r="L156" s="1" t="str">
        <f t="shared" ca="1" si="20"/>
        <v/>
      </c>
      <c r="M156" s="1" t="str">
        <f t="shared" ca="1" si="20"/>
        <v/>
      </c>
      <c r="N156" s="1" t="str">
        <f t="shared" ca="1" si="20"/>
        <v/>
      </c>
      <c r="O156" s="1" t="str">
        <f t="shared" ca="1" si="20"/>
        <v/>
      </c>
      <c r="P156" s="1" t="str">
        <f t="shared" ca="1" si="20"/>
        <v/>
      </c>
    </row>
    <row r="157" spans="1:16">
      <c r="A157" s="14" t="str">
        <f t="shared" ca="1" si="17"/>
        <v/>
      </c>
      <c r="B157" s="1" t="str">
        <f ca="1">IF(A157&lt;=annual_trend_projects,INDEX(projects,MATCH(0,INDEX(COUNTIF($B$3:B156,projects),0,0),0)),"")</f>
        <v/>
      </c>
      <c r="C157" s="13" t="str" cm="1">
        <f t="array" aca="1" ref="C157" ca="1">IF(B157&lt;&gt;"",IF(INDEX(projects_is_finished,MATCH(B157,projects_projects,0))=checked_key,finish_status_key,IF(INDEX(projects_is_stopped,MATCH(B157,projects_projects,0))=checked_key,stopped_status_key,IF(INDEX(projects_is_started,MATCH(B157,projects_projects,0))=checked_key,wip_status_key,""))),"")</f>
        <v/>
      </c>
      <c r="D157" s="3" t="str" cm="1">
        <f t="array" aca="1" ref="D157" ca="1">IF(B157&lt;&gt;"",INDEX(dates,MATCH(B157,projects,0)),"")</f>
        <v/>
      </c>
      <c r="E157" s="3" t="str" cm="1">
        <f t="array" aca="1" ref="E157" ca="1">IF(B157&lt;&gt;"",IF(C157=wip_status_key,"",INDIRECT("'Stitching Log'!A"&amp;MAX(IF(projects=B157,ROW(projects))))),"")</f>
        <v/>
      </c>
      <c r="F157" s="3"/>
      <c r="G157" s="3"/>
      <c r="H157" s="3"/>
      <c r="I157" s="3"/>
      <c r="J157" s="1" t="str">
        <f t="shared" ca="1" si="20"/>
        <v/>
      </c>
      <c r="K157" s="1" t="str">
        <f t="shared" ca="1" si="20"/>
        <v/>
      </c>
      <c r="L157" s="1" t="str">
        <f t="shared" ca="1" si="20"/>
        <v/>
      </c>
      <c r="M157" s="1" t="str">
        <f t="shared" ca="1" si="20"/>
        <v/>
      </c>
      <c r="N157" s="1" t="str">
        <f t="shared" ca="1" si="20"/>
        <v/>
      </c>
      <c r="O157" s="1" t="str">
        <f t="shared" ca="1" si="20"/>
        <v/>
      </c>
      <c r="P157" s="1" t="str">
        <f t="shared" ca="1" si="20"/>
        <v/>
      </c>
    </row>
    <row r="158" spans="1:16">
      <c r="A158" s="14" t="str">
        <f t="shared" ca="1" si="17"/>
        <v/>
      </c>
      <c r="B158" s="1" t="str">
        <f ca="1">IF(A158&lt;=annual_trend_projects,INDEX(projects,MATCH(0,INDEX(COUNTIF($B$3:B157,projects),0,0),0)),"")</f>
        <v/>
      </c>
      <c r="C158" s="13" t="str" cm="1">
        <f t="array" aca="1" ref="C158" ca="1">IF(B158&lt;&gt;"",IF(INDEX(projects_is_finished,MATCH(B158,projects_projects,0))=checked_key,finish_status_key,IF(INDEX(projects_is_stopped,MATCH(B158,projects_projects,0))=checked_key,stopped_status_key,IF(INDEX(projects_is_started,MATCH(B158,projects_projects,0))=checked_key,wip_status_key,""))),"")</f>
        <v/>
      </c>
      <c r="D158" s="3" t="str" cm="1">
        <f t="array" aca="1" ref="D158" ca="1">IF(B158&lt;&gt;"",INDEX(dates,MATCH(B158,projects,0)),"")</f>
        <v/>
      </c>
      <c r="E158" s="3" t="str" cm="1">
        <f t="array" aca="1" ref="E158" ca="1">IF(B158&lt;&gt;"",IF(C158=wip_status_key,"",INDIRECT("'Stitching Log'!A"&amp;MAX(IF(projects=B158,ROW(projects))))),"")</f>
        <v/>
      </c>
      <c r="F158" s="3"/>
      <c r="G158" s="3"/>
      <c r="H158" s="3"/>
      <c r="I158" s="3"/>
      <c r="J158" s="1" t="str">
        <f t="shared" ca="1" si="20"/>
        <v/>
      </c>
      <c r="K158" s="1" t="str">
        <f t="shared" ca="1" si="20"/>
        <v/>
      </c>
      <c r="L158" s="1" t="str">
        <f t="shared" ca="1" si="20"/>
        <v/>
      </c>
      <c r="M158" s="1" t="str">
        <f t="shared" ca="1" si="20"/>
        <v/>
      </c>
      <c r="N158" s="1" t="str">
        <f t="shared" ca="1" si="20"/>
        <v/>
      </c>
      <c r="O158" s="1" t="str">
        <f t="shared" ca="1" si="20"/>
        <v/>
      </c>
      <c r="P158" s="1" t="str">
        <f t="shared" ca="1" si="20"/>
        <v/>
      </c>
    </row>
    <row r="159" spans="1:16">
      <c r="A159" s="14" t="str">
        <f t="shared" ca="1" si="17"/>
        <v/>
      </c>
      <c r="B159" s="1" t="str">
        <f ca="1">IF(A159&lt;=annual_trend_projects,INDEX(projects,MATCH(0,INDEX(COUNTIF($B$3:B158,projects),0,0),0)),"")</f>
        <v/>
      </c>
      <c r="C159" s="13" t="str" cm="1">
        <f t="array" aca="1" ref="C159" ca="1">IF(B159&lt;&gt;"",IF(INDEX(projects_is_finished,MATCH(B159,projects_projects,0))=checked_key,finish_status_key,IF(INDEX(projects_is_stopped,MATCH(B159,projects_projects,0))=checked_key,stopped_status_key,IF(INDEX(projects_is_started,MATCH(B159,projects_projects,0))=checked_key,wip_status_key,""))),"")</f>
        <v/>
      </c>
      <c r="D159" s="3" t="str" cm="1">
        <f t="array" aca="1" ref="D159" ca="1">IF(B159&lt;&gt;"",INDEX(dates,MATCH(B159,projects,0)),"")</f>
        <v/>
      </c>
      <c r="E159" s="3" t="str" cm="1">
        <f t="array" aca="1" ref="E159" ca="1">IF(B159&lt;&gt;"",IF(C159=wip_status_key,"",INDIRECT("'Stitching Log'!A"&amp;MAX(IF(projects=B159,ROW(projects))))),"")</f>
        <v/>
      </c>
      <c r="F159" s="3"/>
      <c r="G159" s="3"/>
      <c r="H159" s="3"/>
      <c r="I159" s="3"/>
      <c r="J159" s="1" t="str">
        <f t="shared" ca="1" si="20"/>
        <v/>
      </c>
      <c r="K159" s="1" t="str">
        <f t="shared" ca="1" si="20"/>
        <v/>
      </c>
      <c r="L159" s="1" t="str">
        <f t="shared" ca="1" si="20"/>
        <v/>
      </c>
      <c r="M159" s="1" t="str">
        <f t="shared" ca="1" si="20"/>
        <v/>
      </c>
      <c r="N159" s="1" t="str">
        <f t="shared" ca="1" si="20"/>
        <v/>
      </c>
      <c r="O159" s="1" t="str">
        <f t="shared" ca="1" si="20"/>
        <v/>
      </c>
      <c r="P159" s="1" t="str">
        <f t="shared" ca="1" si="20"/>
        <v/>
      </c>
    </row>
    <row r="160" spans="1:16">
      <c r="A160" s="14" t="str">
        <f t="shared" ca="1" si="17"/>
        <v/>
      </c>
      <c r="B160" s="1" t="str">
        <f ca="1">IF(A160&lt;=annual_trend_projects,INDEX(projects,MATCH(0,INDEX(COUNTIF($B$3:B159,projects),0,0),0)),"")</f>
        <v/>
      </c>
      <c r="C160" s="13" t="str" cm="1">
        <f t="array" aca="1" ref="C160" ca="1">IF(B160&lt;&gt;"",IF(INDEX(projects_is_finished,MATCH(B160,projects_projects,0))=checked_key,finish_status_key,IF(INDEX(projects_is_stopped,MATCH(B160,projects_projects,0))=checked_key,stopped_status_key,IF(INDEX(projects_is_started,MATCH(B160,projects_projects,0))=checked_key,wip_status_key,""))),"")</f>
        <v/>
      </c>
      <c r="D160" s="3" t="str" cm="1">
        <f t="array" aca="1" ref="D160" ca="1">IF(B160&lt;&gt;"",INDEX(dates,MATCH(B160,projects,0)),"")</f>
        <v/>
      </c>
      <c r="E160" s="3" t="str" cm="1">
        <f t="array" aca="1" ref="E160" ca="1">IF(B160&lt;&gt;"",IF(C160=wip_status_key,"",INDIRECT("'Stitching Log'!A"&amp;MAX(IF(projects=B160,ROW(projects))))),"")</f>
        <v/>
      </c>
      <c r="F160" s="3"/>
      <c r="G160" s="3"/>
      <c r="H160" s="3"/>
      <c r="I160" s="3"/>
      <c r="J160" s="1" t="str">
        <f t="shared" ca="1" si="20"/>
        <v/>
      </c>
      <c r="K160" s="1" t="str">
        <f t="shared" ca="1" si="20"/>
        <v/>
      </c>
      <c r="L160" s="1" t="str">
        <f t="shared" ca="1" si="20"/>
        <v/>
      </c>
      <c r="M160" s="1" t="str">
        <f t="shared" ca="1" si="20"/>
        <v/>
      </c>
      <c r="N160" s="1" t="str">
        <f t="shared" ca="1" si="20"/>
        <v/>
      </c>
      <c r="O160" s="1" t="str">
        <f t="shared" ca="1" si="20"/>
        <v/>
      </c>
      <c r="P160" s="1" t="str">
        <f t="shared" ca="1" si="20"/>
        <v/>
      </c>
    </row>
    <row r="161" spans="1:16">
      <c r="A161" s="14" t="str">
        <f t="shared" ca="1" si="17"/>
        <v/>
      </c>
      <c r="B161" s="1" t="str">
        <f ca="1">IF(A161&lt;=annual_trend_projects,INDEX(projects,MATCH(0,INDEX(COUNTIF($B$3:B160,projects),0,0),0)),"")</f>
        <v/>
      </c>
      <c r="C161" s="13" t="str" cm="1">
        <f t="array" aca="1" ref="C161" ca="1">IF(B161&lt;&gt;"",IF(INDEX(projects_is_finished,MATCH(B161,projects_projects,0))=checked_key,finish_status_key,IF(INDEX(projects_is_stopped,MATCH(B161,projects_projects,0))=checked_key,stopped_status_key,IF(INDEX(projects_is_started,MATCH(B161,projects_projects,0))=checked_key,wip_status_key,""))),"")</f>
        <v/>
      </c>
      <c r="D161" s="3" t="str" cm="1">
        <f t="array" aca="1" ref="D161" ca="1">IF(B161&lt;&gt;"",INDEX(dates,MATCH(B161,projects,0)),"")</f>
        <v/>
      </c>
      <c r="E161" s="3" t="str" cm="1">
        <f t="array" aca="1" ref="E161" ca="1">IF(B161&lt;&gt;"",IF(C161=wip_status_key,"",INDIRECT("'Stitching Log'!A"&amp;MAX(IF(projects=B161,ROW(projects))))),"")</f>
        <v/>
      </c>
      <c r="F161" s="3"/>
      <c r="G161" s="3"/>
      <c r="H161" s="3"/>
      <c r="I161" s="3"/>
      <c r="J161" s="1" t="str">
        <f t="shared" ca="1" si="20"/>
        <v/>
      </c>
      <c r="K161" s="1" t="str">
        <f t="shared" ca="1" si="20"/>
        <v/>
      </c>
      <c r="L161" s="1" t="str">
        <f t="shared" ca="1" si="20"/>
        <v/>
      </c>
      <c r="M161" s="1" t="str">
        <f t="shared" ca="1" si="20"/>
        <v/>
      </c>
      <c r="N161" s="1" t="str">
        <f t="shared" ca="1" si="20"/>
        <v/>
      </c>
      <c r="O161" s="1" t="str">
        <f t="shared" ca="1" si="20"/>
        <v/>
      </c>
      <c r="P161" s="1" t="str">
        <f t="shared" ca="1" si="20"/>
        <v/>
      </c>
    </row>
    <row r="162" spans="1:16">
      <c r="A162" s="14" t="str">
        <f t="shared" ca="1" si="17"/>
        <v/>
      </c>
      <c r="B162" s="1" t="str">
        <f ca="1">IF(A162&lt;=annual_trend_projects,INDEX(projects,MATCH(0,INDEX(COUNTIF($B$3:B161,projects),0,0),0)),"")</f>
        <v/>
      </c>
      <c r="C162" s="13" t="str" cm="1">
        <f t="array" aca="1" ref="C162" ca="1">IF(B162&lt;&gt;"",IF(INDEX(projects_is_finished,MATCH(B162,projects_projects,0))=checked_key,finish_status_key,IF(INDEX(projects_is_stopped,MATCH(B162,projects_projects,0))=checked_key,stopped_status_key,IF(INDEX(projects_is_started,MATCH(B162,projects_projects,0))=checked_key,wip_status_key,""))),"")</f>
        <v/>
      </c>
      <c r="D162" s="3" t="str" cm="1">
        <f t="array" aca="1" ref="D162" ca="1">IF(B162&lt;&gt;"",INDEX(dates,MATCH(B162,projects,0)),"")</f>
        <v/>
      </c>
      <c r="E162" s="3" t="str" cm="1">
        <f t="array" aca="1" ref="E162" ca="1">IF(B162&lt;&gt;"",IF(C162=wip_status_key,"",INDIRECT("'Stitching Log'!A"&amp;MAX(IF(projects=B162,ROW(projects))))),"")</f>
        <v/>
      </c>
      <c r="F162" s="3"/>
      <c r="G162" s="3"/>
      <c r="H162" s="3"/>
      <c r="I162" s="3"/>
      <c r="J162" s="1" t="str">
        <f t="shared" ca="1" si="20"/>
        <v/>
      </c>
      <c r="K162" s="1" t="str">
        <f t="shared" ca="1" si="20"/>
        <v/>
      </c>
      <c r="L162" s="1" t="str">
        <f t="shared" ca="1" si="20"/>
        <v/>
      </c>
      <c r="M162" s="1" t="str">
        <f t="shared" ca="1" si="20"/>
        <v/>
      </c>
      <c r="N162" s="1" t="str">
        <f t="shared" ca="1" si="20"/>
        <v/>
      </c>
      <c r="O162" s="1" t="str">
        <f t="shared" ca="1" si="20"/>
        <v/>
      </c>
      <c r="P162" s="1" t="str">
        <f t="shared" ca="1" si="20"/>
        <v/>
      </c>
    </row>
    <row r="163" spans="1:16">
      <c r="A163" s="14" t="str">
        <f t="shared" ca="1" si="17"/>
        <v/>
      </c>
      <c r="B163" s="1" t="str">
        <f ca="1">IF(A163&lt;=annual_trend_projects,INDEX(projects,MATCH(0,INDEX(COUNTIF($B$3:B162,projects),0,0),0)),"")</f>
        <v/>
      </c>
      <c r="C163" s="13" t="str" cm="1">
        <f t="array" aca="1" ref="C163" ca="1">IF(B163&lt;&gt;"",IF(INDEX(projects_is_finished,MATCH(B163,projects_projects,0))=checked_key,finish_status_key,IF(INDEX(projects_is_stopped,MATCH(B163,projects_projects,0))=checked_key,stopped_status_key,IF(INDEX(projects_is_started,MATCH(B163,projects_projects,0))=checked_key,wip_status_key,""))),"")</f>
        <v/>
      </c>
      <c r="D163" s="3" t="str" cm="1">
        <f t="array" aca="1" ref="D163" ca="1">IF(B163&lt;&gt;"",INDEX(dates,MATCH(B163,projects,0)),"")</f>
        <v/>
      </c>
      <c r="E163" s="3" t="str" cm="1">
        <f t="array" aca="1" ref="E163" ca="1">IF(B163&lt;&gt;"",IF(C163=wip_status_key,"",INDIRECT("'Stitching Log'!A"&amp;MAX(IF(projects=B163,ROW(projects))))),"")</f>
        <v/>
      </c>
      <c r="F163" s="3"/>
      <c r="G163" s="3"/>
      <c r="H163" s="3"/>
      <c r="I163" s="3"/>
      <c r="J163" s="1" t="str">
        <f t="shared" ref="J163:P172" ca="1" si="21">IF($B163&lt;&gt;"",COUNTIFS(dates,"&gt;="&amp;J$1,dates,"&lt;"&amp;DATE(YEAR(J$1)+1,MONTH(J$1),DAY(J$1)),projects,$B163),"")</f>
        <v/>
      </c>
      <c r="K163" s="1" t="str">
        <f t="shared" ca="1" si="21"/>
        <v/>
      </c>
      <c r="L163" s="1" t="str">
        <f t="shared" ca="1" si="21"/>
        <v/>
      </c>
      <c r="M163" s="1" t="str">
        <f t="shared" ca="1" si="21"/>
        <v/>
      </c>
      <c r="N163" s="1" t="str">
        <f t="shared" ca="1" si="21"/>
        <v/>
      </c>
      <c r="O163" s="1" t="str">
        <f t="shared" ca="1" si="21"/>
        <v/>
      </c>
      <c r="P163" s="1" t="str">
        <f t="shared" ca="1" si="21"/>
        <v/>
      </c>
    </row>
    <row r="164" spans="1:16">
      <c r="A164" s="14" t="str">
        <f t="shared" ca="1" si="17"/>
        <v/>
      </c>
      <c r="B164" s="1" t="str">
        <f ca="1">IF(A164&lt;=annual_trend_projects,INDEX(projects,MATCH(0,INDEX(COUNTIF($B$3:B163,projects),0,0),0)),"")</f>
        <v/>
      </c>
      <c r="C164" s="13" t="str" cm="1">
        <f t="array" aca="1" ref="C164" ca="1">IF(B164&lt;&gt;"",IF(INDEX(projects_is_finished,MATCH(B164,projects_projects,0))=checked_key,finish_status_key,IF(INDEX(projects_is_stopped,MATCH(B164,projects_projects,0))=checked_key,stopped_status_key,IF(INDEX(projects_is_started,MATCH(B164,projects_projects,0))=checked_key,wip_status_key,""))),"")</f>
        <v/>
      </c>
      <c r="D164" s="3" t="str" cm="1">
        <f t="array" aca="1" ref="D164" ca="1">IF(B164&lt;&gt;"",INDEX(dates,MATCH(B164,projects,0)),"")</f>
        <v/>
      </c>
      <c r="E164" s="3" t="str" cm="1">
        <f t="array" aca="1" ref="E164" ca="1">IF(B164&lt;&gt;"",IF(C164=wip_status_key,"",INDIRECT("'Stitching Log'!A"&amp;MAX(IF(projects=B164,ROW(projects))))),"")</f>
        <v/>
      </c>
      <c r="F164" s="3"/>
      <c r="G164" s="3"/>
      <c r="H164" s="3"/>
      <c r="I164" s="3"/>
      <c r="J164" s="1" t="str">
        <f t="shared" ca="1" si="21"/>
        <v/>
      </c>
      <c r="K164" s="1" t="str">
        <f t="shared" ca="1" si="21"/>
        <v/>
      </c>
      <c r="L164" s="1" t="str">
        <f t="shared" ca="1" si="21"/>
        <v/>
      </c>
      <c r="M164" s="1" t="str">
        <f t="shared" ca="1" si="21"/>
        <v/>
      </c>
      <c r="N164" s="1" t="str">
        <f t="shared" ca="1" si="21"/>
        <v/>
      </c>
      <c r="O164" s="1" t="str">
        <f t="shared" ca="1" si="21"/>
        <v/>
      </c>
      <c r="P164" s="1" t="str">
        <f t="shared" ca="1" si="21"/>
        <v/>
      </c>
    </row>
    <row r="165" spans="1:16">
      <c r="A165" s="14" t="str">
        <f t="shared" ca="1" si="17"/>
        <v/>
      </c>
      <c r="B165" s="1" t="str">
        <f ca="1">IF(A165&lt;=annual_trend_projects,INDEX(projects,MATCH(0,INDEX(COUNTIF($B$3:B164,projects),0,0),0)),"")</f>
        <v/>
      </c>
      <c r="C165" s="13" t="str" cm="1">
        <f t="array" aca="1" ref="C165" ca="1">IF(B165&lt;&gt;"",IF(INDEX(projects_is_finished,MATCH(B165,projects_projects,0))=checked_key,finish_status_key,IF(INDEX(projects_is_stopped,MATCH(B165,projects_projects,0))=checked_key,stopped_status_key,IF(INDEX(projects_is_started,MATCH(B165,projects_projects,0))=checked_key,wip_status_key,""))),"")</f>
        <v/>
      </c>
      <c r="D165" s="3" t="str" cm="1">
        <f t="array" aca="1" ref="D165" ca="1">IF(B165&lt;&gt;"",INDEX(dates,MATCH(B165,projects,0)),"")</f>
        <v/>
      </c>
      <c r="E165" s="3" t="str" cm="1">
        <f t="array" aca="1" ref="E165" ca="1">IF(B165&lt;&gt;"",IF(C165=wip_status_key,"",INDIRECT("'Stitching Log'!A"&amp;MAX(IF(projects=B165,ROW(projects))))),"")</f>
        <v/>
      </c>
      <c r="F165" s="3"/>
      <c r="G165" s="3"/>
      <c r="H165" s="3"/>
      <c r="I165" s="3"/>
      <c r="J165" s="1" t="str">
        <f t="shared" ca="1" si="21"/>
        <v/>
      </c>
      <c r="K165" s="1" t="str">
        <f t="shared" ca="1" si="21"/>
        <v/>
      </c>
      <c r="L165" s="1" t="str">
        <f t="shared" ca="1" si="21"/>
        <v/>
      </c>
      <c r="M165" s="1" t="str">
        <f t="shared" ca="1" si="21"/>
        <v/>
      </c>
      <c r="N165" s="1" t="str">
        <f t="shared" ca="1" si="21"/>
        <v/>
      </c>
      <c r="O165" s="1" t="str">
        <f t="shared" ca="1" si="21"/>
        <v/>
      </c>
      <c r="P165" s="1" t="str">
        <f t="shared" ca="1" si="21"/>
        <v/>
      </c>
    </row>
    <row r="166" spans="1:16">
      <c r="A166" s="14" t="str">
        <f t="shared" ca="1" si="17"/>
        <v/>
      </c>
      <c r="B166" s="1" t="str">
        <f ca="1">IF(A166&lt;=annual_trend_projects,INDEX(projects,MATCH(0,INDEX(COUNTIF($B$3:B165,projects),0,0),0)),"")</f>
        <v/>
      </c>
      <c r="C166" s="13" t="str" cm="1">
        <f t="array" aca="1" ref="C166" ca="1">IF(B166&lt;&gt;"",IF(INDEX(projects_is_finished,MATCH(B166,projects_projects,0))=checked_key,finish_status_key,IF(INDEX(projects_is_stopped,MATCH(B166,projects_projects,0))=checked_key,stopped_status_key,IF(INDEX(projects_is_started,MATCH(B166,projects_projects,0))=checked_key,wip_status_key,""))),"")</f>
        <v/>
      </c>
      <c r="D166" s="3" t="str" cm="1">
        <f t="array" aca="1" ref="D166" ca="1">IF(B166&lt;&gt;"",INDEX(dates,MATCH(B166,projects,0)),"")</f>
        <v/>
      </c>
      <c r="E166" s="3" t="str" cm="1">
        <f t="array" aca="1" ref="E166" ca="1">IF(B166&lt;&gt;"",IF(C166=wip_status_key,"",INDIRECT("'Stitching Log'!A"&amp;MAX(IF(projects=B166,ROW(projects))))),"")</f>
        <v/>
      </c>
      <c r="F166" s="3"/>
      <c r="G166" s="3"/>
      <c r="H166" s="3"/>
      <c r="I166" s="3"/>
      <c r="J166" s="1" t="str">
        <f t="shared" ca="1" si="21"/>
        <v/>
      </c>
      <c r="K166" s="1" t="str">
        <f t="shared" ca="1" si="21"/>
        <v/>
      </c>
      <c r="L166" s="1" t="str">
        <f t="shared" ca="1" si="21"/>
        <v/>
      </c>
      <c r="M166" s="1" t="str">
        <f t="shared" ca="1" si="21"/>
        <v/>
      </c>
      <c r="N166" s="1" t="str">
        <f t="shared" ca="1" si="21"/>
        <v/>
      </c>
      <c r="O166" s="1" t="str">
        <f t="shared" ca="1" si="21"/>
        <v/>
      </c>
      <c r="P166" s="1" t="str">
        <f t="shared" ca="1" si="21"/>
        <v/>
      </c>
    </row>
    <row r="167" spans="1:16">
      <c r="A167" s="14" t="str">
        <f t="shared" ca="1" si="17"/>
        <v/>
      </c>
      <c r="B167" s="1" t="str">
        <f ca="1">IF(A167&lt;=annual_trend_projects,INDEX(projects,MATCH(0,INDEX(COUNTIF($B$3:B166,projects),0,0),0)),"")</f>
        <v/>
      </c>
      <c r="C167" s="13" t="str" cm="1">
        <f t="array" aca="1" ref="C167" ca="1">IF(B167&lt;&gt;"",IF(INDEX(projects_is_finished,MATCH(B167,projects_projects,0))=checked_key,finish_status_key,IF(INDEX(projects_is_stopped,MATCH(B167,projects_projects,0))=checked_key,stopped_status_key,IF(INDEX(projects_is_started,MATCH(B167,projects_projects,0))=checked_key,wip_status_key,""))),"")</f>
        <v/>
      </c>
      <c r="D167" s="3" t="str" cm="1">
        <f t="array" aca="1" ref="D167" ca="1">IF(B167&lt;&gt;"",INDEX(dates,MATCH(B167,projects,0)),"")</f>
        <v/>
      </c>
      <c r="E167" s="3" t="str" cm="1">
        <f t="array" aca="1" ref="E167" ca="1">IF(B167&lt;&gt;"",IF(C167=wip_status_key,"",INDIRECT("'Stitching Log'!A"&amp;MAX(IF(projects=B167,ROW(projects))))),"")</f>
        <v/>
      </c>
      <c r="F167" s="3"/>
      <c r="G167" s="3"/>
      <c r="H167" s="3"/>
      <c r="I167" s="3"/>
      <c r="J167" s="1" t="str">
        <f t="shared" ca="1" si="21"/>
        <v/>
      </c>
      <c r="K167" s="1" t="str">
        <f t="shared" ca="1" si="21"/>
        <v/>
      </c>
      <c r="L167" s="1" t="str">
        <f t="shared" ca="1" si="21"/>
        <v/>
      </c>
      <c r="M167" s="1" t="str">
        <f t="shared" ca="1" si="21"/>
        <v/>
      </c>
      <c r="N167" s="1" t="str">
        <f t="shared" ca="1" si="21"/>
        <v/>
      </c>
      <c r="O167" s="1" t="str">
        <f t="shared" ca="1" si="21"/>
        <v/>
      </c>
      <c r="P167" s="1" t="str">
        <f t="shared" ca="1" si="21"/>
        <v/>
      </c>
    </row>
    <row r="168" spans="1:16">
      <c r="A168" s="14" t="str">
        <f t="shared" ca="1" si="17"/>
        <v/>
      </c>
      <c r="B168" s="1" t="str">
        <f ca="1">IF(A168&lt;=annual_trend_projects,INDEX(projects,MATCH(0,INDEX(COUNTIF($B$3:B167,projects),0,0),0)),"")</f>
        <v/>
      </c>
      <c r="C168" s="13" t="str" cm="1">
        <f t="array" aca="1" ref="C168" ca="1">IF(B168&lt;&gt;"",IF(INDEX(projects_is_finished,MATCH(B168,projects_projects,0))=checked_key,finish_status_key,IF(INDEX(projects_is_stopped,MATCH(B168,projects_projects,0))=checked_key,stopped_status_key,IF(INDEX(projects_is_started,MATCH(B168,projects_projects,0))=checked_key,wip_status_key,""))),"")</f>
        <v/>
      </c>
      <c r="D168" s="3" t="str" cm="1">
        <f t="array" aca="1" ref="D168" ca="1">IF(B168&lt;&gt;"",INDEX(dates,MATCH(B168,projects,0)),"")</f>
        <v/>
      </c>
      <c r="E168" s="3" t="str" cm="1">
        <f t="array" aca="1" ref="E168" ca="1">IF(B168&lt;&gt;"",IF(C168=wip_status_key,"",INDIRECT("'Stitching Log'!A"&amp;MAX(IF(projects=B168,ROW(projects))))),"")</f>
        <v/>
      </c>
      <c r="F168" s="3"/>
      <c r="G168" s="3"/>
      <c r="H168" s="3"/>
      <c r="I168" s="3"/>
      <c r="J168" s="1" t="str">
        <f t="shared" ca="1" si="21"/>
        <v/>
      </c>
      <c r="K168" s="1" t="str">
        <f t="shared" ca="1" si="21"/>
        <v/>
      </c>
      <c r="L168" s="1" t="str">
        <f t="shared" ca="1" si="21"/>
        <v/>
      </c>
      <c r="M168" s="1" t="str">
        <f t="shared" ca="1" si="21"/>
        <v/>
      </c>
      <c r="N168" s="1" t="str">
        <f t="shared" ca="1" si="21"/>
        <v/>
      </c>
      <c r="O168" s="1" t="str">
        <f t="shared" ca="1" si="21"/>
        <v/>
      </c>
      <c r="P168" s="1" t="str">
        <f t="shared" ca="1" si="21"/>
        <v/>
      </c>
    </row>
    <row r="169" spans="1:16">
      <c r="A169" s="14" t="str">
        <f t="shared" ca="1" si="17"/>
        <v/>
      </c>
      <c r="B169" s="1" t="str">
        <f ca="1">IF(A169&lt;=annual_trend_projects,INDEX(projects,MATCH(0,INDEX(COUNTIF($B$3:B168,projects),0,0),0)),"")</f>
        <v/>
      </c>
      <c r="C169" s="13" t="str" cm="1">
        <f t="array" aca="1" ref="C169" ca="1">IF(B169&lt;&gt;"",IF(INDEX(projects_is_finished,MATCH(B169,projects_projects,0))=checked_key,finish_status_key,IF(INDEX(projects_is_stopped,MATCH(B169,projects_projects,0))=checked_key,stopped_status_key,IF(INDEX(projects_is_started,MATCH(B169,projects_projects,0))=checked_key,wip_status_key,""))),"")</f>
        <v/>
      </c>
      <c r="D169" s="3" t="str" cm="1">
        <f t="array" aca="1" ref="D169" ca="1">IF(B169&lt;&gt;"",INDEX(dates,MATCH(B169,projects,0)),"")</f>
        <v/>
      </c>
      <c r="E169" s="3" t="str" cm="1">
        <f t="array" aca="1" ref="E169" ca="1">IF(B169&lt;&gt;"",IF(C169=wip_status_key,"",INDIRECT("'Stitching Log'!A"&amp;MAX(IF(projects=B169,ROW(projects))))),"")</f>
        <v/>
      </c>
      <c r="F169" s="3"/>
      <c r="G169" s="3"/>
      <c r="H169" s="3"/>
      <c r="I169" s="3"/>
      <c r="J169" s="1" t="str">
        <f t="shared" ca="1" si="21"/>
        <v/>
      </c>
      <c r="K169" s="1" t="str">
        <f t="shared" ca="1" si="21"/>
        <v/>
      </c>
      <c r="L169" s="1" t="str">
        <f t="shared" ca="1" si="21"/>
        <v/>
      </c>
      <c r="M169" s="1" t="str">
        <f t="shared" ca="1" si="21"/>
        <v/>
      </c>
      <c r="N169" s="1" t="str">
        <f t="shared" ca="1" si="21"/>
        <v/>
      </c>
      <c r="O169" s="1" t="str">
        <f t="shared" ca="1" si="21"/>
        <v/>
      </c>
      <c r="P169" s="1" t="str">
        <f t="shared" ca="1" si="21"/>
        <v/>
      </c>
    </row>
    <row r="170" spans="1:16">
      <c r="A170" s="14" t="str">
        <f t="shared" ca="1" si="17"/>
        <v/>
      </c>
      <c r="B170" s="1" t="str">
        <f ca="1">IF(A170&lt;=annual_trend_projects,INDEX(projects,MATCH(0,INDEX(COUNTIF($B$3:B169,projects),0,0),0)),"")</f>
        <v/>
      </c>
      <c r="C170" s="13" t="str" cm="1">
        <f t="array" aca="1" ref="C170" ca="1">IF(B170&lt;&gt;"",IF(INDEX(projects_is_finished,MATCH(B170,projects_projects,0))=checked_key,finish_status_key,IF(INDEX(projects_is_stopped,MATCH(B170,projects_projects,0))=checked_key,stopped_status_key,IF(INDEX(projects_is_started,MATCH(B170,projects_projects,0))=checked_key,wip_status_key,""))),"")</f>
        <v/>
      </c>
      <c r="D170" s="3" t="str" cm="1">
        <f t="array" aca="1" ref="D170" ca="1">IF(B170&lt;&gt;"",INDEX(dates,MATCH(B170,projects,0)),"")</f>
        <v/>
      </c>
      <c r="E170" s="3" t="str" cm="1">
        <f t="array" aca="1" ref="E170" ca="1">IF(B170&lt;&gt;"",IF(C170=wip_status_key,"",INDIRECT("'Stitching Log'!A"&amp;MAX(IF(projects=B170,ROW(projects))))),"")</f>
        <v/>
      </c>
      <c r="F170" s="3"/>
      <c r="G170" s="3"/>
      <c r="H170" s="3"/>
      <c r="I170" s="3"/>
      <c r="J170" s="1" t="str">
        <f t="shared" ca="1" si="21"/>
        <v/>
      </c>
      <c r="K170" s="1" t="str">
        <f t="shared" ca="1" si="21"/>
        <v/>
      </c>
      <c r="L170" s="1" t="str">
        <f t="shared" ca="1" si="21"/>
        <v/>
      </c>
      <c r="M170" s="1" t="str">
        <f t="shared" ca="1" si="21"/>
        <v/>
      </c>
      <c r="N170" s="1" t="str">
        <f t="shared" ca="1" si="21"/>
        <v/>
      </c>
      <c r="O170" s="1" t="str">
        <f t="shared" ca="1" si="21"/>
        <v/>
      </c>
      <c r="P170" s="1" t="str">
        <f t="shared" ca="1" si="21"/>
        <v/>
      </c>
    </row>
    <row r="171" spans="1:16">
      <c r="A171" s="14" t="str">
        <f t="shared" ca="1" si="17"/>
        <v/>
      </c>
      <c r="B171" s="1" t="str">
        <f ca="1">IF(A171&lt;=annual_trend_projects,INDEX(projects,MATCH(0,INDEX(COUNTIF($B$3:B170,projects),0,0),0)),"")</f>
        <v/>
      </c>
      <c r="C171" s="13" t="str" cm="1">
        <f t="array" aca="1" ref="C171" ca="1">IF(B171&lt;&gt;"",IF(INDEX(projects_is_finished,MATCH(B171,projects_projects,0))=checked_key,finish_status_key,IF(INDEX(projects_is_stopped,MATCH(B171,projects_projects,0))=checked_key,stopped_status_key,IF(INDEX(projects_is_started,MATCH(B171,projects_projects,0))=checked_key,wip_status_key,""))),"")</f>
        <v/>
      </c>
      <c r="D171" s="3" t="str" cm="1">
        <f t="array" aca="1" ref="D171" ca="1">IF(B171&lt;&gt;"",INDEX(dates,MATCH(B171,projects,0)),"")</f>
        <v/>
      </c>
      <c r="E171" s="3" t="str" cm="1">
        <f t="array" aca="1" ref="E171" ca="1">IF(B171&lt;&gt;"",IF(C171=wip_status_key,"",INDIRECT("'Stitching Log'!A"&amp;MAX(IF(projects=B171,ROW(projects))))),"")</f>
        <v/>
      </c>
      <c r="F171" s="3"/>
      <c r="G171" s="3"/>
      <c r="H171" s="3"/>
      <c r="I171" s="3"/>
      <c r="J171" s="1" t="str">
        <f t="shared" ca="1" si="21"/>
        <v/>
      </c>
      <c r="K171" s="1" t="str">
        <f t="shared" ca="1" si="21"/>
        <v/>
      </c>
      <c r="L171" s="1" t="str">
        <f t="shared" ca="1" si="21"/>
        <v/>
      </c>
      <c r="M171" s="1" t="str">
        <f t="shared" ca="1" si="21"/>
        <v/>
      </c>
      <c r="N171" s="1" t="str">
        <f t="shared" ca="1" si="21"/>
        <v/>
      </c>
      <c r="O171" s="1" t="str">
        <f t="shared" ca="1" si="21"/>
        <v/>
      </c>
      <c r="P171" s="1" t="str">
        <f t="shared" ca="1" si="21"/>
        <v/>
      </c>
    </row>
    <row r="172" spans="1:16">
      <c r="A172" s="14" t="str">
        <f t="shared" ca="1" si="17"/>
        <v/>
      </c>
      <c r="B172" s="1" t="str">
        <f ca="1">IF(A172&lt;=annual_trend_projects,INDEX(projects,MATCH(0,INDEX(COUNTIF($B$3:B171,projects),0,0),0)),"")</f>
        <v/>
      </c>
      <c r="C172" s="13" t="str" cm="1">
        <f t="array" aca="1" ref="C172" ca="1">IF(B172&lt;&gt;"",IF(INDEX(projects_is_finished,MATCH(B172,projects_projects,0))=checked_key,finish_status_key,IF(INDEX(projects_is_stopped,MATCH(B172,projects_projects,0))=checked_key,stopped_status_key,IF(INDEX(projects_is_started,MATCH(B172,projects_projects,0))=checked_key,wip_status_key,""))),"")</f>
        <v/>
      </c>
      <c r="D172" s="3" t="str" cm="1">
        <f t="array" aca="1" ref="D172" ca="1">IF(B172&lt;&gt;"",INDEX(dates,MATCH(B172,projects,0)),"")</f>
        <v/>
      </c>
      <c r="E172" s="3" t="str" cm="1">
        <f t="array" aca="1" ref="E172" ca="1">IF(B172&lt;&gt;"",IF(C172=wip_status_key,"",INDIRECT("'Stitching Log'!A"&amp;MAX(IF(projects=B172,ROW(projects))))),"")</f>
        <v/>
      </c>
      <c r="F172" s="3"/>
      <c r="G172" s="3"/>
      <c r="H172" s="3"/>
      <c r="I172" s="3"/>
      <c r="J172" s="1" t="str">
        <f t="shared" ca="1" si="21"/>
        <v/>
      </c>
      <c r="K172" s="1" t="str">
        <f t="shared" ca="1" si="21"/>
        <v/>
      </c>
      <c r="L172" s="1" t="str">
        <f t="shared" ca="1" si="21"/>
        <v/>
      </c>
      <c r="M172" s="1" t="str">
        <f t="shared" ca="1" si="21"/>
        <v/>
      </c>
      <c r="N172" s="1" t="str">
        <f t="shared" ca="1" si="21"/>
        <v/>
      </c>
      <c r="O172" s="1" t="str">
        <f t="shared" ca="1" si="21"/>
        <v/>
      </c>
      <c r="P172" s="1" t="str">
        <f t="shared" ca="1" si="21"/>
        <v/>
      </c>
    </row>
    <row r="173" spans="1:16">
      <c r="A173" s="14" t="str">
        <f t="shared" ca="1" si="17"/>
        <v/>
      </c>
      <c r="B173" s="1" t="str">
        <f ca="1">IF(A173&lt;=annual_trend_projects,INDEX(projects,MATCH(0,INDEX(COUNTIF($B$3:B172,projects),0,0),0)),"")</f>
        <v/>
      </c>
      <c r="C173" s="13" t="str" cm="1">
        <f t="array" aca="1" ref="C173" ca="1">IF(B173&lt;&gt;"",IF(INDEX(projects_is_finished,MATCH(B173,projects_projects,0))=checked_key,finish_status_key,IF(INDEX(projects_is_stopped,MATCH(B173,projects_projects,0))=checked_key,stopped_status_key,IF(INDEX(projects_is_started,MATCH(B173,projects_projects,0))=checked_key,wip_status_key,""))),"")</f>
        <v/>
      </c>
      <c r="D173" s="3" t="str" cm="1">
        <f t="array" aca="1" ref="D173" ca="1">IF(B173&lt;&gt;"",INDEX(dates,MATCH(B173,projects,0)),"")</f>
        <v/>
      </c>
      <c r="E173" s="3" t="str" cm="1">
        <f t="array" aca="1" ref="E173" ca="1">IF(B173&lt;&gt;"",IF(C173=wip_status_key,"",INDIRECT("'Stitching Log'!A"&amp;MAX(IF(projects=B173,ROW(projects))))),"")</f>
        <v/>
      </c>
      <c r="F173" s="3"/>
      <c r="G173" s="3"/>
      <c r="H173" s="3"/>
      <c r="I173" s="3"/>
      <c r="J173" s="1" t="str">
        <f t="shared" ref="J173:P182" ca="1" si="22">IF($B173&lt;&gt;"",COUNTIFS(dates,"&gt;="&amp;J$1,dates,"&lt;"&amp;DATE(YEAR(J$1)+1,MONTH(J$1),DAY(J$1)),projects,$B173),"")</f>
        <v/>
      </c>
      <c r="K173" s="1" t="str">
        <f t="shared" ca="1" si="22"/>
        <v/>
      </c>
      <c r="L173" s="1" t="str">
        <f t="shared" ca="1" si="22"/>
        <v/>
      </c>
      <c r="M173" s="1" t="str">
        <f t="shared" ca="1" si="22"/>
        <v/>
      </c>
      <c r="N173" s="1" t="str">
        <f t="shared" ca="1" si="22"/>
        <v/>
      </c>
      <c r="O173" s="1" t="str">
        <f t="shared" ca="1" si="22"/>
        <v/>
      </c>
      <c r="P173" s="1" t="str">
        <f t="shared" ca="1" si="22"/>
        <v/>
      </c>
    </row>
    <row r="174" spans="1:16">
      <c r="A174" s="14" t="str">
        <f t="shared" ca="1" si="17"/>
        <v/>
      </c>
      <c r="B174" s="1" t="str">
        <f ca="1">IF(A174&lt;=annual_trend_projects,INDEX(projects,MATCH(0,INDEX(COUNTIF($B$3:B173,projects),0,0),0)),"")</f>
        <v/>
      </c>
      <c r="C174" s="13" t="str" cm="1">
        <f t="array" aca="1" ref="C174" ca="1">IF(B174&lt;&gt;"",IF(INDEX(projects_is_finished,MATCH(B174,projects_projects,0))=checked_key,finish_status_key,IF(INDEX(projects_is_stopped,MATCH(B174,projects_projects,0))=checked_key,stopped_status_key,IF(INDEX(projects_is_started,MATCH(B174,projects_projects,0))=checked_key,wip_status_key,""))),"")</f>
        <v/>
      </c>
      <c r="D174" s="3" t="str" cm="1">
        <f t="array" aca="1" ref="D174" ca="1">IF(B174&lt;&gt;"",INDEX(dates,MATCH(B174,projects,0)),"")</f>
        <v/>
      </c>
      <c r="E174" s="3" t="str" cm="1">
        <f t="array" aca="1" ref="E174" ca="1">IF(B174&lt;&gt;"",IF(C174=wip_status_key,"",INDIRECT("'Stitching Log'!A"&amp;MAX(IF(projects=B174,ROW(projects))))),"")</f>
        <v/>
      </c>
      <c r="F174" s="3"/>
      <c r="G174" s="3"/>
      <c r="H174" s="3"/>
      <c r="I174" s="3"/>
      <c r="J174" s="1" t="str">
        <f t="shared" ca="1" si="22"/>
        <v/>
      </c>
      <c r="K174" s="1" t="str">
        <f t="shared" ca="1" si="22"/>
        <v/>
      </c>
      <c r="L174" s="1" t="str">
        <f t="shared" ca="1" si="22"/>
        <v/>
      </c>
      <c r="M174" s="1" t="str">
        <f t="shared" ca="1" si="22"/>
        <v/>
      </c>
      <c r="N174" s="1" t="str">
        <f t="shared" ca="1" si="22"/>
        <v/>
      </c>
      <c r="O174" s="1" t="str">
        <f t="shared" ca="1" si="22"/>
        <v/>
      </c>
      <c r="P174" s="1" t="str">
        <f t="shared" ca="1" si="22"/>
        <v/>
      </c>
    </row>
    <row r="175" spans="1:16">
      <c r="A175" s="14" t="str">
        <f t="shared" ca="1" si="17"/>
        <v/>
      </c>
      <c r="B175" s="1" t="str">
        <f ca="1">IF(A175&lt;=annual_trend_projects,INDEX(projects,MATCH(0,INDEX(COUNTIF($B$3:B174,projects),0,0),0)),"")</f>
        <v/>
      </c>
      <c r="C175" s="13" t="str" cm="1">
        <f t="array" aca="1" ref="C175" ca="1">IF(B175&lt;&gt;"",IF(INDEX(projects_is_finished,MATCH(B175,projects_projects,0))=checked_key,finish_status_key,IF(INDEX(projects_is_stopped,MATCH(B175,projects_projects,0))=checked_key,stopped_status_key,IF(INDEX(projects_is_started,MATCH(B175,projects_projects,0))=checked_key,wip_status_key,""))),"")</f>
        <v/>
      </c>
      <c r="D175" s="3" t="str" cm="1">
        <f t="array" aca="1" ref="D175" ca="1">IF(B175&lt;&gt;"",INDEX(dates,MATCH(B175,projects,0)),"")</f>
        <v/>
      </c>
      <c r="E175" s="3" t="str" cm="1">
        <f t="array" aca="1" ref="E175" ca="1">IF(B175&lt;&gt;"",IF(C175=wip_status_key,"",INDIRECT("'Stitching Log'!A"&amp;MAX(IF(projects=B175,ROW(projects))))),"")</f>
        <v/>
      </c>
      <c r="F175" s="3"/>
      <c r="G175" s="3"/>
      <c r="H175" s="3"/>
      <c r="I175" s="3"/>
      <c r="J175" s="1" t="str">
        <f t="shared" ca="1" si="22"/>
        <v/>
      </c>
      <c r="K175" s="1" t="str">
        <f t="shared" ca="1" si="22"/>
        <v/>
      </c>
      <c r="L175" s="1" t="str">
        <f t="shared" ca="1" si="22"/>
        <v/>
      </c>
      <c r="M175" s="1" t="str">
        <f t="shared" ca="1" si="22"/>
        <v/>
      </c>
      <c r="N175" s="1" t="str">
        <f t="shared" ca="1" si="22"/>
        <v/>
      </c>
      <c r="O175" s="1" t="str">
        <f t="shared" ca="1" si="22"/>
        <v/>
      </c>
      <c r="P175" s="1" t="str">
        <f t="shared" ca="1" si="22"/>
        <v/>
      </c>
    </row>
    <row r="176" spans="1:16">
      <c r="A176" s="14" t="str">
        <f t="shared" ca="1" si="17"/>
        <v/>
      </c>
      <c r="B176" s="1" t="str">
        <f ca="1">IF(A176&lt;=annual_trend_projects,INDEX(projects,MATCH(0,INDEX(COUNTIF($B$3:B175,projects),0,0),0)),"")</f>
        <v/>
      </c>
      <c r="C176" s="13" t="str" cm="1">
        <f t="array" aca="1" ref="C176" ca="1">IF(B176&lt;&gt;"",IF(INDEX(projects_is_finished,MATCH(B176,projects_projects,0))=checked_key,finish_status_key,IF(INDEX(projects_is_stopped,MATCH(B176,projects_projects,0))=checked_key,stopped_status_key,IF(INDEX(projects_is_started,MATCH(B176,projects_projects,0))=checked_key,wip_status_key,""))),"")</f>
        <v/>
      </c>
      <c r="D176" s="3" t="str" cm="1">
        <f t="array" aca="1" ref="D176" ca="1">IF(B176&lt;&gt;"",INDEX(dates,MATCH(B176,projects,0)),"")</f>
        <v/>
      </c>
      <c r="E176" s="3" t="str" cm="1">
        <f t="array" aca="1" ref="E176" ca="1">IF(B176&lt;&gt;"",IF(C176=wip_status_key,"",INDIRECT("'Stitching Log'!A"&amp;MAX(IF(projects=B176,ROW(projects))))),"")</f>
        <v/>
      </c>
      <c r="F176" s="3"/>
      <c r="G176" s="3"/>
      <c r="H176" s="3"/>
      <c r="I176" s="3"/>
      <c r="J176" s="1" t="str">
        <f t="shared" ca="1" si="22"/>
        <v/>
      </c>
      <c r="K176" s="1" t="str">
        <f t="shared" ca="1" si="22"/>
        <v/>
      </c>
      <c r="L176" s="1" t="str">
        <f t="shared" ca="1" si="22"/>
        <v/>
      </c>
      <c r="M176" s="1" t="str">
        <f t="shared" ca="1" si="22"/>
        <v/>
      </c>
      <c r="N176" s="1" t="str">
        <f t="shared" ca="1" si="22"/>
        <v/>
      </c>
      <c r="O176" s="1" t="str">
        <f t="shared" ca="1" si="22"/>
        <v/>
      </c>
      <c r="P176" s="1" t="str">
        <f t="shared" ca="1" si="22"/>
        <v/>
      </c>
    </row>
    <row r="177" spans="1:16">
      <c r="A177" s="14" t="str">
        <f t="shared" ca="1" si="17"/>
        <v/>
      </c>
      <c r="B177" s="1" t="str">
        <f ca="1">IF(A177&lt;=annual_trend_projects,INDEX(projects,MATCH(0,INDEX(COUNTIF($B$3:B176,projects),0,0),0)),"")</f>
        <v/>
      </c>
      <c r="C177" s="13" t="str" cm="1">
        <f t="array" aca="1" ref="C177" ca="1">IF(B177&lt;&gt;"",IF(INDEX(projects_is_finished,MATCH(B177,projects_projects,0))=checked_key,finish_status_key,IF(INDEX(projects_is_stopped,MATCH(B177,projects_projects,0))=checked_key,stopped_status_key,IF(INDEX(projects_is_started,MATCH(B177,projects_projects,0))=checked_key,wip_status_key,""))),"")</f>
        <v/>
      </c>
      <c r="D177" s="3" t="str" cm="1">
        <f t="array" aca="1" ref="D177" ca="1">IF(B177&lt;&gt;"",INDEX(dates,MATCH(B177,projects,0)),"")</f>
        <v/>
      </c>
      <c r="E177" s="3" t="str" cm="1">
        <f t="array" aca="1" ref="E177" ca="1">IF(B177&lt;&gt;"",IF(C177=wip_status_key,"",INDIRECT("'Stitching Log'!A"&amp;MAX(IF(projects=B177,ROW(projects))))),"")</f>
        <v/>
      </c>
      <c r="F177" s="3"/>
      <c r="G177" s="3"/>
      <c r="H177" s="3"/>
      <c r="I177" s="3"/>
      <c r="J177" s="1" t="str">
        <f t="shared" ca="1" si="22"/>
        <v/>
      </c>
      <c r="K177" s="1" t="str">
        <f t="shared" ca="1" si="22"/>
        <v/>
      </c>
      <c r="L177" s="1" t="str">
        <f t="shared" ca="1" si="22"/>
        <v/>
      </c>
      <c r="M177" s="1" t="str">
        <f t="shared" ca="1" si="22"/>
        <v/>
      </c>
      <c r="N177" s="1" t="str">
        <f t="shared" ca="1" si="22"/>
        <v/>
      </c>
      <c r="O177" s="1" t="str">
        <f t="shared" ca="1" si="22"/>
        <v/>
      </c>
      <c r="P177" s="1" t="str">
        <f t="shared" ca="1" si="22"/>
        <v/>
      </c>
    </row>
    <row r="178" spans="1:16">
      <c r="A178" s="14" t="str">
        <f t="shared" ca="1" si="17"/>
        <v/>
      </c>
      <c r="B178" s="1" t="str">
        <f ca="1">IF(A178&lt;=annual_trend_projects,INDEX(projects,MATCH(0,INDEX(COUNTIF($B$3:B177,projects),0,0),0)),"")</f>
        <v/>
      </c>
      <c r="C178" s="13" t="str" cm="1">
        <f t="array" aca="1" ref="C178" ca="1">IF(B178&lt;&gt;"",IF(INDEX(projects_is_finished,MATCH(B178,projects_projects,0))=checked_key,finish_status_key,IF(INDEX(projects_is_stopped,MATCH(B178,projects_projects,0))=checked_key,stopped_status_key,IF(INDEX(projects_is_started,MATCH(B178,projects_projects,0))=checked_key,wip_status_key,""))),"")</f>
        <v/>
      </c>
      <c r="D178" s="3" t="str" cm="1">
        <f t="array" aca="1" ref="D178" ca="1">IF(B178&lt;&gt;"",INDEX(dates,MATCH(B178,projects,0)),"")</f>
        <v/>
      </c>
      <c r="E178" s="3" t="str" cm="1">
        <f t="array" aca="1" ref="E178" ca="1">IF(B178&lt;&gt;"",IF(C178=wip_status_key,"",INDIRECT("'Stitching Log'!A"&amp;MAX(IF(projects=B178,ROW(projects))))),"")</f>
        <v/>
      </c>
      <c r="F178" s="3"/>
      <c r="G178" s="3"/>
      <c r="H178" s="3"/>
      <c r="I178" s="3"/>
      <c r="J178" s="1" t="str">
        <f t="shared" ca="1" si="22"/>
        <v/>
      </c>
      <c r="K178" s="1" t="str">
        <f t="shared" ca="1" si="22"/>
        <v/>
      </c>
      <c r="L178" s="1" t="str">
        <f t="shared" ca="1" si="22"/>
        <v/>
      </c>
      <c r="M178" s="1" t="str">
        <f t="shared" ca="1" si="22"/>
        <v/>
      </c>
      <c r="N178" s="1" t="str">
        <f t="shared" ca="1" si="22"/>
        <v/>
      </c>
      <c r="O178" s="1" t="str">
        <f t="shared" ca="1" si="22"/>
        <v/>
      </c>
      <c r="P178" s="1" t="str">
        <f t="shared" ca="1" si="22"/>
        <v/>
      </c>
    </row>
    <row r="179" spans="1:16">
      <c r="A179" s="14" t="str">
        <f t="shared" ca="1" si="17"/>
        <v/>
      </c>
      <c r="B179" s="1" t="str">
        <f ca="1">IF(A179&lt;=annual_trend_projects,INDEX(projects,MATCH(0,INDEX(COUNTIF($B$3:B178,projects),0,0),0)),"")</f>
        <v/>
      </c>
      <c r="C179" s="13" t="str" cm="1">
        <f t="array" aca="1" ref="C179" ca="1">IF(B179&lt;&gt;"",IF(INDEX(projects_is_finished,MATCH(B179,projects_projects,0))=checked_key,finish_status_key,IF(INDEX(projects_is_stopped,MATCH(B179,projects_projects,0))=checked_key,stopped_status_key,IF(INDEX(projects_is_started,MATCH(B179,projects_projects,0))=checked_key,wip_status_key,""))),"")</f>
        <v/>
      </c>
      <c r="D179" s="3" t="str" cm="1">
        <f t="array" aca="1" ref="D179" ca="1">IF(B179&lt;&gt;"",INDEX(dates,MATCH(B179,projects,0)),"")</f>
        <v/>
      </c>
      <c r="E179" s="3" t="str" cm="1">
        <f t="array" aca="1" ref="E179" ca="1">IF(B179&lt;&gt;"",IF(C179=wip_status_key,"",INDIRECT("'Stitching Log'!A"&amp;MAX(IF(projects=B179,ROW(projects))))),"")</f>
        <v/>
      </c>
      <c r="F179" s="3"/>
      <c r="G179" s="3"/>
      <c r="H179" s="3"/>
      <c r="I179" s="3"/>
      <c r="J179" s="1" t="str">
        <f t="shared" ca="1" si="22"/>
        <v/>
      </c>
      <c r="K179" s="1" t="str">
        <f t="shared" ca="1" si="22"/>
        <v/>
      </c>
      <c r="L179" s="1" t="str">
        <f t="shared" ca="1" si="22"/>
        <v/>
      </c>
      <c r="M179" s="1" t="str">
        <f t="shared" ca="1" si="22"/>
        <v/>
      </c>
      <c r="N179" s="1" t="str">
        <f t="shared" ca="1" si="22"/>
        <v/>
      </c>
      <c r="O179" s="1" t="str">
        <f t="shared" ca="1" si="22"/>
        <v/>
      </c>
      <c r="P179" s="1" t="str">
        <f t="shared" ca="1" si="22"/>
        <v/>
      </c>
    </row>
    <row r="180" spans="1:16">
      <c r="A180" s="14" t="str">
        <f t="shared" ca="1" si="17"/>
        <v/>
      </c>
      <c r="B180" s="1" t="str">
        <f ca="1">IF(A180&lt;=annual_trend_projects,INDEX(projects,MATCH(0,INDEX(COUNTIF($B$3:B179,projects),0,0),0)),"")</f>
        <v/>
      </c>
      <c r="C180" s="13" t="str" cm="1">
        <f t="array" aca="1" ref="C180" ca="1">IF(B180&lt;&gt;"",IF(INDEX(projects_is_finished,MATCH(B180,projects_projects,0))=checked_key,finish_status_key,IF(INDEX(projects_is_stopped,MATCH(B180,projects_projects,0))=checked_key,stopped_status_key,IF(INDEX(projects_is_started,MATCH(B180,projects_projects,0))=checked_key,wip_status_key,""))),"")</f>
        <v/>
      </c>
      <c r="D180" s="3" t="str" cm="1">
        <f t="array" aca="1" ref="D180" ca="1">IF(B180&lt;&gt;"",INDEX(dates,MATCH(B180,projects,0)),"")</f>
        <v/>
      </c>
      <c r="E180" s="3" t="str" cm="1">
        <f t="array" aca="1" ref="E180" ca="1">IF(B180&lt;&gt;"",IF(C180=wip_status_key,"",INDIRECT("'Stitching Log'!A"&amp;MAX(IF(projects=B180,ROW(projects))))),"")</f>
        <v/>
      </c>
      <c r="F180" s="3"/>
      <c r="G180" s="3"/>
      <c r="H180" s="3"/>
      <c r="I180" s="3"/>
      <c r="J180" s="1" t="str">
        <f t="shared" ca="1" si="22"/>
        <v/>
      </c>
      <c r="K180" s="1" t="str">
        <f t="shared" ca="1" si="22"/>
        <v/>
      </c>
      <c r="L180" s="1" t="str">
        <f t="shared" ca="1" si="22"/>
        <v/>
      </c>
      <c r="M180" s="1" t="str">
        <f t="shared" ca="1" si="22"/>
        <v/>
      </c>
      <c r="N180" s="1" t="str">
        <f t="shared" ca="1" si="22"/>
        <v/>
      </c>
      <c r="O180" s="1" t="str">
        <f t="shared" ca="1" si="22"/>
        <v/>
      </c>
      <c r="P180" s="1" t="str">
        <f t="shared" ca="1" si="22"/>
        <v/>
      </c>
    </row>
    <row r="181" spans="1:16">
      <c r="A181" s="14" t="str">
        <f t="shared" ca="1" si="17"/>
        <v/>
      </c>
      <c r="B181" s="1" t="str">
        <f ca="1">IF(A181&lt;=annual_trend_projects,INDEX(projects,MATCH(0,INDEX(COUNTIF($B$3:B180,projects),0,0),0)),"")</f>
        <v/>
      </c>
      <c r="C181" s="13" t="str" cm="1">
        <f t="array" aca="1" ref="C181" ca="1">IF(B181&lt;&gt;"",IF(INDEX(projects_is_finished,MATCH(B181,projects_projects,0))=checked_key,finish_status_key,IF(INDEX(projects_is_stopped,MATCH(B181,projects_projects,0))=checked_key,stopped_status_key,IF(INDEX(projects_is_started,MATCH(B181,projects_projects,0))=checked_key,wip_status_key,""))),"")</f>
        <v/>
      </c>
      <c r="D181" s="3" t="str" cm="1">
        <f t="array" aca="1" ref="D181" ca="1">IF(B181&lt;&gt;"",INDEX(dates,MATCH(B181,projects,0)),"")</f>
        <v/>
      </c>
      <c r="E181" s="3" t="str" cm="1">
        <f t="array" aca="1" ref="E181" ca="1">IF(B181&lt;&gt;"",IF(C181=wip_status_key,"",INDIRECT("'Stitching Log'!A"&amp;MAX(IF(projects=B181,ROW(projects))))),"")</f>
        <v/>
      </c>
      <c r="F181" s="3"/>
      <c r="G181" s="3"/>
      <c r="H181" s="3"/>
      <c r="I181" s="3"/>
      <c r="J181" s="1" t="str">
        <f t="shared" ca="1" si="22"/>
        <v/>
      </c>
      <c r="K181" s="1" t="str">
        <f t="shared" ca="1" si="22"/>
        <v/>
      </c>
      <c r="L181" s="1" t="str">
        <f t="shared" ca="1" si="22"/>
        <v/>
      </c>
      <c r="M181" s="1" t="str">
        <f t="shared" ca="1" si="22"/>
        <v/>
      </c>
      <c r="N181" s="1" t="str">
        <f t="shared" ca="1" si="22"/>
        <v/>
      </c>
      <c r="O181" s="1" t="str">
        <f t="shared" ca="1" si="22"/>
        <v/>
      </c>
      <c r="P181" s="1" t="str">
        <f t="shared" ca="1" si="22"/>
        <v/>
      </c>
    </row>
    <row r="182" spans="1:16">
      <c r="A182" s="14" t="str">
        <f t="shared" ca="1" si="17"/>
        <v/>
      </c>
      <c r="B182" s="1" t="str">
        <f ca="1">IF(A182&lt;=annual_trend_projects,INDEX(projects,MATCH(0,INDEX(COUNTIF($B$3:B181,projects),0,0),0)),"")</f>
        <v/>
      </c>
      <c r="C182" s="13" t="str" cm="1">
        <f t="array" aca="1" ref="C182" ca="1">IF(B182&lt;&gt;"",IF(INDEX(projects_is_finished,MATCH(B182,projects_projects,0))=checked_key,finish_status_key,IF(INDEX(projects_is_stopped,MATCH(B182,projects_projects,0))=checked_key,stopped_status_key,IF(INDEX(projects_is_started,MATCH(B182,projects_projects,0))=checked_key,wip_status_key,""))),"")</f>
        <v/>
      </c>
      <c r="D182" s="3" t="str" cm="1">
        <f t="array" aca="1" ref="D182" ca="1">IF(B182&lt;&gt;"",INDEX(dates,MATCH(B182,projects,0)),"")</f>
        <v/>
      </c>
      <c r="E182" s="3" t="str" cm="1">
        <f t="array" aca="1" ref="E182" ca="1">IF(B182&lt;&gt;"",IF(C182=wip_status_key,"",INDIRECT("'Stitching Log'!A"&amp;MAX(IF(projects=B182,ROW(projects))))),"")</f>
        <v/>
      </c>
      <c r="F182" s="3"/>
      <c r="G182" s="3"/>
      <c r="H182" s="3"/>
      <c r="I182" s="3"/>
      <c r="J182" s="1" t="str">
        <f t="shared" ca="1" si="22"/>
        <v/>
      </c>
      <c r="K182" s="1" t="str">
        <f t="shared" ca="1" si="22"/>
        <v/>
      </c>
      <c r="L182" s="1" t="str">
        <f t="shared" ca="1" si="22"/>
        <v/>
      </c>
      <c r="M182" s="1" t="str">
        <f t="shared" ca="1" si="22"/>
        <v/>
      </c>
      <c r="N182" s="1" t="str">
        <f t="shared" ca="1" si="22"/>
        <v/>
      </c>
      <c r="O182" s="1" t="str">
        <f t="shared" ca="1" si="22"/>
        <v/>
      </c>
      <c r="P182" s="1" t="str">
        <f t="shared" ca="1" si="22"/>
        <v/>
      </c>
    </row>
    <row r="183" spans="1:16">
      <c r="A183" s="14" t="str">
        <f t="shared" ca="1" si="17"/>
        <v/>
      </c>
      <c r="B183" s="1" t="str">
        <f ca="1">IF(A183&lt;=annual_trend_projects,INDEX(projects,MATCH(0,INDEX(COUNTIF($B$3:B182,projects),0,0),0)),"")</f>
        <v/>
      </c>
      <c r="C183" s="13" t="str" cm="1">
        <f t="array" aca="1" ref="C183" ca="1">IF(B183&lt;&gt;"",IF(INDEX(projects_is_finished,MATCH(B183,projects_projects,0))=checked_key,finish_status_key,IF(INDEX(projects_is_stopped,MATCH(B183,projects_projects,0))=checked_key,stopped_status_key,IF(INDEX(projects_is_started,MATCH(B183,projects_projects,0))=checked_key,wip_status_key,""))),"")</f>
        <v/>
      </c>
      <c r="D183" s="3" t="str" cm="1">
        <f t="array" aca="1" ref="D183" ca="1">IF(B183&lt;&gt;"",INDEX(dates,MATCH(B183,projects,0)),"")</f>
        <v/>
      </c>
      <c r="E183" s="3" t="str" cm="1">
        <f t="array" aca="1" ref="E183" ca="1">IF(B183&lt;&gt;"",IF(C183=wip_status_key,"",INDIRECT("'Stitching Log'!A"&amp;MAX(IF(projects=B183,ROW(projects))))),"")</f>
        <v/>
      </c>
      <c r="F183" s="3"/>
      <c r="G183" s="3"/>
      <c r="H183" s="3"/>
      <c r="I183" s="3"/>
      <c r="J183" s="1" t="str">
        <f t="shared" ref="J183:P192" ca="1" si="23">IF($B183&lt;&gt;"",COUNTIFS(dates,"&gt;="&amp;J$1,dates,"&lt;"&amp;DATE(YEAR(J$1)+1,MONTH(J$1),DAY(J$1)),projects,$B183),"")</f>
        <v/>
      </c>
      <c r="K183" s="1" t="str">
        <f t="shared" ca="1" si="23"/>
        <v/>
      </c>
      <c r="L183" s="1" t="str">
        <f t="shared" ca="1" si="23"/>
        <v/>
      </c>
      <c r="M183" s="1" t="str">
        <f t="shared" ca="1" si="23"/>
        <v/>
      </c>
      <c r="N183" s="1" t="str">
        <f t="shared" ca="1" si="23"/>
        <v/>
      </c>
      <c r="O183" s="1" t="str">
        <f t="shared" ca="1" si="23"/>
        <v/>
      </c>
      <c r="P183" s="1" t="str">
        <f t="shared" ca="1" si="23"/>
        <v/>
      </c>
    </row>
    <row r="184" spans="1:16">
      <c r="A184" s="14" t="str">
        <f t="shared" ca="1" si="17"/>
        <v/>
      </c>
      <c r="B184" s="1" t="str">
        <f ca="1">IF(A184&lt;=annual_trend_projects,INDEX(projects,MATCH(0,INDEX(COUNTIF($B$3:B183,projects),0,0),0)),"")</f>
        <v/>
      </c>
      <c r="C184" s="13" t="str" cm="1">
        <f t="array" aca="1" ref="C184" ca="1">IF(B184&lt;&gt;"",IF(INDEX(projects_is_finished,MATCH(B184,projects_projects,0))=checked_key,finish_status_key,IF(INDEX(projects_is_stopped,MATCH(B184,projects_projects,0))=checked_key,stopped_status_key,IF(INDEX(projects_is_started,MATCH(B184,projects_projects,0))=checked_key,wip_status_key,""))),"")</f>
        <v/>
      </c>
      <c r="D184" s="3" t="str" cm="1">
        <f t="array" aca="1" ref="D184" ca="1">IF(B184&lt;&gt;"",INDEX(dates,MATCH(B184,projects,0)),"")</f>
        <v/>
      </c>
      <c r="E184" s="3" t="str" cm="1">
        <f t="array" aca="1" ref="E184" ca="1">IF(B184&lt;&gt;"",IF(C184=wip_status_key,"",INDIRECT("'Stitching Log'!A"&amp;MAX(IF(projects=B184,ROW(projects))))),"")</f>
        <v/>
      </c>
      <c r="F184" s="3"/>
      <c r="G184" s="3"/>
      <c r="H184" s="3"/>
      <c r="I184" s="3"/>
      <c r="J184" s="1" t="str">
        <f t="shared" ca="1" si="23"/>
        <v/>
      </c>
      <c r="K184" s="1" t="str">
        <f t="shared" ca="1" si="23"/>
        <v/>
      </c>
      <c r="L184" s="1" t="str">
        <f t="shared" ca="1" si="23"/>
        <v/>
      </c>
      <c r="M184" s="1" t="str">
        <f t="shared" ca="1" si="23"/>
        <v/>
      </c>
      <c r="N184" s="1" t="str">
        <f t="shared" ca="1" si="23"/>
        <v/>
      </c>
      <c r="O184" s="1" t="str">
        <f t="shared" ca="1" si="23"/>
        <v/>
      </c>
      <c r="P184" s="1" t="str">
        <f t="shared" ca="1" si="23"/>
        <v/>
      </c>
    </row>
    <row r="185" spans="1:16">
      <c r="A185" s="14" t="str">
        <f t="shared" ca="1" si="17"/>
        <v/>
      </c>
      <c r="B185" s="1" t="str">
        <f ca="1">IF(A185&lt;=annual_trend_projects,INDEX(projects,MATCH(0,INDEX(COUNTIF($B$3:B184,projects),0,0),0)),"")</f>
        <v/>
      </c>
      <c r="C185" s="13" t="str" cm="1">
        <f t="array" aca="1" ref="C185" ca="1">IF(B185&lt;&gt;"",IF(INDEX(projects_is_finished,MATCH(B185,projects_projects,0))=checked_key,finish_status_key,IF(INDEX(projects_is_stopped,MATCH(B185,projects_projects,0))=checked_key,stopped_status_key,IF(INDEX(projects_is_started,MATCH(B185,projects_projects,0))=checked_key,wip_status_key,""))),"")</f>
        <v/>
      </c>
      <c r="D185" s="3" t="str" cm="1">
        <f t="array" aca="1" ref="D185" ca="1">IF(B185&lt;&gt;"",INDEX(dates,MATCH(B185,projects,0)),"")</f>
        <v/>
      </c>
      <c r="E185" s="3" t="str" cm="1">
        <f t="array" aca="1" ref="E185" ca="1">IF(B185&lt;&gt;"",IF(C185=wip_status_key,"",INDIRECT("'Stitching Log'!A"&amp;MAX(IF(projects=B185,ROW(projects))))),"")</f>
        <v/>
      </c>
      <c r="F185" s="3"/>
      <c r="G185" s="3"/>
      <c r="H185" s="3"/>
      <c r="I185" s="3"/>
      <c r="J185" s="1" t="str">
        <f t="shared" ca="1" si="23"/>
        <v/>
      </c>
      <c r="K185" s="1" t="str">
        <f t="shared" ca="1" si="23"/>
        <v/>
      </c>
      <c r="L185" s="1" t="str">
        <f t="shared" ca="1" si="23"/>
        <v/>
      </c>
      <c r="M185" s="1" t="str">
        <f t="shared" ca="1" si="23"/>
        <v/>
      </c>
      <c r="N185" s="1" t="str">
        <f t="shared" ca="1" si="23"/>
        <v/>
      </c>
      <c r="O185" s="1" t="str">
        <f t="shared" ca="1" si="23"/>
        <v/>
      </c>
      <c r="P185" s="1" t="str">
        <f t="shared" ca="1" si="23"/>
        <v/>
      </c>
    </row>
    <row r="186" spans="1:16">
      <c r="A186" s="14" t="str">
        <f t="shared" ca="1" si="17"/>
        <v/>
      </c>
      <c r="B186" s="1" t="str">
        <f ca="1">IF(A186&lt;=annual_trend_projects,INDEX(projects,MATCH(0,INDEX(COUNTIF($B$3:B185,projects),0,0),0)),"")</f>
        <v/>
      </c>
      <c r="C186" s="13" t="str" cm="1">
        <f t="array" aca="1" ref="C186" ca="1">IF(B186&lt;&gt;"",IF(INDEX(projects_is_finished,MATCH(B186,projects_projects,0))=checked_key,finish_status_key,IF(INDEX(projects_is_stopped,MATCH(B186,projects_projects,0))=checked_key,stopped_status_key,IF(INDEX(projects_is_started,MATCH(B186,projects_projects,0))=checked_key,wip_status_key,""))),"")</f>
        <v/>
      </c>
      <c r="D186" s="3" t="str" cm="1">
        <f t="array" aca="1" ref="D186" ca="1">IF(B186&lt;&gt;"",INDEX(dates,MATCH(B186,projects,0)),"")</f>
        <v/>
      </c>
      <c r="E186" s="3" t="str" cm="1">
        <f t="array" aca="1" ref="E186" ca="1">IF(B186&lt;&gt;"",IF(C186=wip_status_key,"",INDIRECT("'Stitching Log'!A"&amp;MAX(IF(projects=B186,ROW(projects))))),"")</f>
        <v/>
      </c>
      <c r="F186" s="3"/>
      <c r="G186" s="3"/>
      <c r="H186" s="3"/>
      <c r="I186" s="3"/>
      <c r="J186" s="1" t="str">
        <f t="shared" ca="1" si="23"/>
        <v/>
      </c>
      <c r="K186" s="1" t="str">
        <f t="shared" ca="1" si="23"/>
        <v/>
      </c>
      <c r="L186" s="1" t="str">
        <f t="shared" ca="1" si="23"/>
        <v/>
      </c>
      <c r="M186" s="1" t="str">
        <f t="shared" ca="1" si="23"/>
        <v/>
      </c>
      <c r="N186" s="1" t="str">
        <f t="shared" ca="1" si="23"/>
        <v/>
      </c>
      <c r="O186" s="1" t="str">
        <f t="shared" ca="1" si="23"/>
        <v/>
      </c>
      <c r="P186" s="1" t="str">
        <f t="shared" ca="1" si="23"/>
        <v/>
      </c>
    </row>
    <row r="187" spans="1:16">
      <c r="A187" s="14" t="str">
        <f t="shared" ca="1" si="17"/>
        <v/>
      </c>
      <c r="B187" s="1" t="str">
        <f ca="1">IF(A187&lt;=annual_trend_projects,INDEX(projects,MATCH(0,INDEX(COUNTIF($B$3:B186,projects),0,0),0)),"")</f>
        <v/>
      </c>
      <c r="C187" s="13" t="str" cm="1">
        <f t="array" aca="1" ref="C187" ca="1">IF(B187&lt;&gt;"",IF(INDEX(projects_is_finished,MATCH(B187,projects_projects,0))=checked_key,finish_status_key,IF(INDEX(projects_is_stopped,MATCH(B187,projects_projects,0))=checked_key,stopped_status_key,IF(INDEX(projects_is_started,MATCH(B187,projects_projects,0))=checked_key,wip_status_key,""))),"")</f>
        <v/>
      </c>
      <c r="D187" s="3" t="str" cm="1">
        <f t="array" aca="1" ref="D187" ca="1">IF(B187&lt;&gt;"",INDEX(dates,MATCH(B187,projects,0)),"")</f>
        <v/>
      </c>
      <c r="E187" s="3" t="str" cm="1">
        <f t="array" aca="1" ref="E187" ca="1">IF(B187&lt;&gt;"",IF(C187=wip_status_key,"",INDIRECT("'Stitching Log'!A"&amp;MAX(IF(projects=B187,ROW(projects))))),"")</f>
        <v/>
      </c>
      <c r="F187" s="3"/>
      <c r="G187" s="3"/>
      <c r="H187" s="3"/>
      <c r="I187" s="3"/>
      <c r="J187" s="1" t="str">
        <f t="shared" ca="1" si="23"/>
        <v/>
      </c>
      <c r="K187" s="1" t="str">
        <f t="shared" ca="1" si="23"/>
        <v/>
      </c>
      <c r="L187" s="1" t="str">
        <f t="shared" ca="1" si="23"/>
        <v/>
      </c>
      <c r="M187" s="1" t="str">
        <f t="shared" ca="1" si="23"/>
        <v/>
      </c>
      <c r="N187" s="1" t="str">
        <f t="shared" ca="1" si="23"/>
        <v/>
      </c>
      <c r="O187" s="1" t="str">
        <f t="shared" ca="1" si="23"/>
        <v/>
      </c>
      <c r="P187" s="1" t="str">
        <f t="shared" ca="1" si="23"/>
        <v/>
      </c>
    </row>
    <row r="188" spans="1:16">
      <c r="A188" s="14" t="str">
        <f t="shared" ca="1" si="17"/>
        <v/>
      </c>
      <c r="B188" s="1" t="str">
        <f ca="1">IF(A188&lt;=annual_trend_projects,INDEX(projects,MATCH(0,INDEX(COUNTIF($B$3:B187,projects),0,0),0)),"")</f>
        <v/>
      </c>
      <c r="C188" s="13" t="str" cm="1">
        <f t="array" aca="1" ref="C188" ca="1">IF(B188&lt;&gt;"",IF(INDEX(projects_is_finished,MATCH(B188,projects_projects,0))=checked_key,finish_status_key,IF(INDEX(projects_is_stopped,MATCH(B188,projects_projects,0))=checked_key,stopped_status_key,IF(INDEX(projects_is_started,MATCH(B188,projects_projects,0))=checked_key,wip_status_key,""))),"")</f>
        <v/>
      </c>
      <c r="D188" s="3" t="str" cm="1">
        <f t="array" aca="1" ref="D188" ca="1">IF(B188&lt;&gt;"",INDEX(dates,MATCH(B188,projects,0)),"")</f>
        <v/>
      </c>
      <c r="E188" s="3" t="str" cm="1">
        <f t="array" aca="1" ref="E188" ca="1">IF(B188&lt;&gt;"",IF(C188=wip_status_key,"",INDIRECT("'Stitching Log'!A"&amp;MAX(IF(projects=B188,ROW(projects))))),"")</f>
        <v/>
      </c>
      <c r="F188" s="3"/>
      <c r="G188" s="3"/>
      <c r="H188" s="3"/>
      <c r="I188" s="3"/>
      <c r="J188" s="1" t="str">
        <f t="shared" ca="1" si="23"/>
        <v/>
      </c>
      <c r="K188" s="1" t="str">
        <f t="shared" ca="1" si="23"/>
        <v/>
      </c>
      <c r="L188" s="1" t="str">
        <f t="shared" ca="1" si="23"/>
        <v/>
      </c>
      <c r="M188" s="1" t="str">
        <f t="shared" ca="1" si="23"/>
        <v/>
      </c>
      <c r="N188" s="1" t="str">
        <f t="shared" ca="1" si="23"/>
        <v/>
      </c>
      <c r="O188" s="1" t="str">
        <f t="shared" ca="1" si="23"/>
        <v/>
      </c>
      <c r="P188" s="1" t="str">
        <f t="shared" ca="1" si="23"/>
        <v/>
      </c>
    </row>
    <row r="189" spans="1:16">
      <c r="A189" s="14" t="str">
        <f t="shared" ca="1" si="17"/>
        <v/>
      </c>
      <c r="B189" s="1" t="str">
        <f ca="1">IF(A189&lt;=annual_trend_projects,INDEX(projects,MATCH(0,INDEX(COUNTIF($B$3:B188,projects),0,0),0)),"")</f>
        <v/>
      </c>
      <c r="C189" s="13" t="str" cm="1">
        <f t="array" aca="1" ref="C189" ca="1">IF(B189&lt;&gt;"",IF(INDEX(projects_is_finished,MATCH(B189,projects_projects,0))=checked_key,finish_status_key,IF(INDEX(projects_is_stopped,MATCH(B189,projects_projects,0))=checked_key,stopped_status_key,IF(INDEX(projects_is_started,MATCH(B189,projects_projects,0))=checked_key,wip_status_key,""))),"")</f>
        <v/>
      </c>
      <c r="D189" s="3" t="str" cm="1">
        <f t="array" aca="1" ref="D189" ca="1">IF(B189&lt;&gt;"",INDEX(dates,MATCH(B189,projects,0)),"")</f>
        <v/>
      </c>
      <c r="E189" s="3" t="str" cm="1">
        <f t="array" aca="1" ref="E189" ca="1">IF(B189&lt;&gt;"",IF(C189=wip_status_key,"",INDIRECT("'Stitching Log'!A"&amp;MAX(IF(projects=B189,ROW(projects))))),"")</f>
        <v/>
      </c>
      <c r="F189" s="3"/>
      <c r="G189" s="3"/>
      <c r="H189" s="3"/>
      <c r="I189" s="3"/>
      <c r="J189" s="1" t="str">
        <f t="shared" ca="1" si="23"/>
        <v/>
      </c>
      <c r="K189" s="1" t="str">
        <f t="shared" ca="1" si="23"/>
        <v/>
      </c>
      <c r="L189" s="1" t="str">
        <f t="shared" ca="1" si="23"/>
        <v/>
      </c>
      <c r="M189" s="1" t="str">
        <f t="shared" ca="1" si="23"/>
        <v/>
      </c>
      <c r="N189" s="1" t="str">
        <f t="shared" ca="1" si="23"/>
        <v/>
      </c>
      <c r="O189" s="1" t="str">
        <f t="shared" ca="1" si="23"/>
        <v/>
      </c>
      <c r="P189" s="1" t="str">
        <f t="shared" ca="1" si="23"/>
        <v/>
      </c>
    </row>
    <row r="190" spans="1:16">
      <c r="A190" s="14" t="str">
        <f t="shared" ca="1" si="17"/>
        <v/>
      </c>
      <c r="B190" s="1" t="str">
        <f ca="1">IF(A190&lt;=annual_trend_projects,INDEX(projects,MATCH(0,INDEX(COUNTIF($B$3:B189,projects),0,0),0)),"")</f>
        <v/>
      </c>
      <c r="C190" s="13" t="str" cm="1">
        <f t="array" aca="1" ref="C190" ca="1">IF(B190&lt;&gt;"",IF(INDEX(projects_is_finished,MATCH(B190,projects_projects,0))=checked_key,finish_status_key,IF(INDEX(projects_is_stopped,MATCH(B190,projects_projects,0))=checked_key,stopped_status_key,IF(INDEX(projects_is_started,MATCH(B190,projects_projects,0))=checked_key,wip_status_key,""))),"")</f>
        <v/>
      </c>
      <c r="D190" s="3" t="str" cm="1">
        <f t="array" aca="1" ref="D190" ca="1">IF(B190&lt;&gt;"",INDEX(dates,MATCH(B190,projects,0)),"")</f>
        <v/>
      </c>
      <c r="E190" s="3" t="str" cm="1">
        <f t="array" aca="1" ref="E190" ca="1">IF(B190&lt;&gt;"",IF(C190=wip_status_key,"",INDIRECT("'Stitching Log'!A"&amp;MAX(IF(projects=B190,ROW(projects))))),"")</f>
        <v/>
      </c>
      <c r="F190" s="3"/>
      <c r="G190" s="3"/>
      <c r="H190" s="3"/>
      <c r="I190" s="3"/>
      <c r="J190" s="1" t="str">
        <f t="shared" ca="1" si="23"/>
        <v/>
      </c>
      <c r="K190" s="1" t="str">
        <f t="shared" ca="1" si="23"/>
        <v/>
      </c>
      <c r="L190" s="1" t="str">
        <f t="shared" ca="1" si="23"/>
        <v/>
      </c>
      <c r="M190" s="1" t="str">
        <f t="shared" ca="1" si="23"/>
        <v/>
      </c>
      <c r="N190" s="1" t="str">
        <f t="shared" ca="1" si="23"/>
        <v/>
      </c>
      <c r="O190" s="1" t="str">
        <f t="shared" ca="1" si="23"/>
        <v/>
      </c>
      <c r="P190" s="1" t="str">
        <f t="shared" ca="1" si="23"/>
        <v/>
      </c>
    </row>
    <row r="191" spans="1:16">
      <c r="A191" s="14" t="str">
        <f t="shared" ca="1" si="17"/>
        <v/>
      </c>
      <c r="B191" s="1" t="str">
        <f ca="1">IF(A191&lt;=annual_trend_projects,INDEX(projects,MATCH(0,INDEX(COUNTIF($B$3:B190,projects),0,0),0)),"")</f>
        <v/>
      </c>
      <c r="C191" s="13" t="str" cm="1">
        <f t="array" aca="1" ref="C191" ca="1">IF(B191&lt;&gt;"",IF(INDEX(projects_is_finished,MATCH(B191,projects_projects,0))=checked_key,finish_status_key,IF(INDEX(projects_is_stopped,MATCH(B191,projects_projects,0))=checked_key,stopped_status_key,IF(INDEX(projects_is_started,MATCH(B191,projects_projects,0))=checked_key,wip_status_key,""))),"")</f>
        <v/>
      </c>
      <c r="D191" s="3" t="str" cm="1">
        <f t="array" aca="1" ref="D191" ca="1">IF(B191&lt;&gt;"",INDEX(dates,MATCH(B191,projects,0)),"")</f>
        <v/>
      </c>
      <c r="E191" s="3" t="str" cm="1">
        <f t="array" aca="1" ref="E191" ca="1">IF(B191&lt;&gt;"",IF(C191=wip_status_key,"",INDIRECT("'Stitching Log'!A"&amp;MAX(IF(projects=B191,ROW(projects))))),"")</f>
        <v/>
      </c>
      <c r="F191" s="3"/>
      <c r="G191" s="3"/>
      <c r="H191" s="3"/>
      <c r="I191" s="3"/>
      <c r="J191" s="1" t="str">
        <f t="shared" ca="1" si="23"/>
        <v/>
      </c>
      <c r="K191" s="1" t="str">
        <f t="shared" ca="1" si="23"/>
        <v/>
      </c>
      <c r="L191" s="1" t="str">
        <f t="shared" ca="1" si="23"/>
        <v/>
      </c>
      <c r="M191" s="1" t="str">
        <f t="shared" ca="1" si="23"/>
        <v/>
      </c>
      <c r="N191" s="1" t="str">
        <f t="shared" ca="1" si="23"/>
        <v/>
      </c>
      <c r="O191" s="1" t="str">
        <f t="shared" ca="1" si="23"/>
        <v/>
      </c>
      <c r="P191" s="1" t="str">
        <f t="shared" ca="1" si="23"/>
        <v/>
      </c>
    </row>
    <row r="192" spans="1:16">
      <c r="A192" s="14" t="str">
        <f t="shared" ca="1" si="17"/>
        <v/>
      </c>
      <c r="B192" s="1" t="str">
        <f ca="1">IF(A192&lt;=annual_trend_projects,INDEX(projects,MATCH(0,INDEX(COUNTIF($B$3:B191,projects),0,0),0)),"")</f>
        <v/>
      </c>
      <c r="C192" s="13" t="str" cm="1">
        <f t="array" aca="1" ref="C192" ca="1">IF(B192&lt;&gt;"",IF(INDEX(projects_is_finished,MATCH(B192,projects_projects,0))=checked_key,finish_status_key,IF(INDEX(projects_is_stopped,MATCH(B192,projects_projects,0))=checked_key,stopped_status_key,IF(INDEX(projects_is_started,MATCH(B192,projects_projects,0))=checked_key,wip_status_key,""))),"")</f>
        <v/>
      </c>
      <c r="D192" s="3" t="str" cm="1">
        <f t="array" aca="1" ref="D192" ca="1">IF(B192&lt;&gt;"",INDEX(dates,MATCH(B192,projects,0)),"")</f>
        <v/>
      </c>
      <c r="E192" s="3" t="str" cm="1">
        <f t="array" aca="1" ref="E192" ca="1">IF(B192&lt;&gt;"",IF(C192=wip_status_key,"",INDIRECT("'Stitching Log'!A"&amp;MAX(IF(projects=B192,ROW(projects))))),"")</f>
        <v/>
      </c>
      <c r="F192" s="3"/>
      <c r="G192" s="3"/>
      <c r="H192" s="3"/>
      <c r="I192" s="3"/>
      <c r="J192" s="1" t="str">
        <f t="shared" ca="1" si="23"/>
        <v/>
      </c>
      <c r="K192" s="1" t="str">
        <f t="shared" ca="1" si="23"/>
        <v/>
      </c>
      <c r="L192" s="1" t="str">
        <f t="shared" ca="1" si="23"/>
        <v/>
      </c>
      <c r="M192" s="1" t="str">
        <f t="shared" ca="1" si="23"/>
        <v/>
      </c>
      <c r="N192" s="1" t="str">
        <f t="shared" ca="1" si="23"/>
        <v/>
      </c>
      <c r="O192" s="1" t="str">
        <f t="shared" ca="1" si="23"/>
        <v/>
      </c>
      <c r="P192" s="1" t="str">
        <f t="shared" ca="1" si="23"/>
        <v/>
      </c>
    </row>
    <row r="193" spans="1:16">
      <c r="A193" s="14" t="str">
        <f t="shared" ca="1" si="17"/>
        <v/>
      </c>
      <c r="B193" s="1" t="str">
        <f ca="1">IF(A193&lt;=annual_trend_projects,INDEX(projects,MATCH(0,INDEX(COUNTIF($B$3:B192,projects),0,0),0)),"")</f>
        <v/>
      </c>
      <c r="C193" s="13" t="str" cm="1">
        <f t="array" aca="1" ref="C193" ca="1">IF(B193&lt;&gt;"",IF(INDEX(projects_is_finished,MATCH(B193,projects_projects,0))=checked_key,finish_status_key,IF(INDEX(projects_is_stopped,MATCH(B193,projects_projects,0))=checked_key,stopped_status_key,IF(INDEX(projects_is_started,MATCH(B193,projects_projects,0))=checked_key,wip_status_key,""))),"")</f>
        <v/>
      </c>
      <c r="D193" s="3" t="str" cm="1">
        <f t="array" aca="1" ref="D193" ca="1">IF(B193&lt;&gt;"",INDEX(dates,MATCH(B193,projects,0)),"")</f>
        <v/>
      </c>
      <c r="E193" s="3" t="str" cm="1">
        <f t="array" aca="1" ref="E193" ca="1">IF(B193&lt;&gt;"",IF(C193=wip_status_key,"",INDIRECT("'Stitching Log'!A"&amp;MAX(IF(projects=B193,ROW(projects))))),"")</f>
        <v/>
      </c>
      <c r="F193" s="3"/>
      <c r="G193" s="3"/>
      <c r="H193" s="3"/>
      <c r="I193" s="3"/>
      <c r="J193" s="1" t="str">
        <f t="shared" ref="J193:P202" ca="1" si="24">IF($B193&lt;&gt;"",COUNTIFS(dates,"&gt;="&amp;J$1,dates,"&lt;"&amp;DATE(YEAR(J$1)+1,MONTH(J$1),DAY(J$1)),projects,$B193),"")</f>
        <v/>
      </c>
      <c r="K193" s="1" t="str">
        <f t="shared" ca="1" si="24"/>
        <v/>
      </c>
      <c r="L193" s="1" t="str">
        <f t="shared" ca="1" si="24"/>
        <v/>
      </c>
      <c r="M193" s="1" t="str">
        <f t="shared" ca="1" si="24"/>
        <v/>
      </c>
      <c r="N193" s="1" t="str">
        <f t="shared" ca="1" si="24"/>
        <v/>
      </c>
      <c r="O193" s="1" t="str">
        <f t="shared" ca="1" si="24"/>
        <v/>
      </c>
      <c r="P193" s="1" t="str">
        <f t="shared" ca="1" si="24"/>
        <v/>
      </c>
    </row>
    <row r="194" spans="1:16">
      <c r="A194" s="14" t="str">
        <f t="shared" ca="1" si="17"/>
        <v/>
      </c>
      <c r="B194" s="1" t="str">
        <f ca="1">IF(A194&lt;=annual_trend_projects,INDEX(projects,MATCH(0,INDEX(COUNTIF($B$3:B193,projects),0,0),0)),"")</f>
        <v/>
      </c>
      <c r="C194" s="13" t="str" cm="1">
        <f t="array" aca="1" ref="C194" ca="1">IF(B194&lt;&gt;"",IF(INDEX(projects_is_finished,MATCH(B194,projects_projects,0))=checked_key,finish_status_key,IF(INDEX(projects_is_stopped,MATCH(B194,projects_projects,0))=checked_key,stopped_status_key,IF(INDEX(projects_is_started,MATCH(B194,projects_projects,0))=checked_key,wip_status_key,""))),"")</f>
        <v/>
      </c>
      <c r="D194" s="3" t="str" cm="1">
        <f t="array" aca="1" ref="D194" ca="1">IF(B194&lt;&gt;"",INDEX(dates,MATCH(B194,projects,0)),"")</f>
        <v/>
      </c>
      <c r="E194" s="3" t="str" cm="1">
        <f t="array" aca="1" ref="E194" ca="1">IF(B194&lt;&gt;"",IF(C194=wip_status_key,"",INDIRECT("'Stitching Log'!A"&amp;MAX(IF(projects=B194,ROW(projects))))),"")</f>
        <v/>
      </c>
      <c r="F194" s="3"/>
      <c r="G194" s="3"/>
      <c r="H194" s="3"/>
      <c r="I194" s="3"/>
      <c r="J194" s="1" t="str">
        <f t="shared" ca="1" si="24"/>
        <v/>
      </c>
      <c r="K194" s="1" t="str">
        <f t="shared" ca="1" si="24"/>
        <v/>
      </c>
      <c r="L194" s="1" t="str">
        <f t="shared" ca="1" si="24"/>
        <v/>
      </c>
      <c r="M194" s="1" t="str">
        <f t="shared" ca="1" si="24"/>
        <v/>
      </c>
      <c r="N194" s="1" t="str">
        <f t="shared" ca="1" si="24"/>
        <v/>
      </c>
      <c r="O194" s="1" t="str">
        <f t="shared" ca="1" si="24"/>
        <v/>
      </c>
      <c r="P194" s="1" t="str">
        <f t="shared" ca="1" si="24"/>
        <v/>
      </c>
    </row>
    <row r="195" spans="1:16">
      <c r="A195" s="14" t="str">
        <f t="shared" ca="1" si="17"/>
        <v/>
      </c>
      <c r="B195" s="1" t="str">
        <f ca="1">IF(A195&lt;=annual_trend_projects,INDEX(projects,MATCH(0,INDEX(COUNTIF($B$3:B194,projects),0,0),0)),"")</f>
        <v/>
      </c>
      <c r="C195" s="13" t="str" cm="1">
        <f t="array" aca="1" ref="C195" ca="1">IF(B195&lt;&gt;"",IF(INDEX(projects_is_finished,MATCH(B195,projects_projects,0))=checked_key,finish_status_key,IF(INDEX(projects_is_stopped,MATCH(B195,projects_projects,0))=checked_key,stopped_status_key,IF(INDEX(projects_is_started,MATCH(B195,projects_projects,0))=checked_key,wip_status_key,""))),"")</f>
        <v/>
      </c>
      <c r="D195" s="3" t="str" cm="1">
        <f t="array" aca="1" ref="D195" ca="1">IF(B195&lt;&gt;"",INDEX(dates,MATCH(B195,projects,0)),"")</f>
        <v/>
      </c>
      <c r="E195" s="3" t="str" cm="1">
        <f t="array" aca="1" ref="E195" ca="1">IF(B195&lt;&gt;"",IF(C195=wip_status_key,"",INDIRECT("'Stitching Log'!A"&amp;MAX(IF(projects=B195,ROW(projects))))),"")</f>
        <v/>
      </c>
      <c r="F195" s="3"/>
      <c r="G195" s="3"/>
      <c r="H195" s="3"/>
      <c r="I195" s="3"/>
      <c r="J195" s="1" t="str">
        <f t="shared" ca="1" si="24"/>
        <v/>
      </c>
      <c r="K195" s="1" t="str">
        <f t="shared" ca="1" si="24"/>
        <v/>
      </c>
      <c r="L195" s="1" t="str">
        <f t="shared" ca="1" si="24"/>
        <v/>
      </c>
      <c r="M195" s="1" t="str">
        <f t="shared" ca="1" si="24"/>
        <v/>
      </c>
      <c r="N195" s="1" t="str">
        <f t="shared" ca="1" si="24"/>
        <v/>
      </c>
      <c r="O195" s="1" t="str">
        <f t="shared" ca="1" si="24"/>
        <v/>
      </c>
      <c r="P195" s="1" t="str">
        <f t="shared" ca="1" si="24"/>
        <v/>
      </c>
    </row>
    <row r="196" spans="1:16">
      <c r="A196" s="14" t="str">
        <f t="shared" ref="A196:A259" ca="1" si="25">IF(A195&gt;=annual_trend_projects,"",A195+1)</f>
        <v/>
      </c>
      <c r="B196" s="1" t="str">
        <f ca="1">IF(A196&lt;=annual_trend_projects,INDEX(projects,MATCH(0,INDEX(COUNTIF($B$3:B195,projects),0,0),0)),"")</f>
        <v/>
      </c>
      <c r="C196" s="13" t="str" cm="1">
        <f t="array" aca="1" ref="C196" ca="1">IF(B196&lt;&gt;"",IF(INDEX(projects_is_finished,MATCH(B196,projects_projects,0))=checked_key,finish_status_key,IF(INDEX(projects_is_stopped,MATCH(B196,projects_projects,0))=checked_key,stopped_status_key,IF(INDEX(projects_is_started,MATCH(B196,projects_projects,0))=checked_key,wip_status_key,""))),"")</f>
        <v/>
      </c>
      <c r="D196" s="3" t="str" cm="1">
        <f t="array" aca="1" ref="D196" ca="1">IF(B196&lt;&gt;"",INDEX(dates,MATCH(B196,projects,0)),"")</f>
        <v/>
      </c>
      <c r="E196" s="3" t="str" cm="1">
        <f t="array" aca="1" ref="E196" ca="1">IF(B196&lt;&gt;"",IF(C196=wip_status_key,"",INDIRECT("'Stitching Log'!A"&amp;MAX(IF(projects=B196,ROW(projects))))),"")</f>
        <v/>
      </c>
      <c r="F196" s="3"/>
      <c r="G196" s="3"/>
      <c r="H196" s="3"/>
      <c r="I196" s="3"/>
      <c r="J196" s="1" t="str">
        <f t="shared" ca="1" si="24"/>
        <v/>
      </c>
      <c r="K196" s="1" t="str">
        <f t="shared" ca="1" si="24"/>
        <v/>
      </c>
      <c r="L196" s="1" t="str">
        <f t="shared" ca="1" si="24"/>
        <v/>
      </c>
      <c r="M196" s="1" t="str">
        <f t="shared" ca="1" si="24"/>
        <v/>
      </c>
      <c r="N196" s="1" t="str">
        <f t="shared" ca="1" si="24"/>
        <v/>
      </c>
      <c r="O196" s="1" t="str">
        <f t="shared" ca="1" si="24"/>
        <v/>
      </c>
      <c r="P196" s="1" t="str">
        <f t="shared" ca="1" si="24"/>
        <v/>
      </c>
    </row>
    <row r="197" spans="1:16">
      <c r="A197" s="14" t="str">
        <f t="shared" ca="1" si="25"/>
        <v/>
      </c>
      <c r="B197" s="1" t="str">
        <f ca="1">IF(A197&lt;=annual_trend_projects,INDEX(projects,MATCH(0,INDEX(COUNTIF($B$3:B196,projects),0,0),0)),"")</f>
        <v/>
      </c>
      <c r="C197" s="13" t="str" cm="1">
        <f t="array" aca="1" ref="C197" ca="1">IF(B197&lt;&gt;"",IF(INDEX(projects_is_finished,MATCH(B197,projects_projects,0))=checked_key,finish_status_key,IF(INDEX(projects_is_stopped,MATCH(B197,projects_projects,0))=checked_key,stopped_status_key,IF(INDEX(projects_is_started,MATCH(B197,projects_projects,0))=checked_key,wip_status_key,""))),"")</f>
        <v/>
      </c>
      <c r="D197" s="3" t="str" cm="1">
        <f t="array" aca="1" ref="D197" ca="1">IF(B197&lt;&gt;"",INDEX(dates,MATCH(B197,projects,0)),"")</f>
        <v/>
      </c>
      <c r="E197" s="3" t="str" cm="1">
        <f t="array" aca="1" ref="E197" ca="1">IF(B197&lt;&gt;"",IF(C197=wip_status_key,"",INDIRECT("'Stitching Log'!A"&amp;MAX(IF(projects=B197,ROW(projects))))),"")</f>
        <v/>
      </c>
      <c r="F197" s="3"/>
      <c r="G197" s="3"/>
      <c r="H197" s="3"/>
      <c r="I197" s="3"/>
      <c r="J197" s="1" t="str">
        <f t="shared" ca="1" si="24"/>
        <v/>
      </c>
      <c r="K197" s="1" t="str">
        <f t="shared" ca="1" si="24"/>
        <v/>
      </c>
      <c r="L197" s="1" t="str">
        <f t="shared" ca="1" si="24"/>
        <v/>
      </c>
      <c r="M197" s="1" t="str">
        <f t="shared" ca="1" si="24"/>
        <v/>
      </c>
      <c r="N197" s="1" t="str">
        <f t="shared" ca="1" si="24"/>
        <v/>
      </c>
      <c r="O197" s="1" t="str">
        <f t="shared" ca="1" si="24"/>
        <v/>
      </c>
      <c r="P197" s="1" t="str">
        <f t="shared" ca="1" si="24"/>
        <v/>
      </c>
    </row>
    <row r="198" spans="1:16">
      <c r="A198" s="14" t="str">
        <f t="shared" ca="1" si="25"/>
        <v/>
      </c>
      <c r="B198" s="1" t="str">
        <f ca="1">IF(A198&lt;=annual_trend_projects,INDEX(projects,MATCH(0,INDEX(COUNTIF($B$3:B197,projects),0,0),0)),"")</f>
        <v/>
      </c>
      <c r="C198" s="13" t="str" cm="1">
        <f t="array" aca="1" ref="C198" ca="1">IF(B198&lt;&gt;"",IF(INDEX(projects_is_finished,MATCH(B198,projects_projects,0))=checked_key,finish_status_key,IF(INDEX(projects_is_stopped,MATCH(B198,projects_projects,0))=checked_key,stopped_status_key,IF(INDEX(projects_is_started,MATCH(B198,projects_projects,0))=checked_key,wip_status_key,""))),"")</f>
        <v/>
      </c>
      <c r="D198" s="3" t="str" cm="1">
        <f t="array" aca="1" ref="D198" ca="1">IF(B198&lt;&gt;"",INDEX(dates,MATCH(B198,projects,0)),"")</f>
        <v/>
      </c>
      <c r="E198" s="3" t="str" cm="1">
        <f t="array" aca="1" ref="E198" ca="1">IF(B198&lt;&gt;"",IF(C198=wip_status_key,"",INDIRECT("'Stitching Log'!A"&amp;MAX(IF(projects=B198,ROW(projects))))),"")</f>
        <v/>
      </c>
      <c r="F198" s="3"/>
      <c r="G198" s="3"/>
      <c r="H198" s="3"/>
      <c r="I198" s="3"/>
      <c r="J198" s="1" t="str">
        <f t="shared" ca="1" si="24"/>
        <v/>
      </c>
      <c r="K198" s="1" t="str">
        <f t="shared" ca="1" si="24"/>
        <v/>
      </c>
      <c r="L198" s="1" t="str">
        <f t="shared" ca="1" si="24"/>
        <v/>
      </c>
      <c r="M198" s="1" t="str">
        <f t="shared" ca="1" si="24"/>
        <v/>
      </c>
      <c r="N198" s="1" t="str">
        <f t="shared" ca="1" si="24"/>
        <v/>
      </c>
      <c r="O198" s="1" t="str">
        <f t="shared" ca="1" si="24"/>
        <v/>
      </c>
      <c r="P198" s="1" t="str">
        <f t="shared" ca="1" si="24"/>
        <v/>
      </c>
    </row>
    <row r="199" spans="1:16">
      <c r="A199" s="14" t="str">
        <f t="shared" ca="1" si="25"/>
        <v/>
      </c>
      <c r="B199" s="1" t="str">
        <f ca="1">IF(A199&lt;=annual_trend_projects,INDEX(projects,MATCH(0,INDEX(COUNTIF($B$3:B198,projects),0,0),0)),"")</f>
        <v/>
      </c>
      <c r="C199" s="13" t="str" cm="1">
        <f t="array" aca="1" ref="C199" ca="1">IF(B199&lt;&gt;"",IF(INDEX(projects_is_finished,MATCH(B199,projects_projects,0))=checked_key,finish_status_key,IF(INDEX(projects_is_stopped,MATCH(B199,projects_projects,0))=checked_key,stopped_status_key,IF(INDEX(projects_is_started,MATCH(B199,projects_projects,0))=checked_key,wip_status_key,""))),"")</f>
        <v/>
      </c>
      <c r="D199" s="3" t="str" cm="1">
        <f t="array" aca="1" ref="D199" ca="1">IF(B199&lt;&gt;"",INDEX(dates,MATCH(B199,projects,0)),"")</f>
        <v/>
      </c>
      <c r="E199" s="3" t="str" cm="1">
        <f t="array" aca="1" ref="E199" ca="1">IF(B199&lt;&gt;"",IF(C199=wip_status_key,"",INDIRECT("'Stitching Log'!A"&amp;MAX(IF(projects=B199,ROW(projects))))),"")</f>
        <v/>
      </c>
      <c r="F199" s="3"/>
      <c r="G199" s="3"/>
      <c r="H199" s="3"/>
      <c r="I199" s="3"/>
      <c r="J199" s="1" t="str">
        <f t="shared" ca="1" si="24"/>
        <v/>
      </c>
      <c r="K199" s="1" t="str">
        <f t="shared" ca="1" si="24"/>
        <v/>
      </c>
      <c r="L199" s="1" t="str">
        <f t="shared" ca="1" si="24"/>
        <v/>
      </c>
      <c r="M199" s="1" t="str">
        <f t="shared" ca="1" si="24"/>
        <v/>
      </c>
      <c r="N199" s="1" t="str">
        <f t="shared" ca="1" si="24"/>
        <v/>
      </c>
      <c r="O199" s="1" t="str">
        <f t="shared" ca="1" si="24"/>
        <v/>
      </c>
      <c r="P199" s="1" t="str">
        <f t="shared" ca="1" si="24"/>
        <v/>
      </c>
    </row>
    <row r="200" spans="1:16">
      <c r="A200" s="14" t="str">
        <f t="shared" ca="1" si="25"/>
        <v/>
      </c>
      <c r="B200" s="1" t="str">
        <f ca="1">IF(A200&lt;=annual_trend_projects,INDEX(projects,MATCH(0,INDEX(COUNTIF($B$3:B199,projects),0,0),0)),"")</f>
        <v/>
      </c>
      <c r="C200" s="13" t="str" cm="1">
        <f t="array" aca="1" ref="C200" ca="1">IF(B200&lt;&gt;"",IF(INDEX(projects_is_finished,MATCH(B200,projects_projects,0))=checked_key,finish_status_key,IF(INDEX(projects_is_stopped,MATCH(B200,projects_projects,0))=checked_key,stopped_status_key,IF(INDEX(projects_is_started,MATCH(B200,projects_projects,0))=checked_key,wip_status_key,""))),"")</f>
        <v/>
      </c>
      <c r="D200" s="3" t="str" cm="1">
        <f t="array" aca="1" ref="D200" ca="1">IF(B200&lt;&gt;"",INDEX(dates,MATCH(B200,projects,0)),"")</f>
        <v/>
      </c>
      <c r="E200" s="3" t="str" cm="1">
        <f t="array" aca="1" ref="E200" ca="1">IF(B200&lt;&gt;"",IF(C200=wip_status_key,"",INDIRECT("'Stitching Log'!A"&amp;MAX(IF(projects=B200,ROW(projects))))),"")</f>
        <v/>
      </c>
      <c r="F200" s="3"/>
      <c r="G200" s="3"/>
      <c r="H200" s="3"/>
      <c r="I200" s="3"/>
      <c r="J200" s="1" t="str">
        <f t="shared" ca="1" si="24"/>
        <v/>
      </c>
      <c r="K200" s="1" t="str">
        <f t="shared" ca="1" si="24"/>
        <v/>
      </c>
      <c r="L200" s="1" t="str">
        <f t="shared" ca="1" si="24"/>
        <v/>
      </c>
      <c r="M200" s="1" t="str">
        <f t="shared" ca="1" si="24"/>
        <v/>
      </c>
      <c r="N200" s="1" t="str">
        <f t="shared" ca="1" si="24"/>
        <v/>
      </c>
      <c r="O200" s="1" t="str">
        <f t="shared" ca="1" si="24"/>
        <v/>
      </c>
      <c r="P200" s="1" t="str">
        <f t="shared" ca="1" si="24"/>
        <v/>
      </c>
    </row>
    <row r="201" spans="1:16">
      <c r="A201" s="14" t="str">
        <f t="shared" ca="1" si="25"/>
        <v/>
      </c>
      <c r="B201" s="1" t="str">
        <f ca="1">IF(A201&lt;=annual_trend_projects,INDEX(projects,MATCH(0,INDEX(COUNTIF($B$3:B200,projects),0,0),0)),"")</f>
        <v/>
      </c>
      <c r="C201" s="13" t="str" cm="1">
        <f t="array" aca="1" ref="C201" ca="1">IF(B201&lt;&gt;"",IF(INDEX(projects_is_finished,MATCH(B201,projects_projects,0))=checked_key,finish_status_key,IF(INDEX(projects_is_stopped,MATCH(B201,projects_projects,0))=checked_key,stopped_status_key,IF(INDEX(projects_is_started,MATCH(B201,projects_projects,0))=checked_key,wip_status_key,""))),"")</f>
        <v/>
      </c>
      <c r="D201" s="3" t="str" cm="1">
        <f t="array" aca="1" ref="D201" ca="1">IF(B201&lt;&gt;"",INDEX(dates,MATCH(B201,projects,0)),"")</f>
        <v/>
      </c>
      <c r="E201" s="3" t="str" cm="1">
        <f t="array" aca="1" ref="E201" ca="1">IF(B201&lt;&gt;"",IF(C201=wip_status_key,"",INDIRECT("'Stitching Log'!A"&amp;MAX(IF(projects=B201,ROW(projects))))),"")</f>
        <v/>
      </c>
      <c r="F201" s="3"/>
      <c r="G201" s="3"/>
      <c r="H201" s="3"/>
      <c r="I201" s="3"/>
      <c r="J201" s="1" t="str">
        <f t="shared" ca="1" si="24"/>
        <v/>
      </c>
      <c r="K201" s="1" t="str">
        <f t="shared" ca="1" si="24"/>
        <v/>
      </c>
      <c r="L201" s="1" t="str">
        <f t="shared" ca="1" si="24"/>
        <v/>
      </c>
      <c r="M201" s="1" t="str">
        <f t="shared" ca="1" si="24"/>
        <v/>
      </c>
      <c r="N201" s="1" t="str">
        <f t="shared" ca="1" si="24"/>
        <v/>
      </c>
      <c r="O201" s="1" t="str">
        <f t="shared" ca="1" si="24"/>
        <v/>
      </c>
      <c r="P201" s="1" t="str">
        <f t="shared" ca="1" si="24"/>
        <v/>
      </c>
    </row>
    <row r="202" spans="1:16">
      <c r="A202" s="14" t="str">
        <f t="shared" ca="1" si="25"/>
        <v/>
      </c>
      <c r="B202" s="1" t="str">
        <f ca="1">IF(A202&lt;=annual_trend_projects,INDEX(projects,MATCH(0,INDEX(COUNTIF($B$3:B201,projects),0,0),0)),"")</f>
        <v/>
      </c>
      <c r="C202" s="13" t="str" cm="1">
        <f t="array" aca="1" ref="C202" ca="1">IF(B202&lt;&gt;"",IF(INDEX(projects_is_finished,MATCH(B202,projects_projects,0))=checked_key,finish_status_key,IF(INDEX(projects_is_stopped,MATCH(B202,projects_projects,0))=checked_key,stopped_status_key,IF(INDEX(projects_is_started,MATCH(B202,projects_projects,0))=checked_key,wip_status_key,""))),"")</f>
        <v/>
      </c>
      <c r="D202" s="3" t="str" cm="1">
        <f t="array" aca="1" ref="D202" ca="1">IF(B202&lt;&gt;"",INDEX(dates,MATCH(B202,projects,0)),"")</f>
        <v/>
      </c>
      <c r="E202" s="3" t="str" cm="1">
        <f t="array" aca="1" ref="E202" ca="1">IF(B202&lt;&gt;"",IF(C202=wip_status_key,"",INDIRECT("'Stitching Log'!A"&amp;MAX(IF(projects=B202,ROW(projects))))),"")</f>
        <v/>
      </c>
      <c r="F202" s="3"/>
      <c r="G202" s="3"/>
      <c r="H202" s="3"/>
      <c r="I202" s="3"/>
      <c r="J202" s="1" t="str">
        <f t="shared" ca="1" si="24"/>
        <v/>
      </c>
      <c r="K202" s="1" t="str">
        <f t="shared" ca="1" si="24"/>
        <v/>
      </c>
      <c r="L202" s="1" t="str">
        <f t="shared" ca="1" si="24"/>
        <v/>
      </c>
      <c r="M202" s="1" t="str">
        <f t="shared" ca="1" si="24"/>
        <v/>
      </c>
      <c r="N202" s="1" t="str">
        <f t="shared" ca="1" si="24"/>
        <v/>
      </c>
      <c r="O202" s="1" t="str">
        <f t="shared" ca="1" si="24"/>
        <v/>
      </c>
      <c r="P202" s="1" t="str">
        <f t="shared" ca="1" si="24"/>
        <v/>
      </c>
    </row>
    <row r="203" spans="1:16">
      <c r="A203" s="14" t="str">
        <f t="shared" ca="1" si="25"/>
        <v/>
      </c>
      <c r="B203" s="1" t="str">
        <f ca="1">IF(A203&lt;=annual_trend_projects,INDEX(projects,MATCH(0,INDEX(COUNTIF($B$3:B202,projects),0,0),0)),"")</f>
        <v/>
      </c>
      <c r="C203" s="13" t="str" cm="1">
        <f t="array" aca="1" ref="C203" ca="1">IF(B203&lt;&gt;"",IF(INDEX(projects_is_finished,MATCH(B203,projects_projects,0))=checked_key,finish_status_key,IF(INDEX(projects_is_stopped,MATCH(B203,projects_projects,0))=checked_key,stopped_status_key,IF(INDEX(projects_is_started,MATCH(B203,projects_projects,0))=checked_key,wip_status_key,""))),"")</f>
        <v/>
      </c>
      <c r="D203" s="3" t="str" cm="1">
        <f t="array" aca="1" ref="D203" ca="1">IF(B203&lt;&gt;"",INDEX(dates,MATCH(B203,projects,0)),"")</f>
        <v/>
      </c>
      <c r="E203" s="3" t="str" cm="1">
        <f t="array" aca="1" ref="E203" ca="1">IF(B203&lt;&gt;"",IF(C203=wip_status_key,"",INDIRECT("'Stitching Log'!A"&amp;MAX(IF(projects=B203,ROW(projects))))),"")</f>
        <v/>
      </c>
      <c r="F203" s="3"/>
      <c r="G203" s="3"/>
      <c r="H203" s="3"/>
      <c r="I203" s="3"/>
      <c r="J203" s="1" t="str">
        <f t="shared" ref="J203:P212" ca="1" si="26">IF($B203&lt;&gt;"",COUNTIFS(dates,"&gt;="&amp;J$1,dates,"&lt;"&amp;DATE(YEAR(J$1)+1,MONTH(J$1),DAY(J$1)),projects,$B203),"")</f>
        <v/>
      </c>
      <c r="K203" s="1" t="str">
        <f t="shared" ca="1" si="26"/>
        <v/>
      </c>
      <c r="L203" s="1" t="str">
        <f t="shared" ca="1" si="26"/>
        <v/>
      </c>
      <c r="M203" s="1" t="str">
        <f t="shared" ca="1" si="26"/>
        <v/>
      </c>
      <c r="N203" s="1" t="str">
        <f t="shared" ca="1" si="26"/>
        <v/>
      </c>
      <c r="O203" s="1" t="str">
        <f t="shared" ca="1" si="26"/>
        <v/>
      </c>
      <c r="P203" s="1" t="str">
        <f t="shared" ca="1" si="26"/>
        <v/>
      </c>
    </row>
    <row r="204" spans="1:16">
      <c r="A204" s="14" t="str">
        <f t="shared" ca="1" si="25"/>
        <v/>
      </c>
      <c r="B204" s="1" t="str">
        <f ca="1">IF(A204&lt;=annual_trend_projects,INDEX(projects,MATCH(0,INDEX(COUNTIF($B$3:B203,projects),0,0),0)),"")</f>
        <v/>
      </c>
      <c r="C204" s="13" t="str" cm="1">
        <f t="array" aca="1" ref="C204" ca="1">IF(B204&lt;&gt;"",IF(INDEX(projects_is_finished,MATCH(B204,projects_projects,0))=checked_key,finish_status_key,IF(INDEX(projects_is_stopped,MATCH(B204,projects_projects,0))=checked_key,stopped_status_key,IF(INDEX(projects_is_started,MATCH(B204,projects_projects,0))=checked_key,wip_status_key,""))),"")</f>
        <v/>
      </c>
      <c r="D204" s="3" t="str" cm="1">
        <f t="array" aca="1" ref="D204" ca="1">IF(B204&lt;&gt;"",INDEX(dates,MATCH(B204,projects,0)),"")</f>
        <v/>
      </c>
      <c r="E204" s="3" t="str" cm="1">
        <f t="array" aca="1" ref="E204" ca="1">IF(B204&lt;&gt;"",IF(C204=wip_status_key,"",INDIRECT("'Stitching Log'!A"&amp;MAX(IF(projects=B204,ROW(projects))))),"")</f>
        <v/>
      </c>
      <c r="F204" s="3"/>
      <c r="G204" s="3"/>
      <c r="H204" s="3"/>
      <c r="I204" s="3"/>
      <c r="J204" s="1" t="str">
        <f t="shared" ca="1" si="26"/>
        <v/>
      </c>
      <c r="K204" s="1" t="str">
        <f t="shared" ca="1" si="26"/>
        <v/>
      </c>
      <c r="L204" s="1" t="str">
        <f t="shared" ca="1" si="26"/>
        <v/>
      </c>
      <c r="M204" s="1" t="str">
        <f t="shared" ca="1" si="26"/>
        <v/>
      </c>
      <c r="N204" s="1" t="str">
        <f t="shared" ca="1" si="26"/>
        <v/>
      </c>
      <c r="O204" s="1" t="str">
        <f t="shared" ca="1" si="26"/>
        <v/>
      </c>
      <c r="P204" s="1" t="str">
        <f t="shared" ca="1" si="26"/>
        <v/>
      </c>
    </row>
    <row r="205" spans="1:16">
      <c r="A205" s="14" t="str">
        <f t="shared" ca="1" si="25"/>
        <v/>
      </c>
      <c r="B205" s="1" t="str">
        <f ca="1">IF(A205&lt;=annual_trend_projects,INDEX(projects,MATCH(0,INDEX(COUNTIF($B$3:B204,projects),0,0),0)),"")</f>
        <v/>
      </c>
      <c r="C205" s="13" t="str" cm="1">
        <f t="array" aca="1" ref="C205" ca="1">IF(B205&lt;&gt;"",IF(INDEX(projects_is_finished,MATCH(B205,projects_projects,0))=checked_key,finish_status_key,IF(INDEX(projects_is_stopped,MATCH(B205,projects_projects,0))=checked_key,stopped_status_key,IF(INDEX(projects_is_started,MATCH(B205,projects_projects,0))=checked_key,wip_status_key,""))),"")</f>
        <v/>
      </c>
      <c r="D205" s="3" t="str" cm="1">
        <f t="array" aca="1" ref="D205" ca="1">IF(B205&lt;&gt;"",INDEX(dates,MATCH(B205,projects,0)),"")</f>
        <v/>
      </c>
      <c r="E205" s="3" t="str" cm="1">
        <f t="array" aca="1" ref="E205" ca="1">IF(B205&lt;&gt;"",IF(C205=wip_status_key,"",INDIRECT("'Stitching Log'!A"&amp;MAX(IF(projects=B205,ROW(projects))))),"")</f>
        <v/>
      </c>
      <c r="F205" s="3"/>
      <c r="G205" s="3"/>
      <c r="H205" s="3"/>
      <c r="I205" s="3"/>
      <c r="J205" s="1" t="str">
        <f t="shared" ca="1" si="26"/>
        <v/>
      </c>
      <c r="K205" s="1" t="str">
        <f t="shared" ca="1" si="26"/>
        <v/>
      </c>
      <c r="L205" s="1" t="str">
        <f t="shared" ca="1" si="26"/>
        <v/>
      </c>
      <c r="M205" s="1" t="str">
        <f t="shared" ca="1" si="26"/>
        <v/>
      </c>
      <c r="N205" s="1" t="str">
        <f t="shared" ca="1" si="26"/>
        <v/>
      </c>
      <c r="O205" s="1" t="str">
        <f t="shared" ca="1" si="26"/>
        <v/>
      </c>
      <c r="P205" s="1" t="str">
        <f t="shared" ca="1" si="26"/>
        <v/>
      </c>
    </row>
    <row r="206" spans="1:16">
      <c r="A206" s="14" t="str">
        <f t="shared" ca="1" si="25"/>
        <v/>
      </c>
      <c r="B206" s="1" t="str">
        <f ca="1">IF(A206&lt;=annual_trend_projects,INDEX(projects,MATCH(0,INDEX(COUNTIF($B$3:B205,projects),0,0),0)),"")</f>
        <v/>
      </c>
      <c r="C206" s="13" t="str" cm="1">
        <f t="array" aca="1" ref="C206" ca="1">IF(B206&lt;&gt;"",IF(INDEX(projects_is_finished,MATCH(B206,projects_projects,0))=checked_key,finish_status_key,IF(INDEX(projects_is_stopped,MATCH(B206,projects_projects,0))=checked_key,stopped_status_key,IF(INDEX(projects_is_started,MATCH(B206,projects_projects,0))=checked_key,wip_status_key,""))),"")</f>
        <v/>
      </c>
      <c r="D206" s="3" t="str" cm="1">
        <f t="array" aca="1" ref="D206" ca="1">IF(B206&lt;&gt;"",INDEX(dates,MATCH(B206,projects,0)),"")</f>
        <v/>
      </c>
      <c r="E206" s="3" t="str" cm="1">
        <f t="array" aca="1" ref="E206" ca="1">IF(B206&lt;&gt;"",IF(C206=wip_status_key,"",INDIRECT("'Stitching Log'!A"&amp;MAX(IF(projects=B206,ROW(projects))))),"")</f>
        <v/>
      </c>
      <c r="F206" s="3"/>
      <c r="G206" s="3"/>
      <c r="H206" s="3"/>
      <c r="I206" s="3"/>
      <c r="J206" s="1" t="str">
        <f t="shared" ca="1" si="26"/>
        <v/>
      </c>
      <c r="K206" s="1" t="str">
        <f t="shared" ca="1" si="26"/>
        <v/>
      </c>
      <c r="L206" s="1" t="str">
        <f t="shared" ca="1" si="26"/>
        <v/>
      </c>
      <c r="M206" s="1" t="str">
        <f t="shared" ca="1" si="26"/>
        <v/>
      </c>
      <c r="N206" s="1" t="str">
        <f t="shared" ca="1" si="26"/>
        <v/>
      </c>
      <c r="O206" s="1" t="str">
        <f t="shared" ca="1" si="26"/>
        <v/>
      </c>
      <c r="P206" s="1" t="str">
        <f t="shared" ca="1" si="26"/>
        <v/>
      </c>
    </row>
    <row r="207" spans="1:16">
      <c r="A207" s="14" t="str">
        <f t="shared" ca="1" si="25"/>
        <v/>
      </c>
      <c r="B207" s="1" t="str">
        <f ca="1">IF(A207&lt;=annual_trend_projects,INDEX(projects,MATCH(0,INDEX(COUNTIF($B$3:B206,projects),0,0),0)),"")</f>
        <v/>
      </c>
      <c r="C207" s="13" t="str" cm="1">
        <f t="array" aca="1" ref="C207" ca="1">IF(B207&lt;&gt;"",IF(INDEX(projects_is_finished,MATCH(B207,projects_projects,0))=checked_key,finish_status_key,IF(INDEX(projects_is_stopped,MATCH(B207,projects_projects,0))=checked_key,stopped_status_key,IF(INDEX(projects_is_started,MATCH(B207,projects_projects,0))=checked_key,wip_status_key,""))),"")</f>
        <v/>
      </c>
      <c r="D207" s="3" t="str" cm="1">
        <f t="array" aca="1" ref="D207" ca="1">IF(B207&lt;&gt;"",INDEX(dates,MATCH(B207,projects,0)),"")</f>
        <v/>
      </c>
      <c r="E207" s="3" t="str" cm="1">
        <f t="array" aca="1" ref="E207" ca="1">IF(B207&lt;&gt;"",IF(C207=wip_status_key,"",INDIRECT("'Stitching Log'!A"&amp;MAX(IF(projects=B207,ROW(projects))))),"")</f>
        <v/>
      </c>
      <c r="F207" s="3"/>
      <c r="G207" s="3"/>
      <c r="H207" s="3"/>
      <c r="I207" s="3"/>
      <c r="J207" s="1" t="str">
        <f t="shared" ca="1" si="26"/>
        <v/>
      </c>
      <c r="K207" s="1" t="str">
        <f t="shared" ca="1" si="26"/>
        <v/>
      </c>
      <c r="L207" s="1" t="str">
        <f t="shared" ca="1" si="26"/>
        <v/>
      </c>
      <c r="M207" s="1" t="str">
        <f t="shared" ca="1" si="26"/>
        <v/>
      </c>
      <c r="N207" s="1" t="str">
        <f t="shared" ca="1" si="26"/>
        <v/>
      </c>
      <c r="O207" s="1" t="str">
        <f t="shared" ca="1" si="26"/>
        <v/>
      </c>
      <c r="P207" s="1" t="str">
        <f t="shared" ca="1" si="26"/>
        <v/>
      </c>
    </row>
    <row r="208" spans="1:16">
      <c r="A208" s="14" t="str">
        <f t="shared" ca="1" si="25"/>
        <v/>
      </c>
      <c r="B208" s="1" t="str">
        <f ca="1">IF(A208&lt;=annual_trend_projects,INDEX(projects,MATCH(0,INDEX(COUNTIF($B$3:B207,projects),0,0),0)),"")</f>
        <v/>
      </c>
      <c r="C208" s="13" t="str" cm="1">
        <f t="array" aca="1" ref="C208" ca="1">IF(B208&lt;&gt;"",IF(INDEX(projects_is_finished,MATCH(B208,projects_projects,0))=checked_key,finish_status_key,IF(INDEX(projects_is_stopped,MATCH(B208,projects_projects,0))=checked_key,stopped_status_key,IF(INDEX(projects_is_started,MATCH(B208,projects_projects,0))=checked_key,wip_status_key,""))),"")</f>
        <v/>
      </c>
      <c r="D208" s="3" t="str" cm="1">
        <f t="array" aca="1" ref="D208" ca="1">IF(B208&lt;&gt;"",INDEX(dates,MATCH(B208,projects,0)),"")</f>
        <v/>
      </c>
      <c r="E208" s="3" t="str" cm="1">
        <f t="array" aca="1" ref="E208" ca="1">IF(B208&lt;&gt;"",IF(C208=wip_status_key,"",INDIRECT("'Stitching Log'!A"&amp;MAX(IF(projects=B208,ROW(projects))))),"")</f>
        <v/>
      </c>
      <c r="F208" s="3"/>
      <c r="G208" s="3"/>
      <c r="H208" s="3"/>
      <c r="I208" s="3"/>
      <c r="J208" s="1" t="str">
        <f t="shared" ca="1" si="26"/>
        <v/>
      </c>
      <c r="K208" s="1" t="str">
        <f t="shared" ca="1" si="26"/>
        <v/>
      </c>
      <c r="L208" s="1" t="str">
        <f t="shared" ca="1" si="26"/>
        <v/>
      </c>
      <c r="M208" s="1" t="str">
        <f t="shared" ca="1" si="26"/>
        <v/>
      </c>
      <c r="N208" s="1" t="str">
        <f t="shared" ca="1" si="26"/>
        <v/>
      </c>
      <c r="O208" s="1" t="str">
        <f t="shared" ca="1" si="26"/>
        <v/>
      </c>
      <c r="P208" s="1" t="str">
        <f t="shared" ca="1" si="26"/>
        <v/>
      </c>
    </row>
    <row r="209" spans="1:16">
      <c r="A209" s="14" t="str">
        <f t="shared" ca="1" si="25"/>
        <v/>
      </c>
      <c r="B209" s="1" t="str">
        <f ca="1">IF(A209&lt;=annual_trend_projects,INDEX(projects,MATCH(0,INDEX(COUNTIF($B$3:B208,projects),0,0),0)),"")</f>
        <v/>
      </c>
      <c r="C209" s="13" t="str" cm="1">
        <f t="array" aca="1" ref="C209" ca="1">IF(B209&lt;&gt;"",IF(INDEX(projects_is_finished,MATCH(B209,projects_projects,0))=checked_key,finish_status_key,IF(INDEX(projects_is_stopped,MATCH(B209,projects_projects,0))=checked_key,stopped_status_key,IF(INDEX(projects_is_started,MATCH(B209,projects_projects,0))=checked_key,wip_status_key,""))),"")</f>
        <v/>
      </c>
      <c r="D209" s="3" t="str" cm="1">
        <f t="array" aca="1" ref="D209" ca="1">IF(B209&lt;&gt;"",INDEX(dates,MATCH(B209,projects,0)),"")</f>
        <v/>
      </c>
      <c r="E209" s="3" t="str" cm="1">
        <f t="array" aca="1" ref="E209" ca="1">IF(B209&lt;&gt;"",IF(C209=wip_status_key,"",INDIRECT("'Stitching Log'!A"&amp;MAX(IF(projects=B209,ROW(projects))))),"")</f>
        <v/>
      </c>
      <c r="F209" s="3"/>
      <c r="G209" s="3"/>
      <c r="H209" s="3"/>
      <c r="I209" s="3"/>
      <c r="J209" s="1" t="str">
        <f t="shared" ca="1" si="26"/>
        <v/>
      </c>
      <c r="K209" s="1" t="str">
        <f t="shared" ca="1" si="26"/>
        <v/>
      </c>
      <c r="L209" s="1" t="str">
        <f t="shared" ca="1" si="26"/>
        <v/>
      </c>
      <c r="M209" s="1" t="str">
        <f t="shared" ca="1" si="26"/>
        <v/>
      </c>
      <c r="N209" s="1" t="str">
        <f t="shared" ca="1" si="26"/>
        <v/>
      </c>
      <c r="O209" s="1" t="str">
        <f t="shared" ca="1" si="26"/>
        <v/>
      </c>
      <c r="P209" s="1" t="str">
        <f t="shared" ca="1" si="26"/>
        <v/>
      </c>
    </row>
    <row r="210" spans="1:16">
      <c r="A210" s="14" t="str">
        <f t="shared" ca="1" si="25"/>
        <v/>
      </c>
      <c r="B210" s="1" t="str">
        <f ca="1">IF(A210&lt;=annual_trend_projects,INDEX(projects,MATCH(0,INDEX(COUNTIF($B$3:B209,projects),0,0),0)),"")</f>
        <v/>
      </c>
      <c r="C210" s="13" t="str" cm="1">
        <f t="array" aca="1" ref="C210" ca="1">IF(B210&lt;&gt;"",IF(INDEX(projects_is_finished,MATCH(B210,projects_projects,0))=checked_key,finish_status_key,IF(INDEX(projects_is_stopped,MATCH(B210,projects_projects,0))=checked_key,stopped_status_key,IF(INDEX(projects_is_started,MATCH(B210,projects_projects,0))=checked_key,wip_status_key,""))),"")</f>
        <v/>
      </c>
      <c r="D210" s="3" t="str" cm="1">
        <f t="array" aca="1" ref="D210" ca="1">IF(B210&lt;&gt;"",INDEX(dates,MATCH(B210,projects,0)),"")</f>
        <v/>
      </c>
      <c r="E210" s="3" t="str" cm="1">
        <f t="array" aca="1" ref="E210" ca="1">IF(B210&lt;&gt;"",IF(C210=wip_status_key,"",INDIRECT("'Stitching Log'!A"&amp;MAX(IF(projects=B210,ROW(projects))))),"")</f>
        <v/>
      </c>
      <c r="F210" s="3"/>
      <c r="G210" s="3"/>
      <c r="H210" s="3"/>
      <c r="I210" s="3"/>
      <c r="J210" s="1" t="str">
        <f t="shared" ca="1" si="26"/>
        <v/>
      </c>
      <c r="K210" s="1" t="str">
        <f t="shared" ca="1" si="26"/>
        <v/>
      </c>
      <c r="L210" s="1" t="str">
        <f t="shared" ca="1" si="26"/>
        <v/>
      </c>
      <c r="M210" s="1" t="str">
        <f t="shared" ca="1" si="26"/>
        <v/>
      </c>
      <c r="N210" s="1" t="str">
        <f t="shared" ca="1" si="26"/>
        <v/>
      </c>
      <c r="O210" s="1" t="str">
        <f t="shared" ca="1" si="26"/>
        <v/>
      </c>
      <c r="P210" s="1" t="str">
        <f t="shared" ca="1" si="26"/>
        <v/>
      </c>
    </row>
    <row r="211" spans="1:16">
      <c r="A211" s="14" t="str">
        <f t="shared" ca="1" si="25"/>
        <v/>
      </c>
      <c r="B211" s="1" t="str">
        <f ca="1">IF(A211&lt;=annual_trend_projects,INDEX(projects,MATCH(0,INDEX(COUNTIF($B$3:B210,projects),0,0),0)),"")</f>
        <v/>
      </c>
      <c r="C211" s="13" t="str" cm="1">
        <f t="array" aca="1" ref="C211" ca="1">IF(B211&lt;&gt;"",IF(INDEX(projects_is_finished,MATCH(B211,projects_projects,0))=checked_key,finish_status_key,IF(INDEX(projects_is_stopped,MATCH(B211,projects_projects,0))=checked_key,stopped_status_key,IF(INDEX(projects_is_started,MATCH(B211,projects_projects,0))=checked_key,wip_status_key,""))),"")</f>
        <v/>
      </c>
      <c r="D211" s="3" t="str" cm="1">
        <f t="array" aca="1" ref="D211" ca="1">IF(B211&lt;&gt;"",INDEX(dates,MATCH(B211,projects,0)),"")</f>
        <v/>
      </c>
      <c r="E211" s="3" t="str" cm="1">
        <f t="array" aca="1" ref="E211" ca="1">IF(B211&lt;&gt;"",IF(C211=wip_status_key,"",INDIRECT("'Stitching Log'!A"&amp;MAX(IF(projects=B211,ROW(projects))))),"")</f>
        <v/>
      </c>
      <c r="F211" s="3"/>
      <c r="G211" s="3"/>
      <c r="H211" s="3"/>
      <c r="I211" s="3"/>
      <c r="J211" s="1" t="str">
        <f t="shared" ca="1" si="26"/>
        <v/>
      </c>
      <c r="K211" s="1" t="str">
        <f t="shared" ca="1" si="26"/>
        <v/>
      </c>
      <c r="L211" s="1" t="str">
        <f t="shared" ca="1" si="26"/>
        <v/>
      </c>
      <c r="M211" s="1" t="str">
        <f t="shared" ca="1" si="26"/>
        <v/>
      </c>
      <c r="N211" s="1" t="str">
        <f t="shared" ca="1" si="26"/>
        <v/>
      </c>
      <c r="O211" s="1" t="str">
        <f t="shared" ca="1" si="26"/>
        <v/>
      </c>
      <c r="P211" s="1" t="str">
        <f t="shared" ca="1" si="26"/>
        <v/>
      </c>
    </row>
    <row r="212" spans="1:16">
      <c r="A212" s="14" t="str">
        <f t="shared" ca="1" si="25"/>
        <v/>
      </c>
      <c r="B212" s="1" t="str">
        <f ca="1">IF(A212&lt;=annual_trend_projects,INDEX(projects,MATCH(0,INDEX(COUNTIF($B$3:B211,projects),0,0),0)),"")</f>
        <v/>
      </c>
      <c r="C212" s="13" t="str" cm="1">
        <f t="array" aca="1" ref="C212" ca="1">IF(B212&lt;&gt;"",IF(INDEX(projects_is_finished,MATCH(B212,projects_projects,0))=checked_key,finish_status_key,IF(INDEX(projects_is_stopped,MATCH(B212,projects_projects,0))=checked_key,stopped_status_key,IF(INDEX(projects_is_started,MATCH(B212,projects_projects,0))=checked_key,wip_status_key,""))),"")</f>
        <v/>
      </c>
      <c r="D212" s="3" t="str" cm="1">
        <f t="array" aca="1" ref="D212" ca="1">IF(B212&lt;&gt;"",INDEX(dates,MATCH(B212,projects,0)),"")</f>
        <v/>
      </c>
      <c r="E212" s="3" t="str" cm="1">
        <f t="array" aca="1" ref="E212" ca="1">IF(B212&lt;&gt;"",IF(C212=wip_status_key,"",INDIRECT("'Stitching Log'!A"&amp;MAX(IF(projects=B212,ROW(projects))))),"")</f>
        <v/>
      </c>
      <c r="F212" s="3"/>
      <c r="G212" s="3"/>
      <c r="H212" s="3"/>
      <c r="I212" s="3"/>
      <c r="J212" s="1" t="str">
        <f t="shared" ca="1" si="26"/>
        <v/>
      </c>
      <c r="K212" s="1" t="str">
        <f t="shared" ca="1" si="26"/>
        <v/>
      </c>
      <c r="L212" s="1" t="str">
        <f t="shared" ca="1" si="26"/>
        <v/>
      </c>
      <c r="M212" s="1" t="str">
        <f t="shared" ca="1" si="26"/>
        <v/>
      </c>
      <c r="N212" s="1" t="str">
        <f t="shared" ca="1" si="26"/>
        <v/>
      </c>
      <c r="O212" s="1" t="str">
        <f t="shared" ca="1" si="26"/>
        <v/>
      </c>
      <c r="P212" s="1" t="str">
        <f t="shared" ca="1" si="26"/>
        <v/>
      </c>
    </row>
    <row r="213" spans="1:16">
      <c r="A213" s="14" t="str">
        <f t="shared" ca="1" si="25"/>
        <v/>
      </c>
      <c r="B213" s="1" t="str">
        <f ca="1">IF(A213&lt;=annual_trend_projects,INDEX(projects,MATCH(0,INDEX(COUNTIF($B$3:B212,projects),0,0),0)),"")</f>
        <v/>
      </c>
      <c r="C213" s="13" t="str" cm="1">
        <f t="array" aca="1" ref="C213" ca="1">IF(B213&lt;&gt;"",IF(INDEX(projects_is_finished,MATCH(B213,projects_projects,0))=checked_key,finish_status_key,IF(INDEX(projects_is_stopped,MATCH(B213,projects_projects,0))=checked_key,stopped_status_key,IF(INDEX(projects_is_started,MATCH(B213,projects_projects,0))=checked_key,wip_status_key,""))),"")</f>
        <v/>
      </c>
      <c r="D213" s="3" t="str" cm="1">
        <f t="array" aca="1" ref="D213" ca="1">IF(B213&lt;&gt;"",INDEX(dates,MATCH(B213,projects,0)),"")</f>
        <v/>
      </c>
      <c r="E213" s="3" t="str" cm="1">
        <f t="array" aca="1" ref="E213" ca="1">IF(B213&lt;&gt;"",IF(C213=wip_status_key,"",INDIRECT("'Stitching Log'!A"&amp;MAX(IF(projects=B213,ROW(projects))))),"")</f>
        <v/>
      </c>
      <c r="F213" s="3"/>
      <c r="G213" s="3"/>
      <c r="H213" s="3"/>
      <c r="I213" s="3"/>
      <c r="J213" s="1" t="str">
        <f t="shared" ref="J213:P222" ca="1" si="27">IF($B213&lt;&gt;"",COUNTIFS(dates,"&gt;="&amp;J$1,dates,"&lt;"&amp;DATE(YEAR(J$1)+1,MONTH(J$1),DAY(J$1)),projects,$B213),"")</f>
        <v/>
      </c>
      <c r="K213" s="1" t="str">
        <f t="shared" ca="1" si="27"/>
        <v/>
      </c>
      <c r="L213" s="1" t="str">
        <f t="shared" ca="1" si="27"/>
        <v/>
      </c>
      <c r="M213" s="1" t="str">
        <f t="shared" ca="1" si="27"/>
        <v/>
      </c>
      <c r="N213" s="1" t="str">
        <f t="shared" ca="1" si="27"/>
        <v/>
      </c>
      <c r="O213" s="1" t="str">
        <f t="shared" ca="1" si="27"/>
        <v/>
      </c>
      <c r="P213" s="1" t="str">
        <f t="shared" ca="1" si="27"/>
        <v/>
      </c>
    </row>
    <row r="214" spans="1:16">
      <c r="A214" s="14" t="str">
        <f t="shared" ca="1" si="25"/>
        <v/>
      </c>
      <c r="B214" s="1" t="str">
        <f ca="1">IF(A214&lt;=annual_trend_projects,INDEX(projects,MATCH(0,INDEX(COUNTIF($B$3:B213,projects),0,0),0)),"")</f>
        <v/>
      </c>
      <c r="C214" s="13" t="str" cm="1">
        <f t="array" aca="1" ref="C214" ca="1">IF(B214&lt;&gt;"",IF(INDEX(projects_is_finished,MATCH(B214,projects_projects,0))=checked_key,finish_status_key,IF(INDEX(projects_is_stopped,MATCH(B214,projects_projects,0))=checked_key,stopped_status_key,IF(INDEX(projects_is_started,MATCH(B214,projects_projects,0))=checked_key,wip_status_key,""))),"")</f>
        <v/>
      </c>
      <c r="D214" s="3" t="str" cm="1">
        <f t="array" aca="1" ref="D214" ca="1">IF(B214&lt;&gt;"",INDEX(dates,MATCH(B214,projects,0)),"")</f>
        <v/>
      </c>
      <c r="E214" s="3" t="str" cm="1">
        <f t="array" aca="1" ref="E214" ca="1">IF(B214&lt;&gt;"",IF(C214=wip_status_key,"",INDIRECT("'Stitching Log'!A"&amp;MAX(IF(projects=B214,ROW(projects))))),"")</f>
        <v/>
      </c>
      <c r="F214" s="3"/>
      <c r="G214" s="3"/>
      <c r="H214" s="3"/>
      <c r="I214" s="3"/>
      <c r="J214" s="1" t="str">
        <f t="shared" ca="1" si="27"/>
        <v/>
      </c>
      <c r="K214" s="1" t="str">
        <f t="shared" ca="1" si="27"/>
        <v/>
      </c>
      <c r="L214" s="1" t="str">
        <f t="shared" ca="1" si="27"/>
        <v/>
      </c>
      <c r="M214" s="1" t="str">
        <f t="shared" ca="1" si="27"/>
        <v/>
      </c>
      <c r="N214" s="1" t="str">
        <f t="shared" ca="1" si="27"/>
        <v/>
      </c>
      <c r="O214" s="1" t="str">
        <f t="shared" ca="1" si="27"/>
        <v/>
      </c>
      <c r="P214" s="1" t="str">
        <f t="shared" ca="1" si="27"/>
        <v/>
      </c>
    </row>
    <row r="215" spans="1:16">
      <c r="A215" s="14" t="str">
        <f t="shared" ca="1" si="25"/>
        <v/>
      </c>
      <c r="B215" s="1" t="str">
        <f ca="1">IF(A215&lt;=annual_trend_projects,INDEX(projects,MATCH(0,INDEX(COUNTIF($B$3:B214,projects),0,0),0)),"")</f>
        <v/>
      </c>
      <c r="C215" s="13" t="str" cm="1">
        <f t="array" aca="1" ref="C215" ca="1">IF(B215&lt;&gt;"",IF(INDEX(projects_is_finished,MATCH(B215,projects_projects,0))=checked_key,finish_status_key,IF(INDEX(projects_is_stopped,MATCH(B215,projects_projects,0))=checked_key,stopped_status_key,IF(INDEX(projects_is_started,MATCH(B215,projects_projects,0))=checked_key,wip_status_key,""))),"")</f>
        <v/>
      </c>
      <c r="D215" s="3" t="str" cm="1">
        <f t="array" aca="1" ref="D215" ca="1">IF(B215&lt;&gt;"",INDEX(dates,MATCH(B215,projects,0)),"")</f>
        <v/>
      </c>
      <c r="E215" s="3" t="str" cm="1">
        <f t="array" aca="1" ref="E215" ca="1">IF(B215&lt;&gt;"",IF(C215=wip_status_key,"",INDIRECT("'Stitching Log'!A"&amp;MAX(IF(projects=B215,ROW(projects))))),"")</f>
        <v/>
      </c>
      <c r="F215" s="3"/>
      <c r="G215" s="3"/>
      <c r="H215" s="3"/>
      <c r="I215" s="3"/>
      <c r="J215" s="1" t="str">
        <f t="shared" ca="1" si="27"/>
        <v/>
      </c>
      <c r="K215" s="1" t="str">
        <f t="shared" ca="1" si="27"/>
        <v/>
      </c>
      <c r="L215" s="1" t="str">
        <f t="shared" ca="1" si="27"/>
        <v/>
      </c>
      <c r="M215" s="1" t="str">
        <f t="shared" ca="1" si="27"/>
        <v/>
      </c>
      <c r="N215" s="1" t="str">
        <f t="shared" ca="1" si="27"/>
        <v/>
      </c>
      <c r="O215" s="1" t="str">
        <f t="shared" ca="1" si="27"/>
        <v/>
      </c>
      <c r="P215" s="1" t="str">
        <f t="shared" ca="1" si="27"/>
        <v/>
      </c>
    </row>
    <row r="216" spans="1:16">
      <c r="A216" s="14" t="str">
        <f t="shared" ca="1" si="25"/>
        <v/>
      </c>
      <c r="B216" s="1" t="str">
        <f ca="1">IF(A216&lt;=annual_trend_projects,INDEX(projects,MATCH(0,INDEX(COUNTIF($B$3:B215,projects),0,0),0)),"")</f>
        <v/>
      </c>
      <c r="C216" s="13" t="str" cm="1">
        <f t="array" aca="1" ref="C216" ca="1">IF(B216&lt;&gt;"",IF(INDEX(projects_is_finished,MATCH(B216,projects_projects,0))=checked_key,finish_status_key,IF(INDEX(projects_is_stopped,MATCH(B216,projects_projects,0))=checked_key,stopped_status_key,IF(INDEX(projects_is_started,MATCH(B216,projects_projects,0))=checked_key,wip_status_key,""))),"")</f>
        <v/>
      </c>
      <c r="D216" s="3" t="str" cm="1">
        <f t="array" aca="1" ref="D216" ca="1">IF(B216&lt;&gt;"",INDEX(dates,MATCH(B216,projects,0)),"")</f>
        <v/>
      </c>
      <c r="E216" s="3" t="str" cm="1">
        <f t="array" aca="1" ref="E216" ca="1">IF(B216&lt;&gt;"",IF(C216=wip_status_key,"",INDIRECT("'Stitching Log'!A"&amp;MAX(IF(projects=B216,ROW(projects))))),"")</f>
        <v/>
      </c>
      <c r="F216" s="3"/>
      <c r="G216" s="3"/>
      <c r="H216" s="3"/>
      <c r="I216" s="3"/>
      <c r="J216" s="1" t="str">
        <f t="shared" ca="1" si="27"/>
        <v/>
      </c>
      <c r="K216" s="1" t="str">
        <f t="shared" ca="1" si="27"/>
        <v/>
      </c>
      <c r="L216" s="1" t="str">
        <f t="shared" ca="1" si="27"/>
        <v/>
      </c>
      <c r="M216" s="1" t="str">
        <f t="shared" ca="1" si="27"/>
        <v/>
      </c>
      <c r="N216" s="1" t="str">
        <f t="shared" ca="1" si="27"/>
        <v/>
      </c>
      <c r="O216" s="1" t="str">
        <f t="shared" ca="1" si="27"/>
        <v/>
      </c>
      <c r="P216" s="1" t="str">
        <f t="shared" ca="1" si="27"/>
        <v/>
      </c>
    </row>
    <row r="217" spans="1:16">
      <c r="A217" s="14" t="str">
        <f t="shared" ca="1" si="25"/>
        <v/>
      </c>
      <c r="B217" s="1" t="str">
        <f ca="1">IF(A217&lt;=annual_trend_projects,INDEX(projects,MATCH(0,INDEX(COUNTIF($B$3:B216,projects),0,0),0)),"")</f>
        <v/>
      </c>
      <c r="C217" s="13" t="str" cm="1">
        <f t="array" aca="1" ref="C217" ca="1">IF(B217&lt;&gt;"",IF(INDEX(projects_is_finished,MATCH(B217,projects_projects,0))=checked_key,finish_status_key,IF(INDEX(projects_is_stopped,MATCH(B217,projects_projects,0))=checked_key,stopped_status_key,IF(INDEX(projects_is_started,MATCH(B217,projects_projects,0))=checked_key,wip_status_key,""))),"")</f>
        <v/>
      </c>
      <c r="D217" s="3" t="str" cm="1">
        <f t="array" aca="1" ref="D217" ca="1">IF(B217&lt;&gt;"",INDEX(dates,MATCH(B217,projects,0)),"")</f>
        <v/>
      </c>
      <c r="E217" s="3" t="str" cm="1">
        <f t="array" aca="1" ref="E217" ca="1">IF(B217&lt;&gt;"",IF(C217=wip_status_key,"",INDIRECT("'Stitching Log'!A"&amp;MAX(IF(projects=B217,ROW(projects))))),"")</f>
        <v/>
      </c>
      <c r="F217" s="3"/>
      <c r="G217" s="3"/>
      <c r="H217" s="3"/>
      <c r="I217" s="3"/>
      <c r="J217" s="1" t="str">
        <f t="shared" ca="1" si="27"/>
        <v/>
      </c>
      <c r="K217" s="1" t="str">
        <f t="shared" ca="1" si="27"/>
        <v/>
      </c>
      <c r="L217" s="1" t="str">
        <f t="shared" ca="1" si="27"/>
        <v/>
      </c>
      <c r="M217" s="1" t="str">
        <f t="shared" ca="1" si="27"/>
        <v/>
      </c>
      <c r="N217" s="1" t="str">
        <f t="shared" ca="1" si="27"/>
        <v/>
      </c>
      <c r="O217" s="1" t="str">
        <f t="shared" ca="1" si="27"/>
        <v/>
      </c>
      <c r="P217" s="1" t="str">
        <f t="shared" ca="1" si="27"/>
        <v/>
      </c>
    </row>
    <row r="218" spans="1:16">
      <c r="A218" s="14" t="str">
        <f t="shared" ca="1" si="25"/>
        <v/>
      </c>
      <c r="B218" s="1" t="str">
        <f ca="1">IF(A218&lt;=annual_trend_projects,INDEX(projects,MATCH(0,INDEX(COUNTIF($B$3:B217,projects),0,0),0)),"")</f>
        <v/>
      </c>
      <c r="C218" s="13" t="str" cm="1">
        <f t="array" aca="1" ref="C218" ca="1">IF(B218&lt;&gt;"",IF(INDEX(projects_is_finished,MATCH(B218,projects_projects,0))=checked_key,finish_status_key,IF(INDEX(projects_is_stopped,MATCH(B218,projects_projects,0))=checked_key,stopped_status_key,IF(INDEX(projects_is_started,MATCH(B218,projects_projects,0))=checked_key,wip_status_key,""))),"")</f>
        <v/>
      </c>
      <c r="D218" s="3" t="str" cm="1">
        <f t="array" aca="1" ref="D218" ca="1">IF(B218&lt;&gt;"",INDEX(dates,MATCH(B218,projects,0)),"")</f>
        <v/>
      </c>
      <c r="E218" s="3" t="str" cm="1">
        <f t="array" aca="1" ref="E218" ca="1">IF(B218&lt;&gt;"",IF(C218=wip_status_key,"",INDIRECT("'Stitching Log'!A"&amp;MAX(IF(projects=B218,ROW(projects))))),"")</f>
        <v/>
      </c>
      <c r="F218" s="3"/>
      <c r="G218" s="3"/>
      <c r="H218" s="3"/>
      <c r="I218" s="3"/>
      <c r="J218" s="1" t="str">
        <f t="shared" ca="1" si="27"/>
        <v/>
      </c>
      <c r="K218" s="1" t="str">
        <f t="shared" ca="1" si="27"/>
        <v/>
      </c>
      <c r="L218" s="1" t="str">
        <f t="shared" ca="1" si="27"/>
        <v/>
      </c>
      <c r="M218" s="1" t="str">
        <f t="shared" ca="1" si="27"/>
        <v/>
      </c>
      <c r="N218" s="1" t="str">
        <f t="shared" ca="1" si="27"/>
        <v/>
      </c>
      <c r="O218" s="1" t="str">
        <f t="shared" ca="1" si="27"/>
        <v/>
      </c>
      <c r="P218" s="1" t="str">
        <f t="shared" ca="1" si="27"/>
        <v/>
      </c>
    </row>
    <row r="219" spans="1:16">
      <c r="A219" s="14" t="str">
        <f t="shared" ca="1" si="25"/>
        <v/>
      </c>
      <c r="B219" s="1" t="str">
        <f ca="1">IF(A219&lt;=annual_trend_projects,INDEX(projects,MATCH(0,INDEX(COUNTIF($B$3:B218,projects),0,0),0)),"")</f>
        <v/>
      </c>
      <c r="C219" s="13" t="str" cm="1">
        <f t="array" aca="1" ref="C219" ca="1">IF(B219&lt;&gt;"",IF(INDEX(projects_is_finished,MATCH(B219,projects_projects,0))=checked_key,finish_status_key,IF(INDEX(projects_is_stopped,MATCH(B219,projects_projects,0))=checked_key,stopped_status_key,IF(INDEX(projects_is_started,MATCH(B219,projects_projects,0))=checked_key,wip_status_key,""))),"")</f>
        <v/>
      </c>
      <c r="D219" s="3" t="str" cm="1">
        <f t="array" aca="1" ref="D219" ca="1">IF(B219&lt;&gt;"",INDEX(dates,MATCH(B219,projects,0)),"")</f>
        <v/>
      </c>
      <c r="E219" s="3" t="str" cm="1">
        <f t="array" aca="1" ref="E219" ca="1">IF(B219&lt;&gt;"",IF(C219=wip_status_key,"",INDIRECT("'Stitching Log'!A"&amp;MAX(IF(projects=B219,ROW(projects))))),"")</f>
        <v/>
      </c>
      <c r="F219" s="3"/>
      <c r="G219" s="3"/>
      <c r="H219" s="3"/>
      <c r="I219" s="3"/>
      <c r="J219" s="1" t="str">
        <f t="shared" ca="1" si="27"/>
        <v/>
      </c>
      <c r="K219" s="1" t="str">
        <f t="shared" ca="1" si="27"/>
        <v/>
      </c>
      <c r="L219" s="1" t="str">
        <f t="shared" ca="1" si="27"/>
        <v/>
      </c>
      <c r="M219" s="1" t="str">
        <f t="shared" ca="1" si="27"/>
        <v/>
      </c>
      <c r="N219" s="1" t="str">
        <f t="shared" ca="1" si="27"/>
        <v/>
      </c>
      <c r="O219" s="1" t="str">
        <f t="shared" ca="1" si="27"/>
        <v/>
      </c>
      <c r="P219" s="1" t="str">
        <f t="shared" ca="1" si="27"/>
        <v/>
      </c>
    </row>
    <row r="220" spans="1:16">
      <c r="A220" s="14" t="str">
        <f t="shared" ca="1" si="25"/>
        <v/>
      </c>
      <c r="B220" s="1" t="str">
        <f ca="1">IF(A220&lt;=annual_trend_projects,INDEX(projects,MATCH(0,INDEX(COUNTIF($B$3:B219,projects),0,0),0)),"")</f>
        <v/>
      </c>
      <c r="C220" s="13" t="str" cm="1">
        <f t="array" aca="1" ref="C220" ca="1">IF(B220&lt;&gt;"",IF(INDEX(projects_is_finished,MATCH(B220,projects_projects,0))=checked_key,finish_status_key,IF(INDEX(projects_is_stopped,MATCH(B220,projects_projects,0))=checked_key,stopped_status_key,IF(INDEX(projects_is_started,MATCH(B220,projects_projects,0))=checked_key,wip_status_key,""))),"")</f>
        <v/>
      </c>
      <c r="D220" s="3" t="str" cm="1">
        <f t="array" aca="1" ref="D220" ca="1">IF(B220&lt;&gt;"",INDEX(dates,MATCH(B220,projects,0)),"")</f>
        <v/>
      </c>
      <c r="E220" s="3" t="str" cm="1">
        <f t="array" aca="1" ref="E220" ca="1">IF(B220&lt;&gt;"",IF(C220=wip_status_key,"",INDIRECT("'Stitching Log'!A"&amp;MAX(IF(projects=B220,ROW(projects))))),"")</f>
        <v/>
      </c>
      <c r="F220" s="3"/>
      <c r="G220" s="3"/>
      <c r="H220" s="3"/>
      <c r="I220" s="3"/>
      <c r="J220" s="1" t="str">
        <f t="shared" ca="1" si="27"/>
        <v/>
      </c>
      <c r="K220" s="1" t="str">
        <f t="shared" ca="1" si="27"/>
        <v/>
      </c>
      <c r="L220" s="1" t="str">
        <f t="shared" ca="1" si="27"/>
        <v/>
      </c>
      <c r="M220" s="1" t="str">
        <f t="shared" ca="1" si="27"/>
        <v/>
      </c>
      <c r="N220" s="1" t="str">
        <f t="shared" ca="1" si="27"/>
        <v/>
      </c>
      <c r="O220" s="1" t="str">
        <f t="shared" ca="1" si="27"/>
        <v/>
      </c>
      <c r="P220" s="1" t="str">
        <f t="shared" ca="1" si="27"/>
        <v/>
      </c>
    </row>
    <row r="221" spans="1:16">
      <c r="A221" s="14" t="str">
        <f t="shared" ca="1" si="25"/>
        <v/>
      </c>
      <c r="B221" s="1" t="str">
        <f ca="1">IF(A221&lt;=annual_trend_projects,INDEX(projects,MATCH(0,INDEX(COUNTIF($B$3:B220,projects),0,0),0)),"")</f>
        <v/>
      </c>
      <c r="C221" s="13" t="str" cm="1">
        <f t="array" aca="1" ref="C221" ca="1">IF(B221&lt;&gt;"",IF(INDEX(projects_is_finished,MATCH(B221,projects_projects,0))=checked_key,finish_status_key,IF(INDEX(projects_is_stopped,MATCH(B221,projects_projects,0))=checked_key,stopped_status_key,IF(INDEX(projects_is_started,MATCH(B221,projects_projects,0))=checked_key,wip_status_key,""))),"")</f>
        <v/>
      </c>
      <c r="D221" s="3" t="str" cm="1">
        <f t="array" aca="1" ref="D221" ca="1">IF(B221&lt;&gt;"",INDEX(dates,MATCH(B221,projects,0)),"")</f>
        <v/>
      </c>
      <c r="E221" s="3" t="str" cm="1">
        <f t="array" aca="1" ref="E221" ca="1">IF(B221&lt;&gt;"",IF(C221=wip_status_key,"",INDIRECT("'Stitching Log'!A"&amp;MAX(IF(projects=B221,ROW(projects))))),"")</f>
        <v/>
      </c>
      <c r="F221" s="3"/>
      <c r="G221" s="3"/>
      <c r="H221" s="3"/>
      <c r="I221" s="3"/>
      <c r="J221" s="1" t="str">
        <f t="shared" ca="1" si="27"/>
        <v/>
      </c>
      <c r="K221" s="1" t="str">
        <f t="shared" ca="1" si="27"/>
        <v/>
      </c>
      <c r="L221" s="1" t="str">
        <f t="shared" ca="1" si="27"/>
        <v/>
      </c>
      <c r="M221" s="1" t="str">
        <f t="shared" ca="1" si="27"/>
        <v/>
      </c>
      <c r="N221" s="1" t="str">
        <f t="shared" ca="1" si="27"/>
        <v/>
      </c>
      <c r="O221" s="1" t="str">
        <f t="shared" ca="1" si="27"/>
        <v/>
      </c>
      <c r="P221" s="1" t="str">
        <f t="shared" ca="1" si="27"/>
        <v/>
      </c>
    </row>
    <row r="222" spans="1:16">
      <c r="A222" s="14" t="str">
        <f t="shared" ca="1" si="25"/>
        <v/>
      </c>
      <c r="B222" s="1" t="str">
        <f ca="1">IF(A222&lt;=annual_trend_projects,INDEX(projects,MATCH(0,INDEX(COUNTIF($B$3:B221,projects),0,0),0)),"")</f>
        <v/>
      </c>
      <c r="C222" s="13" t="str" cm="1">
        <f t="array" aca="1" ref="C222" ca="1">IF(B222&lt;&gt;"",IF(INDEX(projects_is_finished,MATCH(B222,projects_projects,0))=checked_key,finish_status_key,IF(INDEX(projects_is_stopped,MATCH(B222,projects_projects,0))=checked_key,stopped_status_key,IF(INDEX(projects_is_started,MATCH(B222,projects_projects,0))=checked_key,wip_status_key,""))),"")</f>
        <v/>
      </c>
      <c r="D222" s="3" t="str" cm="1">
        <f t="array" aca="1" ref="D222" ca="1">IF(B222&lt;&gt;"",INDEX(dates,MATCH(B222,projects,0)),"")</f>
        <v/>
      </c>
      <c r="E222" s="3" t="str" cm="1">
        <f t="array" aca="1" ref="E222" ca="1">IF(B222&lt;&gt;"",IF(C222=wip_status_key,"",INDIRECT("'Stitching Log'!A"&amp;MAX(IF(projects=B222,ROW(projects))))),"")</f>
        <v/>
      </c>
      <c r="F222" s="3"/>
      <c r="G222" s="3"/>
      <c r="H222" s="3"/>
      <c r="I222" s="3"/>
      <c r="J222" s="1" t="str">
        <f t="shared" ca="1" si="27"/>
        <v/>
      </c>
      <c r="K222" s="1" t="str">
        <f t="shared" ca="1" si="27"/>
        <v/>
      </c>
      <c r="L222" s="1" t="str">
        <f t="shared" ca="1" si="27"/>
        <v/>
      </c>
      <c r="M222" s="1" t="str">
        <f t="shared" ca="1" si="27"/>
        <v/>
      </c>
      <c r="N222" s="1" t="str">
        <f t="shared" ca="1" si="27"/>
        <v/>
      </c>
      <c r="O222" s="1" t="str">
        <f t="shared" ca="1" si="27"/>
        <v/>
      </c>
      <c r="P222" s="1" t="str">
        <f t="shared" ca="1" si="27"/>
        <v/>
      </c>
    </row>
    <row r="223" spans="1:16">
      <c r="A223" s="14" t="str">
        <f t="shared" ca="1" si="25"/>
        <v/>
      </c>
      <c r="B223" s="1" t="str">
        <f ca="1">IF(A223&lt;=annual_trend_projects,INDEX(projects,MATCH(0,INDEX(COUNTIF($B$3:B222,projects),0,0),0)),"")</f>
        <v/>
      </c>
      <c r="C223" s="13" t="str" cm="1">
        <f t="array" aca="1" ref="C223" ca="1">IF(B223&lt;&gt;"",IF(INDEX(projects_is_finished,MATCH(B223,projects_projects,0))=checked_key,finish_status_key,IF(INDEX(projects_is_stopped,MATCH(B223,projects_projects,0))=checked_key,stopped_status_key,IF(INDEX(projects_is_started,MATCH(B223,projects_projects,0))=checked_key,wip_status_key,""))),"")</f>
        <v/>
      </c>
      <c r="D223" s="3" t="str" cm="1">
        <f t="array" aca="1" ref="D223" ca="1">IF(B223&lt;&gt;"",INDEX(dates,MATCH(B223,projects,0)),"")</f>
        <v/>
      </c>
      <c r="E223" s="3" t="str" cm="1">
        <f t="array" aca="1" ref="E223" ca="1">IF(B223&lt;&gt;"",IF(C223=wip_status_key,"",INDIRECT("'Stitching Log'!A"&amp;MAX(IF(projects=B223,ROW(projects))))),"")</f>
        <v/>
      </c>
      <c r="F223" s="3"/>
      <c r="G223" s="3"/>
      <c r="H223" s="3"/>
      <c r="I223" s="3"/>
      <c r="J223" s="1" t="str">
        <f t="shared" ref="J223:P232" ca="1" si="28">IF($B223&lt;&gt;"",COUNTIFS(dates,"&gt;="&amp;J$1,dates,"&lt;"&amp;DATE(YEAR(J$1)+1,MONTH(J$1),DAY(J$1)),projects,$B223),"")</f>
        <v/>
      </c>
      <c r="K223" s="1" t="str">
        <f t="shared" ca="1" si="28"/>
        <v/>
      </c>
      <c r="L223" s="1" t="str">
        <f t="shared" ca="1" si="28"/>
        <v/>
      </c>
      <c r="M223" s="1" t="str">
        <f t="shared" ca="1" si="28"/>
        <v/>
      </c>
      <c r="N223" s="1" t="str">
        <f t="shared" ca="1" si="28"/>
        <v/>
      </c>
      <c r="O223" s="1" t="str">
        <f t="shared" ca="1" si="28"/>
        <v/>
      </c>
      <c r="P223" s="1" t="str">
        <f t="shared" ca="1" si="28"/>
        <v/>
      </c>
    </row>
    <row r="224" spans="1:16">
      <c r="A224" s="14" t="str">
        <f t="shared" ca="1" si="25"/>
        <v/>
      </c>
      <c r="B224" s="1" t="str">
        <f ca="1">IF(A224&lt;=annual_trend_projects,INDEX(projects,MATCH(0,INDEX(COUNTIF($B$3:B223,projects),0,0),0)),"")</f>
        <v/>
      </c>
      <c r="C224" s="13" t="str" cm="1">
        <f t="array" aca="1" ref="C224" ca="1">IF(B224&lt;&gt;"",IF(INDEX(projects_is_finished,MATCH(B224,projects_projects,0))=checked_key,finish_status_key,IF(INDEX(projects_is_stopped,MATCH(B224,projects_projects,0))=checked_key,stopped_status_key,IF(INDEX(projects_is_started,MATCH(B224,projects_projects,0))=checked_key,wip_status_key,""))),"")</f>
        <v/>
      </c>
      <c r="D224" s="3" t="str" cm="1">
        <f t="array" aca="1" ref="D224" ca="1">IF(B224&lt;&gt;"",INDEX(dates,MATCH(B224,projects,0)),"")</f>
        <v/>
      </c>
      <c r="E224" s="3" t="str" cm="1">
        <f t="array" aca="1" ref="E224" ca="1">IF(B224&lt;&gt;"",IF(C224=wip_status_key,"",INDIRECT("'Stitching Log'!A"&amp;MAX(IF(projects=B224,ROW(projects))))),"")</f>
        <v/>
      </c>
      <c r="F224" s="3"/>
      <c r="G224" s="3"/>
      <c r="H224" s="3"/>
      <c r="I224" s="3"/>
      <c r="J224" s="1" t="str">
        <f t="shared" ca="1" si="28"/>
        <v/>
      </c>
      <c r="K224" s="1" t="str">
        <f t="shared" ca="1" si="28"/>
        <v/>
      </c>
      <c r="L224" s="1" t="str">
        <f t="shared" ca="1" si="28"/>
        <v/>
      </c>
      <c r="M224" s="1" t="str">
        <f t="shared" ca="1" si="28"/>
        <v/>
      </c>
      <c r="N224" s="1" t="str">
        <f t="shared" ca="1" si="28"/>
        <v/>
      </c>
      <c r="O224" s="1" t="str">
        <f t="shared" ca="1" si="28"/>
        <v/>
      </c>
      <c r="P224" s="1" t="str">
        <f t="shared" ca="1" si="28"/>
        <v/>
      </c>
    </row>
    <row r="225" spans="1:16">
      <c r="A225" s="14" t="str">
        <f t="shared" ca="1" si="25"/>
        <v/>
      </c>
      <c r="B225" s="1" t="str">
        <f ca="1">IF(A225&lt;=annual_trend_projects,INDEX(projects,MATCH(0,INDEX(COUNTIF($B$3:B224,projects),0,0),0)),"")</f>
        <v/>
      </c>
      <c r="C225" s="13" t="str" cm="1">
        <f t="array" aca="1" ref="C225" ca="1">IF(B225&lt;&gt;"",IF(INDEX(projects_is_finished,MATCH(B225,projects_projects,0))=checked_key,finish_status_key,IF(INDEX(projects_is_stopped,MATCH(B225,projects_projects,0))=checked_key,stopped_status_key,IF(INDEX(projects_is_started,MATCH(B225,projects_projects,0))=checked_key,wip_status_key,""))),"")</f>
        <v/>
      </c>
      <c r="D225" s="3" t="str" cm="1">
        <f t="array" aca="1" ref="D225" ca="1">IF(B225&lt;&gt;"",INDEX(dates,MATCH(B225,projects,0)),"")</f>
        <v/>
      </c>
      <c r="E225" s="3" t="str" cm="1">
        <f t="array" aca="1" ref="E225" ca="1">IF(B225&lt;&gt;"",IF(C225=wip_status_key,"",INDIRECT("'Stitching Log'!A"&amp;MAX(IF(projects=B225,ROW(projects))))),"")</f>
        <v/>
      </c>
      <c r="F225" s="3"/>
      <c r="G225" s="3"/>
      <c r="H225" s="3"/>
      <c r="I225" s="3"/>
      <c r="J225" s="1" t="str">
        <f t="shared" ca="1" si="28"/>
        <v/>
      </c>
      <c r="K225" s="1" t="str">
        <f t="shared" ca="1" si="28"/>
        <v/>
      </c>
      <c r="L225" s="1" t="str">
        <f t="shared" ca="1" si="28"/>
        <v/>
      </c>
      <c r="M225" s="1" t="str">
        <f t="shared" ca="1" si="28"/>
        <v/>
      </c>
      <c r="N225" s="1" t="str">
        <f t="shared" ca="1" si="28"/>
        <v/>
      </c>
      <c r="O225" s="1" t="str">
        <f t="shared" ca="1" si="28"/>
        <v/>
      </c>
      <c r="P225" s="1" t="str">
        <f t="shared" ca="1" si="28"/>
        <v/>
      </c>
    </row>
    <row r="226" spans="1:16">
      <c r="A226" s="14" t="str">
        <f t="shared" ca="1" si="25"/>
        <v/>
      </c>
      <c r="B226" s="1" t="str">
        <f ca="1">IF(A226&lt;=annual_trend_projects,INDEX(projects,MATCH(0,INDEX(COUNTIF($B$3:B225,projects),0,0),0)),"")</f>
        <v/>
      </c>
      <c r="C226" s="13" t="str" cm="1">
        <f t="array" aca="1" ref="C226" ca="1">IF(B226&lt;&gt;"",IF(INDEX(projects_is_finished,MATCH(B226,projects_projects,0))=checked_key,finish_status_key,IF(INDEX(projects_is_stopped,MATCH(B226,projects_projects,0))=checked_key,stopped_status_key,IF(INDEX(projects_is_started,MATCH(B226,projects_projects,0))=checked_key,wip_status_key,""))),"")</f>
        <v/>
      </c>
      <c r="D226" s="3" t="str" cm="1">
        <f t="array" aca="1" ref="D226" ca="1">IF(B226&lt;&gt;"",INDEX(dates,MATCH(B226,projects,0)),"")</f>
        <v/>
      </c>
      <c r="E226" s="3" t="str" cm="1">
        <f t="array" aca="1" ref="E226" ca="1">IF(B226&lt;&gt;"",IF(C226=wip_status_key,"",INDIRECT("'Stitching Log'!A"&amp;MAX(IF(projects=B226,ROW(projects))))),"")</f>
        <v/>
      </c>
      <c r="F226" s="3"/>
      <c r="G226" s="3"/>
      <c r="H226" s="3"/>
      <c r="I226" s="3"/>
      <c r="J226" s="1" t="str">
        <f t="shared" ca="1" si="28"/>
        <v/>
      </c>
      <c r="K226" s="1" t="str">
        <f t="shared" ca="1" si="28"/>
        <v/>
      </c>
      <c r="L226" s="1" t="str">
        <f t="shared" ca="1" si="28"/>
        <v/>
      </c>
      <c r="M226" s="1" t="str">
        <f t="shared" ca="1" si="28"/>
        <v/>
      </c>
      <c r="N226" s="1" t="str">
        <f t="shared" ca="1" si="28"/>
        <v/>
      </c>
      <c r="O226" s="1" t="str">
        <f t="shared" ca="1" si="28"/>
        <v/>
      </c>
      <c r="P226" s="1" t="str">
        <f t="shared" ca="1" si="28"/>
        <v/>
      </c>
    </row>
    <row r="227" spans="1:16">
      <c r="A227" s="14" t="str">
        <f t="shared" ca="1" si="25"/>
        <v/>
      </c>
      <c r="B227" s="1" t="str">
        <f ca="1">IF(A227&lt;=annual_trend_projects,INDEX(projects,MATCH(0,INDEX(COUNTIF($B$3:B226,projects),0,0),0)),"")</f>
        <v/>
      </c>
      <c r="C227" s="13" t="str" cm="1">
        <f t="array" aca="1" ref="C227" ca="1">IF(B227&lt;&gt;"",IF(INDEX(projects_is_finished,MATCH(B227,projects_projects,0))=checked_key,finish_status_key,IF(INDEX(projects_is_stopped,MATCH(B227,projects_projects,0))=checked_key,stopped_status_key,IF(INDEX(projects_is_started,MATCH(B227,projects_projects,0))=checked_key,wip_status_key,""))),"")</f>
        <v/>
      </c>
      <c r="D227" s="3" t="str" cm="1">
        <f t="array" aca="1" ref="D227" ca="1">IF(B227&lt;&gt;"",INDEX(dates,MATCH(B227,projects,0)),"")</f>
        <v/>
      </c>
      <c r="E227" s="3" t="str" cm="1">
        <f t="array" aca="1" ref="E227" ca="1">IF(B227&lt;&gt;"",IF(C227=wip_status_key,"",INDIRECT("'Stitching Log'!A"&amp;MAX(IF(projects=B227,ROW(projects))))),"")</f>
        <v/>
      </c>
      <c r="F227" s="3"/>
      <c r="G227" s="3"/>
      <c r="H227" s="3"/>
      <c r="I227" s="3"/>
      <c r="J227" s="1" t="str">
        <f t="shared" ca="1" si="28"/>
        <v/>
      </c>
      <c r="K227" s="1" t="str">
        <f t="shared" ca="1" si="28"/>
        <v/>
      </c>
      <c r="L227" s="1" t="str">
        <f t="shared" ca="1" si="28"/>
        <v/>
      </c>
      <c r="M227" s="1" t="str">
        <f t="shared" ca="1" si="28"/>
        <v/>
      </c>
      <c r="N227" s="1" t="str">
        <f t="shared" ca="1" si="28"/>
        <v/>
      </c>
      <c r="O227" s="1" t="str">
        <f t="shared" ca="1" si="28"/>
        <v/>
      </c>
      <c r="P227" s="1" t="str">
        <f t="shared" ca="1" si="28"/>
        <v/>
      </c>
    </row>
    <row r="228" spans="1:16">
      <c r="A228" s="14" t="str">
        <f t="shared" ca="1" si="25"/>
        <v/>
      </c>
      <c r="B228" s="1" t="str">
        <f ca="1">IF(A228&lt;=annual_trend_projects,INDEX(projects,MATCH(0,INDEX(COUNTIF($B$3:B227,projects),0,0),0)),"")</f>
        <v/>
      </c>
      <c r="C228" s="13" t="str" cm="1">
        <f t="array" aca="1" ref="C228" ca="1">IF(B228&lt;&gt;"",IF(INDEX(projects_is_finished,MATCH(B228,projects_projects,0))=checked_key,finish_status_key,IF(INDEX(projects_is_stopped,MATCH(B228,projects_projects,0))=checked_key,stopped_status_key,IF(INDEX(projects_is_started,MATCH(B228,projects_projects,0))=checked_key,wip_status_key,""))),"")</f>
        <v/>
      </c>
      <c r="D228" s="3" t="str" cm="1">
        <f t="array" aca="1" ref="D228" ca="1">IF(B228&lt;&gt;"",INDEX(dates,MATCH(B228,projects,0)),"")</f>
        <v/>
      </c>
      <c r="E228" s="3" t="str" cm="1">
        <f t="array" aca="1" ref="E228" ca="1">IF(B228&lt;&gt;"",IF(C228=wip_status_key,"",INDIRECT("'Stitching Log'!A"&amp;MAX(IF(projects=B228,ROW(projects))))),"")</f>
        <v/>
      </c>
      <c r="F228" s="3"/>
      <c r="G228" s="3"/>
      <c r="H228" s="3"/>
      <c r="I228" s="3"/>
      <c r="J228" s="1" t="str">
        <f t="shared" ca="1" si="28"/>
        <v/>
      </c>
      <c r="K228" s="1" t="str">
        <f t="shared" ca="1" si="28"/>
        <v/>
      </c>
      <c r="L228" s="1" t="str">
        <f t="shared" ca="1" si="28"/>
        <v/>
      </c>
      <c r="M228" s="1" t="str">
        <f t="shared" ca="1" si="28"/>
        <v/>
      </c>
      <c r="N228" s="1" t="str">
        <f t="shared" ca="1" si="28"/>
        <v/>
      </c>
      <c r="O228" s="1" t="str">
        <f t="shared" ca="1" si="28"/>
        <v/>
      </c>
      <c r="P228" s="1" t="str">
        <f t="shared" ca="1" si="28"/>
        <v/>
      </c>
    </row>
    <row r="229" spans="1:16">
      <c r="A229" s="14" t="str">
        <f t="shared" ca="1" si="25"/>
        <v/>
      </c>
      <c r="B229" s="1" t="str">
        <f ca="1">IF(A229&lt;=annual_trend_projects,INDEX(projects,MATCH(0,INDEX(COUNTIF($B$3:B228,projects),0,0),0)),"")</f>
        <v/>
      </c>
      <c r="C229" s="13" t="str" cm="1">
        <f t="array" aca="1" ref="C229" ca="1">IF(B229&lt;&gt;"",IF(INDEX(projects_is_finished,MATCH(B229,projects_projects,0))=checked_key,finish_status_key,IF(INDEX(projects_is_stopped,MATCH(B229,projects_projects,0))=checked_key,stopped_status_key,IF(INDEX(projects_is_started,MATCH(B229,projects_projects,0))=checked_key,wip_status_key,""))),"")</f>
        <v/>
      </c>
      <c r="D229" s="3" t="str" cm="1">
        <f t="array" aca="1" ref="D229" ca="1">IF(B229&lt;&gt;"",INDEX(dates,MATCH(B229,projects,0)),"")</f>
        <v/>
      </c>
      <c r="E229" s="3" t="str" cm="1">
        <f t="array" aca="1" ref="E229" ca="1">IF(B229&lt;&gt;"",IF(C229=wip_status_key,"",INDIRECT("'Stitching Log'!A"&amp;MAX(IF(projects=B229,ROW(projects))))),"")</f>
        <v/>
      </c>
      <c r="F229" s="3"/>
      <c r="G229" s="3"/>
      <c r="H229" s="3"/>
      <c r="I229" s="3"/>
      <c r="J229" s="1" t="str">
        <f t="shared" ca="1" si="28"/>
        <v/>
      </c>
      <c r="K229" s="1" t="str">
        <f t="shared" ca="1" si="28"/>
        <v/>
      </c>
      <c r="L229" s="1" t="str">
        <f t="shared" ca="1" si="28"/>
        <v/>
      </c>
      <c r="M229" s="1" t="str">
        <f t="shared" ca="1" si="28"/>
        <v/>
      </c>
      <c r="N229" s="1" t="str">
        <f t="shared" ca="1" si="28"/>
        <v/>
      </c>
      <c r="O229" s="1" t="str">
        <f t="shared" ca="1" si="28"/>
        <v/>
      </c>
      <c r="P229" s="1" t="str">
        <f t="shared" ca="1" si="28"/>
        <v/>
      </c>
    </row>
    <row r="230" spans="1:16">
      <c r="A230" s="14" t="str">
        <f t="shared" ca="1" si="25"/>
        <v/>
      </c>
      <c r="B230" s="1" t="str">
        <f ca="1">IF(A230&lt;=annual_trend_projects,INDEX(projects,MATCH(0,INDEX(COUNTIF($B$3:B229,projects),0,0),0)),"")</f>
        <v/>
      </c>
      <c r="C230" s="13" t="str" cm="1">
        <f t="array" aca="1" ref="C230" ca="1">IF(B230&lt;&gt;"",IF(INDEX(projects_is_finished,MATCH(B230,projects_projects,0))=checked_key,finish_status_key,IF(INDEX(projects_is_stopped,MATCH(B230,projects_projects,0))=checked_key,stopped_status_key,IF(INDEX(projects_is_started,MATCH(B230,projects_projects,0))=checked_key,wip_status_key,""))),"")</f>
        <v/>
      </c>
      <c r="D230" s="3" t="str" cm="1">
        <f t="array" aca="1" ref="D230" ca="1">IF(B230&lt;&gt;"",INDEX(dates,MATCH(B230,projects,0)),"")</f>
        <v/>
      </c>
      <c r="E230" s="3" t="str" cm="1">
        <f t="array" aca="1" ref="E230" ca="1">IF(B230&lt;&gt;"",IF(C230=wip_status_key,"",INDIRECT("'Stitching Log'!A"&amp;MAX(IF(projects=B230,ROW(projects))))),"")</f>
        <v/>
      </c>
      <c r="F230" s="3"/>
      <c r="G230" s="3"/>
      <c r="H230" s="3"/>
      <c r="I230" s="3"/>
      <c r="J230" s="1" t="str">
        <f t="shared" ca="1" si="28"/>
        <v/>
      </c>
      <c r="K230" s="1" t="str">
        <f t="shared" ca="1" si="28"/>
        <v/>
      </c>
      <c r="L230" s="1" t="str">
        <f t="shared" ca="1" si="28"/>
        <v/>
      </c>
      <c r="M230" s="1" t="str">
        <f t="shared" ca="1" si="28"/>
        <v/>
      </c>
      <c r="N230" s="1" t="str">
        <f t="shared" ca="1" si="28"/>
        <v/>
      </c>
      <c r="O230" s="1" t="str">
        <f t="shared" ca="1" si="28"/>
        <v/>
      </c>
      <c r="P230" s="1" t="str">
        <f t="shared" ca="1" si="28"/>
        <v/>
      </c>
    </row>
    <row r="231" spans="1:16">
      <c r="A231" s="14" t="str">
        <f t="shared" ca="1" si="25"/>
        <v/>
      </c>
      <c r="B231" s="1" t="str">
        <f ca="1">IF(A231&lt;=annual_trend_projects,INDEX(projects,MATCH(0,INDEX(COUNTIF($B$3:B230,projects),0,0),0)),"")</f>
        <v/>
      </c>
      <c r="C231" s="13" t="str" cm="1">
        <f t="array" aca="1" ref="C231" ca="1">IF(B231&lt;&gt;"",IF(INDEX(projects_is_finished,MATCH(B231,projects_projects,0))=checked_key,finish_status_key,IF(INDEX(projects_is_stopped,MATCH(B231,projects_projects,0))=checked_key,stopped_status_key,IF(INDEX(projects_is_started,MATCH(B231,projects_projects,0))=checked_key,wip_status_key,""))),"")</f>
        <v/>
      </c>
      <c r="D231" s="3" t="str" cm="1">
        <f t="array" aca="1" ref="D231" ca="1">IF(B231&lt;&gt;"",INDEX(dates,MATCH(B231,projects,0)),"")</f>
        <v/>
      </c>
      <c r="E231" s="3" t="str" cm="1">
        <f t="array" aca="1" ref="E231" ca="1">IF(B231&lt;&gt;"",IF(C231=wip_status_key,"",INDIRECT("'Stitching Log'!A"&amp;MAX(IF(projects=B231,ROW(projects))))),"")</f>
        <v/>
      </c>
      <c r="F231" s="3"/>
      <c r="G231" s="3"/>
      <c r="H231" s="3"/>
      <c r="I231" s="3"/>
      <c r="J231" s="1" t="str">
        <f t="shared" ca="1" si="28"/>
        <v/>
      </c>
      <c r="K231" s="1" t="str">
        <f t="shared" ca="1" si="28"/>
        <v/>
      </c>
      <c r="L231" s="1" t="str">
        <f t="shared" ca="1" si="28"/>
        <v/>
      </c>
      <c r="M231" s="1" t="str">
        <f t="shared" ca="1" si="28"/>
        <v/>
      </c>
      <c r="N231" s="1" t="str">
        <f t="shared" ca="1" si="28"/>
        <v/>
      </c>
      <c r="O231" s="1" t="str">
        <f t="shared" ca="1" si="28"/>
        <v/>
      </c>
      <c r="P231" s="1" t="str">
        <f t="shared" ca="1" si="28"/>
        <v/>
      </c>
    </row>
    <row r="232" spans="1:16">
      <c r="A232" s="14" t="str">
        <f t="shared" ca="1" si="25"/>
        <v/>
      </c>
      <c r="B232" s="1" t="str">
        <f ca="1">IF(A232&lt;=annual_trend_projects,INDEX(projects,MATCH(0,INDEX(COUNTIF($B$3:B231,projects),0,0),0)),"")</f>
        <v/>
      </c>
      <c r="C232" s="13" t="str" cm="1">
        <f t="array" aca="1" ref="C232" ca="1">IF(B232&lt;&gt;"",IF(INDEX(projects_is_finished,MATCH(B232,projects_projects,0))=checked_key,finish_status_key,IF(INDEX(projects_is_stopped,MATCH(B232,projects_projects,0))=checked_key,stopped_status_key,IF(INDEX(projects_is_started,MATCH(B232,projects_projects,0))=checked_key,wip_status_key,""))),"")</f>
        <v/>
      </c>
      <c r="D232" s="3" t="str" cm="1">
        <f t="array" aca="1" ref="D232" ca="1">IF(B232&lt;&gt;"",INDEX(dates,MATCH(B232,projects,0)),"")</f>
        <v/>
      </c>
      <c r="E232" s="3" t="str" cm="1">
        <f t="array" aca="1" ref="E232" ca="1">IF(B232&lt;&gt;"",IF(C232=wip_status_key,"",INDIRECT("'Stitching Log'!A"&amp;MAX(IF(projects=B232,ROW(projects))))),"")</f>
        <v/>
      </c>
      <c r="F232" s="3"/>
      <c r="G232" s="3"/>
      <c r="H232" s="3"/>
      <c r="I232" s="3"/>
      <c r="J232" s="1" t="str">
        <f t="shared" ca="1" si="28"/>
        <v/>
      </c>
      <c r="K232" s="1" t="str">
        <f t="shared" ca="1" si="28"/>
        <v/>
      </c>
      <c r="L232" s="1" t="str">
        <f t="shared" ca="1" si="28"/>
        <v/>
      </c>
      <c r="M232" s="1" t="str">
        <f t="shared" ca="1" si="28"/>
        <v/>
      </c>
      <c r="N232" s="1" t="str">
        <f t="shared" ca="1" si="28"/>
        <v/>
      </c>
      <c r="O232" s="1" t="str">
        <f t="shared" ca="1" si="28"/>
        <v/>
      </c>
      <c r="P232" s="1" t="str">
        <f t="shared" ca="1" si="28"/>
        <v/>
      </c>
    </row>
    <row r="233" spans="1:16">
      <c r="A233" s="14" t="str">
        <f t="shared" ca="1" si="25"/>
        <v/>
      </c>
      <c r="B233" s="1" t="str">
        <f ca="1">IF(A233&lt;=annual_trend_projects,INDEX(projects,MATCH(0,INDEX(COUNTIF($B$3:B232,projects),0,0),0)),"")</f>
        <v/>
      </c>
      <c r="C233" s="13" t="str" cm="1">
        <f t="array" aca="1" ref="C233" ca="1">IF(B233&lt;&gt;"",IF(INDEX(projects_is_finished,MATCH(B233,projects_projects,0))=checked_key,finish_status_key,IF(INDEX(projects_is_stopped,MATCH(B233,projects_projects,0))=checked_key,stopped_status_key,IF(INDEX(projects_is_started,MATCH(B233,projects_projects,0))=checked_key,wip_status_key,""))),"")</f>
        <v/>
      </c>
      <c r="D233" s="3" t="str" cm="1">
        <f t="array" aca="1" ref="D233" ca="1">IF(B233&lt;&gt;"",INDEX(dates,MATCH(B233,projects,0)),"")</f>
        <v/>
      </c>
      <c r="E233" s="3" t="str" cm="1">
        <f t="array" aca="1" ref="E233" ca="1">IF(B233&lt;&gt;"",IF(C233=wip_status_key,"",INDIRECT("'Stitching Log'!A"&amp;MAX(IF(projects=B233,ROW(projects))))),"")</f>
        <v/>
      </c>
      <c r="F233" s="3"/>
      <c r="G233" s="3"/>
      <c r="H233" s="3"/>
      <c r="I233" s="3"/>
      <c r="J233" s="1" t="str">
        <f t="shared" ref="J233:P242" ca="1" si="29">IF($B233&lt;&gt;"",COUNTIFS(dates,"&gt;="&amp;J$1,dates,"&lt;"&amp;DATE(YEAR(J$1)+1,MONTH(J$1),DAY(J$1)),projects,$B233),"")</f>
        <v/>
      </c>
      <c r="K233" s="1" t="str">
        <f t="shared" ca="1" si="29"/>
        <v/>
      </c>
      <c r="L233" s="1" t="str">
        <f t="shared" ca="1" si="29"/>
        <v/>
      </c>
      <c r="M233" s="1" t="str">
        <f t="shared" ca="1" si="29"/>
        <v/>
      </c>
      <c r="N233" s="1" t="str">
        <f t="shared" ca="1" si="29"/>
        <v/>
      </c>
      <c r="O233" s="1" t="str">
        <f t="shared" ca="1" si="29"/>
        <v/>
      </c>
      <c r="P233" s="1" t="str">
        <f t="shared" ca="1" si="29"/>
        <v/>
      </c>
    </row>
    <row r="234" spans="1:16">
      <c r="A234" s="14" t="str">
        <f t="shared" ca="1" si="25"/>
        <v/>
      </c>
      <c r="B234" s="1" t="str">
        <f ca="1">IF(A234&lt;=annual_trend_projects,INDEX(projects,MATCH(0,INDEX(COUNTIF($B$3:B233,projects),0,0),0)),"")</f>
        <v/>
      </c>
      <c r="C234" s="13" t="str" cm="1">
        <f t="array" aca="1" ref="C234" ca="1">IF(B234&lt;&gt;"",IF(INDEX(projects_is_finished,MATCH(B234,projects_projects,0))=checked_key,finish_status_key,IF(INDEX(projects_is_stopped,MATCH(B234,projects_projects,0))=checked_key,stopped_status_key,IF(INDEX(projects_is_started,MATCH(B234,projects_projects,0))=checked_key,wip_status_key,""))),"")</f>
        <v/>
      </c>
      <c r="D234" s="3" t="str" cm="1">
        <f t="array" aca="1" ref="D234" ca="1">IF(B234&lt;&gt;"",INDEX(dates,MATCH(B234,projects,0)),"")</f>
        <v/>
      </c>
      <c r="E234" s="3" t="str" cm="1">
        <f t="array" aca="1" ref="E234" ca="1">IF(B234&lt;&gt;"",IF(C234=wip_status_key,"",INDIRECT("'Stitching Log'!A"&amp;MAX(IF(projects=B234,ROW(projects))))),"")</f>
        <v/>
      </c>
      <c r="F234" s="3"/>
      <c r="G234" s="3"/>
      <c r="H234" s="3"/>
      <c r="I234" s="3"/>
      <c r="J234" s="1" t="str">
        <f t="shared" ca="1" si="29"/>
        <v/>
      </c>
      <c r="K234" s="1" t="str">
        <f t="shared" ca="1" si="29"/>
        <v/>
      </c>
      <c r="L234" s="1" t="str">
        <f t="shared" ca="1" si="29"/>
        <v/>
      </c>
      <c r="M234" s="1" t="str">
        <f t="shared" ca="1" si="29"/>
        <v/>
      </c>
      <c r="N234" s="1" t="str">
        <f t="shared" ca="1" si="29"/>
        <v/>
      </c>
      <c r="O234" s="1" t="str">
        <f t="shared" ca="1" si="29"/>
        <v/>
      </c>
      <c r="P234" s="1" t="str">
        <f t="shared" ca="1" si="29"/>
        <v/>
      </c>
    </row>
    <row r="235" spans="1:16">
      <c r="A235" s="14" t="str">
        <f t="shared" ca="1" si="25"/>
        <v/>
      </c>
      <c r="B235" s="1" t="str">
        <f ca="1">IF(A235&lt;=annual_trend_projects,INDEX(projects,MATCH(0,INDEX(COUNTIF($B$3:B234,projects),0,0),0)),"")</f>
        <v/>
      </c>
      <c r="C235" s="13" t="str" cm="1">
        <f t="array" aca="1" ref="C235" ca="1">IF(B235&lt;&gt;"",IF(INDEX(projects_is_finished,MATCH(B235,projects_projects,0))=checked_key,finish_status_key,IF(INDEX(projects_is_stopped,MATCH(B235,projects_projects,0))=checked_key,stopped_status_key,IF(INDEX(projects_is_started,MATCH(B235,projects_projects,0))=checked_key,wip_status_key,""))),"")</f>
        <v/>
      </c>
      <c r="D235" s="3" t="str" cm="1">
        <f t="array" aca="1" ref="D235" ca="1">IF(B235&lt;&gt;"",INDEX(dates,MATCH(B235,projects,0)),"")</f>
        <v/>
      </c>
      <c r="E235" s="3" t="str" cm="1">
        <f t="array" aca="1" ref="E235" ca="1">IF(B235&lt;&gt;"",IF(C235=wip_status_key,"",INDIRECT("'Stitching Log'!A"&amp;MAX(IF(projects=B235,ROW(projects))))),"")</f>
        <v/>
      </c>
      <c r="F235" s="3"/>
      <c r="G235" s="3"/>
      <c r="H235" s="3"/>
      <c r="I235" s="3"/>
      <c r="J235" s="1" t="str">
        <f t="shared" ca="1" si="29"/>
        <v/>
      </c>
      <c r="K235" s="1" t="str">
        <f t="shared" ca="1" si="29"/>
        <v/>
      </c>
      <c r="L235" s="1" t="str">
        <f t="shared" ca="1" si="29"/>
        <v/>
      </c>
      <c r="M235" s="1" t="str">
        <f t="shared" ca="1" si="29"/>
        <v/>
      </c>
      <c r="N235" s="1" t="str">
        <f t="shared" ca="1" si="29"/>
        <v/>
      </c>
      <c r="O235" s="1" t="str">
        <f t="shared" ca="1" si="29"/>
        <v/>
      </c>
      <c r="P235" s="1" t="str">
        <f t="shared" ca="1" si="29"/>
        <v/>
      </c>
    </row>
    <row r="236" spans="1:16">
      <c r="A236" s="14" t="str">
        <f t="shared" ca="1" si="25"/>
        <v/>
      </c>
      <c r="B236" s="1" t="str">
        <f ca="1">IF(A236&lt;=annual_trend_projects,INDEX(projects,MATCH(0,INDEX(COUNTIF($B$3:B235,projects),0,0),0)),"")</f>
        <v/>
      </c>
      <c r="C236" s="13" t="str" cm="1">
        <f t="array" aca="1" ref="C236" ca="1">IF(B236&lt;&gt;"",IF(INDEX(projects_is_finished,MATCH(B236,projects_projects,0))=checked_key,finish_status_key,IF(INDEX(projects_is_stopped,MATCH(B236,projects_projects,0))=checked_key,stopped_status_key,IF(INDEX(projects_is_started,MATCH(B236,projects_projects,0))=checked_key,wip_status_key,""))),"")</f>
        <v/>
      </c>
      <c r="D236" s="3" t="str" cm="1">
        <f t="array" aca="1" ref="D236" ca="1">IF(B236&lt;&gt;"",INDEX(dates,MATCH(B236,projects,0)),"")</f>
        <v/>
      </c>
      <c r="E236" s="3" t="str" cm="1">
        <f t="array" aca="1" ref="E236" ca="1">IF(B236&lt;&gt;"",IF(C236=wip_status_key,"",INDIRECT("'Stitching Log'!A"&amp;MAX(IF(projects=B236,ROW(projects))))),"")</f>
        <v/>
      </c>
      <c r="F236" s="3"/>
      <c r="G236" s="3"/>
      <c r="H236" s="3"/>
      <c r="I236" s="3"/>
      <c r="J236" s="1" t="str">
        <f t="shared" ca="1" si="29"/>
        <v/>
      </c>
      <c r="K236" s="1" t="str">
        <f t="shared" ca="1" si="29"/>
        <v/>
      </c>
      <c r="L236" s="1" t="str">
        <f t="shared" ca="1" si="29"/>
        <v/>
      </c>
      <c r="M236" s="1" t="str">
        <f t="shared" ca="1" si="29"/>
        <v/>
      </c>
      <c r="N236" s="1" t="str">
        <f t="shared" ca="1" si="29"/>
        <v/>
      </c>
      <c r="O236" s="1" t="str">
        <f t="shared" ca="1" si="29"/>
        <v/>
      </c>
      <c r="P236" s="1" t="str">
        <f t="shared" ca="1" si="29"/>
        <v/>
      </c>
    </row>
    <row r="237" spans="1:16">
      <c r="A237" s="14" t="str">
        <f t="shared" ca="1" si="25"/>
        <v/>
      </c>
      <c r="B237" s="1" t="str">
        <f ca="1">IF(A237&lt;=annual_trend_projects,INDEX(projects,MATCH(0,INDEX(COUNTIF($B$3:B236,projects),0,0),0)),"")</f>
        <v/>
      </c>
      <c r="C237" s="13" t="str" cm="1">
        <f t="array" aca="1" ref="C237" ca="1">IF(B237&lt;&gt;"",IF(INDEX(projects_is_finished,MATCH(B237,projects_projects,0))=checked_key,finish_status_key,IF(INDEX(projects_is_stopped,MATCH(B237,projects_projects,0))=checked_key,stopped_status_key,IF(INDEX(projects_is_started,MATCH(B237,projects_projects,0))=checked_key,wip_status_key,""))),"")</f>
        <v/>
      </c>
      <c r="D237" s="3" t="str" cm="1">
        <f t="array" aca="1" ref="D237" ca="1">IF(B237&lt;&gt;"",INDEX(dates,MATCH(B237,projects,0)),"")</f>
        <v/>
      </c>
      <c r="E237" s="3" t="str" cm="1">
        <f t="array" aca="1" ref="E237" ca="1">IF(B237&lt;&gt;"",IF(C237=wip_status_key,"",INDIRECT("'Stitching Log'!A"&amp;MAX(IF(projects=B237,ROW(projects))))),"")</f>
        <v/>
      </c>
      <c r="F237" s="3"/>
      <c r="G237" s="3"/>
      <c r="H237" s="3"/>
      <c r="I237" s="3"/>
      <c r="J237" s="1" t="str">
        <f t="shared" ca="1" si="29"/>
        <v/>
      </c>
      <c r="K237" s="1" t="str">
        <f t="shared" ca="1" si="29"/>
        <v/>
      </c>
      <c r="L237" s="1" t="str">
        <f t="shared" ca="1" si="29"/>
        <v/>
      </c>
      <c r="M237" s="1" t="str">
        <f t="shared" ca="1" si="29"/>
        <v/>
      </c>
      <c r="N237" s="1" t="str">
        <f t="shared" ca="1" si="29"/>
        <v/>
      </c>
      <c r="O237" s="1" t="str">
        <f t="shared" ca="1" si="29"/>
        <v/>
      </c>
      <c r="P237" s="1" t="str">
        <f t="shared" ca="1" si="29"/>
        <v/>
      </c>
    </row>
    <row r="238" spans="1:16">
      <c r="A238" s="14" t="str">
        <f t="shared" ca="1" si="25"/>
        <v/>
      </c>
      <c r="B238" s="1" t="str">
        <f ca="1">IF(A238&lt;=annual_trend_projects,INDEX(projects,MATCH(0,INDEX(COUNTIF($B$3:B237,projects),0,0),0)),"")</f>
        <v/>
      </c>
      <c r="C238" s="13" t="str" cm="1">
        <f t="array" aca="1" ref="C238" ca="1">IF(B238&lt;&gt;"",IF(INDEX(projects_is_finished,MATCH(B238,projects_projects,0))=checked_key,finish_status_key,IF(INDEX(projects_is_stopped,MATCH(B238,projects_projects,0))=checked_key,stopped_status_key,IF(INDEX(projects_is_started,MATCH(B238,projects_projects,0))=checked_key,wip_status_key,""))),"")</f>
        <v/>
      </c>
      <c r="D238" s="3" t="str" cm="1">
        <f t="array" aca="1" ref="D238" ca="1">IF(B238&lt;&gt;"",INDEX(dates,MATCH(B238,projects,0)),"")</f>
        <v/>
      </c>
      <c r="E238" s="3" t="str" cm="1">
        <f t="array" aca="1" ref="E238" ca="1">IF(B238&lt;&gt;"",IF(C238=wip_status_key,"",INDIRECT("'Stitching Log'!A"&amp;MAX(IF(projects=B238,ROW(projects))))),"")</f>
        <v/>
      </c>
      <c r="F238" s="3"/>
      <c r="G238" s="3"/>
      <c r="H238" s="3"/>
      <c r="I238" s="3"/>
      <c r="J238" s="1" t="str">
        <f t="shared" ca="1" si="29"/>
        <v/>
      </c>
      <c r="K238" s="1" t="str">
        <f t="shared" ca="1" si="29"/>
        <v/>
      </c>
      <c r="L238" s="1" t="str">
        <f t="shared" ca="1" si="29"/>
        <v/>
      </c>
      <c r="M238" s="1" t="str">
        <f t="shared" ca="1" si="29"/>
        <v/>
      </c>
      <c r="N238" s="1" t="str">
        <f t="shared" ca="1" si="29"/>
        <v/>
      </c>
      <c r="O238" s="1" t="str">
        <f t="shared" ca="1" si="29"/>
        <v/>
      </c>
      <c r="P238" s="1" t="str">
        <f t="shared" ca="1" si="29"/>
        <v/>
      </c>
    </row>
    <row r="239" spans="1:16">
      <c r="A239" s="14" t="str">
        <f t="shared" ca="1" si="25"/>
        <v/>
      </c>
      <c r="B239" s="1" t="str">
        <f ca="1">IF(A239&lt;=annual_trend_projects,INDEX(projects,MATCH(0,INDEX(COUNTIF($B$3:B238,projects),0,0),0)),"")</f>
        <v/>
      </c>
      <c r="C239" s="13" t="str" cm="1">
        <f t="array" aca="1" ref="C239" ca="1">IF(B239&lt;&gt;"",IF(INDEX(projects_is_finished,MATCH(B239,projects_projects,0))=checked_key,finish_status_key,IF(INDEX(projects_is_stopped,MATCH(B239,projects_projects,0))=checked_key,stopped_status_key,IF(INDEX(projects_is_started,MATCH(B239,projects_projects,0))=checked_key,wip_status_key,""))),"")</f>
        <v/>
      </c>
      <c r="D239" s="3" t="str" cm="1">
        <f t="array" aca="1" ref="D239" ca="1">IF(B239&lt;&gt;"",INDEX(dates,MATCH(B239,projects,0)),"")</f>
        <v/>
      </c>
      <c r="E239" s="3" t="str" cm="1">
        <f t="array" aca="1" ref="E239" ca="1">IF(B239&lt;&gt;"",IF(C239=wip_status_key,"",INDIRECT("'Stitching Log'!A"&amp;MAX(IF(projects=B239,ROW(projects))))),"")</f>
        <v/>
      </c>
      <c r="F239" s="3"/>
      <c r="G239" s="3"/>
      <c r="H239" s="3"/>
      <c r="I239" s="3"/>
      <c r="J239" s="1" t="str">
        <f t="shared" ca="1" si="29"/>
        <v/>
      </c>
      <c r="K239" s="1" t="str">
        <f t="shared" ca="1" si="29"/>
        <v/>
      </c>
      <c r="L239" s="1" t="str">
        <f t="shared" ca="1" si="29"/>
        <v/>
      </c>
      <c r="M239" s="1" t="str">
        <f t="shared" ca="1" si="29"/>
        <v/>
      </c>
      <c r="N239" s="1" t="str">
        <f t="shared" ca="1" si="29"/>
        <v/>
      </c>
      <c r="O239" s="1" t="str">
        <f t="shared" ca="1" si="29"/>
        <v/>
      </c>
      <c r="P239" s="1" t="str">
        <f t="shared" ca="1" si="29"/>
        <v/>
      </c>
    </row>
    <row r="240" spans="1:16">
      <c r="A240" s="14" t="str">
        <f t="shared" ca="1" si="25"/>
        <v/>
      </c>
      <c r="B240" s="1" t="str">
        <f ca="1">IF(A240&lt;=annual_trend_projects,INDEX(projects,MATCH(0,INDEX(COUNTIF($B$3:B239,projects),0,0),0)),"")</f>
        <v/>
      </c>
      <c r="C240" s="13" t="str" cm="1">
        <f t="array" aca="1" ref="C240" ca="1">IF(B240&lt;&gt;"",IF(INDEX(projects_is_finished,MATCH(B240,projects_projects,0))=checked_key,finish_status_key,IF(INDEX(projects_is_stopped,MATCH(B240,projects_projects,0))=checked_key,stopped_status_key,IF(INDEX(projects_is_started,MATCH(B240,projects_projects,0))=checked_key,wip_status_key,""))),"")</f>
        <v/>
      </c>
      <c r="D240" s="3" t="str" cm="1">
        <f t="array" aca="1" ref="D240" ca="1">IF(B240&lt;&gt;"",INDEX(dates,MATCH(B240,projects,0)),"")</f>
        <v/>
      </c>
      <c r="E240" s="3" t="str" cm="1">
        <f t="array" aca="1" ref="E240" ca="1">IF(B240&lt;&gt;"",IF(C240=wip_status_key,"",INDIRECT("'Stitching Log'!A"&amp;MAX(IF(projects=B240,ROW(projects))))),"")</f>
        <v/>
      </c>
      <c r="F240" s="3"/>
      <c r="G240" s="3"/>
      <c r="H240" s="3"/>
      <c r="I240" s="3"/>
      <c r="J240" s="1" t="str">
        <f t="shared" ca="1" si="29"/>
        <v/>
      </c>
      <c r="K240" s="1" t="str">
        <f t="shared" ca="1" si="29"/>
        <v/>
      </c>
      <c r="L240" s="1" t="str">
        <f t="shared" ca="1" si="29"/>
        <v/>
      </c>
      <c r="M240" s="1" t="str">
        <f t="shared" ca="1" si="29"/>
        <v/>
      </c>
      <c r="N240" s="1" t="str">
        <f t="shared" ca="1" si="29"/>
        <v/>
      </c>
      <c r="O240" s="1" t="str">
        <f t="shared" ca="1" si="29"/>
        <v/>
      </c>
      <c r="P240" s="1" t="str">
        <f t="shared" ca="1" si="29"/>
        <v/>
      </c>
    </row>
    <row r="241" spans="1:16">
      <c r="A241" s="14" t="str">
        <f t="shared" ca="1" si="25"/>
        <v/>
      </c>
      <c r="B241" s="1" t="str">
        <f ca="1">IF(A241&lt;=annual_trend_projects,INDEX(projects,MATCH(0,INDEX(COUNTIF($B$3:B240,projects),0,0),0)),"")</f>
        <v/>
      </c>
      <c r="C241" s="13" t="str" cm="1">
        <f t="array" aca="1" ref="C241" ca="1">IF(B241&lt;&gt;"",IF(INDEX(projects_is_finished,MATCH(B241,projects_projects,0))=checked_key,finish_status_key,IF(INDEX(projects_is_stopped,MATCH(B241,projects_projects,0))=checked_key,stopped_status_key,IF(INDEX(projects_is_started,MATCH(B241,projects_projects,0))=checked_key,wip_status_key,""))),"")</f>
        <v/>
      </c>
      <c r="D241" s="3" t="str" cm="1">
        <f t="array" aca="1" ref="D241" ca="1">IF(B241&lt;&gt;"",INDEX(dates,MATCH(B241,projects,0)),"")</f>
        <v/>
      </c>
      <c r="E241" s="3" t="str" cm="1">
        <f t="array" aca="1" ref="E241" ca="1">IF(B241&lt;&gt;"",IF(C241=wip_status_key,"",INDIRECT("'Stitching Log'!A"&amp;MAX(IF(projects=B241,ROW(projects))))),"")</f>
        <v/>
      </c>
      <c r="F241" s="3"/>
      <c r="G241" s="3"/>
      <c r="H241" s="3"/>
      <c r="I241" s="3"/>
      <c r="J241" s="1" t="str">
        <f t="shared" ca="1" si="29"/>
        <v/>
      </c>
      <c r="K241" s="1" t="str">
        <f t="shared" ca="1" si="29"/>
        <v/>
      </c>
      <c r="L241" s="1" t="str">
        <f t="shared" ca="1" si="29"/>
        <v/>
      </c>
      <c r="M241" s="1" t="str">
        <f t="shared" ca="1" si="29"/>
        <v/>
      </c>
      <c r="N241" s="1" t="str">
        <f t="shared" ca="1" si="29"/>
        <v/>
      </c>
      <c r="O241" s="1" t="str">
        <f t="shared" ca="1" si="29"/>
        <v/>
      </c>
      <c r="P241" s="1" t="str">
        <f t="shared" ca="1" si="29"/>
        <v/>
      </c>
    </row>
    <row r="242" spans="1:16">
      <c r="A242" s="14" t="str">
        <f t="shared" ca="1" si="25"/>
        <v/>
      </c>
      <c r="B242" s="1" t="str">
        <f ca="1">IF(A242&lt;=annual_trend_projects,INDEX(projects,MATCH(0,INDEX(COUNTIF($B$3:B241,projects),0,0),0)),"")</f>
        <v/>
      </c>
      <c r="C242" s="13" t="str" cm="1">
        <f t="array" aca="1" ref="C242" ca="1">IF(B242&lt;&gt;"",IF(INDEX(projects_is_finished,MATCH(B242,projects_projects,0))=checked_key,finish_status_key,IF(INDEX(projects_is_stopped,MATCH(B242,projects_projects,0))=checked_key,stopped_status_key,IF(INDEX(projects_is_started,MATCH(B242,projects_projects,0))=checked_key,wip_status_key,""))),"")</f>
        <v/>
      </c>
      <c r="D242" s="3" t="str" cm="1">
        <f t="array" aca="1" ref="D242" ca="1">IF(B242&lt;&gt;"",INDEX(dates,MATCH(B242,projects,0)),"")</f>
        <v/>
      </c>
      <c r="E242" s="3" t="str" cm="1">
        <f t="array" aca="1" ref="E242" ca="1">IF(B242&lt;&gt;"",IF(C242=wip_status_key,"",INDIRECT("'Stitching Log'!A"&amp;MAX(IF(projects=B242,ROW(projects))))),"")</f>
        <v/>
      </c>
      <c r="F242" s="3"/>
      <c r="G242" s="3"/>
      <c r="H242" s="3"/>
      <c r="I242" s="3"/>
      <c r="J242" s="1" t="str">
        <f t="shared" ca="1" si="29"/>
        <v/>
      </c>
      <c r="K242" s="1" t="str">
        <f t="shared" ca="1" si="29"/>
        <v/>
      </c>
      <c r="L242" s="1" t="str">
        <f t="shared" ca="1" si="29"/>
        <v/>
      </c>
      <c r="M242" s="1" t="str">
        <f t="shared" ca="1" si="29"/>
        <v/>
      </c>
      <c r="N242" s="1" t="str">
        <f t="shared" ca="1" si="29"/>
        <v/>
      </c>
      <c r="O242" s="1" t="str">
        <f t="shared" ca="1" si="29"/>
        <v/>
      </c>
      <c r="P242" s="1" t="str">
        <f t="shared" ca="1" si="29"/>
        <v/>
      </c>
    </row>
    <row r="243" spans="1:16">
      <c r="A243" s="14" t="str">
        <f t="shared" ca="1" si="25"/>
        <v/>
      </c>
      <c r="B243" s="1" t="str">
        <f ca="1">IF(A243&lt;=annual_trend_projects,INDEX(projects,MATCH(0,INDEX(COUNTIF($B$3:B242,projects),0,0),0)),"")</f>
        <v/>
      </c>
      <c r="C243" s="13" t="str" cm="1">
        <f t="array" aca="1" ref="C243" ca="1">IF(B243&lt;&gt;"",IF(INDEX(projects_is_finished,MATCH(B243,projects_projects,0))=checked_key,finish_status_key,IF(INDEX(projects_is_stopped,MATCH(B243,projects_projects,0))=checked_key,stopped_status_key,IF(INDEX(projects_is_started,MATCH(B243,projects_projects,0))=checked_key,wip_status_key,""))),"")</f>
        <v/>
      </c>
      <c r="D243" s="3" t="str" cm="1">
        <f t="array" aca="1" ref="D243" ca="1">IF(B243&lt;&gt;"",INDEX(dates,MATCH(B243,projects,0)),"")</f>
        <v/>
      </c>
      <c r="E243" s="3" t="str" cm="1">
        <f t="array" aca="1" ref="E243" ca="1">IF(B243&lt;&gt;"",IF(C243=wip_status_key,"",INDIRECT("'Stitching Log'!A"&amp;MAX(IF(projects=B243,ROW(projects))))),"")</f>
        <v/>
      </c>
      <c r="F243" s="3"/>
      <c r="G243" s="3"/>
      <c r="H243" s="3"/>
      <c r="I243" s="3"/>
      <c r="J243" s="1" t="str">
        <f t="shared" ref="J243:P252" ca="1" si="30">IF($B243&lt;&gt;"",COUNTIFS(dates,"&gt;="&amp;J$1,dates,"&lt;"&amp;DATE(YEAR(J$1)+1,MONTH(J$1),DAY(J$1)),projects,$B243),"")</f>
        <v/>
      </c>
      <c r="K243" s="1" t="str">
        <f t="shared" ca="1" si="30"/>
        <v/>
      </c>
      <c r="L243" s="1" t="str">
        <f t="shared" ca="1" si="30"/>
        <v/>
      </c>
      <c r="M243" s="1" t="str">
        <f t="shared" ca="1" si="30"/>
        <v/>
      </c>
      <c r="N243" s="1" t="str">
        <f t="shared" ca="1" si="30"/>
        <v/>
      </c>
      <c r="O243" s="1" t="str">
        <f t="shared" ca="1" si="30"/>
        <v/>
      </c>
      <c r="P243" s="1" t="str">
        <f t="shared" ca="1" si="30"/>
        <v/>
      </c>
    </row>
    <row r="244" spans="1:16">
      <c r="A244" s="14" t="str">
        <f t="shared" ca="1" si="25"/>
        <v/>
      </c>
      <c r="B244" s="1" t="str">
        <f ca="1">IF(A244&lt;=annual_trend_projects,INDEX(projects,MATCH(0,INDEX(COUNTIF($B$3:B243,projects),0,0),0)),"")</f>
        <v/>
      </c>
      <c r="C244" s="13" t="str" cm="1">
        <f t="array" aca="1" ref="C244" ca="1">IF(B244&lt;&gt;"",IF(INDEX(projects_is_finished,MATCH(B244,projects_projects,0))=checked_key,finish_status_key,IF(INDEX(projects_is_stopped,MATCH(B244,projects_projects,0))=checked_key,stopped_status_key,IF(INDEX(projects_is_started,MATCH(B244,projects_projects,0))=checked_key,wip_status_key,""))),"")</f>
        <v/>
      </c>
      <c r="D244" s="3" t="str" cm="1">
        <f t="array" aca="1" ref="D244" ca="1">IF(B244&lt;&gt;"",INDEX(dates,MATCH(B244,projects,0)),"")</f>
        <v/>
      </c>
      <c r="E244" s="3" t="str" cm="1">
        <f t="array" aca="1" ref="E244" ca="1">IF(B244&lt;&gt;"",IF(C244=wip_status_key,"",INDIRECT("'Stitching Log'!A"&amp;MAX(IF(projects=B244,ROW(projects))))),"")</f>
        <v/>
      </c>
      <c r="F244" s="3"/>
      <c r="G244" s="3"/>
      <c r="H244" s="3"/>
      <c r="I244" s="3"/>
      <c r="J244" s="1" t="str">
        <f t="shared" ca="1" si="30"/>
        <v/>
      </c>
      <c r="K244" s="1" t="str">
        <f t="shared" ca="1" si="30"/>
        <v/>
      </c>
      <c r="L244" s="1" t="str">
        <f t="shared" ca="1" si="30"/>
        <v/>
      </c>
      <c r="M244" s="1" t="str">
        <f t="shared" ca="1" si="30"/>
        <v/>
      </c>
      <c r="N244" s="1" t="str">
        <f t="shared" ca="1" si="30"/>
        <v/>
      </c>
      <c r="O244" s="1" t="str">
        <f t="shared" ca="1" si="30"/>
        <v/>
      </c>
      <c r="P244" s="1" t="str">
        <f t="shared" ca="1" si="30"/>
        <v/>
      </c>
    </row>
    <row r="245" spans="1:16">
      <c r="A245" s="14" t="str">
        <f t="shared" ca="1" si="25"/>
        <v/>
      </c>
      <c r="B245" s="1" t="str">
        <f ca="1">IF(A245&lt;=annual_trend_projects,INDEX(projects,MATCH(0,INDEX(COUNTIF($B$3:B244,projects),0,0),0)),"")</f>
        <v/>
      </c>
      <c r="C245" s="13" t="str" cm="1">
        <f t="array" aca="1" ref="C245" ca="1">IF(B245&lt;&gt;"",IF(INDEX(projects_is_finished,MATCH(B245,projects_projects,0))=checked_key,finish_status_key,IF(INDEX(projects_is_stopped,MATCH(B245,projects_projects,0))=checked_key,stopped_status_key,IF(INDEX(projects_is_started,MATCH(B245,projects_projects,0))=checked_key,wip_status_key,""))),"")</f>
        <v/>
      </c>
      <c r="D245" s="3" t="str" cm="1">
        <f t="array" aca="1" ref="D245" ca="1">IF(B245&lt;&gt;"",INDEX(dates,MATCH(B245,projects,0)),"")</f>
        <v/>
      </c>
      <c r="E245" s="3" t="str" cm="1">
        <f t="array" aca="1" ref="E245" ca="1">IF(B245&lt;&gt;"",IF(C245=wip_status_key,"",INDIRECT("'Stitching Log'!A"&amp;MAX(IF(projects=B245,ROW(projects))))),"")</f>
        <v/>
      </c>
      <c r="F245" s="3"/>
      <c r="G245" s="3"/>
      <c r="H245" s="3"/>
      <c r="I245" s="3"/>
      <c r="J245" s="1" t="str">
        <f t="shared" ca="1" si="30"/>
        <v/>
      </c>
      <c r="K245" s="1" t="str">
        <f t="shared" ca="1" si="30"/>
        <v/>
      </c>
      <c r="L245" s="1" t="str">
        <f t="shared" ca="1" si="30"/>
        <v/>
      </c>
      <c r="M245" s="1" t="str">
        <f t="shared" ca="1" si="30"/>
        <v/>
      </c>
      <c r="N245" s="1" t="str">
        <f t="shared" ca="1" si="30"/>
        <v/>
      </c>
      <c r="O245" s="1" t="str">
        <f t="shared" ca="1" si="30"/>
        <v/>
      </c>
      <c r="P245" s="1" t="str">
        <f t="shared" ca="1" si="30"/>
        <v/>
      </c>
    </row>
    <row r="246" spans="1:16">
      <c r="A246" s="14" t="str">
        <f t="shared" ca="1" si="25"/>
        <v/>
      </c>
      <c r="B246" s="1" t="str">
        <f ca="1">IF(A246&lt;=annual_trend_projects,INDEX(projects,MATCH(0,INDEX(COUNTIF($B$3:B245,projects),0,0),0)),"")</f>
        <v/>
      </c>
      <c r="C246" s="13" t="str" cm="1">
        <f t="array" aca="1" ref="C246" ca="1">IF(B246&lt;&gt;"",IF(INDEX(projects_is_finished,MATCH(B246,projects_projects,0))=checked_key,finish_status_key,IF(INDEX(projects_is_stopped,MATCH(B246,projects_projects,0))=checked_key,stopped_status_key,IF(INDEX(projects_is_started,MATCH(B246,projects_projects,0))=checked_key,wip_status_key,""))),"")</f>
        <v/>
      </c>
      <c r="D246" s="3" t="str" cm="1">
        <f t="array" aca="1" ref="D246" ca="1">IF(B246&lt;&gt;"",INDEX(dates,MATCH(B246,projects,0)),"")</f>
        <v/>
      </c>
      <c r="E246" s="3" t="str" cm="1">
        <f t="array" aca="1" ref="E246" ca="1">IF(B246&lt;&gt;"",IF(C246=wip_status_key,"",INDIRECT("'Stitching Log'!A"&amp;MAX(IF(projects=B246,ROW(projects))))),"")</f>
        <v/>
      </c>
      <c r="F246" s="3"/>
      <c r="G246" s="3"/>
      <c r="H246" s="3"/>
      <c r="I246" s="3"/>
      <c r="J246" s="1" t="str">
        <f t="shared" ca="1" si="30"/>
        <v/>
      </c>
      <c r="K246" s="1" t="str">
        <f t="shared" ca="1" si="30"/>
        <v/>
      </c>
      <c r="L246" s="1" t="str">
        <f t="shared" ca="1" si="30"/>
        <v/>
      </c>
      <c r="M246" s="1" t="str">
        <f t="shared" ca="1" si="30"/>
        <v/>
      </c>
      <c r="N246" s="1" t="str">
        <f t="shared" ca="1" si="30"/>
        <v/>
      </c>
      <c r="O246" s="1" t="str">
        <f t="shared" ca="1" si="30"/>
        <v/>
      </c>
      <c r="P246" s="1" t="str">
        <f t="shared" ca="1" si="30"/>
        <v/>
      </c>
    </row>
    <row r="247" spans="1:16">
      <c r="A247" s="14" t="str">
        <f t="shared" ca="1" si="25"/>
        <v/>
      </c>
      <c r="B247" s="1" t="str">
        <f ca="1">IF(A247&lt;=annual_trend_projects,INDEX(projects,MATCH(0,INDEX(COUNTIF($B$3:B246,projects),0,0),0)),"")</f>
        <v/>
      </c>
      <c r="C247" s="13" t="str" cm="1">
        <f t="array" aca="1" ref="C247" ca="1">IF(B247&lt;&gt;"",IF(INDEX(projects_is_finished,MATCH(B247,projects_projects,0))=checked_key,finish_status_key,IF(INDEX(projects_is_stopped,MATCH(B247,projects_projects,0))=checked_key,stopped_status_key,IF(INDEX(projects_is_started,MATCH(B247,projects_projects,0))=checked_key,wip_status_key,""))),"")</f>
        <v/>
      </c>
      <c r="D247" s="3" t="str" cm="1">
        <f t="array" aca="1" ref="D247" ca="1">IF(B247&lt;&gt;"",INDEX(dates,MATCH(B247,projects,0)),"")</f>
        <v/>
      </c>
      <c r="E247" s="3" t="str" cm="1">
        <f t="array" aca="1" ref="E247" ca="1">IF(B247&lt;&gt;"",IF(C247=wip_status_key,"",INDIRECT("'Stitching Log'!A"&amp;MAX(IF(projects=B247,ROW(projects))))),"")</f>
        <v/>
      </c>
      <c r="F247" s="3"/>
      <c r="G247" s="3"/>
      <c r="H247" s="3"/>
      <c r="I247" s="3"/>
      <c r="J247" s="1" t="str">
        <f t="shared" ca="1" si="30"/>
        <v/>
      </c>
      <c r="K247" s="1" t="str">
        <f t="shared" ca="1" si="30"/>
        <v/>
      </c>
      <c r="L247" s="1" t="str">
        <f t="shared" ca="1" si="30"/>
        <v/>
      </c>
      <c r="M247" s="1" t="str">
        <f t="shared" ca="1" si="30"/>
        <v/>
      </c>
      <c r="N247" s="1" t="str">
        <f t="shared" ca="1" si="30"/>
        <v/>
      </c>
      <c r="O247" s="1" t="str">
        <f t="shared" ca="1" si="30"/>
        <v/>
      </c>
      <c r="P247" s="1" t="str">
        <f t="shared" ca="1" si="30"/>
        <v/>
      </c>
    </row>
    <row r="248" spans="1:16">
      <c r="A248" s="14" t="str">
        <f t="shared" ca="1" si="25"/>
        <v/>
      </c>
      <c r="B248" s="1" t="str">
        <f ca="1">IF(A248&lt;=annual_trend_projects,INDEX(projects,MATCH(0,INDEX(COUNTIF($B$3:B247,projects),0,0),0)),"")</f>
        <v/>
      </c>
      <c r="C248" s="13" t="str" cm="1">
        <f t="array" aca="1" ref="C248" ca="1">IF(B248&lt;&gt;"",IF(INDEX(projects_is_finished,MATCH(B248,projects_projects,0))=checked_key,finish_status_key,IF(INDEX(projects_is_stopped,MATCH(B248,projects_projects,0))=checked_key,stopped_status_key,IF(INDEX(projects_is_started,MATCH(B248,projects_projects,0))=checked_key,wip_status_key,""))),"")</f>
        <v/>
      </c>
      <c r="D248" s="3" t="str" cm="1">
        <f t="array" aca="1" ref="D248" ca="1">IF(B248&lt;&gt;"",INDEX(dates,MATCH(B248,projects,0)),"")</f>
        <v/>
      </c>
      <c r="E248" s="3" t="str" cm="1">
        <f t="array" aca="1" ref="E248" ca="1">IF(B248&lt;&gt;"",IF(C248=wip_status_key,"",INDIRECT("'Stitching Log'!A"&amp;MAX(IF(projects=B248,ROW(projects))))),"")</f>
        <v/>
      </c>
      <c r="F248" s="3"/>
      <c r="G248" s="3"/>
      <c r="H248" s="3"/>
      <c r="I248" s="3"/>
      <c r="J248" s="1" t="str">
        <f t="shared" ca="1" si="30"/>
        <v/>
      </c>
      <c r="K248" s="1" t="str">
        <f t="shared" ca="1" si="30"/>
        <v/>
      </c>
      <c r="L248" s="1" t="str">
        <f t="shared" ca="1" si="30"/>
        <v/>
      </c>
      <c r="M248" s="1" t="str">
        <f t="shared" ca="1" si="30"/>
        <v/>
      </c>
      <c r="N248" s="1" t="str">
        <f t="shared" ca="1" si="30"/>
        <v/>
      </c>
      <c r="O248" s="1" t="str">
        <f t="shared" ca="1" si="30"/>
        <v/>
      </c>
      <c r="P248" s="1" t="str">
        <f t="shared" ca="1" si="30"/>
        <v/>
      </c>
    </row>
    <row r="249" spans="1:16">
      <c r="A249" s="14" t="str">
        <f t="shared" ca="1" si="25"/>
        <v/>
      </c>
      <c r="B249" s="1" t="str">
        <f ca="1">IF(A249&lt;=annual_trend_projects,INDEX(projects,MATCH(0,INDEX(COUNTIF($B$3:B248,projects),0,0),0)),"")</f>
        <v/>
      </c>
      <c r="C249" s="13" t="str" cm="1">
        <f t="array" aca="1" ref="C249" ca="1">IF(B249&lt;&gt;"",IF(INDEX(projects_is_finished,MATCH(B249,projects_projects,0))=checked_key,finish_status_key,IF(INDEX(projects_is_stopped,MATCH(B249,projects_projects,0))=checked_key,stopped_status_key,IF(INDEX(projects_is_started,MATCH(B249,projects_projects,0))=checked_key,wip_status_key,""))),"")</f>
        <v/>
      </c>
      <c r="D249" s="3" t="str" cm="1">
        <f t="array" aca="1" ref="D249" ca="1">IF(B249&lt;&gt;"",INDEX(dates,MATCH(B249,projects,0)),"")</f>
        <v/>
      </c>
      <c r="E249" s="3" t="str" cm="1">
        <f t="array" aca="1" ref="E249" ca="1">IF(B249&lt;&gt;"",IF(C249=wip_status_key,"",INDIRECT("'Stitching Log'!A"&amp;MAX(IF(projects=B249,ROW(projects))))),"")</f>
        <v/>
      </c>
      <c r="F249" s="3"/>
      <c r="G249" s="3"/>
      <c r="H249" s="3"/>
      <c r="I249" s="3"/>
      <c r="J249" s="1" t="str">
        <f t="shared" ca="1" si="30"/>
        <v/>
      </c>
      <c r="K249" s="1" t="str">
        <f t="shared" ca="1" si="30"/>
        <v/>
      </c>
      <c r="L249" s="1" t="str">
        <f t="shared" ca="1" si="30"/>
        <v/>
      </c>
      <c r="M249" s="1" t="str">
        <f t="shared" ca="1" si="30"/>
        <v/>
      </c>
      <c r="N249" s="1" t="str">
        <f t="shared" ca="1" si="30"/>
        <v/>
      </c>
      <c r="O249" s="1" t="str">
        <f t="shared" ca="1" si="30"/>
        <v/>
      </c>
      <c r="P249" s="1" t="str">
        <f t="shared" ca="1" si="30"/>
        <v/>
      </c>
    </row>
    <row r="250" spans="1:16">
      <c r="A250" s="14" t="str">
        <f t="shared" ca="1" si="25"/>
        <v/>
      </c>
      <c r="B250" s="1" t="str">
        <f ca="1">IF(A250&lt;=annual_trend_projects,INDEX(projects,MATCH(0,INDEX(COUNTIF($B$3:B249,projects),0,0),0)),"")</f>
        <v/>
      </c>
      <c r="C250" s="13" t="str" cm="1">
        <f t="array" aca="1" ref="C250" ca="1">IF(B250&lt;&gt;"",IF(INDEX(projects_is_finished,MATCH(B250,projects_projects,0))=checked_key,finish_status_key,IF(INDEX(projects_is_stopped,MATCH(B250,projects_projects,0))=checked_key,stopped_status_key,IF(INDEX(projects_is_started,MATCH(B250,projects_projects,0))=checked_key,wip_status_key,""))),"")</f>
        <v/>
      </c>
      <c r="D250" s="3" t="str" cm="1">
        <f t="array" aca="1" ref="D250" ca="1">IF(B250&lt;&gt;"",INDEX(dates,MATCH(B250,projects,0)),"")</f>
        <v/>
      </c>
      <c r="E250" s="3" t="str" cm="1">
        <f t="array" aca="1" ref="E250" ca="1">IF(B250&lt;&gt;"",IF(C250=wip_status_key,"",INDIRECT("'Stitching Log'!A"&amp;MAX(IF(projects=B250,ROW(projects))))),"")</f>
        <v/>
      </c>
      <c r="F250" s="3"/>
      <c r="G250" s="3"/>
      <c r="H250" s="3"/>
      <c r="I250" s="3"/>
      <c r="J250" s="1" t="str">
        <f t="shared" ca="1" si="30"/>
        <v/>
      </c>
      <c r="K250" s="1" t="str">
        <f t="shared" ca="1" si="30"/>
        <v/>
      </c>
      <c r="L250" s="1" t="str">
        <f t="shared" ca="1" si="30"/>
        <v/>
      </c>
      <c r="M250" s="1" t="str">
        <f t="shared" ca="1" si="30"/>
        <v/>
      </c>
      <c r="N250" s="1" t="str">
        <f t="shared" ca="1" si="30"/>
        <v/>
      </c>
      <c r="O250" s="1" t="str">
        <f t="shared" ca="1" si="30"/>
        <v/>
      </c>
      <c r="P250" s="1" t="str">
        <f t="shared" ca="1" si="30"/>
        <v/>
      </c>
    </row>
    <row r="251" spans="1:16">
      <c r="A251" s="14" t="str">
        <f t="shared" ca="1" si="25"/>
        <v/>
      </c>
      <c r="B251" s="1" t="str">
        <f ca="1">IF(A251&lt;=annual_trend_projects,INDEX(projects,MATCH(0,INDEX(COUNTIF($B$3:B250,projects),0,0),0)),"")</f>
        <v/>
      </c>
      <c r="C251" s="13" t="str" cm="1">
        <f t="array" aca="1" ref="C251" ca="1">IF(B251&lt;&gt;"",IF(INDEX(projects_is_finished,MATCH(B251,projects_projects,0))=checked_key,finish_status_key,IF(INDEX(projects_is_stopped,MATCH(B251,projects_projects,0))=checked_key,stopped_status_key,IF(INDEX(projects_is_started,MATCH(B251,projects_projects,0))=checked_key,wip_status_key,""))),"")</f>
        <v/>
      </c>
      <c r="D251" s="3" t="str" cm="1">
        <f t="array" aca="1" ref="D251" ca="1">IF(B251&lt;&gt;"",INDEX(dates,MATCH(B251,projects,0)),"")</f>
        <v/>
      </c>
      <c r="E251" s="3" t="str" cm="1">
        <f t="array" aca="1" ref="E251" ca="1">IF(B251&lt;&gt;"",IF(C251=wip_status_key,"",INDIRECT("'Stitching Log'!A"&amp;MAX(IF(projects=B251,ROW(projects))))),"")</f>
        <v/>
      </c>
      <c r="F251" s="3"/>
      <c r="G251" s="3"/>
      <c r="H251" s="3"/>
      <c r="I251" s="3"/>
      <c r="J251" s="1" t="str">
        <f t="shared" ca="1" si="30"/>
        <v/>
      </c>
      <c r="K251" s="1" t="str">
        <f t="shared" ca="1" si="30"/>
        <v/>
      </c>
      <c r="L251" s="1" t="str">
        <f t="shared" ca="1" si="30"/>
        <v/>
      </c>
      <c r="M251" s="1" t="str">
        <f t="shared" ca="1" si="30"/>
        <v/>
      </c>
      <c r="N251" s="1" t="str">
        <f t="shared" ca="1" si="30"/>
        <v/>
      </c>
      <c r="O251" s="1" t="str">
        <f t="shared" ca="1" si="30"/>
        <v/>
      </c>
      <c r="P251" s="1" t="str">
        <f t="shared" ca="1" si="30"/>
        <v/>
      </c>
    </row>
    <row r="252" spans="1:16">
      <c r="A252" s="14" t="str">
        <f t="shared" ca="1" si="25"/>
        <v/>
      </c>
      <c r="B252" s="1" t="str">
        <f ca="1">IF(A252&lt;=annual_trend_projects,INDEX(projects,MATCH(0,INDEX(COUNTIF($B$3:B251,projects),0,0),0)),"")</f>
        <v/>
      </c>
      <c r="C252" s="13" t="str" cm="1">
        <f t="array" aca="1" ref="C252" ca="1">IF(B252&lt;&gt;"",IF(INDEX(projects_is_finished,MATCH(B252,projects_projects,0))=checked_key,finish_status_key,IF(INDEX(projects_is_stopped,MATCH(B252,projects_projects,0))=checked_key,stopped_status_key,IF(INDEX(projects_is_started,MATCH(B252,projects_projects,0))=checked_key,wip_status_key,""))),"")</f>
        <v/>
      </c>
      <c r="D252" s="3" t="str" cm="1">
        <f t="array" aca="1" ref="D252" ca="1">IF(B252&lt;&gt;"",INDEX(dates,MATCH(B252,projects,0)),"")</f>
        <v/>
      </c>
      <c r="E252" s="3" t="str" cm="1">
        <f t="array" aca="1" ref="E252" ca="1">IF(B252&lt;&gt;"",IF(C252=wip_status_key,"",INDIRECT("'Stitching Log'!A"&amp;MAX(IF(projects=B252,ROW(projects))))),"")</f>
        <v/>
      </c>
      <c r="F252" s="3"/>
      <c r="G252" s="3"/>
      <c r="H252" s="3"/>
      <c r="I252" s="3"/>
      <c r="J252" s="1" t="str">
        <f t="shared" ca="1" si="30"/>
        <v/>
      </c>
      <c r="K252" s="1" t="str">
        <f t="shared" ca="1" si="30"/>
        <v/>
      </c>
      <c r="L252" s="1" t="str">
        <f t="shared" ca="1" si="30"/>
        <v/>
      </c>
      <c r="M252" s="1" t="str">
        <f t="shared" ca="1" si="30"/>
        <v/>
      </c>
      <c r="N252" s="1" t="str">
        <f t="shared" ca="1" si="30"/>
        <v/>
      </c>
      <c r="O252" s="1" t="str">
        <f t="shared" ca="1" si="30"/>
        <v/>
      </c>
      <c r="P252" s="1" t="str">
        <f t="shared" ca="1" si="30"/>
        <v/>
      </c>
    </row>
    <row r="253" spans="1:16">
      <c r="A253" s="14" t="str">
        <f t="shared" ca="1" si="25"/>
        <v/>
      </c>
      <c r="B253" s="1" t="str">
        <f ca="1">IF(A253&lt;=annual_trend_projects,INDEX(projects,MATCH(0,INDEX(COUNTIF($B$3:B252,projects),0,0),0)),"")</f>
        <v/>
      </c>
      <c r="C253" s="13" t="str" cm="1">
        <f t="array" aca="1" ref="C253" ca="1">IF(B253&lt;&gt;"",IF(INDEX(projects_is_finished,MATCH(B253,projects_projects,0))=checked_key,finish_status_key,IF(INDEX(projects_is_stopped,MATCH(B253,projects_projects,0))=checked_key,stopped_status_key,IF(INDEX(projects_is_started,MATCH(B253,projects_projects,0))=checked_key,wip_status_key,""))),"")</f>
        <v/>
      </c>
      <c r="D253" s="3" t="str" cm="1">
        <f t="array" aca="1" ref="D253" ca="1">IF(B253&lt;&gt;"",INDEX(dates,MATCH(B253,projects,0)),"")</f>
        <v/>
      </c>
      <c r="E253" s="3" t="str" cm="1">
        <f t="array" aca="1" ref="E253" ca="1">IF(B253&lt;&gt;"",IF(C253=wip_status_key,"",INDIRECT("'Stitching Log'!A"&amp;MAX(IF(projects=B253,ROW(projects))))),"")</f>
        <v/>
      </c>
      <c r="F253" s="3"/>
      <c r="G253" s="3"/>
      <c r="H253" s="3"/>
      <c r="I253" s="3"/>
      <c r="J253" s="1" t="str">
        <f t="shared" ref="J253:P262" ca="1" si="31">IF($B253&lt;&gt;"",COUNTIFS(dates,"&gt;="&amp;J$1,dates,"&lt;"&amp;DATE(YEAR(J$1)+1,MONTH(J$1),DAY(J$1)),projects,$B253),"")</f>
        <v/>
      </c>
      <c r="K253" s="1" t="str">
        <f t="shared" ca="1" si="31"/>
        <v/>
      </c>
      <c r="L253" s="1" t="str">
        <f t="shared" ca="1" si="31"/>
        <v/>
      </c>
      <c r="M253" s="1" t="str">
        <f t="shared" ca="1" si="31"/>
        <v/>
      </c>
      <c r="N253" s="1" t="str">
        <f t="shared" ca="1" si="31"/>
        <v/>
      </c>
      <c r="O253" s="1" t="str">
        <f t="shared" ca="1" si="31"/>
        <v/>
      </c>
      <c r="P253" s="1" t="str">
        <f t="shared" ca="1" si="31"/>
        <v/>
      </c>
    </row>
    <row r="254" spans="1:16">
      <c r="A254" s="14" t="str">
        <f t="shared" ca="1" si="25"/>
        <v/>
      </c>
      <c r="B254" s="1" t="str">
        <f ca="1">IF(A254&lt;=annual_trend_projects,INDEX(projects,MATCH(0,INDEX(COUNTIF($B$3:B253,projects),0,0),0)),"")</f>
        <v/>
      </c>
      <c r="C254" s="13" t="str" cm="1">
        <f t="array" aca="1" ref="C254" ca="1">IF(B254&lt;&gt;"",IF(INDEX(projects_is_finished,MATCH(B254,projects_projects,0))=checked_key,finish_status_key,IF(INDEX(projects_is_stopped,MATCH(B254,projects_projects,0))=checked_key,stopped_status_key,IF(INDEX(projects_is_started,MATCH(B254,projects_projects,0))=checked_key,wip_status_key,""))),"")</f>
        <v/>
      </c>
      <c r="D254" s="3" t="str" cm="1">
        <f t="array" aca="1" ref="D254" ca="1">IF(B254&lt;&gt;"",INDEX(dates,MATCH(B254,projects,0)),"")</f>
        <v/>
      </c>
      <c r="E254" s="3" t="str" cm="1">
        <f t="array" aca="1" ref="E254" ca="1">IF(B254&lt;&gt;"",IF(C254=wip_status_key,"",INDIRECT("'Stitching Log'!A"&amp;MAX(IF(projects=B254,ROW(projects))))),"")</f>
        <v/>
      </c>
      <c r="F254" s="3"/>
      <c r="G254" s="3"/>
      <c r="H254" s="3"/>
      <c r="I254" s="3"/>
      <c r="J254" s="1" t="str">
        <f t="shared" ca="1" si="31"/>
        <v/>
      </c>
      <c r="K254" s="1" t="str">
        <f t="shared" ca="1" si="31"/>
        <v/>
      </c>
      <c r="L254" s="1" t="str">
        <f t="shared" ca="1" si="31"/>
        <v/>
      </c>
      <c r="M254" s="1" t="str">
        <f t="shared" ca="1" si="31"/>
        <v/>
      </c>
      <c r="N254" s="1" t="str">
        <f t="shared" ca="1" si="31"/>
        <v/>
      </c>
      <c r="O254" s="1" t="str">
        <f t="shared" ca="1" si="31"/>
        <v/>
      </c>
      <c r="P254" s="1" t="str">
        <f t="shared" ca="1" si="31"/>
        <v/>
      </c>
    </row>
    <row r="255" spans="1:16">
      <c r="A255" s="14" t="str">
        <f t="shared" ca="1" si="25"/>
        <v/>
      </c>
      <c r="B255" s="1" t="str">
        <f ca="1">IF(A255&lt;=annual_trend_projects,INDEX(projects,MATCH(0,INDEX(COUNTIF($B$3:B254,projects),0,0),0)),"")</f>
        <v/>
      </c>
      <c r="C255" s="13" t="str" cm="1">
        <f t="array" aca="1" ref="C255" ca="1">IF(B255&lt;&gt;"",IF(INDEX(projects_is_finished,MATCH(B255,projects_projects,0))=checked_key,finish_status_key,IF(INDEX(projects_is_stopped,MATCH(B255,projects_projects,0))=checked_key,stopped_status_key,IF(INDEX(projects_is_started,MATCH(B255,projects_projects,0))=checked_key,wip_status_key,""))),"")</f>
        <v/>
      </c>
      <c r="D255" s="3" t="str" cm="1">
        <f t="array" aca="1" ref="D255" ca="1">IF(B255&lt;&gt;"",INDEX(dates,MATCH(B255,projects,0)),"")</f>
        <v/>
      </c>
      <c r="E255" s="3" t="str" cm="1">
        <f t="array" aca="1" ref="E255" ca="1">IF(B255&lt;&gt;"",IF(C255=wip_status_key,"",INDIRECT("'Stitching Log'!A"&amp;MAX(IF(projects=B255,ROW(projects))))),"")</f>
        <v/>
      </c>
      <c r="F255" s="3"/>
      <c r="G255" s="3"/>
      <c r="H255" s="3"/>
      <c r="I255" s="3"/>
      <c r="J255" s="1" t="str">
        <f t="shared" ca="1" si="31"/>
        <v/>
      </c>
      <c r="K255" s="1" t="str">
        <f t="shared" ca="1" si="31"/>
        <v/>
      </c>
      <c r="L255" s="1" t="str">
        <f t="shared" ca="1" si="31"/>
        <v/>
      </c>
      <c r="M255" s="1" t="str">
        <f t="shared" ca="1" si="31"/>
        <v/>
      </c>
      <c r="N255" s="1" t="str">
        <f t="shared" ca="1" si="31"/>
        <v/>
      </c>
      <c r="O255" s="1" t="str">
        <f t="shared" ca="1" si="31"/>
        <v/>
      </c>
      <c r="P255" s="1" t="str">
        <f t="shared" ca="1" si="31"/>
        <v/>
      </c>
    </row>
    <row r="256" spans="1:16">
      <c r="A256" s="14" t="str">
        <f t="shared" ca="1" si="25"/>
        <v/>
      </c>
      <c r="B256" s="1" t="str">
        <f ca="1">IF(A256&lt;=annual_trend_projects,INDEX(projects,MATCH(0,INDEX(COUNTIF($B$3:B255,projects),0,0),0)),"")</f>
        <v/>
      </c>
      <c r="C256" s="13" t="str" cm="1">
        <f t="array" aca="1" ref="C256" ca="1">IF(B256&lt;&gt;"",IF(INDEX(projects_is_finished,MATCH(B256,projects_projects,0))=checked_key,finish_status_key,IF(INDEX(projects_is_stopped,MATCH(B256,projects_projects,0))=checked_key,stopped_status_key,IF(INDEX(projects_is_started,MATCH(B256,projects_projects,0))=checked_key,wip_status_key,""))),"")</f>
        <v/>
      </c>
      <c r="D256" s="3" t="str" cm="1">
        <f t="array" aca="1" ref="D256" ca="1">IF(B256&lt;&gt;"",INDEX(dates,MATCH(B256,projects,0)),"")</f>
        <v/>
      </c>
      <c r="E256" s="3" t="str" cm="1">
        <f t="array" aca="1" ref="E256" ca="1">IF(B256&lt;&gt;"",IF(C256=wip_status_key,"",INDIRECT("'Stitching Log'!A"&amp;MAX(IF(projects=B256,ROW(projects))))),"")</f>
        <v/>
      </c>
      <c r="F256" s="3"/>
      <c r="G256" s="3"/>
      <c r="H256" s="3"/>
      <c r="I256" s="3"/>
      <c r="J256" s="1" t="str">
        <f t="shared" ca="1" si="31"/>
        <v/>
      </c>
      <c r="K256" s="1" t="str">
        <f t="shared" ca="1" si="31"/>
        <v/>
      </c>
      <c r="L256" s="1" t="str">
        <f t="shared" ca="1" si="31"/>
        <v/>
      </c>
      <c r="M256" s="1" t="str">
        <f t="shared" ca="1" si="31"/>
        <v/>
      </c>
      <c r="N256" s="1" t="str">
        <f t="shared" ca="1" si="31"/>
        <v/>
      </c>
      <c r="O256" s="1" t="str">
        <f t="shared" ca="1" si="31"/>
        <v/>
      </c>
      <c r="P256" s="1" t="str">
        <f t="shared" ca="1" si="31"/>
        <v/>
      </c>
    </row>
    <row r="257" spans="1:16">
      <c r="A257" s="14" t="str">
        <f t="shared" ca="1" si="25"/>
        <v/>
      </c>
      <c r="B257" s="1" t="str">
        <f ca="1">IF(A257&lt;=annual_trend_projects,INDEX(projects,MATCH(0,INDEX(COUNTIF($B$3:B256,projects),0,0),0)),"")</f>
        <v/>
      </c>
      <c r="C257" s="13" t="str" cm="1">
        <f t="array" aca="1" ref="C257" ca="1">IF(B257&lt;&gt;"",IF(INDEX(projects_is_finished,MATCH(B257,projects_projects,0))=checked_key,finish_status_key,IF(INDEX(projects_is_stopped,MATCH(B257,projects_projects,0))=checked_key,stopped_status_key,IF(INDEX(projects_is_started,MATCH(B257,projects_projects,0))=checked_key,wip_status_key,""))),"")</f>
        <v/>
      </c>
      <c r="D257" s="3" t="str" cm="1">
        <f t="array" aca="1" ref="D257" ca="1">IF(B257&lt;&gt;"",INDEX(dates,MATCH(B257,projects,0)),"")</f>
        <v/>
      </c>
      <c r="E257" s="3" t="str" cm="1">
        <f t="array" aca="1" ref="E257" ca="1">IF(B257&lt;&gt;"",IF(C257=wip_status_key,"",INDIRECT("'Stitching Log'!A"&amp;MAX(IF(projects=B257,ROW(projects))))),"")</f>
        <v/>
      </c>
      <c r="F257" s="3"/>
      <c r="G257" s="3"/>
      <c r="H257" s="3"/>
      <c r="I257" s="3"/>
      <c r="J257" s="1" t="str">
        <f t="shared" ca="1" si="31"/>
        <v/>
      </c>
      <c r="K257" s="1" t="str">
        <f t="shared" ca="1" si="31"/>
        <v/>
      </c>
      <c r="L257" s="1" t="str">
        <f t="shared" ca="1" si="31"/>
        <v/>
      </c>
      <c r="M257" s="1" t="str">
        <f t="shared" ca="1" si="31"/>
        <v/>
      </c>
      <c r="N257" s="1" t="str">
        <f t="shared" ca="1" si="31"/>
        <v/>
      </c>
      <c r="O257" s="1" t="str">
        <f t="shared" ca="1" si="31"/>
        <v/>
      </c>
      <c r="P257" s="1" t="str">
        <f t="shared" ca="1" si="31"/>
        <v/>
      </c>
    </row>
    <row r="258" spans="1:16">
      <c r="A258" s="14" t="str">
        <f t="shared" ca="1" si="25"/>
        <v/>
      </c>
      <c r="B258" s="1" t="str">
        <f ca="1">IF(A258&lt;=annual_trend_projects,INDEX(projects,MATCH(0,INDEX(COUNTIF($B$3:B257,projects),0,0),0)),"")</f>
        <v/>
      </c>
      <c r="C258" s="13" t="str" cm="1">
        <f t="array" aca="1" ref="C258" ca="1">IF(B258&lt;&gt;"",IF(INDEX(projects_is_finished,MATCH(B258,projects_projects,0))=checked_key,finish_status_key,IF(INDEX(projects_is_stopped,MATCH(B258,projects_projects,0))=checked_key,stopped_status_key,IF(INDEX(projects_is_started,MATCH(B258,projects_projects,0))=checked_key,wip_status_key,""))),"")</f>
        <v/>
      </c>
      <c r="D258" s="3" t="str" cm="1">
        <f t="array" aca="1" ref="D258" ca="1">IF(B258&lt;&gt;"",INDEX(dates,MATCH(B258,projects,0)),"")</f>
        <v/>
      </c>
      <c r="E258" s="3" t="str" cm="1">
        <f t="array" aca="1" ref="E258" ca="1">IF(B258&lt;&gt;"",IF(C258=wip_status_key,"",INDIRECT("'Stitching Log'!A"&amp;MAX(IF(projects=B258,ROW(projects))))),"")</f>
        <v/>
      </c>
      <c r="F258" s="3"/>
      <c r="G258" s="3"/>
      <c r="H258" s="3"/>
      <c r="I258" s="3"/>
      <c r="J258" s="1" t="str">
        <f t="shared" ca="1" si="31"/>
        <v/>
      </c>
      <c r="K258" s="1" t="str">
        <f t="shared" ca="1" si="31"/>
        <v/>
      </c>
      <c r="L258" s="1" t="str">
        <f t="shared" ca="1" si="31"/>
        <v/>
      </c>
      <c r="M258" s="1" t="str">
        <f t="shared" ca="1" si="31"/>
        <v/>
      </c>
      <c r="N258" s="1" t="str">
        <f t="shared" ca="1" si="31"/>
        <v/>
      </c>
      <c r="O258" s="1" t="str">
        <f t="shared" ca="1" si="31"/>
        <v/>
      </c>
      <c r="P258" s="1" t="str">
        <f t="shared" ca="1" si="31"/>
        <v/>
      </c>
    </row>
    <row r="259" spans="1:16">
      <c r="A259" s="14" t="str">
        <f t="shared" ca="1" si="25"/>
        <v/>
      </c>
      <c r="B259" s="1" t="str">
        <f ca="1">IF(A259&lt;=annual_trend_projects,INDEX(projects,MATCH(0,INDEX(COUNTIF($B$3:B258,projects),0,0),0)),"")</f>
        <v/>
      </c>
      <c r="C259" s="13" t="str" cm="1">
        <f t="array" aca="1" ref="C259" ca="1">IF(B259&lt;&gt;"",IF(INDEX(projects_is_finished,MATCH(B259,projects_projects,0))=checked_key,finish_status_key,IF(INDEX(projects_is_stopped,MATCH(B259,projects_projects,0))=checked_key,stopped_status_key,IF(INDEX(projects_is_started,MATCH(B259,projects_projects,0))=checked_key,wip_status_key,""))),"")</f>
        <v/>
      </c>
      <c r="D259" s="3" t="str" cm="1">
        <f t="array" aca="1" ref="D259" ca="1">IF(B259&lt;&gt;"",INDEX(dates,MATCH(B259,projects,0)),"")</f>
        <v/>
      </c>
      <c r="E259" s="3" t="str" cm="1">
        <f t="array" aca="1" ref="E259" ca="1">IF(B259&lt;&gt;"",IF(C259=wip_status_key,"",INDIRECT("'Stitching Log'!A"&amp;MAX(IF(projects=B259,ROW(projects))))),"")</f>
        <v/>
      </c>
      <c r="F259" s="3"/>
      <c r="G259" s="3"/>
      <c r="H259" s="3"/>
      <c r="I259" s="3"/>
      <c r="J259" s="1" t="str">
        <f t="shared" ca="1" si="31"/>
        <v/>
      </c>
      <c r="K259" s="1" t="str">
        <f t="shared" ca="1" si="31"/>
        <v/>
      </c>
      <c r="L259" s="1" t="str">
        <f t="shared" ca="1" si="31"/>
        <v/>
      </c>
      <c r="M259" s="1" t="str">
        <f t="shared" ca="1" si="31"/>
        <v/>
      </c>
      <c r="N259" s="1" t="str">
        <f t="shared" ca="1" si="31"/>
        <v/>
      </c>
      <c r="O259" s="1" t="str">
        <f t="shared" ca="1" si="31"/>
        <v/>
      </c>
      <c r="P259" s="1" t="str">
        <f t="shared" ca="1" si="31"/>
        <v/>
      </c>
    </row>
    <row r="260" spans="1:16">
      <c r="A260" s="14" t="str">
        <f t="shared" ref="A260:A323" ca="1" si="32">IF(A259&gt;=annual_trend_projects,"",A259+1)</f>
        <v/>
      </c>
      <c r="B260" s="1" t="str">
        <f ca="1">IF(A260&lt;=annual_trend_projects,INDEX(projects,MATCH(0,INDEX(COUNTIF($B$3:B259,projects),0,0),0)),"")</f>
        <v/>
      </c>
      <c r="C260" s="13" t="str" cm="1">
        <f t="array" aca="1" ref="C260" ca="1">IF(B260&lt;&gt;"",IF(INDEX(projects_is_finished,MATCH(B260,projects_projects,0))=checked_key,finish_status_key,IF(INDEX(projects_is_stopped,MATCH(B260,projects_projects,0))=checked_key,stopped_status_key,IF(INDEX(projects_is_started,MATCH(B260,projects_projects,0))=checked_key,wip_status_key,""))),"")</f>
        <v/>
      </c>
      <c r="D260" s="3" t="str" cm="1">
        <f t="array" aca="1" ref="D260" ca="1">IF(B260&lt;&gt;"",INDEX(dates,MATCH(B260,projects,0)),"")</f>
        <v/>
      </c>
      <c r="E260" s="3" t="str" cm="1">
        <f t="array" aca="1" ref="E260" ca="1">IF(B260&lt;&gt;"",IF(C260=wip_status_key,"",INDIRECT("'Stitching Log'!A"&amp;MAX(IF(projects=B260,ROW(projects))))),"")</f>
        <v/>
      </c>
      <c r="F260" s="3"/>
      <c r="G260" s="3"/>
      <c r="H260" s="3"/>
      <c r="I260" s="3"/>
      <c r="J260" s="1" t="str">
        <f t="shared" ca="1" si="31"/>
        <v/>
      </c>
      <c r="K260" s="1" t="str">
        <f t="shared" ca="1" si="31"/>
        <v/>
      </c>
      <c r="L260" s="1" t="str">
        <f t="shared" ca="1" si="31"/>
        <v/>
      </c>
      <c r="M260" s="1" t="str">
        <f t="shared" ca="1" si="31"/>
        <v/>
      </c>
      <c r="N260" s="1" t="str">
        <f t="shared" ca="1" si="31"/>
        <v/>
      </c>
      <c r="O260" s="1" t="str">
        <f t="shared" ca="1" si="31"/>
        <v/>
      </c>
      <c r="P260" s="1" t="str">
        <f t="shared" ca="1" si="31"/>
        <v/>
      </c>
    </row>
    <row r="261" spans="1:16">
      <c r="A261" s="14" t="str">
        <f t="shared" ca="1" si="32"/>
        <v/>
      </c>
      <c r="B261" s="1" t="str">
        <f ca="1">IF(A261&lt;=annual_trend_projects,INDEX(projects,MATCH(0,INDEX(COUNTIF($B$3:B260,projects),0,0),0)),"")</f>
        <v/>
      </c>
      <c r="C261" s="13" t="str" cm="1">
        <f t="array" aca="1" ref="C261" ca="1">IF(B261&lt;&gt;"",IF(INDEX(projects_is_finished,MATCH(B261,projects_projects,0))=checked_key,finish_status_key,IF(INDEX(projects_is_stopped,MATCH(B261,projects_projects,0))=checked_key,stopped_status_key,IF(INDEX(projects_is_started,MATCH(B261,projects_projects,0))=checked_key,wip_status_key,""))),"")</f>
        <v/>
      </c>
      <c r="D261" s="3" t="str" cm="1">
        <f t="array" aca="1" ref="D261" ca="1">IF(B261&lt;&gt;"",INDEX(dates,MATCH(B261,projects,0)),"")</f>
        <v/>
      </c>
      <c r="E261" s="3" t="str" cm="1">
        <f t="array" aca="1" ref="E261" ca="1">IF(B261&lt;&gt;"",IF(C261=wip_status_key,"",INDIRECT("'Stitching Log'!A"&amp;MAX(IF(projects=B261,ROW(projects))))),"")</f>
        <v/>
      </c>
      <c r="F261" s="3"/>
      <c r="G261" s="3"/>
      <c r="H261" s="3"/>
      <c r="I261" s="3"/>
      <c r="J261" s="1" t="str">
        <f t="shared" ca="1" si="31"/>
        <v/>
      </c>
      <c r="K261" s="1" t="str">
        <f t="shared" ca="1" si="31"/>
        <v/>
      </c>
      <c r="L261" s="1" t="str">
        <f t="shared" ca="1" si="31"/>
        <v/>
      </c>
      <c r="M261" s="1" t="str">
        <f t="shared" ca="1" si="31"/>
        <v/>
      </c>
      <c r="N261" s="1" t="str">
        <f t="shared" ca="1" si="31"/>
        <v/>
      </c>
      <c r="O261" s="1" t="str">
        <f t="shared" ca="1" si="31"/>
        <v/>
      </c>
      <c r="P261" s="1" t="str">
        <f t="shared" ca="1" si="31"/>
        <v/>
      </c>
    </row>
    <row r="262" spans="1:16">
      <c r="A262" s="14" t="str">
        <f t="shared" ca="1" si="32"/>
        <v/>
      </c>
      <c r="B262" s="1" t="str">
        <f ca="1">IF(A262&lt;=annual_trend_projects,INDEX(projects,MATCH(0,INDEX(COUNTIF($B$3:B261,projects),0,0),0)),"")</f>
        <v/>
      </c>
      <c r="C262" s="13" t="str" cm="1">
        <f t="array" aca="1" ref="C262" ca="1">IF(B262&lt;&gt;"",IF(INDEX(projects_is_finished,MATCH(B262,projects_projects,0))=checked_key,finish_status_key,IF(INDEX(projects_is_stopped,MATCH(B262,projects_projects,0))=checked_key,stopped_status_key,IF(INDEX(projects_is_started,MATCH(B262,projects_projects,0))=checked_key,wip_status_key,""))),"")</f>
        <v/>
      </c>
      <c r="D262" s="3" t="str" cm="1">
        <f t="array" aca="1" ref="D262" ca="1">IF(B262&lt;&gt;"",INDEX(dates,MATCH(B262,projects,0)),"")</f>
        <v/>
      </c>
      <c r="E262" s="3" t="str" cm="1">
        <f t="array" aca="1" ref="E262" ca="1">IF(B262&lt;&gt;"",IF(C262=wip_status_key,"",INDIRECT("'Stitching Log'!A"&amp;MAX(IF(projects=B262,ROW(projects))))),"")</f>
        <v/>
      </c>
      <c r="F262" s="3"/>
      <c r="G262" s="3"/>
      <c r="H262" s="3"/>
      <c r="I262" s="3"/>
      <c r="J262" s="1" t="str">
        <f t="shared" ca="1" si="31"/>
        <v/>
      </c>
      <c r="K262" s="1" t="str">
        <f t="shared" ca="1" si="31"/>
        <v/>
      </c>
      <c r="L262" s="1" t="str">
        <f t="shared" ca="1" si="31"/>
        <v/>
      </c>
      <c r="M262" s="1" t="str">
        <f t="shared" ca="1" si="31"/>
        <v/>
      </c>
      <c r="N262" s="1" t="str">
        <f t="shared" ca="1" si="31"/>
        <v/>
      </c>
      <c r="O262" s="1" t="str">
        <f t="shared" ca="1" si="31"/>
        <v/>
      </c>
      <c r="P262" s="1" t="str">
        <f t="shared" ca="1" si="31"/>
        <v/>
      </c>
    </row>
    <row r="263" spans="1:16">
      <c r="A263" s="14" t="str">
        <f t="shared" ca="1" si="32"/>
        <v/>
      </c>
      <c r="B263" s="1" t="str">
        <f ca="1">IF(A263&lt;=annual_trend_projects,INDEX(projects,MATCH(0,INDEX(COUNTIF($B$3:B262,projects),0,0),0)),"")</f>
        <v/>
      </c>
      <c r="C263" s="13" t="str" cm="1">
        <f t="array" aca="1" ref="C263" ca="1">IF(B263&lt;&gt;"",IF(INDEX(projects_is_finished,MATCH(B263,projects_projects,0))=checked_key,finish_status_key,IF(INDEX(projects_is_stopped,MATCH(B263,projects_projects,0))=checked_key,stopped_status_key,IF(INDEX(projects_is_started,MATCH(B263,projects_projects,0))=checked_key,wip_status_key,""))),"")</f>
        <v/>
      </c>
      <c r="D263" s="3" t="str" cm="1">
        <f t="array" aca="1" ref="D263" ca="1">IF(B263&lt;&gt;"",INDEX(dates,MATCH(B263,projects,0)),"")</f>
        <v/>
      </c>
      <c r="E263" s="3" t="str" cm="1">
        <f t="array" aca="1" ref="E263" ca="1">IF(B263&lt;&gt;"",IF(C263=wip_status_key,"",INDIRECT("'Stitching Log'!A"&amp;MAX(IF(projects=B263,ROW(projects))))),"")</f>
        <v/>
      </c>
      <c r="F263" s="3"/>
      <c r="G263" s="3"/>
      <c r="H263" s="3"/>
      <c r="I263" s="3"/>
      <c r="J263" s="1" t="str">
        <f t="shared" ref="J263:P272" ca="1" si="33">IF($B263&lt;&gt;"",COUNTIFS(dates,"&gt;="&amp;J$1,dates,"&lt;"&amp;DATE(YEAR(J$1)+1,MONTH(J$1),DAY(J$1)),projects,$B263),"")</f>
        <v/>
      </c>
      <c r="K263" s="1" t="str">
        <f t="shared" ca="1" si="33"/>
        <v/>
      </c>
      <c r="L263" s="1" t="str">
        <f t="shared" ca="1" si="33"/>
        <v/>
      </c>
      <c r="M263" s="1" t="str">
        <f t="shared" ca="1" si="33"/>
        <v/>
      </c>
      <c r="N263" s="1" t="str">
        <f t="shared" ca="1" si="33"/>
        <v/>
      </c>
      <c r="O263" s="1" t="str">
        <f t="shared" ca="1" si="33"/>
        <v/>
      </c>
      <c r="P263" s="1" t="str">
        <f t="shared" ca="1" si="33"/>
        <v/>
      </c>
    </row>
    <row r="264" spans="1:16">
      <c r="A264" s="14" t="str">
        <f t="shared" ca="1" si="32"/>
        <v/>
      </c>
      <c r="B264" s="1" t="str">
        <f ca="1">IF(A264&lt;=annual_trend_projects,INDEX(projects,MATCH(0,INDEX(COUNTIF($B$3:B263,projects),0,0),0)),"")</f>
        <v/>
      </c>
      <c r="C264" s="13" t="str" cm="1">
        <f t="array" aca="1" ref="C264" ca="1">IF(B264&lt;&gt;"",IF(INDEX(projects_is_finished,MATCH(B264,projects_projects,0))=checked_key,finish_status_key,IF(INDEX(projects_is_stopped,MATCH(B264,projects_projects,0))=checked_key,stopped_status_key,IF(INDEX(projects_is_started,MATCH(B264,projects_projects,0))=checked_key,wip_status_key,""))),"")</f>
        <v/>
      </c>
      <c r="D264" s="3" t="str" cm="1">
        <f t="array" aca="1" ref="D264" ca="1">IF(B264&lt;&gt;"",INDEX(dates,MATCH(B264,projects,0)),"")</f>
        <v/>
      </c>
      <c r="E264" s="3" t="str" cm="1">
        <f t="array" aca="1" ref="E264" ca="1">IF(B264&lt;&gt;"",IF(C264=wip_status_key,"",INDIRECT("'Stitching Log'!A"&amp;MAX(IF(projects=B264,ROW(projects))))),"")</f>
        <v/>
      </c>
      <c r="F264" s="3"/>
      <c r="G264" s="3"/>
      <c r="H264" s="3"/>
      <c r="I264" s="3"/>
      <c r="J264" s="1" t="str">
        <f t="shared" ca="1" si="33"/>
        <v/>
      </c>
      <c r="K264" s="1" t="str">
        <f t="shared" ca="1" si="33"/>
        <v/>
      </c>
      <c r="L264" s="1" t="str">
        <f t="shared" ca="1" si="33"/>
        <v/>
      </c>
      <c r="M264" s="1" t="str">
        <f t="shared" ca="1" si="33"/>
        <v/>
      </c>
      <c r="N264" s="1" t="str">
        <f t="shared" ca="1" si="33"/>
        <v/>
      </c>
      <c r="O264" s="1" t="str">
        <f t="shared" ca="1" si="33"/>
        <v/>
      </c>
      <c r="P264" s="1" t="str">
        <f t="shared" ca="1" si="33"/>
        <v/>
      </c>
    </row>
    <row r="265" spans="1:16">
      <c r="A265" s="14" t="str">
        <f t="shared" ca="1" si="32"/>
        <v/>
      </c>
      <c r="B265" s="1" t="str">
        <f ca="1">IF(A265&lt;=annual_trend_projects,INDEX(projects,MATCH(0,INDEX(COUNTIF($B$3:B264,projects),0,0),0)),"")</f>
        <v/>
      </c>
      <c r="C265" s="13" t="str" cm="1">
        <f t="array" aca="1" ref="C265" ca="1">IF(B265&lt;&gt;"",IF(INDEX(projects_is_finished,MATCH(B265,projects_projects,0))=checked_key,finish_status_key,IF(INDEX(projects_is_stopped,MATCH(B265,projects_projects,0))=checked_key,stopped_status_key,IF(INDEX(projects_is_started,MATCH(B265,projects_projects,0))=checked_key,wip_status_key,""))),"")</f>
        <v/>
      </c>
      <c r="D265" s="3" t="str" cm="1">
        <f t="array" aca="1" ref="D265" ca="1">IF(B265&lt;&gt;"",INDEX(dates,MATCH(B265,projects,0)),"")</f>
        <v/>
      </c>
      <c r="E265" s="3" t="str" cm="1">
        <f t="array" aca="1" ref="E265" ca="1">IF(B265&lt;&gt;"",IF(C265=wip_status_key,"",INDIRECT("'Stitching Log'!A"&amp;MAX(IF(projects=B265,ROW(projects))))),"")</f>
        <v/>
      </c>
      <c r="F265" s="3"/>
      <c r="G265" s="3"/>
      <c r="H265" s="3"/>
      <c r="I265" s="3"/>
      <c r="J265" s="1" t="str">
        <f t="shared" ca="1" si="33"/>
        <v/>
      </c>
      <c r="K265" s="1" t="str">
        <f t="shared" ca="1" si="33"/>
        <v/>
      </c>
      <c r="L265" s="1" t="str">
        <f t="shared" ca="1" si="33"/>
        <v/>
      </c>
      <c r="M265" s="1" t="str">
        <f t="shared" ca="1" si="33"/>
        <v/>
      </c>
      <c r="N265" s="1" t="str">
        <f t="shared" ca="1" si="33"/>
        <v/>
      </c>
      <c r="O265" s="1" t="str">
        <f t="shared" ca="1" si="33"/>
        <v/>
      </c>
      <c r="P265" s="1" t="str">
        <f t="shared" ca="1" si="33"/>
        <v/>
      </c>
    </row>
    <row r="266" spans="1:16">
      <c r="A266" s="14" t="str">
        <f t="shared" ca="1" si="32"/>
        <v/>
      </c>
      <c r="B266" s="1" t="str">
        <f ca="1">IF(A266&lt;=annual_trend_projects,INDEX(projects,MATCH(0,INDEX(COUNTIF($B$3:B265,projects),0,0),0)),"")</f>
        <v/>
      </c>
      <c r="C266" s="13" t="str" cm="1">
        <f t="array" aca="1" ref="C266" ca="1">IF(B266&lt;&gt;"",IF(INDEX(projects_is_finished,MATCH(B266,projects_projects,0))=checked_key,finish_status_key,IF(INDEX(projects_is_stopped,MATCH(B266,projects_projects,0))=checked_key,stopped_status_key,IF(INDEX(projects_is_started,MATCH(B266,projects_projects,0))=checked_key,wip_status_key,""))),"")</f>
        <v/>
      </c>
      <c r="D266" s="3" t="str" cm="1">
        <f t="array" aca="1" ref="D266" ca="1">IF(B266&lt;&gt;"",INDEX(dates,MATCH(B266,projects,0)),"")</f>
        <v/>
      </c>
      <c r="E266" s="3" t="str" cm="1">
        <f t="array" aca="1" ref="E266" ca="1">IF(B266&lt;&gt;"",IF(C266=wip_status_key,"",INDIRECT("'Stitching Log'!A"&amp;MAX(IF(projects=B266,ROW(projects))))),"")</f>
        <v/>
      </c>
      <c r="F266" s="3"/>
      <c r="G266" s="3"/>
      <c r="H266" s="3"/>
      <c r="I266" s="3"/>
      <c r="J266" s="1" t="str">
        <f t="shared" ca="1" si="33"/>
        <v/>
      </c>
      <c r="K266" s="1" t="str">
        <f t="shared" ca="1" si="33"/>
        <v/>
      </c>
      <c r="L266" s="1" t="str">
        <f t="shared" ca="1" si="33"/>
        <v/>
      </c>
      <c r="M266" s="1" t="str">
        <f t="shared" ca="1" si="33"/>
        <v/>
      </c>
      <c r="N266" s="1" t="str">
        <f t="shared" ca="1" si="33"/>
        <v/>
      </c>
      <c r="O266" s="1" t="str">
        <f t="shared" ca="1" si="33"/>
        <v/>
      </c>
      <c r="P266" s="1" t="str">
        <f t="shared" ca="1" si="33"/>
        <v/>
      </c>
    </row>
    <row r="267" spans="1:16">
      <c r="A267" s="14" t="str">
        <f t="shared" ca="1" si="32"/>
        <v/>
      </c>
      <c r="B267" s="1" t="str">
        <f ca="1">IF(A267&lt;=annual_trend_projects,INDEX(projects,MATCH(0,INDEX(COUNTIF($B$3:B266,projects),0,0),0)),"")</f>
        <v/>
      </c>
      <c r="C267" s="13" t="str" cm="1">
        <f t="array" aca="1" ref="C267" ca="1">IF(B267&lt;&gt;"",IF(INDEX(projects_is_finished,MATCH(B267,projects_projects,0))=checked_key,finish_status_key,IF(INDEX(projects_is_stopped,MATCH(B267,projects_projects,0))=checked_key,stopped_status_key,IF(INDEX(projects_is_started,MATCH(B267,projects_projects,0))=checked_key,wip_status_key,""))),"")</f>
        <v/>
      </c>
      <c r="D267" s="3" t="str" cm="1">
        <f t="array" aca="1" ref="D267" ca="1">IF(B267&lt;&gt;"",INDEX(dates,MATCH(B267,projects,0)),"")</f>
        <v/>
      </c>
      <c r="E267" s="3" t="str" cm="1">
        <f t="array" aca="1" ref="E267" ca="1">IF(B267&lt;&gt;"",IF(C267=wip_status_key,"",INDIRECT("'Stitching Log'!A"&amp;MAX(IF(projects=B267,ROW(projects))))),"")</f>
        <v/>
      </c>
      <c r="F267" s="3"/>
      <c r="G267" s="3"/>
      <c r="H267" s="3"/>
      <c r="I267" s="3"/>
      <c r="J267" s="1" t="str">
        <f t="shared" ca="1" si="33"/>
        <v/>
      </c>
      <c r="K267" s="1" t="str">
        <f t="shared" ca="1" si="33"/>
        <v/>
      </c>
      <c r="L267" s="1" t="str">
        <f t="shared" ca="1" si="33"/>
        <v/>
      </c>
      <c r="M267" s="1" t="str">
        <f t="shared" ca="1" si="33"/>
        <v/>
      </c>
      <c r="N267" s="1" t="str">
        <f t="shared" ca="1" si="33"/>
        <v/>
      </c>
      <c r="O267" s="1" t="str">
        <f t="shared" ca="1" si="33"/>
        <v/>
      </c>
      <c r="P267" s="1" t="str">
        <f t="shared" ca="1" si="33"/>
        <v/>
      </c>
    </row>
    <row r="268" spans="1:16">
      <c r="A268" s="14" t="str">
        <f t="shared" ca="1" si="32"/>
        <v/>
      </c>
      <c r="B268" s="1" t="str">
        <f ca="1">IF(A268&lt;=annual_trend_projects,INDEX(projects,MATCH(0,INDEX(COUNTIF($B$3:B267,projects),0,0),0)),"")</f>
        <v/>
      </c>
      <c r="C268" s="13" t="str" cm="1">
        <f t="array" aca="1" ref="C268" ca="1">IF(B268&lt;&gt;"",IF(INDEX(projects_is_finished,MATCH(B268,projects_projects,0))=checked_key,finish_status_key,IF(INDEX(projects_is_stopped,MATCH(B268,projects_projects,0))=checked_key,stopped_status_key,IF(INDEX(projects_is_started,MATCH(B268,projects_projects,0))=checked_key,wip_status_key,""))),"")</f>
        <v/>
      </c>
      <c r="D268" s="3" t="str" cm="1">
        <f t="array" aca="1" ref="D268" ca="1">IF(B268&lt;&gt;"",INDEX(dates,MATCH(B268,projects,0)),"")</f>
        <v/>
      </c>
      <c r="E268" s="3" t="str" cm="1">
        <f t="array" aca="1" ref="E268" ca="1">IF(B268&lt;&gt;"",IF(C268=wip_status_key,"",INDIRECT("'Stitching Log'!A"&amp;MAX(IF(projects=B268,ROW(projects))))),"")</f>
        <v/>
      </c>
      <c r="F268" s="3"/>
      <c r="G268" s="3"/>
      <c r="H268" s="3"/>
      <c r="I268" s="3"/>
      <c r="J268" s="1" t="str">
        <f t="shared" ca="1" si="33"/>
        <v/>
      </c>
      <c r="K268" s="1" t="str">
        <f t="shared" ca="1" si="33"/>
        <v/>
      </c>
      <c r="L268" s="1" t="str">
        <f t="shared" ca="1" si="33"/>
        <v/>
      </c>
      <c r="M268" s="1" t="str">
        <f t="shared" ca="1" si="33"/>
        <v/>
      </c>
      <c r="N268" s="1" t="str">
        <f t="shared" ca="1" si="33"/>
        <v/>
      </c>
      <c r="O268" s="1" t="str">
        <f t="shared" ca="1" si="33"/>
        <v/>
      </c>
      <c r="P268" s="1" t="str">
        <f t="shared" ca="1" si="33"/>
        <v/>
      </c>
    </row>
    <row r="269" spans="1:16">
      <c r="A269" s="14" t="str">
        <f t="shared" ca="1" si="32"/>
        <v/>
      </c>
      <c r="B269" s="1" t="str">
        <f ca="1">IF(A269&lt;=annual_trend_projects,INDEX(projects,MATCH(0,INDEX(COUNTIF($B$3:B268,projects),0,0),0)),"")</f>
        <v/>
      </c>
      <c r="C269" s="13" t="str" cm="1">
        <f t="array" aca="1" ref="C269" ca="1">IF(B269&lt;&gt;"",IF(INDEX(projects_is_finished,MATCH(B269,projects_projects,0))=checked_key,finish_status_key,IF(INDEX(projects_is_stopped,MATCH(B269,projects_projects,0))=checked_key,stopped_status_key,IF(INDEX(projects_is_started,MATCH(B269,projects_projects,0))=checked_key,wip_status_key,""))),"")</f>
        <v/>
      </c>
      <c r="D269" s="3" t="str" cm="1">
        <f t="array" aca="1" ref="D269" ca="1">IF(B269&lt;&gt;"",INDEX(dates,MATCH(B269,projects,0)),"")</f>
        <v/>
      </c>
      <c r="E269" s="3" t="str" cm="1">
        <f t="array" aca="1" ref="E269" ca="1">IF(B269&lt;&gt;"",IF(C269=wip_status_key,"",INDIRECT("'Stitching Log'!A"&amp;MAX(IF(projects=B269,ROW(projects))))),"")</f>
        <v/>
      </c>
      <c r="F269" s="3"/>
      <c r="G269" s="3"/>
      <c r="H269" s="3"/>
      <c r="I269" s="3"/>
      <c r="J269" s="1" t="str">
        <f t="shared" ca="1" si="33"/>
        <v/>
      </c>
      <c r="K269" s="1" t="str">
        <f t="shared" ca="1" si="33"/>
        <v/>
      </c>
      <c r="L269" s="1" t="str">
        <f t="shared" ca="1" si="33"/>
        <v/>
      </c>
      <c r="M269" s="1" t="str">
        <f t="shared" ca="1" si="33"/>
        <v/>
      </c>
      <c r="N269" s="1" t="str">
        <f t="shared" ca="1" si="33"/>
        <v/>
      </c>
      <c r="O269" s="1" t="str">
        <f t="shared" ca="1" si="33"/>
        <v/>
      </c>
      <c r="P269" s="1" t="str">
        <f t="shared" ca="1" si="33"/>
        <v/>
      </c>
    </row>
    <row r="270" spans="1:16">
      <c r="A270" s="14" t="str">
        <f t="shared" ca="1" si="32"/>
        <v/>
      </c>
      <c r="B270" s="1" t="str">
        <f ca="1">IF(A270&lt;=annual_trend_projects,INDEX(projects,MATCH(0,INDEX(COUNTIF($B$3:B269,projects),0,0),0)),"")</f>
        <v/>
      </c>
      <c r="C270" s="13" t="str" cm="1">
        <f t="array" aca="1" ref="C270" ca="1">IF(B270&lt;&gt;"",IF(INDEX(projects_is_finished,MATCH(B270,projects_projects,0))=checked_key,finish_status_key,IF(INDEX(projects_is_stopped,MATCH(B270,projects_projects,0))=checked_key,stopped_status_key,IF(INDEX(projects_is_started,MATCH(B270,projects_projects,0))=checked_key,wip_status_key,""))),"")</f>
        <v/>
      </c>
      <c r="D270" s="3" t="str" cm="1">
        <f t="array" aca="1" ref="D270" ca="1">IF(B270&lt;&gt;"",INDEX(dates,MATCH(B270,projects,0)),"")</f>
        <v/>
      </c>
      <c r="E270" s="3" t="str" cm="1">
        <f t="array" aca="1" ref="E270" ca="1">IF(B270&lt;&gt;"",IF(C270=wip_status_key,"",INDIRECT("'Stitching Log'!A"&amp;MAX(IF(projects=B270,ROW(projects))))),"")</f>
        <v/>
      </c>
      <c r="F270" s="3"/>
      <c r="G270" s="3"/>
      <c r="H270" s="3"/>
      <c r="I270" s="3"/>
      <c r="J270" s="1" t="str">
        <f t="shared" ca="1" si="33"/>
        <v/>
      </c>
      <c r="K270" s="1" t="str">
        <f t="shared" ca="1" si="33"/>
        <v/>
      </c>
      <c r="L270" s="1" t="str">
        <f t="shared" ca="1" si="33"/>
        <v/>
      </c>
      <c r="M270" s="1" t="str">
        <f t="shared" ca="1" si="33"/>
        <v/>
      </c>
      <c r="N270" s="1" t="str">
        <f t="shared" ca="1" si="33"/>
        <v/>
      </c>
      <c r="O270" s="1" t="str">
        <f t="shared" ca="1" si="33"/>
        <v/>
      </c>
      <c r="P270" s="1" t="str">
        <f t="shared" ca="1" si="33"/>
        <v/>
      </c>
    </row>
    <row r="271" spans="1:16">
      <c r="A271" s="14" t="str">
        <f t="shared" ca="1" si="32"/>
        <v/>
      </c>
      <c r="B271" s="1" t="str">
        <f ca="1">IF(A271&lt;=annual_trend_projects,INDEX(projects,MATCH(0,INDEX(COUNTIF($B$3:B270,projects),0,0),0)),"")</f>
        <v/>
      </c>
      <c r="C271" s="13" t="str" cm="1">
        <f t="array" aca="1" ref="C271" ca="1">IF(B271&lt;&gt;"",IF(INDEX(projects_is_finished,MATCH(B271,projects_projects,0))=checked_key,finish_status_key,IF(INDEX(projects_is_stopped,MATCH(B271,projects_projects,0))=checked_key,stopped_status_key,IF(INDEX(projects_is_started,MATCH(B271,projects_projects,0))=checked_key,wip_status_key,""))),"")</f>
        <v/>
      </c>
      <c r="D271" s="3" t="str" cm="1">
        <f t="array" aca="1" ref="D271" ca="1">IF(B271&lt;&gt;"",INDEX(dates,MATCH(B271,projects,0)),"")</f>
        <v/>
      </c>
      <c r="E271" s="3" t="str" cm="1">
        <f t="array" aca="1" ref="E271" ca="1">IF(B271&lt;&gt;"",IF(C271=wip_status_key,"",INDIRECT("'Stitching Log'!A"&amp;MAX(IF(projects=B271,ROW(projects))))),"")</f>
        <v/>
      </c>
      <c r="F271" s="3"/>
      <c r="G271" s="3"/>
      <c r="H271" s="3"/>
      <c r="I271" s="3"/>
      <c r="J271" s="1" t="str">
        <f t="shared" ca="1" si="33"/>
        <v/>
      </c>
      <c r="K271" s="1" t="str">
        <f t="shared" ca="1" si="33"/>
        <v/>
      </c>
      <c r="L271" s="1" t="str">
        <f t="shared" ca="1" si="33"/>
        <v/>
      </c>
      <c r="M271" s="1" t="str">
        <f t="shared" ca="1" si="33"/>
        <v/>
      </c>
      <c r="N271" s="1" t="str">
        <f t="shared" ca="1" si="33"/>
        <v/>
      </c>
      <c r="O271" s="1" t="str">
        <f t="shared" ca="1" si="33"/>
        <v/>
      </c>
      <c r="P271" s="1" t="str">
        <f t="shared" ca="1" si="33"/>
        <v/>
      </c>
    </row>
    <row r="272" spans="1:16">
      <c r="A272" s="14" t="str">
        <f t="shared" ca="1" si="32"/>
        <v/>
      </c>
      <c r="B272" s="1" t="str">
        <f ca="1">IF(A272&lt;=annual_trend_projects,INDEX(projects,MATCH(0,INDEX(COUNTIF($B$3:B271,projects),0,0),0)),"")</f>
        <v/>
      </c>
      <c r="C272" s="13" t="str" cm="1">
        <f t="array" aca="1" ref="C272" ca="1">IF(B272&lt;&gt;"",IF(INDEX(projects_is_finished,MATCH(B272,projects_projects,0))=checked_key,finish_status_key,IF(INDEX(projects_is_stopped,MATCH(B272,projects_projects,0))=checked_key,stopped_status_key,IF(INDEX(projects_is_started,MATCH(B272,projects_projects,0))=checked_key,wip_status_key,""))),"")</f>
        <v/>
      </c>
      <c r="D272" s="3" t="str" cm="1">
        <f t="array" aca="1" ref="D272" ca="1">IF(B272&lt;&gt;"",INDEX(dates,MATCH(B272,projects,0)),"")</f>
        <v/>
      </c>
      <c r="E272" s="3" t="str" cm="1">
        <f t="array" aca="1" ref="E272" ca="1">IF(B272&lt;&gt;"",IF(C272=wip_status_key,"",INDIRECT("'Stitching Log'!A"&amp;MAX(IF(projects=B272,ROW(projects))))),"")</f>
        <v/>
      </c>
      <c r="F272" s="3"/>
      <c r="G272" s="3"/>
      <c r="H272" s="3"/>
      <c r="I272" s="3"/>
      <c r="J272" s="1" t="str">
        <f t="shared" ca="1" si="33"/>
        <v/>
      </c>
      <c r="K272" s="1" t="str">
        <f t="shared" ca="1" si="33"/>
        <v/>
      </c>
      <c r="L272" s="1" t="str">
        <f t="shared" ca="1" si="33"/>
        <v/>
      </c>
      <c r="M272" s="1" t="str">
        <f t="shared" ca="1" si="33"/>
        <v/>
      </c>
      <c r="N272" s="1" t="str">
        <f t="shared" ca="1" si="33"/>
        <v/>
      </c>
      <c r="O272" s="1" t="str">
        <f t="shared" ca="1" si="33"/>
        <v/>
      </c>
      <c r="P272" s="1" t="str">
        <f t="shared" ca="1" si="33"/>
        <v/>
      </c>
    </row>
    <row r="273" spans="1:16">
      <c r="A273" s="14" t="str">
        <f t="shared" ca="1" si="32"/>
        <v/>
      </c>
      <c r="B273" s="1" t="str">
        <f ca="1">IF(A273&lt;=annual_trend_projects,INDEX(projects,MATCH(0,INDEX(COUNTIF($B$3:B272,projects),0,0),0)),"")</f>
        <v/>
      </c>
      <c r="C273" s="13" t="str" cm="1">
        <f t="array" aca="1" ref="C273" ca="1">IF(B273&lt;&gt;"",IF(INDEX(projects_is_finished,MATCH(B273,projects_projects,0))=checked_key,finish_status_key,IF(INDEX(projects_is_stopped,MATCH(B273,projects_projects,0))=checked_key,stopped_status_key,IF(INDEX(projects_is_started,MATCH(B273,projects_projects,0))=checked_key,wip_status_key,""))),"")</f>
        <v/>
      </c>
      <c r="D273" s="3" t="str" cm="1">
        <f t="array" aca="1" ref="D273" ca="1">IF(B273&lt;&gt;"",INDEX(dates,MATCH(B273,projects,0)),"")</f>
        <v/>
      </c>
      <c r="E273" s="3" t="str" cm="1">
        <f t="array" aca="1" ref="E273" ca="1">IF(B273&lt;&gt;"",IF(C273=wip_status_key,"",INDIRECT("'Stitching Log'!A"&amp;MAX(IF(projects=B273,ROW(projects))))),"")</f>
        <v/>
      </c>
      <c r="F273" s="3"/>
      <c r="G273" s="3"/>
      <c r="H273" s="3"/>
      <c r="I273" s="3"/>
      <c r="J273" s="1" t="str">
        <f t="shared" ref="J273:P282" ca="1" si="34">IF($B273&lt;&gt;"",COUNTIFS(dates,"&gt;="&amp;J$1,dates,"&lt;"&amp;DATE(YEAR(J$1)+1,MONTH(J$1),DAY(J$1)),projects,$B273),"")</f>
        <v/>
      </c>
      <c r="K273" s="1" t="str">
        <f t="shared" ca="1" si="34"/>
        <v/>
      </c>
      <c r="L273" s="1" t="str">
        <f t="shared" ca="1" si="34"/>
        <v/>
      </c>
      <c r="M273" s="1" t="str">
        <f t="shared" ca="1" si="34"/>
        <v/>
      </c>
      <c r="N273" s="1" t="str">
        <f t="shared" ca="1" si="34"/>
        <v/>
      </c>
      <c r="O273" s="1" t="str">
        <f t="shared" ca="1" si="34"/>
        <v/>
      </c>
      <c r="P273" s="1" t="str">
        <f t="shared" ca="1" si="34"/>
        <v/>
      </c>
    </row>
    <row r="274" spans="1:16">
      <c r="A274" s="14" t="str">
        <f t="shared" ca="1" si="32"/>
        <v/>
      </c>
      <c r="B274" s="1" t="str">
        <f ca="1">IF(A274&lt;=annual_trend_projects,INDEX(projects,MATCH(0,INDEX(COUNTIF($B$3:B273,projects),0,0),0)),"")</f>
        <v/>
      </c>
      <c r="C274" s="13" t="str" cm="1">
        <f t="array" aca="1" ref="C274" ca="1">IF(B274&lt;&gt;"",IF(INDEX(projects_is_finished,MATCH(B274,projects_projects,0))=checked_key,finish_status_key,IF(INDEX(projects_is_stopped,MATCH(B274,projects_projects,0))=checked_key,stopped_status_key,IF(INDEX(projects_is_started,MATCH(B274,projects_projects,0))=checked_key,wip_status_key,""))),"")</f>
        <v/>
      </c>
      <c r="D274" s="3" t="str" cm="1">
        <f t="array" aca="1" ref="D274" ca="1">IF(B274&lt;&gt;"",INDEX(dates,MATCH(B274,projects,0)),"")</f>
        <v/>
      </c>
      <c r="E274" s="3" t="str" cm="1">
        <f t="array" aca="1" ref="E274" ca="1">IF(B274&lt;&gt;"",IF(C274=wip_status_key,"",INDIRECT("'Stitching Log'!A"&amp;MAX(IF(projects=B274,ROW(projects))))),"")</f>
        <v/>
      </c>
      <c r="F274" s="3"/>
      <c r="G274" s="3"/>
      <c r="H274" s="3"/>
      <c r="I274" s="3"/>
      <c r="J274" s="1" t="str">
        <f t="shared" ca="1" si="34"/>
        <v/>
      </c>
      <c r="K274" s="1" t="str">
        <f t="shared" ca="1" si="34"/>
        <v/>
      </c>
      <c r="L274" s="1" t="str">
        <f t="shared" ca="1" si="34"/>
        <v/>
      </c>
      <c r="M274" s="1" t="str">
        <f t="shared" ca="1" si="34"/>
        <v/>
      </c>
      <c r="N274" s="1" t="str">
        <f t="shared" ca="1" si="34"/>
        <v/>
      </c>
      <c r="O274" s="1" t="str">
        <f t="shared" ca="1" si="34"/>
        <v/>
      </c>
      <c r="P274" s="1" t="str">
        <f t="shared" ca="1" si="34"/>
        <v/>
      </c>
    </row>
    <row r="275" spans="1:16">
      <c r="A275" s="14" t="str">
        <f t="shared" ca="1" si="32"/>
        <v/>
      </c>
      <c r="B275" s="1" t="str">
        <f ca="1">IF(A275&lt;=annual_trend_projects,INDEX(projects,MATCH(0,INDEX(COUNTIF($B$3:B274,projects),0,0),0)),"")</f>
        <v/>
      </c>
      <c r="C275" s="13" t="str" cm="1">
        <f t="array" aca="1" ref="C275" ca="1">IF(B275&lt;&gt;"",IF(INDEX(projects_is_finished,MATCH(B275,projects_projects,0))=checked_key,finish_status_key,IF(INDEX(projects_is_stopped,MATCH(B275,projects_projects,0))=checked_key,stopped_status_key,IF(INDEX(projects_is_started,MATCH(B275,projects_projects,0))=checked_key,wip_status_key,""))),"")</f>
        <v/>
      </c>
      <c r="D275" s="3" t="str" cm="1">
        <f t="array" aca="1" ref="D275" ca="1">IF(B275&lt;&gt;"",INDEX(dates,MATCH(B275,projects,0)),"")</f>
        <v/>
      </c>
      <c r="E275" s="3" t="str" cm="1">
        <f t="array" aca="1" ref="E275" ca="1">IF(B275&lt;&gt;"",IF(C275=wip_status_key,"",INDIRECT("'Stitching Log'!A"&amp;MAX(IF(projects=B275,ROW(projects))))),"")</f>
        <v/>
      </c>
      <c r="F275" s="3"/>
      <c r="G275" s="3"/>
      <c r="H275" s="3"/>
      <c r="I275" s="3"/>
      <c r="J275" s="1" t="str">
        <f t="shared" ca="1" si="34"/>
        <v/>
      </c>
      <c r="K275" s="1" t="str">
        <f t="shared" ca="1" si="34"/>
        <v/>
      </c>
      <c r="L275" s="1" t="str">
        <f t="shared" ca="1" si="34"/>
        <v/>
      </c>
      <c r="M275" s="1" t="str">
        <f t="shared" ca="1" si="34"/>
        <v/>
      </c>
      <c r="N275" s="1" t="str">
        <f t="shared" ca="1" si="34"/>
        <v/>
      </c>
      <c r="O275" s="1" t="str">
        <f t="shared" ca="1" si="34"/>
        <v/>
      </c>
      <c r="P275" s="1" t="str">
        <f t="shared" ca="1" si="34"/>
        <v/>
      </c>
    </row>
    <row r="276" spans="1:16">
      <c r="A276" s="14" t="str">
        <f t="shared" ca="1" si="32"/>
        <v/>
      </c>
      <c r="B276" s="1" t="str">
        <f ca="1">IF(A276&lt;=annual_trend_projects,INDEX(projects,MATCH(0,INDEX(COUNTIF($B$3:B275,projects),0,0),0)),"")</f>
        <v/>
      </c>
      <c r="C276" s="13" t="str" cm="1">
        <f t="array" aca="1" ref="C276" ca="1">IF(B276&lt;&gt;"",IF(INDEX(projects_is_finished,MATCH(B276,projects_projects,0))=checked_key,finish_status_key,IF(INDEX(projects_is_stopped,MATCH(B276,projects_projects,0))=checked_key,stopped_status_key,IF(INDEX(projects_is_started,MATCH(B276,projects_projects,0))=checked_key,wip_status_key,""))),"")</f>
        <v/>
      </c>
      <c r="D276" s="3" t="str" cm="1">
        <f t="array" aca="1" ref="D276" ca="1">IF(B276&lt;&gt;"",INDEX(dates,MATCH(B276,projects,0)),"")</f>
        <v/>
      </c>
      <c r="E276" s="3" t="str" cm="1">
        <f t="array" aca="1" ref="E276" ca="1">IF(B276&lt;&gt;"",IF(C276=wip_status_key,"",INDIRECT("'Stitching Log'!A"&amp;MAX(IF(projects=B276,ROW(projects))))),"")</f>
        <v/>
      </c>
      <c r="F276" s="3"/>
      <c r="G276" s="3"/>
      <c r="H276" s="3"/>
      <c r="I276" s="3"/>
      <c r="J276" s="1" t="str">
        <f t="shared" ca="1" si="34"/>
        <v/>
      </c>
      <c r="K276" s="1" t="str">
        <f t="shared" ca="1" si="34"/>
        <v/>
      </c>
      <c r="L276" s="1" t="str">
        <f t="shared" ca="1" si="34"/>
        <v/>
      </c>
      <c r="M276" s="1" t="str">
        <f t="shared" ca="1" si="34"/>
        <v/>
      </c>
      <c r="N276" s="1" t="str">
        <f t="shared" ca="1" si="34"/>
        <v/>
      </c>
      <c r="O276" s="1" t="str">
        <f t="shared" ca="1" si="34"/>
        <v/>
      </c>
      <c r="P276" s="1" t="str">
        <f t="shared" ca="1" si="34"/>
        <v/>
      </c>
    </row>
    <row r="277" spans="1:16">
      <c r="A277" s="14" t="str">
        <f t="shared" ca="1" si="32"/>
        <v/>
      </c>
      <c r="B277" s="1" t="str">
        <f ca="1">IF(A277&lt;=annual_trend_projects,INDEX(projects,MATCH(0,INDEX(COUNTIF($B$3:B276,projects),0,0),0)),"")</f>
        <v/>
      </c>
      <c r="C277" s="13" t="str" cm="1">
        <f t="array" aca="1" ref="C277" ca="1">IF(B277&lt;&gt;"",IF(INDEX(projects_is_finished,MATCH(B277,projects_projects,0))=checked_key,finish_status_key,IF(INDEX(projects_is_stopped,MATCH(B277,projects_projects,0))=checked_key,stopped_status_key,IF(INDEX(projects_is_started,MATCH(B277,projects_projects,0))=checked_key,wip_status_key,""))),"")</f>
        <v/>
      </c>
      <c r="D277" s="3" t="str" cm="1">
        <f t="array" aca="1" ref="D277" ca="1">IF(B277&lt;&gt;"",INDEX(dates,MATCH(B277,projects,0)),"")</f>
        <v/>
      </c>
      <c r="E277" s="3" t="str" cm="1">
        <f t="array" aca="1" ref="E277" ca="1">IF(B277&lt;&gt;"",IF(C277=wip_status_key,"",INDIRECT("'Stitching Log'!A"&amp;MAX(IF(projects=B277,ROW(projects))))),"")</f>
        <v/>
      </c>
      <c r="F277" s="3"/>
      <c r="G277" s="3"/>
      <c r="H277" s="3"/>
      <c r="I277" s="3"/>
      <c r="J277" s="1" t="str">
        <f t="shared" ca="1" si="34"/>
        <v/>
      </c>
      <c r="K277" s="1" t="str">
        <f t="shared" ca="1" si="34"/>
        <v/>
      </c>
      <c r="L277" s="1" t="str">
        <f t="shared" ca="1" si="34"/>
        <v/>
      </c>
      <c r="M277" s="1" t="str">
        <f t="shared" ca="1" si="34"/>
        <v/>
      </c>
      <c r="N277" s="1" t="str">
        <f t="shared" ca="1" si="34"/>
        <v/>
      </c>
      <c r="O277" s="1" t="str">
        <f t="shared" ca="1" si="34"/>
        <v/>
      </c>
      <c r="P277" s="1" t="str">
        <f t="shared" ca="1" si="34"/>
        <v/>
      </c>
    </row>
    <row r="278" spans="1:16">
      <c r="A278" s="14" t="str">
        <f t="shared" ca="1" si="32"/>
        <v/>
      </c>
      <c r="B278" s="1" t="str">
        <f ca="1">IF(A278&lt;=annual_trend_projects,INDEX(projects,MATCH(0,INDEX(COUNTIF($B$3:B277,projects),0,0),0)),"")</f>
        <v/>
      </c>
      <c r="C278" s="13" t="str" cm="1">
        <f t="array" aca="1" ref="C278" ca="1">IF(B278&lt;&gt;"",IF(INDEX(projects_is_finished,MATCH(B278,projects_projects,0))=checked_key,finish_status_key,IF(INDEX(projects_is_stopped,MATCH(B278,projects_projects,0))=checked_key,stopped_status_key,IF(INDEX(projects_is_started,MATCH(B278,projects_projects,0))=checked_key,wip_status_key,""))),"")</f>
        <v/>
      </c>
      <c r="D278" s="3" t="str" cm="1">
        <f t="array" aca="1" ref="D278" ca="1">IF(B278&lt;&gt;"",INDEX(dates,MATCH(B278,projects,0)),"")</f>
        <v/>
      </c>
      <c r="E278" s="3" t="str" cm="1">
        <f t="array" aca="1" ref="E278" ca="1">IF(B278&lt;&gt;"",IF(C278=wip_status_key,"",INDIRECT("'Stitching Log'!A"&amp;MAX(IF(projects=B278,ROW(projects))))),"")</f>
        <v/>
      </c>
      <c r="F278" s="3"/>
      <c r="G278" s="3"/>
      <c r="H278" s="3"/>
      <c r="I278" s="3"/>
      <c r="J278" s="1" t="str">
        <f t="shared" ca="1" si="34"/>
        <v/>
      </c>
      <c r="K278" s="1" t="str">
        <f t="shared" ca="1" si="34"/>
        <v/>
      </c>
      <c r="L278" s="1" t="str">
        <f t="shared" ca="1" si="34"/>
        <v/>
      </c>
      <c r="M278" s="1" t="str">
        <f t="shared" ca="1" si="34"/>
        <v/>
      </c>
      <c r="N278" s="1" t="str">
        <f t="shared" ca="1" si="34"/>
        <v/>
      </c>
      <c r="O278" s="1" t="str">
        <f t="shared" ca="1" si="34"/>
        <v/>
      </c>
      <c r="P278" s="1" t="str">
        <f t="shared" ca="1" si="34"/>
        <v/>
      </c>
    </row>
    <row r="279" spans="1:16">
      <c r="A279" s="14" t="str">
        <f t="shared" ca="1" si="32"/>
        <v/>
      </c>
      <c r="B279" s="1" t="str">
        <f ca="1">IF(A279&lt;=annual_trend_projects,INDEX(projects,MATCH(0,INDEX(COUNTIF($B$3:B278,projects),0,0),0)),"")</f>
        <v/>
      </c>
      <c r="C279" s="13" t="str" cm="1">
        <f t="array" aca="1" ref="C279" ca="1">IF(B279&lt;&gt;"",IF(INDEX(projects_is_finished,MATCH(B279,projects_projects,0))=checked_key,finish_status_key,IF(INDEX(projects_is_stopped,MATCH(B279,projects_projects,0))=checked_key,stopped_status_key,IF(INDEX(projects_is_started,MATCH(B279,projects_projects,0))=checked_key,wip_status_key,""))),"")</f>
        <v/>
      </c>
      <c r="D279" s="3" t="str" cm="1">
        <f t="array" aca="1" ref="D279" ca="1">IF(B279&lt;&gt;"",INDEX(dates,MATCH(B279,projects,0)),"")</f>
        <v/>
      </c>
      <c r="E279" s="3" t="str" cm="1">
        <f t="array" aca="1" ref="E279" ca="1">IF(B279&lt;&gt;"",IF(C279=wip_status_key,"",INDIRECT("'Stitching Log'!A"&amp;MAX(IF(projects=B279,ROW(projects))))),"")</f>
        <v/>
      </c>
      <c r="F279" s="3"/>
      <c r="G279" s="3"/>
      <c r="H279" s="3"/>
      <c r="I279" s="3"/>
      <c r="J279" s="1" t="str">
        <f t="shared" ca="1" si="34"/>
        <v/>
      </c>
      <c r="K279" s="1" t="str">
        <f t="shared" ca="1" si="34"/>
        <v/>
      </c>
      <c r="L279" s="1" t="str">
        <f t="shared" ca="1" si="34"/>
        <v/>
      </c>
      <c r="M279" s="1" t="str">
        <f t="shared" ca="1" si="34"/>
        <v/>
      </c>
      <c r="N279" s="1" t="str">
        <f t="shared" ca="1" si="34"/>
        <v/>
      </c>
      <c r="O279" s="1" t="str">
        <f t="shared" ca="1" si="34"/>
        <v/>
      </c>
      <c r="P279" s="1" t="str">
        <f t="shared" ca="1" si="34"/>
        <v/>
      </c>
    </row>
    <row r="280" spans="1:16">
      <c r="A280" s="14" t="str">
        <f t="shared" ca="1" si="32"/>
        <v/>
      </c>
      <c r="B280" s="1" t="str">
        <f ca="1">IF(A280&lt;=annual_trend_projects,INDEX(projects,MATCH(0,INDEX(COUNTIF($B$3:B279,projects),0,0),0)),"")</f>
        <v/>
      </c>
      <c r="C280" s="13" t="str" cm="1">
        <f t="array" aca="1" ref="C280" ca="1">IF(B280&lt;&gt;"",IF(INDEX(projects_is_finished,MATCH(B280,projects_projects,0))=checked_key,finish_status_key,IF(INDEX(projects_is_stopped,MATCH(B280,projects_projects,0))=checked_key,stopped_status_key,IF(INDEX(projects_is_started,MATCH(B280,projects_projects,0))=checked_key,wip_status_key,""))),"")</f>
        <v/>
      </c>
      <c r="D280" s="3" t="str" cm="1">
        <f t="array" aca="1" ref="D280" ca="1">IF(B280&lt;&gt;"",INDEX(dates,MATCH(B280,projects,0)),"")</f>
        <v/>
      </c>
      <c r="E280" s="3" t="str" cm="1">
        <f t="array" aca="1" ref="E280" ca="1">IF(B280&lt;&gt;"",IF(C280=wip_status_key,"",INDIRECT("'Stitching Log'!A"&amp;MAX(IF(projects=B280,ROW(projects))))),"")</f>
        <v/>
      </c>
      <c r="F280" s="3"/>
      <c r="G280" s="3"/>
      <c r="H280" s="3"/>
      <c r="I280" s="3"/>
      <c r="J280" s="1" t="str">
        <f t="shared" ca="1" si="34"/>
        <v/>
      </c>
      <c r="K280" s="1" t="str">
        <f t="shared" ca="1" si="34"/>
        <v/>
      </c>
      <c r="L280" s="1" t="str">
        <f t="shared" ca="1" si="34"/>
        <v/>
      </c>
      <c r="M280" s="1" t="str">
        <f t="shared" ca="1" si="34"/>
        <v/>
      </c>
      <c r="N280" s="1" t="str">
        <f t="shared" ca="1" si="34"/>
        <v/>
      </c>
      <c r="O280" s="1" t="str">
        <f t="shared" ca="1" si="34"/>
        <v/>
      </c>
      <c r="P280" s="1" t="str">
        <f t="shared" ca="1" si="34"/>
        <v/>
      </c>
    </row>
    <row r="281" spans="1:16">
      <c r="A281" s="14" t="str">
        <f t="shared" ca="1" si="32"/>
        <v/>
      </c>
      <c r="B281" s="1" t="str">
        <f ca="1">IF(A281&lt;=annual_trend_projects,INDEX(projects,MATCH(0,INDEX(COUNTIF($B$3:B280,projects),0,0),0)),"")</f>
        <v/>
      </c>
      <c r="C281" s="13" t="str" cm="1">
        <f t="array" aca="1" ref="C281" ca="1">IF(B281&lt;&gt;"",IF(INDEX(projects_is_finished,MATCH(B281,projects_projects,0))=checked_key,finish_status_key,IF(INDEX(projects_is_stopped,MATCH(B281,projects_projects,0))=checked_key,stopped_status_key,IF(INDEX(projects_is_started,MATCH(B281,projects_projects,0))=checked_key,wip_status_key,""))),"")</f>
        <v/>
      </c>
      <c r="D281" s="3" t="str" cm="1">
        <f t="array" aca="1" ref="D281" ca="1">IF(B281&lt;&gt;"",INDEX(dates,MATCH(B281,projects,0)),"")</f>
        <v/>
      </c>
      <c r="E281" s="3" t="str" cm="1">
        <f t="array" aca="1" ref="E281" ca="1">IF(B281&lt;&gt;"",IF(C281=wip_status_key,"",INDIRECT("'Stitching Log'!A"&amp;MAX(IF(projects=B281,ROW(projects))))),"")</f>
        <v/>
      </c>
      <c r="F281" s="3"/>
      <c r="G281" s="3"/>
      <c r="H281" s="3"/>
      <c r="I281" s="3"/>
      <c r="J281" s="1" t="str">
        <f t="shared" ca="1" si="34"/>
        <v/>
      </c>
      <c r="K281" s="1" t="str">
        <f t="shared" ca="1" si="34"/>
        <v/>
      </c>
      <c r="L281" s="1" t="str">
        <f t="shared" ca="1" si="34"/>
        <v/>
      </c>
      <c r="M281" s="1" t="str">
        <f t="shared" ca="1" si="34"/>
        <v/>
      </c>
      <c r="N281" s="1" t="str">
        <f t="shared" ca="1" si="34"/>
        <v/>
      </c>
      <c r="O281" s="1" t="str">
        <f t="shared" ca="1" si="34"/>
        <v/>
      </c>
      <c r="P281" s="1" t="str">
        <f t="shared" ca="1" si="34"/>
        <v/>
      </c>
    </row>
    <row r="282" spans="1:16">
      <c r="A282" s="14" t="str">
        <f t="shared" ca="1" si="32"/>
        <v/>
      </c>
      <c r="B282" s="1" t="str">
        <f ca="1">IF(A282&lt;=annual_trend_projects,INDEX(projects,MATCH(0,INDEX(COUNTIF($B$3:B281,projects),0,0),0)),"")</f>
        <v/>
      </c>
      <c r="C282" s="13" t="str" cm="1">
        <f t="array" aca="1" ref="C282" ca="1">IF(B282&lt;&gt;"",IF(INDEX(projects_is_finished,MATCH(B282,projects_projects,0))=checked_key,finish_status_key,IF(INDEX(projects_is_stopped,MATCH(B282,projects_projects,0))=checked_key,stopped_status_key,IF(INDEX(projects_is_started,MATCH(B282,projects_projects,0))=checked_key,wip_status_key,""))),"")</f>
        <v/>
      </c>
      <c r="D282" s="3" t="str" cm="1">
        <f t="array" aca="1" ref="D282" ca="1">IF(B282&lt;&gt;"",INDEX(dates,MATCH(B282,projects,0)),"")</f>
        <v/>
      </c>
      <c r="E282" s="3" t="str" cm="1">
        <f t="array" aca="1" ref="E282" ca="1">IF(B282&lt;&gt;"",IF(C282=wip_status_key,"",INDIRECT("'Stitching Log'!A"&amp;MAX(IF(projects=B282,ROW(projects))))),"")</f>
        <v/>
      </c>
      <c r="F282" s="3"/>
      <c r="G282" s="3"/>
      <c r="H282" s="3"/>
      <c r="I282" s="3"/>
      <c r="J282" s="1" t="str">
        <f t="shared" ca="1" si="34"/>
        <v/>
      </c>
      <c r="K282" s="1" t="str">
        <f t="shared" ca="1" si="34"/>
        <v/>
      </c>
      <c r="L282" s="1" t="str">
        <f t="shared" ca="1" si="34"/>
        <v/>
      </c>
      <c r="M282" s="1" t="str">
        <f t="shared" ca="1" si="34"/>
        <v/>
      </c>
      <c r="N282" s="1" t="str">
        <f t="shared" ca="1" si="34"/>
        <v/>
      </c>
      <c r="O282" s="1" t="str">
        <f t="shared" ca="1" si="34"/>
        <v/>
      </c>
      <c r="P282" s="1" t="str">
        <f t="shared" ca="1" si="34"/>
        <v/>
      </c>
    </row>
    <row r="283" spans="1:16">
      <c r="A283" s="14" t="str">
        <f t="shared" ca="1" si="32"/>
        <v/>
      </c>
      <c r="B283" s="1" t="str">
        <f ca="1">IF(A283&lt;=annual_trend_projects,INDEX(projects,MATCH(0,INDEX(COUNTIF($B$3:B282,projects),0,0),0)),"")</f>
        <v/>
      </c>
      <c r="C283" s="13" t="str" cm="1">
        <f t="array" aca="1" ref="C283" ca="1">IF(B283&lt;&gt;"",IF(INDEX(projects_is_finished,MATCH(B283,projects_projects,0))=checked_key,finish_status_key,IF(INDEX(projects_is_stopped,MATCH(B283,projects_projects,0))=checked_key,stopped_status_key,IF(INDEX(projects_is_started,MATCH(B283,projects_projects,0))=checked_key,wip_status_key,""))),"")</f>
        <v/>
      </c>
      <c r="D283" s="3" t="str" cm="1">
        <f t="array" aca="1" ref="D283" ca="1">IF(B283&lt;&gt;"",INDEX(dates,MATCH(B283,projects,0)),"")</f>
        <v/>
      </c>
      <c r="E283" s="3" t="str" cm="1">
        <f t="array" aca="1" ref="E283" ca="1">IF(B283&lt;&gt;"",IF(C283=wip_status_key,"",INDIRECT("'Stitching Log'!A"&amp;MAX(IF(projects=B283,ROW(projects))))),"")</f>
        <v/>
      </c>
      <c r="F283" s="3"/>
      <c r="G283" s="3"/>
      <c r="H283" s="3"/>
      <c r="I283" s="3"/>
      <c r="J283" s="1" t="str">
        <f t="shared" ref="J283:P292" ca="1" si="35">IF($B283&lt;&gt;"",COUNTIFS(dates,"&gt;="&amp;J$1,dates,"&lt;"&amp;DATE(YEAR(J$1)+1,MONTH(J$1),DAY(J$1)),projects,$B283),"")</f>
        <v/>
      </c>
      <c r="K283" s="1" t="str">
        <f t="shared" ca="1" si="35"/>
        <v/>
      </c>
      <c r="L283" s="1" t="str">
        <f t="shared" ca="1" si="35"/>
        <v/>
      </c>
      <c r="M283" s="1" t="str">
        <f t="shared" ca="1" si="35"/>
        <v/>
      </c>
      <c r="N283" s="1" t="str">
        <f t="shared" ca="1" si="35"/>
        <v/>
      </c>
      <c r="O283" s="1" t="str">
        <f t="shared" ca="1" si="35"/>
        <v/>
      </c>
      <c r="P283" s="1" t="str">
        <f t="shared" ca="1" si="35"/>
        <v/>
      </c>
    </row>
    <row r="284" spans="1:16">
      <c r="A284" s="14" t="str">
        <f t="shared" ca="1" si="32"/>
        <v/>
      </c>
      <c r="B284" s="1" t="str">
        <f ca="1">IF(A284&lt;=annual_trend_projects,INDEX(projects,MATCH(0,INDEX(COUNTIF($B$3:B283,projects),0,0),0)),"")</f>
        <v/>
      </c>
      <c r="C284" s="13" t="str" cm="1">
        <f t="array" aca="1" ref="C284" ca="1">IF(B284&lt;&gt;"",IF(INDEX(projects_is_finished,MATCH(B284,projects_projects,0))=checked_key,finish_status_key,IF(INDEX(projects_is_stopped,MATCH(B284,projects_projects,0))=checked_key,stopped_status_key,IF(INDEX(projects_is_started,MATCH(B284,projects_projects,0))=checked_key,wip_status_key,""))),"")</f>
        <v/>
      </c>
      <c r="D284" s="3" t="str" cm="1">
        <f t="array" aca="1" ref="D284" ca="1">IF(B284&lt;&gt;"",INDEX(dates,MATCH(B284,projects,0)),"")</f>
        <v/>
      </c>
      <c r="E284" s="3" t="str" cm="1">
        <f t="array" aca="1" ref="E284" ca="1">IF(B284&lt;&gt;"",IF(C284=wip_status_key,"",INDIRECT("'Stitching Log'!A"&amp;MAX(IF(projects=B284,ROW(projects))))),"")</f>
        <v/>
      </c>
      <c r="F284" s="3"/>
      <c r="G284" s="3"/>
      <c r="H284" s="3"/>
      <c r="I284" s="3"/>
      <c r="J284" s="1" t="str">
        <f t="shared" ca="1" si="35"/>
        <v/>
      </c>
      <c r="K284" s="1" t="str">
        <f t="shared" ca="1" si="35"/>
        <v/>
      </c>
      <c r="L284" s="1" t="str">
        <f t="shared" ca="1" si="35"/>
        <v/>
      </c>
      <c r="M284" s="1" t="str">
        <f t="shared" ca="1" si="35"/>
        <v/>
      </c>
      <c r="N284" s="1" t="str">
        <f t="shared" ca="1" si="35"/>
        <v/>
      </c>
      <c r="O284" s="1" t="str">
        <f t="shared" ca="1" si="35"/>
        <v/>
      </c>
      <c r="P284" s="1" t="str">
        <f t="shared" ca="1" si="35"/>
        <v/>
      </c>
    </row>
    <row r="285" spans="1:16">
      <c r="A285" s="14" t="str">
        <f t="shared" ca="1" si="32"/>
        <v/>
      </c>
      <c r="B285" s="1" t="str">
        <f ca="1">IF(A285&lt;=annual_trend_projects,INDEX(projects,MATCH(0,INDEX(COUNTIF($B$3:B284,projects),0,0),0)),"")</f>
        <v/>
      </c>
      <c r="C285" s="13" t="str" cm="1">
        <f t="array" aca="1" ref="C285" ca="1">IF(B285&lt;&gt;"",IF(INDEX(projects_is_finished,MATCH(B285,projects_projects,0))=checked_key,finish_status_key,IF(INDEX(projects_is_stopped,MATCH(B285,projects_projects,0))=checked_key,stopped_status_key,IF(INDEX(projects_is_started,MATCH(B285,projects_projects,0))=checked_key,wip_status_key,""))),"")</f>
        <v/>
      </c>
      <c r="D285" s="3" t="str" cm="1">
        <f t="array" aca="1" ref="D285" ca="1">IF(B285&lt;&gt;"",INDEX(dates,MATCH(B285,projects,0)),"")</f>
        <v/>
      </c>
      <c r="E285" s="3" t="str" cm="1">
        <f t="array" aca="1" ref="E285" ca="1">IF(B285&lt;&gt;"",IF(C285=wip_status_key,"",INDIRECT("'Stitching Log'!A"&amp;MAX(IF(projects=B285,ROW(projects))))),"")</f>
        <v/>
      </c>
      <c r="F285" s="3"/>
      <c r="G285" s="3"/>
      <c r="H285" s="3"/>
      <c r="I285" s="3"/>
      <c r="J285" s="1" t="str">
        <f t="shared" ca="1" si="35"/>
        <v/>
      </c>
      <c r="K285" s="1" t="str">
        <f t="shared" ca="1" si="35"/>
        <v/>
      </c>
      <c r="L285" s="1" t="str">
        <f t="shared" ca="1" si="35"/>
        <v/>
      </c>
      <c r="M285" s="1" t="str">
        <f t="shared" ca="1" si="35"/>
        <v/>
      </c>
      <c r="N285" s="1" t="str">
        <f t="shared" ca="1" si="35"/>
        <v/>
      </c>
      <c r="O285" s="1" t="str">
        <f t="shared" ca="1" si="35"/>
        <v/>
      </c>
      <c r="P285" s="1" t="str">
        <f t="shared" ca="1" si="35"/>
        <v/>
      </c>
    </row>
    <row r="286" spans="1:16">
      <c r="A286" s="14" t="str">
        <f t="shared" ca="1" si="32"/>
        <v/>
      </c>
      <c r="B286" s="1" t="str">
        <f ca="1">IF(A286&lt;=annual_trend_projects,INDEX(projects,MATCH(0,INDEX(COUNTIF($B$3:B285,projects),0,0),0)),"")</f>
        <v/>
      </c>
      <c r="C286" s="13" t="str" cm="1">
        <f t="array" aca="1" ref="C286" ca="1">IF(B286&lt;&gt;"",IF(INDEX(projects_is_finished,MATCH(B286,projects_projects,0))=checked_key,finish_status_key,IF(INDEX(projects_is_stopped,MATCH(B286,projects_projects,0))=checked_key,stopped_status_key,IF(INDEX(projects_is_started,MATCH(B286,projects_projects,0))=checked_key,wip_status_key,""))),"")</f>
        <v/>
      </c>
      <c r="D286" s="3" t="str" cm="1">
        <f t="array" aca="1" ref="D286" ca="1">IF(B286&lt;&gt;"",INDEX(dates,MATCH(B286,projects,0)),"")</f>
        <v/>
      </c>
      <c r="E286" s="3" t="str" cm="1">
        <f t="array" aca="1" ref="E286" ca="1">IF(B286&lt;&gt;"",IF(C286=wip_status_key,"",INDIRECT("'Stitching Log'!A"&amp;MAX(IF(projects=B286,ROW(projects))))),"")</f>
        <v/>
      </c>
      <c r="F286" s="3"/>
      <c r="G286" s="3"/>
      <c r="H286" s="3"/>
      <c r="I286" s="3"/>
      <c r="J286" s="1" t="str">
        <f t="shared" ca="1" si="35"/>
        <v/>
      </c>
      <c r="K286" s="1" t="str">
        <f t="shared" ca="1" si="35"/>
        <v/>
      </c>
      <c r="L286" s="1" t="str">
        <f t="shared" ca="1" si="35"/>
        <v/>
      </c>
      <c r="M286" s="1" t="str">
        <f t="shared" ca="1" si="35"/>
        <v/>
      </c>
      <c r="N286" s="1" t="str">
        <f t="shared" ca="1" si="35"/>
        <v/>
      </c>
      <c r="O286" s="1" t="str">
        <f t="shared" ca="1" si="35"/>
        <v/>
      </c>
      <c r="P286" s="1" t="str">
        <f t="shared" ca="1" si="35"/>
        <v/>
      </c>
    </row>
    <row r="287" spans="1:16">
      <c r="A287" s="14" t="str">
        <f t="shared" ca="1" si="32"/>
        <v/>
      </c>
      <c r="B287" s="1" t="str">
        <f ca="1">IF(A287&lt;=annual_trend_projects,INDEX(projects,MATCH(0,INDEX(COUNTIF($B$3:B286,projects),0,0),0)),"")</f>
        <v/>
      </c>
      <c r="C287" s="13" t="str" cm="1">
        <f t="array" aca="1" ref="C287" ca="1">IF(B287&lt;&gt;"",IF(INDEX(projects_is_finished,MATCH(B287,projects_projects,0))=checked_key,finish_status_key,IF(INDEX(projects_is_stopped,MATCH(B287,projects_projects,0))=checked_key,stopped_status_key,IF(INDEX(projects_is_started,MATCH(B287,projects_projects,0))=checked_key,wip_status_key,""))),"")</f>
        <v/>
      </c>
      <c r="D287" s="3" t="str" cm="1">
        <f t="array" aca="1" ref="D287" ca="1">IF(B287&lt;&gt;"",INDEX(dates,MATCH(B287,projects,0)),"")</f>
        <v/>
      </c>
      <c r="E287" s="3" t="str" cm="1">
        <f t="array" aca="1" ref="E287" ca="1">IF(B287&lt;&gt;"",IF(C287=wip_status_key,"",INDIRECT("'Stitching Log'!A"&amp;MAX(IF(projects=B287,ROW(projects))))),"")</f>
        <v/>
      </c>
      <c r="F287" s="3"/>
      <c r="G287" s="3"/>
      <c r="H287" s="3"/>
      <c r="I287" s="3"/>
      <c r="J287" s="1" t="str">
        <f t="shared" ca="1" si="35"/>
        <v/>
      </c>
      <c r="K287" s="1" t="str">
        <f t="shared" ca="1" si="35"/>
        <v/>
      </c>
      <c r="L287" s="1" t="str">
        <f t="shared" ca="1" si="35"/>
        <v/>
      </c>
      <c r="M287" s="1" t="str">
        <f t="shared" ca="1" si="35"/>
        <v/>
      </c>
      <c r="N287" s="1" t="str">
        <f t="shared" ca="1" si="35"/>
        <v/>
      </c>
      <c r="O287" s="1" t="str">
        <f t="shared" ca="1" si="35"/>
        <v/>
      </c>
      <c r="P287" s="1" t="str">
        <f t="shared" ca="1" si="35"/>
        <v/>
      </c>
    </row>
    <row r="288" spans="1:16">
      <c r="A288" s="14" t="str">
        <f t="shared" ca="1" si="32"/>
        <v/>
      </c>
      <c r="B288" s="1" t="str">
        <f ca="1">IF(A288&lt;=annual_trend_projects,INDEX(projects,MATCH(0,INDEX(COUNTIF($B$3:B287,projects),0,0),0)),"")</f>
        <v/>
      </c>
      <c r="C288" s="13" t="str" cm="1">
        <f t="array" aca="1" ref="C288" ca="1">IF(B288&lt;&gt;"",IF(INDEX(projects_is_finished,MATCH(B288,projects_projects,0))=checked_key,finish_status_key,IF(INDEX(projects_is_stopped,MATCH(B288,projects_projects,0))=checked_key,stopped_status_key,IF(INDEX(projects_is_started,MATCH(B288,projects_projects,0))=checked_key,wip_status_key,""))),"")</f>
        <v/>
      </c>
      <c r="D288" s="3" t="str" cm="1">
        <f t="array" aca="1" ref="D288" ca="1">IF(B288&lt;&gt;"",INDEX(dates,MATCH(B288,projects,0)),"")</f>
        <v/>
      </c>
      <c r="E288" s="3" t="str" cm="1">
        <f t="array" aca="1" ref="E288" ca="1">IF(B288&lt;&gt;"",IF(C288=wip_status_key,"",INDIRECT("'Stitching Log'!A"&amp;MAX(IF(projects=B288,ROW(projects))))),"")</f>
        <v/>
      </c>
      <c r="F288" s="3"/>
      <c r="G288" s="3"/>
      <c r="H288" s="3"/>
      <c r="I288" s="3"/>
      <c r="J288" s="1" t="str">
        <f t="shared" ca="1" si="35"/>
        <v/>
      </c>
      <c r="K288" s="1" t="str">
        <f t="shared" ca="1" si="35"/>
        <v/>
      </c>
      <c r="L288" s="1" t="str">
        <f t="shared" ca="1" si="35"/>
        <v/>
      </c>
      <c r="M288" s="1" t="str">
        <f t="shared" ca="1" si="35"/>
        <v/>
      </c>
      <c r="N288" s="1" t="str">
        <f t="shared" ca="1" si="35"/>
        <v/>
      </c>
      <c r="O288" s="1" t="str">
        <f t="shared" ca="1" si="35"/>
        <v/>
      </c>
      <c r="P288" s="1" t="str">
        <f t="shared" ca="1" si="35"/>
        <v/>
      </c>
    </row>
    <row r="289" spans="1:16">
      <c r="A289" s="14" t="str">
        <f t="shared" ca="1" si="32"/>
        <v/>
      </c>
      <c r="B289" s="1" t="str">
        <f ca="1">IF(A289&lt;=annual_trend_projects,INDEX(projects,MATCH(0,INDEX(COUNTIF($B$3:B288,projects),0,0),0)),"")</f>
        <v/>
      </c>
      <c r="C289" s="13" t="str" cm="1">
        <f t="array" aca="1" ref="C289" ca="1">IF(B289&lt;&gt;"",IF(INDEX(projects_is_finished,MATCH(B289,projects_projects,0))=checked_key,finish_status_key,IF(INDEX(projects_is_stopped,MATCH(B289,projects_projects,0))=checked_key,stopped_status_key,IF(INDEX(projects_is_started,MATCH(B289,projects_projects,0))=checked_key,wip_status_key,""))),"")</f>
        <v/>
      </c>
      <c r="D289" s="3" t="str" cm="1">
        <f t="array" aca="1" ref="D289" ca="1">IF(B289&lt;&gt;"",INDEX(dates,MATCH(B289,projects,0)),"")</f>
        <v/>
      </c>
      <c r="E289" s="3" t="str" cm="1">
        <f t="array" aca="1" ref="E289" ca="1">IF(B289&lt;&gt;"",IF(C289=wip_status_key,"",INDIRECT("'Stitching Log'!A"&amp;MAX(IF(projects=B289,ROW(projects))))),"")</f>
        <v/>
      </c>
      <c r="F289" s="3"/>
      <c r="G289" s="3"/>
      <c r="H289" s="3"/>
      <c r="I289" s="3"/>
      <c r="J289" s="1" t="str">
        <f t="shared" ca="1" si="35"/>
        <v/>
      </c>
      <c r="K289" s="1" t="str">
        <f t="shared" ca="1" si="35"/>
        <v/>
      </c>
      <c r="L289" s="1" t="str">
        <f t="shared" ca="1" si="35"/>
        <v/>
      </c>
      <c r="M289" s="1" t="str">
        <f t="shared" ca="1" si="35"/>
        <v/>
      </c>
      <c r="N289" s="1" t="str">
        <f t="shared" ca="1" si="35"/>
        <v/>
      </c>
      <c r="O289" s="1" t="str">
        <f t="shared" ca="1" si="35"/>
        <v/>
      </c>
      <c r="P289" s="1" t="str">
        <f t="shared" ca="1" si="35"/>
        <v/>
      </c>
    </row>
    <row r="290" spans="1:16">
      <c r="A290" s="14" t="str">
        <f t="shared" ca="1" si="32"/>
        <v/>
      </c>
      <c r="B290" s="1" t="str">
        <f ca="1">IF(A290&lt;=annual_trend_projects,INDEX(projects,MATCH(0,INDEX(COUNTIF($B$3:B289,projects),0,0),0)),"")</f>
        <v/>
      </c>
      <c r="C290" s="13" t="str" cm="1">
        <f t="array" aca="1" ref="C290" ca="1">IF(B290&lt;&gt;"",IF(INDEX(projects_is_finished,MATCH(B290,projects_projects,0))=checked_key,finish_status_key,IF(INDEX(projects_is_stopped,MATCH(B290,projects_projects,0))=checked_key,stopped_status_key,IF(INDEX(projects_is_started,MATCH(B290,projects_projects,0))=checked_key,wip_status_key,""))),"")</f>
        <v/>
      </c>
      <c r="D290" s="3" t="str" cm="1">
        <f t="array" aca="1" ref="D290" ca="1">IF(B290&lt;&gt;"",INDEX(dates,MATCH(B290,projects,0)),"")</f>
        <v/>
      </c>
      <c r="E290" s="3" t="str" cm="1">
        <f t="array" aca="1" ref="E290" ca="1">IF(B290&lt;&gt;"",IF(C290=wip_status_key,"",INDIRECT("'Stitching Log'!A"&amp;MAX(IF(projects=B290,ROW(projects))))),"")</f>
        <v/>
      </c>
      <c r="F290" s="3"/>
      <c r="G290" s="3"/>
      <c r="H290" s="3"/>
      <c r="I290" s="3"/>
      <c r="J290" s="1" t="str">
        <f t="shared" ca="1" si="35"/>
        <v/>
      </c>
      <c r="K290" s="1" t="str">
        <f t="shared" ca="1" si="35"/>
        <v/>
      </c>
      <c r="L290" s="1" t="str">
        <f t="shared" ca="1" si="35"/>
        <v/>
      </c>
      <c r="M290" s="1" t="str">
        <f t="shared" ca="1" si="35"/>
        <v/>
      </c>
      <c r="N290" s="1" t="str">
        <f t="shared" ca="1" si="35"/>
        <v/>
      </c>
      <c r="O290" s="1" t="str">
        <f t="shared" ca="1" si="35"/>
        <v/>
      </c>
      <c r="P290" s="1" t="str">
        <f t="shared" ca="1" si="35"/>
        <v/>
      </c>
    </row>
    <row r="291" spans="1:16">
      <c r="A291" s="14" t="str">
        <f t="shared" ca="1" si="32"/>
        <v/>
      </c>
      <c r="B291" s="1" t="str">
        <f ca="1">IF(A291&lt;=annual_trend_projects,INDEX(projects,MATCH(0,INDEX(COUNTIF($B$3:B290,projects),0,0),0)),"")</f>
        <v/>
      </c>
      <c r="C291" s="13" t="str" cm="1">
        <f t="array" aca="1" ref="C291" ca="1">IF(B291&lt;&gt;"",IF(INDEX(projects_is_finished,MATCH(B291,projects_projects,0))=checked_key,finish_status_key,IF(INDEX(projects_is_stopped,MATCH(B291,projects_projects,0))=checked_key,stopped_status_key,IF(INDEX(projects_is_started,MATCH(B291,projects_projects,0))=checked_key,wip_status_key,""))),"")</f>
        <v/>
      </c>
      <c r="D291" s="3" t="str" cm="1">
        <f t="array" aca="1" ref="D291" ca="1">IF(B291&lt;&gt;"",INDEX(dates,MATCH(B291,projects,0)),"")</f>
        <v/>
      </c>
      <c r="E291" s="3" t="str" cm="1">
        <f t="array" aca="1" ref="E291" ca="1">IF(B291&lt;&gt;"",IF(C291=wip_status_key,"",INDIRECT("'Stitching Log'!A"&amp;MAX(IF(projects=B291,ROW(projects))))),"")</f>
        <v/>
      </c>
      <c r="F291" s="3"/>
      <c r="G291" s="3"/>
      <c r="H291" s="3"/>
      <c r="I291" s="3"/>
      <c r="J291" s="1" t="str">
        <f t="shared" ca="1" si="35"/>
        <v/>
      </c>
      <c r="K291" s="1" t="str">
        <f t="shared" ca="1" si="35"/>
        <v/>
      </c>
      <c r="L291" s="1" t="str">
        <f t="shared" ca="1" si="35"/>
        <v/>
      </c>
      <c r="M291" s="1" t="str">
        <f t="shared" ca="1" si="35"/>
        <v/>
      </c>
      <c r="N291" s="1" t="str">
        <f t="shared" ca="1" si="35"/>
        <v/>
      </c>
      <c r="O291" s="1" t="str">
        <f t="shared" ca="1" si="35"/>
        <v/>
      </c>
      <c r="P291" s="1" t="str">
        <f t="shared" ca="1" si="35"/>
        <v/>
      </c>
    </row>
    <row r="292" spans="1:16">
      <c r="A292" s="14" t="str">
        <f t="shared" ca="1" si="32"/>
        <v/>
      </c>
      <c r="B292" s="1" t="str">
        <f ca="1">IF(A292&lt;=annual_trend_projects,INDEX(projects,MATCH(0,INDEX(COUNTIF($B$3:B291,projects),0,0),0)),"")</f>
        <v/>
      </c>
      <c r="C292" s="13" t="str" cm="1">
        <f t="array" aca="1" ref="C292" ca="1">IF(B292&lt;&gt;"",IF(INDEX(projects_is_finished,MATCH(B292,projects_projects,0))=checked_key,finish_status_key,IF(INDEX(projects_is_stopped,MATCH(B292,projects_projects,0))=checked_key,stopped_status_key,IF(INDEX(projects_is_started,MATCH(B292,projects_projects,0))=checked_key,wip_status_key,""))),"")</f>
        <v/>
      </c>
      <c r="D292" s="3" t="str" cm="1">
        <f t="array" aca="1" ref="D292" ca="1">IF(B292&lt;&gt;"",INDEX(dates,MATCH(B292,projects,0)),"")</f>
        <v/>
      </c>
      <c r="E292" s="3" t="str" cm="1">
        <f t="array" aca="1" ref="E292" ca="1">IF(B292&lt;&gt;"",IF(C292=wip_status_key,"",INDIRECT("'Stitching Log'!A"&amp;MAX(IF(projects=B292,ROW(projects))))),"")</f>
        <v/>
      </c>
      <c r="F292" s="3"/>
      <c r="G292" s="3"/>
      <c r="H292" s="3"/>
      <c r="I292" s="3"/>
      <c r="J292" s="1" t="str">
        <f t="shared" ca="1" si="35"/>
        <v/>
      </c>
      <c r="K292" s="1" t="str">
        <f t="shared" ca="1" si="35"/>
        <v/>
      </c>
      <c r="L292" s="1" t="str">
        <f t="shared" ca="1" si="35"/>
        <v/>
      </c>
      <c r="M292" s="1" t="str">
        <f t="shared" ca="1" si="35"/>
        <v/>
      </c>
      <c r="N292" s="1" t="str">
        <f t="shared" ca="1" si="35"/>
        <v/>
      </c>
      <c r="O292" s="1" t="str">
        <f t="shared" ca="1" si="35"/>
        <v/>
      </c>
      <c r="P292" s="1" t="str">
        <f t="shared" ca="1" si="35"/>
        <v/>
      </c>
    </row>
    <row r="293" spans="1:16">
      <c r="A293" s="14" t="str">
        <f t="shared" ca="1" si="32"/>
        <v/>
      </c>
      <c r="B293" s="1" t="str">
        <f ca="1">IF(A293&lt;=annual_trend_projects,INDEX(projects,MATCH(0,INDEX(COUNTIF($B$3:B292,projects),0,0),0)),"")</f>
        <v/>
      </c>
      <c r="C293" s="13" t="str" cm="1">
        <f t="array" aca="1" ref="C293" ca="1">IF(B293&lt;&gt;"",IF(INDEX(projects_is_finished,MATCH(B293,projects_projects,0))=checked_key,finish_status_key,IF(INDEX(projects_is_stopped,MATCH(B293,projects_projects,0))=checked_key,stopped_status_key,IF(INDEX(projects_is_started,MATCH(B293,projects_projects,0))=checked_key,wip_status_key,""))),"")</f>
        <v/>
      </c>
      <c r="D293" s="3" t="str" cm="1">
        <f t="array" aca="1" ref="D293" ca="1">IF(B293&lt;&gt;"",INDEX(dates,MATCH(B293,projects,0)),"")</f>
        <v/>
      </c>
      <c r="E293" s="3" t="str" cm="1">
        <f t="array" aca="1" ref="E293" ca="1">IF(B293&lt;&gt;"",IF(C293=wip_status_key,"",INDIRECT("'Stitching Log'!A"&amp;MAX(IF(projects=B293,ROW(projects))))),"")</f>
        <v/>
      </c>
      <c r="F293" s="3"/>
      <c r="G293" s="3"/>
      <c r="H293" s="3"/>
      <c r="I293" s="3"/>
      <c r="J293" s="1" t="str">
        <f t="shared" ref="J293:P302" ca="1" si="36">IF($B293&lt;&gt;"",COUNTIFS(dates,"&gt;="&amp;J$1,dates,"&lt;"&amp;DATE(YEAR(J$1)+1,MONTH(J$1),DAY(J$1)),projects,$B293),"")</f>
        <v/>
      </c>
      <c r="K293" s="1" t="str">
        <f t="shared" ca="1" si="36"/>
        <v/>
      </c>
      <c r="L293" s="1" t="str">
        <f t="shared" ca="1" si="36"/>
        <v/>
      </c>
      <c r="M293" s="1" t="str">
        <f t="shared" ca="1" si="36"/>
        <v/>
      </c>
      <c r="N293" s="1" t="str">
        <f t="shared" ca="1" si="36"/>
        <v/>
      </c>
      <c r="O293" s="1" t="str">
        <f t="shared" ca="1" si="36"/>
        <v/>
      </c>
      <c r="P293" s="1" t="str">
        <f t="shared" ca="1" si="36"/>
        <v/>
      </c>
    </row>
    <row r="294" spans="1:16">
      <c r="A294" s="14" t="str">
        <f t="shared" ca="1" si="32"/>
        <v/>
      </c>
      <c r="B294" s="1" t="str">
        <f ca="1">IF(A294&lt;=annual_trend_projects,INDEX(projects,MATCH(0,INDEX(COUNTIF($B$3:B293,projects),0,0),0)),"")</f>
        <v/>
      </c>
      <c r="C294" s="13" t="str" cm="1">
        <f t="array" aca="1" ref="C294" ca="1">IF(B294&lt;&gt;"",IF(INDEX(projects_is_finished,MATCH(B294,projects_projects,0))=checked_key,finish_status_key,IF(INDEX(projects_is_stopped,MATCH(B294,projects_projects,0))=checked_key,stopped_status_key,IF(INDEX(projects_is_started,MATCH(B294,projects_projects,0))=checked_key,wip_status_key,""))),"")</f>
        <v/>
      </c>
      <c r="D294" s="3" t="str" cm="1">
        <f t="array" aca="1" ref="D294" ca="1">IF(B294&lt;&gt;"",INDEX(dates,MATCH(B294,projects,0)),"")</f>
        <v/>
      </c>
      <c r="E294" s="3" t="str" cm="1">
        <f t="array" aca="1" ref="E294" ca="1">IF(B294&lt;&gt;"",IF(C294=wip_status_key,"",INDIRECT("'Stitching Log'!A"&amp;MAX(IF(projects=B294,ROW(projects))))),"")</f>
        <v/>
      </c>
      <c r="F294" s="3"/>
      <c r="G294" s="3"/>
      <c r="H294" s="3"/>
      <c r="I294" s="3"/>
      <c r="J294" s="1" t="str">
        <f t="shared" ca="1" si="36"/>
        <v/>
      </c>
      <c r="K294" s="1" t="str">
        <f t="shared" ca="1" si="36"/>
        <v/>
      </c>
      <c r="L294" s="1" t="str">
        <f t="shared" ca="1" si="36"/>
        <v/>
      </c>
      <c r="M294" s="1" t="str">
        <f t="shared" ca="1" si="36"/>
        <v/>
      </c>
      <c r="N294" s="1" t="str">
        <f t="shared" ca="1" si="36"/>
        <v/>
      </c>
      <c r="O294" s="1" t="str">
        <f t="shared" ca="1" si="36"/>
        <v/>
      </c>
      <c r="P294" s="1" t="str">
        <f t="shared" ca="1" si="36"/>
        <v/>
      </c>
    </row>
    <row r="295" spans="1:16">
      <c r="A295" s="14" t="str">
        <f t="shared" ca="1" si="32"/>
        <v/>
      </c>
      <c r="B295" s="1" t="str">
        <f ca="1">IF(A295&lt;=annual_trend_projects,INDEX(projects,MATCH(0,INDEX(COUNTIF($B$3:B294,projects),0,0),0)),"")</f>
        <v/>
      </c>
      <c r="C295" s="13" t="str" cm="1">
        <f t="array" aca="1" ref="C295" ca="1">IF(B295&lt;&gt;"",IF(INDEX(projects_is_finished,MATCH(B295,projects_projects,0))=checked_key,finish_status_key,IF(INDEX(projects_is_stopped,MATCH(B295,projects_projects,0))=checked_key,stopped_status_key,IF(INDEX(projects_is_started,MATCH(B295,projects_projects,0))=checked_key,wip_status_key,""))),"")</f>
        <v/>
      </c>
      <c r="D295" s="3" t="str" cm="1">
        <f t="array" aca="1" ref="D295" ca="1">IF(B295&lt;&gt;"",INDEX(dates,MATCH(B295,projects,0)),"")</f>
        <v/>
      </c>
      <c r="E295" s="3" t="str" cm="1">
        <f t="array" aca="1" ref="E295" ca="1">IF(B295&lt;&gt;"",IF(C295=wip_status_key,"",INDIRECT("'Stitching Log'!A"&amp;MAX(IF(projects=B295,ROW(projects))))),"")</f>
        <v/>
      </c>
      <c r="F295" s="3"/>
      <c r="G295" s="3"/>
      <c r="H295" s="3"/>
      <c r="I295" s="3"/>
      <c r="J295" s="1" t="str">
        <f t="shared" ca="1" si="36"/>
        <v/>
      </c>
      <c r="K295" s="1" t="str">
        <f t="shared" ca="1" si="36"/>
        <v/>
      </c>
      <c r="L295" s="1" t="str">
        <f t="shared" ca="1" si="36"/>
        <v/>
      </c>
      <c r="M295" s="1" t="str">
        <f t="shared" ca="1" si="36"/>
        <v/>
      </c>
      <c r="N295" s="1" t="str">
        <f t="shared" ca="1" si="36"/>
        <v/>
      </c>
      <c r="O295" s="1" t="str">
        <f t="shared" ca="1" si="36"/>
        <v/>
      </c>
      <c r="P295" s="1" t="str">
        <f t="shared" ca="1" si="36"/>
        <v/>
      </c>
    </row>
    <row r="296" spans="1:16">
      <c r="A296" s="14" t="str">
        <f t="shared" ca="1" si="32"/>
        <v/>
      </c>
      <c r="B296" s="1" t="str">
        <f ca="1">IF(A296&lt;=annual_trend_projects,INDEX(projects,MATCH(0,INDEX(COUNTIF($B$3:B295,projects),0,0),0)),"")</f>
        <v/>
      </c>
      <c r="C296" s="13" t="str" cm="1">
        <f t="array" aca="1" ref="C296" ca="1">IF(B296&lt;&gt;"",IF(INDEX(projects_is_finished,MATCH(B296,projects_projects,0))=checked_key,finish_status_key,IF(INDEX(projects_is_stopped,MATCH(B296,projects_projects,0))=checked_key,stopped_status_key,IF(INDEX(projects_is_started,MATCH(B296,projects_projects,0))=checked_key,wip_status_key,""))),"")</f>
        <v/>
      </c>
      <c r="D296" s="3" t="str" cm="1">
        <f t="array" aca="1" ref="D296" ca="1">IF(B296&lt;&gt;"",INDEX(dates,MATCH(B296,projects,0)),"")</f>
        <v/>
      </c>
      <c r="E296" s="3" t="str" cm="1">
        <f t="array" aca="1" ref="E296" ca="1">IF(B296&lt;&gt;"",IF(C296=wip_status_key,"",INDIRECT("'Stitching Log'!A"&amp;MAX(IF(projects=B296,ROW(projects))))),"")</f>
        <v/>
      </c>
      <c r="F296" s="3"/>
      <c r="G296" s="3"/>
      <c r="H296" s="3"/>
      <c r="I296" s="3"/>
      <c r="J296" s="1" t="str">
        <f t="shared" ca="1" si="36"/>
        <v/>
      </c>
      <c r="K296" s="1" t="str">
        <f t="shared" ca="1" si="36"/>
        <v/>
      </c>
      <c r="L296" s="1" t="str">
        <f t="shared" ca="1" si="36"/>
        <v/>
      </c>
      <c r="M296" s="1" t="str">
        <f t="shared" ca="1" si="36"/>
        <v/>
      </c>
      <c r="N296" s="1" t="str">
        <f t="shared" ca="1" si="36"/>
        <v/>
      </c>
      <c r="O296" s="1" t="str">
        <f t="shared" ca="1" si="36"/>
        <v/>
      </c>
      <c r="P296" s="1" t="str">
        <f t="shared" ca="1" si="36"/>
        <v/>
      </c>
    </row>
    <row r="297" spans="1:16">
      <c r="A297" s="14" t="str">
        <f t="shared" ca="1" si="32"/>
        <v/>
      </c>
      <c r="B297" s="1" t="str">
        <f ca="1">IF(A297&lt;=annual_trend_projects,INDEX(projects,MATCH(0,INDEX(COUNTIF($B$3:B296,projects),0,0),0)),"")</f>
        <v/>
      </c>
      <c r="C297" s="13" t="str" cm="1">
        <f t="array" aca="1" ref="C297" ca="1">IF(B297&lt;&gt;"",IF(INDEX(projects_is_finished,MATCH(B297,projects_projects,0))=checked_key,finish_status_key,IF(INDEX(projects_is_stopped,MATCH(B297,projects_projects,0))=checked_key,stopped_status_key,IF(INDEX(projects_is_started,MATCH(B297,projects_projects,0))=checked_key,wip_status_key,""))),"")</f>
        <v/>
      </c>
      <c r="D297" s="3" t="str" cm="1">
        <f t="array" aca="1" ref="D297" ca="1">IF(B297&lt;&gt;"",INDEX(dates,MATCH(B297,projects,0)),"")</f>
        <v/>
      </c>
      <c r="E297" s="3" t="str" cm="1">
        <f t="array" aca="1" ref="E297" ca="1">IF(B297&lt;&gt;"",IF(C297=wip_status_key,"",INDIRECT("'Stitching Log'!A"&amp;MAX(IF(projects=B297,ROW(projects))))),"")</f>
        <v/>
      </c>
      <c r="F297" s="3"/>
      <c r="G297" s="3"/>
      <c r="H297" s="3"/>
      <c r="I297" s="3"/>
      <c r="J297" s="1" t="str">
        <f t="shared" ca="1" si="36"/>
        <v/>
      </c>
      <c r="K297" s="1" t="str">
        <f t="shared" ca="1" si="36"/>
        <v/>
      </c>
      <c r="L297" s="1" t="str">
        <f t="shared" ca="1" si="36"/>
        <v/>
      </c>
      <c r="M297" s="1" t="str">
        <f t="shared" ca="1" si="36"/>
        <v/>
      </c>
      <c r="N297" s="1" t="str">
        <f t="shared" ca="1" si="36"/>
        <v/>
      </c>
      <c r="O297" s="1" t="str">
        <f t="shared" ca="1" si="36"/>
        <v/>
      </c>
      <c r="P297" s="1" t="str">
        <f t="shared" ca="1" si="36"/>
        <v/>
      </c>
    </row>
    <row r="298" spans="1:16">
      <c r="A298" s="14" t="str">
        <f t="shared" ca="1" si="32"/>
        <v/>
      </c>
      <c r="B298" s="1" t="str">
        <f ca="1">IF(A298&lt;=annual_trend_projects,INDEX(projects,MATCH(0,INDEX(COUNTIF($B$3:B297,projects),0,0),0)),"")</f>
        <v/>
      </c>
      <c r="C298" s="13" t="str" cm="1">
        <f t="array" aca="1" ref="C298" ca="1">IF(B298&lt;&gt;"",IF(INDEX(projects_is_finished,MATCH(B298,projects_projects,0))=checked_key,finish_status_key,IF(INDEX(projects_is_stopped,MATCH(B298,projects_projects,0))=checked_key,stopped_status_key,IF(INDEX(projects_is_started,MATCH(B298,projects_projects,0))=checked_key,wip_status_key,""))),"")</f>
        <v/>
      </c>
      <c r="D298" s="3" t="str" cm="1">
        <f t="array" aca="1" ref="D298" ca="1">IF(B298&lt;&gt;"",INDEX(dates,MATCH(B298,projects,0)),"")</f>
        <v/>
      </c>
      <c r="E298" s="3" t="str" cm="1">
        <f t="array" aca="1" ref="E298" ca="1">IF(B298&lt;&gt;"",IF(C298=wip_status_key,"",INDIRECT("'Stitching Log'!A"&amp;MAX(IF(projects=B298,ROW(projects))))),"")</f>
        <v/>
      </c>
      <c r="F298" s="3"/>
      <c r="G298" s="3"/>
      <c r="H298" s="3"/>
      <c r="I298" s="3"/>
      <c r="J298" s="1" t="str">
        <f t="shared" ca="1" si="36"/>
        <v/>
      </c>
      <c r="K298" s="1" t="str">
        <f t="shared" ca="1" si="36"/>
        <v/>
      </c>
      <c r="L298" s="1" t="str">
        <f t="shared" ca="1" si="36"/>
        <v/>
      </c>
      <c r="M298" s="1" t="str">
        <f t="shared" ca="1" si="36"/>
        <v/>
      </c>
      <c r="N298" s="1" t="str">
        <f t="shared" ca="1" si="36"/>
        <v/>
      </c>
      <c r="O298" s="1" t="str">
        <f t="shared" ca="1" si="36"/>
        <v/>
      </c>
      <c r="P298" s="1" t="str">
        <f t="shared" ca="1" si="36"/>
        <v/>
      </c>
    </row>
    <row r="299" spans="1:16">
      <c r="A299" s="14" t="str">
        <f t="shared" ca="1" si="32"/>
        <v/>
      </c>
      <c r="B299" s="1" t="str">
        <f ca="1">IF(A299&lt;=annual_trend_projects,INDEX(projects,MATCH(0,INDEX(COUNTIF($B$3:B298,projects),0,0),0)),"")</f>
        <v/>
      </c>
      <c r="C299" s="13" t="str" cm="1">
        <f t="array" aca="1" ref="C299" ca="1">IF(B299&lt;&gt;"",IF(INDEX(projects_is_finished,MATCH(B299,projects_projects,0))=checked_key,finish_status_key,IF(INDEX(projects_is_stopped,MATCH(B299,projects_projects,0))=checked_key,stopped_status_key,IF(INDEX(projects_is_started,MATCH(B299,projects_projects,0))=checked_key,wip_status_key,""))),"")</f>
        <v/>
      </c>
      <c r="D299" s="3" t="str" cm="1">
        <f t="array" aca="1" ref="D299" ca="1">IF(B299&lt;&gt;"",INDEX(dates,MATCH(B299,projects,0)),"")</f>
        <v/>
      </c>
      <c r="E299" s="3" t="str" cm="1">
        <f t="array" aca="1" ref="E299" ca="1">IF(B299&lt;&gt;"",IF(C299=wip_status_key,"",INDIRECT("'Stitching Log'!A"&amp;MAX(IF(projects=B299,ROW(projects))))),"")</f>
        <v/>
      </c>
      <c r="F299" s="3"/>
      <c r="G299" s="3"/>
      <c r="H299" s="3"/>
      <c r="I299" s="3"/>
      <c r="J299" s="1" t="str">
        <f t="shared" ca="1" si="36"/>
        <v/>
      </c>
      <c r="K299" s="1" t="str">
        <f t="shared" ca="1" si="36"/>
        <v/>
      </c>
      <c r="L299" s="1" t="str">
        <f t="shared" ca="1" si="36"/>
        <v/>
      </c>
      <c r="M299" s="1" t="str">
        <f t="shared" ca="1" si="36"/>
        <v/>
      </c>
      <c r="N299" s="1" t="str">
        <f t="shared" ca="1" si="36"/>
        <v/>
      </c>
      <c r="O299" s="1" t="str">
        <f t="shared" ca="1" si="36"/>
        <v/>
      </c>
      <c r="P299" s="1" t="str">
        <f t="shared" ca="1" si="36"/>
        <v/>
      </c>
    </row>
    <row r="300" spans="1:16">
      <c r="A300" s="14" t="str">
        <f t="shared" ca="1" si="32"/>
        <v/>
      </c>
      <c r="B300" s="1" t="str">
        <f ca="1">IF(A300&lt;=annual_trend_projects,INDEX(projects,MATCH(0,INDEX(COUNTIF($B$3:B299,projects),0,0),0)),"")</f>
        <v/>
      </c>
      <c r="C300" s="13" t="str" cm="1">
        <f t="array" aca="1" ref="C300" ca="1">IF(B300&lt;&gt;"",IF(INDEX(projects_is_finished,MATCH(B300,projects_projects,0))=checked_key,finish_status_key,IF(INDEX(projects_is_stopped,MATCH(B300,projects_projects,0))=checked_key,stopped_status_key,IF(INDEX(projects_is_started,MATCH(B300,projects_projects,0))=checked_key,wip_status_key,""))),"")</f>
        <v/>
      </c>
      <c r="D300" s="3" t="str" cm="1">
        <f t="array" aca="1" ref="D300" ca="1">IF(B300&lt;&gt;"",INDEX(dates,MATCH(B300,projects,0)),"")</f>
        <v/>
      </c>
      <c r="E300" s="3" t="str" cm="1">
        <f t="array" aca="1" ref="E300" ca="1">IF(B300&lt;&gt;"",IF(C300=wip_status_key,"",INDIRECT("'Stitching Log'!A"&amp;MAX(IF(projects=B300,ROW(projects))))),"")</f>
        <v/>
      </c>
      <c r="F300" s="3"/>
      <c r="G300" s="3"/>
      <c r="H300" s="3"/>
      <c r="I300" s="3"/>
      <c r="J300" s="1" t="str">
        <f t="shared" ca="1" si="36"/>
        <v/>
      </c>
      <c r="K300" s="1" t="str">
        <f t="shared" ca="1" si="36"/>
        <v/>
      </c>
      <c r="L300" s="1" t="str">
        <f t="shared" ca="1" si="36"/>
        <v/>
      </c>
      <c r="M300" s="1" t="str">
        <f t="shared" ca="1" si="36"/>
        <v/>
      </c>
      <c r="N300" s="1" t="str">
        <f t="shared" ca="1" si="36"/>
        <v/>
      </c>
      <c r="O300" s="1" t="str">
        <f t="shared" ca="1" si="36"/>
        <v/>
      </c>
      <c r="P300" s="1" t="str">
        <f t="shared" ca="1" si="36"/>
        <v/>
      </c>
    </row>
    <row r="301" spans="1:16">
      <c r="A301" s="14" t="str">
        <f t="shared" ca="1" si="32"/>
        <v/>
      </c>
      <c r="B301" s="1" t="str">
        <f ca="1">IF(A301&lt;=annual_trend_projects,INDEX(projects,MATCH(0,INDEX(COUNTIF($B$3:B300,projects),0,0),0)),"")</f>
        <v/>
      </c>
      <c r="C301" s="13" t="str" cm="1">
        <f t="array" aca="1" ref="C301" ca="1">IF(B301&lt;&gt;"",IF(INDEX(projects_is_finished,MATCH(B301,projects_projects,0))=checked_key,finish_status_key,IF(INDEX(projects_is_stopped,MATCH(B301,projects_projects,0))=checked_key,stopped_status_key,IF(INDEX(projects_is_started,MATCH(B301,projects_projects,0))=checked_key,wip_status_key,""))),"")</f>
        <v/>
      </c>
      <c r="D301" s="3" t="str" cm="1">
        <f t="array" aca="1" ref="D301" ca="1">IF(B301&lt;&gt;"",INDEX(dates,MATCH(B301,projects,0)),"")</f>
        <v/>
      </c>
      <c r="E301" s="3" t="str" cm="1">
        <f t="array" aca="1" ref="E301" ca="1">IF(B301&lt;&gt;"",IF(C301=wip_status_key,"",INDIRECT("'Stitching Log'!A"&amp;MAX(IF(projects=B301,ROW(projects))))),"")</f>
        <v/>
      </c>
      <c r="F301" s="3"/>
      <c r="G301" s="3"/>
      <c r="H301" s="3"/>
      <c r="I301" s="3"/>
      <c r="J301" s="1" t="str">
        <f t="shared" ca="1" si="36"/>
        <v/>
      </c>
      <c r="K301" s="1" t="str">
        <f t="shared" ca="1" si="36"/>
        <v/>
      </c>
      <c r="L301" s="1" t="str">
        <f t="shared" ca="1" si="36"/>
        <v/>
      </c>
      <c r="M301" s="1" t="str">
        <f t="shared" ca="1" si="36"/>
        <v/>
      </c>
      <c r="N301" s="1" t="str">
        <f t="shared" ca="1" si="36"/>
        <v/>
      </c>
      <c r="O301" s="1" t="str">
        <f t="shared" ca="1" si="36"/>
        <v/>
      </c>
      <c r="P301" s="1" t="str">
        <f t="shared" ca="1" si="36"/>
        <v/>
      </c>
    </row>
    <row r="302" spans="1:16">
      <c r="A302" s="14" t="str">
        <f t="shared" ca="1" si="32"/>
        <v/>
      </c>
      <c r="B302" s="1" t="str">
        <f ca="1">IF(A302&lt;=annual_trend_projects,INDEX(projects,MATCH(0,INDEX(COUNTIF($B$3:B301,projects),0,0),0)),"")</f>
        <v/>
      </c>
      <c r="C302" s="13" t="str" cm="1">
        <f t="array" aca="1" ref="C302" ca="1">IF(B302&lt;&gt;"",IF(INDEX(projects_is_finished,MATCH(B302,projects_projects,0))=checked_key,finish_status_key,IF(INDEX(projects_is_stopped,MATCH(B302,projects_projects,0))=checked_key,stopped_status_key,IF(INDEX(projects_is_started,MATCH(B302,projects_projects,0))=checked_key,wip_status_key,""))),"")</f>
        <v/>
      </c>
      <c r="D302" s="3" t="str" cm="1">
        <f t="array" aca="1" ref="D302" ca="1">IF(B302&lt;&gt;"",INDEX(dates,MATCH(B302,projects,0)),"")</f>
        <v/>
      </c>
      <c r="E302" s="3" t="str" cm="1">
        <f t="array" aca="1" ref="E302" ca="1">IF(B302&lt;&gt;"",IF(C302=wip_status_key,"",INDIRECT("'Stitching Log'!A"&amp;MAX(IF(projects=B302,ROW(projects))))),"")</f>
        <v/>
      </c>
      <c r="F302" s="3"/>
      <c r="G302" s="3"/>
      <c r="H302" s="3"/>
      <c r="I302" s="3"/>
      <c r="J302" s="1" t="str">
        <f t="shared" ca="1" si="36"/>
        <v/>
      </c>
      <c r="K302" s="1" t="str">
        <f t="shared" ca="1" si="36"/>
        <v/>
      </c>
      <c r="L302" s="1" t="str">
        <f t="shared" ca="1" si="36"/>
        <v/>
      </c>
      <c r="M302" s="1" t="str">
        <f t="shared" ca="1" si="36"/>
        <v/>
      </c>
      <c r="N302" s="1" t="str">
        <f t="shared" ca="1" si="36"/>
        <v/>
      </c>
      <c r="O302" s="1" t="str">
        <f t="shared" ca="1" si="36"/>
        <v/>
      </c>
      <c r="P302" s="1" t="str">
        <f t="shared" ca="1" si="36"/>
        <v/>
      </c>
    </row>
    <row r="303" spans="1:16">
      <c r="A303" s="14" t="str">
        <f t="shared" ca="1" si="32"/>
        <v/>
      </c>
      <c r="B303" s="1" t="str">
        <f ca="1">IF(A303&lt;=annual_trend_projects,INDEX(projects,MATCH(0,INDEX(COUNTIF($B$3:B302,projects),0,0),0)),"")</f>
        <v/>
      </c>
      <c r="C303" s="13" t="str" cm="1">
        <f t="array" aca="1" ref="C303" ca="1">IF(B303&lt;&gt;"",IF(INDEX(projects_is_finished,MATCH(B303,projects_projects,0))=checked_key,finish_status_key,IF(INDEX(projects_is_stopped,MATCH(B303,projects_projects,0))=checked_key,stopped_status_key,IF(INDEX(projects_is_started,MATCH(B303,projects_projects,0))=checked_key,wip_status_key,""))),"")</f>
        <v/>
      </c>
      <c r="D303" s="3" t="str" cm="1">
        <f t="array" aca="1" ref="D303" ca="1">IF(B303&lt;&gt;"",INDEX(dates,MATCH(B303,projects,0)),"")</f>
        <v/>
      </c>
      <c r="E303" s="3" t="str" cm="1">
        <f t="array" aca="1" ref="E303" ca="1">IF(B303&lt;&gt;"",IF(C303=wip_status_key,"",INDIRECT("'Stitching Log'!A"&amp;MAX(IF(projects=B303,ROW(projects))))),"")</f>
        <v/>
      </c>
      <c r="F303" s="3"/>
      <c r="G303" s="3"/>
      <c r="H303" s="3"/>
      <c r="I303" s="3"/>
      <c r="J303" s="1" t="str">
        <f t="shared" ref="J303:P312" ca="1" si="37">IF($B303&lt;&gt;"",COUNTIFS(dates,"&gt;="&amp;J$1,dates,"&lt;"&amp;DATE(YEAR(J$1)+1,MONTH(J$1),DAY(J$1)),projects,$B303),"")</f>
        <v/>
      </c>
      <c r="K303" s="1" t="str">
        <f t="shared" ca="1" si="37"/>
        <v/>
      </c>
      <c r="L303" s="1" t="str">
        <f t="shared" ca="1" si="37"/>
        <v/>
      </c>
      <c r="M303" s="1" t="str">
        <f t="shared" ca="1" si="37"/>
        <v/>
      </c>
      <c r="N303" s="1" t="str">
        <f t="shared" ca="1" si="37"/>
        <v/>
      </c>
      <c r="O303" s="1" t="str">
        <f t="shared" ca="1" si="37"/>
        <v/>
      </c>
      <c r="P303" s="1" t="str">
        <f t="shared" ca="1" si="37"/>
        <v/>
      </c>
    </row>
    <row r="304" spans="1:16">
      <c r="A304" s="14" t="str">
        <f t="shared" ca="1" si="32"/>
        <v/>
      </c>
      <c r="B304" s="1" t="str">
        <f ca="1">IF(A304&lt;=annual_trend_projects,INDEX(projects,MATCH(0,INDEX(COUNTIF($B$3:B303,projects),0,0),0)),"")</f>
        <v/>
      </c>
      <c r="C304" s="13" t="str" cm="1">
        <f t="array" aca="1" ref="C304" ca="1">IF(B304&lt;&gt;"",IF(INDEX(projects_is_finished,MATCH(B304,projects_projects,0))=checked_key,finish_status_key,IF(INDEX(projects_is_stopped,MATCH(B304,projects_projects,0))=checked_key,stopped_status_key,IF(INDEX(projects_is_started,MATCH(B304,projects_projects,0))=checked_key,wip_status_key,""))),"")</f>
        <v/>
      </c>
      <c r="D304" s="3" t="str" cm="1">
        <f t="array" aca="1" ref="D304" ca="1">IF(B304&lt;&gt;"",INDEX(dates,MATCH(B304,projects,0)),"")</f>
        <v/>
      </c>
      <c r="E304" s="3" t="str" cm="1">
        <f t="array" aca="1" ref="E304" ca="1">IF(B304&lt;&gt;"",IF(C304=wip_status_key,"",INDIRECT("'Stitching Log'!A"&amp;MAX(IF(projects=B304,ROW(projects))))),"")</f>
        <v/>
      </c>
      <c r="F304" s="3"/>
      <c r="G304" s="3"/>
      <c r="H304" s="3"/>
      <c r="I304" s="3"/>
      <c r="J304" s="1" t="str">
        <f t="shared" ca="1" si="37"/>
        <v/>
      </c>
      <c r="K304" s="1" t="str">
        <f t="shared" ca="1" si="37"/>
        <v/>
      </c>
      <c r="L304" s="1" t="str">
        <f t="shared" ca="1" si="37"/>
        <v/>
      </c>
      <c r="M304" s="1" t="str">
        <f t="shared" ca="1" si="37"/>
        <v/>
      </c>
      <c r="N304" s="1" t="str">
        <f t="shared" ca="1" si="37"/>
        <v/>
      </c>
      <c r="O304" s="1" t="str">
        <f t="shared" ca="1" si="37"/>
        <v/>
      </c>
      <c r="P304" s="1" t="str">
        <f t="shared" ca="1" si="37"/>
        <v/>
      </c>
    </row>
    <row r="305" spans="1:16">
      <c r="A305" s="14" t="str">
        <f t="shared" ca="1" si="32"/>
        <v/>
      </c>
      <c r="B305" s="1" t="str">
        <f ca="1">IF(A305&lt;=annual_trend_projects,INDEX(projects,MATCH(0,INDEX(COUNTIF($B$3:B304,projects),0,0),0)),"")</f>
        <v/>
      </c>
      <c r="C305" s="13" t="str" cm="1">
        <f t="array" aca="1" ref="C305" ca="1">IF(B305&lt;&gt;"",IF(INDEX(projects_is_finished,MATCH(B305,projects_projects,0))=checked_key,finish_status_key,IF(INDEX(projects_is_stopped,MATCH(B305,projects_projects,0))=checked_key,stopped_status_key,IF(INDEX(projects_is_started,MATCH(B305,projects_projects,0))=checked_key,wip_status_key,""))),"")</f>
        <v/>
      </c>
      <c r="D305" s="3" t="str" cm="1">
        <f t="array" aca="1" ref="D305" ca="1">IF(B305&lt;&gt;"",INDEX(dates,MATCH(B305,projects,0)),"")</f>
        <v/>
      </c>
      <c r="E305" s="3" t="str" cm="1">
        <f t="array" aca="1" ref="E305" ca="1">IF(B305&lt;&gt;"",IF(C305=wip_status_key,"",INDIRECT("'Stitching Log'!A"&amp;MAX(IF(projects=B305,ROW(projects))))),"")</f>
        <v/>
      </c>
      <c r="F305" s="3"/>
      <c r="G305" s="3"/>
      <c r="H305" s="3"/>
      <c r="I305" s="3"/>
      <c r="J305" s="1" t="str">
        <f t="shared" ca="1" si="37"/>
        <v/>
      </c>
      <c r="K305" s="1" t="str">
        <f t="shared" ca="1" si="37"/>
        <v/>
      </c>
      <c r="L305" s="1" t="str">
        <f t="shared" ca="1" si="37"/>
        <v/>
      </c>
      <c r="M305" s="1" t="str">
        <f t="shared" ca="1" si="37"/>
        <v/>
      </c>
      <c r="N305" s="1" t="str">
        <f t="shared" ca="1" si="37"/>
        <v/>
      </c>
      <c r="O305" s="1" t="str">
        <f t="shared" ca="1" si="37"/>
        <v/>
      </c>
      <c r="P305" s="1" t="str">
        <f t="shared" ca="1" si="37"/>
        <v/>
      </c>
    </row>
    <row r="306" spans="1:16">
      <c r="A306" s="14" t="str">
        <f t="shared" ca="1" si="32"/>
        <v/>
      </c>
      <c r="B306" s="1" t="str">
        <f ca="1">IF(A306&lt;=annual_trend_projects,INDEX(projects,MATCH(0,INDEX(COUNTIF($B$3:B305,projects),0,0),0)),"")</f>
        <v/>
      </c>
      <c r="C306" s="13" t="str" cm="1">
        <f t="array" aca="1" ref="C306" ca="1">IF(B306&lt;&gt;"",IF(INDEX(projects_is_finished,MATCH(B306,projects_projects,0))=checked_key,finish_status_key,IF(INDEX(projects_is_stopped,MATCH(B306,projects_projects,0))=checked_key,stopped_status_key,IF(INDEX(projects_is_started,MATCH(B306,projects_projects,0))=checked_key,wip_status_key,""))),"")</f>
        <v/>
      </c>
      <c r="D306" s="3" t="str" cm="1">
        <f t="array" aca="1" ref="D306" ca="1">IF(B306&lt;&gt;"",INDEX(dates,MATCH(B306,projects,0)),"")</f>
        <v/>
      </c>
      <c r="E306" s="3" t="str" cm="1">
        <f t="array" aca="1" ref="E306" ca="1">IF(B306&lt;&gt;"",IF(C306=wip_status_key,"",INDIRECT("'Stitching Log'!A"&amp;MAX(IF(projects=B306,ROW(projects))))),"")</f>
        <v/>
      </c>
      <c r="F306" s="3"/>
      <c r="G306" s="3"/>
      <c r="H306" s="3"/>
      <c r="I306" s="3"/>
      <c r="J306" s="1" t="str">
        <f t="shared" ca="1" si="37"/>
        <v/>
      </c>
      <c r="K306" s="1" t="str">
        <f t="shared" ca="1" si="37"/>
        <v/>
      </c>
      <c r="L306" s="1" t="str">
        <f t="shared" ca="1" si="37"/>
        <v/>
      </c>
      <c r="M306" s="1" t="str">
        <f t="shared" ca="1" si="37"/>
        <v/>
      </c>
      <c r="N306" s="1" t="str">
        <f t="shared" ca="1" si="37"/>
        <v/>
      </c>
      <c r="O306" s="1" t="str">
        <f t="shared" ca="1" si="37"/>
        <v/>
      </c>
      <c r="P306" s="1" t="str">
        <f t="shared" ca="1" si="37"/>
        <v/>
      </c>
    </row>
    <row r="307" spans="1:16">
      <c r="A307" s="14" t="str">
        <f t="shared" ca="1" si="32"/>
        <v/>
      </c>
      <c r="B307" s="1" t="str">
        <f ca="1">IF(A307&lt;=annual_trend_projects,INDEX(projects,MATCH(0,INDEX(COUNTIF($B$3:B306,projects),0,0),0)),"")</f>
        <v/>
      </c>
      <c r="C307" s="13" t="str" cm="1">
        <f t="array" aca="1" ref="C307" ca="1">IF(B307&lt;&gt;"",IF(INDEX(projects_is_finished,MATCH(B307,projects_projects,0))=checked_key,finish_status_key,IF(INDEX(projects_is_stopped,MATCH(B307,projects_projects,0))=checked_key,stopped_status_key,IF(INDEX(projects_is_started,MATCH(B307,projects_projects,0))=checked_key,wip_status_key,""))),"")</f>
        <v/>
      </c>
      <c r="D307" s="3" t="str" cm="1">
        <f t="array" aca="1" ref="D307" ca="1">IF(B307&lt;&gt;"",INDEX(dates,MATCH(B307,projects,0)),"")</f>
        <v/>
      </c>
      <c r="E307" s="3" t="str" cm="1">
        <f t="array" aca="1" ref="E307" ca="1">IF(B307&lt;&gt;"",IF(C307=wip_status_key,"",INDIRECT("'Stitching Log'!A"&amp;MAX(IF(projects=B307,ROW(projects))))),"")</f>
        <v/>
      </c>
      <c r="F307" s="3"/>
      <c r="G307" s="3"/>
      <c r="H307" s="3"/>
      <c r="I307" s="3"/>
      <c r="J307" s="1" t="str">
        <f t="shared" ca="1" si="37"/>
        <v/>
      </c>
      <c r="K307" s="1" t="str">
        <f t="shared" ca="1" si="37"/>
        <v/>
      </c>
      <c r="L307" s="1" t="str">
        <f t="shared" ca="1" si="37"/>
        <v/>
      </c>
      <c r="M307" s="1" t="str">
        <f t="shared" ca="1" si="37"/>
        <v/>
      </c>
      <c r="N307" s="1" t="str">
        <f t="shared" ca="1" si="37"/>
        <v/>
      </c>
      <c r="O307" s="1" t="str">
        <f t="shared" ca="1" si="37"/>
        <v/>
      </c>
      <c r="P307" s="1" t="str">
        <f t="shared" ca="1" si="37"/>
        <v/>
      </c>
    </row>
    <row r="308" spans="1:16">
      <c r="A308" s="14" t="str">
        <f t="shared" ca="1" si="32"/>
        <v/>
      </c>
      <c r="B308" s="1" t="str">
        <f ca="1">IF(A308&lt;=annual_trend_projects,INDEX(projects,MATCH(0,INDEX(COUNTIF($B$3:B307,projects),0,0),0)),"")</f>
        <v/>
      </c>
      <c r="C308" s="13" t="str" cm="1">
        <f t="array" aca="1" ref="C308" ca="1">IF(B308&lt;&gt;"",IF(INDEX(projects_is_finished,MATCH(B308,projects_projects,0))=checked_key,finish_status_key,IF(INDEX(projects_is_stopped,MATCH(B308,projects_projects,0))=checked_key,stopped_status_key,IF(INDEX(projects_is_started,MATCH(B308,projects_projects,0))=checked_key,wip_status_key,""))),"")</f>
        <v/>
      </c>
      <c r="D308" s="3" t="str" cm="1">
        <f t="array" aca="1" ref="D308" ca="1">IF(B308&lt;&gt;"",INDEX(dates,MATCH(B308,projects,0)),"")</f>
        <v/>
      </c>
      <c r="E308" s="3" t="str" cm="1">
        <f t="array" aca="1" ref="E308" ca="1">IF(B308&lt;&gt;"",IF(C308=wip_status_key,"",INDIRECT("'Stitching Log'!A"&amp;MAX(IF(projects=B308,ROW(projects))))),"")</f>
        <v/>
      </c>
      <c r="F308" s="3"/>
      <c r="G308" s="3"/>
      <c r="H308" s="3"/>
      <c r="I308" s="3"/>
      <c r="J308" s="1" t="str">
        <f t="shared" ca="1" si="37"/>
        <v/>
      </c>
      <c r="K308" s="1" t="str">
        <f t="shared" ca="1" si="37"/>
        <v/>
      </c>
      <c r="L308" s="1" t="str">
        <f t="shared" ca="1" si="37"/>
        <v/>
      </c>
      <c r="M308" s="1" t="str">
        <f t="shared" ca="1" si="37"/>
        <v/>
      </c>
      <c r="N308" s="1" t="str">
        <f t="shared" ca="1" si="37"/>
        <v/>
      </c>
      <c r="O308" s="1" t="str">
        <f t="shared" ca="1" si="37"/>
        <v/>
      </c>
      <c r="P308" s="1" t="str">
        <f t="shared" ca="1" si="37"/>
        <v/>
      </c>
    </row>
    <row r="309" spans="1:16">
      <c r="A309" s="14" t="str">
        <f t="shared" ca="1" si="32"/>
        <v/>
      </c>
      <c r="B309" s="1" t="str">
        <f ca="1">IF(A309&lt;=annual_trend_projects,INDEX(projects,MATCH(0,INDEX(COUNTIF($B$3:B308,projects),0,0),0)),"")</f>
        <v/>
      </c>
      <c r="C309" s="13" t="str" cm="1">
        <f t="array" aca="1" ref="C309" ca="1">IF(B309&lt;&gt;"",IF(INDEX(projects_is_finished,MATCH(B309,projects_projects,0))=checked_key,finish_status_key,IF(INDEX(projects_is_stopped,MATCH(B309,projects_projects,0))=checked_key,stopped_status_key,IF(INDEX(projects_is_started,MATCH(B309,projects_projects,0))=checked_key,wip_status_key,""))),"")</f>
        <v/>
      </c>
      <c r="D309" s="3" t="str" cm="1">
        <f t="array" aca="1" ref="D309" ca="1">IF(B309&lt;&gt;"",INDEX(dates,MATCH(B309,projects,0)),"")</f>
        <v/>
      </c>
      <c r="E309" s="3" t="str" cm="1">
        <f t="array" aca="1" ref="E309" ca="1">IF(B309&lt;&gt;"",IF(C309=wip_status_key,"",INDIRECT("'Stitching Log'!A"&amp;MAX(IF(projects=B309,ROW(projects))))),"")</f>
        <v/>
      </c>
      <c r="F309" s="3"/>
      <c r="G309" s="3"/>
      <c r="H309" s="3"/>
      <c r="I309" s="3"/>
      <c r="J309" s="1" t="str">
        <f t="shared" ca="1" si="37"/>
        <v/>
      </c>
      <c r="K309" s="1" t="str">
        <f t="shared" ca="1" si="37"/>
        <v/>
      </c>
      <c r="L309" s="1" t="str">
        <f t="shared" ca="1" si="37"/>
        <v/>
      </c>
      <c r="M309" s="1" t="str">
        <f t="shared" ca="1" si="37"/>
        <v/>
      </c>
      <c r="N309" s="1" t="str">
        <f t="shared" ca="1" si="37"/>
        <v/>
      </c>
      <c r="O309" s="1" t="str">
        <f t="shared" ca="1" si="37"/>
        <v/>
      </c>
      <c r="P309" s="1" t="str">
        <f t="shared" ca="1" si="37"/>
        <v/>
      </c>
    </row>
    <row r="310" spans="1:16">
      <c r="A310" s="14" t="str">
        <f t="shared" ca="1" si="32"/>
        <v/>
      </c>
      <c r="B310" s="1" t="str">
        <f ca="1">IF(A310&lt;=annual_trend_projects,INDEX(projects,MATCH(0,INDEX(COUNTIF($B$3:B309,projects),0,0),0)),"")</f>
        <v/>
      </c>
      <c r="C310" s="13" t="str" cm="1">
        <f t="array" aca="1" ref="C310" ca="1">IF(B310&lt;&gt;"",IF(INDEX(projects_is_finished,MATCH(B310,projects_projects,0))=checked_key,finish_status_key,IF(INDEX(projects_is_stopped,MATCH(B310,projects_projects,0))=checked_key,stopped_status_key,IF(INDEX(projects_is_started,MATCH(B310,projects_projects,0))=checked_key,wip_status_key,""))),"")</f>
        <v/>
      </c>
      <c r="D310" s="3" t="str" cm="1">
        <f t="array" aca="1" ref="D310" ca="1">IF(B310&lt;&gt;"",INDEX(dates,MATCH(B310,projects,0)),"")</f>
        <v/>
      </c>
      <c r="E310" s="3" t="str" cm="1">
        <f t="array" aca="1" ref="E310" ca="1">IF(B310&lt;&gt;"",IF(C310=wip_status_key,"",INDIRECT("'Stitching Log'!A"&amp;MAX(IF(projects=B310,ROW(projects))))),"")</f>
        <v/>
      </c>
      <c r="F310" s="3"/>
      <c r="G310" s="3"/>
      <c r="H310" s="3"/>
      <c r="I310" s="3"/>
      <c r="J310" s="1" t="str">
        <f t="shared" ca="1" si="37"/>
        <v/>
      </c>
      <c r="K310" s="1" t="str">
        <f t="shared" ca="1" si="37"/>
        <v/>
      </c>
      <c r="L310" s="1" t="str">
        <f t="shared" ca="1" si="37"/>
        <v/>
      </c>
      <c r="M310" s="1" t="str">
        <f t="shared" ca="1" si="37"/>
        <v/>
      </c>
      <c r="N310" s="1" t="str">
        <f t="shared" ca="1" si="37"/>
        <v/>
      </c>
      <c r="O310" s="1" t="str">
        <f t="shared" ca="1" si="37"/>
        <v/>
      </c>
      <c r="P310" s="1" t="str">
        <f t="shared" ca="1" si="37"/>
        <v/>
      </c>
    </row>
    <row r="311" spans="1:16">
      <c r="A311" s="14" t="str">
        <f t="shared" ca="1" si="32"/>
        <v/>
      </c>
      <c r="B311" s="1" t="str">
        <f ca="1">IF(A311&lt;=annual_trend_projects,INDEX(projects,MATCH(0,INDEX(COUNTIF($B$3:B310,projects),0,0),0)),"")</f>
        <v/>
      </c>
      <c r="C311" s="13" t="str" cm="1">
        <f t="array" aca="1" ref="C311" ca="1">IF(B311&lt;&gt;"",IF(INDEX(projects_is_finished,MATCH(B311,projects_projects,0))=checked_key,finish_status_key,IF(INDEX(projects_is_stopped,MATCH(B311,projects_projects,0))=checked_key,stopped_status_key,IF(INDEX(projects_is_started,MATCH(B311,projects_projects,0))=checked_key,wip_status_key,""))),"")</f>
        <v/>
      </c>
      <c r="D311" s="3" t="str" cm="1">
        <f t="array" aca="1" ref="D311" ca="1">IF(B311&lt;&gt;"",INDEX(dates,MATCH(B311,projects,0)),"")</f>
        <v/>
      </c>
      <c r="E311" s="3" t="str" cm="1">
        <f t="array" aca="1" ref="E311" ca="1">IF(B311&lt;&gt;"",IF(C311=wip_status_key,"",INDIRECT("'Stitching Log'!A"&amp;MAX(IF(projects=B311,ROW(projects))))),"")</f>
        <v/>
      </c>
      <c r="F311" s="3"/>
      <c r="G311" s="3"/>
      <c r="H311" s="3"/>
      <c r="I311" s="3"/>
      <c r="J311" s="1" t="str">
        <f t="shared" ca="1" si="37"/>
        <v/>
      </c>
      <c r="K311" s="1" t="str">
        <f t="shared" ca="1" si="37"/>
        <v/>
      </c>
      <c r="L311" s="1" t="str">
        <f t="shared" ca="1" si="37"/>
        <v/>
      </c>
      <c r="M311" s="1" t="str">
        <f t="shared" ca="1" si="37"/>
        <v/>
      </c>
      <c r="N311" s="1" t="str">
        <f t="shared" ca="1" si="37"/>
        <v/>
      </c>
      <c r="O311" s="1" t="str">
        <f t="shared" ca="1" si="37"/>
        <v/>
      </c>
      <c r="P311" s="1" t="str">
        <f t="shared" ca="1" si="37"/>
        <v/>
      </c>
    </row>
    <row r="312" spans="1:16">
      <c r="A312" s="14" t="str">
        <f t="shared" ca="1" si="32"/>
        <v/>
      </c>
      <c r="B312" s="1" t="str">
        <f ca="1">IF(A312&lt;=annual_trend_projects,INDEX(projects,MATCH(0,INDEX(COUNTIF($B$3:B311,projects),0,0),0)),"")</f>
        <v/>
      </c>
      <c r="C312" s="13" t="str" cm="1">
        <f t="array" aca="1" ref="C312" ca="1">IF(B312&lt;&gt;"",IF(INDEX(projects_is_finished,MATCH(B312,projects_projects,0))=checked_key,finish_status_key,IF(INDEX(projects_is_stopped,MATCH(B312,projects_projects,0))=checked_key,stopped_status_key,IF(INDEX(projects_is_started,MATCH(B312,projects_projects,0))=checked_key,wip_status_key,""))),"")</f>
        <v/>
      </c>
      <c r="D312" s="3" t="str" cm="1">
        <f t="array" aca="1" ref="D312" ca="1">IF(B312&lt;&gt;"",INDEX(dates,MATCH(B312,projects,0)),"")</f>
        <v/>
      </c>
      <c r="E312" s="3" t="str" cm="1">
        <f t="array" aca="1" ref="E312" ca="1">IF(B312&lt;&gt;"",IF(C312=wip_status_key,"",INDIRECT("'Stitching Log'!A"&amp;MAX(IF(projects=B312,ROW(projects))))),"")</f>
        <v/>
      </c>
      <c r="F312" s="3"/>
      <c r="G312" s="3"/>
      <c r="H312" s="3"/>
      <c r="I312" s="3"/>
      <c r="J312" s="1" t="str">
        <f t="shared" ca="1" si="37"/>
        <v/>
      </c>
      <c r="K312" s="1" t="str">
        <f t="shared" ca="1" si="37"/>
        <v/>
      </c>
      <c r="L312" s="1" t="str">
        <f t="shared" ca="1" si="37"/>
        <v/>
      </c>
      <c r="M312" s="1" t="str">
        <f t="shared" ca="1" si="37"/>
        <v/>
      </c>
      <c r="N312" s="1" t="str">
        <f t="shared" ca="1" si="37"/>
        <v/>
      </c>
      <c r="O312" s="1" t="str">
        <f t="shared" ca="1" si="37"/>
        <v/>
      </c>
      <c r="P312" s="1" t="str">
        <f t="shared" ca="1" si="37"/>
        <v/>
      </c>
    </row>
    <row r="313" spans="1:16">
      <c r="A313" s="14" t="str">
        <f t="shared" ca="1" si="32"/>
        <v/>
      </c>
      <c r="B313" s="1" t="str">
        <f ca="1">IF(A313&lt;=annual_trend_projects,INDEX(projects,MATCH(0,INDEX(COUNTIF($B$3:B312,projects),0,0),0)),"")</f>
        <v/>
      </c>
      <c r="C313" s="13" t="str" cm="1">
        <f t="array" aca="1" ref="C313" ca="1">IF(B313&lt;&gt;"",IF(INDEX(projects_is_finished,MATCH(B313,projects_projects,0))=checked_key,finish_status_key,IF(INDEX(projects_is_stopped,MATCH(B313,projects_projects,0))=checked_key,stopped_status_key,IF(INDEX(projects_is_started,MATCH(B313,projects_projects,0))=checked_key,wip_status_key,""))),"")</f>
        <v/>
      </c>
      <c r="D313" s="3" t="str" cm="1">
        <f t="array" aca="1" ref="D313" ca="1">IF(B313&lt;&gt;"",INDEX(dates,MATCH(B313,projects,0)),"")</f>
        <v/>
      </c>
      <c r="E313" s="3" t="str" cm="1">
        <f t="array" aca="1" ref="E313" ca="1">IF(B313&lt;&gt;"",IF(C313=wip_status_key,"",INDIRECT("'Stitching Log'!A"&amp;MAX(IF(projects=B313,ROW(projects))))),"")</f>
        <v/>
      </c>
      <c r="F313" s="3"/>
      <c r="G313" s="3"/>
      <c r="H313" s="3"/>
      <c r="I313" s="3"/>
      <c r="J313" s="1" t="str">
        <f t="shared" ref="J313:P322" ca="1" si="38">IF($B313&lt;&gt;"",COUNTIFS(dates,"&gt;="&amp;J$1,dates,"&lt;"&amp;DATE(YEAR(J$1)+1,MONTH(J$1),DAY(J$1)),projects,$B313),"")</f>
        <v/>
      </c>
      <c r="K313" s="1" t="str">
        <f t="shared" ca="1" si="38"/>
        <v/>
      </c>
      <c r="L313" s="1" t="str">
        <f t="shared" ca="1" si="38"/>
        <v/>
      </c>
      <c r="M313" s="1" t="str">
        <f t="shared" ca="1" si="38"/>
        <v/>
      </c>
      <c r="N313" s="1" t="str">
        <f t="shared" ca="1" si="38"/>
        <v/>
      </c>
      <c r="O313" s="1" t="str">
        <f t="shared" ca="1" si="38"/>
        <v/>
      </c>
      <c r="P313" s="1" t="str">
        <f t="shared" ca="1" si="38"/>
        <v/>
      </c>
    </row>
    <row r="314" spans="1:16">
      <c r="A314" s="14" t="str">
        <f t="shared" ca="1" si="32"/>
        <v/>
      </c>
      <c r="B314" s="1" t="str">
        <f ca="1">IF(A314&lt;=annual_trend_projects,INDEX(projects,MATCH(0,INDEX(COUNTIF($B$3:B313,projects),0,0),0)),"")</f>
        <v/>
      </c>
      <c r="C314" s="13" t="str" cm="1">
        <f t="array" aca="1" ref="C314" ca="1">IF(B314&lt;&gt;"",IF(INDEX(projects_is_finished,MATCH(B314,projects_projects,0))=checked_key,finish_status_key,IF(INDEX(projects_is_stopped,MATCH(B314,projects_projects,0))=checked_key,stopped_status_key,IF(INDEX(projects_is_started,MATCH(B314,projects_projects,0))=checked_key,wip_status_key,""))),"")</f>
        <v/>
      </c>
      <c r="D314" s="3" t="str" cm="1">
        <f t="array" aca="1" ref="D314" ca="1">IF(B314&lt;&gt;"",INDEX(dates,MATCH(B314,projects,0)),"")</f>
        <v/>
      </c>
      <c r="E314" s="3" t="str" cm="1">
        <f t="array" aca="1" ref="E314" ca="1">IF(B314&lt;&gt;"",IF(C314=wip_status_key,"",INDIRECT("'Stitching Log'!A"&amp;MAX(IF(projects=B314,ROW(projects))))),"")</f>
        <v/>
      </c>
      <c r="F314" s="3"/>
      <c r="G314" s="3"/>
      <c r="H314" s="3"/>
      <c r="I314" s="3"/>
      <c r="J314" s="1" t="str">
        <f t="shared" ca="1" si="38"/>
        <v/>
      </c>
      <c r="K314" s="1" t="str">
        <f t="shared" ca="1" si="38"/>
        <v/>
      </c>
      <c r="L314" s="1" t="str">
        <f t="shared" ca="1" si="38"/>
        <v/>
      </c>
      <c r="M314" s="1" t="str">
        <f t="shared" ca="1" si="38"/>
        <v/>
      </c>
      <c r="N314" s="1" t="str">
        <f t="shared" ca="1" si="38"/>
        <v/>
      </c>
      <c r="O314" s="1" t="str">
        <f t="shared" ca="1" si="38"/>
        <v/>
      </c>
      <c r="P314" s="1" t="str">
        <f t="shared" ca="1" si="38"/>
        <v/>
      </c>
    </row>
    <row r="315" spans="1:16">
      <c r="A315" s="14" t="str">
        <f t="shared" ca="1" si="32"/>
        <v/>
      </c>
      <c r="B315" s="1" t="str">
        <f ca="1">IF(A315&lt;=annual_trend_projects,INDEX(projects,MATCH(0,INDEX(COUNTIF($B$3:B314,projects),0,0),0)),"")</f>
        <v/>
      </c>
      <c r="C315" s="13" t="str" cm="1">
        <f t="array" aca="1" ref="C315" ca="1">IF(B315&lt;&gt;"",IF(INDEX(projects_is_finished,MATCH(B315,projects_projects,0))=checked_key,finish_status_key,IF(INDEX(projects_is_stopped,MATCH(B315,projects_projects,0))=checked_key,stopped_status_key,IF(INDEX(projects_is_started,MATCH(B315,projects_projects,0))=checked_key,wip_status_key,""))),"")</f>
        <v/>
      </c>
      <c r="D315" s="3" t="str" cm="1">
        <f t="array" aca="1" ref="D315" ca="1">IF(B315&lt;&gt;"",INDEX(dates,MATCH(B315,projects,0)),"")</f>
        <v/>
      </c>
      <c r="E315" s="3" t="str" cm="1">
        <f t="array" aca="1" ref="E315" ca="1">IF(B315&lt;&gt;"",IF(C315=wip_status_key,"",INDIRECT("'Stitching Log'!A"&amp;MAX(IF(projects=B315,ROW(projects))))),"")</f>
        <v/>
      </c>
      <c r="F315" s="3"/>
      <c r="G315" s="3"/>
      <c r="H315" s="3"/>
      <c r="I315" s="3"/>
      <c r="J315" s="1" t="str">
        <f t="shared" ca="1" si="38"/>
        <v/>
      </c>
      <c r="K315" s="1" t="str">
        <f t="shared" ca="1" si="38"/>
        <v/>
      </c>
      <c r="L315" s="1" t="str">
        <f t="shared" ca="1" si="38"/>
        <v/>
      </c>
      <c r="M315" s="1" t="str">
        <f t="shared" ca="1" si="38"/>
        <v/>
      </c>
      <c r="N315" s="1" t="str">
        <f t="shared" ca="1" si="38"/>
        <v/>
      </c>
      <c r="O315" s="1" t="str">
        <f t="shared" ca="1" si="38"/>
        <v/>
      </c>
      <c r="P315" s="1" t="str">
        <f t="shared" ca="1" si="38"/>
        <v/>
      </c>
    </row>
    <row r="316" spans="1:16">
      <c r="A316" s="14" t="str">
        <f t="shared" ca="1" si="32"/>
        <v/>
      </c>
      <c r="B316" s="1" t="str">
        <f ca="1">IF(A316&lt;=annual_trend_projects,INDEX(projects,MATCH(0,INDEX(COUNTIF($B$3:B315,projects),0,0),0)),"")</f>
        <v/>
      </c>
      <c r="C316" s="13" t="str" cm="1">
        <f t="array" aca="1" ref="C316" ca="1">IF(B316&lt;&gt;"",IF(INDEX(projects_is_finished,MATCH(B316,projects_projects,0))=checked_key,finish_status_key,IF(INDEX(projects_is_stopped,MATCH(B316,projects_projects,0))=checked_key,stopped_status_key,IF(INDEX(projects_is_started,MATCH(B316,projects_projects,0))=checked_key,wip_status_key,""))),"")</f>
        <v/>
      </c>
      <c r="D316" s="3" t="str" cm="1">
        <f t="array" aca="1" ref="D316" ca="1">IF(B316&lt;&gt;"",INDEX(dates,MATCH(B316,projects,0)),"")</f>
        <v/>
      </c>
      <c r="E316" s="3" t="str" cm="1">
        <f t="array" aca="1" ref="E316" ca="1">IF(B316&lt;&gt;"",IF(C316=wip_status_key,"",INDIRECT("'Stitching Log'!A"&amp;MAX(IF(projects=B316,ROW(projects))))),"")</f>
        <v/>
      </c>
      <c r="F316" s="3"/>
      <c r="G316" s="3"/>
      <c r="H316" s="3"/>
      <c r="I316" s="3"/>
      <c r="J316" s="1" t="str">
        <f t="shared" ca="1" si="38"/>
        <v/>
      </c>
      <c r="K316" s="1" t="str">
        <f t="shared" ca="1" si="38"/>
        <v/>
      </c>
      <c r="L316" s="1" t="str">
        <f t="shared" ca="1" si="38"/>
        <v/>
      </c>
      <c r="M316" s="1" t="str">
        <f t="shared" ca="1" si="38"/>
        <v/>
      </c>
      <c r="N316" s="1" t="str">
        <f t="shared" ca="1" si="38"/>
        <v/>
      </c>
      <c r="O316" s="1" t="str">
        <f t="shared" ca="1" si="38"/>
        <v/>
      </c>
      <c r="P316" s="1" t="str">
        <f t="shared" ca="1" si="38"/>
        <v/>
      </c>
    </row>
    <row r="317" spans="1:16">
      <c r="A317" s="14" t="str">
        <f t="shared" ca="1" si="32"/>
        <v/>
      </c>
      <c r="B317" s="1" t="str">
        <f ca="1">IF(A317&lt;=annual_trend_projects,INDEX(projects,MATCH(0,INDEX(COUNTIF($B$3:B316,projects),0,0),0)),"")</f>
        <v/>
      </c>
      <c r="C317" s="13" t="str" cm="1">
        <f t="array" aca="1" ref="C317" ca="1">IF(B317&lt;&gt;"",IF(INDEX(projects_is_finished,MATCH(B317,projects_projects,0))=checked_key,finish_status_key,IF(INDEX(projects_is_stopped,MATCH(B317,projects_projects,0))=checked_key,stopped_status_key,IF(INDEX(projects_is_started,MATCH(B317,projects_projects,0))=checked_key,wip_status_key,""))),"")</f>
        <v/>
      </c>
      <c r="D317" s="3" t="str" cm="1">
        <f t="array" aca="1" ref="D317" ca="1">IF(B317&lt;&gt;"",INDEX(dates,MATCH(B317,projects,0)),"")</f>
        <v/>
      </c>
      <c r="E317" s="3" t="str" cm="1">
        <f t="array" aca="1" ref="E317" ca="1">IF(B317&lt;&gt;"",IF(C317=wip_status_key,"",INDIRECT("'Stitching Log'!A"&amp;MAX(IF(projects=B317,ROW(projects))))),"")</f>
        <v/>
      </c>
      <c r="F317" s="3"/>
      <c r="G317" s="3"/>
      <c r="H317" s="3"/>
      <c r="I317" s="3"/>
      <c r="J317" s="1" t="str">
        <f t="shared" ca="1" si="38"/>
        <v/>
      </c>
      <c r="K317" s="1" t="str">
        <f t="shared" ca="1" si="38"/>
        <v/>
      </c>
      <c r="L317" s="1" t="str">
        <f t="shared" ca="1" si="38"/>
        <v/>
      </c>
      <c r="M317" s="1" t="str">
        <f t="shared" ca="1" si="38"/>
        <v/>
      </c>
      <c r="N317" s="1" t="str">
        <f t="shared" ca="1" si="38"/>
        <v/>
      </c>
      <c r="O317" s="1" t="str">
        <f t="shared" ca="1" si="38"/>
        <v/>
      </c>
      <c r="P317" s="1" t="str">
        <f t="shared" ca="1" si="38"/>
        <v/>
      </c>
    </row>
    <row r="318" spans="1:16">
      <c r="A318" s="14" t="str">
        <f t="shared" ca="1" si="32"/>
        <v/>
      </c>
      <c r="B318" s="1" t="str">
        <f ca="1">IF(A318&lt;=annual_trend_projects,INDEX(projects,MATCH(0,INDEX(COUNTIF($B$3:B317,projects),0,0),0)),"")</f>
        <v/>
      </c>
      <c r="C318" s="13" t="str" cm="1">
        <f t="array" aca="1" ref="C318" ca="1">IF(B318&lt;&gt;"",IF(INDEX(projects_is_finished,MATCH(B318,projects_projects,0))=checked_key,finish_status_key,IF(INDEX(projects_is_stopped,MATCH(B318,projects_projects,0))=checked_key,stopped_status_key,IF(INDEX(projects_is_started,MATCH(B318,projects_projects,0))=checked_key,wip_status_key,""))),"")</f>
        <v/>
      </c>
      <c r="D318" s="3" t="str" cm="1">
        <f t="array" aca="1" ref="D318" ca="1">IF(B318&lt;&gt;"",INDEX(dates,MATCH(B318,projects,0)),"")</f>
        <v/>
      </c>
      <c r="E318" s="3" t="str" cm="1">
        <f t="array" aca="1" ref="E318" ca="1">IF(B318&lt;&gt;"",IF(C318=wip_status_key,"",INDIRECT("'Stitching Log'!A"&amp;MAX(IF(projects=B318,ROW(projects))))),"")</f>
        <v/>
      </c>
      <c r="F318" s="3"/>
      <c r="G318" s="3"/>
      <c r="H318" s="3"/>
      <c r="I318" s="3"/>
      <c r="J318" s="1" t="str">
        <f t="shared" ca="1" si="38"/>
        <v/>
      </c>
      <c r="K318" s="1" t="str">
        <f t="shared" ca="1" si="38"/>
        <v/>
      </c>
      <c r="L318" s="1" t="str">
        <f t="shared" ca="1" si="38"/>
        <v/>
      </c>
      <c r="M318" s="1" t="str">
        <f t="shared" ca="1" si="38"/>
        <v/>
      </c>
      <c r="N318" s="1" t="str">
        <f t="shared" ca="1" si="38"/>
        <v/>
      </c>
      <c r="O318" s="1" t="str">
        <f t="shared" ca="1" si="38"/>
        <v/>
      </c>
      <c r="P318" s="1" t="str">
        <f t="shared" ca="1" si="38"/>
        <v/>
      </c>
    </row>
    <row r="319" spans="1:16">
      <c r="A319" s="14" t="str">
        <f t="shared" ca="1" si="32"/>
        <v/>
      </c>
      <c r="B319" s="1" t="str">
        <f ca="1">IF(A319&lt;=annual_trend_projects,INDEX(projects,MATCH(0,INDEX(COUNTIF($B$3:B318,projects),0,0),0)),"")</f>
        <v/>
      </c>
      <c r="C319" s="13" t="str" cm="1">
        <f t="array" aca="1" ref="C319" ca="1">IF(B319&lt;&gt;"",IF(INDEX(projects_is_finished,MATCH(B319,projects_projects,0))=checked_key,finish_status_key,IF(INDEX(projects_is_stopped,MATCH(B319,projects_projects,0))=checked_key,stopped_status_key,IF(INDEX(projects_is_started,MATCH(B319,projects_projects,0))=checked_key,wip_status_key,""))),"")</f>
        <v/>
      </c>
      <c r="D319" s="3" t="str" cm="1">
        <f t="array" aca="1" ref="D319" ca="1">IF(B319&lt;&gt;"",INDEX(dates,MATCH(B319,projects,0)),"")</f>
        <v/>
      </c>
      <c r="E319" s="3" t="str" cm="1">
        <f t="array" aca="1" ref="E319" ca="1">IF(B319&lt;&gt;"",IF(C319=wip_status_key,"",INDIRECT("'Stitching Log'!A"&amp;MAX(IF(projects=B319,ROW(projects))))),"")</f>
        <v/>
      </c>
      <c r="F319" s="3"/>
      <c r="G319" s="3"/>
      <c r="H319" s="3"/>
      <c r="I319" s="3"/>
      <c r="J319" s="1" t="str">
        <f t="shared" ca="1" si="38"/>
        <v/>
      </c>
      <c r="K319" s="1" t="str">
        <f t="shared" ca="1" si="38"/>
        <v/>
      </c>
      <c r="L319" s="1" t="str">
        <f t="shared" ca="1" si="38"/>
        <v/>
      </c>
      <c r="M319" s="1" t="str">
        <f t="shared" ca="1" si="38"/>
        <v/>
      </c>
      <c r="N319" s="1" t="str">
        <f t="shared" ca="1" si="38"/>
        <v/>
      </c>
      <c r="O319" s="1" t="str">
        <f t="shared" ca="1" si="38"/>
        <v/>
      </c>
      <c r="P319" s="1" t="str">
        <f t="shared" ca="1" si="38"/>
        <v/>
      </c>
    </row>
    <row r="320" spans="1:16">
      <c r="A320" s="14" t="str">
        <f t="shared" ca="1" si="32"/>
        <v/>
      </c>
      <c r="B320" s="1" t="str">
        <f ca="1">IF(A320&lt;=annual_trend_projects,INDEX(projects,MATCH(0,INDEX(COUNTIF($B$3:B319,projects),0,0),0)),"")</f>
        <v/>
      </c>
      <c r="C320" s="13" t="str" cm="1">
        <f t="array" aca="1" ref="C320" ca="1">IF(B320&lt;&gt;"",IF(INDEX(projects_is_finished,MATCH(B320,projects_projects,0))=checked_key,finish_status_key,IF(INDEX(projects_is_stopped,MATCH(B320,projects_projects,0))=checked_key,stopped_status_key,IF(INDEX(projects_is_started,MATCH(B320,projects_projects,0))=checked_key,wip_status_key,""))),"")</f>
        <v/>
      </c>
      <c r="D320" s="3" t="str" cm="1">
        <f t="array" aca="1" ref="D320" ca="1">IF(B320&lt;&gt;"",INDEX(dates,MATCH(B320,projects,0)),"")</f>
        <v/>
      </c>
      <c r="E320" s="3" t="str" cm="1">
        <f t="array" aca="1" ref="E320" ca="1">IF(B320&lt;&gt;"",IF(C320=wip_status_key,"",INDIRECT("'Stitching Log'!A"&amp;MAX(IF(projects=B320,ROW(projects))))),"")</f>
        <v/>
      </c>
      <c r="F320" s="3"/>
      <c r="G320" s="3"/>
      <c r="H320" s="3"/>
      <c r="I320" s="3"/>
      <c r="J320" s="1" t="str">
        <f t="shared" ca="1" si="38"/>
        <v/>
      </c>
      <c r="K320" s="1" t="str">
        <f t="shared" ca="1" si="38"/>
        <v/>
      </c>
      <c r="L320" s="1" t="str">
        <f t="shared" ca="1" si="38"/>
        <v/>
      </c>
      <c r="M320" s="1" t="str">
        <f t="shared" ca="1" si="38"/>
        <v/>
      </c>
      <c r="N320" s="1" t="str">
        <f t="shared" ca="1" si="38"/>
        <v/>
      </c>
      <c r="O320" s="1" t="str">
        <f t="shared" ca="1" si="38"/>
        <v/>
      </c>
      <c r="P320" s="1" t="str">
        <f t="shared" ca="1" si="38"/>
        <v/>
      </c>
    </row>
    <row r="321" spans="1:16">
      <c r="A321" s="14" t="str">
        <f t="shared" ca="1" si="32"/>
        <v/>
      </c>
      <c r="B321" s="1" t="str">
        <f ca="1">IF(A321&lt;=annual_trend_projects,INDEX(projects,MATCH(0,INDEX(COUNTIF($B$3:B320,projects),0,0),0)),"")</f>
        <v/>
      </c>
      <c r="C321" s="13" t="str" cm="1">
        <f t="array" aca="1" ref="C321" ca="1">IF(B321&lt;&gt;"",IF(INDEX(projects_is_finished,MATCH(B321,projects_projects,0))=checked_key,finish_status_key,IF(INDEX(projects_is_stopped,MATCH(B321,projects_projects,0))=checked_key,stopped_status_key,IF(INDEX(projects_is_started,MATCH(B321,projects_projects,0))=checked_key,wip_status_key,""))),"")</f>
        <v/>
      </c>
      <c r="D321" s="3" t="str" cm="1">
        <f t="array" aca="1" ref="D321" ca="1">IF(B321&lt;&gt;"",INDEX(dates,MATCH(B321,projects,0)),"")</f>
        <v/>
      </c>
      <c r="E321" s="3" t="str" cm="1">
        <f t="array" aca="1" ref="E321" ca="1">IF(B321&lt;&gt;"",IF(C321=wip_status_key,"",INDIRECT("'Stitching Log'!A"&amp;MAX(IF(projects=B321,ROW(projects))))),"")</f>
        <v/>
      </c>
      <c r="F321" s="3"/>
      <c r="G321" s="3"/>
      <c r="H321" s="3"/>
      <c r="I321" s="3"/>
      <c r="J321" s="1" t="str">
        <f t="shared" ca="1" si="38"/>
        <v/>
      </c>
      <c r="K321" s="1" t="str">
        <f t="shared" ca="1" si="38"/>
        <v/>
      </c>
      <c r="L321" s="1" t="str">
        <f t="shared" ca="1" si="38"/>
        <v/>
      </c>
      <c r="M321" s="1" t="str">
        <f t="shared" ca="1" si="38"/>
        <v/>
      </c>
      <c r="N321" s="1" t="str">
        <f t="shared" ca="1" si="38"/>
        <v/>
      </c>
      <c r="O321" s="1" t="str">
        <f t="shared" ca="1" si="38"/>
        <v/>
      </c>
      <c r="P321" s="1" t="str">
        <f t="shared" ca="1" si="38"/>
        <v/>
      </c>
    </row>
    <row r="322" spans="1:16">
      <c r="A322" s="14" t="str">
        <f t="shared" ca="1" si="32"/>
        <v/>
      </c>
      <c r="B322" s="1" t="str">
        <f ca="1">IF(A322&lt;=annual_trend_projects,INDEX(projects,MATCH(0,INDEX(COUNTIF($B$3:B321,projects),0,0),0)),"")</f>
        <v/>
      </c>
      <c r="C322" s="13" t="str" cm="1">
        <f t="array" aca="1" ref="C322" ca="1">IF(B322&lt;&gt;"",IF(INDEX(projects_is_finished,MATCH(B322,projects_projects,0))=checked_key,finish_status_key,IF(INDEX(projects_is_stopped,MATCH(B322,projects_projects,0))=checked_key,stopped_status_key,IF(INDEX(projects_is_started,MATCH(B322,projects_projects,0))=checked_key,wip_status_key,""))),"")</f>
        <v/>
      </c>
      <c r="D322" s="3" t="str" cm="1">
        <f t="array" aca="1" ref="D322" ca="1">IF(B322&lt;&gt;"",INDEX(dates,MATCH(B322,projects,0)),"")</f>
        <v/>
      </c>
      <c r="E322" s="3" t="str" cm="1">
        <f t="array" aca="1" ref="E322" ca="1">IF(B322&lt;&gt;"",IF(C322=wip_status_key,"",INDIRECT("'Stitching Log'!A"&amp;MAX(IF(projects=B322,ROW(projects))))),"")</f>
        <v/>
      </c>
      <c r="F322" s="3"/>
      <c r="G322" s="3"/>
      <c r="H322" s="3"/>
      <c r="I322" s="3"/>
      <c r="J322" s="1" t="str">
        <f t="shared" ca="1" si="38"/>
        <v/>
      </c>
      <c r="K322" s="1" t="str">
        <f t="shared" ca="1" si="38"/>
        <v/>
      </c>
      <c r="L322" s="1" t="str">
        <f t="shared" ca="1" si="38"/>
        <v/>
      </c>
      <c r="M322" s="1" t="str">
        <f t="shared" ca="1" si="38"/>
        <v/>
      </c>
      <c r="N322" s="1" t="str">
        <f t="shared" ca="1" si="38"/>
        <v/>
      </c>
      <c r="O322" s="1" t="str">
        <f t="shared" ca="1" si="38"/>
        <v/>
      </c>
      <c r="P322" s="1" t="str">
        <f t="shared" ca="1" si="38"/>
        <v/>
      </c>
    </row>
    <row r="323" spans="1:16">
      <c r="A323" s="14" t="str">
        <f t="shared" ca="1" si="32"/>
        <v/>
      </c>
      <c r="B323" s="1" t="str">
        <f ca="1">IF(A323&lt;=annual_trend_projects,INDEX(projects,MATCH(0,INDEX(COUNTIF($B$3:B322,projects),0,0),0)),"")</f>
        <v/>
      </c>
      <c r="C323" s="13" t="str" cm="1">
        <f t="array" aca="1" ref="C323" ca="1">IF(B323&lt;&gt;"",IF(INDEX(projects_is_finished,MATCH(B323,projects_projects,0))=checked_key,finish_status_key,IF(INDEX(projects_is_stopped,MATCH(B323,projects_projects,0))=checked_key,stopped_status_key,IF(INDEX(projects_is_started,MATCH(B323,projects_projects,0))=checked_key,wip_status_key,""))),"")</f>
        <v/>
      </c>
      <c r="D323" s="3" t="str" cm="1">
        <f t="array" aca="1" ref="D323" ca="1">IF(B323&lt;&gt;"",INDEX(dates,MATCH(B323,projects,0)),"")</f>
        <v/>
      </c>
      <c r="E323" s="3" t="str" cm="1">
        <f t="array" aca="1" ref="E323" ca="1">IF(B323&lt;&gt;"",IF(C323=wip_status_key,"",INDIRECT("'Stitching Log'!A"&amp;MAX(IF(projects=B323,ROW(projects))))),"")</f>
        <v/>
      </c>
      <c r="F323" s="3"/>
      <c r="G323" s="3"/>
      <c r="H323" s="3"/>
      <c r="I323" s="3"/>
      <c r="J323" s="1" t="str">
        <f t="shared" ref="J323:P332" ca="1" si="39">IF($B323&lt;&gt;"",COUNTIFS(dates,"&gt;="&amp;J$1,dates,"&lt;"&amp;DATE(YEAR(J$1)+1,MONTH(J$1),DAY(J$1)),projects,$B323),"")</f>
        <v/>
      </c>
      <c r="K323" s="1" t="str">
        <f t="shared" ca="1" si="39"/>
        <v/>
      </c>
      <c r="L323" s="1" t="str">
        <f t="shared" ca="1" si="39"/>
        <v/>
      </c>
      <c r="M323" s="1" t="str">
        <f t="shared" ca="1" si="39"/>
        <v/>
      </c>
      <c r="N323" s="1" t="str">
        <f t="shared" ca="1" si="39"/>
        <v/>
      </c>
      <c r="O323" s="1" t="str">
        <f t="shared" ca="1" si="39"/>
        <v/>
      </c>
      <c r="P323" s="1" t="str">
        <f t="shared" ca="1" si="39"/>
        <v/>
      </c>
    </row>
    <row r="324" spans="1:16">
      <c r="A324" s="14" t="str">
        <f t="shared" ref="A324:A339" ca="1" si="40">IF(A323&gt;=annual_trend_projects,"",A323+1)</f>
        <v/>
      </c>
      <c r="B324" s="1" t="str">
        <f ca="1">IF(A324&lt;=annual_trend_projects,INDEX(projects,MATCH(0,INDEX(COUNTIF($B$3:B323,projects),0,0),0)),"")</f>
        <v/>
      </c>
      <c r="C324" s="13" t="str" cm="1">
        <f t="array" aca="1" ref="C324" ca="1">IF(B324&lt;&gt;"",IF(INDEX(projects_is_finished,MATCH(B324,projects_projects,0))=checked_key,finish_status_key,IF(INDEX(projects_is_stopped,MATCH(B324,projects_projects,0))=checked_key,stopped_status_key,IF(INDEX(projects_is_started,MATCH(B324,projects_projects,0))=checked_key,wip_status_key,""))),"")</f>
        <v/>
      </c>
      <c r="D324" s="3" t="str" cm="1">
        <f t="array" aca="1" ref="D324" ca="1">IF(B324&lt;&gt;"",INDEX(dates,MATCH(B324,projects,0)),"")</f>
        <v/>
      </c>
      <c r="E324" s="3" t="str" cm="1">
        <f t="array" aca="1" ref="E324" ca="1">IF(B324&lt;&gt;"",IF(C324=wip_status_key,"",INDIRECT("'Stitching Log'!A"&amp;MAX(IF(projects=B324,ROW(projects))))),"")</f>
        <v/>
      </c>
      <c r="F324" s="3"/>
      <c r="G324" s="3"/>
      <c r="H324" s="3"/>
      <c r="I324" s="3"/>
      <c r="J324" s="1" t="str">
        <f t="shared" ca="1" si="39"/>
        <v/>
      </c>
      <c r="K324" s="1" t="str">
        <f t="shared" ca="1" si="39"/>
        <v/>
      </c>
      <c r="L324" s="1" t="str">
        <f t="shared" ca="1" si="39"/>
        <v/>
      </c>
      <c r="M324" s="1" t="str">
        <f t="shared" ca="1" si="39"/>
        <v/>
      </c>
      <c r="N324" s="1" t="str">
        <f t="shared" ca="1" si="39"/>
        <v/>
      </c>
      <c r="O324" s="1" t="str">
        <f t="shared" ca="1" si="39"/>
        <v/>
      </c>
      <c r="P324" s="1" t="str">
        <f t="shared" ca="1" si="39"/>
        <v/>
      </c>
    </row>
    <row r="325" spans="1:16">
      <c r="A325" s="14" t="str">
        <f t="shared" ca="1" si="40"/>
        <v/>
      </c>
      <c r="B325" s="1" t="str">
        <f ca="1">IF(A325&lt;=annual_trend_projects,INDEX(projects,MATCH(0,INDEX(COUNTIF($B$3:B324,projects),0,0),0)),"")</f>
        <v/>
      </c>
      <c r="C325" s="13" t="str" cm="1">
        <f t="array" aca="1" ref="C325" ca="1">IF(B325&lt;&gt;"",IF(INDEX(projects_is_finished,MATCH(B325,projects_projects,0))=checked_key,finish_status_key,IF(INDEX(projects_is_stopped,MATCH(B325,projects_projects,0))=checked_key,stopped_status_key,IF(INDEX(projects_is_started,MATCH(B325,projects_projects,0))=checked_key,wip_status_key,""))),"")</f>
        <v/>
      </c>
      <c r="D325" s="3" t="str" cm="1">
        <f t="array" aca="1" ref="D325" ca="1">IF(B325&lt;&gt;"",INDEX(dates,MATCH(B325,projects,0)),"")</f>
        <v/>
      </c>
      <c r="E325" s="3" t="str" cm="1">
        <f t="array" aca="1" ref="E325" ca="1">IF(B325&lt;&gt;"",IF(C325=wip_status_key,"",INDIRECT("'Stitching Log'!A"&amp;MAX(IF(projects=B325,ROW(projects))))),"")</f>
        <v/>
      </c>
      <c r="F325" s="3"/>
      <c r="G325" s="3"/>
      <c r="H325" s="3"/>
      <c r="I325" s="3"/>
      <c r="J325" s="1" t="str">
        <f t="shared" ca="1" si="39"/>
        <v/>
      </c>
      <c r="K325" s="1" t="str">
        <f t="shared" ca="1" si="39"/>
        <v/>
      </c>
      <c r="L325" s="1" t="str">
        <f t="shared" ca="1" si="39"/>
        <v/>
      </c>
      <c r="M325" s="1" t="str">
        <f t="shared" ca="1" si="39"/>
        <v/>
      </c>
      <c r="N325" s="1" t="str">
        <f t="shared" ca="1" si="39"/>
        <v/>
      </c>
      <c r="O325" s="1" t="str">
        <f t="shared" ca="1" si="39"/>
        <v/>
      </c>
      <c r="P325" s="1" t="str">
        <f t="shared" ca="1" si="39"/>
        <v/>
      </c>
    </row>
    <row r="326" spans="1:16">
      <c r="A326" s="14" t="str">
        <f t="shared" ca="1" si="40"/>
        <v/>
      </c>
      <c r="B326" s="1" t="str">
        <f ca="1">IF(A326&lt;=annual_trend_projects,INDEX(projects,MATCH(0,INDEX(COUNTIF($B$3:B325,projects),0,0),0)),"")</f>
        <v/>
      </c>
      <c r="C326" s="13" t="str" cm="1">
        <f t="array" aca="1" ref="C326" ca="1">IF(B326&lt;&gt;"",IF(INDEX(projects_is_finished,MATCH(B326,projects_projects,0))=checked_key,finish_status_key,IF(INDEX(projects_is_stopped,MATCH(B326,projects_projects,0))=checked_key,stopped_status_key,IF(INDEX(projects_is_started,MATCH(B326,projects_projects,0))=checked_key,wip_status_key,""))),"")</f>
        <v/>
      </c>
      <c r="D326" s="3" t="str" cm="1">
        <f t="array" aca="1" ref="D326" ca="1">IF(B326&lt;&gt;"",INDEX(dates,MATCH(B326,projects,0)),"")</f>
        <v/>
      </c>
      <c r="E326" s="3" t="str" cm="1">
        <f t="array" aca="1" ref="E326" ca="1">IF(B326&lt;&gt;"",IF(C326=wip_status_key,"",INDIRECT("'Stitching Log'!A"&amp;MAX(IF(projects=B326,ROW(projects))))),"")</f>
        <v/>
      </c>
      <c r="F326" s="3"/>
      <c r="G326" s="3"/>
      <c r="H326" s="3"/>
      <c r="I326" s="3"/>
      <c r="J326" s="1" t="str">
        <f t="shared" ca="1" si="39"/>
        <v/>
      </c>
      <c r="K326" s="1" t="str">
        <f t="shared" ca="1" si="39"/>
        <v/>
      </c>
      <c r="L326" s="1" t="str">
        <f t="shared" ca="1" si="39"/>
        <v/>
      </c>
      <c r="M326" s="1" t="str">
        <f t="shared" ca="1" si="39"/>
        <v/>
      </c>
      <c r="N326" s="1" t="str">
        <f t="shared" ca="1" si="39"/>
        <v/>
      </c>
      <c r="O326" s="1" t="str">
        <f t="shared" ca="1" si="39"/>
        <v/>
      </c>
      <c r="P326" s="1" t="str">
        <f t="shared" ca="1" si="39"/>
        <v/>
      </c>
    </row>
    <row r="327" spans="1:16">
      <c r="A327" s="14" t="str">
        <f t="shared" ca="1" si="40"/>
        <v/>
      </c>
      <c r="B327" s="1" t="str">
        <f ca="1">IF(A327&lt;=annual_trend_projects,INDEX(projects,MATCH(0,INDEX(COUNTIF($B$3:B326,projects),0,0),0)),"")</f>
        <v/>
      </c>
      <c r="C327" s="13" t="str" cm="1">
        <f t="array" aca="1" ref="C327" ca="1">IF(B327&lt;&gt;"",IF(INDEX(projects_is_finished,MATCH(B327,projects_projects,0))=checked_key,finish_status_key,IF(INDEX(projects_is_stopped,MATCH(B327,projects_projects,0))=checked_key,stopped_status_key,IF(INDEX(projects_is_started,MATCH(B327,projects_projects,0))=checked_key,wip_status_key,""))),"")</f>
        <v/>
      </c>
      <c r="D327" s="3" t="str" cm="1">
        <f t="array" aca="1" ref="D327" ca="1">IF(B327&lt;&gt;"",INDEX(dates,MATCH(B327,projects,0)),"")</f>
        <v/>
      </c>
      <c r="E327" s="3" t="str" cm="1">
        <f t="array" aca="1" ref="E327" ca="1">IF(B327&lt;&gt;"",IF(C327=wip_status_key,"",INDIRECT("'Stitching Log'!A"&amp;MAX(IF(projects=B327,ROW(projects))))),"")</f>
        <v/>
      </c>
      <c r="F327" s="3"/>
      <c r="G327" s="3"/>
      <c r="H327" s="3"/>
      <c r="I327" s="3"/>
      <c r="J327" s="1" t="str">
        <f t="shared" ca="1" si="39"/>
        <v/>
      </c>
      <c r="K327" s="1" t="str">
        <f t="shared" ca="1" si="39"/>
        <v/>
      </c>
      <c r="L327" s="1" t="str">
        <f t="shared" ca="1" si="39"/>
        <v/>
      </c>
      <c r="M327" s="1" t="str">
        <f t="shared" ca="1" si="39"/>
        <v/>
      </c>
      <c r="N327" s="1" t="str">
        <f t="shared" ca="1" si="39"/>
        <v/>
      </c>
      <c r="O327" s="1" t="str">
        <f t="shared" ca="1" si="39"/>
        <v/>
      </c>
      <c r="P327" s="1" t="str">
        <f t="shared" ca="1" si="39"/>
        <v/>
      </c>
    </row>
    <row r="328" spans="1:16">
      <c r="A328" s="14" t="str">
        <f t="shared" ca="1" si="40"/>
        <v/>
      </c>
      <c r="B328" s="1" t="str">
        <f ca="1">IF(A328&lt;=annual_trend_projects,INDEX(projects,MATCH(0,INDEX(COUNTIF($B$3:B327,projects),0,0),0)),"")</f>
        <v/>
      </c>
      <c r="C328" s="13" t="str" cm="1">
        <f t="array" aca="1" ref="C328" ca="1">IF(B328&lt;&gt;"",IF(INDEX(projects_is_finished,MATCH(B328,projects_projects,0))=checked_key,finish_status_key,IF(INDEX(projects_is_stopped,MATCH(B328,projects_projects,0))=checked_key,stopped_status_key,IF(INDEX(projects_is_started,MATCH(B328,projects_projects,0))=checked_key,wip_status_key,""))),"")</f>
        <v/>
      </c>
      <c r="D328" s="3" t="str" cm="1">
        <f t="array" aca="1" ref="D328" ca="1">IF(B328&lt;&gt;"",INDEX(dates,MATCH(B328,projects,0)),"")</f>
        <v/>
      </c>
      <c r="E328" s="3" t="str" cm="1">
        <f t="array" aca="1" ref="E328" ca="1">IF(B328&lt;&gt;"",IF(C328=wip_status_key,"",INDIRECT("'Stitching Log'!A"&amp;MAX(IF(projects=B328,ROW(projects))))),"")</f>
        <v/>
      </c>
      <c r="F328" s="3"/>
      <c r="G328" s="3"/>
      <c r="H328" s="3"/>
      <c r="I328" s="3"/>
      <c r="J328" s="1" t="str">
        <f t="shared" ca="1" si="39"/>
        <v/>
      </c>
      <c r="K328" s="1" t="str">
        <f t="shared" ca="1" si="39"/>
        <v/>
      </c>
      <c r="L328" s="1" t="str">
        <f t="shared" ca="1" si="39"/>
        <v/>
      </c>
      <c r="M328" s="1" t="str">
        <f t="shared" ca="1" si="39"/>
        <v/>
      </c>
      <c r="N328" s="1" t="str">
        <f t="shared" ca="1" si="39"/>
        <v/>
      </c>
      <c r="O328" s="1" t="str">
        <f t="shared" ca="1" si="39"/>
        <v/>
      </c>
      <c r="P328" s="1" t="str">
        <f t="shared" ca="1" si="39"/>
        <v/>
      </c>
    </row>
    <row r="329" spans="1:16">
      <c r="A329" s="14" t="str">
        <f t="shared" ca="1" si="40"/>
        <v/>
      </c>
      <c r="B329" s="1" t="str">
        <f ca="1">IF(A329&lt;=annual_trend_projects,INDEX(projects,MATCH(0,INDEX(COUNTIF($B$3:B328,projects),0,0),0)),"")</f>
        <v/>
      </c>
      <c r="C329" s="13" t="str" cm="1">
        <f t="array" aca="1" ref="C329" ca="1">IF(B329&lt;&gt;"",IF(INDEX(projects_is_finished,MATCH(B329,projects_projects,0))=checked_key,finish_status_key,IF(INDEX(projects_is_stopped,MATCH(B329,projects_projects,0))=checked_key,stopped_status_key,IF(INDEX(projects_is_started,MATCH(B329,projects_projects,0))=checked_key,wip_status_key,""))),"")</f>
        <v/>
      </c>
      <c r="D329" s="3" t="str" cm="1">
        <f t="array" aca="1" ref="D329" ca="1">IF(B329&lt;&gt;"",INDEX(dates,MATCH(B329,projects,0)),"")</f>
        <v/>
      </c>
      <c r="E329" s="3" t="str" cm="1">
        <f t="array" aca="1" ref="E329" ca="1">IF(B329&lt;&gt;"",IF(C329=wip_status_key,"",INDIRECT("'Stitching Log'!A"&amp;MAX(IF(projects=B329,ROW(projects))))),"")</f>
        <v/>
      </c>
      <c r="F329" s="3"/>
      <c r="G329" s="3"/>
      <c r="H329" s="3"/>
      <c r="I329" s="3"/>
      <c r="J329" s="1" t="str">
        <f t="shared" ca="1" si="39"/>
        <v/>
      </c>
      <c r="K329" s="1" t="str">
        <f t="shared" ca="1" si="39"/>
        <v/>
      </c>
      <c r="L329" s="1" t="str">
        <f t="shared" ca="1" si="39"/>
        <v/>
      </c>
      <c r="M329" s="1" t="str">
        <f t="shared" ca="1" si="39"/>
        <v/>
      </c>
      <c r="N329" s="1" t="str">
        <f t="shared" ca="1" si="39"/>
        <v/>
      </c>
      <c r="O329" s="1" t="str">
        <f t="shared" ca="1" si="39"/>
        <v/>
      </c>
      <c r="P329" s="1" t="str">
        <f t="shared" ca="1" si="39"/>
        <v/>
      </c>
    </row>
    <row r="330" spans="1:16">
      <c r="A330" s="14" t="str">
        <f t="shared" ca="1" si="40"/>
        <v/>
      </c>
      <c r="B330" s="1" t="str">
        <f ca="1">IF(A330&lt;=annual_trend_projects,INDEX(projects,MATCH(0,INDEX(COUNTIF($B$3:B329,projects),0,0),0)),"")</f>
        <v/>
      </c>
      <c r="C330" s="13" t="str" cm="1">
        <f t="array" aca="1" ref="C330" ca="1">IF(B330&lt;&gt;"",IF(INDEX(projects_is_finished,MATCH(B330,projects_projects,0))=checked_key,finish_status_key,IF(INDEX(projects_is_stopped,MATCH(B330,projects_projects,0))=checked_key,stopped_status_key,IF(INDEX(projects_is_started,MATCH(B330,projects_projects,0))=checked_key,wip_status_key,""))),"")</f>
        <v/>
      </c>
      <c r="D330" s="3" t="str" cm="1">
        <f t="array" aca="1" ref="D330" ca="1">IF(B330&lt;&gt;"",INDEX(dates,MATCH(B330,projects,0)),"")</f>
        <v/>
      </c>
      <c r="E330" s="3" t="str" cm="1">
        <f t="array" aca="1" ref="E330" ca="1">IF(B330&lt;&gt;"",IF(C330=wip_status_key,"",INDIRECT("'Stitching Log'!A"&amp;MAX(IF(projects=B330,ROW(projects))))),"")</f>
        <v/>
      </c>
      <c r="F330" s="3"/>
      <c r="G330" s="3"/>
      <c r="H330" s="3"/>
      <c r="I330" s="3"/>
      <c r="J330" s="1" t="str">
        <f t="shared" ca="1" si="39"/>
        <v/>
      </c>
      <c r="K330" s="1" t="str">
        <f t="shared" ca="1" si="39"/>
        <v/>
      </c>
      <c r="L330" s="1" t="str">
        <f t="shared" ca="1" si="39"/>
        <v/>
      </c>
      <c r="M330" s="1" t="str">
        <f t="shared" ca="1" si="39"/>
        <v/>
      </c>
      <c r="N330" s="1" t="str">
        <f t="shared" ca="1" si="39"/>
        <v/>
      </c>
      <c r="O330" s="1" t="str">
        <f t="shared" ca="1" si="39"/>
        <v/>
      </c>
      <c r="P330" s="1" t="str">
        <f t="shared" ca="1" si="39"/>
        <v/>
      </c>
    </row>
    <row r="331" spans="1:16">
      <c r="A331" s="14" t="str">
        <f t="shared" ca="1" si="40"/>
        <v/>
      </c>
      <c r="B331" s="1" t="str">
        <f ca="1">IF(A331&lt;=annual_trend_projects,INDEX(projects,MATCH(0,INDEX(COUNTIF($B$3:B330,projects),0,0),0)),"")</f>
        <v/>
      </c>
      <c r="C331" s="13" t="str" cm="1">
        <f t="array" aca="1" ref="C331" ca="1">IF(B331&lt;&gt;"",IF(INDEX(projects_is_finished,MATCH(B331,projects_projects,0))=checked_key,finish_status_key,IF(INDEX(projects_is_stopped,MATCH(B331,projects_projects,0))=checked_key,stopped_status_key,IF(INDEX(projects_is_started,MATCH(B331,projects_projects,0))=checked_key,wip_status_key,""))),"")</f>
        <v/>
      </c>
      <c r="D331" s="3" t="str" cm="1">
        <f t="array" aca="1" ref="D331" ca="1">IF(B331&lt;&gt;"",INDEX(dates,MATCH(B331,projects,0)),"")</f>
        <v/>
      </c>
      <c r="E331" s="3" t="str" cm="1">
        <f t="array" aca="1" ref="E331" ca="1">IF(B331&lt;&gt;"",IF(C331=wip_status_key,"",INDIRECT("'Stitching Log'!A"&amp;MAX(IF(projects=B331,ROW(projects))))),"")</f>
        <v/>
      </c>
      <c r="F331" s="3"/>
      <c r="G331" s="3"/>
      <c r="H331" s="3"/>
      <c r="I331" s="3"/>
      <c r="J331" s="1" t="str">
        <f t="shared" ca="1" si="39"/>
        <v/>
      </c>
      <c r="K331" s="1" t="str">
        <f t="shared" ca="1" si="39"/>
        <v/>
      </c>
      <c r="L331" s="1" t="str">
        <f t="shared" ca="1" si="39"/>
        <v/>
      </c>
      <c r="M331" s="1" t="str">
        <f t="shared" ca="1" si="39"/>
        <v/>
      </c>
      <c r="N331" s="1" t="str">
        <f t="shared" ca="1" si="39"/>
        <v/>
      </c>
      <c r="O331" s="1" t="str">
        <f t="shared" ca="1" si="39"/>
        <v/>
      </c>
      <c r="P331" s="1" t="str">
        <f t="shared" ca="1" si="39"/>
        <v/>
      </c>
    </row>
    <row r="332" spans="1:16">
      <c r="A332" s="14" t="str">
        <f t="shared" ca="1" si="40"/>
        <v/>
      </c>
      <c r="B332" s="1" t="str">
        <f ca="1">IF(A332&lt;=annual_trend_projects,INDEX(projects,MATCH(0,INDEX(COUNTIF($B$3:B331,projects),0,0),0)),"")</f>
        <v/>
      </c>
      <c r="C332" s="13" t="str" cm="1">
        <f t="array" aca="1" ref="C332" ca="1">IF(B332&lt;&gt;"",IF(INDEX(projects_is_finished,MATCH(B332,projects_projects,0))=checked_key,finish_status_key,IF(INDEX(projects_is_stopped,MATCH(B332,projects_projects,0))=checked_key,stopped_status_key,IF(INDEX(projects_is_started,MATCH(B332,projects_projects,0))=checked_key,wip_status_key,""))),"")</f>
        <v/>
      </c>
      <c r="D332" s="3" t="str" cm="1">
        <f t="array" aca="1" ref="D332" ca="1">IF(B332&lt;&gt;"",INDEX(dates,MATCH(B332,projects,0)),"")</f>
        <v/>
      </c>
      <c r="E332" s="3" t="str" cm="1">
        <f t="array" aca="1" ref="E332" ca="1">IF(B332&lt;&gt;"",IF(C332=wip_status_key,"",INDIRECT("'Stitching Log'!A"&amp;MAX(IF(projects=B332,ROW(projects))))),"")</f>
        <v/>
      </c>
      <c r="F332" s="3"/>
      <c r="G332" s="3"/>
      <c r="H332" s="3"/>
      <c r="I332" s="3"/>
      <c r="J332" s="1" t="str">
        <f t="shared" ca="1" si="39"/>
        <v/>
      </c>
      <c r="K332" s="1" t="str">
        <f t="shared" ca="1" si="39"/>
        <v/>
      </c>
      <c r="L332" s="1" t="str">
        <f t="shared" ca="1" si="39"/>
        <v/>
      </c>
      <c r="M332" s="1" t="str">
        <f t="shared" ca="1" si="39"/>
        <v/>
      </c>
      <c r="N332" s="1" t="str">
        <f t="shared" ca="1" si="39"/>
        <v/>
      </c>
      <c r="O332" s="1" t="str">
        <f t="shared" ca="1" si="39"/>
        <v/>
      </c>
      <c r="P332" s="1" t="str">
        <f t="shared" ca="1" si="39"/>
        <v/>
      </c>
    </row>
    <row r="333" spans="1:16">
      <c r="A333" s="14" t="str">
        <f t="shared" ca="1" si="40"/>
        <v/>
      </c>
      <c r="B333" s="1" t="str">
        <f ca="1">IF(A333&lt;=annual_trend_projects,INDEX(projects,MATCH(0,INDEX(COUNTIF($B$3:B332,projects),0,0),0)),"")</f>
        <v/>
      </c>
      <c r="C333" s="13" t="str" cm="1">
        <f t="array" aca="1" ref="C333" ca="1">IF(B333&lt;&gt;"",IF(INDEX(projects_is_finished,MATCH(B333,projects_projects,0))=checked_key,finish_status_key,IF(INDEX(projects_is_stopped,MATCH(B333,projects_projects,0))=checked_key,stopped_status_key,IF(INDEX(projects_is_started,MATCH(B333,projects_projects,0))=checked_key,wip_status_key,""))),"")</f>
        <v/>
      </c>
      <c r="D333" s="3" t="str" cm="1">
        <f t="array" aca="1" ref="D333" ca="1">IF(B333&lt;&gt;"",INDEX(dates,MATCH(B333,projects,0)),"")</f>
        <v/>
      </c>
      <c r="E333" s="3" t="str" cm="1">
        <f t="array" aca="1" ref="E333" ca="1">IF(B333&lt;&gt;"",IF(C333=wip_status_key,"",INDIRECT("'Stitching Log'!A"&amp;MAX(IF(projects=B333,ROW(projects))))),"")</f>
        <v/>
      </c>
      <c r="F333" s="3"/>
      <c r="G333" s="3"/>
      <c r="H333" s="3"/>
      <c r="I333" s="3"/>
      <c r="J333" s="1" t="str">
        <f t="shared" ref="J333:P339" ca="1" si="41">IF($B333&lt;&gt;"",COUNTIFS(dates,"&gt;="&amp;J$1,dates,"&lt;"&amp;DATE(YEAR(J$1)+1,MONTH(J$1),DAY(J$1)),projects,$B333),"")</f>
        <v/>
      </c>
      <c r="K333" s="1" t="str">
        <f t="shared" ca="1" si="41"/>
        <v/>
      </c>
      <c r="L333" s="1" t="str">
        <f t="shared" ca="1" si="41"/>
        <v/>
      </c>
      <c r="M333" s="1" t="str">
        <f t="shared" ca="1" si="41"/>
        <v/>
      </c>
      <c r="N333" s="1" t="str">
        <f t="shared" ca="1" si="41"/>
        <v/>
      </c>
      <c r="O333" s="1" t="str">
        <f t="shared" ca="1" si="41"/>
        <v/>
      </c>
      <c r="P333" s="1" t="str">
        <f t="shared" ca="1" si="41"/>
        <v/>
      </c>
    </row>
    <row r="334" spans="1:16">
      <c r="A334" s="14" t="str">
        <f t="shared" ca="1" si="40"/>
        <v/>
      </c>
      <c r="B334" s="1" t="str">
        <f ca="1">IF(A334&lt;=annual_trend_projects,INDEX(projects,MATCH(0,INDEX(COUNTIF($B$3:B333,projects),0,0),0)),"")</f>
        <v/>
      </c>
      <c r="C334" s="13" t="str" cm="1">
        <f t="array" aca="1" ref="C334" ca="1">IF(B334&lt;&gt;"",IF(INDEX(projects_is_finished,MATCH(B334,projects_projects,0))=checked_key,finish_status_key,IF(INDEX(projects_is_stopped,MATCH(B334,projects_projects,0))=checked_key,stopped_status_key,IF(INDEX(projects_is_started,MATCH(B334,projects_projects,0))=checked_key,wip_status_key,""))),"")</f>
        <v/>
      </c>
      <c r="D334" s="3" t="str" cm="1">
        <f t="array" aca="1" ref="D334" ca="1">IF(B334&lt;&gt;"",INDEX(dates,MATCH(B334,projects,0)),"")</f>
        <v/>
      </c>
      <c r="E334" s="3" t="str" cm="1">
        <f t="array" aca="1" ref="E334" ca="1">IF(B334&lt;&gt;"",IF(C334=wip_status_key,"",INDIRECT("'Stitching Log'!A"&amp;MAX(IF(projects=B334,ROW(projects))))),"")</f>
        <v/>
      </c>
      <c r="F334" s="3"/>
      <c r="G334" s="3"/>
      <c r="H334" s="3"/>
      <c r="I334" s="3"/>
      <c r="J334" s="1" t="str">
        <f t="shared" ca="1" si="41"/>
        <v/>
      </c>
      <c r="K334" s="1" t="str">
        <f t="shared" ca="1" si="41"/>
        <v/>
      </c>
      <c r="L334" s="1" t="str">
        <f t="shared" ca="1" si="41"/>
        <v/>
      </c>
      <c r="M334" s="1" t="str">
        <f t="shared" ca="1" si="41"/>
        <v/>
      </c>
      <c r="N334" s="1" t="str">
        <f t="shared" ca="1" si="41"/>
        <v/>
      </c>
      <c r="O334" s="1" t="str">
        <f t="shared" ca="1" si="41"/>
        <v/>
      </c>
      <c r="P334" s="1" t="str">
        <f t="shared" ca="1" si="41"/>
        <v/>
      </c>
    </row>
    <row r="335" spans="1:16">
      <c r="A335" s="14" t="str">
        <f t="shared" ca="1" si="40"/>
        <v/>
      </c>
      <c r="B335" s="1" t="str">
        <f ca="1">IF(A335&lt;=annual_trend_projects,INDEX(projects,MATCH(0,INDEX(COUNTIF($B$3:B334,projects),0,0),0)),"")</f>
        <v/>
      </c>
      <c r="C335" s="13" t="str" cm="1">
        <f t="array" aca="1" ref="C335" ca="1">IF(B335&lt;&gt;"",IF(INDEX(projects_is_finished,MATCH(B335,projects_projects,0))=checked_key,finish_status_key,IF(INDEX(projects_is_stopped,MATCH(B335,projects_projects,0))=checked_key,stopped_status_key,IF(INDEX(projects_is_started,MATCH(B335,projects_projects,0))=checked_key,wip_status_key,""))),"")</f>
        <v/>
      </c>
      <c r="D335" s="3" t="str" cm="1">
        <f t="array" aca="1" ref="D335" ca="1">IF(B335&lt;&gt;"",INDEX(dates,MATCH(B335,projects,0)),"")</f>
        <v/>
      </c>
      <c r="E335" s="3" t="str" cm="1">
        <f t="array" aca="1" ref="E335" ca="1">IF(B335&lt;&gt;"",IF(C335=wip_status_key,"",INDIRECT("'Stitching Log'!A"&amp;MAX(IF(projects=B335,ROW(projects))))),"")</f>
        <v/>
      </c>
      <c r="F335" s="3"/>
      <c r="G335" s="3"/>
      <c r="H335" s="3"/>
      <c r="I335" s="3"/>
      <c r="J335" s="1" t="str">
        <f t="shared" ca="1" si="41"/>
        <v/>
      </c>
      <c r="K335" s="1" t="str">
        <f t="shared" ca="1" si="41"/>
        <v/>
      </c>
      <c r="L335" s="1" t="str">
        <f t="shared" ca="1" si="41"/>
        <v/>
      </c>
      <c r="M335" s="1" t="str">
        <f t="shared" ca="1" si="41"/>
        <v/>
      </c>
      <c r="N335" s="1" t="str">
        <f t="shared" ca="1" si="41"/>
        <v/>
      </c>
      <c r="O335" s="1" t="str">
        <f t="shared" ca="1" si="41"/>
        <v/>
      </c>
      <c r="P335" s="1" t="str">
        <f t="shared" ca="1" si="41"/>
        <v/>
      </c>
    </row>
    <row r="336" spans="1:16">
      <c r="A336" s="14" t="str">
        <f t="shared" ca="1" si="40"/>
        <v/>
      </c>
      <c r="B336" s="1" t="str">
        <f ca="1">IF(A336&lt;=annual_trend_projects,INDEX(projects,MATCH(0,INDEX(COUNTIF($B$3:B335,projects),0,0),0)),"")</f>
        <v/>
      </c>
      <c r="C336" s="13" t="str" cm="1">
        <f t="array" aca="1" ref="C336" ca="1">IF(B336&lt;&gt;"",IF(INDEX(projects_is_finished,MATCH(B336,projects_projects,0))=checked_key,finish_status_key,IF(INDEX(projects_is_stopped,MATCH(B336,projects_projects,0))=checked_key,stopped_status_key,IF(INDEX(projects_is_started,MATCH(B336,projects_projects,0))=checked_key,wip_status_key,""))),"")</f>
        <v/>
      </c>
      <c r="D336" s="3" t="str" cm="1">
        <f t="array" aca="1" ref="D336" ca="1">IF(B336&lt;&gt;"",INDEX(dates,MATCH(B336,projects,0)),"")</f>
        <v/>
      </c>
      <c r="E336" s="3" t="str" cm="1">
        <f t="array" aca="1" ref="E336" ca="1">IF(B336&lt;&gt;"",IF(C336=wip_status_key,"",INDIRECT("'Stitching Log'!A"&amp;MAX(IF(projects=B336,ROW(projects))))),"")</f>
        <v/>
      </c>
      <c r="F336" s="3"/>
      <c r="G336" s="3"/>
      <c r="H336" s="3"/>
      <c r="I336" s="3"/>
      <c r="J336" s="1" t="str">
        <f t="shared" ca="1" si="41"/>
        <v/>
      </c>
      <c r="K336" s="1" t="str">
        <f t="shared" ca="1" si="41"/>
        <v/>
      </c>
      <c r="L336" s="1" t="str">
        <f t="shared" ca="1" si="41"/>
        <v/>
      </c>
      <c r="M336" s="1" t="str">
        <f t="shared" ca="1" si="41"/>
        <v/>
      </c>
      <c r="N336" s="1" t="str">
        <f t="shared" ca="1" si="41"/>
        <v/>
      </c>
      <c r="O336" s="1" t="str">
        <f t="shared" ca="1" si="41"/>
        <v/>
      </c>
      <c r="P336" s="1" t="str">
        <f t="shared" ca="1" si="41"/>
        <v/>
      </c>
    </row>
    <row r="337" spans="1:16">
      <c r="A337" s="14" t="str">
        <f t="shared" ca="1" si="40"/>
        <v/>
      </c>
      <c r="B337" s="1" t="str">
        <f ca="1">IF(A337&lt;=annual_trend_projects,INDEX(projects,MATCH(0,INDEX(COUNTIF($B$3:B336,projects),0,0),0)),"")</f>
        <v/>
      </c>
      <c r="C337" s="13" t="str" cm="1">
        <f t="array" aca="1" ref="C337" ca="1">IF(B337&lt;&gt;"",IF(INDEX(projects_is_finished,MATCH(B337,projects_projects,0))=checked_key,finish_status_key,IF(INDEX(projects_is_stopped,MATCH(B337,projects_projects,0))=checked_key,stopped_status_key,IF(INDEX(projects_is_started,MATCH(B337,projects_projects,0))=checked_key,wip_status_key,""))),"")</f>
        <v/>
      </c>
      <c r="D337" s="3" t="str" cm="1">
        <f t="array" aca="1" ref="D337" ca="1">IF(B337&lt;&gt;"",INDEX(dates,MATCH(B337,projects,0)),"")</f>
        <v/>
      </c>
      <c r="E337" s="3" t="str" cm="1">
        <f t="array" aca="1" ref="E337" ca="1">IF(B337&lt;&gt;"",IF(C337=wip_status_key,"",INDIRECT("'Stitching Log'!A"&amp;MAX(IF(projects=B337,ROW(projects))))),"")</f>
        <v/>
      </c>
      <c r="F337" s="3"/>
      <c r="G337" s="3"/>
      <c r="H337" s="3"/>
      <c r="I337" s="3"/>
      <c r="J337" s="1" t="str">
        <f t="shared" ca="1" si="41"/>
        <v/>
      </c>
      <c r="K337" s="1" t="str">
        <f t="shared" ca="1" si="41"/>
        <v/>
      </c>
      <c r="L337" s="1" t="str">
        <f t="shared" ca="1" si="41"/>
        <v/>
      </c>
      <c r="M337" s="1" t="str">
        <f t="shared" ca="1" si="41"/>
        <v/>
      </c>
      <c r="N337" s="1" t="str">
        <f t="shared" ca="1" si="41"/>
        <v/>
      </c>
      <c r="O337" s="1" t="str">
        <f t="shared" ca="1" si="41"/>
        <v/>
      </c>
      <c r="P337" s="1" t="str">
        <f t="shared" ca="1" si="41"/>
        <v/>
      </c>
    </row>
    <row r="338" spans="1:16">
      <c r="A338" s="14" t="str">
        <f t="shared" ca="1" si="40"/>
        <v/>
      </c>
      <c r="B338" s="1" t="str">
        <f ca="1">IF(A338&lt;=annual_trend_projects,INDEX(projects,MATCH(0,INDEX(COUNTIF($B$3:B337,projects),0,0),0)),"")</f>
        <v/>
      </c>
      <c r="C338" s="13" t="str" cm="1">
        <f t="array" aca="1" ref="C338" ca="1">IF(B338&lt;&gt;"",IF(INDEX(projects_is_finished,MATCH(B338,projects_projects,0))=checked_key,finish_status_key,IF(INDEX(projects_is_stopped,MATCH(B338,projects_projects,0))=checked_key,stopped_status_key,IF(INDEX(projects_is_started,MATCH(B338,projects_projects,0))=checked_key,wip_status_key,""))),"")</f>
        <v/>
      </c>
      <c r="D338" s="3" t="str" cm="1">
        <f t="array" aca="1" ref="D338" ca="1">IF(B338&lt;&gt;"",INDEX(dates,MATCH(B338,projects,0)),"")</f>
        <v/>
      </c>
      <c r="E338" s="3" t="str" cm="1">
        <f t="array" aca="1" ref="E338" ca="1">IF(B338&lt;&gt;"",IF(C338=wip_status_key,"",INDIRECT("'Stitching Log'!A"&amp;MAX(IF(projects=B338,ROW(projects))))),"")</f>
        <v/>
      </c>
      <c r="F338" s="3"/>
      <c r="G338" s="3"/>
      <c r="H338" s="3"/>
      <c r="I338" s="3"/>
      <c r="J338" s="1" t="str">
        <f t="shared" ca="1" si="41"/>
        <v/>
      </c>
      <c r="K338" s="1" t="str">
        <f t="shared" ca="1" si="41"/>
        <v/>
      </c>
      <c r="L338" s="1" t="str">
        <f t="shared" ca="1" si="41"/>
        <v/>
      </c>
      <c r="M338" s="1" t="str">
        <f t="shared" ca="1" si="41"/>
        <v/>
      </c>
      <c r="N338" s="1" t="str">
        <f t="shared" ca="1" si="41"/>
        <v/>
      </c>
      <c r="O338" s="1" t="str">
        <f t="shared" ca="1" si="41"/>
        <v/>
      </c>
      <c r="P338" s="1" t="str">
        <f t="shared" ca="1" si="41"/>
        <v/>
      </c>
    </row>
    <row r="339" spans="1:16">
      <c r="A339" s="14" t="str">
        <f t="shared" ca="1" si="40"/>
        <v/>
      </c>
      <c r="B339" s="1" t="str">
        <f ca="1">IF(A339&lt;=annual_trend_projects,INDEX(projects,MATCH(0,INDEX(COUNTIF($B$3:B338,projects),0,0),0)),"")</f>
        <v/>
      </c>
      <c r="C339" s="13" t="str" cm="1">
        <f t="array" aca="1" ref="C339" ca="1">IF(B339&lt;&gt;"",IF(INDEX(projects_is_finished,MATCH(B339,projects_projects,0))=checked_key,finish_status_key,IF(INDEX(projects_is_stopped,MATCH(B339,projects_projects,0))=checked_key,stopped_status_key,IF(INDEX(projects_is_started,MATCH(B339,projects_projects,0))=checked_key,wip_status_key,""))),"")</f>
        <v/>
      </c>
      <c r="D339" s="3" t="str" cm="1">
        <f t="array" aca="1" ref="D339" ca="1">IF(B339&lt;&gt;"",INDEX(dates,MATCH(B339,projects,0)),"")</f>
        <v/>
      </c>
      <c r="E339" s="3" t="str" cm="1">
        <f t="array" aca="1" ref="E339" ca="1">IF(B339&lt;&gt;"",IF(C339=wip_status_key,"",INDIRECT("'Stitching Log'!A"&amp;MAX(IF(projects=B339,ROW(projects))))),"")</f>
        <v/>
      </c>
      <c r="F339" s="3"/>
      <c r="G339" s="3"/>
      <c r="H339" s="3"/>
      <c r="I339" s="3"/>
      <c r="J339" s="1" t="str">
        <f t="shared" ca="1" si="41"/>
        <v/>
      </c>
      <c r="K339" s="1" t="str">
        <f t="shared" ca="1" si="41"/>
        <v/>
      </c>
      <c r="L339" s="1" t="str">
        <f t="shared" ca="1" si="41"/>
        <v/>
      </c>
      <c r="M339" s="1" t="str">
        <f t="shared" ca="1" si="41"/>
        <v/>
      </c>
      <c r="N339" s="1" t="str">
        <f t="shared" ca="1" si="41"/>
        <v/>
      </c>
      <c r="O339" s="1" t="str">
        <f t="shared" ca="1" si="41"/>
        <v/>
      </c>
      <c r="P339" s="1" t="str">
        <f t="shared" ca="1" si="41"/>
        <v/>
      </c>
    </row>
  </sheetData>
  <conditionalFormatting sqref="J3:L339">
    <cfRule type="cellIs" dxfId="19" priority="6" operator="equal">
      <formula>0</formula>
    </cfRule>
  </conditionalFormatting>
  <conditionalFormatting sqref="M3:O339">
    <cfRule type="cellIs" dxfId="18" priority="5" operator="equal">
      <formula>0</formula>
    </cfRule>
  </conditionalFormatting>
  <conditionalFormatting sqref="D3:E339">
    <cfRule type="expression" dxfId="17" priority="3">
      <formula>ISNA(D1)</formula>
    </cfRule>
  </conditionalFormatting>
  <conditionalFormatting sqref="C4:C339">
    <cfRule type="expression" dxfId="16" priority="2">
      <formula>ISNA(C4)</formula>
    </cfRule>
  </conditionalFormatting>
  <conditionalFormatting sqref="P3:P339">
    <cfRule type="cellIs" dxfId="15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92DC-B180-42A4-8F94-AAB070D49AE1}">
  <sheetPr codeName="Sheet23">
    <tabColor theme="7"/>
  </sheetPr>
  <dimension ref="A1:P339"/>
  <sheetViews>
    <sheetView topLeftCell="A4" workbookViewId="0">
      <selection activeCell="Q16" sqref="Q16"/>
    </sheetView>
  </sheetViews>
  <sheetFormatPr defaultColWidth="8.85546875" defaultRowHeight="15"/>
  <cols>
    <col min="1" max="1" width="6.28515625" bestFit="1" customWidth="1"/>
    <col min="2" max="2" width="24.42578125" bestFit="1" customWidth="1"/>
    <col min="3" max="3" width="6.42578125" bestFit="1" customWidth="1"/>
    <col min="4" max="5" width="10.85546875" bestFit="1" customWidth="1"/>
    <col min="6" max="13" width="8.28515625" bestFit="1" customWidth="1"/>
  </cols>
  <sheetData>
    <row r="1" spans="1:16">
      <c r="A1" s="61" t="s">
        <v>47</v>
      </c>
      <c r="B1" s="9" t="s">
        <v>58</v>
      </c>
      <c r="C1" s="9" t="s">
        <v>44</v>
      </c>
      <c r="D1" s="9" t="s">
        <v>0</v>
      </c>
      <c r="E1" s="9" t="s">
        <v>136</v>
      </c>
      <c r="F1" s="36">
        <f>'Annual Trend Days'!F1</f>
        <v>40909</v>
      </c>
      <c r="G1" s="36">
        <f>'Annual Trend Days'!G1</f>
        <v>41275</v>
      </c>
      <c r="H1" s="36">
        <f>'Annual Trend Days'!H1</f>
        <v>41640</v>
      </c>
      <c r="I1" s="36">
        <f>'Annual Trend Days'!I1</f>
        <v>42005</v>
      </c>
      <c r="J1" s="36">
        <f>'Annual Trend Days'!J1</f>
        <v>42370</v>
      </c>
      <c r="K1" s="36" t="str">
        <f ca="1">'Annual Trend Days'!K1</f>
        <v/>
      </c>
      <c r="L1" s="36" t="str">
        <f ca="1">'Annual Trend Days'!L1</f>
        <v/>
      </c>
      <c r="M1" s="36" t="str">
        <f ca="1">'Annual Trend Days'!M1</f>
        <v/>
      </c>
      <c r="N1" s="36" t="str">
        <f ca="1">'Annual Trend Days'!N1</f>
        <v/>
      </c>
      <c r="O1" s="36" t="str">
        <f ca="1">'Annual Trend Days'!O1</f>
        <v/>
      </c>
      <c r="P1" s="36" t="str">
        <f ca="1">'Annual Trend Days'!P1</f>
        <v/>
      </c>
    </row>
    <row r="2" spans="1:16">
      <c r="A2" s="14"/>
    </row>
    <row r="3" spans="1:16">
      <c r="A3" s="14">
        <f>'Annual Trend Days'!A3</f>
        <v>1</v>
      </c>
      <c r="B3" s="33" t="str">
        <f>'Annual Trend Days'!B3</f>
        <v>None</v>
      </c>
      <c r="C3" s="4"/>
      <c r="D3" s="1"/>
      <c r="E3" s="1"/>
      <c r="F3" s="1"/>
      <c r="G3" s="1"/>
      <c r="H3" s="1"/>
      <c r="I3" s="1"/>
      <c r="J3" s="1">
        <f t="shared" ref="J3:P22" ca="1" si="0">SUMIFS(stitches,dates,"&gt;="&amp;J$1,dates,"&lt;"&amp;DATE(YEAR(J$1)+1,MONTH(J$1),DAY(J$1)),projects,$B3)</f>
        <v>0</v>
      </c>
      <c r="K3" s="1">
        <f t="shared" ca="1" si="0"/>
        <v>0</v>
      </c>
      <c r="L3" s="1">
        <f t="shared" ca="1" si="0"/>
        <v>0</v>
      </c>
      <c r="M3" s="1">
        <f t="shared" ca="1" si="0"/>
        <v>0</v>
      </c>
      <c r="N3" s="1">
        <f t="shared" ca="1" si="0"/>
        <v>0</v>
      </c>
      <c r="O3" s="1">
        <f t="shared" ca="1" si="0"/>
        <v>0</v>
      </c>
      <c r="P3" s="1">
        <f t="shared" ca="1" si="0"/>
        <v>0</v>
      </c>
    </row>
    <row r="4" spans="1:16">
      <c r="A4" s="14" t="str">
        <f ca="1">'Annual Trend Days'!A4</f>
        <v/>
      </c>
      <c r="B4" s="33" t="str">
        <f ca="1">'Annual Trend Days'!B4</f>
        <v/>
      </c>
      <c r="C4" s="33" t="str">
        <f ca="1">'Annual Trend Days'!C4</f>
        <v/>
      </c>
      <c r="D4" s="51" t="str">
        <f ca="1">'Annual Trend Days'!D4</f>
        <v/>
      </c>
      <c r="E4" s="51" t="str">
        <f ca="1">'Annual Trend Days'!E4</f>
        <v/>
      </c>
      <c r="F4" s="3"/>
      <c r="G4" s="3"/>
      <c r="H4" s="3"/>
      <c r="I4" s="3"/>
      <c r="J4" s="1">
        <f t="shared" ca="1" si="0"/>
        <v>0</v>
      </c>
      <c r="K4" s="1">
        <f t="shared" ca="1" si="0"/>
        <v>0</v>
      </c>
      <c r="L4" s="1">
        <f t="shared" ca="1" si="0"/>
        <v>0</v>
      </c>
      <c r="M4" s="1">
        <f t="shared" ca="1" si="0"/>
        <v>0</v>
      </c>
      <c r="N4" s="1">
        <f t="shared" ca="1" si="0"/>
        <v>0</v>
      </c>
      <c r="O4" s="1">
        <f t="shared" ca="1" si="0"/>
        <v>0</v>
      </c>
      <c r="P4" s="1">
        <f t="shared" ca="1" si="0"/>
        <v>0</v>
      </c>
    </row>
    <row r="5" spans="1:16">
      <c r="A5" s="14" t="str">
        <f ca="1">'Annual Trend Days'!A5</f>
        <v/>
      </c>
      <c r="B5" s="33" t="str">
        <f ca="1">'Annual Trend Days'!B5</f>
        <v/>
      </c>
      <c r="C5" s="33" t="str">
        <f ca="1">'Annual Trend Days'!C5</f>
        <v/>
      </c>
      <c r="D5" s="51" t="str">
        <f ca="1">'Annual Trend Days'!D5</f>
        <v/>
      </c>
      <c r="E5" s="51" t="str">
        <f ca="1">'Annual Trend Days'!E5</f>
        <v/>
      </c>
      <c r="F5" s="3"/>
      <c r="G5" s="3"/>
      <c r="H5" s="3"/>
      <c r="I5" s="3"/>
      <c r="J5" s="1">
        <f t="shared" ca="1" si="0"/>
        <v>0</v>
      </c>
      <c r="K5" s="1">
        <f t="shared" ca="1" si="0"/>
        <v>0</v>
      </c>
      <c r="L5" s="1">
        <f t="shared" ca="1" si="0"/>
        <v>0</v>
      </c>
      <c r="M5" s="1">
        <f t="shared" ca="1" si="0"/>
        <v>0</v>
      </c>
      <c r="N5" s="1">
        <f t="shared" ca="1" si="0"/>
        <v>0</v>
      </c>
      <c r="O5" s="1">
        <f t="shared" ca="1" si="0"/>
        <v>0</v>
      </c>
      <c r="P5" s="1">
        <f t="shared" ca="1" si="0"/>
        <v>0</v>
      </c>
    </row>
    <row r="6" spans="1:16">
      <c r="A6" s="14" t="str">
        <f ca="1">'Annual Trend Days'!A6</f>
        <v/>
      </c>
      <c r="B6" s="33" t="str">
        <f ca="1">'Annual Trend Days'!B6</f>
        <v/>
      </c>
      <c r="C6" s="33" t="str">
        <f ca="1">'Annual Trend Days'!C6</f>
        <v/>
      </c>
      <c r="D6" s="51" t="str">
        <f ca="1">'Annual Trend Days'!D6</f>
        <v/>
      </c>
      <c r="E6" s="51" t="str">
        <f ca="1">'Annual Trend Days'!E6</f>
        <v/>
      </c>
      <c r="F6" s="3"/>
      <c r="G6" s="3"/>
      <c r="H6" s="3"/>
      <c r="I6" s="3"/>
      <c r="J6" s="1">
        <f t="shared" ca="1" si="0"/>
        <v>0</v>
      </c>
      <c r="K6" s="1">
        <f t="shared" ca="1" si="0"/>
        <v>0</v>
      </c>
      <c r="L6" s="1">
        <f t="shared" ca="1" si="0"/>
        <v>0</v>
      </c>
      <c r="M6" s="1">
        <f t="shared" ca="1" si="0"/>
        <v>0</v>
      </c>
      <c r="N6" s="1">
        <f t="shared" ca="1" si="0"/>
        <v>0</v>
      </c>
      <c r="O6" s="1">
        <f t="shared" ca="1" si="0"/>
        <v>0</v>
      </c>
      <c r="P6" s="1">
        <f t="shared" ca="1" si="0"/>
        <v>0</v>
      </c>
    </row>
    <row r="7" spans="1:16">
      <c r="A7" s="14" t="str">
        <f ca="1">'Annual Trend Days'!A7</f>
        <v/>
      </c>
      <c r="B7" s="33" t="str">
        <f ca="1">'Annual Trend Days'!B7</f>
        <v/>
      </c>
      <c r="C7" s="33" t="str">
        <f ca="1">'Annual Trend Days'!C7</f>
        <v/>
      </c>
      <c r="D7" s="51" t="str">
        <f ca="1">'Annual Trend Days'!D7</f>
        <v/>
      </c>
      <c r="E7" s="51" t="str">
        <f ca="1">'Annual Trend Days'!E7</f>
        <v/>
      </c>
      <c r="F7" s="3"/>
      <c r="G7" s="3"/>
      <c r="H7" s="3"/>
      <c r="I7" s="3"/>
      <c r="J7" s="1">
        <f t="shared" ca="1" si="0"/>
        <v>0</v>
      </c>
      <c r="K7" s="1">
        <f t="shared" ca="1" si="0"/>
        <v>0</v>
      </c>
      <c r="L7" s="1">
        <f t="shared" ca="1" si="0"/>
        <v>0</v>
      </c>
      <c r="M7" s="1">
        <f t="shared" ca="1" si="0"/>
        <v>0</v>
      </c>
      <c r="N7" s="1">
        <f t="shared" ca="1" si="0"/>
        <v>0</v>
      </c>
      <c r="O7" s="1">
        <f t="shared" ca="1" si="0"/>
        <v>0</v>
      </c>
      <c r="P7" s="1">
        <f t="shared" ca="1" si="0"/>
        <v>0</v>
      </c>
    </row>
    <row r="8" spans="1:16">
      <c r="A8" s="14" t="str">
        <f ca="1">'Annual Trend Days'!A8</f>
        <v/>
      </c>
      <c r="B8" s="33" t="str">
        <f ca="1">'Annual Trend Days'!B8</f>
        <v/>
      </c>
      <c r="C8" s="33" t="str">
        <f ca="1">'Annual Trend Days'!C8</f>
        <v/>
      </c>
      <c r="D8" s="51" t="str">
        <f ca="1">'Annual Trend Days'!D8</f>
        <v/>
      </c>
      <c r="E8" s="51" t="str">
        <f ca="1">'Annual Trend Days'!E8</f>
        <v/>
      </c>
      <c r="F8" s="3"/>
      <c r="G8" s="3"/>
      <c r="H8" s="3"/>
      <c r="I8" s="3"/>
      <c r="J8" s="1">
        <f t="shared" ca="1" si="0"/>
        <v>0</v>
      </c>
      <c r="K8" s="1">
        <f t="shared" ca="1" si="0"/>
        <v>0</v>
      </c>
      <c r="L8" s="1">
        <f t="shared" ca="1" si="0"/>
        <v>0</v>
      </c>
      <c r="M8" s="1">
        <f t="shared" ca="1" si="0"/>
        <v>0</v>
      </c>
      <c r="N8" s="1">
        <f t="shared" ca="1" si="0"/>
        <v>0</v>
      </c>
      <c r="O8" s="1">
        <f t="shared" ca="1" si="0"/>
        <v>0</v>
      </c>
      <c r="P8" s="1">
        <f t="shared" ca="1" si="0"/>
        <v>0</v>
      </c>
    </row>
    <row r="9" spans="1:16">
      <c r="A9" s="14" t="str">
        <f ca="1">'Annual Trend Days'!A9</f>
        <v/>
      </c>
      <c r="B9" s="33" t="str">
        <f ca="1">'Annual Trend Days'!B9</f>
        <v/>
      </c>
      <c r="C9" s="33" t="str">
        <f ca="1">'Annual Trend Days'!C9</f>
        <v/>
      </c>
      <c r="D9" s="51" t="str">
        <f ca="1">'Annual Trend Days'!D9</f>
        <v/>
      </c>
      <c r="E9" s="51" t="str">
        <f ca="1">'Annual Trend Days'!E9</f>
        <v/>
      </c>
      <c r="F9" s="3"/>
      <c r="G9" s="3"/>
      <c r="H9" s="3"/>
      <c r="I9" s="3"/>
      <c r="J9" s="1">
        <f t="shared" ca="1" si="0"/>
        <v>0</v>
      </c>
      <c r="K9" s="1">
        <f t="shared" ca="1" si="0"/>
        <v>0</v>
      </c>
      <c r="L9" s="1">
        <f t="shared" ca="1" si="0"/>
        <v>0</v>
      </c>
      <c r="M9" s="1">
        <f t="shared" ca="1" si="0"/>
        <v>0</v>
      </c>
      <c r="N9" s="1">
        <f t="shared" ca="1" si="0"/>
        <v>0</v>
      </c>
      <c r="O9" s="1">
        <f t="shared" ca="1" si="0"/>
        <v>0</v>
      </c>
      <c r="P9" s="1">
        <f t="shared" ca="1" si="0"/>
        <v>0</v>
      </c>
    </row>
    <row r="10" spans="1:16">
      <c r="A10" s="14" t="str">
        <f ca="1">'Annual Trend Days'!A10</f>
        <v/>
      </c>
      <c r="B10" s="33" t="str">
        <f ca="1">'Annual Trend Days'!B10</f>
        <v/>
      </c>
      <c r="C10" s="33" t="str">
        <f ca="1">'Annual Trend Days'!C10</f>
        <v/>
      </c>
      <c r="D10" s="51" t="str">
        <f ca="1">'Annual Trend Days'!D10</f>
        <v/>
      </c>
      <c r="E10" s="51" t="str">
        <f ca="1">'Annual Trend Days'!E10</f>
        <v/>
      </c>
      <c r="F10" s="3"/>
      <c r="G10" s="3"/>
      <c r="H10" s="3"/>
      <c r="I10" s="3"/>
      <c r="J10" s="1">
        <f t="shared" ca="1" si="0"/>
        <v>0</v>
      </c>
      <c r="K10" s="1">
        <f t="shared" ca="1" si="0"/>
        <v>0</v>
      </c>
      <c r="L10" s="1">
        <f t="shared" ca="1" si="0"/>
        <v>0</v>
      </c>
      <c r="M10" s="1">
        <f t="shared" ca="1" si="0"/>
        <v>0</v>
      </c>
      <c r="N10" s="1">
        <f t="shared" ca="1" si="0"/>
        <v>0</v>
      </c>
      <c r="O10" s="1">
        <f t="shared" ca="1" si="0"/>
        <v>0</v>
      </c>
      <c r="P10" s="1">
        <f t="shared" ca="1" si="0"/>
        <v>0</v>
      </c>
    </row>
    <row r="11" spans="1:16">
      <c r="A11" s="14" t="str">
        <f ca="1">'Annual Trend Days'!A11</f>
        <v/>
      </c>
      <c r="B11" s="33" t="str">
        <f ca="1">'Annual Trend Days'!B11</f>
        <v/>
      </c>
      <c r="C11" s="33" t="str">
        <f ca="1">'Annual Trend Days'!C11</f>
        <v/>
      </c>
      <c r="D11" s="51" t="str">
        <f ca="1">'Annual Trend Days'!D11</f>
        <v/>
      </c>
      <c r="E11" s="51" t="str">
        <f ca="1">'Annual Trend Days'!E11</f>
        <v/>
      </c>
      <c r="F11" s="3"/>
      <c r="G11" s="3"/>
      <c r="H11" s="3"/>
      <c r="I11" s="3"/>
      <c r="J11" s="1">
        <f t="shared" ca="1" si="0"/>
        <v>0</v>
      </c>
      <c r="K11" s="1">
        <f t="shared" ca="1" si="0"/>
        <v>0</v>
      </c>
      <c r="L11" s="1">
        <f t="shared" ca="1" si="0"/>
        <v>0</v>
      </c>
      <c r="M11" s="1">
        <f t="shared" ca="1" si="0"/>
        <v>0</v>
      </c>
      <c r="N11" s="1">
        <f t="shared" ca="1" si="0"/>
        <v>0</v>
      </c>
      <c r="O11" s="1">
        <f t="shared" ca="1" si="0"/>
        <v>0</v>
      </c>
      <c r="P11" s="1">
        <f t="shared" ca="1" si="0"/>
        <v>0</v>
      </c>
    </row>
    <row r="12" spans="1:16">
      <c r="A12" s="14" t="str">
        <f ca="1">'Annual Trend Days'!A12</f>
        <v/>
      </c>
      <c r="B12" s="33" t="str">
        <f ca="1">'Annual Trend Days'!B12</f>
        <v/>
      </c>
      <c r="C12" s="33" t="str">
        <f ca="1">'Annual Trend Days'!C12</f>
        <v/>
      </c>
      <c r="D12" s="51" t="str">
        <f ca="1">'Annual Trend Days'!D12</f>
        <v/>
      </c>
      <c r="E12" s="51" t="str">
        <f ca="1">'Annual Trend Days'!E12</f>
        <v/>
      </c>
      <c r="F12" s="3"/>
      <c r="G12" s="3"/>
      <c r="H12" s="3"/>
      <c r="I12" s="3"/>
      <c r="J12" s="1">
        <f t="shared" ca="1" si="0"/>
        <v>0</v>
      </c>
      <c r="K12" s="1">
        <f t="shared" ca="1" si="0"/>
        <v>0</v>
      </c>
      <c r="L12" s="1">
        <f t="shared" ca="1" si="0"/>
        <v>0</v>
      </c>
      <c r="M12" s="1">
        <f t="shared" ca="1" si="0"/>
        <v>0</v>
      </c>
      <c r="N12" s="1">
        <f t="shared" ca="1" si="0"/>
        <v>0</v>
      </c>
      <c r="O12" s="1">
        <f t="shared" ca="1" si="0"/>
        <v>0</v>
      </c>
      <c r="P12" s="1">
        <f t="shared" ca="1" si="0"/>
        <v>0</v>
      </c>
    </row>
    <row r="13" spans="1:16">
      <c r="A13" s="14" t="str">
        <f ca="1">'Annual Trend Days'!A13</f>
        <v/>
      </c>
      <c r="B13" s="33" t="str">
        <f ca="1">'Annual Trend Days'!B13</f>
        <v/>
      </c>
      <c r="C13" s="33" t="str">
        <f ca="1">'Annual Trend Days'!C13</f>
        <v/>
      </c>
      <c r="D13" s="51" t="str">
        <f ca="1">'Annual Trend Days'!D13</f>
        <v/>
      </c>
      <c r="E13" s="51" t="str">
        <f ca="1">'Annual Trend Days'!E13</f>
        <v/>
      </c>
      <c r="F13" s="3"/>
      <c r="G13" s="3"/>
      <c r="H13" s="3"/>
      <c r="I13" s="3"/>
      <c r="J13" s="1">
        <f t="shared" ca="1" si="0"/>
        <v>0</v>
      </c>
      <c r="K13" s="1">
        <f t="shared" ca="1" si="0"/>
        <v>0</v>
      </c>
      <c r="L13" s="1">
        <f t="shared" ca="1" si="0"/>
        <v>0</v>
      </c>
      <c r="M13" s="1">
        <f t="shared" ca="1" si="0"/>
        <v>0</v>
      </c>
      <c r="N13" s="1">
        <f t="shared" ca="1" si="0"/>
        <v>0</v>
      </c>
      <c r="O13" s="1">
        <f t="shared" ca="1" si="0"/>
        <v>0</v>
      </c>
      <c r="P13" s="1">
        <f t="shared" ca="1" si="0"/>
        <v>0</v>
      </c>
    </row>
    <row r="14" spans="1:16">
      <c r="A14" s="14" t="str">
        <f ca="1">'Annual Trend Days'!A14</f>
        <v/>
      </c>
      <c r="B14" s="33" t="str">
        <f ca="1">'Annual Trend Days'!B14</f>
        <v/>
      </c>
      <c r="C14" s="33" t="str">
        <f ca="1">'Annual Trend Days'!C14</f>
        <v/>
      </c>
      <c r="D14" s="51" t="str">
        <f ca="1">'Annual Trend Days'!D14</f>
        <v/>
      </c>
      <c r="E14" s="51" t="str">
        <f ca="1">'Annual Trend Days'!E14</f>
        <v/>
      </c>
      <c r="F14" s="3"/>
      <c r="G14" s="3"/>
      <c r="H14" s="3"/>
      <c r="I14" s="3"/>
      <c r="J14" s="1">
        <f t="shared" ca="1" si="0"/>
        <v>0</v>
      </c>
      <c r="K14" s="1">
        <f t="shared" ca="1" si="0"/>
        <v>0</v>
      </c>
      <c r="L14" s="1">
        <f t="shared" ca="1" si="0"/>
        <v>0</v>
      </c>
      <c r="M14" s="1">
        <f t="shared" ca="1" si="0"/>
        <v>0</v>
      </c>
      <c r="N14" s="1">
        <f t="shared" ca="1" si="0"/>
        <v>0</v>
      </c>
      <c r="O14" s="1">
        <f t="shared" ca="1" si="0"/>
        <v>0</v>
      </c>
      <c r="P14" s="1">
        <f t="shared" ca="1" si="0"/>
        <v>0</v>
      </c>
    </row>
    <row r="15" spans="1:16">
      <c r="A15" s="14" t="str">
        <f ca="1">'Annual Trend Days'!A15</f>
        <v/>
      </c>
      <c r="B15" s="33" t="str">
        <f ca="1">'Annual Trend Days'!B15</f>
        <v/>
      </c>
      <c r="C15" s="33" t="str">
        <f ca="1">'Annual Trend Days'!C15</f>
        <v/>
      </c>
      <c r="D15" s="51" t="str">
        <f ca="1">'Annual Trend Days'!D15</f>
        <v/>
      </c>
      <c r="E15" s="51" t="str">
        <f ca="1">'Annual Trend Days'!E15</f>
        <v/>
      </c>
      <c r="F15" s="3"/>
      <c r="G15" s="3"/>
      <c r="H15" s="3"/>
      <c r="I15" s="3"/>
      <c r="J15" s="1">
        <f t="shared" ca="1" si="0"/>
        <v>0</v>
      </c>
      <c r="K15" s="1">
        <f t="shared" ca="1" si="0"/>
        <v>0</v>
      </c>
      <c r="L15" s="1">
        <f t="shared" ca="1" si="0"/>
        <v>0</v>
      </c>
      <c r="M15" s="1">
        <f t="shared" ca="1" si="0"/>
        <v>0</v>
      </c>
      <c r="N15" s="1">
        <f t="shared" ca="1" si="0"/>
        <v>0</v>
      </c>
      <c r="O15" s="1">
        <f t="shared" ca="1" si="0"/>
        <v>0</v>
      </c>
      <c r="P15" s="1">
        <f t="shared" ca="1" si="0"/>
        <v>0</v>
      </c>
    </row>
    <row r="16" spans="1:16">
      <c r="A16" s="14" t="str">
        <f ca="1">'Annual Trend Days'!A16</f>
        <v/>
      </c>
      <c r="B16" s="33" t="str">
        <f ca="1">'Annual Trend Days'!B16</f>
        <v/>
      </c>
      <c r="C16" s="33" t="str">
        <f ca="1">'Annual Trend Days'!C16</f>
        <v/>
      </c>
      <c r="D16" s="51" t="str">
        <f ca="1">'Annual Trend Days'!D16</f>
        <v/>
      </c>
      <c r="E16" s="51" t="str">
        <f ca="1">'Annual Trend Days'!E16</f>
        <v/>
      </c>
      <c r="F16" s="3"/>
      <c r="G16" s="3"/>
      <c r="H16" s="3"/>
      <c r="I16" s="3"/>
      <c r="J16" s="1">
        <f t="shared" ca="1" si="0"/>
        <v>0</v>
      </c>
      <c r="K16" s="1">
        <f t="shared" ca="1" si="0"/>
        <v>0</v>
      </c>
      <c r="L16" s="1">
        <f t="shared" ca="1" si="0"/>
        <v>0</v>
      </c>
      <c r="M16" s="1">
        <f t="shared" ca="1" si="0"/>
        <v>0</v>
      </c>
      <c r="N16" s="1">
        <f t="shared" ca="1" si="0"/>
        <v>0</v>
      </c>
      <c r="O16" s="1">
        <f t="shared" ca="1" si="0"/>
        <v>0</v>
      </c>
      <c r="P16" s="1">
        <f t="shared" ca="1" si="0"/>
        <v>0</v>
      </c>
    </row>
    <row r="17" spans="1:16">
      <c r="A17" s="14" t="str">
        <f ca="1">'Annual Trend Days'!A17</f>
        <v/>
      </c>
      <c r="B17" s="33" t="str">
        <f ca="1">'Annual Trend Days'!B17</f>
        <v/>
      </c>
      <c r="C17" s="33" t="str">
        <f ca="1">'Annual Trend Days'!C17</f>
        <v/>
      </c>
      <c r="D17" s="51" t="str">
        <f ca="1">'Annual Trend Days'!D17</f>
        <v/>
      </c>
      <c r="E17" s="51" t="str">
        <f ca="1">'Annual Trend Days'!E17</f>
        <v/>
      </c>
      <c r="F17" s="3"/>
      <c r="G17" s="3"/>
      <c r="H17" s="3"/>
      <c r="I17" s="3"/>
      <c r="J17" s="1">
        <f t="shared" ca="1" si="0"/>
        <v>0</v>
      </c>
      <c r="K17" s="1">
        <f t="shared" ca="1" si="0"/>
        <v>0</v>
      </c>
      <c r="L17" s="1">
        <f t="shared" ca="1" si="0"/>
        <v>0</v>
      </c>
      <c r="M17" s="1">
        <f t="shared" ca="1" si="0"/>
        <v>0</v>
      </c>
      <c r="N17" s="1">
        <f t="shared" ca="1" si="0"/>
        <v>0</v>
      </c>
      <c r="O17" s="1">
        <f t="shared" ca="1" si="0"/>
        <v>0</v>
      </c>
      <c r="P17" s="1">
        <f t="shared" ca="1" si="0"/>
        <v>0</v>
      </c>
    </row>
    <row r="18" spans="1:16">
      <c r="A18" s="14" t="str">
        <f ca="1">'Annual Trend Days'!A18</f>
        <v/>
      </c>
      <c r="B18" s="33" t="str">
        <f ca="1">'Annual Trend Days'!B18</f>
        <v/>
      </c>
      <c r="C18" s="33" t="str">
        <f ca="1">'Annual Trend Days'!C18</f>
        <v/>
      </c>
      <c r="D18" s="51" t="str">
        <f ca="1">'Annual Trend Days'!D18</f>
        <v/>
      </c>
      <c r="E18" s="51" t="str">
        <f ca="1">'Annual Trend Days'!E18</f>
        <v/>
      </c>
      <c r="F18" s="3"/>
      <c r="G18" s="3"/>
      <c r="H18" s="3"/>
      <c r="I18" s="3"/>
      <c r="J18" s="1">
        <f t="shared" ca="1" si="0"/>
        <v>0</v>
      </c>
      <c r="K18" s="1">
        <f t="shared" ca="1" si="0"/>
        <v>0</v>
      </c>
      <c r="L18" s="1">
        <f t="shared" ca="1" si="0"/>
        <v>0</v>
      </c>
      <c r="M18" s="1">
        <f t="shared" ca="1" si="0"/>
        <v>0</v>
      </c>
      <c r="N18" s="1">
        <f t="shared" ca="1" si="0"/>
        <v>0</v>
      </c>
      <c r="O18" s="1">
        <f t="shared" ca="1" si="0"/>
        <v>0</v>
      </c>
      <c r="P18" s="1">
        <f t="shared" ca="1" si="0"/>
        <v>0</v>
      </c>
    </row>
    <row r="19" spans="1:16">
      <c r="A19" s="14" t="str">
        <f ca="1">'Annual Trend Days'!A19</f>
        <v/>
      </c>
      <c r="B19" s="33" t="str">
        <f ca="1">'Annual Trend Days'!B19</f>
        <v/>
      </c>
      <c r="C19" s="33" t="str">
        <f ca="1">'Annual Trend Days'!C19</f>
        <v/>
      </c>
      <c r="D19" s="51" t="str">
        <f ca="1">'Annual Trend Days'!D19</f>
        <v/>
      </c>
      <c r="E19" s="51" t="str">
        <f ca="1">'Annual Trend Days'!E19</f>
        <v/>
      </c>
      <c r="F19" s="3"/>
      <c r="G19" s="3"/>
      <c r="H19" s="3"/>
      <c r="I19" s="3"/>
      <c r="J19" s="1">
        <f t="shared" ca="1" si="0"/>
        <v>0</v>
      </c>
      <c r="K19" s="1">
        <f t="shared" ca="1" si="0"/>
        <v>0</v>
      </c>
      <c r="L19" s="1">
        <f t="shared" ca="1" si="0"/>
        <v>0</v>
      </c>
      <c r="M19" s="1">
        <f t="shared" ca="1" si="0"/>
        <v>0</v>
      </c>
      <c r="N19" s="1">
        <f t="shared" ca="1" si="0"/>
        <v>0</v>
      </c>
      <c r="O19" s="1">
        <f t="shared" ca="1" si="0"/>
        <v>0</v>
      </c>
      <c r="P19" s="1">
        <f t="shared" ca="1" si="0"/>
        <v>0</v>
      </c>
    </row>
    <row r="20" spans="1:16">
      <c r="A20" s="14" t="str">
        <f ca="1">'Annual Trend Days'!A20</f>
        <v/>
      </c>
      <c r="B20" s="33" t="str">
        <f ca="1">'Annual Trend Days'!B20</f>
        <v/>
      </c>
      <c r="C20" s="33" t="str">
        <f ca="1">'Annual Trend Days'!C20</f>
        <v/>
      </c>
      <c r="D20" s="51" t="str">
        <f ca="1">'Annual Trend Days'!D20</f>
        <v/>
      </c>
      <c r="E20" s="51" t="str">
        <f ca="1">'Annual Trend Days'!E20</f>
        <v/>
      </c>
      <c r="F20" s="3"/>
      <c r="G20" s="3"/>
      <c r="H20" s="3"/>
      <c r="I20" s="3"/>
      <c r="J20" s="1">
        <f t="shared" ca="1" si="0"/>
        <v>0</v>
      </c>
      <c r="K20" s="1">
        <f t="shared" ca="1" si="0"/>
        <v>0</v>
      </c>
      <c r="L20" s="1">
        <f t="shared" ca="1" si="0"/>
        <v>0</v>
      </c>
      <c r="M20" s="1">
        <f t="shared" ca="1" si="0"/>
        <v>0</v>
      </c>
      <c r="N20" s="1">
        <f t="shared" ca="1" si="0"/>
        <v>0</v>
      </c>
      <c r="O20" s="1">
        <f t="shared" ca="1" si="0"/>
        <v>0</v>
      </c>
      <c r="P20" s="1">
        <f t="shared" ca="1" si="0"/>
        <v>0</v>
      </c>
    </row>
    <row r="21" spans="1:16">
      <c r="A21" s="14" t="str">
        <f ca="1">'Annual Trend Days'!A21</f>
        <v/>
      </c>
      <c r="B21" s="33" t="str">
        <f ca="1">'Annual Trend Days'!B21</f>
        <v/>
      </c>
      <c r="C21" s="33" t="str">
        <f ca="1">'Annual Trend Days'!C21</f>
        <v/>
      </c>
      <c r="D21" s="51" t="str">
        <f ca="1">'Annual Trend Days'!D21</f>
        <v/>
      </c>
      <c r="E21" s="51" t="str">
        <f ca="1">'Annual Trend Days'!E21</f>
        <v/>
      </c>
      <c r="F21" s="3"/>
      <c r="G21" s="3"/>
      <c r="H21" s="3"/>
      <c r="I21" s="3"/>
      <c r="J21" s="1">
        <f t="shared" ca="1" si="0"/>
        <v>0</v>
      </c>
      <c r="K21" s="1">
        <f t="shared" ca="1" si="0"/>
        <v>0</v>
      </c>
      <c r="L21" s="1">
        <f t="shared" ca="1" si="0"/>
        <v>0</v>
      </c>
      <c r="M21" s="1">
        <f t="shared" ca="1" si="0"/>
        <v>0</v>
      </c>
      <c r="N21" s="1">
        <f t="shared" ca="1" si="0"/>
        <v>0</v>
      </c>
      <c r="O21" s="1">
        <f t="shared" ca="1" si="0"/>
        <v>0</v>
      </c>
      <c r="P21" s="1">
        <f t="shared" ca="1" si="0"/>
        <v>0</v>
      </c>
    </row>
    <row r="22" spans="1:16">
      <c r="A22" s="14" t="str">
        <f ca="1">'Annual Trend Days'!A22</f>
        <v/>
      </c>
      <c r="B22" s="33" t="str">
        <f ca="1">'Annual Trend Days'!B22</f>
        <v/>
      </c>
      <c r="C22" s="33" t="str">
        <f ca="1">'Annual Trend Days'!C22</f>
        <v/>
      </c>
      <c r="D22" s="51" t="str">
        <f ca="1">'Annual Trend Days'!D22</f>
        <v/>
      </c>
      <c r="E22" s="51" t="str">
        <f ca="1">'Annual Trend Days'!E22</f>
        <v/>
      </c>
      <c r="F22" s="3"/>
      <c r="G22" s="3"/>
      <c r="H22" s="3"/>
      <c r="I22" s="3"/>
      <c r="J22" s="1">
        <f t="shared" ca="1" si="0"/>
        <v>0</v>
      </c>
      <c r="K22" s="1">
        <f t="shared" ca="1" si="0"/>
        <v>0</v>
      </c>
      <c r="L22" s="1">
        <f t="shared" ca="1" si="0"/>
        <v>0</v>
      </c>
      <c r="M22" s="1">
        <f t="shared" ca="1" si="0"/>
        <v>0</v>
      </c>
      <c r="N22" s="1">
        <f t="shared" ca="1" si="0"/>
        <v>0</v>
      </c>
      <c r="O22" s="1">
        <f t="shared" ca="1" si="0"/>
        <v>0</v>
      </c>
      <c r="P22" s="1">
        <f t="shared" ca="1" si="0"/>
        <v>0</v>
      </c>
    </row>
    <row r="23" spans="1:16">
      <c r="A23" s="14" t="str">
        <f ca="1">'Annual Trend Days'!A23</f>
        <v/>
      </c>
      <c r="B23" s="33" t="str">
        <f ca="1">'Annual Trend Days'!B23</f>
        <v/>
      </c>
      <c r="C23" s="33" t="str">
        <f ca="1">'Annual Trend Days'!C23</f>
        <v/>
      </c>
      <c r="D23" s="51" t="str">
        <f ca="1">'Annual Trend Days'!D23</f>
        <v/>
      </c>
      <c r="E23" s="51" t="str">
        <f ca="1">'Annual Trend Days'!E23</f>
        <v/>
      </c>
      <c r="F23" s="3"/>
      <c r="G23" s="3"/>
      <c r="H23" s="3"/>
      <c r="I23" s="3"/>
      <c r="J23" s="1">
        <f t="shared" ref="J23:P42" ca="1" si="1">SUMIFS(stitches,dates,"&gt;="&amp;J$1,dates,"&lt;"&amp;DATE(YEAR(J$1)+1,MONTH(J$1),DAY(J$1)),projects,$B23)</f>
        <v>0</v>
      </c>
      <c r="K23" s="1">
        <f t="shared" ca="1" si="1"/>
        <v>0</v>
      </c>
      <c r="L23" s="1">
        <f t="shared" ca="1" si="1"/>
        <v>0</v>
      </c>
      <c r="M23" s="1">
        <f t="shared" ca="1" si="1"/>
        <v>0</v>
      </c>
      <c r="N23" s="1">
        <f t="shared" ca="1" si="1"/>
        <v>0</v>
      </c>
      <c r="O23" s="1">
        <f t="shared" ca="1" si="1"/>
        <v>0</v>
      </c>
      <c r="P23" s="1">
        <f t="shared" ca="1" si="1"/>
        <v>0</v>
      </c>
    </row>
    <row r="24" spans="1:16">
      <c r="A24" s="14" t="str">
        <f ca="1">'Annual Trend Days'!A24</f>
        <v/>
      </c>
      <c r="B24" s="33" t="str">
        <f ca="1">'Annual Trend Days'!B24</f>
        <v/>
      </c>
      <c r="C24" s="33" t="str">
        <f ca="1">'Annual Trend Days'!C24</f>
        <v/>
      </c>
      <c r="D24" s="51" t="str">
        <f ca="1">'Annual Trend Days'!D24</f>
        <v/>
      </c>
      <c r="E24" s="51" t="str">
        <f ca="1">'Annual Trend Days'!E24</f>
        <v/>
      </c>
      <c r="F24" s="3"/>
      <c r="G24" s="3"/>
      <c r="H24" s="3"/>
      <c r="I24" s="3"/>
      <c r="J24" s="1">
        <f t="shared" ca="1" si="1"/>
        <v>0</v>
      </c>
      <c r="K24" s="1">
        <f t="shared" ca="1" si="1"/>
        <v>0</v>
      </c>
      <c r="L24" s="1">
        <f t="shared" ca="1" si="1"/>
        <v>0</v>
      </c>
      <c r="M24" s="1">
        <f t="shared" ca="1" si="1"/>
        <v>0</v>
      </c>
      <c r="N24" s="1">
        <f t="shared" ca="1" si="1"/>
        <v>0</v>
      </c>
      <c r="O24" s="1">
        <f t="shared" ca="1" si="1"/>
        <v>0</v>
      </c>
      <c r="P24" s="1">
        <f t="shared" ca="1" si="1"/>
        <v>0</v>
      </c>
    </row>
    <row r="25" spans="1:16">
      <c r="A25" s="14" t="str">
        <f ca="1">'Annual Trend Days'!A25</f>
        <v/>
      </c>
      <c r="B25" s="33" t="str">
        <f ca="1">'Annual Trend Days'!B25</f>
        <v/>
      </c>
      <c r="C25" s="33" t="str">
        <f ca="1">'Annual Trend Days'!C25</f>
        <v/>
      </c>
      <c r="D25" s="51" t="str">
        <f ca="1">'Annual Trend Days'!D25</f>
        <v/>
      </c>
      <c r="E25" s="51" t="str">
        <f ca="1">'Annual Trend Days'!E25</f>
        <v/>
      </c>
      <c r="F25" s="3"/>
      <c r="G25" s="3"/>
      <c r="H25" s="3"/>
      <c r="I25" s="3"/>
      <c r="J25" s="1">
        <f t="shared" ca="1" si="1"/>
        <v>0</v>
      </c>
      <c r="K25" s="1">
        <f t="shared" ca="1" si="1"/>
        <v>0</v>
      </c>
      <c r="L25" s="1">
        <f t="shared" ca="1" si="1"/>
        <v>0</v>
      </c>
      <c r="M25" s="1">
        <f t="shared" ca="1" si="1"/>
        <v>0</v>
      </c>
      <c r="N25" s="1">
        <f t="shared" ca="1" si="1"/>
        <v>0</v>
      </c>
      <c r="O25" s="1">
        <f t="shared" ca="1" si="1"/>
        <v>0</v>
      </c>
      <c r="P25" s="1">
        <f t="shared" ca="1" si="1"/>
        <v>0</v>
      </c>
    </row>
    <row r="26" spans="1:16">
      <c r="A26" s="14" t="str">
        <f ca="1">'Annual Trend Days'!A26</f>
        <v/>
      </c>
      <c r="B26" s="33" t="str">
        <f ca="1">'Annual Trend Days'!B26</f>
        <v/>
      </c>
      <c r="C26" s="33" t="str">
        <f ca="1">'Annual Trend Days'!C26</f>
        <v/>
      </c>
      <c r="D26" s="51" t="str">
        <f ca="1">'Annual Trend Days'!D26</f>
        <v/>
      </c>
      <c r="E26" s="51" t="str">
        <f ca="1">'Annual Trend Days'!E26</f>
        <v/>
      </c>
      <c r="F26" s="3"/>
      <c r="G26" s="3"/>
      <c r="H26" s="3"/>
      <c r="I26" s="3"/>
      <c r="J26" s="1">
        <f t="shared" ca="1" si="1"/>
        <v>0</v>
      </c>
      <c r="K26" s="1">
        <f t="shared" ca="1" si="1"/>
        <v>0</v>
      </c>
      <c r="L26" s="1">
        <f t="shared" ca="1" si="1"/>
        <v>0</v>
      </c>
      <c r="M26" s="1">
        <f t="shared" ca="1" si="1"/>
        <v>0</v>
      </c>
      <c r="N26" s="1">
        <f t="shared" ca="1" si="1"/>
        <v>0</v>
      </c>
      <c r="O26" s="1">
        <f t="shared" ca="1" si="1"/>
        <v>0</v>
      </c>
      <c r="P26" s="1">
        <f t="shared" ca="1" si="1"/>
        <v>0</v>
      </c>
    </row>
    <row r="27" spans="1:16">
      <c r="A27" s="14" t="str">
        <f ca="1">'Annual Trend Days'!A27</f>
        <v/>
      </c>
      <c r="B27" s="33" t="str">
        <f ca="1">'Annual Trend Days'!B27</f>
        <v/>
      </c>
      <c r="C27" s="33" t="str">
        <f ca="1">'Annual Trend Days'!C27</f>
        <v/>
      </c>
      <c r="D27" s="51" t="str">
        <f ca="1">'Annual Trend Days'!D27</f>
        <v/>
      </c>
      <c r="E27" s="51" t="str">
        <f ca="1">'Annual Trend Days'!E27</f>
        <v/>
      </c>
      <c r="F27" s="3"/>
      <c r="G27" s="3"/>
      <c r="H27" s="3"/>
      <c r="I27" s="3"/>
      <c r="J27" s="1">
        <f t="shared" ca="1" si="1"/>
        <v>0</v>
      </c>
      <c r="K27" s="1">
        <f t="shared" ca="1" si="1"/>
        <v>0</v>
      </c>
      <c r="L27" s="1">
        <f t="shared" ca="1" si="1"/>
        <v>0</v>
      </c>
      <c r="M27" s="1">
        <f t="shared" ca="1" si="1"/>
        <v>0</v>
      </c>
      <c r="N27" s="1">
        <f t="shared" ca="1" si="1"/>
        <v>0</v>
      </c>
      <c r="O27" s="1">
        <f t="shared" ca="1" si="1"/>
        <v>0</v>
      </c>
      <c r="P27" s="1">
        <f t="shared" ca="1" si="1"/>
        <v>0</v>
      </c>
    </row>
    <row r="28" spans="1:16">
      <c r="A28" s="14" t="str">
        <f ca="1">'Annual Trend Days'!A28</f>
        <v/>
      </c>
      <c r="B28" s="33" t="str">
        <f ca="1">'Annual Trend Days'!B28</f>
        <v/>
      </c>
      <c r="C28" s="33" t="str">
        <f ca="1">'Annual Trend Days'!C28</f>
        <v/>
      </c>
      <c r="D28" s="51" t="str">
        <f ca="1">'Annual Trend Days'!D28</f>
        <v/>
      </c>
      <c r="E28" s="51" t="str">
        <f ca="1">'Annual Trend Days'!E28</f>
        <v/>
      </c>
      <c r="F28" s="1"/>
      <c r="G28" s="1"/>
      <c r="H28" s="1"/>
      <c r="I28" s="1"/>
      <c r="J28" s="1">
        <f t="shared" ca="1" si="1"/>
        <v>0</v>
      </c>
      <c r="K28" s="1">
        <f t="shared" ca="1" si="1"/>
        <v>0</v>
      </c>
      <c r="L28" s="1">
        <f t="shared" ca="1" si="1"/>
        <v>0</v>
      </c>
      <c r="M28" s="1">
        <f t="shared" ca="1" si="1"/>
        <v>0</v>
      </c>
      <c r="N28" s="1">
        <f t="shared" ca="1" si="1"/>
        <v>0</v>
      </c>
      <c r="O28" s="1">
        <f t="shared" ca="1" si="1"/>
        <v>0</v>
      </c>
      <c r="P28" s="1">
        <f t="shared" ca="1" si="1"/>
        <v>0</v>
      </c>
    </row>
    <row r="29" spans="1:16">
      <c r="A29" s="14" t="str">
        <f ca="1">'Annual Trend Days'!A29</f>
        <v/>
      </c>
      <c r="B29" s="33" t="str">
        <f ca="1">'Annual Trend Days'!B29</f>
        <v/>
      </c>
      <c r="C29" s="33" t="str">
        <f ca="1">'Annual Trend Days'!C29</f>
        <v/>
      </c>
      <c r="D29" s="51" t="str">
        <f ca="1">'Annual Trend Days'!D29</f>
        <v/>
      </c>
      <c r="E29" s="51" t="str">
        <f ca="1">'Annual Trend Days'!E29</f>
        <v/>
      </c>
      <c r="J29" s="1">
        <f t="shared" ca="1" si="1"/>
        <v>0</v>
      </c>
      <c r="K29" s="1">
        <f t="shared" ca="1" si="1"/>
        <v>0</v>
      </c>
      <c r="L29" s="1">
        <f t="shared" ca="1" si="1"/>
        <v>0</v>
      </c>
      <c r="M29" s="1">
        <f t="shared" ca="1" si="1"/>
        <v>0</v>
      </c>
      <c r="N29" s="1">
        <f t="shared" ca="1" si="1"/>
        <v>0</v>
      </c>
      <c r="O29" s="1">
        <f t="shared" ca="1" si="1"/>
        <v>0</v>
      </c>
      <c r="P29" s="1">
        <f t="shared" ca="1" si="1"/>
        <v>0</v>
      </c>
    </row>
    <row r="30" spans="1:16">
      <c r="A30" s="14" t="str">
        <f ca="1">'Annual Trend Days'!A30</f>
        <v/>
      </c>
      <c r="B30" s="33" t="str">
        <f ca="1">'Annual Trend Days'!B30</f>
        <v/>
      </c>
      <c r="C30" s="33" t="str">
        <f ca="1">'Annual Trend Days'!C30</f>
        <v/>
      </c>
      <c r="D30" s="51" t="str">
        <f ca="1">'Annual Trend Days'!D30</f>
        <v/>
      </c>
      <c r="E30" s="51" t="str">
        <f ca="1">'Annual Trend Days'!E30</f>
        <v/>
      </c>
      <c r="J30" s="1">
        <f t="shared" ca="1" si="1"/>
        <v>0</v>
      </c>
      <c r="K30" s="1">
        <f t="shared" ca="1" si="1"/>
        <v>0</v>
      </c>
      <c r="L30" s="1">
        <f t="shared" ca="1" si="1"/>
        <v>0</v>
      </c>
      <c r="M30" s="1">
        <f t="shared" ca="1" si="1"/>
        <v>0</v>
      </c>
      <c r="N30" s="1">
        <f t="shared" ca="1" si="1"/>
        <v>0</v>
      </c>
      <c r="O30" s="1">
        <f t="shared" ca="1" si="1"/>
        <v>0</v>
      </c>
      <c r="P30" s="1">
        <f t="shared" ca="1" si="1"/>
        <v>0</v>
      </c>
    </row>
    <row r="31" spans="1:16">
      <c r="A31" s="14" t="str">
        <f ca="1">'Annual Trend Days'!A31</f>
        <v/>
      </c>
      <c r="B31" s="33" t="str">
        <f ca="1">'Annual Trend Days'!B31</f>
        <v/>
      </c>
      <c r="C31" s="33" t="str">
        <f ca="1">'Annual Trend Days'!C31</f>
        <v/>
      </c>
      <c r="D31" s="51" t="str">
        <f ca="1">'Annual Trend Days'!D31</f>
        <v/>
      </c>
      <c r="E31" s="51" t="str">
        <f ca="1">'Annual Trend Days'!E31</f>
        <v/>
      </c>
      <c r="J31" s="1">
        <f t="shared" ca="1" si="1"/>
        <v>0</v>
      </c>
      <c r="K31" s="1">
        <f t="shared" ca="1" si="1"/>
        <v>0</v>
      </c>
      <c r="L31" s="1">
        <f t="shared" ca="1" si="1"/>
        <v>0</v>
      </c>
      <c r="M31" s="1">
        <f t="shared" ca="1" si="1"/>
        <v>0</v>
      </c>
      <c r="N31" s="1">
        <f t="shared" ca="1" si="1"/>
        <v>0</v>
      </c>
      <c r="O31" s="1">
        <f t="shared" ca="1" si="1"/>
        <v>0</v>
      </c>
      <c r="P31" s="1">
        <f t="shared" ca="1" si="1"/>
        <v>0</v>
      </c>
    </row>
    <row r="32" spans="1:16">
      <c r="A32" s="14" t="str">
        <f ca="1">'Annual Trend Days'!A32</f>
        <v/>
      </c>
      <c r="B32" s="33" t="str">
        <f ca="1">'Annual Trend Days'!B32</f>
        <v/>
      </c>
      <c r="C32" s="33" t="str">
        <f ca="1">'Annual Trend Days'!C32</f>
        <v/>
      </c>
      <c r="D32" s="51" t="str">
        <f ca="1">'Annual Trend Days'!D32</f>
        <v/>
      </c>
      <c r="E32" s="51" t="str">
        <f ca="1">'Annual Trend Days'!E32</f>
        <v/>
      </c>
      <c r="J32" s="1">
        <f t="shared" ca="1" si="1"/>
        <v>0</v>
      </c>
      <c r="K32" s="1">
        <f t="shared" ca="1" si="1"/>
        <v>0</v>
      </c>
      <c r="L32" s="1">
        <f t="shared" ca="1" si="1"/>
        <v>0</v>
      </c>
      <c r="M32" s="1">
        <f t="shared" ca="1" si="1"/>
        <v>0</v>
      </c>
      <c r="N32" s="1">
        <f t="shared" ca="1" si="1"/>
        <v>0</v>
      </c>
      <c r="O32" s="1">
        <f t="shared" ca="1" si="1"/>
        <v>0</v>
      </c>
      <c r="P32" s="1">
        <f t="shared" ca="1" si="1"/>
        <v>0</v>
      </c>
    </row>
    <row r="33" spans="1:16">
      <c r="A33" s="14" t="str">
        <f ca="1">'Annual Trend Days'!A33</f>
        <v/>
      </c>
      <c r="B33" s="33" t="str">
        <f ca="1">'Annual Trend Days'!B33</f>
        <v/>
      </c>
      <c r="C33" s="33" t="str">
        <f ca="1">'Annual Trend Days'!C33</f>
        <v/>
      </c>
      <c r="D33" s="51" t="str">
        <f ca="1">'Annual Trend Days'!D33</f>
        <v/>
      </c>
      <c r="E33" s="51" t="str">
        <f ca="1">'Annual Trend Days'!E33</f>
        <v/>
      </c>
      <c r="J33" s="1">
        <f t="shared" ca="1" si="1"/>
        <v>0</v>
      </c>
      <c r="K33" s="1">
        <f t="shared" ca="1" si="1"/>
        <v>0</v>
      </c>
      <c r="L33" s="1">
        <f t="shared" ca="1" si="1"/>
        <v>0</v>
      </c>
      <c r="M33" s="1">
        <f t="shared" ca="1" si="1"/>
        <v>0</v>
      </c>
      <c r="N33" s="1">
        <f t="shared" ca="1" si="1"/>
        <v>0</v>
      </c>
      <c r="O33" s="1">
        <f t="shared" ca="1" si="1"/>
        <v>0</v>
      </c>
      <c r="P33" s="1">
        <f t="shared" ca="1" si="1"/>
        <v>0</v>
      </c>
    </row>
    <row r="34" spans="1:16">
      <c r="A34" s="14" t="str">
        <f ca="1">'Annual Trend Days'!A34</f>
        <v/>
      </c>
      <c r="B34" s="33" t="str">
        <f ca="1">'Annual Trend Days'!B34</f>
        <v/>
      </c>
      <c r="C34" s="33" t="str">
        <f ca="1">'Annual Trend Days'!C34</f>
        <v/>
      </c>
      <c r="D34" s="51" t="str">
        <f ca="1">'Annual Trend Days'!D34</f>
        <v/>
      </c>
      <c r="E34" s="51" t="str">
        <f ca="1">'Annual Trend Days'!E34</f>
        <v/>
      </c>
      <c r="J34" s="1">
        <f t="shared" ca="1" si="1"/>
        <v>0</v>
      </c>
      <c r="K34" s="1">
        <f t="shared" ca="1" si="1"/>
        <v>0</v>
      </c>
      <c r="L34" s="1">
        <f t="shared" ca="1" si="1"/>
        <v>0</v>
      </c>
      <c r="M34" s="1">
        <f t="shared" ca="1" si="1"/>
        <v>0</v>
      </c>
      <c r="N34" s="1">
        <f t="shared" ca="1" si="1"/>
        <v>0</v>
      </c>
      <c r="O34" s="1">
        <f t="shared" ca="1" si="1"/>
        <v>0</v>
      </c>
      <c r="P34" s="1">
        <f t="shared" ca="1" si="1"/>
        <v>0</v>
      </c>
    </row>
    <row r="35" spans="1:16">
      <c r="A35" s="14" t="str">
        <f ca="1">'Annual Trend Days'!A35</f>
        <v/>
      </c>
      <c r="B35" s="33" t="str">
        <f ca="1">'Annual Trend Days'!B35</f>
        <v/>
      </c>
      <c r="C35" s="33" t="str">
        <f ca="1">'Annual Trend Days'!C35</f>
        <v/>
      </c>
      <c r="D35" s="51" t="str">
        <f ca="1">'Annual Trend Days'!D35</f>
        <v/>
      </c>
      <c r="E35" s="51" t="str">
        <f ca="1">'Annual Trend Days'!E35</f>
        <v/>
      </c>
      <c r="J35" s="1">
        <f t="shared" ca="1" si="1"/>
        <v>0</v>
      </c>
      <c r="K35" s="1">
        <f t="shared" ca="1" si="1"/>
        <v>0</v>
      </c>
      <c r="L35" s="1">
        <f t="shared" ca="1" si="1"/>
        <v>0</v>
      </c>
      <c r="M35" s="1">
        <f t="shared" ca="1" si="1"/>
        <v>0</v>
      </c>
      <c r="N35" s="1">
        <f t="shared" ca="1" si="1"/>
        <v>0</v>
      </c>
      <c r="O35" s="1">
        <f t="shared" ca="1" si="1"/>
        <v>0</v>
      </c>
      <c r="P35" s="1">
        <f t="shared" ca="1" si="1"/>
        <v>0</v>
      </c>
    </row>
    <row r="36" spans="1:16">
      <c r="A36" s="14" t="str">
        <f ca="1">'Annual Trend Days'!A36</f>
        <v/>
      </c>
      <c r="B36" s="33" t="str">
        <f ca="1">'Annual Trend Days'!B36</f>
        <v/>
      </c>
      <c r="C36" s="33" t="str">
        <f ca="1">'Annual Trend Days'!C36</f>
        <v/>
      </c>
      <c r="D36" s="51" t="str">
        <f ca="1">'Annual Trend Days'!D36</f>
        <v/>
      </c>
      <c r="E36" s="51" t="str">
        <f ca="1">'Annual Trend Days'!E36</f>
        <v/>
      </c>
      <c r="J36" s="1">
        <f t="shared" ca="1" si="1"/>
        <v>0</v>
      </c>
      <c r="K36" s="1">
        <f t="shared" ca="1" si="1"/>
        <v>0</v>
      </c>
      <c r="L36" s="1">
        <f t="shared" ca="1" si="1"/>
        <v>0</v>
      </c>
      <c r="M36" s="1">
        <f t="shared" ca="1" si="1"/>
        <v>0</v>
      </c>
      <c r="N36" s="1">
        <f t="shared" ca="1" si="1"/>
        <v>0</v>
      </c>
      <c r="O36" s="1">
        <f t="shared" ca="1" si="1"/>
        <v>0</v>
      </c>
      <c r="P36" s="1">
        <f t="shared" ca="1" si="1"/>
        <v>0</v>
      </c>
    </row>
    <row r="37" spans="1:16">
      <c r="A37" s="14" t="str">
        <f ca="1">'Annual Trend Days'!A37</f>
        <v/>
      </c>
      <c r="B37" s="33" t="str">
        <f ca="1">'Annual Trend Days'!B37</f>
        <v/>
      </c>
      <c r="C37" s="33" t="str">
        <f ca="1">'Annual Trend Days'!C37</f>
        <v/>
      </c>
      <c r="D37" s="51" t="str">
        <f ca="1">'Annual Trend Days'!D37</f>
        <v/>
      </c>
      <c r="E37" s="51" t="str">
        <f ca="1">'Annual Trend Days'!E37</f>
        <v/>
      </c>
      <c r="J37" s="1">
        <f t="shared" ca="1" si="1"/>
        <v>0</v>
      </c>
      <c r="K37" s="1">
        <f t="shared" ca="1" si="1"/>
        <v>0</v>
      </c>
      <c r="L37" s="1">
        <f t="shared" ca="1" si="1"/>
        <v>0</v>
      </c>
      <c r="M37" s="1">
        <f t="shared" ca="1" si="1"/>
        <v>0</v>
      </c>
      <c r="N37" s="1">
        <f t="shared" ca="1" si="1"/>
        <v>0</v>
      </c>
      <c r="O37" s="1">
        <f t="shared" ca="1" si="1"/>
        <v>0</v>
      </c>
      <c r="P37" s="1">
        <f t="shared" ca="1" si="1"/>
        <v>0</v>
      </c>
    </row>
    <row r="38" spans="1:16">
      <c r="A38" s="14" t="str">
        <f ca="1">'Annual Trend Days'!A38</f>
        <v/>
      </c>
      <c r="B38" s="33" t="str">
        <f ca="1">'Annual Trend Days'!B38</f>
        <v/>
      </c>
      <c r="C38" s="33" t="str">
        <f ca="1">'Annual Trend Days'!C38</f>
        <v/>
      </c>
      <c r="D38" s="51" t="str">
        <f ca="1">'Annual Trend Days'!D38</f>
        <v/>
      </c>
      <c r="E38" s="51" t="str">
        <f ca="1">'Annual Trend Days'!E38</f>
        <v/>
      </c>
      <c r="J38" s="1">
        <f t="shared" ca="1" si="1"/>
        <v>0</v>
      </c>
      <c r="K38" s="1">
        <f t="shared" ca="1" si="1"/>
        <v>0</v>
      </c>
      <c r="L38" s="1">
        <f t="shared" ca="1" si="1"/>
        <v>0</v>
      </c>
      <c r="M38" s="1">
        <f t="shared" ca="1" si="1"/>
        <v>0</v>
      </c>
      <c r="N38" s="1">
        <f t="shared" ca="1" si="1"/>
        <v>0</v>
      </c>
      <c r="O38" s="1">
        <f t="shared" ca="1" si="1"/>
        <v>0</v>
      </c>
      <c r="P38" s="1">
        <f t="shared" ca="1" si="1"/>
        <v>0</v>
      </c>
    </row>
    <row r="39" spans="1:16">
      <c r="A39" s="14" t="str">
        <f ca="1">'Annual Trend Days'!A39</f>
        <v/>
      </c>
      <c r="B39" s="33" t="str">
        <f ca="1">'Annual Trend Days'!B39</f>
        <v/>
      </c>
      <c r="C39" s="33" t="str">
        <f ca="1">'Annual Trend Days'!C39</f>
        <v/>
      </c>
      <c r="D39" s="51" t="str">
        <f ca="1">'Annual Trend Days'!D39</f>
        <v/>
      </c>
      <c r="E39" s="51" t="str">
        <f ca="1">'Annual Trend Days'!E39</f>
        <v/>
      </c>
      <c r="J39" s="1">
        <f t="shared" ca="1" si="1"/>
        <v>0</v>
      </c>
      <c r="K39" s="1">
        <f t="shared" ca="1" si="1"/>
        <v>0</v>
      </c>
      <c r="L39" s="1">
        <f t="shared" ca="1" si="1"/>
        <v>0</v>
      </c>
      <c r="M39" s="1">
        <f t="shared" ca="1" si="1"/>
        <v>0</v>
      </c>
      <c r="N39" s="1">
        <f t="shared" ca="1" si="1"/>
        <v>0</v>
      </c>
      <c r="O39" s="1">
        <f t="shared" ca="1" si="1"/>
        <v>0</v>
      </c>
      <c r="P39" s="1">
        <f t="shared" ca="1" si="1"/>
        <v>0</v>
      </c>
    </row>
    <row r="40" spans="1:16">
      <c r="A40" s="14" t="str">
        <f ca="1">'Annual Trend Days'!A40</f>
        <v/>
      </c>
      <c r="B40" s="33" t="str">
        <f ca="1">'Annual Trend Days'!B40</f>
        <v/>
      </c>
      <c r="C40" s="33" t="str">
        <f ca="1">'Annual Trend Days'!C40</f>
        <v/>
      </c>
      <c r="D40" s="51" t="str">
        <f ca="1">'Annual Trend Days'!D40</f>
        <v/>
      </c>
      <c r="E40" s="51" t="str">
        <f ca="1">'Annual Trend Days'!E40</f>
        <v/>
      </c>
      <c r="J40" s="1">
        <f t="shared" ca="1" si="1"/>
        <v>0</v>
      </c>
      <c r="K40" s="1">
        <f t="shared" ca="1" si="1"/>
        <v>0</v>
      </c>
      <c r="L40" s="1">
        <f t="shared" ca="1" si="1"/>
        <v>0</v>
      </c>
      <c r="M40" s="1">
        <f t="shared" ca="1" si="1"/>
        <v>0</v>
      </c>
      <c r="N40" s="1">
        <f t="shared" ca="1" si="1"/>
        <v>0</v>
      </c>
      <c r="O40" s="1">
        <f t="shared" ca="1" si="1"/>
        <v>0</v>
      </c>
      <c r="P40" s="1">
        <f t="shared" ca="1" si="1"/>
        <v>0</v>
      </c>
    </row>
    <row r="41" spans="1:16">
      <c r="A41" s="14" t="str">
        <f ca="1">'Annual Trend Days'!A41</f>
        <v/>
      </c>
      <c r="B41" s="33" t="str">
        <f ca="1">'Annual Trend Days'!B41</f>
        <v/>
      </c>
      <c r="C41" s="33" t="str">
        <f ca="1">'Annual Trend Days'!C41</f>
        <v/>
      </c>
      <c r="D41" s="51" t="str">
        <f ca="1">'Annual Trend Days'!D41</f>
        <v/>
      </c>
      <c r="E41" s="51" t="str">
        <f ca="1">'Annual Trend Days'!E41</f>
        <v/>
      </c>
      <c r="J41" s="1">
        <f t="shared" ca="1" si="1"/>
        <v>0</v>
      </c>
      <c r="K41" s="1">
        <f t="shared" ca="1" si="1"/>
        <v>0</v>
      </c>
      <c r="L41" s="1">
        <f t="shared" ca="1" si="1"/>
        <v>0</v>
      </c>
      <c r="M41" s="1">
        <f t="shared" ca="1" si="1"/>
        <v>0</v>
      </c>
      <c r="N41" s="1">
        <f t="shared" ca="1" si="1"/>
        <v>0</v>
      </c>
      <c r="O41" s="1">
        <f t="shared" ca="1" si="1"/>
        <v>0</v>
      </c>
      <c r="P41" s="1">
        <f t="shared" ca="1" si="1"/>
        <v>0</v>
      </c>
    </row>
    <row r="42" spans="1:16">
      <c r="A42" s="14" t="str">
        <f ca="1">'Annual Trend Days'!A42</f>
        <v/>
      </c>
      <c r="B42" s="33" t="str">
        <f ca="1">'Annual Trend Days'!B42</f>
        <v/>
      </c>
      <c r="C42" s="33" t="str">
        <f ca="1">'Annual Trend Days'!C42</f>
        <v/>
      </c>
      <c r="D42" s="51" t="str">
        <f ca="1">'Annual Trend Days'!D42</f>
        <v/>
      </c>
      <c r="E42" s="51" t="str">
        <f ca="1">'Annual Trend Days'!E42</f>
        <v/>
      </c>
      <c r="J42" s="1">
        <f t="shared" ca="1" si="1"/>
        <v>0</v>
      </c>
      <c r="K42" s="1">
        <f t="shared" ca="1" si="1"/>
        <v>0</v>
      </c>
      <c r="L42" s="1">
        <f t="shared" ca="1" si="1"/>
        <v>0</v>
      </c>
      <c r="M42" s="1">
        <f t="shared" ca="1" si="1"/>
        <v>0</v>
      </c>
      <c r="N42" s="1">
        <f t="shared" ca="1" si="1"/>
        <v>0</v>
      </c>
      <c r="O42" s="1">
        <f t="shared" ca="1" si="1"/>
        <v>0</v>
      </c>
      <c r="P42" s="1">
        <f t="shared" ca="1" si="1"/>
        <v>0</v>
      </c>
    </row>
    <row r="43" spans="1:16">
      <c r="A43" s="14" t="str">
        <f ca="1">'Annual Trend Days'!A43</f>
        <v/>
      </c>
      <c r="B43" s="33" t="str">
        <f ca="1">'Annual Trend Days'!B43</f>
        <v/>
      </c>
      <c r="C43" s="33" t="str">
        <f ca="1">'Annual Trend Days'!C43</f>
        <v/>
      </c>
      <c r="D43" s="51" t="str">
        <f ca="1">'Annual Trend Days'!D43</f>
        <v/>
      </c>
      <c r="E43" s="51" t="str">
        <f ca="1">'Annual Trend Days'!E43</f>
        <v/>
      </c>
      <c r="J43" s="1">
        <f t="shared" ref="J43:P62" ca="1" si="2">SUMIFS(stitches,dates,"&gt;="&amp;J$1,dates,"&lt;"&amp;DATE(YEAR(J$1)+1,MONTH(J$1),DAY(J$1)),projects,$B43)</f>
        <v>0</v>
      </c>
      <c r="K43" s="1">
        <f t="shared" ca="1" si="2"/>
        <v>0</v>
      </c>
      <c r="L43" s="1">
        <f t="shared" ca="1" si="2"/>
        <v>0</v>
      </c>
      <c r="M43" s="1">
        <f t="shared" ca="1" si="2"/>
        <v>0</v>
      </c>
      <c r="N43" s="1">
        <f t="shared" ca="1" si="2"/>
        <v>0</v>
      </c>
      <c r="O43" s="1">
        <f t="shared" ca="1" si="2"/>
        <v>0</v>
      </c>
      <c r="P43" s="1">
        <f t="shared" ca="1" si="2"/>
        <v>0</v>
      </c>
    </row>
    <row r="44" spans="1:16">
      <c r="A44" s="14" t="str">
        <f ca="1">'Annual Trend Days'!A44</f>
        <v/>
      </c>
      <c r="B44" s="33" t="str">
        <f ca="1">'Annual Trend Days'!B44</f>
        <v/>
      </c>
      <c r="C44" s="33" t="str">
        <f ca="1">'Annual Trend Days'!C44</f>
        <v/>
      </c>
      <c r="D44" s="51" t="str">
        <f ca="1">'Annual Trend Days'!D44</f>
        <v/>
      </c>
      <c r="E44" s="51" t="str">
        <f ca="1">'Annual Trend Days'!E44</f>
        <v/>
      </c>
      <c r="J44" s="1">
        <f t="shared" ca="1" si="2"/>
        <v>0</v>
      </c>
      <c r="K44" s="1">
        <f t="shared" ca="1" si="2"/>
        <v>0</v>
      </c>
      <c r="L44" s="1">
        <f t="shared" ca="1" si="2"/>
        <v>0</v>
      </c>
      <c r="M44" s="1">
        <f t="shared" ca="1" si="2"/>
        <v>0</v>
      </c>
      <c r="N44" s="1">
        <f t="shared" ca="1" si="2"/>
        <v>0</v>
      </c>
      <c r="O44" s="1">
        <f t="shared" ca="1" si="2"/>
        <v>0</v>
      </c>
      <c r="P44" s="1">
        <f t="shared" ca="1" si="2"/>
        <v>0</v>
      </c>
    </row>
    <row r="45" spans="1:16">
      <c r="A45" s="14" t="str">
        <f ca="1">'Annual Trend Days'!A45</f>
        <v/>
      </c>
      <c r="B45" s="33" t="str">
        <f ca="1">'Annual Trend Days'!B45</f>
        <v/>
      </c>
      <c r="C45" s="33" t="str">
        <f ca="1">'Annual Trend Days'!C45</f>
        <v/>
      </c>
      <c r="D45" s="51" t="str">
        <f ca="1">'Annual Trend Days'!D45</f>
        <v/>
      </c>
      <c r="E45" s="51" t="str">
        <f ca="1">'Annual Trend Days'!E45</f>
        <v/>
      </c>
      <c r="J45" s="1">
        <f t="shared" ca="1" si="2"/>
        <v>0</v>
      </c>
      <c r="K45" s="1">
        <f t="shared" ca="1" si="2"/>
        <v>0</v>
      </c>
      <c r="L45" s="1">
        <f t="shared" ca="1" si="2"/>
        <v>0</v>
      </c>
      <c r="M45" s="1">
        <f t="shared" ca="1" si="2"/>
        <v>0</v>
      </c>
      <c r="N45" s="1">
        <f t="shared" ca="1" si="2"/>
        <v>0</v>
      </c>
      <c r="O45" s="1">
        <f t="shared" ca="1" si="2"/>
        <v>0</v>
      </c>
      <c r="P45" s="1">
        <f t="shared" ca="1" si="2"/>
        <v>0</v>
      </c>
    </row>
    <row r="46" spans="1:16">
      <c r="A46" s="14" t="str">
        <f ca="1">'Annual Trend Days'!A46</f>
        <v/>
      </c>
      <c r="B46" s="33" t="str">
        <f ca="1">'Annual Trend Days'!B46</f>
        <v/>
      </c>
      <c r="C46" s="33" t="str">
        <f ca="1">'Annual Trend Days'!C46</f>
        <v/>
      </c>
      <c r="D46" s="51" t="str">
        <f ca="1">'Annual Trend Days'!D46</f>
        <v/>
      </c>
      <c r="E46" s="51" t="str">
        <f ca="1">'Annual Trend Days'!E46</f>
        <v/>
      </c>
      <c r="J46" s="1">
        <f t="shared" ca="1" si="2"/>
        <v>0</v>
      </c>
      <c r="K46" s="1">
        <f t="shared" ca="1" si="2"/>
        <v>0</v>
      </c>
      <c r="L46" s="1">
        <f t="shared" ca="1" si="2"/>
        <v>0</v>
      </c>
      <c r="M46" s="1">
        <f t="shared" ca="1" si="2"/>
        <v>0</v>
      </c>
      <c r="N46" s="1">
        <f t="shared" ca="1" si="2"/>
        <v>0</v>
      </c>
      <c r="O46" s="1">
        <f t="shared" ca="1" si="2"/>
        <v>0</v>
      </c>
      <c r="P46" s="1">
        <f t="shared" ca="1" si="2"/>
        <v>0</v>
      </c>
    </row>
    <row r="47" spans="1:16">
      <c r="A47" s="14" t="str">
        <f ca="1">'Annual Trend Days'!A47</f>
        <v/>
      </c>
      <c r="B47" s="33" t="str">
        <f ca="1">'Annual Trend Days'!B47</f>
        <v/>
      </c>
      <c r="C47" s="33" t="str">
        <f ca="1">'Annual Trend Days'!C47</f>
        <v/>
      </c>
      <c r="D47" s="51" t="str">
        <f ca="1">'Annual Trend Days'!D47</f>
        <v/>
      </c>
      <c r="E47" s="51" t="str">
        <f ca="1">'Annual Trend Days'!E47</f>
        <v/>
      </c>
      <c r="J47" s="1">
        <f t="shared" ca="1" si="2"/>
        <v>0</v>
      </c>
      <c r="K47" s="1">
        <f t="shared" ca="1" si="2"/>
        <v>0</v>
      </c>
      <c r="L47" s="1">
        <f t="shared" ca="1" si="2"/>
        <v>0</v>
      </c>
      <c r="M47" s="1">
        <f t="shared" ca="1" si="2"/>
        <v>0</v>
      </c>
      <c r="N47" s="1">
        <f t="shared" ca="1" si="2"/>
        <v>0</v>
      </c>
      <c r="O47" s="1">
        <f t="shared" ca="1" si="2"/>
        <v>0</v>
      </c>
      <c r="P47" s="1">
        <f t="shared" ca="1" si="2"/>
        <v>0</v>
      </c>
    </row>
    <row r="48" spans="1:16">
      <c r="A48" s="14" t="str">
        <f ca="1">'Annual Trend Days'!A48</f>
        <v/>
      </c>
      <c r="B48" s="33" t="str">
        <f ca="1">'Annual Trend Days'!B48</f>
        <v/>
      </c>
      <c r="C48" s="33" t="str">
        <f ca="1">'Annual Trend Days'!C48</f>
        <v/>
      </c>
      <c r="D48" s="51" t="str">
        <f ca="1">'Annual Trend Days'!D48</f>
        <v/>
      </c>
      <c r="E48" s="51" t="str">
        <f ca="1">'Annual Trend Days'!E48</f>
        <v/>
      </c>
      <c r="J48" s="1">
        <f t="shared" ca="1" si="2"/>
        <v>0</v>
      </c>
      <c r="K48" s="1">
        <f t="shared" ca="1" si="2"/>
        <v>0</v>
      </c>
      <c r="L48" s="1">
        <f t="shared" ca="1" si="2"/>
        <v>0</v>
      </c>
      <c r="M48" s="1">
        <f t="shared" ca="1" si="2"/>
        <v>0</v>
      </c>
      <c r="N48" s="1">
        <f t="shared" ca="1" si="2"/>
        <v>0</v>
      </c>
      <c r="O48" s="1">
        <f t="shared" ca="1" si="2"/>
        <v>0</v>
      </c>
      <c r="P48" s="1">
        <f t="shared" ca="1" si="2"/>
        <v>0</v>
      </c>
    </row>
    <row r="49" spans="1:16">
      <c r="A49" s="14" t="str">
        <f ca="1">'Annual Trend Days'!A49</f>
        <v/>
      </c>
      <c r="B49" s="33" t="str">
        <f ca="1">'Annual Trend Days'!B49</f>
        <v/>
      </c>
      <c r="C49" s="33" t="str">
        <f ca="1">'Annual Trend Days'!C49</f>
        <v/>
      </c>
      <c r="D49" s="51" t="str">
        <f ca="1">'Annual Trend Days'!D49</f>
        <v/>
      </c>
      <c r="E49" s="51" t="str">
        <f ca="1">'Annual Trend Days'!E49</f>
        <v/>
      </c>
      <c r="J49" s="1">
        <f t="shared" ca="1" si="2"/>
        <v>0</v>
      </c>
      <c r="K49" s="1">
        <f t="shared" ca="1" si="2"/>
        <v>0</v>
      </c>
      <c r="L49" s="1">
        <f t="shared" ca="1" si="2"/>
        <v>0</v>
      </c>
      <c r="M49" s="1">
        <f t="shared" ca="1" si="2"/>
        <v>0</v>
      </c>
      <c r="N49" s="1">
        <f t="shared" ca="1" si="2"/>
        <v>0</v>
      </c>
      <c r="O49" s="1">
        <f t="shared" ca="1" si="2"/>
        <v>0</v>
      </c>
      <c r="P49" s="1">
        <f t="shared" ca="1" si="2"/>
        <v>0</v>
      </c>
    </row>
    <row r="50" spans="1:16">
      <c r="A50" s="14" t="str">
        <f ca="1">'Annual Trend Days'!A50</f>
        <v/>
      </c>
      <c r="B50" s="33" t="str">
        <f ca="1">'Annual Trend Days'!B50</f>
        <v/>
      </c>
      <c r="C50" s="33" t="str">
        <f ca="1">'Annual Trend Days'!C50</f>
        <v/>
      </c>
      <c r="D50" s="51" t="str">
        <f ca="1">'Annual Trend Days'!D50</f>
        <v/>
      </c>
      <c r="E50" s="51" t="str">
        <f ca="1">'Annual Trend Days'!E50</f>
        <v/>
      </c>
      <c r="J50" s="1">
        <f t="shared" ca="1" si="2"/>
        <v>0</v>
      </c>
      <c r="K50" s="1">
        <f t="shared" ca="1" si="2"/>
        <v>0</v>
      </c>
      <c r="L50" s="1">
        <f t="shared" ca="1" si="2"/>
        <v>0</v>
      </c>
      <c r="M50" s="1">
        <f t="shared" ca="1" si="2"/>
        <v>0</v>
      </c>
      <c r="N50" s="1">
        <f t="shared" ca="1" si="2"/>
        <v>0</v>
      </c>
      <c r="O50" s="1">
        <f t="shared" ca="1" si="2"/>
        <v>0</v>
      </c>
      <c r="P50" s="1">
        <f t="shared" ca="1" si="2"/>
        <v>0</v>
      </c>
    </row>
    <row r="51" spans="1:16">
      <c r="A51" s="14" t="str">
        <f ca="1">'Annual Trend Days'!A51</f>
        <v/>
      </c>
      <c r="B51" s="33" t="str">
        <f ca="1">'Annual Trend Days'!B51</f>
        <v/>
      </c>
      <c r="C51" s="33" t="str">
        <f ca="1">'Annual Trend Days'!C51</f>
        <v/>
      </c>
      <c r="D51" s="51" t="str">
        <f ca="1">'Annual Trend Days'!D51</f>
        <v/>
      </c>
      <c r="E51" s="51" t="str">
        <f ca="1">'Annual Trend Days'!E51</f>
        <v/>
      </c>
      <c r="J51" s="1">
        <f t="shared" ca="1" si="2"/>
        <v>0</v>
      </c>
      <c r="K51" s="1">
        <f t="shared" ca="1" si="2"/>
        <v>0</v>
      </c>
      <c r="L51" s="1">
        <f t="shared" ca="1" si="2"/>
        <v>0</v>
      </c>
      <c r="M51" s="1">
        <f t="shared" ca="1" si="2"/>
        <v>0</v>
      </c>
      <c r="N51" s="1">
        <f t="shared" ca="1" si="2"/>
        <v>0</v>
      </c>
      <c r="O51" s="1">
        <f t="shared" ca="1" si="2"/>
        <v>0</v>
      </c>
      <c r="P51" s="1">
        <f t="shared" ca="1" si="2"/>
        <v>0</v>
      </c>
    </row>
    <row r="52" spans="1:16">
      <c r="A52" s="14" t="str">
        <f ca="1">'Annual Trend Days'!A52</f>
        <v/>
      </c>
      <c r="B52" s="33" t="str">
        <f ca="1">'Annual Trend Days'!B52</f>
        <v/>
      </c>
      <c r="C52" s="33" t="str">
        <f ca="1">'Annual Trend Days'!C52</f>
        <v/>
      </c>
      <c r="D52" s="51" t="str">
        <f ca="1">'Annual Trend Days'!D52</f>
        <v/>
      </c>
      <c r="E52" s="51" t="str">
        <f ca="1">'Annual Trend Days'!E52</f>
        <v/>
      </c>
      <c r="J52" s="1">
        <f t="shared" ca="1" si="2"/>
        <v>0</v>
      </c>
      <c r="K52" s="1">
        <f t="shared" ca="1" si="2"/>
        <v>0</v>
      </c>
      <c r="L52" s="1">
        <f t="shared" ca="1" si="2"/>
        <v>0</v>
      </c>
      <c r="M52" s="1">
        <f t="shared" ca="1" si="2"/>
        <v>0</v>
      </c>
      <c r="N52" s="1">
        <f t="shared" ca="1" si="2"/>
        <v>0</v>
      </c>
      <c r="O52" s="1">
        <f t="shared" ca="1" si="2"/>
        <v>0</v>
      </c>
      <c r="P52" s="1">
        <f t="shared" ca="1" si="2"/>
        <v>0</v>
      </c>
    </row>
    <row r="53" spans="1:16">
      <c r="A53" s="14" t="str">
        <f ca="1">'Annual Trend Days'!A53</f>
        <v/>
      </c>
      <c r="B53" s="33" t="str">
        <f ca="1">'Annual Trend Days'!B53</f>
        <v/>
      </c>
      <c r="C53" s="33" t="str">
        <f ca="1">'Annual Trend Days'!C53</f>
        <v/>
      </c>
      <c r="D53" s="51" t="str">
        <f ca="1">'Annual Trend Days'!D53</f>
        <v/>
      </c>
      <c r="E53" s="51" t="str">
        <f ca="1">'Annual Trend Days'!E53</f>
        <v/>
      </c>
      <c r="J53" s="1">
        <f t="shared" ca="1" si="2"/>
        <v>0</v>
      </c>
      <c r="K53" s="1">
        <f t="shared" ca="1" si="2"/>
        <v>0</v>
      </c>
      <c r="L53" s="1">
        <f t="shared" ca="1" si="2"/>
        <v>0</v>
      </c>
      <c r="M53" s="1">
        <f t="shared" ca="1" si="2"/>
        <v>0</v>
      </c>
      <c r="N53" s="1">
        <f t="shared" ca="1" si="2"/>
        <v>0</v>
      </c>
      <c r="O53" s="1">
        <f t="shared" ca="1" si="2"/>
        <v>0</v>
      </c>
      <c r="P53" s="1">
        <f t="shared" ca="1" si="2"/>
        <v>0</v>
      </c>
    </row>
    <row r="54" spans="1:16">
      <c r="A54" s="14" t="str">
        <f ca="1">'Annual Trend Days'!A54</f>
        <v/>
      </c>
      <c r="B54" s="33" t="str">
        <f ca="1">'Annual Trend Days'!B54</f>
        <v/>
      </c>
      <c r="C54" s="33" t="str">
        <f ca="1">'Annual Trend Days'!C54</f>
        <v/>
      </c>
      <c r="D54" s="51" t="str">
        <f ca="1">'Annual Trend Days'!D54</f>
        <v/>
      </c>
      <c r="E54" s="51" t="str">
        <f ca="1">'Annual Trend Days'!E54</f>
        <v/>
      </c>
      <c r="J54" s="1">
        <f t="shared" ca="1" si="2"/>
        <v>0</v>
      </c>
      <c r="K54" s="1">
        <f t="shared" ca="1" si="2"/>
        <v>0</v>
      </c>
      <c r="L54" s="1">
        <f t="shared" ca="1" si="2"/>
        <v>0</v>
      </c>
      <c r="M54" s="1">
        <f t="shared" ca="1" si="2"/>
        <v>0</v>
      </c>
      <c r="N54" s="1">
        <f t="shared" ca="1" si="2"/>
        <v>0</v>
      </c>
      <c r="O54" s="1">
        <f t="shared" ca="1" si="2"/>
        <v>0</v>
      </c>
      <c r="P54" s="1">
        <f t="shared" ca="1" si="2"/>
        <v>0</v>
      </c>
    </row>
    <row r="55" spans="1:16">
      <c r="A55" s="14" t="str">
        <f ca="1">'Annual Trend Days'!A55</f>
        <v/>
      </c>
      <c r="B55" s="33" t="str">
        <f ca="1">'Annual Trend Days'!B55</f>
        <v/>
      </c>
      <c r="C55" s="33" t="str">
        <f ca="1">'Annual Trend Days'!C55</f>
        <v/>
      </c>
      <c r="D55" s="51" t="str">
        <f ca="1">'Annual Trend Days'!D55</f>
        <v/>
      </c>
      <c r="E55" s="51" t="str">
        <f ca="1">'Annual Trend Days'!E55</f>
        <v/>
      </c>
      <c r="J55" s="1">
        <f t="shared" ca="1" si="2"/>
        <v>0</v>
      </c>
      <c r="K55" s="1">
        <f t="shared" ca="1" si="2"/>
        <v>0</v>
      </c>
      <c r="L55" s="1">
        <f t="shared" ca="1" si="2"/>
        <v>0</v>
      </c>
      <c r="M55" s="1">
        <f t="shared" ca="1" si="2"/>
        <v>0</v>
      </c>
      <c r="N55" s="1">
        <f t="shared" ca="1" si="2"/>
        <v>0</v>
      </c>
      <c r="O55" s="1">
        <f t="shared" ca="1" si="2"/>
        <v>0</v>
      </c>
      <c r="P55" s="1">
        <f t="shared" ca="1" si="2"/>
        <v>0</v>
      </c>
    </row>
    <row r="56" spans="1:16">
      <c r="A56" s="14" t="str">
        <f ca="1">'Annual Trend Days'!A56</f>
        <v/>
      </c>
      <c r="B56" s="33" t="str">
        <f ca="1">'Annual Trend Days'!B56</f>
        <v/>
      </c>
      <c r="C56" s="33" t="str">
        <f ca="1">'Annual Trend Days'!C56</f>
        <v/>
      </c>
      <c r="D56" s="51" t="str">
        <f ca="1">'Annual Trend Days'!D56</f>
        <v/>
      </c>
      <c r="E56" s="51" t="str">
        <f ca="1">'Annual Trend Days'!E56</f>
        <v/>
      </c>
      <c r="J56" s="1">
        <f t="shared" ca="1" si="2"/>
        <v>0</v>
      </c>
      <c r="K56" s="1">
        <f t="shared" ca="1" si="2"/>
        <v>0</v>
      </c>
      <c r="L56" s="1">
        <f t="shared" ca="1" si="2"/>
        <v>0</v>
      </c>
      <c r="M56" s="1">
        <f t="shared" ca="1" si="2"/>
        <v>0</v>
      </c>
      <c r="N56" s="1">
        <f t="shared" ca="1" si="2"/>
        <v>0</v>
      </c>
      <c r="O56" s="1">
        <f t="shared" ca="1" si="2"/>
        <v>0</v>
      </c>
      <c r="P56" s="1">
        <f t="shared" ca="1" si="2"/>
        <v>0</v>
      </c>
    </row>
    <row r="57" spans="1:16">
      <c r="A57" s="14" t="str">
        <f ca="1">'Annual Trend Days'!A57</f>
        <v/>
      </c>
      <c r="B57" s="33" t="str">
        <f ca="1">'Annual Trend Days'!B57</f>
        <v/>
      </c>
      <c r="C57" s="33" t="str">
        <f ca="1">'Annual Trend Days'!C57</f>
        <v/>
      </c>
      <c r="D57" s="51" t="str">
        <f ca="1">'Annual Trend Days'!D57</f>
        <v/>
      </c>
      <c r="E57" s="51" t="str">
        <f ca="1">'Annual Trend Days'!E57</f>
        <v/>
      </c>
      <c r="J57" s="1">
        <f t="shared" ca="1" si="2"/>
        <v>0</v>
      </c>
      <c r="K57" s="1">
        <f t="shared" ca="1" si="2"/>
        <v>0</v>
      </c>
      <c r="L57" s="1">
        <f t="shared" ca="1" si="2"/>
        <v>0</v>
      </c>
      <c r="M57" s="1">
        <f t="shared" ca="1" si="2"/>
        <v>0</v>
      </c>
      <c r="N57" s="1">
        <f t="shared" ca="1" si="2"/>
        <v>0</v>
      </c>
      <c r="O57" s="1">
        <f t="shared" ca="1" si="2"/>
        <v>0</v>
      </c>
      <c r="P57" s="1">
        <f t="shared" ca="1" si="2"/>
        <v>0</v>
      </c>
    </row>
    <row r="58" spans="1:16">
      <c r="A58" s="14" t="str">
        <f ca="1">'Annual Trend Days'!A58</f>
        <v/>
      </c>
      <c r="B58" s="33" t="str">
        <f ca="1">'Annual Trend Days'!B58</f>
        <v/>
      </c>
      <c r="C58" s="33" t="str">
        <f ca="1">'Annual Trend Days'!C58</f>
        <v/>
      </c>
      <c r="D58" s="51" t="str">
        <f ca="1">'Annual Trend Days'!D58</f>
        <v/>
      </c>
      <c r="E58" s="51" t="str">
        <f ca="1">'Annual Trend Days'!E58</f>
        <v/>
      </c>
      <c r="J58" s="1">
        <f t="shared" ca="1" si="2"/>
        <v>0</v>
      </c>
      <c r="K58" s="1">
        <f t="shared" ca="1" si="2"/>
        <v>0</v>
      </c>
      <c r="L58" s="1">
        <f t="shared" ca="1" si="2"/>
        <v>0</v>
      </c>
      <c r="M58" s="1">
        <f t="shared" ca="1" si="2"/>
        <v>0</v>
      </c>
      <c r="N58" s="1">
        <f t="shared" ca="1" si="2"/>
        <v>0</v>
      </c>
      <c r="O58" s="1">
        <f t="shared" ca="1" si="2"/>
        <v>0</v>
      </c>
      <c r="P58" s="1">
        <f t="shared" ca="1" si="2"/>
        <v>0</v>
      </c>
    </row>
    <row r="59" spans="1:16">
      <c r="A59" s="14" t="str">
        <f ca="1">'Annual Trend Days'!A59</f>
        <v/>
      </c>
      <c r="B59" s="33" t="str">
        <f ca="1">'Annual Trend Days'!B59</f>
        <v/>
      </c>
      <c r="C59" s="33" t="str">
        <f ca="1">'Annual Trend Days'!C59</f>
        <v/>
      </c>
      <c r="D59" s="51" t="str">
        <f ca="1">'Annual Trend Days'!D59</f>
        <v/>
      </c>
      <c r="E59" s="51" t="str">
        <f ca="1">'Annual Trend Days'!E59</f>
        <v/>
      </c>
      <c r="J59" s="1">
        <f t="shared" ca="1" si="2"/>
        <v>0</v>
      </c>
      <c r="K59" s="1">
        <f t="shared" ca="1" si="2"/>
        <v>0</v>
      </c>
      <c r="L59" s="1">
        <f t="shared" ca="1" si="2"/>
        <v>0</v>
      </c>
      <c r="M59" s="1">
        <f t="shared" ca="1" si="2"/>
        <v>0</v>
      </c>
      <c r="N59" s="1">
        <f t="shared" ca="1" si="2"/>
        <v>0</v>
      </c>
      <c r="O59" s="1">
        <f t="shared" ca="1" si="2"/>
        <v>0</v>
      </c>
      <c r="P59" s="1">
        <f t="shared" ca="1" si="2"/>
        <v>0</v>
      </c>
    </row>
    <row r="60" spans="1:16">
      <c r="A60" s="14" t="str">
        <f ca="1">'Annual Trend Days'!A60</f>
        <v/>
      </c>
      <c r="B60" s="33" t="str">
        <f ca="1">'Annual Trend Days'!B60</f>
        <v/>
      </c>
      <c r="C60" s="33" t="str">
        <f ca="1">'Annual Trend Days'!C60</f>
        <v/>
      </c>
      <c r="D60" s="51" t="str">
        <f ca="1">'Annual Trend Days'!D60</f>
        <v/>
      </c>
      <c r="E60" s="51" t="str">
        <f ca="1">'Annual Trend Days'!E60</f>
        <v/>
      </c>
      <c r="J60" s="1">
        <f t="shared" ca="1" si="2"/>
        <v>0</v>
      </c>
      <c r="K60" s="1">
        <f t="shared" ca="1" si="2"/>
        <v>0</v>
      </c>
      <c r="L60" s="1">
        <f t="shared" ca="1" si="2"/>
        <v>0</v>
      </c>
      <c r="M60" s="1">
        <f t="shared" ca="1" si="2"/>
        <v>0</v>
      </c>
      <c r="N60" s="1">
        <f t="shared" ca="1" si="2"/>
        <v>0</v>
      </c>
      <c r="O60" s="1">
        <f t="shared" ca="1" si="2"/>
        <v>0</v>
      </c>
      <c r="P60" s="1">
        <f t="shared" ca="1" si="2"/>
        <v>0</v>
      </c>
    </row>
    <row r="61" spans="1:16">
      <c r="A61" s="14" t="str">
        <f ca="1">'Annual Trend Days'!A61</f>
        <v/>
      </c>
      <c r="B61" s="33" t="str">
        <f ca="1">'Annual Trend Days'!B61</f>
        <v/>
      </c>
      <c r="C61" s="33" t="str">
        <f ca="1">'Annual Trend Days'!C61</f>
        <v/>
      </c>
      <c r="D61" s="51" t="str">
        <f ca="1">'Annual Trend Days'!D61</f>
        <v/>
      </c>
      <c r="E61" s="51" t="str">
        <f ca="1">'Annual Trend Days'!E61</f>
        <v/>
      </c>
      <c r="J61" s="1">
        <f t="shared" ca="1" si="2"/>
        <v>0</v>
      </c>
      <c r="K61" s="1">
        <f t="shared" ca="1" si="2"/>
        <v>0</v>
      </c>
      <c r="L61" s="1">
        <f t="shared" ca="1" si="2"/>
        <v>0</v>
      </c>
      <c r="M61" s="1">
        <f t="shared" ca="1" si="2"/>
        <v>0</v>
      </c>
      <c r="N61" s="1">
        <f t="shared" ca="1" si="2"/>
        <v>0</v>
      </c>
      <c r="O61" s="1">
        <f t="shared" ca="1" si="2"/>
        <v>0</v>
      </c>
      <c r="P61" s="1">
        <f t="shared" ca="1" si="2"/>
        <v>0</v>
      </c>
    </row>
    <row r="62" spans="1:16">
      <c r="A62" s="14" t="str">
        <f ca="1">'Annual Trend Days'!A62</f>
        <v/>
      </c>
      <c r="B62" s="33" t="str">
        <f ca="1">'Annual Trend Days'!B62</f>
        <v/>
      </c>
      <c r="C62" s="33" t="str">
        <f ca="1">'Annual Trend Days'!C62</f>
        <v/>
      </c>
      <c r="D62" s="51" t="str">
        <f ca="1">'Annual Trend Days'!D62</f>
        <v/>
      </c>
      <c r="E62" s="51" t="str">
        <f ca="1">'Annual Trend Days'!E62</f>
        <v/>
      </c>
      <c r="J62" s="1">
        <f t="shared" ca="1" si="2"/>
        <v>0</v>
      </c>
      <c r="K62" s="1">
        <f t="shared" ca="1" si="2"/>
        <v>0</v>
      </c>
      <c r="L62" s="1">
        <f t="shared" ca="1" si="2"/>
        <v>0</v>
      </c>
      <c r="M62" s="1">
        <f t="shared" ca="1" si="2"/>
        <v>0</v>
      </c>
      <c r="N62" s="1">
        <f t="shared" ca="1" si="2"/>
        <v>0</v>
      </c>
      <c r="O62" s="1">
        <f t="shared" ca="1" si="2"/>
        <v>0</v>
      </c>
      <c r="P62" s="1">
        <f t="shared" ca="1" si="2"/>
        <v>0</v>
      </c>
    </row>
    <row r="63" spans="1:16">
      <c r="A63" s="14" t="str">
        <f ca="1">'Annual Trend Days'!A63</f>
        <v/>
      </c>
      <c r="B63" s="33" t="str">
        <f ca="1">'Annual Trend Days'!B63</f>
        <v/>
      </c>
      <c r="C63" s="33" t="str">
        <f ca="1">'Annual Trend Days'!C63</f>
        <v/>
      </c>
      <c r="D63" s="51" t="str">
        <f ca="1">'Annual Trend Days'!D63</f>
        <v/>
      </c>
      <c r="E63" s="51" t="str">
        <f ca="1">'Annual Trend Days'!E63</f>
        <v/>
      </c>
      <c r="J63" s="1">
        <f t="shared" ref="J63:P82" ca="1" si="3">SUMIFS(stitches,dates,"&gt;="&amp;J$1,dates,"&lt;"&amp;DATE(YEAR(J$1)+1,MONTH(J$1),DAY(J$1)),projects,$B63)</f>
        <v>0</v>
      </c>
      <c r="K63" s="1">
        <f t="shared" ca="1" si="3"/>
        <v>0</v>
      </c>
      <c r="L63" s="1">
        <f t="shared" ca="1" si="3"/>
        <v>0</v>
      </c>
      <c r="M63" s="1">
        <f t="shared" ca="1" si="3"/>
        <v>0</v>
      </c>
      <c r="N63" s="1">
        <f t="shared" ca="1" si="3"/>
        <v>0</v>
      </c>
      <c r="O63" s="1">
        <f t="shared" ca="1" si="3"/>
        <v>0</v>
      </c>
      <c r="P63" s="1">
        <f t="shared" ca="1" si="3"/>
        <v>0</v>
      </c>
    </row>
    <row r="64" spans="1:16">
      <c r="A64" s="14" t="str">
        <f ca="1">'Annual Trend Days'!A64</f>
        <v/>
      </c>
      <c r="B64" s="33" t="str">
        <f ca="1">'Annual Trend Days'!B64</f>
        <v/>
      </c>
      <c r="C64" s="33" t="str">
        <f ca="1">'Annual Trend Days'!C64</f>
        <v/>
      </c>
      <c r="D64" s="51" t="str">
        <f ca="1">'Annual Trend Days'!D64</f>
        <v/>
      </c>
      <c r="E64" s="51" t="str">
        <f ca="1">'Annual Trend Days'!E64</f>
        <v/>
      </c>
      <c r="J64" s="1">
        <f t="shared" ca="1" si="3"/>
        <v>0</v>
      </c>
      <c r="K64" s="1">
        <f t="shared" ca="1" si="3"/>
        <v>0</v>
      </c>
      <c r="L64" s="1">
        <f t="shared" ca="1" si="3"/>
        <v>0</v>
      </c>
      <c r="M64" s="1">
        <f t="shared" ca="1" si="3"/>
        <v>0</v>
      </c>
      <c r="N64" s="1">
        <f t="shared" ca="1" si="3"/>
        <v>0</v>
      </c>
      <c r="O64" s="1">
        <f t="shared" ca="1" si="3"/>
        <v>0</v>
      </c>
      <c r="P64" s="1">
        <f t="shared" ca="1" si="3"/>
        <v>0</v>
      </c>
    </row>
    <row r="65" spans="1:16">
      <c r="A65" s="14" t="str">
        <f ca="1">'Annual Trend Days'!A65</f>
        <v/>
      </c>
      <c r="B65" s="33" t="str">
        <f ca="1">'Annual Trend Days'!B65</f>
        <v/>
      </c>
      <c r="C65" s="33" t="str">
        <f ca="1">'Annual Trend Days'!C65</f>
        <v/>
      </c>
      <c r="D65" s="51" t="str">
        <f ca="1">'Annual Trend Days'!D65</f>
        <v/>
      </c>
      <c r="E65" s="51" t="str">
        <f ca="1">'Annual Trend Days'!E65</f>
        <v/>
      </c>
      <c r="J65" s="1">
        <f t="shared" ca="1" si="3"/>
        <v>0</v>
      </c>
      <c r="K65" s="1">
        <f t="shared" ca="1" si="3"/>
        <v>0</v>
      </c>
      <c r="L65" s="1">
        <f t="shared" ca="1" si="3"/>
        <v>0</v>
      </c>
      <c r="M65" s="1">
        <f t="shared" ca="1" si="3"/>
        <v>0</v>
      </c>
      <c r="N65" s="1">
        <f t="shared" ca="1" si="3"/>
        <v>0</v>
      </c>
      <c r="O65" s="1">
        <f t="shared" ca="1" si="3"/>
        <v>0</v>
      </c>
      <c r="P65" s="1">
        <f t="shared" ca="1" si="3"/>
        <v>0</v>
      </c>
    </row>
    <row r="66" spans="1:16">
      <c r="A66" s="14" t="str">
        <f ca="1">'Annual Trend Days'!A66</f>
        <v/>
      </c>
      <c r="B66" s="33" t="str">
        <f ca="1">'Annual Trend Days'!B66</f>
        <v/>
      </c>
      <c r="C66" s="33" t="str">
        <f ca="1">'Annual Trend Days'!C66</f>
        <v/>
      </c>
      <c r="D66" s="51" t="str">
        <f ca="1">'Annual Trend Days'!D66</f>
        <v/>
      </c>
      <c r="E66" s="51" t="str">
        <f ca="1">'Annual Trend Days'!E66</f>
        <v/>
      </c>
      <c r="J66" s="1">
        <f t="shared" ca="1" si="3"/>
        <v>0</v>
      </c>
      <c r="K66" s="1">
        <f t="shared" ca="1" si="3"/>
        <v>0</v>
      </c>
      <c r="L66" s="1">
        <f t="shared" ca="1" si="3"/>
        <v>0</v>
      </c>
      <c r="M66" s="1">
        <f t="shared" ca="1" si="3"/>
        <v>0</v>
      </c>
      <c r="N66" s="1">
        <f t="shared" ca="1" si="3"/>
        <v>0</v>
      </c>
      <c r="O66" s="1">
        <f t="shared" ca="1" si="3"/>
        <v>0</v>
      </c>
      <c r="P66" s="1">
        <f t="shared" ca="1" si="3"/>
        <v>0</v>
      </c>
    </row>
    <row r="67" spans="1:16">
      <c r="A67" s="14" t="str">
        <f ca="1">'Annual Trend Days'!A67</f>
        <v/>
      </c>
      <c r="B67" s="33" t="str">
        <f ca="1">'Annual Trend Days'!B67</f>
        <v/>
      </c>
      <c r="C67" s="33" t="str">
        <f ca="1">'Annual Trend Days'!C67</f>
        <v/>
      </c>
      <c r="D67" s="51" t="str">
        <f ca="1">'Annual Trend Days'!D67</f>
        <v/>
      </c>
      <c r="E67" s="51" t="str">
        <f ca="1">'Annual Trend Days'!E67</f>
        <v/>
      </c>
      <c r="J67" s="1">
        <f t="shared" ca="1" si="3"/>
        <v>0</v>
      </c>
      <c r="K67" s="1">
        <f t="shared" ca="1" si="3"/>
        <v>0</v>
      </c>
      <c r="L67" s="1">
        <f t="shared" ca="1" si="3"/>
        <v>0</v>
      </c>
      <c r="M67" s="1">
        <f t="shared" ca="1" si="3"/>
        <v>0</v>
      </c>
      <c r="N67" s="1">
        <f t="shared" ca="1" si="3"/>
        <v>0</v>
      </c>
      <c r="O67" s="1">
        <f t="shared" ca="1" si="3"/>
        <v>0</v>
      </c>
      <c r="P67" s="1">
        <f t="shared" ca="1" si="3"/>
        <v>0</v>
      </c>
    </row>
    <row r="68" spans="1:16">
      <c r="A68" s="14" t="str">
        <f ca="1">'Annual Trend Days'!A68</f>
        <v/>
      </c>
      <c r="B68" s="33" t="str">
        <f ca="1">'Annual Trend Days'!B68</f>
        <v/>
      </c>
      <c r="C68" s="33" t="str">
        <f ca="1">'Annual Trend Days'!C68</f>
        <v/>
      </c>
      <c r="D68" s="51" t="str">
        <f ca="1">'Annual Trend Days'!D68</f>
        <v/>
      </c>
      <c r="E68" s="51" t="str">
        <f ca="1">'Annual Trend Days'!E68</f>
        <v/>
      </c>
      <c r="J68" s="1">
        <f t="shared" ca="1" si="3"/>
        <v>0</v>
      </c>
      <c r="K68" s="1">
        <f t="shared" ca="1" si="3"/>
        <v>0</v>
      </c>
      <c r="L68" s="1">
        <f t="shared" ca="1" si="3"/>
        <v>0</v>
      </c>
      <c r="M68" s="1">
        <f t="shared" ca="1" si="3"/>
        <v>0</v>
      </c>
      <c r="N68" s="1">
        <f t="shared" ca="1" si="3"/>
        <v>0</v>
      </c>
      <c r="O68" s="1">
        <f t="shared" ca="1" si="3"/>
        <v>0</v>
      </c>
      <c r="P68" s="1">
        <f t="shared" ca="1" si="3"/>
        <v>0</v>
      </c>
    </row>
    <row r="69" spans="1:16">
      <c r="A69" s="14" t="str">
        <f ca="1">'Annual Trend Days'!A69</f>
        <v/>
      </c>
      <c r="B69" s="33" t="str">
        <f ca="1">'Annual Trend Days'!B69</f>
        <v/>
      </c>
      <c r="C69" s="33" t="str">
        <f ca="1">'Annual Trend Days'!C69</f>
        <v/>
      </c>
      <c r="D69" s="51" t="str">
        <f ca="1">'Annual Trend Days'!D69</f>
        <v/>
      </c>
      <c r="E69" s="51" t="str">
        <f ca="1">'Annual Trend Days'!E69</f>
        <v/>
      </c>
      <c r="J69" s="1">
        <f t="shared" ca="1" si="3"/>
        <v>0</v>
      </c>
      <c r="K69" s="1">
        <f t="shared" ca="1" si="3"/>
        <v>0</v>
      </c>
      <c r="L69" s="1">
        <f t="shared" ca="1" si="3"/>
        <v>0</v>
      </c>
      <c r="M69" s="1">
        <f t="shared" ca="1" si="3"/>
        <v>0</v>
      </c>
      <c r="N69" s="1">
        <f t="shared" ca="1" si="3"/>
        <v>0</v>
      </c>
      <c r="O69" s="1">
        <f t="shared" ca="1" si="3"/>
        <v>0</v>
      </c>
      <c r="P69" s="1">
        <f t="shared" ca="1" si="3"/>
        <v>0</v>
      </c>
    </row>
    <row r="70" spans="1:16">
      <c r="A70" s="14" t="str">
        <f ca="1">'Annual Trend Days'!A70</f>
        <v/>
      </c>
      <c r="B70" s="33" t="str">
        <f ca="1">'Annual Trend Days'!B70</f>
        <v/>
      </c>
      <c r="C70" s="33" t="str">
        <f ca="1">'Annual Trend Days'!C70</f>
        <v/>
      </c>
      <c r="D70" s="51" t="str">
        <f ca="1">'Annual Trend Days'!D70</f>
        <v/>
      </c>
      <c r="E70" s="51" t="str">
        <f ca="1">'Annual Trend Days'!E70</f>
        <v/>
      </c>
      <c r="J70" s="1">
        <f t="shared" ca="1" si="3"/>
        <v>0</v>
      </c>
      <c r="K70" s="1">
        <f t="shared" ca="1" si="3"/>
        <v>0</v>
      </c>
      <c r="L70" s="1">
        <f t="shared" ca="1" si="3"/>
        <v>0</v>
      </c>
      <c r="M70" s="1">
        <f t="shared" ca="1" si="3"/>
        <v>0</v>
      </c>
      <c r="N70" s="1">
        <f t="shared" ca="1" si="3"/>
        <v>0</v>
      </c>
      <c r="O70" s="1">
        <f t="shared" ca="1" si="3"/>
        <v>0</v>
      </c>
      <c r="P70" s="1">
        <f t="shared" ca="1" si="3"/>
        <v>0</v>
      </c>
    </row>
    <row r="71" spans="1:16">
      <c r="A71" s="14" t="str">
        <f ca="1">'Annual Trend Days'!A71</f>
        <v/>
      </c>
      <c r="B71" s="33" t="str">
        <f ca="1">'Annual Trend Days'!B71</f>
        <v/>
      </c>
      <c r="C71" s="33" t="str">
        <f ca="1">'Annual Trend Days'!C71</f>
        <v/>
      </c>
      <c r="D71" s="51" t="str">
        <f ca="1">'Annual Trend Days'!D71</f>
        <v/>
      </c>
      <c r="E71" s="51" t="str">
        <f ca="1">'Annual Trend Days'!E71</f>
        <v/>
      </c>
      <c r="J71" s="1">
        <f t="shared" ca="1" si="3"/>
        <v>0</v>
      </c>
      <c r="K71" s="1">
        <f t="shared" ca="1" si="3"/>
        <v>0</v>
      </c>
      <c r="L71" s="1">
        <f t="shared" ca="1" si="3"/>
        <v>0</v>
      </c>
      <c r="M71" s="1">
        <f t="shared" ca="1" si="3"/>
        <v>0</v>
      </c>
      <c r="N71" s="1">
        <f t="shared" ca="1" si="3"/>
        <v>0</v>
      </c>
      <c r="O71" s="1">
        <f t="shared" ca="1" si="3"/>
        <v>0</v>
      </c>
      <c r="P71" s="1">
        <f t="shared" ca="1" si="3"/>
        <v>0</v>
      </c>
    </row>
    <row r="72" spans="1:16">
      <c r="A72" s="14" t="str">
        <f ca="1">'Annual Trend Days'!A72</f>
        <v/>
      </c>
      <c r="B72" s="33" t="str">
        <f ca="1">'Annual Trend Days'!B72</f>
        <v/>
      </c>
      <c r="C72" s="33" t="str">
        <f ca="1">'Annual Trend Days'!C72</f>
        <v/>
      </c>
      <c r="D72" s="51" t="str">
        <f ca="1">'Annual Trend Days'!D72</f>
        <v/>
      </c>
      <c r="E72" s="51" t="str">
        <f ca="1">'Annual Trend Days'!E72</f>
        <v/>
      </c>
      <c r="J72" s="1">
        <f t="shared" ca="1" si="3"/>
        <v>0</v>
      </c>
      <c r="K72" s="1">
        <f t="shared" ca="1" si="3"/>
        <v>0</v>
      </c>
      <c r="L72" s="1">
        <f t="shared" ca="1" si="3"/>
        <v>0</v>
      </c>
      <c r="M72" s="1">
        <f t="shared" ca="1" si="3"/>
        <v>0</v>
      </c>
      <c r="N72" s="1">
        <f t="shared" ca="1" si="3"/>
        <v>0</v>
      </c>
      <c r="O72" s="1">
        <f t="shared" ca="1" si="3"/>
        <v>0</v>
      </c>
      <c r="P72" s="1">
        <f t="shared" ca="1" si="3"/>
        <v>0</v>
      </c>
    </row>
    <row r="73" spans="1:16">
      <c r="A73" s="14" t="str">
        <f ca="1">'Annual Trend Days'!A73</f>
        <v/>
      </c>
      <c r="B73" s="33" t="str">
        <f ca="1">'Annual Trend Days'!B73</f>
        <v/>
      </c>
      <c r="C73" s="33" t="str">
        <f ca="1">'Annual Trend Days'!C73</f>
        <v/>
      </c>
      <c r="D73" s="51" t="str">
        <f ca="1">'Annual Trend Days'!D73</f>
        <v/>
      </c>
      <c r="E73" s="51" t="str">
        <f ca="1">'Annual Trend Days'!E73</f>
        <v/>
      </c>
      <c r="J73" s="1">
        <f t="shared" ca="1" si="3"/>
        <v>0</v>
      </c>
      <c r="K73" s="1">
        <f t="shared" ca="1" si="3"/>
        <v>0</v>
      </c>
      <c r="L73" s="1">
        <f t="shared" ca="1" si="3"/>
        <v>0</v>
      </c>
      <c r="M73" s="1">
        <f t="shared" ca="1" si="3"/>
        <v>0</v>
      </c>
      <c r="N73" s="1">
        <f t="shared" ca="1" si="3"/>
        <v>0</v>
      </c>
      <c r="O73" s="1">
        <f t="shared" ca="1" si="3"/>
        <v>0</v>
      </c>
      <c r="P73" s="1">
        <f t="shared" ca="1" si="3"/>
        <v>0</v>
      </c>
    </row>
    <row r="74" spans="1:16">
      <c r="A74" s="14" t="str">
        <f ca="1">'Annual Trend Days'!A74</f>
        <v/>
      </c>
      <c r="B74" s="33" t="str">
        <f ca="1">'Annual Trend Days'!B74</f>
        <v/>
      </c>
      <c r="C74" s="33" t="str">
        <f ca="1">'Annual Trend Days'!C74</f>
        <v/>
      </c>
      <c r="D74" s="51" t="str">
        <f ca="1">'Annual Trend Days'!D74</f>
        <v/>
      </c>
      <c r="E74" s="51" t="str">
        <f ca="1">'Annual Trend Days'!E74</f>
        <v/>
      </c>
      <c r="J74" s="1">
        <f t="shared" ca="1" si="3"/>
        <v>0</v>
      </c>
      <c r="K74" s="1">
        <f t="shared" ca="1" si="3"/>
        <v>0</v>
      </c>
      <c r="L74" s="1">
        <f t="shared" ca="1" si="3"/>
        <v>0</v>
      </c>
      <c r="M74" s="1">
        <f t="shared" ca="1" si="3"/>
        <v>0</v>
      </c>
      <c r="N74" s="1">
        <f t="shared" ca="1" si="3"/>
        <v>0</v>
      </c>
      <c r="O74" s="1">
        <f t="shared" ca="1" si="3"/>
        <v>0</v>
      </c>
      <c r="P74" s="1">
        <f t="shared" ca="1" si="3"/>
        <v>0</v>
      </c>
    </row>
    <row r="75" spans="1:16">
      <c r="A75" s="14" t="str">
        <f ca="1">'Annual Trend Days'!A75</f>
        <v/>
      </c>
      <c r="B75" s="33" t="str">
        <f ca="1">'Annual Trend Days'!B75</f>
        <v/>
      </c>
      <c r="C75" s="33" t="str">
        <f ca="1">'Annual Trend Days'!C75</f>
        <v/>
      </c>
      <c r="D75" s="51" t="str">
        <f ca="1">'Annual Trend Days'!D75</f>
        <v/>
      </c>
      <c r="E75" s="51" t="str">
        <f ca="1">'Annual Trend Days'!E75</f>
        <v/>
      </c>
      <c r="J75" s="1">
        <f t="shared" ca="1" si="3"/>
        <v>0</v>
      </c>
      <c r="K75" s="1">
        <f t="shared" ca="1" si="3"/>
        <v>0</v>
      </c>
      <c r="L75" s="1">
        <f t="shared" ca="1" si="3"/>
        <v>0</v>
      </c>
      <c r="M75" s="1">
        <f t="shared" ca="1" si="3"/>
        <v>0</v>
      </c>
      <c r="N75" s="1">
        <f t="shared" ca="1" si="3"/>
        <v>0</v>
      </c>
      <c r="O75" s="1">
        <f t="shared" ca="1" si="3"/>
        <v>0</v>
      </c>
      <c r="P75" s="1">
        <f t="shared" ca="1" si="3"/>
        <v>0</v>
      </c>
    </row>
    <row r="76" spans="1:16">
      <c r="A76" s="14" t="str">
        <f ca="1">'Annual Trend Days'!A76</f>
        <v/>
      </c>
      <c r="B76" s="33" t="str">
        <f ca="1">'Annual Trend Days'!B76</f>
        <v/>
      </c>
      <c r="C76" s="33" t="str">
        <f ca="1">'Annual Trend Days'!C76</f>
        <v/>
      </c>
      <c r="D76" s="51" t="str">
        <f ca="1">'Annual Trend Days'!D76</f>
        <v/>
      </c>
      <c r="E76" s="51" t="str">
        <f ca="1">'Annual Trend Days'!E76</f>
        <v/>
      </c>
      <c r="J76" s="1">
        <f t="shared" ca="1" si="3"/>
        <v>0</v>
      </c>
      <c r="K76" s="1">
        <f t="shared" ca="1" si="3"/>
        <v>0</v>
      </c>
      <c r="L76" s="1">
        <f t="shared" ca="1" si="3"/>
        <v>0</v>
      </c>
      <c r="M76" s="1">
        <f t="shared" ca="1" si="3"/>
        <v>0</v>
      </c>
      <c r="N76" s="1">
        <f t="shared" ca="1" si="3"/>
        <v>0</v>
      </c>
      <c r="O76" s="1">
        <f t="shared" ca="1" si="3"/>
        <v>0</v>
      </c>
      <c r="P76" s="1">
        <f t="shared" ca="1" si="3"/>
        <v>0</v>
      </c>
    </row>
    <row r="77" spans="1:16">
      <c r="A77" s="14" t="str">
        <f ca="1">'Annual Trend Days'!A77</f>
        <v/>
      </c>
      <c r="B77" s="33" t="str">
        <f ca="1">'Annual Trend Days'!B77</f>
        <v/>
      </c>
      <c r="C77" s="33" t="str">
        <f ca="1">'Annual Trend Days'!C77</f>
        <v/>
      </c>
      <c r="D77" s="51" t="str">
        <f ca="1">'Annual Trend Days'!D77</f>
        <v/>
      </c>
      <c r="E77" s="51" t="str">
        <f ca="1">'Annual Trend Days'!E77</f>
        <v/>
      </c>
      <c r="J77" s="1">
        <f t="shared" ca="1" si="3"/>
        <v>0</v>
      </c>
      <c r="K77" s="1">
        <f t="shared" ca="1" si="3"/>
        <v>0</v>
      </c>
      <c r="L77" s="1">
        <f t="shared" ca="1" si="3"/>
        <v>0</v>
      </c>
      <c r="M77" s="1">
        <f t="shared" ca="1" si="3"/>
        <v>0</v>
      </c>
      <c r="N77" s="1">
        <f t="shared" ca="1" si="3"/>
        <v>0</v>
      </c>
      <c r="O77" s="1">
        <f t="shared" ca="1" si="3"/>
        <v>0</v>
      </c>
      <c r="P77" s="1">
        <f t="shared" ca="1" si="3"/>
        <v>0</v>
      </c>
    </row>
    <row r="78" spans="1:16">
      <c r="A78" s="14" t="str">
        <f ca="1">'Annual Trend Days'!A78</f>
        <v/>
      </c>
      <c r="B78" s="33" t="str">
        <f ca="1">'Annual Trend Days'!B78</f>
        <v/>
      </c>
      <c r="C78" s="33" t="str">
        <f ca="1">'Annual Trend Days'!C78</f>
        <v/>
      </c>
      <c r="D78" s="51" t="str">
        <f ca="1">'Annual Trend Days'!D78</f>
        <v/>
      </c>
      <c r="E78" s="51" t="str">
        <f ca="1">'Annual Trend Days'!E78</f>
        <v/>
      </c>
      <c r="J78" s="1">
        <f t="shared" ca="1" si="3"/>
        <v>0</v>
      </c>
      <c r="K78" s="1">
        <f t="shared" ca="1" si="3"/>
        <v>0</v>
      </c>
      <c r="L78" s="1">
        <f t="shared" ca="1" si="3"/>
        <v>0</v>
      </c>
      <c r="M78" s="1">
        <f t="shared" ca="1" si="3"/>
        <v>0</v>
      </c>
      <c r="N78" s="1">
        <f t="shared" ca="1" si="3"/>
        <v>0</v>
      </c>
      <c r="O78" s="1">
        <f t="shared" ca="1" si="3"/>
        <v>0</v>
      </c>
      <c r="P78" s="1">
        <f t="shared" ca="1" si="3"/>
        <v>0</v>
      </c>
    </row>
    <row r="79" spans="1:16">
      <c r="A79" s="14" t="str">
        <f ca="1">'Annual Trend Days'!A79</f>
        <v/>
      </c>
      <c r="B79" s="33" t="str">
        <f ca="1">'Annual Trend Days'!B79</f>
        <v/>
      </c>
      <c r="C79" s="33" t="str">
        <f ca="1">'Annual Trend Days'!C79</f>
        <v/>
      </c>
      <c r="D79" s="51" t="str">
        <f ca="1">'Annual Trend Days'!D79</f>
        <v/>
      </c>
      <c r="E79" s="51" t="str">
        <f ca="1">'Annual Trend Days'!E79</f>
        <v/>
      </c>
      <c r="J79" s="1">
        <f t="shared" ca="1" si="3"/>
        <v>0</v>
      </c>
      <c r="K79" s="1">
        <f t="shared" ca="1" si="3"/>
        <v>0</v>
      </c>
      <c r="L79" s="1">
        <f t="shared" ca="1" si="3"/>
        <v>0</v>
      </c>
      <c r="M79" s="1">
        <f t="shared" ca="1" si="3"/>
        <v>0</v>
      </c>
      <c r="N79" s="1">
        <f t="shared" ca="1" si="3"/>
        <v>0</v>
      </c>
      <c r="O79" s="1">
        <f t="shared" ca="1" si="3"/>
        <v>0</v>
      </c>
      <c r="P79" s="1">
        <f t="shared" ca="1" si="3"/>
        <v>0</v>
      </c>
    </row>
    <row r="80" spans="1:16">
      <c r="A80" s="14" t="str">
        <f ca="1">'Annual Trend Days'!A80</f>
        <v/>
      </c>
      <c r="B80" s="33" t="str">
        <f ca="1">'Annual Trend Days'!B80</f>
        <v/>
      </c>
      <c r="C80" s="33" t="str">
        <f ca="1">'Annual Trend Days'!C80</f>
        <v/>
      </c>
      <c r="D80" s="51" t="str">
        <f ca="1">'Annual Trend Days'!D80</f>
        <v/>
      </c>
      <c r="E80" s="51" t="str">
        <f ca="1">'Annual Trend Days'!E80</f>
        <v/>
      </c>
      <c r="J80" s="1">
        <f t="shared" ca="1" si="3"/>
        <v>0</v>
      </c>
      <c r="K80" s="1">
        <f t="shared" ca="1" si="3"/>
        <v>0</v>
      </c>
      <c r="L80" s="1">
        <f t="shared" ca="1" si="3"/>
        <v>0</v>
      </c>
      <c r="M80" s="1">
        <f t="shared" ca="1" si="3"/>
        <v>0</v>
      </c>
      <c r="N80" s="1">
        <f t="shared" ca="1" si="3"/>
        <v>0</v>
      </c>
      <c r="O80" s="1">
        <f t="shared" ca="1" si="3"/>
        <v>0</v>
      </c>
      <c r="P80" s="1">
        <f t="shared" ca="1" si="3"/>
        <v>0</v>
      </c>
    </row>
    <row r="81" spans="1:16">
      <c r="A81" s="14" t="str">
        <f ca="1">'Annual Trend Days'!A81</f>
        <v/>
      </c>
      <c r="B81" s="33" t="str">
        <f ca="1">'Annual Trend Days'!B81</f>
        <v/>
      </c>
      <c r="C81" s="33" t="str">
        <f ca="1">'Annual Trend Days'!C81</f>
        <v/>
      </c>
      <c r="D81" s="51" t="str">
        <f ca="1">'Annual Trend Days'!D81</f>
        <v/>
      </c>
      <c r="E81" s="51" t="str">
        <f ca="1">'Annual Trend Days'!E81</f>
        <v/>
      </c>
      <c r="J81" s="1">
        <f t="shared" ca="1" si="3"/>
        <v>0</v>
      </c>
      <c r="K81" s="1">
        <f t="shared" ca="1" si="3"/>
        <v>0</v>
      </c>
      <c r="L81" s="1">
        <f t="shared" ca="1" si="3"/>
        <v>0</v>
      </c>
      <c r="M81" s="1">
        <f t="shared" ca="1" si="3"/>
        <v>0</v>
      </c>
      <c r="N81" s="1">
        <f t="shared" ca="1" si="3"/>
        <v>0</v>
      </c>
      <c r="O81" s="1">
        <f t="shared" ca="1" si="3"/>
        <v>0</v>
      </c>
      <c r="P81" s="1">
        <f t="shared" ca="1" si="3"/>
        <v>0</v>
      </c>
    </row>
    <row r="82" spans="1:16">
      <c r="A82" s="14" t="str">
        <f ca="1">'Annual Trend Days'!A82</f>
        <v/>
      </c>
      <c r="B82" s="33" t="str">
        <f ca="1">'Annual Trend Days'!B82</f>
        <v/>
      </c>
      <c r="C82" s="33" t="str">
        <f ca="1">'Annual Trend Days'!C82</f>
        <v/>
      </c>
      <c r="D82" s="51" t="str">
        <f ca="1">'Annual Trend Days'!D82</f>
        <v/>
      </c>
      <c r="E82" s="51" t="str">
        <f ca="1">'Annual Trend Days'!E82</f>
        <v/>
      </c>
      <c r="J82" s="1">
        <f t="shared" ca="1" si="3"/>
        <v>0</v>
      </c>
      <c r="K82" s="1">
        <f t="shared" ca="1" si="3"/>
        <v>0</v>
      </c>
      <c r="L82" s="1">
        <f t="shared" ca="1" si="3"/>
        <v>0</v>
      </c>
      <c r="M82" s="1">
        <f t="shared" ca="1" si="3"/>
        <v>0</v>
      </c>
      <c r="N82" s="1">
        <f t="shared" ca="1" si="3"/>
        <v>0</v>
      </c>
      <c r="O82" s="1">
        <f t="shared" ca="1" si="3"/>
        <v>0</v>
      </c>
      <c r="P82" s="1">
        <f t="shared" ca="1" si="3"/>
        <v>0</v>
      </c>
    </row>
    <row r="83" spans="1:16">
      <c r="A83" s="14" t="str">
        <f ca="1">'Annual Trend Days'!A83</f>
        <v/>
      </c>
      <c r="B83" s="33" t="str">
        <f ca="1">'Annual Trend Days'!B83</f>
        <v/>
      </c>
      <c r="C83" s="33" t="str">
        <f ca="1">'Annual Trend Days'!C83</f>
        <v/>
      </c>
      <c r="D83" s="51" t="str">
        <f ca="1">'Annual Trend Days'!D83</f>
        <v/>
      </c>
      <c r="E83" s="51" t="str">
        <f ca="1">'Annual Trend Days'!E83</f>
        <v/>
      </c>
      <c r="J83" s="1">
        <f t="shared" ref="J83:P102" ca="1" si="4">SUMIFS(stitches,dates,"&gt;="&amp;J$1,dates,"&lt;"&amp;DATE(YEAR(J$1)+1,MONTH(J$1),DAY(J$1)),projects,$B83)</f>
        <v>0</v>
      </c>
      <c r="K83" s="1">
        <f t="shared" ca="1" si="4"/>
        <v>0</v>
      </c>
      <c r="L83" s="1">
        <f t="shared" ca="1" si="4"/>
        <v>0</v>
      </c>
      <c r="M83" s="1">
        <f t="shared" ca="1" si="4"/>
        <v>0</v>
      </c>
      <c r="N83" s="1">
        <f t="shared" ca="1" si="4"/>
        <v>0</v>
      </c>
      <c r="O83" s="1">
        <f t="shared" ca="1" si="4"/>
        <v>0</v>
      </c>
      <c r="P83" s="1">
        <f t="shared" ca="1" si="4"/>
        <v>0</v>
      </c>
    </row>
    <row r="84" spans="1:16">
      <c r="A84" s="14" t="str">
        <f ca="1">'Annual Trend Days'!A84</f>
        <v/>
      </c>
      <c r="B84" s="33" t="str">
        <f ca="1">'Annual Trend Days'!B84</f>
        <v/>
      </c>
      <c r="C84" s="33" t="str">
        <f ca="1">'Annual Trend Days'!C84</f>
        <v/>
      </c>
      <c r="D84" s="51" t="str">
        <f ca="1">'Annual Trend Days'!D84</f>
        <v/>
      </c>
      <c r="E84" s="51" t="str">
        <f ca="1">'Annual Trend Days'!E84</f>
        <v/>
      </c>
      <c r="J84" s="1">
        <f t="shared" ca="1" si="4"/>
        <v>0</v>
      </c>
      <c r="K84" s="1">
        <f t="shared" ca="1" si="4"/>
        <v>0</v>
      </c>
      <c r="L84" s="1">
        <f t="shared" ca="1" si="4"/>
        <v>0</v>
      </c>
      <c r="M84" s="1">
        <f t="shared" ca="1" si="4"/>
        <v>0</v>
      </c>
      <c r="N84" s="1">
        <f t="shared" ca="1" si="4"/>
        <v>0</v>
      </c>
      <c r="O84" s="1">
        <f t="shared" ca="1" si="4"/>
        <v>0</v>
      </c>
      <c r="P84" s="1">
        <f t="shared" ca="1" si="4"/>
        <v>0</v>
      </c>
    </row>
    <row r="85" spans="1:16">
      <c r="A85" s="14" t="str">
        <f ca="1">'Annual Trend Days'!A85</f>
        <v/>
      </c>
      <c r="B85" s="33" t="str">
        <f ca="1">'Annual Trend Days'!B85</f>
        <v/>
      </c>
      <c r="C85" s="33" t="str">
        <f ca="1">'Annual Trend Days'!C85</f>
        <v/>
      </c>
      <c r="D85" s="51" t="str">
        <f ca="1">'Annual Trend Days'!D85</f>
        <v/>
      </c>
      <c r="E85" s="51" t="str">
        <f ca="1">'Annual Trend Days'!E85</f>
        <v/>
      </c>
      <c r="J85" s="1">
        <f t="shared" ca="1" si="4"/>
        <v>0</v>
      </c>
      <c r="K85" s="1">
        <f t="shared" ca="1" si="4"/>
        <v>0</v>
      </c>
      <c r="L85" s="1">
        <f t="shared" ca="1" si="4"/>
        <v>0</v>
      </c>
      <c r="M85" s="1">
        <f t="shared" ca="1" si="4"/>
        <v>0</v>
      </c>
      <c r="N85" s="1">
        <f t="shared" ca="1" si="4"/>
        <v>0</v>
      </c>
      <c r="O85" s="1">
        <f t="shared" ca="1" si="4"/>
        <v>0</v>
      </c>
      <c r="P85" s="1">
        <f t="shared" ca="1" si="4"/>
        <v>0</v>
      </c>
    </row>
    <row r="86" spans="1:16">
      <c r="A86" s="14" t="str">
        <f ca="1">'Annual Trend Days'!A86</f>
        <v/>
      </c>
      <c r="B86" s="33" t="str">
        <f ca="1">'Annual Trend Days'!B86</f>
        <v/>
      </c>
      <c r="C86" s="33" t="str">
        <f ca="1">'Annual Trend Days'!C86</f>
        <v/>
      </c>
      <c r="D86" s="51" t="str">
        <f ca="1">'Annual Trend Days'!D86</f>
        <v/>
      </c>
      <c r="E86" s="51" t="str">
        <f ca="1">'Annual Trend Days'!E86</f>
        <v/>
      </c>
      <c r="J86" s="1">
        <f t="shared" ca="1" si="4"/>
        <v>0</v>
      </c>
      <c r="K86" s="1">
        <f t="shared" ca="1" si="4"/>
        <v>0</v>
      </c>
      <c r="L86" s="1">
        <f t="shared" ca="1" si="4"/>
        <v>0</v>
      </c>
      <c r="M86" s="1">
        <f t="shared" ca="1" si="4"/>
        <v>0</v>
      </c>
      <c r="N86" s="1">
        <f t="shared" ca="1" si="4"/>
        <v>0</v>
      </c>
      <c r="O86" s="1">
        <f t="shared" ca="1" si="4"/>
        <v>0</v>
      </c>
      <c r="P86" s="1">
        <f t="shared" ca="1" si="4"/>
        <v>0</v>
      </c>
    </row>
    <row r="87" spans="1:16">
      <c r="A87" s="14" t="str">
        <f ca="1">'Annual Trend Days'!A87</f>
        <v/>
      </c>
      <c r="B87" s="33" t="str">
        <f ca="1">'Annual Trend Days'!B87</f>
        <v/>
      </c>
      <c r="C87" s="33" t="str">
        <f ca="1">'Annual Trend Days'!C87</f>
        <v/>
      </c>
      <c r="D87" s="51" t="str">
        <f ca="1">'Annual Trend Days'!D87</f>
        <v/>
      </c>
      <c r="E87" s="51" t="str">
        <f ca="1">'Annual Trend Days'!E87</f>
        <v/>
      </c>
      <c r="J87" s="1">
        <f t="shared" ca="1" si="4"/>
        <v>0</v>
      </c>
      <c r="K87" s="1">
        <f t="shared" ca="1" si="4"/>
        <v>0</v>
      </c>
      <c r="L87" s="1">
        <f t="shared" ca="1" si="4"/>
        <v>0</v>
      </c>
      <c r="M87" s="1">
        <f t="shared" ca="1" si="4"/>
        <v>0</v>
      </c>
      <c r="N87" s="1">
        <f t="shared" ca="1" si="4"/>
        <v>0</v>
      </c>
      <c r="O87" s="1">
        <f t="shared" ca="1" si="4"/>
        <v>0</v>
      </c>
      <c r="P87" s="1">
        <f t="shared" ca="1" si="4"/>
        <v>0</v>
      </c>
    </row>
    <row r="88" spans="1:16">
      <c r="A88" s="14" t="str">
        <f ca="1">'Annual Trend Days'!A88</f>
        <v/>
      </c>
      <c r="B88" s="33" t="str">
        <f ca="1">'Annual Trend Days'!B88</f>
        <v/>
      </c>
      <c r="C88" s="33" t="str">
        <f ca="1">'Annual Trend Days'!C88</f>
        <v/>
      </c>
      <c r="D88" s="51" t="str">
        <f ca="1">'Annual Trend Days'!D88</f>
        <v/>
      </c>
      <c r="E88" s="51" t="str">
        <f ca="1">'Annual Trend Days'!E88</f>
        <v/>
      </c>
      <c r="J88" s="1">
        <f t="shared" ca="1" si="4"/>
        <v>0</v>
      </c>
      <c r="K88" s="1">
        <f t="shared" ca="1" si="4"/>
        <v>0</v>
      </c>
      <c r="L88" s="1">
        <f t="shared" ca="1" si="4"/>
        <v>0</v>
      </c>
      <c r="M88" s="1">
        <f t="shared" ca="1" si="4"/>
        <v>0</v>
      </c>
      <c r="N88" s="1">
        <f t="shared" ca="1" si="4"/>
        <v>0</v>
      </c>
      <c r="O88" s="1">
        <f t="shared" ca="1" si="4"/>
        <v>0</v>
      </c>
      <c r="P88" s="1">
        <f t="shared" ca="1" si="4"/>
        <v>0</v>
      </c>
    </row>
    <row r="89" spans="1:16">
      <c r="A89" s="14" t="str">
        <f ca="1">'Annual Trend Days'!A89</f>
        <v/>
      </c>
      <c r="B89" s="33" t="str">
        <f ca="1">'Annual Trend Days'!B89</f>
        <v/>
      </c>
      <c r="C89" s="33" t="str">
        <f ca="1">'Annual Trend Days'!C89</f>
        <v/>
      </c>
      <c r="D89" s="51" t="str">
        <f ca="1">'Annual Trend Days'!D89</f>
        <v/>
      </c>
      <c r="E89" s="51" t="str">
        <f ca="1">'Annual Trend Days'!E89</f>
        <v/>
      </c>
      <c r="J89" s="1">
        <f t="shared" ca="1" si="4"/>
        <v>0</v>
      </c>
      <c r="K89" s="1">
        <f t="shared" ca="1" si="4"/>
        <v>0</v>
      </c>
      <c r="L89" s="1">
        <f t="shared" ca="1" si="4"/>
        <v>0</v>
      </c>
      <c r="M89" s="1">
        <f t="shared" ca="1" si="4"/>
        <v>0</v>
      </c>
      <c r="N89" s="1">
        <f t="shared" ca="1" si="4"/>
        <v>0</v>
      </c>
      <c r="O89" s="1">
        <f t="shared" ca="1" si="4"/>
        <v>0</v>
      </c>
      <c r="P89" s="1">
        <f t="shared" ca="1" si="4"/>
        <v>0</v>
      </c>
    </row>
    <row r="90" spans="1:16">
      <c r="A90" s="14" t="str">
        <f ca="1">'Annual Trend Days'!A90</f>
        <v/>
      </c>
      <c r="B90" s="33" t="str">
        <f ca="1">'Annual Trend Days'!B90</f>
        <v/>
      </c>
      <c r="C90" s="33" t="str">
        <f ca="1">'Annual Trend Days'!C90</f>
        <v/>
      </c>
      <c r="D90" s="51" t="str">
        <f ca="1">'Annual Trend Days'!D90</f>
        <v/>
      </c>
      <c r="E90" s="51" t="str">
        <f ca="1">'Annual Trend Days'!E90</f>
        <v/>
      </c>
      <c r="J90" s="1">
        <f t="shared" ca="1" si="4"/>
        <v>0</v>
      </c>
      <c r="K90" s="1">
        <f t="shared" ca="1" si="4"/>
        <v>0</v>
      </c>
      <c r="L90" s="1">
        <f t="shared" ca="1" si="4"/>
        <v>0</v>
      </c>
      <c r="M90" s="1">
        <f t="shared" ca="1" si="4"/>
        <v>0</v>
      </c>
      <c r="N90" s="1">
        <f t="shared" ca="1" si="4"/>
        <v>0</v>
      </c>
      <c r="O90" s="1">
        <f t="shared" ca="1" si="4"/>
        <v>0</v>
      </c>
      <c r="P90" s="1">
        <f t="shared" ca="1" si="4"/>
        <v>0</v>
      </c>
    </row>
    <row r="91" spans="1:16">
      <c r="A91" s="14" t="str">
        <f ca="1">'Annual Trend Days'!A91</f>
        <v/>
      </c>
      <c r="B91" s="33" t="str">
        <f ca="1">'Annual Trend Days'!B91</f>
        <v/>
      </c>
      <c r="C91" s="33" t="str">
        <f ca="1">'Annual Trend Days'!C91</f>
        <v/>
      </c>
      <c r="D91" s="51" t="str">
        <f ca="1">'Annual Trend Days'!D91</f>
        <v/>
      </c>
      <c r="E91" s="51" t="str">
        <f ca="1">'Annual Trend Days'!E91</f>
        <v/>
      </c>
      <c r="J91" s="1">
        <f t="shared" ca="1" si="4"/>
        <v>0</v>
      </c>
      <c r="K91" s="1">
        <f t="shared" ca="1" si="4"/>
        <v>0</v>
      </c>
      <c r="L91" s="1">
        <f t="shared" ca="1" si="4"/>
        <v>0</v>
      </c>
      <c r="M91" s="1">
        <f t="shared" ca="1" si="4"/>
        <v>0</v>
      </c>
      <c r="N91" s="1">
        <f t="shared" ca="1" si="4"/>
        <v>0</v>
      </c>
      <c r="O91" s="1">
        <f t="shared" ca="1" si="4"/>
        <v>0</v>
      </c>
      <c r="P91" s="1">
        <f t="shared" ca="1" si="4"/>
        <v>0</v>
      </c>
    </row>
    <row r="92" spans="1:16">
      <c r="A92" s="14" t="str">
        <f ca="1">'Annual Trend Days'!A92</f>
        <v/>
      </c>
      <c r="B92" s="33" t="str">
        <f ca="1">'Annual Trend Days'!B92</f>
        <v/>
      </c>
      <c r="C92" s="33" t="str">
        <f ca="1">'Annual Trend Days'!C92</f>
        <v/>
      </c>
      <c r="D92" s="51" t="str">
        <f ca="1">'Annual Trend Days'!D92</f>
        <v/>
      </c>
      <c r="E92" s="51" t="str">
        <f ca="1">'Annual Trend Days'!E92</f>
        <v/>
      </c>
      <c r="J92" s="1">
        <f t="shared" ca="1" si="4"/>
        <v>0</v>
      </c>
      <c r="K92" s="1">
        <f t="shared" ca="1" si="4"/>
        <v>0</v>
      </c>
      <c r="L92" s="1">
        <f t="shared" ca="1" si="4"/>
        <v>0</v>
      </c>
      <c r="M92" s="1">
        <f t="shared" ca="1" si="4"/>
        <v>0</v>
      </c>
      <c r="N92" s="1">
        <f t="shared" ca="1" si="4"/>
        <v>0</v>
      </c>
      <c r="O92" s="1">
        <f t="shared" ca="1" si="4"/>
        <v>0</v>
      </c>
      <c r="P92" s="1">
        <f t="shared" ca="1" si="4"/>
        <v>0</v>
      </c>
    </row>
    <row r="93" spans="1:16">
      <c r="A93" s="14" t="str">
        <f ca="1">'Annual Trend Days'!A93</f>
        <v/>
      </c>
      <c r="B93" s="33" t="str">
        <f ca="1">'Annual Trend Days'!B93</f>
        <v/>
      </c>
      <c r="C93" s="33" t="str">
        <f ca="1">'Annual Trend Days'!C93</f>
        <v/>
      </c>
      <c r="D93" s="51" t="str">
        <f ca="1">'Annual Trend Days'!D93</f>
        <v/>
      </c>
      <c r="E93" s="51" t="str">
        <f ca="1">'Annual Trend Days'!E93</f>
        <v/>
      </c>
      <c r="J93" s="1">
        <f t="shared" ca="1" si="4"/>
        <v>0</v>
      </c>
      <c r="K93" s="1">
        <f t="shared" ca="1" si="4"/>
        <v>0</v>
      </c>
      <c r="L93" s="1">
        <f t="shared" ca="1" si="4"/>
        <v>0</v>
      </c>
      <c r="M93" s="1">
        <f t="shared" ca="1" si="4"/>
        <v>0</v>
      </c>
      <c r="N93" s="1">
        <f t="shared" ca="1" si="4"/>
        <v>0</v>
      </c>
      <c r="O93" s="1">
        <f t="shared" ca="1" si="4"/>
        <v>0</v>
      </c>
      <c r="P93" s="1">
        <f t="shared" ca="1" si="4"/>
        <v>0</v>
      </c>
    </row>
    <row r="94" spans="1:16">
      <c r="A94" s="14" t="str">
        <f ca="1">'Annual Trend Days'!A94</f>
        <v/>
      </c>
      <c r="B94" s="33" t="str">
        <f ca="1">'Annual Trend Days'!B94</f>
        <v/>
      </c>
      <c r="C94" s="33" t="str">
        <f ca="1">'Annual Trend Days'!C94</f>
        <v/>
      </c>
      <c r="D94" s="51" t="str">
        <f ca="1">'Annual Trend Days'!D94</f>
        <v/>
      </c>
      <c r="E94" s="51" t="str">
        <f ca="1">'Annual Trend Days'!E94</f>
        <v/>
      </c>
      <c r="J94" s="1">
        <f t="shared" ca="1" si="4"/>
        <v>0</v>
      </c>
      <c r="K94" s="1">
        <f t="shared" ca="1" si="4"/>
        <v>0</v>
      </c>
      <c r="L94" s="1">
        <f t="shared" ca="1" si="4"/>
        <v>0</v>
      </c>
      <c r="M94" s="1">
        <f t="shared" ca="1" si="4"/>
        <v>0</v>
      </c>
      <c r="N94" s="1">
        <f t="shared" ca="1" si="4"/>
        <v>0</v>
      </c>
      <c r="O94" s="1">
        <f t="shared" ca="1" si="4"/>
        <v>0</v>
      </c>
      <c r="P94" s="1">
        <f t="shared" ca="1" si="4"/>
        <v>0</v>
      </c>
    </row>
    <row r="95" spans="1:16">
      <c r="A95" s="14" t="str">
        <f ca="1">'Annual Trend Days'!A95</f>
        <v/>
      </c>
      <c r="B95" s="33" t="str">
        <f ca="1">'Annual Trend Days'!B95</f>
        <v/>
      </c>
      <c r="C95" s="33" t="str">
        <f ca="1">'Annual Trend Days'!C95</f>
        <v/>
      </c>
      <c r="D95" s="51" t="str">
        <f ca="1">'Annual Trend Days'!D95</f>
        <v/>
      </c>
      <c r="E95" s="51" t="str">
        <f ca="1">'Annual Trend Days'!E95</f>
        <v/>
      </c>
      <c r="J95" s="1">
        <f t="shared" ca="1" si="4"/>
        <v>0</v>
      </c>
      <c r="K95" s="1">
        <f t="shared" ca="1" si="4"/>
        <v>0</v>
      </c>
      <c r="L95" s="1">
        <f t="shared" ca="1" si="4"/>
        <v>0</v>
      </c>
      <c r="M95" s="1">
        <f t="shared" ca="1" si="4"/>
        <v>0</v>
      </c>
      <c r="N95" s="1">
        <f t="shared" ca="1" si="4"/>
        <v>0</v>
      </c>
      <c r="O95" s="1">
        <f t="shared" ca="1" si="4"/>
        <v>0</v>
      </c>
      <c r="P95" s="1">
        <f t="shared" ca="1" si="4"/>
        <v>0</v>
      </c>
    </row>
    <row r="96" spans="1:16">
      <c r="A96" s="14" t="str">
        <f ca="1">'Annual Trend Days'!A96</f>
        <v/>
      </c>
      <c r="B96" s="33" t="str">
        <f ca="1">'Annual Trend Days'!B96</f>
        <v/>
      </c>
      <c r="C96" s="33" t="str">
        <f ca="1">'Annual Trend Days'!C96</f>
        <v/>
      </c>
      <c r="D96" s="51" t="str">
        <f ca="1">'Annual Trend Days'!D96</f>
        <v/>
      </c>
      <c r="E96" s="51" t="str">
        <f ca="1">'Annual Trend Days'!E96</f>
        <v/>
      </c>
      <c r="J96" s="1">
        <f t="shared" ca="1" si="4"/>
        <v>0</v>
      </c>
      <c r="K96" s="1">
        <f t="shared" ca="1" si="4"/>
        <v>0</v>
      </c>
      <c r="L96" s="1">
        <f t="shared" ca="1" si="4"/>
        <v>0</v>
      </c>
      <c r="M96" s="1">
        <f t="shared" ca="1" si="4"/>
        <v>0</v>
      </c>
      <c r="N96" s="1">
        <f t="shared" ca="1" si="4"/>
        <v>0</v>
      </c>
      <c r="O96" s="1">
        <f t="shared" ca="1" si="4"/>
        <v>0</v>
      </c>
      <c r="P96" s="1">
        <f t="shared" ca="1" si="4"/>
        <v>0</v>
      </c>
    </row>
    <row r="97" spans="1:16">
      <c r="A97" s="14" t="str">
        <f ca="1">'Annual Trend Days'!A97</f>
        <v/>
      </c>
      <c r="B97" s="33" t="str">
        <f ca="1">'Annual Trend Days'!B97</f>
        <v/>
      </c>
      <c r="C97" s="33" t="str">
        <f ca="1">'Annual Trend Days'!C97</f>
        <v/>
      </c>
      <c r="D97" s="51" t="str">
        <f ca="1">'Annual Trend Days'!D97</f>
        <v/>
      </c>
      <c r="E97" s="51" t="str">
        <f ca="1">'Annual Trend Days'!E97</f>
        <v/>
      </c>
      <c r="J97" s="1">
        <f t="shared" ca="1" si="4"/>
        <v>0</v>
      </c>
      <c r="K97" s="1">
        <f t="shared" ca="1" si="4"/>
        <v>0</v>
      </c>
      <c r="L97" s="1">
        <f t="shared" ca="1" si="4"/>
        <v>0</v>
      </c>
      <c r="M97" s="1">
        <f t="shared" ca="1" si="4"/>
        <v>0</v>
      </c>
      <c r="N97" s="1">
        <f t="shared" ca="1" si="4"/>
        <v>0</v>
      </c>
      <c r="O97" s="1">
        <f t="shared" ca="1" si="4"/>
        <v>0</v>
      </c>
      <c r="P97" s="1">
        <f t="shared" ca="1" si="4"/>
        <v>0</v>
      </c>
    </row>
    <row r="98" spans="1:16">
      <c r="A98" s="14" t="str">
        <f ca="1">'Annual Trend Days'!A98</f>
        <v/>
      </c>
      <c r="B98" s="33" t="str">
        <f ca="1">'Annual Trend Days'!B98</f>
        <v/>
      </c>
      <c r="C98" s="33" t="str">
        <f ca="1">'Annual Trend Days'!C98</f>
        <v/>
      </c>
      <c r="D98" s="51" t="str">
        <f ca="1">'Annual Trend Days'!D98</f>
        <v/>
      </c>
      <c r="E98" s="51" t="str">
        <f ca="1">'Annual Trend Days'!E98</f>
        <v/>
      </c>
      <c r="J98" s="1">
        <f t="shared" ca="1" si="4"/>
        <v>0</v>
      </c>
      <c r="K98" s="1">
        <f t="shared" ca="1" si="4"/>
        <v>0</v>
      </c>
      <c r="L98" s="1">
        <f t="shared" ca="1" si="4"/>
        <v>0</v>
      </c>
      <c r="M98" s="1">
        <f t="shared" ca="1" si="4"/>
        <v>0</v>
      </c>
      <c r="N98" s="1">
        <f t="shared" ca="1" si="4"/>
        <v>0</v>
      </c>
      <c r="O98" s="1">
        <f t="shared" ca="1" si="4"/>
        <v>0</v>
      </c>
      <c r="P98" s="1">
        <f t="shared" ca="1" si="4"/>
        <v>0</v>
      </c>
    </row>
    <row r="99" spans="1:16">
      <c r="A99" s="14" t="str">
        <f ca="1">'Annual Trend Days'!A99</f>
        <v/>
      </c>
      <c r="B99" s="33" t="str">
        <f ca="1">'Annual Trend Days'!B99</f>
        <v/>
      </c>
      <c r="C99" s="33" t="str">
        <f ca="1">'Annual Trend Days'!C99</f>
        <v/>
      </c>
      <c r="D99" s="51" t="str">
        <f ca="1">'Annual Trend Days'!D99</f>
        <v/>
      </c>
      <c r="E99" s="51" t="str">
        <f ca="1">'Annual Trend Days'!E99</f>
        <v/>
      </c>
      <c r="J99" s="1">
        <f t="shared" ca="1" si="4"/>
        <v>0</v>
      </c>
      <c r="K99" s="1">
        <f t="shared" ca="1" si="4"/>
        <v>0</v>
      </c>
      <c r="L99" s="1">
        <f t="shared" ca="1" si="4"/>
        <v>0</v>
      </c>
      <c r="M99" s="1">
        <f t="shared" ca="1" si="4"/>
        <v>0</v>
      </c>
      <c r="N99" s="1">
        <f t="shared" ca="1" si="4"/>
        <v>0</v>
      </c>
      <c r="O99" s="1">
        <f t="shared" ca="1" si="4"/>
        <v>0</v>
      </c>
      <c r="P99" s="1">
        <f t="shared" ca="1" si="4"/>
        <v>0</v>
      </c>
    </row>
    <row r="100" spans="1:16">
      <c r="A100" s="14" t="str">
        <f ca="1">'Annual Trend Days'!A100</f>
        <v/>
      </c>
      <c r="B100" s="33" t="str">
        <f ca="1">'Annual Trend Days'!B100</f>
        <v/>
      </c>
      <c r="C100" s="33" t="str">
        <f ca="1">'Annual Trend Days'!C100</f>
        <v/>
      </c>
      <c r="D100" s="51" t="str">
        <f ca="1">'Annual Trend Days'!D100</f>
        <v/>
      </c>
      <c r="E100" s="51" t="str">
        <f ca="1">'Annual Trend Days'!E100</f>
        <v/>
      </c>
      <c r="J100" s="1">
        <f t="shared" ca="1" si="4"/>
        <v>0</v>
      </c>
      <c r="K100" s="1">
        <f t="shared" ca="1" si="4"/>
        <v>0</v>
      </c>
      <c r="L100" s="1">
        <f t="shared" ca="1" si="4"/>
        <v>0</v>
      </c>
      <c r="M100" s="1">
        <f t="shared" ca="1" si="4"/>
        <v>0</v>
      </c>
      <c r="N100" s="1">
        <f t="shared" ca="1" si="4"/>
        <v>0</v>
      </c>
      <c r="O100" s="1">
        <f t="shared" ca="1" si="4"/>
        <v>0</v>
      </c>
      <c r="P100" s="1">
        <f t="shared" ca="1" si="4"/>
        <v>0</v>
      </c>
    </row>
    <row r="101" spans="1:16">
      <c r="A101" s="14" t="str">
        <f ca="1">'Annual Trend Days'!A101</f>
        <v/>
      </c>
      <c r="B101" s="33" t="str">
        <f ca="1">'Annual Trend Days'!B101</f>
        <v/>
      </c>
      <c r="C101" s="33" t="str">
        <f ca="1">'Annual Trend Days'!C101</f>
        <v/>
      </c>
      <c r="D101" s="51" t="str">
        <f ca="1">'Annual Trend Days'!D101</f>
        <v/>
      </c>
      <c r="E101" s="51" t="str">
        <f ca="1">'Annual Trend Days'!E101</f>
        <v/>
      </c>
      <c r="J101" s="1">
        <f t="shared" ca="1" si="4"/>
        <v>0</v>
      </c>
      <c r="K101" s="1">
        <f t="shared" ca="1" si="4"/>
        <v>0</v>
      </c>
      <c r="L101" s="1">
        <f t="shared" ca="1" si="4"/>
        <v>0</v>
      </c>
      <c r="M101" s="1">
        <f t="shared" ca="1" si="4"/>
        <v>0</v>
      </c>
      <c r="N101" s="1">
        <f t="shared" ca="1" si="4"/>
        <v>0</v>
      </c>
      <c r="O101" s="1">
        <f t="shared" ca="1" si="4"/>
        <v>0</v>
      </c>
      <c r="P101" s="1">
        <f t="shared" ca="1" si="4"/>
        <v>0</v>
      </c>
    </row>
    <row r="102" spans="1:16">
      <c r="A102" s="14" t="str">
        <f ca="1">'Annual Trend Days'!A102</f>
        <v/>
      </c>
      <c r="B102" s="33" t="str">
        <f ca="1">'Annual Trend Days'!B102</f>
        <v/>
      </c>
      <c r="C102" s="33" t="str">
        <f ca="1">'Annual Trend Days'!C102</f>
        <v/>
      </c>
      <c r="D102" s="51" t="str">
        <f ca="1">'Annual Trend Days'!D102</f>
        <v/>
      </c>
      <c r="E102" s="51" t="str">
        <f ca="1">'Annual Trend Days'!E102</f>
        <v/>
      </c>
      <c r="J102" s="1">
        <f t="shared" ca="1" si="4"/>
        <v>0</v>
      </c>
      <c r="K102" s="1">
        <f t="shared" ca="1" si="4"/>
        <v>0</v>
      </c>
      <c r="L102" s="1">
        <f t="shared" ca="1" si="4"/>
        <v>0</v>
      </c>
      <c r="M102" s="1">
        <f t="shared" ca="1" si="4"/>
        <v>0</v>
      </c>
      <c r="N102" s="1">
        <f t="shared" ca="1" si="4"/>
        <v>0</v>
      </c>
      <c r="O102" s="1">
        <f t="shared" ca="1" si="4"/>
        <v>0</v>
      </c>
      <c r="P102" s="1">
        <f t="shared" ca="1" si="4"/>
        <v>0</v>
      </c>
    </row>
    <row r="103" spans="1:16">
      <c r="A103" s="14" t="str">
        <f ca="1">'Annual Trend Days'!A103</f>
        <v/>
      </c>
      <c r="B103" s="33" t="str">
        <f ca="1">'Annual Trend Days'!B103</f>
        <v/>
      </c>
      <c r="C103" s="33" t="str">
        <f ca="1">'Annual Trend Days'!C103</f>
        <v/>
      </c>
      <c r="D103" s="51" t="str">
        <f ca="1">'Annual Trend Days'!D103</f>
        <v/>
      </c>
      <c r="E103" s="51" t="str">
        <f ca="1">'Annual Trend Days'!E103</f>
        <v/>
      </c>
      <c r="J103" s="1">
        <f t="shared" ref="J103:P122" ca="1" si="5">SUMIFS(stitches,dates,"&gt;="&amp;J$1,dates,"&lt;"&amp;DATE(YEAR(J$1)+1,MONTH(J$1),DAY(J$1)),projects,$B103)</f>
        <v>0</v>
      </c>
      <c r="K103" s="1">
        <f t="shared" ca="1" si="5"/>
        <v>0</v>
      </c>
      <c r="L103" s="1">
        <f t="shared" ca="1" si="5"/>
        <v>0</v>
      </c>
      <c r="M103" s="1">
        <f t="shared" ca="1" si="5"/>
        <v>0</v>
      </c>
      <c r="N103" s="1">
        <f t="shared" ca="1" si="5"/>
        <v>0</v>
      </c>
      <c r="O103" s="1">
        <f t="shared" ca="1" si="5"/>
        <v>0</v>
      </c>
      <c r="P103" s="1">
        <f t="shared" ca="1" si="5"/>
        <v>0</v>
      </c>
    </row>
    <row r="104" spans="1:16">
      <c r="A104" s="14" t="str">
        <f ca="1">'Annual Trend Days'!A104</f>
        <v/>
      </c>
      <c r="B104" s="33" t="str">
        <f ca="1">'Annual Trend Days'!B104</f>
        <v/>
      </c>
      <c r="C104" s="33" t="str">
        <f ca="1">'Annual Trend Days'!C104</f>
        <v/>
      </c>
      <c r="D104" s="51" t="str">
        <f ca="1">'Annual Trend Days'!D104</f>
        <v/>
      </c>
      <c r="E104" s="51" t="str">
        <f ca="1">'Annual Trend Days'!E104</f>
        <v/>
      </c>
      <c r="J104" s="1">
        <f t="shared" ca="1" si="5"/>
        <v>0</v>
      </c>
      <c r="K104" s="1">
        <f t="shared" ca="1" si="5"/>
        <v>0</v>
      </c>
      <c r="L104" s="1">
        <f t="shared" ca="1" si="5"/>
        <v>0</v>
      </c>
      <c r="M104" s="1">
        <f t="shared" ca="1" si="5"/>
        <v>0</v>
      </c>
      <c r="N104" s="1">
        <f t="shared" ca="1" si="5"/>
        <v>0</v>
      </c>
      <c r="O104" s="1">
        <f t="shared" ca="1" si="5"/>
        <v>0</v>
      </c>
      <c r="P104" s="1">
        <f t="shared" ca="1" si="5"/>
        <v>0</v>
      </c>
    </row>
    <row r="105" spans="1:16">
      <c r="A105" s="14" t="str">
        <f ca="1">'Annual Trend Days'!A105</f>
        <v/>
      </c>
      <c r="B105" s="33" t="str">
        <f ca="1">'Annual Trend Days'!B105</f>
        <v/>
      </c>
      <c r="C105" s="33" t="str">
        <f ca="1">'Annual Trend Days'!C105</f>
        <v/>
      </c>
      <c r="D105" s="51" t="str">
        <f ca="1">'Annual Trend Days'!D105</f>
        <v/>
      </c>
      <c r="E105" s="51" t="str">
        <f ca="1">'Annual Trend Days'!E105</f>
        <v/>
      </c>
      <c r="J105" s="1">
        <f t="shared" ca="1" si="5"/>
        <v>0</v>
      </c>
      <c r="K105" s="1">
        <f t="shared" ca="1" si="5"/>
        <v>0</v>
      </c>
      <c r="L105" s="1">
        <f t="shared" ca="1" si="5"/>
        <v>0</v>
      </c>
      <c r="M105" s="1">
        <f t="shared" ca="1" si="5"/>
        <v>0</v>
      </c>
      <c r="N105" s="1">
        <f t="shared" ca="1" si="5"/>
        <v>0</v>
      </c>
      <c r="O105" s="1">
        <f t="shared" ca="1" si="5"/>
        <v>0</v>
      </c>
      <c r="P105" s="1">
        <f t="shared" ca="1" si="5"/>
        <v>0</v>
      </c>
    </row>
    <row r="106" spans="1:16">
      <c r="A106" s="14" t="str">
        <f ca="1">'Annual Trend Days'!A106</f>
        <v/>
      </c>
      <c r="B106" s="33" t="str">
        <f ca="1">'Annual Trend Days'!B106</f>
        <v/>
      </c>
      <c r="C106" s="33" t="str">
        <f ca="1">'Annual Trend Days'!C106</f>
        <v/>
      </c>
      <c r="D106" s="51" t="str">
        <f ca="1">'Annual Trend Days'!D106</f>
        <v/>
      </c>
      <c r="E106" s="51" t="str">
        <f ca="1">'Annual Trend Days'!E106</f>
        <v/>
      </c>
      <c r="J106" s="1">
        <f t="shared" ca="1" si="5"/>
        <v>0</v>
      </c>
      <c r="K106" s="1">
        <f t="shared" ca="1" si="5"/>
        <v>0</v>
      </c>
      <c r="L106" s="1">
        <f t="shared" ca="1" si="5"/>
        <v>0</v>
      </c>
      <c r="M106" s="1">
        <f t="shared" ca="1" si="5"/>
        <v>0</v>
      </c>
      <c r="N106" s="1">
        <f t="shared" ca="1" si="5"/>
        <v>0</v>
      </c>
      <c r="O106" s="1">
        <f t="shared" ca="1" si="5"/>
        <v>0</v>
      </c>
      <c r="P106" s="1">
        <f t="shared" ca="1" si="5"/>
        <v>0</v>
      </c>
    </row>
    <row r="107" spans="1:16">
      <c r="A107" s="14" t="str">
        <f ca="1">'Annual Trend Days'!A107</f>
        <v/>
      </c>
      <c r="B107" s="33" t="str">
        <f ca="1">'Annual Trend Days'!B107</f>
        <v/>
      </c>
      <c r="C107" s="33" t="str">
        <f ca="1">'Annual Trend Days'!C107</f>
        <v/>
      </c>
      <c r="D107" s="51" t="str">
        <f ca="1">'Annual Trend Days'!D107</f>
        <v/>
      </c>
      <c r="E107" s="51" t="str">
        <f ca="1">'Annual Trend Days'!E107</f>
        <v/>
      </c>
      <c r="J107" s="1">
        <f t="shared" ca="1" si="5"/>
        <v>0</v>
      </c>
      <c r="K107" s="1">
        <f t="shared" ca="1" si="5"/>
        <v>0</v>
      </c>
      <c r="L107" s="1">
        <f t="shared" ca="1" si="5"/>
        <v>0</v>
      </c>
      <c r="M107" s="1">
        <f t="shared" ca="1" si="5"/>
        <v>0</v>
      </c>
      <c r="N107" s="1">
        <f t="shared" ca="1" si="5"/>
        <v>0</v>
      </c>
      <c r="O107" s="1">
        <f t="shared" ca="1" si="5"/>
        <v>0</v>
      </c>
      <c r="P107" s="1">
        <f t="shared" ca="1" si="5"/>
        <v>0</v>
      </c>
    </row>
    <row r="108" spans="1:16">
      <c r="A108" s="14" t="str">
        <f ca="1">'Annual Trend Days'!A108</f>
        <v/>
      </c>
      <c r="B108" s="33" t="str">
        <f ca="1">'Annual Trend Days'!B108</f>
        <v/>
      </c>
      <c r="C108" s="33" t="str">
        <f ca="1">'Annual Trend Days'!C108</f>
        <v/>
      </c>
      <c r="D108" s="51" t="str">
        <f ca="1">'Annual Trend Days'!D108</f>
        <v/>
      </c>
      <c r="E108" s="51" t="str">
        <f ca="1">'Annual Trend Days'!E108</f>
        <v/>
      </c>
      <c r="J108" s="1">
        <f t="shared" ca="1" si="5"/>
        <v>0</v>
      </c>
      <c r="K108" s="1">
        <f t="shared" ca="1" si="5"/>
        <v>0</v>
      </c>
      <c r="L108" s="1">
        <f t="shared" ca="1" si="5"/>
        <v>0</v>
      </c>
      <c r="M108" s="1">
        <f t="shared" ca="1" si="5"/>
        <v>0</v>
      </c>
      <c r="N108" s="1">
        <f t="shared" ca="1" si="5"/>
        <v>0</v>
      </c>
      <c r="O108" s="1">
        <f t="shared" ca="1" si="5"/>
        <v>0</v>
      </c>
      <c r="P108" s="1">
        <f t="shared" ca="1" si="5"/>
        <v>0</v>
      </c>
    </row>
    <row r="109" spans="1:16">
      <c r="A109" s="14" t="str">
        <f ca="1">'Annual Trend Days'!A109</f>
        <v/>
      </c>
      <c r="B109" s="33" t="str">
        <f ca="1">'Annual Trend Days'!B109</f>
        <v/>
      </c>
      <c r="C109" s="33" t="str">
        <f ca="1">'Annual Trend Days'!C109</f>
        <v/>
      </c>
      <c r="D109" s="51" t="str">
        <f ca="1">'Annual Trend Days'!D109</f>
        <v/>
      </c>
      <c r="E109" s="51" t="str">
        <f ca="1">'Annual Trend Days'!E109</f>
        <v/>
      </c>
      <c r="J109" s="1">
        <f t="shared" ca="1" si="5"/>
        <v>0</v>
      </c>
      <c r="K109" s="1">
        <f t="shared" ca="1" si="5"/>
        <v>0</v>
      </c>
      <c r="L109" s="1">
        <f t="shared" ca="1" si="5"/>
        <v>0</v>
      </c>
      <c r="M109" s="1">
        <f t="shared" ca="1" si="5"/>
        <v>0</v>
      </c>
      <c r="N109" s="1">
        <f t="shared" ca="1" si="5"/>
        <v>0</v>
      </c>
      <c r="O109" s="1">
        <f t="shared" ca="1" si="5"/>
        <v>0</v>
      </c>
      <c r="P109" s="1">
        <f t="shared" ca="1" si="5"/>
        <v>0</v>
      </c>
    </row>
    <row r="110" spans="1:16">
      <c r="A110" s="14" t="str">
        <f ca="1">'Annual Trend Days'!A110</f>
        <v/>
      </c>
      <c r="B110" s="33" t="str">
        <f ca="1">'Annual Trend Days'!B110</f>
        <v/>
      </c>
      <c r="C110" s="33" t="str">
        <f ca="1">'Annual Trend Days'!C110</f>
        <v/>
      </c>
      <c r="D110" s="51" t="str">
        <f ca="1">'Annual Trend Days'!D110</f>
        <v/>
      </c>
      <c r="E110" s="51" t="str">
        <f ca="1">'Annual Trend Days'!E110</f>
        <v/>
      </c>
      <c r="J110" s="1">
        <f t="shared" ca="1" si="5"/>
        <v>0</v>
      </c>
      <c r="K110" s="1">
        <f t="shared" ca="1" si="5"/>
        <v>0</v>
      </c>
      <c r="L110" s="1">
        <f t="shared" ca="1" si="5"/>
        <v>0</v>
      </c>
      <c r="M110" s="1">
        <f t="shared" ca="1" si="5"/>
        <v>0</v>
      </c>
      <c r="N110" s="1">
        <f t="shared" ca="1" si="5"/>
        <v>0</v>
      </c>
      <c r="O110" s="1">
        <f t="shared" ca="1" si="5"/>
        <v>0</v>
      </c>
      <c r="P110" s="1">
        <f t="shared" ca="1" si="5"/>
        <v>0</v>
      </c>
    </row>
    <row r="111" spans="1:16">
      <c r="A111" s="14" t="str">
        <f ca="1">'Annual Trend Days'!A111</f>
        <v/>
      </c>
      <c r="B111" s="33" t="str">
        <f ca="1">'Annual Trend Days'!B111</f>
        <v/>
      </c>
      <c r="C111" s="33" t="str">
        <f ca="1">'Annual Trend Days'!C111</f>
        <v/>
      </c>
      <c r="D111" s="51" t="str">
        <f ca="1">'Annual Trend Days'!D111</f>
        <v/>
      </c>
      <c r="E111" s="51" t="str">
        <f ca="1">'Annual Trend Days'!E111</f>
        <v/>
      </c>
      <c r="J111" s="1">
        <f t="shared" ca="1" si="5"/>
        <v>0</v>
      </c>
      <c r="K111" s="1">
        <f t="shared" ca="1" si="5"/>
        <v>0</v>
      </c>
      <c r="L111" s="1">
        <f t="shared" ca="1" si="5"/>
        <v>0</v>
      </c>
      <c r="M111" s="1">
        <f t="shared" ca="1" si="5"/>
        <v>0</v>
      </c>
      <c r="N111" s="1">
        <f t="shared" ca="1" si="5"/>
        <v>0</v>
      </c>
      <c r="O111" s="1">
        <f t="shared" ca="1" si="5"/>
        <v>0</v>
      </c>
      <c r="P111" s="1">
        <f t="shared" ca="1" si="5"/>
        <v>0</v>
      </c>
    </row>
    <row r="112" spans="1:16">
      <c r="A112" s="14" t="str">
        <f ca="1">'Annual Trend Days'!A112</f>
        <v/>
      </c>
      <c r="B112" s="33" t="str">
        <f ca="1">'Annual Trend Days'!B112</f>
        <v/>
      </c>
      <c r="C112" s="33" t="str">
        <f ca="1">'Annual Trend Days'!C112</f>
        <v/>
      </c>
      <c r="D112" s="51" t="str">
        <f ca="1">'Annual Trend Days'!D112</f>
        <v/>
      </c>
      <c r="E112" s="51" t="str">
        <f ca="1">'Annual Trend Days'!E112</f>
        <v/>
      </c>
      <c r="J112" s="1">
        <f t="shared" ca="1" si="5"/>
        <v>0</v>
      </c>
      <c r="K112" s="1">
        <f t="shared" ca="1" si="5"/>
        <v>0</v>
      </c>
      <c r="L112" s="1">
        <f t="shared" ca="1" si="5"/>
        <v>0</v>
      </c>
      <c r="M112" s="1">
        <f t="shared" ca="1" si="5"/>
        <v>0</v>
      </c>
      <c r="N112" s="1">
        <f t="shared" ca="1" si="5"/>
        <v>0</v>
      </c>
      <c r="O112" s="1">
        <f t="shared" ca="1" si="5"/>
        <v>0</v>
      </c>
      <c r="P112" s="1">
        <f t="shared" ca="1" si="5"/>
        <v>0</v>
      </c>
    </row>
    <row r="113" spans="1:16">
      <c r="A113" s="14" t="str">
        <f ca="1">'Annual Trend Days'!A113</f>
        <v/>
      </c>
      <c r="B113" s="33" t="str">
        <f ca="1">'Annual Trend Days'!B113</f>
        <v/>
      </c>
      <c r="C113" s="33" t="str">
        <f ca="1">'Annual Trend Days'!C113</f>
        <v/>
      </c>
      <c r="D113" s="51" t="str">
        <f ca="1">'Annual Trend Days'!D113</f>
        <v/>
      </c>
      <c r="E113" s="51" t="str">
        <f ca="1">'Annual Trend Days'!E113</f>
        <v/>
      </c>
      <c r="J113" s="1">
        <f t="shared" ca="1" si="5"/>
        <v>0</v>
      </c>
      <c r="K113" s="1">
        <f t="shared" ca="1" si="5"/>
        <v>0</v>
      </c>
      <c r="L113" s="1">
        <f t="shared" ca="1" si="5"/>
        <v>0</v>
      </c>
      <c r="M113" s="1">
        <f t="shared" ca="1" si="5"/>
        <v>0</v>
      </c>
      <c r="N113" s="1">
        <f t="shared" ca="1" si="5"/>
        <v>0</v>
      </c>
      <c r="O113" s="1">
        <f t="shared" ca="1" si="5"/>
        <v>0</v>
      </c>
      <c r="P113" s="1">
        <f t="shared" ca="1" si="5"/>
        <v>0</v>
      </c>
    </row>
    <row r="114" spans="1:16">
      <c r="A114" s="14" t="str">
        <f ca="1">'Annual Trend Days'!A114</f>
        <v/>
      </c>
      <c r="B114" s="33" t="str">
        <f ca="1">'Annual Trend Days'!B114</f>
        <v/>
      </c>
      <c r="C114" s="33" t="str">
        <f ca="1">'Annual Trend Days'!C114</f>
        <v/>
      </c>
      <c r="D114" s="51" t="str">
        <f ca="1">'Annual Trend Days'!D114</f>
        <v/>
      </c>
      <c r="E114" s="51" t="str">
        <f ca="1">'Annual Trend Days'!E114</f>
        <v/>
      </c>
      <c r="J114" s="1">
        <f t="shared" ca="1" si="5"/>
        <v>0</v>
      </c>
      <c r="K114" s="1">
        <f t="shared" ca="1" si="5"/>
        <v>0</v>
      </c>
      <c r="L114" s="1">
        <f t="shared" ca="1" si="5"/>
        <v>0</v>
      </c>
      <c r="M114" s="1">
        <f t="shared" ca="1" si="5"/>
        <v>0</v>
      </c>
      <c r="N114" s="1">
        <f t="shared" ca="1" si="5"/>
        <v>0</v>
      </c>
      <c r="O114" s="1">
        <f t="shared" ca="1" si="5"/>
        <v>0</v>
      </c>
      <c r="P114" s="1">
        <f t="shared" ca="1" si="5"/>
        <v>0</v>
      </c>
    </row>
    <row r="115" spans="1:16">
      <c r="A115" s="14" t="str">
        <f ca="1">'Annual Trend Days'!A115</f>
        <v/>
      </c>
      <c r="B115" s="33" t="str">
        <f ca="1">'Annual Trend Days'!B115</f>
        <v/>
      </c>
      <c r="C115" s="33" t="str">
        <f ca="1">'Annual Trend Days'!C115</f>
        <v/>
      </c>
      <c r="D115" s="51" t="str">
        <f ca="1">'Annual Trend Days'!D115</f>
        <v/>
      </c>
      <c r="E115" s="51" t="str">
        <f ca="1">'Annual Trend Days'!E115</f>
        <v/>
      </c>
      <c r="J115" s="1">
        <f t="shared" ca="1" si="5"/>
        <v>0</v>
      </c>
      <c r="K115" s="1">
        <f t="shared" ca="1" si="5"/>
        <v>0</v>
      </c>
      <c r="L115" s="1">
        <f t="shared" ca="1" si="5"/>
        <v>0</v>
      </c>
      <c r="M115" s="1">
        <f t="shared" ca="1" si="5"/>
        <v>0</v>
      </c>
      <c r="N115" s="1">
        <f t="shared" ca="1" si="5"/>
        <v>0</v>
      </c>
      <c r="O115" s="1">
        <f t="shared" ca="1" si="5"/>
        <v>0</v>
      </c>
      <c r="P115" s="1">
        <f t="shared" ca="1" si="5"/>
        <v>0</v>
      </c>
    </row>
    <row r="116" spans="1:16">
      <c r="A116" s="14" t="str">
        <f ca="1">'Annual Trend Days'!A116</f>
        <v/>
      </c>
      <c r="B116" s="33" t="str">
        <f ca="1">'Annual Trend Days'!B116</f>
        <v/>
      </c>
      <c r="C116" s="33" t="str">
        <f ca="1">'Annual Trend Days'!C116</f>
        <v/>
      </c>
      <c r="D116" s="51" t="str">
        <f ca="1">'Annual Trend Days'!D116</f>
        <v/>
      </c>
      <c r="E116" s="51" t="str">
        <f ca="1">'Annual Trend Days'!E116</f>
        <v/>
      </c>
      <c r="J116" s="1">
        <f t="shared" ca="1" si="5"/>
        <v>0</v>
      </c>
      <c r="K116" s="1">
        <f t="shared" ca="1" si="5"/>
        <v>0</v>
      </c>
      <c r="L116" s="1">
        <f t="shared" ca="1" si="5"/>
        <v>0</v>
      </c>
      <c r="M116" s="1">
        <f t="shared" ca="1" si="5"/>
        <v>0</v>
      </c>
      <c r="N116" s="1">
        <f t="shared" ca="1" si="5"/>
        <v>0</v>
      </c>
      <c r="O116" s="1">
        <f t="shared" ca="1" si="5"/>
        <v>0</v>
      </c>
      <c r="P116" s="1">
        <f t="shared" ca="1" si="5"/>
        <v>0</v>
      </c>
    </row>
    <row r="117" spans="1:16">
      <c r="A117" s="14" t="str">
        <f ca="1">'Annual Trend Days'!A117</f>
        <v/>
      </c>
      <c r="B117" s="33" t="str">
        <f ca="1">'Annual Trend Days'!B117</f>
        <v/>
      </c>
      <c r="C117" s="33" t="str">
        <f ca="1">'Annual Trend Days'!C117</f>
        <v/>
      </c>
      <c r="D117" s="51" t="str">
        <f ca="1">'Annual Trend Days'!D117</f>
        <v/>
      </c>
      <c r="E117" s="51" t="str">
        <f ca="1">'Annual Trend Days'!E117</f>
        <v/>
      </c>
      <c r="J117" s="1">
        <f t="shared" ca="1" si="5"/>
        <v>0</v>
      </c>
      <c r="K117" s="1">
        <f t="shared" ca="1" si="5"/>
        <v>0</v>
      </c>
      <c r="L117" s="1">
        <f t="shared" ca="1" si="5"/>
        <v>0</v>
      </c>
      <c r="M117" s="1">
        <f t="shared" ca="1" si="5"/>
        <v>0</v>
      </c>
      <c r="N117" s="1">
        <f t="shared" ca="1" si="5"/>
        <v>0</v>
      </c>
      <c r="O117" s="1">
        <f t="shared" ca="1" si="5"/>
        <v>0</v>
      </c>
      <c r="P117" s="1">
        <f t="shared" ca="1" si="5"/>
        <v>0</v>
      </c>
    </row>
    <row r="118" spans="1:16">
      <c r="A118" s="14" t="str">
        <f ca="1">'Annual Trend Days'!A118</f>
        <v/>
      </c>
      <c r="B118" s="33" t="str">
        <f ca="1">'Annual Trend Days'!B118</f>
        <v/>
      </c>
      <c r="C118" s="33" t="str">
        <f ca="1">'Annual Trend Days'!C118</f>
        <v/>
      </c>
      <c r="D118" s="51" t="str">
        <f ca="1">'Annual Trend Days'!D118</f>
        <v/>
      </c>
      <c r="E118" s="51" t="str">
        <f ca="1">'Annual Trend Days'!E118</f>
        <v/>
      </c>
      <c r="J118" s="1">
        <f t="shared" ca="1" si="5"/>
        <v>0</v>
      </c>
      <c r="K118" s="1">
        <f t="shared" ca="1" si="5"/>
        <v>0</v>
      </c>
      <c r="L118" s="1">
        <f t="shared" ca="1" si="5"/>
        <v>0</v>
      </c>
      <c r="M118" s="1">
        <f t="shared" ca="1" si="5"/>
        <v>0</v>
      </c>
      <c r="N118" s="1">
        <f t="shared" ca="1" si="5"/>
        <v>0</v>
      </c>
      <c r="O118" s="1">
        <f t="shared" ca="1" si="5"/>
        <v>0</v>
      </c>
      <c r="P118" s="1">
        <f t="shared" ca="1" si="5"/>
        <v>0</v>
      </c>
    </row>
    <row r="119" spans="1:16">
      <c r="A119" s="14" t="str">
        <f ca="1">'Annual Trend Days'!A119</f>
        <v/>
      </c>
      <c r="B119" s="33" t="str">
        <f ca="1">'Annual Trend Days'!B119</f>
        <v/>
      </c>
      <c r="C119" s="33" t="str">
        <f ca="1">'Annual Trend Days'!C119</f>
        <v/>
      </c>
      <c r="D119" s="51" t="str">
        <f ca="1">'Annual Trend Days'!D119</f>
        <v/>
      </c>
      <c r="E119" s="51" t="str">
        <f ca="1">'Annual Trend Days'!E119</f>
        <v/>
      </c>
      <c r="J119" s="1">
        <f t="shared" ca="1" si="5"/>
        <v>0</v>
      </c>
      <c r="K119" s="1">
        <f t="shared" ca="1" si="5"/>
        <v>0</v>
      </c>
      <c r="L119" s="1">
        <f t="shared" ca="1" si="5"/>
        <v>0</v>
      </c>
      <c r="M119" s="1">
        <f t="shared" ca="1" si="5"/>
        <v>0</v>
      </c>
      <c r="N119" s="1">
        <f t="shared" ca="1" si="5"/>
        <v>0</v>
      </c>
      <c r="O119" s="1">
        <f t="shared" ca="1" si="5"/>
        <v>0</v>
      </c>
      <c r="P119" s="1">
        <f t="shared" ca="1" si="5"/>
        <v>0</v>
      </c>
    </row>
    <row r="120" spans="1:16">
      <c r="A120" s="14" t="str">
        <f ca="1">'Annual Trend Days'!A120</f>
        <v/>
      </c>
      <c r="B120" s="33" t="str">
        <f ca="1">'Annual Trend Days'!B120</f>
        <v/>
      </c>
      <c r="C120" s="33" t="str">
        <f ca="1">'Annual Trend Days'!C120</f>
        <v/>
      </c>
      <c r="D120" s="51" t="str">
        <f ca="1">'Annual Trend Days'!D120</f>
        <v/>
      </c>
      <c r="E120" s="51" t="str">
        <f ca="1">'Annual Trend Days'!E120</f>
        <v/>
      </c>
      <c r="J120" s="1">
        <f t="shared" ca="1" si="5"/>
        <v>0</v>
      </c>
      <c r="K120" s="1">
        <f t="shared" ca="1" si="5"/>
        <v>0</v>
      </c>
      <c r="L120" s="1">
        <f t="shared" ca="1" si="5"/>
        <v>0</v>
      </c>
      <c r="M120" s="1">
        <f t="shared" ca="1" si="5"/>
        <v>0</v>
      </c>
      <c r="N120" s="1">
        <f t="shared" ca="1" si="5"/>
        <v>0</v>
      </c>
      <c r="O120" s="1">
        <f t="shared" ca="1" si="5"/>
        <v>0</v>
      </c>
      <c r="P120" s="1">
        <f t="shared" ca="1" si="5"/>
        <v>0</v>
      </c>
    </row>
    <row r="121" spans="1:16">
      <c r="A121" s="14" t="str">
        <f ca="1">'Annual Trend Days'!A121</f>
        <v/>
      </c>
      <c r="B121" s="33" t="str">
        <f ca="1">'Annual Trend Days'!B121</f>
        <v/>
      </c>
      <c r="C121" s="33" t="str">
        <f ca="1">'Annual Trend Days'!C121</f>
        <v/>
      </c>
      <c r="D121" s="51" t="str">
        <f ca="1">'Annual Trend Days'!D121</f>
        <v/>
      </c>
      <c r="E121" s="51" t="str">
        <f ca="1">'Annual Trend Days'!E121</f>
        <v/>
      </c>
      <c r="J121" s="1">
        <f t="shared" ca="1" si="5"/>
        <v>0</v>
      </c>
      <c r="K121" s="1">
        <f t="shared" ca="1" si="5"/>
        <v>0</v>
      </c>
      <c r="L121" s="1">
        <f t="shared" ca="1" si="5"/>
        <v>0</v>
      </c>
      <c r="M121" s="1">
        <f t="shared" ca="1" si="5"/>
        <v>0</v>
      </c>
      <c r="N121" s="1">
        <f t="shared" ca="1" si="5"/>
        <v>0</v>
      </c>
      <c r="O121" s="1">
        <f t="shared" ca="1" si="5"/>
        <v>0</v>
      </c>
      <c r="P121" s="1">
        <f t="shared" ca="1" si="5"/>
        <v>0</v>
      </c>
    </row>
    <row r="122" spans="1:16">
      <c r="A122" s="14" t="str">
        <f ca="1">'Annual Trend Days'!A122</f>
        <v/>
      </c>
      <c r="B122" s="33" t="str">
        <f ca="1">'Annual Trend Days'!B122</f>
        <v/>
      </c>
      <c r="C122" s="33" t="str">
        <f ca="1">'Annual Trend Days'!C122</f>
        <v/>
      </c>
      <c r="D122" s="51" t="str">
        <f ca="1">'Annual Trend Days'!D122</f>
        <v/>
      </c>
      <c r="E122" s="51" t="str">
        <f ca="1">'Annual Trend Days'!E122</f>
        <v/>
      </c>
      <c r="J122" s="1">
        <f t="shared" ca="1" si="5"/>
        <v>0</v>
      </c>
      <c r="K122" s="1">
        <f t="shared" ca="1" si="5"/>
        <v>0</v>
      </c>
      <c r="L122" s="1">
        <f t="shared" ca="1" si="5"/>
        <v>0</v>
      </c>
      <c r="M122" s="1">
        <f t="shared" ca="1" si="5"/>
        <v>0</v>
      </c>
      <c r="N122" s="1">
        <f t="shared" ca="1" si="5"/>
        <v>0</v>
      </c>
      <c r="O122" s="1">
        <f t="shared" ca="1" si="5"/>
        <v>0</v>
      </c>
      <c r="P122" s="1">
        <f t="shared" ca="1" si="5"/>
        <v>0</v>
      </c>
    </row>
    <row r="123" spans="1:16">
      <c r="A123" s="14" t="str">
        <f ca="1">'Annual Trend Days'!A123</f>
        <v/>
      </c>
      <c r="B123" s="33" t="str">
        <f ca="1">'Annual Trend Days'!B123</f>
        <v/>
      </c>
      <c r="C123" s="33" t="str">
        <f ca="1">'Annual Trend Days'!C123</f>
        <v/>
      </c>
      <c r="D123" s="51" t="str">
        <f ca="1">'Annual Trend Days'!D123</f>
        <v/>
      </c>
      <c r="E123" s="51" t="str">
        <f ca="1">'Annual Trend Days'!E123</f>
        <v/>
      </c>
      <c r="J123" s="1">
        <f t="shared" ref="J123:P142" ca="1" si="6">SUMIFS(stitches,dates,"&gt;="&amp;J$1,dates,"&lt;"&amp;DATE(YEAR(J$1)+1,MONTH(J$1),DAY(J$1)),projects,$B123)</f>
        <v>0</v>
      </c>
      <c r="K123" s="1">
        <f t="shared" ca="1" si="6"/>
        <v>0</v>
      </c>
      <c r="L123" s="1">
        <f t="shared" ca="1" si="6"/>
        <v>0</v>
      </c>
      <c r="M123" s="1">
        <f t="shared" ca="1" si="6"/>
        <v>0</v>
      </c>
      <c r="N123" s="1">
        <f t="shared" ca="1" si="6"/>
        <v>0</v>
      </c>
      <c r="O123" s="1">
        <f t="shared" ca="1" si="6"/>
        <v>0</v>
      </c>
      <c r="P123" s="1">
        <f t="shared" ca="1" si="6"/>
        <v>0</v>
      </c>
    </row>
    <row r="124" spans="1:16">
      <c r="A124" s="14" t="str">
        <f ca="1">'Annual Trend Days'!A124</f>
        <v/>
      </c>
      <c r="B124" s="33" t="str">
        <f ca="1">'Annual Trend Days'!B124</f>
        <v/>
      </c>
      <c r="C124" s="33" t="str">
        <f ca="1">'Annual Trend Days'!C124</f>
        <v/>
      </c>
      <c r="D124" s="51" t="str">
        <f ca="1">'Annual Trend Days'!D124</f>
        <v/>
      </c>
      <c r="E124" s="51" t="str">
        <f ca="1">'Annual Trend Days'!E124</f>
        <v/>
      </c>
      <c r="J124" s="1">
        <f t="shared" ca="1" si="6"/>
        <v>0</v>
      </c>
      <c r="K124" s="1">
        <f t="shared" ca="1" si="6"/>
        <v>0</v>
      </c>
      <c r="L124" s="1">
        <f t="shared" ca="1" si="6"/>
        <v>0</v>
      </c>
      <c r="M124" s="1">
        <f t="shared" ca="1" si="6"/>
        <v>0</v>
      </c>
      <c r="N124" s="1">
        <f t="shared" ca="1" si="6"/>
        <v>0</v>
      </c>
      <c r="O124" s="1">
        <f t="shared" ca="1" si="6"/>
        <v>0</v>
      </c>
      <c r="P124" s="1">
        <f t="shared" ca="1" si="6"/>
        <v>0</v>
      </c>
    </row>
    <row r="125" spans="1:16">
      <c r="A125" s="14" t="str">
        <f ca="1">'Annual Trend Days'!A125</f>
        <v/>
      </c>
      <c r="B125" s="33" t="str">
        <f ca="1">'Annual Trend Days'!B125</f>
        <v/>
      </c>
      <c r="C125" s="33" t="str">
        <f ca="1">'Annual Trend Days'!C125</f>
        <v/>
      </c>
      <c r="D125" s="51" t="str">
        <f ca="1">'Annual Trend Days'!D125</f>
        <v/>
      </c>
      <c r="E125" s="51" t="str">
        <f ca="1">'Annual Trend Days'!E125</f>
        <v/>
      </c>
      <c r="J125" s="1">
        <f t="shared" ca="1" si="6"/>
        <v>0</v>
      </c>
      <c r="K125" s="1">
        <f t="shared" ca="1" si="6"/>
        <v>0</v>
      </c>
      <c r="L125" s="1">
        <f t="shared" ca="1" si="6"/>
        <v>0</v>
      </c>
      <c r="M125" s="1">
        <f t="shared" ca="1" si="6"/>
        <v>0</v>
      </c>
      <c r="N125" s="1">
        <f t="shared" ca="1" si="6"/>
        <v>0</v>
      </c>
      <c r="O125" s="1">
        <f t="shared" ca="1" si="6"/>
        <v>0</v>
      </c>
      <c r="P125" s="1">
        <f t="shared" ca="1" si="6"/>
        <v>0</v>
      </c>
    </row>
    <row r="126" spans="1:16">
      <c r="A126" s="14" t="str">
        <f ca="1">'Annual Trend Days'!A126</f>
        <v/>
      </c>
      <c r="B126" s="33" t="str">
        <f ca="1">'Annual Trend Days'!B126</f>
        <v/>
      </c>
      <c r="C126" s="33" t="str">
        <f ca="1">'Annual Trend Days'!C126</f>
        <v/>
      </c>
      <c r="D126" s="51" t="str">
        <f ca="1">'Annual Trend Days'!D126</f>
        <v/>
      </c>
      <c r="E126" s="51" t="str">
        <f ca="1">'Annual Trend Days'!E126</f>
        <v/>
      </c>
      <c r="J126" s="1">
        <f t="shared" ca="1" si="6"/>
        <v>0</v>
      </c>
      <c r="K126" s="1">
        <f t="shared" ca="1" si="6"/>
        <v>0</v>
      </c>
      <c r="L126" s="1">
        <f t="shared" ca="1" si="6"/>
        <v>0</v>
      </c>
      <c r="M126" s="1">
        <f t="shared" ca="1" si="6"/>
        <v>0</v>
      </c>
      <c r="N126" s="1">
        <f t="shared" ca="1" si="6"/>
        <v>0</v>
      </c>
      <c r="O126" s="1">
        <f t="shared" ca="1" si="6"/>
        <v>0</v>
      </c>
      <c r="P126" s="1">
        <f t="shared" ca="1" si="6"/>
        <v>0</v>
      </c>
    </row>
    <row r="127" spans="1:16">
      <c r="A127" s="14" t="str">
        <f ca="1">'Annual Trend Days'!A127</f>
        <v/>
      </c>
      <c r="B127" s="33" t="str">
        <f ca="1">'Annual Trend Days'!B127</f>
        <v/>
      </c>
      <c r="C127" s="33" t="str">
        <f ca="1">'Annual Trend Days'!C127</f>
        <v/>
      </c>
      <c r="D127" s="51" t="str">
        <f ca="1">'Annual Trend Days'!D127</f>
        <v/>
      </c>
      <c r="E127" s="51" t="str">
        <f ca="1">'Annual Trend Days'!E127</f>
        <v/>
      </c>
      <c r="J127" s="1">
        <f t="shared" ca="1" si="6"/>
        <v>0</v>
      </c>
      <c r="K127" s="1">
        <f t="shared" ca="1" si="6"/>
        <v>0</v>
      </c>
      <c r="L127" s="1">
        <f t="shared" ca="1" si="6"/>
        <v>0</v>
      </c>
      <c r="M127" s="1">
        <f t="shared" ca="1" si="6"/>
        <v>0</v>
      </c>
      <c r="N127" s="1">
        <f t="shared" ca="1" si="6"/>
        <v>0</v>
      </c>
      <c r="O127" s="1">
        <f t="shared" ca="1" si="6"/>
        <v>0</v>
      </c>
      <c r="P127" s="1">
        <f t="shared" ca="1" si="6"/>
        <v>0</v>
      </c>
    </row>
    <row r="128" spans="1:16">
      <c r="A128" s="14" t="str">
        <f ca="1">'Annual Trend Days'!A128</f>
        <v/>
      </c>
      <c r="B128" s="33" t="str">
        <f ca="1">'Annual Trend Days'!B128</f>
        <v/>
      </c>
      <c r="C128" s="33" t="str">
        <f ca="1">'Annual Trend Days'!C128</f>
        <v/>
      </c>
      <c r="D128" s="51" t="str">
        <f ca="1">'Annual Trend Days'!D128</f>
        <v/>
      </c>
      <c r="E128" s="51" t="str">
        <f ca="1">'Annual Trend Days'!E128</f>
        <v/>
      </c>
      <c r="J128" s="1">
        <f t="shared" ca="1" si="6"/>
        <v>0</v>
      </c>
      <c r="K128" s="1">
        <f t="shared" ca="1" si="6"/>
        <v>0</v>
      </c>
      <c r="L128" s="1">
        <f t="shared" ca="1" si="6"/>
        <v>0</v>
      </c>
      <c r="M128" s="1">
        <f t="shared" ca="1" si="6"/>
        <v>0</v>
      </c>
      <c r="N128" s="1">
        <f t="shared" ca="1" si="6"/>
        <v>0</v>
      </c>
      <c r="O128" s="1">
        <f t="shared" ca="1" si="6"/>
        <v>0</v>
      </c>
      <c r="P128" s="1">
        <f t="shared" ca="1" si="6"/>
        <v>0</v>
      </c>
    </row>
    <row r="129" spans="1:16">
      <c r="A129" s="14" t="str">
        <f ca="1">'Annual Trend Days'!A129</f>
        <v/>
      </c>
      <c r="B129" s="33" t="str">
        <f ca="1">'Annual Trend Days'!B129</f>
        <v/>
      </c>
      <c r="C129" s="33" t="str">
        <f ca="1">'Annual Trend Days'!C129</f>
        <v/>
      </c>
      <c r="D129" s="51" t="str">
        <f ca="1">'Annual Trend Days'!D129</f>
        <v/>
      </c>
      <c r="E129" s="51" t="str">
        <f ca="1">'Annual Trend Days'!E129</f>
        <v/>
      </c>
      <c r="J129" s="1">
        <f t="shared" ca="1" si="6"/>
        <v>0</v>
      </c>
      <c r="K129" s="1">
        <f t="shared" ca="1" si="6"/>
        <v>0</v>
      </c>
      <c r="L129" s="1">
        <f t="shared" ca="1" si="6"/>
        <v>0</v>
      </c>
      <c r="M129" s="1">
        <f t="shared" ca="1" si="6"/>
        <v>0</v>
      </c>
      <c r="N129" s="1">
        <f t="shared" ca="1" si="6"/>
        <v>0</v>
      </c>
      <c r="O129" s="1">
        <f t="shared" ca="1" si="6"/>
        <v>0</v>
      </c>
      <c r="P129" s="1">
        <f t="shared" ca="1" si="6"/>
        <v>0</v>
      </c>
    </row>
    <row r="130" spans="1:16">
      <c r="A130" s="14" t="str">
        <f ca="1">'Annual Trend Days'!A130</f>
        <v/>
      </c>
      <c r="B130" s="33" t="str">
        <f ca="1">'Annual Trend Days'!B130</f>
        <v/>
      </c>
      <c r="C130" s="33" t="str">
        <f ca="1">'Annual Trend Days'!C130</f>
        <v/>
      </c>
      <c r="D130" s="51" t="str">
        <f ca="1">'Annual Trend Days'!D130</f>
        <v/>
      </c>
      <c r="E130" s="51" t="str">
        <f ca="1">'Annual Trend Days'!E130</f>
        <v/>
      </c>
      <c r="J130" s="1">
        <f t="shared" ca="1" si="6"/>
        <v>0</v>
      </c>
      <c r="K130" s="1">
        <f t="shared" ca="1" si="6"/>
        <v>0</v>
      </c>
      <c r="L130" s="1">
        <f t="shared" ca="1" si="6"/>
        <v>0</v>
      </c>
      <c r="M130" s="1">
        <f t="shared" ca="1" si="6"/>
        <v>0</v>
      </c>
      <c r="N130" s="1">
        <f t="shared" ca="1" si="6"/>
        <v>0</v>
      </c>
      <c r="O130" s="1">
        <f t="shared" ca="1" si="6"/>
        <v>0</v>
      </c>
      <c r="P130" s="1">
        <f t="shared" ca="1" si="6"/>
        <v>0</v>
      </c>
    </row>
    <row r="131" spans="1:16">
      <c r="A131" s="14" t="str">
        <f ca="1">'Annual Trend Days'!A131</f>
        <v/>
      </c>
      <c r="B131" s="33" t="str">
        <f ca="1">'Annual Trend Days'!B131</f>
        <v/>
      </c>
      <c r="C131" s="33" t="str">
        <f ca="1">'Annual Trend Days'!C131</f>
        <v/>
      </c>
      <c r="D131" s="51" t="str">
        <f ca="1">'Annual Trend Days'!D131</f>
        <v/>
      </c>
      <c r="E131" s="51" t="str">
        <f ca="1">'Annual Trend Days'!E131</f>
        <v/>
      </c>
      <c r="J131" s="1">
        <f t="shared" ca="1" si="6"/>
        <v>0</v>
      </c>
      <c r="K131" s="1">
        <f t="shared" ca="1" si="6"/>
        <v>0</v>
      </c>
      <c r="L131" s="1">
        <f t="shared" ca="1" si="6"/>
        <v>0</v>
      </c>
      <c r="M131" s="1">
        <f t="shared" ca="1" si="6"/>
        <v>0</v>
      </c>
      <c r="N131" s="1">
        <f t="shared" ca="1" si="6"/>
        <v>0</v>
      </c>
      <c r="O131" s="1">
        <f t="shared" ca="1" si="6"/>
        <v>0</v>
      </c>
      <c r="P131" s="1">
        <f t="shared" ca="1" si="6"/>
        <v>0</v>
      </c>
    </row>
    <row r="132" spans="1:16">
      <c r="A132" s="14" t="str">
        <f ca="1">'Annual Trend Days'!A132</f>
        <v/>
      </c>
      <c r="B132" s="33" t="str">
        <f ca="1">'Annual Trend Days'!B132</f>
        <v/>
      </c>
      <c r="C132" s="33" t="str">
        <f ca="1">'Annual Trend Days'!C132</f>
        <v/>
      </c>
      <c r="D132" s="51" t="str">
        <f ca="1">'Annual Trend Days'!D132</f>
        <v/>
      </c>
      <c r="E132" s="51" t="str">
        <f ca="1">'Annual Trend Days'!E132</f>
        <v/>
      </c>
      <c r="J132" s="1">
        <f t="shared" ca="1" si="6"/>
        <v>0</v>
      </c>
      <c r="K132" s="1">
        <f t="shared" ca="1" si="6"/>
        <v>0</v>
      </c>
      <c r="L132" s="1">
        <f t="shared" ca="1" si="6"/>
        <v>0</v>
      </c>
      <c r="M132" s="1">
        <f t="shared" ca="1" si="6"/>
        <v>0</v>
      </c>
      <c r="N132" s="1">
        <f t="shared" ca="1" si="6"/>
        <v>0</v>
      </c>
      <c r="O132" s="1">
        <f t="shared" ca="1" si="6"/>
        <v>0</v>
      </c>
      <c r="P132" s="1">
        <f t="shared" ca="1" si="6"/>
        <v>0</v>
      </c>
    </row>
    <row r="133" spans="1:16">
      <c r="A133" s="14" t="str">
        <f ca="1">'Annual Trend Days'!A133</f>
        <v/>
      </c>
      <c r="B133" s="33" t="str">
        <f ca="1">'Annual Trend Days'!B133</f>
        <v/>
      </c>
      <c r="C133" s="33" t="str">
        <f ca="1">'Annual Trend Days'!C133</f>
        <v/>
      </c>
      <c r="D133" s="51" t="str">
        <f ca="1">'Annual Trend Days'!D133</f>
        <v/>
      </c>
      <c r="E133" s="51" t="str">
        <f ca="1">'Annual Trend Days'!E133</f>
        <v/>
      </c>
      <c r="J133" s="1">
        <f t="shared" ca="1" si="6"/>
        <v>0</v>
      </c>
      <c r="K133" s="1">
        <f t="shared" ca="1" si="6"/>
        <v>0</v>
      </c>
      <c r="L133" s="1">
        <f t="shared" ca="1" si="6"/>
        <v>0</v>
      </c>
      <c r="M133" s="1">
        <f t="shared" ca="1" si="6"/>
        <v>0</v>
      </c>
      <c r="N133" s="1">
        <f t="shared" ca="1" si="6"/>
        <v>0</v>
      </c>
      <c r="O133" s="1">
        <f t="shared" ca="1" si="6"/>
        <v>0</v>
      </c>
      <c r="P133" s="1">
        <f t="shared" ca="1" si="6"/>
        <v>0</v>
      </c>
    </row>
    <row r="134" spans="1:16">
      <c r="A134" s="14" t="str">
        <f ca="1">'Annual Trend Days'!A134</f>
        <v/>
      </c>
      <c r="B134" s="33" t="str">
        <f ca="1">'Annual Trend Days'!B134</f>
        <v/>
      </c>
      <c r="C134" s="33" t="str">
        <f ca="1">'Annual Trend Days'!C134</f>
        <v/>
      </c>
      <c r="D134" s="51" t="str">
        <f ca="1">'Annual Trend Days'!D134</f>
        <v/>
      </c>
      <c r="E134" s="51" t="str">
        <f ca="1">'Annual Trend Days'!E134</f>
        <v/>
      </c>
      <c r="J134" s="1">
        <f t="shared" ca="1" si="6"/>
        <v>0</v>
      </c>
      <c r="K134" s="1">
        <f t="shared" ca="1" si="6"/>
        <v>0</v>
      </c>
      <c r="L134" s="1">
        <f t="shared" ca="1" si="6"/>
        <v>0</v>
      </c>
      <c r="M134" s="1">
        <f t="shared" ca="1" si="6"/>
        <v>0</v>
      </c>
      <c r="N134" s="1">
        <f t="shared" ca="1" si="6"/>
        <v>0</v>
      </c>
      <c r="O134" s="1">
        <f t="shared" ca="1" si="6"/>
        <v>0</v>
      </c>
      <c r="P134" s="1">
        <f t="shared" ca="1" si="6"/>
        <v>0</v>
      </c>
    </row>
    <row r="135" spans="1:16">
      <c r="A135" s="14" t="str">
        <f ca="1">'Annual Trend Days'!A135</f>
        <v/>
      </c>
      <c r="B135" s="33" t="str">
        <f ca="1">'Annual Trend Days'!B135</f>
        <v/>
      </c>
      <c r="C135" s="33" t="str">
        <f ca="1">'Annual Trend Days'!C135</f>
        <v/>
      </c>
      <c r="D135" s="51" t="str">
        <f ca="1">'Annual Trend Days'!D135</f>
        <v/>
      </c>
      <c r="E135" s="51" t="str">
        <f ca="1">'Annual Trend Days'!E135</f>
        <v/>
      </c>
      <c r="J135" s="1">
        <f t="shared" ca="1" si="6"/>
        <v>0</v>
      </c>
      <c r="K135" s="1">
        <f t="shared" ca="1" si="6"/>
        <v>0</v>
      </c>
      <c r="L135" s="1">
        <f t="shared" ca="1" si="6"/>
        <v>0</v>
      </c>
      <c r="M135" s="1">
        <f t="shared" ca="1" si="6"/>
        <v>0</v>
      </c>
      <c r="N135" s="1">
        <f t="shared" ca="1" si="6"/>
        <v>0</v>
      </c>
      <c r="O135" s="1">
        <f t="shared" ca="1" si="6"/>
        <v>0</v>
      </c>
      <c r="P135" s="1">
        <f t="shared" ca="1" si="6"/>
        <v>0</v>
      </c>
    </row>
    <row r="136" spans="1:16">
      <c r="A136" s="14" t="str">
        <f ca="1">'Annual Trend Days'!A136</f>
        <v/>
      </c>
      <c r="B136" s="33" t="str">
        <f ca="1">'Annual Trend Days'!B136</f>
        <v/>
      </c>
      <c r="C136" s="33" t="str">
        <f ca="1">'Annual Trend Days'!C136</f>
        <v/>
      </c>
      <c r="D136" s="51" t="str">
        <f ca="1">'Annual Trend Days'!D136</f>
        <v/>
      </c>
      <c r="E136" s="51" t="str">
        <f ca="1">'Annual Trend Days'!E136</f>
        <v/>
      </c>
      <c r="J136" s="1">
        <f t="shared" ca="1" si="6"/>
        <v>0</v>
      </c>
      <c r="K136" s="1">
        <f t="shared" ca="1" si="6"/>
        <v>0</v>
      </c>
      <c r="L136" s="1">
        <f t="shared" ca="1" si="6"/>
        <v>0</v>
      </c>
      <c r="M136" s="1">
        <f t="shared" ca="1" si="6"/>
        <v>0</v>
      </c>
      <c r="N136" s="1">
        <f t="shared" ca="1" si="6"/>
        <v>0</v>
      </c>
      <c r="O136" s="1">
        <f t="shared" ca="1" si="6"/>
        <v>0</v>
      </c>
      <c r="P136" s="1">
        <f t="shared" ca="1" si="6"/>
        <v>0</v>
      </c>
    </row>
    <row r="137" spans="1:16">
      <c r="A137" s="14" t="str">
        <f ca="1">'Annual Trend Days'!A137</f>
        <v/>
      </c>
      <c r="B137" s="33" t="str">
        <f ca="1">'Annual Trend Days'!B137</f>
        <v/>
      </c>
      <c r="C137" s="33" t="str">
        <f ca="1">'Annual Trend Days'!C137</f>
        <v/>
      </c>
      <c r="D137" s="51" t="str">
        <f ca="1">'Annual Trend Days'!D137</f>
        <v/>
      </c>
      <c r="E137" s="51" t="str">
        <f ca="1">'Annual Trend Days'!E137</f>
        <v/>
      </c>
      <c r="J137" s="1">
        <f t="shared" ca="1" si="6"/>
        <v>0</v>
      </c>
      <c r="K137" s="1">
        <f t="shared" ca="1" si="6"/>
        <v>0</v>
      </c>
      <c r="L137" s="1">
        <f t="shared" ca="1" si="6"/>
        <v>0</v>
      </c>
      <c r="M137" s="1">
        <f t="shared" ca="1" si="6"/>
        <v>0</v>
      </c>
      <c r="N137" s="1">
        <f t="shared" ca="1" si="6"/>
        <v>0</v>
      </c>
      <c r="O137" s="1">
        <f t="shared" ca="1" si="6"/>
        <v>0</v>
      </c>
      <c r="P137" s="1">
        <f t="shared" ca="1" si="6"/>
        <v>0</v>
      </c>
    </row>
    <row r="138" spans="1:16">
      <c r="A138" s="14" t="str">
        <f ca="1">'Annual Trend Days'!A138</f>
        <v/>
      </c>
      <c r="B138" s="33" t="str">
        <f ca="1">'Annual Trend Days'!B138</f>
        <v/>
      </c>
      <c r="C138" s="33" t="str">
        <f ca="1">'Annual Trend Days'!C138</f>
        <v/>
      </c>
      <c r="D138" s="51" t="str">
        <f ca="1">'Annual Trend Days'!D138</f>
        <v/>
      </c>
      <c r="E138" s="51" t="str">
        <f ca="1">'Annual Trend Days'!E138</f>
        <v/>
      </c>
      <c r="J138" s="1">
        <f t="shared" ca="1" si="6"/>
        <v>0</v>
      </c>
      <c r="K138" s="1">
        <f t="shared" ca="1" si="6"/>
        <v>0</v>
      </c>
      <c r="L138" s="1">
        <f t="shared" ca="1" si="6"/>
        <v>0</v>
      </c>
      <c r="M138" s="1">
        <f t="shared" ca="1" si="6"/>
        <v>0</v>
      </c>
      <c r="N138" s="1">
        <f t="shared" ca="1" si="6"/>
        <v>0</v>
      </c>
      <c r="O138" s="1">
        <f t="shared" ca="1" si="6"/>
        <v>0</v>
      </c>
      <c r="P138" s="1">
        <f t="shared" ca="1" si="6"/>
        <v>0</v>
      </c>
    </row>
    <row r="139" spans="1:16">
      <c r="A139" s="14" t="str">
        <f ca="1">'Annual Trend Days'!A139</f>
        <v/>
      </c>
      <c r="B139" s="33" t="str">
        <f ca="1">'Annual Trend Days'!B139</f>
        <v/>
      </c>
      <c r="C139" s="33" t="str">
        <f ca="1">'Annual Trend Days'!C139</f>
        <v/>
      </c>
      <c r="D139" s="51" t="str">
        <f ca="1">'Annual Trend Days'!D139</f>
        <v/>
      </c>
      <c r="E139" s="51" t="str">
        <f ca="1">'Annual Trend Days'!E139</f>
        <v/>
      </c>
      <c r="J139" s="1">
        <f t="shared" ca="1" si="6"/>
        <v>0</v>
      </c>
      <c r="K139" s="1">
        <f t="shared" ca="1" si="6"/>
        <v>0</v>
      </c>
      <c r="L139" s="1">
        <f t="shared" ca="1" si="6"/>
        <v>0</v>
      </c>
      <c r="M139" s="1">
        <f t="shared" ca="1" si="6"/>
        <v>0</v>
      </c>
      <c r="N139" s="1">
        <f t="shared" ca="1" si="6"/>
        <v>0</v>
      </c>
      <c r="O139" s="1">
        <f t="shared" ca="1" si="6"/>
        <v>0</v>
      </c>
      <c r="P139" s="1">
        <f t="shared" ca="1" si="6"/>
        <v>0</v>
      </c>
    </row>
    <row r="140" spans="1:16">
      <c r="A140" s="14" t="str">
        <f ca="1">'Annual Trend Days'!A140</f>
        <v/>
      </c>
      <c r="B140" s="33" t="str">
        <f ca="1">'Annual Trend Days'!B140</f>
        <v/>
      </c>
      <c r="C140" s="33" t="str">
        <f ca="1">'Annual Trend Days'!C140</f>
        <v/>
      </c>
      <c r="D140" s="51" t="str">
        <f ca="1">'Annual Trend Days'!D140</f>
        <v/>
      </c>
      <c r="E140" s="51" t="str">
        <f ca="1">'Annual Trend Days'!E140</f>
        <v/>
      </c>
      <c r="J140" s="1">
        <f t="shared" ca="1" si="6"/>
        <v>0</v>
      </c>
      <c r="K140" s="1">
        <f t="shared" ca="1" si="6"/>
        <v>0</v>
      </c>
      <c r="L140" s="1">
        <f t="shared" ca="1" si="6"/>
        <v>0</v>
      </c>
      <c r="M140" s="1">
        <f t="shared" ca="1" si="6"/>
        <v>0</v>
      </c>
      <c r="N140" s="1">
        <f t="shared" ca="1" si="6"/>
        <v>0</v>
      </c>
      <c r="O140" s="1">
        <f t="shared" ca="1" si="6"/>
        <v>0</v>
      </c>
      <c r="P140" s="1">
        <f t="shared" ca="1" si="6"/>
        <v>0</v>
      </c>
    </row>
    <row r="141" spans="1:16">
      <c r="A141" s="14" t="str">
        <f ca="1">'Annual Trend Days'!A141</f>
        <v/>
      </c>
      <c r="B141" s="33" t="str">
        <f ca="1">'Annual Trend Days'!B141</f>
        <v/>
      </c>
      <c r="C141" s="33" t="str">
        <f ca="1">'Annual Trend Days'!C141</f>
        <v/>
      </c>
      <c r="D141" s="51" t="str">
        <f ca="1">'Annual Trend Days'!D141</f>
        <v/>
      </c>
      <c r="E141" s="51" t="str">
        <f ca="1">'Annual Trend Days'!E141</f>
        <v/>
      </c>
      <c r="J141" s="1">
        <f t="shared" ca="1" si="6"/>
        <v>0</v>
      </c>
      <c r="K141" s="1">
        <f t="shared" ca="1" si="6"/>
        <v>0</v>
      </c>
      <c r="L141" s="1">
        <f t="shared" ca="1" si="6"/>
        <v>0</v>
      </c>
      <c r="M141" s="1">
        <f t="shared" ca="1" si="6"/>
        <v>0</v>
      </c>
      <c r="N141" s="1">
        <f t="shared" ca="1" si="6"/>
        <v>0</v>
      </c>
      <c r="O141" s="1">
        <f t="shared" ca="1" si="6"/>
        <v>0</v>
      </c>
      <c r="P141" s="1">
        <f t="shared" ca="1" si="6"/>
        <v>0</v>
      </c>
    </row>
    <row r="142" spans="1:16">
      <c r="A142" s="14" t="str">
        <f ca="1">'Annual Trend Days'!A142</f>
        <v/>
      </c>
      <c r="B142" s="33" t="str">
        <f ca="1">'Annual Trend Days'!B142</f>
        <v/>
      </c>
      <c r="C142" s="33" t="str">
        <f ca="1">'Annual Trend Days'!C142</f>
        <v/>
      </c>
      <c r="D142" s="51" t="str">
        <f ca="1">'Annual Trend Days'!D142</f>
        <v/>
      </c>
      <c r="E142" s="51" t="str">
        <f ca="1">'Annual Trend Days'!E142</f>
        <v/>
      </c>
      <c r="J142" s="1">
        <f t="shared" ca="1" si="6"/>
        <v>0</v>
      </c>
      <c r="K142" s="1">
        <f t="shared" ca="1" si="6"/>
        <v>0</v>
      </c>
      <c r="L142" s="1">
        <f t="shared" ca="1" si="6"/>
        <v>0</v>
      </c>
      <c r="M142" s="1">
        <f t="shared" ca="1" si="6"/>
        <v>0</v>
      </c>
      <c r="N142" s="1">
        <f t="shared" ca="1" si="6"/>
        <v>0</v>
      </c>
      <c r="O142" s="1">
        <f t="shared" ca="1" si="6"/>
        <v>0</v>
      </c>
      <c r="P142" s="1">
        <f t="shared" ca="1" si="6"/>
        <v>0</v>
      </c>
    </row>
    <row r="143" spans="1:16">
      <c r="A143" s="14" t="str">
        <f ca="1">'Annual Trend Days'!A143</f>
        <v/>
      </c>
      <c r="B143" s="33" t="str">
        <f ca="1">'Annual Trend Days'!B143</f>
        <v/>
      </c>
      <c r="C143" s="33" t="str">
        <f ca="1">'Annual Trend Days'!C143</f>
        <v/>
      </c>
      <c r="D143" s="51" t="str">
        <f ca="1">'Annual Trend Days'!D143</f>
        <v/>
      </c>
      <c r="E143" s="51" t="str">
        <f ca="1">'Annual Trend Days'!E143</f>
        <v/>
      </c>
      <c r="J143" s="1">
        <f t="shared" ref="J143:P162" ca="1" si="7">SUMIFS(stitches,dates,"&gt;="&amp;J$1,dates,"&lt;"&amp;DATE(YEAR(J$1)+1,MONTH(J$1),DAY(J$1)),projects,$B143)</f>
        <v>0</v>
      </c>
      <c r="K143" s="1">
        <f t="shared" ca="1" si="7"/>
        <v>0</v>
      </c>
      <c r="L143" s="1">
        <f t="shared" ca="1" si="7"/>
        <v>0</v>
      </c>
      <c r="M143" s="1">
        <f t="shared" ca="1" si="7"/>
        <v>0</v>
      </c>
      <c r="N143" s="1">
        <f t="shared" ca="1" si="7"/>
        <v>0</v>
      </c>
      <c r="O143" s="1">
        <f t="shared" ca="1" si="7"/>
        <v>0</v>
      </c>
      <c r="P143" s="1">
        <f t="shared" ca="1" si="7"/>
        <v>0</v>
      </c>
    </row>
    <row r="144" spans="1:16">
      <c r="A144" s="14" t="str">
        <f ca="1">'Annual Trend Days'!A144</f>
        <v/>
      </c>
      <c r="B144" s="33" t="str">
        <f ca="1">'Annual Trend Days'!B144</f>
        <v/>
      </c>
      <c r="C144" s="33" t="str">
        <f ca="1">'Annual Trend Days'!C144</f>
        <v/>
      </c>
      <c r="D144" s="51" t="str">
        <f ca="1">'Annual Trend Days'!D144</f>
        <v/>
      </c>
      <c r="E144" s="51" t="str">
        <f ca="1">'Annual Trend Days'!E144</f>
        <v/>
      </c>
      <c r="J144" s="1">
        <f t="shared" ca="1" si="7"/>
        <v>0</v>
      </c>
      <c r="K144" s="1">
        <f t="shared" ca="1" si="7"/>
        <v>0</v>
      </c>
      <c r="L144" s="1">
        <f t="shared" ca="1" si="7"/>
        <v>0</v>
      </c>
      <c r="M144" s="1">
        <f t="shared" ca="1" si="7"/>
        <v>0</v>
      </c>
      <c r="N144" s="1">
        <f t="shared" ca="1" si="7"/>
        <v>0</v>
      </c>
      <c r="O144" s="1">
        <f t="shared" ca="1" si="7"/>
        <v>0</v>
      </c>
      <c r="P144" s="1">
        <f t="shared" ca="1" si="7"/>
        <v>0</v>
      </c>
    </row>
    <row r="145" spans="1:16">
      <c r="A145" s="14" t="str">
        <f ca="1">'Annual Trend Days'!A145</f>
        <v/>
      </c>
      <c r="B145" s="33" t="str">
        <f ca="1">'Annual Trend Days'!B145</f>
        <v/>
      </c>
      <c r="C145" s="33" t="str">
        <f ca="1">'Annual Trend Days'!C145</f>
        <v/>
      </c>
      <c r="D145" s="51" t="str">
        <f ca="1">'Annual Trend Days'!D145</f>
        <v/>
      </c>
      <c r="E145" s="51" t="str">
        <f ca="1">'Annual Trend Days'!E145</f>
        <v/>
      </c>
      <c r="J145" s="1">
        <f t="shared" ca="1" si="7"/>
        <v>0</v>
      </c>
      <c r="K145" s="1">
        <f t="shared" ca="1" si="7"/>
        <v>0</v>
      </c>
      <c r="L145" s="1">
        <f t="shared" ca="1" si="7"/>
        <v>0</v>
      </c>
      <c r="M145" s="1">
        <f t="shared" ca="1" si="7"/>
        <v>0</v>
      </c>
      <c r="N145" s="1">
        <f t="shared" ca="1" si="7"/>
        <v>0</v>
      </c>
      <c r="O145" s="1">
        <f t="shared" ca="1" si="7"/>
        <v>0</v>
      </c>
      <c r="P145" s="1">
        <f t="shared" ca="1" si="7"/>
        <v>0</v>
      </c>
    </row>
    <row r="146" spans="1:16">
      <c r="A146" s="14" t="str">
        <f ca="1">'Annual Trend Days'!A146</f>
        <v/>
      </c>
      <c r="B146" s="33" t="str">
        <f ca="1">'Annual Trend Days'!B146</f>
        <v/>
      </c>
      <c r="C146" s="33" t="str">
        <f ca="1">'Annual Trend Days'!C146</f>
        <v/>
      </c>
      <c r="D146" s="51" t="str">
        <f ca="1">'Annual Trend Days'!D146</f>
        <v/>
      </c>
      <c r="E146" s="51" t="str">
        <f ca="1">'Annual Trend Days'!E146</f>
        <v/>
      </c>
      <c r="J146" s="1">
        <f t="shared" ca="1" si="7"/>
        <v>0</v>
      </c>
      <c r="K146" s="1">
        <f t="shared" ca="1" si="7"/>
        <v>0</v>
      </c>
      <c r="L146" s="1">
        <f t="shared" ca="1" si="7"/>
        <v>0</v>
      </c>
      <c r="M146" s="1">
        <f t="shared" ca="1" si="7"/>
        <v>0</v>
      </c>
      <c r="N146" s="1">
        <f t="shared" ca="1" si="7"/>
        <v>0</v>
      </c>
      <c r="O146" s="1">
        <f t="shared" ca="1" si="7"/>
        <v>0</v>
      </c>
      <c r="P146" s="1">
        <f t="shared" ca="1" si="7"/>
        <v>0</v>
      </c>
    </row>
    <row r="147" spans="1:16">
      <c r="A147" s="14" t="str">
        <f ca="1">'Annual Trend Days'!A147</f>
        <v/>
      </c>
      <c r="B147" s="33" t="str">
        <f ca="1">'Annual Trend Days'!B147</f>
        <v/>
      </c>
      <c r="C147" s="33" t="str">
        <f ca="1">'Annual Trend Days'!C147</f>
        <v/>
      </c>
      <c r="D147" s="51" t="str">
        <f ca="1">'Annual Trend Days'!D147</f>
        <v/>
      </c>
      <c r="E147" s="51" t="str">
        <f ca="1">'Annual Trend Days'!E147</f>
        <v/>
      </c>
      <c r="J147" s="1">
        <f t="shared" ca="1" si="7"/>
        <v>0</v>
      </c>
      <c r="K147" s="1">
        <f t="shared" ca="1" si="7"/>
        <v>0</v>
      </c>
      <c r="L147" s="1">
        <f t="shared" ca="1" si="7"/>
        <v>0</v>
      </c>
      <c r="M147" s="1">
        <f t="shared" ca="1" si="7"/>
        <v>0</v>
      </c>
      <c r="N147" s="1">
        <f t="shared" ca="1" si="7"/>
        <v>0</v>
      </c>
      <c r="O147" s="1">
        <f t="shared" ca="1" si="7"/>
        <v>0</v>
      </c>
      <c r="P147" s="1">
        <f t="shared" ca="1" si="7"/>
        <v>0</v>
      </c>
    </row>
    <row r="148" spans="1:16">
      <c r="A148" s="14" t="str">
        <f ca="1">'Annual Trend Days'!A148</f>
        <v/>
      </c>
      <c r="B148" s="33" t="str">
        <f ca="1">'Annual Trend Days'!B148</f>
        <v/>
      </c>
      <c r="C148" s="33" t="str">
        <f ca="1">'Annual Trend Days'!C148</f>
        <v/>
      </c>
      <c r="D148" s="51" t="str">
        <f ca="1">'Annual Trend Days'!D148</f>
        <v/>
      </c>
      <c r="E148" s="51" t="str">
        <f ca="1">'Annual Trend Days'!E148</f>
        <v/>
      </c>
      <c r="J148" s="1">
        <f t="shared" ca="1" si="7"/>
        <v>0</v>
      </c>
      <c r="K148" s="1">
        <f t="shared" ca="1" si="7"/>
        <v>0</v>
      </c>
      <c r="L148" s="1">
        <f t="shared" ca="1" si="7"/>
        <v>0</v>
      </c>
      <c r="M148" s="1">
        <f t="shared" ca="1" si="7"/>
        <v>0</v>
      </c>
      <c r="N148" s="1">
        <f t="shared" ca="1" si="7"/>
        <v>0</v>
      </c>
      <c r="O148" s="1">
        <f t="shared" ca="1" si="7"/>
        <v>0</v>
      </c>
      <c r="P148" s="1">
        <f t="shared" ca="1" si="7"/>
        <v>0</v>
      </c>
    </row>
    <row r="149" spans="1:16">
      <c r="A149" s="14" t="str">
        <f ca="1">'Annual Trend Days'!A149</f>
        <v/>
      </c>
      <c r="B149" s="33" t="str">
        <f ca="1">'Annual Trend Days'!B149</f>
        <v/>
      </c>
      <c r="C149" s="33" t="str">
        <f ca="1">'Annual Trend Days'!C149</f>
        <v/>
      </c>
      <c r="D149" s="51" t="str">
        <f ca="1">'Annual Trend Days'!D149</f>
        <v/>
      </c>
      <c r="E149" s="51" t="str">
        <f ca="1">'Annual Trend Days'!E149</f>
        <v/>
      </c>
      <c r="J149" s="1">
        <f t="shared" ca="1" si="7"/>
        <v>0</v>
      </c>
      <c r="K149" s="1">
        <f t="shared" ca="1" si="7"/>
        <v>0</v>
      </c>
      <c r="L149" s="1">
        <f t="shared" ca="1" si="7"/>
        <v>0</v>
      </c>
      <c r="M149" s="1">
        <f t="shared" ca="1" si="7"/>
        <v>0</v>
      </c>
      <c r="N149" s="1">
        <f t="shared" ca="1" si="7"/>
        <v>0</v>
      </c>
      <c r="O149" s="1">
        <f t="shared" ca="1" si="7"/>
        <v>0</v>
      </c>
      <c r="P149" s="1">
        <f t="shared" ca="1" si="7"/>
        <v>0</v>
      </c>
    </row>
    <row r="150" spans="1:16">
      <c r="A150" s="14" t="str">
        <f ca="1">'Annual Trend Days'!A150</f>
        <v/>
      </c>
      <c r="B150" s="33" t="str">
        <f ca="1">'Annual Trend Days'!B150</f>
        <v/>
      </c>
      <c r="C150" s="33" t="str">
        <f ca="1">'Annual Trend Days'!C150</f>
        <v/>
      </c>
      <c r="D150" s="51" t="str">
        <f ca="1">'Annual Trend Days'!D150</f>
        <v/>
      </c>
      <c r="E150" s="51" t="str">
        <f ca="1">'Annual Trend Days'!E150</f>
        <v/>
      </c>
      <c r="J150" s="1">
        <f t="shared" ca="1" si="7"/>
        <v>0</v>
      </c>
      <c r="K150" s="1">
        <f t="shared" ca="1" si="7"/>
        <v>0</v>
      </c>
      <c r="L150" s="1">
        <f t="shared" ca="1" si="7"/>
        <v>0</v>
      </c>
      <c r="M150" s="1">
        <f t="shared" ca="1" si="7"/>
        <v>0</v>
      </c>
      <c r="N150" s="1">
        <f t="shared" ca="1" si="7"/>
        <v>0</v>
      </c>
      <c r="O150" s="1">
        <f t="shared" ca="1" si="7"/>
        <v>0</v>
      </c>
      <c r="P150" s="1">
        <f t="shared" ca="1" si="7"/>
        <v>0</v>
      </c>
    </row>
    <row r="151" spans="1:16">
      <c r="A151" s="14" t="str">
        <f ca="1">'Annual Trend Days'!A151</f>
        <v/>
      </c>
      <c r="B151" s="33" t="str">
        <f ca="1">'Annual Trend Days'!B151</f>
        <v/>
      </c>
      <c r="C151" s="33" t="str">
        <f ca="1">'Annual Trend Days'!C151</f>
        <v/>
      </c>
      <c r="D151" s="51" t="str">
        <f ca="1">'Annual Trend Days'!D151</f>
        <v/>
      </c>
      <c r="E151" s="51" t="str">
        <f ca="1">'Annual Trend Days'!E151</f>
        <v/>
      </c>
      <c r="J151" s="1">
        <f t="shared" ca="1" si="7"/>
        <v>0</v>
      </c>
      <c r="K151" s="1">
        <f t="shared" ca="1" si="7"/>
        <v>0</v>
      </c>
      <c r="L151" s="1">
        <f t="shared" ca="1" si="7"/>
        <v>0</v>
      </c>
      <c r="M151" s="1">
        <f t="shared" ca="1" si="7"/>
        <v>0</v>
      </c>
      <c r="N151" s="1">
        <f t="shared" ca="1" si="7"/>
        <v>0</v>
      </c>
      <c r="O151" s="1">
        <f t="shared" ca="1" si="7"/>
        <v>0</v>
      </c>
      <c r="P151" s="1">
        <f t="shared" ca="1" si="7"/>
        <v>0</v>
      </c>
    </row>
    <row r="152" spans="1:16">
      <c r="A152" s="14" t="str">
        <f ca="1">'Annual Trend Days'!A152</f>
        <v/>
      </c>
      <c r="B152" s="33" t="str">
        <f ca="1">'Annual Trend Days'!B152</f>
        <v/>
      </c>
      <c r="C152" s="33" t="str">
        <f ca="1">'Annual Trend Days'!C152</f>
        <v/>
      </c>
      <c r="D152" s="51" t="str">
        <f ca="1">'Annual Trend Days'!D152</f>
        <v/>
      </c>
      <c r="E152" s="51" t="str">
        <f ca="1">'Annual Trend Days'!E152</f>
        <v/>
      </c>
      <c r="J152" s="1">
        <f t="shared" ca="1" si="7"/>
        <v>0</v>
      </c>
      <c r="K152" s="1">
        <f t="shared" ca="1" si="7"/>
        <v>0</v>
      </c>
      <c r="L152" s="1">
        <f t="shared" ca="1" si="7"/>
        <v>0</v>
      </c>
      <c r="M152" s="1">
        <f t="shared" ca="1" si="7"/>
        <v>0</v>
      </c>
      <c r="N152" s="1">
        <f t="shared" ca="1" si="7"/>
        <v>0</v>
      </c>
      <c r="O152" s="1">
        <f t="shared" ca="1" si="7"/>
        <v>0</v>
      </c>
      <c r="P152" s="1">
        <f t="shared" ca="1" si="7"/>
        <v>0</v>
      </c>
    </row>
    <row r="153" spans="1:16">
      <c r="A153" s="14" t="str">
        <f ca="1">'Annual Trend Days'!A153</f>
        <v/>
      </c>
      <c r="B153" s="33" t="str">
        <f ca="1">'Annual Trend Days'!B153</f>
        <v/>
      </c>
      <c r="C153" s="33" t="str">
        <f ca="1">'Annual Trend Days'!C153</f>
        <v/>
      </c>
      <c r="D153" s="51" t="str">
        <f ca="1">'Annual Trend Days'!D153</f>
        <v/>
      </c>
      <c r="E153" s="51" t="str">
        <f ca="1">'Annual Trend Days'!E153</f>
        <v/>
      </c>
      <c r="J153" s="1">
        <f t="shared" ca="1" si="7"/>
        <v>0</v>
      </c>
      <c r="K153" s="1">
        <f t="shared" ca="1" si="7"/>
        <v>0</v>
      </c>
      <c r="L153" s="1">
        <f t="shared" ca="1" si="7"/>
        <v>0</v>
      </c>
      <c r="M153" s="1">
        <f t="shared" ca="1" si="7"/>
        <v>0</v>
      </c>
      <c r="N153" s="1">
        <f t="shared" ca="1" si="7"/>
        <v>0</v>
      </c>
      <c r="O153" s="1">
        <f t="shared" ca="1" si="7"/>
        <v>0</v>
      </c>
      <c r="P153" s="1">
        <f t="shared" ca="1" si="7"/>
        <v>0</v>
      </c>
    </row>
    <row r="154" spans="1:16">
      <c r="A154" s="14" t="str">
        <f ca="1">'Annual Trend Days'!A154</f>
        <v/>
      </c>
      <c r="B154" s="33" t="str">
        <f ca="1">'Annual Trend Days'!B154</f>
        <v/>
      </c>
      <c r="C154" s="33" t="str">
        <f ca="1">'Annual Trend Days'!C154</f>
        <v/>
      </c>
      <c r="D154" s="51" t="str">
        <f ca="1">'Annual Trend Days'!D154</f>
        <v/>
      </c>
      <c r="E154" s="51" t="str">
        <f ca="1">'Annual Trend Days'!E154</f>
        <v/>
      </c>
      <c r="J154" s="1">
        <f t="shared" ca="1" si="7"/>
        <v>0</v>
      </c>
      <c r="K154" s="1">
        <f t="shared" ca="1" si="7"/>
        <v>0</v>
      </c>
      <c r="L154" s="1">
        <f t="shared" ca="1" si="7"/>
        <v>0</v>
      </c>
      <c r="M154" s="1">
        <f t="shared" ca="1" si="7"/>
        <v>0</v>
      </c>
      <c r="N154" s="1">
        <f t="shared" ca="1" si="7"/>
        <v>0</v>
      </c>
      <c r="O154" s="1">
        <f t="shared" ca="1" si="7"/>
        <v>0</v>
      </c>
      <c r="P154" s="1">
        <f t="shared" ca="1" si="7"/>
        <v>0</v>
      </c>
    </row>
    <row r="155" spans="1:16">
      <c r="A155" s="14" t="str">
        <f ca="1">'Annual Trend Days'!A155</f>
        <v/>
      </c>
      <c r="B155" s="33" t="str">
        <f ca="1">'Annual Trend Days'!B155</f>
        <v/>
      </c>
      <c r="C155" s="33" t="str">
        <f ca="1">'Annual Trend Days'!C155</f>
        <v/>
      </c>
      <c r="D155" s="51" t="str">
        <f ca="1">'Annual Trend Days'!D155</f>
        <v/>
      </c>
      <c r="E155" s="51" t="str">
        <f ca="1">'Annual Trend Days'!E155</f>
        <v/>
      </c>
      <c r="J155" s="1">
        <f t="shared" ca="1" si="7"/>
        <v>0</v>
      </c>
      <c r="K155" s="1">
        <f t="shared" ca="1" si="7"/>
        <v>0</v>
      </c>
      <c r="L155" s="1">
        <f t="shared" ca="1" si="7"/>
        <v>0</v>
      </c>
      <c r="M155" s="1">
        <f t="shared" ca="1" si="7"/>
        <v>0</v>
      </c>
      <c r="N155" s="1">
        <f t="shared" ca="1" si="7"/>
        <v>0</v>
      </c>
      <c r="O155" s="1">
        <f t="shared" ca="1" si="7"/>
        <v>0</v>
      </c>
      <c r="P155" s="1">
        <f t="shared" ca="1" si="7"/>
        <v>0</v>
      </c>
    </row>
    <row r="156" spans="1:16">
      <c r="A156" s="14" t="str">
        <f ca="1">'Annual Trend Days'!A156</f>
        <v/>
      </c>
      <c r="B156" s="33" t="str">
        <f ca="1">'Annual Trend Days'!B156</f>
        <v/>
      </c>
      <c r="C156" s="33" t="str">
        <f ca="1">'Annual Trend Days'!C156</f>
        <v/>
      </c>
      <c r="D156" s="51" t="str">
        <f ca="1">'Annual Trend Days'!D156</f>
        <v/>
      </c>
      <c r="E156" s="51" t="str">
        <f ca="1">'Annual Trend Days'!E156</f>
        <v/>
      </c>
      <c r="J156" s="1">
        <f t="shared" ca="1" si="7"/>
        <v>0</v>
      </c>
      <c r="K156" s="1">
        <f t="shared" ca="1" si="7"/>
        <v>0</v>
      </c>
      <c r="L156" s="1">
        <f t="shared" ca="1" si="7"/>
        <v>0</v>
      </c>
      <c r="M156" s="1">
        <f t="shared" ca="1" si="7"/>
        <v>0</v>
      </c>
      <c r="N156" s="1">
        <f t="shared" ca="1" si="7"/>
        <v>0</v>
      </c>
      <c r="O156" s="1">
        <f t="shared" ca="1" si="7"/>
        <v>0</v>
      </c>
      <c r="P156" s="1">
        <f t="shared" ca="1" si="7"/>
        <v>0</v>
      </c>
    </row>
    <row r="157" spans="1:16">
      <c r="A157" s="14" t="str">
        <f ca="1">'Annual Trend Days'!A157</f>
        <v/>
      </c>
      <c r="B157" s="33" t="str">
        <f ca="1">'Annual Trend Days'!B157</f>
        <v/>
      </c>
      <c r="C157" s="33" t="str">
        <f ca="1">'Annual Trend Days'!C157</f>
        <v/>
      </c>
      <c r="D157" s="51" t="str">
        <f ca="1">'Annual Trend Days'!D157</f>
        <v/>
      </c>
      <c r="E157" s="51" t="str">
        <f ca="1">'Annual Trend Days'!E157</f>
        <v/>
      </c>
      <c r="J157" s="1">
        <f t="shared" ca="1" si="7"/>
        <v>0</v>
      </c>
      <c r="K157" s="1">
        <f t="shared" ca="1" si="7"/>
        <v>0</v>
      </c>
      <c r="L157" s="1">
        <f t="shared" ca="1" si="7"/>
        <v>0</v>
      </c>
      <c r="M157" s="1">
        <f t="shared" ca="1" si="7"/>
        <v>0</v>
      </c>
      <c r="N157" s="1">
        <f t="shared" ca="1" si="7"/>
        <v>0</v>
      </c>
      <c r="O157" s="1">
        <f t="shared" ca="1" si="7"/>
        <v>0</v>
      </c>
      <c r="P157" s="1">
        <f t="shared" ca="1" si="7"/>
        <v>0</v>
      </c>
    </row>
    <row r="158" spans="1:16">
      <c r="A158" s="14" t="str">
        <f ca="1">'Annual Trend Days'!A158</f>
        <v/>
      </c>
      <c r="B158" s="33" t="str">
        <f ca="1">'Annual Trend Days'!B158</f>
        <v/>
      </c>
      <c r="C158" s="33" t="str">
        <f ca="1">'Annual Trend Days'!C158</f>
        <v/>
      </c>
      <c r="D158" s="51" t="str">
        <f ca="1">'Annual Trend Days'!D158</f>
        <v/>
      </c>
      <c r="E158" s="51" t="str">
        <f ca="1">'Annual Trend Days'!E158</f>
        <v/>
      </c>
      <c r="J158" s="1">
        <f t="shared" ca="1" si="7"/>
        <v>0</v>
      </c>
      <c r="K158" s="1">
        <f t="shared" ca="1" si="7"/>
        <v>0</v>
      </c>
      <c r="L158" s="1">
        <f t="shared" ca="1" si="7"/>
        <v>0</v>
      </c>
      <c r="M158" s="1">
        <f t="shared" ca="1" si="7"/>
        <v>0</v>
      </c>
      <c r="N158" s="1">
        <f t="shared" ca="1" si="7"/>
        <v>0</v>
      </c>
      <c r="O158" s="1">
        <f t="shared" ca="1" si="7"/>
        <v>0</v>
      </c>
      <c r="P158" s="1">
        <f t="shared" ca="1" si="7"/>
        <v>0</v>
      </c>
    </row>
    <row r="159" spans="1:16">
      <c r="A159" s="14" t="str">
        <f ca="1">'Annual Trend Days'!A159</f>
        <v/>
      </c>
      <c r="B159" s="33" t="str">
        <f ca="1">'Annual Trend Days'!B159</f>
        <v/>
      </c>
      <c r="C159" s="33" t="str">
        <f ca="1">'Annual Trend Days'!C159</f>
        <v/>
      </c>
      <c r="D159" s="51" t="str">
        <f ca="1">'Annual Trend Days'!D159</f>
        <v/>
      </c>
      <c r="E159" s="51" t="str">
        <f ca="1">'Annual Trend Days'!E159</f>
        <v/>
      </c>
      <c r="J159" s="1">
        <f t="shared" ca="1" si="7"/>
        <v>0</v>
      </c>
      <c r="K159" s="1">
        <f t="shared" ca="1" si="7"/>
        <v>0</v>
      </c>
      <c r="L159" s="1">
        <f t="shared" ca="1" si="7"/>
        <v>0</v>
      </c>
      <c r="M159" s="1">
        <f t="shared" ca="1" si="7"/>
        <v>0</v>
      </c>
      <c r="N159" s="1">
        <f t="shared" ca="1" si="7"/>
        <v>0</v>
      </c>
      <c r="O159" s="1">
        <f t="shared" ca="1" si="7"/>
        <v>0</v>
      </c>
      <c r="P159" s="1">
        <f t="shared" ca="1" si="7"/>
        <v>0</v>
      </c>
    </row>
    <row r="160" spans="1:16">
      <c r="A160" s="14" t="str">
        <f ca="1">'Annual Trend Days'!A160</f>
        <v/>
      </c>
      <c r="B160" s="33" t="str">
        <f ca="1">'Annual Trend Days'!B160</f>
        <v/>
      </c>
      <c r="C160" s="33" t="str">
        <f ca="1">'Annual Trend Days'!C160</f>
        <v/>
      </c>
      <c r="D160" s="51" t="str">
        <f ca="1">'Annual Trend Days'!D160</f>
        <v/>
      </c>
      <c r="E160" s="51" t="str">
        <f ca="1">'Annual Trend Days'!E160</f>
        <v/>
      </c>
      <c r="J160" s="1">
        <f t="shared" ca="1" si="7"/>
        <v>0</v>
      </c>
      <c r="K160" s="1">
        <f t="shared" ca="1" si="7"/>
        <v>0</v>
      </c>
      <c r="L160" s="1">
        <f t="shared" ca="1" si="7"/>
        <v>0</v>
      </c>
      <c r="M160" s="1">
        <f t="shared" ca="1" si="7"/>
        <v>0</v>
      </c>
      <c r="N160" s="1">
        <f t="shared" ca="1" si="7"/>
        <v>0</v>
      </c>
      <c r="O160" s="1">
        <f t="shared" ca="1" si="7"/>
        <v>0</v>
      </c>
      <c r="P160" s="1">
        <f t="shared" ca="1" si="7"/>
        <v>0</v>
      </c>
    </row>
    <row r="161" spans="1:16">
      <c r="A161" s="14" t="str">
        <f ca="1">'Annual Trend Days'!A161</f>
        <v/>
      </c>
      <c r="B161" s="33" t="str">
        <f ca="1">'Annual Trend Days'!B161</f>
        <v/>
      </c>
      <c r="C161" s="33" t="str">
        <f ca="1">'Annual Trend Days'!C161</f>
        <v/>
      </c>
      <c r="D161" s="51" t="str">
        <f ca="1">'Annual Trend Days'!D161</f>
        <v/>
      </c>
      <c r="E161" s="51" t="str">
        <f ca="1">'Annual Trend Days'!E161</f>
        <v/>
      </c>
      <c r="J161" s="1">
        <f t="shared" ca="1" si="7"/>
        <v>0</v>
      </c>
      <c r="K161" s="1">
        <f t="shared" ca="1" si="7"/>
        <v>0</v>
      </c>
      <c r="L161" s="1">
        <f t="shared" ca="1" si="7"/>
        <v>0</v>
      </c>
      <c r="M161" s="1">
        <f t="shared" ca="1" si="7"/>
        <v>0</v>
      </c>
      <c r="N161" s="1">
        <f t="shared" ca="1" si="7"/>
        <v>0</v>
      </c>
      <c r="O161" s="1">
        <f t="shared" ca="1" si="7"/>
        <v>0</v>
      </c>
      <c r="P161" s="1">
        <f t="shared" ca="1" si="7"/>
        <v>0</v>
      </c>
    </row>
    <row r="162" spans="1:16">
      <c r="A162" s="14" t="str">
        <f ca="1">'Annual Trend Days'!A162</f>
        <v/>
      </c>
      <c r="B162" s="33" t="str">
        <f ca="1">'Annual Trend Days'!B162</f>
        <v/>
      </c>
      <c r="C162" s="33" t="str">
        <f ca="1">'Annual Trend Days'!C162</f>
        <v/>
      </c>
      <c r="D162" s="51" t="str">
        <f ca="1">'Annual Trend Days'!D162</f>
        <v/>
      </c>
      <c r="E162" s="51" t="str">
        <f ca="1">'Annual Trend Days'!E162</f>
        <v/>
      </c>
      <c r="J162" s="1">
        <f t="shared" ca="1" si="7"/>
        <v>0</v>
      </c>
      <c r="K162" s="1">
        <f t="shared" ca="1" si="7"/>
        <v>0</v>
      </c>
      <c r="L162" s="1">
        <f t="shared" ca="1" si="7"/>
        <v>0</v>
      </c>
      <c r="M162" s="1">
        <f t="shared" ca="1" si="7"/>
        <v>0</v>
      </c>
      <c r="N162" s="1">
        <f t="shared" ca="1" si="7"/>
        <v>0</v>
      </c>
      <c r="O162" s="1">
        <f t="shared" ca="1" si="7"/>
        <v>0</v>
      </c>
      <c r="P162" s="1">
        <f t="shared" ca="1" si="7"/>
        <v>0</v>
      </c>
    </row>
    <row r="163" spans="1:16">
      <c r="A163" s="14" t="str">
        <f ca="1">'Annual Trend Days'!A163</f>
        <v/>
      </c>
      <c r="B163" s="33" t="str">
        <f ca="1">'Annual Trend Days'!B163</f>
        <v/>
      </c>
      <c r="C163" s="33" t="str">
        <f ca="1">'Annual Trend Days'!C163</f>
        <v/>
      </c>
      <c r="D163" s="51" t="str">
        <f ca="1">'Annual Trend Days'!D163</f>
        <v/>
      </c>
      <c r="E163" s="51" t="str">
        <f ca="1">'Annual Trend Days'!E163</f>
        <v/>
      </c>
      <c r="J163" s="1">
        <f t="shared" ref="J163:P182" ca="1" si="8">SUMIFS(stitches,dates,"&gt;="&amp;J$1,dates,"&lt;"&amp;DATE(YEAR(J$1)+1,MONTH(J$1),DAY(J$1)),projects,$B163)</f>
        <v>0</v>
      </c>
      <c r="K163" s="1">
        <f t="shared" ca="1" si="8"/>
        <v>0</v>
      </c>
      <c r="L163" s="1">
        <f t="shared" ca="1" si="8"/>
        <v>0</v>
      </c>
      <c r="M163" s="1">
        <f t="shared" ca="1" si="8"/>
        <v>0</v>
      </c>
      <c r="N163" s="1">
        <f t="shared" ca="1" si="8"/>
        <v>0</v>
      </c>
      <c r="O163" s="1">
        <f t="shared" ca="1" si="8"/>
        <v>0</v>
      </c>
      <c r="P163" s="1">
        <f t="shared" ca="1" si="8"/>
        <v>0</v>
      </c>
    </row>
    <row r="164" spans="1:16">
      <c r="A164" s="14" t="str">
        <f ca="1">'Annual Trend Days'!A164</f>
        <v/>
      </c>
      <c r="B164" s="33" t="str">
        <f ca="1">'Annual Trend Days'!B164</f>
        <v/>
      </c>
      <c r="C164" s="33" t="str">
        <f ca="1">'Annual Trend Days'!C164</f>
        <v/>
      </c>
      <c r="D164" s="51" t="str">
        <f ca="1">'Annual Trend Days'!D164</f>
        <v/>
      </c>
      <c r="E164" s="51" t="str">
        <f ca="1">'Annual Trend Days'!E164</f>
        <v/>
      </c>
      <c r="J164" s="1">
        <f t="shared" ca="1" si="8"/>
        <v>0</v>
      </c>
      <c r="K164" s="1">
        <f t="shared" ca="1" si="8"/>
        <v>0</v>
      </c>
      <c r="L164" s="1">
        <f t="shared" ca="1" si="8"/>
        <v>0</v>
      </c>
      <c r="M164" s="1">
        <f t="shared" ca="1" si="8"/>
        <v>0</v>
      </c>
      <c r="N164" s="1">
        <f t="shared" ca="1" si="8"/>
        <v>0</v>
      </c>
      <c r="O164" s="1">
        <f t="shared" ca="1" si="8"/>
        <v>0</v>
      </c>
      <c r="P164" s="1">
        <f t="shared" ca="1" si="8"/>
        <v>0</v>
      </c>
    </row>
    <row r="165" spans="1:16">
      <c r="A165" s="14" t="str">
        <f ca="1">'Annual Trend Days'!A165</f>
        <v/>
      </c>
      <c r="B165" s="33" t="str">
        <f ca="1">'Annual Trend Days'!B165</f>
        <v/>
      </c>
      <c r="C165" s="33" t="str">
        <f ca="1">'Annual Trend Days'!C165</f>
        <v/>
      </c>
      <c r="D165" s="51" t="str">
        <f ca="1">'Annual Trend Days'!D165</f>
        <v/>
      </c>
      <c r="E165" s="51" t="str">
        <f ca="1">'Annual Trend Days'!E165</f>
        <v/>
      </c>
      <c r="J165" s="1">
        <f t="shared" ca="1" si="8"/>
        <v>0</v>
      </c>
      <c r="K165" s="1">
        <f t="shared" ca="1" si="8"/>
        <v>0</v>
      </c>
      <c r="L165" s="1">
        <f t="shared" ca="1" si="8"/>
        <v>0</v>
      </c>
      <c r="M165" s="1">
        <f t="shared" ca="1" si="8"/>
        <v>0</v>
      </c>
      <c r="N165" s="1">
        <f t="shared" ca="1" si="8"/>
        <v>0</v>
      </c>
      <c r="O165" s="1">
        <f t="shared" ca="1" si="8"/>
        <v>0</v>
      </c>
      <c r="P165" s="1">
        <f t="shared" ca="1" si="8"/>
        <v>0</v>
      </c>
    </row>
    <row r="166" spans="1:16">
      <c r="A166" s="14" t="str">
        <f ca="1">'Annual Trend Days'!A166</f>
        <v/>
      </c>
      <c r="B166" s="33" t="str">
        <f ca="1">'Annual Trend Days'!B166</f>
        <v/>
      </c>
      <c r="C166" s="33" t="str">
        <f ca="1">'Annual Trend Days'!C166</f>
        <v/>
      </c>
      <c r="D166" s="51" t="str">
        <f ca="1">'Annual Trend Days'!D166</f>
        <v/>
      </c>
      <c r="E166" s="51" t="str">
        <f ca="1">'Annual Trend Days'!E166</f>
        <v/>
      </c>
      <c r="J166" s="1">
        <f t="shared" ca="1" si="8"/>
        <v>0</v>
      </c>
      <c r="K166" s="1">
        <f t="shared" ca="1" si="8"/>
        <v>0</v>
      </c>
      <c r="L166" s="1">
        <f t="shared" ca="1" si="8"/>
        <v>0</v>
      </c>
      <c r="M166" s="1">
        <f t="shared" ca="1" si="8"/>
        <v>0</v>
      </c>
      <c r="N166" s="1">
        <f t="shared" ca="1" si="8"/>
        <v>0</v>
      </c>
      <c r="O166" s="1">
        <f t="shared" ca="1" si="8"/>
        <v>0</v>
      </c>
      <c r="P166" s="1">
        <f t="shared" ca="1" si="8"/>
        <v>0</v>
      </c>
    </row>
    <row r="167" spans="1:16">
      <c r="A167" s="14" t="str">
        <f ca="1">'Annual Trend Days'!A167</f>
        <v/>
      </c>
      <c r="B167" s="33" t="str">
        <f ca="1">'Annual Trend Days'!B167</f>
        <v/>
      </c>
      <c r="C167" s="33" t="str">
        <f ca="1">'Annual Trend Days'!C167</f>
        <v/>
      </c>
      <c r="D167" s="51" t="str">
        <f ca="1">'Annual Trend Days'!D167</f>
        <v/>
      </c>
      <c r="E167" s="51" t="str">
        <f ca="1">'Annual Trend Days'!E167</f>
        <v/>
      </c>
      <c r="J167" s="1">
        <f t="shared" ca="1" si="8"/>
        <v>0</v>
      </c>
      <c r="K167" s="1">
        <f t="shared" ca="1" si="8"/>
        <v>0</v>
      </c>
      <c r="L167" s="1">
        <f t="shared" ca="1" si="8"/>
        <v>0</v>
      </c>
      <c r="M167" s="1">
        <f t="shared" ca="1" si="8"/>
        <v>0</v>
      </c>
      <c r="N167" s="1">
        <f t="shared" ca="1" si="8"/>
        <v>0</v>
      </c>
      <c r="O167" s="1">
        <f t="shared" ca="1" si="8"/>
        <v>0</v>
      </c>
      <c r="P167" s="1">
        <f t="shared" ca="1" si="8"/>
        <v>0</v>
      </c>
    </row>
    <row r="168" spans="1:16">
      <c r="A168" s="14" t="str">
        <f ca="1">'Annual Trend Days'!A168</f>
        <v/>
      </c>
      <c r="B168" s="33" t="str">
        <f ca="1">'Annual Trend Days'!B168</f>
        <v/>
      </c>
      <c r="C168" s="33" t="str">
        <f ca="1">'Annual Trend Days'!C168</f>
        <v/>
      </c>
      <c r="D168" s="51" t="str">
        <f ca="1">'Annual Trend Days'!D168</f>
        <v/>
      </c>
      <c r="E168" s="51" t="str">
        <f ca="1">'Annual Trend Days'!E168</f>
        <v/>
      </c>
      <c r="J168" s="1">
        <f t="shared" ca="1" si="8"/>
        <v>0</v>
      </c>
      <c r="K168" s="1">
        <f t="shared" ca="1" si="8"/>
        <v>0</v>
      </c>
      <c r="L168" s="1">
        <f t="shared" ca="1" si="8"/>
        <v>0</v>
      </c>
      <c r="M168" s="1">
        <f t="shared" ca="1" si="8"/>
        <v>0</v>
      </c>
      <c r="N168" s="1">
        <f t="shared" ca="1" si="8"/>
        <v>0</v>
      </c>
      <c r="O168" s="1">
        <f t="shared" ca="1" si="8"/>
        <v>0</v>
      </c>
      <c r="P168" s="1">
        <f t="shared" ca="1" si="8"/>
        <v>0</v>
      </c>
    </row>
    <row r="169" spans="1:16">
      <c r="A169" s="14" t="str">
        <f ca="1">'Annual Trend Days'!A169</f>
        <v/>
      </c>
      <c r="B169" s="33" t="str">
        <f ca="1">'Annual Trend Days'!B169</f>
        <v/>
      </c>
      <c r="C169" s="33" t="str">
        <f ca="1">'Annual Trend Days'!C169</f>
        <v/>
      </c>
      <c r="D169" s="51" t="str">
        <f ca="1">'Annual Trend Days'!D169</f>
        <v/>
      </c>
      <c r="E169" s="51" t="str">
        <f ca="1">'Annual Trend Days'!E169</f>
        <v/>
      </c>
      <c r="J169" s="1">
        <f t="shared" ca="1" si="8"/>
        <v>0</v>
      </c>
      <c r="K169" s="1">
        <f t="shared" ca="1" si="8"/>
        <v>0</v>
      </c>
      <c r="L169" s="1">
        <f t="shared" ca="1" si="8"/>
        <v>0</v>
      </c>
      <c r="M169" s="1">
        <f t="shared" ca="1" si="8"/>
        <v>0</v>
      </c>
      <c r="N169" s="1">
        <f t="shared" ca="1" si="8"/>
        <v>0</v>
      </c>
      <c r="O169" s="1">
        <f t="shared" ca="1" si="8"/>
        <v>0</v>
      </c>
      <c r="P169" s="1">
        <f t="shared" ca="1" si="8"/>
        <v>0</v>
      </c>
    </row>
    <row r="170" spans="1:16">
      <c r="A170" s="14" t="str">
        <f ca="1">'Annual Trend Days'!A170</f>
        <v/>
      </c>
      <c r="B170" s="33" t="str">
        <f ca="1">'Annual Trend Days'!B170</f>
        <v/>
      </c>
      <c r="C170" s="33" t="str">
        <f ca="1">'Annual Trend Days'!C170</f>
        <v/>
      </c>
      <c r="D170" s="51" t="str">
        <f ca="1">'Annual Trend Days'!D170</f>
        <v/>
      </c>
      <c r="E170" s="51" t="str">
        <f ca="1">'Annual Trend Days'!E170</f>
        <v/>
      </c>
      <c r="J170" s="1">
        <f t="shared" ca="1" si="8"/>
        <v>0</v>
      </c>
      <c r="K170" s="1">
        <f t="shared" ca="1" si="8"/>
        <v>0</v>
      </c>
      <c r="L170" s="1">
        <f t="shared" ca="1" si="8"/>
        <v>0</v>
      </c>
      <c r="M170" s="1">
        <f t="shared" ca="1" si="8"/>
        <v>0</v>
      </c>
      <c r="N170" s="1">
        <f t="shared" ca="1" si="8"/>
        <v>0</v>
      </c>
      <c r="O170" s="1">
        <f t="shared" ca="1" si="8"/>
        <v>0</v>
      </c>
      <c r="P170" s="1">
        <f t="shared" ca="1" si="8"/>
        <v>0</v>
      </c>
    </row>
    <row r="171" spans="1:16">
      <c r="A171" s="14" t="str">
        <f ca="1">'Annual Trend Days'!A171</f>
        <v/>
      </c>
      <c r="B171" s="33" t="str">
        <f ca="1">'Annual Trend Days'!B171</f>
        <v/>
      </c>
      <c r="C171" s="33" t="str">
        <f ca="1">'Annual Trend Days'!C171</f>
        <v/>
      </c>
      <c r="D171" s="51" t="str">
        <f ca="1">'Annual Trend Days'!D171</f>
        <v/>
      </c>
      <c r="E171" s="51" t="str">
        <f ca="1">'Annual Trend Days'!E171</f>
        <v/>
      </c>
      <c r="J171" s="1">
        <f t="shared" ca="1" si="8"/>
        <v>0</v>
      </c>
      <c r="K171" s="1">
        <f t="shared" ca="1" si="8"/>
        <v>0</v>
      </c>
      <c r="L171" s="1">
        <f t="shared" ca="1" si="8"/>
        <v>0</v>
      </c>
      <c r="M171" s="1">
        <f t="shared" ca="1" si="8"/>
        <v>0</v>
      </c>
      <c r="N171" s="1">
        <f t="shared" ca="1" si="8"/>
        <v>0</v>
      </c>
      <c r="O171" s="1">
        <f t="shared" ca="1" si="8"/>
        <v>0</v>
      </c>
      <c r="P171" s="1">
        <f t="shared" ca="1" si="8"/>
        <v>0</v>
      </c>
    </row>
    <row r="172" spans="1:16">
      <c r="A172" s="14" t="str">
        <f ca="1">'Annual Trend Days'!A172</f>
        <v/>
      </c>
      <c r="B172" s="33" t="str">
        <f ca="1">'Annual Trend Days'!B172</f>
        <v/>
      </c>
      <c r="C172" s="33" t="str">
        <f ca="1">'Annual Trend Days'!C172</f>
        <v/>
      </c>
      <c r="D172" s="51" t="str">
        <f ca="1">'Annual Trend Days'!D172</f>
        <v/>
      </c>
      <c r="E172" s="51" t="str">
        <f ca="1">'Annual Trend Days'!E172</f>
        <v/>
      </c>
      <c r="J172" s="1">
        <f t="shared" ca="1" si="8"/>
        <v>0</v>
      </c>
      <c r="K172" s="1">
        <f t="shared" ca="1" si="8"/>
        <v>0</v>
      </c>
      <c r="L172" s="1">
        <f t="shared" ca="1" si="8"/>
        <v>0</v>
      </c>
      <c r="M172" s="1">
        <f t="shared" ca="1" si="8"/>
        <v>0</v>
      </c>
      <c r="N172" s="1">
        <f t="shared" ca="1" si="8"/>
        <v>0</v>
      </c>
      <c r="O172" s="1">
        <f t="shared" ca="1" si="8"/>
        <v>0</v>
      </c>
      <c r="P172" s="1">
        <f t="shared" ca="1" si="8"/>
        <v>0</v>
      </c>
    </row>
    <row r="173" spans="1:16">
      <c r="A173" s="14" t="str">
        <f ca="1">'Annual Trend Days'!A173</f>
        <v/>
      </c>
      <c r="B173" s="33" t="str">
        <f ca="1">'Annual Trend Days'!B173</f>
        <v/>
      </c>
      <c r="C173" s="33" t="str">
        <f ca="1">'Annual Trend Days'!C173</f>
        <v/>
      </c>
      <c r="D173" s="51" t="str">
        <f ca="1">'Annual Trend Days'!D173</f>
        <v/>
      </c>
      <c r="E173" s="51" t="str">
        <f ca="1">'Annual Trend Days'!E173</f>
        <v/>
      </c>
      <c r="J173" s="1">
        <f t="shared" ca="1" si="8"/>
        <v>0</v>
      </c>
      <c r="K173" s="1">
        <f t="shared" ca="1" si="8"/>
        <v>0</v>
      </c>
      <c r="L173" s="1">
        <f t="shared" ca="1" si="8"/>
        <v>0</v>
      </c>
      <c r="M173" s="1">
        <f t="shared" ca="1" si="8"/>
        <v>0</v>
      </c>
      <c r="N173" s="1">
        <f t="shared" ca="1" si="8"/>
        <v>0</v>
      </c>
      <c r="O173" s="1">
        <f t="shared" ca="1" si="8"/>
        <v>0</v>
      </c>
      <c r="P173" s="1">
        <f t="shared" ca="1" si="8"/>
        <v>0</v>
      </c>
    </row>
    <row r="174" spans="1:16">
      <c r="A174" s="14" t="str">
        <f ca="1">'Annual Trend Days'!A174</f>
        <v/>
      </c>
      <c r="B174" s="33" t="str">
        <f ca="1">'Annual Trend Days'!B174</f>
        <v/>
      </c>
      <c r="C174" s="33" t="str">
        <f ca="1">'Annual Trend Days'!C174</f>
        <v/>
      </c>
      <c r="D174" s="51" t="str">
        <f ca="1">'Annual Trend Days'!D174</f>
        <v/>
      </c>
      <c r="E174" s="51" t="str">
        <f ca="1">'Annual Trend Days'!E174</f>
        <v/>
      </c>
      <c r="J174" s="1">
        <f t="shared" ca="1" si="8"/>
        <v>0</v>
      </c>
      <c r="K174" s="1">
        <f t="shared" ca="1" si="8"/>
        <v>0</v>
      </c>
      <c r="L174" s="1">
        <f t="shared" ca="1" si="8"/>
        <v>0</v>
      </c>
      <c r="M174" s="1">
        <f t="shared" ca="1" si="8"/>
        <v>0</v>
      </c>
      <c r="N174" s="1">
        <f t="shared" ca="1" si="8"/>
        <v>0</v>
      </c>
      <c r="O174" s="1">
        <f t="shared" ca="1" si="8"/>
        <v>0</v>
      </c>
      <c r="P174" s="1">
        <f t="shared" ca="1" si="8"/>
        <v>0</v>
      </c>
    </row>
    <row r="175" spans="1:16">
      <c r="A175" s="14" t="str">
        <f ca="1">'Annual Trend Days'!A175</f>
        <v/>
      </c>
      <c r="B175" s="33" t="str">
        <f ca="1">'Annual Trend Days'!B175</f>
        <v/>
      </c>
      <c r="C175" s="33" t="str">
        <f ca="1">'Annual Trend Days'!C175</f>
        <v/>
      </c>
      <c r="D175" s="51" t="str">
        <f ca="1">'Annual Trend Days'!D175</f>
        <v/>
      </c>
      <c r="E175" s="51" t="str">
        <f ca="1">'Annual Trend Days'!E175</f>
        <v/>
      </c>
      <c r="J175" s="1">
        <f t="shared" ca="1" si="8"/>
        <v>0</v>
      </c>
      <c r="K175" s="1">
        <f t="shared" ca="1" si="8"/>
        <v>0</v>
      </c>
      <c r="L175" s="1">
        <f t="shared" ca="1" si="8"/>
        <v>0</v>
      </c>
      <c r="M175" s="1">
        <f t="shared" ca="1" si="8"/>
        <v>0</v>
      </c>
      <c r="N175" s="1">
        <f t="shared" ca="1" si="8"/>
        <v>0</v>
      </c>
      <c r="O175" s="1">
        <f t="shared" ca="1" si="8"/>
        <v>0</v>
      </c>
      <c r="P175" s="1">
        <f t="shared" ca="1" si="8"/>
        <v>0</v>
      </c>
    </row>
    <row r="176" spans="1:16">
      <c r="A176" s="14" t="str">
        <f ca="1">'Annual Trend Days'!A176</f>
        <v/>
      </c>
      <c r="B176" s="33" t="str">
        <f ca="1">'Annual Trend Days'!B176</f>
        <v/>
      </c>
      <c r="C176" s="33" t="str">
        <f ca="1">'Annual Trend Days'!C176</f>
        <v/>
      </c>
      <c r="D176" s="51" t="str">
        <f ca="1">'Annual Trend Days'!D176</f>
        <v/>
      </c>
      <c r="E176" s="51" t="str">
        <f ca="1">'Annual Trend Days'!E176</f>
        <v/>
      </c>
      <c r="J176" s="1">
        <f t="shared" ca="1" si="8"/>
        <v>0</v>
      </c>
      <c r="K176" s="1">
        <f t="shared" ca="1" si="8"/>
        <v>0</v>
      </c>
      <c r="L176" s="1">
        <f t="shared" ca="1" si="8"/>
        <v>0</v>
      </c>
      <c r="M176" s="1">
        <f t="shared" ca="1" si="8"/>
        <v>0</v>
      </c>
      <c r="N176" s="1">
        <f t="shared" ca="1" si="8"/>
        <v>0</v>
      </c>
      <c r="O176" s="1">
        <f t="shared" ca="1" si="8"/>
        <v>0</v>
      </c>
      <c r="P176" s="1">
        <f t="shared" ca="1" si="8"/>
        <v>0</v>
      </c>
    </row>
    <row r="177" spans="1:16">
      <c r="A177" s="14" t="str">
        <f ca="1">'Annual Trend Days'!A177</f>
        <v/>
      </c>
      <c r="B177" s="33" t="str">
        <f ca="1">'Annual Trend Days'!B177</f>
        <v/>
      </c>
      <c r="C177" s="33" t="str">
        <f ca="1">'Annual Trend Days'!C177</f>
        <v/>
      </c>
      <c r="D177" s="51" t="str">
        <f ca="1">'Annual Trend Days'!D177</f>
        <v/>
      </c>
      <c r="E177" s="51" t="str">
        <f ca="1">'Annual Trend Days'!E177</f>
        <v/>
      </c>
      <c r="J177" s="1">
        <f t="shared" ca="1" si="8"/>
        <v>0</v>
      </c>
      <c r="K177" s="1">
        <f t="shared" ca="1" si="8"/>
        <v>0</v>
      </c>
      <c r="L177" s="1">
        <f t="shared" ca="1" si="8"/>
        <v>0</v>
      </c>
      <c r="M177" s="1">
        <f t="shared" ca="1" si="8"/>
        <v>0</v>
      </c>
      <c r="N177" s="1">
        <f t="shared" ca="1" si="8"/>
        <v>0</v>
      </c>
      <c r="O177" s="1">
        <f t="shared" ca="1" si="8"/>
        <v>0</v>
      </c>
      <c r="P177" s="1">
        <f t="shared" ca="1" si="8"/>
        <v>0</v>
      </c>
    </row>
    <row r="178" spans="1:16">
      <c r="A178" s="14" t="str">
        <f ca="1">'Annual Trend Days'!A178</f>
        <v/>
      </c>
      <c r="B178" s="33" t="str">
        <f ca="1">'Annual Trend Days'!B178</f>
        <v/>
      </c>
      <c r="C178" s="33" t="str">
        <f ca="1">'Annual Trend Days'!C178</f>
        <v/>
      </c>
      <c r="D178" s="51" t="str">
        <f ca="1">'Annual Trend Days'!D178</f>
        <v/>
      </c>
      <c r="E178" s="51" t="str">
        <f ca="1">'Annual Trend Days'!E178</f>
        <v/>
      </c>
      <c r="J178" s="1">
        <f t="shared" ca="1" si="8"/>
        <v>0</v>
      </c>
      <c r="K178" s="1">
        <f t="shared" ca="1" si="8"/>
        <v>0</v>
      </c>
      <c r="L178" s="1">
        <f t="shared" ca="1" si="8"/>
        <v>0</v>
      </c>
      <c r="M178" s="1">
        <f t="shared" ca="1" si="8"/>
        <v>0</v>
      </c>
      <c r="N178" s="1">
        <f t="shared" ca="1" si="8"/>
        <v>0</v>
      </c>
      <c r="O178" s="1">
        <f t="shared" ca="1" si="8"/>
        <v>0</v>
      </c>
      <c r="P178" s="1">
        <f t="shared" ca="1" si="8"/>
        <v>0</v>
      </c>
    </row>
    <row r="179" spans="1:16">
      <c r="A179" s="14" t="str">
        <f ca="1">'Annual Trend Days'!A179</f>
        <v/>
      </c>
      <c r="B179" s="33" t="str">
        <f ca="1">'Annual Trend Days'!B179</f>
        <v/>
      </c>
      <c r="C179" s="33" t="str">
        <f ca="1">'Annual Trend Days'!C179</f>
        <v/>
      </c>
      <c r="D179" s="51" t="str">
        <f ca="1">'Annual Trend Days'!D179</f>
        <v/>
      </c>
      <c r="E179" s="51" t="str">
        <f ca="1">'Annual Trend Days'!E179</f>
        <v/>
      </c>
      <c r="J179" s="1">
        <f t="shared" ca="1" si="8"/>
        <v>0</v>
      </c>
      <c r="K179" s="1">
        <f t="shared" ca="1" si="8"/>
        <v>0</v>
      </c>
      <c r="L179" s="1">
        <f t="shared" ca="1" si="8"/>
        <v>0</v>
      </c>
      <c r="M179" s="1">
        <f t="shared" ca="1" si="8"/>
        <v>0</v>
      </c>
      <c r="N179" s="1">
        <f t="shared" ca="1" si="8"/>
        <v>0</v>
      </c>
      <c r="O179" s="1">
        <f t="shared" ca="1" si="8"/>
        <v>0</v>
      </c>
      <c r="P179" s="1">
        <f t="shared" ca="1" si="8"/>
        <v>0</v>
      </c>
    </row>
    <row r="180" spans="1:16">
      <c r="A180" s="14" t="str">
        <f ca="1">'Annual Trend Days'!A180</f>
        <v/>
      </c>
      <c r="B180" s="33" t="str">
        <f ca="1">'Annual Trend Days'!B180</f>
        <v/>
      </c>
      <c r="C180" s="33" t="str">
        <f ca="1">'Annual Trend Days'!C180</f>
        <v/>
      </c>
      <c r="D180" s="51" t="str">
        <f ca="1">'Annual Trend Days'!D180</f>
        <v/>
      </c>
      <c r="E180" s="51" t="str">
        <f ca="1">'Annual Trend Days'!E180</f>
        <v/>
      </c>
      <c r="J180" s="1">
        <f t="shared" ca="1" si="8"/>
        <v>0</v>
      </c>
      <c r="K180" s="1">
        <f t="shared" ca="1" si="8"/>
        <v>0</v>
      </c>
      <c r="L180" s="1">
        <f t="shared" ca="1" si="8"/>
        <v>0</v>
      </c>
      <c r="M180" s="1">
        <f t="shared" ca="1" si="8"/>
        <v>0</v>
      </c>
      <c r="N180" s="1">
        <f t="shared" ca="1" si="8"/>
        <v>0</v>
      </c>
      <c r="O180" s="1">
        <f t="shared" ca="1" si="8"/>
        <v>0</v>
      </c>
      <c r="P180" s="1">
        <f t="shared" ca="1" si="8"/>
        <v>0</v>
      </c>
    </row>
    <row r="181" spans="1:16">
      <c r="A181" s="14" t="str">
        <f ca="1">'Annual Trend Days'!A181</f>
        <v/>
      </c>
      <c r="B181" s="33" t="str">
        <f ca="1">'Annual Trend Days'!B181</f>
        <v/>
      </c>
      <c r="C181" s="33" t="str">
        <f ca="1">'Annual Trend Days'!C181</f>
        <v/>
      </c>
      <c r="D181" s="51" t="str">
        <f ca="1">'Annual Trend Days'!D181</f>
        <v/>
      </c>
      <c r="E181" s="51" t="str">
        <f ca="1">'Annual Trend Days'!E181</f>
        <v/>
      </c>
      <c r="J181" s="1">
        <f t="shared" ca="1" si="8"/>
        <v>0</v>
      </c>
      <c r="K181" s="1">
        <f t="shared" ca="1" si="8"/>
        <v>0</v>
      </c>
      <c r="L181" s="1">
        <f t="shared" ca="1" si="8"/>
        <v>0</v>
      </c>
      <c r="M181" s="1">
        <f t="shared" ca="1" si="8"/>
        <v>0</v>
      </c>
      <c r="N181" s="1">
        <f t="shared" ca="1" si="8"/>
        <v>0</v>
      </c>
      <c r="O181" s="1">
        <f t="shared" ca="1" si="8"/>
        <v>0</v>
      </c>
      <c r="P181" s="1">
        <f t="shared" ca="1" si="8"/>
        <v>0</v>
      </c>
    </row>
    <row r="182" spans="1:16">
      <c r="A182" s="14" t="str">
        <f ca="1">'Annual Trend Days'!A182</f>
        <v/>
      </c>
      <c r="B182" s="33" t="str">
        <f ca="1">'Annual Trend Days'!B182</f>
        <v/>
      </c>
      <c r="C182" s="33" t="str">
        <f ca="1">'Annual Trend Days'!C182</f>
        <v/>
      </c>
      <c r="D182" s="51" t="str">
        <f ca="1">'Annual Trend Days'!D182</f>
        <v/>
      </c>
      <c r="E182" s="51" t="str">
        <f ca="1">'Annual Trend Days'!E182</f>
        <v/>
      </c>
      <c r="J182" s="1">
        <f t="shared" ca="1" si="8"/>
        <v>0</v>
      </c>
      <c r="K182" s="1">
        <f t="shared" ca="1" si="8"/>
        <v>0</v>
      </c>
      <c r="L182" s="1">
        <f t="shared" ca="1" si="8"/>
        <v>0</v>
      </c>
      <c r="M182" s="1">
        <f t="shared" ca="1" si="8"/>
        <v>0</v>
      </c>
      <c r="N182" s="1">
        <f t="shared" ca="1" si="8"/>
        <v>0</v>
      </c>
      <c r="O182" s="1">
        <f t="shared" ca="1" si="8"/>
        <v>0</v>
      </c>
      <c r="P182" s="1">
        <f t="shared" ca="1" si="8"/>
        <v>0</v>
      </c>
    </row>
    <row r="183" spans="1:16">
      <c r="A183" s="14" t="str">
        <f ca="1">'Annual Trend Days'!A183</f>
        <v/>
      </c>
      <c r="B183" s="33" t="str">
        <f ca="1">'Annual Trend Days'!B183</f>
        <v/>
      </c>
      <c r="C183" s="33" t="str">
        <f ca="1">'Annual Trend Days'!C183</f>
        <v/>
      </c>
      <c r="D183" s="51" t="str">
        <f ca="1">'Annual Trend Days'!D183</f>
        <v/>
      </c>
      <c r="E183" s="51" t="str">
        <f ca="1">'Annual Trend Days'!E183</f>
        <v/>
      </c>
      <c r="J183" s="1">
        <f t="shared" ref="J183:P202" ca="1" si="9">SUMIFS(stitches,dates,"&gt;="&amp;J$1,dates,"&lt;"&amp;DATE(YEAR(J$1)+1,MONTH(J$1),DAY(J$1)),projects,$B183)</f>
        <v>0</v>
      </c>
      <c r="K183" s="1">
        <f t="shared" ca="1" si="9"/>
        <v>0</v>
      </c>
      <c r="L183" s="1">
        <f t="shared" ca="1" si="9"/>
        <v>0</v>
      </c>
      <c r="M183" s="1">
        <f t="shared" ca="1" si="9"/>
        <v>0</v>
      </c>
      <c r="N183" s="1">
        <f t="shared" ca="1" si="9"/>
        <v>0</v>
      </c>
      <c r="O183" s="1">
        <f t="shared" ca="1" si="9"/>
        <v>0</v>
      </c>
      <c r="P183" s="1">
        <f t="shared" ca="1" si="9"/>
        <v>0</v>
      </c>
    </row>
    <row r="184" spans="1:16">
      <c r="A184" s="14" t="str">
        <f ca="1">'Annual Trend Days'!A184</f>
        <v/>
      </c>
      <c r="B184" s="33" t="str">
        <f ca="1">'Annual Trend Days'!B184</f>
        <v/>
      </c>
      <c r="C184" s="33" t="str">
        <f ca="1">'Annual Trend Days'!C184</f>
        <v/>
      </c>
      <c r="D184" s="51" t="str">
        <f ca="1">'Annual Trend Days'!D184</f>
        <v/>
      </c>
      <c r="E184" s="51" t="str">
        <f ca="1">'Annual Trend Days'!E184</f>
        <v/>
      </c>
      <c r="J184" s="1">
        <f t="shared" ca="1" si="9"/>
        <v>0</v>
      </c>
      <c r="K184" s="1">
        <f t="shared" ca="1" si="9"/>
        <v>0</v>
      </c>
      <c r="L184" s="1">
        <f t="shared" ca="1" si="9"/>
        <v>0</v>
      </c>
      <c r="M184" s="1">
        <f t="shared" ca="1" si="9"/>
        <v>0</v>
      </c>
      <c r="N184" s="1">
        <f t="shared" ca="1" si="9"/>
        <v>0</v>
      </c>
      <c r="O184" s="1">
        <f t="shared" ca="1" si="9"/>
        <v>0</v>
      </c>
      <c r="P184" s="1">
        <f t="shared" ca="1" si="9"/>
        <v>0</v>
      </c>
    </row>
    <row r="185" spans="1:16">
      <c r="A185" s="14" t="str">
        <f ca="1">'Annual Trend Days'!A185</f>
        <v/>
      </c>
      <c r="B185" s="33" t="str">
        <f ca="1">'Annual Trend Days'!B185</f>
        <v/>
      </c>
      <c r="C185" s="33" t="str">
        <f ca="1">'Annual Trend Days'!C185</f>
        <v/>
      </c>
      <c r="D185" s="51" t="str">
        <f ca="1">'Annual Trend Days'!D185</f>
        <v/>
      </c>
      <c r="E185" s="51" t="str">
        <f ca="1">'Annual Trend Days'!E185</f>
        <v/>
      </c>
      <c r="J185" s="1">
        <f t="shared" ca="1" si="9"/>
        <v>0</v>
      </c>
      <c r="K185" s="1">
        <f t="shared" ca="1" si="9"/>
        <v>0</v>
      </c>
      <c r="L185" s="1">
        <f t="shared" ca="1" si="9"/>
        <v>0</v>
      </c>
      <c r="M185" s="1">
        <f t="shared" ca="1" si="9"/>
        <v>0</v>
      </c>
      <c r="N185" s="1">
        <f t="shared" ca="1" si="9"/>
        <v>0</v>
      </c>
      <c r="O185" s="1">
        <f t="shared" ca="1" si="9"/>
        <v>0</v>
      </c>
      <c r="P185" s="1">
        <f t="shared" ca="1" si="9"/>
        <v>0</v>
      </c>
    </row>
    <row r="186" spans="1:16">
      <c r="A186" s="14" t="str">
        <f ca="1">'Annual Trend Days'!A186</f>
        <v/>
      </c>
      <c r="B186" s="33" t="str">
        <f ca="1">'Annual Trend Days'!B186</f>
        <v/>
      </c>
      <c r="C186" s="33" t="str">
        <f ca="1">'Annual Trend Days'!C186</f>
        <v/>
      </c>
      <c r="D186" s="51" t="str">
        <f ca="1">'Annual Trend Days'!D186</f>
        <v/>
      </c>
      <c r="E186" s="51" t="str">
        <f ca="1">'Annual Trend Days'!E186</f>
        <v/>
      </c>
      <c r="J186" s="1">
        <f t="shared" ca="1" si="9"/>
        <v>0</v>
      </c>
      <c r="K186" s="1">
        <f t="shared" ca="1" si="9"/>
        <v>0</v>
      </c>
      <c r="L186" s="1">
        <f t="shared" ca="1" si="9"/>
        <v>0</v>
      </c>
      <c r="M186" s="1">
        <f t="shared" ca="1" si="9"/>
        <v>0</v>
      </c>
      <c r="N186" s="1">
        <f t="shared" ca="1" si="9"/>
        <v>0</v>
      </c>
      <c r="O186" s="1">
        <f t="shared" ca="1" si="9"/>
        <v>0</v>
      </c>
      <c r="P186" s="1">
        <f t="shared" ca="1" si="9"/>
        <v>0</v>
      </c>
    </row>
    <row r="187" spans="1:16">
      <c r="A187" s="14" t="str">
        <f ca="1">'Annual Trend Days'!A187</f>
        <v/>
      </c>
      <c r="B187" s="33" t="str">
        <f ca="1">'Annual Trend Days'!B187</f>
        <v/>
      </c>
      <c r="C187" s="33" t="str">
        <f ca="1">'Annual Trend Days'!C187</f>
        <v/>
      </c>
      <c r="D187" s="51" t="str">
        <f ca="1">'Annual Trend Days'!D187</f>
        <v/>
      </c>
      <c r="E187" s="51" t="str">
        <f ca="1">'Annual Trend Days'!E187</f>
        <v/>
      </c>
      <c r="J187" s="1">
        <f t="shared" ca="1" si="9"/>
        <v>0</v>
      </c>
      <c r="K187" s="1">
        <f t="shared" ca="1" si="9"/>
        <v>0</v>
      </c>
      <c r="L187" s="1">
        <f t="shared" ca="1" si="9"/>
        <v>0</v>
      </c>
      <c r="M187" s="1">
        <f t="shared" ca="1" si="9"/>
        <v>0</v>
      </c>
      <c r="N187" s="1">
        <f t="shared" ca="1" si="9"/>
        <v>0</v>
      </c>
      <c r="O187" s="1">
        <f t="shared" ca="1" si="9"/>
        <v>0</v>
      </c>
      <c r="P187" s="1">
        <f t="shared" ca="1" si="9"/>
        <v>0</v>
      </c>
    </row>
    <row r="188" spans="1:16">
      <c r="A188" s="14" t="str">
        <f ca="1">'Annual Trend Days'!A188</f>
        <v/>
      </c>
      <c r="B188" s="33" t="str">
        <f ca="1">'Annual Trend Days'!B188</f>
        <v/>
      </c>
      <c r="C188" s="33" t="str">
        <f ca="1">'Annual Trend Days'!C188</f>
        <v/>
      </c>
      <c r="D188" s="51" t="str">
        <f ca="1">'Annual Trend Days'!D188</f>
        <v/>
      </c>
      <c r="E188" s="51" t="str">
        <f ca="1">'Annual Trend Days'!E188</f>
        <v/>
      </c>
      <c r="J188" s="1">
        <f t="shared" ca="1" si="9"/>
        <v>0</v>
      </c>
      <c r="K188" s="1">
        <f t="shared" ca="1" si="9"/>
        <v>0</v>
      </c>
      <c r="L188" s="1">
        <f t="shared" ca="1" si="9"/>
        <v>0</v>
      </c>
      <c r="M188" s="1">
        <f t="shared" ca="1" si="9"/>
        <v>0</v>
      </c>
      <c r="N188" s="1">
        <f t="shared" ca="1" si="9"/>
        <v>0</v>
      </c>
      <c r="O188" s="1">
        <f t="shared" ca="1" si="9"/>
        <v>0</v>
      </c>
      <c r="P188" s="1">
        <f t="shared" ca="1" si="9"/>
        <v>0</v>
      </c>
    </row>
    <row r="189" spans="1:16">
      <c r="A189" s="14" t="str">
        <f ca="1">'Annual Trend Days'!A189</f>
        <v/>
      </c>
      <c r="B189" s="33" t="str">
        <f ca="1">'Annual Trend Days'!B189</f>
        <v/>
      </c>
      <c r="C189" s="33" t="str">
        <f ca="1">'Annual Trend Days'!C189</f>
        <v/>
      </c>
      <c r="D189" s="51" t="str">
        <f ca="1">'Annual Trend Days'!D189</f>
        <v/>
      </c>
      <c r="E189" s="51" t="str">
        <f ca="1">'Annual Trend Days'!E189</f>
        <v/>
      </c>
      <c r="J189" s="1">
        <f t="shared" ca="1" si="9"/>
        <v>0</v>
      </c>
      <c r="K189" s="1">
        <f t="shared" ca="1" si="9"/>
        <v>0</v>
      </c>
      <c r="L189" s="1">
        <f t="shared" ca="1" si="9"/>
        <v>0</v>
      </c>
      <c r="M189" s="1">
        <f t="shared" ca="1" si="9"/>
        <v>0</v>
      </c>
      <c r="N189" s="1">
        <f t="shared" ca="1" si="9"/>
        <v>0</v>
      </c>
      <c r="O189" s="1">
        <f t="shared" ca="1" si="9"/>
        <v>0</v>
      </c>
      <c r="P189" s="1">
        <f t="shared" ca="1" si="9"/>
        <v>0</v>
      </c>
    </row>
    <row r="190" spans="1:16">
      <c r="A190" s="14" t="str">
        <f ca="1">'Annual Trend Days'!A190</f>
        <v/>
      </c>
      <c r="B190" s="33" t="str">
        <f ca="1">'Annual Trend Days'!B190</f>
        <v/>
      </c>
      <c r="C190" s="33" t="str">
        <f ca="1">'Annual Trend Days'!C190</f>
        <v/>
      </c>
      <c r="D190" s="51" t="str">
        <f ca="1">'Annual Trend Days'!D190</f>
        <v/>
      </c>
      <c r="E190" s="51" t="str">
        <f ca="1">'Annual Trend Days'!E190</f>
        <v/>
      </c>
      <c r="J190" s="1">
        <f t="shared" ca="1" si="9"/>
        <v>0</v>
      </c>
      <c r="K190" s="1">
        <f t="shared" ca="1" si="9"/>
        <v>0</v>
      </c>
      <c r="L190" s="1">
        <f t="shared" ca="1" si="9"/>
        <v>0</v>
      </c>
      <c r="M190" s="1">
        <f t="shared" ca="1" si="9"/>
        <v>0</v>
      </c>
      <c r="N190" s="1">
        <f t="shared" ca="1" si="9"/>
        <v>0</v>
      </c>
      <c r="O190" s="1">
        <f t="shared" ca="1" si="9"/>
        <v>0</v>
      </c>
      <c r="P190" s="1">
        <f t="shared" ca="1" si="9"/>
        <v>0</v>
      </c>
    </row>
    <row r="191" spans="1:16">
      <c r="A191" s="14" t="str">
        <f ca="1">'Annual Trend Days'!A191</f>
        <v/>
      </c>
      <c r="B191" s="33" t="str">
        <f ca="1">'Annual Trend Days'!B191</f>
        <v/>
      </c>
      <c r="C191" s="33" t="str">
        <f ca="1">'Annual Trend Days'!C191</f>
        <v/>
      </c>
      <c r="D191" s="51" t="str">
        <f ca="1">'Annual Trend Days'!D191</f>
        <v/>
      </c>
      <c r="E191" s="51" t="str">
        <f ca="1">'Annual Trend Days'!E191</f>
        <v/>
      </c>
      <c r="J191" s="1">
        <f t="shared" ca="1" si="9"/>
        <v>0</v>
      </c>
      <c r="K191" s="1">
        <f t="shared" ca="1" si="9"/>
        <v>0</v>
      </c>
      <c r="L191" s="1">
        <f t="shared" ca="1" si="9"/>
        <v>0</v>
      </c>
      <c r="M191" s="1">
        <f t="shared" ca="1" si="9"/>
        <v>0</v>
      </c>
      <c r="N191" s="1">
        <f t="shared" ca="1" si="9"/>
        <v>0</v>
      </c>
      <c r="O191" s="1">
        <f t="shared" ca="1" si="9"/>
        <v>0</v>
      </c>
      <c r="P191" s="1">
        <f t="shared" ca="1" si="9"/>
        <v>0</v>
      </c>
    </row>
    <row r="192" spans="1:16">
      <c r="A192" s="14" t="str">
        <f ca="1">'Annual Trend Days'!A192</f>
        <v/>
      </c>
      <c r="B192" s="33" t="str">
        <f ca="1">'Annual Trend Days'!B192</f>
        <v/>
      </c>
      <c r="C192" s="33" t="str">
        <f ca="1">'Annual Trend Days'!C192</f>
        <v/>
      </c>
      <c r="D192" s="51" t="str">
        <f ca="1">'Annual Trend Days'!D192</f>
        <v/>
      </c>
      <c r="E192" s="51" t="str">
        <f ca="1">'Annual Trend Days'!E192</f>
        <v/>
      </c>
      <c r="J192" s="1">
        <f t="shared" ca="1" si="9"/>
        <v>0</v>
      </c>
      <c r="K192" s="1">
        <f t="shared" ca="1" si="9"/>
        <v>0</v>
      </c>
      <c r="L192" s="1">
        <f t="shared" ca="1" si="9"/>
        <v>0</v>
      </c>
      <c r="M192" s="1">
        <f t="shared" ca="1" si="9"/>
        <v>0</v>
      </c>
      <c r="N192" s="1">
        <f t="shared" ca="1" si="9"/>
        <v>0</v>
      </c>
      <c r="O192" s="1">
        <f t="shared" ca="1" si="9"/>
        <v>0</v>
      </c>
      <c r="P192" s="1">
        <f t="shared" ca="1" si="9"/>
        <v>0</v>
      </c>
    </row>
    <row r="193" spans="1:16">
      <c r="A193" s="14" t="str">
        <f ca="1">'Annual Trend Days'!A193</f>
        <v/>
      </c>
      <c r="B193" s="33" t="str">
        <f ca="1">'Annual Trend Days'!B193</f>
        <v/>
      </c>
      <c r="C193" s="33" t="str">
        <f ca="1">'Annual Trend Days'!C193</f>
        <v/>
      </c>
      <c r="D193" s="51" t="str">
        <f ca="1">'Annual Trend Days'!D193</f>
        <v/>
      </c>
      <c r="E193" s="51" t="str">
        <f ca="1">'Annual Trend Days'!E193</f>
        <v/>
      </c>
      <c r="J193" s="1">
        <f t="shared" ca="1" si="9"/>
        <v>0</v>
      </c>
      <c r="K193" s="1">
        <f t="shared" ca="1" si="9"/>
        <v>0</v>
      </c>
      <c r="L193" s="1">
        <f t="shared" ca="1" si="9"/>
        <v>0</v>
      </c>
      <c r="M193" s="1">
        <f t="shared" ca="1" si="9"/>
        <v>0</v>
      </c>
      <c r="N193" s="1">
        <f t="shared" ca="1" si="9"/>
        <v>0</v>
      </c>
      <c r="O193" s="1">
        <f t="shared" ca="1" si="9"/>
        <v>0</v>
      </c>
      <c r="P193" s="1">
        <f t="shared" ca="1" si="9"/>
        <v>0</v>
      </c>
    </row>
    <row r="194" spans="1:16">
      <c r="A194" s="14" t="str">
        <f ca="1">'Annual Trend Days'!A194</f>
        <v/>
      </c>
      <c r="B194" s="33" t="str">
        <f ca="1">'Annual Trend Days'!B194</f>
        <v/>
      </c>
      <c r="C194" s="33" t="str">
        <f ca="1">'Annual Trend Days'!C194</f>
        <v/>
      </c>
      <c r="D194" s="51" t="str">
        <f ca="1">'Annual Trend Days'!D194</f>
        <v/>
      </c>
      <c r="E194" s="51" t="str">
        <f ca="1">'Annual Trend Days'!E194</f>
        <v/>
      </c>
      <c r="J194" s="1">
        <f t="shared" ca="1" si="9"/>
        <v>0</v>
      </c>
      <c r="K194" s="1">
        <f t="shared" ca="1" si="9"/>
        <v>0</v>
      </c>
      <c r="L194" s="1">
        <f t="shared" ca="1" si="9"/>
        <v>0</v>
      </c>
      <c r="M194" s="1">
        <f t="shared" ca="1" si="9"/>
        <v>0</v>
      </c>
      <c r="N194" s="1">
        <f t="shared" ca="1" si="9"/>
        <v>0</v>
      </c>
      <c r="O194" s="1">
        <f t="shared" ca="1" si="9"/>
        <v>0</v>
      </c>
      <c r="P194" s="1">
        <f t="shared" ca="1" si="9"/>
        <v>0</v>
      </c>
    </row>
    <row r="195" spans="1:16">
      <c r="A195" s="14" t="str">
        <f ca="1">'Annual Trend Days'!A195</f>
        <v/>
      </c>
      <c r="B195" s="33" t="str">
        <f ca="1">'Annual Trend Days'!B195</f>
        <v/>
      </c>
      <c r="C195" s="33" t="str">
        <f ca="1">'Annual Trend Days'!C195</f>
        <v/>
      </c>
      <c r="D195" s="51" t="str">
        <f ca="1">'Annual Trend Days'!D195</f>
        <v/>
      </c>
      <c r="E195" s="51" t="str">
        <f ca="1">'Annual Trend Days'!E195</f>
        <v/>
      </c>
      <c r="J195" s="1">
        <f t="shared" ca="1" si="9"/>
        <v>0</v>
      </c>
      <c r="K195" s="1">
        <f t="shared" ca="1" si="9"/>
        <v>0</v>
      </c>
      <c r="L195" s="1">
        <f t="shared" ca="1" si="9"/>
        <v>0</v>
      </c>
      <c r="M195" s="1">
        <f t="shared" ca="1" si="9"/>
        <v>0</v>
      </c>
      <c r="N195" s="1">
        <f t="shared" ca="1" si="9"/>
        <v>0</v>
      </c>
      <c r="O195" s="1">
        <f t="shared" ca="1" si="9"/>
        <v>0</v>
      </c>
      <c r="P195" s="1">
        <f t="shared" ca="1" si="9"/>
        <v>0</v>
      </c>
    </row>
    <row r="196" spans="1:16">
      <c r="A196" s="14" t="str">
        <f ca="1">'Annual Trend Days'!A196</f>
        <v/>
      </c>
      <c r="B196" s="33" t="str">
        <f ca="1">'Annual Trend Days'!B196</f>
        <v/>
      </c>
      <c r="C196" s="33" t="str">
        <f ca="1">'Annual Trend Days'!C196</f>
        <v/>
      </c>
      <c r="D196" s="51" t="str">
        <f ca="1">'Annual Trend Days'!D196</f>
        <v/>
      </c>
      <c r="E196" s="51" t="str">
        <f ca="1">'Annual Trend Days'!E196</f>
        <v/>
      </c>
      <c r="J196" s="1">
        <f t="shared" ca="1" si="9"/>
        <v>0</v>
      </c>
      <c r="K196" s="1">
        <f t="shared" ca="1" si="9"/>
        <v>0</v>
      </c>
      <c r="L196" s="1">
        <f t="shared" ca="1" si="9"/>
        <v>0</v>
      </c>
      <c r="M196" s="1">
        <f t="shared" ca="1" si="9"/>
        <v>0</v>
      </c>
      <c r="N196" s="1">
        <f t="shared" ca="1" si="9"/>
        <v>0</v>
      </c>
      <c r="O196" s="1">
        <f t="shared" ca="1" si="9"/>
        <v>0</v>
      </c>
      <c r="P196" s="1">
        <f t="shared" ca="1" si="9"/>
        <v>0</v>
      </c>
    </row>
    <row r="197" spans="1:16">
      <c r="A197" s="14" t="str">
        <f ca="1">'Annual Trend Days'!A197</f>
        <v/>
      </c>
      <c r="B197" s="33" t="str">
        <f ca="1">'Annual Trend Days'!B197</f>
        <v/>
      </c>
      <c r="C197" s="33" t="str">
        <f ca="1">'Annual Trend Days'!C197</f>
        <v/>
      </c>
      <c r="D197" s="51" t="str">
        <f ca="1">'Annual Trend Days'!D197</f>
        <v/>
      </c>
      <c r="E197" s="51" t="str">
        <f ca="1">'Annual Trend Days'!E197</f>
        <v/>
      </c>
      <c r="J197" s="1">
        <f t="shared" ca="1" si="9"/>
        <v>0</v>
      </c>
      <c r="K197" s="1">
        <f t="shared" ca="1" si="9"/>
        <v>0</v>
      </c>
      <c r="L197" s="1">
        <f t="shared" ca="1" si="9"/>
        <v>0</v>
      </c>
      <c r="M197" s="1">
        <f t="shared" ca="1" si="9"/>
        <v>0</v>
      </c>
      <c r="N197" s="1">
        <f t="shared" ca="1" si="9"/>
        <v>0</v>
      </c>
      <c r="O197" s="1">
        <f t="shared" ca="1" si="9"/>
        <v>0</v>
      </c>
      <c r="P197" s="1">
        <f t="shared" ca="1" si="9"/>
        <v>0</v>
      </c>
    </row>
    <row r="198" spans="1:16">
      <c r="A198" s="14" t="str">
        <f ca="1">'Annual Trend Days'!A198</f>
        <v/>
      </c>
      <c r="B198" s="33" t="str">
        <f ca="1">'Annual Trend Days'!B198</f>
        <v/>
      </c>
      <c r="C198" s="33" t="str">
        <f ca="1">'Annual Trend Days'!C198</f>
        <v/>
      </c>
      <c r="D198" s="51" t="str">
        <f ca="1">'Annual Trend Days'!D198</f>
        <v/>
      </c>
      <c r="E198" s="51" t="str">
        <f ca="1">'Annual Trend Days'!E198</f>
        <v/>
      </c>
      <c r="J198" s="1">
        <f t="shared" ca="1" si="9"/>
        <v>0</v>
      </c>
      <c r="K198" s="1">
        <f t="shared" ca="1" si="9"/>
        <v>0</v>
      </c>
      <c r="L198" s="1">
        <f t="shared" ca="1" si="9"/>
        <v>0</v>
      </c>
      <c r="M198" s="1">
        <f t="shared" ca="1" si="9"/>
        <v>0</v>
      </c>
      <c r="N198" s="1">
        <f t="shared" ca="1" si="9"/>
        <v>0</v>
      </c>
      <c r="O198" s="1">
        <f t="shared" ca="1" si="9"/>
        <v>0</v>
      </c>
      <c r="P198" s="1">
        <f t="shared" ca="1" si="9"/>
        <v>0</v>
      </c>
    </row>
    <row r="199" spans="1:16">
      <c r="A199" s="14" t="str">
        <f ca="1">'Annual Trend Days'!A199</f>
        <v/>
      </c>
      <c r="B199" s="33" t="str">
        <f ca="1">'Annual Trend Days'!B199</f>
        <v/>
      </c>
      <c r="C199" s="33" t="str">
        <f ca="1">'Annual Trend Days'!C199</f>
        <v/>
      </c>
      <c r="D199" s="51" t="str">
        <f ca="1">'Annual Trend Days'!D199</f>
        <v/>
      </c>
      <c r="E199" s="51" t="str">
        <f ca="1">'Annual Trend Days'!E199</f>
        <v/>
      </c>
      <c r="J199" s="1">
        <f t="shared" ca="1" si="9"/>
        <v>0</v>
      </c>
      <c r="K199" s="1">
        <f t="shared" ca="1" si="9"/>
        <v>0</v>
      </c>
      <c r="L199" s="1">
        <f t="shared" ca="1" si="9"/>
        <v>0</v>
      </c>
      <c r="M199" s="1">
        <f t="shared" ca="1" si="9"/>
        <v>0</v>
      </c>
      <c r="N199" s="1">
        <f t="shared" ca="1" si="9"/>
        <v>0</v>
      </c>
      <c r="O199" s="1">
        <f t="shared" ca="1" si="9"/>
        <v>0</v>
      </c>
      <c r="P199" s="1">
        <f t="shared" ca="1" si="9"/>
        <v>0</v>
      </c>
    </row>
    <row r="200" spans="1:16">
      <c r="A200" s="14" t="str">
        <f ca="1">'Annual Trend Days'!A200</f>
        <v/>
      </c>
      <c r="B200" s="33" t="str">
        <f ca="1">'Annual Trend Days'!B200</f>
        <v/>
      </c>
      <c r="C200" s="33" t="str">
        <f ca="1">'Annual Trend Days'!C200</f>
        <v/>
      </c>
      <c r="D200" s="51" t="str">
        <f ca="1">'Annual Trend Days'!D200</f>
        <v/>
      </c>
      <c r="E200" s="51" t="str">
        <f ca="1">'Annual Trend Days'!E200</f>
        <v/>
      </c>
      <c r="J200" s="1">
        <f t="shared" ca="1" si="9"/>
        <v>0</v>
      </c>
      <c r="K200" s="1">
        <f t="shared" ca="1" si="9"/>
        <v>0</v>
      </c>
      <c r="L200" s="1">
        <f t="shared" ca="1" si="9"/>
        <v>0</v>
      </c>
      <c r="M200" s="1">
        <f t="shared" ca="1" si="9"/>
        <v>0</v>
      </c>
      <c r="N200" s="1">
        <f t="shared" ca="1" si="9"/>
        <v>0</v>
      </c>
      <c r="O200" s="1">
        <f t="shared" ca="1" si="9"/>
        <v>0</v>
      </c>
      <c r="P200" s="1">
        <f t="shared" ca="1" si="9"/>
        <v>0</v>
      </c>
    </row>
    <row r="201" spans="1:16">
      <c r="A201" s="14" t="str">
        <f ca="1">'Annual Trend Days'!A201</f>
        <v/>
      </c>
      <c r="B201" s="33" t="str">
        <f ca="1">'Annual Trend Days'!B201</f>
        <v/>
      </c>
      <c r="C201" s="33" t="str">
        <f ca="1">'Annual Trend Days'!C201</f>
        <v/>
      </c>
      <c r="D201" s="51" t="str">
        <f ca="1">'Annual Trend Days'!D201</f>
        <v/>
      </c>
      <c r="E201" s="51" t="str">
        <f ca="1">'Annual Trend Days'!E201</f>
        <v/>
      </c>
      <c r="J201" s="1">
        <f t="shared" ca="1" si="9"/>
        <v>0</v>
      </c>
      <c r="K201" s="1">
        <f t="shared" ca="1" si="9"/>
        <v>0</v>
      </c>
      <c r="L201" s="1">
        <f t="shared" ca="1" si="9"/>
        <v>0</v>
      </c>
      <c r="M201" s="1">
        <f t="shared" ca="1" si="9"/>
        <v>0</v>
      </c>
      <c r="N201" s="1">
        <f t="shared" ca="1" si="9"/>
        <v>0</v>
      </c>
      <c r="O201" s="1">
        <f t="shared" ca="1" si="9"/>
        <v>0</v>
      </c>
      <c r="P201" s="1">
        <f t="shared" ca="1" si="9"/>
        <v>0</v>
      </c>
    </row>
    <row r="202" spans="1:16">
      <c r="A202" s="14" t="str">
        <f ca="1">'Annual Trend Days'!A202</f>
        <v/>
      </c>
      <c r="B202" s="33" t="str">
        <f ca="1">'Annual Trend Days'!B202</f>
        <v/>
      </c>
      <c r="C202" s="33" t="str">
        <f ca="1">'Annual Trend Days'!C202</f>
        <v/>
      </c>
      <c r="D202" s="51" t="str">
        <f ca="1">'Annual Trend Days'!D202</f>
        <v/>
      </c>
      <c r="E202" s="51" t="str">
        <f ca="1">'Annual Trend Days'!E202</f>
        <v/>
      </c>
      <c r="J202" s="1">
        <f t="shared" ca="1" si="9"/>
        <v>0</v>
      </c>
      <c r="K202" s="1">
        <f t="shared" ca="1" si="9"/>
        <v>0</v>
      </c>
      <c r="L202" s="1">
        <f t="shared" ca="1" si="9"/>
        <v>0</v>
      </c>
      <c r="M202" s="1">
        <f t="shared" ca="1" si="9"/>
        <v>0</v>
      </c>
      <c r="N202" s="1">
        <f t="shared" ca="1" si="9"/>
        <v>0</v>
      </c>
      <c r="O202" s="1">
        <f t="shared" ca="1" si="9"/>
        <v>0</v>
      </c>
      <c r="P202" s="1">
        <f t="shared" ca="1" si="9"/>
        <v>0</v>
      </c>
    </row>
    <row r="203" spans="1:16">
      <c r="A203" s="14" t="str">
        <f ca="1">'Annual Trend Days'!A203</f>
        <v/>
      </c>
      <c r="B203" s="33" t="str">
        <f ca="1">'Annual Trend Days'!B203</f>
        <v/>
      </c>
      <c r="C203" s="33" t="str">
        <f ca="1">'Annual Trend Days'!C203</f>
        <v/>
      </c>
      <c r="D203" s="51" t="str">
        <f ca="1">'Annual Trend Days'!D203</f>
        <v/>
      </c>
      <c r="E203" s="51" t="str">
        <f ca="1">'Annual Trend Days'!E203</f>
        <v/>
      </c>
      <c r="J203" s="1">
        <f t="shared" ref="J203:P222" ca="1" si="10">SUMIFS(stitches,dates,"&gt;="&amp;J$1,dates,"&lt;"&amp;DATE(YEAR(J$1)+1,MONTH(J$1),DAY(J$1)),projects,$B203)</f>
        <v>0</v>
      </c>
      <c r="K203" s="1">
        <f t="shared" ca="1" si="10"/>
        <v>0</v>
      </c>
      <c r="L203" s="1">
        <f t="shared" ca="1" si="10"/>
        <v>0</v>
      </c>
      <c r="M203" s="1">
        <f t="shared" ca="1" si="10"/>
        <v>0</v>
      </c>
      <c r="N203" s="1">
        <f t="shared" ca="1" si="10"/>
        <v>0</v>
      </c>
      <c r="O203" s="1">
        <f t="shared" ca="1" si="10"/>
        <v>0</v>
      </c>
      <c r="P203" s="1">
        <f t="shared" ca="1" si="10"/>
        <v>0</v>
      </c>
    </row>
    <row r="204" spans="1:16">
      <c r="A204" s="14" t="str">
        <f ca="1">'Annual Trend Days'!A204</f>
        <v/>
      </c>
      <c r="B204" s="33" t="str">
        <f ca="1">'Annual Trend Days'!B204</f>
        <v/>
      </c>
      <c r="C204" s="33" t="str">
        <f ca="1">'Annual Trend Days'!C204</f>
        <v/>
      </c>
      <c r="D204" s="51" t="str">
        <f ca="1">'Annual Trend Days'!D204</f>
        <v/>
      </c>
      <c r="E204" s="51" t="str">
        <f ca="1">'Annual Trend Days'!E204</f>
        <v/>
      </c>
      <c r="J204" s="1">
        <f t="shared" ca="1" si="10"/>
        <v>0</v>
      </c>
      <c r="K204" s="1">
        <f t="shared" ca="1" si="10"/>
        <v>0</v>
      </c>
      <c r="L204" s="1">
        <f t="shared" ca="1" si="10"/>
        <v>0</v>
      </c>
      <c r="M204" s="1">
        <f t="shared" ca="1" si="10"/>
        <v>0</v>
      </c>
      <c r="N204" s="1">
        <f t="shared" ca="1" si="10"/>
        <v>0</v>
      </c>
      <c r="O204" s="1">
        <f t="shared" ca="1" si="10"/>
        <v>0</v>
      </c>
      <c r="P204" s="1">
        <f t="shared" ca="1" si="10"/>
        <v>0</v>
      </c>
    </row>
    <row r="205" spans="1:16">
      <c r="A205" s="14" t="str">
        <f ca="1">'Annual Trend Days'!A205</f>
        <v/>
      </c>
      <c r="B205" s="33" t="str">
        <f ca="1">'Annual Trend Days'!B205</f>
        <v/>
      </c>
      <c r="C205" s="33" t="str">
        <f ca="1">'Annual Trend Days'!C205</f>
        <v/>
      </c>
      <c r="D205" s="51" t="str">
        <f ca="1">'Annual Trend Days'!D205</f>
        <v/>
      </c>
      <c r="E205" s="51" t="str">
        <f ca="1">'Annual Trend Days'!E205</f>
        <v/>
      </c>
      <c r="J205" s="1">
        <f t="shared" ca="1" si="10"/>
        <v>0</v>
      </c>
      <c r="K205" s="1">
        <f t="shared" ca="1" si="10"/>
        <v>0</v>
      </c>
      <c r="L205" s="1">
        <f t="shared" ca="1" si="10"/>
        <v>0</v>
      </c>
      <c r="M205" s="1">
        <f t="shared" ca="1" si="10"/>
        <v>0</v>
      </c>
      <c r="N205" s="1">
        <f t="shared" ca="1" si="10"/>
        <v>0</v>
      </c>
      <c r="O205" s="1">
        <f t="shared" ca="1" si="10"/>
        <v>0</v>
      </c>
      <c r="P205" s="1">
        <f t="shared" ca="1" si="10"/>
        <v>0</v>
      </c>
    </row>
    <row r="206" spans="1:16">
      <c r="A206" s="14" t="str">
        <f ca="1">'Annual Trend Days'!A206</f>
        <v/>
      </c>
      <c r="B206" s="33" t="str">
        <f ca="1">'Annual Trend Days'!B206</f>
        <v/>
      </c>
      <c r="C206" s="33" t="str">
        <f ca="1">'Annual Trend Days'!C206</f>
        <v/>
      </c>
      <c r="D206" s="51" t="str">
        <f ca="1">'Annual Trend Days'!D206</f>
        <v/>
      </c>
      <c r="E206" s="51" t="str">
        <f ca="1">'Annual Trend Days'!E206</f>
        <v/>
      </c>
      <c r="J206" s="1">
        <f t="shared" ca="1" si="10"/>
        <v>0</v>
      </c>
      <c r="K206" s="1">
        <f t="shared" ca="1" si="10"/>
        <v>0</v>
      </c>
      <c r="L206" s="1">
        <f t="shared" ca="1" si="10"/>
        <v>0</v>
      </c>
      <c r="M206" s="1">
        <f t="shared" ca="1" si="10"/>
        <v>0</v>
      </c>
      <c r="N206" s="1">
        <f t="shared" ca="1" si="10"/>
        <v>0</v>
      </c>
      <c r="O206" s="1">
        <f t="shared" ca="1" si="10"/>
        <v>0</v>
      </c>
      <c r="P206" s="1">
        <f t="shared" ca="1" si="10"/>
        <v>0</v>
      </c>
    </row>
    <row r="207" spans="1:16">
      <c r="A207" s="14" t="str">
        <f ca="1">'Annual Trend Days'!A207</f>
        <v/>
      </c>
      <c r="B207" s="33" t="str">
        <f ca="1">'Annual Trend Days'!B207</f>
        <v/>
      </c>
      <c r="C207" s="33" t="str">
        <f ca="1">'Annual Trend Days'!C207</f>
        <v/>
      </c>
      <c r="D207" s="51" t="str">
        <f ca="1">'Annual Trend Days'!D207</f>
        <v/>
      </c>
      <c r="E207" s="51" t="str">
        <f ca="1">'Annual Trend Days'!E207</f>
        <v/>
      </c>
      <c r="J207" s="1">
        <f t="shared" ca="1" si="10"/>
        <v>0</v>
      </c>
      <c r="K207" s="1">
        <f t="shared" ca="1" si="10"/>
        <v>0</v>
      </c>
      <c r="L207" s="1">
        <f t="shared" ca="1" si="10"/>
        <v>0</v>
      </c>
      <c r="M207" s="1">
        <f t="shared" ca="1" si="10"/>
        <v>0</v>
      </c>
      <c r="N207" s="1">
        <f t="shared" ca="1" si="10"/>
        <v>0</v>
      </c>
      <c r="O207" s="1">
        <f t="shared" ca="1" si="10"/>
        <v>0</v>
      </c>
      <c r="P207" s="1">
        <f t="shared" ca="1" si="10"/>
        <v>0</v>
      </c>
    </row>
    <row r="208" spans="1:16">
      <c r="A208" s="14" t="str">
        <f ca="1">'Annual Trend Days'!A208</f>
        <v/>
      </c>
      <c r="B208" s="33" t="str">
        <f ca="1">'Annual Trend Days'!B208</f>
        <v/>
      </c>
      <c r="C208" s="33" t="str">
        <f ca="1">'Annual Trend Days'!C208</f>
        <v/>
      </c>
      <c r="D208" s="51" t="str">
        <f ca="1">'Annual Trend Days'!D208</f>
        <v/>
      </c>
      <c r="E208" s="51" t="str">
        <f ca="1">'Annual Trend Days'!E208</f>
        <v/>
      </c>
      <c r="J208" s="1">
        <f t="shared" ca="1" si="10"/>
        <v>0</v>
      </c>
      <c r="K208" s="1">
        <f t="shared" ca="1" si="10"/>
        <v>0</v>
      </c>
      <c r="L208" s="1">
        <f t="shared" ca="1" si="10"/>
        <v>0</v>
      </c>
      <c r="M208" s="1">
        <f t="shared" ca="1" si="10"/>
        <v>0</v>
      </c>
      <c r="N208" s="1">
        <f t="shared" ca="1" si="10"/>
        <v>0</v>
      </c>
      <c r="O208" s="1">
        <f t="shared" ca="1" si="10"/>
        <v>0</v>
      </c>
      <c r="P208" s="1">
        <f t="shared" ca="1" si="10"/>
        <v>0</v>
      </c>
    </row>
    <row r="209" spans="1:16">
      <c r="A209" s="14" t="str">
        <f ca="1">'Annual Trend Days'!A209</f>
        <v/>
      </c>
      <c r="B209" s="33" t="str">
        <f ca="1">'Annual Trend Days'!B209</f>
        <v/>
      </c>
      <c r="C209" s="33" t="str">
        <f ca="1">'Annual Trend Days'!C209</f>
        <v/>
      </c>
      <c r="D209" s="51" t="str">
        <f ca="1">'Annual Trend Days'!D209</f>
        <v/>
      </c>
      <c r="E209" s="51" t="str">
        <f ca="1">'Annual Trend Days'!E209</f>
        <v/>
      </c>
      <c r="J209" s="1">
        <f t="shared" ca="1" si="10"/>
        <v>0</v>
      </c>
      <c r="K209" s="1">
        <f t="shared" ca="1" si="10"/>
        <v>0</v>
      </c>
      <c r="L209" s="1">
        <f t="shared" ca="1" si="10"/>
        <v>0</v>
      </c>
      <c r="M209" s="1">
        <f t="shared" ca="1" si="10"/>
        <v>0</v>
      </c>
      <c r="N209" s="1">
        <f t="shared" ca="1" si="10"/>
        <v>0</v>
      </c>
      <c r="O209" s="1">
        <f t="shared" ca="1" si="10"/>
        <v>0</v>
      </c>
      <c r="P209" s="1">
        <f t="shared" ca="1" si="10"/>
        <v>0</v>
      </c>
    </row>
    <row r="210" spans="1:16">
      <c r="A210" s="14" t="str">
        <f ca="1">'Annual Trend Days'!A210</f>
        <v/>
      </c>
      <c r="B210" s="33" t="str">
        <f ca="1">'Annual Trend Days'!B210</f>
        <v/>
      </c>
      <c r="C210" s="33" t="str">
        <f ca="1">'Annual Trend Days'!C210</f>
        <v/>
      </c>
      <c r="D210" s="51" t="str">
        <f ca="1">'Annual Trend Days'!D210</f>
        <v/>
      </c>
      <c r="E210" s="51" t="str">
        <f ca="1">'Annual Trend Days'!E210</f>
        <v/>
      </c>
      <c r="J210" s="1">
        <f t="shared" ca="1" si="10"/>
        <v>0</v>
      </c>
      <c r="K210" s="1">
        <f t="shared" ca="1" si="10"/>
        <v>0</v>
      </c>
      <c r="L210" s="1">
        <f t="shared" ca="1" si="10"/>
        <v>0</v>
      </c>
      <c r="M210" s="1">
        <f t="shared" ca="1" si="10"/>
        <v>0</v>
      </c>
      <c r="N210" s="1">
        <f t="shared" ca="1" si="10"/>
        <v>0</v>
      </c>
      <c r="O210" s="1">
        <f t="shared" ca="1" si="10"/>
        <v>0</v>
      </c>
      <c r="P210" s="1">
        <f t="shared" ca="1" si="10"/>
        <v>0</v>
      </c>
    </row>
    <row r="211" spans="1:16">
      <c r="A211" s="14" t="str">
        <f ca="1">'Annual Trend Days'!A211</f>
        <v/>
      </c>
      <c r="B211" s="33" t="str">
        <f ca="1">'Annual Trend Days'!B211</f>
        <v/>
      </c>
      <c r="C211" s="33" t="str">
        <f ca="1">'Annual Trend Days'!C211</f>
        <v/>
      </c>
      <c r="D211" s="51" t="str">
        <f ca="1">'Annual Trend Days'!D211</f>
        <v/>
      </c>
      <c r="E211" s="51" t="str">
        <f ca="1">'Annual Trend Days'!E211</f>
        <v/>
      </c>
      <c r="J211" s="1">
        <f t="shared" ca="1" si="10"/>
        <v>0</v>
      </c>
      <c r="K211" s="1">
        <f t="shared" ca="1" si="10"/>
        <v>0</v>
      </c>
      <c r="L211" s="1">
        <f t="shared" ca="1" si="10"/>
        <v>0</v>
      </c>
      <c r="M211" s="1">
        <f t="shared" ca="1" si="10"/>
        <v>0</v>
      </c>
      <c r="N211" s="1">
        <f t="shared" ca="1" si="10"/>
        <v>0</v>
      </c>
      <c r="O211" s="1">
        <f t="shared" ca="1" si="10"/>
        <v>0</v>
      </c>
      <c r="P211" s="1">
        <f t="shared" ca="1" si="10"/>
        <v>0</v>
      </c>
    </row>
    <row r="212" spans="1:16">
      <c r="A212" s="14" t="str">
        <f ca="1">'Annual Trend Days'!A212</f>
        <v/>
      </c>
      <c r="B212" s="33" t="str">
        <f ca="1">'Annual Trend Days'!B212</f>
        <v/>
      </c>
      <c r="C212" s="33" t="str">
        <f ca="1">'Annual Trend Days'!C212</f>
        <v/>
      </c>
      <c r="D212" s="51" t="str">
        <f ca="1">'Annual Trend Days'!D212</f>
        <v/>
      </c>
      <c r="E212" s="51" t="str">
        <f ca="1">'Annual Trend Days'!E212</f>
        <v/>
      </c>
      <c r="J212" s="1">
        <f t="shared" ca="1" si="10"/>
        <v>0</v>
      </c>
      <c r="K212" s="1">
        <f t="shared" ca="1" si="10"/>
        <v>0</v>
      </c>
      <c r="L212" s="1">
        <f t="shared" ca="1" si="10"/>
        <v>0</v>
      </c>
      <c r="M212" s="1">
        <f t="shared" ca="1" si="10"/>
        <v>0</v>
      </c>
      <c r="N212" s="1">
        <f t="shared" ca="1" si="10"/>
        <v>0</v>
      </c>
      <c r="O212" s="1">
        <f t="shared" ca="1" si="10"/>
        <v>0</v>
      </c>
      <c r="P212" s="1">
        <f t="shared" ca="1" si="10"/>
        <v>0</v>
      </c>
    </row>
    <row r="213" spans="1:16">
      <c r="A213" s="14" t="str">
        <f ca="1">'Annual Trend Days'!A213</f>
        <v/>
      </c>
      <c r="B213" s="33" t="str">
        <f ca="1">'Annual Trend Days'!B213</f>
        <v/>
      </c>
      <c r="C213" s="33" t="str">
        <f ca="1">'Annual Trend Days'!C213</f>
        <v/>
      </c>
      <c r="D213" s="51" t="str">
        <f ca="1">'Annual Trend Days'!D213</f>
        <v/>
      </c>
      <c r="E213" s="51" t="str">
        <f ca="1">'Annual Trend Days'!E213</f>
        <v/>
      </c>
      <c r="J213" s="1">
        <f t="shared" ca="1" si="10"/>
        <v>0</v>
      </c>
      <c r="K213" s="1">
        <f t="shared" ca="1" si="10"/>
        <v>0</v>
      </c>
      <c r="L213" s="1">
        <f t="shared" ca="1" si="10"/>
        <v>0</v>
      </c>
      <c r="M213" s="1">
        <f t="shared" ca="1" si="10"/>
        <v>0</v>
      </c>
      <c r="N213" s="1">
        <f t="shared" ca="1" si="10"/>
        <v>0</v>
      </c>
      <c r="O213" s="1">
        <f t="shared" ca="1" si="10"/>
        <v>0</v>
      </c>
      <c r="P213" s="1">
        <f t="shared" ca="1" si="10"/>
        <v>0</v>
      </c>
    </row>
    <row r="214" spans="1:16">
      <c r="A214" s="14" t="str">
        <f ca="1">'Annual Trend Days'!A214</f>
        <v/>
      </c>
      <c r="B214" s="33" t="str">
        <f ca="1">'Annual Trend Days'!B214</f>
        <v/>
      </c>
      <c r="C214" s="33" t="str">
        <f ca="1">'Annual Trend Days'!C214</f>
        <v/>
      </c>
      <c r="D214" s="51" t="str">
        <f ca="1">'Annual Trend Days'!D214</f>
        <v/>
      </c>
      <c r="E214" s="51" t="str">
        <f ca="1">'Annual Trend Days'!E214</f>
        <v/>
      </c>
      <c r="J214" s="1">
        <f t="shared" ca="1" si="10"/>
        <v>0</v>
      </c>
      <c r="K214" s="1">
        <f t="shared" ca="1" si="10"/>
        <v>0</v>
      </c>
      <c r="L214" s="1">
        <f t="shared" ca="1" si="10"/>
        <v>0</v>
      </c>
      <c r="M214" s="1">
        <f t="shared" ca="1" si="10"/>
        <v>0</v>
      </c>
      <c r="N214" s="1">
        <f t="shared" ca="1" si="10"/>
        <v>0</v>
      </c>
      <c r="O214" s="1">
        <f t="shared" ca="1" si="10"/>
        <v>0</v>
      </c>
      <c r="P214" s="1">
        <f t="shared" ca="1" si="10"/>
        <v>0</v>
      </c>
    </row>
    <row r="215" spans="1:16">
      <c r="A215" s="14" t="str">
        <f ca="1">'Annual Trend Days'!A215</f>
        <v/>
      </c>
      <c r="B215" s="33" t="str">
        <f ca="1">'Annual Trend Days'!B215</f>
        <v/>
      </c>
      <c r="C215" s="33" t="str">
        <f ca="1">'Annual Trend Days'!C215</f>
        <v/>
      </c>
      <c r="D215" s="51" t="str">
        <f ca="1">'Annual Trend Days'!D215</f>
        <v/>
      </c>
      <c r="E215" s="51" t="str">
        <f ca="1">'Annual Trend Days'!E215</f>
        <v/>
      </c>
      <c r="J215" s="1">
        <f t="shared" ca="1" si="10"/>
        <v>0</v>
      </c>
      <c r="K215" s="1">
        <f t="shared" ca="1" si="10"/>
        <v>0</v>
      </c>
      <c r="L215" s="1">
        <f t="shared" ca="1" si="10"/>
        <v>0</v>
      </c>
      <c r="M215" s="1">
        <f t="shared" ca="1" si="10"/>
        <v>0</v>
      </c>
      <c r="N215" s="1">
        <f t="shared" ca="1" si="10"/>
        <v>0</v>
      </c>
      <c r="O215" s="1">
        <f t="shared" ca="1" si="10"/>
        <v>0</v>
      </c>
      <c r="P215" s="1">
        <f t="shared" ca="1" si="10"/>
        <v>0</v>
      </c>
    </row>
    <row r="216" spans="1:16">
      <c r="A216" s="14" t="str">
        <f ca="1">'Annual Trend Days'!A216</f>
        <v/>
      </c>
      <c r="B216" s="33" t="str">
        <f ca="1">'Annual Trend Days'!B216</f>
        <v/>
      </c>
      <c r="C216" s="33" t="str">
        <f ca="1">'Annual Trend Days'!C216</f>
        <v/>
      </c>
      <c r="D216" s="51" t="str">
        <f ca="1">'Annual Trend Days'!D216</f>
        <v/>
      </c>
      <c r="E216" s="51" t="str">
        <f ca="1">'Annual Trend Days'!E216</f>
        <v/>
      </c>
      <c r="J216" s="1">
        <f t="shared" ca="1" si="10"/>
        <v>0</v>
      </c>
      <c r="K216" s="1">
        <f t="shared" ca="1" si="10"/>
        <v>0</v>
      </c>
      <c r="L216" s="1">
        <f t="shared" ca="1" si="10"/>
        <v>0</v>
      </c>
      <c r="M216" s="1">
        <f t="shared" ca="1" si="10"/>
        <v>0</v>
      </c>
      <c r="N216" s="1">
        <f t="shared" ca="1" si="10"/>
        <v>0</v>
      </c>
      <c r="O216" s="1">
        <f t="shared" ca="1" si="10"/>
        <v>0</v>
      </c>
      <c r="P216" s="1">
        <f t="shared" ca="1" si="10"/>
        <v>0</v>
      </c>
    </row>
    <row r="217" spans="1:16">
      <c r="A217" s="14" t="str">
        <f ca="1">'Annual Trend Days'!A217</f>
        <v/>
      </c>
      <c r="B217" s="33" t="str">
        <f ca="1">'Annual Trend Days'!B217</f>
        <v/>
      </c>
      <c r="C217" s="33" t="str">
        <f ca="1">'Annual Trend Days'!C217</f>
        <v/>
      </c>
      <c r="D217" s="51" t="str">
        <f ca="1">'Annual Trend Days'!D217</f>
        <v/>
      </c>
      <c r="E217" s="51" t="str">
        <f ca="1">'Annual Trend Days'!E217</f>
        <v/>
      </c>
      <c r="J217" s="1">
        <f t="shared" ca="1" si="10"/>
        <v>0</v>
      </c>
      <c r="K217" s="1">
        <f t="shared" ca="1" si="10"/>
        <v>0</v>
      </c>
      <c r="L217" s="1">
        <f t="shared" ca="1" si="10"/>
        <v>0</v>
      </c>
      <c r="M217" s="1">
        <f t="shared" ca="1" si="10"/>
        <v>0</v>
      </c>
      <c r="N217" s="1">
        <f t="shared" ca="1" si="10"/>
        <v>0</v>
      </c>
      <c r="O217" s="1">
        <f t="shared" ca="1" si="10"/>
        <v>0</v>
      </c>
      <c r="P217" s="1">
        <f t="shared" ca="1" si="10"/>
        <v>0</v>
      </c>
    </row>
    <row r="218" spans="1:16">
      <c r="A218" s="14" t="str">
        <f ca="1">'Annual Trend Days'!A218</f>
        <v/>
      </c>
      <c r="B218" s="33" t="str">
        <f ca="1">'Annual Trend Days'!B218</f>
        <v/>
      </c>
      <c r="C218" s="33" t="str">
        <f ca="1">'Annual Trend Days'!C218</f>
        <v/>
      </c>
      <c r="D218" s="51" t="str">
        <f ca="1">'Annual Trend Days'!D218</f>
        <v/>
      </c>
      <c r="E218" s="51" t="str">
        <f ca="1">'Annual Trend Days'!E218</f>
        <v/>
      </c>
      <c r="J218" s="1">
        <f t="shared" ca="1" si="10"/>
        <v>0</v>
      </c>
      <c r="K218" s="1">
        <f t="shared" ca="1" si="10"/>
        <v>0</v>
      </c>
      <c r="L218" s="1">
        <f t="shared" ca="1" si="10"/>
        <v>0</v>
      </c>
      <c r="M218" s="1">
        <f t="shared" ca="1" si="10"/>
        <v>0</v>
      </c>
      <c r="N218" s="1">
        <f t="shared" ca="1" si="10"/>
        <v>0</v>
      </c>
      <c r="O218" s="1">
        <f t="shared" ca="1" si="10"/>
        <v>0</v>
      </c>
      <c r="P218" s="1">
        <f t="shared" ca="1" si="10"/>
        <v>0</v>
      </c>
    </row>
    <row r="219" spans="1:16">
      <c r="A219" s="14" t="str">
        <f ca="1">'Annual Trend Days'!A219</f>
        <v/>
      </c>
      <c r="B219" s="33" t="str">
        <f ca="1">'Annual Trend Days'!B219</f>
        <v/>
      </c>
      <c r="C219" s="33" t="str">
        <f ca="1">'Annual Trend Days'!C219</f>
        <v/>
      </c>
      <c r="D219" s="51" t="str">
        <f ca="1">'Annual Trend Days'!D219</f>
        <v/>
      </c>
      <c r="E219" s="51" t="str">
        <f ca="1">'Annual Trend Days'!E219</f>
        <v/>
      </c>
      <c r="J219" s="1">
        <f t="shared" ca="1" si="10"/>
        <v>0</v>
      </c>
      <c r="K219" s="1">
        <f t="shared" ca="1" si="10"/>
        <v>0</v>
      </c>
      <c r="L219" s="1">
        <f t="shared" ca="1" si="10"/>
        <v>0</v>
      </c>
      <c r="M219" s="1">
        <f t="shared" ca="1" si="10"/>
        <v>0</v>
      </c>
      <c r="N219" s="1">
        <f t="shared" ca="1" si="10"/>
        <v>0</v>
      </c>
      <c r="O219" s="1">
        <f t="shared" ca="1" si="10"/>
        <v>0</v>
      </c>
      <c r="P219" s="1">
        <f t="shared" ca="1" si="10"/>
        <v>0</v>
      </c>
    </row>
    <row r="220" spans="1:16">
      <c r="A220" s="14" t="str">
        <f ca="1">'Annual Trend Days'!A220</f>
        <v/>
      </c>
      <c r="B220" s="33" t="str">
        <f ca="1">'Annual Trend Days'!B220</f>
        <v/>
      </c>
      <c r="C220" s="33" t="str">
        <f ca="1">'Annual Trend Days'!C220</f>
        <v/>
      </c>
      <c r="D220" s="51" t="str">
        <f ca="1">'Annual Trend Days'!D220</f>
        <v/>
      </c>
      <c r="E220" s="51" t="str">
        <f ca="1">'Annual Trend Days'!E220</f>
        <v/>
      </c>
      <c r="J220" s="1">
        <f t="shared" ca="1" si="10"/>
        <v>0</v>
      </c>
      <c r="K220" s="1">
        <f t="shared" ca="1" si="10"/>
        <v>0</v>
      </c>
      <c r="L220" s="1">
        <f t="shared" ca="1" si="10"/>
        <v>0</v>
      </c>
      <c r="M220" s="1">
        <f t="shared" ca="1" si="10"/>
        <v>0</v>
      </c>
      <c r="N220" s="1">
        <f t="shared" ca="1" si="10"/>
        <v>0</v>
      </c>
      <c r="O220" s="1">
        <f t="shared" ca="1" si="10"/>
        <v>0</v>
      </c>
      <c r="P220" s="1">
        <f t="shared" ca="1" si="10"/>
        <v>0</v>
      </c>
    </row>
    <row r="221" spans="1:16">
      <c r="A221" s="14" t="str">
        <f ca="1">'Annual Trend Days'!A221</f>
        <v/>
      </c>
      <c r="B221" s="33" t="str">
        <f ca="1">'Annual Trend Days'!B221</f>
        <v/>
      </c>
      <c r="C221" s="33" t="str">
        <f ca="1">'Annual Trend Days'!C221</f>
        <v/>
      </c>
      <c r="D221" s="51" t="str">
        <f ca="1">'Annual Trend Days'!D221</f>
        <v/>
      </c>
      <c r="E221" s="51" t="str">
        <f ca="1">'Annual Trend Days'!E221</f>
        <v/>
      </c>
      <c r="J221" s="1">
        <f t="shared" ca="1" si="10"/>
        <v>0</v>
      </c>
      <c r="K221" s="1">
        <f t="shared" ca="1" si="10"/>
        <v>0</v>
      </c>
      <c r="L221" s="1">
        <f t="shared" ca="1" si="10"/>
        <v>0</v>
      </c>
      <c r="M221" s="1">
        <f t="shared" ca="1" si="10"/>
        <v>0</v>
      </c>
      <c r="N221" s="1">
        <f t="shared" ca="1" si="10"/>
        <v>0</v>
      </c>
      <c r="O221" s="1">
        <f t="shared" ca="1" si="10"/>
        <v>0</v>
      </c>
      <c r="P221" s="1">
        <f t="shared" ca="1" si="10"/>
        <v>0</v>
      </c>
    </row>
    <row r="222" spans="1:16">
      <c r="A222" s="14" t="str">
        <f ca="1">'Annual Trend Days'!A222</f>
        <v/>
      </c>
      <c r="B222" s="33" t="str">
        <f ca="1">'Annual Trend Days'!B222</f>
        <v/>
      </c>
      <c r="C222" s="33" t="str">
        <f ca="1">'Annual Trend Days'!C222</f>
        <v/>
      </c>
      <c r="D222" s="51" t="str">
        <f ca="1">'Annual Trend Days'!D222</f>
        <v/>
      </c>
      <c r="E222" s="51" t="str">
        <f ca="1">'Annual Trend Days'!E222</f>
        <v/>
      </c>
      <c r="J222" s="1">
        <f t="shared" ca="1" si="10"/>
        <v>0</v>
      </c>
      <c r="K222" s="1">
        <f t="shared" ca="1" si="10"/>
        <v>0</v>
      </c>
      <c r="L222" s="1">
        <f t="shared" ca="1" si="10"/>
        <v>0</v>
      </c>
      <c r="M222" s="1">
        <f t="shared" ca="1" si="10"/>
        <v>0</v>
      </c>
      <c r="N222" s="1">
        <f t="shared" ca="1" si="10"/>
        <v>0</v>
      </c>
      <c r="O222" s="1">
        <f t="shared" ca="1" si="10"/>
        <v>0</v>
      </c>
      <c r="P222" s="1">
        <f t="shared" ca="1" si="10"/>
        <v>0</v>
      </c>
    </row>
    <row r="223" spans="1:16">
      <c r="A223" s="14" t="str">
        <f ca="1">'Annual Trend Days'!A223</f>
        <v/>
      </c>
      <c r="B223" s="33" t="str">
        <f ca="1">'Annual Trend Days'!B223</f>
        <v/>
      </c>
      <c r="C223" s="33" t="str">
        <f ca="1">'Annual Trend Days'!C223</f>
        <v/>
      </c>
      <c r="D223" s="51" t="str">
        <f ca="1">'Annual Trend Days'!D223</f>
        <v/>
      </c>
      <c r="E223" s="51" t="str">
        <f ca="1">'Annual Trend Days'!E223</f>
        <v/>
      </c>
      <c r="J223" s="1">
        <f t="shared" ref="J223:P242" ca="1" si="11">SUMIFS(stitches,dates,"&gt;="&amp;J$1,dates,"&lt;"&amp;DATE(YEAR(J$1)+1,MONTH(J$1),DAY(J$1)),projects,$B223)</f>
        <v>0</v>
      </c>
      <c r="K223" s="1">
        <f t="shared" ca="1" si="11"/>
        <v>0</v>
      </c>
      <c r="L223" s="1">
        <f t="shared" ca="1" si="11"/>
        <v>0</v>
      </c>
      <c r="M223" s="1">
        <f t="shared" ca="1" si="11"/>
        <v>0</v>
      </c>
      <c r="N223" s="1">
        <f t="shared" ca="1" si="11"/>
        <v>0</v>
      </c>
      <c r="O223" s="1">
        <f t="shared" ca="1" si="11"/>
        <v>0</v>
      </c>
      <c r="P223" s="1">
        <f t="shared" ca="1" si="11"/>
        <v>0</v>
      </c>
    </row>
    <row r="224" spans="1:16">
      <c r="A224" s="14" t="str">
        <f ca="1">'Annual Trend Days'!A224</f>
        <v/>
      </c>
      <c r="B224" s="33" t="str">
        <f ca="1">'Annual Trend Days'!B224</f>
        <v/>
      </c>
      <c r="C224" s="33" t="str">
        <f ca="1">'Annual Trend Days'!C224</f>
        <v/>
      </c>
      <c r="D224" s="51" t="str">
        <f ca="1">'Annual Trend Days'!D224</f>
        <v/>
      </c>
      <c r="E224" s="51" t="str">
        <f ca="1">'Annual Trend Days'!E224</f>
        <v/>
      </c>
      <c r="J224" s="1">
        <f t="shared" ca="1" si="11"/>
        <v>0</v>
      </c>
      <c r="K224" s="1">
        <f t="shared" ca="1" si="11"/>
        <v>0</v>
      </c>
      <c r="L224" s="1">
        <f t="shared" ca="1" si="11"/>
        <v>0</v>
      </c>
      <c r="M224" s="1">
        <f t="shared" ca="1" si="11"/>
        <v>0</v>
      </c>
      <c r="N224" s="1">
        <f t="shared" ca="1" si="11"/>
        <v>0</v>
      </c>
      <c r="O224" s="1">
        <f t="shared" ca="1" si="11"/>
        <v>0</v>
      </c>
      <c r="P224" s="1">
        <f t="shared" ca="1" si="11"/>
        <v>0</v>
      </c>
    </row>
    <row r="225" spans="1:16">
      <c r="A225" s="14" t="str">
        <f ca="1">'Annual Trend Days'!A225</f>
        <v/>
      </c>
      <c r="B225" s="33" t="str">
        <f ca="1">'Annual Trend Days'!B225</f>
        <v/>
      </c>
      <c r="C225" s="33" t="str">
        <f ca="1">'Annual Trend Days'!C225</f>
        <v/>
      </c>
      <c r="D225" s="51" t="str">
        <f ca="1">'Annual Trend Days'!D225</f>
        <v/>
      </c>
      <c r="E225" s="51" t="str">
        <f ca="1">'Annual Trend Days'!E225</f>
        <v/>
      </c>
      <c r="J225" s="1">
        <f t="shared" ca="1" si="11"/>
        <v>0</v>
      </c>
      <c r="K225" s="1">
        <f t="shared" ca="1" si="11"/>
        <v>0</v>
      </c>
      <c r="L225" s="1">
        <f t="shared" ca="1" si="11"/>
        <v>0</v>
      </c>
      <c r="M225" s="1">
        <f t="shared" ca="1" si="11"/>
        <v>0</v>
      </c>
      <c r="N225" s="1">
        <f t="shared" ca="1" si="11"/>
        <v>0</v>
      </c>
      <c r="O225" s="1">
        <f t="shared" ca="1" si="11"/>
        <v>0</v>
      </c>
      <c r="P225" s="1">
        <f t="shared" ca="1" si="11"/>
        <v>0</v>
      </c>
    </row>
    <row r="226" spans="1:16">
      <c r="A226" s="14" t="str">
        <f ca="1">'Annual Trend Days'!A226</f>
        <v/>
      </c>
      <c r="B226" s="33" t="str">
        <f ca="1">'Annual Trend Days'!B226</f>
        <v/>
      </c>
      <c r="C226" s="33" t="str">
        <f ca="1">'Annual Trend Days'!C226</f>
        <v/>
      </c>
      <c r="D226" s="51" t="str">
        <f ca="1">'Annual Trend Days'!D226</f>
        <v/>
      </c>
      <c r="E226" s="51" t="str">
        <f ca="1">'Annual Trend Days'!E226</f>
        <v/>
      </c>
      <c r="J226" s="1">
        <f t="shared" ca="1" si="11"/>
        <v>0</v>
      </c>
      <c r="K226" s="1">
        <f t="shared" ca="1" si="11"/>
        <v>0</v>
      </c>
      <c r="L226" s="1">
        <f t="shared" ca="1" si="11"/>
        <v>0</v>
      </c>
      <c r="M226" s="1">
        <f t="shared" ca="1" si="11"/>
        <v>0</v>
      </c>
      <c r="N226" s="1">
        <f t="shared" ca="1" si="11"/>
        <v>0</v>
      </c>
      <c r="O226" s="1">
        <f t="shared" ca="1" si="11"/>
        <v>0</v>
      </c>
      <c r="P226" s="1">
        <f t="shared" ca="1" si="11"/>
        <v>0</v>
      </c>
    </row>
    <row r="227" spans="1:16">
      <c r="A227" s="14" t="str">
        <f ca="1">'Annual Trend Days'!A227</f>
        <v/>
      </c>
      <c r="B227" s="33" t="str">
        <f ca="1">'Annual Trend Days'!B227</f>
        <v/>
      </c>
      <c r="C227" s="33" t="str">
        <f ca="1">'Annual Trend Days'!C227</f>
        <v/>
      </c>
      <c r="D227" s="51" t="str">
        <f ca="1">'Annual Trend Days'!D227</f>
        <v/>
      </c>
      <c r="E227" s="51" t="str">
        <f ca="1">'Annual Trend Days'!E227</f>
        <v/>
      </c>
      <c r="J227" s="1">
        <f t="shared" ca="1" si="11"/>
        <v>0</v>
      </c>
      <c r="K227" s="1">
        <f t="shared" ca="1" si="11"/>
        <v>0</v>
      </c>
      <c r="L227" s="1">
        <f t="shared" ca="1" si="11"/>
        <v>0</v>
      </c>
      <c r="M227" s="1">
        <f t="shared" ca="1" si="11"/>
        <v>0</v>
      </c>
      <c r="N227" s="1">
        <f t="shared" ca="1" si="11"/>
        <v>0</v>
      </c>
      <c r="O227" s="1">
        <f t="shared" ca="1" si="11"/>
        <v>0</v>
      </c>
      <c r="P227" s="1">
        <f t="shared" ca="1" si="11"/>
        <v>0</v>
      </c>
    </row>
    <row r="228" spans="1:16">
      <c r="A228" s="14" t="str">
        <f ca="1">'Annual Trend Days'!A228</f>
        <v/>
      </c>
      <c r="B228" s="33" t="str">
        <f ca="1">'Annual Trend Days'!B228</f>
        <v/>
      </c>
      <c r="C228" s="33" t="str">
        <f ca="1">'Annual Trend Days'!C228</f>
        <v/>
      </c>
      <c r="D228" s="51" t="str">
        <f ca="1">'Annual Trend Days'!D228</f>
        <v/>
      </c>
      <c r="E228" s="51" t="str">
        <f ca="1">'Annual Trend Days'!E228</f>
        <v/>
      </c>
      <c r="J228" s="1">
        <f t="shared" ca="1" si="11"/>
        <v>0</v>
      </c>
      <c r="K228" s="1">
        <f t="shared" ca="1" si="11"/>
        <v>0</v>
      </c>
      <c r="L228" s="1">
        <f t="shared" ca="1" si="11"/>
        <v>0</v>
      </c>
      <c r="M228" s="1">
        <f t="shared" ca="1" si="11"/>
        <v>0</v>
      </c>
      <c r="N228" s="1">
        <f t="shared" ca="1" si="11"/>
        <v>0</v>
      </c>
      <c r="O228" s="1">
        <f t="shared" ca="1" si="11"/>
        <v>0</v>
      </c>
      <c r="P228" s="1">
        <f t="shared" ca="1" si="11"/>
        <v>0</v>
      </c>
    </row>
    <row r="229" spans="1:16">
      <c r="A229" s="14" t="str">
        <f ca="1">'Annual Trend Days'!A229</f>
        <v/>
      </c>
      <c r="B229" s="33" t="str">
        <f ca="1">'Annual Trend Days'!B229</f>
        <v/>
      </c>
      <c r="C229" s="33" t="str">
        <f ca="1">'Annual Trend Days'!C229</f>
        <v/>
      </c>
      <c r="D229" s="51" t="str">
        <f ca="1">'Annual Trend Days'!D229</f>
        <v/>
      </c>
      <c r="E229" s="51" t="str">
        <f ca="1">'Annual Trend Days'!E229</f>
        <v/>
      </c>
      <c r="J229" s="1">
        <f t="shared" ca="1" si="11"/>
        <v>0</v>
      </c>
      <c r="K229" s="1">
        <f t="shared" ca="1" si="11"/>
        <v>0</v>
      </c>
      <c r="L229" s="1">
        <f t="shared" ca="1" si="11"/>
        <v>0</v>
      </c>
      <c r="M229" s="1">
        <f t="shared" ca="1" si="11"/>
        <v>0</v>
      </c>
      <c r="N229" s="1">
        <f t="shared" ca="1" si="11"/>
        <v>0</v>
      </c>
      <c r="O229" s="1">
        <f t="shared" ca="1" si="11"/>
        <v>0</v>
      </c>
      <c r="P229" s="1">
        <f t="shared" ca="1" si="11"/>
        <v>0</v>
      </c>
    </row>
    <row r="230" spans="1:16">
      <c r="A230" s="14" t="str">
        <f ca="1">'Annual Trend Days'!A230</f>
        <v/>
      </c>
      <c r="B230" s="33" t="str">
        <f ca="1">'Annual Trend Days'!B230</f>
        <v/>
      </c>
      <c r="C230" s="33" t="str">
        <f ca="1">'Annual Trend Days'!C230</f>
        <v/>
      </c>
      <c r="D230" s="51" t="str">
        <f ca="1">'Annual Trend Days'!D230</f>
        <v/>
      </c>
      <c r="E230" s="51" t="str">
        <f ca="1">'Annual Trend Days'!E230</f>
        <v/>
      </c>
      <c r="J230" s="1">
        <f t="shared" ca="1" si="11"/>
        <v>0</v>
      </c>
      <c r="K230" s="1">
        <f t="shared" ca="1" si="11"/>
        <v>0</v>
      </c>
      <c r="L230" s="1">
        <f t="shared" ca="1" si="11"/>
        <v>0</v>
      </c>
      <c r="M230" s="1">
        <f t="shared" ca="1" si="11"/>
        <v>0</v>
      </c>
      <c r="N230" s="1">
        <f t="shared" ca="1" si="11"/>
        <v>0</v>
      </c>
      <c r="O230" s="1">
        <f t="shared" ca="1" si="11"/>
        <v>0</v>
      </c>
      <c r="P230" s="1">
        <f t="shared" ca="1" si="11"/>
        <v>0</v>
      </c>
    </row>
    <row r="231" spans="1:16">
      <c r="A231" s="14" t="str">
        <f ca="1">'Annual Trend Days'!A231</f>
        <v/>
      </c>
      <c r="B231" s="33" t="str">
        <f ca="1">'Annual Trend Days'!B231</f>
        <v/>
      </c>
      <c r="C231" s="33" t="str">
        <f ca="1">'Annual Trend Days'!C231</f>
        <v/>
      </c>
      <c r="D231" s="51" t="str">
        <f ca="1">'Annual Trend Days'!D231</f>
        <v/>
      </c>
      <c r="E231" s="51" t="str">
        <f ca="1">'Annual Trend Days'!E231</f>
        <v/>
      </c>
      <c r="J231" s="1">
        <f t="shared" ca="1" si="11"/>
        <v>0</v>
      </c>
      <c r="K231" s="1">
        <f t="shared" ca="1" si="11"/>
        <v>0</v>
      </c>
      <c r="L231" s="1">
        <f t="shared" ca="1" si="11"/>
        <v>0</v>
      </c>
      <c r="M231" s="1">
        <f t="shared" ca="1" si="11"/>
        <v>0</v>
      </c>
      <c r="N231" s="1">
        <f t="shared" ca="1" si="11"/>
        <v>0</v>
      </c>
      <c r="O231" s="1">
        <f t="shared" ca="1" si="11"/>
        <v>0</v>
      </c>
      <c r="P231" s="1">
        <f t="shared" ca="1" si="11"/>
        <v>0</v>
      </c>
    </row>
    <row r="232" spans="1:16">
      <c r="A232" s="14" t="str">
        <f ca="1">'Annual Trend Days'!A232</f>
        <v/>
      </c>
      <c r="B232" s="33" t="str">
        <f ca="1">'Annual Trend Days'!B232</f>
        <v/>
      </c>
      <c r="C232" s="33" t="str">
        <f ca="1">'Annual Trend Days'!C232</f>
        <v/>
      </c>
      <c r="D232" s="51" t="str">
        <f ca="1">'Annual Trend Days'!D232</f>
        <v/>
      </c>
      <c r="E232" s="51" t="str">
        <f ca="1">'Annual Trend Days'!E232</f>
        <v/>
      </c>
      <c r="J232" s="1">
        <f t="shared" ca="1" si="11"/>
        <v>0</v>
      </c>
      <c r="K232" s="1">
        <f t="shared" ca="1" si="11"/>
        <v>0</v>
      </c>
      <c r="L232" s="1">
        <f t="shared" ca="1" si="11"/>
        <v>0</v>
      </c>
      <c r="M232" s="1">
        <f t="shared" ca="1" si="11"/>
        <v>0</v>
      </c>
      <c r="N232" s="1">
        <f t="shared" ca="1" si="11"/>
        <v>0</v>
      </c>
      <c r="O232" s="1">
        <f t="shared" ca="1" si="11"/>
        <v>0</v>
      </c>
      <c r="P232" s="1">
        <f t="shared" ca="1" si="11"/>
        <v>0</v>
      </c>
    </row>
    <row r="233" spans="1:16">
      <c r="A233" s="14" t="str">
        <f ca="1">'Annual Trend Days'!A233</f>
        <v/>
      </c>
      <c r="B233" s="33" t="str">
        <f ca="1">'Annual Trend Days'!B233</f>
        <v/>
      </c>
      <c r="C233" s="33" t="str">
        <f ca="1">'Annual Trend Days'!C233</f>
        <v/>
      </c>
      <c r="D233" s="51" t="str">
        <f ca="1">'Annual Trend Days'!D233</f>
        <v/>
      </c>
      <c r="E233" s="51" t="str">
        <f ca="1">'Annual Trend Days'!E233</f>
        <v/>
      </c>
      <c r="J233" s="1">
        <f t="shared" ca="1" si="11"/>
        <v>0</v>
      </c>
      <c r="K233" s="1">
        <f t="shared" ca="1" si="11"/>
        <v>0</v>
      </c>
      <c r="L233" s="1">
        <f t="shared" ca="1" si="11"/>
        <v>0</v>
      </c>
      <c r="M233" s="1">
        <f t="shared" ca="1" si="11"/>
        <v>0</v>
      </c>
      <c r="N233" s="1">
        <f t="shared" ca="1" si="11"/>
        <v>0</v>
      </c>
      <c r="O233" s="1">
        <f t="shared" ca="1" si="11"/>
        <v>0</v>
      </c>
      <c r="P233" s="1">
        <f t="shared" ca="1" si="11"/>
        <v>0</v>
      </c>
    </row>
    <row r="234" spans="1:16">
      <c r="A234" s="14" t="str">
        <f ca="1">'Annual Trend Days'!A234</f>
        <v/>
      </c>
      <c r="B234" s="33" t="str">
        <f ca="1">'Annual Trend Days'!B234</f>
        <v/>
      </c>
      <c r="C234" s="33" t="str">
        <f ca="1">'Annual Trend Days'!C234</f>
        <v/>
      </c>
      <c r="D234" s="51" t="str">
        <f ca="1">'Annual Trend Days'!D234</f>
        <v/>
      </c>
      <c r="E234" s="51" t="str">
        <f ca="1">'Annual Trend Days'!E234</f>
        <v/>
      </c>
      <c r="J234" s="1">
        <f t="shared" ca="1" si="11"/>
        <v>0</v>
      </c>
      <c r="K234" s="1">
        <f t="shared" ca="1" si="11"/>
        <v>0</v>
      </c>
      <c r="L234" s="1">
        <f t="shared" ca="1" si="11"/>
        <v>0</v>
      </c>
      <c r="M234" s="1">
        <f t="shared" ca="1" si="11"/>
        <v>0</v>
      </c>
      <c r="N234" s="1">
        <f t="shared" ca="1" si="11"/>
        <v>0</v>
      </c>
      <c r="O234" s="1">
        <f t="shared" ca="1" si="11"/>
        <v>0</v>
      </c>
      <c r="P234" s="1">
        <f t="shared" ca="1" si="11"/>
        <v>0</v>
      </c>
    </row>
    <row r="235" spans="1:16">
      <c r="A235" s="14" t="str">
        <f ca="1">'Annual Trend Days'!A235</f>
        <v/>
      </c>
      <c r="B235" s="33" t="str">
        <f ca="1">'Annual Trend Days'!B235</f>
        <v/>
      </c>
      <c r="C235" s="33" t="str">
        <f ca="1">'Annual Trend Days'!C235</f>
        <v/>
      </c>
      <c r="D235" s="51" t="str">
        <f ca="1">'Annual Trend Days'!D235</f>
        <v/>
      </c>
      <c r="E235" s="51" t="str">
        <f ca="1">'Annual Trend Days'!E235</f>
        <v/>
      </c>
      <c r="J235" s="1">
        <f t="shared" ca="1" si="11"/>
        <v>0</v>
      </c>
      <c r="K235" s="1">
        <f t="shared" ca="1" si="11"/>
        <v>0</v>
      </c>
      <c r="L235" s="1">
        <f t="shared" ca="1" si="11"/>
        <v>0</v>
      </c>
      <c r="M235" s="1">
        <f t="shared" ca="1" si="11"/>
        <v>0</v>
      </c>
      <c r="N235" s="1">
        <f t="shared" ca="1" si="11"/>
        <v>0</v>
      </c>
      <c r="O235" s="1">
        <f t="shared" ca="1" si="11"/>
        <v>0</v>
      </c>
      <c r="P235" s="1">
        <f t="shared" ca="1" si="11"/>
        <v>0</v>
      </c>
    </row>
    <row r="236" spans="1:16">
      <c r="A236" s="14" t="str">
        <f ca="1">'Annual Trend Days'!A236</f>
        <v/>
      </c>
      <c r="B236" s="33" t="str">
        <f ca="1">'Annual Trend Days'!B236</f>
        <v/>
      </c>
      <c r="C236" s="33" t="str">
        <f ca="1">'Annual Trend Days'!C236</f>
        <v/>
      </c>
      <c r="D236" s="51" t="str">
        <f ca="1">'Annual Trend Days'!D236</f>
        <v/>
      </c>
      <c r="E236" s="51" t="str">
        <f ca="1">'Annual Trend Days'!E236</f>
        <v/>
      </c>
      <c r="J236" s="1">
        <f t="shared" ca="1" si="11"/>
        <v>0</v>
      </c>
      <c r="K236" s="1">
        <f t="shared" ca="1" si="11"/>
        <v>0</v>
      </c>
      <c r="L236" s="1">
        <f t="shared" ca="1" si="11"/>
        <v>0</v>
      </c>
      <c r="M236" s="1">
        <f t="shared" ca="1" si="11"/>
        <v>0</v>
      </c>
      <c r="N236" s="1">
        <f t="shared" ca="1" si="11"/>
        <v>0</v>
      </c>
      <c r="O236" s="1">
        <f t="shared" ca="1" si="11"/>
        <v>0</v>
      </c>
      <c r="P236" s="1">
        <f t="shared" ca="1" si="11"/>
        <v>0</v>
      </c>
    </row>
    <row r="237" spans="1:16">
      <c r="A237" s="14" t="str">
        <f ca="1">'Annual Trend Days'!A237</f>
        <v/>
      </c>
      <c r="B237" s="33" t="str">
        <f ca="1">'Annual Trend Days'!B237</f>
        <v/>
      </c>
      <c r="C237" s="33" t="str">
        <f ca="1">'Annual Trend Days'!C237</f>
        <v/>
      </c>
      <c r="D237" s="51" t="str">
        <f ca="1">'Annual Trend Days'!D237</f>
        <v/>
      </c>
      <c r="E237" s="51" t="str">
        <f ca="1">'Annual Trend Days'!E237</f>
        <v/>
      </c>
      <c r="J237" s="1">
        <f t="shared" ca="1" si="11"/>
        <v>0</v>
      </c>
      <c r="K237" s="1">
        <f t="shared" ca="1" si="11"/>
        <v>0</v>
      </c>
      <c r="L237" s="1">
        <f t="shared" ca="1" si="11"/>
        <v>0</v>
      </c>
      <c r="M237" s="1">
        <f t="shared" ca="1" si="11"/>
        <v>0</v>
      </c>
      <c r="N237" s="1">
        <f t="shared" ca="1" si="11"/>
        <v>0</v>
      </c>
      <c r="O237" s="1">
        <f t="shared" ca="1" si="11"/>
        <v>0</v>
      </c>
      <c r="P237" s="1">
        <f t="shared" ca="1" si="11"/>
        <v>0</v>
      </c>
    </row>
    <row r="238" spans="1:16">
      <c r="A238" s="14" t="str">
        <f ca="1">'Annual Trend Days'!A238</f>
        <v/>
      </c>
      <c r="B238" s="33" t="str">
        <f ca="1">'Annual Trend Days'!B238</f>
        <v/>
      </c>
      <c r="C238" s="33" t="str">
        <f ca="1">'Annual Trend Days'!C238</f>
        <v/>
      </c>
      <c r="D238" s="51" t="str">
        <f ca="1">'Annual Trend Days'!D238</f>
        <v/>
      </c>
      <c r="E238" s="51" t="str">
        <f ca="1">'Annual Trend Days'!E238</f>
        <v/>
      </c>
      <c r="J238" s="1">
        <f t="shared" ca="1" si="11"/>
        <v>0</v>
      </c>
      <c r="K238" s="1">
        <f t="shared" ca="1" si="11"/>
        <v>0</v>
      </c>
      <c r="L238" s="1">
        <f t="shared" ca="1" si="11"/>
        <v>0</v>
      </c>
      <c r="M238" s="1">
        <f t="shared" ca="1" si="11"/>
        <v>0</v>
      </c>
      <c r="N238" s="1">
        <f t="shared" ca="1" si="11"/>
        <v>0</v>
      </c>
      <c r="O238" s="1">
        <f t="shared" ca="1" si="11"/>
        <v>0</v>
      </c>
      <c r="P238" s="1">
        <f t="shared" ca="1" si="11"/>
        <v>0</v>
      </c>
    </row>
    <row r="239" spans="1:16">
      <c r="A239" s="14" t="str">
        <f ca="1">'Annual Trend Days'!A239</f>
        <v/>
      </c>
      <c r="B239" s="33" t="str">
        <f ca="1">'Annual Trend Days'!B239</f>
        <v/>
      </c>
      <c r="C239" s="33" t="str">
        <f ca="1">'Annual Trend Days'!C239</f>
        <v/>
      </c>
      <c r="D239" s="51" t="str">
        <f ca="1">'Annual Trend Days'!D239</f>
        <v/>
      </c>
      <c r="E239" s="51" t="str">
        <f ca="1">'Annual Trend Days'!E239</f>
        <v/>
      </c>
      <c r="J239" s="1">
        <f t="shared" ca="1" si="11"/>
        <v>0</v>
      </c>
      <c r="K239" s="1">
        <f t="shared" ca="1" si="11"/>
        <v>0</v>
      </c>
      <c r="L239" s="1">
        <f t="shared" ca="1" si="11"/>
        <v>0</v>
      </c>
      <c r="M239" s="1">
        <f t="shared" ca="1" si="11"/>
        <v>0</v>
      </c>
      <c r="N239" s="1">
        <f t="shared" ca="1" si="11"/>
        <v>0</v>
      </c>
      <c r="O239" s="1">
        <f t="shared" ca="1" si="11"/>
        <v>0</v>
      </c>
      <c r="P239" s="1">
        <f t="shared" ca="1" si="11"/>
        <v>0</v>
      </c>
    </row>
    <row r="240" spans="1:16">
      <c r="A240" s="14" t="str">
        <f ca="1">'Annual Trend Days'!A240</f>
        <v/>
      </c>
      <c r="B240" s="33" t="str">
        <f ca="1">'Annual Trend Days'!B240</f>
        <v/>
      </c>
      <c r="C240" s="33" t="str">
        <f ca="1">'Annual Trend Days'!C240</f>
        <v/>
      </c>
      <c r="D240" s="51" t="str">
        <f ca="1">'Annual Trend Days'!D240</f>
        <v/>
      </c>
      <c r="E240" s="51" t="str">
        <f ca="1">'Annual Trend Days'!E240</f>
        <v/>
      </c>
      <c r="J240" s="1">
        <f t="shared" ca="1" si="11"/>
        <v>0</v>
      </c>
      <c r="K240" s="1">
        <f t="shared" ca="1" si="11"/>
        <v>0</v>
      </c>
      <c r="L240" s="1">
        <f t="shared" ca="1" si="11"/>
        <v>0</v>
      </c>
      <c r="M240" s="1">
        <f t="shared" ca="1" si="11"/>
        <v>0</v>
      </c>
      <c r="N240" s="1">
        <f t="shared" ca="1" si="11"/>
        <v>0</v>
      </c>
      <c r="O240" s="1">
        <f t="shared" ca="1" si="11"/>
        <v>0</v>
      </c>
      <c r="P240" s="1">
        <f t="shared" ca="1" si="11"/>
        <v>0</v>
      </c>
    </row>
    <row r="241" spans="1:16">
      <c r="A241" s="14" t="str">
        <f ca="1">'Annual Trend Days'!A241</f>
        <v/>
      </c>
      <c r="B241" s="33" t="str">
        <f ca="1">'Annual Trend Days'!B241</f>
        <v/>
      </c>
      <c r="C241" s="33" t="str">
        <f ca="1">'Annual Trend Days'!C241</f>
        <v/>
      </c>
      <c r="D241" s="51" t="str">
        <f ca="1">'Annual Trend Days'!D241</f>
        <v/>
      </c>
      <c r="E241" s="51" t="str">
        <f ca="1">'Annual Trend Days'!E241</f>
        <v/>
      </c>
      <c r="J241" s="1">
        <f t="shared" ca="1" si="11"/>
        <v>0</v>
      </c>
      <c r="K241" s="1">
        <f t="shared" ca="1" si="11"/>
        <v>0</v>
      </c>
      <c r="L241" s="1">
        <f t="shared" ca="1" si="11"/>
        <v>0</v>
      </c>
      <c r="M241" s="1">
        <f t="shared" ca="1" si="11"/>
        <v>0</v>
      </c>
      <c r="N241" s="1">
        <f t="shared" ca="1" si="11"/>
        <v>0</v>
      </c>
      <c r="O241" s="1">
        <f t="shared" ca="1" si="11"/>
        <v>0</v>
      </c>
      <c r="P241" s="1">
        <f t="shared" ca="1" si="11"/>
        <v>0</v>
      </c>
    </row>
    <row r="242" spans="1:16">
      <c r="A242" s="14" t="str">
        <f ca="1">'Annual Trend Days'!A242</f>
        <v/>
      </c>
      <c r="B242" s="33" t="str">
        <f ca="1">'Annual Trend Days'!B242</f>
        <v/>
      </c>
      <c r="C242" s="33" t="str">
        <f ca="1">'Annual Trend Days'!C242</f>
        <v/>
      </c>
      <c r="D242" s="51" t="str">
        <f ca="1">'Annual Trend Days'!D242</f>
        <v/>
      </c>
      <c r="E242" s="51" t="str">
        <f ca="1">'Annual Trend Days'!E242</f>
        <v/>
      </c>
      <c r="J242" s="1">
        <f t="shared" ca="1" si="11"/>
        <v>0</v>
      </c>
      <c r="K242" s="1">
        <f t="shared" ca="1" si="11"/>
        <v>0</v>
      </c>
      <c r="L242" s="1">
        <f t="shared" ca="1" si="11"/>
        <v>0</v>
      </c>
      <c r="M242" s="1">
        <f t="shared" ca="1" si="11"/>
        <v>0</v>
      </c>
      <c r="N242" s="1">
        <f t="shared" ca="1" si="11"/>
        <v>0</v>
      </c>
      <c r="O242" s="1">
        <f t="shared" ca="1" si="11"/>
        <v>0</v>
      </c>
      <c r="P242" s="1">
        <f t="shared" ca="1" si="11"/>
        <v>0</v>
      </c>
    </row>
    <row r="243" spans="1:16">
      <c r="A243" s="14" t="str">
        <f ca="1">'Annual Trend Days'!A243</f>
        <v/>
      </c>
      <c r="B243" s="33" t="str">
        <f ca="1">'Annual Trend Days'!B243</f>
        <v/>
      </c>
      <c r="C243" s="33" t="str">
        <f ca="1">'Annual Trend Days'!C243</f>
        <v/>
      </c>
      <c r="D243" s="51" t="str">
        <f ca="1">'Annual Trend Days'!D243</f>
        <v/>
      </c>
      <c r="E243" s="51" t="str">
        <f ca="1">'Annual Trend Days'!E243</f>
        <v/>
      </c>
      <c r="J243" s="1">
        <f t="shared" ref="J243:P262" ca="1" si="12">SUMIFS(stitches,dates,"&gt;="&amp;J$1,dates,"&lt;"&amp;DATE(YEAR(J$1)+1,MONTH(J$1),DAY(J$1)),projects,$B243)</f>
        <v>0</v>
      </c>
      <c r="K243" s="1">
        <f t="shared" ca="1" si="12"/>
        <v>0</v>
      </c>
      <c r="L243" s="1">
        <f t="shared" ca="1" si="12"/>
        <v>0</v>
      </c>
      <c r="M243" s="1">
        <f t="shared" ca="1" si="12"/>
        <v>0</v>
      </c>
      <c r="N243" s="1">
        <f t="shared" ca="1" si="12"/>
        <v>0</v>
      </c>
      <c r="O243" s="1">
        <f t="shared" ca="1" si="12"/>
        <v>0</v>
      </c>
      <c r="P243" s="1">
        <f t="shared" ca="1" si="12"/>
        <v>0</v>
      </c>
    </row>
    <row r="244" spans="1:16">
      <c r="A244" s="14" t="str">
        <f ca="1">'Annual Trend Days'!A244</f>
        <v/>
      </c>
      <c r="B244" s="33" t="str">
        <f ca="1">'Annual Trend Days'!B244</f>
        <v/>
      </c>
      <c r="C244" s="33" t="str">
        <f ca="1">'Annual Trend Days'!C244</f>
        <v/>
      </c>
      <c r="D244" s="51" t="str">
        <f ca="1">'Annual Trend Days'!D244</f>
        <v/>
      </c>
      <c r="E244" s="51" t="str">
        <f ca="1">'Annual Trend Days'!E244</f>
        <v/>
      </c>
      <c r="J244" s="1">
        <f t="shared" ca="1" si="12"/>
        <v>0</v>
      </c>
      <c r="K244" s="1">
        <f t="shared" ca="1" si="12"/>
        <v>0</v>
      </c>
      <c r="L244" s="1">
        <f t="shared" ca="1" si="12"/>
        <v>0</v>
      </c>
      <c r="M244" s="1">
        <f t="shared" ca="1" si="12"/>
        <v>0</v>
      </c>
      <c r="N244" s="1">
        <f t="shared" ca="1" si="12"/>
        <v>0</v>
      </c>
      <c r="O244" s="1">
        <f t="shared" ca="1" si="12"/>
        <v>0</v>
      </c>
      <c r="P244" s="1">
        <f t="shared" ca="1" si="12"/>
        <v>0</v>
      </c>
    </row>
    <row r="245" spans="1:16">
      <c r="A245" s="14" t="str">
        <f ca="1">'Annual Trend Days'!A245</f>
        <v/>
      </c>
      <c r="B245" s="33" t="str">
        <f ca="1">'Annual Trend Days'!B245</f>
        <v/>
      </c>
      <c r="C245" s="33" t="str">
        <f ca="1">'Annual Trend Days'!C245</f>
        <v/>
      </c>
      <c r="D245" s="51" t="str">
        <f ca="1">'Annual Trend Days'!D245</f>
        <v/>
      </c>
      <c r="E245" s="51" t="str">
        <f ca="1">'Annual Trend Days'!E245</f>
        <v/>
      </c>
      <c r="J245" s="1">
        <f t="shared" ca="1" si="12"/>
        <v>0</v>
      </c>
      <c r="K245" s="1">
        <f t="shared" ca="1" si="12"/>
        <v>0</v>
      </c>
      <c r="L245" s="1">
        <f t="shared" ca="1" si="12"/>
        <v>0</v>
      </c>
      <c r="M245" s="1">
        <f t="shared" ca="1" si="12"/>
        <v>0</v>
      </c>
      <c r="N245" s="1">
        <f t="shared" ca="1" si="12"/>
        <v>0</v>
      </c>
      <c r="O245" s="1">
        <f t="shared" ca="1" si="12"/>
        <v>0</v>
      </c>
      <c r="P245" s="1">
        <f t="shared" ca="1" si="12"/>
        <v>0</v>
      </c>
    </row>
    <row r="246" spans="1:16">
      <c r="A246" s="14" t="str">
        <f ca="1">'Annual Trend Days'!A246</f>
        <v/>
      </c>
      <c r="B246" s="33" t="str">
        <f ca="1">'Annual Trend Days'!B246</f>
        <v/>
      </c>
      <c r="C246" s="33" t="str">
        <f ca="1">'Annual Trend Days'!C246</f>
        <v/>
      </c>
      <c r="D246" s="51" t="str">
        <f ca="1">'Annual Trend Days'!D246</f>
        <v/>
      </c>
      <c r="E246" s="51" t="str">
        <f ca="1">'Annual Trend Days'!E246</f>
        <v/>
      </c>
      <c r="J246" s="1">
        <f t="shared" ca="1" si="12"/>
        <v>0</v>
      </c>
      <c r="K246" s="1">
        <f t="shared" ca="1" si="12"/>
        <v>0</v>
      </c>
      <c r="L246" s="1">
        <f t="shared" ca="1" si="12"/>
        <v>0</v>
      </c>
      <c r="M246" s="1">
        <f t="shared" ca="1" si="12"/>
        <v>0</v>
      </c>
      <c r="N246" s="1">
        <f t="shared" ca="1" si="12"/>
        <v>0</v>
      </c>
      <c r="O246" s="1">
        <f t="shared" ca="1" si="12"/>
        <v>0</v>
      </c>
      <c r="P246" s="1">
        <f t="shared" ca="1" si="12"/>
        <v>0</v>
      </c>
    </row>
    <row r="247" spans="1:16">
      <c r="A247" s="14" t="str">
        <f ca="1">'Annual Trend Days'!A247</f>
        <v/>
      </c>
      <c r="B247" s="33" t="str">
        <f ca="1">'Annual Trend Days'!B247</f>
        <v/>
      </c>
      <c r="C247" s="33" t="str">
        <f ca="1">'Annual Trend Days'!C247</f>
        <v/>
      </c>
      <c r="D247" s="51" t="str">
        <f ca="1">'Annual Trend Days'!D247</f>
        <v/>
      </c>
      <c r="E247" s="51" t="str">
        <f ca="1">'Annual Trend Days'!E247</f>
        <v/>
      </c>
      <c r="J247" s="1">
        <f t="shared" ca="1" si="12"/>
        <v>0</v>
      </c>
      <c r="K247" s="1">
        <f t="shared" ca="1" si="12"/>
        <v>0</v>
      </c>
      <c r="L247" s="1">
        <f t="shared" ca="1" si="12"/>
        <v>0</v>
      </c>
      <c r="M247" s="1">
        <f t="shared" ca="1" si="12"/>
        <v>0</v>
      </c>
      <c r="N247" s="1">
        <f t="shared" ca="1" si="12"/>
        <v>0</v>
      </c>
      <c r="O247" s="1">
        <f t="shared" ca="1" si="12"/>
        <v>0</v>
      </c>
      <c r="P247" s="1">
        <f t="shared" ca="1" si="12"/>
        <v>0</v>
      </c>
    </row>
    <row r="248" spans="1:16">
      <c r="A248" s="14" t="str">
        <f ca="1">'Annual Trend Days'!A248</f>
        <v/>
      </c>
      <c r="B248" s="33" t="str">
        <f ca="1">'Annual Trend Days'!B248</f>
        <v/>
      </c>
      <c r="C248" s="33" t="str">
        <f ca="1">'Annual Trend Days'!C248</f>
        <v/>
      </c>
      <c r="D248" s="51" t="str">
        <f ca="1">'Annual Trend Days'!D248</f>
        <v/>
      </c>
      <c r="E248" s="51" t="str">
        <f ca="1">'Annual Trend Days'!E248</f>
        <v/>
      </c>
      <c r="J248" s="1">
        <f t="shared" ca="1" si="12"/>
        <v>0</v>
      </c>
      <c r="K248" s="1">
        <f t="shared" ca="1" si="12"/>
        <v>0</v>
      </c>
      <c r="L248" s="1">
        <f t="shared" ca="1" si="12"/>
        <v>0</v>
      </c>
      <c r="M248" s="1">
        <f t="shared" ca="1" si="12"/>
        <v>0</v>
      </c>
      <c r="N248" s="1">
        <f t="shared" ca="1" si="12"/>
        <v>0</v>
      </c>
      <c r="O248" s="1">
        <f t="shared" ca="1" si="12"/>
        <v>0</v>
      </c>
      <c r="P248" s="1">
        <f t="shared" ca="1" si="12"/>
        <v>0</v>
      </c>
    </row>
    <row r="249" spans="1:16">
      <c r="A249" s="14" t="str">
        <f ca="1">'Annual Trend Days'!A249</f>
        <v/>
      </c>
      <c r="B249" s="33" t="str">
        <f ca="1">'Annual Trend Days'!B249</f>
        <v/>
      </c>
      <c r="C249" s="33" t="str">
        <f ca="1">'Annual Trend Days'!C249</f>
        <v/>
      </c>
      <c r="D249" s="51" t="str">
        <f ca="1">'Annual Trend Days'!D249</f>
        <v/>
      </c>
      <c r="E249" s="51" t="str">
        <f ca="1">'Annual Trend Days'!E249</f>
        <v/>
      </c>
      <c r="J249" s="1">
        <f t="shared" ca="1" si="12"/>
        <v>0</v>
      </c>
      <c r="K249" s="1">
        <f t="shared" ca="1" si="12"/>
        <v>0</v>
      </c>
      <c r="L249" s="1">
        <f t="shared" ca="1" si="12"/>
        <v>0</v>
      </c>
      <c r="M249" s="1">
        <f t="shared" ca="1" si="12"/>
        <v>0</v>
      </c>
      <c r="N249" s="1">
        <f t="shared" ca="1" si="12"/>
        <v>0</v>
      </c>
      <c r="O249" s="1">
        <f t="shared" ca="1" si="12"/>
        <v>0</v>
      </c>
      <c r="P249" s="1">
        <f t="shared" ca="1" si="12"/>
        <v>0</v>
      </c>
    </row>
    <row r="250" spans="1:16">
      <c r="A250" s="14" t="str">
        <f ca="1">'Annual Trend Days'!A250</f>
        <v/>
      </c>
      <c r="B250" s="33" t="str">
        <f ca="1">'Annual Trend Days'!B250</f>
        <v/>
      </c>
      <c r="C250" s="33" t="str">
        <f ca="1">'Annual Trend Days'!C250</f>
        <v/>
      </c>
      <c r="D250" s="51" t="str">
        <f ca="1">'Annual Trend Days'!D250</f>
        <v/>
      </c>
      <c r="E250" s="51" t="str">
        <f ca="1">'Annual Trend Days'!E250</f>
        <v/>
      </c>
      <c r="J250" s="1">
        <f t="shared" ca="1" si="12"/>
        <v>0</v>
      </c>
      <c r="K250" s="1">
        <f t="shared" ca="1" si="12"/>
        <v>0</v>
      </c>
      <c r="L250" s="1">
        <f t="shared" ca="1" si="12"/>
        <v>0</v>
      </c>
      <c r="M250" s="1">
        <f t="shared" ca="1" si="12"/>
        <v>0</v>
      </c>
      <c r="N250" s="1">
        <f t="shared" ca="1" si="12"/>
        <v>0</v>
      </c>
      <c r="O250" s="1">
        <f t="shared" ca="1" si="12"/>
        <v>0</v>
      </c>
      <c r="P250" s="1">
        <f t="shared" ca="1" si="12"/>
        <v>0</v>
      </c>
    </row>
    <row r="251" spans="1:16">
      <c r="A251" s="14" t="str">
        <f ca="1">'Annual Trend Days'!A251</f>
        <v/>
      </c>
      <c r="B251" s="33" t="str">
        <f ca="1">'Annual Trend Days'!B251</f>
        <v/>
      </c>
      <c r="C251" s="33" t="str">
        <f ca="1">'Annual Trend Days'!C251</f>
        <v/>
      </c>
      <c r="D251" s="51" t="str">
        <f ca="1">'Annual Trend Days'!D251</f>
        <v/>
      </c>
      <c r="E251" s="51" t="str">
        <f ca="1">'Annual Trend Days'!E251</f>
        <v/>
      </c>
      <c r="J251" s="1">
        <f t="shared" ca="1" si="12"/>
        <v>0</v>
      </c>
      <c r="K251" s="1">
        <f t="shared" ca="1" si="12"/>
        <v>0</v>
      </c>
      <c r="L251" s="1">
        <f t="shared" ca="1" si="12"/>
        <v>0</v>
      </c>
      <c r="M251" s="1">
        <f t="shared" ca="1" si="12"/>
        <v>0</v>
      </c>
      <c r="N251" s="1">
        <f t="shared" ca="1" si="12"/>
        <v>0</v>
      </c>
      <c r="O251" s="1">
        <f t="shared" ca="1" si="12"/>
        <v>0</v>
      </c>
      <c r="P251" s="1">
        <f t="shared" ca="1" si="12"/>
        <v>0</v>
      </c>
    </row>
    <row r="252" spans="1:16">
      <c r="A252" s="14" t="str">
        <f ca="1">'Annual Trend Days'!A252</f>
        <v/>
      </c>
      <c r="B252" s="33" t="str">
        <f ca="1">'Annual Trend Days'!B252</f>
        <v/>
      </c>
      <c r="C252" s="33" t="str">
        <f ca="1">'Annual Trend Days'!C252</f>
        <v/>
      </c>
      <c r="D252" s="51" t="str">
        <f ca="1">'Annual Trend Days'!D252</f>
        <v/>
      </c>
      <c r="E252" s="51" t="str">
        <f ca="1">'Annual Trend Days'!E252</f>
        <v/>
      </c>
      <c r="J252" s="1">
        <f t="shared" ca="1" si="12"/>
        <v>0</v>
      </c>
      <c r="K252" s="1">
        <f t="shared" ca="1" si="12"/>
        <v>0</v>
      </c>
      <c r="L252" s="1">
        <f t="shared" ca="1" si="12"/>
        <v>0</v>
      </c>
      <c r="M252" s="1">
        <f t="shared" ca="1" si="12"/>
        <v>0</v>
      </c>
      <c r="N252" s="1">
        <f t="shared" ca="1" si="12"/>
        <v>0</v>
      </c>
      <c r="O252" s="1">
        <f t="shared" ca="1" si="12"/>
        <v>0</v>
      </c>
      <c r="P252" s="1">
        <f t="shared" ca="1" si="12"/>
        <v>0</v>
      </c>
    </row>
    <row r="253" spans="1:16">
      <c r="A253" s="14" t="str">
        <f ca="1">'Annual Trend Days'!A253</f>
        <v/>
      </c>
      <c r="B253" s="33" t="str">
        <f ca="1">'Annual Trend Days'!B253</f>
        <v/>
      </c>
      <c r="C253" s="33" t="str">
        <f ca="1">'Annual Trend Days'!C253</f>
        <v/>
      </c>
      <c r="D253" s="51" t="str">
        <f ca="1">'Annual Trend Days'!D253</f>
        <v/>
      </c>
      <c r="E253" s="51" t="str">
        <f ca="1">'Annual Trend Days'!E253</f>
        <v/>
      </c>
      <c r="J253" s="1">
        <f t="shared" ca="1" si="12"/>
        <v>0</v>
      </c>
      <c r="K253" s="1">
        <f t="shared" ca="1" si="12"/>
        <v>0</v>
      </c>
      <c r="L253" s="1">
        <f t="shared" ca="1" si="12"/>
        <v>0</v>
      </c>
      <c r="M253" s="1">
        <f t="shared" ca="1" si="12"/>
        <v>0</v>
      </c>
      <c r="N253" s="1">
        <f t="shared" ca="1" si="12"/>
        <v>0</v>
      </c>
      <c r="O253" s="1">
        <f t="shared" ca="1" si="12"/>
        <v>0</v>
      </c>
      <c r="P253" s="1">
        <f t="shared" ca="1" si="12"/>
        <v>0</v>
      </c>
    </row>
    <row r="254" spans="1:16">
      <c r="A254" s="14" t="str">
        <f ca="1">'Annual Trend Days'!A254</f>
        <v/>
      </c>
      <c r="B254" s="33" t="str">
        <f ca="1">'Annual Trend Days'!B254</f>
        <v/>
      </c>
      <c r="C254" s="33" t="str">
        <f ca="1">'Annual Trend Days'!C254</f>
        <v/>
      </c>
      <c r="D254" s="51" t="str">
        <f ca="1">'Annual Trend Days'!D254</f>
        <v/>
      </c>
      <c r="E254" s="51" t="str">
        <f ca="1">'Annual Trend Days'!E254</f>
        <v/>
      </c>
      <c r="J254" s="1">
        <f t="shared" ca="1" si="12"/>
        <v>0</v>
      </c>
      <c r="K254" s="1">
        <f t="shared" ca="1" si="12"/>
        <v>0</v>
      </c>
      <c r="L254" s="1">
        <f t="shared" ca="1" si="12"/>
        <v>0</v>
      </c>
      <c r="M254" s="1">
        <f t="shared" ca="1" si="12"/>
        <v>0</v>
      </c>
      <c r="N254" s="1">
        <f t="shared" ca="1" si="12"/>
        <v>0</v>
      </c>
      <c r="O254" s="1">
        <f t="shared" ca="1" si="12"/>
        <v>0</v>
      </c>
      <c r="P254" s="1">
        <f t="shared" ca="1" si="12"/>
        <v>0</v>
      </c>
    </row>
    <row r="255" spans="1:16">
      <c r="A255" s="14" t="str">
        <f ca="1">'Annual Trend Days'!A255</f>
        <v/>
      </c>
      <c r="B255" s="33" t="str">
        <f ca="1">'Annual Trend Days'!B255</f>
        <v/>
      </c>
      <c r="C255" s="33" t="str">
        <f ca="1">'Annual Trend Days'!C255</f>
        <v/>
      </c>
      <c r="D255" s="51" t="str">
        <f ca="1">'Annual Trend Days'!D255</f>
        <v/>
      </c>
      <c r="E255" s="51" t="str">
        <f ca="1">'Annual Trend Days'!E255</f>
        <v/>
      </c>
      <c r="J255" s="1">
        <f t="shared" ca="1" si="12"/>
        <v>0</v>
      </c>
      <c r="K255" s="1">
        <f t="shared" ca="1" si="12"/>
        <v>0</v>
      </c>
      <c r="L255" s="1">
        <f t="shared" ca="1" si="12"/>
        <v>0</v>
      </c>
      <c r="M255" s="1">
        <f t="shared" ca="1" si="12"/>
        <v>0</v>
      </c>
      <c r="N255" s="1">
        <f t="shared" ca="1" si="12"/>
        <v>0</v>
      </c>
      <c r="O255" s="1">
        <f t="shared" ca="1" si="12"/>
        <v>0</v>
      </c>
      <c r="P255" s="1">
        <f t="shared" ca="1" si="12"/>
        <v>0</v>
      </c>
    </row>
    <row r="256" spans="1:16">
      <c r="A256" s="14" t="str">
        <f ca="1">'Annual Trend Days'!A256</f>
        <v/>
      </c>
      <c r="B256" s="33" t="str">
        <f ca="1">'Annual Trend Days'!B256</f>
        <v/>
      </c>
      <c r="C256" s="33" t="str">
        <f ca="1">'Annual Trend Days'!C256</f>
        <v/>
      </c>
      <c r="D256" s="51" t="str">
        <f ca="1">'Annual Trend Days'!D256</f>
        <v/>
      </c>
      <c r="E256" s="51" t="str">
        <f ca="1">'Annual Trend Days'!E256</f>
        <v/>
      </c>
      <c r="J256" s="1">
        <f t="shared" ca="1" si="12"/>
        <v>0</v>
      </c>
      <c r="K256" s="1">
        <f t="shared" ca="1" si="12"/>
        <v>0</v>
      </c>
      <c r="L256" s="1">
        <f t="shared" ca="1" si="12"/>
        <v>0</v>
      </c>
      <c r="M256" s="1">
        <f t="shared" ca="1" si="12"/>
        <v>0</v>
      </c>
      <c r="N256" s="1">
        <f t="shared" ca="1" si="12"/>
        <v>0</v>
      </c>
      <c r="O256" s="1">
        <f t="shared" ca="1" si="12"/>
        <v>0</v>
      </c>
      <c r="P256" s="1">
        <f t="shared" ca="1" si="12"/>
        <v>0</v>
      </c>
    </row>
    <row r="257" spans="1:16">
      <c r="A257" s="14" t="str">
        <f ca="1">'Annual Trend Days'!A257</f>
        <v/>
      </c>
      <c r="B257" s="33" t="str">
        <f ca="1">'Annual Trend Days'!B257</f>
        <v/>
      </c>
      <c r="C257" s="33" t="str">
        <f ca="1">'Annual Trend Days'!C257</f>
        <v/>
      </c>
      <c r="D257" s="51" t="str">
        <f ca="1">'Annual Trend Days'!D257</f>
        <v/>
      </c>
      <c r="E257" s="51" t="str">
        <f ca="1">'Annual Trend Days'!E257</f>
        <v/>
      </c>
      <c r="J257" s="1">
        <f t="shared" ca="1" si="12"/>
        <v>0</v>
      </c>
      <c r="K257" s="1">
        <f t="shared" ca="1" si="12"/>
        <v>0</v>
      </c>
      <c r="L257" s="1">
        <f t="shared" ca="1" si="12"/>
        <v>0</v>
      </c>
      <c r="M257" s="1">
        <f t="shared" ca="1" si="12"/>
        <v>0</v>
      </c>
      <c r="N257" s="1">
        <f t="shared" ca="1" si="12"/>
        <v>0</v>
      </c>
      <c r="O257" s="1">
        <f t="shared" ca="1" si="12"/>
        <v>0</v>
      </c>
      <c r="P257" s="1">
        <f t="shared" ca="1" si="12"/>
        <v>0</v>
      </c>
    </row>
    <row r="258" spans="1:16">
      <c r="A258" s="14" t="str">
        <f ca="1">'Annual Trend Days'!A258</f>
        <v/>
      </c>
      <c r="B258" s="33" t="str">
        <f ca="1">'Annual Trend Days'!B258</f>
        <v/>
      </c>
      <c r="C258" s="33" t="str">
        <f ca="1">'Annual Trend Days'!C258</f>
        <v/>
      </c>
      <c r="D258" s="51" t="str">
        <f ca="1">'Annual Trend Days'!D258</f>
        <v/>
      </c>
      <c r="E258" s="51" t="str">
        <f ca="1">'Annual Trend Days'!E258</f>
        <v/>
      </c>
      <c r="J258" s="1">
        <f t="shared" ca="1" si="12"/>
        <v>0</v>
      </c>
      <c r="K258" s="1">
        <f t="shared" ca="1" si="12"/>
        <v>0</v>
      </c>
      <c r="L258" s="1">
        <f t="shared" ca="1" si="12"/>
        <v>0</v>
      </c>
      <c r="M258" s="1">
        <f t="shared" ca="1" si="12"/>
        <v>0</v>
      </c>
      <c r="N258" s="1">
        <f t="shared" ca="1" si="12"/>
        <v>0</v>
      </c>
      <c r="O258" s="1">
        <f t="shared" ca="1" si="12"/>
        <v>0</v>
      </c>
      <c r="P258" s="1">
        <f t="shared" ca="1" si="12"/>
        <v>0</v>
      </c>
    </row>
    <row r="259" spans="1:16">
      <c r="A259" s="14" t="str">
        <f ca="1">'Annual Trend Days'!A259</f>
        <v/>
      </c>
      <c r="B259" s="33" t="str">
        <f ca="1">'Annual Trend Days'!B259</f>
        <v/>
      </c>
      <c r="C259" s="33" t="str">
        <f ca="1">'Annual Trend Days'!C259</f>
        <v/>
      </c>
      <c r="D259" s="51" t="str">
        <f ca="1">'Annual Trend Days'!D259</f>
        <v/>
      </c>
      <c r="E259" s="51" t="str">
        <f ca="1">'Annual Trend Days'!E259</f>
        <v/>
      </c>
      <c r="J259" s="1">
        <f t="shared" ca="1" si="12"/>
        <v>0</v>
      </c>
      <c r="K259" s="1">
        <f t="shared" ca="1" si="12"/>
        <v>0</v>
      </c>
      <c r="L259" s="1">
        <f t="shared" ca="1" si="12"/>
        <v>0</v>
      </c>
      <c r="M259" s="1">
        <f t="shared" ca="1" si="12"/>
        <v>0</v>
      </c>
      <c r="N259" s="1">
        <f t="shared" ca="1" si="12"/>
        <v>0</v>
      </c>
      <c r="O259" s="1">
        <f t="shared" ca="1" si="12"/>
        <v>0</v>
      </c>
      <c r="P259" s="1">
        <f t="shared" ca="1" si="12"/>
        <v>0</v>
      </c>
    </row>
    <row r="260" spans="1:16">
      <c r="A260" s="14" t="str">
        <f ca="1">'Annual Trend Days'!A260</f>
        <v/>
      </c>
      <c r="B260" s="33" t="str">
        <f ca="1">'Annual Trend Days'!B260</f>
        <v/>
      </c>
      <c r="C260" s="33" t="str">
        <f ca="1">'Annual Trend Days'!C260</f>
        <v/>
      </c>
      <c r="D260" s="51" t="str">
        <f ca="1">'Annual Trend Days'!D260</f>
        <v/>
      </c>
      <c r="E260" s="51" t="str">
        <f ca="1">'Annual Trend Days'!E260</f>
        <v/>
      </c>
      <c r="J260" s="1">
        <f t="shared" ca="1" si="12"/>
        <v>0</v>
      </c>
      <c r="K260" s="1">
        <f t="shared" ca="1" si="12"/>
        <v>0</v>
      </c>
      <c r="L260" s="1">
        <f t="shared" ca="1" si="12"/>
        <v>0</v>
      </c>
      <c r="M260" s="1">
        <f t="shared" ca="1" si="12"/>
        <v>0</v>
      </c>
      <c r="N260" s="1">
        <f t="shared" ca="1" si="12"/>
        <v>0</v>
      </c>
      <c r="O260" s="1">
        <f t="shared" ca="1" si="12"/>
        <v>0</v>
      </c>
      <c r="P260" s="1">
        <f t="shared" ca="1" si="12"/>
        <v>0</v>
      </c>
    </row>
    <row r="261" spans="1:16">
      <c r="A261" s="14" t="str">
        <f ca="1">'Annual Trend Days'!A261</f>
        <v/>
      </c>
      <c r="B261" s="33" t="str">
        <f ca="1">'Annual Trend Days'!B261</f>
        <v/>
      </c>
      <c r="C261" s="33" t="str">
        <f ca="1">'Annual Trend Days'!C261</f>
        <v/>
      </c>
      <c r="D261" s="51" t="str">
        <f ca="1">'Annual Trend Days'!D261</f>
        <v/>
      </c>
      <c r="E261" s="51" t="str">
        <f ca="1">'Annual Trend Days'!E261</f>
        <v/>
      </c>
      <c r="J261" s="1">
        <f t="shared" ca="1" si="12"/>
        <v>0</v>
      </c>
      <c r="K261" s="1">
        <f t="shared" ca="1" si="12"/>
        <v>0</v>
      </c>
      <c r="L261" s="1">
        <f t="shared" ca="1" si="12"/>
        <v>0</v>
      </c>
      <c r="M261" s="1">
        <f t="shared" ca="1" si="12"/>
        <v>0</v>
      </c>
      <c r="N261" s="1">
        <f t="shared" ca="1" si="12"/>
        <v>0</v>
      </c>
      <c r="O261" s="1">
        <f t="shared" ca="1" si="12"/>
        <v>0</v>
      </c>
      <c r="P261" s="1">
        <f t="shared" ca="1" si="12"/>
        <v>0</v>
      </c>
    </row>
    <row r="262" spans="1:16">
      <c r="A262" s="14" t="str">
        <f ca="1">'Annual Trend Days'!A262</f>
        <v/>
      </c>
      <c r="B262" s="33" t="str">
        <f ca="1">'Annual Trend Days'!B262</f>
        <v/>
      </c>
      <c r="C262" s="33" t="str">
        <f ca="1">'Annual Trend Days'!C262</f>
        <v/>
      </c>
      <c r="D262" s="51" t="str">
        <f ca="1">'Annual Trend Days'!D262</f>
        <v/>
      </c>
      <c r="E262" s="51" t="str">
        <f ca="1">'Annual Trend Days'!E262</f>
        <v/>
      </c>
      <c r="J262" s="1">
        <f t="shared" ca="1" si="12"/>
        <v>0</v>
      </c>
      <c r="K262" s="1">
        <f t="shared" ca="1" si="12"/>
        <v>0</v>
      </c>
      <c r="L262" s="1">
        <f t="shared" ca="1" si="12"/>
        <v>0</v>
      </c>
      <c r="M262" s="1">
        <f t="shared" ca="1" si="12"/>
        <v>0</v>
      </c>
      <c r="N262" s="1">
        <f t="shared" ca="1" si="12"/>
        <v>0</v>
      </c>
      <c r="O262" s="1">
        <f t="shared" ca="1" si="12"/>
        <v>0</v>
      </c>
      <c r="P262" s="1">
        <f t="shared" ca="1" si="12"/>
        <v>0</v>
      </c>
    </row>
    <row r="263" spans="1:16">
      <c r="A263" s="14" t="str">
        <f ca="1">'Annual Trend Days'!A263</f>
        <v/>
      </c>
      <c r="B263" s="33" t="str">
        <f ca="1">'Annual Trend Days'!B263</f>
        <v/>
      </c>
      <c r="C263" s="33" t="str">
        <f ca="1">'Annual Trend Days'!C263</f>
        <v/>
      </c>
      <c r="D263" s="51" t="str">
        <f ca="1">'Annual Trend Days'!D263</f>
        <v/>
      </c>
      <c r="E263" s="51" t="str">
        <f ca="1">'Annual Trend Days'!E263</f>
        <v/>
      </c>
      <c r="J263" s="1">
        <f t="shared" ref="J263:P282" ca="1" si="13">SUMIFS(stitches,dates,"&gt;="&amp;J$1,dates,"&lt;"&amp;DATE(YEAR(J$1)+1,MONTH(J$1),DAY(J$1)),projects,$B263)</f>
        <v>0</v>
      </c>
      <c r="K263" s="1">
        <f t="shared" ca="1" si="13"/>
        <v>0</v>
      </c>
      <c r="L263" s="1">
        <f t="shared" ca="1" si="13"/>
        <v>0</v>
      </c>
      <c r="M263" s="1">
        <f t="shared" ca="1" si="13"/>
        <v>0</v>
      </c>
      <c r="N263" s="1">
        <f t="shared" ca="1" si="13"/>
        <v>0</v>
      </c>
      <c r="O263" s="1">
        <f t="shared" ca="1" si="13"/>
        <v>0</v>
      </c>
      <c r="P263" s="1">
        <f t="shared" ca="1" si="13"/>
        <v>0</v>
      </c>
    </row>
    <row r="264" spans="1:16">
      <c r="A264" s="14" t="str">
        <f ca="1">'Annual Trend Days'!A264</f>
        <v/>
      </c>
      <c r="B264" s="33" t="str">
        <f ca="1">'Annual Trend Days'!B264</f>
        <v/>
      </c>
      <c r="C264" s="33" t="str">
        <f ca="1">'Annual Trend Days'!C264</f>
        <v/>
      </c>
      <c r="D264" s="51" t="str">
        <f ca="1">'Annual Trend Days'!D264</f>
        <v/>
      </c>
      <c r="E264" s="51" t="str">
        <f ca="1">'Annual Trend Days'!E264</f>
        <v/>
      </c>
      <c r="J264" s="1">
        <f t="shared" ca="1" si="13"/>
        <v>0</v>
      </c>
      <c r="K264" s="1">
        <f t="shared" ca="1" si="13"/>
        <v>0</v>
      </c>
      <c r="L264" s="1">
        <f t="shared" ca="1" si="13"/>
        <v>0</v>
      </c>
      <c r="M264" s="1">
        <f t="shared" ca="1" si="13"/>
        <v>0</v>
      </c>
      <c r="N264" s="1">
        <f t="shared" ca="1" si="13"/>
        <v>0</v>
      </c>
      <c r="O264" s="1">
        <f t="shared" ca="1" si="13"/>
        <v>0</v>
      </c>
      <c r="P264" s="1">
        <f t="shared" ca="1" si="13"/>
        <v>0</v>
      </c>
    </row>
    <row r="265" spans="1:16">
      <c r="A265" s="14" t="str">
        <f ca="1">'Annual Trend Days'!A265</f>
        <v/>
      </c>
      <c r="B265" s="33" t="str">
        <f ca="1">'Annual Trend Days'!B265</f>
        <v/>
      </c>
      <c r="C265" s="33" t="str">
        <f ca="1">'Annual Trend Days'!C265</f>
        <v/>
      </c>
      <c r="D265" s="51" t="str">
        <f ca="1">'Annual Trend Days'!D265</f>
        <v/>
      </c>
      <c r="E265" s="51" t="str">
        <f ca="1">'Annual Trend Days'!E265</f>
        <v/>
      </c>
      <c r="J265" s="1">
        <f t="shared" ca="1" si="13"/>
        <v>0</v>
      </c>
      <c r="K265" s="1">
        <f t="shared" ca="1" si="13"/>
        <v>0</v>
      </c>
      <c r="L265" s="1">
        <f t="shared" ca="1" si="13"/>
        <v>0</v>
      </c>
      <c r="M265" s="1">
        <f t="shared" ca="1" si="13"/>
        <v>0</v>
      </c>
      <c r="N265" s="1">
        <f t="shared" ca="1" si="13"/>
        <v>0</v>
      </c>
      <c r="O265" s="1">
        <f t="shared" ca="1" si="13"/>
        <v>0</v>
      </c>
      <c r="P265" s="1">
        <f t="shared" ca="1" si="13"/>
        <v>0</v>
      </c>
    </row>
    <row r="266" spans="1:16">
      <c r="A266" s="14" t="str">
        <f ca="1">'Annual Trend Days'!A266</f>
        <v/>
      </c>
      <c r="B266" s="33" t="str">
        <f ca="1">'Annual Trend Days'!B266</f>
        <v/>
      </c>
      <c r="C266" s="33" t="str">
        <f ca="1">'Annual Trend Days'!C266</f>
        <v/>
      </c>
      <c r="D266" s="51" t="str">
        <f ca="1">'Annual Trend Days'!D266</f>
        <v/>
      </c>
      <c r="E266" s="51" t="str">
        <f ca="1">'Annual Trend Days'!E266</f>
        <v/>
      </c>
      <c r="J266" s="1">
        <f t="shared" ca="1" si="13"/>
        <v>0</v>
      </c>
      <c r="K266" s="1">
        <f t="shared" ca="1" si="13"/>
        <v>0</v>
      </c>
      <c r="L266" s="1">
        <f t="shared" ca="1" si="13"/>
        <v>0</v>
      </c>
      <c r="M266" s="1">
        <f t="shared" ca="1" si="13"/>
        <v>0</v>
      </c>
      <c r="N266" s="1">
        <f t="shared" ca="1" si="13"/>
        <v>0</v>
      </c>
      <c r="O266" s="1">
        <f t="shared" ca="1" si="13"/>
        <v>0</v>
      </c>
      <c r="P266" s="1">
        <f t="shared" ca="1" si="13"/>
        <v>0</v>
      </c>
    </row>
    <row r="267" spans="1:16">
      <c r="A267" s="14" t="str">
        <f ca="1">'Annual Trend Days'!A267</f>
        <v/>
      </c>
      <c r="B267" s="33" t="str">
        <f ca="1">'Annual Trend Days'!B267</f>
        <v/>
      </c>
      <c r="C267" s="33" t="str">
        <f ca="1">'Annual Trend Days'!C267</f>
        <v/>
      </c>
      <c r="D267" s="51" t="str">
        <f ca="1">'Annual Trend Days'!D267</f>
        <v/>
      </c>
      <c r="E267" s="51" t="str">
        <f ca="1">'Annual Trend Days'!E267</f>
        <v/>
      </c>
      <c r="J267" s="1">
        <f t="shared" ca="1" si="13"/>
        <v>0</v>
      </c>
      <c r="K267" s="1">
        <f t="shared" ca="1" si="13"/>
        <v>0</v>
      </c>
      <c r="L267" s="1">
        <f t="shared" ca="1" si="13"/>
        <v>0</v>
      </c>
      <c r="M267" s="1">
        <f t="shared" ca="1" si="13"/>
        <v>0</v>
      </c>
      <c r="N267" s="1">
        <f t="shared" ca="1" si="13"/>
        <v>0</v>
      </c>
      <c r="O267" s="1">
        <f t="shared" ca="1" si="13"/>
        <v>0</v>
      </c>
      <c r="P267" s="1">
        <f t="shared" ca="1" si="13"/>
        <v>0</v>
      </c>
    </row>
    <row r="268" spans="1:16">
      <c r="A268" s="14" t="str">
        <f ca="1">'Annual Trend Days'!A268</f>
        <v/>
      </c>
      <c r="B268" s="33" t="str">
        <f ca="1">'Annual Trend Days'!B268</f>
        <v/>
      </c>
      <c r="C268" s="33" t="str">
        <f ca="1">'Annual Trend Days'!C268</f>
        <v/>
      </c>
      <c r="D268" s="51" t="str">
        <f ca="1">'Annual Trend Days'!D268</f>
        <v/>
      </c>
      <c r="E268" s="51" t="str">
        <f ca="1">'Annual Trend Days'!E268</f>
        <v/>
      </c>
      <c r="J268" s="1">
        <f t="shared" ca="1" si="13"/>
        <v>0</v>
      </c>
      <c r="K268" s="1">
        <f t="shared" ca="1" si="13"/>
        <v>0</v>
      </c>
      <c r="L268" s="1">
        <f t="shared" ca="1" si="13"/>
        <v>0</v>
      </c>
      <c r="M268" s="1">
        <f t="shared" ca="1" si="13"/>
        <v>0</v>
      </c>
      <c r="N268" s="1">
        <f t="shared" ca="1" si="13"/>
        <v>0</v>
      </c>
      <c r="O268" s="1">
        <f t="shared" ca="1" si="13"/>
        <v>0</v>
      </c>
      <c r="P268" s="1">
        <f t="shared" ca="1" si="13"/>
        <v>0</v>
      </c>
    </row>
    <row r="269" spans="1:16">
      <c r="A269" s="14" t="str">
        <f ca="1">'Annual Trend Days'!A269</f>
        <v/>
      </c>
      <c r="B269" s="33" t="str">
        <f ca="1">'Annual Trend Days'!B269</f>
        <v/>
      </c>
      <c r="C269" s="33" t="str">
        <f ca="1">'Annual Trend Days'!C269</f>
        <v/>
      </c>
      <c r="D269" s="51" t="str">
        <f ca="1">'Annual Trend Days'!D269</f>
        <v/>
      </c>
      <c r="E269" s="51" t="str">
        <f ca="1">'Annual Trend Days'!E269</f>
        <v/>
      </c>
      <c r="J269" s="1">
        <f t="shared" ca="1" si="13"/>
        <v>0</v>
      </c>
      <c r="K269" s="1">
        <f t="shared" ca="1" si="13"/>
        <v>0</v>
      </c>
      <c r="L269" s="1">
        <f t="shared" ca="1" si="13"/>
        <v>0</v>
      </c>
      <c r="M269" s="1">
        <f t="shared" ca="1" si="13"/>
        <v>0</v>
      </c>
      <c r="N269" s="1">
        <f t="shared" ca="1" si="13"/>
        <v>0</v>
      </c>
      <c r="O269" s="1">
        <f t="shared" ca="1" si="13"/>
        <v>0</v>
      </c>
      <c r="P269" s="1">
        <f t="shared" ca="1" si="13"/>
        <v>0</v>
      </c>
    </row>
    <row r="270" spans="1:16">
      <c r="A270" s="14" t="str">
        <f ca="1">'Annual Trend Days'!A270</f>
        <v/>
      </c>
      <c r="B270" s="33" t="str">
        <f ca="1">'Annual Trend Days'!B270</f>
        <v/>
      </c>
      <c r="C270" s="33" t="str">
        <f ca="1">'Annual Trend Days'!C270</f>
        <v/>
      </c>
      <c r="D270" s="51" t="str">
        <f ca="1">'Annual Trend Days'!D270</f>
        <v/>
      </c>
      <c r="E270" s="51" t="str">
        <f ca="1">'Annual Trend Days'!E270</f>
        <v/>
      </c>
      <c r="J270" s="1">
        <f t="shared" ca="1" si="13"/>
        <v>0</v>
      </c>
      <c r="K270" s="1">
        <f t="shared" ca="1" si="13"/>
        <v>0</v>
      </c>
      <c r="L270" s="1">
        <f t="shared" ca="1" si="13"/>
        <v>0</v>
      </c>
      <c r="M270" s="1">
        <f t="shared" ca="1" si="13"/>
        <v>0</v>
      </c>
      <c r="N270" s="1">
        <f t="shared" ca="1" si="13"/>
        <v>0</v>
      </c>
      <c r="O270" s="1">
        <f t="shared" ca="1" si="13"/>
        <v>0</v>
      </c>
      <c r="P270" s="1">
        <f t="shared" ca="1" si="13"/>
        <v>0</v>
      </c>
    </row>
    <row r="271" spans="1:16">
      <c r="A271" s="14" t="str">
        <f ca="1">'Annual Trend Days'!A271</f>
        <v/>
      </c>
      <c r="B271" s="33" t="str">
        <f ca="1">'Annual Trend Days'!B271</f>
        <v/>
      </c>
      <c r="C271" s="33" t="str">
        <f ca="1">'Annual Trend Days'!C271</f>
        <v/>
      </c>
      <c r="D271" s="51" t="str">
        <f ca="1">'Annual Trend Days'!D271</f>
        <v/>
      </c>
      <c r="E271" s="51" t="str">
        <f ca="1">'Annual Trend Days'!E271</f>
        <v/>
      </c>
      <c r="J271" s="1">
        <f t="shared" ca="1" si="13"/>
        <v>0</v>
      </c>
      <c r="K271" s="1">
        <f t="shared" ca="1" si="13"/>
        <v>0</v>
      </c>
      <c r="L271" s="1">
        <f t="shared" ca="1" si="13"/>
        <v>0</v>
      </c>
      <c r="M271" s="1">
        <f t="shared" ca="1" si="13"/>
        <v>0</v>
      </c>
      <c r="N271" s="1">
        <f t="shared" ca="1" si="13"/>
        <v>0</v>
      </c>
      <c r="O271" s="1">
        <f t="shared" ca="1" si="13"/>
        <v>0</v>
      </c>
      <c r="P271" s="1">
        <f t="shared" ca="1" si="13"/>
        <v>0</v>
      </c>
    </row>
    <row r="272" spans="1:16">
      <c r="A272" s="14" t="str">
        <f ca="1">'Annual Trend Days'!A272</f>
        <v/>
      </c>
      <c r="B272" s="33" t="str">
        <f ca="1">'Annual Trend Days'!B272</f>
        <v/>
      </c>
      <c r="C272" s="33" t="str">
        <f ca="1">'Annual Trend Days'!C272</f>
        <v/>
      </c>
      <c r="D272" s="51" t="str">
        <f ca="1">'Annual Trend Days'!D272</f>
        <v/>
      </c>
      <c r="E272" s="51" t="str">
        <f ca="1">'Annual Trend Days'!E272</f>
        <v/>
      </c>
      <c r="J272" s="1">
        <f t="shared" ca="1" si="13"/>
        <v>0</v>
      </c>
      <c r="K272" s="1">
        <f t="shared" ca="1" si="13"/>
        <v>0</v>
      </c>
      <c r="L272" s="1">
        <f t="shared" ca="1" si="13"/>
        <v>0</v>
      </c>
      <c r="M272" s="1">
        <f t="shared" ca="1" si="13"/>
        <v>0</v>
      </c>
      <c r="N272" s="1">
        <f t="shared" ca="1" si="13"/>
        <v>0</v>
      </c>
      <c r="O272" s="1">
        <f t="shared" ca="1" si="13"/>
        <v>0</v>
      </c>
      <c r="P272" s="1">
        <f t="shared" ca="1" si="13"/>
        <v>0</v>
      </c>
    </row>
    <row r="273" spans="1:16">
      <c r="A273" s="14" t="str">
        <f ca="1">'Annual Trend Days'!A273</f>
        <v/>
      </c>
      <c r="B273" s="33" t="str">
        <f ca="1">'Annual Trend Days'!B273</f>
        <v/>
      </c>
      <c r="C273" s="33" t="str">
        <f ca="1">'Annual Trend Days'!C273</f>
        <v/>
      </c>
      <c r="D273" s="51" t="str">
        <f ca="1">'Annual Trend Days'!D273</f>
        <v/>
      </c>
      <c r="E273" s="51" t="str">
        <f ca="1">'Annual Trend Days'!E273</f>
        <v/>
      </c>
      <c r="J273" s="1">
        <f t="shared" ca="1" si="13"/>
        <v>0</v>
      </c>
      <c r="K273" s="1">
        <f t="shared" ca="1" si="13"/>
        <v>0</v>
      </c>
      <c r="L273" s="1">
        <f t="shared" ca="1" si="13"/>
        <v>0</v>
      </c>
      <c r="M273" s="1">
        <f t="shared" ca="1" si="13"/>
        <v>0</v>
      </c>
      <c r="N273" s="1">
        <f t="shared" ca="1" si="13"/>
        <v>0</v>
      </c>
      <c r="O273" s="1">
        <f t="shared" ca="1" si="13"/>
        <v>0</v>
      </c>
      <c r="P273" s="1">
        <f t="shared" ca="1" si="13"/>
        <v>0</v>
      </c>
    </row>
    <row r="274" spans="1:16">
      <c r="A274" s="14" t="str">
        <f ca="1">'Annual Trend Days'!A274</f>
        <v/>
      </c>
      <c r="B274" s="33" t="str">
        <f ca="1">'Annual Trend Days'!B274</f>
        <v/>
      </c>
      <c r="C274" s="33" t="str">
        <f ca="1">'Annual Trend Days'!C274</f>
        <v/>
      </c>
      <c r="D274" s="51" t="str">
        <f ca="1">'Annual Trend Days'!D274</f>
        <v/>
      </c>
      <c r="E274" s="51" t="str">
        <f ca="1">'Annual Trend Days'!E274</f>
        <v/>
      </c>
      <c r="J274" s="1">
        <f t="shared" ca="1" si="13"/>
        <v>0</v>
      </c>
      <c r="K274" s="1">
        <f t="shared" ca="1" si="13"/>
        <v>0</v>
      </c>
      <c r="L274" s="1">
        <f t="shared" ca="1" si="13"/>
        <v>0</v>
      </c>
      <c r="M274" s="1">
        <f t="shared" ca="1" si="13"/>
        <v>0</v>
      </c>
      <c r="N274" s="1">
        <f t="shared" ca="1" si="13"/>
        <v>0</v>
      </c>
      <c r="O274" s="1">
        <f t="shared" ca="1" si="13"/>
        <v>0</v>
      </c>
      <c r="P274" s="1">
        <f t="shared" ca="1" si="13"/>
        <v>0</v>
      </c>
    </row>
    <row r="275" spans="1:16">
      <c r="A275" s="14" t="str">
        <f ca="1">'Annual Trend Days'!A275</f>
        <v/>
      </c>
      <c r="B275" s="33" t="str">
        <f ca="1">'Annual Trend Days'!B275</f>
        <v/>
      </c>
      <c r="C275" s="33" t="str">
        <f ca="1">'Annual Trend Days'!C275</f>
        <v/>
      </c>
      <c r="D275" s="51" t="str">
        <f ca="1">'Annual Trend Days'!D275</f>
        <v/>
      </c>
      <c r="E275" s="51" t="str">
        <f ca="1">'Annual Trend Days'!E275</f>
        <v/>
      </c>
      <c r="J275" s="1">
        <f t="shared" ca="1" si="13"/>
        <v>0</v>
      </c>
      <c r="K275" s="1">
        <f t="shared" ca="1" si="13"/>
        <v>0</v>
      </c>
      <c r="L275" s="1">
        <f t="shared" ca="1" si="13"/>
        <v>0</v>
      </c>
      <c r="M275" s="1">
        <f t="shared" ca="1" si="13"/>
        <v>0</v>
      </c>
      <c r="N275" s="1">
        <f t="shared" ca="1" si="13"/>
        <v>0</v>
      </c>
      <c r="O275" s="1">
        <f t="shared" ca="1" si="13"/>
        <v>0</v>
      </c>
      <c r="P275" s="1">
        <f t="shared" ca="1" si="13"/>
        <v>0</v>
      </c>
    </row>
    <row r="276" spans="1:16">
      <c r="A276" s="14" t="str">
        <f ca="1">'Annual Trend Days'!A276</f>
        <v/>
      </c>
      <c r="B276" s="33" t="str">
        <f ca="1">'Annual Trend Days'!B276</f>
        <v/>
      </c>
      <c r="C276" s="33" t="str">
        <f ca="1">'Annual Trend Days'!C276</f>
        <v/>
      </c>
      <c r="D276" s="51" t="str">
        <f ca="1">'Annual Trend Days'!D276</f>
        <v/>
      </c>
      <c r="E276" s="51" t="str">
        <f ca="1">'Annual Trend Days'!E276</f>
        <v/>
      </c>
      <c r="J276" s="1">
        <f t="shared" ca="1" si="13"/>
        <v>0</v>
      </c>
      <c r="K276" s="1">
        <f t="shared" ca="1" si="13"/>
        <v>0</v>
      </c>
      <c r="L276" s="1">
        <f t="shared" ca="1" si="13"/>
        <v>0</v>
      </c>
      <c r="M276" s="1">
        <f t="shared" ca="1" si="13"/>
        <v>0</v>
      </c>
      <c r="N276" s="1">
        <f t="shared" ca="1" si="13"/>
        <v>0</v>
      </c>
      <c r="O276" s="1">
        <f t="shared" ca="1" si="13"/>
        <v>0</v>
      </c>
      <c r="P276" s="1">
        <f t="shared" ca="1" si="13"/>
        <v>0</v>
      </c>
    </row>
    <row r="277" spans="1:16">
      <c r="A277" s="14" t="str">
        <f ca="1">'Annual Trend Days'!A277</f>
        <v/>
      </c>
      <c r="B277" s="33" t="str">
        <f ca="1">'Annual Trend Days'!B277</f>
        <v/>
      </c>
      <c r="C277" s="33" t="str">
        <f ca="1">'Annual Trend Days'!C277</f>
        <v/>
      </c>
      <c r="D277" s="51" t="str">
        <f ca="1">'Annual Trend Days'!D277</f>
        <v/>
      </c>
      <c r="E277" s="51" t="str">
        <f ca="1">'Annual Trend Days'!E277</f>
        <v/>
      </c>
      <c r="J277" s="1">
        <f t="shared" ca="1" si="13"/>
        <v>0</v>
      </c>
      <c r="K277" s="1">
        <f t="shared" ca="1" si="13"/>
        <v>0</v>
      </c>
      <c r="L277" s="1">
        <f t="shared" ca="1" si="13"/>
        <v>0</v>
      </c>
      <c r="M277" s="1">
        <f t="shared" ca="1" si="13"/>
        <v>0</v>
      </c>
      <c r="N277" s="1">
        <f t="shared" ca="1" si="13"/>
        <v>0</v>
      </c>
      <c r="O277" s="1">
        <f t="shared" ca="1" si="13"/>
        <v>0</v>
      </c>
      <c r="P277" s="1">
        <f t="shared" ca="1" si="13"/>
        <v>0</v>
      </c>
    </row>
    <row r="278" spans="1:16">
      <c r="A278" s="14" t="str">
        <f ca="1">'Annual Trend Days'!A278</f>
        <v/>
      </c>
      <c r="B278" s="33" t="str">
        <f ca="1">'Annual Trend Days'!B278</f>
        <v/>
      </c>
      <c r="C278" s="33" t="str">
        <f ca="1">'Annual Trend Days'!C278</f>
        <v/>
      </c>
      <c r="D278" s="51" t="str">
        <f ca="1">'Annual Trend Days'!D278</f>
        <v/>
      </c>
      <c r="E278" s="51" t="str">
        <f ca="1">'Annual Trend Days'!E278</f>
        <v/>
      </c>
      <c r="J278" s="1">
        <f t="shared" ca="1" si="13"/>
        <v>0</v>
      </c>
      <c r="K278" s="1">
        <f t="shared" ca="1" si="13"/>
        <v>0</v>
      </c>
      <c r="L278" s="1">
        <f t="shared" ca="1" si="13"/>
        <v>0</v>
      </c>
      <c r="M278" s="1">
        <f t="shared" ca="1" si="13"/>
        <v>0</v>
      </c>
      <c r="N278" s="1">
        <f t="shared" ca="1" si="13"/>
        <v>0</v>
      </c>
      <c r="O278" s="1">
        <f t="shared" ca="1" si="13"/>
        <v>0</v>
      </c>
      <c r="P278" s="1">
        <f t="shared" ca="1" si="13"/>
        <v>0</v>
      </c>
    </row>
    <row r="279" spans="1:16">
      <c r="A279" s="14" t="str">
        <f ca="1">'Annual Trend Days'!A279</f>
        <v/>
      </c>
      <c r="B279" s="33" t="str">
        <f ca="1">'Annual Trend Days'!B279</f>
        <v/>
      </c>
      <c r="C279" s="33" t="str">
        <f ca="1">'Annual Trend Days'!C279</f>
        <v/>
      </c>
      <c r="D279" s="51" t="str">
        <f ca="1">'Annual Trend Days'!D279</f>
        <v/>
      </c>
      <c r="E279" s="51" t="str">
        <f ca="1">'Annual Trend Days'!E279</f>
        <v/>
      </c>
      <c r="J279" s="1">
        <f t="shared" ca="1" si="13"/>
        <v>0</v>
      </c>
      <c r="K279" s="1">
        <f t="shared" ca="1" si="13"/>
        <v>0</v>
      </c>
      <c r="L279" s="1">
        <f t="shared" ca="1" si="13"/>
        <v>0</v>
      </c>
      <c r="M279" s="1">
        <f t="shared" ca="1" si="13"/>
        <v>0</v>
      </c>
      <c r="N279" s="1">
        <f t="shared" ca="1" si="13"/>
        <v>0</v>
      </c>
      <c r="O279" s="1">
        <f t="shared" ca="1" si="13"/>
        <v>0</v>
      </c>
      <c r="P279" s="1">
        <f t="shared" ca="1" si="13"/>
        <v>0</v>
      </c>
    </row>
    <row r="280" spans="1:16">
      <c r="A280" s="14" t="str">
        <f ca="1">'Annual Trend Days'!A280</f>
        <v/>
      </c>
      <c r="B280" s="33" t="str">
        <f ca="1">'Annual Trend Days'!B280</f>
        <v/>
      </c>
      <c r="C280" s="33" t="str">
        <f ca="1">'Annual Trend Days'!C280</f>
        <v/>
      </c>
      <c r="D280" s="51" t="str">
        <f ca="1">'Annual Trend Days'!D280</f>
        <v/>
      </c>
      <c r="E280" s="51" t="str">
        <f ca="1">'Annual Trend Days'!E280</f>
        <v/>
      </c>
      <c r="J280" s="1">
        <f t="shared" ca="1" si="13"/>
        <v>0</v>
      </c>
      <c r="K280" s="1">
        <f t="shared" ca="1" si="13"/>
        <v>0</v>
      </c>
      <c r="L280" s="1">
        <f t="shared" ca="1" si="13"/>
        <v>0</v>
      </c>
      <c r="M280" s="1">
        <f t="shared" ca="1" si="13"/>
        <v>0</v>
      </c>
      <c r="N280" s="1">
        <f t="shared" ca="1" si="13"/>
        <v>0</v>
      </c>
      <c r="O280" s="1">
        <f t="shared" ca="1" si="13"/>
        <v>0</v>
      </c>
      <c r="P280" s="1">
        <f t="shared" ca="1" si="13"/>
        <v>0</v>
      </c>
    </row>
    <row r="281" spans="1:16">
      <c r="A281" s="14" t="str">
        <f ca="1">'Annual Trend Days'!A281</f>
        <v/>
      </c>
      <c r="B281" s="33" t="str">
        <f ca="1">'Annual Trend Days'!B281</f>
        <v/>
      </c>
      <c r="C281" s="33" t="str">
        <f ca="1">'Annual Trend Days'!C281</f>
        <v/>
      </c>
      <c r="D281" s="51" t="str">
        <f ca="1">'Annual Trend Days'!D281</f>
        <v/>
      </c>
      <c r="E281" s="51" t="str">
        <f ca="1">'Annual Trend Days'!E281</f>
        <v/>
      </c>
      <c r="J281" s="1">
        <f t="shared" ca="1" si="13"/>
        <v>0</v>
      </c>
      <c r="K281" s="1">
        <f t="shared" ca="1" si="13"/>
        <v>0</v>
      </c>
      <c r="L281" s="1">
        <f t="shared" ca="1" si="13"/>
        <v>0</v>
      </c>
      <c r="M281" s="1">
        <f t="shared" ca="1" si="13"/>
        <v>0</v>
      </c>
      <c r="N281" s="1">
        <f t="shared" ca="1" si="13"/>
        <v>0</v>
      </c>
      <c r="O281" s="1">
        <f t="shared" ca="1" si="13"/>
        <v>0</v>
      </c>
      <c r="P281" s="1">
        <f t="shared" ca="1" si="13"/>
        <v>0</v>
      </c>
    </row>
    <row r="282" spans="1:16">
      <c r="A282" s="14" t="str">
        <f ca="1">'Annual Trend Days'!A282</f>
        <v/>
      </c>
      <c r="B282" s="33" t="str">
        <f ca="1">'Annual Trend Days'!B282</f>
        <v/>
      </c>
      <c r="C282" s="33" t="str">
        <f ca="1">'Annual Trend Days'!C282</f>
        <v/>
      </c>
      <c r="D282" s="51" t="str">
        <f ca="1">'Annual Trend Days'!D282</f>
        <v/>
      </c>
      <c r="E282" s="51" t="str">
        <f ca="1">'Annual Trend Days'!E282</f>
        <v/>
      </c>
      <c r="J282" s="1">
        <f t="shared" ca="1" si="13"/>
        <v>0</v>
      </c>
      <c r="K282" s="1">
        <f t="shared" ca="1" si="13"/>
        <v>0</v>
      </c>
      <c r="L282" s="1">
        <f t="shared" ca="1" si="13"/>
        <v>0</v>
      </c>
      <c r="M282" s="1">
        <f t="shared" ca="1" si="13"/>
        <v>0</v>
      </c>
      <c r="N282" s="1">
        <f t="shared" ca="1" si="13"/>
        <v>0</v>
      </c>
      <c r="O282" s="1">
        <f t="shared" ca="1" si="13"/>
        <v>0</v>
      </c>
      <c r="P282" s="1">
        <f t="shared" ca="1" si="13"/>
        <v>0</v>
      </c>
    </row>
    <row r="283" spans="1:16">
      <c r="A283" s="14" t="str">
        <f ca="1">'Annual Trend Days'!A283</f>
        <v/>
      </c>
      <c r="B283" s="33" t="str">
        <f ca="1">'Annual Trend Days'!B283</f>
        <v/>
      </c>
      <c r="C283" s="33" t="str">
        <f ca="1">'Annual Trend Days'!C283</f>
        <v/>
      </c>
      <c r="D283" s="51" t="str">
        <f ca="1">'Annual Trend Days'!D283</f>
        <v/>
      </c>
      <c r="E283" s="51" t="str">
        <f ca="1">'Annual Trend Days'!E283</f>
        <v/>
      </c>
      <c r="J283" s="1">
        <f t="shared" ref="J283:P302" ca="1" si="14">SUMIFS(stitches,dates,"&gt;="&amp;J$1,dates,"&lt;"&amp;DATE(YEAR(J$1)+1,MONTH(J$1),DAY(J$1)),projects,$B283)</f>
        <v>0</v>
      </c>
      <c r="K283" s="1">
        <f t="shared" ca="1" si="14"/>
        <v>0</v>
      </c>
      <c r="L283" s="1">
        <f t="shared" ca="1" si="14"/>
        <v>0</v>
      </c>
      <c r="M283" s="1">
        <f t="shared" ca="1" si="14"/>
        <v>0</v>
      </c>
      <c r="N283" s="1">
        <f t="shared" ca="1" si="14"/>
        <v>0</v>
      </c>
      <c r="O283" s="1">
        <f t="shared" ca="1" si="14"/>
        <v>0</v>
      </c>
      <c r="P283" s="1">
        <f t="shared" ca="1" si="14"/>
        <v>0</v>
      </c>
    </row>
    <row r="284" spans="1:16">
      <c r="A284" s="14" t="str">
        <f ca="1">'Annual Trend Days'!A284</f>
        <v/>
      </c>
      <c r="B284" s="33" t="str">
        <f ca="1">'Annual Trend Days'!B284</f>
        <v/>
      </c>
      <c r="C284" s="33" t="str">
        <f ca="1">'Annual Trend Days'!C284</f>
        <v/>
      </c>
      <c r="D284" s="51" t="str">
        <f ca="1">'Annual Trend Days'!D284</f>
        <v/>
      </c>
      <c r="E284" s="51" t="str">
        <f ca="1">'Annual Trend Days'!E284</f>
        <v/>
      </c>
      <c r="J284" s="1">
        <f t="shared" ca="1" si="14"/>
        <v>0</v>
      </c>
      <c r="K284" s="1">
        <f t="shared" ca="1" si="14"/>
        <v>0</v>
      </c>
      <c r="L284" s="1">
        <f t="shared" ca="1" si="14"/>
        <v>0</v>
      </c>
      <c r="M284" s="1">
        <f t="shared" ca="1" si="14"/>
        <v>0</v>
      </c>
      <c r="N284" s="1">
        <f t="shared" ca="1" si="14"/>
        <v>0</v>
      </c>
      <c r="O284" s="1">
        <f t="shared" ca="1" si="14"/>
        <v>0</v>
      </c>
      <c r="P284" s="1">
        <f t="shared" ca="1" si="14"/>
        <v>0</v>
      </c>
    </row>
    <row r="285" spans="1:16">
      <c r="A285" s="14" t="str">
        <f ca="1">'Annual Trend Days'!A285</f>
        <v/>
      </c>
      <c r="B285" s="33" t="str">
        <f ca="1">'Annual Trend Days'!B285</f>
        <v/>
      </c>
      <c r="C285" s="33" t="str">
        <f ca="1">'Annual Trend Days'!C285</f>
        <v/>
      </c>
      <c r="D285" s="51" t="str">
        <f ca="1">'Annual Trend Days'!D285</f>
        <v/>
      </c>
      <c r="E285" s="51" t="str">
        <f ca="1">'Annual Trend Days'!E285</f>
        <v/>
      </c>
      <c r="J285" s="1">
        <f t="shared" ca="1" si="14"/>
        <v>0</v>
      </c>
      <c r="K285" s="1">
        <f t="shared" ca="1" si="14"/>
        <v>0</v>
      </c>
      <c r="L285" s="1">
        <f t="shared" ca="1" si="14"/>
        <v>0</v>
      </c>
      <c r="M285" s="1">
        <f t="shared" ca="1" si="14"/>
        <v>0</v>
      </c>
      <c r="N285" s="1">
        <f t="shared" ca="1" si="14"/>
        <v>0</v>
      </c>
      <c r="O285" s="1">
        <f t="shared" ca="1" si="14"/>
        <v>0</v>
      </c>
      <c r="P285" s="1">
        <f t="shared" ca="1" si="14"/>
        <v>0</v>
      </c>
    </row>
    <row r="286" spans="1:16">
      <c r="A286" s="14" t="str">
        <f ca="1">'Annual Trend Days'!A286</f>
        <v/>
      </c>
      <c r="B286" s="33" t="str">
        <f ca="1">'Annual Trend Days'!B286</f>
        <v/>
      </c>
      <c r="C286" s="33" t="str">
        <f ca="1">'Annual Trend Days'!C286</f>
        <v/>
      </c>
      <c r="D286" s="51" t="str">
        <f ca="1">'Annual Trend Days'!D286</f>
        <v/>
      </c>
      <c r="E286" s="51" t="str">
        <f ca="1">'Annual Trend Days'!E286</f>
        <v/>
      </c>
      <c r="J286" s="1">
        <f t="shared" ca="1" si="14"/>
        <v>0</v>
      </c>
      <c r="K286" s="1">
        <f t="shared" ca="1" si="14"/>
        <v>0</v>
      </c>
      <c r="L286" s="1">
        <f t="shared" ca="1" si="14"/>
        <v>0</v>
      </c>
      <c r="M286" s="1">
        <f t="shared" ca="1" si="14"/>
        <v>0</v>
      </c>
      <c r="N286" s="1">
        <f t="shared" ca="1" si="14"/>
        <v>0</v>
      </c>
      <c r="O286" s="1">
        <f t="shared" ca="1" si="14"/>
        <v>0</v>
      </c>
      <c r="P286" s="1">
        <f t="shared" ca="1" si="14"/>
        <v>0</v>
      </c>
    </row>
    <row r="287" spans="1:16">
      <c r="A287" s="14" t="str">
        <f ca="1">'Annual Trend Days'!A287</f>
        <v/>
      </c>
      <c r="B287" s="33" t="str">
        <f ca="1">'Annual Trend Days'!B287</f>
        <v/>
      </c>
      <c r="C287" s="33" t="str">
        <f ca="1">'Annual Trend Days'!C287</f>
        <v/>
      </c>
      <c r="D287" s="51" t="str">
        <f ca="1">'Annual Trend Days'!D287</f>
        <v/>
      </c>
      <c r="E287" s="51" t="str">
        <f ca="1">'Annual Trend Days'!E287</f>
        <v/>
      </c>
      <c r="J287" s="1">
        <f t="shared" ca="1" si="14"/>
        <v>0</v>
      </c>
      <c r="K287" s="1">
        <f t="shared" ca="1" si="14"/>
        <v>0</v>
      </c>
      <c r="L287" s="1">
        <f t="shared" ca="1" si="14"/>
        <v>0</v>
      </c>
      <c r="M287" s="1">
        <f t="shared" ca="1" si="14"/>
        <v>0</v>
      </c>
      <c r="N287" s="1">
        <f t="shared" ca="1" si="14"/>
        <v>0</v>
      </c>
      <c r="O287" s="1">
        <f t="shared" ca="1" si="14"/>
        <v>0</v>
      </c>
      <c r="P287" s="1">
        <f t="shared" ca="1" si="14"/>
        <v>0</v>
      </c>
    </row>
    <row r="288" spans="1:16">
      <c r="A288" s="14" t="str">
        <f ca="1">'Annual Trend Days'!A288</f>
        <v/>
      </c>
      <c r="B288" s="33" t="str">
        <f ca="1">'Annual Trend Days'!B288</f>
        <v/>
      </c>
      <c r="C288" s="33" t="str">
        <f ca="1">'Annual Trend Days'!C288</f>
        <v/>
      </c>
      <c r="D288" s="51" t="str">
        <f ca="1">'Annual Trend Days'!D288</f>
        <v/>
      </c>
      <c r="E288" s="51" t="str">
        <f ca="1">'Annual Trend Days'!E288</f>
        <v/>
      </c>
      <c r="J288" s="1">
        <f t="shared" ca="1" si="14"/>
        <v>0</v>
      </c>
      <c r="K288" s="1">
        <f t="shared" ca="1" si="14"/>
        <v>0</v>
      </c>
      <c r="L288" s="1">
        <f t="shared" ca="1" si="14"/>
        <v>0</v>
      </c>
      <c r="M288" s="1">
        <f t="shared" ca="1" si="14"/>
        <v>0</v>
      </c>
      <c r="N288" s="1">
        <f t="shared" ca="1" si="14"/>
        <v>0</v>
      </c>
      <c r="O288" s="1">
        <f t="shared" ca="1" si="14"/>
        <v>0</v>
      </c>
      <c r="P288" s="1">
        <f t="shared" ca="1" si="14"/>
        <v>0</v>
      </c>
    </row>
    <row r="289" spans="1:16">
      <c r="A289" s="14" t="str">
        <f ca="1">'Annual Trend Days'!A289</f>
        <v/>
      </c>
      <c r="B289" s="33" t="str">
        <f ca="1">'Annual Trend Days'!B289</f>
        <v/>
      </c>
      <c r="C289" s="33" t="str">
        <f ca="1">'Annual Trend Days'!C289</f>
        <v/>
      </c>
      <c r="D289" s="51" t="str">
        <f ca="1">'Annual Trend Days'!D289</f>
        <v/>
      </c>
      <c r="E289" s="51" t="str">
        <f ca="1">'Annual Trend Days'!E289</f>
        <v/>
      </c>
      <c r="J289" s="1">
        <f t="shared" ca="1" si="14"/>
        <v>0</v>
      </c>
      <c r="K289" s="1">
        <f t="shared" ca="1" si="14"/>
        <v>0</v>
      </c>
      <c r="L289" s="1">
        <f t="shared" ca="1" si="14"/>
        <v>0</v>
      </c>
      <c r="M289" s="1">
        <f t="shared" ca="1" si="14"/>
        <v>0</v>
      </c>
      <c r="N289" s="1">
        <f t="shared" ca="1" si="14"/>
        <v>0</v>
      </c>
      <c r="O289" s="1">
        <f t="shared" ca="1" si="14"/>
        <v>0</v>
      </c>
      <c r="P289" s="1">
        <f t="shared" ca="1" si="14"/>
        <v>0</v>
      </c>
    </row>
    <row r="290" spans="1:16">
      <c r="A290" s="14" t="str">
        <f ca="1">'Annual Trend Days'!A290</f>
        <v/>
      </c>
      <c r="B290" s="33" t="str">
        <f ca="1">'Annual Trend Days'!B290</f>
        <v/>
      </c>
      <c r="C290" s="33" t="str">
        <f ca="1">'Annual Trend Days'!C290</f>
        <v/>
      </c>
      <c r="D290" s="51" t="str">
        <f ca="1">'Annual Trend Days'!D290</f>
        <v/>
      </c>
      <c r="E290" s="51" t="str">
        <f ca="1">'Annual Trend Days'!E290</f>
        <v/>
      </c>
      <c r="J290" s="1">
        <f t="shared" ca="1" si="14"/>
        <v>0</v>
      </c>
      <c r="K290" s="1">
        <f t="shared" ca="1" si="14"/>
        <v>0</v>
      </c>
      <c r="L290" s="1">
        <f t="shared" ca="1" si="14"/>
        <v>0</v>
      </c>
      <c r="M290" s="1">
        <f t="shared" ca="1" si="14"/>
        <v>0</v>
      </c>
      <c r="N290" s="1">
        <f t="shared" ca="1" si="14"/>
        <v>0</v>
      </c>
      <c r="O290" s="1">
        <f t="shared" ca="1" si="14"/>
        <v>0</v>
      </c>
      <c r="P290" s="1">
        <f t="shared" ca="1" si="14"/>
        <v>0</v>
      </c>
    </row>
    <row r="291" spans="1:16">
      <c r="A291" s="14" t="str">
        <f ca="1">'Annual Trend Days'!A291</f>
        <v/>
      </c>
      <c r="B291" s="33" t="str">
        <f ca="1">'Annual Trend Days'!B291</f>
        <v/>
      </c>
      <c r="C291" s="33" t="str">
        <f ca="1">'Annual Trend Days'!C291</f>
        <v/>
      </c>
      <c r="D291" s="51" t="str">
        <f ca="1">'Annual Trend Days'!D291</f>
        <v/>
      </c>
      <c r="E291" s="51" t="str">
        <f ca="1">'Annual Trend Days'!E291</f>
        <v/>
      </c>
      <c r="J291" s="1">
        <f t="shared" ca="1" si="14"/>
        <v>0</v>
      </c>
      <c r="K291" s="1">
        <f t="shared" ca="1" si="14"/>
        <v>0</v>
      </c>
      <c r="L291" s="1">
        <f t="shared" ca="1" si="14"/>
        <v>0</v>
      </c>
      <c r="M291" s="1">
        <f t="shared" ca="1" si="14"/>
        <v>0</v>
      </c>
      <c r="N291" s="1">
        <f t="shared" ca="1" si="14"/>
        <v>0</v>
      </c>
      <c r="O291" s="1">
        <f t="shared" ca="1" si="14"/>
        <v>0</v>
      </c>
      <c r="P291" s="1">
        <f t="shared" ca="1" si="14"/>
        <v>0</v>
      </c>
    </row>
    <row r="292" spans="1:16">
      <c r="A292" s="14" t="str">
        <f ca="1">'Annual Trend Days'!A292</f>
        <v/>
      </c>
      <c r="B292" s="33" t="str">
        <f ca="1">'Annual Trend Days'!B292</f>
        <v/>
      </c>
      <c r="C292" s="33" t="str">
        <f ca="1">'Annual Trend Days'!C292</f>
        <v/>
      </c>
      <c r="D292" s="51" t="str">
        <f ca="1">'Annual Trend Days'!D292</f>
        <v/>
      </c>
      <c r="E292" s="51" t="str">
        <f ca="1">'Annual Trend Days'!E292</f>
        <v/>
      </c>
      <c r="J292" s="1">
        <f t="shared" ca="1" si="14"/>
        <v>0</v>
      </c>
      <c r="K292" s="1">
        <f t="shared" ca="1" si="14"/>
        <v>0</v>
      </c>
      <c r="L292" s="1">
        <f t="shared" ca="1" si="14"/>
        <v>0</v>
      </c>
      <c r="M292" s="1">
        <f t="shared" ca="1" si="14"/>
        <v>0</v>
      </c>
      <c r="N292" s="1">
        <f t="shared" ca="1" si="14"/>
        <v>0</v>
      </c>
      <c r="O292" s="1">
        <f t="shared" ca="1" si="14"/>
        <v>0</v>
      </c>
      <c r="P292" s="1">
        <f t="shared" ca="1" si="14"/>
        <v>0</v>
      </c>
    </row>
    <row r="293" spans="1:16">
      <c r="A293" s="14" t="str">
        <f ca="1">'Annual Trend Days'!A293</f>
        <v/>
      </c>
      <c r="B293" s="33" t="str">
        <f ca="1">'Annual Trend Days'!B293</f>
        <v/>
      </c>
      <c r="C293" s="33" t="str">
        <f ca="1">'Annual Trend Days'!C293</f>
        <v/>
      </c>
      <c r="D293" s="51" t="str">
        <f ca="1">'Annual Trend Days'!D293</f>
        <v/>
      </c>
      <c r="E293" s="51" t="str">
        <f ca="1">'Annual Trend Days'!E293</f>
        <v/>
      </c>
      <c r="J293" s="1">
        <f t="shared" ca="1" si="14"/>
        <v>0</v>
      </c>
      <c r="K293" s="1">
        <f t="shared" ca="1" si="14"/>
        <v>0</v>
      </c>
      <c r="L293" s="1">
        <f t="shared" ca="1" si="14"/>
        <v>0</v>
      </c>
      <c r="M293" s="1">
        <f t="shared" ca="1" si="14"/>
        <v>0</v>
      </c>
      <c r="N293" s="1">
        <f t="shared" ca="1" si="14"/>
        <v>0</v>
      </c>
      <c r="O293" s="1">
        <f t="shared" ca="1" si="14"/>
        <v>0</v>
      </c>
      <c r="P293" s="1">
        <f t="shared" ca="1" si="14"/>
        <v>0</v>
      </c>
    </row>
    <row r="294" spans="1:16">
      <c r="A294" s="14" t="str">
        <f ca="1">'Annual Trend Days'!A294</f>
        <v/>
      </c>
      <c r="B294" s="33" t="str">
        <f ca="1">'Annual Trend Days'!B294</f>
        <v/>
      </c>
      <c r="C294" s="33" t="str">
        <f ca="1">'Annual Trend Days'!C294</f>
        <v/>
      </c>
      <c r="D294" s="51" t="str">
        <f ca="1">'Annual Trend Days'!D294</f>
        <v/>
      </c>
      <c r="E294" s="51" t="str">
        <f ca="1">'Annual Trend Days'!E294</f>
        <v/>
      </c>
      <c r="J294" s="1">
        <f t="shared" ca="1" si="14"/>
        <v>0</v>
      </c>
      <c r="K294" s="1">
        <f t="shared" ca="1" si="14"/>
        <v>0</v>
      </c>
      <c r="L294" s="1">
        <f t="shared" ca="1" si="14"/>
        <v>0</v>
      </c>
      <c r="M294" s="1">
        <f t="shared" ca="1" si="14"/>
        <v>0</v>
      </c>
      <c r="N294" s="1">
        <f t="shared" ca="1" si="14"/>
        <v>0</v>
      </c>
      <c r="O294" s="1">
        <f t="shared" ca="1" si="14"/>
        <v>0</v>
      </c>
      <c r="P294" s="1">
        <f t="shared" ca="1" si="14"/>
        <v>0</v>
      </c>
    </row>
    <row r="295" spans="1:16">
      <c r="A295" s="14" t="str">
        <f ca="1">'Annual Trend Days'!A295</f>
        <v/>
      </c>
      <c r="B295" s="33" t="str">
        <f ca="1">'Annual Trend Days'!B295</f>
        <v/>
      </c>
      <c r="C295" s="33" t="str">
        <f ca="1">'Annual Trend Days'!C295</f>
        <v/>
      </c>
      <c r="D295" s="51" t="str">
        <f ca="1">'Annual Trend Days'!D295</f>
        <v/>
      </c>
      <c r="E295" s="51" t="str">
        <f ca="1">'Annual Trend Days'!E295</f>
        <v/>
      </c>
      <c r="J295" s="1">
        <f t="shared" ca="1" si="14"/>
        <v>0</v>
      </c>
      <c r="K295" s="1">
        <f t="shared" ca="1" si="14"/>
        <v>0</v>
      </c>
      <c r="L295" s="1">
        <f t="shared" ca="1" si="14"/>
        <v>0</v>
      </c>
      <c r="M295" s="1">
        <f t="shared" ca="1" si="14"/>
        <v>0</v>
      </c>
      <c r="N295" s="1">
        <f t="shared" ca="1" si="14"/>
        <v>0</v>
      </c>
      <c r="O295" s="1">
        <f t="shared" ca="1" si="14"/>
        <v>0</v>
      </c>
      <c r="P295" s="1">
        <f t="shared" ca="1" si="14"/>
        <v>0</v>
      </c>
    </row>
    <row r="296" spans="1:16">
      <c r="A296" s="14" t="str">
        <f ca="1">'Annual Trend Days'!A296</f>
        <v/>
      </c>
      <c r="B296" s="33" t="str">
        <f ca="1">'Annual Trend Days'!B296</f>
        <v/>
      </c>
      <c r="C296" s="33" t="str">
        <f ca="1">'Annual Trend Days'!C296</f>
        <v/>
      </c>
      <c r="D296" s="51" t="str">
        <f ca="1">'Annual Trend Days'!D296</f>
        <v/>
      </c>
      <c r="E296" s="51" t="str">
        <f ca="1">'Annual Trend Days'!E296</f>
        <v/>
      </c>
      <c r="J296" s="1">
        <f t="shared" ca="1" si="14"/>
        <v>0</v>
      </c>
      <c r="K296" s="1">
        <f t="shared" ca="1" si="14"/>
        <v>0</v>
      </c>
      <c r="L296" s="1">
        <f t="shared" ca="1" si="14"/>
        <v>0</v>
      </c>
      <c r="M296" s="1">
        <f t="shared" ca="1" si="14"/>
        <v>0</v>
      </c>
      <c r="N296" s="1">
        <f t="shared" ca="1" si="14"/>
        <v>0</v>
      </c>
      <c r="O296" s="1">
        <f t="shared" ca="1" si="14"/>
        <v>0</v>
      </c>
      <c r="P296" s="1">
        <f t="shared" ca="1" si="14"/>
        <v>0</v>
      </c>
    </row>
    <row r="297" spans="1:16">
      <c r="A297" s="14" t="str">
        <f ca="1">'Annual Trend Days'!A297</f>
        <v/>
      </c>
      <c r="B297" s="33" t="str">
        <f ca="1">'Annual Trend Days'!B297</f>
        <v/>
      </c>
      <c r="C297" s="33" t="str">
        <f ca="1">'Annual Trend Days'!C297</f>
        <v/>
      </c>
      <c r="D297" s="51" t="str">
        <f ca="1">'Annual Trend Days'!D297</f>
        <v/>
      </c>
      <c r="E297" s="51" t="str">
        <f ca="1">'Annual Trend Days'!E297</f>
        <v/>
      </c>
      <c r="J297" s="1">
        <f t="shared" ca="1" si="14"/>
        <v>0</v>
      </c>
      <c r="K297" s="1">
        <f t="shared" ca="1" si="14"/>
        <v>0</v>
      </c>
      <c r="L297" s="1">
        <f t="shared" ca="1" si="14"/>
        <v>0</v>
      </c>
      <c r="M297" s="1">
        <f t="shared" ca="1" si="14"/>
        <v>0</v>
      </c>
      <c r="N297" s="1">
        <f t="shared" ca="1" si="14"/>
        <v>0</v>
      </c>
      <c r="O297" s="1">
        <f t="shared" ca="1" si="14"/>
        <v>0</v>
      </c>
      <c r="P297" s="1">
        <f t="shared" ca="1" si="14"/>
        <v>0</v>
      </c>
    </row>
    <row r="298" spans="1:16">
      <c r="A298" s="14" t="str">
        <f ca="1">'Annual Trend Days'!A298</f>
        <v/>
      </c>
      <c r="B298" s="33" t="str">
        <f ca="1">'Annual Trend Days'!B298</f>
        <v/>
      </c>
      <c r="C298" s="33" t="str">
        <f ca="1">'Annual Trend Days'!C298</f>
        <v/>
      </c>
      <c r="D298" s="51" t="str">
        <f ca="1">'Annual Trend Days'!D298</f>
        <v/>
      </c>
      <c r="E298" s="51" t="str">
        <f ca="1">'Annual Trend Days'!E298</f>
        <v/>
      </c>
      <c r="J298" s="1">
        <f t="shared" ca="1" si="14"/>
        <v>0</v>
      </c>
      <c r="K298" s="1">
        <f t="shared" ca="1" si="14"/>
        <v>0</v>
      </c>
      <c r="L298" s="1">
        <f t="shared" ca="1" si="14"/>
        <v>0</v>
      </c>
      <c r="M298" s="1">
        <f t="shared" ca="1" si="14"/>
        <v>0</v>
      </c>
      <c r="N298" s="1">
        <f t="shared" ca="1" si="14"/>
        <v>0</v>
      </c>
      <c r="O298" s="1">
        <f t="shared" ca="1" si="14"/>
        <v>0</v>
      </c>
      <c r="P298" s="1">
        <f t="shared" ca="1" si="14"/>
        <v>0</v>
      </c>
    </row>
    <row r="299" spans="1:16">
      <c r="A299" s="14" t="str">
        <f ca="1">'Annual Trend Days'!A299</f>
        <v/>
      </c>
      <c r="B299" s="33" t="str">
        <f ca="1">'Annual Trend Days'!B299</f>
        <v/>
      </c>
      <c r="C299" s="33" t="str">
        <f ca="1">'Annual Trend Days'!C299</f>
        <v/>
      </c>
      <c r="D299" s="51" t="str">
        <f ca="1">'Annual Trend Days'!D299</f>
        <v/>
      </c>
      <c r="E299" s="51" t="str">
        <f ca="1">'Annual Trend Days'!E299</f>
        <v/>
      </c>
      <c r="J299" s="1">
        <f t="shared" ca="1" si="14"/>
        <v>0</v>
      </c>
      <c r="K299" s="1">
        <f t="shared" ca="1" si="14"/>
        <v>0</v>
      </c>
      <c r="L299" s="1">
        <f t="shared" ca="1" si="14"/>
        <v>0</v>
      </c>
      <c r="M299" s="1">
        <f t="shared" ca="1" si="14"/>
        <v>0</v>
      </c>
      <c r="N299" s="1">
        <f t="shared" ca="1" si="14"/>
        <v>0</v>
      </c>
      <c r="O299" s="1">
        <f t="shared" ca="1" si="14"/>
        <v>0</v>
      </c>
      <c r="P299" s="1">
        <f t="shared" ca="1" si="14"/>
        <v>0</v>
      </c>
    </row>
    <row r="300" spans="1:16">
      <c r="A300" s="14" t="str">
        <f ca="1">'Annual Trend Days'!A300</f>
        <v/>
      </c>
      <c r="B300" s="33" t="str">
        <f ca="1">'Annual Trend Days'!B300</f>
        <v/>
      </c>
      <c r="C300" s="33" t="str">
        <f ca="1">'Annual Trend Days'!C300</f>
        <v/>
      </c>
      <c r="D300" s="51" t="str">
        <f ca="1">'Annual Trend Days'!D300</f>
        <v/>
      </c>
      <c r="E300" s="51" t="str">
        <f ca="1">'Annual Trend Days'!E300</f>
        <v/>
      </c>
      <c r="J300" s="1">
        <f t="shared" ca="1" si="14"/>
        <v>0</v>
      </c>
      <c r="K300" s="1">
        <f t="shared" ca="1" si="14"/>
        <v>0</v>
      </c>
      <c r="L300" s="1">
        <f t="shared" ca="1" si="14"/>
        <v>0</v>
      </c>
      <c r="M300" s="1">
        <f t="shared" ca="1" si="14"/>
        <v>0</v>
      </c>
      <c r="N300" s="1">
        <f t="shared" ca="1" si="14"/>
        <v>0</v>
      </c>
      <c r="O300" s="1">
        <f t="shared" ca="1" si="14"/>
        <v>0</v>
      </c>
      <c r="P300" s="1">
        <f t="shared" ca="1" si="14"/>
        <v>0</v>
      </c>
    </row>
    <row r="301" spans="1:16">
      <c r="A301" s="14" t="str">
        <f ca="1">'Annual Trend Days'!A301</f>
        <v/>
      </c>
      <c r="B301" s="33" t="str">
        <f ca="1">'Annual Trend Days'!B301</f>
        <v/>
      </c>
      <c r="C301" s="33" t="str">
        <f ca="1">'Annual Trend Days'!C301</f>
        <v/>
      </c>
      <c r="D301" s="51" t="str">
        <f ca="1">'Annual Trend Days'!D301</f>
        <v/>
      </c>
      <c r="E301" s="51" t="str">
        <f ca="1">'Annual Trend Days'!E301</f>
        <v/>
      </c>
      <c r="J301" s="1">
        <f t="shared" ca="1" si="14"/>
        <v>0</v>
      </c>
      <c r="K301" s="1">
        <f t="shared" ca="1" si="14"/>
        <v>0</v>
      </c>
      <c r="L301" s="1">
        <f t="shared" ca="1" si="14"/>
        <v>0</v>
      </c>
      <c r="M301" s="1">
        <f t="shared" ca="1" si="14"/>
        <v>0</v>
      </c>
      <c r="N301" s="1">
        <f t="shared" ca="1" si="14"/>
        <v>0</v>
      </c>
      <c r="O301" s="1">
        <f t="shared" ca="1" si="14"/>
        <v>0</v>
      </c>
      <c r="P301" s="1">
        <f t="shared" ca="1" si="14"/>
        <v>0</v>
      </c>
    </row>
    <row r="302" spans="1:16">
      <c r="A302" s="14" t="str">
        <f ca="1">'Annual Trend Days'!A302</f>
        <v/>
      </c>
      <c r="B302" s="33" t="str">
        <f ca="1">'Annual Trend Days'!B302</f>
        <v/>
      </c>
      <c r="C302" s="33" t="str">
        <f ca="1">'Annual Trend Days'!C302</f>
        <v/>
      </c>
      <c r="D302" s="51" t="str">
        <f ca="1">'Annual Trend Days'!D302</f>
        <v/>
      </c>
      <c r="E302" s="51" t="str">
        <f ca="1">'Annual Trend Days'!E302</f>
        <v/>
      </c>
      <c r="J302" s="1">
        <f t="shared" ca="1" si="14"/>
        <v>0</v>
      </c>
      <c r="K302" s="1">
        <f t="shared" ca="1" si="14"/>
        <v>0</v>
      </c>
      <c r="L302" s="1">
        <f t="shared" ca="1" si="14"/>
        <v>0</v>
      </c>
      <c r="M302" s="1">
        <f t="shared" ca="1" si="14"/>
        <v>0</v>
      </c>
      <c r="N302" s="1">
        <f t="shared" ca="1" si="14"/>
        <v>0</v>
      </c>
      <c r="O302" s="1">
        <f t="shared" ca="1" si="14"/>
        <v>0</v>
      </c>
      <c r="P302" s="1">
        <f t="shared" ca="1" si="14"/>
        <v>0</v>
      </c>
    </row>
    <row r="303" spans="1:16">
      <c r="A303" s="14" t="str">
        <f ca="1">'Annual Trend Days'!A303</f>
        <v/>
      </c>
      <c r="B303" s="33" t="str">
        <f ca="1">'Annual Trend Days'!B303</f>
        <v/>
      </c>
      <c r="C303" s="33" t="str">
        <f ca="1">'Annual Trend Days'!C303</f>
        <v/>
      </c>
      <c r="D303" s="51" t="str">
        <f ca="1">'Annual Trend Days'!D303</f>
        <v/>
      </c>
      <c r="E303" s="51" t="str">
        <f ca="1">'Annual Trend Days'!E303</f>
        <v/>
      </c>
      <c r="J303" s="1">
        <f t="shared" ref="J303:P322" ca="1" si="15">SUMIFS(stitches,dates,"&gt;="&amp;J$1,dates,"&lt;"&amp;DATE(YEAR(J$1)+1,MONTH(J$1),DAY(J$1)),projects,$B303)</f>
        <v>0</v>
      </c>
      <c r="K303" s="1">
        <f t="shared" ca="1" si="15"/>
        <v>0</v>
      </c>
      <c r="L303" s="1">
        <f t="shared" ca="1" si="15"/>
        <v>0</v>
      </c>
      <c r="M303" s="1">
        <f t="shared" ca="1" si="15"/>
        <v>0</v>
      </c>
      <c r="N303" s="1">
        <f t="shared" ca="1" si="15"/>
        <v>0</v>
      </c>
      <c r="O303" s="1">
        <f t="shared" ca="1" si="15"/>
        <v>0</v>
      </c>
      <c r="P303" s="1">
        <f t="shared" ca="1" si="15"/>
        <v>0</v>
      </c>
    </row>
    <row r="304" spans="1:16">
      <c r="A304" s="14" t="str">
        <f ca="1">'Annual Trend Days'!A304</f>
        <v/>
      </c>
      <c r="B304" s="33" t="str">
        <f ca="1">'Annual Trend Days'!B304</f>
        <v/>
      </c>
      <c r="C304" s="33" t="str">
        <f ca="1">'Annual Trend Days'!C304</f>
        <v/>
      </c>
      <c r="D304" s="51" t="str">
        <f ca="1">'Annual Trend Days'!D304</f>
        <v/>
      </c>
      <c r="E304" s="51" t="str">
        <f ca="1">'Annual Trend Days'!E304</f>
        <v/>
      </c>
      <c r="J304" s="1">
        <f t="shared" ca="1" si="15"/>
        <v>0</v>
      </c>
      <c r="K304" s="1">
        <f t="shared" ca="1" si="15"/>
        <v>0</v>
      </c>
      <c r="L304" s="1">
        <f t="shared" ca="1" si="15"/>
        <v>0</v>
      </c>
      <c r="M304" s="1">
        <f t="shared" ca="1" si="15"/>
        <v>0</v>
      </c>
      <c r="N304" s="1">
        <f t="shared" ca="1" si="15"/>
        <v>0</v>
      </c>
      <c r="O304" s="1">
        <f t="shared" ca="1" si="15"/>
        <v>0</v>
      </c>
      <c r="P304" s="1">
        <f t="shared" ca="1" si="15"/>
        <v>0</v>
      </c>
    </row>
    <row r="305" spans="1:16">
      <c r="A305" s="14" t="str">
        <f ca="1">'Annual Trend Days'!A305</f>
        <v/>
      </c>
      <c r="B305" s="33" t="str">
        <f ca="1">'Annual Trend Days'!B305</f>
        <v/>
      </c>
      <c r="C305" s="33" t="str">
        <f ca="1">'Annual Trend Days'!C305</f>
        <v/>
      </c>
      <c r="D305" s="51" t="str">
        <f ca="1">'Annual Trend Days'!D305</f>
        <v/>
      </c>
      <c r="E305" s="51" t="str">
        <f ca="1">'Annual Trend Days'!E305</f>
        <v/>
      </c>
      <c r="J305" s="1">
        <f t="shared" ca="1" si="15"/>
        <v>0</v>
      </c>
      <c r="K305" s="1">
        <f t="shared" ca="1" si="15"/>
        <v>0</v>
      </c>
      <c r="L305" s="1">
        <f t="shared" ca="1" si="15"/>
        <v>0</v>
      </c>
      <c r="M305" s="1">
        <f t="shared" ca="1" si="15"/>
        <v>0</v>
      </c>
      <c r="N305" s="1">
        <f t="shared" ca="1" si="15"/>
        <v>0</v>
      </c>
      <c r="O305" s="1">
        <f t="shared" ca="1" si="15"/>
        <v>0</v>
      </c>
      <c r="P305" s="1">
        <f t="shared" ca="1" si="15"/>
        <v>0</v>
      </c>
    </row>
    <row r="306" spans="1:16">
      <c r="A306" s="14" t="str">
        <f ca="1">'Annual Trend Days'!A306</f>
        <v/>
      </c>
      <c r="B306" s="33" t="str">
        <f ca="1">'Annual Trend Days'!B306</f>
        <v/>
      </c>
      <c r="C306" s="33" t="str">
        <f ca="1">'Annual Trend Days'!C306</f>
        <v/>
      </c>
      <c r="D306" s="51" t="str">
        <f ca="1">'Annual Trend Days'!D306</f>
        <v/>
      </c>
      <c r="E306" s="51" t="str">
        <f ca="1">'Annual Trend Days'!E306</f>
        <v/>
      </c>
      <c r="J306" s="1">
        <f t="shared" ca="1" si="15"/>
        <v>0</v>
      </c>
      <c r="K306" s="1">
        <f t="shared" ca="1" si="15"/>
        <v>0</v>
      </c>
      <c r="L306" s="1">
        <f t="shared" ca="1" si="15"/>
        <v>0</v>
      </c>
      <c r="M306" s="1">
        <f t="shared" ca="1" si="15"/>
        <v>0</v>
      </c>
      <c r="N306" s="1">
        <f t="shared" ca="1" si="15"/>
        <v>0</v>
      </c>
      <c r="O306" s="1">
        <f t="shared" ca="1" si="15"/>
        <v>0</v>
      </c>
      <c r="P306" s="1">
        <f t="shared" ca="1" si="15"/>
        <v>0</v>
      </c>
    </row>
    <row r="307" spans="1:16">
      <c r="A307" s="14" t="str">
        <f ca="1">'Annual Trend Days'!A307</f>
        <v/>
      </c>
      <c r="B307" s="33" t="str">
        <f ca="1">'Annual Trend Days'!B307</f>
        <v/>
      </c>
      <c r="C307" s="33" t="str">
        <f ca="1">'Annual Trend Days'!C307</f>
        <v/>
      </c>
      <c r="D307" s="51" t="str">
        <f ca="1">'Annual Trend Days'!D307</f>
        <v/>
      </c>
      <c r="E307" s="51" t="str">
        <f ca="1">'Annual Trend Days'!E307</f>
        <v/>
      </c>
      <c r="J307" s="1">
        <f t="shared" ca="1" si="15"/>
        <v>0</v>
      </c>
      <c r="K307" s="1">
        <f t="shared" ca="1" si="15"/>
        <v>0</v>
      </c>
      <c r="L307" s="1">
        <f t="shared" ca="1" si="15"/>
        <v>0</v>
      </c>
      <c r="M307" s="1">
        <f t="shared" ca="1" si="15"/>
        <v>0</v>
      </c>
      <c r="N307" s="1">
        <f t="shared" ca="1" si="15"/>
        <v>0</v>
      </c>
      <c r="O307" s="1">
        <f t="shared" ca="1" si="15"/>
        <v>0</v>
      </c>
      <c r="P307" s="1">
        <f t="shared" ca="1" si="15"/>
        <v>0</v>
      </c>
    </row>
    <row r="308" spans="1:16">
      <c r="A308" s="14" t="str">
        <f ca="1">'Annual Trend Days'!A308</f>
        <v/>
      </c>
      <c r="B308" s="33" t="str">
        <f ca="1">'Annual Trend Days'!B308</f>
        <v/>
      </c>
      <c r="C308" s="33" t="str">
        <f ca="1">'Annual Trend Days'!C308</f>
        <v/>
      </c>
      <c r="D308" s="51" t="str">
        <f ca="1">'Annual Trend Days'!D308</f>
        <v/>
      </c>
      <c r="E308" s="51" t="str">
        <f ca="1">'Annual Trend Days'!E308</f>
        <v/>
      </c>
      <c r="J308" s="1">
        <f t="shared" ca="1" si="15"/>
        <v>0</v>
      </c>
      <c r="K308" s="1">
        <f t="shared" ca="1" si="15"/>
        <v>0</v>
      </c>
      <c r="L308" s="1">
        <f t="shared" ca="1" si="15"/>
        <v>0</v>
      </c>
      <c r="M308" s="1">
        <f t="shared" ca="1" si="15"/>
        <v>0</v>
      </c>
      <c r="N308" s="1">
        <f t="shared" ca="1" si="15"/>
        <v>0</v>
      </c>
      <c r="O308" s="1">
        <f t="shared" ca="1" si="15"/>
        <v>0</v>
      </c>
      <c r="P308" s="1">
        <f t="shared" ca="1" si="15"/>
        <v>0</v>
      </c>
    </row>
    <row r="309" spans="1:16">
      <c r="A309" s="14" t="str">
        <f ca="1">'Annual Trend Days'!A309</f>
        <v/>
      </c>
      <c r="B309" s="33" t="str">
        <f ca="1">'Annual Trend Days'!B309</f>
        <v/>
      </c>
      <c r="C309" s="33" t="str">
        <f ca="1">'Annual Trend Days'!C309</f>
        <v/>
      </c>
      <c r="D309" s="51" t="str">
        <f ca="1">'Annual Trend Days'!D309</f>
        <v/>
      </c>
      <c r="E309" s="51" t="str">
        <f ca="1">'Annual Trend Days'!E309</f>
        <v/>
      </c>
      <c r="J309" s="1">
        <f t="shared" ca="1" si="15"/>
        <v>0</v>
      </c>
      <c r="K309" s="1">
        <f t="shared" ca="1" si="15"/>
        <v>0</v>
      </c>
      <c r="L309" s="1">
        <f t="shared" ca="1" si="15"/>
        <v>0</v>
      </c>
      <c r="M309" s="1">
        <f t="shared" ca="1" si="15"/>
        <v>0</v>
      </c>
      <c r="N309" s="1">
        <f t="shared" ca="1" si="15"/>
        <v>0</v>
      </c>
      <c r="O309" s="1">
        <f t="shared" ca="1" si="15"/>
        <v>0</v>
      </c>
      <c r="P309" s="1">
        <f t="shared" ca="1" si="15"/>
        <v>0</v>
      </c>
    </row>
    <row r="310" spans="1:16">
      <c r="A310" s="14" t="str">
        <f ca="1">'Annual Trend Days'!A310</f>
        <v/>
      </c>
      <c r="B310" s="33" t="str">
        <f ca="1">'Annual Trend Days'!B310</f>
        <v/>
      </c>
      <c r="C310" s="33" t="str">
        <f ca="1">'Annual Trend Days'!C310</f>
        <v/>
      </c>
      <c r="D310" s="51" t="str">
        <f ca="1">'Annual Trend Days'!D310</f>
        <v/>
      </c>
      <c r="E310" s="51" t="str">
        <f ca="1">'Annual Trend Days'!E310</f>
        <v/>
      </c>
      <c r="J310" s="1">
        <f t="shared" ca="1" si="15"/>
        <v>0</v>
      </c>
      <c r="K310" s="1">
        <f t="shared" ca="1" si="15"/>
        <v>0</v>
      </c>
      <c r="L310" s="1">
        <f t="shared" ca="1" si="15"/>
        <v>0</v>
      </c>
      <c r="M310" s="1">
        <f t="shared" ca="1" si="15"/>
        <v>0</v>
      </c>
      <c r="N310" s="1">
        <f t="shared" ca="1" si="15"/>
        <v>0</v>
      </c>
      <c r="O310" s="1">
        <f t="shared" ca="1" si="15"/>
        <v>0</v>
      </c>
      <c r="P310" s="1">
        <f t="shared" ca="1" si="15"/>
        <v>0</v>
      </c>
    </row>
    <row r="311" spans="1:16">
      <c r="A311" s="14" t="str">
        <f ca="1">'Annual Trend Days'!A311</f>
        <v/>
      </c>
      <c r="B311" s="33" t="str">
        <f ca="1">'Annual Trend Days'!B311</f>
        <v/>
      </c>
      <c r="C311" s="33" t="str">
        <f ca="1">'Annual Trend Days'!C311</f>
        <v/>
      </c>
      <c r="D311" s="51" t="str">
        <f ca="1">'Annual Trend Days'!D311</f>
        <v/>
      </c>
      <c r="E311" s="51" t="str">
        <f ca="1">'Annual Trend Days'!E311</f>
        <v/>
      </c>
      <c r="J311" s="1">
        <f t="shared" ca="1" si="15"/>
        <v>0</v>
      </c>
      <c r="K311" s="1">
        <f t="shared" ca="1" si="15"/>
        <v>0</v>
      </c>
      <c r="L311" s="1">
        <f t="shared" ca="1" si="15"/>
        <v>0</v>
      </c>
      <c r="M311" s="1">
        <f t="shared" ca="1" si="15"/>
        <v>0</v>
      </c>
      <c r="N311" s="1">
        <f t="shared" ca="1" si="15"/>
        <v>0</v>
      </c>
      <c r="O311" s="1">
        <f t="shared" ca="1" si="15"/>
        <v>0</v>
      </c>
      <c r="P311" s="1">
        <f t="shared" ca="1" si="15"/>
        <v>0</v>
      </c>
    </row>
    <row r="312" spans="1:16">
      <c r="A312" s="14" t="str">
        <f ca="1">'Annual Trend Days'!A312</f>
        <v/>
      </c>
      <c r="B312" s="33" t="str">
        <f ca="1">'Annual Trend Days'!B312</f>
        <v/>
      </c>
      <c r="C312" s="33" t="str">
        <f ca="1">'Annual Trend Days'!C312</f>
        <v/>
      </c>
      <c r="D312" s="51" t="str">
        <f ca="1">'Annual Trend Days'!D312</f>
        <v/>
      </c>
      <c r="E312" s="51" t="str">
        <f ca="1">'Annual Trend Days'!E312</f>
        <v/>
      </c>
      <c r="J312" s="1">
        <f t="shared" ca="1" si="15"/>
        <v>0</v>
      </c>
      <c r="K312" s="1">
        <f t="shared" ca="1" si="15"/>
        <v>0</v>
      </c>
      <c r="L312" s="1">
        <f t="shared" ca="1" si="15"/>
        <v>0</v>
      </c>
      <c r="M312" s="1">
        <f t="shared" ca="1" si="15"/>
        <v>0</v>
      </c>
      <c r="N312" s="1">
        <f t="shared" ca="1" si="15"/>
        <v>0</v>
      </c>
      <c r="O312" s="1">
        <f t="shared" ca="1" si="15"/>
        <v>0</v>
      </c>
      <c r="P312" s="1">
        <f t="shared" ca="1" si="15"/>
        <v>0</v>
      </c>
    </row>
    <row r="313" spans="1:16">
      <c r="A313" s="14" t="str">
        <f ca="1">'Annual Trend Days'!A313</f>
        <v/>
      </c>
      <c r="B313" s="33" t="str">
        <f ca="1">'Annual Trend Days'!B313</f>
        <v/>
      </c>
      <c r="C313" s="33" t="str">
        <f ca="1">'Annual Trend Days'!C313</f>
        <v/>
      </c>
      <c r="D313" s="51" t="str">
        <f ca="1">'Annual Trend Days'!D313</f>
        <v/>
      </c>
      <c r="E313" s="51" t="str">
        <f ca="1">'Annual Trend Days'!E313</f>
        <v/>
      </c>
      <c r="J313" s="1">
        <f t="shared" ca="1" si="15"/>
        <v>0</v>
      </c>
      <c r="K313" s="1">
        <f t="shared" ca="1" si="15"/>
        <v>0</v>
      </c>
      <c r="L313" s="1">
        <f t="shared" ca="1" si="15"/>
        <v>0</v>
      </c>
      <c r="M313" s="1">
        <f t="shared" ca="1" si="15"/>
        <v>0</v>
      </c>
      <c r="N313" s="1">
        <f t="shared" ca="1" si="15"/>
        <v>0</v>
      </c>
      <c r="O313" s="1">
        <f t="shared" ca="1" si="15"/>
        <v>0</v>
      </c>
      <c r="P313" s="1">
        <f t="shared" ca="1" si="15"/>
        <v>0</v>
      </c>
    </row>
    <row r="314" spans="1:16">
      <c r="A314" s="14" t="str">
        <f ca="1">'Annual Trend Days'!A314</f>
        <v/>
      </c>
      <c r="B314" s="33" t="str">
        <f ca="1">'Annual Trend Days'!B314</f>
        <v/>
      </c>
      <c r="C314" s="33" t="str">
        <f ca="1">'Annual Trend Days'!C314</f>
        <v/>
      </c>
      <c r="D314" s="51" t="str">
        <f ca="1">'Annual Trend Days'!D314</f>
        <v/>
      </c>
      <c r="E314" s="51" t="str">
        <f ca="1">'Annual Trend Days'!E314</f>
        <v/>
      </c>
      <c r="J314" s="1">
        <f t="shared" ca="1" si="15"/>
        <v>0</v>
      </c>
      <c r="K314" s="1">
        <f t="shared" ca="1" si="15"/>
        <v>0</v>
      </c>
      <c r="L314" s="1">
        <f t="shared" ca="1" si="15"/>
        <v>0</v>
      </c>
      <c r="M314" s="1">
        <f t="shared" ca="1" si="15"/>
        <v>0</v>
      </c>
      <c r="N314" s="1">
        <f t="shared" ca="1" si="15"/>
        <v>0</v>
      </c>
      <c r="O314" s="1">
        <f t="shared" ca="1" si="15"/>
        <v>0</v>
      </c>
      <c r="P314" s="1">
        <f t="shared" ca="1" si="15"/>
        <v>0</v>
      </c>
    </row>
    <row r="315" spans="1:16">
      <c r="A315" s="14" t="str">
        <f ca="1">'Annual Trend Days'!A315</f>
        <v/>
      </c>
      <c r="B315" s="33" t="str">
        <f ca="1">'Annual Trend Days'!B315</f>
        <v/>
      </c>
      <c r="C315" s="33" t="str">
        <f ca="1">'Annual Trend Days'!C315</f>
        <v/>
      </c>
      <c r="D315" s="51" t="str">
        <f ca="1">'Annual Trend Days'!D315</f>
        <v/>
      </c>
      <c r="E315" s="51" t="str">
        <f ca="1">'Annual Trend Days'!E315</f>
        <v/>
      </c>
      <c r="J315" s="1">
        <f t="shared" ca="1" si="15"/>
        <v>0</v>
      </c>
      <c r="K315" s="1">
        <f t="shared" ca="1" si="15"/>
        <v>0</v>
      </c>
      <c r="L315" s="1">
        <f t="shared" ca="1" si="15"/>
        <v>0</v>
      </c>
      <c r="M315" s="1">
        <f t="shared" ca="1" si="15"/>
        <v>0</v>
      </c>
      <c r="N315" s="1">
        <f t="shared" ca="1" si="15"/>
        <v>0</v>
      </c>
      <c r="O315" s="1">
        <f t="shared" ca="1" si="15"/>
        <v>0</v>
      </c>
      <c r="P315" s="1">
        <f t="shared" ca="1" si="15"/>
        <v>0</v>
      </c>
    </row>
    <row r="316" spans="1:16">
      <c r="A316" s="14" t="str">
        <f ca="1">'Annual Trend Days'!A316</f>
        <v/>
      </c>
      <c r="B316" s="33" t="str">
        <f ca="1">'Annual Trend Days'!B316</f>
        <v/>
      </c>
      <c r="C316" s="33" t="str">
        <f ca="1">'Annual Trend Days'!C316</f>
        <v/>
      </c>
      <c r="D316" s="51" t="str">
        <f ca="1">'Annual Trend Days'!D316</f>
        <v/>
      </c>
      <c r="E316" s="51" t="str">
        <f ca="1">'Annual Trend Days'!E316</f>
        <v/>
      </c>
      <c r="J316" s="1">
        <f t="shared" ca="1" si="15"/>
        <v>0</v>
      </c>
      <c r="K316" s="1">
        <f t="shared" ca="1" si="15"/>
        <v>0</v>
      </c>
      <c r="L316" s="1">
        <f t="shared" ca="1" si="15"/>
        <v>0</v>
      </c>
      <c r="M316" s="1">
        <f t="shared" ca="1" si="15"/>
        <v>0</v>
      </c>
      <c r="N316" s="1">
        <f t="shared" ca="1" si="15"/>
        <v>0</v>
      </c>
      <c r="O316" s="1">
        <f t="shared" ca="1" si="15"/>
        <v>0</v>
      </c>
      <c r="P316" s="1">
        <f t="shared" ca="1" si="15"/>
        <v>0</v>
      </c>
    </row>
    <row r="317" spans="1:16">
      <c r="A317" s="14" t="str">
        <f ca="1">'Annual Trend Days'!A317</f>
        <v/>
      </c>
      <c r="B317" s="33" t="str">
        <f ca="1">'Annual Trend Days'!B317</f>
        <v/>
      </c>
      <c r="C317" s="33" t="str">
        <f ca="1">'Annual Trend Days'!C317</f>
        <v/>
      </c>
      <c r="D317" s="51" t="str">
        <f ca="1">'Annual Trend Days'!D317</f>
        <v/>
      </c>
      <c r="E317" s="51" t="str">
        <f ca="1">'Annual Trend Days'!E317</f>
        <v/>
      </c>
      <c r="J317" s="1">
        <f t="shared" ca="1" si="15"/>
        <v>0</v>
      </c>
      <c r="K317" s="1">
        <f t="shared" ca="1" si="15"/>
        <v>0</v>
      </c>
      <c r="L317" s="1">
        <f t="shared" ca="1" si="15"/>
        <v>0</v>
      </c>
      <c r="M317" s="1">
        <f t="shared" ca="1" si="15"/>
        <v>0</v>
      </c>
      <c r="N317" s="1">
        <f t="shared" ca="1" si="15"/>
        <v>0</v>
      </c>
      <c r="O317" s="1">
        <f t="shared" ca="1" si="15"/>
        <v>0</v>
      </c>
      <c r="P317" s="1">
        <f t="shared" ca="1" si="15"/>
        <v>0</v>
      </c>
    </row>
    <row r="318" spans="1:16">
      <c r="A318" s="14" t="str">
        <f ca="1">'Annual Trend Days'!A318</f>
        <v/>
      </c>
      <c r="B318" s="33" t="str">
        <f ca="1">'Annual Trend Days'!B318</f>
        <v/>
      </c>
      <c r="C318" s="33" t="str">
        <f ca="1">'Annual Trend Days'!C318</f>
        <v/>
      </c>
      <c r="D318" s="51" t="str">
        <f ca="1">'Annual Trend Days'!D318</f>
        <v/>
      </c>
      <c r="E318" s="51" t="str">
        <f ca="1">'Annual Trend Days'!E318</f>
        <v/>
      </c>
      <c r="J318" s="1">
        <f t="shared" ca="1" si="15"/>
        <v>0</v>
      </c>
      <c r="K318" s="1">
        <f t="shared" ca="1" si="15"/>
        <v>0</v>
      </c>
      <c r="L318" s="1">
        <f t="shared" ca="1" si="15"/>
        <v>0</v>
      </c>
      <c r="M318" s="1">
        <f t="shared" ca="1" si="15"/>
        <v>0</v>
      </c>
      <c r="N318" s="1">
        <f t="shared" ca="1" si="15"/>
        <v>0</v>
      </c>
      <c r="O318" s="1">
        <f t="shared" ca="1" si="15"/>
        <v>0</v>
      </c>
      <c r="P318" s="1">
        <f t="shared" ca="1" si="15"/>
        <v>0</v>
      </c>
    </row>
    <row r="319" spans="1:16">
      <c r="A319" s="14" t="str">
        <f ca="1">'Annual Trend Days'!A319</f>
        <v/>
      </c>
      <c r="B319" s="33" t="str">
        <f ca="1">'Annual Trend Days'!B319</f>
        <v/>
      </c>
      <c r="C319" s="33" t="str">
        <f ca="1">'Annual Trend Days'!C319</f>
        <v/>
      </c>
      <c r="D319" s="51" t="str">
        <f ca="1">'Annual Trend Days'!D319</f>
        <v/>
      </c>
      <c r="E319" s="51" t="str">
        <f ca="1">'Annual Trend Days'!E319</f>
        <v/>
      </c>
      <c r="J319" s="1">
        <f t="shared" ca="1" si="15"/>
        <v>0</v>
      </c>
      <c r="K319" s="1">
        <f t="shared" ca="1" si="15"/>
        <v>0</v>
      </c>
      <c r="L319" s="1">
        <f t="shared" ca="1" si="15"/>
        <v>0</v>
      </c>
      <c r="M319" s="1">
        <f t="shared" ca="1" si="15"/>
        <v>0</v>
      </c>
      <c r="N319" s="1">
        <f t="shared" ca="1" si="15"/>
        <v>0</v>
      </c>
      <c r="O319" s="1">
        <f t="shared" ca="1" si="15"/>
        <v>0</v>
      </c>
      <c r="P319" s="1">
        <f t="shared" ca="1" si="15"/>
        <v>0</v>
      </c>
    </row>
    <row r="320" spans="1:16">
      <c r="A320" s="14" t="str">
        <f ca="1">'Annual Trend Days'!A320</f>
        <v/>
      </c>
      <c r="B320" s="33" t="str">
        <f ca="1">'Annual Trend Days'!B320</f>
        <v/>
      </c>
      <c r="C320" s="33" t="str">
        <f ca="1">'Annual Trend Days'!C320</f>
        <v/>
      </c>
      <c r="D320" s="51" t="str">
        <f ca="1">'Annual Trend Days'!D320</f>
        <v/>
      </c>
      <c r="E320" s="51" t="str">
        <f ca="1">'Annual Trend Days'!E320</f>
        <v/>
      </c>
      <c r="J320" s="1">
        <f t="shared" ca="1" si="15"/>
        <v>0</v>
      </c>
      <c r="K320" s="1">
        <f t="shared" ca="1" si="15"/>
        <v>0</v>
      </c>
      <c r="L320" s="1">
        <f t="shared" ca="1" si="15"/>
        <v>0</v>
      </c>
      <c r="M320" s="1">
        <f t="shared" ca="1" si="15"/>
        <v>0</v>
      </c>
      <c r="N320" s="1">
        <f t="shared" ca="1" si="15"/>
        <v>0</v>
      </c>
      <c r="O320" s="1">
        <f t="shared" ca="1" si="15"/>
        <v>0</v>
      </c>
      <c r="P320" s="1">
        <f t="shared" ca="1" si="15"/>
        <v>0</v>
      </c>
    </row>
    <row r="321" spans="1:16">
      <c r="A321" s="14" t="str">
        <f ca="1">'Annual Trend Days'!A321</f>
        <v/>
      </c>
      <c r="B321" s="33" t="str">
        <f ca="1">'Annual Trend Days'!B321</f>
        <v/>
      </c>
      <c r="C321" s="33" t="str">
        <f ca="1">'Annual Trend Days'!C321</f>
        <v/>
      </c>
      <c r="D321" s="51" t="str">
        <f ca="1">'Annual Trend Days'!D321</f>
        <v/>
      </c>
      <c r="E321" s="51" t="str">
        <f ca="1">'Annual Trend Days'!E321</f>
        <v/>
      </c>
      <c r="J321" s="1">
        <f t="shared" ca="1" si="15"/>
        <v>0</v>
      </c>
      <c r="K321" s="1">
        <f t="shared" ca="1" si="15"/>
        <v>0</v>
      </c>
      <c r="L321" s="1">
        <f t="shared" ca="1" si="15"/>
        <v>0</v>
      </c>
      <c r="M321" s="1">
        <f t="shared" ca="1" si="15"/>
        <v>0</v>
      </c>
      <c r="N321" s="1">
        <f t="shared" ca="1" si="15"/>
        <v>0</v>
      </c>
      <c r="O321" s="1">
        <f t="shared" ca="1" si="15"/>
        <v>0</v>
      </c>
      <c r="P321" s="1">
        <f t="shared" ca="1" si="15"/>
        <v>0</v>
      </c>
    </row>
    <row r="322" spans="1:16">
      <c r="A322" s="14" t="str">
        <f ca="1">'Annual Trend Days'!A322</f>
        <v/>
      </c>
      <c r="B322" s="33" t="str">
        <f ca="1">'Annual Trend Days'!B322</f>
        <v/>
      </c>
      <c r="C322" s="33" t="str">
        <f ca="1">'Annual Trend Days'!C322</f>
        <v/>
      </c>
      <c r="D322" s="51" t="str">
        <f ca="1">'Annual Trend Days'!D322</f>
        <v/>
      </c>
      <c r="E322" s="51" t="str">
        <f ca="1">'Annual Trend Days'!E322</f>
        <v/>
      </c>
      <c r="J322" s="1">
        <f t="shared" ca="1" si="15"/>
        <v>0</v>
      </c>
      <c r="K322" s="1">
        <f t="shared" ca="1" si="15"/>
        <v>0</v>
      </c>
      <c r="L322" s="1">
        <f t="shared" ca="1" si="15"/>
        <v>0</v>
      </c>
      <c r="M322" s="1">
        <f t="shared" ca="1" si="15"/>
        <v>0</v>
      </c>
      <c r="N322" s="1">
        <f t="shared" ca="1" si="15"/>
        <v>0</v>
      </c>
      <c r="O322" s="1">
        <f t="shared" ca="1" si="15"/>
        <v>0</v>
      </c>
      <c r="P322" s="1">
        <f t="shared" ca="1" si="15"/>
        <v>0</v>
      </c>
    </row>
    <row r="323" spans="1:16">
      <c r="A323" s="14" t="str">
        <f ca="1">'Annual Trend Days'!A323</f>
        <v/>
      </c>
      <c r="B323" s="33" t="str">
        <f ca="1">'Annual Trend Days'!B323</f>
        <v/>
      </c>
      <c r="C323" s="33" t="str">
        <f ca="1">'Annual Trend Days'!C323</f>
        <v/>
      </c>
      <c r="D323" s="51" t="str">
        <f ca="1">'Annual Trend Days'!D323</f>
        <v/>
      </c>
      <c r="E323" s="51" t="str">
        <f ca="1">'Annual Trend Days'!E323</f>
        <v/>
      </c>
      <c r="J323" s="1">
        <f t="shared" ref="J323:P339" ca="1" si="16">SUMIFS(stitches,dates,"&gt;="&amp;J$1,dates,"&lt;"&amp;DATE(YEAR(J$1)+1,MONTH(J$1),DAY(J$1)),projects,$B323)</f>
        <v>0</v>
      </c>
      <c r="K323" s="1">
        <f t="shared" ca="1" si="16"/>
        <v>0</v>
      </c>
      <c r="L323" s="1">
        <f t="shared" ca="1" si="16"/>
        <v>0</v>
      </c>
      <c r="M323" s="1">
        <f t="shared" ca="1" si="16"/>
        <v>0</v>
      </c>
      <c r="N323" s="1">
        <f t="shared" ca="1" si="16"/>
        <v>0</v>
      </c>
      <c r="O323" s="1">
        <f t="shared" ca="1" si="16"/>
        <v>0</v>
      </c>
      <c r="P323" s="1">
        <f t="shared" ca="1" si="16"/>
        <v>0</v>
      </c>
    </row>
    <row r="324" spans="1:16">
      <c r="A324" s="14" t="str">
        <f ca="1">'Annual Trend Days'!A324</f>
        <v/>
      </c>
      <c r="B324" s="33" t="str">
        <f ca="1">'Annual Trend Days'!B324</f>
        <v/>
      </c>
      <c r="C324" s="33" t="str">
        <f ca="1">'Annual Trend Days'!C324</f>
        <v/>
      </c>
      <c r="D324" s="51" t="str">
        <f ca="1">'Annual Trend Days'!D324</f>
        <v/>
      </c>
      <c r="E324" s="51" t="str">
        <f ca="1">'Annual Trend Days'!E324</f>
        <v/>
      </c>
      <c r="J324" s="1">
        <f t="shared" ca="1" si="16"/>
        <v>0</v>
      </c>
      <c r="K324" s="1">
        <f t="shared" ca="1" si="16"/>
        <v>0</v>
      </c>
      <c r="L324" s="1">
        <f t="shared" ca="1" si="16"/>
        <v>0</v>
      </c>
      <c r="M324" s="1">
        <f t="shared" ca="1" si="16"/>
        <v>0</v>
      </c>
      <c r="N324" s="1">
        <f t="shared" ca="1" si="16"/>
        <v>0</v>
      </c>
      <c r="O324" s="1">
        <f t="shared" ca="1" si="16"/>
        <v>0</v>
      </c>
      <c r="P324" s="1">
        <f t="shared" ca="1" si="16"/>
        <v>0</v>
      </c>
    </row>
    <row r="325" spans="1:16">
      <c r="A325" s="14" t="str">
        <f ca="1">'Annual Trend Days'!A325</f>
        <v/>
      </c>
      <c r="B325" s="33" t="str">
        <f ca="1">'Annual Trend Days'!B325</f>
        <v/>
      </c>
      <c r="C325" s="33" t="str">
        <f ca="1">'Annual Trend Days'!C325</f>
        <v/>
      </c>
      <c r="D325" s="51" t="str">
        <f ca="1">'Annual Trend Days'!D325</f>
        <v/>
      </c>
      <c r="E325" s="51" t="str">
        <f ca="1">'Annual Trend Days'!E325</f>
        <v/>
      </c>
      <c r="J325" s="1">
        <f t="shared" ca="1" si="16"/>
        <v>0</v>
      </c>
      <c r="K325" s="1">
        <f t="shared" ca="1" si="16"/>
        <v>0</v>
      </c>
      <c r="L325" s="1">
        <f t="shared" ca="1" si="16"/>
        <v>0</v>
      </c>
      <c r="M325" s="1">
        <f t="shared" ca="1" si="16"/>
        <v>0</v>
      </c>
      <c r="N325" s="1">
        <f t="shared" ca="1" si="16"/>
        <v>0</v>
      </c>
      <c r="O325" s="1">
        <f t="shared" ca="1" si="16"/>
        <v>0</v>
      </c>
      <c r="P325" s="1">
        <f t="shared" ca="1" si="16"/>
        <v>0</v>
      </c>
    </row>
    <row r="326" spans="1:16">
      <c r="A326" s="14" t="str">
        <f ca="1">'Annual Trend Days'!A326</f>
        <v/>
      </c>
      <c r="B326" s="33" t="str">
        <f ca="1">'Annual Trend Days'!B326</f>
        <v/>
      </c>
      <c r="C326" s="33" t="str">
        <f ca="1">'Annual Trend Days'!C326</f>
        <v/>
      </c>
      <c r="D326" s="51" t="str">
        <f ca="1">'Annual Trend Days'!D326</f>
        <v/>
      </c>
      <c r="E326" s="51" t="str">
        <f ca="1">'Annual Trend Days'!E326</f>
        <v/>
      </c>
      <c r="J326" s="1">
        <f t="shared" ca="1" si="16"/>
        <v>0</v>
      </c>
      <c r="K326" s="1">
        <f t="shared" ca="1" si="16"/>
        <v>0</v>
      </c>
      <c r="L326" s="1">
        <f t="shared" ca="1" si="16"/>
        <v>0</v>
      </c>
      <c r="M326" s="1">
        <f t="shared" ca="1" si="16"/>
        <v>0</v>
      </c>
      <c r="N326" s="1">
        <f t="shared" ca="1" si="16"/>
        <v>0</v>
      </c>
      <c r="O326" s="1">
        <f t="shared" ca="1" si="16"/>
        <v>0</v>
      </c>
      <c r="P326" s="1">
        <f t="shared" ca="1" si="16"/>
        <v>0</v>
      </c>
    </row>
    <row r="327" spans="1:16">
      <c r="A327" s="14" t="str">
        <f ca="1">'Annual Trend Days'!A327</f>
        <v/>
      </c>
      <c r="B327" s="33" t="str">
        <f ca="1">'Annual Trend Days'!B327</f>
        <v/>
      </c>
      <c r="C327" s="33" t="str">
        <f ca="1">'Annual Trend Days'!C327</f>
        <v/>
      </c>
      <c r="D327" s="51" t="str">
        <f ca="1">'Annual Trend Days'!D327</f>
        <v/>
      </c>
      <c r="E327" s="51" t="str">
        <f ca="1">'Annual Trend Days'!E327</f>
        <v/>
      </c>
      <c r="J327" s="1">
        <f t="shared" ca="1" si="16"/>
        <v>0</v>
      </c>
      <c r="K327" s="1">
        <f t="shared" ca="1" si="16"/>
        <v>0</v>
      </c>
      <c r="L327" s="1">
        <f t="shared" ca="1" si="16"/>
        <v>0</v>
      </c>
      <c r="M327" s="1">
        <f t="shared" ca="1" si="16"/>
        <v>0</v>
      </c>
      <c r="N327" s="1">
        <f t="shared" ca="1" si="16"/>
        <v>0</v>
      </c>
      <c r="O327" s="1">
        <f t="shared" ca="1" si="16"/>
        <v>0</v>
      </c>
      <c r="P327" s="1">
        <f t="shared" ca="1" si="16"/>
        <v>0</v>
      </c>
    </row>
    <row r="328" spans="1:16">
      <c r="A328" s="14" t="str">
        <f ca="1">'Annual Trend Days'!A328</f>
        <v/>
      </c>
      <c r="B328" s="33" t="str">
        <f ca="1">'Annual Trend Days'!B328</f>
        <v/>
      </c>
      <c r="C328" s="33" t="str">
        <f ca="1">'Annual Trend Days'!C328</f>
        <v/>
      </c>
      <c r="D328" s="51" t="str">
        <f ca="1">'Annual Trend Days'!D328</f>
        <v/>
      </c>
      <c r="E328" s="51" t="str">
        <f ca="1">'Annual Trend Days'!E328</f>
        <v/>
      </c>
      <c r="J328" s="1">
        <f t="shared" ca="1" si="16"/>
        <v>0</v>
      </c>
      <c r="K328" s="1">
        <f t="shared" ca="1" si="16"/>
        <v>0</v>
      </c>
      <c r="L328" s="1">
        <f t="shared" ca="1" si="16"/>
        <v>0</v>
      </c>
      <c r="M328" s="1">
        <f t="shared" ca="1" si="16"/>
        <v>0</v>
      </c>
      <c r="N328" s="1">
        <f t="shared" ca="1" si="16"/>
        <v>0</v>
      </c>
      <c r="O328" s="1">
        <f t="shared" ca="1" si="16"/>
        <v>0</v>
      </c>
      <c r="P328" s="1">
        <f t="shared" ca="1" si="16"/>
        <v>0</v>
      </c>
    </row>
    <row r="329" spans="1:16">
      <c r="A329" s="14" t="str">
        <f ca="1">'Annual Trend Days'!A329</f>
        <v/>
      </c>
      <c r="B329" s="33" t="str">
        <f ca="1">'Annual Trend Days'!B329</f>
        <v/>
      </c>
      <c r="C329" s="33" t="str">
        <f ca="1">'Annual Trend Days'!C329</f>
        <v/>
      </c>
      <c r="D329" s="51" t="str">
        <f ca="1">'Annual Trend Days'!D329</f>
        <v/>
      </c>
      <c r="E329" s="51" t="str">
        <f ca="1">'Annual Trend Days'!E329</f>
        <v/>
      </c>
      <c r="J329" s="1">
        <f t="shared" ca="1" si="16"/>
        <v>0</v>
      </c>
      <c r="K329" s="1">
        <f t="shared" ca="1" si="16"/>
        <v>0</v>
      </c>
      <c r="L329" s="1">
        <f t="shared" ca="1" si="16"/>
        <v>0</v>
      </c>
      <c r="M329" s="1">
        <f t="shared" ca="1" si="16"/>
        <v>0</v>
      </c>
      <c r="N329" s="1">
        <f t="shared" ca="1" si="16"/>
        <v>0</v>
      </c>
      <c r="O329" s="1">
        <f t="shared" ca="1" si="16"/>
        <v>0</v>
      </c>
      <c r="P329" s="1">
        <f t="shared" ca="1" si="16"/>
        <v>0</v>
      </c>
    </row>
    <row r="330" spans="1:16">
      <c r="A330" s="14" t="str">
        <f ca="1">'Annual Trend Days'!A330</f>
        <v/>
      </c>
      <c r="B330" s="33" t="str">
        <f ca="1">'Annual Trend Days'!B330</f>
        <v/>
      </c>
      <c r="C330" s="33" t="str">
        <f ca="1">'Annual Trend Days'!C330</f>
        <v/>
      </c>
      <c r="D330" s="51" t="str">
        <f ca="1">'Annual Trend Days'!D330</f>
        <v/>
      </c>
      <c r="E330" s="51" t="str">
        <f ca="1">'Annual Trend Days'!E330</f>
        <v/>
      </c>
      <c r="J330" s="1">
        <f t="shared" ca="1" si="16"/>
        <v>0</v>
      </c>
      <c r="K330" s="1">
        <f t="shared" ca="1" si="16"/>
        <v>0</v>
      </c>
      <c r="L330" s="1">
        <f t="shared" ca="1" si="16"/>
        <v>0</v>
      </c>
      <c r="M330" s="1">
        <f t="shared" ca="1" si="16"/>
        <v>0</v>
      </c>
      <c r="N330" s="1">
        <f t="shared" ca="1" si="16"/>
        <v>0</v>
      </c>
      <c r="O330" s="1">
        <f t="shared" ca="1" si="16"/>
        <v>0</v>
      </c>
      <c r="P330" s="1">
        <f t="shared" ca="1" si="16"/>
        <v>0</v>
      </c>
    </row>
    <row r="331" spans="1:16">
      <c r="A331" s="14" t="str">
        <f ca="1">'Annual Trend Days'!A331</f>
        <v/>
      </c>
      <c r="B331" s="33" t="str">
        <f ca="1">'Annual Trend Days'!B331</f>
        <v/>
      </c>
      <c r="C331" s="33" t="str">
        <f ca="1">'Annual Trend Days'!C331</f>
        <v/>
      </c>
      <c r="D331" s="51" t="str">
        <f ca="1">'Annual Trend Days'!D331</f>
        <v/>
      </c>
      <c r="E331" s="51" t="str">
        <f ca="1">'Annual Trend Days'!E331</f>
        <v/>
      </c>
      <c r="J331" s="1">
        <f t="shared" ca="1" si="16"/>
        <v>0</v>
      </c>
      <c r="K331" s="1">
        <f t="shared" ca="1" si="16"/>
        <v>0</v>
      </c>
      <c r="L331" s="1">
        <f t="shared" ca="1" si="16"/>
        <v>0</v>
      </c>
      <c r="M331" s="1">
        <f t="shared" ca="1" si="16"/>
        <v>0</v>
      </c>
      <c r="N331" s="1">
        <f t="shared" ca="1" si="16"/>
        <v>0</v>
      </c>
      <c r="O331" s="1">
        <f t="shared" ca="1" si="16"/>
        <v>0</v>
      </c>
      <c r="P331" s="1">
        <f t="shared" ca="1" si="16"/>
        <v>0</v>
      </c>
    </row>
    <row r="332" spans="1:16">
      <c r="A332" s="14" t="str">
        <f ca="1">'Annual Trend Days'!A332</f>
        <v/>
      </c>
      <c r="B332" s="33" t="str">
        <f ca="1">'Annual Trend Days'!B332</f>
        <v/>
      </c>
      <c r="C332" s="33" t="str">
        <f ca="1">'Annual Trend Days'!C332</f>
        <v/>
      </c>
      <c r="D332" s="51" t="str">
        <f ca="1">'Annual Trend Days'!D332</f>
        <v/>
      </c>
      <c r="E332" s="51" t="str">
        <f ca="1">'Annual Trend Days'!E332</f>
        <v/>
      </c>
      <c r="J332" s="1">
        <f t="shared" ca="1" si="16"/>
        <v>0</v>
      </c>
      <c r="K332" s="1">
        <f t="shared" ca="1" si="16"/>
        <v>0</v>
      </c>
      <c r="L332" s="1">
        <f t="shared" ca="1" si="16"/>
        <v>0</v>
      </c>
      <c r="M332" s="1">
        <f t="shared" ca="1" si="16"/>
        <v>0</v>
      </c>
      <c r="N332" s="1">
        <f t="shared" ca="1" si="16"/>
        <v>0</v>
      </c>
      <c r="O332" s="1">
        <f t="shared" ca="1" si="16"/>
        <v>0</v>
      </c>
      <c r="P332" s="1">
        <f t="shared" ca="1" si="16"/>
        <v>0</v>
      </c>
    </row>
    <row r="333" spans="1:16">
      <c r="A333" s="14" t="str">
        <f ca="1">'Annual Trend Days'!A333</f>
        <v/>
      </c>
      <c r="B333" s="33" t="str">
        <f ca="1">'Annual Trend Days'!B333</f>
        <v/>
      </c>
      <c r="C333" s="33" t="str">
        <f ca="1">'Annual Trend Days'!C333</f>
        <v/>
      </c>
      <c r="D333" s="51" t="str">
        <f ca="1">'Annual Trend Days'!D333</f>
        <v/>
      </c>
      <c r="E333" s="51" t="str">
        <f ca="1">'Annual Trend Days'!E333</f>
        <v/>
      </c>
      <c r="J333" s="1">
        <f t="shared" ca="1" si="16"/>
        <v>0</v>
      </c>
      <c r="K333" s="1">
        <f t="shared" ca="1" si="16"/>
        <v>0</v>
      </c>
      <c r="L333" s="1">
        <f t="shared" ca="1" si="16"/>
        <v>0</v>
      </c>
      <c r="M333" s="1">
        <f t="shared" ca="1" si="16"/>
        <v>0</v>
      </c>
      <c r="N333" s="1">
        <f t="shared" ca="1" si="16"/>
        <v>0</v>
      </c>
      <c r="O333" s="1">
        <f t="shared" ca="1" si="16"/>
        <v>0</v>
      </c>
      <c r="P333" s="1">
        <f t="shared" ca="1" si="16"/>
        <v>0</v>
      </c>
    </row>
    <row r="334" spans="1:16">
      <c r="A334" s="14" t="str">
        <f ca="1">'Annual Trend Days'!A334</f>
        <v/>
      </c>
      <c r="B334" s="33" t="str">
        <f ca="1">'Annual Trend Days'!B334</f>
        <v/>
      </c>
      <c r="C334" s="33" t="str">
        <f ca="1">'Annual Trend Days'!C334</f>
        <v/>
      </c>
      <c r="D334" s="51" t="str">
        <f ca="1">'Annual Trend Days'!D334</f>
        <v/>
      </c>
      <c r="E334" s="51" t="str">
        <f ca="1">'Annual Trend Days'!E334</f>
        <v/>
      </c>
      <c r="J334" s="1">
        <f t="shared" ca="1" si="16"/>
        <v>0</v>
      </c>
      <c r="K334" s="1">
        <f t="shared" ca="1" si="16"/>
        <v>0</v>
      </c>
      <c r="L334" s="1">
        <f t="shared" ca="1" si="16"/>
        <v>0</v>
      </c>
      <c r="M334" s="1">
        <f t="shared" ca="1" si="16"/>
        <v>0</v>
      </c>
      <c r="N334" s="1">
        <f t="shared" ca="1" si="16"/>
        <v>0</v>
      </c>
      <c r="O334" s="1">
        <f t="shared" ca="1" si="16"/>
        <v>0</v>
      </c>
      <c r="P334" s="1">
        <f t="shared" ca="1" si="16"/>
        <v>0</v>
      </c>
    </row>
    <row r="335" spans="1:16">
      <c r="A335" s="14" t="str">
        <f ca="1">'Annual Trend Days'!A335</f>
        <v/>
      </c>
      <c r="B335" s="33" t="str">
        <f ca="1">'Annual Trend Days'!B335</f>
        <v/>
      </c>
      <c r="C335" s="33" t="str">
        <f ca="1">'Annual Trend Days'!C335</f>
        <v/>
      </c>
      <c r="D335" s="51" t="str">
        <f ca="1">'Annual Trend Days'!D335</f>
        <v/>
      </c>
      <c r="E335" s="51" t="str">
        <f ca="1">'Annual Trend Days'!E335</f>
        <v/>
      </c>
      <c r="J335" s="1">
        <f t="shared" ca="1" si="16"/>
        <v>0</v>
      </c>
      <c r="K335" s="1">
        <f t="shared" ca="1" si="16"/>
        <v>0</v>
      </c>
      <c r="L335" s="1">
        <f t="shared" ca="1" si="16"/>
        <v>0</v>
      </c>
      <c r="M335" s="1">
        <f t="shared" ca="1" si="16"/>
        <v>0</v>
      </c>
      <c r="N335" s="1">
        <f t="shared" ca="1" si="16"/>
        <v>0</v>
      </c>
      <c r="O335" s="1">
        <f t="shared" ca="1" si="16"/>
        <v>0</v>
      </c>
      <c r="P335" s="1">
        <f t="shared" ca="1" si="16"/>
        <v>0</v>
      </c>
    </row>
    <row r="336" spans="1:16">
      <c r="A336" s="14" t="str">
        <f ca="1">'Annual Trend Days'!A336</f>
        <v/>
      </c>
      <c r="B336" s="33" t="str">
        <f ca="1">'Annual Trend Days'!B336</f>
        <v/>
      </c>
      <c r="C336" s="33" t="str">
        <f ca="1">'Annual Trend Days'!C336</f>
        <v/>
      </c>
      <c r="D336" s="51" t="str">
        <f ca="1">'Annual Trend Days'!D336</f>
        <v/>
      </c>
      <c r="E336" s="51" t="str">
        <f ca="1">'Annual Trend Days'!E336</f>
        <v/>
      </c>
      <c r="J336" s="1">
        <f t="shared" ca="1" si="16"/>
        <v>0</v>
      </c>
      <c r="K336" s="1">
        <f t="shared" ca="1" si="16"/>
        <v>0</v>
      </c>
      <c r="L336" s="1">
        <f t="shared" ca="1" si="16"/>
        <v>0</v>
      </c>
      <c r="M336" s="1">
        <f t="shared" ca="1" si="16"/>
        <v>0</v>
      </c>
      <c r="N336" s="1">
        <f t="shared" ca="1" si="16"/>
        <v>0</v>
      </c>
      <c r="O336" s="1">
        <f t="shared" ca="1" si="16"/>
        <v>0</v>
      </c>
      <c r="P336" s="1">
        <f t="shared" ca="1" si="16"/>
        <v>0</v>
      </c>
    </row>
    <row r="337" spans="1:16">
      <c r="A337" s="14" t="str">
        <f ca="1">'Annual Trend Days'!A337</f>
        <v/>
      </c>
      <c r="B337" s="33" t="str">
        <f ca="1">'Annual Trend Days'!B337</f>
        <v/>
      </c>
      <c r="C337" s="33" t="str">
        <f ca="1">'Annual Trend Days'!C337</f>
        <v/>
      </c>
      <c r="D337" s="51" t="str">
        <f ca="1">'Annual Trend Days'!D337</f>
        <v/>
      </c>
      <c r="E337" s="51" t="str">
        <f ca="1">'Annual Trend Days'!E337</f>
        <v/>
      </c>
      <c r="J337" s="1">
        <f t="shared" ca="1" si="16"/>
        <v>0</v>
      </c>
      <c r="K337" s="1">
        <f t="shared" ca="1" si="16"/>
        <v>0</v>
      </c>
      <c r="L337" s="1">
        <f t="shared" ca="1" si="16"/>
        <v>0</v>
      </c>
      <c r="M337" s="1">
        <f t="shared" ca="1" si="16"/>
        <v>0</v>
      </c>
      <c r="N337" s="1">
        <f t="shared" ca="1" si="16"/>
        <v>0</v>
      </c>
      <c r="O337" s="1">
        <f t="shared" ca="1" si="16"/>
        <v>0</v>
      </c>
      <c r="P337" s="1">
        <f t="shared" ca="1" si="16"/>
        <v>0</v>
      </c>
    </row>
    <row r="338" spans="1:16">
      <c r="A338" s="14" t="str">
        <f ca="1">'Annual Trend Days'!A338</f>
        <v/>
      </c>
      <c r="B338" s="33" t="str">
        <f ca="1">'Annual Trend Days'!B338</f>
        <v/>
      </c>
      <c r="C338" s="33" t="str">
        <f ca="1">'Annual Trend Days'!C338</f>
        <v/>
      </c>
      <c r="D338" s="51" t="str">
        <f ca="1">'Annual Trend Days'!D338</f>
        <v/>
      </c>
      <c r="E338" s="51" t="str">
        <f ca="1">'Annual Trend Days'!E338</f>
        <v/>
      </c>
      <c r="J338" s="1">
        <f t="shared" ca="1" si="16"/>
        <v>0</v>
      </c>
      <c r="K338" s="1">
        <f t="shared" ca="1" si="16"/>
        <v>0</v>
      </c>
      <c r="L338" s="1">
        <f t="shared" ca="1" si="16"/>
        <v>0</v>
      </c>
      <c r="M338" s="1">
        <f t="shared" ca="1" si="16"/>
        <v>0</v>
      </c>
      <c r="N338" s="1">
        <f t="shared" ca="1" si="16"/>
        <v>0</v>
      </c>
      <c r="O338" s="1">
        <f t="shared" ca="1" si="16"/>
        <v>0</v>
      </c>
      <c r="P338" s="1">
        <f t="shared" ca="1" si="16"/>
        <v>0</v>
      </c>
    </row>
    <row r="339" spans="1:16">
      <c r="A339" s="14" t="str">
        <f ca="1">'Annual Trend Days'!A339</f>
        <v/>
      </c>
      <c r="B339" s="33" t="str">
        <f ca="1">'Annual Trend Days'!B339</f>
        <v/>
      </c>
      <c r="C339" s="33" t="str">
        <f ca="1">'Annual Trend Days'!C339</f>
        <v/>
      </c>
      <c r="D339" s="51" t="str">
        <f ca="1">'Annual Trend Days'!D339</f>
        <v/>
      </c>
      <c r="E339" s="51" t="str">
        <f ca="1">'Annual Trend Days'!E339</f>
        <v/>
      </c>
      <c r="J339" s="1">
        <f t="shared" ca="1" si="16"/>
        <v>0</v>
      </c>
      <c r="K339" s="1">
        <f t="shared" ca="1" si="16"/>
        <v>0</v>
      </c>
      <c r="L339" s="1">
        <f t="shared" ca="1" si="16"/>
        <v>0</v>
      </c>
      <c r="M339" s="1">
        <f t="shared" ca="1" si="16"/>
        <v>0</v>
      </c>
      <c r="N339" s="1">
        <f t="shared" ca="1" si="16"/>
        <v>0</v>
      </c>
      <c r="O339" s="1">
        <f t="shared" ca="1" si="16"/>
        <v>0</v>
      </c>
      <c r="P339" s="1">
        <f t="shared" ca="1" si="16"/>
        <v>0</v>
      </c>
    </row>
  </sheetData>
  <conditionalFormatting sqref="J3:J339">
    <cfRule type="cellIs" dxfId="14" priority="10" operator="equal">
      <formula>0</formula>
    </cfRule>
  </conditionalFormatting>
  <conditionalFormatting sqref="K3:K339">
    <cfRule type="cellIs" dxfId="13" priority="9" operator="equal">
      <formula>0</formula>
    </cfRule>
  </conditionalFormatting>
  <conditionalFormatting sqref="L3:O339">
    <cfRule type="cellIs" dxfId="12" priority="7" operator="equal">
      <formula>0</formula>
    </cfRule>
  </conditionalFormatting>
  <conditionalFormatting sqref="D3:E3">
    <cfRule type="expression" dxfId="11" priority="5">
      <formula>ISNA(D1)</formula>
    </cfRule>
  </conditionalFormatting>
  <conditionalFormatting sqref="P3:P339">
    <cfRule type="cellIs" dxfId="10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7A468-8D4E-4FBC-A0FE-D7D99B56A325}">
  <sheetPr>
    <tabColor theme="7"/>
  </sheetPr>
  <dimension ref="A1:P339"/>
  <sheetViews>
    <sheetView topLeftCell="A28" workbookViewId="0">
      <selection activeCell="P3" sqref="P3"/>
    </sheetView>
  </sheetViews>
  <sheetFormatPr defaultColWidth="8.85546875" defaultRowHeight="15"/>
  <cols>
    <col min="1" max="1" width="6.28515625" style="14" bestFit="1" customWidth="1"/>
    <col min="2" max="2" width="24.42578125" bestFit="1" customWidth="1"/>
    <col min="3" max="3" width="6.42578125" bestFit="1" customWidth="1"/>
    <col min="4" max="5" width="10.85546875" bestFit="1" customWidth="1"/>
    <col min="6" max="16" width="5" bestFit="1" customWidth="1"/>
  </cols>
  <sheetData>
    <row r="1" spans="1:16">
      <c r="A1" s="61" t="s">
        <v>47</v>
      </c>
      <c r="B1" s="9" t="s">
        <v>58</v>
      </c>
      <c r="C1" s="9" t="s">
        <v>44</v>
      </c>
      <c r="D1" s="9" t="s">
        <v>0</v>
      </c>
      <c r="E1" s="9" t="s">
        <v>136</v>
      </c>
      <c r="F1" s="16">
        <v>40909</v>
      </c>
      <c r="G1" s="16">
        <f>DATE(YEAR(F1)+1,MONTH(F1),DAY(F1))</f>
        <v>41275</v>
      </c>
      <c r="H1" s="16">
        <f t="shared" ref="H1:I1" si="0">DATE(YEAR(G1)+1,MONTH(G1),DAY(G1))</f>
        <v>41640</v>
      </c>
      <c r="I1" s="16">
        <f t="shared" si="0"/>
        <v>42005</v>
      </c>
      <c r="J1" s="16">
        <f>'Stitching Log'!A2</f>
        <v>42370</v>
      </c>
      <c r="K1" s="16" t="str">
        <f t="shared" ref="K1:P1" ca="1" si="1">IF(ISERROR(MATCH(DATE(YEAR(J1)+1,MONTH(J1),DAY(J1)),dates,0)),"",DATE(YEAR(J1)+1,MONTH(J1),DAY(J1)))</f>
        <v/>
      </c>
      <c r="L1" s="16" t="str">
        <f t="shared" ca="1" si="1"/>
        <v/>
      </c>
      <c r="M1" s="16" t="str">
        <f t="shared" ca="1" si="1"/>
        <v/>
      </c>
      <c r="N1" s="16" t="str">
        <f t="shared" ca="1" si="1"/>
        <v/>
      </c>
      <c r="O1" s="16" t="str">
        <f t="shared" ca="1" si="1"/>
        <v/>
      </c>
      <c r="P1" s="16" t="str">
        <f t="shared" ca="1" si="1"/>
        <v/>
      </c>
    </row>
    <row r="3" spans="1:16">
      <c r="A3" s="14">
        <f>1</f>
        <v>1</v>
      </c>
      <c r="B3" s="1" t="str">
        <f>'Annual Trend Days'!B3</f>
        <v>None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>
        <f t="shared" ref="O3:P3" ca="1" si="2">IF($B3&lt;&gt;"",COUNTIFS(dates,"&gt;="&amp;O$1,dates,"&lt;"&amp;DATE(YEAR(O$1)+1,MONTH(O$1),DAY(O$1)),projects,$B3),"")</f>
        <v>0</v>
      </c>
      <c r="P3" s="1">
        <f t="shared" ca="1" si="2"/>
        <v>0</v>
      </c>
    </row>
    <row r="4" spans="1:16">
      <c r="A4" s="14" t="str">
        <f t="shared" ref="A4:A67" ca="1" si="3">IF(A3&gt;=annual_trend_projects,"",A3+1)</f>
        <v/>
      </c>
      <c r="B4" s="1" t="str">
        <f ca="1">'Annual Trend Days'!B4</f>
        <v/>
      </c>
      <c r="C4" s="1" t="str">
        <f ca="1">'Annual Trend Days'!C4</f>
        <v/>
      </c>
      <c r="D4" s="3" t="str">
        <f ca="1">'Annual Trend Days'!D4</f>
        <v/>
      </c>
      <c r="E4" s="3" t="str">
        <f ca="1">'Annual Trend Days'!E4</f>
        <v/>
      </c>
      <c r="F4" s="3"/>
      <c r="G4" s="3"/>
      <c r="H4" s="3"/>
      <c r="I4" s="3"/>
      <c r="J4" s="1" t="str" cm="1">
        <f t="array" aca="1" ref="J4" ca="1">_xlfn.SINGLE(IF($B4&lt;&gt;"",IF(COUNTIFS(dates,"&gt;="&amp;J$1,dates,"&lt;"&amp;DATE(YEAR(J$1)+1,MONTH(J$1),DAY(J$1)),projects,$B4)&lt;&gt;0,1,""),""))</f>
        <v/>
      </c>
      <c r="K4" s="1" t="str" cm="1">
        <f t="array" aca="1" ref="K4" ca="1">_xlfn.SINGLE(IF($B4&lt;&gt;"",IF(COUNTIFS(dates,"&gt;="&amp;K$1,dates,"&lt;"&amp;DATE(YEAR(K$1)+1,MONTH(K$1),DAY(K$1)),projects,$B4)&lt;&gt;0,1,""),""))</f>
        <v/>
      </c>
      <c r="L4" s="1" t="str" cm="1">
        <f t="array" aca="1" ref="L4" ca="1">_xlfn.SINGLE(IF($B4&lt;&gt;"",IF(COUNTIFS(dates,"&gt;="&amp;L$1,dates,"&lt;"&amp;DATE(YEAR(L$1)+1,MONTH(L$1),DAY(L$1)),projects,$B4)&lt;&gt;0,1,""),""))</f>
        <v/>
      </c>
      <c r="M4" s="1" t="str" cm="1">
        <f t="array" aca="1" ref="M4" ca="1">_xlfn.SINGLE(IF($B4&lt;&gt;"",IF(COUNTIFS(dates,"&gt;="&amp;M$1,dates,"&lt;"&amp;DATE(YEAR(M$1)+1,MONTH(M$1),DAY(M$1)),projects,$B4)&lt;&gt;0,1,""),""))</f>
        <v/>
      </c>
      <c r="N4" s="1" t="str" cm="1">
        <f t="array" aca="1" ref="N4" ca="1">_xlfn.SINGLE(IF($B4&lt;&gt;"",IF(COUNTIFS(dates,"&gt;="&amp;N$1,dates,"&lt;"&amp;DATE(YEAR(N$1)+1,MONTH(N$1),DAY(N$1)),projects,$B4)&lt;&gt;0,1,""),""))</f>
        <v/>
      </c>
      <c r="O4" s="1" t="str" cm="1">
        <f t="array" aca="1" ref="O4" ca="1">_xlfn.SINGLE(IF($B4&lt;&gt;"",IF(COUNTIFS(dates,"&gt;="&amp;O$1,dates,"&lt;"&amp;DATE(YEAR(O$1)+1,MONTH(O$1),DAY(O$1)),projects,$B4)&lt;&gt;0,1,""),""))</f>
        <v/>
      </c>
      <c r="P4" s="1" t="str" cm="1">
        <f t="array" aca="1" ref="P4" ca="1">_xlfn.SINGLE(IF($B4&lt;&gt;"",IF(COUNTIFS(dates,"&gt;="&amp;P$1,dates,"&lt;"&amp;DATE(YEAR(P$1)+1,MONTH(P$1),DAY(P$1)),projects,$B4)&lt;&gt;0,1,""),""))</f>
        <v/>
      </c>
    </row>
    <row r="5" spans="1:16">
      <c r="A5" s="14" t="str">
        <f t="shared" ca="1" si="3"/>
        <v/>
      </c>
      <c r="B5" s="1" t="str">
        <f ca="1">'Annual Trend Days'!B5</f>
        <v/>
      </c>
      <c r="C5" s="1" t="str">
        <f ca="1">'Annual Trend Days'!C5</f>
        <v/>
      </c>
      <c r="D5" s="3" t="str">
        <f ca="1">'Annual Trend Days'!D5</f>
        <v/>
      </c>
      <c r="E5" s="3" t="str">
        <f ca="1">'Annual Trend Days'!E5</f>
        <v/>
      </c>
      <c r="F5" s="3"/>
      <c r="G5" s="3"/>
      <c r="H5" s="3"/>
      <c r="I5" s="3"/>
      <c r="J5" s="1" t="str" cm="1">
        <f t="array" aca="1" ref="J5" ca="1">_xlfn.SINGLE(IF($B5&lt;&gt;"",IF(COUNTIFS(dates,"&gt;="&amp;J$1,dates,"&lt;"&amp;DATE(YEAR(J$1)+1,MONTH(J$1),DAY(J$1)),projects,$B5)&lt;&gt;0,1,""),""))</f>
        <v/>
      </c>
      <c r="K5" s="1" t="str" cm="1">
        <f t="array" aca="1" ref="K5" ca="1">_xlfn.SINGLE(IF($B5&lt;&gt;"",IF(COUNTIFS(dates,"&gt;="&amp;K$1,dates,"&lt;"&amp;DATE(YEAR(K$1)+1,MONTH(K$1),DAY(K$1)),projects,$B5)&lt;&gt;0,1,""),""))</f>
        <v/>
      </c>
      <c r="L5" s="1" t="str" cm="1">
        <f t="array" aca="1" ref="L5" ca="1">_xlfn.SINGLE(IF($B5&lt;&gt;"",IF(COUNTIFS(dates,"&gt;="&amp;L$1,dates,"&lt;"&amp;DATE(YEAR(L$1)+1,MONTH(L$1),DAY(L$1)),projects,$B5)&lt;&gt;0,1,""),""))</f>
        <v/>
      </c>
      <c r="M5" s="1" t="str" cm="1">
        <f t="array" aca="1" ref="M5" ca="1">_xlfn.SINGLE(IF($B5&lt;&gt;"",IF(COUNTIFS(dates,"&gt;="&amp;M$1,dates,"&lt;"&amp;DATE(YEAR(M$1)+1,MONTH(M$1),DAY(M$1)),projects,$B5)&lt;&gt;0,1,""),""))</f>
        <v/>
      </c>
      <c r="N5" s="1" t="str" cm="1">
        <f t="array" aca="1" ref="N5" ca="1">_xlfn.SINGLE(IF($B5&lt;&gt;"",IF(COUNTIFS(dates,"&gt;="&amp;N$1,dates,"&lt;"&amp;DATE(YEAR(N$1)+1,MONTH(N$1),DAY(N$1)),projects,$B5)&lt;&gt;0,1,""),""))</f>
        <v/>
      </c>
      <c r="O5" s="1" t="str" cm="1">
        <f t="array" aca="1" ref="O5" ca="1">_xlfn.SINGLE(IF($B5&lt;&gt;"",IF(COUNTIFS(dates,"&gt;="&amp;O$1,dates,"&lt;"&amp;DATE(YEAR(O$1)+1,MONTH(O$1),DAY(O$1)),projects,$B5)&lt;&gt;0,1,""),""))</f>
        <v/>
      </c>
      <c r="P5" s="1" t="str" cm="1">
        <f t="array" aca="1" ref="P5" ca="1">_xlfn.SINGLE(IF($B5&lt;&gt;"",IF(COUNTIFS(dates,"&gt;="&amp;P$1,dates,"&lt;"&amp;DATE(YEAR(P$1)+1,MONTH(P$1),DAY(P$1)),projects,$B5)&lt;&gt;0,1,""),""))</f>
        <v/>
      </c>
    </row>
    <row r="6" spans="1:16">
      <c r="A6" s="14" t="str">
        <f t="shared" ca="1" si="3"/>
        <v/>
      </c>
      <c r="B6" s="1" t="str">
        <f ca="1">'Annual Trend Days'!B6</f>
        <v/>
      </c>
      <c r="C6" s="1" t="str">
        <f ca="1">'Annual Trend Days'!C6</f>
        <v/>
      </c>
      <c r="D6" s="3" t="str">
        <f ca="1">'Annual Trend Days'!D6</f>
        <v/>
      </c>
      <c r="E6" s="3" t="str">
        <f ca="1">'Annual Trend Days'!E6</f>
        <v/>
      </c>
      <c r="F6" s="3"/>
      <c r="G6" s="3"/>
      <c r="H6" s="3"/>
      <c r="I6" s="3"/>
      <c r="J6" s="1" t="str" cm="1">
        <f t="array" aca="1" ref="J6" ca="1">_xlfn.SINGLE(IF($B6&lt;&gt;"",IF(COUNTIFS(dates,"&gt;="&amp;J$1,dates,"&lt;"&amp;DATE(YEAR(J$1)+1,MONTH(J$1),DAY(J$1)),projects,$B6)&lt;&gt;0,1,""),""))</f>
        <v/>
      </c>
      <c r="K6" s="1" t="str" cm="1">
        <f t="array" aca="1" ref="K6" ca="1">_xlfn.SINGLE(IF($B6&lt;&gt;"",IF(COUNTIFS(dates,"&gt;="&amp;K$1,dates,"&lt;"&amp;DATE(YEAR(K$1)+1,MONTH(K$1),DAY(K$1)),projects,$B6)&lt;&gt;0,1,""),""))</f>
        <v/>
      </c>
      <c r="L6" s="1" t="str" cm="1">
        <f t="array" aca="1" ref="L6" ca="1">_xlfn.SINGLE(IF($B6&lt;&gt;"",IF(COUNTIFS(dates,"&gt;="&amp;L$1,dates,"&lt;"&amp;DATE(YEAR(L$1)+1,MONTH(L$1),DAY(L$1)),projects,$B6)&lt;&gt;0,1,""),""))</f>
        <v/>
      </c>
      <c r="M6" s="1" t="str" cm="1">
        <f t="array" aca="1" ref="M6" ca="1">_xlfn.SINGLE(IF($B6&lt;&gt;"",IF(COUNTIFS(dates,"&gt;="&amp;M$1,dates,"&lt;"&amp;DATE(YEAR(M$1)+1,MONTH(M$1),DAY(M$1)),projects,$B6)&lt;&gt;0,1,""),""))</f>
        <v/>
      </c>
      <c r="N6" s="1" t="str" cm="1">
        <f t="array" aca="1" ref="N6" ca="1">_xlfn.SINGLE(IF($B6&lt;&gt;"",IF(COUNTIFS(dates,"&gt;="&amp;N$1,dates,"&lt;"&amp;DATE(YEAR(N$1)+1,MONTH(N$1),DAY(N$1)),projects,$B6)&lt;&gt;0,1,""),""))</f>
        <v/>
      </c>
      <c r="O6" s="1" t="str" cm="1">
        <f t="array" aca="1" ref="O6" ca="1">_xlfn.SINGLE(IF($B6&lt;&gt;"",IF(COUNTIFS(dates,"&gt;="&amp;O$1,dates,"&lt;"&amp;DATE(YEAR(O$1)+1,MONTH(O$1),DAY(O$1)),projects,$B6)&lt;&gt;0,1,""),""))</f>
        <v/>
      </c>
      <c r="P6" s="1" t="str" cm="1">
        <f t="array" aca="1" ref="P6" ca="1">_xlfn.SINGLE(IF($B6&lt;&gt;"",IF(COUNTIFS(dates,"&gt;="&amp;P$1,dates,"&lt;"&amp;DATE(YEAR(P$1)+1,MONTH(P$1),DAY(P$1)),projects,$B6)&lt;&gt;0,1,""),""))</f>
        <v/>
      </c>
    </row>
    <row r="7" spans="1:16">
      <c r="A7" s="14" t="str">
        <f t="shared" ca="1" si="3"/>
        <v/>
      </c>
      <c r="B7" s="1" t="str">
        <f ca="1">'Annual Trend Days'!B7</f>
        <v/>
      </c>
      <c r="C7" s="1" t="str">
        <f ca="1">'Annual Trend Days'!C7</f>
        <v/>
      </c>
      <c r="D7" s="3" t="str">
        <f ca="1">'Annual Trend Days'!D7</f>
        <v/>
      </c>
      <c r="E7" s="3" t="str">
        <f ca="1">'Annual Trend Days'!E7</f>
        <v/>
      </c>
      <c r="F7" s="3"/>
      <c r="G7" s="3"/>
      <c r="H7" s="3"/>
      <c r="I7" s="3"/>
      <c r="J7" s="1" t="str" cm="1">
        <f t="array" aca="1" ref="J7" ca="1">_xlfn.SINGLE(IF($B7&lt;&gt;"",IF(COUNTIFS(dates,"&gt;="&amp;J$1,dates,"&lt;"&amp;DATE(YEAR(J$1)+1,MONTH(J$1),DAY(J$1)),projects,$B7)&lt;&gt;0,1,""),""))</f>
        <v/>
      </c>
      <c r="K7" s="1" t="str" cm="1">
        <f t="array" aca="1" ref="K7" ca="1">_xlfn.SINGLE(IF($B7&lt;&gt;"",IF(COUNTIFS(dates,"&gt;="&amp;K$1,dates,"&lt;"&amp;DATE(YEAR(K$1)+1,MONTH(K$1),DAY(K$1)),projects,$B7)&lt;&gt;0,1,""),""))</f>
        <v/>
      </c>
      <c r="L7" s="1" t="str" cm="1">
        <f t="array" aca="1" ref="L7" ca="1">_xlfn.SINGLE(IF($B7&lt;&gt;"",IF(COUNTIFS(dates,"&gt;="&amp;L$1,dates,"&lt;"&amp;DATE(YEAR(L$1)+1,MONTH(L$1),DAY(L$1)),projects,$B7)&lt;&gt;0,1,""),""))</f>
        <v/>
      </c>
      <c r="M7" s="1" t="str" cm="1">
        <f t="array" aca="1" ref="M7" ca="1">_xlfn.SINGLE(IF($B7&lt;&gt;"",IF(COUNTIFS(dates,"&gt;="&amp;M$1,dates,"&lt;"&amp;DATE(YEAR(M$1)+1,MONTH(M$1),DAY(M$1)),projects,$B7)&lt;&gt;0,1,""),""))</f>
        <v/>
      </c>
      <c r="N7" s="1" t="str" cm="1">
        <f t="array" aca="1" ref="N7" ca="1">_xlfn.SINGLE(IF($B7&lt;&gt;"",IF(COUNTIFS(dates,"&gt;="&amp;N$1,dates,"&lt;"&amp;DATE(YEAR(N$1)+1,MONTH(N$1),DAY(N$1)),projects,$B7)&lt;&gt;0,1,""),""))</f>
        <v/>
      </c>
      <c r="O7" s="1" t="str" cm="1">
        <f t="array" aca="1" ref="O7" ca="1">_xlfn.SINGLE(IF($B7&lt;&gt;"",IF(COUNTIFS(dates,"&gt;="&amp;O$1,dates,"&lt;"&amp;DATE(YEAR(O$1)+1,MONTH(O$1),DAY(O$1)),projects,$B7)&lt;&gt;0,1,""),""))</f>
        <v/>
      </c>
      <c r="P7" s="1" t="str" cm="1">
        <f t="array" aca="1" ref="P7" ca="1">_xlfn.SINGLE(IF($B7&lt;&gt;"",IF(COUNTIFS(dates,"&gt;="&amp;P$1,dates,"&lt;"&amp;DATE(YEAR(P$1)+1,MONTH(P$1),DAY(P$1)),projects,$B7)&lt;&gt;0,1,""),""))</f>
        <v/>
      </c>
    </row>
    <row r="8" spans="1:16">
      <c r="A8" s="14" t="str">
        <f t="shared" ca="1" si="3"/>
        <v/>
      </c>
      <c r="B8" s="1" t="str">
        <f ca="1">'Annual Trend Days'!B8</f>
        <v/>
      </c>
      <c r="C8" s="1" t="str">
        <f ca="1">'Annual Trend Days'!C8</f>
        <v/>
      </c>
      <c r="D8" s="3" t="str">
        <f ca="1">'Annual Trend Days'!D8</f>
        <v/>
      </c>
      <c r="E8" s="3" t="str">
        <f ca="1">'Annual Trend Days'!E8</f>
        <v/>
      </c>
      <c r="F8" s="3"/>
      <c r="G8" s="3"/>
      <c r="H8" s="3"/>
      <c r="I8" s="3"/>
      <c r="J8" s="1" t="str" cm="1">
        <f t="array" aca="1" ref="J8" ca="1">_xlfn.SINGLE(IF($B8&lt;&gt;"",IF(COUNTIFS(dates,"&gt;="&amp;J$1,dates,"&lt;"&amp;DATE(YEAR(J$1)+1,MONTH(J$1),DAY(J$1)),projects,$B8)&lt;&gt;0,1,""),""))</f>
        <v/>
      </c>
      <c r="K8" s="1" t="str" cm="1">
        <f t="array" aca="1" ref="K8" ca="1">_xlfn.SINGLE(IF($B8&lt;&gt;"",IF(COUNTIFS(dates,"&gt;="&amp;K$1,dates,"&lt;"&amp;DATE(YEAR(K$1)+1,MONTH(K$1),DAY(K$1)),projects,$B8)&lt;&gt;0,1,""),""))</f>
        <v/>
      </c>
      <c r="L8" s="1" t="str" cm="1">
        <f t="array" aca="1" ref="L8" ca="1">_xlfn.SINGLE(IF($B8&lt;&gt;"",IF(COUNTIFS(dates,"&gt;="&amp;L$1,dates,"&lt;"&amp;DATE(YEAR(L$1)+1,MONTH(L$1),DAY(L$1)),projects,$B8)&lt;&gt;0,1,""),""))</f>
        <v/>
      </c>
      <c r="M8" s="1" t="str" cm="1">
        <f t="array" aca="1" ref="M8" ca="1">_xlfn.SINGLE(IF($B8&lt;&gt;"",IF(COUNTIFS(dates,"&gt;="&amp;M$1,dates,"&lt;"&amp;DATE(YEAR(M$1)+1,MONTH(M$1),DAY(M$1)),projects,$B8)&lt;&gt;0,1,""),""))</f>
        <v/>
      </c>
      <c r="N8" s="1" t="str" cm="1">
        <f t="array" aca="1" ref="N8" ca="1">_xlfn.SINGLE(IF($B8&lt;&gt;"",IF(COUNTIFS(dates,"&gt;="&amp;N$1,dates,"&lt;"&amp;DATE(YEAR(N$1)+1,MONTH(N$1),DAY(N$1)),projects,$B8)&lt;&gt;0,1,""),""))</f>
        <v/>
      </c>
      <c r="O8" s="1" t="str" cm="1">
        <f t="array" aca="1" ref="O8" ca="1">_xlfn.SINGLE(IF($B8&lt;&gt;"",IF(COUNTIFS(dates,"&gt;="&amp;O$1,dates,"&lt;"&amp;DATE(YEAR(O$1)+1,MONTH(O$1),DAY(O$1)),projects,$B8)&lt;&gt;0,1,""),""))</f>
        <v/>
      </c>
      <c r="P8" s="1" t="str" cm="1">
        <f t="array" aca="1" ref="P8" ca="1">_xlfn.SINGLE(IF($B8&lt;&gt;"",IF(COUNTIFS(dates,"&gt;="&amp;P$1,dates,"&lt;"&amp;DATE(YEAR(P$1)+1,MONTH(P$1),DAY(P$1)),projects,$B8)&lt;&gt;0,1,""),""))</f>
        <v/>
      </c>
    </row>
    <row r="9" spans="1:16">
      <c r="A9" s="14" t="str">
        <f t="shared" ca="1" si="3"/>
        <v/>
      </c>
      <c r="B9" s="1" t="str">
        <f ca="1">'Annual Trend Days'!B9</f>
        <v/>
      </c>
      <c r="C9" s="1" t="str">
        <f ca="1">'Annual Trend Days'!C9</f>
        <v/>
      </c>
      <c r="D9" s="3" t="str">
        <f ca="1">'Annual Trend Days'!D9</f>
        <v/>
      </c>
      <c r="E9" s="3" t="str">
        <f ca="1">'Annual Trend Days'!E9</f>
        <v/>
      </c>
      <c r="F9" s="3"/>
      <c r="G9" s="3"/>
      <c r="H9" s="3"/>
      <c r="I9" s="3"/>
      <c r="J9" s="1" t="str" cm="1">
        <f t="array" aca="1" ref="J9" ca="1">_xlfn.SINGLE(IF($B9&lt;&gt;"",IF(COUNTIFS(dates,"&gt;="&amp;J$1,dates,"&lt;"&amp;DATE(YEAR(J$1)+1,MONTH(J$1),DAY(J$1)),projects,$B9)&lt;&gt;0,1,""),""))</f>
        <v/>
      </c>
      <c r="K9" s="1" t="str" cm="1">
        <f t="array" aca="1" ref="K9" ca="1">_xlfn.SINGLE(IF($B9&lt;&gt;"",IF(COUNTIFS(dates,"&gt;="&amp;K$1,dates,"&lt;"&amp;DATE(YEAR(K$1)+1,MONTH(K$1),DAY(K$1)),projects,$B9)&lt;&gt;0,1,""),""))</f>
        <v/>
      </c>
      <c r="L9" s="1" t="str" cm="1">
        <f t="array" aca="1" ref="L9" ca="1">_xlfn.SINGLE(IF($B9&lt;&gt;"",IF(COUNTIFS(dates,"&gt;="&amp;L$1,dates,"&lt;"&amp;DATE(YEAR(L$1)+1,MONTH(L$1),DAY(L$1)),projects,$B9)&lt;&gt;0,1,""),""))</f>
        <v/>
      </c>
      <c r="M9" s="1" t="str" cm="1">
        <f t="array" aca="1" ref="M9" ca="1">_xlfn.SINGLE(IF($B9&lt;&gt;"",IF(COUNTIFS(dates,"&gt;="&amp;M$1,dates,"&lt;"&amp;DATE(YEAR(M$1)+1,MONTH(M$1),DAY(M$1)),projects,$B9)&lt;&gt;0,1,""),""))</f>
        <v/>
      </c>
      <c r="N9" s="1" t="str" cm="1">
        <f t="array" aca="1" ref="N9" ca="1">_xlfn.SINGLE(IF($B9&lt;&gt;"",IF(COUNTIFS(dates,"&gt;="&amp;N$1,dates,"&lt;"&amp;DATE(YEAR(N$1)+1,MONTH(N$1),DAY(N$1)),projects,$B9)&lt;&gt;0,1,""),""))</f>
        <v/>
      </c>
      <c r="O9" s="1" t="str" cm="1">
        <f t="array" aca="1" ref="O9" ca="1">_xlfn.SINGLE(IF($B9&lt;&gt;"",IF(COUNTIFS(dates,"&gt;="&amp;O$1,dates,"&lt;"&amp;DATE(YEAR(O$1)+1,MONTH(O$1),DAY(O$1)),projects,$B9)&lt;&gt;0,1,""),""))</f>
        <v/>
      </c>
      <c r="P9" s="1" t="str" cm="1">
        <f t="array" aca="1" ref="P9" ca="1">_xlfn.SINGLE(IF($B9&lt;&gt;"",IF(COUNTIFS(dates,"&gt;="&amp;P$1,dates,"&lt;"&amp;DATE(YEAR(P$1)+1,MONTH(P$1),DAY(P$1)),projects,$B9)&lt;&gt;0,1,""),""))</f>
        <v/>
      </c>
    </row>
    <row r="10" spans="1:16">
      <c r="A10" s="14" t="str">
        <f t="shared" ca="1" si="3"/>
        <v/>
      </c>
      <c r="B10" s="1" t="str">
        <f ca="1">'Annual Trend Days'!B10</f>
        <v/>
      </c>
      <c r="C10" s="1" t="str">
        <f ca="1">'Annual Trend Days'!C10</f>
        <v/>
      </c>
      <c r="D10" s="3" t="str">
        <f ca="1">'Annual Trend Days'!D10</f>
        <v/>
      </c>
      <c r="E10" s="3" t="str">
        <f ca="1">'Annual Trend Days'!E10</f>
        <v/>
      </c>
      <c r="F10" s="3"/>
      <c r="G10" s="3"/>
      <c r="H10" s="3"/>
      <c r="I10" s="3"/>
      <c r="J10" s="1" t="str" cm="1">
        <f t="array" aca="1" ref="J10" ca="1">_xlfn.SINGLE(IF($B10&lt;&gt;"",IF(COUNTIFS(dates,"&gt;="&amp;J$1,dates,"&lt;"&amp;DATE(YEAR(J$1)+1,MONTH(J$1),DAY(J$1)),projects,$B10)&lt;&gt;0,1,""),""))</f>
        <v/>
      </c>
      <c r="K10" s="1" t="str" cm="1">
        <f t="array" aca="1" ref="K10" ca="1">_xlfn.SINGLE(IF($B10&lt;&gt;"",IF(COUNTIFS(dates,"&gt;="&amp;K$1,dates,"&lt;"&amp;DATE(YEAR(K$1)+1,MONTH(K$1),DAY(K$1)),projects,$B10)&lt;&gt;0,1,""),""))</f>
        <v/>
      </c>
      <c r="L10" s="1" t="str" cm="1">
        <f t="array" aca="1" ref="L10" ca="1">_xlfn.SINGLE(IF($B10&lt;&gt;"",IF(COUNTIFS(dates,"&gt;="&amp;L$1,dates,"&lt;"&amp;DATE(YEAR(L$1)+1,MONTH(L$1),DAY(L$1)),projects,$B10)&lt;&gt;0,1,""),""))</f>
        <v/>
      </c>
      <c r="M10" s="1" t="str" cm="1">
        <f t="array" aca="1" ref="M10" ca="1">_xlfn.SINGLE(IF($B10&lt;&gt;"",IF(COUNTIFS(dates,"&gt;="&amp;M$1,dates,"&lt;"&amp;DATE(YEAR(M$1)+1,MONTH(M$1),DAY(M$1)),projects,$B10)&lt;&gt;0,1,""),""))</f>
        <v/>
      </c>
      <c r="N10" s="1" t="str" cm="1">
        <f t="array" aca="1" ref="N10" ca="1">_xlfn.SINGLE(IF($B10&lt;&gt;"",IF(COUNTIFS(dates,"&gt;="&amp;N$1,dates,"&lt;"&amp;DATE(YEAR(N$1)+1,MONTH(N$1),DAY(N$1)),projects,$B10)&lt;&gt;0,1,""),""))</f>
        <v/>
      </c>
      <c r="O10" s="1" t="str" cm="1">
        <f t="array" aca="1" ref="O10" ca="1">_xlfn.SINGLE(IF($B10&lt;&gt;"",IF(COUNTIFS(dates,"&gt;="&amp;O$1,dates,"&lt;"&amp;DATE(YEAR(O$1)+1,MONTH(O$1),DAY(O$1)),projects,$B10)&lt;&gt;0,1,""),""))</f>
        <v/>
      </c>
      <c r="P10" s="1" t="str" cm="1">
        <f t="array" aca="1" ref="P10" ca="1">_xlfn.SINGLE(IF($B10&lt;&gt;"",IF(COUNTIFS(dates,"&gt;="&amp;P$1,dates,"&lt;"&amp;DATE(YEAR(P$1)+1,MONTH(P$1),DAY(P$1)),projects,$B10)&lt;&gt;0,1,""),""))</f>
        <v/>
      </c>
    </row>
    <row r="11" spans="1:16">
      <c r="A11" s="14" t="str">
        <f t="shared" ca="1" si="3"/>
        <v/>
      </c>
      <c r="B11" s="1" t="str">
        <f ca="1">'Annual Trend Days'!B11</f>
        <v/>
      </c>
      <c r="C11" s="1" t="str">
        <f ca="1">'Annual Trend Days'!C11</f>
        <v/>
      </c>
      <c r="D11" s="3" t="str">
        <f ca="1">'Annual Trend Days'!D11</f>
        <v/>
      </c>
      <c r="E11" s="3" t="str">
        <f ca="1">'Annual Trend Days'!E11</f>
        <v/>
      </c>
      <c r="F11" s="3"/>
      <c r="G11" s="3"/>
      <c r="H11" s="3"/>
      <c r="I11" s="3"/>
      <c r="J11" s="1" t="str" cm="1">
        <f t="array" aca="1" ref="J11" ca="1">_xlfn.SINGLE(IF($B11&lt;&gt;"",IF(COUNTIFS(dates,"&gt;="&amp;J$1,dates,"&lt;"&amp;DATE(YEAR(J$1)+1,MONTH(J$1),DAY(J$1)),projects,$B11)&lt;&gt;0,1,""),""))</f>
        <v/>
      </c>
      <c r="K11" s="1" t="str" cm="1">
        <f t="array" aca="1" ref="K11" ca="1">_xlfn.SINGLE(IF($B11&lt;&gt;"",IF(COUNTIFS(dates,"&gt;="&amp;K$1,dates,"&lt;"&amp;DATE(YEAR(K$1)+1,MONTH(K$1),DAY(K$1)),projects,$B11)&lt;&gt;0,1,""),""))</f>
        <v/>
      </c>
      <c r="L11" s="1" t="str" cm="1">
        <f t="array" aca="1" ref="L11" ca="1">_xlfn.SINGLE(IF($B11&lt;&gt;"",IF(COUNTIFS(dates,"&gt;="&amp;L$1,dates,"&lt;"&amp;DATE(YEAR(L$1)+1,MONTH(L$1),DAY(L$1)),projects,$B11)&lt;&gt;0,1,""),""))</f>
        <v/>
      </c>
      <c r="M11" s="1" t="str" cm="1">
        <f t="array" aca="1" ref="M11" ca="1">_xlfn.SINGLE(IF($B11&lt;&gt;"",IF(COUNTIFS(dates,"&gt;="&amp;M$1,dates,"&lt;"&amp;DATE(YEAR(M$1)+1,MONTH(M$1),DAY(M$1)),projects,$B11)&lt;&gt;0,1,""),""))</f>
        <v/>
      </c>
      <c r="N11" s="1" t="str" cm="1">
        <f t="array" aca="1" ref="N11" ca="1">_xlfn.SINGLE(IF($B11&lt;&gt;"",IF(COUNTIFS(dates,"&gt;="&amp;N$1,dates,"&lt;"&amp;DATE(YEAR(N$1)+1,MONTH(N$1),DAY(N$1)),projects,$B11)&lt;&gt;0,1,""),""))</f>
        <v/>
      </c>
      <c r="O11" s="1" t="str" cm="1">
        <f t="array" aca="1" ref="O11" ca="1">_xlfn.SINGLE(IF($B11&lt;&gt;"",IF(COUNTIFS(dates,"&gt;="&amp;O$1,dates,"&lt;"&amp;DATE(YEAR(O$1)+1,MONTH(O$1),DAY(O$1)),projects,$B11)&lt;&gt;0,1,""),""))</f>
        <v/>
      </c>
      <c r="P11" s="1" t="str" cm="1">
        <f t="array" aca="1" ref="P11" ca="1">_xlfn.SINGLE(IF($B11&lt;&gt;"",IF(COUNTIFS(dates,"&gt;="&amp;P$1,dates,"&lt;"&amp;DATE(YEAR(P$1)+1,MONTH(P$1),DAY(P$1)),projects,$B11)&lt;&gt;0,1,""),""))</f>
        <v/>
      </c>
    </row>
    <row r="12" spans="1:16">
      <c r="A12" s="14" t="str">
        <f t="shared" ca="1" si="3"/>
        <v/>
      </c>
      <c r="B12" s="1" t="str">
        <f ca="1">'Annual Trend Days'!B12</f>
        <v/>
      </c>
      <c r="C12" s="1" t="str">
        <f ca="1">'Annual Trend Days'!C12</f>
        <v/>
      </c>
      <c r="D12" s="3" t="str">
        <f ca="1">'Annual Trend Days'!D12</f>
        <v/>
      </c>
      <c r="E12" s="3" t="str">
        <f ca="1">'Annual Trend Days'!E12</f>
        <v/>
      </c>
      <c r="F12" s="3"/>
      <c r="G12" s="3"/>
      <c r="H12" s="3"/>
      <c r="I12" s="3"/>
      <c r="J12" s="1" t="str" cm="1">
        <f t="array" aca="1" ref="J12" ca="1">_xlfn.SINGLE(IF($B12&lt;&gt;"",IF(COUNTIFS(dates,"&gt;="&amp;J$1,dates,"&lt;"&amp;DATE(YEAR(J$1)+1,MONTH(J$1),DAY(J$1)),projects,$B12)&lt;&gt;0,1,""),""))</f>
        <v/>
      </c>
      <c r="K12" s="1" t="str" cm="1">
        <f t="array" aca="1" ref="K12" ca="1">_xlfn.SINGLE(IF($B12&lt;&gt;"",IF(COUNTIFS(dates,"&gt;="&amp;K$1,dates,"&lt;"&amp;DATE(YEAR(K$1)+1,MONTH(K$1),DAY(K$1)),projects,$B12)&lt;&gt;0,1,""),""))</f>
        <v/>
      </c>
      <c r="L12" s="1" t="str" cm="1">
        <f t="array" aca="1" ref="L12" ca="1">_xlfn.SINGLE(IF($B12&lt;&gt;"",IF(COUNTIFS(dates,"&gt;="&amp;L$1,dates,"&lt;"&amp;DATE(YEAR(L$1)+1,MONTH(L$1),DAY(L$1)),projects,$B12)&lt;&gt;0,1,""),""))</f>
        <v/>
      </c>
      <c r="M12" s="1" t="str" cm="1">
        <f t="array" aca="1" ref="M12" ca="1">_xlfn.SINGLE(IF($B12&lt;&gt;"",IF(COUNTIFS(dates,"&gt;="&amp;M$1,dates,"&lt;"&amp;DATE(YEAR(M$1)+1,MONTH(M$1),DAY(M$1)),projects,$B12)&lt;&gt;0,1,""),""))</f>
        <v/>
      </c>
      <c r="N12" s="1" t="str" cm="1">
        <f t="array" aca="1" ref="N12" ca="1">_xlfn.SINGLE(IF($B12&lt;&gt;"",IF(COUNTIFS(dates,"&gt;="&amp;N$1,dates,"&lt;"&amp;DATE(YEAR(N$1)+1,MONTH(N$1),DAY(N$1)),projects,$B12)&lt;&gt;0,1,""),""))</f>
        <v/>
      </c>
      <c r="O12" s="1" t="str" cm="1">
        <f t="array" aca="1" ref="O12" ca="1">_xlfn.SINGLE(IF($B12&lt;&gt;"",IF(COUNTIFS(dates,"&gt;="&amp;O$1,dates,"&lt;"&amp;DATE(YEAR(O$1)+1,MONTH(O$1),DAY(O$1)),projects,$B12)&lt;&gt;0,1,""),""))</f>
        <v/>
      </c>
      <c r="P12" s="1" t="str" cm="1">
        <f t="array" aca="1" ref="P12" ca="1">_xlfn.SINGLE(IF($B12&lt;&gt;"",IF(COUNTIFS(dates,"&gt;="&amp;P$1,dates,"&lt;"&amp;DATE(YEAR(P$1)+1,MONTH(P$1),DAY(P$1)),projects,$B12)&lt;&gt;0,1,""),""))</f>
        <v/>
      </c>
    </row>
    <row r="13" spans="1:16">
      <c r="A13" s="14" t="str">
        <f t="shared" ca="1" si="3"/>
        <v/>
      </c>
      <c r="B13" s="1" t="str">
        <f ca="1">'Annual Trend Days'!B13</f>
        <v/>
      </c>
      <c r="C13" s="1" t="str">
        <f ca="1">'Annual Trend Days'!C13</f>
        <v/>
      </c>
      <c r="D13" s="3" t="str">
        <f ca="1">'Annual Trend Days'!D13</f>
        <v/>
      </c>
      <c r="E13" s="3" t="str">
        <f ca="1">'Annual Trend Days'!E13</f>
        <v/>
      </c>
      <c r="F13" s="3"/>
      <c r="G13" s="3"/>
      <c r="H13" s="3"/>
      <c r="I13" s="3"/>
      <c r="J13" s="1" t="str" cm="1">
        <f t="array" aca="1" ref="J13" ca="1">_xlfn.SINGLE(IF($B13&lt;&gt;"",IF(COUNTIFS(dates,"&gt;="&amp;J$1,dates,"&lt;"&amp;DATE(YEAR(J$1)+1,MONTH(J$1),DAY(J$1)),projects,$B13)&lt;&gt;0,1,""),""))</f>
        <v/>
      </c>
      <c r="K13" s="1" t="str" cm="1">
        <f t="array" aca="1" ref="K13" ca="1">_xlfn.SINGLE(IF($B13&lt;&gt;"",IF(COUNTIFS(dates,"&gt;="&amp;K$1,dates,"&lt;"&amp;DATE(YEAR(K$1)+1,MONTH(K$1),DAY(K$1)),projects,$B13)&lt;&gt;0,1,""),""))</f>
        <v/>
      </c>
      <c r="L13" s="1" t="str" cm="1">
        <f t="array" aca="1" ref="L13" ca="1">_xlfn.SINGLE(IF($B13&lt;&gt;"",IF(COUNTIFS(dates,"&gt;="&amp;L$1,dates,"&lt;"&amp;DATE(YEAR(L$1)+1,MONTH(L$1),DAY(L$1)),projects,$B13)&lt;&gt;0,1,""),""))</f>
        <v/>
      </c>
      <c r="M13" s="1" t="str" cm="1">
        <f t="array" aca="1" ref="M13" ca="1">_xlfn.SINGLE(IF($B13&lt;&gt;"",IF(COUNTIFS(dates,"&gt;="&amp;M$1,dates,"&lt;"&amp;DATE(YEAR(M$1)+1,MONTH(M$1),DAY(M$1)),projects,$B13)&lt;&gt;0,1,""),""))</f>
        <v/>
      </c>
      <c r="N13" s="1" t="str" cm="1">
        <f t="array" aca="1" ref="N13" ca="1">_xlfn.SINGLE(IF($B13&lt;&gt;"",IF(COUNTIFS(dates,"&gt;="&amp;N$1,dates,"&lt;"&amp;DATE(YEAR(N$1)+1,MONTH(N$1),DAY(N$1)),projects,$B13)&lt;&gt;0,1,""),""))</f>
        <v/>
      </c>
      <c r="O13" s="1" t="str" cm="1">
        <f t="array" aca="1" ref="O13" ca="1">_xlfn.SINGLE(IF($B13&lt;&gt;"",IF(COUNTIFS(dates,"&gt;="&amp;O$1,dates,"&lt;"&amp;DATE(YEAR(O$1)+1,MONTH(O$1),DAY(O$1)),projects,$B13)&lt;&gt;0,1,""),""))</f>
        <v/>
      </c>
      <c r="P13" s="1" t="str" cm="1">
        <f t="array" aca="1" ref="P13" ca="1">_xlfn.SINGLE(IF($B13&lt;&gt;"",IF(COUNTIFS(dates,"&gt;="&amp;P$1,dates,"&lt;"&amp;DATE(YEAR(P$1)+1,MONTH(P$1),DAY(P$1)),projects,$B13)&lt;&gt;0,1,""),""))</f>
        <v/>
      </c>
    </row>
    <row r="14" spans="1:16">
      <c r="A14" s="14" t="str">
        <f t="shared" ca="1" si="3"/>
        <v/>
      </c>
      <c r="B14" s="1" t="str">
        <f ca="1">'Annual Trend Days'!B14</f>
        <v/>
      </c>
      <c r="C14" s="1" t="str">
        <f ca="1">'Annual Trend Days'!C14</f>
        <v/>
      </c>
      <c r="D14" s="3" t="str">
        <f ca="1">'Annual Trend Days'!D14</f>
        <v/>
      </c>
      <c r="E14" s="3" t="str">
        <f ca="1">'Annual Trend Days'!E14</f>
        <v/>
      </c>
      <c r="F14" s="3"/>
      <c r="G14" s="3"/>
      <c r="H14" s="3"/>
      <c r="I14" s="3"/>
      <c r="J14" s="1" t="str" cm="1">
        <f t="array" aca="1" ref="J14" ca="1">_xlfn.SINGLE(IF($B14&lt;&gt;"",IF(COUNTIFS(dates,"&gt;="&amp;J$1,dates,"&lt;"&amp;DATE(YEAR(J$1)+1,MONTH(J$1),DAY(J$1)),projects,$B14)&lt;&gt;0,1,""),""))</f>
        <v/>
      </c>
      <c r="K14" s="1" t="str" cm="1">
        <f t="array" aca="1" ref="K14" ca="1">_xlfn.SINGLE(IF($B14&lt;&gt;"",IF(COUNTIFS(dates,"&gt;="&amp;K$1,dates,"&lt;"&amp;DATE(YEAR(K$1)+1,MONTH(K$1),DAY(K$1)),projects,$B14)&lt;&gt;0,1,""),""))</f>
        <v/>
      </c>
      <c r="L14" s="1" t="str" cm="1">
        <f t="array" aca="1" ref="L14" ca="1">_xlfn.SINGLE(IF($B14&lt;&gt;"",IF(COUNTIFS(dates,"&gt;="&amp;L$1,dates,"&lt;"&amp;DATE(YEAR(L$1)+1,MONTH(L$1),DAY(L$1)),projects,$B14)&lt;&gt;0,1,""),""))</f>
        <v/>
      </c>
      <c r="M14" s="1" t="str" cm="1">
        <f t="array" aca="1" ref="M14" ca="1">_xlfn.SINGLE(IF($B14&lt;&gt;"",IF(COUNTIFS(dates,"&gt;="&amp;M$1,dates,"&lt;"&amp;DATE(YEAR(M$1)+1,MONTH(M$1),DAY(M$1)),projects,$B14)&lt;&gt;0,1,""),""))</f>
        <v/>
      </c>
      <c r="N14" s="1" t="str" cm="1">
        <f t="array" aca="1" ref="N14" ca="1">_xlfn.SINGLE(IF($B14&lt;&gt;"",IF(COUNTIFS(dates,"&gt;="&amp;N$1,dates,"&lt;"&amp;DATE(YEAR(N$1)+1,MONTH(N$1),DAY(N$1)),projects,$B14)&lt;&gt;0,1,""),""))</f>
        <v/>
      </c>
      <c r="O14" s="1" t="str" cm="1">
        <f t="array" aca="1" ref="O14" ca="1">_xlfn.SINGLE(IF($B14&lt;&gt;"",IF(COUNTIFS(dates,"&gt;="&amp;O$1,dates,"&lt;"&amp;DATE(YEAR(O$1)+1,MONTH(O$1),DAY(O$1)),projects,$B14)&lt;&gt;0,1,""),""))</f>
        <v/>
      </c>
      <c r="P14" s="1" t="str" cm="1">
        <f t="array" aca="1" ref="P14" ca="1">_xlfn.SINGLE(IF($B14&lt;&gt;"",IF(COUNTIFS(dates,"&gt;="&amp;P$1,dates,"&lt;"&amp;DATE(YEAR(P$1)+1,MONTH(P$1),DAY(P$1)),projects,$B14)&lt;&gt;0,1,""),""))</f>
        <v/>
      </c>
    </row>
    <row r="15" spans="1:16">
      <c r="A15" s="14" t="str">
        <f t="shared" ca="1" si="3"/>
        <v/>
      </c>
      <c r="B15" s="1" t="str">
        <f ca="1">'Annual Trend Days'!B15</f>
        <v/>
      </c>
      <c r="C15" s="1" t="str">
        <f ca="1">'Annual Trend Days'!C15</f>
        <v/>
      </c>
      <c r="D15" s="3" t="str">
        <f ca="1">'Annual Trend Days'!D15</f>
        <v/>
      </c>
      <c r="E15" s="3" t="str">
        <f ca="1">'Annual Trend Days'!E15</f>
        <v/>
      </c>
      <c r="F15" s="3"/>
      <c r="G15" s="3"/>
      <c r="H15" s="3"/>
      <c r="I15" s="3"/>
      <c r="J15" s="1" t="str" cm="1">
        <f t="array" aca="1" ref="J15" ca="1">_xlfn.SINGLE(IF($B15&lt;&gt;"",IF(COUNTIFS(dates,"&gt;="&amp;J$1,dates,"&lt;"&amp;DATE(YEAR(J$1)+1,MONTH(J$1),DAY(J$1)),projects,$B15)&lt;&gt;0,1,""),""))</f>
        <v/>
      </c>
      <c r="K15" s="1" t="str" cm="1">
        <f t="array" aca="1" ref="K15" ca="1">_xlfn.SINGLE(IF($B15&lt;&gt;"",IF(COUNTIFS(dates,"&gt;="&amp;K$1,dates,"&lt;"&amp;DATE(YEAR(K$1)+1,MONTH(K$1),DAY(K$1)),projects,$B15)&lt;&gt;0,1,""),""))</f>
        <v/>
      </c>
      <c r="L15" s="1" t="str" cm="1">
        <f t="array" aca="1" ref="L15" ca="1">_xlfn.SINGLE(IF($B15&lt;&gt;"",IF(COUNTIFS(dates,"&gt;="&amp;L$1,dates,"&lt;"&amp;DATE(YEAR(L$1)+1,MONTH(L$1),DAY(L$1)),projects,$B15)&lt;&gt;0,1,""),""))</f>
        <v/>
      </c>
      <c r="M15" s="1" t="str" cm="1">
        <f t="array" aca="1" ref="M15" ca="1">_xlfn.SINGLE(IF($B15&lt;&gt;"",IF(COUNTIFS(dates,"&gt;="&amp;M$1,dates,"&lt;"&amp;DATE(YEAR(M$1)+1,MONTH(M$1),DAY(M$1)),projects,$B15)&lt;&gt;0,1,""),""))</f>
        <v/>
      </c>
      <c r="N15" s="1" t="str" cm="1">
        <f t="array" aca="1" ref="N15" ca="1">_xlfn.SINGLE(IF($B15&lt;&gt;"",IF(COUNTIFS(dates,"&gt;="&amp;N$1,dates,"&lt;"&amp;DATE(YEAR(N$1)+1,MONTH(N$1),DAY(N$1)),projects,$B15)&lt;&gt;0,1,""),""))</f>
        <v/>
      </c>
      <c r="O15" s="1" t="str" cm="1">
        <f t="array" aca="1" ref="O15" ca="1">_xlfn.SINGLE(IF($B15&lt;&gt;"",IF(COUNTIFS(dates,"&gt;="&amp;O$1,dates,"&lt;"&amp;DATE(YEAR(O$1)+1,MONTH(O$1),DAY(O$1)),projects,$B15)&lt;&gt;0,1,""),""))</f>
        <v/>
      </c>
      <c r="P15" s="1" t="str" cm="1">
        <f t="array" aca="1" ref="P15" ca="1">_xlfn.SINGLE(IF($B15&lt;&gt;"",IF(COUNTIFS(dates,"&gt;="&amp;P$1,dates,"&lt;"&amp;DATE(YEAR(P$1)+1,MONTH(P$1),DAY(P$1)),projects,$B15)&lt;&gt;0,1,""),""))</f>
        <v/>
      </c>
    </row>
    <row r="16" spans="1:16">
      <c r="A16" s="14" t="str">
        <f t="shared" ca="1" si="3"/>
        <v/>
      </c>
      <c r="B16" s="1" t="str">
        <f ca="1">'Annual Trend Days'!B16</f>
        <v/>
      </c>
      <c r="C16" s="1" t="str">
        <f ca="1">'Annual Trend Days'!C16</f>
        <v/>
      </c>
      <c r="D16" s="3" t="str">
        <f ca="1">'Annual Trend Days'!D16</f>
        <v/>
      </c>
      <c r="E16" s="3" t="str">
        <f ca="1">'Annual Trend Days'!E16</f>
        <v/>
      </c>
      <c r="F16" s="3"/>
      <c r="G16" s="3"/>
      <c r="H16" s="3"/>
      <c r="I16" s="3"/>
      <c r="J16" s="1" t="str" cm="1">
        <f t="array" aca="1" ref="J16" ca="1">_xlfn.SINGLE(IF($B16&lt;&gt;"",IF(COUNTIFS(dates,"&gt;="&amp;J$1,dates,"&lt;"&amp;DATE(YEAR(J$1)+1,MONTH(J$1),DAY(J$1)),projects,$B16)&lt;&gt;0,1,""),""))</f>
        <v/>
      </c>
      <c r="K16" s="1" t="str" cm="1">
        <f t="array" aca="1" ref="K16" ca="1">_xlfn.SINGLE(IF($B16&lt;&gt;"",IF(COUNTIFS(dates,"&gt;="&amp;K$1,dates,"&lt;"&amp;DATE(YEAR(K$1)+1,MONTH(K$1),DAY(K$1)),projects,$B16)&lt;&gt;0,1,""),""))</f>
        <v/>
      </c>
      <c r="L16" s="1" t="str" cm="1">
        <f t="array" aca="1" ref="L16" ca="1">_xlfn.SINGLE(IF($B16&lt;&gt;"",IF(COUNTIFS(dates,"&gt;="&amp;L$1,dates,"&lt;"&amp;DATE(YEAR(L$1)+1,MONTH(L$1),DAY(L$1)),projects,$B16)&lt;&gt;0,1,""),""))</f>
        <v/>
      </c>
      <c r="M16" s="1" t="str" cm="1">
        <f t="array" aca="1" ref="M16" ca="1">_xlfn.SINGLE(IF($B16&lt;&gt;"",IF(COUNTIFS(dates,"&gt;="&amp;M$1,dates,"&lt;"&amp;DATE(YEAR(M$1)+1,MONTH(M$1),DAY(M$1)),projects,$B16)&lt;&gt;0,1,""),""))</f>
        <v/>
      </c>
      <c r="N16" s="1" t="str" cm="1">
        <f t="array" aca="1" ref="N16" ca="1">_xlfn.SINGLE(IF($B16&lt;&gt;"",IF(COUNTIFS(dates,"&gt;="&amp;N$1,dates,"&lt;"&amp;DATE(YEAR(N$1)+1,MONTH(N$1),DAY(N$1)),projects,$B16)&lt;&gt;0,1,""),""))</f>
        <v/>
      </c>
      <c r="O16" s="1" t="str" cm="1">
        <f t="array" aca="1" ref="O16" ca="1">_xlfn.SINGLE(IF($B16&lt;&gt;"",IF(COUNTIFS(dates,"&gt;="&amp;O$1,dates,"&lt;"&amp;DATE(YEAR(O$1)+1,MONTH(O$1),DAY(O$1)),projects,$B16)&lt;&gt;0,1,""),""))</f>
        <v/>
      </c>
      <c r="P16" s="1" t="str" cm="1">
        <f t="array" aca="1" ref="P16" ca="1">_xlfn.SINGLE(IF($B16&lt;&gt;"",IF(COUNTIFS(dates,"&gt;="&amp;P$1,dates,"&lt;"&amp;DATE(YEAR(P$1)+1,MONTH(P$1),DAY(P$1)),projects,$B16)&lt;&gt;0,1,""),""))</f>
        <v/>
      </c>
    </row>
    <row r="17" spans="1:16">
      <c r="A17" s="14" t="str">
        <f t="shared" ca="1" si="3"/>
        <v/>
      </c>
      <c r="B17" s="1" t="str">
        <f ca="1">'Annual Trend Days'!B17</f>
        <v/>
      </c>
      <c r="C17" s="1" t="str">
        <f ca="1">'Annual Trend Days'!C17</f>
        <v/>
      </c>
      <c r="D17" s="3" t="str">
        <f ca="1">'Annual Trend Days'!D17</f>
        <v/>
      </c>
      <c r="E17" s="3" t="str">
        <f ca="1">'Annual Trend Days'!E17</f>
        <v/>
      </c>
      <c r="F17" s="3"/>
      <c r="G17" s="3"/>
      <c r="H17" s="3"/>
      <c r="I17" s="3"/>
      <c r="J17" s="1" t="str" cm="1">
        <f t="array" aca="1" ref="J17" ca="1">_xlfn.SINGLE(IF($B17&lt;&gt;"",IF(COUNTIFS(dates,"&gt;="&amp;J$1,dates,"&lt;"&amp;DATE(YEAR(J$1)+1,MONTH(J$1),DAY(J$1)),projects,$B17)&lt;&gt;0,1,""),""))</f>
        <v/>
      </c>
      <c r="K17" s="1" t="str" cm="1">
        <f t="array" aca="1" ref="K17" ca="1">_xlfn.SINGLE(IF($B17&lt;&gt;"",IF(COUNTIFS(dates,"&gt;="&amp;K$1,dates,"&lt;"&amp;DATE(YEAR(K$1)+1,MONTH(K$1),DAY(K$1)),projects,$B17)&lt;&gt;0,1,""),""))</f>
        <v/>
      </c>
      <c r="L17" s="1" t="str" cm="1">
        <f t="array" aca="1" ref="L17" ca="1">_xlfn.SINGLE(IF($B17&lt;&gt;"",IF(COUNTIFS(dates,"&gt;="&amp;L$1,dates,"&lt;"&amp;DATE(YEAR(L$1)+1,MONTH(L$1),DAY(L$1)),projects,$B17)&lt;&gt;0,1,""),""))</f>
        <v/>
      </c>
      <c r="M17" s="1" t="str" cm="1">
        <f t="array" aca="1" ref="M17" ca="1">_xlfn.SINGLE(IF($B17&lt;&gt;"",IF(COUNTIFS(dates,"&gt;="&amp;M$1,dates,"&lt;"&amp;DATE(YEAR(M$1)+1,MONTH(M$1),DAY(M$1)),projects,$B17)&lt;&gt;0,1,""),""))</f>
        <v/>
      </c>
      <c r="N17" s="1" t="str" cm="1">
        <f t="array" aca="1" ref="N17" ca="1">_xlfn.SINGLE(IF($B17&lt;&gt;"",IF(COUNTIFS(dates,"&gt;="&amp;N$1,dates,"&lt;"&amp;DATE(YEAR(N$1)+1,MONTH(N$1),DAY(N$1)),projects,$B17)&lt;&gt;0,1,""),""))</f>
        <v/>
      </c>
      <c r="O17" s="1" t="str" cm="1">
        <f t="array" aca="1" ref="O17" ca="1">_xlfn.SINGLE(IF($B17&lt;&gt;"",IF(COUNTIFS(dates,"&gt;="&amp;O$1,dates,"&lt;"&amp;DATE(YEAR(O$1)+1,MONTH(O$1),DAY(O$1)),projects,$B17)&lt;&gt;0,1,""),""))</f>
        <v/>
      </c>
      <c r="P17" s="1" t="str" cm="1">
        <f t="array" aca="1" ref="P17" ca="1">_xlfn.SINGLE(IF($B17&lt;&gt;"",IF(COUNTIFS(dates,"&gt;="&amp;P$1,dates,"&lt;"&amp;DATE(YEAR(P$1)+1,MONTH(P$1),DAY(P$1)),projects,$B17)&lt;&gt;0,1,""),""))</f>
        <v/>
      </c>
    </row>
    <row r="18" spans="1:16">
      <c r="A18" s="14" t="str">
        <f t="shared" ca="1" si="3"/>
        <v/>
      </c>
      <c r="B18" s="1" t="str">
        <f ca="1">'Annual Trend Days'!B18</f>
        <v/>
      </c>
      <c r="C18" s="1" t="str">
        <f ca="1">'Annual Trend Days'!C18</f>
        <v/>
      </c>
      <c r="D18" s="3" t="str">
        <f ca="1">'Annual Trend Days'!D18</f>
        <v/>
      </c>
      <c r="E18" s="3" t="str">
        <f ca="1">'Annual Trend Days'!E18</f>
        <v/>
      </c>
      <c r="F18" s="3"/>
      <c r="G18" s="3"/>
      <c r="H18" s="3"/>
      <c r="I18" s="3"/>
      <c r="J18" s="1" t="str" cm="1">
        <f t="array" aca="1" ref="J18" ca="1">_xlfn.SINGLE(IF($B18&lt;&gt;"",IF(COUNTIFS(dates,"&gt;="&amp;J$1,dates,"&lt;"&amp;DATE(YEAR(J$1)+1,MONTH(J$1),DAY(J$1)),projects,$B18)&lt;&gt;0,1,""),""))</f>
        <v/>
      </c>
      <c r="K18" s="1" t="str" cm="1">
        <f t="array" aca="1" ref="K18" ca="1">_xlfn.SINGLE(IF($B18&lt;&gt;"",IF(COUNTIFS(dates,"&gt;="&amp;K$1,dates,"&lt;"&amp;DATE(YEAR(K$1)+1,MONTH(K$1),DAY(K$1)),projects,$B18)&lt;&gt;0,1,""),""))</f>
        <v/>
      </c>
      <c r="L18" s="1" t="str" cm="1">
        <f t="array" aca="1" ref="L18" ca="1">_xlfn.SINGLE(IF($B18&lt;&gt;"",IF(COUNTIFS(dates,"&gt;="&amp;L$1,dates,"&lt;"&amp;DATE(YEAR(L$1)+1,MONTH(L$1),DAY(L$1)),projects,$B18)&lt;&gt;0,1,""),""))</f>
        <v/>
      </c>
      <c r="M18" s="1" t="str" cm="1">
        <f t="array" aca="1" ref="M18" ca="1">_xlfn.SINGLE(IF($B18&lt;&gt;"",IF(COUNTIFS(dates,"&gt;="&amp;M$1,dates,"&lt;"&amp;DATE(YEAR(M$1)+1,MONTH(M$1),DAY(M$1)),projects,$B18)&lt;&gt;0,1,""),""))</f>
        <v/>
      </c>
      <c r="N18" s="1" t="str" cm="1">
        <f t="array" aca="1" ref="N18" ca="1">_xlfn.SINGLE(IF($B18&lt;&gt;"",IF(COUNTIFS(dates,"&gt;="&amp;N$1,dates,"&lt;"&amp;DATE(YEAR(N$1)+1,MONTH(N$1),DAY(N$1)),projects,$B18)&lt;&gt;0,1,""),""))</f>
        <v/>
      </c>
      <c r="O18" s="1" t="str" cm="1">
        <f t="array" aca="1" ref="O18" ca="1">_xlfn.SINGLE(IF($B18&lt;&gt;"",IF(COUNTIFS(dates,"&gt;="&amp;O$1,dates,"&lt;"&amp;DATE(YEAR(O$1)+1,MONTH(O$1),DAY(O$1)),projects,$B18)&lt;&gt;0,1,""),""))</f>
        <v/>
      </c>
      <c r="P18" s="1" t="str" cm="1">
        <f t="array" aca="1" ref="P18" ca="1">_xlfn.SINGLE(IF($B18&lt;&gt;"",IF(COUNTIFS(dates,"&gt;="&amp;P$1,dates,"&lt;"&amp;DATE(YEAR(P$1)+1,MONTH(P$1),DAY(P$1)),projects,$B18)&lt;&gt;0,1,""),""))</f>
        <v/>
      </c>
    </row>
    <row r="19" spans="1:16">
      <c r="A19" s="14" t="str">
        <f t="shared" ca="1" si="3"/>
        <v/>
      </c>
      <c r="B19" s="1" t="str">
        <f ca="1">'Annual Trend Days'!B19</f>
        <v/>
      </c>
      <c r="C19" s="1" t="str">
        <f ca="1">'Annual Trend Days'!C19</f>
        <v/>
      </c>
      <c r="D19" s="3" t="str">
        <f ca="1">'Annual Trend Days'!D19</f>
        <v/>
      </c>
      <c r="E19" s="3" t="str">
        <f ca="1">'Annual Trend Days'!E19</f>
        <v/>
      </c>
      <c r="F19" s="3"/>
      <c r="G19" s="3"/>
      <c r="H19" s="3"/>
      <c r="I19" s="3"/>
      <c r="J19" s="1" t="str" cm="1">
        <f t="array" aca="1" ref="J19" ca="1">_xlfn.SINGLE(IF($B19&lt;&gt;"",IF(COUNTIFS(dates,"&gt;="&amp;J$1,dates,"&lt;"&amp;DATE(YEAR(J$1)+1,MONTH(J$1),DAY(J$1)),projects,$B19)&lt;&gt;0,1,""),""))</f>
        <v/>
      </c>
      <c r="K19" s="1" t="str" cm="1">
        <f t="array" aca="1" ref="K19" ca="1">_xlfn.SINGLE(IF($B19&lt;&gt;"",IF(COUNTIFS(dates,"&gt;="&amp;K$1,dates,"&lt;"&amp;DATE(YEAR(K$1)+1,MONTH(K$1),DAY(K$1)),projects,$B19)&lt;&gt;0,1,""),""))</f>
        <v/>
      </c>
      <c r="L19" s="1" t="str" cm="1">
        <f t="array" aca="1" ref="L19" ca="1">_xlfn.SINGLE(IF($B19&lt;&gt;"",IF(COUNTIFS(dates,"&gt;="&amp;L$1,dates,"&lt;"&amp;DATE(YEAR(L$1)+1,MONTH(L$1),DAY(L$1)),projects,$B19)&lt;&gt;0,1,""),""))</f>
        <v/>
      </c>
      <c r="M19" s="1" t="str" cm="1">
        <f t="array" aca="1" ref="M19" ca="1">_xlfn.SINGLE(IF($B19&lt;&gt;"",IF(COUNTIFS(dates,"&gt;="&amp;M$1,dates,"&lt;"&amp;DATE(YEAR(M$1)+1,MONTH(M$1),DAY(M$1)),projects,$B19)&lt;&gt;0,1,""),""))</f>
        <v/>
      </c>
      <c r="N19" s="1" t="str" cm="1">
        <f t="array" aca="1" ref="N19" ca="1">_xlfn.SINGLE(IF($B19&lt;&gt;"",IF(COUNTIFS(dates,"&gt;="&amp;N$1,dates,"&lt;"&amp;DATE(YEAR(N$1)+1,MONTH(N$1),DAY(N$1)),projects,$B19)&lt;&gt;0,1,""),""))</f>
        <v/>
      </c>
      <c r="O19" s="1" t="str" cm="1">
        <f t="array" aca="1" ref="O19" ca="1">_xlfn.SINGLE(IF($B19&lt;&gt;"",IF(COUNTIFS(dates,"&gt;="&amp;O$1,dates,"&lt;"&amp;DATE(YEAR(O$1)+1,MONTH(O$1),DAY(O$1)),projects,$B19)&lt;&gt;0,1,""),""))</f>
        <v/>
      </c>
      <c r="P19" s="1" t="str" cm="1">
        <f t="array" aca="1" ref="P19" ca="1">_xlfn.SINGLE(IF($B19&lt;&gt;"",IF(COUNTIFS(dates,"&gt;="&amp;P$1,dates,"&lt;"&amp;DATE(YEAR(P$1)+1,MONTH(P$1),DAY(P$1)),projects,$B19)&lt;&gt;0,1,""),""))</f>
        <v/>
      </c>
    </row>
    <row r="20" spans="1:16">
      <c r="A20" s="14" t="str">
        <f t="shared" ca="1" si="3"/>
        <v/>
      </c>
      <c r="B20" s="1" t="str">
        <f ca="1">'Annual Trend Days'!B20</f>
        <v/>
      </c>
      <c r="C20" s="1" t="str">
        <f ca="1">'Annual Trend Days'!C20</f>
        <v/>
      </c>
      <c r="D20" s="3" t="str">
        <f ca="1">'Annual Trend Days'!D20</f>
        <v/>
      </c>
      <c r="E20" s="3" t="str">
        <f ca="1">'Annual Trend Days'!E20</f>
        <v/>
      </c>
      <c r="F20" s="3"/>
      <c r="G20" s="3"/>
      <c r="H20" s="3"/>
      <c r="I20" s="3"/>
      <c r="J20" s="1" t="str" cm="1">
        <f t="array" aca="1" ref="J20" ca="1">_xlfn.SINGLE(IF($B20&lt;&gt;"",IF(COUNTIFS(dates,"&gt;="&amp;J$1,dates,"&lt;"&amp;DATE(YEAR(J$1)+1,MONTH(J$1),DAY(J$1)),projects,$B20)&lt;&gt;0,1,""),""))</f>
        <v/>
      </c>
      <c r="K20" s="1" t="str" cm="1">
        <f t="array" aca="1" ref="K20" ca="1">_xlfn.SINGLE(IF($B20&lt;&gt;"",IF(COUNTIFS(dates,"&gt;="&amp;K$1,dates,"&lt;"&amp;DATE(YEAR(K$1)+1,MONTH(K$1),DAY(K$1)),projects,$B20)&lt;&gt;0,1,""),""))</f>
        <v/>
      </c>
      <c r="L20" s="1" t="str" cm="1">
        <f t="array" aca="1" ref="L20" ca="1">_xlfn.SINGLE(IF($B20&lt;&gt;"",IF(COUNTIFS(dates,"&gt;="&amp;L$1,dates,"&lt;"&amp;DATE(YEAR(L$1)+1,MONTH(L$1),DAY(L$1)),projects,$B20)&lt;&gt;0,1,""),""))</f>
        <v/>
      </c>
      <c r="M20" s="1" t="str" cm="1">
        <f t="array" aca="1" ref="M20" ca="1">_xlfn.SINGLE(IF($B20&lt;&gt;"",IF(COUNTIFS(dates,"&gt;="&amp;M$1,dates,"&lt;"&amp;DATE(YEAR(M$1)+1,MONTH(M$1),DAY(M$1)),projects,$B20)&lt;&gt;0,1,""),""))</f>
        <v/>
      </c>
      <c r="N20" s="1" t="str" cm="1">
        <f t="array" aca="1" ref="N20" ca="1">_xlfn.SINGLE(IF($B20&lt;&gt;"",IF(COUNTIFS(dates,"&gt;="&amp;N$1,dates,"&lt;"&amp;DATE(YEAR(N$1)+1,MONTH(N$1),DAY(N$1)),projects,$B20)&lt;&gt;0,1,""),""))</f>
        <v/>
      </c>
      <c r="O20" s="1" t="str" cm="1">
        <f t="array" aca="1" ref="O20" ca="1">_xlfn.SINGLE(IF($B20&lt;&gt;"",IF(COUNTIFS(dates,"&gt;="&amp;O$1,dates,"&lt;"&amp;DATE(YEAR(O$1)+1,MONTH(O$1),DAY(O$1)),projects,$B20)&lt;&gt;0,1,""),""))</f>
        <v/>
      </c>
      <c r="P20" s="1" t="str" cm="1">
        <f t="array" aca="1" ref="P20" ca="1">_xlfn.SINGLE(IF($B20&lt;&gt;"",IF(COUNTIFS(dates,"&gt;="&amp;P$1,dates,"&lt;"&amp;DATE(YEAR(P$1)+1,MONTH(P$1),DAY(P$1)),projects,$B20)&lt;&gt;0,1,""),""))</f>
        <v/>
      </c>
    </row>
    <row r="21" spans="1:16">
      <c r="A21" s="14" t="str">
        <f t="shared" ca="1" si="3"/>
        <v/>
      </c>
      <c r="B21" s="1" t="str">
        <f ca="1">'Annual Trend Days'!B21</f>
        <v/>
      </c>
      <c r="C21" s="1" t="str">
        <f ca="1">'Annual Trend Days'!C21</f>
        <v/>
      </c>
      <c r="D21" s="3" t="str">
        <f ca="1">'Annual Trend Days'!D21</f>
        <v/>
      </c>
      <c r="E21" s="3" t="str">
        <f ca="1">'Annual Trend Days'!E21</f>
        <v/>
      </c>
      <c r="F21" s="3"/>
      <c r="G21" s="3"/>
      <c r="H21" s="3"/>
      <c r="I21" s="3"/>
      <c r="J21" s="1" t="str" cm="1">
        <f t="array" aca="1" ref="J21" ca="1">_xlfn.SINGLE(IF($B21&lt;&gt;"",IF(COUNTIFS(dates,"&gt;="&amp;J$1,dates,"&lt;"&amp;DATE(YEAR(J$1)+1,MONTH(J$1),DAY(J$1)),projects,$B21)&lt;&gt;0,1,""),""))</f>
        <v/>
      </c>
      <c r="K21" s="1" t="str" cm="1">
        <f t="array" aca="1" ref="K21" ca="1">_xlfn.SINGLE(IF($B21&lt;&gt;"",IF(COUNTIFS(dates,"&gt;="&amp;K$1,dates,"&lt;"&amp;DATE(YEAR(K$1)+1,MONTH(K$1),DAY(K$1)),projects,$B21)&lt;&gt;0,1,""),""))</f>
        <v/>
      </c>
      <c r="L21" s="1" t="str" cm="1">
        <f t="array" aca="1" ref="L21" ca="1">_xlfn.SINGLE(IF($B21&lt;&gt;"",IF(COUNTIFS(dates,"&gt;="&amp;L$1,dates,"&lt;"&amp;DATE(YEAR(L$1)+1,MONTH(L$1),DAY(L$1)),projects,$B21)&lt;&gt;0,1,""),""))</f>
        <v/>
      </c>
      <c r="M21" s="1" t="str" cm="1">
        <f t="array" aca="1" ref="M21" ca="1">_xlfn.SINGLE(IF($B21&lt;&gt;"",IF(COUNTIFS(dates,"&gt;="&amp;M$1,dates,"&lt;"&amp;DATE(YEAR(M$1)+1,MONTH(M$1),DAY(M$1)),projects,$B21)&lt;&gt;0,1,""),""))</f>
        <v/>
      </c>
      <c r="N21" s="1" t="str" cm="1">
        <f t="array" aca="1" ref="N21" ca="1">_xlfn.SINGLE(IF($B21&lt;&gt;"",IF(COUNTIFS(dates,"&gt;="&amp;N$1,dates,"&lt;"&amp;DATE(YEAR(N$1)+1,MONTH(N$1),DAY(N$1)),projects,$B21)&lt;&gt;0,1,""),""))</f>
        <v/>
      </c>
      <c r="O21" s="1" t="str" cm="1">
        <f t="array" aca="1" ref="O21" ca="1">_xlfn.SINGLE(IF($B21&lt;&gt;"",IF(COUNTIFS(dates,"&gt;="&amp;O$1,dates,"&lt;"&amp;DATE(YEAR(O$1)+1,MONTH(O$1),DAY(O$1)),projects,$B21)&lt;&gt;0,1,""),""))</f>
        <v/>
      </c>
      <c r="P21" s="1" t="str" cm="1">
        <f t="array" aca="1" ref="P21" ca="1">_xlfn.SINGLE(IF($B21&lt;&gt;"",IF(COUNTIFS(dates,"&gt;="&amp;P$1,dates,"&lt;"&amp;DATE(YEAR(P$1)+1,MONTH(P$1),DAY(P$1)),projects,$B21)&lt;&gt;0,1,""),""))</f>
        <v/>
      </c>
    </row>
    <row r="22" spans="1:16">
      <c r="A22" s="14" t="str">
        <f t="shared" ca="1" si="3"/>
        <v/>
      </c>
      <c r="B22" s="1" t="str">
        <f ca="1">'Annual Trend Days'!B22</f>
        <v/>
      </c>
      <c r="C22" s="1" t="str">
        <f ca="1">'Annual Trend Days'!C22</f>
        <v/>
      </c>
      <c r="D22" s="3" t="str">
        <f ca="1">'Annual Trend Days'!D22</f>
        <v/>
      </c>
      <c r="E22" s="3" t="str">
        <f ca="1">'Annual Trend Days'!E22</f>
        <v/>
      </c>
      <c r="F22" s="3"/>
      <c r="G22" s="3"/>
      <c r="H22" s="3"/>
      <c r="I22" s="3"/>
      <c r="J22" s="1" t="str" cm="1">
        <f t="array" aca="1" ref="J22" ca="1">_xlfn.SINGLE(IF($B22&lt;&gt;"",IF(COUNTIFS(dates,"&gt;="&amp;J$1,dates,"&lt;"&amp;DATE(YEAR(J$1)+1,MONTH(J$1),DAY(J$1)),projects,$B22)&lt;&gt;0,1,""),""))</f>
        <v/>
      </c>
      <c r="K22" s="1" t="str" cm="1">
        <f t="array" aca="1" ref="K22" ca="1">_xlfn.SINGLE(IF($B22&lt;&gt;"",IF(COUNTIFS(dates,"&gt;="&amp;K$1,dates,"&lt;"&amp;DATE(YEAR(K$1)+1,MONTH(K$1),DAY(K$1)),projects,$B22)&lt;&gt;0,1,""),""))</f>
        <v/>
      </c>
      <c r="L22" s="1" t="str" cm="1">
        <f t="array" aca="1" ref="L22" ca="1">_xlfn.SINGLE(IF($B22&lt;&gt;"",IF(COUNTIFS(dates,"&gt;="&amp;L$1,dates,"&lt;"&amp;DATE(YEAR(L$1)+1,MONTH(L$1),DAY(L$1)),projects,$B22)&lt;&gt;0,1,""),""))</f>
        <v/>
      </c>
      <c r="M22" s="1" t="str" cm="1">
        <f t="array" aca="1" ref="M22" ca="1">_xlfn.SINGLE(IF($B22&lt;&gt;"",IF(COUNTIFS(dates,"&gt;="&amp;M$1,dates,"&lt;"&amp;DATE(YEAR(M$1)+1,MONTH(M$1),DAY(M$1)),projects,$B22)&lt;&gt;0,1,""),""))</f>
        <v/>
      </c>
      <c r="N22" s="1" t="str" cm="1">
        <f t="array" aca="1" ref="N22" ca="1">_xlfn.SINGLE(IF($B22&lt;&gt;"",IF(COUNTIFS(dates,"&gt;="&amp;N$1,dates,"&lt;"&amp;DATE(YEAR(N$1)+1,MONTH(N$1),DAY(N$1)),projects,$B22)&lt;&gt;0,1,""),""))</f>
        <v/>
      </c>
      <c r="O22" s="1" t="str" cm="1">
        <f t="array" aca="1" ref="O22" ca="1">_xlfn.SINGLE(IF($B22&lt;&gt;"",IF(COUNTIFS(dates,"&gt;="&amp;O$1,dates,"&lt;"&amp;DATE(YEAR(O$1)+1,MONTH(O$1),DAY(O$1)),projects,$B22)&lt;&gt;0,1,""),""))</f>
        <v/>
      </c>
      <c r="P22" s="1" t="str" cm="1">
        <f t="array" aca="1" ref="P22" ca="1">_xlfn.SINGLE(IF($B22&lt;&gt;"",IF(COUNTIFS(dates,"&gt;="&amp;P$1,dates,"&lt;"&amp;DATE(YEAR(P$1)+1,MONTH(P$1),DAY(P$1)),projects,$B22)&lt;&gt;0,1,""),""))</f>
        <v/>
      </c>
    </row>
    <row r="23" spans="1:16">
      <c r="A23" s="14" t="str">
        <f t="shared" ca="1" si="3"/>
        <v/>
      </c>
      <c r="B23" s="1" t="str">
        <f ca="1">'Annual Trend Days'!B23</f>
        <v/>
      </c>
      <c r="C23" s="1" t="str">
        <f ca="1">'Annual Trend Days'!C23</f>
        <v/>
      </c>
      <c r="D23" s="3" t="str">
        <f ca="1">'Annual Trend Days'!D23</f>
        <v/>
      </c>
      <c r="E23" s="3" t="str">
        <f ca="1">'Annual Trend Days'!E23</f>
        <v/>
      </c>
      <c r="F23" s="3"/>
      <c r="G23" s="3"/>
      <c r="H23" s="3"/>
      <c r="I23" s="3"/>
      <c r="J23" s="1" t="str" cm="1">
        <f t="array" aca="1" ref="J23" ca="1">_xlfn.SINGLE(IF($B23&lt;&gt;"",IF(COUNTIFS(dates,"&gt;="&amp;J$1,dates,"&lt;"&amp;DATE(YEAR(J$1)+1,MONTH(J$1),DAY(J$1)),projects,$B23)&lt;&gt;0,1,""),""))</f>
        <v/>
      </c>
      <c r="K23" s="1" t="str" cm="1">
        <f t="array" aca="1" ref="K23" ca="1">_xlfn.SINGLE(IF($B23&lt;&gt;"",IF(COUNTIFS(dates,"&gt;="&amp;K$1,dates,"&lt;"&amp;DATE(YEAR(K$1)+1,MONTH(K$1),DAY(K$1)),projects,$B23)&lt;&gt;0,1,""),""))</f>
        <v/>
      </c>
      <c r="L23" s="1" t="str" cm="1">
        <f t="array" aca="1" ref="L23" ca="1">_xlfn.SINGLE(IF($B23&lt;&gt;"",IF(COUNTIFS(dates,"&gt;="&amp;L$1,dates,"&lt;"&amp;DATE(YEAR(L$1)+1,MONTH(L$1),DAY(L$1)),projects,$B23)&lt;&gt;0,1,""),""))</f>
        <v/>
      </c>
      <c r="M23" s="1" t="str" cm="1">
        <f t="array" aca="1" ref="M23" ca="1">_xlfn.SINGLE(IF($B23&lt;&gt;"",IF(COUNTIFS(dates,"&gt;="&amp;M$1,dates,"&lt;"&amp;DATE(YEAR(M$1)+1,MONTH(M$1),DAY(M$1)),projects,$B23)&lt;&gt;0,1,""),""))</f>
        <v/>
      </c>
      <c r="N23" s="1" t="str" cm="1">
        <f t="array" aca="1" ref="N23" ca="1">_xlfn.SINGLE(IF($B23&lt;&gt;"",IF(COUNTIFS(dates,"&gt;="&amp;N$1,dates,"&lt;"&amp;DATE(YEAR(N$1)+1,MONTH(N$1),DAY(N$1)),projects,$B23)&lt;&gt;0,1,""),""))</f>
        <v/>
      </c>
      <c r="O23" s="1" t="str" cm="1">
        <f t="array" aca="1" ref="O23" ca="1">_xlfn.SINGLE(IF($B23&lt;&gt;"",IF(COUNTIFS(dates,"&gt;="&amp;O$1,dates,"&lt;"&amp;DATE(YEAR(O$1)+1,MONTH(O$1),DAY(O$1)),projects,$B23)&lt;&gt;0,1,""),""))</f>
        <v/>
      </c>
      <c r="P23" s="1" t="str" cm="1">
        <f t="array" aca="1" ref="P23" ca="1">_xlfn.SINGLE(IF($B23&lt;&gt;"",IF(COUNTIFS(dates,"&gt;="&amp;P$1,dates,"&lt;"&amp;DATE(YEAR(P$1)+1,MONTH(P$1),DAY(P$1)),projects,$B23)&lt;&gt;0,1,""),""))</f>
        <v/>
      </c>
    </row>
    <row r="24" spans="1:16">
      <c r="A24" s="14" t="str">
        <f t="shared" ca="1" si="3"/>
        <v/>
      </c>
      <c r="B24" s="1" t="str">
        <f ca="1">'Annual Trend Days'!B24</f>
        <v/>
      </c>
      <c r="C24" s="1" t="str">
        <f ca="1">'Annual Trend Days'!C24</f>
        <v/>
      </c>
      <c r="D24" s="3" t="str">
        <f ca="1">'Annual Trend Days'!D24</f>
        <v/>
      </c>
      <c r="E24" s="3" t="str">
        <f ca="1">'Annual Trend Days'!E24</f>
        <v/>
      </c>
      <c r="F24" s="3"/>
      <c r="G24" s="3"/>
      <c r="H24" s="3"/>
      <c r="I24" s="3"/>
      <c r="J24" s="1" t="str" cm="1">
        <f t="array" aca="1" ref="J24" ca="1">_xlfn.SINGLE(IF($B24&lt;&gt;"",IF(COUNTIFS(dates,"&gt;="&amp;J$1,dates,"&lt;"&amp;DATE(YEAR(J$1)+1,MONTH(J$1),DAY(J$1)),projects,$B24)&lt;&gt;0,1,""),""))</f>
        <v/>
      </c>
      <c r="K24" s="1" t="str" cm="1">
        <f t="array" aca="1" ref="K24" ca="1">_xlfn.SINGLE(IF($B24&lt;&gt;"",IF(COUNTIFS(dates,"&gt;="&amp;K$1,dates,"&lt;"&amp;DATE(YEAR(K$1)+1,MONTH(K$1),DAY(K$1)),projects,$B24)&lt;&gt;0,1,""),""))</f>
        <v/>
      </c>
      <c r="L24" s="1" t="str" cm="1">
        <f t="array" aca="1" ref="L24" ca="1">_xlfn.SINGLE(IF($B24&lt;&gt;"",IF(COUNTIFS(dates,"&gt;="&amp;L$1,dates,"&lt;"&amp;DATE(YEAR(L$1)+1,MONTH(L$1),DAY(L$1)),projects,$B24)&lt;&gt;0,1,""),""))</f>
        <v/>
      </c>
      <c r="M24" s="1" t="str" cm="1">
        <f t="array" aca="1" ref="M24" ca="1">_xlfn.SINGLE(IF($B24&lt;&gt;"",IF(COUNTIFS(dates,"&gt;="&amp;M$1,dates,"&lt;"&amp;DATE(YEAR(M$1)+1,MONTH(M$1),DAY(M$1)),projects,$B24)&lt;&gt;0,1,""),""))</f>
        <v/>
      </c>
      <c r="N24" s="1" t="str" cm="1">
        <f t="array" aca="1" ref="N24" ca="1">_xlfn.SINGLE(IF($B24&lt;&gt;"",IF(COUNTIFS(dates,"&gt;="&amp;N$1,dates,"&lt;"&amp;DATE(YEAR(N$1)+1,MONTH(N$1),DAY(N$1)),projects,$B24)&lt;&gt;0,1,""),""))</f>
        <v/>
      </c>
      <c r="O24" s="1" t="str" cm="1">
        <f t="array" aca="1" ref="O24" ca="1">_xlfn.SINGLE(IF($B24&lt;&gt;"",IF(COUNTIFS(dates,"&gt;="&amp;O$1,dates,"&lt;"&amp;DATE(YEAR(O$1)+1,MONTH(O$1),DAY(O$1)),projects,$B24)&lt;&gt;0,1,""),""))</f>
        <v/>
      </c>
      <c r="P24" s="1" t="str" cm="1">
        <f t="array" aca="1" ref="P24" ca="1">_xlfn.SINGLE(IF($B24&lt;&gt;"",IF(COUNTIFS(dates,"&gt;="&amp;P$1,dates,"&lt;"&amp;DATE(YEAR(P$1)+1,MONTH(P$1),DAY(P$1)),projects,$B24)&lt;&gt;0,1,""),""))</f>
        <v/>
      </c>
    </row>
    <row r="25" spans="1:16">
      <c r="A25" s="14" t="str">
        <f t="shared" ca="1" si="3"/>
        <v/>
      </c>
      <c r="B25" s="1" t="str">
        <f ca="1">'Annual Trend Days'!B25</f>
        <v/>
      </c>
      <c r="C25" s="1" t="str">
        <f ca="1">'Annual Trend Days'!C25</f>
        <v/>
      </c>
      <c r="D25" s="3" t="str">
        <f ca="1">'Annual Trend Days'!D25</f>
        <v/>
      </c>
      <c r="E25" s="3" t="str">
        <f ca="1">'Annual Trend Days'!E25</f>
        <v/>
      </c>
      <c r="F25" s="3"/>
      <c r="G25" s="3"/>
      <c r="H25" s="3"/>
      <c r="I25" s="3"/>
      <c r="J25" s="1" t="str" cm="1">
        <f t="array" aca="1" ref="J25" ca="1">_xlfn.SINGLE(IF($B25&lt;&gt;"",IF(COUNTIFS(dates,"&gt;="&amp;J$1,dates,"&lt;"&amp;DATE(YEAR(J$1)+1,MONTH(J$1),DAY(J$1)),projects,$B25)&lt;&gt;0,1,""),""))</f>
        <v/>
      </c>
      <c r="K25" s="1" t="str" cm="1">
        <f t="array" aca="1" ref="K25" ca="1">_xlfn.SINGLE(IF($B25&lt;&gt;"",IF(COUNTIFS(dates,"&gt;="&amp;K$1,dates,"&lt;"&amp;DATE(YEAR(K$1)+1,MONTH(K$1),DAY(K$1)),projects,$B25)&lt;&gt;0,1,""),""))</f>
        <v/>
      </c>
      <c r="L25" s="1" t="str" cm="1">
        <f t="array" aca="1" ref="L25" ca="1">_xlfn.SINGLE(IF($B25&lt;&gt;"",IF(COUNTIFS(dates,"&gt;="&amp;L$1,dates,"&lt;"&amp;DATE(YEAR(L$1)+1,MONTH(L$1),DAY(L$1)),projects,$B25)&lt;&gt;0,1,""),""))</f>
        <v/>
      </c>
      <c r="M25" s="1" t="str" cm="1">
        <f t="array" aca="1" ref="M25" ca="1">_xlfn.SINGLE(IF($B25&lt;&gt;"",IF(COUNTIFS(dates,"&gt;="&amp;M$1,dates,"&lt;"&amp;DATE(YEAR(M$1)+1,MONTH(M$1),DAY(M$1)),projects,$B25)&lt;&gt;0,1,""),""))</f>
        <v/>
      </c>
      <c r="N25" s="1" t="str" cm="1">
        <f t="array" aca="1" ref="N25" ca="1">_xlfn.SINGLE(IF($B25&lt;&gt;"",IF(COUNTIFS(dates,"&gt;="&amp;N$1,dates,"&lt;"&amp;DATE(YEAR(N$1)+1,MONTH(N$1),DAY(N$1)),projects,$B25)&lt;&gt;0,1,""),""))</f>
        <v/>
      </c>
      <c r="O25" s="1" t="str" cm="1">
        <f t="array" aca="1" ref="O25" ca="1">_xlfn.SINGLE(IF($B25&lt;&gt;"",IF(COUNTIFS(dates,"&gt;="&amp;O$1,dates,"&lt;"&amp;DATE(YEAR(O$1)+1,MONTH(O$1),DAY(O$1)),projects,$B25)&lt;&gt;0,1,""),""))</f>
        <v/>
      </c>
      <c r="P25" s="1" t="str" cm="1">
        <f t="array" aca="1" ref="P25" ca="1">_xlfn.SINGLE(IF($B25&lt;&gt;"",IF(COUNTIFS(dates,"&gt;="&amp;P$1,dates,"&lt;"&amp;DATE(YEAR(P$1)+1,MONTH(P$1),DAY(P$1)),projects,$B25)&lt;&gt;0,1,""),""))</f>
        <v/>
      </c>
    </row>
    <row r="26" spans="1:16">
      <c r="A26" s="14" t="str">
        <f t="shared" ca="1" si="3"/>
        <v/>
      </c>
      <c r="B26" s="1" t="str">
        <f ca="1">'Annual Trend Days'!B26</f>
        <v/>
      </c>
      <c r="C26" s="1" t="str">
        <f ca="1">'Annual Trend Days'!C26</f>
        <v/>
      </c>
      <c r="D26" s="3" t="str">
        <f ca="1">'Annual Trend Days'!D26</f>
        <v/>
      </c>
      <c r="E26" s="3" t="str">
        <f ca="1">'Annual Trend Days'!E26</f>
        <v/>
      </c>
      <c r="F26" s="3"/>
      <c r="G26" s="3"/>
      <c r="H26" s="3"/>
      <c r="I26" s="3"/>
      <c r="J26" s="1" t="str" cm="1">
        <f t="array" aca="1" ref="J26" ca="1">_xlfn.SINGLE(IF($B26&lt;&gt;"",IF(COUNTIFS(dates,"&gt;="&amp;J$1,dates,"&lt;"&amp;DATE(YEAR(J$1)+1,MONTH(J$1),DAY(J$1)),projects,$B26)&lt;&gt;0,1,""),""))</f>
        <v/>
      </c>
      <c r="K26" s="1" t="str" cm="1">
        <f t="array" aca="1" ref="K26" ca="1">_xlfn.SINGLE(IF($B26&lt;&gt;"",IF(COUNTIFS(dates,"&gt;="&amp;K$1,dates,"&lt;"&amp;DATE(YEAR(K$1)+1,MONTH(K$1),DAY(K$1)),projects,$B26)&lt;&gt;0,1,""),""))</f>
        <v/>
      </c>
      <c r="L26" s="1" t="str" cm="1">
        <f t="array" aca="1" ref="L26" ca="1">_xlfn.SINGLE(IF($B26&lt;&gt;"",IF(COUNTIFS(dates,"&gt;="&amp;L$1,dates,"&lt;"&amp;DATE(YEAR(L$1)+1,MONTH(L$1),DAY(L$1)),projects,$B26)&lt;&gt;0,1,""),""))</f>
        <v/>
      </c>
      <c r="M26" s="1" t="str" cm="1">
        <f t="array" aca="1" ref="M26" ca="1">_xlfn.SINGLE(IF($B26&lt;&gt;"",IF(COUNTIFS(dates,"&gt;="&amp;M$1,dates,"&lt;"&amp;DATE(YEAR(M$1)+1,MONTH(M$1),DAY(M$1)),projects,$B26)&lt;&gt;0,1,""),""))</f>
        <v/>
      </c>
      <c r="N26" s="1" t="str" cm="1">
        <f t="array" aca="1" ref="N26" ca="1">_xlfn.SINGLE(IF($B26&lt;&gt;"",IF(COUNTIFS(dates,"&gt;="&amp;N$1,dates,"&lt;"&amp;DATE(YEAR(N$1)+1,MONTH(N$1),DAY(N$1)),projects,$B26)&lt;&gt;0,1,""),""))</f>
        <v/>
      </c>
      <c r="O26" s="1" t="str" cm="1">
        <f t="array" aca="1" ref="O26" ca="1">_xlfn.SINGLE(IF($B26&lt;&gt;"",IF(COUNTIFS(dates,"&gt;="&amp;O$1,dates,"&lt;"&amp;DATE(YEAR(O$1)+1,MONTH(O$1),DAY(O$1)),projects,$B26)&lt;&gt;0,1,""),""))</f>
        <v/>
      </c>
      <c r="P26" s="1" t="str" cm="1">
        <f t="array" aca="1" ref="P26" ca="1">_xlfn.SINGLE(IF($B26&lt;&gt;"",IF(COUNTIFS(dates,"&gt;="&amp;P$1,dates,"&lt;"&amp;DATE(YEAR(P$1)+1,MONTH(P$1),DAY(P$1)),projects,$B26)&lt;&gt;0,1,""),""))</f>
        <v/>
      </c>
    </row>
    <row r="27" spans="1:16">
      <c r="A27" s="14" t="str">
        <f t="shared" ca="1" si="3"/>
        <v/>
      </c>
      <c r="B27" s="1" t="str">
        <f ca="1">'Annual Trend Days'!B27</f>
        <v/>
      </c>
      <c r="C27" s="1" t="str">
        <f ca="1">'Annual Trend Days'!C27</f>
        <v/>
      </c>
      <c r="D27" s="3" t="str">
        <f ca="1">'Annual Trend Days'!D27</f>
        <v/>
      </c>
      <c r="E27" s="3" t="str">
        <f ca="1">'Annual Trend Days'!E27</f>
        <v/>
      </c>
      <c r="F27" s="3"/>
      <c r="G27" s="3"/>
      <c r="H27" s="3"/>
      <c r="I27" s="3"/>
      <c r="J27" s="1" t="str" cm="1">
        <f t="array" aca="1" ref="J27" ca="1">_xlfn.SINGLE(IF($B27&lt;&gt;"",IF(COUNTIFS(dates,"&gt;="&amp;J$1,dates,"&lt;"&amp;DATE(YEAR(J$1)+1,MONTH(J$1),DAY(J$1)),projects,$B27)&lt;&gt;0,1,""),""))</f>
        <v/>
      </c>
      <c r="K27" s="1" t="str" cm="1">
        <f t="array" aca="1" ref="K27" ca="1">_xlfn.SINGLE(IF($B27&lt;&gt;"",IF(COUNTIFS(dates,"&gt;="&amp;K$1,dates,"&lt;"&amp;DATE(YEAR(K$1)+1,MONTH(K$1),DAY(K$1)),projects,$B27)&lt;&gt;0,1,""),""))</f>
        <v/>
      </c>
      <c r="L27" s="1" t="str" cm="1">
        <f t="array" aca="1" ref="L27" ca="1">_xlfn.SINGLE(IF($B27&lt;&gt;"",IF(COUNTIFS(dates,"&gt;="&amp;L$1,dates,"&lt;"&amp;DATE(YEAR(L$1)+1,MONTH(L$1),DAY(L$1)),projects,$B27)&lt;&gt;0,1,""),""))</f>
        <v/>
      </c>
      <c r="M27" s="1" t="str" cm="1">
        <f t="array" aca="1" ref="M27" ca="1">_xlfn.SINGLE(IF($B27&lt;&gt;"",IF(COUNTIFS(dates,"&gt;="&amp;M$1,dates,"&lt;"&amp;DATE(YEAR(M$1)+1,MONTH(M$1),DAY(M$1)),projects,$B27)&lt;&gt;0,1,""),""))</f>
        <v/>
      </c>
      <c r="N27" s="1" t="str" cm="1">
        <f t="array" aca="1" ref="N27" ca="1">_xlfn.SINGLE(IF($B27&lt;&gt;"",IF(COUNTIFS(dates,"&gt;="&amp;N$1,dates,"&lt;"&amp;DATE(YEAR(N$1)+1,MONTH(N$1),DAY(N$1)),projects,$B27)&lt;&gt;0,1,""),""))</f>
        <v/>
      </c>
      <c r="O27" s="1" t="str" cm="1">
        <f t="array" aca="1" ref="O27" ca="1">_xlfn.SINGLE(IF($B27&lt;&gt;"",IF(COUNTIFS(dates,"&gt;="&amp;O$1,dates,"&lt;"&amp;DATE(YEAR(O$1)+1,MONTH(O$1),DAY(O$1)),projects,$B27)&lt;&gt;0,1,""),""))</f>
        <v/>
      </c>
      <c r="P27" s="1" t="str" cm="1">
        <f t="array" aca="1" ref="P27" ca="1">_xlfn.SINGLE(IF($B27&lt;&gt;"",IF(COUNTIFS(dates,"&gt;="&amp;P$1,dates,"&lt;"&amp;DATE(YEAR(P$1)+1,MONTH(P$1),DAY(P$1)),projects,$B27)&lt;&gt;0,1,""),""))</f>
        <v/>
      </c>
    </row>
    <row r="28" spans="1:16">
      <c r="A28" s="14" t="str">
        <f t="shared" ca="1" si="3"/>
        <v/>
      </c>
      <c r="B28" s="1" t="str">
        <f ca="1">'Annual Trend Days'!B28</f>
        <v/>
      </c>
      <c r="C28" s="1" t="str">
        <f ca="1">'Annual Trend Days'!C28</f>
        <v/>
      </c>
      <c r="D28" s="3" t="str">
        <f ca="1">'Annual Trend Days'!D28</f>
        <v/>
      </c>
      <c r="E28" s="3" t="str">
        <f ca="1">'Annual Trend Days'!E28</f>
        <v/>
      </c>
      <c r="F28" s="3"/>
      <c r="G28" s="3"/>
      <c r="H28" s="3"/>
      <c r="I28" s="3"/>
      <c r="J28" s="1" t="str" cm="1">
        <f t="array" aca="1" ref="J28" ca="1">_xlfn.SINGLE(IF($B28&lt;&gt;"",IF(COUNTIFS(dates,"&gt;="&amp;J$1,dates,"&lt;"&amp;DATE(YEAR(J$1)+1,MONTH(J$1),DAY(J$1)),projects,$B28)&lt;&gt;0,1,""),""))</f>
        <v/>
      </c>
      <c r="K28" s="1" t="str" cm="1">
        <f t="array" aca="1" ref="K28" ca="1">_xlfn.SINGLE(IF($B28&lt;&gt;"",IF(COUNTIFS(dates,"&gt;="&amp;K$1,dates,"&lt;"&amp;DATE(YEAR(K$1)+1,MONTH(K$1),DAY(K$1)),projects,$B28)&lt;&gt;0,1,""),""))</f>
        <v/>
      </c>
      <c r="L28" s="1" t="str" cm="1">
        <f t="array" aca="1" ref="L28" ca="1">_xlfn.SINGLE(IF($B28&lt;&gt;"",IF(COUNTIFS(dates,"&gt;="&amp;L$1,dates,"&lt;"&amp;DATE(YEAR(L$1)+1,MONTH(L$1),DAY(L$1)),projects,$B28)&lt;&gt;0,1,""),""))</f>
        <v/>
      </c>
      <c r="M28" s="1" t="str" cm="1">
        <f t="array" aca="1" ref="M28" ca="1">_xlfn.SINGLE(IF($B28&lt;&gt;"",IF(COUNTIFS(dates,"&gt;="&amp;M$1,dates,"&lt;"&amp;DATE(YEAR(M$1)+1,MONTH(M$1),DAY(M$1)),projects,$B28)&lt;&gt;0,1,""),""))</f>
        <v/>
      </c>
      <c r="N28" s="1" t="str" cm="1">
        <f t="array" aca="1" ref="N28" ca="1">_xlfn.SINGLE(IF($B28&lt;&gt;"",IF(COUNTIFS(dates,"&gt;="&amp;N$1,dates,"&lt;"&amp;DATE(YEAR(N$1)+1,MONTH(N$1),DAY(N$1)),projects,$B28)&lt;&gt;0,1,""),""))</f>
        <v/>
      </c>
      <c r="O28" s="1" t="str" cm="1">
        <f t="array" aca="1" ref="O28" ca="1">_xlfn.SINGLE(IF($B28&lt;&gt;"",IF(COUNTIFS(dates,"&gt;="&amp;O$1,dates,"&lt;"&amp;DATE(YEAR(O$1)+1,MONTH(O$1),DAY(O$1)),projects,$B28)&lt;&gt;0,1,""),""))</f>
        <v/>
      </c>
      <c r="P28" s="1" t="str" cm="1">
        <f t="array" aca="1" ref="P28" ca="1">_xlfn.SINGLE(IF($B28&lt;&gt;"",IF(COUNTIFS(dates,"&gt;="&amp;P$1,dates,"&lt;"&amp;DATE(YEAR(P$1)+1,MONTH(P$1),DAY(P$1)),projects,$B28)&lt;&gt;0,1,""),""))</f>
        <v/>
      </c>
    </row>
    <row r="29" spans="1:16">
      <c r="A29" s="14" t="str">
        <f t="shared" ca="1" si="3"/>
        <v/>
      </c>
      <c r="B29" s="1" t="str">
        <f ca="1">'Annual Trend Days'!B29</f>
        <v/>
      </c>
      <c r="C29" s="1" t="str">
        <f ca="1">'Annual Trend Days'!C29</f>
        <v/>
      </c>
      <c r="D29" s="3" t="str">
        <f ca="1">'Annual Trend Days'!D29</f>
        <v/>
      </c>
      <c r="E29" s="3" t="str">
        <f ca="1">'Annual Trend Days'!E29</f>
        <v/>
      </c>
      <c r="F29" s="3"/>
      <c r="G29" s="3"/>
      <c r="H29" s="3"/>
      <c r="I29" s="3"/>
      <c r="J29" s="1" t="str" cm="1">
        <f t="array" aca="1" ref="J29" ca="1">_xlfn.SINGLE(IF($B29&lt;&gt;"",IF(COUNTIFS(dates,"&gt;="&amp;J$1,dates,"&lt;"&amp;DATE(YEAR(J$1)+1,MONTH(J$1),DAY(J$1)),projects,$B29)&lt;&gt;0,1,""),""))</f>
        <v/>
      </c>
      <c r="K29" s="1" t="str" cm="1">
        <f t="array" aca="1" ref="K29" ca="1">_xlfn.SINGLE(IF($B29&lt;&gt;"",IF(COUNTIFS(dates,"&gt;="&amp;K$1,dates,"&lt;"&amp;DATE(YEAR(K$1)+1,MONTH(K$1),DAY(K$1)),projects,$B29)&lt;&gt;0,1,""),""))</f>
        <v/>
      </c>
      <c r="L29" s="1" t="str" cm="1">
        <f t="array" aca="1" ref="L29" ca="1">_xlfn.SINGLE(IF($B29&lt;&gt;"",IF(COUNTIFS(dates,"&gt;="&amp;L$1,dates,"&lt;"&amp;DATE(YEAR(L$1)+1,MONTH(L$1),DAY(L$1)),projects,$B29)&lt;&gt;0,1,""),""))</f>
        <v/>
      </c>
      <c r="M29" s="1" t="str" cm="1">
        <f t="array" aca="1" ref="M29" ca="1">_xlfn.SINGLE(IF($B29&lt;&gt;"",IF(COUNTIFS(dates,"&gt;="&amp;M$1,dates,"&lt;"&amp;DATE(YEAR(M$1)+1,MONTH(M$1),DAY(M$1)),projects,$B29)&lt;&gt;0,1,""),""))</f>
        <v/>
      </c>
      <c r="N29" s="1" t="str" cm="1">
        <f t="array" aca="1" ref="N29" ca="1">_xlfn.SINGLE(IF($B29&lt;&gt;"",IF(COUNTIFS(dates,"&gt;="&amp;N$1,dates,"&lt;"&amp;DATE(YEAR(N$1)+1,MONTH(N$1),DAY(N$1)),projects,$B29)&lt;&gt;0,1,""),""))</f>
        <v/>
      </c>
      <c r="O29" s="1" t="str" cm="1">
        <f t="array" aca="1" ref="O29" ca="1">_xlfn.SINGLE(IF($B29&lt;&gt;"",IF(COUNTIFS(dates,"&gt;="&amp;O$1,dates,"&lt;"&amp;DATE(YEAR(O$1)+1,MONTH(O$1),DAY(O$1)),projects,$B29)&lt;&gt;0,1,""),""))</f>
        <v/>
      </c>
      <c r="P29" s="1" t="str" cm="1">
        <f t="array" aca="1" ref="P29" ca="1">_xlfn.SINGLE(IF($B29&lt;&gt;"",IF(COUNTIFS(dates,"&gt;="&amp;P$1,dates,"&lt;"&amp;DATE(YEAR(P$1)+1,MONTH(P$1),DAY(P$1)),projects,$B29)&lt;&gt;0,1,""),""))</f>
        <v/>
      </c>
    </row>
    <row r="30" spans="1:16">
      <c r="A30" s="14" t="str">
        <f t="shared" ca="1" si="3"/>
        <v/>
      </c>
      <c r="B30" s="1" t="str">
        <f ca="1">'Annual Trend Days'!B30</f>
        <v/>
      </c>
      <c r="C30" s="1" t="str">
        <f ca="1">'Annual Trend Days'!C30</f>
        <v/>
      </c>
      <c r="D30" s="3" t="str">
        <f ca="1">'Annual Trend Days'!D30</f>
        <v/>
      </c>
      <c r="E30" s="3" t="str">
        <f ca="1">'Annual Trend Days'!E30</f>
        <v/>
      </c>
      <c r="F30" s="3"/>
      <c r="G30" s="3"/>
      <c r="H30" s="3"/>
      <c r="I30" s="3"/>
      <c r="J30" s="1" t="str" cm="1">
        <f t="array" aca="1" ref="J30" ca="1">_xlfn.SINGLE(IF($B30&lt;&gt;"",IF(COUNTIFS(dates,"&gt;="&amp;J$1,dates,"&lt;"&amp;DATE(YEAR(J$1)+1,MONTH(J$1),DAY(J$1)),projects,$B30)&lt;&gt;0,1,""),""))</f>
        <v/>
      </c>
      <c r="K30" s="1" t="str" cm="1">
        <f t="array" aca="1" ref="K30" ca="1">_xlfn.SINGLE(IF($B30&lt;&gt;"",IF(COUNTIFS(dates,"&gt;="&amp;K$1,dates,"&lt;"&amp;DATE(YEAR(K$1)+1,MONTH(K$1),DAY(K$1)),projects,$B30)&lt;&gt;0,1,""),""))</f>
        <v/>
      </c>
      <c r="L30" s="1" t="str" cm="1">
        <f t="array" aca="1" ref="L30" ca="1">_xlfn.SINGLE(IF($B30&lt;&gt;"",IF(COUNTIFS(dates,"&gt;="&amp;L$1,dates,"&lt;"&amp;DATE(YEAR(L$1)+1,MONTH(L$1),DAY(L$1)),projects,$B30)&lt;&gt;0,1,""),""))</f>
        <v/>
      </c>
      <c r="M30" s="1" t="str" cm="1">
        <f t="array" aca="1" ref="M30" ca="1">_xlfn.SINGLE(IF($B30&lt;&gt;"",IF(COUNTIFS(dates,"&gt;="&amp;M$1,dates,"&lt;"&amp;DATE(YEAR(M$1)+1,MONTH(M$1),DAY(M$1)),projects,$B30)&lt;&gt;0,1,""),""))</f>
        <v/>
      </c>
      <c r="N30" s="1" t="str" cm="1">
        <f t="array" aca="1" ref="N30" ca="1">_xlfn.SINGLE(IF($B30&lt;&gt;"",IF(COUNTIFS(dates,"&gt;="&amp;N$1,dates,"&lt;"&amp;DATE(YEAR(N$1)+1,MONTH(N$1),DAY(N$1)),projects,$B30)&lt;&gt;0,1,""),""))</f>
        <v/>
      </c>
      <c r="O30" s="1" t="str" cm="1">
        <f t="array" aca="1" ref="O30" ca="1">_xlfn.SINGLE(IF($B30&lt;&gt;"",IF(COUNTIFS(dates,"&gt;="&amp;O$1,dates,"&lt;"&amp;DATE(YEAR(O$1)+1,MONTH(O$1),DAY(O$1)),projects,$B30)&lt;&gt;0,1,""),""))</f>
        <v/>
      </c>
      <c r="P30" s="1" t="str" cm="1">
        <f t="array" aca="1" ref="P30" ca="1">_xlfn.SINGLE(IF($B30&lt;&gt;"",IF(COUNTIFS(dates,"&gt;="&amp;P$1,dates,"&lt;"&amp;DATE(YEAR(P$1)+1,MONTH(P$1),DAY(P$1)),projects,$B30)&lt;&gt;0,1,""),""))</f>
        <v/>
      </c>
    </row>
    <row r="31" spans="1:16">
      <c r="A31" s="14" t="str">
        <f t="shared" ca="1" si="3"/>
        <v/>
      </c>
      <c r="B31" s="1" t="str">
        <f ca="1">'Annual Trend Days'!B31</f>
        <v/>
      </c>
      <c r="C31" s="1" t="str">
        <f ca="1">'Annual Trend Days'!C31</f>
        <v/>
      </c>
      <c r="D31" s="3" t="str">
        <f ca="1">'Annual Trend Days'!D31</f>
        <v/>
      </c>
      <c r="E31" s="3" t="str">
        <f ca="1">'Annual Trend Days'!E31</f>
        <v/>
      </c>
      <c r="F31" s="3"/>
      <c r="G31" s="3"/>
      <c r="H31" s="3"/>
      <c r="I31" s="3"/>
      <c r="J31" s="1" t="str" cm="1">
        <f t="array" aca="1" ref="J31" ca="1">_xlfn.SINGLE(IF($B31&lt;&gt;"",IF(COUNTIFS(dates,"&gt;="&amp;J$1,dates,"&lt;"&amp;DATE(YEAR(J$1)+1,MONTH(J$1),DAY(J$1)),projects,$B31)&lt;&gt;0,1,""),""))</f>
        <v/>
      </c>
      <c r="K31" s="1" t="str" cm="1">
        <f t="array" aca="1" ref="K31" ca="1">_xlfn.SINGLE(IF($B31&lt;&gt;"",IF(COUNTIFS(dates,"&gt;="&amp;K$1,dates,"&lt;"&amp;DATE(YEAR(K$1)+1,MONTH(K$1),DAY(K$1)),projects,$B31)&lt;&gt;0,1,""),""))</f>
        <v/>
      </c>
      <c r="L31" s="1" t="str" cm="1">
        <f t="array" aca="1" ref="L31" ca="1">_xlfn.SINGLE(IF($B31&lt;&gt;"",IF(COUNTIFS(dates,"&gt;="&amp;L$1,dates,"&lt;"&amp;DATE(YEAR(L$1)+1,MONTH(L$1),DAY(L$1)),projects,$B31)&lt;&gt;0,1,""),""))</f>
        <v/>
      </c>
      <c r="M31" s="1" t="str" cm="1">
        <f t="array" aca="1" ref="M31" ca="1">_xlfn.SINGLE(IF($B31&lt;&gt;"",IF(COUNTIFS(dates,"&gt;="&amp;M$1,dates,"&lt;"&amp;DATE(YEAR(M$1)+1,MONTH(M$1),DAY(M$1)),projects,$B31)&lt;&gt;0,1,""),""))</f>
        <v/>
      </c>
      <c r="N31" s="1" t="str" cm="1">
        <f t="array" aca="1" ref="N31" ca="1">_xlfn.SINGLE(IF($B31&lt;&gt;"",IF(COUNTIFS(dates,"&gt;="&amp;N$1,dates,"&lt;"&amp;DATE(YEAR(N$1)+1,MONTH(N$1),DAY(N$1)),projects,$B31)&lt;&gt;0,1,""),""))</f>
        <v/>
      </c>
      <c r="O31" s="1" t="str" cm="1">
        <f t="array" aca="1" ref="O31" ca="1">_xlfn.SINGLE(IF($B31&lt;&gt;"",IF(COUNTIFS(dates,"&gt;="&amp;O$1,dates,"&lt;"&amp;DATE(YEAR(O$1)+1,MONTH(O$1),DAY(O$1)),projects,$B31)&lt;&gt;0,1,""),""))</f>
        <v/>
      </c>
      <c r="P31" s="1" t="str" cm="1">
        <f t="array" aca="1" ref="P31" ca="1">_xlfn.SINGLE(IF($B31&lt;&gt;"",IF(COUNTIFS(dates,"&gt;="&amp;P$1,dates,"&lt;"&amp;DATE(YEAR(P$1)+1,MONTH(P$1),DAY(P$1)),projects,$B31)&lt;&gt;0,1,""),""))</f>
        <v/>
      </c>
    </row>
    <row r="32" spans="1:16">
      <c r="A32" s="14" t="str">
        <f t="shared" ca="1" si="3"/>
        <v/>
      </c>
      <c r="B32" s="1" t="str">
        <f ca="1">'Annual Trend Days'!B32</f>
        <v/>
      </c>
      <c r="C32" s="1" t="str">
        <f ca="1">'Annual Trend Days'!C32</f>
        <v/>
      </c>
      <c r="D32" s="3" t="str">
        <f ca="1">'Annual Trend Days'!D32</f>
        <v/>
      </c>
      <c r="E32" s="3" t="str">
        <f ca="1">'Annual Trend Days'!E32</f>
        <v/>
      </c>
      <c r="F32" s="3"/>
      <c r="G32" s="3"/>
      <c r="H32" s="3"/>
      <c r="I32" s="3"/>
      <c r="J32" s="1" t="str" cm="1">
        <f t="array" aca="1" ref="J32" ca="1">_xlfn.SINGLE(IF($B32&lt;&gt;"",IF(COUNTIFS(dates,"&gt;="&amp;J$1,dates,"&lt;"&amp;DATE(YEAR(J$1)+1,MONTH(J$1),DAY(J$1)),projects,$B32)&lt;&gt;0,1,""),""))</f>
        <v/>
      </c>
      <c r="K32" s="1" t="str" cm="1">
        <f t="array" aca="1" ref="K32" ca="1">_xlfn.SINGLE(IF($B32&lt;&gt;"",IF(COUNTIFS(dates,"&gt;="&amp;K$1,dates,"&lt;"&amp;DATE(YEAR(K$1)+1,MONTH(K$1),DAY(K$1)),projects,$B32)&lt;&gt;0,1,""),""))</f>
        <v/>
      </c>
      <c r="L32" s="1" t="str" cm="1">
        <f t="array" aca="1" ref="L32" ca="1">_xlfn.SINGLE(IF($B32&lt;&gt;"",IF(COUNTIFS(dates,"&gt;="&amp;L$1,dates,"&lt;"&amp;DATE(YEAR(L$1)+1,MONTH(L$1),DAY(L$1)),projects,$B32)&lt;&gt;0,1,""),""))</f>
        <v/>
      </c>
      <c r="M32" s="1" t="str" cm="1">
        <f t="array" aca="1" ref="M32" ca="1">_xlfn.SINGLE(IF($B32&lt;&gt;"",IF(COUNTIFS(dates,"&gt;="&amp;M$1,dates,"&lt;"&amp;DATE(YEAR(M$1)+1,MONTH(M$1),DAY(M$1)),projects,$B32)&lt;&gt;0,1,""),""))</f>
        <v/>
      </c>
      <c r="N32" s="1" t="str" cm="1">
        <f t="array" aca="1" ref="N32" ca="1">_xlfn.SINGLE(IF($B32&lt;&gt;"",IF(COUNTIFS(dates,"&gt;="&amp;N$1,dates,"&lt;"&amp;DATE(YEAR(N$1)+1,MONTH(N$1),DAY(N$1)),projects,$B32)&lt;&gt;0,1,""),""))</f>
        <v/>
      </c>
      <c r="O32" s="1" t="str" cm="1">
        <f t="array" aca="1" ref="O32" ca="1">_xlfn.SINGLE(IF($B32&lt;&gt;"",IF(COUNTIFS(dates,"&gt;="&amp;O$1,dates,"&lt;"&amp;DATE(YEAR(O$1)+1,MONTH(O$1),DAY(O$1)),projects,$B32)&lt;&gt;0,1,""),""))</f>
        <v/>
      </c>
      <c r="P32" s="1" t="str" cm="1">
        <f t="array" aca="1" ref="P32" ca="1">_xlfn.SINGLE(IF($B32&lt;&gt;"",IF(COUNTIFS(dates,"&gt;="&amp;P$1,dates,"&lt;"&amp;DATE(YEAR(P$1)+1,MONTH(P$1),DAY(P$1)),projects,$B32)&lt;&gt;0,1,""),""))</f>
        <v/>
      </c>
    </row>
    <row r="33" spans="1:16">
      <c r="A33" s="14" t="str">
        <f t="shared" ca="1" si="3"/>
        <v/>
      </c>
      <c r="B33" s="1" t="str">
        <f ca="1">'Annual Trend Days'!B33</f>
        <v/>
      </c>
      <c r="C33" s="1" t="str">
        <f ca="1">'Annual Trend Days'!C33</f>
        <v/>
      </c>
      <c r="D33" s="3" t="str">
        <f ca="1">'Annual Trend Days'!D33</f>
        <v/>
      </c>
      <c r="E33" s="3" t="str">
        <f ca="1">'Annual Trend Days'!E33</f>
        <v/>
      </c>
      <c r="F33" s="3"/>
      <c r="G33" s="3"/>
      <c r="H33" s="3"/>
      <c r="I33" s="3"/>
      <c r="J33" s="1" t="str" cm="1">
        <f t="array" aca="1" ref="J33" ca="1">_xlfn.SINGLE(IF($B33&lt;&gt;"",IF(COUNTIFS(dates,"&gt;="&amp;J$1,dates,"&lt;"&amp;DATE(YEAR(J$1)+1,MONTH(J$1),DAY(J$1)),projects,$B33)&lt;&gt;0,1,""),""))</f>
        <v/>
      </c>
      <c r="K33" s="1" t="str" cm="1">
        <f t="array" aca="1" ref="K33" ca="1">_xlfn.SINGLE(IF($B33&lt;&gt;"",IF(COUNTIFS(dates,"&gt;="&amp;K$1,dates,"&lt;"&amp;DATE(YEAR(K$1)+1,MONTH(K$1),DAY(K$1)),projects,$B33)&lt;&gt;0,1,""),""))</f>
        <v/>
      </c>
      <c r="L33" s="1" t="str" cm="1">
        <f t="array" aca="1" ref="L33" ca="1">_xlfn.SINGLE(IF($B33&lt;&gt;"",IF(COUNTIFS(dates,"&gt;="&amp;L$1,dates,"&lt;"&amp;DATE(YEAR(L$1)+1,MONTH(L$1),DAY(L$1)),projects,$B33)&lt;&gt;0,1,""),""))</f>
        <v/>
      </c>
      <c r="M33" s="1" t="str" cm="1">
        <f t="array" aca="1" ref="M33" ca="1">_xlfn.SINGLE(IF($B33&lt;&gt;"",IF(COUNTIFS(dates,"&gt;="&amp;M$1,dates,"&lt;"&amp;DATE(YEAR(M$1)+1,MONTH(M$1),DAY(M$1)),projects,$B33)&lt;&gt;0,1,""),""))</f>
        <v/>
      </c>
      <c r="N33" s="1" t="str" cm="1">
        <f t="array" aca="1" ref="N33" ca="1">_xlfn.SINGLE(IF($B33&lt;&gt;"",IF(COUNTIFS(dates,"&gt;="&amp;N$1,dates,"&lt;"&amp;DATE(YEAR(N$1)+1,MONTH(N$1),DAY(N$1)),projects,$B33)&lt;&gt;0,1,""),""))</f>
        <v/>
      </c>
      <c r="O33" s="1" t="str" cm="1">
        <f t="array" aca="1" ref="O33" ca="1">_xlfn.SINGLE(IF($B33&lt;&gt;"",IF(COUNTIFS(dates,"&gt;="&amp;O$1,dates,"&lt;"&amp;DATE(YEAR(O$1)+1,MONTH(O$1),DAY(O$1)),projects,$B33)&lt;&gt;0,1,""),""))</f>
        <v/>
      </c>
      <c r="P33" s="1" t="str" cm="1">
        <f t="array" aca="1" ref="P33" ca="1">_xlfn.SINGLE(IF($B33&lt;&gt;"",IF(COUNTIFS(dates,"&gt;="&amp;P$1,dates,"&lt;"&amp;DATE(YEAR(P$1)+1,MONTH(P$1),DAY(P$1)),projects,$B33)&lt;&gt;0,1,""),""))</f>
        <v/>
      </c>
    </row>
    <row r="34" spans="1:16">
      <c r="A34" s="14" t="str">
        <f t="shared" ca="1" si="3"/>
        <v/>
      </c>
      <c r="B34" s="1" t="str">
        <f ca="1">'Annual Trend Days'!B34</f>
        <v/>
      </c>
      <c r="C34" s="1" t="str">
        <f ca="1">'Annual Trend Days'!C34</f>
        <v/>
      </c>
      <c r="D34" s="3" t="str">
        <f ca="1">'Annual Trend Days'!D34</f>
        <v/>
      </c>
      <c r="E34" s="3" t="str">
        <f ca="1">'Annual Trend Days'!E34</f>
        <v/>
      </c>
      <c r="F34" s="3"/>
      <c r="G34" s="3"/>
      <c r="H34" s="3"/>
      <c r="I34" s="3"/>
      <c r="J34" s="1" t="str" cm="1">
        <f t="array" aca="1" ref="J34" ca="1">_xlfn.SINGLE(IF($B34&lt;&gt;"",IF(COUNTIFS(dates,"&gt;="&amp;J$1,dates,"&lt;"&amp;DATE(YEAR(J$1)+1,MONTH(J$1),DAY(J$1)),projects,$B34)&lt;&gt;0,1,""),""))</f>
        <v/>
      </c>
      <c r="K34" s="1" t="str" cm="1">
        <f t="array" aca="1" ref="K34" ca="1">_xlfn.SINGLE(IF($B34&lt;&gt;"",IF(COUNTIFS(dates,"&gt;="&amp;K$1,dates,"&lt;"&amp;DATE(YEAR(K$1)+1,MONTH(K$1),DAY(K$1)),projects,$B34)&lt;&gt;0,1,""),""))</f>
        <v/>
      </c>
      <c r="L34" s="1" t="str" cm="1">
        <f t="array" aca="1" ref="L34" ca="1">_xlfn.SINGLE(IF($B34&lt;&gt;"",IF(COUNTIFS(dates,"&gt;="&amp;L$1,dates,"&lt;"&amp;DATE(YEAR(L$1)+1,MONTH(L$1),DAY(L$1)),projects,$B34)&lt;&gt;0,1,""),""))</f>
        <v/>
      </c>
      <c r="M34" s="1" t="str" cm="1">
        <f t="array" aca="1" ref="M34" ca="1">_xlfn.SINGLE(IF($B34&lt;&gt;"",IF(COUNTIFS(dates,"&gt;="&amp;M$1,dates,"&lt;"&amp;DATE(YEAR(M$1)+1,MONTH(M$1),DAY(M$1)),projects,$B34)&lt;&gt;0,1,""),""))</f>
        <v/>
      </c>
      <c r="N34" s="1" t="str" cm="1">
        <f t="array" aca="1" ref="N34" ca="1">_xlfn.SINGLE(IF($B34&lt;&gt;"",IF(COUNTIFS(dates,"&gt;="&amp;N$1,dates,"&lt;"&amp;DATE(YEAR(N$1)+1,MONTH(N$1),DAY(N$1)),projects,$B34)&lt;&gt;0,1,""),""))</f>
        <v/>
      </c>
      <c r="O34" s="1" t="str" cm="1">
        <f t="array" aca="1" ref="O34" ca="1">_xlfn.SINGLE(IF($B34&lt;&gt;"",IF(COUNTIFS(dates,"&gt;="&amp;O$1,dates,"&lt;"&amp;DATE(YEAR(O$1)+1,MONTH(O$1),DAY(O$1)),projects,$B34)&lt;&gt;0,1,""),""))</f>
        <v/>
      </c>
      <c r="P34" s="1" t="str" cm="1">
        <f t="array" aca="1" ref="P34" ca="1">_xlfn.SINGLE(IF($B34&lt;&gt;"",IF(COUNTIFS(dates,"&gt;="&amp;P$1,dates,"&lt;"&amp;DATE(YEAR(P$1)+1,MONTH(P$1),DAY(P$1)),projects,$B34)&lt;&gt;0,1,""),""))</f>
        <v/>
      </c>
    </row>
    <row r="35" spans="1:16">
      <c r="A35" s="14" t="str">
        <f t="shared" ca="1" si="3"/>
        <v/>
      </c>
      <c r="B35" s="1" t="str">
        <f ca="1">'Annual Trend Days'!B35</f>
        <v/>
      </c>
      <c r="C35" s="1" t="str">
        <f ca="1">'Annual Trend Days'!C35</f>
        <v/>
      </c>
      <c r="D35" s="3" t="str">
        <f ca="1">'Annual Trend Days'!D35</f>
        <v/>
      </c>
      <c r="E35" s="3" t="str">
        <f ca="1">'Annual Trend Days'!E35</f>
        <v/>
      </c>
      <c r="F35" s="3"/>
      <c r="G35" s="3"/>
      <c r="H35" s="3"/>
      <c r="I35" s="3"/>
      <c r="J35" s="1" t="str" cm="1">
        <f t="array" aca="1" ref="J35" ca="1">_xlfn.SINGLE(IF($B35&lt;&gt;"",IF(COUNTIFS(dates,"&gt;="&amp;J$1,dates,"&lt;"&amp;DATE(YEAR(J$1)+1,MONTH(J$1),DAY(J$1)),projects,$B35)&lt;&gt;0,1,""),""))</f>
        <v/>
      </c>
      <c r="K35" s="1" t="str" cm="1">
        <f t="array" aca="1" ref="K35" ca="1">_xlfn.SINGLE(IF($B35&lt;&gt;"",IF(COUNTIFS(dates,"&gt;="&amp;K$1,dates,"&lt;"&amp;DATE(YEAR(K$1)+1,MONTH(K$1),DAY(K$1)),projects,$B35)&lt;&gt;0,1,""),""))</f>
        <v/>
      </c>
      <c r="L35" s="1" t="str" cm="1">
        <f t="array" aca="1" ref="L35" ca="1">_xlfn.SINGLE(IF($B35&lt;&gt;"",IF(COUNTIFS(dates,"&gt;="&amp;L$1,dates,"&lt;"&amp;DATE(YEAR(L$1)+1,MONTH(L$1),DAY(L$1)),projects,$B35)&lt;&gt;0,1,""),""))</f>
        <v/>
      </c>
      <c r="M35" s="1" t="str" cm="1">
        <f t="array" aca="1" ref="M35" ca="1">_xlfn.SINGLE(IF($B35&lt;&gt;"",IF(COUNTIFS(dates,"&gt;="&amp;M$1,dates,"&lt;"&amp;DATE(YEAR(M$1)+1,MONTH(M$1),DAY(M$1)),projects,$B35)&lt;&gt;0,1,""),""))</f>
        <v/>
      </c>
      <c r="N35" s="1" t="str" cm="1">
        <f t="array" aca="1" ref="N35" ca="1">_xlfn.SINGLE(IF($B35&lt;&gt;"",IF(COUNTIFS(dates,"&gt;="&amp;N$1,dates,"&lt;"&amp;DATE(YEAR(N$1)+1,MONTH(N$1),DAY(N$1)),projects,$B35)&lt;&gt;0,1,""),""))</f>
        <v/>
      </c>
      <c r="O35" s="1" t="str" cm="1">
        <f t="array" aca="1" ref="O35" ca="1">_xlfn.SINGLE(IF($B35&lt;&gt;"",IF(COUNTIFS(dates,"&gt;="&amp;O$1,dates,"&lt;"&amp;DATE(YEAR(O$1)+1,MONTH(O$1),DAY(O$1)),projects,$B35)&lt;&gt;0,1,""),""))</f>
        <v/>
      </c>
      <c r="P35" s="1" t="str" cm="1">
        <f t="array" aca="1" ref="P35" ca="1">_xlfn.SINGLE(IF($B35&lt;&gt;"",IF(COUNTIFS(dates,"&gt;="&amp;P$1,dates,"&lt;"&amp;DATE(YEAR(P$1)+1,MONTH(P$1),DAY(P$1)),projects,$B35)&lt;&gt;0,1,""),""))</f>
        <v/>
      </c>
    </row>
    <row r="36" spans="1:16">
      <c r="A36" s="14" t="str">
        <f t="shared" ca="1" si="3"/>
        <v/>
      </c>
      <c r="B36" s="1" t="str">
        <f ca="1">'Annual Trend Days'!B36</f>
        <v/>
      </c>
      <c r="C36" s="1" t="str">
        <f ca="1">'Annual Trend Days'!C36</f>
        <v/>
      </c>
      <c r="D36" s="3" t="str">
        <f ca="1">'Annual Trend Days'!D36</f>
        <v/>
      </c>
      <c r="E36" s="3" t="str">
        <f ca="1">'Annual Trend Days'!E36</f>
        <v/>
      </c>
      <c r="F36" s="3"/>
      <c r="G36" s="3"/>
      <c r="H36" s="3"/>
      <c r="I36" s="3"/>
      <c r="J36" s="1" t="str" cm="1">
        <f t="array" aca="1" ref="J36" ca="1">_xlfn.SINGLE(IF($B36&lt;&gt;"",IF(COUNTIFS(dates,"&gt;="&amp;J$1,dates,"&lt;"&amp;DATE(YEAR(J$1)+1,MONTH(J$1),DAY(J$1)),projects,$B36)&lt;&gt;0,1,""),""))</f>
        <v/>
      </c>
      <c r="K36" s="1" t="str" cm="1">
        <f t="array" aca="1" ref="K36" ca="1">_xlfn.SINGLE(IF($B36&lt;&gt;"",IF(COUNTIFS(dates,"&gt;="&amp;K$1,dates,"&lt;"&amp;DATE(YEAR(K$1)+1,MONTH(K$1),DAY(K$1)),projects,$B36)&lt;&gt;0,1,""),""))</f>
        <v/>
      </c>
      <c r="L36" s="1" t="str" cm="1">
        <f t="array" aca="1" ref="L36" ca="1">_xlfn.SINGLE(IF($B36&lt;&gt;"",IF(COUNTIFS(dates,"&gt;="&amp;L$1,dates,"&lt;"&amp;DATE(YEAR(L$1)+1,MONTH(L$1),DAY(L$1)),projects,$B36)&lt;&gt;0,1,""),""))</f>
        <v/>
      </c>
      <c r="M36" s="1" t="str" cm="1">
        <f t="array" aca="1" ref="M36" ca="1">_xlfn.SINGLE(IF($B36&lt;&gt;"",IF(COUNTIFS(dates,"&gt;="&amp;M$1,dates,"&lt;"&amp;DATE(YEAR(M$1)+1,MONTH(M$1),DAY(M$1)),projects,$B36)&lt;&gt;0,1,""),""))</f>
        <v/>
      </c>
      <c r="N36" s="1" t="str" cm="1">
        <f t="array" aca="1" ref="N36" ca="1">_xlfn.SINGLE(IF($B36&lt;&gt;"",IF(COUNTIFS(dates,"&gt;="&amp;N$1,dates,"&lt;"&amp;DATE(YEAR(N$1)+1,MONTH(N$1),DAY(N$1)),projects,$B36)&lt;&gt;0,1,""),""))</f>
        <v/>
      </c>
      <c r="O36" s="1" t="str" cm="1">
        <f t="array" aca="1" ref="O36" ca="1">_xlfn.SINGLE(IF($B36&lt;&gt;"",IF(COUNTIFS(dates,"&gt;="&amp;O$1,dates,"&lt;"&amp;DATE(YEAR(O$1)+1,MONTH(O$1),DAY(O$1)),projects,$B36)&lt;&gt;0,1,""),""))</f>
        <v/>
      </c>
      <c r="P36" s="1" t="str" cm="1">
        <f t="array" aca="1" ref="P36" ca="1">_xlfn.SINGLE(IF($B36&lt;&gt;"",IF(COUNTIFS(dates,"&gt;="&amp;P$1,dates,"&lt;"&amp;DATE(YEAR(P$1)+1,MONTH(P$1),DAY(P$1)),projects,$B36)&lt;&gt;0,1,""),""))</f>
        <v/>
      </c>
    </row>
    <row r="37" spans="1:16">
      <c r="A37" s="14" t="str">
        <f t="shared" ca="1" si="3"/>
        <v/>
      </c>
      <c r="B37" s="1" t="str">
        <f ca="1">'Annual Trend Days'!B37</f>
        <v/>
      </c>
      <c r="C37" s="1" t="str">
        <f ca="1">'Annual Trend Days'!C37</f>
        <v/>
      </c>
      <c r="D37" s="3" t="str">
        <f ca="1">'Annual Trend Days'!D37</f>
        <v/>
      </c>
      <c r="E37" s="3" t="str">
        <f ca="1">'Annual Trend Days'!E37</f>
        <v/>
      </c>
      <c r="F37" s="3"/>
      <c r="G37" s="3"/>
      <c r="H37" s="3"/>
      <c r="I37" s="3"/>
      <c r="J37" s="1" t="str" cm="1">
        <f t="array" aca="1" ref="J37" ca="1">_xlfn.SINGLE(IF($B37&lt;&gt;"",IF(COUNTIFS(dates,"&gt;="&amp;J$1,dates,"&lt;"&amp;DATE(YEAR(J$1)+1,MONTH(J$1),DAY(J$1)),projects,$B37)&lt;&gt;0,1,""),""))</f>
        <v/>
      </c>
      <c r="K37" s="1" t="str" cm="1">
        <f t="array" aca="1" ref="K37" ca="1">_xlfn.SINGLE(IF($B37&lt;&gt;"",IF(COUNTIFS(dates,"&gt;="&amp;K$1,dates,"&lt;"&amp;DATE(YEAR(K$1)+1,MONTH(K$1),DAY(K$1)),projects,$B37)&lt;&gt;0,1,""),""))</f>
        <v/>
      </c>
      <c r="L37" s="1" t="str" cm="1">
        <f t="array" aca="1" ref="L37" ca="1">_xlfn.SINGLE(IF($B37&lt;&gt;"",IF(COUNTIFS(dates,"&gt;="&amp;L$1,dates,"&lt;"&amp;DATE(YEAR(L$1)+1,MONTH(L$1),DAY(L$1)),projects,$B37)&lt;&gt;0,1,""),""))</f>
        <v/>
      </c>
      <c r="M37" s="1" t="str" cm="1">
        <f t="array" aca="1" ref="M37" ca="1">_xlfn.SINGLE(IF($B37&lt;&gt;"",IF(COUNTIFS(dates,"&gt;="&amp;M$1,dates,"&lt;"&amp;DATE(YEAR(M$1)+1,MONTH(M$1),DAY(M$1)),projects,$B37)&lt;&gt;0,1,""),""))</f>
        <v/>
      </c>
      <c r="N37" s="1" t="str" cm="1">
        <f t="array" aca="1" ref="N37" ca="1">_xlfn.SINGLE(IF($B37&lt;&gt;"",IF(COUNTIFS(dates,"&gt;="&amp;N$1,dates,"&lt;"&amp;DATE(YEAR(N$1)+1,MONTH(N$1),DAY(N$1)),projects,$B37)&lt;&gt;0,1,""),""))</f>
        <v/>
      </c>
      <c r="O37" s="1" t="str" cm="1">
        <f t="array" aca="1" ref="O37" ca="1">_xlfn.SINGLE(IF($B37&lt;&gt;"",IF(COUNTIFS(dates,"&gt;="&amp;O$1,dates,"&lt;"&amp;DATE(YEAR(O$1)+1,MONTH(O$1),DAY(O$1)),projects,$B37)&lt;&gt;0,1,""),""))</f>
        <v/>
      </c>
      <c r="P37" s="1" t="str" cm="1">
        <f t="array" aca="1" ref="P37" ca="1">_xlfn.SINGLE(IF($B37&lt;&gt;"",IF(COUNTIFS(dates,"&gt;="&amp;P$1,dates,"&lt;"&amp;DATE(YEAR(P$1)+1,MONTH(P$1),DAY(P$1)),projects,$B37)&lt;&gt;0,1,""),""))</f>
        <v/>
      </c>
    </row>
    <row r="38" spans="1:16">
      <c r="A38" s="14" t="str">
        <f t="shared" ca="1" si="3"/>
        <v/>
      </c>
      <c r="B38" s="1" t="str">
        <f ca="1">'Annual Trend Days'!B38</f>
        <v/>
      </c>
      <c r="C38" s="1" t="str">
        <f ca="1">'Annual Trend Days'!C38</f>
        <v/>
      </c>
      <c r="D38" s="3" t="str">
        <f ca="1">'Annual Trend Days'!D38</f>
        <v/>
      </c>
      <c r="E38" s="3" t="str">
        <f ca="1">'Annual Trend Days'!E38</f>
        <v/>
      </c>
      <c r="F38" s="3"/>
      <c r="G38" s="3"/>
      <c r="H38" s="3"/>
      <c r="I38" s="3"/>
      <c r="J38" s="1" t="str" cm="1">
        <f t="array" aca="1" ref="J38" ca="1">_xlfn.SINGLE(IF($B38&lt;&gt;"",IF(COUNTIFS(dates,"&gt;="&amp;J$1,dates,"&lt;"&amp;DATE(YEAR(J$1)+1,MONTH(J$1),DAY(J$1)),projects,$B38)&lt;&gt;0,1,""),""))</f>
        <v/>
      </c>
      <c r="K38" s="1" t="str" cm="1">
        <f t="array" aca="1" ref="K38" ca="1">_xlfn.SINGLE(IF($B38&lt;&gt;"",IF(COUNTIFS(dates,"&gt;="&amp;K$1,dates,"&lt;"&amp;DATE(YEAR(K$1)+1,MONTH(K$1),DAY(K$1)),projects,$B38)&lt;&gt;0,1,""),""))</f>
        <v/>
      </c>
      <c r="L38" s="1" t="str" cm="1">
        <f t="array" aca="1" ref="L38" ca="1">_xlfn.SINGLE(IF($B38&lt;&gt;"",IF(COUNTIFS(dates,"&gt;="&amp;L$1,dates,"&lt;"&amp;DATE(YEAR(L$1)+1,MONTH(L$1),DAY(L$1)),projects,$B38)&lt;&gt;0,1,""),""))</f>
        <v/>
      </c>
      <c r="M38" s="1" t="str" cm="1">
        <f t="array" aca="1" ref="M38" ca="1">_xlfn.SINGLE(IF($B38&lt;&gt;"",IF(COUNTIFS(dates,"&gt;="&amp;M$1,dates,"&lt;"&amp;DATE(YEAR(M$1)+1,MONTH(M$1),DAY(M$1)),projects,$B38)&lt;&gt;0,1,""),""))</f>
        <v/>
      </c>
      <c r="N38" s="1" t="str" cm="1">
        <f t="array" aca="1" ref="N38" ca="1">_xlfn.SINGLE(IF($B38&lt;&gt;"",IF(COUNTIFS(dates,"&gt;="&amp;N$1,dates,"&lt;"&amp;DATE(YEAR(N$1)+1,MONTH(N$1),DAY(N$1)),projects,$B38)&lt;&gt;0,1,""),""))</f>
        <v/>
      </c>
      <c r="O38" s="1" t="str" cm="1">
        <f t="array" aca="1" ref="O38" ca="1">_xlfn.SINGLE(IF($B38&lt;&gt;"",IF(COUNTIFS(dates,"&gt;="&amp;O$1,dates,"&lt;"&amp;DATE(YEAR(O$1)+1,MONTH(O$1),DAY(O$1)),projects,$B38)&lt;&gt;0,1,""),""))</f>
        <v/>
      </c>
      <c r="P38" s="1" t="str" cm="1">
        <f t="array" aca="1" ref="P38" ca="1">_xlfn.SINGLE(IF($B38&lt;&gt;"",IF(COUNTIFS(dates,"&gt;="&amp;P$1,dates,"&lt;"&amp;DATE(YEAR(P$1)+1,MONTH(P$1),DAY(P$1)),projects,$B38)&lt;&gt;0,1,""),""))</f>
        <v/>
      </c>
    </row>
    <row r="39" spans="1:16">
      <c r="A39" s="14" t="str">
        <f t="shared" ca="1" si="3"/>
        <v/>
      </c>
      <c r="B39" s="1" t="str">
        <f ca="1">'Annual Trend Days'!B39</f>
        <v/>
      </c>
      <c r="C39" s="1" t="str">
        <f ca="1">'Annual Trend Days'!C39</f>
        <v/>
      </c>
      <c r="D39" s="3" t="str">
        <f ca="1">'Annual Trend Days'!D39</f>
        <v/>
      </c>
      <c r="E39" s="3" t="str">
        <f ca="1">'Annual Trend Days'!E39</f>
        <v/>
      </c>
      <c r="F39" s="3"/>
      <c r="G39" s="3"/>
      <c r="H39" s="3"/>
      <c r="I39" s="3"/>
      <c r="J39" s="1" t="str" cm="1">
        <f t="array" aca="1" ref="J39" ca="1">_xlfn.SINGLE(IF($B39&lt;&gt;"",IF(COUNTIFS(dates,"&gt;="&amp;J$1,dates,"&lt;"&amp;DATE(YEAR(J$1)+1,MONTH(J$1),DAY(J$1)),projects,$B39)&lt;&gt;0,1,""),""))</f>
        <v/>
      </c>
      <c r="K39" s="1" t="str" cm="1">
        <f t="array" aca="1" ref="K39" ca="1">_xlfn.SINGLE(IF($B39&lt;&gt;"",IF(COUNTIFS(dates,"&gt;="&amp;K$1,dates,"&lt;"&amp;DATE(YEAR(K$1)+1,MONTH(K$1),DAY(K$1)),projects,$B39)&lt;&gt;0,1,""),""))</f>
        <v/>
      </c>
      <c r="L39" s="1" t="str" cm="1">
        <f t="array" aca="1" ref="L39" ca="1">_xlfn.SINGLE(IF($B39&lt;&gt;"",IF(COUNTIFS(dates,"&gt;="&amp;L$1,dates,"&lt;"&amp;DATE(YEAR(L$1)+1,MONTH(L$1),DAY(L$1)),projects,$B39)&lt;&gt;0,1,""),""))</f>
        <v/>
      </c>
      <c r="M39" s="1" t="str" cm="1">
        <f t="array" aca="1" ref="M39" ca="1">_xlfn.SINGLE(IF($B39&lt;&gt;"",IF(COUNTIFS(dates,"&gt;="&amp;M$1,dates,"&lt;"&amp;DATE(YEAR(M$1)+1,MONTH(M$1),DAY(M$1)),projects,$B39)&lt;&gt;0,1,""),""))</f>
        <v/>
      </c>
      <c r="N39" s="1" t="str" cm="1">
        <f t="array" aca="1" ref="N39" ca="1">_xlfn.SINGLE(IF($B39&lt;&gt;"",IF(COUNTIFS(dates,"&gt;="&amp;N$1,dates,"&lt;"&amp;DATE(YEAR(N$1)+1,MONTH(N$1),DAY(N$1)),projects,$B39)&lt;&gt;0,1,""),""))</f>
        <v/>
      </c>
      <c r="O39" s="1" t="str" cm="1">
        <f t="array" aca="1" ref="O39" ca="1">_xlfn.SINGLE(IF($B39&lt;&gt;"",IF(COUNTIFS(dates,"&gt;="&amp;O$1,dates,"&lt;"&amp;DATE(YEAR(O$1)+1,MONTH(O$1),DAY(O$1)),projects,$B39)&lt;&gt;0,1,""),""))</f>
        <v/>
      </c>
      <c r="P39" s="1" t="str" cm="1">
        <f t="array" aca="1" ref="P39" ca="1">_xlfn.SINGLE(IF($B39&lt;&gt;"",IF(COUNTIFS(dates,"&gt;="&amp;P$1,dates,"&lt;"&amp;DATE(YEAR(P$1)+1,MONTH(P$1),DAY(P$1)),projects,$B39)&lt;&gt;0,1,""),""))</f>
        <v/>
      </c>
    </row>
    <row r="40" spans="1:16">
      <c r="A40" s="14" t="str">
        <f t="shared" ca="1" si="3"/>
        <v/>
      </c>
      <c r="B40" s="1" t="str">
        <f ca="1">'Annual Trend Days'!B40</f>
        <v/>
      </c>
      <c r="C40" s="1" t="str">
        <f ca="1">'Annual Trend Days'!C40</f>
        <v/>
      </c>
      <c r="D40" s="3" t="str">
        <f ca="1">'Annual Trend Days'!D40</f>
        <v/>
      </c>
      <c r="E40" s="3" t="str">
        <f ca="1">'Annual Trend Days'!E40</f>
        <v/>
      </c>
      <c r="F40" s="3"/>
      <c r="G40" s="3"/>
      <c r="H40" s="3"/>
      <c r="I40" s="3"/>
      <c r="J40" s="1" t="str" cm="1">
        <f t="array" aca="1" ref="J40" ca="1">_xlfn.SINGLE(IF($B40&lt;&gt;"",IF(COUNTIFS(dates,"&gt;="&amp;J$1,dates,"&lt;"&amp;DATE(YEAR(J$1)+1,MONTH(J$1),DAY(J$1)),projects,$B40)&lt;&gt;0,1,""),""))</f>
        <v/>
      </c>
      <c r="K40" s="1" t="str" cm="1">
        <f t="array" aca="1" ref="K40" ca="1">_xlfn.SINGLE(IF($B40&lt;&gt;"",IF(COUNTIFS(dates,"&gt;="&amp;K$1,dates,"&lt;"&amp;DATE(YEAR(K$1)+1,MONTH(K$1),DAY(K$1)),projects,$B40)&lt;&gt;0,1,""),""))</f>
        <v/>
      </c>
      <c r="L40" s="1" t="str" cm="1">
        <f t="array" aca="1" ref="L40" ca="1">_xlfn.SINGLE(IF($B40&lt;&gt;"",IF(COUNTIFS(dates,"&gt;="&amp;L$1,dates,"&lt;"&amp;DATE(YEAR(L$1)+1,MONTH(L$1),DAY(L$1)),projects,$B40)&lt;&gt;0,1,""),""))</f>
        <v/>
      </c>
      <c r="M40" s="1" t="str" cm="1">
        <f t="array" aca="1" ref="M40" ca="1">_xlfn.SINGLE(IF($B40&lt;&gt;"",IF(COUNTIFS(dates,"&gt;="&amp;M$1,dates,"&lt;"&amp;DATE(YEAR(M$1)+1,MONTH(M$1),DAY(M$1)),projects,$B40)&lt;&gt;0,1,""),""))</f>
        <v/>
      </c>
      <c r="N40" s="1" t="str" cm="1">
        <f t="array" aca="1" ref="N40" ca="1">_xlfn.SINGLE(IF($B40&lt;&gt;"",IF(COUNTIFS(dates,"&gt;="&amp;N$1,dates,"&lt;"&amp;DATE(YEAR(N$1)+1,MONTH(N$1),DAY(N$1)),projects,$B40)&lt;&gt;0,1,""),""))</f>
        <v/>
      </c>
      <c r="O40" s="1" t="str" cm="1">
        <f t="array" aca="1" ref="O40" ca="1">_xlfn.SINGLE(IF($B40&lt;&gt;"",IF(COUNTIFS(dates,"&gt;="&amp;O$1,dates,"&lt;"&amp;DATE(YEAR(O$1)+1,MONTH(O$1),DAY(O$1)),projects,$B40)&lt;&gt;0,1,""),""))</f>
        <v/>
      </c>
      <c r="P40" s="1" t="str" cm="1">
        <f t="array" aca="1" ref="P40" ca="1">_xlfn.SINGLE(IF($B40&lt;&gt;"",IF(COUNTIFS(dates,"&gt;="&amp;P$1,dates,"&lt;"&amp;DATE(YEAR(P$1)+1,MONTH(P$1),DAY(P$1)),projects,$B40)&lt;&gt;0,1,""),""))</f>
        <v/>
      </c>
    </row>
    <row r="41" spans="1:16">
      <c r="A41" s="14" t="str">
        <f t="shared" ca="1" si="3"/>
        <v/>
      </c>
      <c r="B41" s="1" t="str">
        <f ca="1">'Annual Trend Days'!B41</f>
        <v/>
      </c>
      <c r="C41" s="1" t="str">
        <f ca="1">'Annual Trend Days'!C41</f>
        <v/>
      </c>
      <c r="D41" s="3" t="str">
        <f ca="1">'Annual Trend Days'!D41</f>
        <v/>
      </c>
      <c r="E41" s="3" t="str">
        <f ca="1">'Annual Trend Days'!E41</f>
        <v/>
      </c>
      <c r="F41" s="3"/>
      <c r="G41" s="3"/>
      <c r="H41" s="3"/>
      <c r="I41" s="3"/>
      <c r="J41" s="1" t="str" cm="1">
        <f t="array" aca="1" ref="J41" ca="1">_xlfn.SINGLE(IF($B41&lt;&gt;"",IF(COUNTIFS(dates,"&gt;="&amp;J$1,dates,"&lt;"&amp;DATE(YEAR(J$1)+1,MONTH(J$1),DAY(J$1)),projects,$B41)&lt;&gt;0,1,""),""))</f>
        <v/>
      </c>
      <c r="K41" s="1" t="str" cm="1">
        <f t="array" aca="1" ref="K41" ca="1">_xlfn.SINGLE(IF($B41&lt;&gt;"",IF(COUNTIFS(dates,"&gt;="&amp;K$1,dates,"&lt;"&amp;DATE(YEAR(K$1)+1,MONTH(K$1),DAY(K$1)),projects,$B41)&lt;&gt;0,1,""),""))</f>
        <v/>
      </c>
      <c r="L41" s="1" t="str" cm="1">
        <f t="array" aca="1" ref="L41" ca="1">_xlfn.SINGLE(IF($B41&lt;&gt;"",IF(COUNTIFS(dates,"&gt;="&amp;L$1,dates,"&lt;"&amp;DATE(YEAR(L$1)+1,MONTH(L$1),DAY(L$1)),projects,$B41)&lt;&gt;0,1,""),""))</f>
        <v/>
      </c>
      <c r="M41" s="1" t="str" cm="1">
        <f t="array" aca="1" ref="M41" ca="1">_xlfn.SINGLE(IF($B41&lt;&gt;"",IF(COUNTIFS(dates,"&gt;="&amp;M$1,dates,"&lt;"&amp;DATE(YEAR(M$1)+1,MONTH(M$1),DAY(M$1)),projects,$B41)&lt;&gt;0,1,""),""))</f>
        <v/>
      </c>
      <c r="N41" s="1" t="str" cm="1">
        <f t="array" aca="1" ref="N41" ca="1">_xlfn.SINGLE(IF($B41&lt;&gt;"",IF(COUNTIFS(dates,"&gt;="&amp;N$1,dates,"&lt;"&amp;DATE(YEAR(N$1)+1,MONTH(N$1),DAY(N$1)),projects,$B41)&lt;&gt;0,1,""),""))</f>
        <v/>
      </c>
      <c r="O41" s="1" t="str" cm="1">
        <f t="array" aca="1" ref="O41" ca="1">_xlfn.SINGLE(IF($B41&lt;&gt;"",IF(COUNTIFS(dates,"&gt;="&amp;O$1,dates,"&lt;"&amp;DATE(YEAR(O$1)+1,MONTH(O$1),DAY(O$1)),projects,$B41)&lt;&gt;0,1,""),""))</f>
        <v/>
      </c>
      <c r="P41" s="1" t="str" cm="1">
        <f t="array" aca="1" ref="P41" ca="1">_xlfn.SINGLE(IF($B41&lt;&gt;"",IF(COUNTIFS(dates,"&gt;="&amp;P$1,dates,"&lt;"&amp;DATE(YEAR(P$1)+1,MONTH(P$1),DAY(P$1)),projects,$B41)&lt;&gt;0,1,""),""))</f>
        <v/>
      </c>
    </row>
    <row r="42" spans="1:16">
      <c r="A42" s="14" t="str">
        <f t="shared" ca="1" si="3"/>
        <v/>
      </c>
      <c r="B42" s="1" t="str">
        <f ca="1">'Annual Trend Days'!B42</f>
        <v/>
      </c>
      <c r="C42" s="1" t="str">
        <f ca="1">'Annual Trend Days'!C42</f>
        <v/>
      </c>
      <c r="D42" s="3" t="str">
        <f ca="1">'Annual Trend Days'!D42</f>
        <v/>
      </c>
      <c r="E42" s="3" t="str">
        <f ca="1">'Annual Trend Days'!E42</f>
        <v/>
      </c>
      <c r="F42" s="3"/>
      <c r="G42" s="3"/>
      <c r="H42" s="3"/>
      <c r="I42" s="3"/>
      <c r="J42" s="1" t="str" cm="1">
        <f t="array" aca="1" ref="J42" ca="1">_xlfn.SINGLE(IF($B42&lt;&gt;"",IF(COUNTIFS(dates,"&gt;="&amp;J$1,dates,"&lt;"&amp;DATE(YEAR(J$1)+1,MONTH(J$1),DAY(J$1)),projects,$B42)&lt;&gt;0,1,""),""))</f>
        <v/>
      </c>
      <c r="K42" s="1" t="str" cm="1">
        <f t="array" aca="1" ref="K42" ca="1">_xlfn.SINGLE(IF($B42&lt;&gt;"",IF(COUNTIFS(dates,"&gt;="&amp;K$1,dates,"&lt;"&amp;DATE(YEAR(K$1)+1,MONTH(K$1),DAY(K$1)),projects,$B42)&lt;&gt;0,1,""),""))</f>
        <v/>
      </c>
      <c r="L42" s="1" t="str" cm="1">
        <f t="array" aca="1" ref="L42" ca="1">_xlfn.SINGLE(IF($B42&lt;&gt;"",IF(COUNTIFS(dates,"&gt;="&amp;L$1,dates,"&lt;"&amp;DATE(YEAR(L$1)+1,MONTH(L$1),DAY(L$1)),projects,$B42)&lt;&gt;0,1,""),""))</f>
        <v/>
      </c>
      <c r="M42" s="1" t="str" cm="1">
        <f t="array" aca="1" ref="M42" ca="1">_xlfn.SINGLE(IF($B42&lt;&gt;"",IF(COUNTIFS(dates,"&gt;="&amp;M$1,dates,"&lt;"&amp;DATE(YEAR(M$1)+1,MONTH(M$1),DAY(M$1)),projects,$B42)&lt;&gt;0,1,""),""))</f>
        <v/>
      </c>
      <c r="N42" s="1" t="str" cm="1">
        <f t="array" aca="1" ref="N42" ca="1">_xlfn.SINGLE(IF($B42&lt;&gt;"",IF(COUNTIFS(dates,"&gt;="&amp;N$1,dates,"&lt;"&amp;DATE(YEAR(N$1)+1,MONTH(N$1),DAY(N$1)),projects,$B42)&lt;&gt;0,1,""),""))</f>
        <v/>
      </c>
      <c r="O42" s="1" t="str" cm="1">
        <f t="array" aca="1" ref="O42" ca="1">_xlfn.SINGLE(IF($B42&lt;&gt;"",IF(COUNTIFS(dates,"&gt;="&amp;O$1,dates,"&lt;"&amp;DATE(YEAR(O$1)+1,MONTH(O$1),DAY(O$1)),projects,$B42)&lt;&gt;0,1,""),""))</f>
        <v/>
      </c>
      <c r="P42" s="1" t="str" cm="1">
        <f t="array" aca="1" ref="P42" ca="1">_xlfn.SINGLE(IF($B42&lt;&gt;"",IF(COUNTIFS(dates,"&gt;="&amp;P$1,dates,"&lt;"&amp;DATE(YEAR(P$1)+1,MONTH(P$1),DAY(P$1)),projects,$B42)&lt;&gt;0,1,""),""))</f>
        <v/>
      </c>
    </row>
    <row r="43" spans="1:16">
      <c r="A43" s="14" t="str">
        <f t="shared" ca="1" si="3"/>
        <v/>
      </c>
      <c r="B43" s="1" t="str">
        <f ca="1">'Annual Trend Days'!B43</f>
        <v/>
      </c>
      <c r="C43" s="1" t="str">
        <f ca="1">'Annual Trend Days'!C43</f>
        <v/>
      </c>
      <c r="D43" s="3" t="str">
        <f ca="1">'Annual Trend Days'!D43</f>
        <v/>
      </c>
      <c r="E43" s="3" t="str">
        <f ca="1">'Annual Trend Days'!E43</f>
        <v/>
      </c>
      <c r="F43" s="3"/>
      <c r="G43" s="3"/>
      <c r="H43" s="3"/>
      <c r="I43" s="3"/>
      <c r="J43" s="1" t="str" cm="1">
        <f t="array" aca="1" ref="J43" ca="1">_xlfn.SINGLE(IF($B43&lt;&gt;"",IF(COUNTIFS(dates,"&gt;="&amp;J$1,dates,"&lt;"&amp;DATE(YEAR(J$1)+1,MONTH(J$1),DAY(J$1)),projects,$B43)&lt;&gt;0,1,""),""))</f>
        <v/>
      </c>
      <c r="K43" s="1" t="str" cm="1">
        <f t="array" aca="1" ref="K43" ca="1">_xlfn.SINGLE(IF($B43&lt;&gt;"",IF(COUNTIFS(dates,"&gt;="&amp;K$1,dates,"&lt;"&amp;DATE(YEAR(K$1)+1,MONTH(K$1),DAY(K$1)),projects,$B43)&lt;&gt;0,1,""),""))</f>
        <v/>
      </c>
      <c r="L43" s="1" t="str" cm="1">
        <f t="array" aca="1" ref="L43" ca="1">_xlfn.SINGLE(IF($B43&lt;&gt;"",IF(COUNTIFS(dates,"&gt;="&amp;L$1,dates,"&lt;"&amp;DATE(YEAR(L$1)+1,MONTH(L$1),DAY(L$1)),projects,$B43)&lt;&gt;0,1,""),""))</f>
        <v/>
      </c>
      <c r="M43" s="1" t="str" cm="1">
        <f t="array" aca="1" ref="M43" ca="1">_xlfn.SINGLE(IF($B43&lt;&gt;"",IF(COUNTIFS(dates,"&gt;="&amp;M$1,dates,"&lt;"&amp;DATE(YEAR(M$1)+1,MONTH(M$1),DAY(M$1)),projects,$B43)&lt;&gt;0,1,""),""))</f>
        <v/>
      </c>
      <c r="N43" s="1" t="str" cm="1">
        <f t="array" aca="1" ref="N43" ca="1">_xlfn.SINGLE(IF($B43&lt;&gt;"",IF(COUNTIFS(dates,"&gt;="&amp;N$1,dates,"&lt;"&amp;DATE(YEAR(N$1)+1,MONTH(N$1),DAY(N$1)),projects,$B43)&lt;&gt;0,1,""),""))</f>
        <v/>
      </c>
      <c r="O43" s="1" t="str" cm="1">
        <f t="array" aca="1" ref="O43" ca="1">_xlfn.SINGLE(IF($B43&lt;&gt;"",IF(COUNTIFS(dates,"&gt;="&amp;O$1,dates,"&lt;"&amp;DATE(YEAR(O$1)+1,MONTH(O$1),DAY(O$1)),projects,$B43)&lt;&gt;0,1,""),""))</f>
        <v/>
      </c>
      <c r="P43" s="1" t="str" cm="1">
        <f t="array" aca="1" ref="P43" ca="1">_xlfn.SINGLE(IF($B43&lt;&gt;"",IF(COUNTIFS(dates,"&gt;="&amp;P$1,dates,"&lt;"&amp;DATE(YEAR(P$1)+1,MONTH(P$1),DAY(P$1)),projects,$B43)&lt;&gt;0,1,""),""))</f>
        <v/>
      </c>
    </row>
    <row r="44" spans="1:16">
      <c r="A44" s="14" t="str">
        <f t="shared" ca="1" si="3"/>
        <v/>
      </c>
      <c r="B44" s="1" t="str">
        <f ca="1">'Annual Trend Days'!B44</f>
        <v/>
      </c>
      <c r="C44" s="1" t="str">
        <f ca="1">'Annual Trend Days'!C44</f>
        <v/>
      </c>
      <c r="D44" s="3" t="str">
        <f ca="1">'Annual Trend Days'!D44</f>
        <v/>
      </c>
      <c r="E44" s="3" t="str">
        <f ca="1">'Annual Trend Days'!E44</f>
        <v/>
      </c>
      <c r="F44" s="3"/>
      <c r="G44" s="3"/>
      <c r="H44" s="3"/>
      <c r="I44" s="3"/>
      <c r="J44" s="1" t="str" cm="1">
        <f t="array" aca="1" ref="J44" ca="1">_xlfn.SINGLE(IF($B44&lt;&gt;"",IF(COUNTIFS(dates,"&gt;="&amp;J$1,dates,"&lt;"&amp;DATE(YEAR(J$1)+1,MONTH(J$1),DAY(J$1)),projects,$B44)&lt;&gt;0,1,""),""))</f>
        <v/>
      </c>
      <c r="K44" s="1" t="str" cm="1">
        <f t="array" aca="1" ref="K44" ca="1">_xlfn.SINGLE(IF($B44&lt;&gt;"",IF(COUNTIFS(dates,"&gt;="&amp;K$1,dates,"&lt;"&amp;DATE(YEAR(K$1)+1,MONTH(K$1),DAY(K$1)),projects,$B44)&lt;&gt;0,1,""),""))</f>
        <v/>
      </c>
      <c r="L44" s="1" t="str" cm="1">
        <f t="array" aca="1" ref="L44" ca="1">_xlfn.SINGLE(IF($B44&lt;&gt;"",IF(COUNTIFS(dates,"&gt;="&amp;L$1,dates,"&lt;"&amp;DATE(YEAR(L$1)+1,MONTH(L$1),DAY(L$1)),projects,$B44)&lt;&gt;0,1,""),""))</f>
        <v/>
      </c>
      <c r="M44" s="1" t="str" cm="1">
        <f t="array" aca="1" ref="M44" ca="1">_xlfn.SINGLE(IF($B44&lt;&gt;"",IF(COUNTIFS(dates,"&gt;="&amp;M$1,dates,"&lt;"&amp;DATE(YEAR(M$1)+1,MONTH(M$1),DAY(M$1)),projects,$B44)&lt;&gt;0,1,""),""))</f>
        <v/>
      </c>
      <c r="N44" s="1" t="str" cm="1">
        <f t="array" aca="1" ref="N44" ca="1">_xlfn.SINGLE(IF($B44&lt;&gt;"",IF(COUNTIFS(dates,"&gt;="&amp;N$1,dates,"&lt;"&amp;DATE(YEAR(N$1)+1,MONTH(N$1),DAY(N$1)),projects,$B44)&lt;&gt;0,1,""),""))</f>
        <v/>
      </c>
      <c r="O44" s="1" t="str" cm="1">
        <f t="array" aca="1" ref="O44" ca="1">_xlfn.SINGLE(IF($B44&lt;&gt;"",IF(COUNTIFS(dates,"&gt;="&amp;O$1,dates,"&lt;"&amp;DATE(YEAR(O$1)+1,MONTH(O$1),DAY(O$1)),projects,$B44)&lt;&gt;0,1,""),""))</f>
        <v/>
      </c>
      <c r="P44" s="1" t="str" cm="1">
        <f t="array" aca="1" ref="P44" ca="1">_xlfn.SINGLE(IF($B44&lt;&gt;"",IF(COUNTIFS(dates,"&gt;="&amp;P$1,dates,"&lt;"&amp;DATE(YEAR(P$1)+1,MONTH(P$1),DAY(P$1)),projects,$B44)&lt;&gt;0,1,""),""))</f>
        <v/>
      </c>
    </row>
    <row r="45" spans="1:16">
      <c r="A45" s="14" t="str">
        <f t="shared" ca="1" si="3"/>
        <v/>
      </c>
      <c r="B45" s="1" t="str">
        <f ca="1">'Annual Trend Days'!B45</f>
        <v/>
      </c>
      <c r="C45" s="1" t="str">
        <f ca="1">'Annual Trend Days'!C45</f>
        <v/>
      </c>
      <c r="D45" s="3" t="str">
        <f ca="1">'Annual Trend Days'!D45</f>
        <v/>
      </c>
      <c r="E45" s="3" t="str">
        <f ca="1">'Annual Trend Days'!E45</f>
        <v/>
      </c>
      <c r="F45" s="3"/>
      <c r="G45" s="3"/>
      <c r="H45" s="3"/>
      <c r="I45" s="3"/>
      <c r="J45" s="1" t="str" cm="1">
        <f t="array" aca="1" ref="J45" ca="1">_xlfn.SINGLE(IF($B45&lt;&gt;"",IF(COUNTIFS(dates,"&gt;="&amp;J$1,dates,"&lt;"&amp;DATE(YEAR(J$1)+1,MONTH(J$1),DAY(J$1)),projects,$B45)&lt;&gt;0,1,""),""))</f>
        <v/>
      </c>
      <c r="K45" s="1" t="str" cm="1">
        <f t="array" aca="1" ref="K45" ca="1">_xlfn.SINGLE(IF($B45&lt;&gt;"",IF(COUNTIFS(dates,"&gt;="&amp;K$1,dates,"&lt;"&amp;DATE(YEAR(K$1)+1,MONTH(K$1),DAY(K$1)),projects,$B45)&lt;&gt;0,1,""),""))</f>
        <v/>
      </c>
      <c r="L45" s="1" t="str" cm="1">
        <f t="array" aca="1" ref="L45" ca="1">_xlfn.SINGLE(IF($B45&lt;&gt;"",IF(COUNTIFS(dates,"&gt;="&amp;L$1,dates,"&lt;"&amp;DATE(YEAR(L$1)+1,MONTH(L$1),DAY(L$1)),projects,$B45)&lt;&gt;0,1,""),""))</f>
        <v/>
      </c>
      <c r="M45" s="1" t="str" cm="1">
        <f t="array" aca="1" ref="M45" ca="1">_xlfn.SINGLE(IF($B45&lt;&gt;"",IF(COUNTIFS(dates,"&gt;="&amp;M$1,dates,"&lt;"&amp;DATE(YEAR(M$1)+1,MONTH(M$1),DAY(M$1)),projects,$B45)&lt;&gt;0,1,""),""))</f>
        <v/>
      </c>
      <c r="N45" s="1" t="str" cm="1">
        <f t="array" aca="1" ref="N45" ca="1">_xlfn.SINGLE(IF($B45&lt;&gt;"",IF(COUNTIFS(dates,"&gt;="&amp;N$1,dates,"&lt;"&amp;DATE(YEAR(N$1)+1,MONTH(N$1),DAY(N$1)),projects,$B45)&lt;&gt;0,1,""),""))</f>
        <v/>
      </c>
      <c r="O45" s="1" t="str" cm="1">
        <f t="array" aca="1" ref="O45" ca="1">_xlfn.SINGLE(IF($B45&lt;&gt;"",IF(COUNTIFS(dates,"&gt;="&amp;O$1,dates,"&lt;"&amp;DATE(YEAR(O$1)+1,MONTH(O$1),DAY(O$1)),projects,$B45)&lt;&gt;0,1,""),""))</f>
        <v/>
      </c>
      <c r="P45" s="1" t="str" cm="1">
        <f t="array" aca="1" ref="P45" ca="1">_xlfn.SINGLE(IF($B45&lt;&gt;"",IF(COUNTIFS(dates,"&gt;="&amp;P$1,dates,"&lt;"&amp;DATE(YEAR(P$1)+1,MONTH(P$1),DAY(P$1)),projects,$B45)&lt;&gt;0,1,""),""))</f>
        <v/>
      </c>
    </row>
    <row r="46" spans="1:16">
      <c r="A46" s="14" t="str">
        <f t="shared" ca="1" si="3"/>
        <v/>
      </c>
      <c r="B46" s="1" t="str">
        <f ca="1">'Annual Trend Days'!B46</f>
        <v/>
      </c>
      <c r="C46" s="1" t="str">
        <f ca="1">'Annual Trend Days'!C46</f>
        <v/>
      </c>
      <c r="D46" s="3" t="str">
        <f ca="1">'Annual Trend Days'!D46</f>
        <v/>
      </c>
      <c r="E46" s="3" t="str">
        <f ca="1">'Annual Trend Days'!E46</f>
        <v/>
      </c>
      <c r="F46" s="3"/>
      <c r="G46" s="3"/>
      <c r="H46" s="3"/>
      <c r="I46" s="3"/>
      <c r="J46" s="1" t="str" cm="1">
        <f t="array" aca="1" ref="J46" ca="1">_xlfn.SINGLE(IF($B46&lt;&gt;"",IF(COUNTIFS(dates,"&gt;="&amp;J$1,dates,"&lt;"&amp;DATE(YEAR(J$1)+1,MONTH(J$1),DAY(J$1)),projects,$B46)&lt;&gt;0,1,""),""))</f>
        <v/>
      </c>
      <c r="K46" s="1" t="str" cm="1">
        <f t="array" aca="1" ref="K46" ca="1">_xlfn.SINGLE(IF($B46&lt;&gt;"",IF(COUNTIFS(dates,"&gt;="&amp;K$1,dates,"&lt;"&amp;DATE(YEAR(K$1)+1,MONTH(K$1),DAY(K$1)),projects,$B46)&lt;&gt;0,1,""),""))</f>
        <v/>
      </c>
      <c r="L46" s="1" t="str" cm="1">
        <f t="array" aca="1" ref="L46" ca="1">_xlfn.SINGLE(IF($B46&lt;&gt;"",IF(COUNTIFS(dates,"&gt;="&amp;L$1,dates,"&lt;"&amp;DATE(YEAR(L$1)+1,MONTH(L$1),DAY(L$1)),projects,$B46)&lt;&gt;0,1,""),""))</f>
        <v/>
      </c>
      <c r="M46" s="1" t="str" cm="1">
        <f t="array" aca="1" ref="M46" ca="1">_xlfn.SINGLE(IF($B46&lt;&gt;"",IF(COUNTIFS(dates,"&gt;="&amp;M$1,dates,"&lt;"&amp;DATE(YEAR(M$1)+1,MONTH(M$1),DAY(M$1)),projects,$B46)&lt;&gt;0,1,""),""))</f>
        <v/>
      </c>
      <c r="N46" s="1" t="str" cm="1">
        <f t="array" aca="1" ref="N46" ca="1">_xlfn.SINGLE(IF($B46&lt;&gt;"",IF(COUNTIFS(dates,"&gt;="&amp;N$1,dates,"&lt;"&amp;DATE(YEAR(N$1)+1,MONTH(N$1),DAY(N$1)),projects,$B46)&lt;&gt;0,1,""),""))</f>
        <v/>
      </c>
      <c r="O46" s="1" t="str" cm="1">
        <f t="array" aca="1" ref="O46" ca="1">_xlfn.SINGLE(IF($B46&lt;&gt;"",IF(COUNTIFS(dates,"&gt;="&amp;O$1,dates,"&lt;"&amp;DATE(YEAR(O$1)+1,MONTH(O$1),DAY(O$1)),projects,$B46)&lt;&gt;0,1,""),""))</f>
        <v/>
      </c>
      <c r="P46" s="1" t="str" cm="1">
        <f t="array" aca="1" ref="P46" ca="1">_xlfn.SINGLE(IF($B46&lt;&gt;"",IF(COUNTIFS(dates,"&gt;="&amp;P$1,dates,"&lt;"&amp;DATE(YEAR(P$1)+1,MONTH(P$1),DAY(P$1)),projects,$B46)&lt;&gt;0,1,""),""))</f>
        <v/>
      </c>
    </row>
    <row r="47" spans="1:16">
      <c r="A47" s="14" t="str">
        <f t="shared" ca="1" si="3"/>
        <v/>
      </c>
      <c r="B47" s="1" t="str">
        <f ca="1">'Annual Trend Days'!B47</f>
        <v/>
      </c>
      <c r="C47" s="1" t="str">
        <f ca="1">'Annual Trend Days'!C47</f>
        <v/>
      </c>
      <c r="D47" s="3" t="str">
        <f ca="1">'Annual Trend Days'!D47</f>
        <v/>
      </c>
      <c r="E47" s="3" t="str">
        <f ca="1">'Annual Trend Days'!E47</f>
        <v/>
      </c>
      <c r="F47" s="3"/>
      <c r="G47" s="3"/>
      <c r="H47" s="3"/>
      <c r="I47" s="3"/>
      <c r="J47" s="1" t="str" cm="1">
        <f t="array" aca="1" ref="J47" ca="1">_xlfn.SINGLE(IF($B47&lt;&gt;"",IF(COUNTIFS(dates,"&gt;="&amp;J$1,dates,"&lt;"&amp;DATE(YEAR(J$1)+1,MONTH(J$1),DAY(J$1)),projects,$B47)&lt;&gt;0,1,""),""))</f>
        <v/>
      </c>
      <c r="K47" s="1" t="str" cm="1">
        <f t="array" aca="1" ref="K47" ca="1">_xlfn.SINGLE(IF($B47&lt;&gt;"",IF(COUNTIFS(dates,"&gt;="&amp;K$1,dates,"&lt;"&amp;DATE(YEAR(K$1)+1,MONTH(K$1),DAY(K$1)),projects,$B47)&lt;&gt;0,1,""),""))</f>
        <v/>
      </c>
      <c r="L47" s="1" t="str" cm="1">
        <f t="array" aca="1" ref="L47" ca="1">_xlfn.SINGLE(IF($B47&lt;&gt;"",IF(COUNTIFS(dates,"&gt;="&amp;L$1,dates,"&lt;"&amp;DATE(YEAR(L$1)+1,MONTH(L$1),DAY(L$1)),projects,$B47)&lt;&gt;0,1,""),""))</f>
        <v/>
      </c>
      <c r="M47" s="1" t="str" cm="1">
        <f t="array" aca="1" ref="M47" ca="1">_xlfn.SINGLE(IF($B47&lt;&gt;"",IF(COUNTIFS(dates,"&gt;="&amp;M$1,dates,"&lt;"&amp;DATE(YEAR(M$1)+1,MONTH(M$1),DAY(M$1)),projects,$B47)&lt;&gt;0,1,""),""))</f>
        <v/>
      </c>
      <c r="N47" s="1" t="str" cm="1">
        <f t="array" aca="1" ref="N47" ca="1">_xlfn.SINGLE(IF($B47&lt;&gt;"",IF(COUNTIFS(dates,"&gt;="&amp;N$1,dates,"&lt;"&amp;DATE(YEAR(N$1)+1,MONTH(N$1),DAY(N$1)),projects,$B47)&lt;&gt;0,1,""),""))</f>
        <v/>
      </c>
      <c r="O47" s="1" t="str" cm="1">
        <f t="array" aca="1" ref="O47" ca="1">_xlfn.SINGLE(IF($B47&lt;&gt;"",IF(COUNTIFS(dates,"&gt;="&amp;O$1,dates,"&lt;"&amp;DATE(YEAR(O$1)+1,MONTH(O$1),DAY(O$1)),projects,$B47)&lt;&gt;0,1,""),""))</f>
        <v/>
      </c>
      <c r="P47" s="1" t="str" cm="1">
        <f t="array" aca="1" ref="P47" ca="1">_xlfn.SINGLE(IF($B47&lt;&gt;"",IF(COUNTIFS(dates,"&gt;="&amp;P$1,dates,"&lt;"&amp;DATE(YEAR(P$1)+1,MONTH(P$1),DAY(P$1)),projects,$B47)&lt;&gt;0,1,""),""))</f>
        <v/>
      </c>
    </row>
    <row r="48" spans="1:16">
      <c r="A48" s="14" t="str">
        <f t="shared" ca="1" si="3"/>
        <v/>
      </c>
      <c r="B48" s="1" t="str">
        <f ca="1">'Annual Trend Days'!B48</f>
        <v/>
      </c>
      <c r="C48" s="1" t="str">
        <f ca="1">'Annual Trend Days'!C48</f>
        <v/>
      </c>
      <c r="D48" s="3" t="str">
        <f ca="1">'Annual Trend Days'!D48</f>
        <v/>
      </c>
      <c r="E48" s="3" t="str">
        <f ca="1">'Annual Trend Days'!E48</f>
        <v/>
      </c>
      <c r="F48" s="3"/>
      <c r="G48" s="3"/>
      <c r="H48" s="3"/>
      <c r="I48" s="3"/>
      <c r="J48" s="1" t="str" cm="1">
        <f t="array" aca="1" ref="J48" ca="1">_xlfn.SINGLE(IF($B48&lt;&gt;"",IF(COUNTIFS(dates,"&gt;="&amp;J$1,dates,"&lt;"&amp;DATE(YEAR(J$1)+1,MONTH(J$1),DAY(J$1)),projects,$B48)&lt;&gt;0,1,""),""))</f>
        <v/>
      </c>
      <c r="K48" s="1" t="str" cm="1">
        <f t="array" aca="1" ref="K48" ca="1">_xlfn.SINGLE(IF($B48&lt;&gt;"",IF(COUNTIFS(dates,"&gt;="&amp;K$1,dates,"&lt;"&amp;DATE(YEAR(K$1)+1,MONTH(K$1),DAY(K$1)),projects,$B48)&lt;&gt;0,1,""),""))</f>
        <v/>
      </c>
      <c r="L48" s="1" t="str" cm="1">
        <f t="array" aca="1" ref="L48" ca="1">_xlfn.SINGLE(IF($B48&lt;&gt;"",IF(COUNTIFS(dates,"&gt;="&amp;L$1,dates,"&lt;"&amp;DATE(YEAR(L$1)+1,MONTH(L$1),DAY(L$1)),projects,$B48)&lt;&gt;0,1,""),""))</f>
        <v/>
      </c>
      <c r="M48" s="1" t="str" cm="1">
        <f t="array" aca="1" ref="M48" ca="1">_xlfn.SINGLE(IF($B48&lt;&gt;"",IF(COUNTIFS(dates,"&gt;="&amp;M$1,dates,"&lt;"&amp;DATE(YEAR(M$1)+1,MONTH(M$1),DAY(M$1)),projects,$B48)&lt;&gt;0,1,""),""))</f>
        <v/>
      </c>
      <c r="N48" s="1" t="str" cm="1">
        <f t="array" aca="1" ref="N48" ca="1">_xlfn.SINGLE(IF($B48&lt;&gt;"",IF(COUNTIFS(dates,"&gt;="&amp;N$1,dates,"&lt;"&amp;DATE(YEAR(N$1)+1,MONTH(N$1),DAY(N$1)),projects,$B48)&lt;&gt;0,1,""),""))</f>
        <v/>
      </c>
      <c r="O48" s="1" t="str" cm="1">
        <f t="array" aca="1" ref="O48" ca="1">_xlfn.SINGLE(IF($B48&lt;&gt;"",IF(COUNTIFS(dates,"&gt;="&amp;O$1,dates,"&lt;"&amp;DATE(YEAR(O$1)+1,MONTH(O$1),DAY(O$1)),projects,$B48)&lt;&gt;0,1,""),""))</f>
        <v/>
      </c>
      <c r="P48" s="1" t="str" cm="1">
        <f t="array" aca="1" ref="P48" ca="1">_xlfn.SINGLE(IF($B48&lt;&gt;"",IF(COUNTIFS(dates,"&gt;="&amp;P$1,dates,"&lt;"&amp;DATE(YEAR(P$1)+1,MONTH(P$1),DAY(P$1)),projects,$B48)&lt;&gt;0,1,""),""))</f>
        <v/>
      </c>
    </row>
    <row r="49" spans="1:16">
      <c r="A49" s="14" t="str">
        <f t="shared" ca="1" si="3"/>
        <v/>
      </c>
      <c r="B49" s="1" t="str">
        <f ca="1">'Annual Trend Days'!B49</f>
        <v/>
      </c>
      <c r="C49" s="1" t="str">
        <f ca="1">'Annual Trend Days'!C49</f>
        <v/>
      </c>
      <c r="D49" s="3" t="str">
        <f ca="1">'Annual Trend Days'!D49</f>
        <v/>
      </c>
      <c r="E49" s="3" t="str">
        <f ca="1">'Annual Trend Days'!E49</f>
        <v/>
      </c>
      <c r="F49" s="3"/>
      <c r="G49" s="3"/>
      <c r="H49" s="3"/>
      <c r="I49" s="3"/>
      <c r="J49" s="1" t="str" cm="1">
        <f t="array" aca="1" ref="J49" ca="1">_xlfn.SINGLE(IF($B49&lt;&gt;"",IF(COUNTIFS(dates,"&gt;="&amp;J$1,dates,"&lt;"&amp;DATE(YEAR(J$1)+1,MONTH(J$1),DAY(J$1)),projects,$B49)&lt;&gt;0,1,""),""))</f>
        <v/>
      </c>
      <c r="K49" s="1" t="str" cm="1">
        <f t="array" aca="1" ref="K49" ca="1">_xlfn.SINGLE(IF($B49&lt;&gt;"",IF(COUNTIFS(dates,"&gt;="&amp;K$1,dates,"&lt;"&amp;DATE(YEAR(K$1)+1,MONTH(K$1),DAY(K$1)),projects,$B49)&lt;&gt;0,1,""),""))</f>
        <v/>
      </c>
      <c r="L49" s="1" t="str" cm="1">
        <f t="array" aca="1" ref="L49" ca="1">_xlfn.SINGLE(IF($B49&lt;&gt;"",IF(COUNTIFS(dates,"&gt;="&amp;L$1,dates,"&lt;"&amp;DATE(YEAR(L$1)+1,MONTH(L$1),DAY(L$1)),projects,$B49)&lt;&gt;0,1,""),""))</f>
        <v/>
      </c>
      <c r="M49" s="1" t="str" cm="1">
        <f t="array" aca="1" ref="M49" ca="1">_xlfn.SINGLE(IF($B49&lt;&gt;"",IF(COUNTIFS(dates,"&gt;="&amp;M$1,dates,"&lt;"&amp;DATE(YEAR(M$1)+1,MONTH(M$1),DAY(M$1)),projects,$B49)&lt;&gt;0,1,""),""))</f>
        <v/>
      </c>
      <c r="N49" s="1" t="str" cm="1">
        <f t="array" aca="1" ref="N49" ca="1">_xlfn.SINGLE(IF($B49&lt;&gt;"",IF(COUNTIFS(dates,"&gt;="&amp;N$1,dates,"&lt;"&amp;DATE(YEAR(N$1)+1,MONTH(N$1),DAY(N$1)),projects,$B49)&lt;&gt;0,1,""),""))</f>
        <v/>
      </c>
      <c r="O49" s="1" t="str" cm="1">
        <f t="array" aca="1" ref="O49" ca="1">_xlfn.SINGLE(IF($B49&lt;&gt;"",IF(COUNTIFS(dates,"&gt;="&amp;O$1,dates,"&lt;"&amp;DATE(YEAR(O$1)+1,MONTH(O$1),DAY(O$1)),projects,$B49)&lt;&gt;0,1,""),""))</f>
        <v/>
      </c>
      <c r="P49" s="1" t="str" cm="1">
        <f t="array" aca="1" ref="P49" ca="1">_xlfn.SINGLE(IF($B49&lt;&gt;"",IF(COUNTIFS(dates,"&gt;="&amp;P$1,dates,"&lt;"&amp;DATE(YEAR(P$1)+1,MONTH(P$1),DAY(P$1)),projects,$B49)&lt;&gt;0,1,""),""))</f>
        <v/>
      </c>
    </row>
    <row r="50" spans="1:16">
      <c r="A50" s="14" t="str">
        <f t="shared" ca="1" si="3"/>
        <v/>
      </c>
      <c r="B50" s="1" t="str">
        <f ca="1">'Annual Trend Days'!B50</f>
        <v/>
      </c>
      <c r="C50" s="1" t="str">
        <f ca="1">'Annual Trend Days'!C50</f>
        <v/>
      </c>
      <c r="D50" s="3" t="str">
        <f ca="1">'Annual Trend Days'!D50</f>
        <v/>
      </c>
      <c r="E50" s="3" t="str">
        <f ca="1">'Annual Trend Days'!E50</f>
        <v/>
      </c>
      <c r="F50" s="3"/>
      <c r="G50" s="3"/>
      <c r="H50" s="3"/>
      <c r="I50" s="3"/>
      <c r="J50" s="1" t="str" cm="1">
        <f t="array" aca="1" ref="J50" ca="1">_xlfn.SINGLE(IF($B50&lt;&gt;"",IF(COUNTIFS(dates,"&gt;="&amp;J$1,dates,"&lt;"&amp;DATE(YEAR(J$1)+1,MONTH(J$1),DAY(J$1)),projects,$B50)&lt;&gt;0,1,""),""))</f>
        <v/>
      </c>
      <c r="K50" s="1" t="str" cm="1">
        <f t="array" aca="1" ref="K50" ca="1">_xlfn.SINGLE(IF($B50&lt;&gt;"",IF(COUNTIFS(dates,"&gt;="&amp;K$1,dates,"&lt;"&amp;DATE(YEAR(K$1)+1,MONTH(K$1),DAY(K$1)),projects,$B50)&lt;&gt;0,1,""),""))</f>
        <v/>
      </c>
      <c r="L50" s="1" t="str" cm="1">
        <f t="array" aca="1" ref="L50" ca="1">_xlfn.SINGLE(IF($B50&lt;&gt;"",IF(COUNTIFS(dates,"&gt;="&amp;L$1,dates,"&lt;"&amp;DATE(YEAR(L$1)+1,MONTH(L$1),DAY(L$1)),projects,$B50)&lt;&gt;0,1,""),""))</f>
        <v/>
      </c>
      <c r="M50" s="1" t="str" cm="1">
        <f t="array" aca="1" ref="M50" ca="1">_xlfn.SINGLE(IF($B50&lt;&gt;"",IF(COUNTIFS(dates,"&gt;="&amp;M$1,dates,"&lt;"&amp;DATE(YEAR(M$1)+1,MONTH(M$1),DAY(M$1)),projects,$B50)&lt;&gt;0,1,""),""))</f>
        <v/>
      </c>
      <c r="N50" s="1" t="str" cm="1">
        <f t="array" aca="1" ref="N50" ca="1">_xlfn.SINGLE(IF($B50&lt;&gt;"",IF(COUNTIFS(dates,"&gt;="&amp;N$1,dates,"&lt;"&amp;DATE(YEAR(N$1)+1,MONTH(N$1),DAY(N$1)),projects,$B50)&lt;&gt;0,1,""),""))</f>
        <v/>
      </c>
      <c r="O50" s="1" t="str" cm="1">
        <f t="array" aca="1" ref="O50" ca="1">_xlfn.SINGLE(IF($B50&lt;&gt;"",IF(COUNTIFS(dates,"&gt;="&amp;O$1,dates,"&lt;"&amp;DATE(YEAR(O$1)+1,MONTH(O$1),DAY(O$1)),projects,$B50)&lt;&gt;0,1,""),""))</f>
        <v/>
      </c>
      <c r="P50" s="1" t="str" cm="1">
        <f t="array" aca="1" ref="P50" ca="1">_xlfn.SINGLE(IF($B50&lt;&gt;"",IF(COUNTIFS(dates,"&gt;="&amp;P$1,dates,"&lt;"&amp;DATE(YEAR(P$1)+1,MONTH(P$1),DAY(P$1)),projects,$B50)&lt;&gt;0,1,""),""))</f>
        <v/>
      </c>
    </row>
    <row r="51" spans="1:16">
      <c r="A51" s="14" t="str">
        <f t="shared" ca="1" si="3"/>
        <v/>
      </c>
      <c r="B51" s="1" t="str">
        <f ca="1">'Annual Trend Days'!B51</f>
        <v/>
      </c>
      <c r="C51" s="1" t="str">
        <f ca="1">'Annual Trend Days'!C51</f>
        <v/>
      </c>
      <c r="D51" s="3" t="str">
        <f ca="1">'Annual Trend Days'!D51</f>
        <v/>
      </c>
      <c r="E51" s="3" t="str">
        <f ca="1">'Annual Trend Days'!E51</f>
        <v/>
      </c>
      <c r="F51" s="3"/>
      <c r="G51" s="3"/>
      <c r="H51" s="3"/>
      <c r="I51" s="3"/>
      <c r="J51" s="1" t="str" cm="1">
        <f t="array" aca="1" ref="J51" ca="1">_xlfn.SINGLE(IF($B51&lt;&gt;"",IF(COUNTIFS(dates,"&gt;="&amp;J$1,dates,"&lt;"&amp;DATE(YEAR(J$1)+1,MONTH(J$1),DAY(J$1)),projects,$B51)&lt;&gt;0,1,""),""))</f>
        <v/>
      </c>
      <c r="K51" s="1" t="str" cm="1">
        <f t="array" aca="1" ref="K51" ca="1">_xlfn.SINGLE(IF($B51&lt;&gt;"",IF(COUNTIFS(dates,"&gt;="&amp;K$1,dates,"&lt;"&amp;DATE(YEAR(K$1)+1,MONTH(K$1),DAY(K$1)),projects,$B51)&lt;&gt;0,1,""),""))</f>
        <v/>
      </c>
      <c r="L51" s="1" t="str" cm="1">
        <f t="array" aca="1" ref="L51" ca="1">_xlfn.SINGLE(IF($B51&lt;&gt;"",IF(COUNTIFS(dates,"&gt;="&amp;L$1,dates,"&lt;"&amp;DATE(YEAR(L$1)+1,MONTH(L$1),DAY(L$1)),projects,$B51)&lt;&gt;0,1,""),""))</f>
        <v/>
      </c>
      <c r="M51" s="1" t="str" cm="1">
        <f t="array" aca="1" ref="M51" ca="1">_xlfn.SINGLE(IF($B51&lt;&gt;"",IF(COUNTIFS(dates,"&gt;="&amp;M$1,dates,"&lt;"&amp;DATE(YEAR(M$1)+1,MONTH(M$1),DAY(M$1)),projects,$B51)&lt;&gt;0,1,""),""))</f>
        <v/>
      </c>
      <c r="N51" s="1" t="str" cm="1">
        <f t="array" aca="1" ref="N51" ca="1">_xlfn.SINGLE(IF($B51&lt;&gt;"",IF(COUNTIFS(dates,"&gt;="&amp;N$1,dates,"&lt;"&amp;DATE(YEAR(N$1)+1,MONTH(N$1),DAY(N$1)),projects,$B51)&lt;&gt;0,1,""),""))</f>
        <v/>
      </c>
      <c r="O51" s="1" t="str" cm="1">
        <f t="array" aca="1" ref="O51" ca="1">_xlfn.SINGLE(IF($B51&lt;&gt;"",IF(COUNTIFS(dates,"&gt;="&amp;O$1,dates,"&lt;"&amp;DATE(YEAR(O$1)+1,MONTH(O$1),DAY(O$1)),projects,$B51)&lt;&gt;0,1,""),""))</f>
        <v/>
      </c>
      <c r="P51" s="1" t="str" cm="1">
        <f t="array" aca="1" ref="P51" ca="1">_xlfn.SINGLE(IF($B51&lt;&gt;"",IF(COUNTIFS(dates,"&gt;="&amp;P$1,dates,"&lt;"&amp;DATE(YEAR(P$1)+1,MONTH(P$1),DAY(P$1)),projects,$B51)&lt;&gt;0,1,""),""))</f>
        <v/>
      </c>
    </row>
    <row r="52" spans="1:16">
      <c r="A52" s="14" t="str">
        <f t="shared" ca="1" si="3"/>
        <v/>
      </c>
      <c r="B52" s="1" t="str">
        <f ca="1">'Annual Trend Days'!B52</f>
        <v/>
      </c>
      <c r="C52" s="1" t="str">
        <f ca="1">'Annual Trend Days'!C52</f>
        <v/>
      </c>
      <c r="D52" s="3" t="str">
        <f ca="1">'Annual Trend Days'!D52</f>
        <v/>
      </c>
      <c r="E52" s="3" t="str">
        <f ca="1">'Annual Trend Days'!E52</f>
        <v/>
      </c>
      <c r="F52" s="3"/>
      <c r="G52" s="3"/>
      <c r="H52" s="3"/>
      <c r="I52" s="3"/>
      <c r="J52" s="1" t="str" cm="1">
        <f t="array" aca="1" ref="J52" ca="1">_xlfn.SINGLE(IF($B52&lt;&gt;"",IF(COUNTIFS(dates,"&gt;="&amp;J$1,dates,"&lt;"&amp;DATE(YEAR(J$1)+1,MONTH(J$1),DAY(J$1)),projects,$B52)&lt;&gt;0,1,""),""))</f>
        <v/>
      </c>
      <c r="K52" s="1" t="str" cm="1">
        <f t="array" aca="1" ref="K52" ca="1">_xlfn.SINGLE(IF($B52&lt;&gt;"",IF(COUNTIFS(dates,"&gt;="&amp;K$1,dates,"&lt;"&amp;DATE(YEAR(K$1)+1,MONTH(K$1),DAY(K$1)),projects,$B52)&lt;&gt;0,1,""),""))</f>
        <v/>
      </c>
      <c r="L52" s="1" t="str" cm="1">
        <f t="array" aca="1" ref="L52" ca="1">_xlfn.SINGLE(IF($B52&lt;&gt;"",IF(COUNTIFS(dates,"&gt;="&amp;L$1,dates,"&lt;"&amp;DATE(YEAR(L$1)+1,MONTH(L$1),DAY(L$1)),projects,$B52)&lt;&gt;0,1,""),""))</f>
        <v/>
      </c>
      <c r="M52" s="1" t="str" cm="1">
        <f t="array" aca="1" ref="M52" ca="1">_xlfn.SINGLE(IF($B52&lt;&gt;"",IF(COUNTIFS(dates,"&gt;="&amp;M$1,dates,"&lt;"&amp;DATE(YEAR(M$1)+1,MONTH(M$1),DAY(M$1)),projects,$B52)&lt;&gt;0,1,""),""))</f>
        <v/>
      </c>
      <c r="N52" s="1" t="str" cm="1">
        <f t="array" aca="1" ref="N52" ca="1">_xlfn.SINGLE(IF($B52&lt;&gt;"",IF(COUNTIFS(dates,"&gt;="&amp;N$1,dates,"&lt;"&amp;DATE(YEAR(N$1)+1,MONTH(N$1),DAY(N$1)),projects,$B52)&lt;&gt;0,1,""),""))</f>
        <v/>
      </c>
      <c r="O52" s="1" t="str" cm="1">
        <f t="array" aca="1" ref="O52" ca="1">_xlfn.SINGLE(IF($B52&lt;&gt;"",IF(COUNTIFS(dates,"&gt;="&amp;O$1,dates,"&lt;"&amp;DATE(YEAR(O$1)+1,MONTH(O$1),DAY(O$1)),projects,$B52)&lt;&gt;0,1,""),""))</f>
        <v/>
      </c>
      <c r="P52" s="1" t="str" cm="1">
        <f t="array" aca="1" ref="P52" ca="1">_xlfn.SINGLE(IF($B52&lt;&gt;"",IF(COUNTIFS(dates,"&gt;="&amp;P$1,dates,"&lt;"&amp;DATE(YEAR(P$1)+1,MONTH(P$1),DAY(P$1)),projects,$B52)&lt;&gt;0,1,""),""))</f>
        <v/>
      </c>
    </row>
    <row r="53" spans="1:16">
      <c r="A53" s="14" t="str">
        <f t="shared" ca="1" si="3"/>
        <v/>
      </c>
      <c r="B53" s="1" t="str">
        <f ca="1">'Annual Trend Days'!B53</f>
        <v/>
      </c>
      <c r="C53" s="1" t="str">
        <f ca="1">'Annual Trend Days'!C53</f>
        <v/>
      </c>
      <c r="D53" s="3" t="str">
        <f ca="1">'Annual Trend Days'!D53</f>
        <v/>
      </c>
      <c r="E53" s="3" t="str">
        <f ca="1">'Annual Trend Days'!E53</f>
        <v/>
      </c>
      <c r="F53" s="3"/>
      <c r="G53" s="3"/>
      <c r="H53" s="3"/>
      <c r="I53" s="3"/>
      <c r="J53" s="1" t="str" cm="1">
        <f t="array" aca="1" ref="J53" ca="1">_xlfn.SINGLE(IF($B53&lt;&gt;"",IF(COUNTIFS(dates,"&gt;="&amp;J$1,dates,"&lt;"&amp;DATE(YEAR(J$1)+1,MONTH(J$1),DAY(J$1)),projects,$B53)&lt;&gt;0,1,""),""))</f>
        <v/>
      </c>
      <c r="K53" s="1" t="str" cm="1">
        <f t="array" aca="1" ref="K53" ca="1">_xlfn.SINGLE(IF($B53&lt;&gt;"",IF(COUNTIFS(dates,"&gt;="&amp;K$1,dates,"&lt;"&amp;DATE(YEAR(K$1)+1,MONTH(K$1),DAY(K$1)),projects,$B53)&lt;&gt;0,1,""),""))</f>
        <v/>
      </c>
      <c r="L53" s="1" t="str" cm="1">
        <f t="array" aca="1" ref="L53" ca="1">_xlfn.SINGLE(IF($B53&lt;&gt;"",IF(COUNTIFS(dates,"&gt;="&amp;L$1,dates,"&lt;"&amp;DATE(YEAR(L$1)+1,MONTH(L$1),DAY(L$1)),projects,$B53)&lt;&gt;0,1,""),""))</f>
        <v/>
      </c>
      <c r="M53" s="1" t="str" cm="1">
        <f t="array" aca="1" ref="M53" ca="1">_xlfn.SINGLE(IF($B53&lt;&gt;"",IF(COUNTIFS(dates,"&gt;="&amp;M$1,dates,"&lt;"&amp;DATE(YEAR(M$1)+1,MONTH(M$1),DAY(M$1)),projects,$B53)&lt;&gt;0,1,""),""))</f>
        <v/>
      </c>
      <c r="N53" s="1" t="str" cm="1">
        <f t="array" aca="1" ref="N53" ca="1">_xlfn.SINGLE(IF($B53&lt;&gt;"",IF(COUNTIFS(dates,"&gt;="&amp;N$1,dates,"&lt;"&amp;DATE(YEAR(N$1)+1,MONTH(N$1),DAY(N$1)),projects,$B53)&lt;&gt;0,1,""),""))</f>
        <v/>
      </c>
      <c r="O53" s="1" t="str" cm="1">
        <f t="array" aca="1" ref="O53" ca="1">_xlfn.SINGLE(IF($B53&lt;&gt;"",IF(COUNTIFS(dates,"&gt;="&amp;O$1,dates,"&lt;"&amp;DATE(YEAR(O$1)+1,MONTH(O$1),DAY(O$1)),projects,$B53)&lt;&gt;0,1,""),""))</f>
        <v/>
      </c>
      <c r="P53" s="1" t="str" cm="1">
        <f t="array" aca="1" ref="P53" ca="1">_xlfn.SINGLE(IF($B53&lt;&gt;"",IF(COUNTIFS(dates,"&gt;="&amp;P$1,dates,"&lt;"&amp;DATE(YEAR(P$1)+1,MONTH(P$1),DAY(P$1)),projects,$B53)&lt;&gt;0,1,""),""))</f>
        <v/>
      </c>
    </row>
    <row r="54" spans="1:16">
      <c r="A54" s="14" t="str">
        <f t="shared" ca="1" si="3"/>
        <v/>
      </c>
      <c r="B54" s="1" t="str">
        <f ca="1">'Annual Trend Days'!B54</f>
        <v/>
      </c>
      <c r="C54" s="1" t="str">
        <f ca="1">'Annual Trend Days'!C54</f>
        <v/>
      </c>
      <c r="D54" s="3" t="str">
        <f ca="1">'Annual Trend Days'!D54</f>
        <v/>
      </c>
      <c r="E54" s="3" t="str">
        <f ca="1">'Annual Trend Days'!E54</f>
        <v/>
      </c>
      <c r="F54" s="3"/>
      <c r="G54" s="3"/>
      <c r="H54" s="3"/>
      <c r="I54" s="3"/>
      <c r="J54" s="1" t="str" cm="1">
        <f t="array" aca="1" ref="J54" ca="1">_xlfn.SINGLE(IF($B54&lt;&gt;"",IF(COUNTIFS(dates,"&gt;="&amp;J$1,dates,"&lt;"&amp;DATE(YEAR(J$1)+1,MONTH(J$1),DAY(J$1)),projects,$B54)&lt;&gt;0,1,""),""))</f>
        <v/>
      </c>
      <c r="K54" s="1" t="str" cm="1">
        <f t="array" aca="1" ref="K54" ca="1">_xlfn.SINGLE(IF($B54&lt;&gt;"",IF(COUNTIFS(dates,"&gt;="&amp;K$1,dates,"&lt;"&amp;DATE(YEAR(K$1)+1,MONTH(K$1),DAY(K$1)),projects,$B54)&lt;&gt;0,1,""),""))</f>
        <v/>
      </c>
      <c r="L54" s="1" t="str" cm="1">
        <f t="array" aca="1" ref="L54" ca="1">_xlfn.SINGLE(IF($B54&lt;&gt;"",IF(COUNTIFS(dates,"&gt;="&amp;L$1,dates,"&lt;"&amp;DATE(YEAR(L$1)+1,MONTH(L$1),DAY(L$1)),projects,$B54)&lt;&gt;0,1,""),""))</f>
        <v/>
      </c>
      <c r="M54" s="1" t="str" cm="1">
        <f t="array" aca="1" ref="M54" ca="1">_xlfn.SINGLE(IF($B54&lt;&gt;"",IF(COUNTIFS(dates,"&gt;="&amp;M$1,dates,"&lt;"&amp;DATE(YEAR(M$1)+1,MONTH(M$1),DAY(M$1)),projects,$B54)&lt;&gt;0,1,""),""))</f>
        <v/>
      </c>
      <c r="N54" s="1" t="str" cm="1">
        <f t="array" aca="1" ref="N54" ca="1">_xlfn.SINGLE(IF($B54&lt;&gt;"",IF(COUNTIFS(dates,"&gt;="&amp;N$1,dates,"&lt;"&amp;DATE(YEAR(N$1)+1,MONTH(N$1),DAY(N$1)),projects,$B54)&lt;&gt;0,1,""),""))</f>
        <v/>
      </c>
      <c r="O54" s="1" t="str" cm="1">
        <f t="array" aca="1" ref="O54" ca="1">_xlfn.SINGLE(IF($B54&lt;&gt;"",IF(COUNTIFS(dates,"&gt;="&amp;O$1,dates,"&lt;"&amp;DATE(YEAR(O$1)+1,MONTH(O$1),DAY(O$1)),projects,$B54)&lt;&gt;0,1,""),""))</f>
        <v/>
      </c>
      <c r="P54" s="1" t="str" cm="1">
        <f t="array" aca="1" ref="P54" ca="1">_xlfn.SINGLE(IF($B54&lt;&gt;"",IF(COUNTIFS(dates,"&gt;="&amp;P$1,dates,"&lt;"&amp;DATE(YEAR(P$1)+1,MONTH(P$1),DAY(P$1)),projects,$B54)&lt;&gt;0,1,""),""))</f>
        <v/>
      </c>
    </row>
    <row r="55" spans="1:16">
      <c r="A55" s="14" t="str">
        <f t="shared" ca="1" si="3"/>
        <v/>
      </c>
      <c r="B55" s="1" t="str">
        <f ca="1">'Annual Trend Days'!B55</f>
        <v/>
      </c>
      <c r="C55" s="1" t="str">
        <f ca="1">'Annual Trend Days'!C55</f>
        <v/>
      </c>
      <c r="D55" s="3" t="str">
        <f ca="1">'Annual Trend Days'!D55</f>
        <v/>
      </c>
      <c r="E55" s="3" t="str">
        <f ca="1">'Annual Trend Days'!E55</f>
        <v/>
      </c>
      <c r="F55" s="3"/>
      <c r="G55" s="3"/>
      <c r="H55" s="3"/>
      <c r="I55" s="3"/>
      <c r="J55" s="1" t="str" cm="1">
        <f t="array" aca="1" ref="J55" ca="1">_xlfn.SINGLE(IF($B55&lt;&gt;"",IF(COUNTIFS(dates,"&gt;="&amp;J$1,dates,"&lt;"&amp;DATE(YEAR(J$1)+1,MONTH(J$1),DAY(J$1)),projects,$B55)&lt;&gt;0,1,""),""))</f>
        <v/>
      </c>
      <c r="K55" s="1" t="str" cm="1">
        <f t="array" aca="1" ref="K55" ca="1">_xlfn.SINGLE(IF($B55&lt;&gt;"",IF(COUNTIFS(dates,"&gt;="&amp;K$1,dates,"&lt;"&amp;DATE(YEAR(K$1)+1,MONTH(K$1),DAY(K$1)),projects,$B55)&lt;&gt;0,1,""),""))</f>
        <v/>
      </c>
      <c r="L55" s="1" t="str" cm="1">
        <f t="array" aca="1" ref="L55" ca="1">_xlfn.SINGLE(IF($B55&lt;&gt;"",IF(COUNTIFS(dates,"&gt;="&amp;L$1,dates,"&lt;"&amp;DATE(YEAR(L$1)+1,MONTH(L$1),DAY(L$1)),projects,$B55)&lt;&gt;0,1,""),""))</f>
        <v/>
      </c>
      <c r="M55" s="1" t="str" cm="1">
        <f t="array" aca="1" ref="M55" ca="1">_xlfn.SINGLE(IF($B55&lt;&gt;"",IF(COUNTIFS(dates,"&gt;="&amp;M$1,dates,"&lt;"&amp;DATE(YEAR(M$1)+1,MONTH(M$1),DAY(M$1)),projects,$B55)&lt;&gt;0,1,""),""))</f>
        <v/>
      </c>
      <c r="N55" s="1" t="str" cm="1">
        <f t="array" aca="1" ref="N55" ca="1">_xlfn.SINGLE(IF($B55&lt;&gt;"",IF(COUNTIFS(dates,"&gt;="&amp;N$1,dates,"&lt;"&amp;DATE(YEAR(N$1)+1,MONTH(N$1),DAY(N$1)),projects,$B55)&lt;&gt;0,1,""),""))</f>
        <v/>
      </c>
      <c r="O55" s="1" t="str" cm="1">
        <f t="array" aca="1" ref="O55" ca="1">_xlfn.SINGLE(IF($B55&lt;&gt;"",IF(COUNTIFS(dates,"&gt;="&amp;O$1,dates,"&lt;"&amp;DATE(YEAR(O$1)+1,MONTH(O$1),DAY(O$1)),projects,$B55)&lt;&gt;0,1,""),""))</f>
        <v/>
      </c>
    </row>
    <row r="56" spans="1:16">
      <c r="A56" s="14" t="str">
        <f t="shared" ca="1" si="3"/>
        <v/>
      </c>
      <c r="B56" s="1" t="str">
        <f ca="1">'Annual Trend Days'!B56</f>
        <v/>
      </c>
      <c r="C56" s="1" t="str">
        <f ca="1">'Annual Trend Days'!C56</f>
        <v/>
      </c>
      <c r="D56" s="3" t="str">
        <f ca="1">'Annual Trend Days'!D56</f>
        <v/>
      </c>
      <c r="E56" s="3" t="str">
        <f ca="1">'Annual Trend Days'!E56</f>
        <v/>
      </c>
      <c r="F56" s="3"/>
      <c r="G56" s="3"/>
      <c r="H56" s="3"/>
      <c r="I56" s="3"/>
      <c r="J56" s="1" t="str" cm="1">
        <f t="array" aca="1" ref="J56" ca="1">_xlfn.SINGLE(IF($B56&lt;&gt;"",IF(COUNTIFS(dates,"&gt;="&amp;J$1,dates,"&lt;"&amp;DATE(YEAR(J$1)+1,MONTH(J$1),DAY(J$1)),projects,$B56)&lt;&gt;0,1,""),""))</f>
        <v/>
      </c>
      <c r="K56" s="1" t="str" cm="1">
        <f t="array" aca="1" ref="K56" ca="1">_xlfn.SINGLE(IF($B56&lt;&gt;"",IF(COUNTIFS(dates,"&gt;="&amp;K$1,dates,"&lt;"&amp;DATE(YEAR(K$1)+1,MONTH(K$1),DAY(K$1)),projects,$B56)&lt;&gt;0,1,""),""))</f>
        <v/>
      </c>
      <c r="L56" s="1" t="str" cm="1">
        <f t="array" aca="1" ref="L56" ca="1">_xlfn.SINGLE(IF($B56&lt;&gt;"",IF(COUNTIFS(dates,"&gt;="&amp;L$1,dates,"&lt;"&amp;DATE(YEAR(L$1)+1,MONTH(L$1),DAY(L$1)),projects,$B56)&lt;&gt;0,1,""),""))</f>
        <v/>
      </c>
      <c r="M56" s="1" t="str" cm="1">
        <f t="array" aca="1" ref="M56" ca="1">_xlfn.SINGLE(IF($B56&lt;&gt;"",IF(COUNTIFS(dates,"&gt;="&amp;M$1,dates,"&lt;"&amp;DATE(YEAR(M$1)+1,MONTH(M$1),DAY(M$1)),projects,$B56)&lt;&gt;0,1,""),""))</f>
        <v/>
      </c>
      <c r="N56" s="1" t="str" cm="1">
        <f t="array" aca="1" ref="N56" ca="1">_xlfn.SINGLE(IF($B56&lt;&gt;"",IF(COUNTIFS(dates,"&gt;="&amp;N$1,dates,"&lt;"&amp;DATE(YEAR(N$1)+1,MONTH(N$1),DAY(N$1)),projects,$B56)&lt;&gt;0,1,""),""))</f>
        <v/>
      </c>
      <c r="O56" s="1" t="str" cm="1">
        <f t="array" aca="1" ref="O56" ca="1">_xlfn.SINGLE(IF($B56&lt;&gt;"",IF(COUNTIFS(dates,"&gt;="&amp;O$1,dates,"&lt;"&amp;DATE(YEAR(O$1)+1,MONTH(O$1),DAY(O$1)),projects,$B56)&lt;&gt;0,1,""),""))</f>
        <v/>
      </c>
    </row>
    <row r="57" spans="1:16">
      <c r="A57" s="14" t="str">
        <f t="shared" ca="1" si="3"/>
        <v/>
      </c>
      <c r="B57" s="1" t="str">
        <f ca="1">'Annual Trend Days'!B57</f>
        <v/>
      </c>
      <c r="C57" s="1" t="str">
        <f ca="1">'Annual Trend Days'!C57</f>
        <v/>
      </c>
      <c r="D57" s="3" t="str">
        <f ca="1">'Annual Trend Days'!D57</f>
        <v/>
      </c>
      <c r="E57" s="3" t="str">
        <f ca="1">'Annual Trend Days'!E57</f>
        <v/>
      </c>
      <c r="F57" s="3"/>
      <c r="G57" s="3"/>
      <c r="H57" s="3"/>
      <c r="I57" s="3"/>
      <c r="J57" s="1" t="str" cm="1">
        <f t="array" aca="1" ref="J57" ca="1">_xlfn.SINGLE(IF($B57&lt;&gt;"",IF(COUNTIFS(dates,"&gt;="&amp;J$1,dates,"&lt;"&amp;DATE(YEAR(J$1)+1,MONTH(J$1),DAY(J$1)),projects,$B57)&lt;&gt;0,1,""),""))</f>
        <v/>
      </c>
      <c r="K57" s="1" t="str" cm="1">
        <f t="array" aca="1" ref="K57" ca="1">_xlfn.SINGLE(IF($B57&lt;&gt;"",IF(COUNTIFS(dates,"&gt;="&amp;K$1,dates,"&lt;"&amp;DATE(YEAR(K$1)+1,MONTH(K$1),DAY(K$1)),projects,$B57)&lt;&gt;0,1,""),""))</f>
        <v/>
      </c>
      <c r="L57" s="1" t="str" cm="1">
        <f t="array" aca="1" ref="L57" ca="1">_xlfn.SINGLE(IF($B57&lt;&gt;"",IF(COUNTIFS(dates,"&gt;="&amp;L$1,dates,"&lt;"&amp;DATE(YEAR(L$1)+1,MONTH(L$1),DAY(L$1)),projects,$B57)&lt;&gt;0,1,""),""))</f>
        <v/>
      </c>
      <c r="M57" s="1" t="str" cm="1">
        <f t="array" aca="1" ref="M57" ca="1">_xlfn.SINGLE(IF($B57&lt;&gt;"",IF(COUNTIFS(dates,"&gt;="&amp;M$1,dates,"&lt;"&amp;DATE(YEAR(M$1)+1,MONTH(M$1),DAY(M$1)),projects,$B57)&lt;&gt;0,1,""),""))</f>
        <v/>
      </c>
      <c r="N57" s="1" t="str" cm="1">
        <f t="array" aca="1" ref="N57" ca="1">_xlfn.SINGLE(IF($B57&lt;&gt;"",IF(COUNTIFS(dates,"&gt;="&amp;N$1,dates,"&lt;"&amp;DATE(YEAR(N$1)+1,MONTH(N$1),DAY(N$1)),projects,$B57)&lt;&gt;0,1,""),""))</f>
        <v/>
      </c>
      <c r="O57" s="1" t="str" cm="1">
        <f t="array" aca="1" ref="O57" ca="1">_xlfn.SINGLE(IF($B57&lt;&gt;"",IF(COUNTIFS(dates,"&gt;="&amp;O$1,dates,"&lt;"&amp;DATE(YEAR(O$1)+1,MONTH(O$1),DAY(O$1)),projects,$B57)&lt;&gt;0,1,""),""))</f>
        <v/>
      </c>
    </row>
    <row r="58" spans="1:16">
      <c r="A58" s="14" t="str">
        <f t="shared" ca="1" si="3"/>
        <v/>
      </c>
      <c r="B58" s="1" t="str">
        <f ca="1">'Annual Trend Days'!B58</f>
        <v/>
      </c>
      <c r="C58" s="1" t="str">
        <f ca="1">'Annual Trend Days'!C58</f>
        <v/>
      </c>
      <c r="D58" s="3" t="str">
        <f ca="1">'Annual Trend Days'!D58</f>
        <v/>
      </c>
      <c r="E58" s="3" t="str">
        <f ca="1">'Annual Trend Days'!E58</f>
        <v/>
      </c>
      <c r="F58" s="3"/>
      <c r="G58" s="3"/>
      <c r="H58" s="3"/>
      <c r="I58" s="3"/>
      <c r="J58" s="1" t="str" cm="1">
        <f t="array" aca="1" ref="J58" ca="1">_xlfn.SINGLE(IF($B58&lt;&gt;"",IF(COUNTIFS(dates,"&gt;="&amp;J$1,dates,"&lt;"&amp;DATE(YEAR(J$1)+1,MONTH(J$1),DAY(J$1)),projects,$B58)&lt;&gt;0,1,""),""))</f>
        <v/>
      </c>
      <c r="K58" s="1" t="str" cm="1">
        <f t="array" aca="1" ref="K58" ca="1">_xlfn.SINGLE(IF($B58&lt;&gt;"",IF(COUNTIFS(dates,"&gt;="&amp;K$1,dates,"&lt;"&amp;DATE(YEAR(K$1)+1,MONTH(K$1),DAY(K$1)),projects,$B58)&lt;&gt;0,1,""),""))</f>
        <v/>
      </c>
      <c r="L58" s="1" t="str" cm="1">
        <f t="array" aca="1" ref="L58" ca="1">_xlfn.SINGLE(IF($B58&lt;&gt;"",IF(COUNTIFS(dates,"&gt;="&amp;L$1,dates,"&lt;"&amp;DATE(YEAR(L$1)+1,MONTH(L$1),DAY(L$1)),projects,$B58)&lt;&gt;0,1,""),""))</f>
        <v/>
      </c>
      <c r="M58" s="1" t="str" cm="1">
        <f t="array" aca="1" ref="M58" ca="1">_xlfn.SINGLE(IF($B58&lt;&gt;"",IF(COUNTIFS(dates,"&gt;="&amp;M$1,dates,"&lt;"&amp;DATE(YEAR(M$1)+1,MONTH(M$1),DAY(M$1)),projects,$B58)&lt;&gt;0,1,""),""))</f>
        <v/>
      </c>
      <c r="N58" s="1" t="str" cm="1">
        <f t="array" aca="1" ref="N58" ca="1">_xlfn.SINGLE(IF($B58&lt;&gt;"",IF(COUNTIFS(dates,"&gt;="&amp;N$1,dates,"&lt;"&amp;DATE(YEAR(N$1)+1,MONTH(N$1),DAY(N$1)),projects,$B58)&lt;&gt;0,1,""),""))</f>
        <v/>
      </c>
      <c r="O58" s="1" t="str" cm="1">
        <f t="array" aca="1" ref="O58" ca="1">_xlfn.SINGLE(IF($B58&lt;&gt;"",IF(COUNTIFS(dates,"&gt;="&amp;O$1,dates,"&lt;"&amp;DATE(YEAR(O$1)+1,MONTH(O$1),DAY(O$1)),projects,$B58)&lt;&gt;0,1,""),""))</f>
        <v/>
      </c>
    </row>
    <row r="59" spans="1:16">
      <c r="A59" s="14" t="str">
        <f t="shared" ca="1" si="3"/>
        <v/>
      </c>
      <c r="B59" s="1" t="str">
        <f ca="1">'Annual Trend Days'!B59</f>
        <v/>
      </c>
      <c r="C59" s="1" t="str">
        <f ca="1">'Annual Trend Days'!C59</f>
        <v/>
      </c>
      <c r="D59" s="3" t="str">
        <f ca="1">'Annual Trend Days'!D59</f>
        <v/>
      </c>
      <c r="E59" s="3" t="str">
        <f ca="1">'Annual Trend Days'!E59</f>
        <v/>
      </c>
      <c r="F59" s="3"/>
      <c r="G59" s="3"/>
      <c r="H59" s="3"/>
      <c r="I59" s="3"/>
      <c r="J59" s="1" t="str" cm="1">
        <f t="array" aca="1" ref="J59" ca="1">_xlfn.SINGLE(IF($B59&lt;&gt;"",IF(COUNTIFS(dates,"&gt;="&amp;J$1,dates,"&lt;"&amp;DATE(YEAR(J$1)+1,MONTH(J$1),DAY(J$1)),projects,$B59)&lt;&gt;0,1,""),""))</f>
        <v/>
      </c>
      <c r="K59" s="1" t="str" cm="1">
        <f t="array" aca="1" ref="K59" ca="1">_xlfn.SINGLE(IF($B59&lt;&gt;"",IF(COUNTIFS(dates,"&gt;="&amp;K$1,dates,"&lt;"&amp;DATE(YEAR(K$1)+1,MONTH(K$1),DAY(K$1)),projects,$B59)&lt;&gt;0,1,""),""))</f>
        <v/>
      </c>
      <c r="L59" s="1" t="str" cm="1">
        <f t="array" aca="1" ref="L59" ca="1">_xlfn.SINGLE(IF($B59&lt;&gt;"",IF(COUNTIFS(dates,"&gt;="&amp;L$1,dates,"&lt;"&amp;DATE(YEAR(L$1)+1,MONTH(L$1),DAY(L$1)),projects,$B59)&lt;&gt;0,1,""),""))</f>
        <v/>
      </c>
      <c r="M59" s="1" t="str" cm="1">
        <f t="array" aca="1" ref="M59" ca="1">_xlfn.SINGLE(IF($B59&lt;&gt;"",IF(COUNTIFS(dates,"&gt;="&amp;M$1,dates,"&lt;"&amp;DATE(YEAR(M$1)+1,MONTH(M$1),DAY(M$1)),projects,$B59)&lt;&gt;0,1,""),""))</f>
        <v/>
      </c>
      <c r="N59" s="1" t="str" cm="1">
        <f t="array" aca="1" ref="N59" ca="1">_xlfn.SINGLE(IF($B59&lt;&gt;"",IF(COUNTIFS(dates,"&gt;="&amp;N$1,dates,"&lt;"&amp;DATE(YEAR(N$1)+1,MONTH(N$1),DAY(N$1)),projects,$B59)&lt;&gt;0,1,""),""))</f>
        <v/>
      </c>
      <c r="O59" s="1" t="str" cm="1">
        <f t="array" aca="1" ref="O59" ca="1">_xlfn.SINGLE(IF($B59&lt;&gt;"",IF(COUNTIFS(dates,"&gt;="&amp;O$1,dates,"&lt;"&amp;DATE(YEAR(O$1)+1,MONTH(O$1),DAY(O$1)),projects,$B59)&lt;&gt;0,1,""),""))</f>
        <v/>
      </c>
    </row>
    <row r="60" spans="1:16">
      <c r="A60" s="14" t="str">
        <f t="shared" ca="1" si="3"/>
        <v/>
      </c>
      <c r="B60" s="1" t="str">
        <f ca="1">'Annual Trend Days'!B60</f>
        <v/>
      </c>
      <c r="C60" s="1" t="str">
        <f ca="1">'Annual Trend Days'!C60</f>
        <v/>
      </c>
      <c r="D60" s="3" t="str">
        <f ca="1">'Annual Trend Days'!D60</f>
        <v/>
      </c>
      <c r="E60" s="3" t="str">
        <f ca="1">'Annual Trend Days'!E60</f>
        <v/>
      </c>
      <c r="F60" s="3"/>
      <c r="G60" s="3"/>
      <c r="H60" s="3"/>
      <c r="I60" s="3"/>
      <c r="J60" s="1" t="str" cm="1">
        <f t="array" aca="1" ref="J60" ca="1">_xlfn.SINGLE(IF($B60&lt;&gt;"",IF(COUNTIFS(dates,"&gt;="&amp;J$1,dates,"&lt;"&amp;DATE(YEAR(J$1)+1,MONTH(J$1),DAY(J$1)),projects,$B60)&lt;&gt;0,1,""),""))</f>
        <v/>
      </c>
      <c r="K60" s="1" t="str" cm="1">
        <f t="array" aca="1" ref="K60" ca="1">_xlfn.SINGLE(IF($B60&lt;&gt;"",IF(COUNTIFS(dates,"&gt;="&amp;K$1,dates,"&lt;"&amp;DATE(YEAR(K$1)+1,MONTH(K$1),DAY(K$1)),projects,$B60)&lt;&gt;0,1,""),""))</f>
        <v/>
      </c>
      <c r="L60" s="1" t="str" cm="1">
        <f t="array" aca="1" ref="L60" ca="1">_xlfn.SINGLE(IF($B60&lt;&gt;"",IF(COUNTIFS(dates,"&gt;="&amp;L$1,dates,"&lt;"&amp;DATE(YEAR(L$1)+1,MONTH(L$1),DAY(L$1)),projects,$B60)&lt;&gt;0,1,""),""))</f>
        <v/>
      </c>
      <c r="M60" s="1" t="str" cm="1">
        <f t="array" aca="1" ref="M60" ca="1">_xlfn.SINGLE(IF($B60&lt;&gt;"",IF(COUNTIFS(dates,"&gt;="&amp;M$1,dates,"&lt;"&amp;DATE(YEAR(M$1)+1,MONTH(M$1),DAY(M$1)),projects,$B60)&lt;&gt;0,1,""),""))</f>
        <v/>
      </c>
      <c r="N60" s="1" t="str" cm="1">
        <f t="array" aca="1" ref="N60" ca="1">_xlfn.SINGLE(IF($B60&lt;&gt;"",IF(COUNTIFS(dates,"&gt;="&amp;N$1,dates,"&lt;"&amp;DATE(YEAR(N$1)+1,MONTH(N$1),DAY(N$1)),projects,$B60)&lt;&gt;0,1,""),""))</f>
        <v/>
      </c>
      <c r="O60" s="1" t="str" cm="1">
        <f t="array" aca="1" ref="O60" ca="1">_xlfn.SINGLE(IF($B60&lt;&gt;"",IF(COUNTIFS(dates,"&gt;="&amp;O$1,dates,"&lt;"&amp;DATE(YEAR(O$1)+1,MONTH(O$1),DAY(O$1)),projects,$B60)&lt;&gt;0,1,""),""))</f>
        <v/>
      </c>
    </row>
    <row r="61" spans="1:16">
      <c r="A61" s="14" t="str">
        <f t="shared" ca="1" si="3"/>
        <v/>
      </c>
      <c r="B61" s="1" t="str">
        <f ca="1">'Annual Trend Days'!B61</f>
        <v/>
      </c>
      <c r="C61" s="1" t="str">
        <f ca="1">'Annual Trend Days'!C61</f>
        <v/>
      </c>
      <c r="D61" s="3" t="str">
        <f ca="1">'Annual Trend Days'!D61</f>
        <v/>
      </c>
      <c r="E61" s="3" t="str">
        <f ca="1">'Annual Trend Days'!E61</f>
        <v/>
      </c>
      <c r="F61" s="3"/>
      <c r="G61" s="3"/>
      <c r="H61" s="3"/>
      <c r="I61" s="3"/>
      <c r="J61" s="1" t="str" cm="1">
        <f t="array" aca="1" ref="J61" ca="1">_xlfn.SINGLE(IF($B61&lt;&gt;"",IF(COUNTIFS(dates,"&gt;="&amp;J$1,dates,"&lt;"&amp;DATE(YEAR(J$1)+1,MONTH(J$1),DAY(J$1)),projects,$B61)&lt;&gt;0,1,""),""))</f>
        <v/>
      </c>
      <c r="K61" s="1" t="str" cm="1">
        <f t="array" aca="1" ref="K61" ca="1">_xlfn.SINGLE(IF($B61&lt;&gt;"",IF(COUNTIFS(dates,"&gt;="&amp;K$1,dates,"&lt;"&amp;DATE(YEAR(K$1)+1,MONTH(K$1),DAY(K$1)),projects,$B61)&lt;&gt;0,1,""),""))</f>
        <v/>
      </c>
      <c r="L61" s="1" t="str" cm="1">
        <f t="array" aca="1" ref="L61" ca="1">_xlfn.SINGLE(IF($B61&lt;&gt;"",IF(COUNTIFS(dates,"&gt;="&amp;L$1,dates,"&lt;"&amp;DATE(YEAR(L$1)+1,MONTH(L$1),DAY(L$1)),projects,$B61)&lt;&gt;0,1,""),""))</f>
        <v/>
      </c>
      <c r="M61" s="1" t="str" cm="1">
        <f t="array" aca="1" ref="M61" ca="1">_xlfn.SINGLE(IF($B61&lt;&gt;"",IF(COUNTIFS(dates,"&gt;="&amp;M$1,dates,"&lt;"&amp;DATE(YEAR(M$1)+1,MONTH(M$1),DAY(M$1)),projects,$B61)&lt;&gt;0,1,""),""))</f>
        <v/>
      </c>
      <c r="N61" s="1" t="str" cm="1">
        <f t="array" aca="1" ref="N61" ca="1">_xlfn.SINGLE(IF($B61&lt;&gt;"",IF(COUNTIFS(dates,"&gt;="&amp;N$1,dates,"&lt;"&amp;DATE(YEAR(N$1)+1,MONTH(N$1),DAY(N$1)),projects,$B61)&lt;&gt;0,1,""),""))</f>
        <v/>
      </c>
      <c r="O61" s="1" t="str" cm="1">
        <f t="array" aca="1" ref="O61" ca="1">_xlfn.SINGLE(IF($B61&lt;&gt;"",IF(COUNTIFS(dates,"&gt;="&amp;O$1,dates,"&lt;"&amp;DATE(YEAR(O$1)+1,MONTH(O$1),DAY(O$1)),projects,$B61)&lt;&gt;0,1,""),""))</f>
        <v/>
      </c>
    </row>
    <row r="62" spans="1:16">
      <c r="A62" s="14" t="str">
        <f t="shared" ca="1" si="3"/>
        <v/>
      </c>
      <c r="B62" s="1" t="str">
        <f ca="1">'Annual Trend Days'!B62</f>
        <v/>
      </c>
      <c r="C62" s="1" t="str">
        <f ca="1">'Annual Trend Days'!C62</f>
        <v/>
      </c>
      <c r="D62" s="3" t="str">
        <f ca="1">'Annual Trend Days'!D62</f>
        <v/>
      </c>
      <c r="E62" s="3" t="str">
        <f ca="1">'Annual Trend Days'!E62</f>
        <v/>
      </c>
      <c r="F62" s="3"/>
      <c r="G62" s="3"/>
      <c r="H62" s="3"/>
      <c r="I62" s="3"/>
      <c r="J62" s="1" t="str" cm="1">
        <f t="array" aca="1" ref="J62" ca="1">_xlfn.SINGLE(IF($B62&lt;&gt;"",IF(COUNTIFS(dates,"&gt;="&amp;J$1,dates,"&lt;"&amp;DATE(YEAR(J$1)+1,MONTH(J$1),DAY(J$1)),projects,$B62)&lt;&gt;0,1,""),""))</f>
        <v/>
      </c>
      <c r="K62" s="1" t="str" cm="1">
        <f t="array" aca="1" ref="K62" ca="1">_xlfn.SINGLE(IF($B62&lt;&gt;"",IF(COUNTIFS(dates,"&gt;="&amp;K$1,dates,"&lt;"&amp;DATE(YEAR(K$1)+1,MONTH(K$1),DAY(K$1)),projects,$B62)&lt;&gt;0,1,""),""))</f>
        <v/>
      </c>
      <c r="L62" s="1" t="str" cm="1">
        <f t="array" aca="1" ref="L62" ca="1">_xlfn.SINGLE(IF($B62&lt;&gt;"",IF(COUNTIFS(dates,"&gt;="&amp;L$1,dates,"&lt;"&amp;DATE(YEAR(L$1)+1,MONTH(L$1),DAY(L$1)),projects,$B62)&lt;&gt;0,1,""),""))</f>
        <v/>
      </c>
      <c r="M62" s="1" t="str" cm="1">
        <f t="array" aca="1" ref="M62" ca="1">_xlfn.SINGLE(IF($B62&lt;&gt;"",IF(COUNTIFS(dates,"&gt;="&amp;M$1,dates,"&lt;"&amp;DATE(YEAR(M$1)+1,MONTH(M$1),DAY(M$1)),projects,$B62)&lt;&gt;0,1,""),""))</f>
        <v/>
      </c>
      <c r="N62" s="1" t="str" cm="1">
        <f t="array" aca="1" ref="N62" ca="1">_xlfn.SINGLE(IF($B62&lt;&gt;"",IF(COUNTIFS(dates,"&gt;="&amp;N$1,dates,"&lt;"&amp;DATE(YEAR(N$1)+1,MONTH(N$1),DAY(N$1)),projects,$B62)&lt;&gt;0,1,""),""))</f>
        <v/>
      </c>
      <c r="O62" s="1" t="str" cm="1">
        <f t="array" aca="1" ref="O62" ca="1">_xlfn.SINGLE(IF($B62&lt;&gt;"",IF(COUNTIFS(dates,"&gt;="&amp;O$1,dates,"&lt;"&amp;DATE(YEAR(O$1)+1,MONTH(O$1),DAY(O$1)),projects,$B62)&lt;&gt;0,1,""),""))</f>
        <v/>
      </c>
    </row>
    <row r="63" spans="1:16">
      <c r="A63" s="14" t="str">
        <f t="shared" ca="1" si="3"/>
        <v/>
      </c>
      <c r="B63" s="1" t="str">
        <f ca="1">'Annual Trend Days'!B63</f>
        <v/>
      </c>
      <c r="C63" s="1" t="str">
        <f ca="1">'Annual Trend Days'!C63</f>
        <v/>
      </c>
      <c r="D63" s="3" t="str">
        <f ca="1">'Annual Trend Days'!D63</f>
        <v/>
      </c>
      <c r="E63" s="3" t="str">
        <f ca="1">'Annual Trend Days'!E63</f>
        <v/>
      </c>
      <c r="F63" s="3"/>
      <c r="G63" s="3"/>
      <c r="H63" s="3"/>
      <c r="I63" s="3"/>
      <c r="J63" s="1" t="str" cm="1">
        <f t="array" aca="1" ref="J63" ca="1">_xlfn.SINGLE(IF($B63&lt;&gt;"",IF(COUNTIFS(dates,"&gt;="&amp;J$1,dates,"&lt;"&amp;DATE(YEAR(J$1)+1,MONTH(J$1),DAY(J$1)),projects,$B63)&lt;&gt;0,1,""),""))</f>
        <v/>
      </c>
      <c r="K63" s="1" t="str" cm="1">
        <f t="array" aca="1" ref="K63" ca="1">_xlfn.SINGLE(IF($B63&lt;&gt;"",IF(COUNTIFS(dates,"&gt;="&amp;K$1,dates,"&lt;"&amp;DATE(YEAR(K$1)+1,MONTH(K$1),DAY(K$1)),projects,$B63)&lt;&gt;0,1,""),""))</f>
        <v/>
      </c>
      <c r="L63" s="1" t="str" cm="1">
        <f t="array" aca="1" ref="L63" ca="1">_xlfn.SINGLE(IF($B63&lt;&gt;"",IF(COUNTIFS(dates,"&gt;="&amp;L$1,dates,"&lt;"&amp;DATE(YEAR(L$1)+1,MONTH(L$1),DAY(L$1)),projects,$B63)&lt;&gt;0,1,""),""))</f>
        <v/>
      </c>
      <c r="M63" s="1" t="str" cm="1">
        <f t="array" aca="1" ref="M63" ca="1">_xlfn.SINGLE(IF($B63&lt;&gt;"",IF(COUNTIFS(dates,"&gt;="&amp;M$1,dates,"&lt;"&amp;DATE(YEAR(M$1)+1,MONTH(M$1),DAY(M$1)),projects,$B63)&lt;&gt;0,1,""),""))</f>
        <v/>
      </c>
      <c r="N63" s="1" t="str" cm="1">
        <f t="array" aca="1" ref="N63" ca="1">_xlfn.SINGLE(IF($B63&lt;&gt;"",IF(COUNTIFS(dates,"&gt;="&amp;N$1,dates,"&lt;"&amp;DATE(YEAR(N$1)+1,MONTH(N$1),DAY(N$1)),projects,$B63)&lt;&gt;0,1,""),""))</f>
        <v/>
      </c>
      <c r="O63" s="1" t="str" cm="1">
        <f t="array" aca="1" ref="O63" ca="1">_xlfn.SINGLE(IF($B63&lt;&gt;"",IF(COUNTIFS(dates,"&gt;="&amp;O$1,dates,"&lt;"&amp;DATE(YEAR(O$1)+1,MONTH(O$1),DAY(O$1)),projects,$B63)&lt;&gt;0,1,""),""))</f>
        <v/>
      </c>
    </row>
    <row r="64" spans="1:16">
      <c r="A64" s="14" t="str">
        <f t="shared" ca="1" si="3"/>
        <v/>
      </c>
      <c r="B64" s="1" t="str">
        <f ca="1">'Annual Trend Days'!B64</f>
        <v/>
      </c>
      <c r="C64" s="1" t="str">
        <f ca="1">'Annual Trend Days'!C64</f>
        <v/>
      </c>
      <c r="D64" s="3" t="str">
        <f ca="1">'Annual Trend Days'!D64</f>
        <v/>
      </c>
      <c r="E64" s="3" t="str">
        <f ca="1">'Annual Trend Days'!E64</f>
        <v/>
      </c>
      <c r="F64" s="3"/>
      <c r="G64" s="3"/>
      <c r="H64" s="3"/>
      <c r="I64" s="3"/>
      <c r="J64" s="1" t="str" cm="1">
        <f t="array" aca="1" ref="J64" ca="1">_xlfn.SINGLE(IF($B64&lt;&gt;"",IF(COUNTIFS(dates,"&gt;="&amp;J$1,dates,"&lt;"&amp;DATE(YEAR(J$1)+1,MONTH(J$1),DAY(J$1)),projects,$B64)&lt;&gt;0,1,""),""))</f>
        <v/>
      </c>
      <c r="K64" s="1" t="str" cm="1">
        <f t="array" aca="1" ref="K64" ca="1">_xlfn.SINGLE(IF($B64&lt;&gt;"",IF(COUNTIFS(dates,"&gt;="&amp;K$1,dates,"&lt;"&amp;DATE(YEAR(K$1)+1,MONTH(K$1),DAY(K$1)),projects,$B64)&lt;&gt;0,1,""),""))</f>
        <v/>
      </c>
      <c r="L64" s="1" t="str" cm="1">
        <f t="array" aca="1" ref="L64" ca="1">_xlfn.SINGLE(IF($B64&lt;&gt;"",IF(COUNTIFS(dates,"&gt;="&amp;L$1,dates,"&lt;"&amp;DATE(YEAR(L$1)+1,MONTH(L$1),DAY(L$1)),projects,$B64)&lt;&gt;0,1,""),""))</f>
        <v/>
      </c>
      <c r="M64" s="1" t="str" cm="1">
        <f t="array" aca="1" ref="M64" ca="1">_xlfn.SINGLE(IF($B64&lt;&gt;"",IF(COUNTIFS(dates,"&gt;="&amp;M$1,dates,"&lt;"&amp;DATE(YEAR(M$1)+1,MONTH(M$1),DAY(M$1)),projects,$B64)&lt;&gt;0,1,""),""))</f>
        <v/>
      </c>
      <c r="N64" s="1" t="str" cm="1">
        <f t="array" aca="1" ref="N64" ca="1">_xlfn.SINGLE(IF($B64&lt;&gt;"",IF(COUNTIFS(dates,"&gt;="&amp;N$1,dates,"&lt;"&amp;DATE(YEAR(N$1)+1,MONTH(N$1),DAY(N$1)),projects,$B64)&lt;&gt;0,1,""),""))</f>
        <v/>
      </c>
      <c r="O64" s="1" t="str" cm="1">
        <f t="array" aca="1" ref="O64" ca="1">_xlfn.SINGLE(IF($B64&lt;&gt;"",IF(COUNTIFS(dates,"&gt;="&amp;O$1,dates,"&lt;"&amp;DATE(YEAR(O$1)+1,MONTH(O$1),DAY(O$1)),projects,$B64)&lt;&gt;0,1,""),""))</f>
        <v/>
      </c>
    </row>
    <row r="65" spans="1:15">
      <c r="A65" s="14" t="str">
        <f t="shared" ca="1" si="3"/>
        <v/>
      </c>
      <c r="B65" s="1" t="str">
        <f ca="1">'Annual Trend Days'!B65</f>
        <v/>
      </c>
      <c r="C65" s="1" t="str">
        <f ca="1">'Annual Trend Days'!C65</f>
        <v/>
      </c>
      <c r="D65" s="3" t="str">
        <f ca="1">'Annual Trend Days'!D65</f>
        <v/>
      </c>
      <c r="E65" s="3" t="str">
        <f ca="1">'Annual Trend Days'!E65</f>
        <v/>
      </c>
      <c r="F65" s="3"/>
      <c r="G65" s="3"/>
      <c r="H65" s="3"/>
      <c r="I65" s="3"/>
      <c r="J65" s="1" t="str" cm="1">
        <f t="array" aca="1" ref="J65" ca="1">_xlfn.SINGLE(IF($B65&lt;&gt;"",IF(COUNTIFS(dates,"&gt;="&amp;J$1,dates,"&lt;"&amp;DATE(YEAR(J$1)+1,MONTH(J$1),DAY(J$1)),projects,$B65)&lt;&gt;0,1,""),""))</f>
        <v/>
      </c>
      <c r="K65" s="1" t="str" cm="1">
        <f t="array" aca="1" ref="K65" ca="1">_xlfn.SINGLE(IF($B65&lt;&gt;"",IF(COUNTIFS(dates,"&gt;="&amp;K$1,dates,"&lt;"&amp;DATE(YEAR(K$1)+1,MONTH(K$1),DAY(K$1)),projects,$B65)&lt;&gt;0,1,""),""))</f>
        <v/>
      </c>
      <c r="L65" s="1" t="str" cm="1">
        <f t="array" aca="1" ref="L65" ca="1">_xlfn.SINGLE(IF($B65&lt;&gt;"",IF(COUNTIFS(dates,"&gt;="&amp;L$1,dates,"&lt;"&amp;DATE(YEAR(L$1)+1,MONTH(L$1),DAY(L$1)),projects,$B65)&lt;&gt;0,1,""),""))</f>
        <v/>
      </c>
      <c r="M65" s="1" t="str" cm="1">
        <f t="array" aca="1" ref="M65" ca="1">_xlfn.SINGLE(IF($B65&lt;&gt;"",IF(COUNTIFS(dates,"&gt;="&amp;M$1,dates,"&lt;"&amp;DATE(YEAR(M$1)+1,MONTH(M$1),DAY(M$1)),projects,$B65)&lt;&gt;0,1,""),""))</f>
        <v/>
      </c>
      <c r="N65" s="1" t="str" cm="1">
        <f t="array" aca="1" ref="N65" ca="1">_xlfn.SINGLE(IF($B65&lt;&gt;"",IF(COUNTIFS(dates,"&gt;="&amp;N$1,dates,"&lt;"&amp;DATE(YEAR(N$1)+1,MONTH(N$1),DAY(N$1)),projects,$B65)&lt;&gt;0,1,""),""))</f>
        <v/>
      </c>
      <c r="O65" s="1" t="str" cm="1">
        <f t="array" aca="1" ref="O65" ca="1">_xlfn.SINGLE(IF($B65&lt;&gt;"",IF(COUNTIFS(dates,"&gt;="&amp;O$1,dates,"&lt;"&amp;DATE(YEAR(O$1)+1,MONTH(O$1),DAY(O$1)),projects,$B65)&lt;&gt;0,1,""),""))</f>
        <v/>
      </c>
    </row>
    <row r="66" spans="1:15">
      <c r="A66" s="14" t="str">
        <f t="shared" ca="1" si="3"/>
        <v/>
      </c>
      <c r="B66" s="1" t="str">
        <f ca="1">'Annual Trend Days'!B66</f>
        <v/>
      </c>
      <c r="C66" s="1" t="str">
        <f ca="1">'Annual Trend Days'!C66</f>
        <v/>
      </c>
      <c r="D66" s="3" t="str">
        <f ca="1">'Annual Trend Days'!D66</f>
        <v/>
      </c>
      <c r="E66" s="3" t="str">
        <f ca="1">'Annual Trend Days'!E66</f>
        <v/>
      </c>
      <c r="F66" s="3"/>
      <c r="G66" s="3"/>
      <c r="H66" s="3"/>
      <c r="I66" s="3"/>
      <c r="J66" s="1" t="str" cm="1">
        <f t="array" aca="1" ref="J66" ca="1">_xlfn.SINGLE(IF($B66&lt;&gt;"",IF(COUNTIFS(dates,"&gt;="&amp;J$1,dates,"&lt;"&amp;DATE(YEAR(J$1)+1,MONTH(J$1),DAY(J$1)),projects,$B66)&lt;&gt;0,1,""),""))</f>
        <v/>
      </c>
      <c r="K66" s="1" t="str" cm="1">
        <f t="array" aca="1" ref="K66" ca="1">_xlfn.SINGLE(IF($B66&lt;&gt;"",IF(COUNTIFS(dates,"&gt;="&amp;K$1,dates,"&lt;"&amp;DATE(YEAR(K$1)+1,MONTH(K$1),DAY(K$1)),projects,$B66)&lt;&gt;0,1,""),""))</f>
        <v/>
      </c>
      <c r="L66" s="1" t="str" cm="1">
        <f t="array" aca="1" ref="L66" ca="1">_xlfn.SINGLE(IF($B66&lt;&gt;"",IF(COUNTIFS(dates,"&gt;="&amp;L$1,dates,"&lt;"&amp;DATE(YEAR(L$1)+1,MONTH(L$1),DAY(L$1)),projects,$B66)&lt;&gt;0,1,""),""))</f>
        <v/>
      </c>
      <c r="M66" s="1" t="str" cm="1">
        <f t="array" aca="1" ref="M66" ca="1">_xlfn.SINGLE(IF($B66&lt;&gt;"",IF(COUNTIFS(dates,"&gt;="&amp;M$1,dates,"&lt;"&amp;DATE(YEAR(M$1)+1,MONTH(M$1),DAY(M$1)),projects,$B66)&lt;&gt;0,1,""),""))</f>
        <v/>
      </c>
      <c r="N66" s="1" t="str" cm="1">
        <f t="array" aca="1" ref="N66" ca="1">_xlfn.SINGLE(IF($B66&lt;&gt;"",IF(COUNTIFS(dates,"&gt;="&amp;N$1,dates,"&lt;"&amp;DATE(YEAR(N$1)+1,MONTH(N$1),DAY(N$1)),projects,$B66)&lt;&gt;0,1,""),""))</f>
        <v/>
      </c>
      <c r="O66" s="1" t="str" cm="1">
        <f t="array" aca="1" ref="O66" ca="1">_xlfn.SINGLE(IF($B66&lt;&gt;"",IF(COUNTIFS(dates,"&gt;="&amp;O$1,dates,"&lt;"&amp;DATE(YEAR(O$1)+1,MONTH(O$1),DAY(O$1)),projects,$B66)&lt;&gt;0,1,""),""))</f>
        <v/>
      </c>
    </row>
    <row r="67" spans="1:15">
      <c r="A67" s="14" t="str">
        <f t="shared" ca="1" si="3"/>
        <v/>
      </c>
      <c r="B67" s="1" t="str">
        <f ca="1">'Annual Trend Days'!B67</f>
        <v/>
      </c>
      <c r="C67" s="1" t="str">
        <f ca="1">'Annual Trend Days'!C67</f>
        <v/>
      </c>
      <c r="D67" s="3" t="str">
        <f ca="1">'Annual Trend Days'!D67</f>
        <v/>
      </c>
      <c r="E67" s="3" t="str">
        <f ca="1">'Annual Trend Days'!E67</f>
        <v/>
      </c>
      <c r="F67" s="3"/>
      <c r="G67" s="3"/>
      <c r="H67" s="3"/>
      <c r="I67" s="3"/>
      <c r="J67" s="1" t="str" cm="1">
        <f t="array" aca="1" ref="J67" ca="1">_xlfn.SINGLE(IF($B67&lt;&gt;"",IF(COUNTIFS(dates,"&gt;="&amp;J$1,dates,"&lt;"&amp;DATE(YEAR(J$1)+1,MONTH(J$1),DAY(J$1)),projects,$B67)&lt;&gt;0,1,""),""))</f>
        <v/>
      </c>
      <c r="K67" s="1" t="str" cm="1">
        <f t="array" aca="1" ref="K67" ca="1">_xlfn.SINGLE(IF($B67&lt;&gt;"",IF(COUNTIFS(dates,"&gt;="&amp;K$1,dates,"&lt;"&amp;DATE(YEAR(K$1)+1,MONTH(K$1),DAY(K$1)),projects,$B67)&lt;&gt;0,1,""),""))</f>
        <v/>
      </c>
      <c r="L67" s="1" t="str" cm="1">
        <f t="array" aca="1" ref="L67" ca="1">_xlfn.SINGLE(IF($B67&lt;&gt;"",IF(COUNTIFS(dates,"&gt;="&amp;L$1,dates,"&lt;"&amp;DATE(YEAR(L$1)+1,MONTH(L$1),DAY(L$1)),projects,$B67)&lt;&gt;0,1,""),""))</f>
        <v/>
      </c>
      <c r="M67" s="1" t="str" cm="1">
        <f t="array" aca="1" ref="M67" ca="1">_xlfn.SINGLE(IF($B67&lt;&gt;"",IF(COUNTIFS(dates,"&gt;="&amp;M$1,dates,"&lt;"&amp;DATE(YEAR(M$1)+1,MONTH(M$1),DAY(M$1)),projects,$B67)&lt;&gt;0,1,""),""))</f>
        <v/>
      </c>
      <c r="N67" s="1" t="str" cm="1">
        <f t="array" aca="1" ref="N67" ca="1">_xlfn.SINGLE(IF($B67&lt;&gt;"",IF(COUNTIFS(dates,"&gt;="&amp;N$1,dates,"&lt;"&amp;DATE(YEAR(N$1)+1,MONTH(N$1),DAY(N$1)),projects,$B67)&lt;&gt;0,1,""),""))</f>
        <v/>
      </c>
      <c r="O67" s="1" t="str" cm="1">
        <f t="array" aca="1" ref="O67" ca="1">_xlfn.SINGLE(IF($B67&lt;&gt;"",IF(COUNTIFS(dates,"&gt;="&amp;O$1,dates,"&lt;"&amp;DATE(YEAR(O$1)+1,MONTH(O$1),DAY(O$1)),projects,$B67)&lt;&gt;0,1,""),""))</f>
        <v/>
      </c>
    </row>
    <row r="68" spans="1:15">
      <c r="A68" s="14" t="str">
        <f t="shared" ref="A68:A131" ca="1" si="4">IF(A67&gt;=annual_trend_projects,"",A67+1)</f>
        <v/>
      </c>
      <c r="B68" s="1" t="str">
        <f ca="1">'Annual Trend Days'!B68</f>
        <v/>
      </c>
      <c r="C68" s="1" t="str">
        <f ca="1">'Annual Trend Days'!C68</f>
        <v/>
      </c>
      <c r="D68" s="3" t="str">
        <f ca="1">'Annual Trend Days'!D68</f>
        <v/>
      </c>
      <c r="E68" s="3" t="str">
        <f ca="1">'Annual Trend Days'!E68</f>
        <v/>
      </c>
      <c r="F68" s="3"/>
      <c r="G68" s="3"/>
      <c r="H68" s="3"/>
      <c r="I68" s="3"/>
      <c r="J68" s="1" t="str" cm="1">
        <f t="array" aca="1" ref="J68" ca="1">_xlfn.SINGLE(IF($B68&lt;&gt;"",IF(COUNTIFS(dates,"&gt;="&amp;J$1,dates,"&lt;"&amp;DATE(YEAR(J$1)+1,MONTH(J$1),DAY(J$1)),projects,$B68)&lt;&gt;0,1,""),""))</f>
        <v/>
      </c>
      <c r="K68" s="1" t="str" cm="1">
        <f t="array" aca="1" ref="K68" ca="1">_xlfn.SINGLE(IF($B68&lt;&gt;"",IF(COUNTIFS(dates,"&gt;="&amp;K$1,dates,"&lt;"&amp;DATE(YEAR(K$1)+1,MONTH(K$1),DAY(K$1)),projects,$B68)&lt;&gt;0,1,""),""))</f>
        <v/>
      </c>
      <c r="L68" s="1" t="str" cm="1">
        <f t="array" aca="1" ref="L68" ca="1">_xlfn.SINGLE(IF($B68&lt;&gt;"",IF(COUNTIFS(dates,"&gt;="&amp;L$1,dates,"&lt;"&amp;DATE(YEAR(L$1)+1,MONTH(L$1),DAY(L$1)),projects,$B68)&lt;&gt;0,1,""),""))</f>
        <v/>
      </c>
      <c r="M68" s="1" t="str" cm="1">
        <f t="array" aca="1" ref="M68" ca="1">_xlfn.SINGLE(IF($B68&lt;&gt;"",IF(COUNTIFS(dates,"&gt;="&amp;M$1,dates,"&lt;"&amp;DATE(YEAR(M$1)+1,MONTH(M$1),DAY(M$1)),projects,$B68)&lt;&gt;0,1,""),""))</f>
        <v/>
      </c>
      <c r="N68" s="1" t="str" cm="1">
        <f t="array" aca="1" ref="N68" ca="1">_xlfn.SINGLE(IF($B68&lt;&gt;"",IF(COUNTIFS(dates,"&gt;="&amp;N$1,dates,"&lt;"&amp;DATE(YEAR(N$1)+1,MONTH(N$1),DAY(N$1)),projects,$B68)&lt;&gt;0,1,""),""))</f>
        <v/>
      </c>
      <c r="O68" s="1" t="str" cm="1">
        <f t="array" aca="1" ref="O68" ca="1">_xlfn.SINGLE(IF($B68&lt;&gt;"",IF(COUNTIFS(dates,"&gt;="&amp;O$1,dates,"&lt;"&amp;DATE(YEAR(O$1)+1,MONTH(O$1),DAY(O$1)),projects,$B68)&lt;&gt;0,1,""),""))</f>
        <v/>
      </c>
    </row>
    <row r="69" spans="1:15">
      <c r="A69" s="14" t="str">
        <f t="shared" ca="1" si="4"/>
        <v/>
      </c>
      <c r="B69" s="1" t="str">
        <f ca="1">'Annual Trend Days'!B69</f>
        <v/>
      </c>
      <c r="C69" s="1" t="str">
        <f ca="1">'Annual Trend Days'!C69</f>
        <v/>
      </c>
      <c r="D69" s="3" t="str">
        <f ca="1">'Annual Trend Days'!D69</f>
        <v/>
      </c>
      <c r="E69" s="3" t="str">
        <f ca="1">'Annual Trend Days'!E69</f>
        <v/>
      </c>
      <c r="F69" s="3"/>
      <c r="G69" s="3"/>
      <c r="H69" s="3"/>
      <c r="I69" s="3"/>
      <c r="J69" s="1" t="str" cm="1">
        <f t="array" aca="1" ref="J69" ca="1">_xlfn.SINGLE(IF($B69&lt;&gt;"",IF(COUNTIFS(dates,"&gt;="&amp;J$1,dates,"&lt;"&amp;DATE(YEAR(J$1)+1,MONTH(J$1),DAY(J$1)),projects,$B69)&lt;&gt;0,1,""),""))</f>
        <v/>
      </c>
      <c r="K69" s="1" t="str" cm="1">
        <f t="array" aca="1" ref="K69" ca="1">_xlfn.SINGLE(IF($B69&lt;&gt;"",IF(COUNTIFS(dates,"&gt;="&amp;K$1,dates,"&lt;"&amp;DATE(YEAR(K$1)+1,MONTH(K$1),DAY(K$1)),projects,$B69)&lt;&gt;0,1,""),""))</f>
        <v/>
      </c>
      <c r="L69" s="1" t="str" cm="1">
        <f t="array" aca="1" ref="L69" ca="1">_xlfn.SINGLE(IF($B69&lt;&gt;"",IF(COUNTIFS(dates,"&gt;="&amp;L$1,dates,"&lt;"&amp;DATE(YEAR(L$1)+1,MONTH(L$1),DAY(L$1)),projects,$B69)&lt;&gt;0,1,""),""))</f>
        <v/>
      </c>
      <c r="M69" s="1" t="str" cm="1">
        <f t="array" aca="1" ref="M69" ca="1">_xlfn.SINGLE(IF($B69&lt;&gt;"",IF(COUNTIFS(dates,"&gt;="&amp;M$1,dates,"&lt;"&amp;DATE(YEAR(M$1)+1,MONTH(M$1),DAY(M$1)),projects,$B69)&lt;&gt;0,1,""),""))</f>
        <v/>
      </c>
      <c r="N69" s="1" t="str" cm="1">
        <f t="array" aca="1" ref="N69" ca="1">_xlfn.SINGLE(IF($B69&lt;&gt;"",IF(COUNTIFS(dates,"&gt;="&amp;N$1,dates,"&lt;"&amp;DATE(YEAR(N$1)+1,MONTH(N$1),DAY(N$1)),projects,$B69)&lt;&gt;0,1,""),""))</f>
        <v/>
      </c>
      <c r="O69" s="1" t="str" cm="1">
        <f t="array" aca="1" ref="O69" ca="1">_xlfn.SINGLE(IF($B69&lt;&gt;"",IF(COUNTIFS(dates,"&gt;="&amp;O$1,dates,"&lt;"&amp;DATE(YEAR(O$1)+1,MONTH(O$1),DAY(O$1)),projects,$B69)&lt;&gt;0,1,""),""))</f>
        <v/>
      </c>
    </row>
    <row r="70" spans="1:15">
      <c r="A70" s="14" t="str">
        <f t="shared" ca="1" si="4"/>
        <v/>
      </c>
      <c r="B70" s="1" t="str">
        <f ca="1">'Annual Trend Days'!B70</f>
        <v/>
      </c>
      <c r="C70" s="1" t="str">
        <f ca="1">'Annual Trend Days'!C70</f>
        <v/>
      </c>
      <c r="D70" s="3" t="str">
        <f ca="1">'Annual Trend Days'!D70</f>
        <v/>
      </c>
      <c r="E70" s="3" t="str">
        <f ca="1">'Annual Trend Days'!E70</f>
        <v/>
      </c>
      <c r="F70" s="3"/>
      <c r="G70" s="3"/>
      <c r="H70" s="3"/>
      <c r="I70" s="3"/>
      <c r="J70" s="1" t="str" cm="1">
        <f t="array" aca="1" ref="J70" ca="1">_xlfn.SINGLE(IF($B70&lt;&gt;"",IF(COUNTIFS(dates,"&gt;="&amp;J$1,dates,"&lt;"&amp;DATE(YEAR(J$1)+1,MONTH(J$1),DAY(J$1)),projects,$B70)&lt;&gt;0,1,""),""))</f>
        <v/>
      </c>
      <c r="K70" s="1" t="str" cm="1">
        <f t="array" aca="1" ref="K70" ca="1">_xlfn.SINGLE(IF($B70&lt;&gt;"",IF(COUNTIFS(dates,"&gt;="&amp;K$1,dates,"&lt;"&amp;DATE(YEAR(K$1)+1,MONTH(K$1),DAY(K$1)),projects,$B70)&lt;&gt;0,1,""),""))</f>
        <v/>
      </c>
      <c r="L70" s="1" t="str" cm="1">
        <f t="array" aca="1" ref="L70" ca="1">_xlfn.SINGLE(IF($B70&lt;&gt;"",IF(COUNTIFS(dates,"&gt;="&amp;L$1,dates,"&lt;"&amp;DATE(YEAR(L$1)+1,MONTH(L$1),DAY(L$1)),projects,$B70)&lt;&gt;0,1,""),""))</f>
        <v/>
      </c>
      <c r="M70" s="1" t="str" cm="1">
        <f t="array" aca="1" ref="M70" ca="1">_xlfn.SINGLE(IF($B70&lt;&gt;"",IF(COUNTIFS(dates,"&gt;="&amp;M$1,dates,"&lt;"&amp;DATE(YEAR(M$1)+1,MONTH(M$1),DAY(M$1)),projects,$B70)&lt;&gt;0,1,""),""))</f>
        <v/>
      </c>
      <c r="N70" s="1" t="str" cm="1">
        <f t="array" aca="1" ref="N70" ca="1">_xlfn.SINGLE(IF($B70&lt;&gt;"",IF(COUNTIFS(dates,"&gt;="&amp;N$1,dates,"&lt;"&amp;DATE(YEAR(N$1)+1,MONTH(N$1),DAY(N$1)),projects,$B70)&lt;&gt;0,1,""),""))</f>
        <v/>
      </c>
      <c r="O70" s="1" t="str" cm="1">
        <f t="array" aca="1" ref="O70" ca="1">_xlfn.SINGLE(IF($B70&lt;&gt;"",IF(COUNTIFS(dates,"&gt;="&amp;O$1,dates,"&lt;"&amp;DATE(YEAR(O$1)+1,MONTH(O$1),DAY(O$1)),projects,$B70)&lt;&gt;0,1,""),""))</f>
        <v/>
      </c>
    </row>
    <row r="71" spans="1:15">
      <c r="A71" s="14" t="str">
        <f t="shared" ca="1" si="4"/>
        <v/>
      </c>
      <c r="B71" s="1" t="str">
        <f ca="1">'Annual Trend Days'!B71</f>
        <v/>
      </c>
      <c r="C71" s="1" t="str">
        <f ca="1">'Annual Trend Days'!C71</f>
        <v/>
      </c>
      <c r="D71" s="3" t="str">
        <f ca="1">'Annual Trend Days'!D71</f>
        <v/>
      </c>
      <c r="E71" s="3" t="str">
        <f ca="1">'Annual Trend Days'!E71</f>
        <v/>
      </c>
      <c r="F71" s="3"/>
      <c r="G71" s="3"/>
      <c r="H71" s="3"/>
      <c r="I71" s="3"/>
      <c r="J71" s="1" t="str" cm="1">
        <f t="array" aca="1" ref="J71" ca="1">_xlfn.SINGLE(IF($B71&lt;&gt;"",IF(COUNTIFS(dates,"&gt;="&amp;J$1,dates,"&lt;"&amp;DATE(YEAR(J$1)+1,MONTH(J$1),DAY(J$1)),projects,$B71)&lt;&gt;0,1,""),""))</f>
        <v/>
      </c>
      <c r="K71" s="1" t="str" cm="1">
        <f t="array" aca="1" ref="K71" ca="1">_xlfn.SINGLE(IF($B71&lt;&gt;"",IF(COUNTIFS(dates,"&gt;="&amp;K$1,dates,"&lt;"&amp;DATE(YEAR(K$1)+1,MONTH(K$1),DAY(K$1)),projects,$B71)&lt;&gt;0,1,""),""))</f>
        <v/>
      </c>
      <c r="L71" s="1" t="str" cm="1">
        <f t="array" aca="1" ref="L71" ca="1">_xlfn.SINGLE(IF($B71&lt;&gt;"",IF(COUNTIFS(dates,"&gt;="&amp;L$1,dates,"&lt;"&amp;DATE(YEAR(L$1)+1,MONTH(L$1),DAY(L$1)),projects,$B71)&lt;&gt;0,1,""),""))</f>
        <v/>
      </c>
      <c r="M71" s="1" t="str" cm="1">
        <f t="array" aca="1" ref="M71" ca="1">_xlfn.SINGLE(IF($B71&lt;&gt;"",IF(COUNTIFS(dates,"&gt;="&amp;M$1,dates,"&lt;"&amp;DATE(YEAR(M$1)+1,MONTH(M$1),DAY(M$1)),projects,$B71)&lt;&gt;0,1,""),""))</f>
        <v/>
      </c>
      <c r="N71" s="1" t="str" cm="1">
        <f t="array" aca="1" ref="N71" ca="1">_xlfn.SINGLE(IF($B71&lt;&gt;"",IF(COUNTIFS(dates,"&gt;="&amp;N$1,dates,"&lt;"&amp;DATE(YEAR(N$1)+1,MONTH(N$1),DAY(N$1)),projects,$B71)&lt;&gt;0,1,""),""))</f>
        <v/>
      </c>
      <c r="O71" s="1" t="str" cm="1">
        <f t="array" aca="1" ref="O71" ca="1">_xlfn.SINGLE(IF($B71&lt;&gt;"",IF(COUNTIFS(dates,"&gt;="&amp;O$1,dates,"&lt;"&amp;DATE(YEAR(O$1)+1,MONTH(O$1),DAY(O$1)),projects,$B71)&lt;&gt;0,1,""),""))</f>
        <v/>
      </c>
    </row>
    <row r="72" spans="1:15">
      <c r="A72" s="14" t="str">
        <f t="shared" ca="1" si="4"/>
        <v/>
      </c>
      <c r="B72" s="1" t="str">
        <f ca="1">'Annual Trend Days'!B72</f>
        <v/>
      </c>
      <c r="C72" s="1" t="str">
        <f ca="1">'Annual Trend Days'!C72</f>
        <v/>
      </c>
      <c r="D72" s="3" t="str">
        <f ca="1">'Annual Trend Days'!D72</f>
        <v/>
      </c>
      <c r="E72" s="3" t="str">
        <f ca="1">'Annual Trend Days'!E72</f>
        <v/>
      </c>
      <c r="F72" s="3"/>
      <c r="G72" s="3"/>
      <c r="H72" s="3"/>
      <c r="I72" s="3"/>
      <c r="J72" s="1" t="str" cm="1">
        <f t="array" aca="1" ref="J72" ca="1">_xlfn.SINGLE(IF($B72&lt;&gt;"",IF(COUNTIFS(dates,"&gt;="&amp;J$1,dates,"&lt;"&amp;DATE(YEAR(J$1)+1,MONTH(J$1),DAY(J$1)),projects,$B72)&lt;&gt;0,1,""),""))</f>
        <v/>
      </c>
      <c r="K72" s="1" t="str" cm="1">
        <f t="array" aca="1" ref="K72" ca="1">_xlfn.SINGLE(IF($B72&lt;&gt;"",IF(COUNTIFS(dates,"&gt;="&amp;K$1,dates,"&lt;"&amp;DATE(YEAR(K$1)+1,MONTH(K$1),DAY(K$1)),projects,$B72)&lt;&gt;0,1,""),""))</f>
        <v/>
      </c>
      <c r="L72" s="1" t="str" cm="1">
        <f t="array" aca="1" ref="L72" ca="1">_xlfn.SINGLE(IF($B72&lt;&gt;"",IF(COUNTIFS(dates,"&gt;="&amp;L$1,dates,"&lt;"&amp;DATE(YEAR(L$1)+1,MONTH(L$1),DAY(L$1)),projects,$B72)&lt;&gt;0,1,""),""))</f>
        <v/>
      </c>
      <c r="M72" s="1" t="str" cm="1">
        <f t="array" aca="1" ref="M72" ca="1">_xlfn.SINGLE(IF($B72&lt;&gt;"",IF(COUNTIFS(dates,"&gt;="&amp;M$1,dates,"&lt;"&amp;DATE(YEAR(M$1)+1,MONTH(M$1),DAY(M$1)),projects,$B72)&lt;&gt;0,1,""),""))</f>
        <v/>
      </c>
      <c r="N72" s="1" t="str" cm="1">
        <f t="array" aca="1" ref="N72" ca="1">_xlfn.SINGLE(IF($B72&lt;&gt;"",IF(COUNTIFS(dates,"&gt;="&amp;N$1,dates,"&lt;"&amp;DATE(YEAR(N$1)+1,MONTH(N$1),DAY(N$1)),projects,$B72)&lt;&gt;0,1,""),""))</f>
        <v/>
      </c>
      <c r="O72" s="1" t="str" cm="1">
        <f t="array" aca="1" ref="O72" ca="1">_xlfn.SINGLE(IF($B72&lt;&gt;"",IF(COUNTIFS(dates,"&gt;="&amp;O$1,dates,"&lt;"&amp;DATE(YEAR(O$1)+1,MONTH(O$1),DAY(O$1)),projects,$B72)&lt;&gt;0,1,""),""))</f>
        <v/>
      </c>
    </row>
    <row r="73" spans="1:15">
      <c r="A73" s="14" t="str">
        <f t="shared" ca="1" si="4"/>
        <v/>
      </c>
      <c r="B73" s="1" t="str">
        <f ca="1">'Annual Trend Days'!B73</f>
        <v/>
      </c>
      <c r="C73" s="1" t="str">
        <f ca="1">'Annual Trend Days'!C73</f>
        <v/>
      </c>
      <c r="D73" s="3" t="str">
        <f ca="1">'Annual Trend Days'!D73</f>
        <v/>
      </c>
      <c r="E73" s="3" t="str">
        <f ca="1">'Annual Trend Days'!E73</f>
        <v/>
      </c>
      <c r="F73" s="3"/>
      <c r="G73" s="3"/>
      <c r="H73" s="3"/>
      <c r="I73" s="3"/>
      <c r="J73" s="1" t="str" cm="1">
        <f t="array" aca="1" ref="J73" ca="1">_xlfn.SINGLE(IF($B73&lt;&gt;"",IF(COUNTIFS(dates,"&gt;="&amp;J$1,dates,"&lt;"&amp;DATE(YEAR(J$1)+1,MONTH(J$1),DAY(J$1)),projects,$B73)&lt;&gt;0,1,""),""))</f>
        <v/>
      </c>
      <c r="K73" s="1" t="str" cm="1">
        <f t="array" aca="1" ref="K73" ca="1">_xlfn.SINGLE(IF($B73&lt;&gt;"",IF(COUNTIFS(dates,"&gt;="&amp;K$1,dates,"&lt;"&amp;DATE(YEAR(K$1)+1,MONTH(K$1),DAY(K$1)),projects,$B73)&lt;&gt;0,1,""),""))</f>
        <v/>
      </c>
      <c r="L73" s="1" t="str" cm="1">
        <f t="array" aca="1" ref="L73" ca="1">_xlfn.SINGLE(IF($B73&lt;&gt;"",IF(COUNTIFS(dates,"&gt;="&amp;L$1,dates,"&lt;"&amp;DATE(YEAR(L$1)+1,MONTH(L$1),DAY(L$1)),projects,$B73)&lt;&gt;0,1,""),""))</f>
        <v/>
      </c>
      <c r="M73" s="1" t="str" cm="1">
        <f t="array" aca="1" ref="M73" ca="1">_xlfn.SINGLE(IF($B73&lt;&gt;"",IF(COUNTIFS(dates,"&gt;="&amp;M$1,dates,"&lt;"&amp;DATE(YEAR(M$1)+1,MONTH(M$1),DAY(M$1)),projects,$B73)&lt;&gt;0,1,""),""))</f>
        <v/>
      </c>
      <c r="N73" s="1" t="str" cm="1">
        <f t="array" aca="1" ref="N73" ca="1">_xlfn.SINGLE(IF($B73&lt;&gt;"",IF(COUNTIFS(dates,"&gt;="&amp;N$1,dates,"&lt;"&amp;DATE(YEAR(N$1)+1,MONTH(N$1),DAY(N$1)),projects,$B73)&lt;&gt;0,1,""),""))</f>
        <v/>
      </c>
      <c r="O73" s="1" t="str" cm="1">
        <f t="array" aca="1" ref="O73" ca="1">_xlfn.SINGLE(IF($B73&lt;&gt;"",IF(COUNTIFS(dates,"&gt;="&amp;O$1,dates,"&lt;"&amp;DATE(YEAR(O$1)+1,MONTH(O$1),DAY(O$1)),projects,$B73)&lt;&gt;0,1,""),""))</f>
        <v/>
      </c>
    </row>
    <row r="74" spans="1:15">
      <c r="A74" s="14" t="str">
        <f t="shared" ca="1" si="4"/>
        <v/>
      </c>
      <c r="B74" s="1" t="str">
        <f ca="1">'Annual Trend Days'!B74</f>
        <v/>
      </c>
      <c r="C74" s="1" t="str">
        <f ca="1">'Annual Trend Days'!C74</f>
        <v/>
      </c>
      <c r="D74" s="3" t="str">
        <f ca="1">'Annual Trend Days'!D74</f>
        <v/>
      </c>
      <c r="E74" s="3" t="str">
        <f ca="1">'Annual Trend Days'!E74</f>
        <v/>
      </c>
      <c r="F74" s="3"/>
      <c r="G74" s="3"/>
      <c r="H74" s="3"/>
      <c r="I74" s="3"/>
      <c r="J74" s="1" t="str" cm="1">
        <f t="array" aca="1" ref="J74" ca="1">_xlfn.SINGLE(IF($B74&lt;&gt;"",IF(COUNTIFS(dates,"&gt;="&amp;J$1,dates,"&lt;"&amp;DATE(YEAR(J$1)+1,MONTH(J$1),DAY(J$1)),projects,$B74)&lt;&gt;0,1,""),""))</f>
        <v/>
      </c>
      <c r="K74" s="1" t="str" cm="1">
        <f t="array" aca="1" ref="K74" ca="1">_xlfn.SINGLE(IF($B74&lt;&gt;"",IF(COUNTIFS(dates,"&gt;="&amp;K$1,dates,"&lt;"&amp;DATE(YEAR(K$1)+1,MONTH(K$1),DAY(K$1)),projects,$B74)&lt;&gt;0,1,""),""))</f>
        <v/>
      </c>
      <c r="L74" s="1" t="str" cm="1">
        <f t="array" aca="1" ref="L74" ca="1">_xlfn.SINGLE(IF($B74&lt;&gt;"",IF(COUNTIFS(dates,"&gt;="&amp;L$1,dates,"&lt;"&amp;DATE(YEAR(L$1)+1,MONTH(L$1),DAY(L$1)),projects,$B74)&lt;&gt;0,1,""),""))</f>
        <v/>
      </c>
      <c r="M74" s="1" t="str" cm="1">
        <f t="array" aca="1" ref="M74" ca="1">_xlfn.SINGLE(IF($B74&lt;&gt;"",IF(COUNTIFS(dates,"&gt;="&amp;M$1,dates,"&lt;"&amp;DATE(YEAR(M$1)+1,MONTH(M$1),DAY(M$1)),projects,$B74)&lt;&gt;0,1,""),""))</f>
        <v/>
      </c>
      <c r="N74" s="1" t="str" cm="1">
        <f t="array" aca="1" ref="N74" ca="1">_xlfn.SINGLE(IF($B74&lt;&gt;"",IF(COUNTIFS(dates,"&gt;="&amp;N$1,dates,"&lt;"&amp;DATE(YEAR(N$1)+1,MONTH(N$1),DAY(N$1)),projects,$B74)&lt;&gt;0,1,""),""))</f>
        <v/>
      </c>
      <c r="O74" s="1" t="str" cm="1">
        <f t="array" aca="1" ref="O74" ca="1">_xlfn.SINGLE(IF($B74&lt;&gt;"",IF(COUNTIFS(dates,"&gt;="&amp;O$1,dates,"&lt;"&amp;DATE(YEAR(O$1)+1,MONTH(O$1),DAY(O$1)),projects,$B74)&lt;&gt;0,1,""),""))</f>
        <v/>
      </c>
    </row>
    <row r="75" spans="1:15">
      <c r="A75" s="14" t="str">
        <f t="shared" ca="1" si="4"/>
        <v/>
      </c>
      <c r="B75" s="1" t="str">
        <f ca="1">'Annual Trend Days'!B75</f>
        <v/>
      </c>
      <c r="C75" s="1" t="str">
        <f ca="1">'Annual Trend Days'!C75</f>
        <v/>
      </c>
      <c r="D75" s="3" t="str">
        <f ca="1">'Annual Trend Days'!D75</f>
        <v/>
      </c>
      <c r="E75" s="3" t="str">
        <f ca="1">'Annual Trend Days'!E75</f>
        <v/>
      </c>
      <c r="F75" s="3"/>
      <c r="G75" s="3"/>
      <c r="H75" s="3"/>
      <c r="I75" s="3"/>
      <c r="J75" s="1" t="str" cm="1">
        <f t="array" aca="1" ref="J75" ca="1">_xlfn.SINGLE(IF($B75&lt;&gt;"",IF(COUNTIFS(dates,"&gt;="&amp;J$1,dates,"&lt;"&amp;DATE(YEAR(J$1)+1,MONTH(J$1),DAY(J$1)),projects,$B75)&lt;&gt;0,1,""),""))</f>
        <v/>
      </c>
      <c r="K75" s="1" t="str" cm="1">
        <f t="array" aca="1" ref="K75" ca="1">_xlfn.SINGLE(IF($B75&lt;&gt;"",IF(COUNTIFS(dates,"&gt;="&amp;K$1,dates,"&lt;"&amp;DATE(YEAR(K$1)+1,MONTH(K$1),DAY(K$1)),projects,$B75)&lt;&gt;0,1,""),""))</f>
        <v/>
      </c>
      <c r="L75" s="1" t="str" cm="1">
        <f t="array" aca="1" ref="L75" ca="1">_xlfn.SINGLE(IF($B75&lt;&gt;"",IF(COUNTIFS(dates,"&gt;="&amp;L$1,dates,"&lt;"&amp;DATE(YEAR(L$1)+1,MONTH(L$1),DAY(L$1)),projects,$B75)&lt;&gt;0,1,""),""))</f>
        <v/>
      </c>
      <c r="M75" s="1" t="str" cm="1">
        <f t="array" aca="1" ref="M75" ca="1">_xlfn.SINGLE(IF($B75&lt;&gt;"",IF(COUNTIFS(dates,"&gt;="&amp;M$1,dates,"&lt;"&amp;DATE(YEAR(M$1)+1,MONTH(M$1),DAY(M$1)),projects,$B75)&lt;&gt;0,1,""),""))</f>
        <v/>
      </c>
      <c r="N75" s="1" t="str" cm="1">
        <f t="array" aca="1" ref="N75" ca="1">_xlfn.SINGLE(IF($B75&lt;&gt;"",IF(COUNTIFS(dates,"&gt;="&amp;N$1,dates,"&lt;"&amp;DATE(YEAR(N$1)+1,MONTH(N$1),DAY(N$1)),projects,$B75)&lt;&gt;0,1,""),""))</f>
        <v/>
      </c>
      <c r="O75" s="1" t="str" cm="1">
        <f t="array" aca="1" ref="O75" ca="1">_xlfn.SINGLE(IF($B75&lt;&gt;"",IF(COUNTIFS(dates,"&gt;="&amp;O$1,dates,"&lt;"&amp;DATE(YEAR(O$1)+1,MONTH(O$1),DAY(O$1)),projects,$B75)&lt;&gt;0,1,""),""))</f>
        <v/>
      </c>
    </row>
    <row r="76" spans="1:15">
      <c r="A76" s="14" t="str">
        <f t="shared" ca="1" si="4"/>
        <v/>
      </c>
      <c r="B76" s="1" t="str">
        <f ca="1">'Annual Trend Days'!B76</f>
        <v/>
      </c>
      <c r="C76" s="1" t="str">
        <f ca="1">'Annual Trend Days'!C76</f>
        <v/>
      </c>
      <c r="D76" s="3" t="str">
        <f ca="1">'Annual Trend Days'!D76</f>
        <v/>
      </c>
      <c r="E76" s="3" t="str">
        <f ca="1">'Annual Trend Days'!E76</f>
        <v/>
      </c>
      <c r="F76" s="3"/>
      <c r="G76" s="3"/>
      <c r="H76" s="3"/>
      <c r="I76" s="3"/>
      <c r="J76" s="1" t="str" cm="1">
        <f t="array" aca="1" ref="J76" ca="1">_xlfn.SINGLE(IF($B76&lt;&gt;"",IF(COUNTIFS(dates,"&gt;="&amp;J$1,dates,"&lt;"&amp;DATE(YEAR(J$1)+1,MONTH(J$1),DAY(J$1)),projects,$B76)&lt;&gt;0,1,""),""))</f>
        <v/>
      </c>
      <c r="K76" s="1" t="str" cm="1">
        <f t="array" aca="1" ref="K76" ca="1">_xlfn.SINGLE(IF($B76&lt;&gt;"",IF(COUNTIFS(dates,"&gt;="&amp;K$1,dates,"&lt;"&amp;DATE(YEAR(K$1)+1,MONTH(K$1),DAY(K$1)),projects,$B76)&lt;&gt;0,1,""),""))</f>
        <v/>
      </c>
      <c r="L76" s="1" t="str" cm="1">
        <f t="array" aca="1" ref="L76" ca="1">_xlfn.SINGLE(IF($B76&lt;&gt;"",IF(COUNTIFS(dates,"&gt;="&amp;L$1,dates,"&lt;"&amp;DATE(YEAR(L$1)+1,MONTH(L$1),DAY(L$1)),projects,$B76)&lt;&gt;0,1,""),""))</f>
        <v/>
      </c>
      <c r="M76" s="1" t="str" cm="1">
        <f t="array" aca="1" ref="M76" ca="1">_xlfn.SINGLE(IF($B76&lt;&gt;"",IF(COUNTIFS(dates,"&gt;="&amp;M$1,dates,"&lt;"&amp;DATE(YEAR(M$1)+1,MONTH(M$1),DAY(M$1)),projects,$B76)&lt;&gt;0,1,""),""))</f>
        <v/>
      </c>
      <c r="N76" s="1" t="str" cm="1">
        <f t="array" aca="1" ref="N76" ca="1">_xlfn.SINGLE(IF($B76&lt;&gt;"",IF(COUNTIFS(dates,"&gt;="&amp;N$1,dates,"&lt;"&amp;DATE(YEAR(N$1)+1,MONTH(N$1),DAY(N$1)),projects,$B76)&lt;&gt;0,1,""),""))</f>
        <v/>
      </c>
      <c r="O76" s="1" t="str" cm="1">
        <f t="array" aca="1" ref="O76" ca="1">_xlfn.SINGLE(IF($B76&lt;&gt;"",IF(COUNTIFS(dates,"&gt;="&amp;O$1,dates,"&lt;"&amp;DATE(YEAR(O$1)+1,MONTH(O$1),DAY(O$1)),projects,$B76)&lt;&gt;0,1,""),""))</f>
        <v/>
      </c>
    </row>
    <row r="77" spans="1:15">
      <c r="A77" s="14" t="str">
        <f t="shared" ca="1" si="4"/>
        <v/>
      </c>
      <c r="B77" s="1" t="str">
        <f ca="1">'Annual Trend Days'!B77</f>
        <v/>
      </c>
      <c r="C77" s="1" t="str">
        <f ca="1">'Annual Trend Days'!C77</f>
        <v/>
      </c>
      <c r="D77" s="3" t="str">
        <f ca="1">'Annual Trend Days'!D77</f>
        <v/>
      </c>
      <c r="E77" s="3" t="str">
        <f ca="1">'Annual Trend Days'!E77</f>
        <v/>
      </c>
      <c r="F77" s="3"/>
      <c r="G77" s="3"/>
      <c r="H77" s="3"/>
      <c r="I77" s="3"/>
      <c r="J77" s="1" t="str" cm="1">
        <f t="array" aca="1" ref="J77" ca="1">_xlfn.SINGLE(IF($B77&lt;&gt;"",IF(COUNTIFS(dates,"&gt;="&amp;J$1,dates,"&lt;"&amp;DATE(YEAR(J$1)+1,MONTH(J$1),DAY(J$1)),projects,$B77)&lt;&gt;0,1,""),""))</f>
        <v/>
      </c>
      <c r="K77" s="1" t="str" cm="1">
        <f t="array" aca="1" ref="K77" ca="1">_xlfn.SINGLE(IF($B77&lt;&gt;"",IF(COUNTIFS(dates,"&gt;="&amp;K$1,dates,"&lt;"&amp;DATE(YEAR(K$1)+1,MONTH(K$1),DAY(K$1)),projects,$B77)&lt;&gt;0,1,""),""))</f>
        <v/>
      </c>
      <c r="L77" s="1" t="str" cm="1">
        <f t="array" aca="1" ref="L77" ca="1">_xlfn.SINGLE(IF($B77&lt;&gt;"",IF(COUNTIFS(dates,"&gt;="&amp;L$1,dates,"&lt;"&amp;DATE(YEAR(L$1)+1,MONTH(L$1),DAY(L$1)),projects,$B77)&lt;&gt;0,1,""),""))</f>
        <v/>
      </c>
      <c r="M77" s="1" t="str" cm="1">
        <f t="array" aca="1" ref="M77" ca="1">_xlfn.SINGLE(IF($B77&lt;&gt;"",IF(COUNTIFS(dates,"&gt;="&amp;M$1,dates,"&lt;"&amp;DATE(YEAR(M$1)+1,MONTH(M$1),DAY(M$1)),projects,$B77)&lt;&gt;0,1,""),""))</f>
        <v/>
      </c>
      <c r="N77" s="1" t="str" cm="1">
        <f t="array" aca="1" ref="N77" ca="1">_xlfn.SINGLE(IF($B77&lt;&gt;"",IF(COUNTIFS(dates,"&gt;="&amp;N$1,dates,"&lt;"&amp;DATE(YEAR(N$1)+1,MONTH(N$1),DAY(N$1)),projects,$B77)&lt;&gt;0,1,""),""))</f>
        <v/>
      </c>
      <c r="O77" s="1" t="str" cm="1">
        <f t="array" aca="1" ref="O77" ca="1">_xlfn.SINGLE(IF($B77&lt;&gt;"",IF(COUNTIFS(dates,"&gt;="&amp;O$1,dates,"&lt;"&amp;DATE(YEAR(O$1)+1,MONTH(O$1),DAY(O$1)),projects,$B77)&lt;&gt;0,1,""),""))</f>
        <v/>
      </c>
    </row>
    <row r="78" spans="1:15">
      <c r="A78" s="14" t="str">
        <f t="shared" ca="1" si="4"/>
        <v/>
      </c>
      <c r="B78" s="1" t="str">
        <f ca="1">'Annual Trend Days'!B78</f>
        <v/>
      </c>
      <c r="C78" s="1" t="str">
        <f ca="1">'Annual Trend Days'!C78</f>
        <v/>
      </c>
      <c r="D78" s="3" t="str">
        <f ca="1">'Annual Trend Days'!D78</f>
        <v/>
      </c>
      <c r="E78" s="3" t="str">
        <f ca="1">'Annual Trend Days'!E78</f>
        <v/>
      </c>
      <c r="F78" s="3"/>
      <c r="G78" s="3"/>
      <c r="H78" s="3"/>
      <c r="I78" s="3"/>
      <c r="J78" s="1" t="str" cm="1">
        <f t="array" aca="1" ref="J78" ca="1">_xlfn.SINGLE(IF($B78&lt;&gt;"",IF(COUNTIFS(dates,"&gt;="&amp;J$1,dates,"&lt;"&amp;DATE(YEAR(J$1)+1,MONTH(J$1),DAY(J$1)),projects,$B78)&lt;&gt;0,1,""),""))</f>
        <v/>
      </c>
      <c r="K78" s="1" t="str" cm="1">
        <f t="array" aca="1" ref="K78" ca="1">_xlfn.SINGLE(IF($B78&lt;&gt;"",IF(COUNTIFS(dates,"&gt;="&amp;K$1,dates,"&lt;"&amp;DATE(YEAR(K$1)+1,MONTH(K$1),DAY(K$1)),projects,$B78)&lt;&gt;0,1,""),""))</f>
        <v/>
      </c>
      <c r="L78" s="1" t="str" cm="1">
        <f t="array" aca="1" ref="L78" ca="1">_xlfn.SINGLE(IF($B78&lt;&gt;"",IF(COUNTIFS(dates,"&gt;="&amp;L$1,dates,"&lt;"&amp;DATE(YEAR(L$1)+1,MONTH(L$1),DAY(L$1)),projects,$B78)&lt;&gt;0,1,""),""))</f>
        <v/>
      </c>
      <c r="M78" s="1" t="str" cm="1">
        <f t="array" aca="1" ref="M78" ca="1">_xlfn.SINGLE(IF($B78&lt;&gt;"",IF(COUNTIFS(dates,"&gt;="&amp;M$1,dates,"&lt;"&amp;DATE(YEAR(M$1)+1,MONTH(M$1),DAY(M$1)),projects,$B78)&lt;&gt;0,1,""),""))</f>
        <v/>
      </c>
      <c r="N78" s="1" t="str" cm="1">
        <f t="array" aca="1" ref="N78" ca="1">_xlfn.SINGLE(IF($B78&lt;&gt;"",IF(COUNTIFS(dates,"&gt;="&amp;N$1,dates,"&lt;"&amp;DATE(YEAR(N$1)+1,MONTH(N$1),DAY(N$1)),projects,$B78)&lt;&gt;0,1,""),""))</f>
        <v/>
      </c>
      <c r="O78" s="1" t="str" cm="1">
        <f t="array" aca="1" ref="O78" ca="1">_xlfn.SINGLE(IF($B78&lt;&gt;"",IF(COUNTIFS(dates,"&gt;="&amp;O$1,dates,"&lt;"&amp;DATE(YEAR(O$1)+1,MONTH(O$1),DAY(O$1)),projects,$B78)&lt;&gt;0,1,""),""))</f>
        <v/>
      </c>
    </row>
    <row r="79" spans="1:15">
      <c r="A79" s="14" t="str">
        <f t="shared" ca="1" si="4"/>
        <v/>
      </c>
      <c r="B79" s="1" t="str">
        <f ca="1">'Annual Trend Days'!B79</f>
        <v/>
      </c>
      <c r="C79" s="1" t="str">
        <f ca="1">'Annual Trend Days'!C79</f>
        <v/>
      </c>
      <c r="D79" s="3" t="str">
        <f ca="1">'Annual Trend Days'!D79</f>
        <v/>
      </c>
      <c r="E79" s="3" t="str">
        <f ca="1">'Annual Trend Days'!E79</f>
        <v/>
      </c>
      <c r="F79" s="3"/>
      <c r="G79" s="3"/>
      <c r="H79" s="3"/>
      <c r="I79" s="3"/>
      <c r="J79" s="1" t="str" cm="1">
        <f t="array" aca="1" ref="J79" ca="1">_xlfn.SINGLE(IF($B79&lt;&gt;"",IF(COUNTIFS(dates,"&gt;="&amp;J$1,dates,"&lt;"&amp;DATE(YEAR(J$1)+1,MONTH(J$1),DAY(J$1)),projects,$B79)&lt;&gt;0,1,""),""))</f>
        <v/>
      </c>
      <c r="K79" s="1" t="str" cm="1">
        <f t="array" aca="1" ref="K79" ca="1">_xlfn.SINGLE(IF($B79&lt;&gt;"",IF(COUNTIFS(dates,"&gt;="&amp;K$1,dates,"&lt;"&amp;DATE(YEAR(K$1)+1,MONTH(K$1),DAY(K$1)),projects,$B79)&lt;&gt;0,1,""),""))</f>
        <v/>
      </c>
      <c r="L79" s="1" t="str" cm="1">
        <f t="array" aca="1" ref="L79" ca="1">_xlfn.SINGLE(IF($B79&lt;&gt;"",IF(COUNTIFS(dates,"&gt;="&amp;L$1,dates,"&lt;"&amp;DATE(YEAR(L$1)+1,MONTH(L$1),DAY(L$1)),projects,$B79)&lt;&gt;0,1,""),""))</f>
        <v/>
      </c>
      <c r="M79" s="1" t="str" cm="1">
        <f t="array" aca="1" ref="M79" ca="1">_xlfn.SINGLE(IF($B79&lt;&gt;"",IF(COUNTIFS(dates,"&gt;="&amp;M$1,dates,"&lt;"&amp;DATE(YEAR(M$1)+1,MONTH(M$1),DAY(M$1)),projects,$B79)&lt;&gt;0,1,""),""))</f>
        <v/>
      </c>
      <c r="N79" s="1" t="str" cm="1">
        <f t="array" aca="1" ref="N79" ca="1">_xlfn.SINGLE(IF($B79&lt;&gt;"",IF(COUNTIFS(dates,"&gt;="&amp;N$1,dates,"&lt;"&amp;DATE(YEAR(N$1)+1,MONTH(N$1),DAY(N$1)),projects,$B79)&lt;&gt;0,1,""),""))</f>
        <v/>
      </c>
      <c r="O79" s="1" t="str" cm="1">
        <f t="array" aca="1" ref="O79" ca="1">_xlfn.SINGLE(IF($B79&lt;&gt;"",IF(COUNTIFS(dates,"&gt;="&amp;O$1,dates,"&lt;"&amp;DATE(YEAR(O$1)+1,MONTH(O$1),DAY(O$1)),projects,$B79)&lt;&gt;0,1,""),""))</f>
        <v/>
      </c>
    </row>
    <row r="80" spans="1:15">
      <c r="A80" s="14" t="str">
        <f t="shared" ca="1" si="4"/>
        <v/>
      </c>
      <c r="B80" s="1" t="str">
        <f ca="1">'Annual Trend Days'!B80</f>
        <v/>
      </c>
      <c r="C80" s="1" t="str">
        <f ca="1">'Annual Trend Days'!C80</f>
        <v/>
      </c>
      <c r="D80" s="3" t="str">
        <f ca="1">'Annual Trend Days'!D80</f>
        <v/>
      </c>
      <c r="E80" s="3" t="str">
        <f ca="1">'Annual Trend Days'!E80</f>
        <v/>
      </c>
      <c r="F80" s="3"/>
      <c r="G80" s="3"/>
      <c r="H80" s="3"/>
      <c r="I80" s="3"/>
      <c r="J80" s="1" t="str" cm="1">
        <f t="array" aca="1" ref="J80" ca="1">_xlfn.SINGLE(IF($B80&lt;&gt;"",IF(COUNTIFS(dates,"&gt;="&amp;J$1,dates,"&lt;"&amp;DATE(YEAR(J$1)+1,MONTH(J$1),DAY(J$1)),projects,$B80)&lt;&gt;0,1,""),""))</f>
        <v/>
      </c>
      <c r="K80" s="1" t="str" cm="1">
        <f t="array" aca="1" ref="K80" ca="1">_xlfn.SINGLE(IF($B80&lt;&gt;"",IF(COUNTIFS(dates,"&gt;="&amp;K$1,dates,"&lt;"&amp;DATE(YEAR(K$1)+1,MONTH(K$1),DAY(K$1)),projects,$B80)&lt;&gt;0,1,""),""))</f>
        <v/>
      </c>
      <c r="L80" s="1" t="str" cm="1">
        <f t="array" aca="1" ref="L80" ca="1">_xlfn.SINGLE(IF($B80&lt;&gt;"",IF(COUNTIFS(dates,"&gt;="&amp;L$1,dates,"&lt;"&amp;DATE(YEAR(L$1)+1,MONTH(L$1),DAY(L$1)),projects,$B80)&lt;&gt;0,1,""),""))</f>
        <v/>
      </c>
      <c r="M80" s="1" t="str" cm="1">
        <f t="array" aca="1" ref="M80" ca="1">_xlfn.SINGLE(IF($B80&lt;&gt;"",IF(COUNTIFS(dates,"&gt;="&amp;M$1,dates,"&lt;"&amp;DATE(YEAR(M$1)+1,MONTH(M$1),DAY(M$1)),projects,$B80)&lt;&gt;0,1,""),""))</f>
        <v/>
      </c>
      <c r="N80" s="1" t="str" cm="1">
        <f t="array" aca="1" ref="N80" ca="1">_xlfn.SINGLE(IF($B80&lt;&gt;"",IF(COUNTIFS(dates,"&gt;="&amp;N$1,dates,"&lt;"&amp;DATE(YEAR(N$1)+1,MONTH(N$1),DAY(N$1)),projects,$B80)&lt;&gt;0,1,""),""))</f>
        <v/>
      </c>
      <c r="O80" s="1" t="str" cm="1">
        <f t="array" aca="1" ref="O80" ca="1">_xlfn.SINGLE(IF($B80&lt;&gt;"",IF(COUNTIFS(dates,"&gt;="&amp;O$1,dates,"&lt;"&amp;DATE(YEAR(O$1)+1,MONTH(O$1),DAY(O$1)),projects,$B80)&lt;&gt;0,1,""),""))</f>
        <v/>
      </c>
    </row>
    <row r="81" spans="1:15">
      <c r="A81" s="14" t="str">
        <f t="shared" ca="1" si="4"/>
        <v/>
      </c>
      <c r="B81" s="1" t="str">
        <f ca="1">'Annual Trend Days'!B81</f>
        <v/>
      </c>
      <c r="C81" s="1" t="str">
        <f ca="1">'Annual Trend Days'!C81</f>
        <v/>
      </c>
      <c r="D81" s="3" t="str">
        <f ca="1">'Annual Trend Days'!D81</f>
        <v/>
      </c>
      <c r="E81" s="3" t="str">
        <f ca="1">'Annual Trend Days'!E81</f>
        <v/>
      </c>
      <c r="F81" s="3"/>
      <c r="G81" s="3"/>
      <c r="H81" s="3"/>
      <c r="I81" s="3"/>
      <c r="J81" s="1" t="str" cm="1">
        <f t="array" aca="1" ref="J81" ca="1">_xlfn.SINGLE(IF($B81&lt;&gt;"",IF(COUNTIFS(dates,"&gt;="&amp;J$1,dates,"&lt;"&amp;DATE(YEAR(J$1)+1,MONTH(J$1),DAY(J$1)),projects,$B81)&lt;&gt;0,1,""),""))</f>
        <v/>
      </c>
      <c r="K81" s="1" t="str" cm="1">
        <f t="array" aca="1" ref="K81" ca="1">_xlfn.SINGLE(IF($B81&lt;&gt;"",IF(COUNTIFS(dates,"&gt;="&amp;K$1,dates,"&lt;"&amp;DATE(YEAR(K$1)+1,MONTH(K$1),DAY(K$1)),projects,$B81)&lt;&gt;0,1,""),""))</f>
        <v/>
      </c>
      <c r="L81" s="1" t="str" cm="1">
        <f t="array" aca="1" ref="L81" ca="1">_xlfn.SINGLE(IF($B81&lt;&gt;"",IF(COUNTIFS(dates,"&gt;="&amp;L$1,dates,"&lt;"&amp;DATE(YEAR(L$1)+1,MONTH(L$1),DAY(L$1)),projects,$B81)&lt;&gt;0,1,""),""))</f>
        <v/>
      </c>
      <c r="M81" s="1" t="str" cm="1">
        <f t="array" aca="1" ref="M81" ca="1">_xlfn.SINGLE(IF($B81&lt;&gt;"",IF(COUNTIFS(dates,"&gt;="&amp;M$1,dates,"&lt;"&amp;DATE(YEAR(M$1)+1,MONTH(M$1),DAY(M$1)),projects,$B81)&lt;&gt;0,1,""),""))</f>
        <v/>
      </c>
      <c r="N81" s="1" t="str" cm="1">
        <f t="array" aca="1" ref="N81" ca="1">_xlfn.SINGLE(IF($B81&lt;&gt;"",IF(COUNTIFS(dates,"&gt;="&amp;N$1,dates,"&lt;"&amp;DATE(YEAR(N$1)+1,MONTH(N$1),DAY(N$1)),projects,$B81)&lt;&gt;0,1,""),""))</f>
        <v/>
      </c>
      <c r="O81" s="1" t="str" cm="1">
        <f t="array" aca="1" ref="O81" ca="1">_xlfn.SINGLE(IF($B81&lt;&gt;"",IF(COUNTIFS(dates,"&gt;="&amp;O$1,dates,"&lt;"&amp;DATE(YEAR(O$1)+1,MONTH(O$1),DAY(O$1)),projects,$B81)&lt;&gt;0,1,""),""))</f>
        <v/>
      </c>
    </row>
    <row r="82" spans="1:15">
      <c r="A82" s="14" t="str">
        <f t="shared" ca="1" si="4"/>
        <v/>
      </c>
      <c r="B82" s="1" t="str">
        <f ca="1">'Annual Trend Days'!B82</f>
        <v/>
      </c>
      <c r="C82" s="1" t="str">
        <f ca="1">'Annual Trend Days'!C82</f>
        <v/>
      </c>
      <c r="D82" s="3" t="str">
        <f ca="1">'Annual Trend Days'!D82</f>
        <v/>
      </c>
      <c r="E82" s="3" t="str">
        <f ca="1">'Annual Trend Days'!E82</f>
        <v/>
      </c>
      <c r="F82" s="3"/>
      <c r="G82" s="3"/>
      <c r="H82" s="3"/>
      <c r="I82" s="3"/>
      <c r="J82" s="1" t="str" cm="1">
        <f t="array" aca="1" ref="J82" ca="1">_xlfn.SINGLE(IF($B82&lt;&gt;"",IF(COUNTIFS(dates,"&gt;="&amp;J$1,dates,"&lt;"&amp;DATE(YEAR(J$1)+1,MONTH(J$1),DAY(J$1)),projects,$B82)&lt;&gt;0,1,""),""))</f>
        <v/>
      </c>
      <c r="K82" s="1" t="str" cm="1">
        <f t="array" aca="1" ref="K82" ca="1">_xlfn.SINGLE(IF($B82&lt;&gt;"",IF(COUNTIFS(dates,"&gt;="&amp;K$1,dates,"&lt;"&amp;DATE(YEAR(K$1)+1,MONTH(K$1),DAY(K$1)),projects,$B82)&lt;&gt;0,1,""),""))</f>
        <v/>
      </c>
      <c r="L82" s="1" t="str" cm="1">
        <f t="array" aca="1" ref="L82" ca="1">_xlfn.SINGLE(IF($B82&lt;&gt;"",IF(COUNTIFS(dates,"&gt;="&amp;L$1,dates,"&lt;"&amp;DATE(YEAR(L$1)+1,MONTH(L$1),DAY(L$1)),projects,$B82)&lt;&gt;0,1,""),""))</f>
        <v/>
      </c>
      <c r="M82" s="1" t="str" cm="1">
        <f t="array" aca="1" ref="M82" ca="1">_xlfn.SINGLE(IF($B82&lt;&gt;"",IF(COUNTIFS(dates,"&gt;="&amp;M$1,dates,"&lt;"&amp;DATE(YEAR(M$1)+1,MONTH(M$1),DAY(M$1)),projects,$B82)&lt;&gt;0,1,""),""))</f>
        <v/>
      </c>
      <c r="N82" s="1" t="str" cm="1">
        <f t="array" aca="1" ref="N82" ca="1">_xlfn.SINGLE(IF($B82&lt;&gt;"",IF(COUNTIFS(dates,"&gt;="&amp;N$1,dates,"&lt;"&amp;DATE(YEAR(N$1)+1,MONTH(N$1),DAY(N$1)),projects,$B82)&lt;&gt;0,1,""),""))</f>
        <v/>
      </c>
      <c r="O82" s="1" t="str" cm="1">
        <f t="array" aca="1" ref="O82" ca="1">_xlfn.SINGLE(IF($B82&lt;&gt;"",IF(COUNTIFS(dates,"&gt;="&amp;O$1,dates,"&lt;"&amp;DATE(YEAR(O$1)+1,MONTH(O$1),DAY(O$1)),projects,$B82)&lt;&gt;0,1,""),""))</f>
        <v/>
      </c>
    </row>
    <row r="83" spans="1:15">
      <c r="A83" s="14" t="str">
        <f t="shared" ca="1" si="4"/>
        <v/>
      </c>
      <c r="B83" s="1" t="str">
        <f ca="1">'Annual Trend Days'!B83</f>
        <v/>
      </c>
      <c r="C83" s="1" t="str">
        <f ca="1">'Annual Trend Days'!C83</f>
        <v/>
      </c>
      <c r="D83" s="3" t="str">
        <f ca="1">'Annual Trend Days'!D83</f>
        <v/>
      </c>
      <c r="E83" s="3" t="str">
        <f ca="1">'Annual Trend Days'!E83</f>
        <v/>
      </c>
      <c r="F83" s="3"/>
      <c r="G83" s="3"/>
      <c r="H83" s="3"/>
      <c r="I83" s="3"/>
      <c r="J83" s="1" t="str" cm="1">
        <f t="array" aca="1" ref="J83" ca="1">_xlfn.SINGLE(IF($B83&lt;&gt;"",IF(COUNTIFS(dates,"&gt;="&amp;J$1,dates,"&lt;"&amp;DATE(YEAR(J$1)+1,MONTH(J$1),DAY(J$1)),projects,$B83)&lt;&gt;0,1,""),""))</f>
        <v/>
      </c>
      <c r="K83" s="1" t="str" cm="1">
        <f t="array" aca="1" ref="K83" ca="1">_xlfn.SINGLE(IF($B83&lt;&gt;"",IF(COUNTIFS(dates,"&gt;="&amp;K$1,dates,"&lt;"&amp;DATE(YEAR(K$1)+1,MONTH(K$1),DAY(K$1)),projects,$B83)&lt;&gt;0,1,""),""))</f>
        <v/>
      </c>
      <c r="L83" s="1" t="str" cm="1">
        <f t="array" aca="1" ref="L83" ca="1">_xlfn.SINGLE(IF($B83&lt;&gt;"",IF(COUNTIFS(dates,"&gt;="&amp;L$1,dates,"&lt;"&amp;DATE(YEAR(L$1)+1,MONTH(L$1),DAY(L$1)),projects,$B83)&lt;&gt;0,1,""),""))</f>
        <v/>
      </c>
      <c r="M83" s="1" t="str" cm="1">
        <f t="array" aca="1" ref="M83" ca="1">_xlfn.SINGLE(IF($B83&lt;&gt;"",IF(COUNTIFS(dates,"&gt;="&amp;M$1,dates,"&lt;"&amp;DATE(YEAR(M$1)+1,MONTH(M$1),DAY(M$1)),projects,$B83)&lt;&gt;0,1,""),""))</f>
        <v/>
      </c>
      <c r="N83" s="1" t="str" cm="1">
        <f t="array" aca="1" ref="N83" ca="1">_xlfn.SINGLE(IF($B83&lt;&gt;"",IF(COUNTIFS(dates,"&gt;="&amp;N$1,dates,"&lt;"&amp;DATE(YEAR(N$1)+1,MONTH(N$1),DAY(N$1)),projects,$B83)&lt;&gt;0,1,""),""))</f>
        <v/>
      </c>
      <c r="O83" s="1" t="str" cm="1">
        <f t="array" aca="1" ref="O83" ca="1">_xlfn.SINGLE(IF($B83&lt;&gt;"",IF(COUNTIFS(dates,"&gt;="&amp;O$1,dates,"&lt;"&amp;DATE(YEAR(O$1)+1,MONTH(O$1),DAY(O$1)),projects,$B83)&lt;&gt;0,1,""),""))</f>
        <v/>
      </c>
    </row>
    <row r="84" spans="1:15">
      <c r="A84" s="14" t="str">
        <f t="shared" ca="1" si="4"/>
        <v/>
      </c>
      <c r="B84" s="1" t="str">
        <f ca="1">'Annual Trend Days'!B84</f>
        <v/>
      </c>
      <c r="C84" s="1" t="str">
        <f ca="1">'Annual Trend Days'!C84</f>
        <v/>
      </c>
      <c r="D84" s="3" t="str">
        <f ca="1">'Annual Trend Days'!D84</f>
        <v/>
      </c>
      <c r="E84" s="3" t="str">
        <f ca="1">'Annual Trend Days'!E84</f>
        <v/>
      </c>
      <c r="F84" s="3"/>
      <c r="G84" s="3"/>
      <c r="H84" s="3"/>
      <c r="I84" s="3"/>
      <c r="J84" s="1" t="str" cm="1">
        <f t="array" aca="1" ref="J84" ca="1">_xlfn.SINGLE(IF($B84&lt;&gt;"",IF(COUNTIFS(dates,"&gt;="&amp;J$1,dates,"&lt;"&amp;DATE(YEAR(J$1)+1,MONTH(J$1),DAY(J$1)),projects,$B84)&lt;&gt;0,1,""),""))</f>
        <v/>
      </c>
      <c r="K84" s="1" t="str" cm="1">
        <f t="array" aca="1" ref="K84" ca="1">_xlfn.SINGLE(IF($B84&lt;&gt;"",IF(COUNTIFS(dates,"&gt;="&amp;K$1,dates,"&lt;"&amp;DATE(YEAR(K$1)+1,MONTH(K$1),DAY(K$1)),projects,$B84)&lt;&gt;0,1,""),""))</f>
        <v/>
      </c>
      <c r="L84" s="1" t="str" cm="1">
        <f t="array" aca="1" ref="L84" ca="1">_xlfn.SINGLE(IF($B84&lt;&gt;"",IF(COUNTIFS(dates,"&gt;="&amp;L$1,dates,"&lt;"&amp;DATE(YEAR(L$1)+1,MONTH(L$1),DAY(L$1)),projects,$B84)&lt;&gt;0,1,""),""))</f>
        <v/>
      </c>
      <c r="M84" s="1" t="str" cm="1">
        <f t="array" aca="1" ref="M84" ca="1">_xlfn.SINGLE(IF($B84&lt;&gt;"",IF(COUNTIFS(dates,"&gt;="&amp;M$1,dates,"&lt;"&amp;DATE(YEAR(M$1)+1,MONTH(M$1),DAY(M$1)),projects,$B84)&lt;&gt;0,1,""),""))</f>
        <v/>
      </c>
      <c r="N84" s="1" t="str" cm="1">
        <f t="array" aca="1" ref="N84" ca="1">_xlfn.SINGLE(IF($B84&lt;&gt;"",IF(COUNTIFS(dates,"&gt;="&amp;N$1,dates,"&lt;"&amp;DATE(YEAR(N$1)+1,MONTH(N$1),DAY(N$1)),projects,$B84)&lt;&gt;0,1,""),""))</f>
        <v/>
      </c>
      <c r="O84" s="1" t="str" cm="1">
        <f t="array" aca="1" ref="O84" ca="1">_xlfn.SINGLE(IF($B84&lt;&gt;"",IF(COUNTIFS(dates,"&gt;="&amp;O$1,dates,"&lt;"&amp;DATE(YEAR(O$1)+1,MONTH(O$1),DAY(O$1)),projects,$B84)&lt;&gt;0,1,""),""))</f>
        <v/>
      </c>
    </row>
    <row r="85" spans="1:15">
      <c r="A85" s="14" t="str">
        <f t="shared" ca="1" si="4"/>
        <v/>
      </c>
      <c r="B85" s="1" t="str">
        <f ca="1">'Annual Trend Days'!B85</f>
        <v/>
      </c>
      <c r="C85" s="1" t="str">
        <f ca="1">'Annual Trend Days'!C85</f>
        <v/>
      </c>
      <c r="D85" s="3" t="str">
        <f ca="1">'Annual Trend Days'!D85</f>
        <v/>
      </c>
      <c r="E85" s="3" t="str">
        <f ca="1">'Annual Trend Days'!E85</f>
        <v/>
      </c>
      <c r="F85" s="3"/>
      <c r="G85" s="3"/>
      <c r="H85" s="3"/>
      <c r="I85" s="3"/>
      <c r="J85" s="1" t="str" cm="1">
        <f t="array" aca="1" ref="J85" ca="1">_xlfn.SINGLE(IF($B85&lt;&gt;"",IF(COUNTIFS(dates,"&gt;="&amp;J$1,dates,"&lt;"&amp;DATE(YEAR(J$1)+1,MONTH(J$1),DAY(J$1)),projects,$B85)&lt;&gt;0,1,""),""))</f>
        <v/>
      </c>
      <c r="K85" s="1" t="str" cm="1">
        <f t="array" aca="1" ref="K85" ca="1">_xlfn.SINGLE(IF($B85&lt;&gt;"",IF(COUNTIFS(dates,"&gt;="&amp;K$1,dates,"&lt;"&amp;DATE(YEAR(K$1)+1,MONTH(K$1),DAY(K$1)),projects,$B85)&lt;&gt;0,1,""),""))</f>
        <v/>
      </c>
      <c r="L85" s="1" t="str" cm="1">
        <f t="array" aca="1" ref="L85" ca="1">_xlfn.SINGLE(IF($B85&lt;&gt;"",IF(COUNTIFS(dates,"&gt;="&amp;L$1,dates,"&lt;"&amp;DATE(YEAR(L$1)+1,MONTH(L$1),DAY(L$1)),projects,$B85)&lt;&gt;0,1,""),""))</f>
        <v/>
      </c>
      <c r="M85" s="1" t="str" cm="1">
        <f t="array" aca="1" ref="M85" ca="1">_xlfn.SINGLE(IF($B85&lt;&gt;"",IF(COUNTIFS(dates,"&gt;="&amp;M$1,dates,"&lt;"&amp;DATE(YEAR(M$1)+1,MONTH(M$1),DAY(M$1)),projects,$B85)&lt;&gt;0,1,""),""))</f>
        <v/>
      </c>
      <c r="N85" s="1" t="str" cm="1">
        <f t="array" aca="1" ref="N85" ca="1">_xlfn.SINGLE(IF($B85&lt;&gt;"",IF(COUNTIFS(dates,"&gt;="&amp;N$1,dates,"&lt;"&amp;DATE(YEAR(N$1)+1,MONTH(N$1),DAY(N$1)),projects,$B85)&lt;&gt;0,1,""),""))</f>
        <v/>
      </c>
      <c r="O85" s="1" t="str" cm="1">
        <f t="array" aca="1" ref="O85" ca="1">_xlfn.SINGLE(IF($B85&lt;&gt;"",IF(COUNTIFS(dates,"&gt;="&amp;O$1,dates,"&lt;"&amp;DATE(YEAR(O$1)+1,MONTH(O$1),DAY(O$1)),projects,$B85)&lt;&gt;0,1,""),""))</f>
        <v/>
      </c>
    </row>
    <row r="86" spans="1:15">
      <c r="A86" s="14" t="str">
        <f t="shared" ca="1" si="4"/>
        <v/>
      </c>
      <c r="B86" s="1" t="str">
        <f ca="1">'Annual Trend Days'!B86</f>
        <v/>
      </c>
      <c r="C86" s="1" t="str">
        <f ca="1">'Annual Trend Days'!C86</f>
        <v/>
      </c>
      <c r="D86" s="3" t="str">
        <f ca="1">'Annual Trend Days'!D86</f>
        <v/>
      </c>
      <c r="E86" s="3" t="str">
        <f ca="1">'Annual Trend Days'!E86</f>
        <v/>
      </c>
      <c r="F86" s="3"/>
      <c r="G86" s="3"/>
      <c r="H86" s="3"/>
      <c r="I86" s="3"/>
      <c r="J86" s="1" t="str" cm="1">
        <f t="array" aca="1" ref="J86" ca="1">_xlfn.SINGLE(IF($B86&lt;&gt;"",IF(COUNTIFS(dates,"&gt;="&amp;J$1,dates,"&lt;"&amp;DATE(YEAR(J$1)+1,MONTH(J$1),DAY(J$1)),projects,$B86)&lt;&gt;0,1,""),""))</f>
        <v/>
      </c>
      <c r="K86" s="1" t="str" cm="1">
        <f t="array" aca="1" ref="K86" ca="1">_xlfn.SINGLE(IF($B86&lt;&gt;"",IF(COUNTIFS(dates,"&gt;="&amp;K$1,dates,"&lt;"&amp;DATE(YEAR(K$1)+1,MONTH(K$1),DAY(K$1)),projects,$B86)&lt;&gt;0,1,""),""))</f>
        <v/>
      </c>
      <c r="L86" s="1" t="str" cm="1">
        <f t="array" aca="1" ref="L86" ca="1">_xlfn.SINGLE(IF($B86&lt;&gt;"",IF(COUNTIFS(dates,"&gt;="&amp;L$1,dates,"&lt;"&amp;DATE(YEAR(L$1)+1,MONTH(L$1),DAY(L$1)),projects,$B86)&lt;&gt;0,1,""),""))</f>
        <v/>
      </c>
      <c r="M86" s="1" t="str" cm="1">
        <f t="array" aca="1" ref="M86" ca="1">_xlfn.SINGLE(IF($B86&lt;&gt;"",IF(COUNTIFS(dates,"&gt;="&amp;M$1,dates,"&lt;"&amp;DATE(YEAR(M$1)+1,MONTH(M$1),DAY(M$1)),projects,$B86)&lt;&gt;0,1,""),""))</f>
        <v/>
      </c>
      <c r="N86" s="1" t="str" cm="1">
        <f t="array" aca="1" ref="N86" ca="1">_xlfn.SINGLE(IF($B86&lt;&gt;"",IF(COUNTIFS(dates,"&gt;="&amp;N$1,dates,"&lt;"&amp;DATE(YEAR(N$1)+1,MONTH(N$1),DAY(N$1)),projects,$B86)&lt;&gt;0,1,""),""))</f>
        <v/>
      </c>
      <c r="O86" s="1" t="str" cm="1">
        <f t="array" aca="1" ref="O86" ca="1">_xlfn.SINGLE(IF($B86&lt;&gt;"",IF(COUNTIFS(dates,"&gt;="&amp;O$1,dates,"&lt;"&amp;DATE(YEAR(O$1)+1,MONTH(O$1),DAY(O$1)),projects,$B86)&lt;&gt;0,1,""),""))</f>
        <v/>
      </c>
    </row>
    <row r="87" spans="1:15">
      <c r="A87" s="14" t="str">
        <f t="shared" ca="1" si="4"/>
        <v/>
      </c>
      <c r="B87" s="1" t="str">
        <f ca="1">'Annual Trend Days'!B87</f>
        <v/>
      </c>
      <c r="C87" s="1" t="str">
        <f ca="1">'Annual Trend Days'!C87</f>
        <v/>
      </c>
      <c r="D87" s="3" t="str">
        <f ca="1">'Annual Trend Days'!D87</f>
        <v/>
      </c>
      <c r="E87" s="3" t="str">
        <f ca="1">'Annual Trend Days'!E87</f>
        <v/>
      </c>
      <c r="F87" s="3"/>
      <c r="G87" s="3"/>
      <c r="H87" s="3"/>
      <c r="I87" s="3"/>
      <c r="J87" s="1" t="str" cm="1">
        <f t="array" aca="1" ref="J87" ca="1">_xlfn.SINGLE(IF($B87&lt;&gt;"",IF(COUNTIFS(dates,"&gt;="&amp;J$1,dates,"&lt;"&amp;DATE(YEAR(J$1)+1,MONTH(J$1),DAY(J$1)),projects,$B87)&lt;&gt;0,1,""),""))</f>
        <v/>
      </c>
      <c r="K87" s="1" t="str" cm="1">
        <f t="array" aca="1" ref="K87" ca="1">_xlfn.SINGLE(IF($B87&lt;&gt;"",IF(COUNTIFS(dates,"&gt;="&amp;K$1,dates,"&lt;"&amp;DATE(YEAR(K$1)+1,MONTH(K$1),DAY(K$1)),projects,$B87)&lt;&gt;0,1,""),""))</f>
        <v/>
      </c>
      <c r="L87" s="1" t="str" cm="1">
        <f t="array" aca="1" ref="L87" ca="1">_xlfn.SINGLE(IF($B87&lt;&gt;"",IF(COUNTIFS(dates,"&gt;="&amp;L$1,dates,"&lt;"&amp;DATE(YEAR(L$1)+1,MONTH(L$1),DAY(L$1)),projects,$B87)&lt;&gt;0,1,""),""))</f>
        <v/>
      </c>
      <c r="M87" s="1" t="str" cm="1">
        <f t="array" aca="1" ref="M87" ca="1">_xlfn.SINGLE(IF($B87&lt;&gt;"",IF(COUNTIFS(dates,"&gt;="&amp;M$1,dates,"&lt;"&amp;DATE(YEAR(M$1)+1,MONTH(M$1),DAY(M$1)),projects,$B87)&lt;&gt;0,1,""),""))</f>
        <v/>
      </c>
      <c r="N87" s="1" t="str" cm="1">
        <f t="array" aca="1" ref="N87" ca="1">_xlfn.SINGLE(IF($B87&lt;&gt;"",IF(COUNTIFS(dates,"&gt;="&amp;N$1,dates,"&lt;"&amp;DATE(YEAR(N$1)+1,MONTH(N$1),DAY(N$1)),projects,$B87)&lt;&gt;0,1,""),""))</f>
        <v/>
      </c>
      <c r="O87" s="1" t="str" cm="1">
        <f t="array" aca="1" ref="O87" ca="1">_xlfn.SINGLE(IF($B87&lt;&gt;"",IF(COUNTIFS(dates,"&gt;="&amp;O$1,dates,"&lt;"&amp;DATE(YEAR(O$1)+1,MONTH(O$1),DAY(O$1)),projects,$B87)&lt;&gt;0,1,""),""))</f>
        <v/>
      </c>
    </row>
    <row r="88" spans="1:15">
      <c r="A88" s="14" t="str">
        <f t="shared" ca="1" si="4"/>
        <v/>
      </c>
      <c r="B88" s="1" t="str">
        <f ca="1">'Annual Trend Days'!B88</f>
        <v/>
      </c>
      <c r="C88" s="1" t="str">
        <f ca="1">'Annual Trend Days'!C88</f>
        <v/>
      </c>
      <c r="D88" s="3" t="str">
        <f ca="1">'Annual Trend Days'!D88</f>
        <v/>
      </c>
      <c r="E88" s="3" t="str">
        <f ca="1">'Annual Trend Days'!E88</f>
        <v/>
      </c>
      <c r="F88" s="3"/>
      <c r="G88" s="3"/>
      <c r="H88" s="3"/>
      <c r="I88" s="3"/>
      <c r="J88" s="1" t="str" cm="1">
        <f t="array" aca="1" ref="J88" ca="1">_xlfn.SINGLE(IF($B88&lt;&gt;"",IF(COUNTIFS(dates,"&gt;="&amp;J$1,dates,"&lt;"&amp;DATE(YEAR(J$1)+1,MONTH(J$1),DAY(J$1)),projects,$B88)&lt;&gt;0,1,""),""))</f>
        <v/>
      </c>
      <c r="K88" s="1" t="str" cm="1">
        <f t="array" aca="1" ref="K88" ca="1">_xlfn.SINGLE(IF($B88&lt;&gt;"",IF(COUNTIFS(dates,"&gt;="&amp;K$1,dates,"&lt;"&amp;DATE(YEAR(K$1)+1,MONTH(K$1),DAY(K$1)),projects,$B88)&lt;&gt;0,1,""),""))</f>
        <v/>
      </c>
      <c r="L88" s="1" t="str" cm="1">
        <f t="array" aca="1" ref="L88" ca="1">_xlfn.SINGLE(IF($B88&lt;&gt;"",IF(COUNTIFS(dates,"&gt;="&amp;L$1,dates,"&lt;"&amp;DATE(YEAR(L$1)+1,MONTH(L$1),DAY(L$1)),projects,$B88)&lt;&gt;0,1,""),""))</f>
        <v/>
      </c>
      <c r="M88" s="1" t="str" cm="1">
        <f t="array" aca="1" ref="M88" ca="1">_xlfn.SINGLE(IF($B88&lt;&gt;"",IF(COUNTIFS(dates,"&gt;="&amp;M$1,dates,"&lt;"&amp;DATE(YEAR(M$1)+1,MONTH(M$1),DAY(M$1)),projects,$B88)&lt;&gt;0,1,""),""))</f>
        <v/>
      </c>
      <c r="N88" s="1" t="str" cm="1">
        <f t="array" aca="1" ref="N88" ca="1">_xlfn.SINGLE(IF($B88&lt;&gt;"",IF(COUNTIFS(dates,"&gt;="&amp;N$1,dates,"&lt;"&amp;DATE(YEAR(N$1)+1,MONTH(N$1),DAY(N$1)),projects,$B88)&lt;&gt;0,1,""),""))</f>
        <v/>
      </c>
      <c r="O88" s="1" t="str" cm="1">
        <f t="array" aca="1" ref="O88" ca="1">_xlfn.SINGLE(IF($B88&lt;&gt;"",IF(COUNTIFS(dates,"&gt;="&amp;O$1,dates,"&lt;"&amp;DATE(YEAR(O$1)+1,MONTH(O$1),DAY(O$1)),projects,$B88)&lt;&gt;0,1,""),""))</f>
        <v/>
      </c>
    </row>
    <row r="89" spans="1:15">
      <c r="A89" s="14" t="str">
        <f t="shared" ca="1" si="4"/>
        <v/>
      </c>
      <c r="B89" s="1" t="str">
        <f ca="1">'Annual Trend Days'!B89</f>
        <v/>
      </c>
      <c r="C89" s="1" t="str">
        <f ca="1">'Annual Trend Days'!C89</f>
        <v/>
      </c>
      <c r="D89" s="3" t="str">
        <f ca="1">'Annual Trend Days'!D89</f>
        <v/>
      </c>
      <c r="E89" s="3" t="str">
        <f ca="1">'Annual Trend Days'!E89</f>
        <v/>
      </c>
      <c r="F89" s="3"/>
      <c r="G89" s="3"/>
      <c r="H89" s="3"/>
      <c r="I89" s="3"/>
      <c r="J89" s="1" t="str" cm="1">
        <f t="array" aca="1" ref="J89" ca="1">_xlfn.SINGLE(IF($B89&lt;&gt;"",IF(COUNTIFS(dates,"&gt;="&amp;J$1,dates,"&lt;"&amp;DATE(YEAR(J$1)+1,MONTH(J$1),DAY(J$1)),projects,$B89)&lt;&gt;0,1,""),""))</f>
        <v/>
      </c>
      <c r="K89" s="1" t="str" cm="1">
        <f t="array" aca="1" ref="K89" ca="1">_xlfn.SINGLE(IF($B89&lt;&gt;"",IF(COUNTIFS(dates,"&gt;="&amp;K$1,dates,"&lt;"&amp;DATE(YEAR(K$1)+1,MONTH(K$1),DAY(K$1)),projects,$B89)&lt;&gt;0,1,""),""))</f>
        <v/>
      </c>
      <c r="L89" s="1" t="str" cm="1">
        <f t="array" aca="1" ref="L89" ca="1">_xlfn.SINGLE(IF($B89&lt;&gt;"",IF(COUNTIFS(dates,"&gt;="&amp;L$1,dates,"&lt;"&amp;DATE(YEAR(L$1)+1,MONTH(L$1),DAY(L$1)),projects,$B89)&lt;&gt;0,1,""),""))</f>
        <v/>
      </c>
      <c r="M89" s="1" t="str" cm="1">
        <f t="array" aca="1" ref="M89" ca="1">_xlfn.SINGLE(IF($B89&lt;&gt;"",IF(COUNTIFS(dates,"&gt;="&amp;M$1,dates,"&lt;"&amp;DATE(YEAR(M$1)+1,MONTH(M$1),DAY(M$1)),projects,$B89)&lt;&gt;0,1,""),""))</f>
        <v/>
      </c>
      <c r="N89" s="1" t="str" cm="1">
        <f t="array" aca="1" ref="N89" ca="1">_xlfn.SINGLE(IF($B89&lt;&gt;"",IF(COUNTIFS(dates,"&gt;="&amp;N$1,dates,"&lt;"&amp;DATE(YEAR(N$1)+1,MONTH(N$1),DAY(N$1)),projects,$B89)&lt;&gt;0,1,""),""))</f>
        <v/>
      </c>
      <c r="O89" s="1" t="str" cm="1">
        <f t="array" aca="1" ref="O89" ca="1">_xlfn.SINGLE(IF($B89&lt;&gt;"",IF(COUNTIFS(dates,"&gt;="&amp;O$1,dates,"&lt;"&amp;DATE(YEAR(O$1)+1,MONTH(O$1),DAY(O$1)),projects,$B89)&lt;&gt;0,1,""),""))</f>
        <v/>
      </c>
    </row>
    <row r="90" spans="1:15">
      <c r="A90" s="14" t="str">
        <f t="shared" ca="1" si="4"/>
        <v/>
      </c>
      <c r="B90" s="1" t="str">
        <f ca="1">'Annual Trend Days'!B90</f>
        <v/>
      </c>
      <c r="C90" s="1" t="str">
        <f ca="1">'Annual Trend Days'!C90</f>
        <v/>
      </c>
      <c r="D90" s="3" t="str">
        <f ca="1">'Annual Trend Days'!D90</f>
        <v/>
      </c>
      <c r="E90" s="3" t="str">
        <f ca="1">'Annual Trend Days'!E90</f>
        <v/>
      </c>
      <c r="F90" s="3"/>
      <c r="G90" s="3"/>
      <c r="H90" s="3"/>
      <c r="I90" s="3"/>
      <c r="J90" s="1" t="str" cm="1">
        <f t="array" aca="1" ref="J90" ca="1">_xlfn.SINGLE(IF($B90&lt;&gt;"",IF(COUNTIFS(dates,"&gt;="&amp;J$1,dates,"&lt;"&amp;DATE(YEAR(J$1)+1,MONTH(J$1),DAY(J$1)),projects,$B90)&lt;&gt;0,1,""),""))</f>
        <v/>
      </c>
      <c r="K90" s="1" t="str" cm="1">
        <f t="array" aca="1" ref="K90" ca="1">_xlfn.SINGLE(IF($B90&lt;&gt;"",IF(COUNTIFS(dates,"&gt;="&amp;K$1,dates,"&lt;"&amp;DATE(YEAR(K$1)+1,MONTH(K$1),DAY(K$1)),projects,$B90)&lt;&gt;0,1,""),""))</f>
        <v/>
      </c>
      <c r="L90" s="1" t="str" cm="1">
        <f t="array" aca="1" ref="L90" ca="1">_xlfn.SINGLE(IF($B90&lt;&gt;"",IF(COUNTIFS(dates,"&gt;="&amp;L$1,dates,"&lt;"&amp;DATE(YEAR(L$1)+1,MONTH(L$1),DAY(L$1)),projects,$B90)&lt;&gt;0,1,""),""))</f>
        <v/>
      </c>
      <c r="M90" s="1" t="str" cm="1">
        <f t="array" aca="1" ref="M90" ca="1">_xlfn.SINGLE(IF($B90&lt;&gt;"",IF(COUNTIFS(dates,"&gt;="&amp;M$1,dates,"&lt;"&amp;DATE(YEAR(M$1)+1,MONTH(M$1),DAY(M$1)),projects,$B90)&lt;&gt;0,1,""),""))</f>
        <v/>
      </c>
      <c r="N90" s="1" t="str" cm="1">
        <f t="array" aca="1" ref="N90" ca="1">_xlfn.SINGLE(IF($B90&lt;&gt;"",IF(COUNTIFS(dates,"&gt;="&amp;N$1,dates,"&lt;"&amp;DATE(YEAR(N$1)+1,MONTH(N$1),DAY(N$1)),projects,$B90)&lt;&gt;0,1,""),""))</f>
        <v/>
      </c>
      <c r="O90" s="1" t="str" cm="1">
        <f t="array" aca="1" ref="O90" ca="1">_xlfn.SINGLE(IF($B90&lt;&gt;"",IF(COUNTIFS(dates,"&gt;="&amp;O$1,dates,"&lt;"&amp;DATE(YEAR(O$1)+1,MONTH(O$1),DAY(O$1)),projects,$B90)&lt;&gt;0,1,""),""))</f>
        <v/>
      </c>
    </row>
    <row r="91" spans="1:15">
      <c r="A91" s="14" t="str">
        <f t="shared" ca="1" si="4"/>
        <v/>
      </c>
      <c r="B91" s="1" t="str">
        <f ca="1">'Annual Trend Days'!B91</f>
        <v/>
      </c>
      <c r="C91" s="1" t="str">
        <f ca="1">'Annual Trend Days'!C91</f>
        <v/>
      </c>
      <c r="D91" s="3" t="str">
        <f ca="1">'Annual Trend Days'!D91</f>
        <v/>
      </c>
      <c r="E91" s="3" t="str">
        <f ca="1">'Annual Trend Days'!E91</f>
        <v/>
      </c>
      <c r="F91" s="3"/>
      <c r="G91" s="3"/>
      <c r="H91" s="3"/>
      <c r="I91" s="3"/>
      <c r="J91" s="1" t="str" cm="1">
        <f t="array" aca="1" ref="J91" ca="1">_xlfn.SINGLE(IF($B91&lt;&gt;"",IF(COUNTIFS(dates,"&gt;="&amp;J$1,dates,"&lt;"&amp;DATE(YEAR(J$1)+1,MONTH(J$1),DAY(J$1)),projects,$B91)&lt;&gt;0,1,""),""))</f>
        <v/>
      </c>
      <c r="K91" s="1" t="str" cm="1">
        <f t="array" aca="1" ref="K91" ca="1">_xlfn.SINGLE(IF($B91&lt;&gt;"",IF(COUNTIFS(dates,"&gt;="&amp;K$1,dates,"&lt;"&amp;DATE(YEAR(K$1)+1,MONTH(K$1),DAY(K$1)),projects,$B91)&lt;&gt;0,1,""),""))</f>
        <v/>
      </c>
      <c r="L91" s="1" t="str" cm="1">
        <f t="array" aca="1" ref="L91" ca="1">_xlfn.SINGLE(IF($B91&lt;&gt;"",IF(COUNTIFS(dates,"&gt;="&amp;L$1,dates,"&lt;"&amp;DATE(YEAR(L$1)+1,MONTH(L$1),DAY(L$1)),projects,$B91)&lt;&gt;0,1,""),""))</f>
        <v/>
      </c>
      <c r="M91" s="1" t="str" cm="1">
        <f t="array" aca="1" ref="M91" ca="1">_xlfn.SINGLE(IF($B91&lt;&gt;"",IF(COUNTIFS(dates,"&gt;="&amp;M$1,dates,"&lt;"&amp;DATE(YEAR(M$1)+1,MONTH(M$1),DAY(M$1)),projects,$B91)&lt;&gt;0,1,""),""))</f>
        <v/>
      </c>
      <c r="N91" s="1" t="str" cm="1">
        <f t="array" aca="1" ref="N91" ca="1">_xlfn.SINGLE(IF($B91&lt;&gt;"",IF(COUNTIFS(dates,"&gt;="&amp;N$1,dates,"&lt;"&amp;DATE(YEAR(N$1)+1,MONTH(N$1),DAY(N$1)),projects,$B91)&lt;&gt;0,1,""),""))</f>
        <v/>
      </c>
      <c r="O91" s="1" t="str" cm="1">
        <f t="array" aca="1" ref="O91" ca="1">_xlfn.SINGLE(IF($B91&lt;&gt;"",IF(COUNTIFS(dates,"&gt;="&amp;O$1,dates,"&lt;"&amp;DATE(YEAR(O$1)+1,MONTH(O$1),DAY(O$1)),projects,$B91)&lt;&gt;0,1,""),""))</f>
        <v/>
      </c>
    </row>
    <row r="92" spans="1:15">
      <c r="A92" s="14" t="str">
        <f t="shared" ca="1" si="4"/>
        <v/>
      </c>
      <c r="B92" s="1" t="str">
        <f ca="1">'Annual Trend Days'!B92</f>
        <v/>
      </c>
      <c r="C92" s="1" t="str">
        <f ca="1">'Annual Trend Days'!C92</f>
        <v/>
      </c>
      <c r="D92" s="3" t="str">
        <f ca="1">'Annual Trend Days'!D92</f>
        <v/>
      </c>
      <c r="E92" s="3" t="str">
        <f ca="1">'Annual Trend Days'!E92</f>
        <v/>
      </c>
      <c r="F92" s="3"/>
      <c r="G92" s="3"/>
      <c r="H92" s="3"/>
      <c r="I92" s="3"/>
      <c r="J92" s="1" t="str" cm="1">
        <f t="array" aca="1" ref="J92" ca="1">_xlfn.SINGLE(IF($B92&lt;&gt;"",IF(COUNTIFS(dates,"&gt;="&amp;J$1,dates,"&lt;"&amp;DATE(YEAR(J$1)+1,MONTH(J$1),DAY(J$1)),projects,$B92)&lt;&gt;0,1,""),""))</f>
        <v/>
      </c>
      <c r="K92" s="1" t="str" cm="1">
        <f t="array" aca="1" ref="K92" ca="1">_xlfn.SINGLE(IF($B92&lt;&gt;"",IF(COUNTIFS(dates,"&gt;="&amp;K$1,dates,"&lt;"&amp;DATE(YEAR(K$1)+1,MONTH(K$1),DAY(K$1)),projects,$B92)&lt;&gt;0,1,""),""))</f>
        <v/>
      </c>
      <c r="L92" s="1" t="str" cm="1">
        <f t="array" aca="1" ref="L92" ca="1">_xlfn.SINGLE(IF($B92&lt;&gt;"",IF(COUNTIFS(dates,"&gt;="&amp;L$1,dates,"&lt;"&amp;DATE(YEAR(L$1)+1,MONTH(L$1),DAY(L$1)),projects,$B92)&lt;&gt;0,1,""),""))</f>
        <v/>
      </c>
      <c r="M92" s="1" t="str" cm="1">
        <f t="array" aca="1" ref="M92" ca="1">_xlfn.SINGLE(IF($B92&lt;&gt;"",IF(COUNTIFS(dates,"&gt;="&amp;M$1,dates,"&lt;"&amp;DATE(YEAR(M$1)+1,MONTH(M$1),DAY(M$1)),projects,$B92)&lt;&gt;0,1,""),""))</f>
        <v/>
      </c>
      <c r="N92" s="1" t="str" cm="1">
        <f t="array" aca="1" ref="N92" ca="1">_xlfn.SINGLE(IF($B92&lt;&gt;"",IF(COUNTIFS(dates,"&gt;="&amp;N$1,dates,"&lt;"&amp;DATE(YEAR(N$1)+1,MONTH(N$1),DAY(N$1)),projects,$B92)&lt;&gt;0,1,""),""))</f>
        <v/>
      </c>
      <c r="O92" s="1" t="str" cm="1">
        <f t="array" aca="1" ref="O92" ca="1">_xlfn.SINGLE(IF($B92&lt;&gt;"",IF(COUNTIFS(dates,"&gt;="&amp;O$1,dates,"&lt;"&amp;DATE(YEAR(O$1)+1,MONTH(O$1),DAY(O$1)),projects,$B92)&lt;&gt;0,1,""),""))</f>
        <v/>
      </c>
    </row>
    <row r="93" spans="1:15">
      <c r="A93" s="14" t="str">
        <f t="shared" ca="1" si="4"/>
        <v/>
      </c>
      <c r="B93" s="1" t="str">
        <f ca="1">'Annual Trend Days'!B93</f>
        <v/>
      </c>
      <c r="C93" s="1" t="str">
        <f ca="1">'Annual Trend Days'!C93</f>
        <v/>
      </c>
      <c r="D93" s="3" t="str">
        <f ca="1">'Annual Trend Days'!D93</f>
        <v/>
      </c>
      <c r="E93" s="3" t="str">
        <f ca="1">'Annual Trend Days'!E93</f>
        <v/>
      </c>
      <c r="F93" s="3"/>
      <c r="G93" s="3"/>
      <c r="H93" s="3"/>
      <c r="I93" s="3"/>
      <c r="J93" s="1" t="str" cm="1">
        <f t="array" aca="1" ref="J93" ca="1">_xlfn.SINGLE(IF($B93&lt;&gt;"",IF(COUNTIFS(dates,"&gt;="&amp;J$1,dates,"&lt;"&amp;DATE(YEAR(J$1)+1,MONTH(J$1),DAY(J$1)),projects,$B93)&lt;&gt;0,1,""),""))</f>
        <v/>
      </c>
      <c r="K93" s="1" t="str" cm="1">
        <f t="array" aca="1" ref="K93" ca="1">_xlfn.SINGLE(IF($B93&lt;&gt;"",IF(COUNTIFS(dates,"&gt;="&amp;K$1,dates,"&lt;"&amp;DATE(YEAR(K$1)+1,MONTH(K$1),DAY(K$1)),projects,$B93)&lt;&gt;0,1,""),""))</f>
        <v/>
      </c>
      <c r="L93" s="1" t="str" cm="1">
        <f t="array" aca="1" ref="L93" ca="1">_xlfn.SINGLE(IF($B93&lt;&gt;"",IF(COUNTIFS(dates,"&gt;="&amp;L$1,dates,"&lt;"&amp;DATE(YEAR(L$1)+1,MONTH(L$1),DAY(L$1)),projects,$B93)&lt;&gt;0,1,""),""))</f>
        <v/>
      </c>
      <c r="M93" s="1" t="str" cm="1">
        <f t="array" aca="1" ref="M93" ca="1">_xlfn.SINGLE(IF($B93&lt;&gt;"",IF(COUNTIFS(dates,"&gt;="&amp;M$1,dates,"&lt;"&amp;DATE(YEAR(M$1)+1,MONTH(M$1),DAY(M$1)),projects,$B93)&lt;&gt;0,1,""),""))</f>
        <v/>
      </c>
      <c r="N93" s="1" t="str" cm="1">
        <f t="array" aca="1" ref="N93" ca="1">_xlfn.SINGLE(IF($B93&lt;&gt;"",IF(COUNTIFS(dates,"&gt;="&amp;N$1,dates,"&lt;"&amp;DATE(YEAR(N$1)+1,MONTH(N$1),DAY(N$1)),projects,$B93)&lt;&gt;0,1,""),""))</f>
        <v/>
      </c>
      <c r="O93" s="1" t="str" cm="1">
        <f t="array" aca="1" ref="O93" ca="1">_xlfn.SINGLE(IF($B93&lt;&gt;"",IF(COUNTIFS(dates,"&gt;="&amp;O$1,dates,"&lt;"&amp;DATE(YEAR(O$1)+1,MONTH(O$1),DAY(O$1)),projects,$B93)&lt;&gt;0,1,""),""))</f>
        <v/>
      </c>
    </row>
    <row r="94" spans="1:15">
      <c r="A94" s="14" t="str">
        <f t="shared" ca="1" si="4"/>
        <v/>
      </c>
      <c r="B94" s="1" t="str">
        <f ca="1">'Annual Trend Days'!B94</f>
        <v/>
      </c>
      <c r="C94" s="1" t="str">
        <f ca="1">'Annual Trend Days'!C94</f>
        <v/>
      </c>
      <c r="D94" s="3" t="str">
        <f ca="1">'Annual Trend Days'!D94</f>
        <v/>
      </c>
      <c r="E94" s="3" t="str">
        <f ca="1">'Annual Trend Days'!E94</f>
        <v/>
      </c>
      <c r="F94" s="3"/>
      <c r="G94" s="3"/>
      <c r="H94" s="3"/>
      <c r="I94" s="3"/>
      <c r="J94" s="1" t="str" cm="1">
        <f t="array" aca="1" ref="J94" ca="1">_xlfn.SINGLE(IF($B94&lt;&gt;"",IF(COUNTIFS(dates,"&gt;="&amp;J$1,dates,"&lt;"&amp;DATE(YEAR(J$1)+1,MONTH(J$1),DAY(J$1)),projects,$B94)&lt;&gt;0,1,""),""))</f>
        <v/>
      </c>
      <c r="K94" s="1" t="str" cm="1">
        <f t="array" aca="1" ref="K94" ca="1">_xlfn.SINGLE(IF($B94&lt;&gt;"",IF(COUNTIFS(dates,"&gt;="&amp;K$1,dates,"&lt;"&amp;DATE(YEAR(K$1)+1,MONTH(K$1),DAY(K$1)),projects,$B94)&lt;&gt;0,1,""),""))</f>
        <v/>
      </c>
      <c r="L94" s="1" t="str" cm="1">
        <f t="array" aca="1" ref="L94" ca="1">_xlfn.SINGLE(IF($B94&lt;&gt;"",IF(COUNTIFS(dates,"&gt;="&amp;L$1,dates,"&lt;"&amp;DATE(YEAR(L$1)+1,MONTH(L$1),DAY(L$1)),projects,$B94)&lt;&gt;0,1,""),""))</f>
        <v/>
      </c>
      <c r="M94" s="1" t="str" cm="1">
        <f t="array" aca="1" ref="M94" ca="1">_xlfn.SINGLE(IF($B94&lt;&gt;"",IF(COUNTIFS(dates,"&gt;="&amp;M$1,dates,"&lt;"&amp;DATE(YEAR(M$1)+1,MONTH(M$1),DAY(M$1)),projects,$B94)&lt;&gt;0,1,""),""))</f>
        <v/>
      </c>
      <c r="N94" s="1" t="str" cm="1">
        <f t="array" aca="1" ref="N94" ca="1">_xlfn.SINGLE(IF($B94&lt;&gt;"",IF(COUNTIFS(dates,"&gt;="&amp;N$1,dates,"&lt;"&amp;DATE(YEAR(N$1)+1,MONTH(N$1),DAY(N$1)),projects,$B94)&lt;&gt;0,1,""),""))</f>
        <v/>
      </c>
      <c r="O94" s="1" t="str" cm="1">
        <f t="array" aca="1" ref="O94" ca="1">_xlfn.SINGLE(IF($B94&lt;&gt;"",IF(COUNTIFS(dates,"&gt;="&amp;O$1,dates,"&lt;"&amp;DATE(YEAR(O$1)+1,MONTH(O$1),DAY(O$1)),projects,$B94)&lt;&gt;0,1,""),""))</f>
        <v/>
      </c>
    </row>
    <row r="95" spans="1:15">
      <c r="A95" s="14" t="str">
        <f t="shared" ca="1" si="4"/>
        <v/>
      </c>
      <c r="B95" s="1" t="str">
        <f ca="1">'Annual Trend Days'!B95</f>
        <v/>
      </c>
      <c r="C95" s="1" t="str">
        <f ca="1">'Annual Trend Days'!C95</f>
        <v/>
      </c>
      <c r="D95" s="3" t="str">
        <f ca="1">'Annual Trend Days'!D95</f>
        <v/>
      </c>
      <c r="E95" s="3" t="str">
        <f ca="1">'Annual Trend Days'!E95</f>
        <v/>
      </c>
      <c r="F95" s="3"/>
      <c r="G95" s="3"/>
      <c r="H95" s="3"/>
      <c r="I95" s="3"/>
      <c r="J95" s="1" t="str" cm="1">
        <f t="array" aca="1" ref="J95" ca="1">_xlfn.SINGLE(IF($B95&lt;&gt;"",IF(COUNTIFS(dates,"&gt;="&amp;J$1,dates,"&lt;"&amp;DATE(YEAR(J$1)+1,MONTH(J$1),DAY(J$1)),projects,$B95)&lt;&gt;0,1,""),""))</f>
        <v/>
      </c>
      <c r="K95" s="1" t="str" cm="1">
        <f t="array" aca="1" ref="K95" ca="1">_xlfn.SINGLE(IF($B95&lt;&gt;"",IF(COUNTIFS(dates,"&gt;="&amp;K$1,dates,"&lt;"&amp;DATE(YEAR(K$1)+1,MONTH(K$1),DAY(K$1)),projects,$B95)&lt;&gt;0,1,""),""))</f>
        <v/>
      </c>
      <c r="L95" s="1" t="str" cm="1">
        <f t="array" aca="1" ref="L95" ca="1">_xlfn.SINGLE(IF($B95&lt;&gt;"",IF(COUNTIFS(dates,"&gt;="&amp;L$1,dates,"&lt;"&amp;DATE(YEAR(L$1)+1,MONTH(L$1),DAY(L$1)),projects,$B95)&lt;&gt;0,1,""),""))</f>
        <v/>
      </c>
      <c r="M95" s="1" t="str" cm="1">
        <f t="array" aca="1" ref="M95" ca="1">_xlfn.SINGLE(IF($B95&lt;&gt;"",IF(COUNTIFS(dates,"&gt;="&amp;M$1,dates,"&lt;"&amp;DATE(YEAR(M$1)+1,MONTH(M$1),DAY(M$1)),projects,$B95)&lt;&gt;0,1,""),""))</f>
        <v/>
      </c>
      <c r="N95" s="1" t="str" cm="1">
        <f t="array" aca="1" ref="N95" ca="1">_xlfn.SINGLE(IF($B95&lt;&gt;"",IF(COUNTIFS(dates,"&gt;="&amp;N$1,dates,"&lt;"&amp;DATE(YEAR(N$1)+1,MONTH(N$1),DAY(N$1)),projects,$B95)&lt;&gt;0,1,""),""))</f>
        <v/>
      </c>
      <c r="O95" s="1" t="str" cm="1">
        <f t="array" aca="1" ref="O95" ca="1">_xlfn.SINGLE(IF($B95&lt;&gt;"",IF(COUNTIFS(dates,"&gt;="&amp;O$1,dates,"&lt;"&amp;DATE(YEAR(O$1)+1,MONTH(O$1),DAY(O$1)),projects,$B95)&lt;&gt;0,1,""),""))</f>
        <v/>
      </c>
    </row>
    <row r="96" spans="1:15">
      <c r="A96" s="14" t="str">
        <f t="shared" ca="1" si="4"/>
        <v/>
      </c>
      <c r="B96" s="1" t="str">
        <f ca="1">'Annual Trend Days'!B96</f>
        <v/>
      </c>
      <c r="C96" s="1" t="str">
        <f ca="1">'Annual Trend Days'!C96</f>
        <v/>
      </c>
      <c r="D96" s="3" t="str">
        <f ca="1">'Annual Trend Days'!D96</f>
        <v/>
      </c>
      <c r="E96" s="3" t="str">
        <f ca="1">'Annual Trend Days'!E96</f>
        <v/>
      </c>
      <c r="F96" s="3"/>
      <c r="G96" s="3"/>
      <c r="H96" s="3"/>
      <c r="I96" s="3"/>
      <c r="J96" s="1" t="str" cm="1">
        <f t="array" aca="1" ref="J96" ca="1">_xlfn.SINGLE(IF($B96&lt;&gt;"",IF(COUNTIFS(dates,"&gt;="&amp;J$1,dates,"&lt;"&amp;DATE(YEAR(J$1)+1,MONTH(J$1),DAY(J$1)),projects,$B96)&lt;&gt;0,1,""),""))</f>
        <v/>
      </c>
      <c r="K96" s="1" t="str" cm="1">
        <f t="array" aca="1" ref="K96" ca="1">_xlfn.SINGLE(IF($B96&lt;&gt;"",IF(COUNTIFS(dates,"&gt;="&amp;K$1,dates,"&lt;"&amp;DATE(YEAR(K$1)+1,MONTH(K$1),DAY(K$1)),projects,$B96)&lt;&gt;0,1,""),""))</f>
        <v/>
      </c>
      <c r="L96" s="1" t="str" cm="1">
        <f t="array" aca="1" ref="L96" ca="1">_xlfn.SINGLE(IF($B96&lt;&gt;"",IF(COUNTIFS(dates,"&gt;="&amp;L$1,dates,"&lt;"&amp;DATE(YEAR(L$1)+1,MONTH(L$1),DAY(L$1)),projects,$B96)&lt;&gt;0,1,""),""))</f>
        <v/>
      </c>
      <c r="M96" s="1" t="str" cm="1">
        <f t="array" aca="1" ref="M96" ca="1">_xlfn.SINGLE(IF($B96&lt;&gt;"",IF(COUNTIFS(dates,"&gt;="&amp;M$1,dates,"&lt;"&amp;DATE(YEAR(M$1)+1,MONTH(M$1),DAY(M$1)),projects,$B96)&lt;&gt;0,1,""),""))</f>
        <v/>
      </c>
      <c r="N96" s="1" t="str" cm="1">
        <f t="array" aca="1" ref="N96" ca="1">_xlfn.SINGLE(IF($B96&lt;&gt;"",IF(COUNTIFS(dates,"&gt;="&amp;N$1,dates,"&lt;"&amp;DATE(YEAR(N$1)+1,MONTH(N$1),DAY(N$1)),projects,$B96)&lt;&gt;0,1,""),""))</f>
        <v/>
      </c>
      <c r="O96" s="1" t="str" cm="1">
        <f t="array" aca="1" ref="O96" ca="1">_xlfn.SINGLE(IF($B96&lt;&gt;"",IF(COUNTIFS(dates,"&gt;="&amp;O$1,dates,"&lt;"&amp;DATE(YEAR(O$1)+1,MONTH(O$1),DAY(O$1)),projects,$B96)&lt;&gt;0,1,""),""))</f>
        <v/>
      </c>
    </row>
    <row r="97" spans="1:15">
      <c r="A97" s="14" t="str">
        <f t="shared" ca="1" si="4"/>
        <v/>
      </c>
      <c r="B97" s="1" t="str">
        <f ca="1">'Annual Trend Days'!B97</f>
        <v/>
      </c>
      <c r="C97" s="1" t="str">
        <f ca="1">'Annual Trend Days'!C97</f>
        <v/>
      </c>
      <c r="D97" s="3" t="str">
        <f ca="1">'Annual Trend Days'!D97</f>
        <v/>
      </c>
      <c r="E97" s="3" t="str">
        <f ca="1">'Annual Trend Days'!E97</f>
        <v/>
      </c>
      <c r="F97" s="3"/>
      <c r="G97" s="3"/>
      <c r="H97" s="3"/>
      <c r="I97" s="3"/>
      <c r="J97" s="1" t="str" cm="1">
        <f t="array" aca="1" ref="J97" ca="1">_xlfn.SINGLE(IF($B97&lt;&gt;"",IF(COUNTIFS(dates,"&gt;="&amp;J$1,dates,"&lt;"&amp;DATE(YEAR(J$1)+1,MONTH(J$1),DAY(J$1)),projects,$B97)&lt;&gt;0,1,""),""))</f>
        <v/>
      </c>
      <c r="K97" s="1" t="str" cm="1">
        <f t="array" aca="1" ref="K97" ca="1">_xlfn.SINGLE(IF($B97&lt;&gt;"",IF(COUNTIFS(dates,"&gt;="&amp;K$1,dates,"&lt;"&amp;DATE(YEAR(K$1)+1,MONTH(K$1),DAY(K$1)),projects,$B97)&lt;&gt;0,1,""),""))</f>
        <v/>
      </c>
      <c r="L97" s="1" t="str" cm="1">
        <f t="array" aca="1" ref="L97" ca="1">_xlfn.SINGLE(IF($B97&lt;&gt;"",IF(COUNTIFS(dates,"&gt;="&amp;L$1,dates,"&lt;"&amp;DATE(YEAR(L$1)+1,MONTH(L$1),DAY(L$1)),projects,$B97)&lt;&gt;0,1,""),""))</f>
        <v/>
      </c>
      <c r="M97" s="1" t="str" cm="1">
        <f t="array" aca="1" ref="M97" ca="1">_xlfn.SINGLE(IF($B97&lt;&gt;"",IF(COUNTIFS(dates,"&gt;="&amp;M$1,dates,"&lt;"&amp;DATE(YEAR(M$1)+1,MONTH(M$1),DAY(M$1)),projects,$B97)&lt;&gt;0,1,""),""))</f>
        <v/>
      </c>
      <c r="N97" s="1" t="str" cm="1">
        <f t="array" aca="1" ref="N97" ca="1">_xlfn.SINGLE(IF($B97&lt;&gt;"",IF(COUNTIFS(dates,"&gt;="&amp;N$1,dates,"&lt;"&amp;DATE(YEAR(N$1)+1,MONTH(N$1),DAY(N$1)),projects,$B97)&lt;&gt;0,1,""),""))</f>
        <v/>
      </c>
      <c r="O97" s="1" t="str" cm="1">
        <f t="array" aca="1" ref="O97" ca="1">_xlfn.SINGLE(IF($B97&lt;&gt;"",IF(COUNTIFS(dates,"&gt;="&amp;O$1,dates,"&lt;"&amp;DATE(YEAR(O$1)+1,MONTH(O$1),DAY(O$1)),projects,$B97)&lt;&gt;0,1,""),""))</f>
        <v/>
      </c>
    </row>
    <row r="98" spans="1:15">
      <c r="A98" s="14" t="str">
        <f t="shared" ca="1" si="4"/>
        <v/>
      </c>
      <c r="B98" s="1" t="str">
        <f ca="1">'Annual Trend Days'!B98</f>
        <v/>
      </c>
      <c r="C98" s="1" t="str">
        <f ca="1">'Annual Trend Days'!C98</f>
        <v/>
      </c>
      <c r="D98" s="3" t="str">
        <f ca="1">'Annual Trend Days'!D98</f>
        <v/>
      </c>
      <c r="E98" s="3" t="str">
        <f ca="1">'Annual Trend Days'!E98</f>
        <v/>
      </c>
      <c r="F98" s="3"/>
      <c r="G98" s="3"/>
      <c r="H98" s="3"/>
      <c r="I98" s="3"/>
      <c r="J98" s="1" t="str" cm="1">
        <f t="array" aca="1" ref="J98" ca="1">_xlfn.SINGLE(IF($B98&lt;&gt;"",IF(COUNTIFS(dates,"&gt;="&amp;J$1,dates,"&lt;"&amp;DATE(YEAR(J$1)+1,MONTH(J$1),DAY(J$1)),projects,$B98)&lt;&gt;0,1,""),""))</f>
        <v/>
      </c>
      <c r="K98" s="1" t="str" cm="1">
        <f t="array" aca="1" ref="K98" ca="1">_xlfn.SINGLE(IF($B98&lt;&gt;"",IF(COUNTIFS(dates,"&gt;="&amp;K$1,dates,"&lt;"&amp;DATE(YEAR(K$1)+1,MONTH(K$1),DAY(K$1)),projects,$B98)&lt;&gt;0,1,""),""))</f>
        <v/>
      </c>
      <c r="L98" s="1" t="str" cm="1">
        <f t="array" aca="1" ref="L98" ca="1">_xlfn.SINGLE(IF($B98&lt;&gt;"",IF(COUNTIFS(dates,"&gt;="&amp;L$1,dates,"&lt;"&amp;DATE(YEAR(L$1)+1,MONTH(L$1),DAY(L$1)),projects,$B98)&lt;&gt;0,1,""),""))</f>
        <v/>
      </c>
      <c r="M98" s="1" t="str" cm="1">
        <f t="array" aca="1" ref="M98" ca="1">_xlfn.SINGLE(IF($B98&lt;&gt;"",IF(COUNTIFS(dates,"&gt;="&amp;M$1,dates,"&lt;"&amp;DATE(YEAR(M$1)+1,MONTH(M$1),DAY(M$1)),projects,$B98)&lt;&gt;0,1,""),""))</f>
        <v/>
      </c>
      <c r="N98" s="1" t="str" cm="1">
        <f t="array" aca="1" ref="N98" ca="1">_xlfn.SINGLE(IF($B98&lt;&gt;"",IF(COUNTIFS(dates,"&gt;="&amp;N$1,dates,"&lt;"&amp;DATE(YEAR(N$1)+1,MONTH(N$1),DAY(N$1)),projects,$B98)&lt;&gt;0,1,""),""))</f>
        <v/>
      </c>
      <c r="O98" s="1" t="str" cm="1">
        <f t="array" aca="1" ref="O98" ca="1">_xlfn.SINGLE(IF($B98&lt;&gt;"",IF(COUNTIFS(dates,"&gt;="&amp;O$1,dates,"&lt;"&amp;DATE(YEAR(O$1)+1,MONTH(O$1),DAY(O$1)),projects,$B98)&lt;&gt;0,1,""),""))</f>
        <v/>
      </c>
    </row>
    <row r="99" spans="1:15">
      <c r="A99" s="14" t="str">
        <f t="shared" ca="1" si="4"/>
        <v/>
      </c>
      <c r="B99" s="1" t="str">
        <f ca="1">'Annual Trend Days'!B99</f>
        <v/>
      </c>
      <c r="C99" s="1" t="str">
        <f ca="1">'Annual Trend Days'!C99</f>
        <v/>
      </c>
      <c r="D99" s="3" t="str">
        <f ca="1">'Annual Trend Days'!D99</f>
        <v/>
      </c>
      <c r="E99" s="3" t="str">
        <f ca="1">'Annual Trend Days'!E99</f>
        <v/>
      </c>
      <c r="F99" s="3"/>
      <c r="G99" s="3"/>
      <c r="H99" s="3"/>
      <c r="I99" s="3"/>
      <c r="J99" s="1" t="str" cm="1">
        <f t="array" aca="1" ref="J99" ca="1">_xlfn.SINGLE(IF($B99&lt;&gt;"",IF(COUNTIFS(dates,"&gt;="&amp;J$1,dates,"&lt;"&amp;DATE(YEAR(J$1)+1,MONTH(J$1),DAY(J$1)),projects,$B99)&lt;&gt;0,1,""),""))</f>
        <v/>
      </c>
      <c r="K99" s="1" t="str" cm="1">
        <f t="array" aca="1" ref="K99" ca="1">_xlfn.SINGLE(IF($B99&lt;&gt;"",IF(COUNTIFS(dates,"&gt;="&amp;K$1,dates,"&lt;"&amp;DATE(YEAR(K$1)+1,MONTH(K$1),DAY(K$1)),projects,$B99)&lt;&gt;0,1,""),""))</f>
        <v/>
      </c>
      <c r="L99" s="1" t="str" cm="1">
        <f t="array" aca="1" ref="L99" ca="1">_xlfn.SINGLE(IF($B99&lt;&gt;"",IF(COUNTIFS(dates,"&gt;="&amp;L$1,dates,"&lt;"&amp;DATE(YEAR(L$1)+1,MONTH(L$1),DAY(L$1)),projects,$B99)&lt;&gt;0,1,""),""))</f>
        <v/>
      </c>
      <c r="M99" s="1" t="str" cm="1">
        <f t="array" aca="1" ref="M99" ca="1">_xlfn.SINGLE(IF($B99&lt;&gt;"",IF(COUNTIFS(dates,"&gt;="&amp;M$1,dates,"&lt;"&amp;DATE(YEAR(M$1)+1,MONTH(M$1),DAY(M$1)),projects,$B99)&lt;&gt;0,1,""),""))</f>
        <v/>
      </c>
      <c r="N99" s="1" t="str" cm="1">
        <f t="array" aca="1" ref="N99" ca="1">_xlfn.SINGLE(IF($B99&lt;&gt;"",IF(COUNTIFS(dates,"&gt;="&amp;N$1,dates,"&lt;"&amp;DATE(YEAR(N$1)+1,MONTH(N$1),DAY(N$1)),projects,$B99)&lt;&gt;0,1,""),""))</f>
        <v/>
      </c>
      <c r="O99" s="1" t="str" cm="1">
        <f t="array" aca="1" ref="O99" ca="1">_xlfn.SINGLE(IF($B99&lt;&gt;"",IF(COUNTIFS(dates,"&gt;="&amp;O$1,dates,"&lt;"&amp;DATE(YEAR(O$1)+1,MONTH(O$1),DAY(O$1)),projects,$B99)&lt;&gt;0,1,""),""))</f>
        <v/>
      </c>
    </row>
    <row r="100" spans="1:15">
      <c r="A100" s="14" t="str">
        <f t="shared" ca="1" si="4"/>
        <v/>
      </c>
      <c r="B100" s="1" t="str">
        <f ca="1">'Annual Trend Days'!B100</f>
        <v/>
      </c>
      <c r="C100" s="1" t="str">
        <f ca="1">'Annual Trend Days'!C100</f>
        <v/>
      </c>
      <c r="D100" s="3" t="str">
        <f ca="1">'Annual Trend Days'!D100</f>
        <v/>
      </c>
      <c r="E100" s="3" t="str">
        <f ca="1">'Annual Trend Days'!E100</f>
        <v/>
      </c>
      <c r="F100" s="3"/>
      <c r="G100" s="3"/>
      <c r="H100" s="3"/>
      <c r="I100" s="3"/>
      <c r="J100" s="1" t="str" cm="1">
        <f t="array" aca="1" ref="J100" ca="1">_xlfn.SINGLE(IF($B100&lt;&gt;"",IF(COUNTIFS(dates,"&gt;="&amp;J$1,dates,"&lt;"&amp;DATE(YEAR(J$1)+1,MONTH(J$1),DAY(J$1)),projects,$B100)&lt;&gt;0,1,""),""))</f>
        <v/>
      </c>
      <c r="K100" s="1" t="str" cm="1">
        <f t="array" aca="1" ref="K100" ca="1">_xlfn.SINGLE(IF($B100&lt;&gt;"",IF(COUNTIFS(dates,"&gt;="&amp;K$1,dates,"&lt;"&amp;DATE(YEAR(K$1)+1,MONTH(K$1),DAY(K$1)),projects,$B100)&lt;&gt;0,1,""),""))</f>
        <v/>
      </c>
      <c r="L100" s="1" t="str" cm="1">
        <f t="array" aca="1" ref="L100" ca="1">_xlfn.SINGLE(IF($B100&lt;&gt;"",IF(COUNTIFS(dates,"&gt;="&amp;L$1,dates,"&lt;"&amp;DATE(YEAR(L$1)+1,MONTH(L$1),DAY(L$1)),projects,$B100)&lt;&gt;0,1,""),""))</f>
        <v/>
      </c>
      <c r="M100" s="1" t="str" cm="1">
        <f t="array" aca="1" ref="M100" ca="1">_xlfn.SINGLE(IF($B100&lt;&gt;"",IF(COUNTIFS(dates,"&gt;="&amp;M$1,dates,"&lt;"&amp;DATE(YEAR(M$1)+1,MONTH(M$1),DAY(M$1)),projects,$B100)&lt;&gt;0,1,""),""))</f>
        <v/>
      </c>
      <c r="N100" s="1" t="str" cm="1">
        <f t="array" aca="1" ref="N100" ca="1">_xlfn.SINGLE(IF($B100&lt;&gt;"",IF(COUNTIFS(dates,"&gt;="&amp;N$1,dates,"&lt;"&amp;DATE(YEAR(N$1)+1,MONTH(N$1),DAY(N$1)),projects,$B100)&lt;&gt;0,1,""),""))</f>
        <v/>
      </c>
      <c r="O100" s="1" t="str" cm="1">
        <f t="array" aca="1" ref="O100" ca="1">_xlfn.SINGLE(IF($B100&lt;&gt;"",IF(COUNTIFS(dates,"&gt;="&amp;O$1,dates,"&lt;"&amp;DATE(YEAR(O$1)+1,MONTH(O$1),DAY(O$1)),projects,$B100)&lt;&gt;0,1,""),""))</f>
        <v/>
      </c>
    </row>
    <row r="101" spans="1:15">
      <c r="A101" s="14" t="str">
        <f t="shared" ca="1" si="4"/>
        <v/>
      </c>
      <c r="B101" s="1" t="str">
        <f ca="1">'Annual Trend Days'!B101</f>
        <v/>
      </c>
      <c r="C101" s="1" t="str">
        <f ca="1">'Annual Trend Days'!C101</f>
        <v/>
      </c>
      <c r="D101" s="3" t="str">
        <f ca="1">'Annual Trend Days'!D101</f>
        <v/>
      </c>
      <c r="E101" s="3" t="str">
        <f ca="1">'Annual Trend Days'!E101</f>
        <v/>
      </c>
      <c r="F101" s="3"/>
      <c r="G101" s="3"/>
      <c r="H101" s="3"/>
      <c r="I101" s="3"/>
      <c r="J101" s="1" t="str" cm="1">
        <f t="array" aca="1" ref="J101" ca="1">_xlfn.SINGLE(IF($B101&lt;&gt;"",IF(COUNTIFS(dates,"&gt;="&amp;J$1,dates,"&lt;"&amp;DATE(YEAR(J$1)+1,MONTH(J$1),DAY(J$1)),projects,$B101)&lt;&gt;0,1,""),""))</f>
        <v/>
      </c>
      <c r="K101" s="1" t="str" cm="1">
        <f t="array" aca="1" ref="K101" ca="1">_xlfn.SINGLE(IF($B101&lt;&gt;"",IF(COUNTIFS(dates,"&gt;="&amp;K$1,dates,"&lt;"&amp;DATE(YEAR(K$1)+1,MONTH(K$1),DAY(K$1)),projects,$B101)&lt;&gt;0,1,""),""))</f>
        <v/>
      </c>
      <c r="L101" s="1" t="str" cm="1">
        <f t="array" aca="1" ref="L101" ca="1">_xlfn.SINGLE(IF($B101&lt;&gt;"",IF(COUNTIFS(dates,"&gt;="&amp;L$1,dates,"&lt;"&amp;DATE(YEAR(L$1)+1,MONTH(L$1),DAY(L$1)),projects,$B101)&lt;&gt;0,1,""),""))</f>
        <v/>
      </c>
      <c r="M101" s="1" t="str" cm="1">
        <f t="array" aca="1" ref="M101" ca="1">_xlfn.SINGLE(IF($B101&lt;&gt;"",IF(COUNTIFS(dates,"&gt;="&amp;M$1,dates,"&lt;"&amp;DATE(YEAR(M$1)+1,MONTH(M$1),DAY(M$1)),projects,$B101)&lt;&gt;0,1,""),""))</f>
        <v/>
      </c>
      <c r="N101" s="1" t="str" cm="1">
        <f t="array" aca="1" ref="N101" ca="1">_xlfn.SINGLE(IF($B101&lt;&gt;"",IF(COUNTIFS(dates,"&gt;="&amp;N$1,dates,"&lt;"&amp;DATE(YEAR(N$1)+1,MONTH(N$1),DAY(N$1)),projects,$B101)&lt;&gt;0,1,""),""))</f>
        <v/>
      </c>
      <c r="O101" s="1" t="str" cm="1">
        <f t="array" aca="1" ref="O101" ca="1">_xlfn.SINGLE(IF($B101&lt;&gt;"",IF(COUNTIFS(dates,"&gt;="&amp;O$1,dates,"&lt;"&amp;DATE(YEAR(O$1)+1,MONTH(O$1),DAY(O$1)),projects,$B101)&lt;&gt;0,1,""),""))</f>
        <v/>
      </c>
    </row>
    <row r="102" spans="1:15">
      <c r="A102" s="14" t="str">
        <f t="shared" ca="1" si="4"/>
        <v/>
      </c>
      <c r="B102" s="1" t="str">
        <f ca="1">'Annual Trend Days'!B102</f>
        <v/>
      </c>
      <c r="C102" s="1" t="str">
        <f ca="1">'Annual Trend Days'!C102</f>
        <v/>
      </c>
      <c r="D102" s="3" t="str">
        <f ca="1">'Annual Trend Days'!D102</f>
        <v/>
      </c>
      <c r="E102" s="3" t="str">
        <f ca="1">'Annual Trend Days'!E102</f>
        <v/>
      </c>
      <c r="F102" s="3"/>
      <c r="G102" s="3"/>
      <c r="H102" s="3"/>
      <c r="I102" s="3"/>
      <c r="J102" s="1" t="str" cm="1">
        <f t="array" aca="1" ref="J102" ca="1">_xlfn.SINGLE(IF($B102&lt;&gt;"",IF(COUNTIFS(dates,"&gt;="&amp;J$1,dates,"&lt;"&amp;DATE(YEAR(J$1)+1,MONTH(J$1),DAY(J$1)),projects,$B102)&lt;&gt;0,1,""),""))</f>
        <v/>
      </c>
      <c r="K102" s="1" t="str" cm="1">
        <f t="array" aca="1" ref="K102" ca="1">_xlfn.SINGLE(IF($B102&lt;&gt;"",IF(COUNTIFS(dates,"&gt;="&amp;K$1,dates,"&lt;"&amp;DATE(YEAR(K$1)+1,MONTH(K$1),DAY(K$1)),projects,$B102)&lt;&gt;0,1,""),""))</f>
        <v/>
      </c>
      <c r="L102" s="1" t="str" cm="1">
        <f t="array" aca="1" ref="L102" ca="1">_xlfn.SINGLE(IF($B102&lt;&gt;"",IF(COUNTIFS(dates,"&gt;="&amp;L$1,dates,"&lt;"&amp;DATE(YEAR(L$1)+1,MONTH(L$1),DAY(L$1)),projects,$B102)&lt;&gt;0,1,""),""))</f>
        <v/>
      </c>
      <c r="M102" s="1" t="str" cm="1">
        <f t="array" aca="1" ref="M102" ca="1">_xlfn.SINGLE(IF($B102&lt;&gt;"",IF(COUNTIFS(dates,"&gt;="&amp;M$1,dates,"&lt;"&amp;DATE(YEAR(M$1)+1,MONTH(M$1),DAY(M$1)),projects,$B102)&lt;&gt;0,1,""),""))</f>
        <v/>
      </c>
      <c r="N102" s="1" t="str" cm="1">
        <f t="array" aca="1" ref="N102" ca="1">_xlfn.SINGLE(IF($B102&lt;&gt;"",IF(COUNTIFS(dates,"&gt;="&amp;N$1,dates,"&lt;"&amp;DATE(YEAR(N$1)+1,MONTH(N$1),DAY(N$1)),projects,$B102)&lt;&gt;0,1,""),""))</f>
        <v/>
      </c>
      <c r="O102" s="1" t="str" cm="1">
        <f t="array" aca="1" ref="O102" ca="1">_xlfn.SINGLE(IF($B102&lt;&gt;"",IF(COUNTIFS(dates,"&gt;="&amp;O$1,dates,"&lt;"&amp;DATE(YEAR(O$1)+1,MONTH(O$1),DAY(O$1)),projects,$B102)&lt;&gt;0,1,""),""))</f>
        <v/>
      </c>
    </row>
    <row r="103" spans="1:15">
      <c r="A103" s="14" t="str">
        <f t="shared" ca="1" si="4"/>
        <v/>
      </c>
      <c r="B103" s="1" t="str">
        <f ca="1">'Annual Trend Days'!B103</f>
        <v/>
      </c>
      <c r="C103" s="1" t="str">
        <f ca="1">'Annual Trend Days'!C103</f>
        <v/>
      </c>
      <c r="D103" s="3" t="str">
        <f ca="1">'Annual Trend Days'!D103</f>
        <v/>
      </c>
      <c r="E103" s="3" t="str">
        <f ca="1">'Annual Trend Days'!E103</f>
        <v/>
      </c>
      <c r="F103" s="3"/>
      <c r="G103" s="3"/>
      <c r="H103" s="3"/>
      <c r="I103" s="3"/>
      <c r="J103" s="1" t="str" cm="1">
        <f t="array" aca="1" ref="J103" ca="1">_xlfn.SINGLE(IF($B103&lt;&gt;"",IF(COUNTIFS(dates,"&gt;="&amp;J$1,dates,"&lt;"&amp;DATE(YEAR(J$1)+1,MONTH(J$1),DAY(J$1)),projects,$B103)&lt;&gt;0,1,""),""))</f>
        <v/>
      </c>
      <c r="K103" s="1" t="str" cm="1">
        <f t="array" aca="1" ref="K103" ca="1">_xlfn.SINGLE(IF($B103&lt;&gt;"",IF(COUNTIFS(dates,"&gt;="&amp;K$1,dates,"&lt;"&amp;DATE(YEAR(K$1)+1,MONTH(K$1),DAY(K$1)),projects,$B103)&lt;&gt;0,1,""),""))</f>
        <v/>
      </c>
      <c r="L103" s="1" t="str" cm="1">
        <f t="array" aca="1" ref="L103" ca="1">_xlfn.SINGLE(IF($B103&lt;&gt;"",IF(COUNTIFS(dates,"&gt;="&amp;L$1,dates,"&lt;"&amp;DATE(YEAR(L$1)+1,MONTH(L$1),DAY(L$1)),projects,$B103)&lt;&gt;0,1,""),""))</f>
        <v/>
      </c>
      <c r="M103" s="1" t="str" cm="1">
        <f t="array" aca="1" ref="M103" ca="1">_xlfn.SINGLE(IF($B103&lt;&gt;"",IF(COUNTIFS(dates,"&gt;="&amp;M$1,dates,"&lt;"&amp;DATE(YEAR(M$1)+1,MONTH(M$1),DAY(M$1)),projects,$B103)&lt;&gt;0,1,""),""))</f>
        <v/>
      </c>
      <c r="N103" s="1" t="str" cm="1">
        <f t="array" aca="1" ref="N103" ca="1">_xlfn.SINGLE(IF($B103&lt;&gt;"",IF(COUNTIFS(dates,"&gt;="&amp;N$1,dates,"&lt;"&amp;DATE(YEAR(N$1)+1,MONTH(N$1),DAY(N$1)),projects,$B103)&lt;&gt;0,1,""),""))</f>
        <v/>
      </c>
      <c r="O103" s="1" t="str" cm="1">
        <f t="array" aca="1" ref="O103" ca="1">_xlfn.SINGLE(IF($B103&lt;&gt;"",IF(COUNTIFS(dates,"&gt;="&amp;O$1,dates,"&lt;"&amp;DATE(YEAR(O$1)+1,MONTH(O$1),DAY(O$1)),projects,$B103)&lt;&gt;0,1,""),""))</f>
        <v/>
      </c>
    </row>
    <row r="104" spans="1:15">
      <c r="A104" s="14" t="str">
        <f t="shared" ca="1" si="4"/>
        <v/>
      </c>
      <c r="B104" s="1" t="str">
        <f ca="1">'Annual Trend Days'!B104</f>
        <v/>
      </c>
      <c r="C104" s="1" t="str">
        <f ca="1">'Annual Trend Days'!C104</f>
        <v/>
      </c>
      <c r="D104" s="3" t="str">
        <f ca="1">'Annual Trend Days'!D104</f>
        <v/>
      </c>
      <c r="E104" s="3" t="str">
        <f ca="1">'Annual Trend Days'!E104</f>
        <v/>
      </c>
      <c r="F104" s="3"/>
      <c r="G104" s="3"/>
      <c r="H104" s="3"/>
      <c r="I104" s="3"/>
      <c r="J104" s="1" t="str" cm="1">
        <f t="array" aca="1" ref="J104" ca="1">_xlfn.SINGLE(IF($B104&lt;&gt;"",IF(COUNTIFS(dates,"&gt;="&amp;J$1,dates,"&lt;"&amp;DATE(YEAR(J$1)+1,MONTH(J$1),DAY(J$1)),projects,$B104)&lt;&gt;0,1,""),""))</f>
        <v/>
      </c>
      <c r="K104" s="1" t="str" cm="1">
        <f t="array" aca="1" ref="K104" ca="1">_xlfn.SINGLE(IF($B104&lt;&gt;"",IF(COUNTIFS(dates,"&gt;="&amp;K$1,dates,"&lt;"&amp;DATE(YEAR(K$1)+1,MONTH(K$1),DAY(K$1)),projects,$B104)&lt;&gt;0,1,""),""))</f>
        <v/>
      </c>
      <c r="L104" s="1" t="str" cm="1">
        <f t="array" aca="1" ref="L104" ca="1">_xlfn.SINGLE(IF($B104&lt;&gt;"",IF(COUNTIFS(dates,"&gt;="&amp;L$1,dates,"&lt;"&amp;DATE(YEAR(L$1)+1,MONTH(L$1),DAY(L$1)),projects,$B104)&lt;&gt;0,1,""),""))</f>
        <v/>
      </c>
      <c r="M104" s="1" t="str" cm="1">
        <f t="array" aca="1" ref="M104" ca="1">_xlfn.SINGLE(IF($B104&lt;&gt;"",IF(COUNTIFS(dates,"&gt;="&amp;M$1,dates,"&lt;"&amp;DATE(YEAR(M$1)+1,MONTH(M$1),DAY(M$1)),projects,$B104)&lt;&gt;0,1,""),""))</f>
        <v/>
      </c>
      <c r="N104" s="1" t="str" cm="1">
        <f t="array" aca="1" ref="N104" ca="1">_xlfn.SINGLE(IF($B104&lt;&gt;"",IF(COUNTIFS(dates,"&gt;="&amp;N$1,dates,"&lt;"&amp;DATE(YEAR(N$1)+1,MONTH(N$1),DAY(N$1)),projects,$B104)&lt;&gt;0,1,""),""))</f>
        <v/>
      </c>
      <c r="O104" s="1" t="str" cm="1">
        <f t="array" aca="1" ref="O104" ca="1">_xlfn.SINGLE(IF($B104&lt;&gt;"",IF(COUNTIFS(dates,"&gt;="&amp;O$1,dates,"&lt;"&amp;DATE(YEAR(O$1)+1,MONTH(O$1),DAY(O$1)),projects,$B104)&lt;&gt;0,1,""),""))</f>
        <v/>
      </c>
    </row>
    <row r="105" spans="1:15">
      <c r="A105" s="14" t="str">
        <f t="shared" ca="1" si="4"/>
        <v/>
      </c>
      <c r="B105" s="1" t="str">
        <f ca="1">'Annual Trend Days'!B105</f>
        <v/>
      </c>
      <c r="C105" s="1" t="str">
        <f ca="1">'Annual Trend Days'!C105</f>
        <v/>
      </c>
      <c r="D105" s="3" t="str">
        <f ca="1">'Annual Trend Days'!D105</f>
        <v/>
      </c>
      <c r="E105" s="3" t="str">
        <f ca="1">'Annual Trend Days'!E105</f>
        <v/>
      </c>
      <c r="F105" s="3"/>
      <c r="G105" s="3"/>
      <c r="H105" s="3"/>
      <c r="I105" s="3"/>
      <c r="J105" s="1" t="str" cm="1">
        <f t="array" aca="1" ref="J105" ca="1">_xlfn.SINGLE(IF($B105&lt;&gt;"",IF(COUNTIFS(dates,"&gt;="&amp;J$1,dates,"&lt;"&amp;DATE(YEAR(J$1)+1,MONTH(J$1),DAY(J$1)),projects,$B105)&lt;&gt;0,1,""),""))</f>
        <v/>
      </c>
      <c r="K105" s="1" t="str" cm="1">
        <f t="array" aca="1" ref="K105" ca="1">_xlfn.SINGLE(IF($B105&lt;&gt;"",IF(COUNTIFS(dates,"&gt;="&amp;K$1,dates,"&lt;"&amp;DATE(YEAR(K$1)+1,MONTH(K$1),DAY(K$1)),projects,$B105)&lt;&gt;0,1,""),""))</f>
        <v/>
      </c>
      <c r="L105" s="1" t="str" cm="1">
        <f t="array" aca="1" ref="L105" ca="1">_xlfn.SINGLE(IF($B105&lt;&gt;"",IF(COUNTIFS(dates,"&gt;="&amp;L$1,dates,"&lt;"&amp;DATE(YEAR(L$1)+1,MONTH(L$1),DAY(L$1)),projects,$B105)&lt;&gt;0,1,""),""))</f>
        <v/>
      </c>
      <c r="M105" s="1" t="str" cm="1">
        <f t="array" aca="1" ref="M105" ca="1">_xlfn.SINGLE(IF($B105&lt;&gt;"",IF(COUNTIFS(dates,"&gt;="&amp;M$1,dates,"&lt;"&amp;DATE(YEAR(M$1)+1,MONTH(M$1),DAY(M$1)),projects,$B105)&lt;&gt;0,1,""),""))</f>
        <v/>
      </c>
      <c r="N105" s="1" t="str" cm="1">
        <f t="array" aca="1" ref="N105" ca="1">_xlfn.SINGLE(IF($B105&lt;&gt;"",IF(COUNTIFS(dates,"&gt;="&amp;N$1,dates,"&lt;"&amp;DATE(YEAR(N$1)+1,MONTH(N$1),DAY(N$1)),projects,$B105)&lt;&gt;0,1,""),""))</f>
        <v/>
      </c>
      <c r="O105" s="1" t="str" cm="1">
        <f t="array" aca="1" ref="O105" ca="1">_xlfn.SINGLE(IF($B105&lt;&gt;"",IF(COUNTIFS(dates,"&gt;="&amp;O$1,dates,"&lt;"&amp;DATE(YEAR(O$1)+1,MONTH(O$1),DAY(O$1)),projects,$B105)&lt;&gt;0,1,""),""))</f>
        <v/>
      </c>
    </row>
    <row r="106" spans="1:15">
      <c r="A106" s="14" t="str">
        <f t="shared" ca="1" si="4"/>
        <v/>
      </c>
      <c r="B106" s="1" t="str">
        <f ca="1">'Annual Trend Days'!B106</f>
        <v/>
      </c>
      <c r="C106" s="1" t="str">
        <f ca="1">'Annual Trend Days'!C106</f>
        <v/>
      </c>
      <c r="D106" s="3" t="str">
        <f ca="1">'Annual Trend Days'!D106</f>
        <v/>
      </c>
      <c r="E106" s="3" t="str">
        <f ca="1">'Annual Trend Days'!E106</f>
        <v/>
      </c>
      <c r="F106" s="3"/>
      <c r="G106" s="3"/>
      <c r="H106" s="3"/>
      <c r="I106" s="3"/>
      <c r="J106" s="1" t="str" cm="1">
        <f t="array" aca="1" ref="J106" ca="1">_xlfn.SINGLE(IF($B106&lt;&gt;"",IF(COUNTIFS(dates,"&gt;="&amp;J$1,dates,"&lt;"&amp;DATE(YEAR(J$1)+1,MONTH(J$1),DAY(J$1)),projects,$B106)&lt;&gt;0,1,""),""))</f>
        <v/>
      </c>
      <c r="K106" s="1" t="str" cm="1">
        <f t="array" aca="1" ref="K106" ca="1">_xlfn.SINGLE(IF($B106&lt;&gt;"",IF(COUNTIFS(dates,"&gt;="&amp;K$1,dates,"&lt;"&amp;DATE(YEAR(K$1)+1,MONTH(K$1),DAY(K$1)),projects,$B106)&lt;&gt;0,1,""),""))</f>
        <v/>
      </c>
      <c r="L106" s="1" t="str" cm="1">
        <f t="array" aca="1" ref="L106" ca="1">_xlfn.SINGLE(IF($B106&lt;&gt;"",IF(COUNTIFS(dates,"&gt;="&amp;L$1,dates,"&lt;"&amp;DATE(YEAR(L$1)+1,MONTH(L$1),DAY(L$1)),projects,$B106)&lt;&gt;0,1,""),""))</f>
        <v/>
      </c>
      <c r="M106" s="1" t="str" cm="1">
        <f t="array" aca="1" ref="M106" ca="1">_xlfn.SINGLE(IF($B106&lt;&gt;"",IF(COUNTIFS(dates,"&gt;="&amp;M$1,dates,"&lt;"&amp;DATE(YEAR(M$1)+1,MONTH(M$1),DAY(M$1)),projects,$B106)&lt;&gt;0,1,""),""))</f>
        <v/>
      </c>
      <c r="N106" s="1" t="str" cm="1">
        <f t="array" aca="1" ref="N106" ca="1">_xlfn.SINGLE(IF($B106&lt;&gt;"",IF(COUNTIFS(dates,"&gt;="&amp;N$1,dates,"&lt;"&amp;DATE(YEAR(N$1)+1,MONTH(N$1),DAY(N$1)),projects,$B106)&lt;&gt;0,1,""),""))</f>
        <v/>
      </c>
      <c r="O106" s="1" t="str" cm="1">
        <f t="array" aca="1" ref="O106" ca="1">_xlfn.SINGLE(IF($B106&lt;&gt;"",IF(COUNTIFS(dates,"&gt;="&amp;O$1,dates,"&lt;"&amp;DATE(YEAR(O$1)+1,MONTH(O$1),DAY(O$1)),projects,$B106)&lt;&gt;0,1,""),""))</f>
        <v/>
      </c>
    </row>
    <row r="107" spans="1:15">
      <c r="A107" s="14" t="str">
        <f t="shared" ca="1" si="4"/>
        <v/>
      </c>
      <c r="B107" s="1" t="str">
        <f ca="1">'Annual Trend Days'!B107</f>
        <v/>
      </c>
      <c r="C107" s="1" t="str">
        <f ca="1">'Annual Trend Days'!C107</f>
        <v/>
      </c>
      <c r="D107" s="3" t="str">
        <f ca="1">'Annual Trend Days'!D107</f>
        <v/>
      </c>
      <c r="E107" s="3" t="str">
        <f ca="1">'Annual Trend Days'!E107</f>
        <v/>
      </c>
      <c r="F107" s="3"/>
      <c r="G107" s="3"/>
      <c r="H107" s="3"/>
      <c r="I107" s="3"/>
      <c r="J107" s="1" t="str" cm="1">
        <f t="array" aca="1" ref="J107" ca="1">_xlfn.SINGLE(IF($B107&lt;&gt;"",IF(COUNTIFS(dates,"&gt;="&amp;J$1,dates,"&lt;"&amp;DATE(YEAR(J$1)+1,MONTH(J$1),DAY(J$1)),projects,$B107)&lt;&gt;0,1,""),""))</f>
        <v/>
      </c>
      <c r="K107" s="1" t="str" cm="1">
        <f t="array" aca="1" ref="K107" ca="1">_xlfn.SINGLE(IF($B107&lt;&gt;"",IF(COUNTIFS(dates,"&gt;="&amp;K$1,dates,"&lt;"&amp;DATE(YEAR(K$1)+1,MONTH(K$1),DAY(K$1)),projects,$B107)&lt;&gt;0,1,""),""))</f>
        <v/>
      </c>
      <c r="L107" s="1" t="str" cm="1">
        <f t="array" aca="1" ref="L107" ca="1">_xlfn.SINGLE(IF($B107&lt;&gt;"",IF(COUNTIFS(dates,"&gt;="&amp;L$1,dates,"&lt;"&amp;DATE(YEAR(L$1)+1,MONTH(L$1),DAY(L$1)),projects,$B107)&lt;&gt;0,1,""),""))</f>
        <v/>
      </c>
      <c r="M107" s="1" t="str" cm="1">
        <f t="array" aca="1" ref="M107" ca="1">_xlfn.SINGLE(IF($B107&lt;&gt;"",IF(COUNTIFS(dates,"&gt;="&amp;M$1,dates,"&lt;"&amp;DATE(YEAR(M$1)+1,MONTH(M$1),DAY(M$1)),projects,$B107)&lt;&gt;0,1,""),""))</f>
        <v/>
      </c>
      <c r="N107" s="1" t="str" cm="1">
        <f t="array" aca="1" ref="N107" ca="1">_xlfn.SINGLE(IF($B107&lt;&gt;"",IF(COUNTIFS(dates,"&gt;="&amp;N$1,dates,"&lt;"&amp;DATE(YEAR(N$1)+1,MONTH(N$1),DAY(N$1)),projects,$B107)&lt;&gt;0,1,""),""))</f>
        <v/>
      </c>
      <c r="O107" s="1" t="str" cm="1">
        <f t="array" aca="1" ref="O107" ca="1">_xlfn.SINGLE(IF($B107&lt;&gt;"",IF(COUNTIFS(dates,"&gt;="&amp;O$1,dates,"&lt;"&amp;DATE(YEAR(O$1)+1,MONTH(O$1),DAY(O$1)),projects,$B107)&lt;&gt;0,1,""),""))</f>
        <v/>
      </c>
    </row>
    <row r="108" spans="1:15">
      <c r="A108" s="14" t="str">
        <f t="shared" ca="1" si="4"/>
        <v/>
      </c>
      <c r="B108" s="1" t="str">
        <f ca="1">'Annual Trend Days'!B108</f>
        <v/>
      </c>
      <c r="C108" s="1" t="str">
        <f ca="1">'Annual Trend Days'!C108</f>
        <v/>
      </c>
      <c r="D108" s="3" t="str">
        <f ca="1">'Annual Trend Days'!D108</f>
        <v/>
      </c>
      <c r="E108" s="3" t="str">
        <f ca="1">'Annual Trend Days'!E108</f>
        <v/>
      </c>
      <c r="F108" s="3"/>
      <c r="G108" s="3"/>
      <c r="H108" s="3"/>
      <c r="I108" s="3"/>
      <c r="J108" s="1" t="str" cm="1">
        <f t="array" aca="1" ref="J108" ca="1">_xlfn.SINGLE(IF($B108&lt;&gt;"",IF(COUNTIFS(dates,"&gt;="&amp;J$1,dates,"&lt;"&amp;DATE(YEAR(J$1)+1,MONTH(J$1),DAY(J$1)),projects,$B108)&lt;&gt;0,1,""),""))</f>
        <v/>
      </c>
      <c r="K108" s="1" t="str" cm="1">
        <f t="array" aca="1" ref="K108" ca="1">_xlfn.SINGLE(IF($B108&lt;&gt;"",IF(COUNTIFS(dates,"&gt;="&amp;K$1,dates,"&lt;"&amp;DATE(YEAR(K$1)+1,MONTH(K$1),DAY(K$1)),projects,$B108)&lt;&gt;0,1,""),""))</f>
        <v/>
      </c>
      <c r="L108" s="1" t="str" cm="1">
        <f t="array" aca="1" ref="L108" ca="1">_xlfn.SINGLE(IF($B108&lt;&gt;"",IF(COUNTIFS(dates,"&gt;="&amp;L$1,dates,"&lt;"&amp;DATE(YEAR(L$1)+1,MONTH(L$1),DAY(L$1)),projects,$B108)&lt;&gt;0,1,""),""))</f>
        <v/>
      </c>
      <c r="M108" s="1" t="str" cm="1">
        <f t="array" aca="1" ref="M108" ca="1">_xlfn.SINGLE(IF($B108&lt;&gt;"",IF(COUNTIFS(dates,"&gt;="&amp;M$1,dates,"&lt;"&amp;DATE(YEAR(M$1)+1,MONTH(M$1),DAY(M$1)),projects,$B108)&lt;&gt;0,1,""),""))</f>
        <v/>
      </c>
      <c r="N108" s="1" t="str" cm="1">
        <f t="array" aca="1" ref="N108" ca="1">_xlfn.SINGLE(IF($B108&lt;&gt;"",IF(COUNTIFS(dates,"&gt;="&amp;N$1,dates,"&lt;"&amp;DATE(YEAR(N$1)+1,MONTH(N$1),DAY(N$1)),projects,$B108)&lt;&gt;0,1,""),""))</f>
        <v/>
      </c>
      <c r="O108" s="1" t="str" cm="1">
        <f t="array" aca="1" ref="O108" ca="1">_xlfn.SINGLE(IF($B108&lt;&gt;"",IF(COUNTIFS(dates,"&gt;="&amp;O$1,dates,"&lt;"&amp;DATE(YEAR(O$1)+1,MONTH(O$1),DAY(O$1)),projects,$B108)&lt;&gt;0,1,""),""))</f>
        <v/>
      </c>
    </row>
    <row r="109" spans="1:15">
      <c r="A109" s="14" t="str">
        <f t="shared" ca="1" si="4"/>
        <v/>
      </c>
      <c r="B109" s="1" t="str">
        <f ca="1">'Annual Trend Days'!B109</f>
        <v/>
      </c>
      <c r="C109" s="1" t="str">
        <f ca="1">'Annual Trend Days'!C109</f>
        <v/>
      </c>
      <c r="D109" s="3" t="str">
        <f ca="1">'Annual Trend Days'!D109</f>
        <v/>
      </c>
      <c r="E109" s="3" t="str">
        <f ca="1">'Annual Trend Days'!E109</f>
        <v/>
      </c>
      <c r="F109" s="3"/>
      <c r="G109" s="3"/>
      <c r="H109" s="3"/>
      <c r="I109" s="3"/>
      <c r="J109" s="1" t="str" cm="1">
        <f t="array" aca="1" ref="J109" ca="1">_xlfn.SINGLE(IF($B109&lt;&gt;"",IF(COUNTIFS(dates,"&gt;="&amp;J$1,dates,"&lt;"&amp;DATE(YEAR(J$1)+1,MONTH(J$1),DAY(J$1)),projects,$B109)&lt;&gt;0,1,""),""))</f>
        <v/>
      </c>
      <c r="K109" s="1" t="str" cm="1">
        <f t="array" aca="1" ref="K109" ca="1">_xlfn.SINGLE(IF($B109&lt;&gt;"",IF(COUNTIFS(dates,"&gt;="&amp;K$1,dates,"&lt;"&amp;DATE(YEAR(K$1)+1,MONTH(K$1),DAY(K$1)),projects,$B109)&lt;&gt;0,1,""),""))</f>
        <v/>
      </c>
      <c r="L109" s="1" t="str" cm="1">
        <f t="array" aca="1" ref="L109" ca="1">_xlfn.SINGLE(IF($B109&lt;&gt;"",IF(COUNTIFS(dates,"&gt;="&amp;L$1,dates,"&lt;"&amp;DATE(YEAR(L$1)+1,MONTH(L$1),DAY(L$1)),projects,$B109)&lt;&gt;0,1,""),""))</f>
        <v/>
      </c>
      <c r="M109" s="1" t="str" cm="1">
        <f t="array" aca="1" ref="M109" ca="1">_xlfn.SINGLE(IF($B109&lt;&gt;"",IF(COUNTIFS(dates,"&gt;="&amp;M$1,dates,"&lt;"&amp;DATE(YEAR(M$1)+1,MONTH(M$1),DAY(M$1)),projects,$B109)&lt;&gt;0,1,""),""))</f>
        <v/>
      </c>
      <c r="N109" s="1" t="str" cm="1">
        <f t="array" aca="1" ref="N109" ca="1">_xlfn.SINGLE(IF($B109&lt;&gt;"",IF(COUNTIFS(dates,"&gt;="&amp;N$1,dates,"&lt;"&amp;DATE(YEAR(N$1)+1,MONTH(N$1),DAY(N$1)),projects,$B109)&lt;&gt;0,1,""),""))</f>
        <v/>
      </c>
      <c r="O109" s="1" t="str" cm="1">
        <f t="array" aca="1" ref="O109" ca="1">_xlfn.SINGLE(IF($B109&lt;&gt;"",IF(COUNTIFS(dates,"&gt;="&amp;O$1,dates,"&lt;"&amp;DATE(YEAR(O$1)+1,MONTH(O$1),DAY(O$1)),projects,$B109)&lt;&gt;0,1,""),""))</f>
        <v/>
      </c>
    </row>
    <row r="110" spans="1:15">
      <c r="A110" s="14" t="str">
        <f t="shared" ca="1" si="4"/>
        <v/>
      </c>
      <c r="B110" s="1" t="str">
        <f ca="1">'Annual Trend Days'!B110</f>
        <v/>
      </c>
      <c r="C110" s="1" t="str">
        <f ca="1">'Annual Trend Days'!C110</f>
        <v/>
      </c>
      <c r="D110" s="3" t="str">
        <f ca="1">'Annual Trend Days'!D110</f>
        <v/>
      </c>
      <c r="E110" s="3" t="str">
        <f ca="1">'Annual Trend Days'!E110</f>
        <v/>
      </c>
      <c r="F110" s="3"/>
      <c r="G110" s="3"/>
      <c r="H110" s="3"/>
      <c r="I110" s="3"/>
      <c r="J110" s="1" t="str" cm="1">
        <f t="array" aca="1" ref="J110" ca="1">_xlfn.SINGLE(IF($B110&lt;&gt;"",IF(COUNTIFS(dates,"&gt;="&amp;J$1,dates,"&lt;"&amp;DATE(YEAR(J$1)+1,MONTH(J$1),DAY(J$1)),projects,$B110)&lt;&gt;0,1,""),""))</f>
        <v/>
      </c>
      <c r="K110" s="1" t="str" cm="1">
        <f t="array" aca="1" ref="K110" ca="1">_xlfn.SINGLE(IF($B110&lt;&gt;"",IF(COUNTIFS(dates,"&gt;="&amp;K$1,dates,"&lt;"&amp;DATE(YEAR(K$1)+1,MONTH(K$1),DAY(K$1)),projects,$B110)&lt;&gt;0,1,""),""))</f>
        <v/>
      </c>
      <c r="L110" s="1" t="str" cm="1">
        <f t="array" aca="1" ref="L110" ca="1">_xlfn.SINGLE(IF($B110&lt;&gt;"",IF(COUNTIFS(dates,"&gt;="&amp;L$1,dates,"&lt;"&amp;DATE(YEAR(L$1)+1,MONTH(L$1),DAY(L$1)),projects,$B110)&lt;&gt;0,1,""),""))</f>
        <v/>
      </c>
      <c r="M110" s="1" t="str" cm="1">
        <f t="array" aca="1" ref="M110" ca="1">_xlfn.SINGLE(IF($B110&lt;&gt;"",IF(COUNTIFS(dates,"&gt;="&amp;M$1,dates,"&lt;"&amp;DATE(YEAR(M$1)+1,MONTH(M$1),DAY(M$1)),projects,$B110)&lt;&gt;0,1,""),""))</f>
        <v/>
      </c>
      <c r="N110" s="1" t="str" cm="1">
        <f t="array" aca="1" ref="N110" ca="1">_xlfn.SINGLE(IF($B110&lt;&gt;"",IF(COUNTIFS(dates,"&gt;="&amp;N$1,dates,"&lt;"&amp;DATE(YEAR(N$1)+1,MONTH(N$1),DAY(N$1)),projects,$B110)&lt;&gt;0,1,""),""))</f>
        <v/>
      </c>
      <c r="O110" s="1" t="str" cm="1">
        <f t="array" aca="1" ref="O110" ca="1">_xlfn.SINGLE(IF($B110&lt;&gt;"",IF(COUNTIFS(dates,"&gt;="&amp;O$1,dates,"&lt;"&amp;DATE(YEAR(O$1)+1,MONTH(O$1),DAY(O$1)),projects,$B110)&lt;&gt;0,1,""),""))</f>
        <v/>
      </c>
    </row>
    <row r="111" spans="1:15">
      <c r="A111" s="14" t="str">
        <f t="shared" ca="1" si="4"/>
        <v/>
      </c>
      <c r="B111" s="1" t="str">
        <f ca="1">'Annual Trend Days'!B111</f>
        <v/>
      </c>
      <c r="C111" s="1" t="str">
        <f ca="1">'Annual Trend Days'!C111</f>
        <v/>
      </c>
      <c r="D111" s="3" t="str">
        <f ca="1">'Annual Trend Days'!D111</f>
        <v/>
      </c>
      <c r="E111" s="3" t="str">
        <f ca="1">'Annual Trend Days'!E111</f>
        <v/>
      </c>
      <c r="F111" s="3"/>
      <c r="G111" s="3"/>
      <c r="H111" s="3"/>
      <c r="I111" s="3"/>
      <c r="J111" s="1" t="str" cm="1">
        <f t="array" aca="1" ref="J111" ca="1">_xlfn.SINGLE(IF($B111&lt;&gt;"",IF(COUNTIFS(dates,"&gt;="&amp;J$1,dates,"&lt;"&amp;DATE(YEAR(J$1)+1,MONTH(J$1),DAY(J$1)),projects,$B111)&lt;&gt;0,1,""),""))</f>
        <v/>
      </c>
      <c r="K111" s="1" t="str" cm="1">
        <f t="array" aca="1" ref="K111" ca="1">_xlfn.SINGLE(IF($B111&lt;&gt;"",IF(COUNTIFS(dates,"&gt;="&amp;K$1,dates,"&lt;"&amp;DATE(YEAR(K$1)+1,MONTH(K$1),DAY(K$1)),projects,$B111)&lt;&gt;0,1,""),""))</f>
        <v/>
      </c>
      <c r="L111" s="1" t="str" cm="1">
        <f t="array" aca="1" ref="L111" ca="1">_xlfn.SINGLE(IF($B111&lt;&gt;"",IF(COUNTIFS(dates,"&gt;="&amp;L$1,dates,"&lt;"&amp;DATE(YEAR(L$1)+1,MONTH(L$1),DAY(L$1)),projects,$B111)&lt;&gt;0,1,""),""))</f>
        <v/>
      </c>
      <c r="M111" s="1" t="str" cm="1">
        <f t="array" aca="1" ref="M111" ca="1">_xlfn.SINGLE(IF($B111&lt;&gt;"",IF(COUNTIFS(dates,"&gt;="&amp;M$1,dates,"&lt;"&amp;DATE(YEAR(M$1)+1,MONTH(M$1),DAY(M$1)),projects,$B111)&lt;&gt;0,1,""),""))</f>
        <v/>
      </c>
      <c r="N111" s="1" t="str" cm="1">
        <f t="array" aca="1" ref="N111" ca="1">_xlfn.SINGLE(IF($B111&lt;&gt;"",IF(COUNTIFS(dates,"&gt;="&amp;N$1,dates,"&lt;"&amp;DATE(YEAR(N$1)+1,MONTH(N$1),DAY(N$1)),projects,$B111)&lt;&gt;0,1,""),""))</f>
        <v/>
      </c>
      <c r="O111" s="1" t="str" cm="1">
        <f t="array" aca="1" ref="O111" ca="1">_xlfn.SINGLE(IF($B111&lt;&gt;"",IF(COUNTIFS(dates,"&gt;="&amp;O$1,dates,"&lt;"&amp;DATE(YEAR(O$1)+1,MONTH(O$1),DAY(O$1)),projects,$B111)&lt;&gt;0,1,""),""))</f>
        <v/>
      </c>
    </row>
    <row r="112" spans="1:15">
      <c r="A112" s="14" t="str">
        <f t="shared" ca="1" si="4"/>
        <v/>
      </c>
      <c r="B112" s="1" t="str">
        <f ca="1">'Annual Trend Days'!B112</f>
        <v/>
      </c>
      <c r="C112" s="1" t="str">
        <f ca="1">'Annual Trend Days'!C112</f>
        <v/>
      </c>
      <c r="D112" s="3" t="str">
        <f ca="1">'Annual Trend Days'!D112</f>
        <v/>
      </c>
      <c r="E112" s="3" t="str">
        <f ca="1">'Annual Trend Days'!E112</f>
        <v/>
      </c>
      <c r="F112" s="3"/>
      <c r="G112" s="3"/>
      <c r="H112" s="3"/>
      <c r="I112" s="3"/>
      <c r="J112" s="1" t="str" cm="1">
        <f t="array" aca="1" ref="J112" ca="1">_xlfn.SINGLE(IF($B112&lt;&gt;"",IF(COUNTIFS(dates,"&gt;="&amp;J$1,dates,"&lt;"&amp;DATE(YEAR(J$1)+1,MONTH(J$1),DAY(J$1)),projects,$B112)&lt;&gt;0,1,""),""))</f>
        <v/>
      </c>
      <c r="K112" s="1" t="str" cm="1">
        <f t="array" aca="1" ref="K112" ca="1">_xlfn.SINGLE(IF($B112&lt;&gt;"",IF(COUNTIFS(dates,"&gt;="&amp;K$1,dates,"&lt;"&amp;DATE(YEAR(K$1)+1,MONTH(K$1),DAY(K$1)),projects,$B112)&lt;&gt;0,1,""),""))</f>
        <v/>
      </c>
      <c r="L112" s="1" t="str" cm="1">
        <f t="array" aca="1" ref="L112" ca="1">_xlfn.SINGLE(IF($B112&lt;&gt;"",IF(COUNTIFS(dates,"&gt;="&amp;L$1,dates,"&lt;"&amp;DATE(YEAR(L$1)+1,MONTH(L$1),DAY(L$1)),projects,$B112)&lt;&gt;0,1,""),""))</f>
        <v/>
      </c>
      <c r="M112" s="1" t="str" cm="1">
        <f t="array" aca="1" ref="M112" ca="1">_xlfn.SINGLE(IF($B112&lt;&gt;"",IF(COUNTIFS(dates,"&gt;="&amp;M$1,dates,"&lt;"&amp;DATE(YEAR(M$1)+1,MONTH(M$1),DAY(M$1)),projects,$B112)&lt;&gt;0,1,""),""))</f>
        <v/>
      </c>
      <c r="N112" s="1" t="str" cm="1">
        <f t="array" aca="1" ref="N112" ca="1">_xlfn.SINGLE(IF($B112&lt;&gt;"",IF(COUNTIFS(dates,"&gt;="&amp;N$1,dates,"&lt;"&amp;DATE(YEAR(N$1)+1,MONTH(N$1),DAY(N$1)),projects,$B112)&lt;&gt;0,1,""),""))</f>
        <v/>
      </c>
      <c r="O112" s="1" t="str" cm="1">
        <f t="array" aca="1" ref="O112" ca="1">_xlfn.SINGLE(IF($B112&lt;&gt;"",IF(COUNTIFS(dates,"&gt;="&amp;O$1,dates,"&lt;"&amp;DATE(YEAR(O$1)+1,MONTH(O$1),DAY(O$1)),projects,$B112)&lt;&gt;0,1,""),""))</f>
        <v/>
      </c>
    </row>
    <row r="113" spans="1:15">
      <c r="A113" s="14" t="str">
        <f t="shared" ca="1" si="4"/>
        <v/>
      </c>
      <c r="B113" s="1" t="str">
        <f ca="1">'Annual Trend Days'!B113</f>
        <v/>
      </c>
      <c r="C113" s="1" t="str">
        <f ca="1">'Annual Trend Days'!C113</f>
        <v/>
      </c>
      <c r="D113" s="3" t="str">
        <f ca="1">'Annual Trend Days'!D113</f>
        <v/>
      </c>
      <c r="E113" s="3" t="str">
        <f ca="1">'Annual Trend Days'!E113</f>
        <v/>
      </c>
      <c r="F113" s="3"/>
      <c r="G113" s="3"/>
      <c r="H113" s="3"/>
      <c r="I113" s="3"/>
      <c r="J113" s="1" t="str" cm="1">
        <f t="array" aca="1" ref="J113" ca="1">_xlfn.SINGLE(IF($B113&lt;&gt;"",IF(COUNTIFS(dates,"&gt;="&amp;J$1,dates,"&lt;"&amp;DATE(YEAR(J$1)+1,MONTH(J$1),DAY(J$1)),projects,$B113)&lt;&gt;0,1,""),""))</f>
        <v/>
      </c>
      <c r="K113" s="1" t="str" cm="1">
        <f t="array" aca="1" ref="K113" ca="1">_xlfn.SINGLE(IF($B113&lt;&gt;"",IF(COUNTIFS(dates,"&gt;="&amp;K$1,dates,"&lt;"&amp;DATE(YEAR(K$1)+1,MONTH(K$1),DAY(K$1)),projects,$B113)&lt;&gt;0,1,""),""))</f>
        <v/>
      </c>
      <c r="L113" s="1" t="str" cm="1">
        <f t="array" aca="1" ref="L113" ca="1">_xlfn.SINGLE(IF($B113&lt;&gt;"",IF(COUNTIFS(dates,"&gt;="&amp;L$1,dates,"&lt;"&amp;DATE(YEAR(L$1)+1,MONTH(L$1),DAY(L$1)),projects,$B113)&lt;&gt;0,1,""),""))</f>
        <v/>
      </c>
      <c r="M113" s="1" t="str" cm="1">
        <f t="array" aca="1" ref="M113" ca="1">_xlfn.SINGLE(IF($B113&lt;&gt;"",IF(COUNTIFS(dates,"&gt;="&amp;M$1,dates,"&lt;"&amp;DATE(YEAR(M$1)+1,MONTH(M$1),DAY(M$1)),projects,$B113)&lt;&gt;0,1,""),""))</f>
        <v/>
      </c>
      <c r="N113" s="1" t="str" cm="1">
        <f t="array" aca="1" ref="N113" ca="1">_xlfn.SINGLE(IF($B113&lt;&gt;"",IF(COUNTIFS(dates,"&gt;="&amp;N$1,dates,"&lt;"&amp;DATE(YEAR(N$1)+1,MONTH(N$1),DAY(N$1)),projects,$B113)&lt;&gt;0,1,""),""))</f>
        <v/>
      </c>
      <c r="O113" s="1" t="str" cm="1">
        <f t="array" aca="1" ref="O113" ca="1">_xlfn.SINGLE(IF($B113&lt;&gt;"",IF(COUNTIFS(dates,"&gt;="&amp;O$1,dates,"&lt;"&amp;DATE(YEAR(O$1)+1,MONTH(O$1),DAY(O$1)),projects,$B113)&lt;&gt;0,1,""),""))</f>
        <v/>
      </c>
    </row>
    <row r="114" spans="1:15">
      <c r="A114" s="14" t="str">
        <f t="shared" ca="1" si="4"/>
        <v/>
      </c>
      <c r="B114" s="1" t="str">
        <f ca="1">'Annual Trend Days'!B114</f>
        <v/>
      </c>
      <c r="C114" s="1" t="str">
        <f ca="1">'Annual Trend Days'!C114</f>
        <v/>
      </c>
      <c r="D114" s="3" t="str">
        <f ca="1">'Annual Trend Days'!D114</f>
        <v/>
      </c>
      <c r="E114" s="3" t="str">
        <f ca="1">'Annual Trend Days'!E114</f>
        <v/>
      </c>
      <c r="F114" s="3"/>
      <c r="G114" s="3"/>
      <c r="H114" s="3"/>
      <c r="I114" s="3"/>
      <c r="J114" s="1" t="str" cm="1">
        <f t="array" aca="1" ref="J114" ca="1">_xlfn.SINGLE(IF($B114&lt;&gt;"",IF(COUNTIFS(dates,"&gt;="&amp;J$1,dates,"&lt;"&amp;DATE(YEAR(J$1)+1,MONTH(J$1),DAY(J$1)),projects,$B114)&lt;&gt;0,1,""),""))</f>
        <v/>
      </c>
      <c r="K114" s="1" t="str" cm="1">
        <f t="array" aca="1" ref="K114" ca="1">_xlfn.SINGLE(IF($B114&lt;&gt;"",IF(COUNTIFS(dates,"&gt;="&amp;K$1,dates,"&lt;"&amp;DATE(YEAR(K$1)+1,MONTH(K$1),DAY(K$1)),projects,$B114)&lt;&gt;0,1,""),""))</f>
        <v/>
      </c>
      <c r="L114" s="1" t="str" cm="1">
        <f t="array" aca="1" ref="L114" ca="1">_xlfn.SINGLE(IF($B114&lt;&gt;"",IF(COUNTIFS(dates,"&gt;="&amp;L$1,dates,"&lt;"&amp;DATE(YEAR(L$1)+1,MONTH(L$1),DAY(L$1)),projects,$B114)&lt;&gt;0,1,""),""))</f>
        <v/>
      </c>
      <c r="M114" s="1" t="str" cm="1">
        <f t="array" aca="1" ref="M114" ca="1">_xlfn.SINGLE(IF($B114&lt;&gt;"",IF(COUNTIFS(dates,"&gt;="&amp;M$1,dates,"&lt;"&amp;DATE(YEAR(M$1)+1,MONTH(M$1),DAY(M$1)),projects,$B114)&lt;&gt;0,1,""),""))</f>
        <v/>
      </c>
      <c r="N114" s="1" t="str" cm="1">
        <f t="array" aca="1" ref="N114" ca="1">_xlfn.SINGLE(IF($B114&lt;&gt;"",IF(COUNTIFS(dates,"&gt;="&amp;N$1,dates,"&lt;"&amp;DATE(YEAR(N$1)+1,MONTH(N$1),DAY(N$1)),projects,$B114)&lt;&gt;0,1,""),""))</f>
        <v/>
      </c>
      <c r="O114" s="1" t="str" cm="1">
        <f t="array" aca="1" ref="O114" ca="1">_xlfn.SINGLE(IF($B114&lt;&gt;"",IF(COUNTIFS(dates,"&gt;="&amp;O$1,dates,"&lt;"&amp;DATE(YEAR(O$1)+1,MONTH(O$1),DAY(O$1)),projects,$B114)&lt;&gt;0,1,""),""))</f>
        <v/>
      </c>
    </row>
    <row r="115" spans="1:15">
      <c r="A115" s="14" t="str">
        <f t="shared" ca="1" si="4"/>
        <v/>
      </c>
      <c r="B115" s="1" t="str">
        <f ca="1">'Annual Trend Days'!B115</f>
        <v/>
      </c>
      <c r="C115" s="1" t="str">
        <f ca="1">'Annual Trend Days'!C115</f>
        <v/>
      </c>
      <c r="D115" s="3" t="str">
        <f ca="1">'Annual Trend Days'!D115</f>
        <v/>
      </c>
      <c r="E115" s="3" t="str">
        <f ca="1">'Annual Trend Days'!E115</f>
        <v/>
      </c>
      <c r="F115" s="3"/>
      <c r="G115" s="3"/>
      <c r="H115" s="3"/>
      <c r="I115" s="3"/>
      <c r="J115" s="1" t="str" cm="1">
        <f t="array" aca="1" ref="J115" ca="1">_xlfn.SINGLE(IF($B115&lt;&gt;"",IF(COUNTIFS(dates,"&gt;="&amp;J$1,dates,"&lt;"&amp;DATE(YEAR(J$1)+1,MONTH(J$1),DAY(J$1)),projects,$B115)&lt;&gt;0,1,""),""))</f>
        <v/>
      </c>
      <c r="K115" s="1" t="str" cm="1">
        <f t="array" aca="1" ref="K115" ca="1">_xlfn.SINGLE(IF($B115&lt;&gt;"",IF(COUNTIFS(dates,"&gt;="&amp;K$1,dates,"&lt;"&amp;DATE(YEAR(K$1)+1,MONTH(K$1),DAY(K$1)),projects,$B115)&lt;&gt;0,1,""),""))</f>
        <v/>
      </c>
      <c r="L115" s="1" t="str" cm="1">
        <f t="array" aca="1" ref="L115" ca="1">_xlfn.SINGLE(IF($B115&lt;&gt;"",IF(COUNTIFS(dates,"&gt;="&amp;L$1,dates,"&lt;"&amp;DATE(YEAR(L$1)+1,MONTH(L$1),DAY(L$1)),projects,$B115)&lt;&gt;0,1,""),""))</f>
        <v/>
      </c>
      <c r="M115" s="1" t="str" cm="1">
        <f t="array" aca="1" ref="M115" ca="1">_xlfn.SINGLE(IF($B115&lt;&gt;"",IF(COUNTIFS(dates,"&gt;="&amp;M$1,dates,"&lt;"&amp;DATE(YEAR(M$1)+1,MONTH(M$1),DAY(M$1)),projects,$B115)&lt;&gt;0,1,""),""))</f>
        <v/>
      </c>
      <c r="N115" s="1" t="str" cm="1">
        <f t="array" aca="1" ref="N115" ca="1">_xlfn.SINGLE(IF($B115&lt;&gt;"",IF(COUNTIFS(dates,"&gt;="&amp;N$1,dates,"&lt;"&amp;DATE(YEAR(N$1)+1,MONTH(N$1),DAY(N$1)),projects,$B115)&lt;&gt;0,1,""),""))</f>
        <v/>
      </c>
      <c r="O115" s="1" t="str" cm="1">
        <f t="array" aca="1" ref="O115" ca="1">_xlfn.SINGLE(IF($B115&lt;&gt;"",IF(COUNTIFS(dates,"&gt;="&amp;O$1,dates,"&lt;"&amp;DATE(YEAR(O$1)+1,MONTH(O$1),DAY(O$1)),projects,$B115)&lt;&gt;0,1,""),""))</f>
        <v/>
      </c>
    </row>
    <row r="116" spans="1:15">
      <c r="A116" s="14" t="str">
        <f t="shared" ca="1" si="4"/>
        <v/>
      </c>
      <c r="B116" s="1" t="str">
        <f ca="1">'Annual Trend Days'!B116</f>
        <v/>
      </c>
      <c r="C116" s="1" t="str">
        <f ca="1">'Annual Trend Days'!C116</f>
        <v/>
      </c>
      <c r="D116" s="3" t="str">
        <f ca="1">'Annual Trend Days'!D116</f>
        <v/>
      </c>
      <c r="E116" s="3" t="str">
        <f ca="1">'Annual Trend Days'!E116</f>
        <v/>
      </c>
      <c r="F116" s="3"/>
      <c r="G116" s="3"/>
      <c r="H116" s="3"/>
      <c r="I116" s="3"/>
      <c r="J116" s="1" t="str" cm="1">
        <f t="array" aca="1" ref="J116" ca="1">_xlfn.SINGLE(IF($B116&lt;&gt;"",IF(COUNTIFS(dates,"&gt;="&amp;J$1,dates,"&lt;"&amp;DATE(YEAR(J$1)+1,MONTH(J$1),DAY(J$1)),projects,$B116)&lt;&gt;0,1,""),""))</f>
        <v/>
      </c>
      <c r="K116" s="1" t="str" cm="1">
        <f t="array" aca="1" ref="K116" ca="1">_xlfn.SINGLE(IF($B116&lt;&gt;"",IF(COUNTIFS(dates,"&gt;="&amp;K$1,dates,"&lt;"&amp;DATE(YEAR(K$1)+1,MONTH(K$1),DAY(K$1)),projects,$B116)&lt;&gt;0,1,""),""))</f>
        <v/>
      </c>
      <c r="L116" s="1" t="str" cm="1">
        <f t="array" aca="1" ref="L116" ca="1">_xlfn.SINGLE(IF($B116&lt;&gt;"",IF(COUNTIFS(dates,"&gt;="&amp;L$1,dates,"&lt;"&amp;DATE(YEAR(L$1)+1,MONTH(L$1),DAY(L$1)),projects,$B116)&lt;&gt;0,1,""),""))</f>
        <v/>
      </c>
      <c r="M116" s="1" t="str" cm="1">
        <f t="array" aca="1" ref="M116" ca="1">_xlfn.SINGLE(IF($B116&lt;&gt;"",IF(COUNTIFS(dates,"&gt;="&amp;M$1,dates,"&lt;"&amp;DATE(YEAR(M$1)+1,MONTH(M$1),DAY(M$1)),projects,$B116)&lt;&gt;0,1,""),""))</f>
        <v/>
      </c>
      <c r="N116" s="1" t="str" cm="1">
        <f t="array" aca="1" ref="N116" ca="1">_xlfn.SINGLE(IF($B116&lt;&gt;"",IF(COUNTIFS(dates,"&gt;="&amp;N$1,dates,"&lt;"&amp;DATE(YEAR(N$1)+1,MONTH(N$1),DAY(N$1)),projects,$B116)&lt;&gt;0,1,""),""))</f>
        <v/>
      </c>
      <c r="O116" s="1" t="str" cm="1">
        <f t="array" aca="1" ref="O116" ca="1">_xlfn.SINGLE(IF($B116&lt;&gt;"",IF(COUNTIFS(dates,"&gt;="&amp;O$1,dates,"&lt;"&amp;DATE(YEAR(O$1)+1,MONTH(O$1),DAY(O$1)),projects,$B116)&lt;&gt;0,1,""),""))</f>
        <v/>
      </c>
    </row>
    <row r="117" spans="1:15">
      <c r="A117" s="14" t="str">
        <f t="shared" ca="1" si="4"/>
        <v/>
      </c>
      <c r="B117" s="1" t="str">
        <f ca="1">'Annual Trend Days'!B117</f>
        <v/>
      </c>
      <c r="C117" s="1" t="str">
        <f ca="1">'Annual Trend Days'!C117</f>
        <v/>
      </c>
      <c r="D117" s="3" t="str">
        <f ca="1">'Annual Trend Days'!D117</f>
        <v/>
      </c>
      <c r="E117" s="3" t="str">
        <f ca="1">'Annual Trend Days'!E117</f>
        <v/>
      </c>
      <c r="F117" s="3"/>
      <c r="G117" s="3"/>
      <c r="H117" s="3"/>
      <c r="I117" s="3"/>
      <c r="J117" s="1" t="str" cm="1">
        <f t="array" aca="1" ref="J117" ca="1">_xlfn.SINGLE(IF($B117&lt;&gt;"",IF(COUNTIFS(dates,"&gt;="&amp;J$1,dates,"&lt;"&amp;DATE(YEAR(J$1)+1,MONTH(J$1),DAY(J$1)),projects,$B117)&lt;&gt;0,1,""),""))</f>
        <v/>
      </c>
      <c r="K117" s="1" t="str" cm="1">
        <f t="array" aca="1" ref="K117" ca="1">_xlfn.SINGLE(IF($B117&lt;&gt;"",IF(COUNTIFS(dates,"&gt;="&amp;K$1,dates,"&lt;"&amp;DATE(YEAR(K$1)+1,MONTH(K$1),DAY(K$1)),projects,$B117)&lt;&gt;0,1,""),""))</f>
        <v/>
      </c>
      <c r="L117" s="1" t="str" cm="1">
        <f t="array" aca="1" ref="L117" ca="1">_xlfn.SINGLE(IF($B117&lt;&gt;"",IF(COUNTIFS(dates,"&gt;="&amp;L$1,dates,"&lt;"&amp;DATE(YEAR(L$1)+1,MONTH(L$1),DAY(L$1)),projects,$B117)&lt;&gt;0,1,""),""))</f>
        <v/>
      </c>
      <c r="M117" s="1" t="str" cm="1">
        <f t="array" aca="1" ref="M117" ca="1">_xlfn.SINGLE(IF($B117&lt;&gt;"",IF(COUNTIFS(dates,"&gt;="&amp;M$1,dates,"&lt;"&amp;DATE(YEAR(M$1)+1,MONTH(M$1),DAY(M$1)),projects,$B117)&lt;&gt;0,1,""),""))</f>
        <v/>
      </c>
      <c r="N117" s="1" t="str" cm="1">
        <f t="array" aca="1" ref="N117" ca="1">_xlfn.SINGLE(IF($B117&lt;&gt;"",IF(COUNTIFS(dates,"&gt;="&amp;N$1,dates,"&lt;"&amp;DATE(YEAR(N$1)+1,MONTH(N$1),DAY(N$1)),projects,$B117)&lt;&gt;0,1,""),""))</f>
        <v/>
      </c>
      <c r="O117" s="1" t="str" cm="1">
        <f t="array" aca="1" ref="O117" ca="1">_xlfn.SINGLE(IF($B117&lt;&gt;"",IF(COUNTIFS(dates,"&gt;="&amp;O$1,dates,"&lt;"&amp;DATE(YEAR(O$1)+1,MONTH(O$1),DAY(O$1)),projects,$B117)&lt;&gt;0,1,""),""))</f>
        <v/>
      </c>
    </row>
    <row r="118" spans="1:15">
      <c r="A118" s="14" t="str">
        <f t="shared" ca="1" si="4"/>
        <v/>
      </c>
      <c r="B118" s="1" t="str">
        <f ca="1">'Annual Trend Days'!B118</f>
        <v/>
      </c>
      <c r="C118" s="1" t="str">
        <f ca="1">'Annual Trend Days'!C118</f>
        <v/>
      </c>
      <c r="D118" s="3" t="str">
        <f ca="1">'Annual Trend Days'!D118</f>
        <v/>
      </c>
      <c r="E118" s="3" t="str">
        <f ca="1">'Annual Trend Days'!E118</f>
        <v/>
      </c>
      <c r="F118" s="3"/>
      <c r="G118" s="3"/>
      <c r="H118" s="3"/>
      <c r="I118" s="3"/>
      <c r="J118" s="1" t="str" cm="1">
        <f t="array" aca="1" ref="J118" ca="1">_xlfn.SINGLE(IF($B118&lt;&gt;"",IF(COUNTIFS(dates,"&gt;="&amp;J$1,dates,"&lt;"&amp;DATE(YEAR(J$1)+1,MONTH(J$1),DAY(J$1)),projects,$B118)&lt;&gt;0,1,""),""))</f>
        <v/>
      </c>
      <c r="K118" s="1" t="str" cm="1">
        <f t="array" aca="1" ref="K118" ca="1">_xlfn.SINGLE(IF($B118&lt;&gt;"",IF(COUNTIFS(dates,"&gt;="&amp;K$1,dates,"&lt;"&amp;DATE(YEAR(K$1)+1,MONTH(K$1),DAY(K$1)),projects,$B118)&lt;&gt;0,1,""),""))</f>
        <v/>
      </c>
      <c r="L118" s="1" t="str" cm="1">
        <f t="array" aca="1" ref="L118" ca="1">_xlfn.SINGLE(IF($B118&lt;&gt;"",IF(COUNTIFS(dates,"&gt;="&amp;L$1,dates,"&lt;"&amp;DATE(YEAR(L$1)+1,MONTH(L$1),DAY(L$1)),projects,$B118)&lt;&gt;0,1,""),""))</f>
        <v/>
      </c>
      <c r="M118" s="1" t="str" cm="1">
        <f t="array" aca="1" ref="M118" ca="1">_xlfn.SINGLE(IF($B118&lt;&gt;"",IF(COUNTIFS(dates,"&gt;="&amp;M$1,dates,"&lt;"&amp;DATE(YEAR(M$1)+1,MONTH(M$1),DAY(M$1)),projects,$B118)&lt;&gt;0,1,""),""))</f>
        <v/>
      </c>
      <c r="N118" s="1" t="str" cm="1">
        <f t="array" aca="1" ref="N118" ca="1">_xlfn.SINGLE(IF($B118&lt;&gt;"",IF(COUNTIFS(dates,"&gt;="&amp;N$1,dates,"&lt;"&amp;DATE(YEAR(N$1)+1,MONTH(N$1),DAY(N$1)),projects,$B118)&lt;&gt;0,1,""),""))</f>
        <v/>
      </c>
      <c r="O118" s="1" t="str" cm="1">
        <f t="array" aca="1" ref="O118" ca="1">_xlfn.SINGLE(IF($B118&lt;&gt;"",IF(COUNTIFS(dates,"&gt;="&amp;O$1,dates,"&lt;"&amp;DATE(YEAR(O$1)+1,MONTH(O$1),DAY(O$1)),projects,$B118)&lt;&gt;0,1,""),""))</f>
        <v/>
      </c>
    </row>
    <row r="119" spans="1:15">
      <c r="A119" s="14" t="str">
        <f t="shared" ca="1" si="4"/>
        <v/>
      </c>
      <c r="B119" s="1" t="str">
        <f ca="1">'Annual Trend Days'!B119</f>
        <v/>
      </c>
      <c r="C119" s="1" t="str">
        <f ca="1">'Annual Trend Days'!C119</f>
        <v/>
      </c>
      <c r="D119" s="3" t="str">
        <f ca="1">'Annual Trend Days'!D119</f>
        <v/>
      </c>
      <c r="E119" s="3" t="str">
        <f ca="1">'Annual Trend Days'!E119</f>
        <v/>
      </c>
      <c r="F119" s="3"/>
      <c r="G119" s="3"/>
      <c r="H119" s="3"/>
      <c r="I119" s="3"/>
      <c r="J119" s="1" t="str" cm="1">
        <f t="array" aca="1" ref="J119" ca="1">_xlfn.SINGLE(IF($B119&lt;&gt;"",IF(COUNTIFS(dates,"&gt;="&amp;J$1,dates,"&lt;"&amp;DATE(YEAR(J$1)+1,MONTH(J$1),DAY(J$1)),projects,$B119)&lt;&gt;0,1,""),""))</f>
        <v/>
      </c>
      <c r="K119" s="1" t="str" cm="1">
        <f t="array" aca="1" ref="K119" ca="1">_xlfn.SINGLE(IF($B119&lt;&gt;"",IF(COUNTIFS(dates,"&gt;="&amp;K$1,dates,"&lt;"&amp;DATE(YEAR(K$1)+1,MONTH(K$1),DAY(K$1)),projects,$B119)&lt;&gt;0,1,""),""))</f>
        <v/>
      </c>
      <c r="L119" s="1" t="str" cm="1">
        <f t="array" aca="1" ref="L119" ca="1">_xlfn.SINGLE(IF($B119&lt;&gt;"",IF(COUNTIFS(dates,"&gt;="&amp;L$1,dates,"&lt;"&amp;DATE(YEAR(L$1)+1,MONTH(L$1),DAY(L$1)),projects,$B119)&lt;&gt;0,1,""),""))</f>
        <v/>
      </c>
      <c r="M119" s="1" t="str" cm="1">
        <f t="array" aca="1" ref="M119" ca="1">_xlfn.SINGLE(IF($B119&lt;&gt;"",IF(COUNTIFS(dates,"&gt;="&amp;M$1,dates,"&lt;"&amp;DATE(YEAR(M$1)+1,MONTH(M$1),DAY(M$1)),projects,$B119)&lt;&gt;0,1,""),""))</f>
        <v/>
      </c>
      <c r="N119" s="1" t="str" cm="1">
        <f t="array" aca="1" ref="N119" ca="1">_xlfn.SINGLE(IF($B119&lt;&gt;"",IF(COUNTIFS(dates,"&gt;="&amp;N$1,dates,"&lt;"&amp;DATE(YEAR(N$1)+1,MONTH(N$1),DAY(N$1)),projects,$B119)&lt;&gt;0,1,""),""))</f>
        <v/>
      </c>
      <c r="O119" s="1" t="str" cm="1">
        <f t="array" aca="1" ref="O119" ca="1">_xlfn.SINGLE(IF($B119&lt;&gt;"",IF(COUNTIFS(dates,"&gt;="&amp;O$1,dates,"&lt;"&amp;DATE(YEAR(O$1)+1,MONTH(O$1),DAY(O$1)),projects,$B119)&lt;&gt;0,1,""),""))</f>
        <v/>
      </c>
    </row>
    <row r="120" spans="1:15">
      <c r="A120" s="14" t="str">
        <f t="shared" ca="1" si="4"/>
        <v/>
      </c>
      <c r="B120" s="1" t="str">
        <f ca="1">'Annual Trend Days'!B120</f>
        <v/>
      </c>
      <c r="C120" s="1" t="str">
        <f ca="1">'Annual Trend Days'!C120</f>
        <v/>
      </c>
      <c r="D120" s="3" t="str">
        <f ca="1">'Annual Trend Days'!D120</f>
        <v/>
      </c>
      <c r="E120" s="3" t="str">
        <f ca="1">'Annual Trend Days'!E120</f>
        <v/>
      </c>
      <c r="F120" s="3"/>
      <c r="G120" s="3"/>
      <c r="H120" s="3"/>
      <c r="I120" s="3"/>
      <c r="J120" s="1" t="str" cm="1">
        <f t="array" aca="1" ref="J120" ca="1">_xlfn.SINGLE(IF($B120&lt;&gt;"",IF(COUNTIFS(dates,"&gt;="&amp;J$1,dates,"&lt;"&amp;DATE(YEAR(J$1)+1,MONTH(J$1),DAY(J$1)),projects,$B120)&lt;&gt;0,1,""),""))</f>
        <v/>
      </c>
      <c r="K120" s="1" t="str" cm="1">
        <f t="array" aca="1" ref="K120" ca="1">_xlfn.SINGLE(IF($B120&lt;&gt;"",IF(COUNTIFS(dates,"&gt;="&amp;K$1,dates,"&lt;"&amp;DATE(YEAR(K$1)+1,MONTH(K$1),DAY(K$1)),projects,$B120)&lt;&gt;0,1,""),""))</f>
        <v/>
      </c>
      <c r="L120" s="1" t="str" cm="1">
        <f t="array" aca="1" ref="L120" ca="1">_xlfn.SINGLE(IF($B120&lt;&gt;"",IF(COUNTIFS(dates,"&gt;="&amp;L$1,dates,"&lt;"&amp;DATE(YEAR(L$1)+1,MONTH(L$1),DAY(L$1)),projects,$B120)&lt;&gt;0,1,""),""))</f>
        <v/>
      </c>
      <c r="M120" s="1" t="str" cm="1">
        <f t="array" aca="1" ref="M120" ca="1">_xlfn.SINGLE(IF($B120&lt;&gt;"",IF(COUNTIFS(dates,"&gt;="&amp;M$1,dates,"&lt;"&amp;DATE(YEAR(M$1)+1,MONTH(M$1),DAY(M$1)),projects,$B120)&lt;&gt;0,1,""),""))</f>
        <v/>
      </c>
      <c r="N120" s="1" t="str" cm="1">
        <f t="array" aca="1" ref="N120" ca="1">_xlfn.SINGLE(IF($B120&lt;&gt;"",IF(COUNTIFS(dates,"&gt;="&amp;N$1,dates,"&lt;"&amp;DATE(YEAR(N$1)+1,MONTH(N$1),DAY(N$1)),projects,$B120)&lt;&gt;0,1,""),""))</f>
        <v/>
      </c>
      <c r="O120" s="1" t="str" cm="1">
        <f t="array" aca="1" ref="O120" ca="1">_xlfn.SINGLE(IF($B120&lt;&gt;"",IF(COUNTIFS(dates,"&gt;="&amp;O$1,dates,"&lt;"&amp;DATE(YEAR(O$1)+1,MONTH(O$1),DAY(O$1)),projects,$B120)&lt;&gt;0,1,""),""))</f>
        <v/>
      </c>
    </row>
    <row r="121" spans="1:15">
      <c r="A121" s="14" t="str">
        <f t="shared" ca="1" si="4"/>
        <v/>
      </c>
      <c r="B121" s="1" t="str">
        <f ca="1">'Annual Trend Days'!B121</f>
        <v/>
      </c>
      <c r="C121" s="1" t="str">
        <f ca="1">'Annual Trend Days'!C121</f>
        <v/>
      </c>
      <c r="D121" s="3" t="str">
        <f ca="1">'Annual Trend Days'!D121</f>
        <v/>
      </c>
      <c r="E121" s="3" t="str">
        <f ca="1">'Annual Trend Days'!E121</f>
        <v/>
      </c>
      <c r="F121" s="3"/>
      <c r="G121" s="3"/>
      <c r="H121" s="3"/>
      <c r="I121" s="3"/>
      <c r="J121" s="1" t="str" cm="1">
        <f t="array" aca="1" ref="J121" ca="1">_xlfn.SINGLE(IF($B121&lt;&gt;"",IF(COUNTIFS(dates,"&gt;="&amp;J$1,dates,"&lt;"&amp;DATE(YEAR(J$1)+1,MONTH(J$1),DAY(J$1)),projects,$B121)&lt;&gt;0,1,""),""))</f>
        <v/>
      </c>
      <c r="K121" s="1" t="str" cm="1">
        <f t="array" aca="1" ref="K121" ca="1">_xlfn.SINGLE(IF($B121&lt;&gt;"",IF(COUNTIFS(dates,"&gt;="&amp;K$1,dates,"&lt;"&amp;DATE(YEAR(K$1)+1,MONTH(K$1),DAY(K$1)),projects,$B121)&lt;&gt;0,1,""),""))</f>
        <v/>
      </c>
      <c r="L121" s="1" t="str" cm="1">
        <f t="array" aca="1" ref="L121" ca="1">_xlfn.SINGLE(IF($B121&lt;&gt;"",IF(COUNTIFS(dates,"&gt;="&amp;L$1,dates,"&lt;"&amp;DATE(YEAR(L$1)+1,MONTH(L$1),DAY(L$1)),projects,$B121)&lt;&gt;0,1,""),""))</f>
        <v/>
      </c>
      <c r="M121" s="1" t="str" cm="1">
        <f t="array" aca="1" ref="M121" ca="1">_xlfn.SINGLE(IF($B121&lt;&gt;"",IF(COUNTIFS(dates,"&gt;="&amp;M$1,dates,"&lt;"&amp;DATE(YEAR(M$1)+1,MONTH(M$1),DAY(M$1)),projects,$B121)&lt;&gt;0,1,""),""))</f>
        <v/>
      </c>
      <c r="N121" s="1" t="str" cm="1">
        <f t="array" aca="1" ref="N121" ca="1">_xlfn.SINGLE(IF($B121&lt;&gt;"",IF(COUNTIFS(dates,"&gt;="&amp;N$1,dates,"&lt;"&amp;DATE(YEAR(N$1)+1,MONTH(N$1),DAY(N$1)),projects,$B121)&lt;&gt;0,1,""),""))</f>
        <v/>
      </c>
      <c r="O121" s="1" t="str" cm="1">
        <f t="array" aca="1" ref="O121" ca="1">_xlfn.SINGLE(IF($B121&lt;&gt;"",IF(COUNTIFS(dates,"&gt;="&amp;O$1,dates,"&lt;"&amp;DATE(YEAR(O$1)+1,MONTH(O$1),DAY(O$1)),projects,$B121)&lt;&gt;0,1,""),""))</f>
        <v/>
      </c>
    </row>
    <row r="122" spans="1:15">
      <c r="A122" s="14" t="str">
        <f t="shared" ca="1" si="4"/>
        <v/>
      </c>
      <c r="B122" s="1" t="str">
        <f ca="1">'Annual Trend Days'!B122</f>
        <v/>
      </c>
      <c r="C122" s="1" t="str">
        <f ca="1">'Annual Trend Days'!C122</f>
        <v/>
      </c>
      <c r="D122" s="3" t="str">
        <f ca="1">'Annual Trend Days'!D122</f>
        <v/>
      </c>
      <c r="E122" s="3" t="str">
        <f ca="1">'Annual Trend Days'!E122</f>
        <v/>
      </c>
      <c r="F122" s="3"/>
      <c r="G122" s="3"/>
      <c r="H122" s="3"/>
      <c r="I122" s="3"/>
      <c r="J122" s="1" t="str" cm="1">
        <f t="array" aca="1" ref="J122" ca="1">_xlfn.SINGLE(IF($B122&lt;&gt;"",IF(COUNTIFS(dates,"&gt;="&amp;J$1,dates,"&lt;"&amp;DATE(YEAR(J$1)+1,MONTH(J$1),DAY(J$1)),projects,$B122)&lt;&gt;0,1,""),""))</f>
        <v/>
      </c>
      <c r="K122" s="1" t="str" cm="1">
        <f t="array" aca="1" ref="K122" ca="1">_xlfn.SINGLE(IF($B122&lt;&gt;"",IF(COUNTIFS(dates,"&gt;="&amp;K$1,dates,"&lt;"&amp;DATE(YEAR(K$1)+1,MONTH(K$1),DAY(K$1)),projects,$B122)&lt;&gt;0,1,""),""))</f>
        <v/>
      </c>
      <c r="L122" s="1" t="str" cm="1">
        <f t="array" aca="1" ref="L122" ca="1">_xlfn.SINGLE(IF($B122&lt;&gt;"",IF(COUNTIFS(dates,"&gt;="&amp;L$1,dates,"&lt;"&amp;DATE(YEAR(L$1)+1,MONTH(L$1),DAY(L$1)),projects,$B122)&lt;&gt;0,1,""),""))</f>
        <v/>
      </c>
      <c r="M122" s="1" t="str" cm="1">
        <f t="array" aca="1" ref="M122" ca="1">_xlfn.SINGLE(IF($B122&lt;&gt;"",IF(COUNTIFS(dates,"&gt;="&amp;M$1,dates,"&lt;"&amp;DATE(YEAR(M$1)+1,MONTH(M$1),DAY(M$1)),projects,$B122)&lt;&gt;0,1,""),""))</f>
        <v/>
      </c>
      <c r="N122" s="1" t="str" cm="1">
        <f t="array" aca="1" ref="N122" ca="1">_xlfn.SINGLE(IF($B122&lt;&gt;"",IF(COUNTIFS(dates,"&gt;="&amp;N$1,dates,"&lt;"&amp;DATE(YEAR(N$1)+1,MONTH(N$1),DAY(N$1)),projects,$B122)&lt;&gt;0,1,""),""))</f>
        <v/>
      </c>
      <c r="O122" s="1" t="str" cm="1">
        <f t="array" aca="1" ref="O122" ca="1">_xlfn.SINGLE(IF($B122&lt;&gt;"",IF(COUNTIFS(dates,"&gt;="&amp;O$1,dates,"&lt;"&amp;DATE(YEAR(O$1)+1,MONTH(O$1),DAY(O$1)),projects,$B122)&lt;&gt;0,1,""),""))</f>
        <v/>
      </c>
    </row>
    <row r="123" spans="1:15">
      <c r="A123" s="14" t="str">
        <f t="shared" ca="1" si="4"/>
        <v/>
      </c>
      <c r="B123" s="1" t="str">
        <f ca="1">'Annual Trend Days'!B123</f>
        <v/>
      </c>
      <c r="C123" s="1" t="str">
        <f ca="1">'Annual Trend Days'!C123</f>
        <v/>
      </c>
      <c r="D123" s="3" t="str">
        <f ca="1">'Annual Trend Days'!D123</f>
        <v/>
      </c>
      <c r="E123" s="3" t="str">
        <f ca="1">'Annual Trend Days'!E123</f>
        <v/>
      </c>
      <c r="F123" s="3"/>
      <c r="G123" s="3"/>
      <c r="H123" s="3"/>
      <c r="I123" s="3"/>
      <c r="J123" s="1" t="str" cm="1">
        <f t="array" aca="1" ref="J123" ca="1">_xlfn.SINGLE(IF($B123&lt;&gt;"",IF(COUNTIFS(dates,"&gt;="&amp;J$1,dates,"&lt;"&amp;DATE(YEAR(J$1)+1,MONTH(J$1),DAY(J$1)),projects,$B123)&lt;&gt;0,1,""),""))</f>
        <v/>
      </c>
      <c r="K123" s="1" t="str" cm="1">
        <f t="array" aca="1" ref="K123" ca="1">_xlfn.SINGLE(IF($B123&lt;&gt;"",IF(COUNTIFS(dates,"&gt;="&amp;K$1,dates,"&lt;"&amp;DATE(YEAR(K$1)+1,MONTH(K$1),DAY(K$1)),projects,$B123)&lt;&gt;0,1,""),""))</f>
        <v/>
      </c>
      <c r="L123" s="1" t="str" cm="1">
        <f t="array" aca="1" ref="L123" ca="1">_xlfn.SINGLE(IF($B123&lt;&gt;"",IF(COUNTIFS(dates,"&gt;="&amp;L$1,dates,"&lt;"&amp;DATE(YEAR(L$1)+1,MONTH(L$1),DAY(L$1)),projects,$B123)&lt;&gt;0,1,""),""))</f>
        <v/>
      </c>
      <c r="M123" s="1" t="str" cm="1">
        <f t="array" aca="1" ref="M123" ca="1">_xlfn.SINGLE(IF($B123&lt;&gt;"",IF(COUNTIFS(dates,"&gt;="&amp;M$1,dates,"&lt;"&amp;DATE(YEAR(M$1)+1,MONTH(M$1),DAY(M$1)),projects,$B123)&lt;&gt;0,1,""),""))</f>
        <v/>
      </c>
      <c r="N123" s="1" t="str" cm="1">
        <f t="array" aca="1" ref="N123" ca="1">_xlfn.SINGLE(IF($B123&lt;&gt;"",IF(COUNTIFS(dates,"&gt;="&amp;N$1,dates,"&lt;"&amp;DATE(YEAR(N$1)+1,MONTH(N$1),DAY(N$1)),projects,$B123)&lt;&gt;0,1,""),""))</f>
        <v/>
      </c>
      <c r="O123" s="1" t="str" cm="1">
        <f t="array" aca="1" ref="O123" ca="1">_xlfn.SINGLE(IF($B123&lt;&gt;"",IF(COUNTIFS(dates,"&gt;="&amp;O$1,dates,"&lt;"&amp;DATE(YEAR(O$1)+1,MONTH(O$1),DAY(O$1)),projects,$B123)&lt;&gt;0,1,""),""))</f>
        <v/>
      </c>
    </row>
    <row r="124" spans="1:15">
      <c r="A124" s="14" t="str">
        <f t="shared" ca="1" si="4"/>
        <v/>
      </c>
      <c r="B124" s="1" t="str">
        <f ca="1">'Annual Trend Days'!B124</f>
        <v/>
      </c>
      <c r="C124" s="1" t="str">
        <f ca="1">'Annual Trend Days'!C124</f>
        <v/>
      </c>
      <c r="D124" s="3" t="str">
        <f ca="1">'Annual Trend Days'!D124</f>
        <v/>
      </c>
      <c r="E124" s="3" t="str">
        <f ca="1">'Annual Trend Days'!E124</f>
        <v/>
      </c>
      <c r="F124" s="3"/>
      <c r="G124" s="3"/>
      <c r="H124" s="3"/>
      <c r="I124" s="3"/>
      <c r="J124" s="1" t="str" cm="1">
        <f t="array" aca="1" ref="J124" ca="1">_xlfn.SINGLE(IF($B124&lt;&gt;"",IF(COUNTIFS(dates,"&gt;="&amp;J$1,dates,"&lt;"&amp;DATE(YEAR(J$1)+1,MONTH(J$1),DAY(J$1)),projects,$B124)&lt;&gt;0,1,""),""))</f>
        <v/>
      </c>
      <c r="K124" s="1" t="str" cm="1">
        <f t="array" aca="1" ref="K124" ca="1">_xlfn.SINGLE(IF($B124&lt;&gt;"",IF(COUNTIFS(dates,"&gt;="&amp;K$1,dates,"&lt;"&amp;DATE(YEAR(K$1)+1,MONTH(K$1),DAY(K$1)),projects,$B124)&lt;&gt;0,1,""),""))</f>
        <v/>
      </c>
      <c r="L124" s="1" t="str" cm="1">
        <f t="array" aca="1" ref="L124" ca="1">_xlfn.SINGLE(IF($B124&lt;&gt;"",IF(COUNTIFS(dates,"&gt;="&amp;L$1,dates,"&lt;"&amp;DATE(YEAR(L$1)+1,MONTH(L$1),DAY(L$1)),projects,$B124)&lt;&gt;0,1,""),""))</f>
        <v/>
      </c>
      <c r="M124" s="1" t="str" cm="1">
        <f t="array" aca="1" ref="M124" ca="1">_xlfn.SINGLE(IF($B124&lt;&gt;"",IF(COUNTIFS(dates,"&gt;="&amp;M$1,dates,"&lt;"&amp;DATE(YEAR(M$1)+1,MONTH(M$1),DAY(M$1)),projects,$B124)&lt;&gt;0,1,""),""))</f>
        <v/>
      </c>
      <c r="N124" s="1" t="str" cm="1">
        <f t="array" aca="1" ref="N124" ca="1">_xlfn.SINGLE(IF($B124&lt;&gt;"",IF(COUNTIFS(dates,"&gt;="&amp;N$1,dates,"&lt;"&amp;DATE(YEAR(N$1)+1,MONTH(N$1),DAY(N$1)),projects,$B124)&lt;&gt;0,1,""),""))</f>
        <v/>
      </c>
      <c r="O124" s="1" t="str" cm="1">
        <f t="array" aca="1" ref="O124" ca="1">_xlfn.SINGLE(IF($B124&lt;&gt;"",IF(COUNTIFS(dates,"&gt;="&amp;O$1,dates,"&lt;"&amp;DATE(YEAR(O$1)+1,MONTH(O$1),DAY(O$1)),projects,$B124)&lt;&gt;0,1,""),""))</f>
        <v/>
      </c>
    </row>
    <row r="125" spans="1:15">
      <c r="A125" s="14" t="str">
        <f t="shared" ca="1" si="4"/>
        <v/>
      </c>
      <c r="B125" s="1" t="str">
        <f ca="1">'Annual Trend Days'!B125</f>
        <v/>
      </c>
      <c r="C125" s="1" t="str">
        <f ca="1">'Annual Trend Days'!C125</f>
        <v/>
      </c>
      <c r="D125" s="3" t="str">
        <f ca="1">'Annual Trend Days'!D125</f>
        <v/>
      </c>
      <c r="E125" s="3" t="str">
        <f ca="1">'Annual Trend Days'!E125</f>
        <v/>
      </c>
      <c r="F125" s="3"/>
      <c r="G125" s="3"/>
      <c r="H125" s="3"/>
      <c r="I125" s="3"/>
      <c r="J125" s="1" t="str" cm="1">
        <f t="array" aca="1" ref="J125" ca="1">_xlfn.SINGLE(IF($B125&lt;&gt;"",IF(COUNTIFS(dates,"&gt;="&amp;J$1,dates,"&lt;"&amp;DATE(YEAR(J$1)+1,MONTH(J$1),DAY(J$1)),projects,$B125)&lt;&gt;0,1,""),""))</f>
        <v/>
      </c>
      <c r="K125" s="1" t="str" cm="1">
        <f t="array" aca="1" ref="K125" ca="1">_xlfn.SINGLE(IF($B125&lt;&gt;"",IF(COUNTIFS(dates,"&gt;="&amp;K$1,dates,"&lt;"&amp;DATE(YEAR(K$1)+1,MONTH(K$1),DAY(K$1)),projects,$B125)&lt;&gt;0,1,""),""))</f>
        <v/>
      </c>
      <c r="L125" s="1" t="str" cm="1">
        <f t="array" aca="1" ref="L125" ca="1">_xlfn.SINGLE(IF($B125&lt;&gt;"",IF(COUNTIFS(dates,"&gt;="&amp;L$1,dates,"&lt;"&amp;DATE(YEAR(L$1)+1,MONTH(L$1),DAY(L$1)),projects,$B125)&lt;&gt;0,1,""),""))</f>
        <v/>
      </c>
      <c r="M125" s="1" t="str" cm="1">
        <f t="array" aca="1" ref="M125" ca="1">_xlfn.SINGLE(IF($B125&lt;&gt;"",IF(COUNTIFS(dates,"&gt;="&amp;M$1,dates,"&lt;"&amp;DATE(YEAR(M$1)+1,MONTH(M$1),DAY(M$1)),projects,$B125)&lt;&gt;0,1,""),""))</f>
        <v/>
      </c>
      <c r="N125" s="1" t="str" cm="1">
        <f t="array" aca="1" ref="N125" ca="1">_xlfn.SINGLE(IF($B125&lt;&gt;"",IF(COUNTIFS(dates,"&gt;="&amp;N$1,dates,"&lt;"&amp;DATE(YEAR(N$1)+1,MONTH(N$1),DAY(N$1)),projects,$B125)&lt;&gt;0,1,""),""))</f>
        <v/>
      </c>
      <c r="O125" s="1" t="str" cm="1">
        <f t="array" aca="1" ref="O125" ca="1">_xlfn.SINGLE(IF($B125&lt;&gt;"",IF(COUNTIFS(dates,"&gt;="&amp;O$1,dates,"&lt;"&amp;DATE(YEAR(O$1)+1,MONTH(O$1),DAY(O$1)),projects,$B125)&lt;&gt;0,1,""),""))</f>
        <v/>
      </c>
    </row>
    <row r="126" spans="1:15">
      <c r="A126" s="14" t="str">
        <f t="shared" ca="1" si="4"/>
        <v/>
      </c>
      <c r="B126" s="1" t="str">
        <f ca="1">'Annual Trend Days'!B126</f>
        <v/>
      </c>
      <c r="C126" s="1" t="str">
        <f ca="1">'Annual Trend Days'!C126</f>
        <v/>
      </c>
      <c r="D126" s="3" t="str">
        <f ca="1">'Annual Trend Days'!D126</f>
        <v/>
      </c>
      <c r="E126" s="3" t="str">
        <f ca="1">'Annual Trend Days'!E126</f>
        <v/>
      </c>
      <c r="F126" s="3"/>
      <c r="G126" s="3"/>
      <c r="H126" s="3"/>
      <c r="I126" s="3"/>
      <c r="J126" s="1" t="str" cm="1">
        <f t="array" aca="1" ref="J126" ca="1">_xlfn.SINGLE(IF($B126&lt;&gt;"",IF(COUNTIFS(dates,"&gt;="&amp;J$1,dates,"&lt;"&amp;DATE(YEAR(J$1)+1,MONTH(J$1),DAY(J$1)),projects,$B126)&lt;&gt;0,1,""),""))</f>
        <v/>
      </c>
      <c r="K126" s="1" t="str" cm="1">
        <f t="array" aca="1" ref="K126" ca="1">_xlfn.SINGLE(IF($B126&lt;&gt;"",IF(COUNTIFS(dates,"&gt;="&amp;K$1,dates,"&lt;"&amp;DATE(YEAR(K$1)+1,MONTH(K$1),DAY(K$1)),projects,$B126)&lt;&gt;0,1,""),""))</f>
        <v/>
      </c>
      <c r="L126" s="1" t="str" cm="1">
        <f t="array" aca="1" ref="L126" ca="1">_xlfn.SINGLE(IF($B126&lt;&gt;"",IF(COUNTIFS(dates,"&gt;="&amp;L$1,dates,"&lt;"&amp;DATE(YEAR(L$1)+1,MONTH(L$1),DAY(L$1)),projects,$B126)&lt;&gt;0,1,""),""))</f>
        <v/>
      </c>
      <c r="M126" s="1" t="str" cm="1">
        <f t="array" aca="1" ref="M126" ca="1">_xlfn.SINGLE(IF($B126&lt;&gt;"",IF(COUNTIFS(dates,"&gt;="&amp;M$1,dates,"&lt;"&amp;DATE(YEAR(M$1)+1,MONTH(M$1),DAY(M$1)),projects,$B126)&lt;&gt;0,1,""),""))</f>
        <v/>
      </c>
      <c r="N126" s="1" t="str" cm="1">
        <f t="array" aca="1" ref="N126" ca="1">_xlfn.SINGLE(IF($B126&lt;&gt;"",IF(COUNTIFS(dates,"&gt;="&amp;N$1,dates,"&lt;"&amp;DATE(YEAR(N$1)+1,MONTH(N$1),DAY(N$1)),projects,$B126)&lt;&gt;0,1,""),""))</f>
        <v/>
      </c>
      <c r="O126" s="1" t="str" cm="1">
        <f t="array" aca="1" ref="O126" ca="1">_xlfn.SINGLE(IF($B126&lt;&gt;"",IF(COUNTIFS(dates,"&gt;="&amp;O$1,dates,"&lt;"&amp;DATE(YEAR(O$1)+1,MONTH(O$1),DAY(O$1)),projects,$B126)&lt;&gt;0,1,""),""))</f>
        <v/>
      </c>
    </row>
    <row r="127" spans="1:15">
      <c r="A127" s="14" t="str">
        <f t="shared" ca="1" si="4"/>
        <v/>
      </c>
      <c r="B127" s="1" t="str">
        <f ca="1">'Annual Trend Days'!B127</f>
        <v/>
      </c>
      <c r="C127" s="1" t="str">
        <f ca="1">'Annual Trend Days'!C127</f>
        <v/>
      </c>
      <c r="D127" s="3" t="str">
        <f ca="1">'Annual Trend Days'!D127</f>
        <v/>
      </c>
      <c r="E127" s="3" t="str">
        <f ca="1">'Annual Trend Days'!E127</f>
        <v/>
      </c>
      <c r="F127" s="3"/>
      <c r="G127" s="3"/>
      <c r="H127" s="3"/>
      <c r="I127" s="3"/>
      <c r="J127" s="1" t="str" cm="1">
        <f t="array" aca="1" ref="J127" ca="1">_xlfn.SINGLE(IF($B127&lt;&gt;"",IF(COUNTIFS(dates,"&gt;="&amp;J$1,dates,"&lt;"&amp;DATE(YEAR(J$1)+1,MONTH(J$1),DAY(J$1)),projects,$B127)&lt;&gt;0,1,""),""))</f>
        <v/>
      </c>
      <c r="K127" s="1" t="str" cm="1">
        <f t="array" aca="1" ref="K127" ca="1">_xlfn.SINGLE(IF($B127&lt;&gt;"",IF(COUNTIFS(dates,"&gt;="&amp;K$1,dates,"&lt;"&amp;DATE(YEAR(K$1)+1,MONTH(K$1),DAY(K$1)),projects,$B127)&lt;&gt;0,1,""),""))</f>
        <v/>
      </c>
      <c r="L127" s="1" t="str" cm="1">
        <f t="array" aca="1" ref="L127" ca="1">_xlfn.SINGLE(IF($B127&lt;&gt;"",IF(COUNTIFS(dates,"&gt;="&amp;L$1,dates,"&lt;"&amp;DATE(YEAR(L$1)+1,MONTH(L$1),DAY(L$1)),projects,$B127)&lt;&gt;0,1,""),""))</f>
        <v/>
      </c>
      <c r="M127" s="1" t="str" cm="1">
        <f t="array" aca="1" ref="M127" ca="1">_xlfn.SINGLE(IF($B127&lt;&gt;"",IF(COUNTIFS(dates,"&gt;="&amp;M$1,dates,"&lt;"&amp;DATE(YEAR(M$1)+1,MONTH(M$1),DAY(M$1)),projects,$B127)&lt;&gt;0,1,""),""))</f>
        <v/>
      </c>
      <c r="N127" s="1" t="str" cm="1">
        <f t="array" aca="1" ref="N127" ca="1">_xlfn.SINGLE(IF($B127&lt;&gt;"",IF(COUNTIFS(dates,"&gt;="&amp;N$1,dates,"&lt;"&amp;DATE(YEAR(N$1)+1,MONTH(N$1),DAY(N$1)),projects,$B127)&lt;&gt;0,1,""),""))</f>
        <v/>
      </c>
      <c r="O127" s="1" t="str" cm="1">
        <f t="array" aca="1" ref="O127" ca="1">_xlfn.SINGLE(IF($B127&lt;&gt;"",IF(COUNTIFS(dates,"&gt;="&amp;O$1,dates,"&lt;"&amp;DATE(YEAR(O$1)+1,MONTH(O$1),DAY(O$1)),projects,$B127)&lt;&gt;0,1,""),""))</f>
        <v/>
      </c>
    </row>
    <row r="128" spans="1:15">
      <c r="A128" s="14" t="str">
        <f t="shared" ca="1" si="4"/>
        <v/>
      </c>
      <c r="B128" s="1" t="str">
        <f ca="1">'Annual Trend Days'!B128</f>
        <v/>
      </c>
      <c r="C128" s="1" t="str">
        <f ca="1">'Annual Trend Days'!C128</f>
        <v/>
      </c>
      <c r="D128" s="3" t="str">
        <f ca="1">'Annual Trend Days'!D128</f>
        <v/>
      </c>
      <c r="E128" s="3" t="str">
        <f ca="1">'Annual Trend Days'!E128</f>
        <v/>
      </c>
      <c r="F128" s="3"/>
      <c r="G128" s="3"/>
      <c r="H128" s="3"/>
      <c r="I128" s="3"/>
      <c r="J128" s="1" t="str" cm="1">
        <f t="array" aca="1" ref="J128" ca="1">_xlfn.SINGLE(IF($B128&lt;&gt;"",IF(COUNTIFS(dates,"&gt;="&amp;J$1,dates,"&lt;"&amp;DATE(YEAR(J$1)+1,MONTH(J$1),DAY(J$1)),projects,$B128)&lt;&gt;0,1,""),""))</f>
        <v/>
      </c>
      <c r="K128" s="1" t="str" cm="1">
        <f t="array" aca="1" ref="K128" ca="1">_xlfn.SINGLE(IF($B128&lt;&gt;"",IF(COUNTIFS(dates,"&gt;="&amp;K$1,dates,"&lt;"&amp;DATE(YEAR(K$1)+1,MONTH(K$1),DAY(K$1)),projects,$B128)&lt;&gt;0,1,""),""))</f>
        <v/>
      </c>
      <c r="L128" s="1" t="str" cm="1">
        <f t="array" aca="1" ref="L128" ca="1">_xlfn.SINGLE(IF($B128&lt;&gt;"",IF(COUNTIFS(dates,"&gt;="&amp;L$1,dates,"&lt;"&amp;DATE(YEAR(L$1)+1,MONTH(L$1),DAY(L$1)),projects,$B128)&lt;&gt;0,1,""),""))</f>
        <v/>
      </c>
      <c r="M128" s="1" t="str" cm="1">
        <f t="array" aca="1" ref="M128" ca="1">_xlfn.SINGLE(IF($B128&lt;&gt;"",IF(COUNTIFS(dates,"&gt;="&amp;M$1,dates,"&lt;"&amp;DATE(YEAR(M$1)+1,MONTH(M$1),DAY(M$1)),projects,$B128)&lt;&gt;0,1,""),""))</f>
        <v/>
      </c>
      <c r="N128" s="1" t="str" cm="1">
        <f t="array" aca="1" ref="N128" ca="1">_xlfn.SINGLE(IF($B128&lt;&gt;"",IF(COUNTIFS(dates,"&gt;="&amp;N$1,dates,"&lt;"&amp;DATE(YEAR(N$1)+1,MONTH(N$1),DAY(N$1)),projects,$B128)&lt;&gt;0,1,""),""))</f>
        <v/>
      </c>
      <c r="O128" s="1" t="str" cm="1">
        <f t="array" aca="1" ref="O128" ca="1">_xlfn.SINGLE(IF($B128&lt;&gt;"",IF(COUNTIFS(dates,"&gt;="&amp;O$1,dates,"&lt;"&amp;DATE(YEAR(O$1)+1,MONTH(O$1),DAY(O$1)),projects,$B128)&lt;&gt;0,1,""),""))</f>
        <v/>
      </c>
    </row>
    <row r="129" spans="1:15">
      <c r="A129" s="14" t="str">
        <f t="shared" ca="1" si="4"/>
        <v/>
      </c>
      <c r="B129" s="1" t="str">
        <f ca="1">'Annual Trend Days'!B129</f>
        <v/>
      </c>
      <c r="C129" s="1" t="str">
        <f ca="1">'Annual Trend Days'!C129</f>
        <v/>
      </c>
      <c r="D129" s="3" t="str">
        <f ca="1">'Annual Trend Days'!D129</f>
        <v/>
      </c>
      <c r="E129" s="3" t="str">
        <f ca="1">'Annual Trend Days'!E129</f>
        <v/>
      </c>
      <c r="F129" s="3"/>
      <c r="G129" s="3"/>
      <c r="H129" s="3"/>
      <c r="I129" s="3"/>
      <c r="J129" s="1" t="str" cm="1">
        <f t="array" aca="1" ref="J129" ca="1">_xlfn.SINGLE(IF($B129&lt;&gt;"",IF(COUNTIFS(dates,"&gt;="&amp;J$1,dates,"&lt;"&amp;DATE(YEAR(J$1)+1,MONTH(J$1),DAY(J$1)),projects,$B129)&lt;&gt;0,1,""),""))</f>
        <v/>
      </c>
      <c r="K129" s="1" t="str" cm="1">
        <f t="array" aca="1" ref="K129" ca="1">_xlfn.SINGLE(IF($B129&lt;&gt;"",IF(COUNTIFS(dates,"&gt;="&amp;K$1,dates,"&lt;"&amp;DATE(YEAR(K$1)+1,MONTH(K$1),DAY(K$1)),projects,$B129)&lt;&gt;0,1,""),""))</f>
        <v/>
      </c>
      <c r="L129" s="1" t="str" cm="1">
        <f t="array" aca="1" ref="L129" ca="1">_xlfn.SINGLE(IF($B129&lt;&gt;"",IF(COUNTIFS(dates,"&gt;="&amp;L$1,dates,"&lt;"&amp;DATE(YEAR(L$1)+1,MONTH(L$1),DAY(L$1)),projects,$B129)&lt;&gt;0,1,""),""))</f>
        <v/>
      </c>
      <c r="M129" s="1" t="str" cm="1">
        <f t="array" aca="1" ref="M129" ca="1">_xlfn.SINGLE(IF($B129&lt;&gt;"",IF(COUNTIFS(dates,"&gt;="&amp;M$1,dates,"&lt;"&amp;DATE(YEAR(M$1)+1,MONTH(M$1),DAY(M$1)),projects,$B129)&lt;&gt;0,1,""),""))</f>
        <v/>
      </c>
      <c r="N129" s="1" t="str" cm="1">
        <f t="array" aca="1" ref="N129" ca="1">_xlfn.SINGLE(IF($B129&lt;&gt;"",IF(COUNTIFS(dates,"&gt;="&amp;N$1,dates,"&lt;"&amp;DATE(YEAR(N$1)+1,MONTH(N$1),DAY(N$1)),projects,$B129)&lt;&gt;0,1,""),""))</f>
        <v/>
      </c>
      <c r="O129" s="1" t="str" cm="1">
        <f t="array" aca="1" ref="O129" ca="1">_xlfn.SINGLE(IF($B129&lt;&gt;"",IF(COUNTIFS(dates,"&gt;="&amp;O$1,dates,"&lt;"&amp;DATE(YEAR(O$1)+1,MONTH(O$1),DAY(O$1)),projects,$B129)&lt;&gt;0,1,""),""))</f>
        <v/>
      </c>
    </row>
    <row r="130" spans="1:15">
      <c r="A130" s="14" t="str">
        <f t="shared" ca="1" si="4"/>
        <v/>
      </c>
      <c r="B130" s="1" t="str">
        <f ca="1">'Annual Trend Days'!B130</f>
        <v/>
      </c>
      <c r="C130" s="1" t="str">
        <f ca="1">'Annual Trend Days'!C130</f>
        <v/>
      </c>
      <c r="D130" s="3" t="str">
        <f ca="1">'Annual Trend Days'!D130</f>
        <v/>
      </c>
      <c r="E130" s="3" t="str">
        <f ca="1">'Annual Trend Days'!E130</f>
        <v/>
      </c>
      <c r="F130" s="3"/>
      <c r="G130" s="3"/>
      <c r="H130" s="3"/>
      <c r="I130" s="3"/>
      <c r="J130" s="1" t="str" cm="1">
        <f t="array" aca="1" ref="J130" ca="1">_xlfn.SINGLE(IF($B130&lt;&gt;"",IF(COUNTIFS(dates,"&gt;="&amp;J$1,dates,"&lt;"&amp;DATE(YEAR(J$1)+1,MONTH(J$1),DAY(J$1)),projects,$B130)&lt;&gt;0,1,""),""))</f>
        <v/>
      </c>
      <c r="K130" s="1" t="str" cm="1">
        <f t="array" aca="1" ref="K130" ca="1">_xlfn.SINGLE(IF($B130&lt;&gt;"",IF(COUNTIFS(dates,"&gt;="&amp;K$1,dates,"&lt;"&amp;DATE(YEAR(K$1)+1,MONTH(K$1),DAY(K$1)),projects,$B130)&lt;&gt;0,1,""),""))</f>
        <v/>
      </c>
      <c r="L130" s="1" t="str" cm="1">
        <f t="array" aca="1" ref="L130" ca="1">_xlfn.SINGLE(IF($B130&lt;&gt;"",IF(COUNTIFS(dates,"&gt;="&amp;L$1,dates,"&lt;"&amp;DATE(YEAR(L$1)+1,MONTH(L$1),DAY(L$1)),projects,$B130)&lt;&gt;0,1,""),""))</f>
        <v/>
      </c>
      <c r="M130" s="1" t="str" cm="1">
        <f t="array" aca="1" ref="M130" ca="1">_xlfn.SINGLE(IF($B130&lt;&gt;"",IF(COUNTIFS(dates,"&gt;="&amp;M$1,dates,"&lt;"&amp;DATE(YEAR(M$1)+1,MONTH(M$1),DAY(M$1)),projects,$B130)&lt;&gt;0,1,""),""))</f>
        <v/>
      </c>
      <c r="N130" s="1" t="str" cm="1">
        <f t="array" aca="1" ref="N130" ca="1">_xlfn.SINGLE(IF($B130&lt;&gt;"",IF(COUNTIFS(dates,"&gt;="&amp;N$1,dates,"&lt;"&amp;DATE(YEAR(N$1)+1,MONTH(N$1),DAY(N$1)),projects,$B130)&lt;&gt;0,1,""),""))</f>
        <v/>
      </c>
      <c r="O130" s="1" t="str" cm="1">
        <f t="array" aca="1" ref="O130" ca="1">_xlfn.SINGLE(IF($B130&lt;&gt;"",IF(COUNTIFS(dates,"&gt;="&amp;O$1,dates,"&lt;"&amp;DATE(YEAR(O$1)+1,MONTH(O$1),DAY(O$1)),projects,$B130)&lt;&gt;0,1,""),""))</f>
        <v/>
      </c>
    </row>
    <row r="131" spans="1:15">
      <c r="A131" s="14" t="str">
        <f t="shared" ca="1" si="4"/>
        <v/>
      </c>
      <c r="B131" s="1" t="str">
        <f ca="1">'Annual Trend Days'!B131</f>
        <v/>
      </c>
      <c r="C131" s="1" t="str">
        <f ca="1">'Annual Trend Days'!C131</f>
        <v/>
      </c>
      <c r="D131" s="3" t="str">
        <f ca="1">'Annual Trend Days'!D131</f>
        <v/>
      </c>
      <c r="E131" s="3" t="str">
        <f ca="1">'Annual Trend Days'!E131</f>
        <v/>
      </c>
      <c r="F131" s="3"/>
      <c r="G131" s="3"/>
      <c r="H131" s="3"/>
      <c r="I131" s="3"/>
      <c r="J131" s="1" t="str" cm="1">
        <f t="array" aca="1" ref="J131" ca="1">_xlfn.SINGLE(IF($B131&lt;&gt;"",IF(COUNTIFS(dates,"&gt;="&amp;J$1,dates,"&lt;"&amp;DATE(YEAR(J$1)+1,MONTH(J$1),DAY(J$1)),projects,$B131)&lt;&gt;0,1,""),""))</f>
        <v/>
      </c>
      <c r="K131" s="1" t="str" cm="1">
        <f t="array" aca="1" ref="K131" ca="1">_xlfn.SINGLE(IF($B131&lt;&gt;"",IF(COUNTIFS(dates,"&gt;="&amp;K$1,dates,"&lt;"&amp;DATE(YEAR(K$1)+1,MONTH(K$1),DAY(K$1)),projects,$B131)&lt;&gt;0,1,""),""))</f>
        <v/>
      </c>
      <c r="L131" s="1" t="str" cm="1">
        <f t="array" aca="1" ref="L131" ca="1">_xlfn.SINGLE(IF($B131&lt;&gt;"",IF(COUNTIFS(dates,"&gt;="&amp;L$1,dates,"&lt;"&amp;DATE(YEAR(L$1)+1,MONTH(L$1),DAY(L$1)),projects,$B131)&lt;&gt;0,1,""),""))</f>
        <v/>
      </c>
      <c r="M131" s="1" t="str" cm="1">
        <f t="array" aca="1" ref="M131" ca="1">_xlfn.SINGLE(IF($B131&lt;&gt;"",IF(COUNTIFS(dates,"&gt;="&amp;M$1,dates,"&lt;"&amp;DATE(YEAR(M$1)+1,MONTH(M$1),DAY(M$1)),projects,$B131)&lt;&gt;0,1,""),""))</f>
        <v/>
      </c>
      <c r="N131" s="1" t="str" cm="1">
        <f t="array" aca="1" ref="N131" ca="1">_xlfn.SINGLE(IF($B131&lt;&gt;"",IF(COUNTIFS(dates,"&gt;="&amp;N$1,dates,"&lt;"&amp;DATE(YEAR(N$1)+1,MONTH(N$1),DAY(N$1)),projects,$B131)&lt;&gt;0,1,""),""))</f>
        <v/>
      </c>
      <c r="O131" s="1" t="str" cm="1">
        <f t="array" aca="1" ref="O131" ca="1">_xlfn.SINGLE(IF($B131&lt;&gt;"",IF(COUNTIFS(dates,"&gt;="&amp;O$1,dates,"&lt;"&amp;DATE(YEAR(O$1)+1,MONTH(O$1),DAY(O$1)),projects,$B131)&lt;&gt;0,1,""),""))</f>
        <v/>
      </c>
    </row>
    <row r="132" spans="1:15">
      <c r="A132" s="14" t="str">
        <f t="shared" ref="A132:A195" ca="1" si="5">IF(A131&gt;=annual_trend_projects,"",A131+1)</f>
        <v/>
      </c>
      <c r="B132" s="1" t="str">
        <f ca="1">'Annual Trend Days'!B132</f>
        <v/>
      </c>
      <c r="C132" s="1" t="str">
        <f ca="1">'Annual Trend Days'!C132</f>
        <v/>
      </c>
      <c r="D132" s="3" t="str">
        <f ca="1">'Annual Trend Days'!D132</f>
        <v/>
      </c>
      <c r="E132" s="3" t="str">
        <f ca="1">'Annual Trend Days'!E132</f>
        <v/>
      </c>
      <c r="F132" s="3"/>
      <c r="G132" s="3"/>
      <c r="H132" s="3"/>
      <c r="I132" s="3"/>
      <c r="J132" s="1" t="str" cm="1">
        <f t="array" aca="1" ref="J132" ca="1">_xlfn.SINGLE(IF($B132&lt;&gt;"",IF(COUNTIFS(dates,"&gt;="&amp;J$1,dates,"&lt;"&amp;DATE(YEAR(J$1)+1,MONTH(J$1),DAY(J$1)),projects,$B132)&lt;&gt;0,1,""),""))</f>
        <v/>
      </c>
      <c r="K132" s="1" t="str" cm="1">
        <f t="array" aca="1" ref="K132" ca="1">_xlfn.SINGLE(IF($B132&lt;&gt;"",IF(COUNTIFS(dates,"&gt;="&amp;K$1,dates,"&lt;"&amp;DATE(YEAR(K$1)+1,MONTH(K$1),DAY(K$1)),projects,$B132)&lt;&gt;0,1,""),""))</f>
        <v/>
      </c>
      <c r="L132" s="1" t="str" cm="1">
        <f t="array" aca="1" ref="L132" ca="1">_xlfn.SINGLE(IF($B132&lt;&gt;"",IF(COUNTIFS(dates,"&gt;="&amp;L$1,dates,"&lt;"&amp;DATE(YEAR(L$1)+1,MONTH(L$1),DAY(L$1)),projects,$B132)&lt;&gt;0,1,""),""))</f>
        <v/>
      </c>
      <c r="M132" s="1" t="str" cm="1">
        <f t="array" aca="1" ref="M132" ca="1">_xlfn.SINGLE(IF($B132&lt;&gt;"",IF(COUNTIFS(dates,"&gt;="&amp;M$1,dates,"&lt;"&amp;DATE(YEAR(M$1)+1,MONTH(M$1),DAY(M$1)),projects,$B132)&lt;&gt;0,1,""),""))</f>
        <v/>
      </c>
      <c r="N132" s="1" t="str" cm="1">
        <f t="array" aca="1" ref="N132" ca="1">_xlfn.SINGLE(IF($B132&lt;&gt;"",IF(COUNTIFS(dates,"&gt;="&amp;N$1,dates,"&lt;"&amp;DATE(YEAR(N$1)+1,MONTH(N$1),DAY(N$1)),projects,$B132)&lt;&gt;0,1,""),""))</f>
        <v/>
      </c>
      <c r="O132" s="1" t="str" cm="1">
        <f t="array" aca="1" ref="O132" ca="1">_xlfn.SINGLE(IF($B132&lt;&gt;"",IF(COUNTIFS(dates,"&gt;="&amp;O$1,dates,"&lt;"&amp;DATE(YEAR(O$1)+1,MONTH(O$1),DAY(O$1)),projects,$B132)&lt;&gt;0,1,""),""))</f>
        <v/>
      </c>
    </row>
    <row r="133" spans="1:15">
      <c r="A133" s="14" t="str">
        <f t="shared" ca="1" si="5"/>
        <v/>
      </c>
      <c r="B133" s="1" t="str">
        <f ca="1">'Annual Trend Days'!B133</f>
        <v/>
      </c>
      <c r="C133" s="1" t="str">
        <f ca="1">'Annual Trend Days'!C133</f>
        <v/>
      </c>
      <c r="D133" s="3" t="str">
        <f ca="1">'Annual Trend Days'!D133</f>
        <v/>
      </c>
      <c r="E133" s="3" t="str">
        <f ca="1">'Annual Trend Days'!E133</f>
        <v/>
      </c>
      <c r="F133" s="3"/>
      <c r="G133" s="3"/>
      <c r="H133" s="3"/>
      <c r="I133" s="3"/>
      <c r="J133" s="1" t="str" cm="1">
        <f t="array" aca="1" ref="J133" ca="1">_xlfn.SINGLE(IF($B133&lt;&gt;"",IF(COUNTIFS(dates,"&gt;="&amp;J$1,dates,"&lt;"&amp;DATE(YEAR(J$1)+1,MONTH(J$1),DAY(J$1)),projects,$B133)&lt;&gt;0,1,""),""))</f>
        <v/>
      </c>
      <c r="K133" s="1" t="str" cm="1">
        <f t="array" aca="1" ref="K133" ca="1">_xlfn.SINGLE(IF($B133&lt;&gt;"",IF(COUNTIFS(dates,"&gt;="&amp;K$1,dates,"&lt;"&amp;DATE(YEAR(K$1)+1,MONTH(K$1),DAY(K$1)),projects,$B133)&lt;&gt;0,1,""),""))</f>
        <v/>
      </c>
      <c r="L133" s="1" t="str" cm="1">
        <f t="array" aca="1" ref="L133" ca="1">_xlfn.SINGLE(IF($B133&lt;&gt;"",IF(COUNTIFS(dates,"&gt;="&amp;L$1,dates,"&lt;"&amp;DATE(YEAR(L$1)+1,MONTH(L$1),DAY(L$1)),projects,$B133)&lt;&gt;0,1,""),""))</f>
        <v/>
      </c>
      <c r="M133" s="1" t="str" cm="1">
        <f t="array" aca="1" ref="M133" ca="1">_xlfn.SINGLE(IF($B133&lt;&gt;"",IF(COUNTIFS(dates,"&gt;="&amp;M$1,dates,"&lt;"&amp;DATE(YEAR(M$1)+1,MONTH(M$1),DAY(M$1)),projects,$B133)&lt;&gt;0,1,""),""))</f>
        <v/>
      </c>
      <c r="N133" s="1" t="str" cm="1">
        <f t="array" aca="1" ref="N133" ca="1">_xlfn.SINGLE(IF($B133&lt;&gt;"",IF(COUNTIFS(dates,"&gt;="&amp;N$1,dates,"&lt;"&amp;DATE(YEAR(N$1)+1,MONTH(N$1),DAY(N$1)),projects,$B133)&lt;&gt;0,1,""),""))</f>
        <v/>
      </c>
      <c r="O133" s="1" t="str" cm="1">
        <f t="array" aca="1" ref="O133" ca="1">_xlfn.SINGLE(IF($B133&lt;&gt;"",IF(COUNTIFS(dates,"&gt;="&amp;O$1,dates,"&lt;"&amp;DATE(YEAR(O$1)+1,MONTH(O$1),DAY(O$1)),projects,$B133)&lt;&gt;0,1,""),""))</f>
        <v/>
      </c>
    </row>
    <row r="134" spans="1:15">
      <c r="A134" s="14" t="str">
        <f t="shared" ca="1" si="5"/>
        <v/>
      </c>
      <c r="B134" s="1" t="str">
        <f ca="1">'Annual Trend Days'!B134</f>
        <v/>
      </c>
      <c r="C134" s="1" t="str">
        <f ca="1">'Annual Trend Days'!C134</f>
        <v/>
      </c>
      <c r="D134" s="3" t="str">
        <f ca="1">'Annual Trend Days'!D134</f>
        <v/>
      </c>
      <c r="E134" s="3" t="str">
        <f ca="1">'Annual Trend Days'!E134</f>
        <v/>
      </c>
      <c r="F134" s="3"/>
      <c r="G134" s="3"/>
      <c r="H134" s="3"/>
      <c r="I134" s="3"/>
      <c r="J134" s="1" t="str" cm="1">
        <f t="array" aca="1" ref="J134" ca="1">_xlfn.SINGLE(IF($B134&lt;&gt;"",IF(COUNTIFS(dates,"&gt;="&amp;J$1,dates,"&lt;"&amp;DATE(YEAR(J$1)+1,MONTH(J$1),DAY(J$1)),projects,$B134)&lt;&gt;0,1,""),""))</f>
        <v/>
      </c>
      <c r="K134" s="1" t="str" cm="1">
        <f t="array" aca="1" ref="K134" ca="1">_xlfn.SINGLE(IF($B134&lt;&gt;"",IF(COUNTIFS(dates,"&gt;="&amp;K$1,dates,"&lt;"&amp;DATE(YEAR(K$1)+1,MONTH(K$1),DAY(K$1)),projects,$B134)&lt;&gt;0,1,""),""))</f>
        <v/>
      </c>
      <c r="L134" s="1" t="str" cm="1">
        <f t="array" aca="1" ref="L134" ca="1">_xlfn.SINGLE(IF($B134&lt;&gt;"",IF(COUNTIFS(dates,"&gt;="&amp;L$1,dates,"&lt;"&amp;DATE(YEAR(L$1)+1,MONTH(L$1),DAY(L$1)),projects,$B134)&lt;&gt;0,1,""),""))</f>
        <v/>
      </c>
      <c r="M134" s="1" t="str" cm="1">
        <f t="array" aca="1" ref="M134" ca="1">_xlfn.SINGLE(IF($B134&lt;&gt;"",IF(COUNTIFS(dates,"&gt;="&amp;M$1,dates,"&lt;"&amp;DATE(YEAR(M$1)+1,MONTH(M$1),DAY(M$1)),projects,$B134)&lt;&gt;0,1,""),""))</f>
        <v/>
      </c>
      <c r="N134" s="1" t="str" cm="1">
        <f t="array" aca="1" ref="N134" ca="1">_xlfn.SINGLE(IF($B134&lt;&gt;"",IF(COUNTIFS(dates,"&gt;="&amp;N$1,dates,"&lt;"&amp;DATE(YEAR(N$1)+1,MONTH(N$1),DAY(N$1)),projects,$B134)&lt;&gt;0,1,""),""))</f>
        <v/>
      </c>
      <c r="O134" s="1" t="str" cm="1">
        <f t="array" aca="1" ref="O134" ca="1">_xlfn.SINGLE(IF($B134&lt;&gt;"",IF(COUNTIFS(dates,"&gt;="&amp;O$1,dates,"&lt;"&amp;DATE(YEAR(O$1)+1,MONTH(O$1),DAY(O$1)),projects,$B134)&lt;&gt;0,1,""),""))</f>
        <v/>
      </c>
    </row>
    <row r="135" spans="1:15">
      <c r="A135" s="14" t="str">
        <f t="shared" ca="1" si="5"/>
        <v/>
      </c>
      <c r="B135" s="1" t="str">
        <f ca="1">'Annual Trend Days'!B135</f>
        <v/>
      </c>
      <c r="C135" s="1" t="str">
        <f ca="1">'Annual Trend Days'!C135</f>
        <v/>
      </c>
      <c r="D135" s="3" t="str">
        <f ca="1">'Annual Trend Days'!D135</f>
        <v/>
      </c>
      <c r="E135" s="3" t="str">
        <f ca="1">'Annual Trend Days'!E135</f>
        <v/>
      </c>
      <c r="F135" s="3"/>
      <c r="G135" s="3"/>
      <c r="H135" s="3"/>
      <c r="I135" s="3"/>
      <c r="J135" s="1" t="str" cm="1">
        <f t="array" aca="1" ref="J135" ca="1">_xlfn.SINGLE(IF($B135&lt;&gt;"",IF(COUNTIFS(dates,"&gt;="&amp;J$1,dates,"&lt;"&amp;DATE(YEAR(J$1)+1,MONTH(J$1),DAY(J$1)),projects,$B135)&lt;&gt;0,1,""),""))</f>
        <v/>
      </c>
      <c r="K135" s="1" t="str" cm="1">
        <f t="array" aca="1" ref="K135" ca="1">_xlfn.SINGLE(IF($B135&lt;&gt;"",IF(COUNTIFS(dates,"&gt;="&amp;K$1,dates,"&lt;"&amp;DATE(YEAR(K$1)+1,MONTH(K$1),DAY(K$1)),projects,$B135)&lt;&gt;0,1,""),""))</f>
        <v/>
      </c>
      <c r="L135" s="1" t="str" cm="1">
        <f t="array" aca="1" ref="L135" ca="1">_xlfn.SINGLE(IF($B135&lt;&gt;"",IF(COUNTIFS(dates,"&gt;="&amp;L$1,dates,"&lt;"&amp;DATE(YEAR(L$1)+1,MONTH(L$1),DAY(L$1)),projects,$B135)&lt;&gt;0,1,""),""))</f>
        <v/>
      </c>
      <c r="M135" s="1" t="str" cm="1">
        <f t="array" aca="1" ref="M135" ca="1">_xlfn.SINGLE(IF($B135&lt;&gt;"",IF(COUNTIFS(dates,"&gt;="&amp;M$1,dates,"&lt;"&amp;DATE(YEAR(M$1)+1,MONTH(M$1),DAY(M$1)),projects,$B135)&lt;&gt;0,1,""),""))</f>
        <v/>
      </c>
      <c r="N135" s="1" t="str" cm="1">
        <f t="array" aca="1" ref="N135" ca="1">_xlfn.SINGLE(IF($B135&lt;&gt;"",IF(COUNTIFS(dates,"&gt;="&amp;N$1,dates,"&lt;"&amp;DATE(YEAR(N$1)+1,MONTH(N$1),DAY(N$1)),projects,$B135)&lt;&gt;0,1,""),""))</f>
        <v/>
      </c>
      <c r="O135" s="1" t="str" cm="1">
        <f t="array" aca="1" ref="O135" ca="1">_xlfn.SINGLE(IF($B135&lt;&gt;"",IF(COUNTIFS(dates,"&gt;="&amp;O$1,dates,"&lt;"&amp;DATE(YEAR(O$1)+1,MONTH(O$1),DAY(O$1)),projects,$B135)&lt;&gt;0,1,""),""))</f>
        <v/>
      </c>
    </row>
    <row r="136" spans="1:15">
      <c r="A136" s="14" t="str">
        <f t="shared" ca="1" si="5"/>
        <v/>
      </c>
      <c r="B136" s="1" t="str">
        <f ca="1">'Annual Trend Days'!B136</f>
        <v/>
      </c>
      <c r="C136" s="1" t="str">
        <f ca="1">'Annual Trend Days'!C136</f>
        <v/>
      </c>
      <c r="D136" s="3" t="str">
        <f ca="1">'Annual Trend Days'!D136</f>
        <v/>
      </c>
      <c r="E136" s="3" t="str">
        <f ca="1">'Annual Trend Days'!E136</f>
        <v/>
      </c>
      <c r="F136" s="3"/>
      <c r="G136" s="3"/>
      <c r="H136" s="3"/>
      <c r="I136" s="3"/>
      <c r="J136" s="1" t="str" cm="1">
        <f t="array" aca="1" ref="J136" ca="1">_xlfn.SINGLE(IF($B136&lt;&gt;"",IF(COUNTIFS(dates,"&gt;="&amp;J$1,dates,"&lt;"&amp;DATE(YEAR(J$1)+1,MONTH(J$1),DAY(J$1)),projects,$B136)&lt;&gt;0,1,""),""))</f>
        <v/>
      </c>
      <c r="K136" s="1" t="str" cm="1">
        <f t="array" aca="1" ref="K136" ca="1">_xlfn.SINGLE(IF($B136&lt;&gt;"",IF(COUNTIFS(dates,"&gt;="&amp;K$1,dates,"&lt;"&amp;DATE(YEAR(K$1)+1,MONTH(K$1),DAY(K$1)),projects,$B136)&lt;&gt;0,1,""),""))</f>
        <v/>
      </c>
      <c r="L136" s="1" t="str" cm="1">
        <f t="array" aca="1" ref="L136" ca="1">_xlfn.SINGLE(IF($B136&lt;&gt;"",IF(COUNTIFS(dates,"&gt;="&amp;L$1,dates,"&lt;"&amp;DATE(YEAR(L$1)+1,MONTH(L$1),DAY(L$1)),projects,$B136)&lt;&gt;0,1,""),""))</f>
        <v/>
      </c>
      <c r="M136" s="1" t="str" cm="1">
        <f t="array" aca="1" ref="M136" ca="1">_xlfn.SINGLE(IF($B136&lt;&gt;"",IF(COUNTIFS(dates,"&gt;="&amp;M$1,dates,"&lt;"&amp;DATE(YEAR(M$1)+1,MONTH(M$1),DAY(M$1)),projects,$B136)&lt;&gt;0,1,""),""))</f>
        <v/>
      </c>
      <c r="N136" s="1" t="str" cm="1">
        <f t="array" aca="1" ref="N136" ca="1">_xlfn.SINGLE(IF($B136&lt;&gt;"",IF(COUNTIFS(dates,"&gt;="&amp;N$1,dates,"&lt;"&amp;DATE(YEAR(N$1)+1,MONTH(N$1),DAY(N$1)),projects,$B136)&lt;&gt;0,1,""),""))</f>
        <v/>
      </c>
      <c r="O136" s="1" t="str" cm="1">
        <f t="array" aca="1" ref="O136" ca="1">_xlfn.SINGLE(IF($B136&lt;&gt;"",IF(COUNTIFS(dates,"&gt;="&amp;O$1,dates,"&lt;"&amp;DATE(YEAR(O$1)+1,MONTH(O$1),DAY(O$1)),projects,$B136)&lt;&gt;0,1,""),""))</f>
        <v/>
      </c>
    </row>
    <row r="137" spans="1:15">
      <c r="A137" s="14" t="str">
        <f t="shared" ca="1" si="5"/>
        <v/>
      </c>
      <c r="B137" s="1" t="str">
        <f ca="1">'Annual Trend Days'!B137</f>
        <v/>
      </c>
      <c r="C137" s="1" t="str">
        <f ca="1">'Annual Trend Days'!C137</f>
        <v/>
      </c>
      <c r="D137" s="3" t="str">
        <f ca="1">'Annual Trend Days'!D137</f>
        <v/>
      </c>
      <c r="E137" s="3" t="str">
        <f ca="1">'Annual Trend Days'!E137</f>
        <v/>
      </c>
      <c r="F137" s="3"/>
      <c r="G137" s="3"/>
      <c r="H137" s="3"/>
      <c r="I137" s="3"/>
      <c r="J137" s="1" t="str" cm="1">
        <f t="array" aca="1" ref="J137" ca="1">_xlfn.SINGLE(IF($B137&lt;&gt;"",IF(COUNTIFS(dates,"&gt;="&amp;J$1,dates,"&lt;"&amp;DATE(YEAR(J$1)+1,MONTH(J$1),DAY(J$1)),projects,$B137)&lt;&gt;0,1,""),""))</f>
        <v/>
      </c>
      <c r="K137" s="1" t="str" cm="1">
        <f t="array" aca="1" ref="K137" ca="1">_xlfn.SINGLE(IF($B137&lt;&gt;"",IF(COUNTIFS(dates,"&gt;="&amp;K$1,dates,"&lt;"&amp;DATE(YEAR(K$1)+1,MONTH(K$1),DAY(K$1)),projects,$B137)&lt;&gt;0,1,""),""))</f>
        <v/>
      </c>
      <c r="L137" s="1" t="str" cm="1">
        <f t="array" aca="1" ref="L137" ca="1">_xlfn.SINGLE(IF($B137&lt;&gt;"",IF(COUNTIFS(dates,"&gt;="&amp;L$1,dates,"&lt;"&amp;DATE(YEAR(L$1)+1,MONTH(L$1),DAY(L$1)),projects,$B137)&lt;&gt;0,1,""),""))</f>
        <v/>
      </c>
      <c r="M137" s="1" t="str" cm="1">
        <f t="array" aca="1" ref="M137" ca="1">_xlfn.SINGLE(IF($B137&lt;&gt;"",IF(COUNTIFS(dates,"&gt;="&amp;M$1,dates,"&lt;"&amp;DATE(YEAR(M$1)+1,MONTH(M$1),DAY(M$1)),projects,$B137)&lt;&gt;0,1,""),""))</f>
        <v/>
      </c>
      <c r="N137" s="1" t="str" cm="1">
        <f t="array" aca="1" ref="N137" ca="1">_xlfn.SINGLE(IF($B137&lt;&gt;"",IF(COUNTIFS(dates,"&gt;="&amp;N$1,dates,"&lt;"&amp;DATE(YEAR(N$1)+1,MONTH(N$1),DAY(N$1)),projects,$B137)&lt;&gt;0,1,""),""))</f>
        <v/>
      </c>
      <c r="O137" s="1" t="str" cm="1">
        <f t="array" aca="1" ref="O137" ca="1">_xlfn.SINGLE(IF($B137&lt;&gt;"",IF(COUNTIFS(dates,"&gt;="&amp;O$1,dates,"&lt;"&amp;DATE(YEAR(O$1)+1,MONTH(O$1),DAY(O$1)),projects,$B137)&lt;&gt;0,1,""),""))</f>
        <v/>
      </c>
    </row>
    <row r="138" spans="1:15">
      <c r="A138" s="14" t="str">
        <f t="shared" ca="1" si="5"/>
        <v/>
      </c>
      <c r="B138" s="1" t="str">
        <f ca="1">'Annual Trend Days'!B138</f>
        <v/>
      </c>
      <c r="C138" s="1" t="str">
        <f ca="1">'Annual Trend Days'!C138</f>
        <v/>
      </c>
      <c r="D138" s="3" t="str">
        <f ca="1">'Annual Trend Days'!D138</f>
        <v/>
      </c>
      <c r="E138" s="3" t="str">
        <f ca="1">'Annual Trend Days'!E138</f>
        <v/>
      </c>
      <c r="F138" s="3"/>
      <c r="G138" s="3"/>
      <c r="H138" s="3"/>
      <c r="I138" s="3"/>
      <c r="J138" s="1" t="str" cm="1">
        <f t="array" aca="1" ref="J138" ca="1">_xlfn.SINGLE(IF($B138&lt;&gt;"",IF(COUNTIFS(dates,"&gt;="&amp;J$1,dates,"&lt;"&amp;DATE(YEAR(J$1)+1,MONTH(J$1),DAY(J$1)),projects,$B138)&lt;&gt;0,1,""),""))</f>
        <v/>
      </c>
      <c r="K138" s="1" t="str" cm="1">
        <f t="array" aca="1" ref="K138" ca="1">_xlfn.SINGLE(IF($B138&lt;&gt;"",IF(COUNTIFS(dates,"&gt;="&amp;K$1,dates,"&lt;"&amp;DATE(YEAR(K$1)+1,MONTH(K$1),DAY(K$1)),projects,$B138)&lt;&gt;0,1,""),""))</f>
        <v/>
      </c>
      <c r="L138" s="1" t="str" cm="1">
        <f t="array" aca="1" ref="L138" ca="1">_xlfn.SINGLE(IF($B138&lt;&gt;"",IF(COUNTIFS(dates,"&gt;="&amp;L$1,dates,"&lt;"&amp;DATE(YEAR(L$1)+1,MONTH(L$1),DAY(L$1)),projects,$B138)&lt;&gt;0,1,""),""))</f>
        <v/>
      </c>
      <c r="M138" s="1" t="str" cm="1">
        <f t="array" aca="1" ref="M138" ca="1">_xlfn.SINGLE(IF($B138&lt;&gt;"",IF(COUNTIFS(dates,"&gt;="&amp;M$1,dates,"&lt;"&amp;DATE(YEAR(M$1)+1,MONTH(M$1),DAY(M$1)),projects,$B138)&lt;&gt;0,1,""),""))</f>
        <v/>
      </c>
      <c r="N138" s="1" t="str" cm="1">
        <f t="array" aca="1" ref="N138" ca="1">_xlfn.SINGLE(IF($B138&lt;&gt;"",IF(COUNTIFS(dates,"&gt;="&amp;N$1,dates,"&lt;"&amp;DATE(YEAR(N$1)+1,MONTH(N$1),DAY(N$1)),projects,$B138)&lt;&gt;0,1,""),""))</f>
        <v/>
      </c>
      <c r="O138" s="1" t="str" cm="1">
        <f t="array" aca="1" ref="O138" ca="1">_xlfn.SINGLE(IF($B138&lt;&gt;"",IF(COUNTIFS(dates,"&gt;="&amp;O$1,dates,"&lt;"&amp;DATE(YEAR(O$1)+1,MONTH(O$1),DAY(O$1)),projects,$B138)&lt;&gt;0,1,""),""))</f>
        <v/>
      </c>
    </row>
    <row r="139" spans="1:15">
      <c r="A139" s="14" t="str">
        <f t="shared" ca="1" si="5"/>
        <v/>
      </c>
      <c r="B139" s="1" t="str">
        <f ca="1">'Annual Trend Days'!B139</f>
        <v/>
      </c>
      <c r="C139" s="1" t="str">
        <f ca="1">'Annual Trend Days'!C139</f>
        <v/>
      </c>
      <c r="D139" s="3" t="str">
        <f ca="1">'Annual Trend Days'!D139</f>
        <v/>
      </c>
      <c r="E139" s="3" t="str">
        <f ca="1">'Annual Trend Days'!E139</f>
        <v/>
      </c>
      <c r="F139" s="3"/>
      <c r="G139" s="3"/>
      <c r="H139" s="3"/>
      <c r="I139" s="3"/>
      <c r="J139" s="1" t="str" cm="1">
        <f t="array" aca="1" ref="J139" ca="1">_xlfn.SINGLE(IF($B139&lt;&gt;"",IF(COUNTIFS(dates,"&gt;="&amp;J$1,dates,"&lt;"&amp;DATE(YEAR(J$1)+1,MONTH(J$1),DAY(J$1)),projects,$B139)&lt;&gt;0,1,""),""))</f>
        <v/>
      </c>
      <c r="K139" s="1" t="str" cm="1">
        <f t="array" aca="1" ref="K139" ca="1">_xlfn.SINGLE(IF($B139&lt;&gt;"",IF(COUNTIFS(dates,"&gt;="&amp;K$1,dates,"&lt;"&amp;DATE(YEAR(K$1)+1,MONTH(K$1),DAY(K$1)),projects,$B139)&lt;&gt;0,1,""),""))</f>
        <v/>
      </c>
      <c r="L139" s="1" t="str" cm="1">
        <f t="array" aca="1" ref="L139" ca="1">_xlfn.SINGLE(IF($B139&lt;&gt;"",IF(COUNTIFS(dates,"&gt;="&amp;L$1,dates,"&lt;"&amp;DATE(YEAR(L$1)+1,MONTH(L$1),DAY(L$1)),projects,$B139)&lt;&gt;0,1,""),""))</f>
        <v/>
      </c>
      <c r="M139" s="1" t="str" cm="1">
        <f t="array" aca="1" ref="M139" ca="1">_xlfn.SINGLE(IF($B139&lt;&gt;"",IF(COUNTIFS(dates,"&gt;="&amp;M$1,dates,"&lt;"&amp;DATE(YEAR(M$1)+1,MONTH(M$1),DAY(M$1)),projects,$B139)&lt;&gt;0,1,""),""))</f>
        <v/>
      </c>
      <c r="N139" s="1" t="str" cm="1">
        <f t="array" aca="1" ref="N139" ca="1">_xlfn.SINGLE(IF($B139&lt;&gt;"",IF(COUNTIFS(dates,"&gt;="&amp;N$1,dates,"&lt;"&amp;DATE(YEAR(N$1)+1,MONTH(N$1),DAY(N$1)),projects,$B139)&lt;&gt;0,1,""),""))</f>
        <v/>
      </c>
      <c r="O139" s="1" t="str" cm="1">
        <f t="array" aca="1" ref="O139" ca="1">_xlfn.SINGLE(IF($B139&lt;&gt;"",IF(COUNTIFS(dates,"&gt;="&amp;O$1,dates,"&lt;"&amp;DATE(YEAR(O$1)+1,MONTH(O$1),DAY(O$1)),projects,$B139)&lt;&gt;0,1,""),""))</f>
        <v/>
      </c>
    </row>
    <row r="140" spans="1:15">
      <c r="A140" s="14" t="str">
        <f t="shared" ca="1" si="5"/>
        <v/>
      </c>
      <c r="B140" s="1" t="str">
        <f ca="1">'Annual Trend Days'!B140</f>
        <v/>
      </c>
      <c r="C140" s="1" t="str">
        <f ca="1">'Annual Trend Days'!C140</f>
        <v/>
      </c>
      <c r="D140" s="3" t="str">
        <f ca="1">'Annual Trend Days'!D140</f>
        <v/>
      </c>
      <c r="E140" s="3" t="str">
        <f ca="1">'Annual Trend Days'!E140</f>
        <v/>
      </c>
      <c r="F140" s="3"/>
      <c r="G140" s="3"/>
      <c r="H140" s="3"/>
      <c r="I140" s="3"/>
      <c r="J140" s="1" t="str" cm="1">
        <f t="array" aca="1" ref="J140" ca="1">_xlfn.SINGLE(IF($B140&lt;&gt;"",IF(COUNTIFS(dates,"&gt;="&amp;J$1,dates,"&lt;"&amp;DATE(YEAR(J$1)+1,MONTH(J$1),DAY(J$1)),projects,$B140)&lt;&gt;0,1,""),""))</f>
        <v/>
      </c>
      <c r="K140" s="1" t="str" cm="1">
        <f t="array" aca="1" ref="K140" ca="1">_xlfn.SINGLE(IF($B140&lt;&gt;"",IF(COUNTIFS(dates,"&gt;="&amp;K$1,dates,"&lt;"&amp;DATE(YEAR(K$1)+1,MONTH(K$1),DAY(K$1)),projects,$B140)&lt;&gt;0,1,""),""))</f>
        <v/>
      </c>
      <c r="L140" s="1" t="str" cm="1">
        <f t="array" aca="1" ref="L140" ca="1">_xlfn.SINGLE(IF($B140&lt;&gt;"",IF(COUNTIFS(dates,"&gt;="&amp;L$1,dates,"&lt;"&amp;DATE(YEAR(L$1)+1,MONTH(L$1),DAY(L$1)),projects,$B140)&lt;&gt;0,1,""),""))</f>
        <v/>
      </c>
      <c r="M140" s="1" t="str" cm="1">
        <f t="array" aca="1" ref="M140" ca="1">_xlfn.SINGLE(IF($B140&lt;&gt;"",IF(COUNTIFS(dates,"&gt;="&amp;M$1,dates,"&lt;"&amp;DATE(YEAR(M$1)+1,MONTH(M$1),DAY(M$1)),projects,$B140)&lt;&gt;0,1,""),""))</f>
        <v/>
      </c>
      <c r="N140" s="1" t="str" cm="1">
        <f t="array" aca="1" ref="N140" ca="1">_xlfn.SINGLE(IF($B140&lt;&gt;"",IF(COUNTIFS(dates,"&gt;="&amp;N$1,dates,"&lt;"&amp;DATE(YEAR(N$1)+1,MONTH(N$1),DAY(N$1)),projects,$B140)&lt;&gt;0,1,""),""))</f>
        <v/>
      </c>
      <c r="O140" s="1" t="str" cm="1">
        <f t="array" aca="1" ref="O140" ca="1">_xlfn.SINGLE(IF($B140&lt;&gt;"",IF(COUNTIFS(dates,"&gt;="&amp;O$1,dates,"&lt;"&amp;DATE(YEAR(O$1)+1,MONTH(O$1),DAY(O$1)),projects,$B140)&lt;&gt;0,1,""),""))</f>
        <v/>
      </c>
    </row>
    <row r="141" spans="1:15">
      <c r="A141" s="14" t="str">
        <f t="shared" ca="1" si="5"/>
        <v/>
      </c>
      <c r="B141" s="1" t="str">
        <f ca="1">'Annual Trend Days'!B141</f>
        <v/>
      </c>
      <c r="C141" s="1" t="str">
        <f ca="1">'Annual Trend Days'!C141</f>
        <v/>
      </c>
      <c r="D141" s="3" t="str">
        <f ca="1">'Annual Trend Days'!D141</f>
        <v/>
      </c>
      <c r="E141" s="3" t="str">
        <f ca="1">'Annual Trend Days'!E141</f>
        <v/>
      </c>
      <c r="F141" s="3"/>
      <c r="G141" s="3"/>
      <c r="H141" s="3"/>
      <c r="I141" s="3"/>
      <c r="J141" s="1" t="str" cm="1">
        <f t="array" aca="1" ref="J141" ca="1">_xlfn.SINGLE(IF($B141&lt;&gt;"",IF(COUNTIFS(dates,"&gt;="&amp;J$1,dates,"&lt;"&amp;DATE(YEAR(J$1)+1,MONTH(J$1),DAY(J$1)),projects,$B141)&lt;&gt;0,1,""),""))</f>
        <v/>
      </c>
      <c r="K141" s="1" t="str" cm="1">
        <f t="array" aca="1" ref="K141" ca="1">_xlfn.SINGLE(IF($B141&lt;&gt;"",IF(COUNTIFS(dates,"&gt;="&amp;K$1,dates,"&lt;"&amp;DATE(YEAR(K$1)+1,MONTH(K$1),DAY(K$1)),projects,$B141)&lt;&gt;0,1,""),""))</f>
        <v/>
      </c>
      <c r="L141" s="1" t="str" cm="1">
        <f t="array" aca="1" ref="L141" ca="1">_xlfn.SINGLE(IF($B141&lt;&gt;"",IF(COUNTIFS(dates,"&gt;="&amp;L$1,dates,"&lt;"&amp;DATE(YEAR(L$1)+1,MONTH(L$1),DAY(L$1)),projects,$B141)&lt;&gt;0,1,""),""))</f>
        <v/>
      </c>
      <c r="M141" s="1" t="str" cm="1">
        <f t="array" aca="1" ref="M141" ca="1">_xlfn.SINGLE(IF($B141&lt;&gt;"",IF(COUNTIFS(dates,"&gt;="&amp;M$1,dates,"&lt;"&amp;DATE(YEAR(M$1)+1,MONTH(M$1),DAY(M$1)),projects,$B141)&lt;&gt;0,1,""),""))</f>
        <v/>
      </c>
      <c r="N141" s="1" t="str" cm="1">
        <f t="array" aca="1" ref="N141" ca="1">_xlfn.SINGLE(IF($B141&lt;&gt;"",IF(COUNTIFS(dates,"&gt;="&amp;N$1,dates,"&lt;"&amp;DATE(YEAR(N$1)+1,MONTH(N$1),DAY(N$1)),projects,$B141)&lt;&gt;0,1,""),""))</f>
        <v/>
      </c>
      <c r="O141" s="1" t="str" cm="1">
        <f t="array" aca="1" ref="O141" ca="1">_xlfn.SINGLE(IF($B141&lt;&gt;"",IF(COUNTIFS(dates,"&gt;="&amp;O$1,dates,"&lt;"&amp;DATE(YEAR(O$1)+1,MONTH(O$1),DAY(O$1)),projects,$B141)&lt;&gt;0,1,""),""))</f>
        <v/>
      </c>
    </row>
    <row r="142" spans="1:15">
      <c r="A142" s="14" t="str">
        <f t="shared" ca="1" si="5"/>
        <v/>
      </c>
      <c r="B142" s="1" t="str">
        <f ca="1">'Annual Trend Days'!B142</f>
        <v/>
      </c>
      <c r="C142" s="1" t="str">
        <f ca="1">'Annual Trend Days'!C142</f>
        <v/>
      </c>
      <c r="D142" s="3" t="str">
        <f ca="1">'Annual Trend Days'!D142</f>
        <v/>
      </c>
      <c r="E142" s="3" t="str">
        <f ca="1">'Annual Trend Days'!E142</f>
        <v/>
      </c>
      <c r="F142" s="3"/>
      <c r="G142" s="3"/>
      <c r="H142" s="3"/>
      <c r="I142" s="3"/>
      <c r="J142" s="1" t="str" cm="1">
        <f t="array" aca="1" ref="J142" ca="1">_xlfn.SINGLE(IF($B142&lt;&gt;"",IF(COUNTIFS(dates,"&gt;="&amp;J$1,dates,"&lt;"&amp;DATE(YEAR(J$1)+1,MONTH(J$1),DAY(J$1)),projects,$B142)&lt;&gt;0,1,""),""))</f>
        <v/>
      </c>
      <c r="K142" s="1" t="str" cm="1">
        <f t="array" aca="1" ref="K142" ca="1">_xlfn.SINGLE(IF($B142&lt;&gt;"",IF(COUNTIFS(dates,"&gt;="&amp;K$1,dates,"&lt;"&amp;DATE(YEAR(K$1)+1,MONTH(K$1),DAY(K$1)),projects,$B142)&lt;&gt;0,1,""),""))</f>
        <v/>
      </c>
      <c r="L142" s="1" t="str" cm="1">
        <f t="array" aca="1" ref="L142" ca="1">_xlfn.SINGLE(IF($B142&lt;&gt;"",IF(COUNTIFS(dates,"&gt;="&amp;L$1,dates,"&lt;"&amp;DATE(YEAR(L$1)+1,MONTH(L$1),DAY(L$1)),projects,$B142)&lt;&gt;0,1,""),""))</f>
        <v/>
      </c>
      <c r="M142" s="1" t="str" cm="1">
        <f t="array" aca="1" ref="M142" ca="1">_xlfn.SINGLE(IF($B142&lt;&gt;"",IF(COUNTIFS(dates,"&gt;="&amp;M$1,dates,"&lt;"&amp;DATE(YEAR(M$1)+1,MONTH(M$1),DAY(M$1)),projects,$B142)&lt;&gt;0,1,""),""))</f>
        <v/>
      </c>
      <c r="N142" s="1" t="str" cm="1">
        <f t="array" aca="1" ref="N142" ca="1">_xlfn.SINGLE(IF($B142&lt;&gt;"",IF(COUNTIFS(dates,"&gt;="&amp;N$1,dates,"&lt;"&amp;DATE(YEAR(N$1)+1,MONTH(N$1),DAY(N$1)),projects,$B142)&lt;&gt;0,1,""),""))</f>
        <v/>
      </c>
      <c r="O142" s="1" t="str" cm="1">
        <f t="array" aca="1" ref="O142" ca="1">_xlfn.SINGLE(IF($B142&lt;&gt;"",IF(COUNTIFS(dates,"&gt;="&amp;O$1,dates,"&lt;"&amp;DATE(YEAR(O$1)+1,MONTH(O$1),DAY(O$1)),projects,$B142)&lt;&gt;0,1,""),""))</f>
        <v/>
      </c>
    </row>
    <row r="143" spans="1:15">
      <c r="A143" s="14" t="str">
        <f t="shared" ca="1" si="5"/>
        <v/>
      </c>
      <c r="B143" s="1" t="str">
        <f ca="1">'Annual Trend Days'!B143</f>
        <v/>
      </c>
      <c r="C143" s="1" t="str">
        <f ca="1">'Annual Trend Days'!C143</f>
        <v/>
      </c>
      <c r="D143" s="3" t="str">
        <f ca="1">'Annual Trend Days'!D143</f>
        <v/>
      </c>
      <c r="E143" s="3" t="str">
        <f ca="1">'Annual Trend Days'!E143</f>
        <v/>
      </c>
      <c r="F143" s="3"/>
      <c r="G143" s="3"/>
      <c r="H143" s="3"/>
      <c r="I143" s="3"/>
      <c r="J143" s="1" t="str" cm="1">
        <f t="array" aca="1" ref="J143" ca="1">_xlfn.SINGLE(IF($B143&lt;&gt;"",IF(COUNTIFS(dates,"&gt;="&amp;J$1,dates,"&lt;"&amp;DATE(YEAR(J$1)+1,MONTH(J$1),DAY(J$1)),projects,$B143)&lt;&gt;0,1,""),""))</f>
        <v/>
      </c>
      <c r="K143" s="1" t="str" cm="1">
        <f t="array" aca="1" ref="K143" ca="1">_xlfn.SINGLE(IF($B143&lt;&gt;"",IF(COUNTIFS(dates,"&gt;="&amp;K$1,dates,"&lt;"&amp;DATE(YEAR(K$1)+1,MONTH(K$1),DAY(K$1)),projects,$B143)&lt;&gt;0,1,""),""))</f>
        <v/>
      </c>
      <c r="L143" s="1" t="str" cm="1">
        <f t="array" aca="1" ref="L143" ca="1">_xlfn.SINGLE(IF($B143&lt;&gt;"",IF(COUNTIFS(dates,"&gt;="&amp;L$1,dates,"&lt;"&amp;DATE(YEAR(L$1)+1,MONTH(L$1),DAY(L$1)),projects,$B143)&lt;&gt;0,1,""),""))</f>
        <v/>
      </c>
      <c r="M143" s="1" t="str" cm="1">
        <f t="array" aca="1" ref="M143" ca="1">_xlfn.SINGLE(IF($B143&lt;&gt;"",IF(COUNTIFS(dates,"&gt;="&amp;M$1,dates,"&lt;"&amp;DATE(YEAR(M$1)+1,MONTH(M$1),DAY(M$1)),projects,$B143)&lt;&gt;0,1,""),""))</f>
        <v/>
      </c>
      <c r="N143" s="1" t="str" cm="1">
        <f t="array" aca="1" ref="N143" ca="1">_xlfn.SINGLE(IF($B143&lt;&gt;"",IF(COUNTIFS(dates,"&gt;="&amp;N$1,dates,"&lt;"&amp;DATE(YEAR(N$1)+1,MONTH(N$1),DAY(N$1)),projects,$B143)&lt;&gt;0,1,""),""))</f>
        <v/>
      </c>
      <c r="O143" s="1" t="str" cm="1">
        <f t="array" aca="1" ref="O143" ca="1">_xlfn.SINGLE(IF($B143&lt;&gt;"",IF(COUNTIFS(dates,"&gt;="&amp;O$1,dates,"&lt;"&amp;DATE(YEAR(O$1)+1,MONTH(O$1),DAY(O$1)),projects,$B143)&lt;&gt;0,1,""),""))</f>
        <v/>
      </c>
    </row>
    <row r="144" spans="1:15">
      <c r="A144" s="14" t="str">
        <f t="shared" ca="1" si="5"/>
        <v/>
      </c>
      <c r="B144" s="1" t="str">
        <f ca="1">'Annual Trend Days'!B144</f>
        <v/>
      </c>
      <c r="C144" s="1" t="str">
        <f ca="1">'Annual Trend Days'!C144</f>
        <v/>
      </c>
      <c r="D144" s="3" t="str">
        <f ca="1">'Annual Trend Days'!D144</f>
        <v/>
      </c>
      <c r="E144" s="3" t="str">
        <f ca="1">'Annual Trend Days'!E144</f>
        <v/>
      </c>
      <c r="F144" s="3"/>
      <c r="G144" s="3"/>
      <c r="H144" s="3"/>
      <c r="I144" s="3"/>
      <c r="J144" s="1" t="str" cm="1">
        <f t="array" aca="1" ref="J144" ca="1">_xlfn.SINGLE(IF($B144&lt;&gt;"",IF(COUNTIFS(dates,"&gt;="&amp;J$1,dates,"&lt;"&amp;DATE(YEAR(J$1)+1,MONTH(J$1),DAY(J$1)),projects,$B144)&lt;&gt;0,1,""),""))</f>
        <v/>
      </c>
      <c r="K144" s="1" t="str" cm="1">
        <f t="array" aca="1" ref="K144" ca="1">_xlfn.SINGLE(IF($B144&lt;&gt;"",IF(COUNTIFS(dates,"&gt;="&amp;K$1,dates,"&lt;"&amp;DATE(YEAR(K$1)+1,MONTH(K$1),DAY(K$1)),projects,$B144)&lt;&gt;0,1,""),""))</f>
        <v/>
      </c>
      <c r="L144" s="1" t="str" cm="1">
        <f t="array" aca="1" ref="L144" ca="1">_xlfn.SINGLE(IF($B144&lt;&gt;"",IF(COUNTIFS(dates,"&gt;="&amp;L$1,dates,"&lt;"&amp;DATE(YEAR(L$1)+1,MONTH(L$1),DAY(L$1)),projects,$B144)&lt;&gt;0,1,""),""))</f>
        <v/>
      </c>
      <c r="M144" s="1" t="str" cm="1">
        <f t="array" aca="1" ref="M144" ca="1">_xlfn.SINGLE(IF($B144&lt;&gt;"",IF(COUNTIFS(dates,"&gt;="&amp;M$1,dates,"&lt;"&amp;DATE(YEAR(M$1)+1,MONTH(M$1),DAY(M$1)),projects,$B144)&lt;&gt;0,1,""),""))</f>
        <v/>
      </c>
      <c r="N144" s="1" t="str" cm="1">
        <f t="array" aca="1" ref="N144" ca="1">_xlfn.SINGLE(IF($B144&lt;&gt;"",IF(COUNTIFS(dates,"&gt;="&amp;N$1,dates,"&lt;"&amp;DATE(YEAR(N$1)+1,MONTH(N$1),DAY(N$1)),projects,$B144)&lt;&gt;0,1,""),""))</f>
        <v/>
      </c>
      <c r="O144" s="1" t="str" cm="1">
        <f t="array" aca="1" ref="O144" ca="1">_xlfn.SINGLE(IF($B144&lt;&gt;"",IF(COUNTIFS(dates,"&gt;="&amp;O$1,dates,"&lt;"&amp;DATE(YEAR(O$1)+1,MONTH(O$1),DAY(O$1)),projects,$B144)&lt;&gt;0,1,""),""))</f>
        <v/>
      </c>
    </row>
    <row r="145" spans="1:15">
      <c r="A145" s="14" t="str">
        <f t="shared" ca="1" si="5"/>
        <v/>
      </c>
      <c r="B145" s="1" t="str">
        <f ca="1">'Annual Trend Days'!B145</f>
        <v/>
      </c>
      <c r="C145" s="1" t="str">
        <f ca="1">'Annual Trend Days'!C145</f>
        <v/>
      </c>
      <c r="D145" s="3" t="str">
        <f ca="1">'Annual Trend Days'!D145</f>
        <v/>
      </c>
      <c r="E145" s="3" t="str">
        <f ca="1">'Annual Trend Days'!E145</f>
        <v/>
      </c>
      <c r="F145" s="3"/>
      <c r="G145" s="3"/>
      <c r="H145" s="3"/>
      <c r="I145" s="3"/>
      <c r="J145" s="1" t="str" cm="1">
        <f t="array" aca="1" ref="J145" ca="1">_xlfn.SINGLE(IF($B145&lt;&gt;"",IF(COUNTIFS(dates,"&gt;="&amp;J$1,dates,"&lt;"&amp;DATE(YEAR(J$1)+1,MONTH(J$1),DAY(J$1)),projects,$B145)&lt;&gt;0,1,""),""))</f>
        <v/>
      </c>
      <c r="K145" s="1" t="str" cm="1">
        <f t="array" aca="1" ref="K145" ca="1">_xlfn.SINGLE(IF($B145&lt;&gt;"",IF(COUNTIFS(dates,"&gt;="&amp;K$1,dates,"&lt;"&amp;DATE(YEAR(K$1)+1,MONTH(K$1),DAY(K$1)),projects,$B145)&lt;&gt;0,1,""),""))</f>
        <v/>
      </c>
      <c r="L145" s="1" t="str" cm="1">
        <f t="array" aca="1" ref="L145" ca="1">_xlfn.SINGLE(IF($B145&lt;&gt;"",IF(COUNTIFS(dates,"&gt;="&amp;L$1,dates,"&lt;"&amp;DATE(YEAR(L$1)+1,MONTH(L$1),DAY(L$1)),projects,$B145)&lt;&gt;0,1,""),""))</f>
        <v/>
      </c>
      <c r="M145" s="1" t="str" cm="1">
        <f t="array" aca="1" ref="M145" ca="1">_xlfn.SINGLE(IF($B145&lt;&gt;"",IF(COUNTIFS(dates,"&gt;="&amp;M$1,dates,"&lt;"&amp;DATE(YEAR(M$1)+1,MONTH(M$1),DAY(M$1)),projects,$B145)&lt;&gt;0,1,""),""))</f>
        <v/>
      </c>
      <c r="N145" s="1" t="str" cm="1">
        <f t="array" aca="1" ref="N145" ca="1">_xlfn.SINGLE(IF($B145&lt;&gt;"",IF(COUNTIFS(dates,"&gt;="&amp;N$1,dates,"&lt;"&amp;DATE(YEAR(N$1)+1,MONTH(N$1),DAY(N$1)),projects,$B145)&lt;&gt;0,1,""),""))</f>
        <v/>
      </c>
      <c r="O145" s="1" t="str" cm="1">
        <f t="array" aca="1" ref="O145" ca="1">_xlfn.SINGLE(IF($B145&lt;&gt;"",IF(COUNTIFS(dates,"&gt;="&amp;O$1,dates,"&lt;"&amp;DATE(YEAR(O$1)+1,MONTH(O$1),DAY(O$1)),projects,$B145)&lt;&gt;0,1,""),""))</f>
        <v/>
      </c>
    </row>
    <row r="146" spans="1:15">
      <c r="A146" s="14" t="str">
        <f t="shared" ca="1" si="5"/>
        <v/>
      </c>
      <c r="B146" s="1" t="str">
        <f ca="1">'Annual Trend Days'!B146</f>
        <v/>
      </c>
      <c r="C146" s="1" t="str">
        <f ca="1">'Annual Trend Days'!C146</f>
        <v/>
      </c>
      <c r="D146" s="3" t="str">
        <f ca="1">'Annual Trend Days'!D146</f>
        <v/>
      </c>
      <c r="E146" s="3" t="str">
        <f ca="1">'Annual Trend Days'!E146</f>
        <v/>
      </c>
      <c r="F146" s="3"/>
      <c r="G146" s="3"/>
      <c r="H146" s="3"/>
      <c r="I146" s="3"/>
      <c r="J146" s="1" t="str" cm="1">
        <f t="array" aca="1" ref="J146" ca="1">_xlfn.SINGLE(IF($B146&lt;&gt;"",IF(COUNTIFS(dates,"&gt;="&amp;J$1,dates,"&lt;"&amp;DATE(YEAR(J$1)+1,MONTH(J$1),DAY(J$1)),projects,$B146)&lt;&gt;0,1,""),""))</f>
        <v/>
      </c>
      <c r="K146" s="1" t="str" cm="1">
        <f t="array" aca="1" ref="K146" ca="1">_xlfn.SINGLE(IF($B146&lt;&gt;"",IF(COUNTIFS(dates,"&gt;="&amp;K$1,dates,"&lt;"&amp;DATE(YEAR(K$1)+1,MONTH(K$1),DAY(K$1)),projects,$B146)&lt;&gt;0,1,""),""))</f>
        <v/>
      </c>
      <c r="L146" s="1" t="str" cm="1">
        <f t="array" aca="1" ref="L146" ca="1">_xlfn.SINGLE(IF($B146&lt;&gt;"",IF(COUNTIFS(dates,"&gt;="&amp;L$1,dates,"&lt;"&amp;DATE(YEAR(L$1)+1,MONTH(L$1),DAY(L$1)),projects,$B146)&lt;&gt;0,1,""),""))</f>
        <v/>
      </c>
      <c r="M146" s="1" t="str" cm="1">
        <f t="array" aca="1" ref="M146" ca="1">_xlfn.SINGLE(IF($B146&lt;&gt;"",IF(COUNTIFS(dates,"&gt;="&amp;M$1,dates,"&lt;"&amp;DATE(YEAR(M$1)+1,MONTH(M$1),DAY(M$1)),projects,$B146)&lt;&gt;0,1,""),""))</f>
        <v/>
      </c>
      <c r="N146" s="1" t="str" cm="1">
        <f t="array" aca="1" ref="N146" ca="1">_xlfn.SINGLE(IF($B146&lt;&gt;"",IF(COUNTIFS(dates,"&gt;="&amp;N$1,dates,"&lt;"&amp;DATE(YEAR(N$1)+1,MONTH(N$1),DAY(N$1)),projects,$B146)&lt;&gt;0,1,""),""))</f>
        <v/>
      </c>
      <c r="O146" s="1" t="str" cm="1">
        <f t="array" aca="1" ref="O146" ca="1">_xlfn.SINGLE(IF($B146&lt;&gt;"",IF(COUNTIFS(dates,"&gt;="&amp;O$1,dates,"&lt;"&amp;DATE(YEAR(O$1)+1,MONTH(O$1),DAY(O$1)),projects,$B146)&lt;&gt;0,1,""),""))</f>
        <v/>
      </c>
    </row>
    <row r="147" spans="1:15">
      <c r="A147" s="14" t="str">
        <f t="shared" ca="1" si="5"/>
        <v/>
      </c>
      <c r="B147" s="1" t="str">
        <f ca="1">'Annual Trend Days'!B147</f>
        <v/>
      </c>
      <c r="C147" s="1" t="str">
        <f ca="1">'Annual Trend Days'!C147</f>
        <v/>
      </c>
      <c r="D147" s="3" t="str">
        <f ca="1">'Annual Trend Days'!D147</f>
        <v/>
      </c>
      <c r="E147" s="3" t="str">
        <f ca="1">'Annual Trend Days'!E147</f>
        <v/>
      </c>
      <c r="F147" s="3"/>
      <c r="G147" s="3"/>
      <c r="H147" s="3"/>
      <c r="I147" s="3"/>
      <c r="J147" s="1" t="str" cm="1">
        <f t="array" aca="1" ref="J147" ca="1">_xlfn.SINGLE(IF($B147&lt;&gt;"",IF(COUNTIFS(dates,"&gt;="&amp;J$1,dates,"&lt;"&amp;DATE(YEAR(J$1)+1,MONTH(J$1),DAY(J$1)),projects,$B147)&lt;&gt;0,1,""),""))</f>
        <v/>
      </c>
      <c r="K147" s="1" t="str" cm="1">
        <f t="array" aca="1" ref="K147" ca="1">_xlfn.SINGLE(IF($B147&lt;&gt;"",IF(COUNTIFS(dates,"&gt;="&amp;K$1,dates,"&lt;"&amp;DATE(YEAR(K$1)+1,MONTH(K$1),DAY(K$1)),projects,$B147)&lt;&gt;0,1,""),""))</f>
        <v/>
      </c>
      <c r="L147" s="1" t="str" cm="1">
        <f t="array" aca="1" ref="L147" ca="1">_xlfn.SINGLE(IF($B147&lt;&gt;"",IF(COUNTIFS(dates,"&gt;="&amp;L$1,dates,"&lt;"&amp;DATE(YEAR(L$1)+1,MONTH(L$1),DAY(L$1)),projects,$B147)&lt;&gt;0,1,""),""))</f>
        <v/>
      </c>
      <c r="M147" s="1" t="str" cm="1">
        <f t="array" aca="1" ref="M147" ca="1">_xlfn.SINGLE(IF($B147&lt;&gt;"",IF(COUNTIFS(dates,"&gt;="&amp;M$1,dates,"&lt;"&amp;DATE(YEAR(M$1)+1,MONTH(M$1),DAY(M$1)),projects,$B147)&lt;&gt;0,1,""),""))</f>
        <v/>
      </c>
      <c r="N147" s="1" t="str" cm="1">
        <f t="array" aca="1" ref="N147" ca="1">_xlfn.SINGLE(IF($B147&lt;&gt;"",IF(COUNTIFS(dates,"&gt;="&amp;N$1,dates,"&lt;"&amp;DATE(YEAR(N$1)+1,MONTH(N$1),DAY(N$1)),projects,$B147)&lt;&gt;0,1,""),""))</f>
        <v/>
      </c>
      <c r="O147" s="1" t="str" cm="1">
        <f t="array" aca="1" ref="O147" ca="1">_xlfn.SINGLE(IF($B147&lt;&gt;"",IF(COUNTIFS(dates,"&gt;="&amp;O$1,dates,"&lt;"&amp;DATE(YEAR(O$1)+1,MONTH(O$1),DAY(O$1)),projects,$B147)&lt;&gt;0,1,""),""))</f>
        <v/>
      </c>
    </row>
    <row r="148" spans="1:15">
      <c r="A148" s="14" t="str">
        <f t="shared" ca="1" si="5"/>
        <v/>
      </c>
      <c r="B148" s="1" t="str">
        <f ca="1">'Annual Trend Days'!B148</f>
        <v/>
      </c>
      <c r="C148" s="1" t="str">
        <f ca="1">'Annual Trend Days'!C148</f>
        <v/>
      </c>
      <c r="D148" s="3" t="str">
        <f ca="1">'Annual Trend Days'!D148</f>
        <v/>
      </c>
      <c r="E148" s="3" t="str">
        <f ca="1">'Annual Trend Days'!E148</f>
        <v/>
      </c>
      <c r="F148" s="3"/>
      <c r="G148" s="3"/>
      <c r="H148" s="3"/>
      <c r="I148" s="3"/>
      <c r="J148" s="1" t="str" cm="1">
        <f t="array" aca="1" ref="J148" ca="1">_xlfn.SINGLE(IF($B148&lt;&gt;"",IF(COUNTIFS(dates,"&gt;="&amp;J$1,dates,"&lt;"&amp;DATE(YEAR(J$1)+1,MONTH(J$1),DAY(J$1)),projects,$B148)&lt;&gt;0,1,""),""))</f>
        <v/>
      </c>
      <c r="K148" s="1" t="str" cm="1">
        <f t="array" aca="1" ref="K148" ca="1">_xlfn.SINGLE(IF($B148&lt;&gt;"",IF(COUNTIFS(dates,"&gt;="&amp;K$1,dates,"&lt;"&amp;DATE(YEAR(K$1)+1,MONTH(K$1),DAY(K$1)),projects,$B148)&lt;&gt;0,1,""),""))</f>
        <v/>
      </c>
      <c r="L148" s="1" t="str" cm="1">
        <f t="array" aca="1" ref="L148" ca="1">_xlfn.SINGLE(IF($B148&lt;&gt;"",IF(COUNTIFS(dates,"&gt;="&amp;L$1,dates,"&lt;"&amp;DATE(YEAR(L$1)+1,MONTH(L$1),DAY(L$1)),projects,$B148)&lt;&gt;0,1,""),""))</f>
        <v/>
      </c>
      <c r="M148" s="1" t="str" cm="1">
        <f t="array" aca="1" ref="M148" ca="1">_xlfn.SINGLE(IF($B148&lt;&gt;"",IF(COUNTIFS(dates,"&gt;="&amp;M$1,dates,"&lt;"&amp;DATE(YEAR(M$1)+1,MONTH(M$1),DAY(M$1)),projects,$B148)&lt;&gt;0,1,""),""))</f>
        <v/>
      </c>
      <c r="N148" s="1" t="str" cm="1">
        <f t="array" aca="1" ref="N148" ca="1">_xlfn.SINGLE(IF($B148&lt;&gt;"",IF(COUNTIFS(dates,"&gt;="&amp;N$1,dates,"&lt;"&amp;DATE(YEAR(N$1)+1,MONTH(N$1),DAY(N$1)),projects,$B148)&lt;&gt;0,1,""),""))</f>
        <v/>
      </c>
      <c r="O148" s="1" t="str" cm="1">
        <f t="array" aca="1" ref="O148" ca="1">_xlfn.SINGLE(IF($B148&lt;&gt;"",IF(COUNTIFS(dates,"&gt;="&amp;O$1,dates,"&lt;"&amp;DATE(YEAR(O$1)+1,MONTH(O$1),DAY(O$1)),projects,$B148)&lt;&gt;0,1,""),""))</f>
        <v/>
      </c>
    </row>
    <row r="149" spans="1:15">
      <c r="A149" s="14" t="str">
        <f t="shared" ca="1" si="5"/>
        <v/>
      </c>
      <c r="B149" s="1" t="str">
        <f ca="1">'Annual Trend Days'!B149</f>
        <v/>
      </c>
      <c r="C149" s="1" t="str">
        <f ca="1">'Annual Trend Days'!C149</f>
        <v/>
      </c>
      <c r="D149" s="3" t="str">
        <f ca="1">'Annual Trend Days'!D149</f>
        <v/>
      </c>
      <c r="E149" s="3" t="str">
        <f ca="1">'Annual Trend Days'!E149</f>
        <v/>
      </c>
      <c r="F149" s="3"/>
      <c r="G149" s="3"/>
      <c r="H149" s="3"/>
      <c r="I149" s="3"/>
      <c r="J149" s="1" t="str" cm="1">
        <f t="array" aca="1" ref="J149" ca="1">_xlfn.SINGLE(IF($B149&lt;&gt;"",IF(COUNTIFS(dates,"&gt;="&amp;J$1,dates,"&lt;"&amp;DATE(YEAR(J$1)+1,MONTH(J$1),DAY(J$1)),projects,$B149)&lt;&gt;0,1,""),""))</f>
        <v/>
      </c>
      <c r="K149" s="1" t="str" cm="1">
        <f t="array" aca="1" ref="K149" ca="1">_xlfn.SINGLE(IF($B149&lt;&gt;"",IF(COUNTIFS(dates,"&gt;="&amp;K$1,dates,"&lt;"&amp;DATE(YEAR(K$1)+1,MONTH(K$1),DAY(K$1)),projects,$B149)&lt;&gt;0,1,""),""))</f>
        <v/>
      </c>
      <c r="L149" s="1" t="str" cm="1">
        <f t="array" aca="1" ref="L149" ca="1">_xlfn.SINGLE(IF($B149&lt;&gt;"",IF(COUNTIFS(dates,"&gt;="&amp;L$1,dates,"&lt;"&amp;DATE(YEAR(L$1)+1,MONTH(L$1),DAY(L$1)),projects,$B149)&lt;&gt;0,1,""),""))</f>
        <v/>
      </c>
      <c r="M149" s="1" t="str" cm="1">
        <f t="array" aca="1" ref="M149" ca="1">_xlfn.SINGLE(IF($B149&lt;&gt;"",IF(COUNTIFS(dates,"&gt;="&amp;M$1,dates,"&lt;"&amp;DATE(YEAR(M$1)+1,MONTH(M$1),DAY(M$1)),projects,$B149)&lt;&gt;0,1,""),""))</f>
        <v/>
      </c>
      <c r="N149" s="1" t="str" cm="1">
        <f t="array" aca="1" ref="N149" ca="1">_xlfn.SINGLE(IF($B149&lt;&gt;"",IF(COUNTIFS(dates,"&gt;="&amp;N$1,dates,"&lt;"&amp;DATE(YEAR(N$1)+1,MONTH(N$1),DAY(N$1)),projects,$B149)&lt;&gt;0,1,""),""))</f>
        <v/>
      </c>
      <c r="O149" s="1" t="str" cm="1">
        <f t="array" aca="1" ref="O149" ca="1">_xlfn.SINGLE(IF($B149&lt;&gt;"",IF(COUNTIFS(dates,"&gt;="&amp;O$1,dates,"&lt;"&amp;DATE(YEAR(O$1)+1,MONTH(O$1),DAY(O$1)),projects,$B149)&lt;&gt;0,1,""),""))</f>
        <v/>
      </c>
    </row>
    <row r="150" spans="1:15">
      <c r="A150" s="14" t="str">
        <f t="shared" ca="1" si="5"/>
        <v/>
      </c>
      <c r="B150" s="1" t="str">
        <f ca="1">'Annual Trend Days'!B150</f>
        <v/>
      </c>
      <c r="C150" s="1" t="str">
        <f ca="1">'Annual Trend Days'!C150</f>
        <v/>
      </c>
      <c r="D150" s="3" t="str">
        <f ca="1">'Annual Trend Days'!D150</f>
        <v/>
      </c>
      <c r="E150" s="3" t="str">
        <f ca="1">'Annual Trend Days'!E150</f>
        <v/>
      </c>
      <c r="F150" s="3"/>
      <c r="G150" s="3"/>
      <c r="H150" s="3"/>
      <c r="I150" s="3"/>
      <c r="J150" s="1" t="str" cm="1">
        <f t="array" aca="1" ref="J150" ca="1">_xlfn.SINGLE(IF($B150&lt;&gt;"",IF(COUNTIFS(dates,"&gt;="&amp;J$1,dates,"&lt;"&amp;DATE(YEAR(J$1)+1,MONTH(J$1),DAY(J$1)),projects,$B150)&lt;&gt;0,1,""),""))</f>
        <v/>
      </c>
      <c r="K150" s="1" t="str" cm="1">
        <f t="array" aca="1" ref="K150" ca="1">_xlfn.SINGLE(IF($B150&lt;&gt;"",IF(COUNTIFS(dates,"&gt;="&amp;K$1,dates,"&lt;"&amp;DATE(YEAR(K$1)+1,MONTH(K$1),DAY(K$1)),projects,$B150)&lt;&gt;0,1,""),""))</f>
        <v/>
      </c>
      <c r="L150" s="1" t="str" cm="1">
        <f t="array" aca="1" ref="L150" ca="1">_xlfn.SINGLE(IF($B150&lt;&gt;"",IF(COUNTIFS(dates,"&gt;="&amp;L$1,dates,"&lt;"&amp;DATE(YEAR(L$1)+1,MONTH(L$1),DAY(L$1)),projects,$B150)&lt;&gt;0,1,""),""))</f>
        <v/>
      </c>
      <c r="M150" s="1" t="str" cm="1">
        <f t="array" aca="1" ref="M150" ca="1">_xlfn.SINGLE(IF($B150&lt;&gt;"",IF(COUNTIFS(dates,"&gt;="&amp;M$1,dates,"&lt;"&amp;DATE(YEAR(M$1)+1,MONTH(M$1),DAY(M$1)),projects,$B150)&lt;&gt;0,1,""),""))</f>
        <v/>
      </c>
      <c r="N150" s="1" t="str" cm="1">
        <f t="array" aca="1" ref="N150" ca="1">_xlfn.SINGLE(IF($B150&lt;&gt;"",IF(COUNTIFS(dates,"&gt;="&amp;N$1,dates,"&lt;"&amp;DATE(YEAR(N$1)+1,MONTH(N$1),DAY(N$1)),projects,$B150)&lt;&gt;0,1,""),""))</f>
        <v/>
      </c>
      <c r="O150" s="1" t="str" cm="1">
        <f t="array" aca="1" ref="O150" ca="1">_xlfn.SINGLE(IF($B150&lt;&gt;"",IF(COUNTIFS(dates,"&gt;="&amp;O$1,dates,"&lt;"&amp;DATE(YEAR(O$1)+1,MONTH(O$1),DAY(O$1)),projects,$B150)&lt;&gt;0,1,""),""))</f>
        <v/>
      </c>
    </row>
    <row r="151" spans="1:15">
      <c r="A151" s="14" t="str">
        <f t="shared" ca="1" si="5"/>
        <v/>
      </c>
      <c r="B151" s="1" t="str">
        <f ca="1">'Annual Trend Days'!B151</f>
        <v/>
      </c>
      <c r="C151" s="1" t="str">
        <f ca="1">'Annual Trend Days'!C151</f>
        <v/>
      </c>
      <c r="D151" s="3" t="str">
        <f ca="1">'Annual Trend Days'!D151</f>
        <v/>
      </c>
      <c r="E151" s="3" t="str">
        <f ca="1">'Annual Trend Days'!E151</f>
        <v/>
      </c>
      <c r="F151" s="3"/>
      <c r="G151" s="3"/>
      <c r="H151" s="3"/>
      <c r="I151" s="3"/>
      <c r="J151" s="1" t="str" cm="1">
        <f t="array" aca="1" ref="J151" ca="1">_xlfn.SINGLE(IF($B151&lt;&gt;"",IF(COUNTIFS(dates,"&gt;="&amp;J$1,dates,"&lt;"&amp;DATE(YEAR(J$1)+1,MONTH(J$1),DAY(J$1)),projects,$B151)&lt;&gt;0,1,""),""))</f>
        <v/>
      </c>
      <c r="K151" s="1" t="str" cm="1">
        <f t="array" aca="1" ref="K151" ca="1">_xlfn.SINGLE(IF($B151&lt;&gt;"",IF(COUNTIFS(dates,"&gt;="&amp;K$1,dates,"&lt;"&amp;DATE(YEAR(K$1)+1,MONTH(K$1),DAY(K$1)),projects,$B151)&lt;&gt;0,1,""),""))</f>
        <v/>
      </c>
      <c r="L151" s="1" t="str" cm="1">
        <f t="array" aca="1" ref="L151" ca="1">_xlfn.SINGLE(IF($B151&lt;&gt;"",IF(COUNTIFS(dates,"&gt;="&amp;L$1,dates,"&lt;"&amp;DATE(YEAR(L$1)+1,MONTH(L$1),DAY(L$1)),projects,$B151)&lt;&gt;0,1,""),""))</f>
        <v/>
      </c>
      <c r="M151" s="1" t="str" cm="1">
        <f t="array" aca="1" ref="M151" ca="1">_xlfn.SINGLE(IF($B151&lt;&gt;"",IF(COUNTIFS(dates,"&gt;="&amp;M$1,dates,"&lt;"&amp;DATE(YEAR(M$1)+1,MONTH(M$1),DAY(M$1)),projects,$B151)&lt;&gt;0,1,""),""))</f>
        <v/>
      </c>
      <c r="N151" s="1" t="str" cm="1">
        <f t="array" aca="1" ref="N151" ca="1">_xlfn.SINGLE(IF($B151&lt;&gt;"",IF(COUNTIFS(dates,"&gt;="&amp;N$1,dates,"&lt;"&amp;DATE(YEAR(N$1)+1,MONTH(N$1),DAY(N$1)),projects,$B151)&lt;&gt;0,1,""),""))</f>
        <v/>
      </c>
      <c r="O151" s="1" t="str" cm="1">
        <f t="array" aca="1" ref="O151" ca="1">_xlfn.SINGLE(IF($B151&lt;&gt;"",IF(COUNTIFS(dates,"&gt;="&amp;O$1,dates,"&lt;"&amp;DATE(YEAR(O$1)+1,MONTH(O$1),DAY(O$1)),projects,$B151)&lt;&gt;0,1,""),""))</f>
        <v/>
      </c>
    </row>
    <row r="152" spans="1:15">
      <c r="A152" s="14" t="str">
        <f t="shared" ca="1" si="5"/>
        <v/>
      </c>
      <c r="B152" s="1" t="str">
        <f ca="1">'Annual Trend Days'!B152</f>
        <v/>
      </c>
      <c r="C152" s="1" t="str">
        <f ca="1">'Annual Trend Days'!C152</f>
        <v/>
      </c>
      <c r="D152" s="3" t="str">
        <f ca="1">'Annual Trend Days'!D152</f>
        <v/>
      </c>
      <c r="E152" s="3" t="str">
        <f ca="1">'Annual Trend Days'!E152</f>
        <v/>
      </c>
      <c r="F152" s="3"/>
      <c r="G152" s="3"/>
      <c r="H152" s="3"/>
      <c r="I152" s="3"/>
      <c r="J152" s="1" t="str" cm="1">
        <f t="array" aca="1" ref="J152" ca="1">_xlfn.SINGLE(IF($B152&lt;&gt;"",IF(COUNTIFS(dates,"&gt;="&amp;J$1,dates,"&lt;"&amp;DATE(YEAR(J$1)+1,MONTH(J$1),DAY(J$1)),projects,$B152)&lt;&gt;0,1,""),""))</f>
        <v/>
      </c>
      <c r="K152" s="1" t="str" cm="1">
        <f t="array" aca="1" ref="K152" ca="1">_xlfn.SINGLE(IF($B152&lt;&gt;"",IF(COUNTIFS(dates,"&gt;="&amp;K$1,dates,"&lt;"&amp;DATE(YEAR(K$1)+1,MONTH(K$1),DAY(K$1)),projects,$B152)&lt;&gt;0,1,""),""))</f>
        <v/>
      </c>
      <c r="L152" s="1" t="str" cm="1">
        <f t="array" aca="1" ref="L152" ca="1">_xlfn.SINGLE(IF($B152&lt;&gt;"",IF(COUNTIFS(dates,"&gt;="&amp;L$1,dates,"&lt;"&amp;DATE(YEAR(L$1)+1,MONTH(L$1),DAY(L$1)),projects,$B152)&lt;&gt;0,1,""),""))</f>
        <v/>
      </c>
      <c r="M152" s="1" t="str" cm="1">
        <f t="array" aca="1" ref="M152" ca="1">_xlfn.SINGLE(IF($B152&lt;&gt;"",IF(COUNTIFS(dates,"&gt;="&amp;M$1,dates,"&lt;"&amp;DATE(YEAR(M$1)+1,MONTH(M$1),DAY(M$1)),projects,$B152)&lt;&gt;0,1,""),""))</f>
        <v/>
      </c>
      <c r="N152" s="1" t="str" cm="1">
        <f t="array" aca="1" ref="N152" ca="1">_xlfn.SINGLE(IF($B152&lt;&gt;"",IF(COUNTIFS(dates,"&gt;="&amp;N$1,dates,"&lt;"&amp;DATE(YEAR(N$1)+1,MONTH(N$1),DAY(N$1)),projects,$B152)&lt;&gt;0,1,""),""))</f>
        <v/>
      </c>
      <c r="O152" s="1" t="str" cm="1">
        <f t="array" aca="1" ref="O152" ca="1">_xlfn.SINGLE(IF($B152&lt;&gt;"",IF(COUNTIFS(dates,"&gt;="&amp;O$1,dates,"&lt;"&amp;DATE(YEAR(O$1)+1,MONTH(O$1),DAY(O$1)),projects,$B152)&lt;&gt;0,1,""),""))</f>
        <v/>
      </c>
    </row>
    <row r="153" spans="1:15">
      <c r="A153" s="14" t="str">
        <f t="shared" ca="1" si="5"/>
        <v/>
      </c>
      <c r="B153" s="1" t="str">
        <f ca="1">'Annual Trend Days'!B153</f>
        <v/>
      </c>
      <c r="C153" s="1" t="str">
        <f ca="1">'Annual Trend Days'!C153</f>
        <v/>
      </c>
      <c r="D153" s="3" t="str">
        <f ca="1">'Annual Trend Days'!D153</f>
        <v/>
      </c>
      <c r="E153" s="3" t="str">
        <f ca="1">'Annual Trend Days'!E153</f>
        <v/>
      </c>
      <c r="F153" s="3"/>
      <c r="G153" s="3"/>
      <c r="H153" s="3"/>
      <c r="I153" s="3"/>
      <c r="J153" s="1" t="str" cm="1">
        <f t="array" aca="1" ref="J153" ca="1">_xlfn.SINGLE(IF($B153&lt;&gt;"",IF(COUNTIFS(dates,"&gt;="&amp;J$1,dates,"&lt;"&amp;DATE(YEAR(J$1)+1,MONTH(J$1),DAY(J$1)),projects,$B153)&lt;&gt;0,1,""),""))</f>
        <v/>
      </c>
      <c r="K153" s="1" t="str" cm="1">
        <f t="array" aca="1" ref="K153" ca="1">_xlfn.SINGLE(IF($B153&lt;&gt;"",IF(COUNTIFS(dates,"&gt;="&amp;K$1,dates,"&lt;"&amp;DATE(YEAR(K$1)+1,MONTH(K$1),DAY(K$1)),projects,$B153)&lt;&gt;0,1,""),""))</f>
        <v/>
      </c>
      <c r="L153" s="1" t="str" cm="1">
        <f t="array" aca="1" ref="L153" ca="1">_xlfn.SINGLE(IF($B153&lt;&gt;"",IF(COUNTIFS(dates,"&gt;="&amp;L$1,dates,"&lt;"&amp;DATE(YEAR(L$1)+1,MONTH(L$1),DAY(L$1)),projects,$B153)&lt;&gt;0,1,""),""))</f>
        <v/>
      </c>
      <c r="M153" s="1" t="str" cm="1">
        <f t="array" aca="1" ref="M153" ca="1">_xlfn.SINGLE(IF($B153&lt;&gt;"",IF(COUNTIFS(dates,"&gt;="&amp;M$1,dates,"&lt;"&amp;DATE(YEAR(M$1)+1,MONTH(M$1),DAY(M$1)),projects,$B153)&lt;&gt;0,1,""),""))</f>
        <v/>
      </c>
      <c r="N153" s="1" t="str" cm="1">
        <f t="array" aca="1" ref="N153" ca="1">_xlfn.SINGLE(IF($B153&lt;&gt;"",IF(COUNTIFS(dates,"&gt;="&amp;N$1,dates,"&lt;"&amp;DATE(YEAR(N$1)+1,MONTH(N$1),DAY(N$1)),projects,$B153)&lt;&gt;0,1,""),""))</f>
        <v/>
      </c>
      <c r="O153" s="1" t="str" cm="1">
        <f t="array" aca="1" ref="O153" ca="1">_xlfn.SINGLE(IF($B153&lt;&gt;"",IF(COUNTIFS(dates,"&gt;="&amp;O$1,dates,"&lt;"&amp;DATE(YEAR(O$1)+1,MONTH(O$1),DAY(O$1)),projects,$B153)&lt;&gt;0,1,""),""))</f>
        <v/>
      </c>
    </row>
    <row r="154" spans="1:15">
      <c r="A154" s="14" t="str">
        <f t="shared" ca="1" si="5"/>
        <v/>
      </c>
      <c r="B154" s="1" t="str">
        <f ca="1">'Annual Trend Days'!B154</f>
        <v/>
      </c>
      <c r="C154" s="1" t="str">
        <f ca="1">'Annual Trend Days'!C154</f>
        <v/>
      </c>
      <c r="D154" s="3" t="str">
        <f ca="1">'Annual Trend Days'!D154</f>
        <v/>
      </c>
      <c r="E154" s="3" t="str">
        <f ca="1">'Annual Trend Days'!E154</f>
        <v/>
      </c>
      <c r="F154" s="3"/>
      <c r="G154" s="3"/>
      <c r="H154" s="3"/>
      <c r="I154" s="3"/>
      <c r="J154" s="1" t="str" cm="1">
        <f t="array" aca="1" ref="J154" ca="1">_xlfn.SINGLE(IF($B154&lt;&gt;"",IF(COUNTIFS(dates,"&gt;="&amp;J$1,dates,"&lt;"&amp;DATE(YEAR(J$1)+1,MONTH(J$1),DAY(J$1)),projects,$B154)&lt;&gt;0,1,""),""))</f>
        <v/>
      </c>
      <c r="K154" s="1" t="str" cm="1">
        <f t="array" aca="1" ref="K154" ca="1">_xlfn.SINGLE(IF($B154&lt;&gt;"",IF(COUNTIFS(dates,"&gt;="&amp;K$1,dates,"&lt;"&amp;DATE(YEAR(K$1)+1,MONTH(K$1),DAY(K$1)),projects,$B154)&lt;&gt;0,1,""),""))</f>
        <v/>
      </c>
      <c r="L154" s="1" t="str" cm="1">
        <f t="array" aca="1" ref="L154" ca="1">_xlfn.SINGLE(IF($B154&lt;&gt;"",IF(COUNTIFS(dates,"&gt;="&amp;L$1,dates,"&lt;"&amp;DATE(YEAR(L$1)+1,MONTH(L$1),DAY(L$1)),projects,$B154)&lt;&gt;0,1,""),""))</f>
        <v/>
      </c>
      <c r="M154" s="1" t="str" cm="1">
        <f t="array" aca="1" ref="M154" ca="1">_xlfn.SINGLE(IF($B154&lt;&gt;"",IF(COUNTIFS(dates,"&gt;="&amp;M$1,dates,"&lt;"&amp;DATE(YEAR(M$1)+1,MONTH(M$1),DAY(M$1)),projects,$B154)&lt;&gt;0,1,""),""))</f>
        <v/>
      </c>
      <c r="N154" s="1" t="str" cm="1">
        <f t="array" aca="1" ref="N154" ca="1">_xlfn.SINGLE(IF($B154&lt;&gt;"",IF(COUNTIFS(dates,"&gt;="&amp;N$1,dates,"&lt;"&amp;DATE(YEAR(N$1)+1,MONTH(N$1),DAY(N$1)),projects,$B154)&lt;&gt;0,1,""),""))</f>
        <v/>
      </c>
      <c r="O154" s="1" t="str" cm="1">
        <f t="array" aca="1" ref="O154" ca="1">_xlfn.SINGLE(IF($B154&lt;&gt;"",IF(COUNTIFS(dates,"&gt;="&amp;O$1,dates,"&lt;"&amp;DATE(YEAR(O$1)+1,MONTH(O$1),DAY(O$1)),projects,$B154)&lt;&gt;0,1,""),""))</f>
        <v/>
      </c>
    </row>
    <row r="155" spans="1:15">
      <c r="A155" s="14" t="str">
        <f t="shared" ca="1" si="5"/>
        <v/>
      </c>
      <c r="B155" s="1" t="str">
        <f ca="1">'Annual Trend Days'!B155</f>
        <v/>
      </c>
      <c r="C155" s="1" t="str">
        <f ca="1">'Annual Trend Days'!C155</f>
        <v/>
      </c>
      <c r="D155" s="3" t="str">
        <f ca="1">'Annual Trend Days'!D155</f>
        <v/>
      </c>
      <c r="E155" s="3" t="str">
        <f ca="1">'Annual Trend Days'!E155</f>
        <v/>
      </c>
      <c r="F155" s="3"/>
      <c r="G155" s="3"/>
      <c r="H155" s="3"/>
      <c r="I155" s="3"/>
      <c r="J155" s="1" t="str" cm="1">
        <f t="array" aca="1" ref="J155" ca="1">_xlfn.SINGLE(IF($B155&lt;&gt;"",IF(COUNTIFS(dates,"&gt;="&amp;J$1,dates,"&lt;"&amp;DATE(YEAR(J$1)+1,MONTH(J$1),DAY(J$1)),projects,$B155)&lt;&gt;0,1,""),""))</f>
        <v/>
      </c>
      <c r="K155" s="1" t="str" cm="1">
        <f t="array" aca="1" ref="K155" ca="1">_xlfn.SINGLE(IF($B155&lt;&gt;"",IF(COUNTIFS(dates,"&gt;="&amp;K$1,dates,"&lt;"&amp;DATE(YEAR(K$1)+1,MONTH(K$1),DAY(K$1)),projects,$B155)&lt;&gt;0,1,""),""))</f>
        <v/>
      </c>
      <c r="L155" s="1" t="str" cm="1">
        <f t="array" aca="1" ref="L155" ca="1">_xlfn.SINGLE(IF($B155&lt;&gt;"",IF(COUNTIFS(dates,"&gt;="&amp;L$1,dates,"&lt;"&amp;DATE(YEAR(L$1)+1,MONTH(L$1),DAY(L$1)),projects,$B155)&lt;&gt;0,1,""),""))</f>
        <v/>
      </c>
      <c r="M155" s="1" t="str" cm="1">
        <f t="array" aca="1" ref="M155" ca="1">_xlfn.SINGLE(IF($B155&lt;&gt;"",IF(COUNTIFS(dates,"&gt;="&amp;M$1,dates,"&lt;"&amp;DATE(YEAR(M$1)+1,MONTH(M$1),DAY(M$1)),projects,$B155)&lt;&gt;0,1,""),""))</f>
        <v/>
      </c>
      <c r="N155" s="1" t="str" cm="1">
        <f t="array" aca="1" ref="N155" ca="1">_xlfn.SINGLE(IF($B155&lt;&gt;"",IF(COUNTIFS(dates,"&gt;="&amp;N$1,dates,"&lt;"&amp;DATE(YEAR(N$1)+1,MONTH(N$1),DAY(N$1)),projects,$B155)&lt;&gt;0,1,""),""))</f>
        <v/>
      </c>
      <c r="O155" s="1" t="str" cm="1">
        <f t="array" aca="1" ref="O155" ca="1">_xlfn.SINGLE(IF($B155&lt;&gt;"",IF(COUNTIFS(dates,"&gt;="&amp;O$1,dates,"&lt;"&amp;DATE(YEAR(O$1)+1,MONTH(O$1),DAY(O$1)),projects,$B155)&lt;&gt;0,1,""),""))</f>
        <v/>
      </c>
    </row>
    <row r="156" spans="1:15">
      <c r="A156" s="14" t="str">
        <f t="shared" ca="1" si="5"/>
        <v/>
      </c>
      <c r="B156" s="1" t="str">
        <f ca="1">'Annual Trend Days'!B156</f>
        <v/>
      </c>
      <c r="C156" s="1" t="str">
        <f ca="1">'Annual Trend Days'!C156</f>
        <v/>
      </c>
      <c r="D156" s="3" t="str">
        <f ca="1">'Annual Trend Days'!D156</f>
        <v/>
      </c>
      <c r="E156" s="3" t="str">
        <f ca="1">'Annual Trend Days'!E156</f>
        <v/>
      </c>
      <c r="F156" s="3"/>
      <c r="G156" s="3"/>
      <c r="H156" s="3"/>
      <c r="I156" s="3"/>
      <c r="J156" s="1" t="str" cm="1">
        <f t="array" aca="1" ref="J156" ca="1">_xlfn.SINGLE(IF($B156&lt;&gt;"",IF(COUNTIFS(dates,"&gt;="&amp;J$1,dates,"&lt;"&amp;DATE(YEAR(J$1)+1,MONTH(J$1),DAY(J$1)),projects,$B156)&lt;&gt;0,1,""),""))</f>
        <v/>
      </c>
      <c r="K156" s="1" t="str" cm="1">
        <f t="array" aca="1" ref="K156" ca="1">_xlfn.SINGLE(IF($B156&lt;&gt;"",IF(COUNTIFS(dates,"&gt;="&amp;K$1,dates,"&lt;"&amp;DATE(YEAR(K$1)+1,MONTH(K$1),DAY(K$1)),projects,$B156)&lt;&gt;0,1,""),""))</f>
        <v/>
      </c>
      <c r="L156" s="1" t="str" cm="1">
        <f t="array" aca="1" ref="L156" ca="1">_xlfn.SINGLE(IF($B156&lt;&gt;"",IF(COUNTIFS(dates,"&gt;="&amp;L$1,dates,"&lt;"&amp;DATE(YEAR(L$1)+1,MONTH(L$1),DAY(L$1)),projects,$B156)&lt;&gt;0,1,""),""))</f>
        <v/>
      </c>
      <c r="M156" s="1" t="str" cm="1">
        <f t="array" aca="1" ref="M156" ca="1">_xlfn.SINGLE(IF($B156&lt;&gt;"",IF(COUNTIFS(dates,"&gt;="&amp;M$1,dates,"&lt;"&amp;DATE(YEAR(M$1)+1,MONTH(M$1),DAY(M$1)),projects,$B156)&lt;&gt;0,1,""),""))</f>
        <v/>
      </c>
      <c r="N156" s="1" t="str" cm="1">
        <f t="array" aca="1" ref="N156" ca="1">_xlfn.SINGLE(IF($B156&lt;&gt;"",IF(COUNTIFS(dates,"&gt;="&amp;N$1,dates,"&lt;"&amp;DATE(YEAR(N$1)+1,MONTH(N$1),DAY(N$1)),projects,$B156)&lt;&gt;0,1,""),""))</f>
        <v/>
      </c>
      <c r="O156" s="1" t="str" cm="1">
        <f t="array" aca="1" ref="O156" ca="1">_xlfn.SINGLE(IF($B156&lt;&gt;"",IF(COUNTIFS(dates,"&gt;="&amp;O$1,dates,"&lt;"&amp;DATE(YEAR(O$1)+1,MONTH(O$1),DAY(O$1)),projects,$B156)&lt;&gt;0,1,""),""))</f>
        <v/>
      </c>
    </row>
    <row r="157" spans="1:15">
      <c r="A157" s="14" t="str">
        <f t="shared" ca="1" si="5"/>
        <v/>
      </c>
      <c r="B157" s="1" t="str">
        <f ca="1">'Annual Trend Days'!B157</f>
        <v/>
      </c>
      <c r="C157" s="1" t="str">
        <f ca="1">'Annual Trend Days'!C157</f>
        <v/>
      </c>
      <c r="D157" s="3" t="str">
        <f ca="1">'Annual Trend Days'!D157</f>
        <v/>
      </c>
      <c r="E157" s="3" t="str">
        <f ca="1">'Annual Trend Days'!E157</f>
        <v/>
      </c>
      <c r="F157" s="3"/>
      <c r="G157" s="3"/>
      <c r="H157" s="3"/>
      <c r="I157" s="3"/>
      <c r="J157" s="1" t="str" cm="1">
        <f t="array" aca="1" ref="J157" ca="1">_xlfn.SINGLE(IF($B157&lt;&gt;"",IF(COUNTIFS(dates,"&gt;="&amp;J$1,dates,"&lt;"&amp;DATE(YEAR(J$1)+1,MONTH(J$1),DAY(J$1)),projects,$B157)&lt;&gt;0,1,""),""))</f>
        <v/>
      </c>
      <c r="K157" s="1" t="str" cm="1">
        <f t="array" aca="1" ref="K157" ca="1">_xlfn.SINGLE(IF($B157&lt;&gt;"",IF(COUNTIFS(dates,"&gt;="&amp;K$1,dates,"&lt;"&amp;DATE(YEAR(K$1)+1,MONTH(K$1),DAY(K$1)),projects,$B157)&lt;&gt;0,1,""),""))</f>
        <v/>
      </c>
      <c r="L157" s="1" t="str" cm="1">
        <f t="array" aca="1" ref="L157" ca="1">_xlfn.SINGLE(IF($B157&lt;&gt;"",IF(COUNTIFS(dates,"&gt;="&amp;L$1,dates,"&lt;"&amp;DATE(YEAR(L$1)+1,MONTH(L$1),DAY(L$1)),projects,$B157)&lt;&gt;0,1,""),""))</f>
        <v/>
      </c>
      <c r="M157" s="1" t="str" cm="1">
        <f t="array" aca="1" ref="M157" ca="1">_xlfn.SINGLE(IF($B157&lt;&gt;"",IF(COUNTIFS(dates,"&gt;="&amp;M$1,dates,"&lt;"&amp;DATE(YEAR(M$1)+1,MONTH(M$1),DAY(M$1)),projects,$B157)&lt;&gt;0,1,""),""))</f>
        <v/>
      </c>
      <c r="N157" s="1" t="str" cm="1">
        <f t="array" aca="1" ref="N157" ca="1">_xlfn.SINGLE(IF($B157&lt;&gt;"",IF(COUNTIFS(dates,"&gt;="&amp;N$1,dates,"&lt;"&amp;DATE(YEAR(N$1)+1,MONTH(N$1),DAY(N$1)),projects,$B157)&lt;&gt;0,1,""),""))</f>
        <v/>
      </c>
      <c r="O157" s="1" t="str" cm="1">
        <f t="array" aca="1" ref="O157" ca="1">_xlfn.SINGLE(IF($B157&lt;&gt;"",IF(COUNTIFS(dates,"&gt;="&amp;O$1,dates,"&lt;"&amp;DATE(YEAR(O$1)+1,MONTH(O$1),DAY(O$1)),projects,$B157)&lt;&gt;0,1,""),""))</f>
        <v/>
      </c>
    </row>
    <row r="158" spans="1:15">
      <c r="A158" s="14" t="str">
        <f t="shared" ca="1" si="5"/>
        <v/>
      </c>
      <c r="B158" s="1" t="str">
        <f ca="1">'Annual Trend Days'!B158</f>
        <v/>
      </c>
      <c r="C158" s="1" t="str">
        <f ca="1">'Annual Trend Days'!C158</f>
        <v/>
      </c>
      <c r="D158" s="3" t="str">
        <f ca="1">'Annual Trend Days'!D158</f>
        <v/>
      </c>
      <c r="E158" s="3" t="str">
        <f ca="1">'Annual Trend Days'!E158</f>
        <v/>
      </c>
      <c r="F158" s="3"/>
      <c r="G158" s="3"/>
      <c r="H158" s="3"/>
      <c r="I158" s="3"/>
      <c r="J158" s="1" t="str" cm="1">
        <f t="array" aca="1" ref="J158" ca="1">_xlfn.SINGLE(IF($B158&lt;&gt;"",IF(COUNTIFS(dates,"&gt;="&amp;J$1,dates,"&lt;"&amp;DATE(YEAR(J$1)+1,MONTH(J$1),DAY(J$1)),projects,$B158)&lt;&gt;0,1,""),""))</f>
        <v/>
      </c>
      <c r="K158" s="1" t="str" cm="1">
        <f t="array" aca="1" ref="K158" ca="1">_xlfn.SINGLE(IF($B158&lt;&gt;"",IF(COUNTIFS(dates,"&gt;="&amp;K$1,dates,"&lt;"&amp;DATE(YEAR(K$1)+1,MONTH(K$1),DAY(K$1)),projects,$B158)&lt;&gt;0,1,""),""))</f>
        <v/>
      </c>
      <c r="L158" s="1" t="str" cm="1">
        <f t="array" aca="1" ref="L158" ca="1">_xlfn.SINGLE(IF($B158&lt;&gt;"",IF(COUNTIFS(dates,"&gt;="&amp;L$1,dates,"&lt;"&amp;DATE(YEAR(L$1)+1,MONTH(L$1),DAY(L$1)),projects,$B158)&lt;&gt;0,1,""),""))</f>
        <v/>
      </c>
      <c r="M158" s="1" t="str" cm="1">
        <f t="array" aca="1" ref="M158" ca="1">_xlfn.SINGLE(IF($B158&lt;&gt;"",IF(COUNTIFS(dates,"&gt;="&amp;M$1,dates,"&lt;"&amp;DATE(YEAR(M$1)+1,MONTH(M$1),DAY(M$1)),projects,$B158)&lt;&gt;0,1,""),""))</f>
        <v/>
      </c>
      <c r="N158" s="1" t="str" cm="1">
        <f t="array" aca="1" ref="N158" ca="1">_xlfn.SINGLE(IF($B158&lt;&gt;"",IF(COUNTIFS(dates,"&gt;="&amp;N$1,dates,"&lt;"&amp;DATE(YEAR(N$1)+1,MONTH(N$1),DAY(N$1)),projects,$B158)&lt;&gt;0,1,""),""))</f>
        <v/>
      </c>
      <c r="O158" s="1" t="str" cm="1">
        <f t="array" aca="1" ref="O158" ca="1">_xlfn.SINGLE(IF($B158&lt;&gt;"",IF(COUNTIFS(dates,"&gt;="&amp;O$1,dates,"&lt;"&amp;DATE(YEAR(O$1)+1,MONTH(O$1),DAY(O$1)),projects,$B158)&lt;&gt;0,1,""),""))</f>
        <v/>
      </c>
    </row>
    <row r="159" spans="1:15">
      <c r="A159" s="14" t="str">
        <f t="shared" ca="1" si="5"/>
        <v/>
      </c>
      <c r="B159" s="1" t="str">
        <f ca="1">'Annual Trend Days'!B159</f>
        <v/>
      </c>
      <c r="C159" s="1" t="str">
        <f ca="1">'Annual Trend Days'!C159</f>
        <v/>
      </c>
      <c r="D159" s="3" t="str">
        <f ca="1">'Annual Trend Days'!D159</f>
        <v/>
      </c>
      <c r="E159" s="3" t="str">
        <f ca="1">'Annual Trend Days'!E159</f>
        <v/>
      </c>
      <c r="F159" s="3"/>
      <c r="G159" s="3"/>
      <c r="H159" s="3"/>
      <c r="I159" s="3"/>
      <c r="J159" s="1" t="str" cm="1">
        <f t="array" aca="1" ref="J159" ca="1">_xlfn.SINGLE(IF($B159&lt;&gt;"",IF(COUNTIFS(dates,"&gt;="&amp;J$1,dates,"&lt;"&amp;DATE(YEAR(J$1)+1,MONTH(J$1),DAY(J$1)),projects,$B159)&lt;&gt;0,1,""),""))</f>
        <v/>
      </c>
      <c r="K159" s="1" t="str" cm="1">
        <f t="array" aca="1" ref="K159" ca="1">_xlfn.SINGLE(IF($B159&lt;&gt;"",IF(COUNTIFS(dates,"&gt;="&amp;K$1,dates,"&lt;"&amp;DATE(YEAR(K$1)+1,MONTH(K$1),DAY(K$1)),projects,$B159)&lt;&gt;0,1,""),""))</f>
        <v/>
      </c>
      <c r="L159" s="1" t="str" cm="1">
        <f t="array" aca="1" ref="L159" ca="1">_xlfn.SINGLE(IF($B159&lt;&gt;"",IF(COUNTIFS(dates,"&gt;="&amp;L$1,dates,"&lt;"&amp;DATE(YEAR(L$1)+1,MONTH(L$1),DAY(L$1)),projects,$B159)&lt;&gt;0,1,""),""))</f>
        <v/>
      </c>
      <c r="M159" s="1" t="str" cm="1">
        <f t="array" aca="1" ref="M159" ca="1">_xlfn.SINGLE(IF($B159&lt;&gt;"",IF(COUNTIFS(dates,"&gt;="&amp;M$1,dates,"&lt;"&amp;DATE(YEAR(M$1)+1,MONTH(M$1),DAY(M$1)),projects,$B159)&lt;&gt;0,1,""),""))</f>
        <v/>
      </c>
      <c r="N159" s="1" t="str" cm="1">
        <f t="array" aca="1" ref="N159" ca="1">_xlfn.SINGLE(IF($B159&lt;&gt;"",IF(COUNTIFS(dates,"&gt;="&amp;N$1,dates,"&lt;"&amp;DATE(YEAR(N$1)+1,MONTH(N$1),DAY(N$1)),projects,$B159)&lt;&gt;0,1,""),""))</f>
        <v/>
      </c>
      <c r="O159" s="1" t="str" cm="1">
        <f t="array" aca="1" ref="O159" ca="1">_xlfn.SINGLE(IF($B159&lt;&gt;"",IF(COUNTIFS(dates,"&gt;="&amp;O$1,dates,"&lt;"&amp;DATE(YEAR(O$1)+1,MONTH(O$1),DAY(O$1)),projects,$B159)&lt;&gt;0,1,""),""))</f>
        <v/>
      </c>
    </row>
    <row r="160" spans="1:15">
      <c r="A160" s="14" t="str">
        <f t="shared" ca="1" si="5"/>
        <v/>
      </c>
      <c r="B160" s="1" t="str">
        <f ca="1">'Annual Trend Days'!B160</f>
        <v/>
      </c>
      <c r="C160" s="1" t="str">
        <f ca="1">'Annual Trend Days'!C160</f>
        <v/>
      </c>
      <c r="D160" s="3" t="str">
        <f ca="1">'Annual Trend Days'!D160</f>
        <v/>
      </c>
      <c r="E160" s="3" t="str">
        <f ca="1">'Annual Trend Days'!E160</f>
        <v/>
      </c>
      <c r="F160" s="3"/>
      <c r="G160" s="3"/>
      <c r="H160" s="3"/>
      <c r="I160" s="3"/>
      <c r="J160" s="1" t="str" cm="1">
        <f t="array" aca="1" ref="J160" ca="1">_xlfn.SINGLE(IF($B160&lt;&gt;"",IF(COUNTIFS(dates,"&gt;="&amp;J$1,dates,"&lt;"&amp;DATE(YEAR(J$1)+1,MONTH(J$1),DAY(J$1)),projects,$B160)&lt;&gt;0,1,""),""))</f>
        <v/>
      </c>
      <c r="K160" s="1" t="str" cm="1">
        <f t="array" aca="1" ref="K160" ca="1">_xlfn.SINGLE(IF($B160&lt;&gt;"",IF(COUNTIFS(dates,"&gt;="&amp;K$1,dates,"&lt;"&amp;DATE(YEAR(K$1)+1,MONTH(K$1),DAY(K$1)),projects,$B160)&lt;&gt;0,1,""),""))</f>
        <v/>
      </c>
      <c r="L160" s="1" t="str" cm="1">
        <f t="array" aca="1" ref="L160" ca="1">_xlfn.SINGLE(IF($B160&lt;&gt;"",IF(COUNTIFS(dates,"&gt;="&amp;L$1,dates,"&lt;"&amp;DATE(YEAR(L$1)+1,MONTH(L$1),DAY(L$1)),projects,$B160)&lt;&gt;0,1,""),""))</f>
        <v/>
      </c>
      <c r="M160" s="1" t="str" cm="1">
        <f t="array" aca="1" ref="M160" ca="1">_xlfn.SINGLE(IF($B160&lt;&gt;"",IF(COUNTIFS(dates,"&gt;="&amp;M$1,dates,"&lt;"&amp;DATE(YEAR(M$1)+1,MONTH(M$1),DAY(M$1)),projects,$B160)&lt;&gt;0,1,""),""))</f>
        <v/>
      </c>
      <c r="N160" s="1" t="str" cm="1">
        <f t="array" aca="1" ref="N160" ca="1">_xlfn.SINGLE(IF($B160&lt;&gt;"",IF(COUNTIFS(dates,"&gt;="&amp;N$1,dates,"&lt;"&amp;DATE(YEAR(N$1)+1,MONTH(N$1),DAY(N$1)),projects,$B160)&lt;&gt;0,1,""),""))</f>
        <v/>
      </c>
      <c r="O160" s="1" t="str" cm="1">
        <f t="array" aca="1" ref="O160" ca="1">_xlfn.SINGLE(IF($B160&lt;&gt;"",IF(COUNTIFS(dates,"&gt;="&amp;O$1,dates,"&lt;"&amp;DATE(YEAR(O$1)+1,MONTH(O$1),DAY(O$1)),projects,$B160)&lt;&gt;0,1,""),""))</f>
        <v/>
      </c>
    </row>
    <row r="161" spans="1:15">
      <c r="A161" s="14" t="str">
        <f t="shared" ca="1" si="5"/>
        <v/>
      </c>
      <c r="B161" s="1" t="str">
        <f ca="1">'Annual Trend Days'!B161</f>
        <v/>
      </c>
      <c r="C161" s="1" t="str">
        <f ca="1">'Annual Trend Days'!C161</f>
        <v/>
      </c>
      <c r="D161" s="3" t="str">
        <f ca="1">'Annual Trend Days'!D161</f>
        <v/>
      </c>
      <c r="E161" s="3" t="str">
        <f ca="1">'Annual Trend Days'!E161</f>
        <v/>
      </c>
      <c r="F161" s="3"/>
      <c r="G161" s="3"/>
      <c r="H161" s="3"/>
      <c r="I161" s="3"/>
      <c r="J161" s="1" t="str" cm="1">
        <f t="array" aca="1" ref="J161" ca="1">_xlfn.SINGLE(IF($B161&lt;&gt;"",IF(COUNTIFS(dates,"&gt;="&amp;J$1,dates,"&lt;"&amp;DATE(YEAR(J$1)+1,MONTH(J$1),DAY(J$1)),projects,$B161)&lt;&gt;0,1,""),""))</f>
        <v/>
      </c>
      <c r="K161" s="1" t="str" cm="1">
        <f t="array" aca="1" ref="K161" ca="1">_xlfn.SINGLE(IF($B161&lt;&gt;"",IF(COUNTIFS(dates,"&gt;="&amp;K$1,dates,"&lt;"&amp;DATE(YEAR(K$1)+1,MONTH(K$1),DAY(K$1)),projects,$B161)&lt;&gt;0,1,""),""))</f>
        <v/>
      </c>
      <c r="L161" s="1" t="str" cm="1">
        <f t="array" aca="1" ref="L161" ca="1">_xlfn.SINGLE(IF($B161&lt;&gt;"",IF(COUNTIFS(dates,"&gt;="&amp;L$1,dates,"&lt;"&amp;DATE(YEAR(L$1)+1,MONTH(L$1),DAY(L$1)),projects,$B161)&lt;&gt;0,1,""),""))</f>
        <v/>
      </c>
      <c r="M161" s="1" t="str" cm="1">
        <f t="array" aca="1" ref="M161" ca="1">_xlfn.SINGLE(IF($B161&lt;&gt;"",IF(COUNTIFS(dates,"&gt;="&amp;M$1,dates,"&lt;"&amp;DATE(YEAR(M$1)+1,MONTH(M$1),DAY(M$1)),projects,$B161)&lt;&gt;0,1,""),""))</f>
        <v/>
      </c>
      <c r="N161" s="1" t="str" cm="1">
        <f t="array" aca="1" ref="N161" ca="1">_xlfn.SINGLE(IF($B161&lt;&gt;"",IF(COUNTIFS(dates,"&gt;="&amp;N$1,dates,"&lt;"&amp;DATE(YEAR(N$1)+1,MONTH(N$1),DAY(N$1)),projects,$B161)&lt;&gt;0,1,""),""))</f>
        <v/>
      </c>
      <c r="O161" s="1" t="str" cm="1">
        <f t="array" aca="1" ref="O161" ca="1">_xlfn.SINGLE(IF($B161&lt;&gt;"",IF(COUNTIFS(dates,"&gt;="&amp;O$1,dates,"&lt;"&amp;DATE(YEAR(O$1)+1,MONTH(O$1),DAY(O$1)),projects,$B161)&lt;&gt;0,1,""),""))</f>
        <v/>
      </c>
    </row>
    <row r="162" spans="1:15">
      <c r="A162" s="14" t="str">
        <f t="shared" ca="1" si="5"/>
        <v/>
      </c>
      <c r="B162" s="1" t="str">
        <f ca="1">'Annual Trend Days'!B162</f>
        <v/>
      </c>
      <c r="C162" s="1" t="str">
        <f ca="1">'Annual Trend Days'!C162</f>
        <v/>
      </c>
      <c r="D162" s="3" t="str">
        <f ca="1">'Annual Trend Days'!D162</f>
        <v/>
      </c>
      <c r="E162" s="3" t="str">
        <f ca="1">'Annual Trend Days'!E162</f>
        <v/>
      </c>
      <c r="F162" s="3"/>
      <c r="G162" s="3"/>
      <c r="H162" s="3"/>
      <c r="I162" s="3"/>
      <c r="J162" s="1" t="str" cm="1">
        <f t="array" aca="1" ref="J162" ca="1">_xlfn.SINGLE(IF($B162&lt;&gt;"",IF(COUNTIFS(dates,"&gt;="&amp;J$1,dates,"&lt;"&amp;DATE(YEAR(J$1)+1,MONTH(J$1),DAY(J$1)),projects,$B162)&lt;&gt;0,1,""),""))</f>
        <v/>
      </c>
      <c r="K162" s="1" t="str" cm="1">
        <f t="array" aca="1" ref="K162" ca="1">_xlfn.SINGLE(IF($B162&lt;&gt;"",IF(COUNTIFS(dates,"&gt;="&amp;K$1,dates,"&lt;"&amp;DATE(YEAR(K$1)+1,MONTH(K$1),DAY(K$1)),projects,$B162)&lt;&gt;0,1,""),""))</f>
        <v/>
      </c>
      <c r="L162" s="1" t="str" cm="1">
        <f t="array" aca="1" ref="L162" ca="1">_xlfn.SINGLE(IF($B162&lt;&gt;"",IF(COUNTIFS(dates,"&gt;="&amp;L$1,dates,"&lt;"&amp;DATE(YEAR(L$1)+1,MONTH(L$1),DAY(L$1)),projects,$B162)&lt;&gt;0,1,""),""))</f>
        <v/>
      </c>
      <c r="M162" s="1" t="str" cm="1">
        <f t="array" aca="1" ref="M162" ca="1">_xlfn.SINGLE(IF($B162&lt;&gt;"",IF(COUNTIFS(dates,"&gt;="&amp;M$1,dates,"&lt;"&amp;DATE(YEAR(M$1)+1,MONTH(M$1),DAY(M$1)),projects,$B162)&lt;&gt;0,1,""),""))</f>
        <v/>
      </c>
      <c r="N162" s="1" t="str" cm="1">
        <f t="array" aca="1" ref="N162" ca="1">_xlfn.SINGLE(IF($B162&lt;&gt;"",IF(COUNTIFS(dates,"&gt;="&amp;N$1,dates,"&lt;"&amp;DATE(YEAR(N$1)+1,MONTH(N$1),DAY(N$1)),projects,$B162)&lt;&gt;0,1,""),""))</f>
        <v/>
      </c>
      <c r="O162" s="1" t="str" cm="1">
        <f t="array" aca="1" ref="O162" ca="1">_xlfn.SINGLE(IF($B162&lt;&gt;"",IF(COUNTIFS(dates,"&gt;="&amp;O$1,dates,"&lt;"&amp;DATE(YEAR(O$1)+1,MONTH(O$1),DAY(O$1)),projects,$B162)&lt;&gt;0,1,""),""))</f>
        <v/>
      </c>
    </row>
    <row r="163" spans="1:15">
      <c r="A163" s="14" t="str">
        <f t="shared" ca="1" si="5"/>
        <v/>
      </c>
      <c r="B163" s="1" t="str">
        <f ca="1">'Annual Trend Days'!B163</f>
        <v/>
      </c>
      <c r="C163" s="1" t="str">
        <f ca="1">'Annual Trend Days'!C163</f>
        <v/>
      </c>
      <c r="D163" s="3" t="str">
        <f ca="1">'Annual Trend Days'!D163</f>
        <v/>
      </c>
      <c r="E163" s="3" t="str">
        <f ca="1">'Annual Trend Days'!E163</f>
        <v/>
      </c>
      <c r="F163" s="3"/>
      <c r="G163" s="3"/>
      <c r="H163" s="3"/>
      <c r="I163" s="3"/>
      <c r="J163" s="1" t="str" cm="1">
        <f t="array" aca="1" ref="J163" ca="1">_xlfn.SINGLE(IF($B163&lt;&gt;"",IF(COUNTIFS(dates,"&gt;="&amp;J$1,dates,"&lt;"&amp;DATE(YEAR(J$1)+1,MONTH(J$1),DAY(J$1)),projects,$B163)&lt;&gt;0,1,""),""))</f>
        <v/>
      </c>
      <c r="K163" s="1" t="str" cm="1">
        <f t="array" aca="1" ref="K163" ca="1">_xlfn.SINGLE(IF($B163&lt;&gt;"",IF(COUNTIFS(dates,"&gt;="&amp;K$1,dates,"&lt;"&amp;DATE(YEAR(K$1)+1,MONTH(K$1),DAY(K$1)),projects,$B163)&lt;&gt;0,1,""),""))</f>
        <v/>
      </c>
      <c r="L163" s="1" t="str" cm="1">
        <f t="array" aca="1" ref="L163" ca="1">_xlfn.SINGLE(IF($B163&lt;&gt;"",IF(COUNTIFS(dates,"&gt;="&amp;L$1,dates,"&lt;"&amp;DATE(YEAR(L$1)+1,MONTH(L$1),DAY(L$1)),projects,$B163)&lt;&gt;0,1,""),""))</f>
        <v/>
      </c>
      <c r="M163" s="1" t="str" cm="1">
        <f t="array" aca="1" ref="M163" ca="1">_xlfn.SINGLE(IF($B163&lt;&gt;"",IF(COUNTIFS(dates,"&gt;="&amp;M$1,dates,"&lt;"&amp;DATE(YEAR(M$1)+1,MONTH(M$1),DAY(M$1)),projects,$B163)&lt;&gt;0,1,""),""))</f>
        <v/>
      </c>
      <c r="N163" s="1" t="str" cm="1">
        <f t="array" aca="1" ref="N163" ca="1">_xlfn.SINGLE(IF($B163&lt;&gt;"",IF(COUNTIFS(dates,"&gt;="&amp;N$1,dates,"&lt;"&amp;DATE(YEAR(N$1)+1,MONTH(N$1),DAY(N$1)),projects,$B163)&lt;&gt;0,1,""),""))</f>
        <v/>
      </c>
      <c r="O163" s="1" t="str" cm="1">
        <f t="array" aca="1" ref="O163" ca="1">_xlfn.SINGLE(IF($B163&lt;&gt;"",IF(COUNTIFS(dates,"&gt;="&amp;O$1,dates,"&lt;"&amp;DATE(YEAR(O$1)+1,MONTH(O$1),DAY(O$1)),projects,$B163)&lt;&gt;0,1,""),""))</f>
        <v/>
      </c>
    </row>
    <row r="164" spans="1:15">
      <c r="A164" s="14" t="str">
        <f t="shared" ca="1" si="5"/>
        <v/>
      </c>
      <c r="B164" s="1" t="str">
        <f ca="1">'Annual Trend Days'!B164</f>
        <v/>
      </c>
      <c r="C164" s="1" t="str">
        <f ca="1">'Annual Trend Days'!C164</f>
        <v/>
      </c>
      <c r="D164" s="3" t="str">
        <f ca="1">'Annual Trend Days'!D164</f>
        <v/>
      </c>
      <c r="E164" s="3" t="str">
        <f ca="1">'Annual Trend Days'!E164</f>
        <v/>
      </c>
      <c r="F164" s="3"/>
      <c r="G164" s="3"/>
      <c r="H164" s="3"/>
      <c r="I164" s="3"/>
      <c r="J164" s="1" t="str" cm="1">
        <f t="array" aca="1" ref="J164" ca="1">_xlfn.SINGLE(IF($B164&lt;&gt;"",IF(COUNTIFS(dates,"&gt;="&amp;J$1,dates,"&lt;"&amp;DATE(YEAR(J$1)+1,MONTH(J$1),DAY(J$1)),projects,$B164)&lt;&gt;0,1,""),""))</f>
        <v/>
      </c>
      <c r="K164" s="1" t="str" cm="1">
        <f t="array" aca="1" ref="K164" ca="1">_xlfn.SINGLE(IF($B164&lt;&gt;"",IF(COUNTIFS(dates,"&gt;="&amp;K$1,dates,"&lt;"&amp;DATE(YEAR(K$1)+1,MONTH(K$1),DAY(K$1)),projects,$B164)&lt;&gt;0,1,""),""))</f>
        <v/>
      </c>
      <c r="L164" s="1" t="str" cm="1">
        <f t="array" aca="1" ref="L164" ca="1">_xlfn.SINGLE(IF($B164&lt;&gt;"",IF(COUNTIFS(dates,"&gt;="&amp;L$1,dates,"&lt;"&amp;DATE(YEAR(L$1)+1,MONTH(L$1),DAY(L$1)),projects,$B164)&lt;&gt;0,1,""),""))</f>
        <v/>
      </c>
      <c r="M164" s="1" t="str" cm="1">
        <f t="array" aca="1" ref="M164" ca="1">_xlfn.SINGLE(IF($B164&lt;&gt;"",IF(COUNTIFS(dates,"&gt;="&amp;M$1,dates,"&lt;"&amp;DATE(YEAR(M$1)+1,MONTH(M$1),DAY(M$1)),projects,$B164)&lt;&gt;0,1,""),""))</f>
        <v/>
      </c>
      <c r="N164" s="1" t="str" cm="1">
        <f t="array" aca="1" ref="N164" ca="1">_xlfn.SINGLE(IF($B164&lt;&gt;"",IF(COUNTIFS(dates,"&gt;="&amp;N$1,dates,"&lt;"&amp;DATE(YEAR(N$1)+1,MONTH(N$1),DAY(N$1)),projects,$B164)&lt;&gt;0,1,""),""))</f>
        <v/>
      </c>
      <c r="O164" s="1" t="str" cm="1">
        <f t="array" aca="1" ref="O164" ca="1">_xlfn.SINGLE(IF($B164&lt;&gt;"",IF(COUNTIFS(dates,"&gt;="&amp;O$1,dates,"&lt;"&amp;DATE(YEAR(O$1)+1,MONTH(O$1),DAY(O$1)),projects,$B164)&lt;&gt;0,1,""),""))</f>
        <v/>
      </c>
    </row>
    <row r="165" spans="1:15">
      <c r="A165" s="14" t="str">
        <f t="shared" ca="1" si="5"/>
        <v/>
      </c>
      <c r="B165" s="1" t="str">
        <f ca="1">'Annual Trend Days'!B165</f>
        <v/>
      </c>
      <c r="C165" s="1" t="str">
        <f ca="1">'Annual Trend Days'!C165</f>
        <v/>
      </c>
      <c r="D165" s="3" t="str">
        <f ca="1">'Annual Trend Days'!D165</f>
        <v/>
      </c>
      <c r="E165" s="3" t="str">
        <f ca="1">'Annual Trend Days'!E165</f>
        <v/>
      </c>
      <c r="F165" s="3"/>
      <c r="G165" s="3"/>
      <c r="H165" s="3"/>
      <c r="I165" s="3"/>
      <c r="J165" s="1" t="str" cm="1">
        <f t="array" aca="1" ref="J165" ca="1">_xlfn.SINGLE(IF($B165&lt;&gt;"",IF(COUNTIFS(dates,"&gt;="&amp;J$1,dates,"&lt;"&amp;DATE(YEAR(J$1)+1,MONTH(J$1),DAY(J$1)),projects,$B165)&lt;&gt;0,1,""),""))</f>
        <v/>
      </c>
      <c r="K165" s="1" t="str" cm="1">
        <f t="array" aca="1" ref="K165" ca="1">_xlfn.SINGLE(IF($B165&lt;&gt;"",IF(COUNTIFS(dates,"&gt;="&amp;K$1,dates,"&lt;"&amp;DATE(YEAR(K$1)+1,MONTH(K$1),DAY(K$1)),projects,$B165)&lt;&gt;0,1,""),""))</f>
        <v/>
      </c>
      <c r="L165" s="1" t="str" cm="1">
        <f t="array" aca="1" ref="L165" ca="1">_xlfn.SINGLE(IF($B165&lt;&gt;"",IF(COUNTIFS(dates,"&gt;="&amp;L$1,dates,"&lt;"&amp;DATE(YEAR(L$1)+1,MONTH(L$1),DAY(L$1)),projects,$B165)&lt;&gt;0,1,""),""))</f>
        <v/>
      </c>
      <c r="M165" s="1" t="str" cm="1">
        <f t="array" aca="1" ref="M165" ca="1">_xlfn.SINGLE(IF($B165&lt;&gt;"",IF(COUNTIFS(dates,"&gt;="&amp;M$1,dates,"&lt;"&amp;DATE(YEAR(M$1)+1,MONTH(M$1),DAY(M$1)),projects,$B165)&lt;&gt;0,1,""),""))</f>
        <v/>
      </c>
      <c r="N165" s="1" t="str" cm="1">
        <f t="array" aca="1" ref="N165" ca="1">_xlfn.SINGLE(IF($B165&lt;&gt;"",IF(COUNTIFS(dates,"&gt;="&amp;N$1,dates,"&lt;"&amp;DATE(YEAR(N$1)+1,MONTH(N$1),DAY(N$1)),projects,$B165)&lt;&gt;0,1,""),""))</f>
        <v/>
      </c>
      <c r="O165" s="1" t="str" cm="1">
        <f t="array" aca="1" ref="O165" ca="1">_xlfn.SINGLE(IF($B165&lt;&gt;"",IF(COUNTIFS(dates,"&gt;="&amp;O$1,dates,"&lt;"&amp;DATE(YEAR(O$1)+1,MONTH(O$1),DAY(O$1)),projects,$B165)&lt;&gt;0,1,""),""))</f>
        <v/>
      </c>
    </row>
    <row r="166" spans="1:15">
      <c r="A166" s="14" t="str">
        <f t="shared" ca="1" si="5"/>
        <v/>
      </c>
      <c r="B166" s="1" t="str">
        <f ca="1">'Annual Trend Days'!B166</f>
        <v/>
      </c>
      <c r="C166" s="1" t="str">
        <f ca="1">'Annual Trend Days'!C166</f>
        <v/>
      </c>
      <c r="D166" s="3" t="str">
        <f ca="1">'Annual Trend Days'!D166</f>
        <v/>
      </c>
      <c r="E166" s="3" t="str">
        <f ca="1">'Annual Trend Days'!E166</f>
        <v/>
      </c>
      <c r="F166" s="3"/>
      <c r="G166" s="3"/>
      <c r="H166" s="3"/>
      <c r="I166" s="3"/>
      <c r="J166" s="1" t="str" cm="1">
        <f t="array" aca="1" ref="J166" ca="1">_xlfn.SINGLE(IF($B166&lt;&gt;"",IF(COUNTIFS(dates,"&gt;="&amp;J$1,dates,"&lt;"&amp;DATE(YEAR(J$1)+1,MONTH(J$1),DAY(J$1)),projects,$B166)&lt;&gt;0,1,""),""))</f>
        <v/>
      </c>
      <c r="K166" s="1" t="str" cm="1">
        <f t="array" aca="1" ref="K166" ca="1">_xlfn.SINGLE(IF($B166&lt;&gt;"",IF(COUNTIFS(dates,"&gt;="&amp;K$1,dates,"&lt;"&amp;DATE(YEAR(K$1)+1,MONTH(K$1),DAY(K$1)),projects,$B166)&lt;&gt;0,1,""),""))</f>
        <v/>
      </c>
      <c r="L166" s="1" t="str" cm="1">
        <f t="array" aca="1" ref="L166" ca="1">_xlfn.SINGLE(IF($B166&lt;&gt;"",IF(COUNTIFS(dates,"&gt;="&amp;L$1,dates,"&lt;"&amp;DATE(YEAR(L$1)+1,MONTH(L$1),DAY(L$1)),projects,$B166)&lt;&gt;0,1,""),""))</f>
        <v/>
      </c>
      <c r="M166" s="1" t="str" cm="1">
        <f t="array" aca="1" ref="M166" ca="1">_xlfn.SINGLE(IF($B166&lt;&gt;"",IF(COUNTIFS(dates,"&gt;="&amp;M$1,dates,"&lt;"&amp;DATE(YEAR(M$1)+1,MONTH(M$1),DAY(M$1)),projects,$B166)&lt;&gt;0,1,""),""))</f>
        <v/>
      </c>
      <c r="N166" s="1" t="str" cm="1">
        <f t="array" aca="1" ref="N166" ca="1">_xlfn.SINGLE(IF($B166&lt;&gt;"",IF(COUNTIFS(dates,"&gt;="&amp;N$1,dates,"&lt;"&amp;DATE(YEAR(N$1)+1,MONTH(N$1),DAY(N$1)),projects,$B166)&lt;&gt;0,1,""),""))</f>
        <v/>
      </c>
      <c r="O166" s="1" t="str" cm="1">
        <f t="array" aca="1" ref="O166" ca="1">_xlfn.SINGLE(IF($B166&lt;&gt;"",IF(COUNTIFS(dates,"&gt;="&amp;O$1,dates,"&lt;"&amp;DATE(YEAR(O$1)+1,MONTH(O$1),DAY(O$1)),projects,$B166)&lt;&gt;0,1,""),""))</f>
        <v/>
      </c>
    </row>
    <row r="167" spans="1:15">
      <c r="A167" s="14" t="str">
        <f t="shared" ca="1" si="5"/>
        <v/>
      </c>
      <c r="B167" s="1" t="str">
        <f ca="1">'Annual Trend Days'!B167</f>
        <v/>
      </c>
      <c r="C167" s="1" t="str">
        <f ca="1">'Annual Trend Days'!C167</f>
        <v/>
      </c>
      <c r="D167" s="3" t="str">
        <f ca="1">'Annual Trend Days'!D167</f>
        <v/>
      </c>
      <c r="E167" s="3" t="str">
        <f ca="1">'Annual Trend Days'!E167</f>
        <v/>
      </c>
      <c r="F167" s="3"/>
      <c r="G167" s="3"/>
      <c r="H167" s="3"/>
      <c r="I167" s="3"/>
      <c r="J167" s="1" t="str" cm="1">
        <f t="array" aca="1" ref="J167" ca="1">_xlfn.SINGLE(IF($B167&lt;&gt;"",IF(COUNTIFS(dates,"&gt;="&amp;J$1,dates,"&lt;"&amp;DATE(YEAR(J$1)+1,MONTH(J$1),DAY(J$1)),projects,$B167)&lt;&gt;0,1,""),""))</f>
        <v/>
      </c>
      <c r="K167" s="1" t="str" cm="1">
        <f t="array" aca="1" ref="K167" ca="1">_xlfn.SINGLE(IF($B167&lt;&gt;"",IF(COUNTIFS(dates,"&gt;="&amp;K$1,dates,"&lt;"&amp;DATE(YEAR(K$1)+1,MONTH(K$1),DAY(K$1)),projects,$B167)&lt;&gt;0,1,""),""))</f>
        <v/>
      </c>
      <c r="L167" s="1" t="str" cm="1">
        <f t="array" aca="1" ref="L167" ca="1">_xlfn.SINGLE(IF($B167&lt;&gt;"",IF(COUNTIFS(dates,"&gt;="&amp;L$1,dates,"&lt;"&amp;DATE(YEAR(L$1)+1,MONTH(L$1),DAY(L$1)),projects,$B167)&lt;&gt;0,1,""),""))</f>
        <v/>
      </c>
      <c r="M167" s="1" t="str" cm="1">
        <f t="array" aca="1" ref="M167" ca="1">_xlfn.SINGLE(IF($B167&lt;&gt;"",IF(COUNTIFS(dates,"&gt;="&amp;M$1,dates,"&lt;"&amp;DATE(YEAR(M$1)+1,MONTH(M$1),DAY(M$1)),projects,$B167)&lt;&gt;0,1,""),""))</f>
        <v/>
      </c>
      <c r="N167" s="1" t="str" cm="1">
        <f t="array" aca="1" ref="N167" ca="1">_xlfn.SINGLE(IF($B167&lt;&gt;"",IF(COUNTIFS(dates,"&gt;="&amp;N$1,dates,"&lt;"&amp;DATE(YEAR(N$1)+1,MONTH(N$1),DAY(N$1)),projects,$B167)&lt;&gt;0,1,""),""))</f>
        <v/>
      </c>
      <c r="O167" s="1" t="str" cm="1">
        <f t="array" aca="1" ref="O167" ca="1">_xlfn.SINGLE(IF($B167&lt;&gt;"",IF(COUNTIFS(dates,"&gt;="&amp;O$1,dates,"&lt;"&amp;DATE(YEAR(O$1)+1,MONTH(O$1),DAY(O$1)),projects,$B167)&lt;&gt;0,1,""),""))</f>
        <v/>
      </c>
    </row>
    <row r="168" spans="1:15">
      <c r="A168" s="14" t="str">
        <f t="shared" ca="1" si="5"/>
        <v/>
      </c>
      <c r="B168" s="1" t="str">
        <f ca="1">'Annual Trend Days'!B168</f>
        <v/>
      </c>
      <c r="C168" s="1" t="str">
        <f ca="1">'Annual Trend Days'!C168</f>
        <v/>
      </c>
      <c r="D168" s="3" t="str">
        <f ca="1">'Annual Trend Days'!D168</f>
        <v/>
      </c>
      <c r="E168" s="3" t="str">
        <f ca="1">'Annual Trend Days'!E168</f>
        <v/>
      </c>
      <c r="F168" s="3"/>
      <c r="G168" s="3"/>
      <c r="H168" s="3"/>
      <c r="I168" s="3"/>
      <c r="J168" s="1" t="str" cm="1">
        <f t="array" aca="1" ref="J168" ca="1">_xlfn.SINGLE(IF($B168&lt;&gt;"",IF(COUNTIFS(dates,"&gt;="&amp;J$1,dates,"&lt;"&amp;DATE(YEAR(J$1)+1,MONTH(J$1),DAY(J$1)),projects,$B168)&lt;&gt;0,1,""),""))</f>
        <v/>
      </c>
      <c r="K168" s="1" t="str" cm="1">
        <f t="array" aca="1" ref="K168" ca="1">_xlfn.SINGLE(IF($B168&lt;&gt;"",IF(COUNTIFS(dates,"&gt;="&amp;K$1,dates,"&lt;"&amp;DATE(YEAR(K$1)+1,MONTH(K$1),DAY(K$1)),projects,$B168)&lt;&gt;0,1,""),""))</f>
        <v/>
      </c>
      <c r="L168" s="1" t="str" cm="1">
        <f t="array" aca="1" ref="L168" ca="1">_xlfn.SINGLE(IF($B168&lt;&gt;"",IF(COUNTIFS(dates,"&gt;="&amp;L$1,dates,"&lt;"&amp;DATE(YEAR(L$1)+1,MONTH(L$1),DAY(L$1)),projects,$B168)&lt;&gt;0,1,""),""))</f>
        <v/>
      </c>
      <c r="M168" s="1" t="str" cm="1">
        <f t="array" aca="1" ref="M168" ca="1">_xlfn.SINGLE(IF($B168&lt;&gt;"",IF(COUNTIFS(dates,"&gt;="&amp;M$1,dates,"&lt;"&amp;DATE(YEAR(M$1)+1,MONTH(M$1),DAY(M$1)),projects,$B168)&lt;&gt;0,1,""),""))</f>
        <v/>
      </c>
      <c r="N168" s="1" t="str" cm="1">
        <f t="array" aca="1" ref="N168" ca="1">_xlfn.SINGLE(IF($B168&lt;&gt;"",IF(COUNTIFS(dates,"&gt;="&amp;N$1,dates,"&lt;"&amp;DATE(YEAR(N$1)+1,MONTH(N$1),DAY(N$1)),projects,$B168)&lt;&gt;0,1,""),""))</f>
        <v/>
      </c>
      <c r="O168" s="1" t="str" cm="1">
        <f t="array" aca="1" ref="O168" ca="1">_xlfn.SINGLE(IF($B168&lt;&gt;"",IF(COUNTIFS(dates,"&gt;="&amp;O$1,dates,"&lt;"&amp;DATE(YEAR(O$1)+1,MONTH(O$1),DAY(O$1)),projects,$B168)&lt;&gt;0,1,""),""))</f>
        <v/>
      </c>
    </row>
    <row r="169" spans="1:15">
      <c r="A169" s="14" t="str">
        <f t="shared" ca="1" si="5"/>
        <v/>
      </c>
      <c r="B169" s="1" t="str">
        <f ca="1">'Annual Trend Days'!B169</f>
        <v/>
      </c>
      <c r="C169" s="1" t="str">
        <f ca="1">'Annual Trend Days'!C169</f>
        <v/>
      </c>
      <c r="D169" s="3" t="str">
        <f ca="1">'Annual Trend Days'!D169</f>
        <v/>
      </c>
      <c r="E169" s="3" t="str">
        <f ca="1">'Annual Trend Days'!E169</f>
        <v/>
      </c>
      <c r="F169" s="3"/>
      <c r="G169" s="3"/>
      <c r="H169" s="3"/>
      <c r="I169" s="3"/>
      <c r="J169" s="1" t="str" cm="1">
        <f t="array" aca="1" ref="J169" ca="1">_xlfn.SINGLE(IF($B169&lt;&gt;"",IF(COUNTIFS(dates,"&gt;="&amp;J$1,dates,"&lt;"&amp;DATE(YEAR(J$1)+1,MONTH(J$1),DAY(J$1)),projects,$B169)&lt;&gt;0,1,""),""))</f>
        <v/>
      </c>
      <c r="K169" s="1" t="str" cm="1">
        <f t="array" aca="1" ref="K169" ca="1">_xlfn.SINGLE(IF($B169&lt;&gt;"",IF(COUNTIFS(dates,"&gt;="&amp;K$1,dates,"&lt;"&amp;DATE(YEAR(K$1)+1,MONTH(K$1),DAY(K$1)),projects,$B169)&lt;&gt;0,1,""),""))</f>
        <v/>
      </c>
      <c r="L169" s="1" t="str" cm="1">
        <f t="array" aca="1" ref="L169" ca="1">_xlfn.SINGLE(IF($B169&lt;&gt;"",IF(COUNTIFS(dates,"&gt;="&amp;L$1,dates,"&lt;"&amp;DATE(YEAR(L$1)+1,MONTH(L$1),DAY(L$1)),projects,$B169)&lt;&gt;0,1,""),""))</f>
        <v/>
      </c>
      <c r="M169" s="1" t="str" cm="1">
        <f t="array" aca="1" ref="M169" ca="1">_xlfn.SINGLE(IF($B169&lt;&gt;"",IF(COUNTIFS(dates,"&gt;="&amp;M$1,dates,"&lt;"&amp;DATE(YEAR(M$1)+1,MONTH(M$1),DAY(M$1)),projects,$B169)&lt;&gt;0,1,""),""))</f>
        <v/>
      </c>
      <c r="N169" s="1" t="str" cm="1">
        <f t="array" aca="1" ref="N169" ca="1">_xlfn.SINGLE(IF($B169&lt;&gt;"",IF(COUNTIFS(dates,"&gt;="&amp;N$1,dates,"&lt;"&amp;DATE(YEAR(N$1)+1,MONTH(N$1),DAY(N$1)),projects,$B169)&lt;&gt;0,1,""),""))</f>
        <v/>
      </c>
      <c r="O169" s="1" t="str" cm="1">
        <f t="array" aca="1" ref="O169" ca="1">_xlfn.SINGLE(IF($B169&lt;&gt;"",IF(COUNTIFS(dates,"&gt;="&amp;O$1,dates,"&lt;"&amp;DATE(YEAR(O$1)+1,MONTH(O$1),DAY(O$1)),projects,$B169)&lt;&gt;0,1,""),""))</f>
        <v/>
      </c>
    </row>
    <row r="170" spans="1:15">
      <c r="A170" s="14" t="str">
        <f t="shared" ca="1" si="5"/>
        <v/>
      </c>
      <c r="B170" s="1" t="str">
        <f ca="1">'Annual Trend Days'!B170</f>
        <v/>
      </c>
      <c r="C170" s="1" t="str">
        <f ca="1">'Annual Trend Days'!C170</f>
        <v/>
      </c>
      <c r="D170" s="3" t="str">
        <f ca="1">'Annual Trend Days'!D170</f>
        <v/>
      </c>
      <c r="E170" s="3" t="str">
        <f ca="1">'Annual Trend Days'!E170</f>
        <v/>
      </c>
      <c r="F170" s="3"/>
      <c r="G170" s="3"/>
      <c r="H170" s="3"/>
      <c r="I170" s="3"/>
      <c r="J170" s="1" t="str" cm="1">
        <f t="array" aca="1" ref="J170" ca="1">_xlfn.SINGLE(IF($B170&lt;&gt;"",IF(COUNTIFS(dates,"&gt;="&amp;J$1,dates,"&lt;"&amp;DATE(YEAR(J$1)+1,MONTH(J$1),DAY(J$1)),projects,$B170)&lt;&gt;0,1,""),""))</f>
        <v/>
      </c>
      <c r="K170" s="1" t="str" cm="1">
        <f t="array" aca="1" ref="K170" ca="1">_xlfn.SINGLE(IF($B170&lt;&gt;"",IF(COUNTIFS(dates,"&gt;="&amp;K$1,dates,"&lt;"&amp;DATE(YEAR(K$1)+1,MONTH(K$1),DAY(K$1)),projects,$B170)&lt;&gt;0,1,""),""))</f>
        <v/>
      </c>
      <c r="L170" s="1" t="str" cm="1">
        <f t="array" aca="1" ref="L170" ca="1">_xlfn.SINGLE(IF($B170&lt;&gt;"",IF(COUNTIFS(dates,"&gt;="&amp;L$1,dates,"&lt;"&amp;DATE(YEAR(L$1)+1,MONTH(L$1),DAY(L$1)),projects,$B170)&lt;&gt;0,1,""),""))</f>
        <v/>
      </c>
      <c r="M170" s="1" t="str" cm="1">
        <f t="array" aca="1" ref="M170" ca="1">_xlfn.SINGLE(IF($B170&lt;&gt;"",IF(COUNTIFS(dates,"&gt;="&amp;M$1,dates,"&lt;"&amp;DATE(YEAR(M$1)+1,MONTH(M$1),DAY(M$1)),projects,$B170)&lt;&gt;0,1,""),""))</f>
        <v/>
      </c>
      <c r="N170" s="1" t="str" cm="1">
        <f t="array" aca="1" ref="N170" ca="1">_xlfn.SINGLE(IF($B170&lt;&gt;"",IF(COUNTIFS(dates,"&gt;="&amp;N$1,dates,"&lt;"&amp;DATE(YEAR(N$1)+1,MONTH(N$1),DAY(N$1)),projects,$B170)&lt;&gt;0,1,""),""))</f>
        <v/>
      </c>
      <c r="O170" s="1" t="str" cm="1">
        <f t="array" aca="1" ref="O170" ca="1">_xlfn.SINGLE(IF($B170&lt;&gt;"",IF(COUNTIFS(dates,"&gt;="&amp;O$1,dates,"&lt;"&amp;DATE(YEAR(O$1)+1,MONTH(O$1),DAY(O$1)),projects,$B170)&lt;&gt;0,1,""),""))</f>
        <v/>
      </c>
    </row>
    <row r="171" spans="1:15">
      <c r="A171" s="14" t="str">
        <f t="shared" ca="1" si="5"/>
        <v/>
      </c>
      <c r="B171" s="1" t="str">
        <f ca="1">'Annual Trend Days'!B171</f>
        <v/>
      </c>
      <c r="C171" s="1" t="str">
        <f ca="1">'Annual Trend Days'!C171</f>
        <v/>
      </c>
      <c r="D171" s="3" t="str">
        <f ca="1">'Annual Trend Days'!D171</f>
        <v/>
      </c>
      <c r="E171" s="3" t="str">
        <f ca="1">'Annual Trend Days'!E171</f>
        <v/>
      </c>
      <c r="F171" s="3"/>
      <c r="G171" s="3"/>
      <c r="H171" s="3"/>
      <c r="I171" s="3"/>
      <c r="J171" s="1" t="str" cm="1">
        <f t="array" aca="1" ref="J171" ca="1">_xlfn.SINGLE(IF($B171&lt;&gt;"",IF(COUNTIFS(dates,"&gt;="&amp;J$1,dates,"&lt;"&amp;DATE(YEAR(J$1)+1,MONTH(J$1),DAY(J$1)),projects,$B171)&lt;&gt;0,1,""),""))</f>
        <v/>
      </c>
      <c r="K171" s="1" t="str" cm="1">
        <f t="array" aca="1" ref="K171" ca="1">_xlfn.SINGLE(IF($B171&lt;&gt;"",IF(COUNTIFS(dates,"&gt;="&amp;K$1,dates,"&lt;"&amp;DATE(YEAR(K$1)+1,MONTH(K$1),DAY(K$1)),projects,$B171)&lt;&gt;0,1,""),""))</f>
        <v/>
      </c>
      <c r="L171" s="1" t="str" cm="1">
        <f t="array" aca="1" ref="L171" ca="1">_xlfn.SINGLE(IF($B171&lt;&gt;"",IF(COUNTIFS(dates,"&gt;="&amp;L$1,dates,"&lt;"&amp;DATE(YEAR(L$1)+1,MONTH(L$1),DAY(L$1)),projects,$B171)&lt;&gt;0,1,""),""))</f>
        <v/>
      </c>
      <c r="M171" s="1" t="str" cm="1">
        <f t="array" aca="1" ref="M171" ca="1">_xlfn.SINGLE(IF($B171&lt;&gt;"",IF(COUNTIFS(dates,"&gt;="&amp;M$1,dates,"&lt;"&amp;DATE(YEAR(M$1)+1,MONTH(M$1),DAY(M$1)),projects,$B171)&lt;&gt;0,1,""),""))</f>
        <v/>
      </c>
      <c r="N171" s="1" t="str" cm="1">
        <f t="array" aca="1" ref="N171" ca="1">_xlfn.SINGLE(IF($B171&lt;&gt;"",IF(COUNTIFS(dates,"&gt;="&amp;N$1,dates,"&lt;"&amp;DATE(YEAR(N$1)+1,MONTH(N$1),DAY(N$1)),projects,$B171)&lt;&gt;0,1,""),""))</f>
        <v/>
      </c>
      <c r="O171" s="1" t="str" cm="1">
        <f t="array" aca="1" ref="O171" ca="1">_xlfn.SINGLE(IF($B171&lt;&gt;"",IF(COUNTIFS(dates,"&gt;="&amp;O$1,dates,"&lt;"&amp;DATE(YEAR(O$1)+1,MONTH(O$1),DAY(O$1)),projects,$B171)&lt;&gt;0,1,""),""))</f>
        <v/>
      </c>
    </row>
    <row r="172" spans="1:15">
      <c r="A172" s="14" t="str">
        <f t="shared" ca="1" si="5"/>
        <v/>
      </c>
      <c r="B172" s="1" t="str">
        <f ca="1">'Annual Trend Days'!B172</f>
        <v/>
      </c>
      <c r="C172" s="1" t="str">
        <f ca="1">'Annual Trend Days'!C172</f>
        <v/>
      </c>
      <c r="D172" s="3" t="str">
        <f ca="1">'Annual Trend Days'!D172</f>
        <v/>
      </c>
      <c r="E172" s="3" t="str">
        <f ca="1">'Annual Trend Days'!E172</f>
        <v/>
      </c>
      <c r="F172" s="3"/>
      <c r="G172" s="3"/>
      <c r="H172" s="3"/>
      <c r="I172" s="3"/>
      <c r="J172" s="1" t="str" cm="1">
        <f t="array" aca="1" ref="J172" ca="1">_xlfn.SINGLE(IF($B172&lt;&gt;"",IF(COUNTIFS(dates,"&gt;="&amp;J$1,dates,"&lt;"&amp;DATE(YEAR(J$1)+1,MONTH(J$1),DAY(J$1)),projects,$B172)&lt;&gt;0,1,""),""))</f>
        <v/>
      </c>
      <c r="K172" s="1" t="str" cm="1">
        <f t="array" aca="1" ref="K172" ca="1">_xlfn.SINGLE(IF($B172&lt;&gt;"",IF(COUNTIFS(dates,"&gt;="&amp;K$1,dates,"&lt;"&amp;DATE(YEAR(K$1)+1,MONTH(K$1),DAY(K$1)),projects,$B172)&lt;&gt;0,1,""),""))</f>
        <v/>
      </c>
      <c r="L172" s="1" t="str" cm="1">
        <f t="array" aca="1" ref="L172" ca="1">_xlfn.SINGLE(IF($B172&lt;&gt;"",IF(COUNTIFS(dates,"&gt;="&amp;L$1,dates,"&lt;"&amp;DATE(YEAR(L$1)+1,MONTH(L$1),DAY(L$1)),projects,$B172)&lt;&gt;0,1,""),""))</f>
        <v/>
      </c>
      <c r="M172" s="1" t="str" cm="1">
        <f t="array" aca="1" ref="M172" ca="1">_xlfn.SINGLE(IF($B172&lt;&gt;"",IF(COUNTIFS(dates,"&gt;="&amp;M$1,dates,"&lt;"&amp;DATE(YEAR(M$1)+1,MONTH(M$1),DAY(M$1)),projects,$B172)&lt;&gt;0,1,""),""))</f>
        <v/>
      </c>
      <c r="N172" s="1" t="str" cm="1">
        <f t="array" aca="1" ref="N172" ca="1">_xlfn.SINGLE(IF($B172&lt;&gt;"",IF(COUNTIFS(dates,"&gt;="&amp;N$1,dates,"&lt;"&amp;DATE(YEAR(N$1)+1,MONTH(N$1),DAY(N$1)),projects,$B172)&lt;&gt;0,1,""),""))</f>
        <v/>
      </c>
      <c r="O172" s="1" t="str" cm="1">
        <f t="array" aca="1" ref="O172" ca="1">_xlfn.SINGLE(IF($B172&lt;&gt;"",IF(COUNTIFS(dates,"&gt;="&amp;O$1,dates,"&lt;"&amp;DATE(YEAR(O$1)+1,MONTH(O$1),DAY(O$1)),projects,$B172)&lt;&gt;0,1,""),""))</f>
        <v/>
      </c>
    </row>
    <row r="173" spans="1:15">
      <c r="A173" s="14" t="str">
        <f t="shared" ca="1" si="5"/>
        <v/>
      </c>
      <c r="B173" s="1" t="str">
        <f ca="1">'Annual Trend Days'!B173</f>
        <v/>
      </c>
      <c r="C173" s="1" t="str">
        <f ca="1">'Annual Trend Days'!C173</f>
        <v/>
      </c>
      <c r="D173" s="3" t="str">
        <f ca="1">'Annual Trend Days'!D173</f>
        <v/>
      </c>
      <c r="E173" s="3" t="str">
        <f ca="1">'Annual Trend Days'!E173</f>
        <v/>
      </c>
      <c r="F173" s="3"/>
      <c r="G173" s="3"/>
      <c r="H173" s="3"/>
      <c r="I173" s="3"/>
      <c r="J173" s="1" t="str" cm="1">
        <f t="array" aca="1" ref="J173" ca="1">_xlfn.SINGLE(IF($B173&lt;&gt;"",IF(COUNTIFS(dates,"&gt;="&amp;J$1,dates,"&lt;"&amp;DATE(YEAR(J$1)+1,MONTH(J$1),DAY(J$1)),projects,$B173)&lt;&gt;0,1,""),""))</f>
        <v/>
      </c>
      <c r="K173" s="1" t="str" cm="1">
        <f t="array" aca="1" ref="K173" ca="1">_xlfn.SINGLE(IF($B173&lt;&gt;"",IF(COUNTIFS(dates,"&gt;="&amp;K$1,dates,"&lt;"&amp;DATE(YEAR(K$1)+1,MONTH(K$1),DAY(K$1)),projects,$B173)&lt;&gt;0,1,""),""))</f>
        <v/>
      </c>
      <c r="L173" s="1" t="str" cm="1">
        <f t="array" aca="1" ref="L173" ca="1">_xlfn.SINGLE(IF($B173&lt;&gt;"",IF(COUNTIFS(dates,"&gt;="&amp;L$1,dates,"&lt;"&amp;DATE(YEAR(L$1)+1,MONTH(L$1),DAY(L$1)),projects,$B173)&lt;&gt;0,1,""),""))</f>
        <v/>
      </c>
      <c r="M173" s="1" t="str" cm="1">
        <f t="array" aca="1" ref="M173" ca="1">_xlfn.SINGLE(IF($B173&lt;&gt;"",IF(COUNTIFS(dates,"&gt;="&amp;M$1,dates,"&lt;"&amp;DATE(YEAR(M$1)+1,MONTH(M$1),DAY(M$1)),projects,$B173)&lt;&gt;0,1,""),""))</f>
        <v/>
      </c>
      <c r="N173" s="1" t="str" cm="1">
        <f t="array" aca="1" ref="N173" ca="1">_xlfn.SINGLE(IF($B173&lt;&gt;"",IF(COUNTIFS(dates,"&gt;="&amp;N$1,dates,"&lt;"&amp;DATE(YEAR(N$1)+1,MONTH(N$1),DAY(N$1)),projects,$B173)&lt;&gt;0,1,""),""))</f>
        <v/>
      </c>
      <c r="O173" s="1" t="str" cm="1">
        <f t="array" aca="1" ref="O173" ca="1">_xlfn.SINGLE(IF($B173&lt;&gt;"",IF(COUNTIFS(dates,"&gt;="&amp;O$1,dates,"&lt;"&amp;DATE(YEAR(O$1)+1,MONTH(O$1),DAY(O$1)),projects,$B173)&lt;&gt;0,1,""),""))</f>
        <v/>
      </c>
    </row>
    <row r="174" spans="1:15">
      <c r="A174" s="14" t="str">
        <f t="shared" ca="1" si="5"/>
        <v/>
      </c>
      <c r="B174" s="1" t="str">
        <f ca="1">'Annual Trend Days'!B174</f>
        <v/>
      </c>
      <c r="C174" s="1" t="str">
        <f ca="1">'Annual Trend Days'!C174</f>
        <v/>
      </c>
      <c r="D174" s="3" t="str">
        <f ca="1">'Annual Trend Days'!D174</f>
        <v/>
      </c>
      <c r="E174" s="3" t="str">
        <f ca="1">'Annual Trend Days'!E174</f>
        <v/>
      </c>
      <c r="F174" s="3"/>
      <c r="G174" s="3"/>
      <c r="H174" s="3"/>
      <c r="I174" s="3"/>
      <c r="J174" s="1" t="str" cm="1">
        <f t="array" aca="1" ref="J174" ca="1">_xlfn.SINGLE(IF($B174&lt;&gt;"",IF(COUNTIFS(dates,"&gt;="&amp;J$1,dates,"&lt;"&amp;DATE(YEAR(J$1)+1,MONTH(J$1),DAY(J$1)),projects,$B174)&lt;&gt;0,1,""),""))</f>
        <v/>
      </c>
      <c r="K174" s="1" t="str" cm="1">
        <f t="array" aca="1" ref="K174" ca="1">_xlfn.SINGLE(IF($B174&lt;&gt;"",IF(COUNTIFS(dates,"&gt;="&amp;K$1,dates,"&lt;"&amp;DATE(YEAR(K$1)+1,MONTH(K$1),DAY(K$1)),projects,$B174)&lt;&gt;0,1,""),""))</f>
        <v/>
      </c>
      <c r="L174" s="1" t="str" cm="1">
        <f t="array" aca="1" ref="L174" ca="1">_xlfn.SINGLE(IF($B174&lt;&gt;"",IF(COUNTIFS(dates,"&gt;="&amp;L$1,dates,"&lt;"&amp;DATE(YEAR(L$1)+1,MONTH(L$1),DAY(L$1)),projects,$B174)&lt;&gt;0,1,""),""))</f>
        <v/>
      </c>
      <c r="M174" s="1" t="str" cm="1">
        <f t="array" aca="1" ref="M174" ca="1">_xlfn.SINGLE(IF($B174&lt;&gt;"",IF(COUNTIFS(dates,"&gt;="&amp;M$1,dates,"&lt;"&amp;DATE(YEAR(M$1)+1,MONTH(M$1),DAY(M$1)),projects,$B174)&lt;&gt;0,1,""),""))</f>
        <v/>
      </c>
      <c r="N174" s="1" t="str" cm="1">
        <f t="array" aca="1" ref="N174" ca="1">_xlfn.SINGLE(IF($B174&lt;&gt;"",IF(COUNTIFS(dates,"&gt;="&amp;N$1,dates,"&lt;"&amp;DATE(YEAR(N$1)+1,MONTH(N$1),DAY(N$1)),projects,$B174)&lt;&gt;0,1,""),""))</f>
        <v/>
      </c>
      <c r="O174" s="1" t="str" cm="1">
        <f t="array" aca="1" ref="O174" ca="1">_xlfn.SINGLE(IF($B174&lt;&gt;"",IF(COUNTIFS(dates,"&gt;="&amp;O$1,dates,"&lt;"&amp;DATE(YEAR(O$1)+1,MONTH(O$1),DAY(O$1)),projects,$B174)&lt;&gt;0,1,""),""))</f>
        <v/>
      </c>
    </row>
    <row r="175" spans="1:15">
      <c r="A175" s="14" t="str">
        <f t="shared" ca="1" si="5"/>
        <v/>
      </c>
      <c r="B175" s="1" t="str">
        <f ca="1">'Annual Trend Days'!B175</f>
        <v/>
      </c>
      <c r="C175" s="1" t="str">
        <f ca="1">'Annual Trend Days'!C175</f>
        <v/>
      </c>
      <c r="D175" s="3" t="str">
        <f ca="1">'Annual Trend Days'!D175</f>
        <v/>
      </c>
      <c r="E175" s="3" t="str">
        <f ca="1">'Annual Trend Days'!E175</f>
        <v/>
      </c>
      <c r="F175" s="3"/>
      <c r="G175" s="3"/>
      <c r="H175" s="3"/>
      <c r="I175" s="3"/>
      <c r="J175" s="1" t="str" cm="1">
        <f t="array" aca="1" ref="J175" ca="1">_xlfn.SINGLE(IF($B175&lt;&gt;"",IF(COUNTIFS(dates,"&gt;="&amp;J$1,dates,"&lt;"&amp;DATE(YEAR(J$1)+1,MONTH(J$1),DAY(J$1)),projects,$B175)&lt;&gt;0,1,""),""))</f>
        <v/>
      </c>
      <c r="K175" s="1" t="str" cm="1">
        <f t="array" aca="1" ref="K175" ca="1">_xlfn.SINGLE(IF($B175&lt;&gt;"",IF(COUNTIFS(dates,"&gt;="&amp;K$1,dates,"&lt;"&amp;DATE(YEAR(K$1)+1,MONTH(K$1),DAY(K$1)),projects,$B175)&lt;&gt;0,1,""),""))</f>
        <v/>
      </c>
      <c r="L175" s="1" t="str" cm="1">
        <f t="array" aca="1" ref="L175" ca="1">_xlfn.SINGLE(IF($B175&lt;&gt;"",IF(COUNTIFS(dates,"&gt;="&amp;L$1,dates,"&lt;"&amp;DATE(YEAR(L$1)+1,MONTH(L$1),DAY(L$1)),projects,$B175)&lt;&gt;0,1,""),""))</f>
        <v/>
      </c>
      <c r="M175" s="1" t="str" cm="1">
        <f t="array" aca="1" ref="M175" ca="1">_xlfn.SINGLE(IF($B175&lt;&gt;"",IF(COUNTIFS(dates,"&gt;="&amp;M$1,dates,"&lt;"&amp;DATE(YEAR(M$1)+1,MONTH(M$1),DAY(M$1)),projects,$B175)&lt;&gt;0,1,""),""))</f>
        <v/>
      </c>
      <c r="N175" s="1" t="str" cm="1">
        <f t="array" aca="1" ref="N175" ca="1">_xlfn.SINGLE(IF($B175&lt;&gt;"",IF(COUNTIFS(dates,"&gt;="&amp;N$1,dates,"&lt;"&amp;DATE(YEAR(N$1)+1,MONTH(N$1),DAY(N$1)),projects,$B175)&lt;&gt;0,1,""),""))</f>
        <v/>
      </c>
      <c r="O175" s="1" t="str" cm="1">
        <f t="array" aca="1" ref="O175" ca="1">_xlfn.SINGLE(IF($B175&lt;&gt;"",IF(COUNTIFS(dates,"&gt;="&amp;O$1,dates,"&lt;"&amp;DATE(YEAR(O$1)+1,MONTH(O$1),DAY(O$1)),projects,$B175)&lt;&gt;0,1,""),""))</f>
        <v/>
      </c>
    </row>
    <row r="176" spans="1:15">
      <c r="A176" s="14" t="str">
        <f t="shared" ca="1" si="5"/>
        <v/>
      </c>
      <c r="B176" s="1" t="str">
        <f ca="1">'Annual Trend Days'!B176</f>
        <v/>
      </c>
      <c r="C176" s="1" t="str">
        <f ca="1">'Annual Trend Days'!C176</f>
        <v/>
      </c>
      <c r="D176" s="3" t="str">
        <f ca="1">'Annual Trend Days'!D176</f>
        <v/>
      </c>
      <c r="E176" s="3" t="str">
        <f ca="1">'Annual Trend Days'!E176</f>
        <v/>
      </c>
      <c r="F176" s="3"/>
      <c r="G176" s="3"/>
      <c r="H176" s="3"/>
      <c r="I176" s="3"/>
      <c r="J176" s="1" t="str" cm="1">
        <f t="array" aca="1" ref="J176" ca="1">_xlfn.SINGLE(IF($B176&lt;&gt;"",IF(COUNTIFS(dates,"&gt;="&amp;J$1,dates,"&lt;"&amp;DATE(YEAR(J$1)+1,MONTH(J$1),DAY(J$1)),projects,$B176)&lt;&gt;0,1,""),""))</f>
        <v/>
      </c>
      <c r="K176" s="1" t="str" cm="1">
        <f t="array" aca="1" ref="K176" ca="1">_xlfn.SINGLE(IF($B176&lt;&gt;"",IF(COUNTIFS(dates,"&gt;="&amp;K$1,dates,"&lt;"&amp;DATE(YEAR(K$1)+1,MONTH(K$1),DAY(K$1)),projects,$B176)&lt;&gt;0,1,""),""))</f>
        <v/>
      </c>
      <c r="L176" s="1" t="str" cm="1">
        <f t="array" aca="1" ref="L176" ca="1">_xlfn.SINGLE(IF($B176&lt;&gt;"",IF(COUNTIFS(dates,"&gt;="&amp;L$1,dates,"&lt;"&amp;DATE(YEAR(L$1)+1,MONTH(L$1),DAY(L$1)),projects,$B176)&lt;&gt;0,1,""),""))</f>
        <v/>
      </c>
      <c r="M176" s="1" t="str" cm="1">
        <f t="array" aca="1" ref="M176" ca="1">_xlfn.SINGLE(IF($B176&lt;&gt;"",IF(COUNTIFS(dates,"&gt;="&amp;M$1,dates,"&lt;"&amp;DATE(YEAR(M$1)+1,MONTH(M$1),DAY(M$1)),projects,$B176)&lt;&gt;0,1,""),""))</f>
        <v/>
      </c>
      <c r="N176" s="1" t="str" cm="1">
        <f t="array" aca="1" ref="N176" ca="1">_xlfn.SINGLE(IF($B176&lt;&gt;"",IF(COUNTIFS(dates,"&gt;="&amp;N$1,dates,"&lt;"&amp;DATE(YEAR(N$1)+1,MONTH(N$1),DAY(N$1)),projects,$B176)&lt;&gt;0,1,""),""))</f>
        <v/>
      </c>
      <c r="O176" s="1" t="str" cm="1">
        <f t="array" aca="1" ref="O176" ca="1">_xlfn.SINGLE(IF($B176&lt;&gt;"",IF(COUNTIFS(dates,"&gt;="&amp;O$1,dates,"&lt;"&amp;DATE(YEAR(O$1)+1,MONTH(O$1),DAY(O$1)),projects,$B176)&lt;&gt;0,1,""),""))</f>
        <v/>
      </c>
    </row>
    <row r="177" spans="1:15">
      <c r="A177" s="14" t="str">
        <f t="shared" ca="1" si="5"/>
        <v/>
      </c>
      <c r="B177" s="1" t="str">
        <f ca="1">'Annual Trend Days'!B177</f>
        <v/>
      </c>
      <c r="C177" s="1" t="str">
        <f ca="1">'Annual Trend Days'!C177</f>
        <v/>
      </c>
      <c r="D177" s="3" t="str">
        <f ca="1">'Annual Trend Days'!D177</f>
        <v/>
      </c>
      <c r="E177" s="3" t="str">
        <f ca="1">'Annual Trend Days'!E177</f>
        <v/>
      </c>
      <c r="F177" s="3"/>
      <c r="G177" s="3"/>
      <c r="H177" s="3"/>
      <c r="I177" s="3"/>
      <c r="J177" s="1" t="str" cm="1">
        <f t="array" aca="1" ref="J177" ca="1">_xlfn.SINGLE(IF($B177&lt;&gt;"",IF(COUNTIFS(dates,"&gt;="&amp;J$1,dates,"&lt;"&amp;DATE(YEAR(J$1)+1,MONTH(J$1),DAY(J$1)),projects,$B177)&lt;&gt;0,1,""),""))</f>
        <v/>
      </c>
      <c r="K177" s="1" t="str" cm="1">
        <f t="array" aca="1" ref="K177" ca="1">_xlfn.SINGLE(IF($B177&lt;&gt;"",IF(COUNTIFS(dates,"&gt;="&amp;K$1,dates,"&lt;"&amp;DATE(YEAR(K$1)+1,MONTH(K$1),DAY(K$1)),projects,$B177)&lt;&gt;0,1,""),""))</f>
        <v/>
      </c>
      <c r="L177" s="1" t="str" cm="1">
        <f t="array" aca="1" ref="L177" ca="1">_xlfn.SINGLE(IF($B177&lt;&gt;"",IF(COUNTIFS(dates,"&gt;="&amp;L$1,dates,"&lt;"&amp;DATE(YEAR(L$1)+1,MONTH(L$1),DAY(L$1)),projects,$B177)&lt;&gt;0,1,""),""))</f>
        <v/>
      </c>
      <c r="M177" s="1" t="str" cm="1">
        <f t="array" aca="1" ref="M177" ca="1">_xlfn.SINGLE(IF($B177&lt;&gt;"",IF(COUNTIFS(dates,"&gt;="&amp;M$1,dates,"&lt;"&amp;DATE(YEAR(M$1)+1,MONTH(M$1),DAY(M$1)),projects,$B177)&lt;&gt;0,1,""),""))</f>
        <v/>
      </c>
      <c r="N177" s="1" t="str" cm="1">
        <f t="array" aca="1" ref="N177" ca="1">_xlfn.SINGLE(IF($B177&lt;&gt;"",IF(COUNTIFS(dates,"&gt;="&amp;N$1,dates,"&lt;"&amp;DATE(YEAR(N$1)+1,MONTH(N$1),DAY(N$1)),projects,$B177)&lt;&gt;0,1,""),""))</f>
        <v/>
      </c>
      <c r="O177" s="1" t="str" cm="1">
        <f t="array" aca="1" ref="O177" ca="1">_xlfn.SINGLE(IF($B177&lt;&gt;"",IF(COUNTIFS(dates,"&gt;="&amp;O$1,dates,"&lt;"&amp;DATE(YEAR(O$1)+1,MONTH(O$1),DAY(O$1)),projects,$B177)&lt;&gt;0,1,""),""))</f>
        <v/>
      </c>
    </row>
    <row r="178" spans="1:15">
      <c r="A178" s="14" t="str">
        <f t="shared" ca="1" si="5"/>
        <v/>
      </c>
      <c r="B178" s="1" t="str">
        <f ca="1">'Annual Trend Days'!B178</f>
        <v/>
      </c>
      <c r="C178" s="1" t="str">
        <f ca="1">'Annual Trend Days'!C178</f>
        <v/>
      </c>
      <c r="D178" s="3" t="str">
        <f ca="1">'Annual Trend Days'!D178</f>
        <v/>
      </c>
      <c r="E178" s="3" t="str">
        <f ca="1">'Annual Trend Days'!E178</f>
        <v/>
      </c>
      <c r="F178" s="3"/>
      <c r="G178" s="3"/>
      <c r="H178" s="3"/>
      <c r="I178" s="3"/>
      <c r="J178" s="1" t="str" cm="1">
        <f t="array" aca="1" ref="J178" ca="1">_xlfn.SINGLE(IF($B178&lt;&gt;"",IF(COUNTIFS(dates,"&gt;="&amp;J$1,dates,"&lt;"&amp;DATE(YEAR(J$1)+1,MONTH(J$1),DAY(J$1)),projects,$B178)&lt;&gt;0,1,""),""))</f>
        <v/>
      </c>
      <c r="K178" s="1" t="str" cm="1">
        <f t="array" aca="1" ref="K178" ca="1">_xlfn.SINGLE(IF($B178&lt;&gt;"",IF(COUNTIFS(dates,"&gt;="&amp;K$1,dates,"&lt;"&amp;DATE(YEAR(K$1)+1,MONTH(K$1),DAY(K$1)),projects,$B178)&lt;&gt;0,1,""),""))</f>
        <v/>
      </c>
      <c r="L178" s="1" t="str" cm="1">
        <f t="array" aca="1" ref="L178" ca="1">_xlfn.SINGLE(IF($B178&lt;&gt;"",IF(COUNTIFS(dates,"&gt;="&amp;L$1,dates,"&lt;"&amp;DATE(YEAR(L$1)+1,MONTH(L$1),DAY(L$1)),projects,$B178)&lt;&gt;0,1,""),""))</f>
        <v/>
      </c>
      <c r="M178" s="1" t="str" cm="1">
        <f t="array" aca="1" ref="M178" ca="1">_xlfn.SINGLE(IF($B178&lt;&gt;"",IF(COUNTIFS(dates,"&gt;="&amp;M$1,dates,"&lt;"&amp;DATE(YEAR(M$1)+1,MONTH(M$1),DAY(M$1)),projects,$B178)&lt;&gt;0,1,""),""))</f>
        <v/>
      </c>
      <c r="N178" s="1" t="str" cm="1">
        <f t="array" aca="1" ref="N178" ca="1">_xlfn.SINGLE(IF($B178&lt;&gt;"",IF(COUNTIFS(dates,"&gt;="&amp;N$1,dates,"&lt;"&amp;DATE(YEAR(N$1)+1,MONTH(N$1),DAY(N$1)),projects,$B178)&lt;&gt;0,1,""),""))</f>
        <v/>
      </c>
      <c r="O178" s="1" t="str" cm="1">
        <f t="array" aca="1" ref="O178" ca="1">_xlfn.SINGLE(IF($B178&lt;&gt;"",IF(COUNTIFS(dates,"&gt;="&amp;O$1,dates,"&lt;"&amp;DATE(YEAR(O$1)+1,MONTH(O$1),DAY(O$1)),projects,$B178)&lt;&gt;0,1,""),""))</f>
        <v/>
      </c>
    </row>
    <row r="179" spans="1:15">
      <c r="A179" s="14" t="str">
        <f t="shared" ca="1" si="5"/>
        <v/>
      </c>
      <c r="B179" s="1" t="str">
        <f ca="1">'Annual Trend Days'!B179</f>
        <v/>
      </c>
      <c r="C179" s="1" t="str">
        <f ca="1">'Annual Trend Days'!C179</f>
        <v/>
      </c>
      <c r="D179" s="3" t="str">
        <f ca="1">'Annual Trend Days'!D179</f>
        <v/>
      </c>
      <c r="E179" s="3" t="str">
        <f ca="1">'Annual Trend Days'!E179</f>
        <v/>
      </c>
      <c r="F179" s="3"/>
      <c r="G179" s="3"/>
      <c r="H179" s="3"/>
      <c r="I179" s="3"/>
      <c r="J179" s="1" t="str" cm="1">
        <f t="array" aca="1" ref="J179" ca="1">_xlfn.SINGLE(IF($B179&lt;&gt;"",IF(COUNTIFS(dates,"&gt;="&amp;J$1,dates,"&lt;"&amp;DATE(YEAR(J$1)+1,MONTH(J$1),DAY(J$1)),projects,$B179)&lt;&gt;0,1,""),""))</f>
        <v/>
      </c>
      <c r="K179" s="1" t="str" cm="1">
        <f t="array" aca="1" ref="K179" ca="1">_xlfn.SINGLE(IF($B179&lt;&gt;"",IF(COUNTIFS(dates,"&gt;="&amp;K$1,dates,"&lt;"&amp;DATE(YEAR(K$1)+1,MONTH(K$1),DAY(K$1)),projects,$B179)&lt;&gt;0,1,""),""))</f>
        <v/>
      </c>
      <c r="L179" s="1" t="str" cm="1">
        <f t="array" aca="1" ref="L179" ca="1">_xlfn.SINGLE(IF($B179&lt;&gt;"",IF(COUNTIFS(dates,"&gt;="&amp;L$1,dates,"&lt;"&amp;DATE(YEAR(L$1)+1,MONTH(L$1),DAY(L$1)),projects,$B179)&lt;&gt;0,1,""),""))</f>
        <v/>
      </c>
      <c r="M179" s="1" t="str" cm="1">
        <f t="array" aca="1" ref="M179" ca="1">_xlfn.SINGLE(IF($B179&lt;&gt;"",IF(COUNTIFS(dates,"&gt;="&amp;M$1,dates,"&lt;"&amp;DATE(YEAR(M$1)+1,MONTH(M$1),DAY(M$1)),projects,$B179)&lt;&gt;0,1,""),""))</f>
        <v/>
      </c>
      <c r="N179" s="1" t="str" cm="1">
        <f t="array" aca="1" ref="N179" ca="1">_xlfn.SINGLE(IF($B179&lt;&gt;"",IF(COUNTIFS(dates,"&gt;="&amp;N$1,dates,"&lt;"&amp;DATE(YEAR(N$1)+1,MONTH(N$1),DAY(N$1)),projects,$B179)&lt;&gt;0,1,""),""))</f>
        <v/>
      </c>
      <c r="O179" s="1" t="str" cm="1">
        <f t="array" aca="1" ref="O179" ca="1">_xlfn.SINGLE(IF($B179&lt;&gt;"",IF(COUNTIFS(dates,"&gt;="&amp;O$1,dates,"&lt;"&amp;DATE(YEAR(O$1)+1,MONTH(O$1),DAY(O$1)),projects,$B179)&lt;&gt;0,1,""),""))</f>
        <v/>
      </c>
    </row>
    <row r="180" spans="1:15">
      <c r="A180" s="14" t="str">
        <f t="shared" ca="1" si="5"/>
        <v/>
      </c>
      <c r="B180" s="1" t="str">
        <f ca="1">'Annual Trend Days'!B180</f>
        <v/>
      </c>
      <c r="C180" s="1" t="str">
        <f ca="1">'Annual Trend Days'!C180</f>
        <v/>
      </c>
      <c r="D180" s="3" t="str">
        <f ca="1">'Annual Trend Days'!D180</f>
        <v/>
      </c>
      <c r="E180" s="3" t="str">
        <f ca="1">'Annual Trend Days'!E180</f>
        <v/>
      </c>
      <c r="F180" s="3"/>
      <c r="G180" s="3"/>
      <c r="H180" s="3"/>
      <c r="I180" s="3"/>
      <c r="J180" s="1" t="str" cm="1">
        <f t="array" aca="1" ref="J180" ca="1">_xlfn.SINGLE(IF($B180&lt;&gt;"",IF(COUNTIFS(dates,"&gt;="&amp;J$1,dates,"&lt;"&amp;DATE(YEAR(J$1)+1,MONTH(J$1),DAY(J$1)),projects,$B180)&lt;&gt;0,1,""),""))</f>
        <v/>
      </c>
      <c r="K180" s="1" t="str" cm="1">
        <f t="array" aca="1" ref="K180" ca="1">_xlfn.SINGLE(IF($B180&lt;&gt;"",IF(COUNTIFS(dates,"&gt;="&amp;K$1,dates,"&lt;"&amp;DATE(YEAR(K$1)+1,MONTH(K$1),DAY(K$1)),projects,$B180)&lt;&gt;0,1,""),""))</f>
        <v/>
      </c>
      <c r="L180" s="1" t="str" cm="1">
        <f t="array" aca="1" ref="L180" ca="1">_xlfn.SINGLE(IF($B180&lt;&gt;"",IF(COUNTIFS(dates,"&gt;="&amp;L$1,dates,"&lt;"&amp;DATE(YEAR(L$1)+1,MONTH(L$1),DAY(L$1)),projects,$B180)&lt;&gt;0,1,""),""))</f>
        <v/>
      </c>
      <c r="M180" s="1" t="str" cm="1">
        <f t="array" aca="1" ref="M180" ca="1">_xlfn.SINGLE(IF($B180&lt;&gt;"",IF(COUNTIFS(dates,"&gt;="&amp;M$1,dates,"&lt;"&amp;DATE(YEAR(M$1)+1,MONTH(M$1),DAY(M$1)),projects,$B180)&lt;&gt;0,1,""),""))</f>
        <v/>
      </c>
      <c r="N180" s="1" t="str" cm="1">
        <f t="array" aca="1" ref="N180" ca="1">_xlfn.SINGLE(IF($B180&lt;&gt;"",IF(COUNTIFS(dates,"&gt;="&amp;N$1,dates,"&lt;"&amp;DATE(YEAR(N$1)+1,MONTH(N$1),DAY(N$1)),projects,$B180)&lt;&gt;0,1,""),""))</f>
        <v/>
      </c>
      <c r="O180" s="1" t="str" cm="1">
        <f t="array" aca="1" ref="O180" ca="1">_xlfn.SINGLE(IF($B180&lt;&gt;"",IF(COUNTIFS(dates,"&gt;="&amp;O$1,dates,"&lt;"&amp;DATE(YEAR(O$1)+1,MONTH(O$1),DAY(O$1)),projects,$B180)&lt;&gt;0,1,""),""))</f>
        <v/>
      </c>
    </row>
    <row r="181" spans="1:15">
      <c r="A181" s="14" t="str">
        <f t="shared" ca="1" si="5"/>
        <v/>
      </c>
      <c r="B181" s="1" t="str">
        <f ca="1">'Annual Trend Days'!B181</f>
        <v/>
      </c>
      <c r="C181" s="1" t="str">
        <f ca="1">'Annual Trend Days'!C181</f>
        <v/>
      </c>
      <c r="D181" s="3" t="str">
        <f ca="1">'Annual Trend Days'!D181</f>
        <v/>
      </c>
      <c r="E181" s="3" t="str">
        <f ca="1">'Annual Trend Days'!E181</f>
        <v/>
      </c>
      <c r="F181" s="3"/>
      <c r="G181" s="3"/>
      <c r="H181" s="3"/>
      <c r="I181" s="3"/>
      <c r="J181" s="1" t="str" cm="1">
        <f t="array" aca="1" ref="J181" ca="1">_xlfn.SINGLE(IF($B181&lt;&gt;"",IF(COUNTIFS(dates,"&gt;="&amp;J$1,dates,"&lt;"&amp;DATE(YEAR(J$1)+1,MONTH(J$1),DAY(J$1)),projects,$B181)&lt;&gt;0,1,""),""))</f>
        <v/>
      </c>
      <c r="K181" s="1" t="str" cm="1">
        <f t="array" aca="1" ref="K181" ca="1">_xlfn.SINGLE(IF($B181&lt;&gt;"",IF(COUNTIFS(dates,"&gt;="&amp;K$1,dates,"&lt;"&amp;DATE(YEAR(K$1)+1,MONTH(K$1),DAY(K$1)),projects,$B181)&lt;&gt;0,1,""),""))</f>
        <v/>
      </c>
      <c r="L181" s="1" t="str" cm="1">
        <f t="array" aca="1" ref="L181" ca="1">_xlfn.SINGLE(IF($B181&lt;&gt;"",IF(COUNTIFS(dates,"&gt;="&amp;L$1,dates,"&lt;"&amp;DATE(YEAR(L$1)+1,MONTH(L$1),DAY(L$1)),projects,$B181)&lt;&gt;0,1,""),""))</f>
        <v/>
      </c>
      <c r="M181" s="1" t="str" cm="1">
        <f t="array" aca="1" ref="M181" ca="1">_xlfn.SINGLE(IF($B181&lt;&gt;"",IF(COUNTIFS(dates,"&gt;="&amp;M$1,dates,"&lt;"&amp;DATE(YEAR(M$1)+1,MONTH(M$1),DAY(M$1)),projects,$B181)&lt;&gt;0,1,""),""))</f>
        <v/>
      </c>
      <c r="N181" s="1" t="str" cm="1">
        <f t="array" aca="1" ref="N181" ca="1">_xlfn.SINGLE(IF($B181&lt;&gt;"",IF(COUNTIFS(dates,"&gt;="&amp;N$1,dates,"&lt;"&amp;DATE(YEAR(N$1)+1,MONTH(N$1),DAY(N$1)),projects,$B181)&lt;&gt;0,1,""),""))</f>
        <v/>
      </c>
      <c r="O181" s="1" t="str" cm="1">
        <f t="array" aca="1" ref="O181" ca="1">_xlfn.SINGLE(IF($B181&lt;&gt;"",IF(COUNTIFS(dates,"&gt;="&amp;O$1,dates,"&lt;"&amp;DATE(YEAR(O$1)+1,MONTH(O$1),DAY(O$1)),projects,$B181)&lt;&gt;0,1,""),""))</f>
        <v/>
      </c>
    </row>
    <row r="182" spans="1:15">
      <c r="A182" s="14" t="str">
        <f t="shared" ca="1" si="5"/>
        <v/>
      </c>
      <c r="B182" s="1" t="str">
        <f ca="1">'Annual Trend Days'!B182</f>
        <v/>
      </c>
      <c r="C182" s="1" t="str">
        <f ca="1">'Annual Trend Days'!C182</f>
        <v/>
      </c>
      <c r="D182" s="3" t="str">
        <f ca="1">'Annual Trend Days'!D182</f>
        <v/>
      </c>
      <c r="E182" s="3" t="str">
        <f ca="1">'Annual Trend Days'!E182</f>
        <v/>
      </c>
      <c r="F182" s="3"/>
      <c r="G182" s="3"/>
      <c r="H182" s="3"/>
      <c r="I182" s="3"/>
      <c r="J182" s="1" t="str" cm="1">
        <f t="array" aca="1" ref="J182" ca="1">_xlfn.SINGLE(IF($B182&lt;&gt;"",IF(COUNTIFS(dates,"&gt;="&amp;J$1,dates,"&lt;"&amp;DATE(YEAR(J$1)+1,MONTH(J$1),DAY(J$1)),projects,$B182)&lt;&gt;0,1,""),""))</f>
        <v/>
      </c>
      <c r="K182" s="1" t="str" cm="1">
        <f t="array" aca="1" ref="K182" ca="1">_xlfn.SINGLE(IF($B182&lt;&gt;"",IF(COUNTIFS(dates,"&gt;="&amp;K$1,dates,"&lt;"&amp;DATE(YEAR(K$1)+1,MONTH(K$1),DAY(K$1)),projects,$B182)&lt;&gt;0,1,""),""))</f>
        <v/>
      </c>
      <c r="L182" s="1" t="str" cm="1">
        <f t="array" aca="1" ref="L182" ca="1">_xlfn.SINGLE(IF($B182&lt;&gt;"",IF(COUNTIFS(dates,"&gt;="&amp;L$1,dates,"&lt;"&amp;DATE(YEAR(L$1)+1,MONTH(L$1),DAY(L$1)),projects,$B182)&lt;&gt;0,1,""),""))</f>
        <v/>
      </c>
      <c r="M182" s="1" t="str" cm="1">
        <f t="array" aca="1" ref="M182" ca="1">_xlfn.SINGLE(IF($B182&lt;&gt;"",IF(COUNTIFS(dates,"&gt;="&amp;M$1,dates,"&lt;"&amp;DATE(YEAR(M$1)+1,MONTH(M$1),DAY(M$1)),projects,$B182)&lt;&gt;0,1,""),""))</f>
        <v/>
      </c>
      <c r="N182" s="1" t="str" cm="1">
        <f t="array" aca="1" ref="N182" ca="1">_xlfn.SINGLE(IF($B182&lt;&gt;"",IF(COUNTIFS(dates,"&gt;="&amp;N$1,dates,"&lt;"&amp;DATE(YEAR(N$1)+1,MONTH(N$1),DAY(N$1)),projects,$B182)&lt;&gt;0,1,""),""))</f>
        <v/>
      </c>
      <c r="O182" s="1" t="str" cm="1">
        <f t="array" aca="1" ref="O182" ca="1">_xlfn.SINGLE(IF($B182&lt;&gt;"",IF(COUNTIFS(dates,"&gt;="&amp;O$1,dates,"&lt;"&amp;DATE(YEAR(O$1)+1,MONTH(O$1),DAY(O$1)),projects,$B182)&lt;&gt;0,1,""),""))</f>
        <v/>
      </c>
    </row>
    <row r="183" spans="1:15">
      <c r="A183" s="14" t="str">
        <f t="shared" ca="1" si="5"/>
        <v/>
      </c>
      <c r="B183" s="1" t="str">
        <f ca="1">'Annual Trend Days'!B183</f>
        <v/>
      </c>
      <c r="C183" s="1" t="str">
        <f ca="1">'Annual Trend Days'!C183</f>
        <v/>
      </c>
      <c r="D183" s="3" t="str">
        <f ca="1">'Annual Trend Days'!D183</f>
        <v/>
      </c>
      <c r="E183" s="3" t="str">
        <f ca="1">'Annual Trend Days'!E183</f>
        <v/>
      </c>
      <c r="F183" s="3"/>
      <c r="G183" s="3"/>
      <c r="H183" s="3"/>
      <c r="I183" s="3"/>
      <c r="J183" s="1" t="str" cm="1">
        <f t="array" aca="1" ref="J183" ca="1">_xlfn.SINGLE(IF($B183&lt;&gt;"",IF(COUNTIFS(dates,"&gt;="&amp;J$1,dates,"&lt;"&amp;DATE(YEAR(J$1)+1,MONTH(J$1),DAY(J$1)),projects,$B183)&lt;&gt;0,1,""),""))</f>
        <v/>
      </c>
      <c r="K183" s="1" t="str" cm="1">
        <f t="array" aca="1" ref="K183" ca="1">_xlfn.SINGLE(IF($B183&lt;&gt;"",IF(COUNTIFS(dates,"&gt;="&amp;K$1,dates,"&lt;"&amp;DATE(YEAR(K$1)+1,MONTH(K$1),DAY(K$1)),projects,$B183)&lt;&gt;0,1,""),""))</f>
        <v/>
      </c>
      <c r="L183" s="1" t="str" cm="1">
        <f t="array" aca="1" ref="L183" ca="1">_xlfn.SINGLE(IF($B183&lt;&gt;"",IF(COUNTIFS(dates,"&gt;="&amp;L$1,dates,"&lt;"&amp;DATE(YEAR(L$1)+1,MONTH(L$1),DAY(L$1)),projects,$B183)&lt;&gt;0,1,""),""))</f>
        <v/>
      </c>
      <c r="M183" s="1" t="str" cm="1">
        <f t="array" aca="1" ref="M183" ca="1">_xlfn.SINGLE(IF($B183&lt;&gt;"",IF(COUNTIFS(dates,"&gt;="&amp;M$1,dates,"&lt;"&amp;DATE(YEAR(M$1)+1,MONTH(M$1),DAY(M$1)),projects,$B183)&lt;&gt;0,1,""),""))</f>
        <v/>
      </c>
      <c r="N183" s="1" t="str" cm="1">
        <f t="array" aca="1" ref="N183" ca="1">_xlfn.SINGLE(IF($B183&lt;&gt;"",IF(COUNTIFS(dates,"&gt;="&amp;N$1,dates,"&lt;"&amp;DATE(YEAR(N$1)+1,MONTH(N$1),DAY(N$1)),projects,$B183)&lt;&gt;0,1,""),""))</f>
        <v/>
      </c>
      <c r="O183" s="1" t="str" cm="1">
        <f t="array" aca="1" ref="O183" ca="1">_xlfn.SINGLE(IF($B183&lt;&gt;"",IF(COUNTIFS(dates,"&gt;="&amp;O$1,dates,"&lt;"&amp;DATE(YEAR(O$1)+1,MONTH(O$1),DAY(O$1)),projects,$B183)&lt;&gt;0,1,""),""))</f>
        <v/>
      </c>
    </row>
    <row r="184" spans="1:15">
      <c r="A184" s="14" t="str">
        <f t="shared" ca="1" si="5"/>
        <v/>
      </c>
      <c r="B184" s="1" t="str">
        <f ca="1">'Annual Trend Days'!B184</f>
        <v/>
      </c>
      <c r="C184" s="1" t="str">
        <f ca="1">'Annual Trend Days'!C184</f>
        <v/>
      </c>
      <c r="D184" s="3" t="str">
        <f ca="1">'Annual Trend Days'!D184</f>
        <v/>
      </c>
      <c r="E184" s="3" t="str">
        <f ca="1">'Annual Trend Days'!E184</f>
        <v/>
      </c>
      <c r="F184" s="3"/>
      <c r="G184" s="3"/>
      <c r="H184" s="3"/>
      <c r="I184" s="3"/>
      <c r="J184" s="1" t="str" cm="1">
        <f t="array" aca="1" ref="J184" ca="1">_xlfn.SINGLE(IF($B184&lt;&gt;"",IF(COUNTIFS(dates,"&gt;="&amp;J$1,dates,"&lt;"&amp;DATE(YEAR(J$1)+1,MONTH(J$1),DAY(J$1)),projects,$B184)&lt;&gt;0,1,""),""))</f>
        <v/>
      </c>
      <c r="K184" s="1" t="str" cm="1">
        <f t="array" aca="1" ref="K184" ca="1">_xlfn.SINGLE(IF($B184&lt;&gt;"",IF(COUNTIFS(dates,"&gt;="&amp;K$1,dates,"&lt;"&amp;DATE(YEAR(K$1)+1,MONTH(K$1),DAY(K$1)),projects,$B184)&lt;&gt;0,1,""),""))</f>
        <v/>
      </c>
      <c r="L184" s="1" t="str" cm="1">
        <f t="array" aca="1" ref="L184" ca="1">_xlfn.SINGLE(IF($B184&lt;&gt;"",IF(COUNTIFS(dates,"&gt;="&amp;L$1,dates,"&lt;"&amp;DATE(YEAR(L$1)+1,MONTH(L$1),DAY(L$1)),projects,$B184)&lt;&gt;0,1,""),""))</f>
        <v/>
      </c>
      <c r="M184" s="1" t="str" cm="1">
        <f t="array" aca="1" ref="M184" ca="1">_xlfn.SINGLE(IF($B184&lt;&gt;"",IF(COUNTIFS(dates,"&gt;="&amp;M$1,dates,"&lt;"&amp;DATE(YEAR(M$1)+1,MONTH(M$1),DAY(M$1)),projects,$B184)&lt;&gt;0,1,""),""))</f>
        <v/>
      </c>
      <c r="N184" s="1" t="str" cm="1">
        <f t="array" aca="1" ref="N184" ca="1">_xlfn.SINGLE(IF($B184&lt;&gt;"",IF(COUNTIFS(dates,"&gt;="&amp;N$1,dates,"&lt;"&amp;DATE(YEAR(N$1)+1,MONTH(N$1),DAY(N$1)),projects,$B184)&lt;&gt;0,1,""),""))</f>
        <v/>
      </c>
      <c r="O184" s="1" t="str" cm="1">
        <f t="array" aca="1" ref="O184" ca="1">_xlfn.SINGLE(IF($B184&lt;&gt;"",IF(COUNTIFS(dates,"&gt;="&amp;O$1,dates,"&lt;"&amp;DATE(YEAR(O$1)+1,MONTH(O$1),DAY(O$1)),projects,$B184)&lt;&gt;0,1,""),""))</f>
        <v/>
      </c>
    </row>
    <row r="185" spans="1:15">
      <c r="A185" s="14" t="str">
        <f t="shared" ca="1" si="5"/>
        <v/>
      </c>
      <c r="B185" s="1" t="str">
        <f ca="1">'Annual Trend Days'!B185</f>
        <v/>
      </c>
      <c r="C185" s="1" t="str">
        <f ca="1">'Annual Trend Days'!C185</f>
        <v/>
      </c>
      <c r="D185" s="3" t="str">
        <f ca="1">'Annual Trend Days'!D185</f>
        <v/>
      </c>
      <c r="E185" s="3" t="str">
        <f ca="1">'Annual Trend Days'!E185</f>
        <v/>
      </c>
      <c r="F185" s="3"/>
      <c r="G185" s="3"/>
      <c r="H185" s="3"/>
      <c r="I185" s="3"/>
      <c r="J185" s="1" t="str" cm="1">
        <f t="array" aca="1" ref="J185" ca="1">_xlfn.SINGLE(IF($B185&lt;&gt;"",IF(COUNTIFS(dates,"&gt;="&amp;J$1,dates,"&lt;"&amp;DATE(YEAR(J$1)+1,MONTH(J$1),DAY(J$1)),projects,$B185)&lt;&gt;0,1,""),""))</f>
        <v/>
      </c>
      <c r="K185" s="1" t="str" cm="1">
        <f t="array" aca="1" ref="K185" ca="1">_xlfn.SINGLE(IF($B185&lt;&gt;"",IF(COUNTIFS(dates,"&gt;="&amp;K$1,dates,"&lt;"&amp;DATE(YEAR(K$1)+1,MONTH(K$1),DAY(K$1)),projects,$B185)&lt;&gt;0,1,""),""))</f>
        <v/>
      </c>
      <c r="L185" s="1" t="str" cm="1">
        <f t="array" aca="1" ref="L185" ca="1">_xlfn.SINGLE(IF($B185&lt;&gt;"",IF(COUNTIFS(dates,"&gt;="&amp;L$1,dates,"&lt;"&amp;DATE(YEAR(L$1)+1,MONTH(L$1),DAY(L$1)),projects,$B185)&lt;&gt;0,1,""),""))</f>
        <v/>
      </c>
      <c r="M185" s="1" t="str" cm="1">
        <f t="array" aca="1" ref="M185" ca="1">_xlfn.SINGLE(IF($B185&lt;&gt;"",IF(COUNTIFS(dates,"&gt;="&amp;M$1,dates,"&lt;"&amp;DATE(YEAR(M$1)+1,MONTH(M$1),DAY(M$1)),projects,$B185)&lt;&gt;0,1,""),""))</f>
        <v/>
      </c>
      <c r="N185" s="1" t="str" cm="1">
        <f t="array" aca="1" ref="N185" ca="1">_xlfn.SINGLE(IF($B185&lt;&gt;"",IF(COUNTIFS(dates,"&gt;="&amp;N$1,dates,"&lt;"&amp;DATE(YEAR(N$1)+1,MONTH(N$1),DAY(N$1)),projects,$B185)&lt;&gt;0,1,""),""))</f>
        <v/>
      </c>
      <c r="O185" s="1" t="str" cm="1">
        <f t="array" aca="1" ref="O185" ca="1">_xlfn.SINGLE(IF($B185&lt;&gt;"",IF(COUNTIFS(dates,"&gt;="&amp;O$1,dates,"&lt;"&amp;DATE(YEAR(O$1)+1,MONTH(O$1),DAY(O$1)),projects,$B185)&lt;&gt;0,1,""),""))</f>
        <v/>
      </c>
    </row>
    <row r="186" spans="1:15">
      <c r="A186" s="14" t="str">
        <f t="shared" ca="1" si="5"/>
        <v/>
      </c>
      <c r="B186" s="1" t="str">
        <f ca="1">'Annual Trend Days'!B186</f>
        <v/>
      </c>
      <c r="C186" s="1" t="str">
        <f ca="1">'Annual Trend Days'!C186</f>
        <v/>
      </c>
      <c r="D186" s="3" t="str">
        <f ca="1">'Annual Trend Days'!D186</f>
        <v/>
      </c>
      <c r="E186" s="3" t="str">
        <f ca="1">'Annual Trend Days'!E186</f>
        <v/>
      </c>
      <c r="F186" s="3"/>
      <c r="G186" s="3"/>
      <c r="H186" s="3"/>
      <c r="I186" s="3"/>
      <c r="J186" s="1" t="str" cm="1">
        <f t="array" aca="1" ref="J186" ca="1">_xlfn.SINGLE(IF($B186&lt;&gt;"",IF(COUNTIFS(dates,"&gt;="&amp;J$1,dates,"&lt;"&amp;DATE(YEAR(J$1)+1,MONTH(J$1),DAY(J$1)),projects,$B186)&lt;&gt;0,1,""),""))</f>
        <v/>
      </c>
      <c r="K186" s="1" t="str" cm="1">
        <f t="array" aca="1" ref="K186" ca="1">_xlfn.SINGLE(IF($B186&lt;&gt;"",IF(COUNTIFS(dates,"&gt;="&amp;K$1,dates,"&lt;"&amp;DATE(YEAR(K$1)+1,MONTH(K$1),DAY(K$1)),projects,$B186)&lt;&gt;0,1,""),""))</f>
        <v/>
      </c>
      <c r="L186" s="1" t="str" cm="1">
        <f t="array" aca="1" ref="L186" ca="1">_xlfn.SINGLE(IF($B186&lt;&gt;"",IF(COUNTIFS(dates,"&gt;="&amp;L$1,dates,"&lt;"&amp;DATE(YEAR(L$1)+1,MONTH(L$1),DAY(L$1)),projects,$B186)&lt;&gt;0,1,""),""))</f>
        <v/>
      </c>
      <c r="M186" s="1" t="str" cm="1">
        <f t="array" aca="1" ref="M186" ca="1">_xlfn.SINGLE(IF($B186&lt;&gt;"",IF(COUNTIFS(dates,"&gt;="&amp;M$1,dates,"&lt;"&amp;DATE(YEAR(M$1)+1,MONTH(M$1),DAY(M$1)),projects,$B186)&lt;&gt;0,1,""),""))</f>
        <v/>
      </c>
      <c r="N186" s="1" t="str" cm="1">
        <f t="array" aca="1" ref="N186" ca="1">_xlfn.SINGLE(IF($B186&lt;&gt;"",IF(COUNTIFS(dates,"&gt;="&amp;N$1,dates,"&lt;"&amp;DATE(YEAR(N$1)+1,MONTH(N$1),DAY(N$1)),projects,$B186)&lt;&gt;0,1,""),""))</f>
        <v/>
      </c>
      <c r="O186" s="1" t="str" cm="1">
        <f t="array" aca="1" ref="O186" ca="1">_xlfn.SINGLE(IF($B186&lt;&gt;"",IF(COUNTIFS(dates,"&gt;="&amp;O$1,dates,"&lt;"&amp;DATE(YEAR(O$1)+1,MONTH(O$1),DAY(O$1)),projects,$B186)&lt;&gt;0,1,""),""))</f>
        <v/>
      </c>
    </row>
    <row r="187" spans="1:15">
      <c r="A187" s="14" t="str">
        <f t="shared" ca="1" si="5"/>
        <v/>
      </c>
      <c r="B187" s="1" t="str">
        <f ca="1">'Annual Trend Days'!B187</f>
        <v/>
      </c>
      <c r="C187" s="1" t="str">
        <f ca="1">'Annual Trend Days'!C187</f>
        <v/>
      </c>
      <c r="D187" s="3" t="str">
        <f ca="1">'Annual Trend Days'!D187</f>
        <v/>
      </c>
      <c r="E187" s="3" t="str">
        <f ca="1">'Annual Trend Days'!E187</f>
        <v/>
      </c>
      <c r="F187" s="3"/>
      <c r="G187" s="3"/>
      <c r="H187" s="3"/>
      <c r="I187" s="3"/>
      <c r="J187" s="1" t="str" cm="1">
        <f t="array" aca="1" ref="J187" ca="1">_xlfn.SINGLE(IF($B187&lt;&gt;"",IF(COUNTIFS(dates,"&gt;="&amp;J$1,dates,"&lt;"&amp;DATE(YEAR(J$1)+1,MONTH(J$1),DAY(J$1)),projects,$B187)&lt;&gt;0,1,""),""))</f>
        <v/>
      </c>
      <c r="K187" s="1" t="str" cm="1">
        <f t="array" aca="1" ref="K187" ca="1">_xlfn.SINGLE(IF($B187&lt;&gt;"",IF(COUNTIFS(dates,"&gt;="&amp;K$1,dates,"&lt;"&amp;DATE(YEAR(K$1)+1,MONTH(K$1),DAY(K$1)),projects,$B187)&lt;&gt;0,1,""),""))</f>
        <v/>
      </c>
      <c r="L187" s="1" t="str" cm="1">
        <f t="array" aca="1" ref="L187" ca="1">_xlfn.SINGLE(IF($B187&lt;&gt;"",IF(COUNTIFS(dates,"&gt;="&amp;L$1,dates,"&lt;"&amp;DATE(YEAR(L$1)+1,MONTH(L$1),DAY(L$1)),projects,$B187)&lt;&gt;0,1,""),""))</f>
        <v/>
      </c>
      <c r="M187" s="1" t="str" cm="1">
        <f t="array" aca="1" ref="M187" ca="1">_xlfn.SINGLE(IF($B187&lt;&gt;"",IF(COUNTIFS(dates,"&gt;="&amp;M$1,dates,"&lt;"&amp;DATE(YEAR(M$1)+1,MONTH(M$1),DAY(M$1)),projects,$B187)&lt;&gt;0,1,""),""))</f>
        <v/>
      </c>
      <c r="N187" s="1" t="str" cm="1">
        <f t="array" aca="1" ref="N187" ca="1">_xlfn.SINGLE(IF($B187&lt;&gt;"",IF(COUNTIFS(dates,"&gt;="&amp;N$1,dates,"&lt;"&amp;DATE(YEAR(N$1)+1,MONTH(N$1),DAY(N$1)),projects,$B187)&lt;&gt;0,1,""),""))</f>
        <v/>
      </c>
      <c r="O187" s="1" t="str" cm="1">
        <f t="array" aca="1" ref="O187" ca="1">_xlfn.SINGLE(IF($B187&lt;&gt;"",IF(COUNTIFS(dates,"&gt;="&amp;O$1,dates,"&lt;"&amp;DATE(YEAR(O$1)+1,MONTH(O$1),DAY(O$1)),projects,$B187)&lt;&gt;0,1,""),""))</f>
        <v/>
      </c>
    </row>
    <row r="188" spans="1:15">
      <c r="A188" s="14" t="str">
        <f t="shared" ca="1" si="5"/>
        <v/>
      </c>
      <c r="B188" s="1" t="str">
        <f ca="1">'Annual Trend Days'!B188</f>
        <v/>
      </c>
      <c r="C188" s="1" t="str">
        <f ca="1">'Annual Trend Days'!C188</f>
        <v/>
      </c>
      <c r="D188" s="3" t="str">
        <f ca="1">'Annual Trend Days'!D188</f>
        <v/>
      </c>
      <c r="E188" s="3" t="str">
        <f ca="1">'Annual Trend Days'!E188</f>
        <v/>
      </c>
      <c r="F188" s="3"/>
      <c r="G188" s="3"/>
      <c r="H188" s="3"/>
      <c r="I188" s="3"/>
      <c r="J188" s="1" t="str" cm="1">
        <f t="array" aca="1" ref="J188" ca="1">_xlfn.SINGLE(IF($B188&lt;&gt;"",IF(COUNTIFS(dates,"&gt;="&amp;J$1,dates,"&lt;"&amp;DATE(YEAR(J$1)+1,MONTH(J$1),DAY(J$1)),projects,$B188)&lt;&gt;0,1,""),""))</f>
        <v/>
      </c>
      <c r="K188" s="1" t="str" cm="1">
        <f t="array" aca="1" ref="K188" ca="1">_xlfn.SINGLE(IF($B188&lt;&gt;"",IF(COUNTIFS(dates,"&gt;="&amp;K$1,dates,"&lt;"&amp;DATE(YEAR(K$1)+1,MONTH(K$1),DAY(K$1)),projects,$B188)&lt;&gt;0,1,""),""))</f>
        <v/>
      </c>
      <c r="L188" s="1" t="str" cm="1">
        <f t="array" aca="1" ref="L188" ca="1">_xlfn.SINGLE(IF($B188&lt;&gt;"",IF(COUNTIFS(dates,"&gt;="&amp;L$1,dates,"&lt;"&amp;DATE(YEAR(L$1)+1,MONTH(L$1),DAY(L$1)),projects,$B188)&lt;&gt;0,1,""),""))</f>
        <v/>
      </c>
      <c r="M188" s="1" t="str" cm="1">
        <f t="array" aca="1" ref="M188" ca="1">_xlfn.SINGLE(IF($B188&lt;&gt;"",IF(COUNTIFS(dates,"&gt;="&amp;M$1,dates,"&lt;"&amp;DATE(YEAR(M$1)+1,MONTH(M$1),DAY(M$1)),projects,$B188)&lt;&gt;0,1,""),""))</f>
        <v/>
      </c>
      <c r="N188" s="1" t="str" cm="1">
        <f t="array" aca="1" ref="N188" ca="1">_xlfn.SINGLE(IF($B188&lt;&gt;"",IF(COUNTIFS(dates,"&gt;="&amp;N$1,dates,"&lt;"&amp;DATE(YEAR(N$1)+1,MONTH(N$1),DAY(N$1)),projects,$B188)&lt;&gt;0,1,""),""))</f>
        <v/>
      </c>
      <c r="O188" s="1" t="str" cm="1">
        <f t="array" aca="1" ref="O188" ca="1">_xlfn.SINGLE(IF($B188&lt;&gt;"",IF(COUNTIFS(dates,"&gt;="&amp;O$1,dates,"&lt;"&amp;DATE(YEAR(O$1)+1,MONTH(O$1),DAY(O$1)),projects,$B188)&lt;&gt;0,1,""),""))</f>
        <v/>
      </c>
    </row>
    <row r="189" spans="1:15">
      <c r="A189" s="14" t="str">
        <f t="shared" ca="1" si="5"/>
        <v/>
      </c>
      <c r="B189" s="1" t="str">
        <f ca="1">'Annual Trend Days'!B189</f>
        <v/>
      </c>
      <c r="C189" s="1" t="str">
        <f ca="1">'Annual Trend Days'!C189</f>
        <v/>
      </c>
      <c r="D189" s="3" t="str">
        <f ca="1">'Annual Trend Days'!D189</f>
        <v/>
      </c>
      <c r="E189" s="3" t="str">
        <f ca="1">'Annual Trend Days'!E189</f>
        <v/>
      </c>
      <c r="F189" s="3"/>
      <c r="G189" s="3"/>
      <c r="H189" s="3"/>
      <c r="I189" s="3"/>
      <c r="J189" s="1" t="str" cm="1">
        <f t="array" aca="1" ref="J189" ca="1">_xlfn.SINGLE(IF($B189&lt;&gt;"",IF(COUNTIFS(dates,"&gt;="&amp;J$1,dates,"&lt;"&amp;DATE(YEAR(J$1)+1,MONTH(J$1),DAY(J$1)),projects,$B189)&lt;&gt;0,1,""),""))</f>
        <v/>
      </c>
      <c r="K189" s="1" t="str" cm="1">
        <f t="array" aca="1" ref="K189" ca="1">_xlfn.SINGLE(IF($B189&lt;&gt;"",IF(COUNTIFS(dates,"&gt;="&amp;K$1,dates,"&lt;"&amp;DATE(YEAR(K$1)+1,MONTH(K$1),DAY(K$1)),projects,$B189)&lt;&gt;0,1,""),""))</f>
        <v/>
      </c>
      <c r="L189" s="1" t="str" cm="1">
        <f t="array" aca="1" ref="L189" ca="1">_xlfn.SINGLE(IF($B189&lt;&gt;"",IF(COUNTIFS(dates,"&gt;="&amp;L$1,dates,"&lt;"&amp;DATE(YEAR(L$1)+1,MONTH(L$1),DAY(L$1)),projects,$B189)&lt;&gt;0,1,""),""))</f>
        <v/>
      </c>
      <c r="M189" s="1" t="str" cm="1">
        <f t="array" aca="1" ref="M189" ca="1">_xlfn.SINGLE(IF($B189&lt;&gt;"",IF(COUNTIFS(dates,"&gt;="&amp;M$1,dates,"&lt;"&amp;DATE(YEAR(M$1)+1,MONTH(M$1),DAY(M$1)),projects,$B189)&lt;&gt;0,1,""),""))</f>
        <v/>
      </c>
      <c r="N189" s="1" t="str" cm="1">
        <f t="array" aca="1" ref="N189" ca="1">_xlfn.SINGLE(IF($B189&lt;&gt;"",IF(COUNTIFS(dates,"&gt;="&amp;N$1,dates,"&lt;"&amp;DATE(YEAR(N$1)+1,MONTH(N$1),DAY(N$1)),projects,$B189)&lt;&gt;0,1,""),""))</f>
        <v/>
      </c>
      <c r="O189" s="1" t="str" cm="1">
        <f t="array" aca="1" ref="O189" ca="1">_xlfn.SINGLE(IF($B189&lt;&gt;"",IF(COUNTIFS(dates,"&gt;="&amp;O$1,dates,"&lt;"&amp;DATE(YEAR(O$1)+1,MONTH(O$1),DAY(O$1)),projects,$B189)&lt;&gt;0,1,""),""))</f>
        <v/>
      </c>
    </row>
    <row r="190" spans="1:15">
      <c r="A190" s="14" t="str">
        <f t="shared" ca="1" si="5"/>
        <v/>
      </c>
      <c r="B190" s="1" t="str">
        <f ca="1">'Annual Trend Days'!B190</f>
        <v/>
      </c>
      <c r="C190" s="1" t="str">
        <f ca="1">'Annual Trend Days'!C190</f>
        <v/>
      </c>
      <c r="D190" s="3" t="str">
        <f ca="1">'Annual Trend Days'!D190</f>
        <v/>
      </c>
      <c r="E190" s="3" t="str">
        <f ca="1">'Annual Trend Days'!E190</f>
        <v/>
      </c>
      <c r="F190" s="3"/>
      <c r="G190" s="3"/>
      <c r="H190" s="3"/>
      <c r="I190" s="3"/>
      <c r="J190" s="1" t="str" cm="1">
        <f t="array" aca="1" ref="J190" ca="1">_xlfn.SINGLE(IF($B190&lt;&gt;"",IF(COUNTIFS(dates,"&gt;="&amp;J$1,dates,"&lt;"&amp;DATE(YEAR(J$1)+1,MONTH(J$1),DAY(J$1)),projects,$B190)&lt;&gt;0,1,""),""))</f>
        <v/>
      </c>
      <c r="K190" s="1" t="str" cm="1">
        <f t="array" aca="1" ref="K190" ca="1">_xlfn.SINGLE(IF($B190&lt;&gt;"",IF(COUNTIFS(dates,"&gt;="&amp;K$1,dates,"&lt;"&amp;DATE(YEAR(K$1)+1,MONTH(K$1),DAY(K$1)),projects,$B190)&lt;&gt;0,1,""),""))</f>
        <v/>
      </c>
      <c r="L190" s="1" t="str" cm="1">
        <f t="array" aca="1" ref="L190" ca="1">_xlfn.SINGLE(IF($B190&lt;&gt;"",IF(COUNTIFS(dates,"&gt;="&amp;L$1,dates,"&lt;"&amp;DATE(YEAR(L$1)+1,MONTH(L$1),DAY(L$1)),projects,$B190)&lt;&gt;0,1,""),""))</f>
        <v/>
      </c>
      <c r="M190" s="1" t="str" cm="1">
        <f t="array" aca="1" ref="M190" ca="1">_xlfn.SINGLE(IF($B190&lt;&gt;"",IF(COUNTIFS(dates,"&gt;="&amp;M$1,dates,"&lt;"&amp;DATE(YEAR(M$1)+1,MONTH(M$1),DAY(M$1)),projects,$B190)&lt;&gt;0,1,""),""))</f>
        <v/>
      </c>
      <c r="N190" s="1" t="str" cm="1">
        <f t="array" aca="1" ref="N190" ca="1">_xlfn.SINGLE(IF($B190&lt;&gt;"",IF(COUNTIFS(dates,"&gt;="&amp;N$1,dates,"&lt;"&amp;DATE(YEAR(N$1)+1,MONTH(N$1),DAY(N$1)),projects,$B190)&lt;&gt;0,1,""),""))</f>
        <v/>
      </c>
      <c r="O190" s="1" t="str" cm="1">
        <f t="array" aca="1" ref="O190" ca="1">_xlfn.SINGLE(IF($B190&lt;&gt;"",IF(COUNTIFS(dates,"&gt;="&amp;O$1,dates,"&lt;"&amp;DATE(YEAR(O$1)+1,MONTH(O$1),DAY(O$1)),projects,$B190)&lt;&gt;0,1,""),""))</f>
        <v/>
      </c>
    </row>
    <row r="191" spans="1:15">
      <c r="A191" s="14" t="str">
        <f t="shared" ca="1" si="5"/>
        <v/>
      </c>
      <c r="B191" s="1" t="str">
        <f ca="1">'Annual Trend Days'!B191</f>
        <v/>
      </c>
      <c r="C191" s="1" t="str">
        <f ca="1">'Annual Trend Days'!C191</f>
        <v/>
      </c>
      <c r="D191" s="3" t="str">
        <f ca="1">'Annual Trend Days'!D191</f>
        <v/>
      </c>
      <c r="E191" s="3" t="str">
        <f ca="1">'Annual Trend Days'!E191</f>
        <v/>
      </c>
      <c r="F191" s="3"/>
      <c r="G191" s="3"/>
      <c r="H191" s="3"/>
      <c r="I191" s="3"/>
      <c r="J191" s="1" t="str" cm="1">
        <f t="array" aca="1" ref="J191" ca="1">_xlfn.SINGLE(IF($B191&lt;&gt;"",IF(COUNTIFS(dates,"&gt;="&amp;J$1,dates,"&lt;"&amp;DATE(YEAR(J$1)+1,MONTH(J$1),DAY(J$1)),projects,$B191)&lt;&gt;0,1,""),""))</f>
        <v/>
      </c>
      <c r="K191" s="1" t="str" cm="1">
        <f t="array" aca="1" ref="K191" ca="1">_xlfn.SINGLE(IF($B191&lt;&gt;"",IF(COUNTIFS(dates,"&gt;="&amp;K$1,dates,"&lt;"&amp;DATE(YEAR(K$1)+1,MONTH(K$1),DAY(K$1)),projects,$B191)&lt;&gt;0,1,""),""))</f>
        <v/>
      </c>
      <c r="L191" s="1" t="str" cm="1">
        <f t="array" aca="1" ref="L191" ca="1">_xlfn.SINGLE(IF($B191&lt;&gt;"",IF(COUNTIFS(dates,"&gt;="&amp;L$1,dates,"&lt;"&amp;DATE(YEAR(L$1)+1,MONTH(L$1),DAY(L$1)),projects,$B191)&lt;&gt;0,1,""),""))</f>
        <v/>
      </c>
      <c r="M191" s="1" t="str" cm="1">
        <f t="array" aca="1" ref="M191" ca="1">_xlfn.SINGLE(IF($B191&lt;&gt;"",IF(COUNTIFS(dates,"&gt;="&amp;M$1,dates,"&lt;"&amp;DATE(YEAR(M$1)+1,MONTH(M$1),DAY(M$1)),projects,$B191)&lt;&gt;0,1,""),""))</f>
        <v/>
      </c>
      <c r="N191" s="1" t="str" cm="1">
        <f t="array" aca="1" ref="N191" ca="1">_xlfn.SINGLE(IF($B191&lt;&gt;"",IF(COUNTIFS(dates,"&gt;="&amp;N$1,dates,"&lt;"&amp;DATE(YEAR(N$1)+1,MONTH(N$1),DAY(N$1)),projects,$B191)&lt;&gt;0,1,""),""))</f>
        <v/>
      </c>
      <c r="O191" s="1" t="str" cm="1">
        <f t="array" aca="1" ref="O191" ca="1">_xlfn.SINGLE(IF($B191&lt;&gt;"",IF(COUNTIFS(dates,"&gt;="&amp;O$1,dates,"&lt;"&amp;DATE(YEAR(O$1)+1,MONTH(O$1),DAY(O$1)),projects,$B191)&lt;&gt;0,1,""),""))</f>
        <v/>
      </c>
    </row>
    <row r="192" spans="1:15">
      <c r="A192" s="14" t="str">
        <f t="shared" ca="1" si="5"/>
        <v/>
      </c>
      <c r="B192" s="1" t="str">
        <f ca="1">'Annual Trend Days'!B192</f>
        <v/>
      </c>
      <c r="C192" s="1" t="str">
        <f ca="1">'Annual Trend Days'!C192</f>
        <v/>
      </c>
      <c r="D192" s="3" t="str">
        <f ca="1">'Annual Trend Days'!D192</f>
        <v/>
      </c>
      <c r="E192" s="3" t="str">
        <f ca="1">'Annual Trend Days'!E192</f>
        <v/>
      </c>
      <c r="F192" s="3"/>
      <c r="G192" s="3"/>
      <c r="H192" s="3"/>
      <c r="I192" s="3"/>
      <c r="J192" s="1" t="str" cm="1">
        <f t="array" aca="1" ref="J192" ca="1">_xlfn.SINGLE(IF($B192&lt;&gt;"",IF(COUNTIFS(dates,"&gt;="&amp;J$1,dates,"&lt;"&amp;DATE(YEAR(J$1)+1,MONTH(J$1),DAY(J$1)),projects,$B192)&lt;&gt;0,1,""),""))</f>
        <v/>
      </c>
      <c r="K192" s="1" t="str" cm="1">
        <f t="array" aca="1" ref="K192" ca="1">_xlfn.SINGLE(IF($B192&lt;&gt;"",IF(COUNTIFS(dates,"&gt;="&amp;K$1,dates,"&lt;"&amp;DATE(YEAR(K$1)+1,MONTH(K$1),DAY(K$1)),projects,$B192)&lt;&gt;0,1,""),""))</f>
        <v/>
      </c>
      <c r="L192" s="1" t="str" cm="1">
        <f t="array" aca="1" ref="L192" ca="1">_xlfn.SINGLE(IF($B192&lt;&gt;"",IF(COUNTIFS(dates,"&gt;="&amp;L$1,dates,"&lt;"&amp;DATE(YEAR(L$1)+1,MONTH(L$1),DAY(L$1)),projects,$B192)&lt;&gt;0,1,""),""))</f>
        <v/>
      </c>
      <c r="M192" s="1" t="str" cm="1">
        <f t="array" aca="1" ref="M192" ca="1">_xlfn.SINGLE(IF($B192&lt;&gt;"",IF(COUNTIFS(dates,"&gt;="&amp;M$1,dates,"&lt;"&amp;DATE(YEAR(M$1)+1,MONTH(M$1),DAY(M$1)),projects,$B192)&lt;&gt;0,1,""),""))</f>
        <v/>
      </c>
      <c r="N192" s="1" t="str" cm="1">
        <f t="array" aca="1" ref="N192" ca="1">_xlfn.SINGLE(IF($B192&lt;&gt;"",IF(COUNTIFS(dates,"&gt;="&amp;N$1,dates,"&lt;"&amp;DATE(YEAR(N$1)+1,MONTH(N$1),DAY(N$1)),projects,$B192)&lt;&gt;0,1,""),""))</f>
        <v/>
      </c>
      <c r="O192" s="1" t="str" cm="1">
        <f t="array" aca="1" ref="O192" ca="1">_xlfn.SINGLE(IF($B192&lt;&gt;"",IF(COUNTIFS(dates,"&gt;="&amp;O$1,dates,"&lt;"&amp;DATE(YEAR(O$1)+1,MONTH(O$1),DAY(O$1)),projects,$B192)&lt;&gt;0,1,""),""))</f>
        <v/>
      </c>
    </row>
    <row r="193" spans="1:15">
      <c r="A193" s="14" t="str">
        <f t="shared" ca="1" si="5"/>
        <v/>
      </c>
      <c r="B193" s="1" t="str">
        <f ca="1">'Annual Trend Days'!B193</f>
        <v/>
      </c>
      <c r="C193" s="1" t="str">
        <f ca="1">'Annual Trend Days'!C193</f>
        <v/>
      </c>
      <c r="D193" s="3" t="str">
        <f ca="1">'Annual Trend Days'!D193</f>
        <v/>
      </c>
      <c r="E193" s="3" t="str">
        <f ca="1">'Annual Trend Days'!E193</f>
        <v/>
      </c>
      <c r="F193" s="3"/>
      <c r="G193" s="3"/>
      <c r="H193" s="3"/>
      <c r="I193" s="3"/>
      <c r="J193" s="1" t="str" cm="1">
        <f t="array" aca="1" ref="J193" ca="1">_xlfn.SINGLE(IF($B193&lt;&gt;"",IF(COUNTIFS(dates,"&gt;="&amp;J$1,dates,"&lt;"&amp;DATE(YEAR(J$1)+1,MONTH(J$1),DAY(J$1)),projects,$B193)&lt;&gt;0,1,""),""))</f>
        <v/>
      </c>
      <c r="K193" s="1" t="str" cm="1">
        <f t="array" aca="1" ref="K193" ca="1">_xlfn.SINGLE(IF($B193&lt;&gt;"",IF(COUNTIFS(dates,"&gt;="&amp;K$1,dates,"&lt;"&amp;DATE(YEAR(K$1)+1,MONTH(K$1),DAY(K$1)),projects,$B193)&lt;&gt;0,1,""),""))</f>
        <v/>
      </c>
      <c r="L193" s="1" t="str" cm="1">
        <f t="array" aca="1" ref="L193" ca="1">_xlfn.SINGLE(IF($B193&lt;&gt;"",IF(COUNTIFS(dates,"&gt;="&amp;L$1,dates,"&lt;"&amp;DATE(YEAR(L$1)+1,MONTH(L$1),DAY(L$1)),projects,$B193)&lt;&gt;0,1,""),""))</f>
        <v/>
      </c>
      <c r="M193" s="1" t="str" cm="1">
        <f t="array" aca="1" ref="M193" ca="1">_xlfn.SINGLE(IF($B193&lt;&gt;"",IF(COUNTIFS(dates,"&gt;="&amp;M$1,dates,"&lt;"&amp;DATE(YEAR(M$1)+1,MONTH(M$1),DAY(M$1)),projects,$B193)&lt;&gt;0,1,""),""))</f>
        <v/>
      </c>
      <c r="N193" s="1" t="str" cm="1">
        <f t="array" aca="1" ref="N193" ca="1">_xlfn.SINGLE(IF($B193&lt;&gt;"",IF(COUNTIFS(dates,"&gt;="&amp;N$1,dates,"&lt;"&amp;DATE(YEAR(N$1)+1,MONTH(N$1),DAY(N$1)),projects,$B193)&lt;&gt;0,1,""),""))</f>
        <v/>
      </c>
      <c r="O193" s="1" t="str" cm="1">
        <f t="array" aca="1" ref="O193" ca="1">_xlfn.SINGLE(IF($B193&lt;&gt;"",IF(COUNTIFS(dates,"&gt;="&amp;O$1,dates,"&lt;"&amp;DATE(YEAR(O$1)+1,MONTH(O$1),DAY(O$1)),projects,$B193)&lt;&gt;0,1,""),""))</f>
        <v/>
      </c>
    </row>
    <row r="194" spans="1:15">
      <c r="A194" s="14" t="str">
        <f t="shared" ca="1" si="5"/>
        <v/>
      </c>
      <c r="B194" s="1" t="str">
        <f ca="1">'Annual Trend Days'!B194</f>
        <v/>
      </c>
      <c r="C194" s="1" t="str">
        <f ca="1">'Annual Trend Days'!C194</f>
        <v/>
      </c>
      <c r="D194" s="3" t="str">
        <f ca="1">'Annual Trend Days'!D194</f>
        <v/>
      </c>
      <c r="E194" s="3" t="str">
        <f ca="1">'Annual Trend Days'!E194</f>
        <v/>
      </c>
      <c r="F194" s="3"/>
      <c r="G194" s="3"/>
      <c r="H194" s="3"/>
      <c r="I194" s="3"/>
      <c r="J194" s="1" t="str" cm="1">
        <f t="array" aca="1" ref="J194" ca="1">_xlfn.SINGLE(IF($B194&lt;&gt;"",IF(COUNTIFS(dates,"&gt;="&amp;J$1,dates,"&lt;"&amp;DATE(YEAR(J$1)+1,MONTH(J$1),DAY(J$1)),projects,$B194)&lt;&gt;0,1,""),""))</f>
        <v/>
      </c>
      <c r="K194" s="1" t="str" cm="1">
        <f t="array" aca="1" ref="K194" ca="1">_xlfn.SINGLE(IF($B194&lt;&gt;"",IF(COUNTIFS(dates,"&gt;="&amp;K$1,dates,"&lt;"&amp;DATE(YEAR(K$1)+1,MONTH(K$1),DAY(K$1)),projects,$B194)&lt;&gt;0,1,""),""))</f>
        <v/>
      </c>
      <c r="L194" s="1" t="str" cm="1">
        <f t="array" aca="1" ref="L194" ca="1">_xlfn.SINGLE(IF($B194&lt;&gt;"",IF(COUNTIFS(dates,"&gt;="&amp;L$1,dates,"&lt;"&amp;DATE(YEAR(L$1)+1,MONTH(L$1),DAY(L$1)),projects,$B194)&lt;&gt;0,1,""),""))</f>
        <v/>
      </c>
      <c r="M194" s="1" t="str" cm="1">
        <f t="array" aca="1" ref="M194" ca="1">_xlfn.SINGLE(IF($B194&lt;&gt;"",IF(COUNTIFS(dates,"&gt;="&amp;M$1,dates,"&lt;"&amp;DATE(YEAR(M$1)+1,MONTH(M$1),DAY(M$1)),projects,$B194)&lt;&gt;0,1,""),""))</f>
        <v/>
      </c>
      <c r="N194" s="1" t="str" cm="1">
        <f t="array" aca="1" ref="N194" ca="1">_xlfn.SINGLE(IF($B194&lt;&gt;"",IF(COUNTIFS(dates,"&gt;="&amp;N$1,dates,"&lt;"&amp;DATE(YEAR(N$1)+1,MONTH(N$1),DAY(N$1)),projects,$B194)&lt;&gt;0,1,""),""))</f>
        <v/>
      </c>
      <c r="O194" s="1" t="str" cm="1">
        <f t="array" aca="1" ref="O194" ca="1">_xlfn.SINGLE(IF($B194&lt;&gt;"",IF(COUNTIFS(dates,"&gt;="&amp;O$1,dates,"&lt;"&amp;DATE(YEAR(O$1)+1,MONTH(O$1),DAY(O$1)),projects,$B194)&lt;&gt;0,1,""),""))</f>
        <v/>
      </c>
    </row>
    <row r="195" spans="1:15">
      <c r="A195" s="14" t="str">
        <f t="shared" ca="1" si="5"/>
        <v/>
      </c>
      <c r="B195" s="1" t="str">
        <f ca="1">'Annual Trend Days'!B195</f>
        <v/>
      </c>
      <c r="C195" s="1" t="str">
        <f ca="1">'Annual Trend Days'!C195</f>
        <v/>
      </c>
      <c r="D195" s="3" t="str">
        <f ca="1">'Annual Trend Days'!D195</f>
        <v/>
      </c>
      <c r="E195" s="3" t="str">
        <f ca="1">'Annual Trend Days'!E195</f>
        <v/>
      </c>
      <c r="F195" s="3"/>
      <c r="G195" s="3"/>
      <c r="H195" s="3"/>
      <c r="I195" s="3"/>
      <c r="J195" s="1" t="str" cm="1">
        <f t="array" aca="1" ref="J195" ca="1">_xlfn.SINGLE(IF($B195&lt;&gt;"",IF(COUNTIFS(dates,"&gt;="&amp;J$1,dates,"&lt;"&amp;DATE(YEAR(J$1)+1,MONTH(J$1),DAY(J$1)),projects,$B195)&lt;&gt;0,1,""),""))</f>
        <v/>
      </c>
      <c r="K195" s="1" t="str" cm="1">
        <f t="array" aca="1" ref="K195" ca="1">_xlfn.SINGLE(IF($B195&lt;&gt;"",IF(COUNTIFS(dates,"&gt;="&amp;K$1,dates,"&lt;"&amp;DATE(YEAR(K$1)+1,MONTH(K$1),DAY(K$1)),projects,$B195)&lt;&gt;0,1,""),""))</f>
        <v/>
      </c>
      <c r="L195" s="1" t="str" cm="1">
        <f t="array" aca="1" ref="L195" ca="1">_xlfn.SINGLE(IF($B195&lt;&gt;"",IF(COUNTIFS(dates,"&gt;="&amp;L$1,dates,"&lt;"&amp;DATE(YEAR(L$1)+1,MONTH(L$1),DAY(L$1)),projects,$B195)&lt;&gt;0,1,""),""))</f>
        <v/>
      </c>
      <c r="M195" s="1" t="str" cm="1">
        <f t="array" aca="1" ref="M195" ca="1">_xlfn.SINGLE(IF($B195&lt;&gt;"",IF(COUNTIFS(dates,"&gt;="&amp;M$1,dates,"&lt;"&amp;DATE(YEAR(M$1)+1,MONTH(M$1),DAY(M$1)),projects,$B195)&lt;&gt;0,1,""),""))</f>
        <v/>
      </c>
      <c r="N195" s="1" t="str" cm="1">
        <f t="array" aca="1" ref="N195" ca="1">_xlfn.SINGLE(IF($B195&lt;&gt;"",IF(COUNTIFS(dates,"&gt;="&amp;N$1,dates,"&lt;"&amp;DATE(YEAR(N$1)+1,MONTH(N$1),DAY(N$1)),projects,$B195)&lt;&gt;0,1,""),""))</f>
        <v/>
      </c>
      <c r="O195" s="1" t="str" cm="1">
        <f t="array" aca="1" ref="O195" ca="1">_xlfn.SINGLE(IF($B195&lt;&gt;"",IF(COUNTIFS(dates,"&gt;="&amp;O$1,dates,"&lt;"&amp;DATE(YEAR(O$1)+1,MONTH(O$1),DAY(O$1)),projects,$B195)&lt;&gt;0,1,""),""))</f>
        <v/>
      </c>
    </row>
    <row r="196" spans="1:15">
      <c r="A196" s="14" t="str">
        <f t="shared" ref="A196:A259" ca="1" si="6">IF(A195&gt;=annual_trend_projects,"",A195+1)</f>
        <v/>
      </c>
      <c r="B196" s="1" t="str">
        <f ca="1">'Annual Trend Days'!B196</f>
        <v/>
      </c>
      <c r="C196" s="1" t="str">
        <f ca="1">'Annual Trend Days'!C196</f>
        <v/>
      </c>
      <c r="D196" s="3" t="str">
        <f ca="1">'Annual Trend Days'!D196</f>
        <v/>
      </c>
      <c r="E196" s="3" t="str">
        <f ca="1">'Annual Trend Days'!E196</f>
        <v/>
      </c>
      <c r="F196" s="3"/>
      <c r="G196" s="3"/>
      <c r="H196" s="3"/>
      <c r="I196" s="3"/>
      <c r="J196" s="1" t="str" cm="1">
        <f t="array" aca="1" ref="J196" ca="1">_xlfn.SINGLE(IF($B196&lt;&gt;"",IF(COUNTIFS(dates,"&gt;="&amp;J$1,dates,"&lt;"&amp;DATE(YEAR(J$1)+1,MONTH(J$1),DAY(J$1)),projects,$B196)&lt;&gt;0,1,""),""))</f>
        <v/>
      </c>
      <c r="K196" s="1" t="str" cm="1">
        <f t="array" aca="1" ref="K196" ca="1">_xlfn.SINGLE(IF($B196&lt;&gt;"",IF(COUNTIFS(dates,"&gt;="&amp;K$1,dates,"&lt;"&amp;DATE(YEAR(K$1)+1,MONTH(K$1),DAY(K$1)),projects,$B196)&lt;&gt;0,1,""),""))</f>
        <v/>
      </c>
      <c r="L196" s="1" t="str" cm="1">
        <f t="array" aca="1" ref="L196" ca="1">_xlfn.SINGLE(IF($B196&lt;&gt;"",IF(COUNTIFS(dates,"&gt;="&amp;L$1,dates,"&lt;"&amp;DATE(YEAR(L$1)+1,MONTH(L$1),DAY(L$1)),projects,$B196)&lt;&gt;0,1,""),""))</f>
        <v/>
      </c>
      <c r="M196" s="1" t="str" cm="1">
        <f t="array" aca="1" ref="M196" ca="1">_xlfn.SINGLE(IF($B196&lt;&gt;"",IF(COUNTIFS(dates,"&gt;="&amp;M$1,dates,"&lt;"&amp;DATE(YEAR(M$1)+1,MONTH(M$1),DAY(M$1)),projects,$B196)&lt;&gt;0,1,""),""))</f>
        <v/>
      </c>
      <c r="N196" s="1" t="str" cm="1">
        <f t="array" aca="1" ref="N196" ca="1">_xlfn.SINGLE(IF($B196&lt;&gt;"",IF(COUNTIFS(dates,"&gt;="&amp;N$1,dates,"&lt;"&amp;DATE(YEAR(N$1)+1,MONTH(N$1),DAY(N$1)),projects,$B196)&lt;&gt;0,1,""),""))</f>
        <v/>
      </c>
      <c r="O196" s="1" t="str" cm="1">
        <f t="array" aca="1" ref="O196" ca="1">_xlfn.SINGLE(IF($B196&lt;&gt;"",IF(COUNTIFS(dates,"&gt;="&amp;O$1,dates,"&lt;"&amp;DATE(YEAR(O$1)+1,MONTH(O$1),DAY(O$1)),projects,$B196)&lt;&gt;0,1,""),""))</f>
        <v/>
      </c>
    </row>
    <row r="197" spans="1:15">
      <c r="A197" s="14" t="str">
        <f t="shared" ca="1" si="6"/>
        <v/>
      </c>
      <c r="B197" s="1" t="str">
        <f ca="1">'Annual Trend Days'!B197</f>
        <v/>
      </c>
      <c r="C197" s="1" t="str">
        <f ca="1">'Annual Trend Days'!C197</f>
        <v/>
      </c>
      <c r="D197" s="3" t="str">
        <f ca="1">'Annual Trend Days'!D197</f>
        <v/>
      </c>
      <c r="E197" s="3" t="str">
        <f ca="1">'Annual Trend Days'!E197</f>
        <v/>
      </c>
      <c r="F197" s="3"/>
      <c r="G197" s="3"/>
      <c r="H197" s="3"/>
      <c r="I197" s="3"/>
      <c r="J197" s="1" t="str" cm="1">
        <f t="array" aca="1" ref="J197" ca="1">_xlfn.SINGLE(IF($B197&lt;&gt;"",IF(COUNTIFS(dates,"&gt;="&amp;J$1,dates,"&lt;"&amp;DATE(YEAR(J$1)+1,MONTH(J$1),DAY(J$1)),projects,$B197)&lt;&gt;0,1,""),""))</f>
        <v/>
      </c>
      <c r="K197" s="1" t="str" cm="1">
        <f t="array" aca="1" ref="K197" ca="1">_xlfn.SINGLE(IF($B197&lt;&gt;"",IF(COUNTIFS(dates,"&gt;="&amp;K$1,dates,"&lt;"&amp;DATE(YEAR(K$1)+1,MONTH(K$1),DAY(K$1)),projects,$B197)&lt;&gt;0,1,""),""))</f>
        <v/>
      </c>
      <c r="L197" s="1" t="str" cm="1">
        <f t="array" aca="1" ref="L197" ca="1">_xlfn.SINGLE(IF($B197&lt;&gt;"",IF(COUNTIFS(dates,"&gt;="&amp;L$1,dates,"&lt;"&amp;DATE(YEAR(L$1)+1,MONTH(L$1),DAY(L$1)),projects,$B197)&lt;&gt;0,1,""),""))</f>
        <v/>
      </c>
      <c r="M197" s="1" t="str" cm="1">
        <f t="array" aca="1" ref="M197" ca="1">_xlfn.SINGLE(IF($B197&lt;&gt;"",IF(COUNTIFS(dates,"&gt;="&amp;M$1,dates,"&lt;"&amp;DATE(YEAR(M$1)+1,MONTH(M$1),DAY(M$1)),projects,$B197)&lt;&gt;0,1,""),""))</f>
        <v/>
      </c>
      <c r="N197" s="1" t="str" cm="1">
        <f t="array" aca="1" ref="N197" ca="1">_xlfn.SINGLE(IF($B197&lt;&gt;"",IF(COUNTIFS(dates,"&gt;="&amp;N$1,dates,"&lt;"&amp;DATE(YEAR(N$1)+1,MONTH(N$1),DAY(N$1)),projects,$B197)&lt;&gt;0,1,""),""))</f>
        <v/>
      </c>
      <c r="O197" s="1" t="str" cm="1">
        <f t="array" aca="1" ref="O197" ca="1">_xlfn.SINGLE(IF($B197&lt;&gt;"",IF(COUNTIFS(dates,"&gt;="&amp;O$1,dates,"&lt;"&amp;DATE(YEAR(O$1)+1,MONTH(O$1),DAY(O$1)),projects,$B197)&lt;&gt;0,1,""),""))</f>
        <v/>
      </c>
    </row>
    <row r="198" spans="1:15">
      <c r="A198" s="14" t="str">
        <f t="shared" ca="1" si="6"/>
        <v/>
      </c>
      <c r="B198" s="1" t="str">
        <f ca="1">'Annual Trend Days'!B198</f>
        <v/>
      </c>
      <c r="C198" s="1" t="str">
        <f ca="1">'Annual Trend Days'!C198</f>
        <v/>
      </c>
      <c r="D198" s="3" t="str">
        <f ca="1">'Annual Trend Days'!D198</f>
        <v/>
      </c>
      <c r="E198" s="3" t="str">
        <f ca="1">'Annual Trend Days'!E198</f>
        <v/>
      </c>
      <c r="F198" s="3"/>
      <c r="G198" s="3"/>
      <c r="H198" s="3"/>
      <c r="I198" s="3"/>
      <c r="J198" s="1" t="str" cm="1">
        <f t="array" aca="1" ref="J198" ca="1">_xlfn.SINGLE(IF($B198&lt;&gt;"",IF(COUNTIFS(dates,"&gt;="&amp;J$1,dates,"&lt;"&amp;DATE(YEAR(J$1)+1,MONTH(J$1),DAY(J$1)),projects,$B198)&lt;&gt;0,1,""),""))</f>
        <v/>
      </c>
      <c r="K198" s="1" t="str" cm="1">
        <f t="array" aca="1" ref="K198" ca="1">_xlfn.SINGLE(IF($B198&lt;&gt;"",IF(COUNTIFS(dates,"&gt;="&amp;K$1,dates,"&lt;"&amp;DATE(YEAR(K$1)+1,MONTH(K$1),DAY(K$1)),projects,$B198)&lt;&gt;0,1,""),""))</f>
        <v/>
      </c>
      <c r="L198" s="1" t="str" cm="1">
        <f t="array" aca="1" ref="L198" ca="1">_xlfn.SINGLE(IF($B198&lt;&gt;"",IF(COUNTIFS(dates,"&gt;="&amp;L$1,dates,"&lt;"&amp;DATE(YEAR(L$1)+1,MONTH(L$1),DAY(L$1)),projects,$B198)&lt;&gt;0,1,""),""))</f>
        <v/>
      </c>
      <c r="M198" s="1" t="str" cm="1">
        <f t="array" aca="1" ref="M198" ca="1">_xlfn.SINGLE(IF($B198&lt;&gt;"",IF(COUNTIFS(dates,"&gt;="&amp;M$1,dates,"&lt;"&amp;DATE(YEAR(M$1)+1,MONTH(M$1),DAY(M$1)),projects,$B198)&lt;&gt;0,1,""),""))</f>
        <v/>
      </c>
      <c r="N198" s="1" t="str" cm="1">
        <f t="array" aca="1" ref="N198" ca="1">_xlfn.SINGLE(IF($B198&lt;&gt;"",IF(COUNTIFS(dates,"&gt;="&amp;N$1,dates,"&lt;"&amp;DATE(YEAR(N$1)+1,MONTH(N$1),DAY(N$1)),projects,$B198)&lt;&gt;0,1,""),""))</f>
        <v/>
      </c>
      <c r="O198" s="1" t="str" cm="1">
        <f t="array" aca="1" ref="O198" ca="1">_xlfn.SINGLE(IF($B198&lt;&gt;"",IF(COUNTIFS(dates,"&gt;="&amp;O$1,dates,"&lt;"&amp;DATE(YEAR(O$1)+1,MONTH(O$1),DAY(O$1)),projects,$B198)&lt;&gt;0,1,""),""))</f>
        <v/>
      </c>
    </row>
    <row r="199" spans="1:15">
      <c r="A199" s="14" t="str">
        <f t="shared" ca="1" si="6"/>
        <v/>
      </c>
      <c r="B199" s="1" t="str">
        <f ca="1">'Annual Trend Days'!B199</f>
        <v/>
      </c>
      <c r="C199" s="1" t="str">
        <f ca="1">'Annual Trend Days'!C199</f>
        <v/>
      </c>
      <c r="D199" s="3" t="str">
        <f ca="1">'Annual Trend Days'!D199</f>
        <v/>
      </c>
      <c r="E199" s="3" t="str">
        <f ca="1">'Annual Trend Days'!E199</f>
        <v/>
      </c>
      <c r="F199" s="3"/>
      <c r="G199" s="3"/>
      <c r="H199" s="3"/>
      <c r="I199" s="3"/>
      <c r="J199" s="1" t="str" cm="1">
        <f t="array" aca="1" ref="J199" ca="1">_xlfn.SINGLE(IF($B199&lt;&gt;"",IF(COUNTIFS(dates,"&gt;="&amp;J$1,dates,"&lt;"&amp;DATE(YEAR(J$1)+1,MONTH(J$1),DAY(J$1)),projects,$B199)&lt;&gt;0,1,""),""))</f>
        <v/>
      </c>
      <c r="K199" s="1" t="str" cm="1">
        <f t="array" aca="1" ref="K199" ca="1">_xlfn.SINGLE(IF($B199&lt;&gt;"",IF(COUNTIFS(dates,"&gt;="&amp;K$1,dates,"&lt;"&amp;DATE(YEAR(K$1)+1,MONTH(K$1),DAY(K$1)),projects,$B199)&lt;&gt;0,1,""),""))</f>
        <v/>
      </c>
      <c r="L199" s="1" t="str" cm="1">
        <f t="array" aca="1" ref="L199" ca="1">_xlfn.SINGLE(IF($B199&lt;&gt;"",IF(COUNTIFS(dates,"&gt;="&amp;L$1,dates,"&lt;"&amp;DATE(YEAR(L$1)+1,MONTH(L$1),DAY(L$1)),projects,$B199)&lt;&gt;0,1,""),""))</f>
        <v/>
      </c>
      <c r="M199" s="1" t="str" cm="1">
        <f t="array" aca="1" ref="M199" ca="1">_xlfn.SINGLE(IF($B199&lt;&gt;"",IF(COUNTIFS(dates,"&gt;="&amp;M$1,dates,"&lt;"&amp;DATE(YEAR(M$1)+1,MONTH(M$1),DAY(M$1)),projects,$B199)&lt;&gt;0,1,""),""))</f>
        <v/>
      </c>
      <c r="N199" s="1" t="str" cm="1">
        <f t="array" aca="1" ref="N199" ca="1">_xlfn.SINGLE(IF($B199&lt;&gt;"",IF(COUNTIFS(dates,"&gt;="&amp;N$1,dates,"&lt;"&amp;DATE(YEAR(N$1)+1,MONTH(N$1),DAY(N$1)),projects,$B199)&lt;&gt;0,1,""),""))</f>
        <v/>
      </c>
      <c r="O199" s="1" t="str" cm="1">
        <f t="array" aca="1" ref="O199" ca="1">_xlfn.SINGLE(IF($B199&lt;&gt;"",IF(COUNTIFS(dates,"&gt;="&amp;O$1,dates,"&lt;"&amp;DATE(YEAR(O$1)+1,MONTH(O$1),DAY(O$1)),projects,$B199)&lt;&gt;0,1,""),""))</f>
        <v/>
      </c>
    </row>
    <row r="200" spans="1:15">
      <c r="A200" s="14" t="str">
        <f t="shared" ca="1" si="6"/>
        <v/>
      </c>
      <c r="B200" s="1" t="str">
        <f ca="1">'Annual Trend Days'!B200</f>
        <v/>
      </c>
      <c r="C200" s="1" t="str">
        <f ca="1">'Annual Trend Days'!C200</f>
        <v/>
      </c>
      <c r="D200" s="3" t="str">
        <f ca="1">'Annual Trend Days'!D200</f>
        <v/>
      </c>
      <c r="E200" s="3" t="str">
        <f ca="1">'Annual Trend Days'!E200</f>
        <v/>
      </c>
      <c r="F200" s="3"/>
      <c r="G200" s="3"/>
      <c r="H200" s="3"/>
      <c r="I200" s="3"/>
      <c r="J200" s="1" t="str" cm="1">
        <f t="array" aca="1" ref="J200" ca="1">_xlfn.SINGLE(IF($B200&lt;&gt;"",IF(COUNTIFS(dates,"&gt;="&amp;J$1,dates,"&lt;"&amp;DATE(YEAR(J$1)+1,MONTH(J$1),DAY(J$1)),projects,$B200)&lt;&gt;0,1,""),""))</f>
        <v/>
      </c>
      <c r="K200" s="1" t="str" cm="1">
        <f t="array" aca="1" ref="K200" ca="1">_xlfn.SINGLE(IF($B200&lt;&gt;"",IF(COUNTIFS(dates,"&gt;="&amp;K$1,dates,"&lt;"&amp;DATE(YEAR(K$1)+1,MONTH(K$1),DAY(K$1)),projects,$B200)&lt;&gt;0,1,""),""))</f>
        <v/>
      </c>
      <c r="L200" s="1" t="str" cm="1">
        <f t="array" aca="1" ref="L200" ca="1">_xlfn.SINGLE(IF($B200&lt;&gt;"",IF(COUNTIFS(dates,"&gt;="&amp;L$1,dates,"&lt;"&amp;DATE(YEAR(L$1)+1,MONTH(L$1),DAY(L$1)),projects,$B200)&lt;&gt;0,1,""),""))</f>
        <v/>
      </c>
      <c r="M200" s="1" t="str" cm="1">
        <f t="array" aca="1" ref="M200" ca="1">_xlfn.SINGLE(IF($B200&lt;&gt;"",IF(COUNTIFS(dates,"&gt;="&amp;M$1,dates,"&lt;"&amp;DATE(YEAR(M$1)+1,MONTH(M$1),DAY(M$1)),projects,$B200)&lt;&gt;0,1,""),""))</f>
        <v/>
      </c>
      <c r="N200" s="1" t="str" cm="1">
        <f t="array" aca="1" ref="N200" ca="1">_xlfn.SINGLE(IF($B200&lt;&gt;"",IF(COUNTIFS(dates,"&gt;="&amp;N$1,dates,"&lt;"&amp;DATE(YEAR(N$1)+1,MONTH(N$1),DAY(N$1)),projects,$B200)&lt;&gt;0,1,""),""))</f>
        <v/>
      </c>
      <c r="O200" s="1" t="str" cm="1">
        <f t="array" aca="1" ref="O200" ca="1">_xlfn.SINGLE(IF($B200&lt;&gt;"",IF(COUNTIFS(dates,"&gt;="&amp;O$1,dates,"&lt;"&amp;DATE(YEAR(O$1)+1,MONTH(O$1),DAY(O$1)),projects,$B200)&lt;&gt;0,1,""),""))</f>
        <v/>
      </c>
    </row>
    <row r="201" spans="1:15">
      <c r="A201" s="14" t="str">
        <f t="shared" ca="1" si="6"/>
        <v/>
      </c>
      <c r="B201" s="1" t="str">
        <f ca="1">'Annual Trend Days'!B201</f>
        <v/>
      </c>
      <c r="C201" s="1" t="str">
        <f ca="1">'Annual Trend Days'!C201</f>
        <v/>
      </c>
      <c r="D201" s="3" t="str">
        <f ca="1">'Annual Trend Days'!D201</f>
        <v/>
      </c>
      <c r="E201" s="3" t="str">
        <f ca="1">'Annual Trend Days'!E201</f>
        <v/>
      </c>
      <c r="F201" s="3"/>
      <c r="G201" s="3"/>
      <c r="H201" s="3"/>
      <c r="I201" s="3"/>
      <c r="J201" s="1" t="str" cm="1">
        <f t="array" aca="1" ref="J201" ca="1">_xlfn.SINGLE(IF($B201&lt;&gt;"",IF(COUNTIFS(dates,"&gt;="&amp;J$1,dates,"&lt;"&amp;DATE(YEAR(J$1)+1,MONTH(J$1),DAY(J$1)),projects,$B201)&lt;&gt;0,1,""),""))</f>
        <v/>
      </c>
      <c r="K201" s="1" t="str" cm="1">
        <f t="array" aca="1" ref="K201" ca="1">_xlfn.SINGLE(IF($B201&lt;&gt;"",IF(COUNTIFS(dates,"&gt;="&amp;K$1,dates,"&lt;"&amp;DATE(YEAR(K$1)+1,MONTH(K$1),DAY(K$1)),projects,$B201)&lt;&gt;0,1,""),""))</f>
        <v/>
      </c>
      <c r="L201" s="1" t="str" cm="1">
        <f t="array" aca="1" ref="L201" ca="1">_xlfn.SINGLE(IF($B201&lt;&gt;"",IF(COUNTIFS(dates,"&gt;="&amp;L$1,dates,"&lt;"&amp;DATE(YEAR(L$1)+1,MONTH(L$1),DAY(L$1)),projects,$B201)&lt;&gt;0,1,""),""))</f>
        <v/>
      </c>
      <c r="M201" s="1" t="str" cm="1">
        <f t="array" aca="1" ref="M201" ca="1">_xlfn.SINGLE(IF($B201&lt;&gt;"",IF(COUNTIFS(dates,"&gt;="&amp;M$1,dates,"&lt;"&amp;DATE(YEAR(M$1)+1,MONTH(M$1),DAY(M$1)),projects,$B201)&lt;&gt;0,1,""),""))</f>
        <v/>
      </c>
      <c r="N201" s="1" t="str" cm="1">
        <f t="array" aca="1" ref="N201" ca="1">_xlfn.SINGLE(IF($B201&lt;&gt;"",IF(COUNTIFS(dates,"&gt;="&amp;N$1,dates,"&lt;"&amp;DATE(YEAR(N$1)+1,MONTH(N$1),DAY(N$1)),projects,$B201)&lt;&gt;0,1,""),""))</f>
        <v/>
      </c>
      <c r="O201" s="1" t="str" cm="1">
        <f t="array" aca="1" ref="O201" ca="1">_xlfn.SINGLE(IF($B201&lt;&gt;"",IF(COUNTIFS(dates,"&gt;="&amp;O$1,dates,"&lt;"&amp;DATE(YEAR(O$1)+1,MONTH(O$1),DAY(O$1)),projects,$B201)&lt;&gt;0,1,""),""))</f>
        <v/>
      </c>
    </row>
    <row r="202" spans="1:15">
      <c r="A202" s="14" t="str">
        <f t="shared" ca="1" si="6"/>
        <v/>
      </c>
      <c r="B202" s="1" t="str">
        <f ca="1">'Annual Trend Days'!B202</f>
        <v/>
      </c>
      <c r="C202" s="1" t="str">
        <f ca="1">'Annual Trend Days'!C202</f>
        <v/>
      </c>
      <c r="D202" s="3" t="str">
        <f ca="1">'Annual Trend Days'!D202</f>
        <v/>
      </c>
      <c r="E202" s="3" t="str">
        <f ca="1">'Annual Trend Days'!E202</f>
        <v/>
      </c>
      <c r="F202" s="3"/>
      <c r="G202" s="3"/>
      <c r="H202" s="3"/>
      <c r="I202" s="3"/>
      <c r="J202" s="1" t="str" cm="1">
        <f t="array" aca="1" ref="J202" ca="1">_xlfn.SINGLE(IF($B202&lt;&gt;"",IF(COUNTIFS(dates,"&gt;="&amp;J$1,dates,"&lt;"&amp;DATE(YEAR(J$1)+1,MONTH(J$1),DAY(J$1)),projects,$B202)&lt;&gt;0,1,""),""))</f>
        <v/>
      </c>
      <c r="K202" s="1" t="str" cm="1">
        <f t="array" aca="1" ref="K202" ca="1">_xlfn.SINGLE(IF($B202&lt;&gt;"",IF(COUNTIFS(dates,"&gt;="&amp;K$1,dates,"&lt;"&amp;DATE(YEAR(K$1)+1,MONTH(K$1),DAY(K$1)),projects,$B202)&lt;&gt;0,1,""),""))</f>
        <v/>
      </c>
      <c r="L202" s="1" t="str" cm="1">
        <f t="array" aca="1" ref="L202" ca="1">_xlfn.SINGLE(IF($B202&lt;&gt;"",IF(COUNTIFS(dates,"&gt;="&amp;L$1,dates,"&lt;"&amp;DATE(YEAR(L$1)+1,MONTH(L$1),DAY(L$1)),projects,$B202)&lt;&gt;0,1,""),""))</f>
        <v/>
      </c>
      <c r="M202" s="1" t="str" cm="1">
        <f t="array" aca="1" ref="M202" ca="1">_xlfn.SINGLE(IF($B202&lt;&gt;"",IF(COUNTIFS(dates,"&gt;="&amp;M$1,dates,"&lt;"&amp;DATE(YEAR(M$1)+1,MONTH(M$1),DAY(M$1)),projects,$B202)&lt;&gt;0,1,""),""))</f>
        <v/>
      </c>
      <c r="N202" s="1" t="str" cm="1">
        <f t="array" aca="1" ref="N202" ca="1">_xlfn.SINGLE(IF($B202&lt;&gt;"",IF(COUNTIFS(dates,"&gt;="&amp;N$1,dates,"&lt;"&amp;DATE(YEAR(N$1)+1,MONTH(N$1),DAY(N$1)),projects,$B202)&lt;&gt;0,1,""),""))</f>
        <v/>
      </c>
      <c r="O202" s="1" t="str" cm="1">
        <f t="array" aca="1" ref="O202" ca="1">_xlfn.SINGLE(IF($B202&lt;&gt;"",IF(COUNTIFS(dates,"&gt;="&amp;O$1,dates,"&lt;"&amp;DATE(YEAR(O$1)+1,MONTH(O$1),DAY(O$1)),projects,$B202)&lt;&gt;0,1,""),""))</f>
        <v/>
      </c>
    </row>
    <row r="203" spans="1:15">
      <c r="A203" s="14" t="str">
        <f t="shared" ca="1" si="6"/>
        <v/>
      </c>
      <c r="B203" s="1" t="str">
        <f ca="1">'Annual Trend Days'!B203</f>
        <v/>
      </c>
      <c r="C203" s="1" t="str">
        <f ca="1">'Annual Trend Days'!C203</f>
        <v/>
      </c>
      <c r="D203" s="3" t="str">
        <f ca="1">'Annual Trend Days'!D203</f>
        <v/>
      </c>
      <c r="E203" s="3" t="str">
        <f ca="1">'Annual Trend Days'!E203</f>
        <v/>
      </c>
      <c r="F203" s="3"/>
      <c r="G203" s="3"/>
      <c r="H203" s="3"/>
      <c r="I203" s="3"/>
      <c r="J203" s="1" t="str" cm="1">
        <f t="array" aca="1" ref="J203" ca="1">_xlfn.SINGLE(IF($B203&lt;&gt;"",IF(COUNTIFS(dates,"&gt;="&amp;J$1,dates,"&lt;"&amp;DATE(YEAR(J$1)+1,MONTH(J$1),DAY(J$1)),projects,$B203)&lt;&gt;0,1,""),""))</f>
        <v/>
      </c>
      <c r="K203" s="1" t="str" cm="1">
        <f t="array" aca="1" ref="K203" ca="1">_xlfn.SINGLE(IF($B203&lt;&gt;"",IF(COUNTIFS(dates,"&gt;="&amp;K$1,dates,"&lt;"&amp;DATE(YEAR(K$1)+1,MONTH(K$1),DAY(K$1)),projects,$B203)&lt;&gt;0,1,""),""))</f>
        <v/>
      </c>
      <c r="L203" s="1" t="str" cm="1">
        <f t="array" aca="1" ref="L203" ca="1">_xlfn.SINGLE(IF($B203&lt;&gt;"",IF(COUNTIFS(dates,"&gt;="&amp;L$1,dates,"&lt;"&amp;DATE(YEAR(L$1)+1,MONTH(L$1),DAY(L$1)),projects,$B203)&lt;&gt;0,1,""),""))</f>
        <v/>
      </c>
      <c r="M203" s="1" t="str" cm="1">
        <f t="array" aca="1" ref="M203" ca="1">_xlfn.SINGLE(IF($B203&lt;&gt;"",IF(COUNTIFS(dates,"&gt;="&amp;M$1,dates,"&lt;"&amp;DATE(YEAR(M$1)+1,MONTH(M$1),DAY(M$1)),projects,$B203)&lt;&gt;0,1,""),""))</f>
        <v/>
      </c>
      <c r="N203" s="1" t="str" cm="1">
        <f t="array" aca="1" ref="N203" ca="1">_xlfn.SINGLE(IF($B203&lt;&gt;"",IF(COUNTIFS(dates,"&gt;="&amp;N$1,dates,"&lt;"&amp;DATE(YEAR(N$1)+1,MONTH(N$1),DAY(N$1)),projects,$B203)&lt;&gt;0,1,""),""))</f>
        <v/>
      </c>
      <c r="O203" s="1" t="str" cm="1">
        <f t="array" aca="1" ref="O203" ca="1">_xlfn.SINGLE(IF($B203&lt;&gt;"",IF(COUNTIFS(dates,"&gt;="&amp;O$1,dates,"&lt;"&amp;DATE(YEAR(O$1)+1,MONTH(O$1),DAY(O$1)),projects,$B203)&lt;&gt;0,1,""),""))</f>
        <v/>
      </c>
    </row>
    <row r="204" spans="1:15">
      <c r="A204" s="14" t="str">
        <f t="shared" ca="1" si="6"/>
        <v/>
      </c>
      <c r="B204" s="1" t="str">
        <f ca="1">'Annual Trend Days'!B204</f>
        <v/>
      </c>
      <c r="C204" s="1" t="str">
        <f ca="1">'Annual Trend Days'!C204</f>
        <v/>
      </c>
      <c r="D204" s="3" t="str">
        <f ca="1">'Annual Trend Days'!D204</f>
        <v/>
      </c>
      <c r="E204" s="3" t="str">
        <f ca="1">'Annual Trend Days'!E204</f>
        <v/>
      </c>
      <c r="F204" s="3"/>
      <c r="G204" s="3"/>
      <c r="H204" s="3"/>
      <c r="I204" s="3"/>
      <c r="J204" s="1" t="str" cm="1">
        <f t="array" aca="1" ref="J204" ca="1">_xlfn.SINGLE(IF($B204&lt;&gt;"",IF(COUNTIFS(dates,"&gt;="&amp;J$1,dates,"&lt;"&amp;DATE(YEAR(J$1)+1,MONTH(J$1),DAY(J$1)),projects,$B204)&lt;&gt;0,1,""),""))</f>
        <v/>
      </c>
      <c r="K204" s="1" t="str" cm="1">
        <f t="array" aca="1" ref="K204" ca="1">_xlfn.SINGLE(IF($B204&lt;&gt;"",IF(COUNTIFS(dates,"&gt;="&amp;K$1,dates,"&lt;"&amp;DATE(YEAR(K$1)+1,MONTH(K$1),DAY(K$1)),projects,$B204)&lt;&gt;0,1,""),""))</f>
        <v/>
      </c>
      <c r="L204" s="1" t="str" cm="1">
        <f t="array" aca="1" ref="L204" ca="1">_xlfn.SINGLE(IF($B204&lt;&gt;"",IF(COUNTIFS(dates,"&gt;="&amp;L$1,dates,"&lt;"&amp;DATE(YEAR(L$1)+1,MONTH(L$1),DAY(L$1)),projects,$B204)&lt;&gt;0,1,""),""))</f>
        <v/>
      </c>
      <c r="M204" s="1" t="str" cm="1">
        <f t="array" aca="1" ref="M204" ca="1">_xlfn.SINGLE(IF($B204&lt;&gt;"",IF(COUNTIFS(dates,"&gt;="&amp;M$1,dates,"&lt;"&amp;DATE(YEAR(M$1)+1,MONTH(M$1),DAY(M$1)),projects,$B204)&lt;&gt;0,1,""),""))</f>
        <v/>
      </c>
      <c r="N204" s="1" t="str" cm="1">
        <f t="array" aca="1" ref="N204" ca="1">_xlfn.SINGLE(IF($B204&lt;&gt;"",IF(COUNTIFS(dates,"&gt;="&amp;N$1,dates,"&lt;"&amp;DATE(YEAR(N$1)+1,MONTH(N$1),DAY(N$1)),projects,$B204)&lt;&gt;0,1,""),""))</f>
        <v/>
      </c>
      <c r="O204" s="1" t="str" cm="1">
        <f t="array" aca="1" ref="O204" ca="1">_xlfn.SINGLE(IF($B204&lt;&gt;"",IF(COUNTIFS(dates,"&gt;="&amp;O$1,dates,"&lt;"&amp;DATE(YEAR(O$1)+1,MONTH(O$1),DAY(O$1)),projects,$B204)&lt;&gt;0,1,""),""))</f>
        <v/>
      </c>
    </row>
    <row r="205" spans="1:15">
      <c r="A205" s="14" t="str">
        <f t="shared" ca="1" si="6"/>
        <v/>
      </c>
      <c r="B205" s="1" t="str">
        <f ca="1">'Annual Trend Days'!B205</f>
        <v/>
      </c>
      <c r="C205" s="1" t="str">
        <f ca="1">'Annual Trend Days'!C205</f>
        <v/>
      </c>
      <c r="D205" s="3" t="str">
        <f ca="1">'Annual Trend Days'!D205</f>
        <v/>
      </c>
      <c r="E205" s="3" t="str">
        <f ca="1">'Annual Trend Days'!E205</f>
        <v/>
      </c>
      <c r="F205" s="3"/>
      <c r="G205" s="3"/>
      <c r="H205" s="3"/>
      <c r="I205" s="3"/>
      <c r="J205" s="1" t="str" cm="1">
        <f t="array" aca="1" ref="J205" ca="1">_xlfn.SINGLE(IF($B205&lt;&gt;"",IF(COUNTIFS(dates,"&gt;="&amp;J$1,dates,"&lt;"&amp;DATE(YEAR(J$1)+1,MONTH(J$1),DAY(J$1)),projects,$B205)&lt;&gt;0,1,""),""))</f>
        <v/>
      </c>
      <c r="K205" s="1" t="str" cm="1">
        <f t="array" aca="1" ref="K205" ca="1">_xlfn.SINGLE(IF($B205&lt;&gt;"",IF(COUNTIFS(dates,"&gt;="&amp;K$1,dates,"&lt;"&amp;DATE(YEAR(K$1)+1,MONTH(K$1),DAY(K$1)),projects,$B205)&lt;&gt;0,1,""),""))</f>
        <v/>
      </c>
      <c r="L205" s="1" t="str" cm="1">
        <f t="array" aca="1" ref="L205" ca="1">_xlfn.SINGLE(IF($B205&lt;&gt;"",IF(COUNTIFS(dates,"&gt;="&amp;L$1,dates,"&lt;"&amp;DATE(YEAR(L$1)+1,MONTH(L$1),DAY(L$1)),projects,$B205)&lt;&gt;0,1,""),""))</f>
        <v/>
      </c>
      <c r="M205" s="1" t="str" cm="1">
        <f t="array" aca="1" ref="M205" ca="1">_xlfn.SINGLE(IF($B205&lt;&gt;"",IF(COUNTIFS(dates,"&gt;="&amp;M$1,dates,"&lt;"&amp;DATE(YEAR(M$1)+1,MONTH(M$1),DAY(M$1)),projects,$B205)&lt;&gt;0,1,""),""))</f>
        <v/>
      </c>
      <c r="N205" s="1" t="str" cm="1">
        <f t="array" aca="1" ref="N205" ca="1">_xlfn.SINGLE(IF($B205&lt;&gt;"",IF(COUNTIFS(dates,"&gt;="&amp;N$1,dates,"&lt;"&amp;DATE(YEAR(N$1)+1,MONTH(N$1),DAY(N$1)),projects,$B205)&lt;&gt;0,1,""),""))</f>
        <v/>
      </c>
      <c r="O205" s="1" t="str" cm="1">
        <f t="array" aca="1" ref="O205" ca="1">_xlfn.SINGLE(IF($B205&lt;&gt;"",IF(COUNTIFS(dates,"&gt;="&amp;O$1,dates,"&lt;"&amp;DATE(YEAR(O$1)+1,MONTH(O$1),DAY(O$1)),projects,$B205)&lt;&gt;0,1,""),""))</f>
        <v/>
      </c>
    </row>
    <row r="206" spans="1:15">
      <c r="A206" s="14" t="str">
        <f t="shared" ca="1" si="6"/>
        <v/>
      </c>
      <c r="B206" s="1" t="str">
        <f ca="1">'Annual Trend Days'!B206</f>
        <v/>
      </c>
      <c r="C206" s="1" t="str">
        <f ca="1">'Annual Trend Days'!C206</f>
        <v/>
      </c>
      <c r="D206" s="3" t="str">
        <f ca="1">'Annual Trend Days'!D206</f>
        <v/>
      </c>
      <c r="E206" s="3" t="str">
        <f ca="1">'Annual Trend Days'!E206</f>
        <v/>
      </c>
      <c r="F206" s="3"/>
      <c r="G206" s="3"/>
      <c r="H206" s="3"/>
      <c r="I206" s="3"/>
      <c r="J206" s="1" t="str" cm="1">
        <f t="array" aca="1" ref="J206" ca="1">_xlfn.SINGLE(IF($B206&lt;&gt;"",IF(COUNTIFS(dates,"&gt;="&amp;J$1,dates,"&lt;"&amp;DATE(YEAR(J$1)+1,MONTH(J$1),DAY(J$1)),projects,$B206)&lt;&gt;0,1,""),""))</f>
        <v/>
      </c>
      <c r="K206" s="1" t="str" cm="1">
        <f t="array" aca="1" ref="K206" ca="1">_xlfn.SINGLE(IF($B206&lt;&gt;"",IF(COUNTIFS(dates,"&gt;="&amp;K$1,dates,"&lt;"&amp;DATE(YEAR(K$1)+1,MONTH(K$1),DAY(K$1)),projects,$B206)&lt;&gt;0,1,""),""))</f>
        <v/>
      </c>
      <c r="L206" s="1" t="str" cm="1">
        <f t="array" aca="1" ref="L206" ca="1">_xlfn.SINGLE(IF($B206&lt;&gt;"",IF(COUNTIFS(dates,"&gt;="&amp;L$1,dates,"&lt;"&amp;DATE(YEAR(L$1)+1,MONTH(L$1),DAY(L$1)),projects,$B206)&lt;&gt;0,1,""),""))</f>
        <v/>
      </c>
      <c r="M206" s="1" t="str" cm="1">
        <f t="array" aca="1" ref="M206" ca="1">_xlfn.SINGLE(IF($B206&lt;&gt;"",IF(COUNTIFS(dates,"&gt;="&amp;M$1,dates,"&lt;"&amp;DATE(YEAR(M$1)+1,MONTH(M$1),DAY(M$1)),projects,$B206)&lt;&gt;0,1,""),""))</f>
        <v/>
      </c>
      <c r="N206" s="1" t="str" cm="1">
        <f t="array" aca="1" ref="N206" ca="1">_xlfn.SINGLE(IF($B206&lt;&gt;"",IF(COUNTIFS(dates,"&gt;="&amp;N$1,dates,"&lt;"&amp;DATE(YEAR(N$1)+1,MONTH(N$1),DAY(N$1)),projects,$B206)&lt;&gt;0,1,""),""))</f>
        <v/>
      </c>
      <c r="O206" s="1" t="str" cm="1">
        <f t="array" aca="1" ref="O206" ca="1">_xlfn.SINGLE(IF($B206&lt;&gt;"",IF(COUNTIFS(dates,"&gt;="&amp;O$1,dates,"&lt;"&amp;DATE(YEAR(O$1)+1,MONTH(O$1),DAY(O$1)),projects,$B206)&lt;&gt;0,1,""),""))</f>
        <v/>
      </c>
    </row>
    <row r="207" spans="1:15">
      <c r="A207" s="14" t="str">
        <f t="shared" ca="1" si="6"/>
        <v/>
      </c>
      <c r="B207" s="1" t="str">
        <f ca="1">'Annual Trend Days'!B207</f>
        <v/>
      </c>
      <c r="C207" s="1" t="str">
        <f ca="1">'Annual Trend Days'!C207</f>
        <v/>
      </c>
      <c r="D207" s="3" t="str">
        <f ca="1">'Annual Trend Days'!D207</f>
        <v/>
      </c>
      <c r="E207" s="3" t="str">
        <f ca="1">'Annual Trend Days'!E207</f>
        <v/>
      </c>
      <c r="F207" s="3"/>
      <c r="G207" s="3"/>
      <c r="H207" s="3"/>
      <c r="I207" s="3"/>
      <c r="J207" s="1" t="str" cm="1">
        <f t="array" aca="1" ref="J207" ca="1">_xlfn.SINGLE(IF($B207&lt;&gt;"",IF(COUNTIFS(dates,"&gt;="&amp;J$1,dates,"&lt;"&amp;DATE(YEAR(J$1)+1,MONTH(J$1),DAY(J$1)),projects,$B207)&lt;&gt;0,1,""),""))</f>
        <v/>
      </c>
      <c r="K207" s="1" t="str" cm="1">
        <f t="array" aca="1" ref="K207" ca="1">_xlfn.SINGLE(IF($B207&lt;&gt;"",IF(COUNTIFS(dates,"&gt;="&amp;K$1,dates,"&lt;"&amp;DATE(YEAR(K$1)+1,MONTH(K$1),DAY(K$1)),projects,$B207)&lt;&gt;0,1,""),""))</f>
        <v/>
      </c>
      <c r="L207" s="1" t="str" cm="1">
        <f t="array" aca="1" ref="L207" ca="1">_xlfn.SINGLE(IF($B207&lt;&gt;"",IF(COUNTIFS(dates,"&gt;="&amp;L$1,dates,"&lt;"&amp;DATE(YEAR(L$1)+1,MONTH(L$1),DAY(L$1)),projects,$B207)&lt;&gt;0,1,""),""))</f>
        <v/>
      </c>
      <c r="M207" s="1" t="str" cm="1">
        <f t="array" aca="1" ref="M207" ca="1">_xlfn.SINGLE(IF($B207&lt;&gt;"",IF(COUNTIFS(dates,"&gt;="&amp;M$1,dates,"&lt;"&amp;DATE(YEAR(M$1)+1,MONTH(M$1),DAY(M$1)),projects,$B207)&lt;&gt;0,1,""),""))</f>
        <v/>
      </c>
      <c r="N207" s="1" t="str" cm="1">
        <f t="array" aca="1" ref="N207" ca="1">_xlfn.SINGLE(IF($B207&lt;&gt;"",IF(COUNTIFS(dates,"&gt;="&amp;N$1,dates,"&lt;"&amp;DATE(YEAR(N$1)+1,MONTH(N$1),DAY(N$1)),projects,$B207)&lt;&gt;0,1,""),""))</f>
        <v/>
      </c>
      <c r="O207" s="1" t="str" cm="1">
        <f t="array" aca="1" ref="O207" ca="1">_xlfn.SINGLE(IF($B207&lt;&gt;"",IF(COUNTIFS(dates,"&gt;="&amp;O$1,dates,"&lt;"&amp;DATE(YEAR(O$1)+1,MONTH(O$1),DAY(O$1)),projects,$B207)&lt;&gt;0,1,""),""))</f>
        <v/>
      </c>
    </row>
    <row r="208" spans="1:15">
      <c r="A208" s="14" t="str">
        <f t="shared" ca="1" si="6"/>
        <v/>
      </c>
      <c r="B208" s="1" t="str">
        <f ca="1">'Annual Trend Days'!B208</f>
        <v/>
      </c>
      <c r="C208" s="1" t="str">
        <f ca="1">'Annual Trend Days'!C208</f>
        <v/>
      </c>
      <c r="D208" s="3" t="str">
        <f ca="1">'Annual Trend Days'!D208</f>
        <v/>
      </c>
      <c r="E208" s="3" t="str">
        <f ca="1">'Annual Trend Days'!E208</f>
        <v/>
      </c>
      <c r="F208" s="3"/>
      <c r="G208" s="3"/>
      <c r="H208" s="3"/>
      <c r="I208" s="3"/>
      <c r="J208" s="1" t="str" cm="1">
        <f t="array" aca="1" ref="J208" ca="1">_xlfn.SINGLE(IF($B208&lt;&gt;"",IF(COUNTIFS(dates,"&gt;="&amp;J$1,dates,"&lt;"&amp;DATE(YEAR(J$1)+1,MONTH(J$1),DAY(J$1)),projects,$B208)&lt;&gt;0,1,""),""))</f>
        <v/>
      </c>
      <c r="K208" s="1" t="str" cm="1">
        <f t="array" aca="1" ref="K208" ca="1">_xlfn.SINGLE(IF($B208&lt;&gt;"",IF(COUNTIFS(dates,"&gt;="&amp;K$1,dates,"&lt;"&amp;DATE(YEAR(K$1)+1,MONTH(K$1),DAY(K$1)),projects,$B208)&lt;&gt;0,1,""),""))</f>
        <v/>
      </c>
      <c r="L208" s="1" t="str" cm="1">
        <f t="array" aca="1" ref="L208" ca="1">_xlfn.SINGLE(IF($B208&lt;&gt;"",IF(COUNTIFS(dates,"&gt;="&amp;L$1,dates,"&lt;"&amp;DATE(YEAR(L$1)+1,MONTH(L$1),DAY(L$1)),projects,$B208)&lt;&gt;0,1,""),""))</f>
        <v/>
      </c>
      <c r="M208" s="1" t="str" cm="1">
        <f t="array" aca="1" ref="M208" ca="1">_xlfn.SINGLE(IF($B208&lt;&gt;"",IF(COUNTIFS(dates,"&gt;="&amp;M$1,dates,"&lt;"&amp;DATE(YEAR(M$1)+1,MONTH(M$1),DAY(M$1)),projects,$B208)&lt;&gt;0,1,""),""))</f>
        <v/>
      </c>
      <c r="N208" s="1" t="str" cm="1">
        <f t="array" aca="1" ref="N208" ca="1">_xlfn.SINGLE(IF($B208&lt;&gt;"",IF(COUNTIFS(dates,"&gt;="&amp;N$1,dates,"&lt;"&amp;DATE(YEAR(N$1)+1,MONTH(N$1),DAY(N$1)),projects,$B208)&lt;&gt;0,1,""),""))</f>
        <v/>
      </c>
      <c r="O208" s="1" t="str" cm="1">
        <f t="array" aca="1" ref="O208" ca="1">_xlfn.SINGLE(IF($B208&lt;&gt;"",IF(COUNTIFS(dates,"&gt;="&amp;O$1,dates,"&lt;"&amp;DATE(YEAR(O$1)+1,MONTH(O$1),DAY(O$1)),projects,$B208)&lt;&gt;0,1,""),""))</f>
        <v/>
      </c>
    </row>
    <row r="209" spans="1:15">
      <c r="A209" s="14" t="str">
        <f t="shared" ca="1" si="6"/>
        <v/>
      </c>
      <c r="B209" s="1" t="str">
        <f ca="1">'Annual Trend Days'!B209</f>
        <v/>
      </c>
      <c r="C209" s="1" t="str">
        <f ca="1">'Annual Trend Days'!C209</f>
        <v/>
      </c>
      <c r="D209" s="3" t="str">
        <f ca="1">'Annual Trend Days'!D209</f>
        <v/>
      </c>
      <c r="E209" s="3" t="str">
        <f ca="1">'Annual Trend Days'!E209</f>
        <v/>
      </c>
      <c r="F209" s="3"/>
      <c r="G209" s="3"/>
      <c r="H209" s="3"/>
      <c r="I209" s="3"/>
      <c r="J209" s="1" t="str" cm="1">
        <f t="array" aca="1" ref="J209" ca="1">_xlfn.SINGLE(IF($B209&lt;&gt;"",IF(COUNTIFS(dates,"&gt;="&amp;J$1,dates,"&lt;"&amp;DATE(YEAR(J$1)+1,MONTH(J$1),DAY(J$1)),projects,$B209)&lt;&gt;0,1,""),""))</f>
        <v/>
      </c>
      <c r="K209" s="1" t="str" cm="1">
        <f t="array" aca="1" ref="K209" ca="1">_xlfn.SINGLE(IF($B209&lt;&gt;"",IF(COUNTIFS(dates,"&gt;="&amp;K$1,dates,"&lt;"&amp;DATE(YEAR(K$1)+1,MONTH(K$1),DAY(K$1)),projects,$B209)&lt;&gt;0,1,""),""))</f>
        <v/>
      </c>
      <c r="L209" s="1" t="str" cm="1">
        <f t="array" aca="1" ref="L209" ca="1">_xlfn.SINGLE(IF($B209&lt;&gt;"",IF(COUNTIFS(dates,"&gt;="&amp;L$1,dates,"&lt;"&amp;DATE(YEAR(L$1)+1,MONTH(L$1),DAY(L$1)),projects,$B209)&lt;&gt;0,1,""),""))</f>
        <v/>
      </c>
      <c r="M209" s="1" t="str" cm="1">
        <f t="array" aca="1" ref="M209" ca="1">_xlfn.SINGLE(IF($B209&lt;&gt;"",IF(COUNTIFS(dates,"&gt;="&amp;M$1,dates,"&lt;"&amp;DATE(YEAR(M$1)+1,MONTH(M$1),DAY(M$1)),projects,$B209)&lt;&gt;0,1,""),""))</f>
        <v/>
      </c>
      <c r="N209" s="1" t="str" cm="1">
        <f t="array" aca="1" ref="N209" ca="1">_xlfn.SINGLE(IF($B209&lt;&gt;"",IF(COUNTIFS(dates,"&gt;="&amp;N$1,dates,"&lt;"&amp;DATE(YEAR(N$1)+1,MONTH(N$1),DAY(N$1)),projects,$B209)&lt;&gt;0,1,""),""))</f>
        <v/>
      </c>
      <c r="O209" s="1" t="str" cm="1">
        <f t="array" aca="1" ref="O209" ca="1">_xlfn.SINGLE(IF($B209&lt;&gt;"",IF(COUNTIFS(dates,"&gt;="&amp;O$1,dates,"&lt;"&amp;DATE(YEAR(O$1)+1,MONTH(O$1),DAY(O$1)),projects,$B209)&lt;&gt;0,1,""),""))</f>
        <v/>
      </c>
    </row>
    <row r="210" spans="1:15">
      <c r="A210" s="14" t="str">
        <f t="shared" ca="1" si="6"/>
        <v/>
      </c>
      <c r="B210" s="1" t="str">
        <f ca="1">'Annual Trend Days'!B210</f>
        <v/>
      </c>
      <c r="C210" s="1" t="str">
        <f ca="1">'Annual Trend Days'!C210</f>
        <v/>
      </c>
      <c r="D210" s="3" t="str">
        <f ca="1">'Annual Trend Days'!D210</f>
        <v/>
      </c>
      <c r="E210" s="3" t="str">
        <f ca="1">'Annual Trend Days'!E210</f>
        <v/>
      </c>
      <c r="F210" s="3"/>
      <c r="G210" s="3"/>
      <c r="H210" s="3"/>
      <c r="I210" s="3"/>
      <c r="J210" s="1" t="str" cm="1">
        <f t="array" aca="1" ref="J210" ca="1">_xlfn.SINGLE(IF($B210&lt;&gt;"",IF(COUNTIFS(dates,"&gt;="&amp;J$1,dates,"&lt;"&amp;DATE(YEAR(J$1)+1,MONTH(J$1),DAY(J$1)),projects,$B210)&lt;&gt;0,1,""),""))</f>
        <v/>
      </c>
      <c r="K210" s="1" t="str" cm="1">
        <f t="array" aca="1" ref="K210" ca="1">_xlfn.SINGLE(IF($B210&lt;&gt;"",IF(COUNTIFS(dates,"&gt;="&amp;K$1,dates,"&lt;"&amp;DATE(YEAR(K$1)+1,MONTH(K$1),DAY(K$1)),projects,$B210)&lt;&gt;0,1,""),""))</f>
        <v/>
      </c>
      <c r="L210" s="1" t="str" cm="1">
        <f t="array" aca="1" ref="L210" ca="1">_xlfn.SINGLE(IF($B210&lt;&gt;"",IF(COUNTIFS(dates,"&gt;="&amp;L$1,dates,"&lt;"&amp;DATE(YEAR(L$1)+1,MONTH(L$1),DAY(L$1)),projects,$B210)&lt;&gt;0,1,""),""))</f>
        <v/>
      </c>
      <c r="M210" s="1" t="str" cm="1">
        <f t="array" aca="1" ref="M210" ca="1">_xlfn.SINGLE(IF($B210&lt;&gt;"",IF(COUNTIFS(dates,"&gt;="&amp;M$1,dates,"&lt;"&amp;DATE(YEAR(M$1)+1,MONTH(M$1),DAY(M$1)),projects,$B210)&lt;&gt;0,1,""),""))</f>
        <v/>
      </c>
      <c r="N210" s="1" t="str" cm="1">
        <f t="array" aca="1" ref="N210" ca="1">_xlfn.SINGLE(IF($B210&lt;&gt;"",IF(COUNTIFS(dates,"&gt;="&amp;N$1,dates,"&lt;"&amp;DATE(YEAR(N$1)+1,MONTH(N$1),DAY(N$1)),projects,$B210)&lt;&gt;0,1,""),""))</f>
        <v/>
      </c>
      <c r="O210" s="1" t="str" cm="1">
        <f t="array" aca="1" ref="O210" ca="1">_xlfn.SINGLE(IF($B210&lt;&gt;"",IF(COUNTIFS(dates,"&gt;="&amp;O$1,dates,"&lt;"&amp;DATE(YEAR(O$1)+1,MONTH(O$1),DAY(O$1)),projects,$B210)&lt;&gt;0,1,""),""))</f>
        <v/>
      </c>
    </row>
    <row r="211" spans="1:15">
      <c r="A211" s="14" t="str">
        <f t="shared" ca="1" si="6"/>
        <v/>
      </c>
      <c r="B211" s="1" t="str">
        <f ca="1">'Annual Trend Days'!B211</f>
        <v/>
      </c>
      <c r="C211" s="1" t="str">
        <f ca="1">'Annual Trend Days'!C211</f>
        <v/>
      </c>
      <c r="D211" s="3" t="str">
        <f ca="1">'Annual Trend Days'!D211</f>
        <v/>
      </c>
      <c r="E211" s="3" t="str">
        <f ca="1">'Annual Trend Days'!E211</f>
        <v/>
      </c>
      <c r="F211" s="3"/>
      <c r="G211" s="3"/>
      <c r="H211" s="3"/>
      <c r="I211" s="3"/>
      <c r="J211" s="1" t="str" cm="1">
        <f t="array" aca="1" ref="J211" ca="1">_xlfn.SINGLE(IF($B211&lt;&gt;"",IF(COUNTIFS(dates,"&gt;="&amp;J$1,dates,"&lt;"&amp;DATE(YEAR(J$1)+1,MONTH(J$1),DAY(J$1)),projects,$B211)&lt;&gt;0,1,""),""))</f>
        <v/>
      </c>
      <c r="K211" s="1" t="str" cm="1">
        <f t="array" aca="1" ref="K211" ca="1">_xlfn.SINGLE(IF($B211&lt;&gt;"",IF(COUNTIFS(dates,"&gt;="&amp;K$1,dates,"&lt;"&amp;DATE(YEAR(K$1)+1,MONTH(K$1),DAY(K$1)),projects,$B211)&lt;&gt;0,1,""),""))</f>
        <v/>
      </c>
      <c r="L211" s="1" t="str" cm="1">
        <f t="array" aca="1" ref="L211" ca="1">_xlfn.SINGLE(IF($B211&lt;&gt;"",IF(COUNTIFS(dates,"&gt;="&amp;L$1,dates,"&lt;"&amp;DATE(YEAR(L$1)+1,MONTH(L$1),DAY(L$1)),projects,$B211)&lt;&gt;0,1,""),""))</f>
        <v/>
      </c>
      <c r="M211" s="1" t="str" cm="1">
        <f t="array" aca="1" ref="M211" ca="1">_xlfn.SINGLE(IF($B211&lt;&gt;"",IF(COUNTIFS(dates,"&gt;="&amp;M$1,dates,"&lt;"&amp;DATE(YEAR(M$1)+1,MONTH(M$1),DAY(M$1)),projects,$B211)&lt;&gt;0,1,""),""))</f>
        <v/>
      </c>
      <c r="N211" s="1" t="str" cm="1">
        <f t="array" aca="1" ref="N211" ca="1">_xlfn.SINGLE(IF($B211&lt;&gt;"",IF(COUNTIFS(dates,"&gt;="&amp;N$1,dates,"&lt;"&amp;DATE(YEAR(N$1)+1,MONTH(N$1),DAY(N$1)),projects,$B211)&lt;&gt;0,1,""),""))</f>
        <v/>
      </c>
      <c r="O211" s="1" t="str" cm="1">
        <f t="array" aca="1" ref="O211" ca="1">_xlfn.SINGLE(IF($B211&lt;&gt;"",IF(COUNTIFS(dates,"&gt;="&amp;O$1,dates,"&lt;"&amp;DATE(YEAR(O$1)+1,MONTH(O$1),DAY(O$1)),projects,$B211)&lt;&gt;0,1,""),""))</f>
        <v/>
      </c>
    </row>
    <row r="212" spans="1:15">
      <c r="A212" s="14" t="str">
        <f t="shared" ca="1" si="6"/>
        <v/>
      </c>
      <c r="B212" s="1" t="str">
        <f ca="1">'Annual Trend Days'!B212</f>
        <v/>
      </c>
      <c r="C212" s="1" t="str">
        <f ca="1">'Annual Trend Days'!C212</f>
        <v/>
      </c>
      <c r="D212" s="3" t="str">
        <f ca="1">'Annual Trend Days'!D212</f>
        <v/>
      </c>
      <c r="E212" s="3" t="str">
        <f ca="1">'Annual Trend Days'!E212</f>
        <v/>
      </c>
      <c r="F212" s="3"/>
      <c r="G212" s="3"/>
      <c r="H212" s="3"/>
      <c r="I212" s="3"/>
      <c r="J212" s="1" t="str" cm="1">
        <f t="array" aca="1" ref="J212" ca="1">_xlfn.SINGLE(IF($B212&lt;&gt;"",IF(COUNTIFS(dates,"&gt;="&amp;J$1,dates,"&lt;"&amp;DATE(YEAR(J$1)+1,MONTH(J$1),DAY(J$1)),projects,$B212)&lt;&gt;0,1,""),""))</f>
        <v/>
      </c>
      <c r="K212" s="1" t="str" cm="1">
        <f t="array" aca="1" ref="K212" ca="1">_xlfn.SINGLE(IF($B212&lt;&gt;"",IF(COUNTIFS(dates,"&gt;="&amp;K$1,dates,"&lt;"&amp;DATE(YEAR(K$1)+1,MONTH(K$1),DAY(K$1)),projects,$B212)&lt;&gt;0,1,""),""))</f>
        <v/>
      </c>
      <c r="L212" s="1" t="str" cm="1">
        <f t="array" aca="1" ref="L212" ca="1">_xlfn.SINGLE(IF($B212&lt;&gt;"",IF(COUNTIFS(dates,"&gt;="&amp;L$1,dates,"&lt;"&amp;DATE(YEAR(L$1)+1,MONTH(L$1),DAY(L$1)),projects,$B212)&lt;&gt;0,1,""),""))</f>
        <v/>
      </c>
      <c r="M212" s="1" t="str" cm="1">
        <f t="array" aca="1" ref="M212" ca="1">_xlfn.SINGLE(IF($B212&lt;&gt;"",IF(COUNTIFS(dates,"&gt;="&amp;M$1,dates,"&lt;"&amp;DATE(YEAR(M$1)+1,MONTH(M$1),DAY(M$1)),projects,$B212)&lt;&gt;0,1,""),""))</f>
        <v/>
      </c>
      <c r="N212" s="1" t="str" cm="1">
        <f t="array" aca="1" ref="N212" ca="1">_xlfn.SINGLE(IF($B212&lt;&gt;"",IF(COUNTIFS(dates,"&gt;="&amp;N$1,dates,"&lt;"&amp;DATE(YEAR(N$1)+1,MONTH(N$1),DAY(N$1)),projects,$B212)&lt;&gt;0,1,""),""))</f>
        <v/>
      </c>
      <c r="O212" s="1" t="str" cm="1">
        <f t="array" aca="1" ref="O212" ca="1">_xlfn.SINGLE(IF($B212&lt;&gt;"",IF(COUNTIFS(dates,"&gt;="&amp;O$1,dates,"&lt;"&amp;DATE(YEAR(O$1)+1,MONTH(O$1),DAY(O$1)),projects,$B212)&lt;&gt;0,1,""),""))</f>
        <v/>
      </c>
    </row>
    <row r="213" spans="1:15">
      <c r="A213" s="14" t="str">
        <f t="shared" ca="1" si="6"/>
        <v/>
      </c>
      <c r="B213" s="1" t="str">
        <f ca="1">'Annual Trend Days'!B213</f>
        <v/>
      </c>
      <c r="C213" s="1" t="str">
        <f ca="1">'Annual Trend Days'!C213</f>
        <v/>
      </c>
      <c r="D213" s="3" t="str">
        <f ca="1">'Annual Trend Days'!D213</f>
        <v/>
      </c>
      <c r="E213" s="3" t="str">
        <f ca="1">'Annual Trend Days'!E213</f>
        <v/>
      </c>
      <c r="F213" s="3"/>
      <c r="G213" s="3"/>
      <c r="H213" s="3"/>
      <c r="I213" s="3"/>
      <c r="J213" s="1" t="str" cm="1">
        <f t="array" aca="1" ref="J213" ca="1">_xlfn.SINGLE(IF($B213&lt;&gt;"",IF(COUNTIFS(dates,"&gt;="&amp;J$1,dates,"&lt;"&amp;DATE(YEAR(J$1)+1,MONTH(J$1),DAY(J$1)),projects,$B213)&lt;&gt;0,1,""),""))</f>
        <v/>
      </c>
      <c r="K213" s="1" t="str" cm="1">
        <f t="array" aca="1" ref="K213" ca="1">_xlfn.SINGLE(IF($B213&lt;&gt;"",IF(COUNTIFS(dates,"&gt;="&amp;K$1,dates,"&lt;"&amp;DATE(YEAR(K$1)+1,MONTH(K$1),DAY(K$1)),projects,$B213)&lt;&gt;0,1,""),""))</f>
        <v/>
      </c>
      <c r="L213" s="1" t="str" cm="1">
        <f t="array" aca="1" ref="L213" ca="1">_xlfn.SINGLE(IF($B213&lt;&gt;"",IF(COUNTIFS(dates,"&gt;="&amp;L$1,dates,"&lt;"&amp;DATE(YEAR(L$1)+1,MONTH(L$1),DAY(L$1)),projects,$B213)&lt;&gt;0,1,""),""))</f>
        <v/>
      </c>
      <c r="M213" s="1" t="str" cm="1">
        <f t="array" aca="1" ref="M213" ca="1">_xlfn.SINGLE(IF($B213&lt;&gt;"",IF(COUNTIFS(dates,"&gt;="&amp;M$1,dates,"&lt;"&amp;DATE(YEAR(M$1)+1,MONTH(M$1),DAY(M$1)),projects,$B213)&lt;&gt;0,1,""),""))</f>
        <v/>
      </c>
      <c r="N213" s="1" t="str" cm="1">
        <f t="array" aca="1" ref="N213" ca="1">_xlfn.SINGLE(IF($B213&lt;&gt;"",IF(COUNTIFS(dates,"&gt;="&amp;N$1,dates,"&lt;"&amp;DATE(YEAR(N$1)+1,MONTH(N$1),DAY(N$1)),projects,$B213)&lt;&gt;0,1,""),""))</f>
        <v/>
      </c>
      <c r="O213" s="1" t="str" cm="1">
        <f t="array" aca="1" ref="O213" ca="1">_xlfn.SINGLE(IF($B213&lt;&gt;"",IF(COUNTIFS(dates,"&gt;="&amp;O$1,dates,"&lt;"&amp;DATE(YEAR(O$1)+1,MONTH(O$1),DAY(O$1)),projects,$B213)&lt;&gt;0,1,""),""))</f>
        <v/>
      </c>
    </row>
    <row r="214" spans="1:15">
      <c r="A214" s="14" t="str">
        <f t="shared" ca="1" si="6"/>
        <v/>
      </c>
      <c r="B214" s="1" t="str">
        <f ca="1">'Annual Trend Days'!B214</f>
        <v/>
      </c>
      <c r="C214" s="1" t="str">
        <f ca="1">'Annual Trend Days'!C214</f>
        <v/>
      </c>
      <c r="D214" s="3" t="str">
        <f ca="1">'Annual Trend Days'!D214</f>
        <v/>
      </c>
      <c r="E214" s="3" t="str">
        <f ca="1">'Annual Trend Days'!E214</f>
        <v/>
      </c>
      <c r="F214" s="3"/>
      <c r="G214" s="3"/>
      <c r="H214" s="3"/>
      <c r="I214" s="3"/>
      <c r="J214" s="1" t="str" cm="1">
        <f t="array" aca="1" ref="J214" ca="1">_xlfn.SINGLE(IF($B214&lt;&gt;"",IF(COUNTIFS(dates,"&gt;="&amp;J$1,dates,"&lt;"&amp;DATE(YEAR(J$1)+1,MONTH(J$1),DAY(J$1)),projects,$B214)&lt;&gt;0,1,""),""))</f>
        <v/>
      </c>
      <c r="K214" s="1" t="str" cm="1">
        <f t="array" aca="1" ref="K214" ca="1">_xlfn.SINGLE(IF($B214&lt;&gt;"",IF(COUNTIFS(dates,"&gt;="&amp;K$1,dates,"&lt;"&amp;DATE(YEAR(K$1)+1,MONTH(K$1),DAY(K$1)),projects,$B214)&lt;&gt;0,1,""),""))</f>
        <v/>
      </c>
      <c r="L214" s="1" t="str" cm="1">
        <f t="array" aca="1" ref="L214" ca="1">_xlfn.SINGLE(IF($B214&lt;&gt;"",IF(COUNTIFS(dates,"&gt;="&amp;L$1,dates,"&lt;"&amp;DATE(YEAR(L$1)+1,MONTH(L$1),DAY(L$1)),projects,$B214)&lt;&gt;0,1,""),""))</f>
        <v/>
      </c>
      <c r="M214" s="1" t="str" cm="1">
        <f t="array" aca="1" ref="M214" ca="1">_xlfn.SINGLE(IF($B214&lt;&gt;"",IF(COUNTIFS(dates,"&gt;="&amp;M$1,dates,"&lt;"&amp;DATE(YEAR(M$1)+1,MONTH(M$1),DAY(M$1)),projects,$B214)&lt;&gt;0,1,""),""))</f>
        <v/>
      </c>
      <c r="N214" s="1" t="str" cm="1">
        <f t="array" aca="1" ref="N214" ca="1">_xlfn.SINGLE(IF($B214&lt;&gt;"",IF(COUNTIFS(dates,"&gt;="&amp;N$1,dates,"&lt;"&amp;DATE(YEAR(N$1)+1,MONTH(N$1),DAY(N$1)),projects,$B214)&lt;&gt;0,1,""),""))</f>
        <v/>
      </c>
      <c r="O214" s="1" t="str" cm="1">
        <f t="array" aca="1" ref="O214" ca="1">_xlfn.SINGLE(IF($B214&lt;&gt;"",IF(COUNTIFS(dates,"&gt;="&amp;O$1,dates,"&lt;"&amp;DATE(YEAR(O$1)+1,MONTH(O$1),DAY(O$1)),projects,$B214)&lt;&gt;0,1,""),""))</f>
        <v/>
      </c>
    </row>
    <row r="215" spans="1:15">
      <c r="A215" s="14" t="str">
        <f t="shared" ca="1" si="6"/>
        <v/>
      </c>
      <c r="B215" s="1" t="str">
        <f ca="1">'Annual Trend Days'!B215</f>
        <v/>
      </c>
      <c r="C215" s="1" t="str">
        <f ca="1">'Annual Trend Days'!C215</f>
        <v/>
      </c>
      <c r="D215" s="3" t="str">
        <f ca="1">'Annual Trend Days'!D215</f>
        <v/>
      </c>
      <c r="E215" s="3" t="str">
        <f ca="1">'Annual Trend Days'!E215</f>
        <v/>
      </c>
      <c r="F215" s="3"/>
      <c r="G215" s="3"/>
      <c r="H215" s="3"/>
      <c r="I215" s="3"/>
      <c r="J215" s="1" t="str" cm="1">
        <f t="array" aca="1" ref="J215" ca="1">_xlfn.SINGLE(IF($B215&lt;&gt;"",IF(COUNTIFS(dates,"&gt;="&amp;J$1,dates,"&lt;"&amp;DATE(YEAR(J$1)+1,MONTH(J$1),DAY(J$1)),projects,$B215)&lt;&gt;0,1,""),""))</f>
        <v/>
      </c>
      <c r="K215" s="1" t="str" cm="1">
        <f t="array" aca="1" ref="K215" ca="1">_xlfn.SINGLE(IF($B215&lt;&gt;"",IF(COUNTIFS(dates,"&gt;="&amp;K$1,dates,"&lt;"&amp;DATE(YEAR(K$1)+1,MONTH(K$1),DAY(K$1)),projects,$B215)&lt;&gt;0,1,""),""))</f>
        <v/>
      </c>
      <c r="L215" s="1" t="str" cm="1">
        <f t="array" aca="1" ref="L215" ca="1">_xlfn.SINGLE(IF($B215&lt;&gt;"",IF(COUNTIFS(dates,"&gt;="&amp;L$1,dates,"&lt;"&amp;DATE(YEAR(L$1)+1,MONTH(L$1),DAY(L$1)),projects,$B215)&lt;&gt;0,1,""),""))</f>
        <v/>
      </c>
      <c r="M215" s="1" t="str" cm="1">
        <f t="array" aca="1" ref="M215" ca="1">_xlfn.SINGLE(IF($B215&lt;&gt;"",IF(COUNTIFS(dates,"&gt;="&amp;M$1,dates,"&lt;"&amp;DATE(YEAR(M$1)+1,MONTH(M$1),DAY(M$1)),projects,$B215)&lt;&gt;0,1,""),""))</f>
        <v/>
      </c>
      <c r="N215" s="1" t="str" cm="1">
        <f t="array" aca="1" ref="N215" ca="1">_xlfn.SINGLE(IF($B215&lt;&gt;"",IF(COUNTIFS(dates,"&gt;="&amp;N$1,dates,"&lt;"&amp;DATE(YEAR(N$1)+1,MONTH(N$1),DAY(N$1)),projects,$B215)&lt;&gt;0,1,""),""))</f>
        <v/>
      </c>
      <c r="O215" s="1" t="str" cm="1">
        <f t="array" aca="1" ref="O215" ca="1">_xlfn.SINGLE(IF($B215&lt;&gt;"",IF(COUNTIFS(dates,"&gt;="&amp;O$1,dates,"&lt;"&amp;DATE(YEAR(O$1)+1,MONTH(O$1),DAY(O$1)),projects,$B215)&lt;&gt;0,1,""),""))</f>
        <v/>
      </c>
    </row>
    <row r="216" spans="1:15">
      <c r="A216" s="14" t="str">
        <f t="shared" ca="1" si="6"/>
        <v/>
      </c>
      <c r="B216" s="1" t="str">
        <f ca="1">'Annual Trend Days'!B216</f>
        <v/>
      </c>
      <c r="C216" s="1" t="str">
        <f ca="1">'Annual Trend Days'!C216</f>
        <v/>
      </c>
      <c r="D216" s="3" t="str">
        <f ca="1">'Annual Trend Days'!D216</f>
        <v/>
      </c>
      <c r="E216" s="3" t="str">
        <f ca="1">'Annual Trend Days'!E216</f>
        <v/>
      </c>
      <c r="F216" s="3"/>
      <c r="G216" s="3"/>
      <c r="H216" s="3"/>
      <c r="I216" s="3"/>
      <c r="J216" s="1" t="str" cm="1">
        <f t="array" aca="1" ref="J216" ca="1">_xlfn.SINGLE(IF($B216&lt;&gt;"",IF(COUNTIFS(dates,"&gt;="&amp;J$1,dates,"&lt;"&amp;DATE(YEAR(J$1)+1,MONTH(J$1),DAY(J$1)),projects,$B216)&lt;&gt;0,1,""),""))</f>
        <v/>
      </c>
      <c r="K216" s="1" t="str" cm="1">
        <f t="array" aca="1" ref="K216" ca="1">_xlfn.SINGLE(IF($B216&lt;&gt;"",IF(COUNTIFS(dates,"&gt;="&amp;K$1,dates,"&lt;"&amp;DATE(YEAR(K$1)+1,MONTH(K$1),DAY(K$1)),projects,$B216)&lt;&gt;0,1,""),""))</f>
        <v/>
      </c>
      <c r="L216" s="1" t="str" cm="1">
        <f t="array" aca="1" ref="L216" ca="1">_xlfn.SINGLE(IF($B216&lt;&gt;"",IF(COUNTIFS(dates,"&gt;="&amp;L$1,dates,"&lt;"&amp;DATE(YEAR(L$1)+1,MONTH(L$1),DAY(L$1)),projects,$B216)&lt;&gt;0,1,""),""))</f>
        <v/>
      </c>
      <c r="M216" s="1" t="str" cm="1">
        <f t="array" aca="1" ref="M216" ca="1">_xlfn.SINGLE(IF($B216&lt;&gt;"",IF(COUNTIFS(dates,"&gt;="&amp;M$1,dates,"&lt;"&amp;DATE(YEAR(M$1)+1,MONTH(M$1),DAY(M$1)),projects,$B216)&lt;&gt;0,1,""),""))</f>
        <v/>
      </c>
      <c r="N216" s="1" t="str" cm="1">
        <f t="array" aca="1" ref="N216" ca="1">_xlfn.SINGLE(IF($B216&lt;&gt;"",IF(COUNTIFS(dates,"&gt;="&amp;N$1,dates,"&lt;"&amp;DATE(YEAR(N$1)+1,MONTH(N$1),DAY(N$1)),projects,$B216)&lt;&gt;0,1,""),""))</f>
        <v/>
      </c>
      <c r="O216" s="1" t="str" cm="1">
        <f t="array" aca="1" ref="O216" ca="1">_xlfn.SINGLE(IF($B216&lt;&gt;"",IF(COUNTIFS(dates,"&gt;="&amp;O$1,dates,"&lt;"&amp;DATE(YEAR(O$1)+1,MONTH(O$1),DAY(O$1)),projects,$B216)&lt;&gt;0,1,""),""))</f>
        <v/>
      </c>
    </row>
    <row r="217" spans="1:15">
      <c r="A217" s="14" t="str">
        <f t="shared" ca="1" si="6"/>
        <v/>
      </c>
      <c r="B217" s="1" t="str">
        <f ca="1">'Annual Trend Days'!B217</f>
        <v/>
      </c>
      <c r="C217" s="1" t="str">
        <f ca="1">'Annual Trend Days'!C217</f>
        <v/>
      </c>
      <c r="D217" s="3" t="str">
        <f ca="1">'Annual Trend Days'!D217</f>
        <v/>
      </c>
      <c r="E217" s="3" t="str">
        <f ca="1">'Annual Trend Days'!E217</f>
        <v/>
      </c>
      <c r="F217" s="3"/>
      <c r="G217" s="3"/>
      <c r="H217" s="3"/>
      <c r="I217" s="3"/>
      <c r="J217" s="1" t="str" cm="1">
        <f t="array" aca="1" ref="J217" ca="1">_xlfn.SINGLE(IF($B217&lt;&gt;"",IF(COUNTIFS(dates,"&gt;="&amp;J$1,dates,"&lt;"&amp;DATE(YEAR(J$1)+1,MONTH(J$1),DAY(J$1)),projects,$B217)&lt;&gt;0,1,""),""))</f>
        <v/>
      </c>
      <c r="K217" s="1" t="str" cm="1">
        <f t="array" aca="1" ref="K217" ca="1">_xlfn.SINGLE(IF($B217&lt;&gt;"",IF(COUNTIFS(dates,"&gt;="&amp;K$1,dates,"&lt;"&amp;DATE(YEAR(K$1)+1,MONTH(K$1),DAY(K$1)),projects,$B217)&lt;&gt;0,1,""),""))</f>
        <v/>
      </c>
      <c r="L217" s="1" t="str" cm="1">
        <f t="array" aca="1" ref="L217" ca="1">_xlfn.SINGLE(IF($B217&lt;&gt;"",IF(COUNTIFS(dates,"&gt;="&amp;L$1,dates,"&lt;"&amp;DATE(YEAR(L$1)+1,MONTH(L$1),DAY(L$1)),projects,$B217)&lt;&gt;0,1,""),""))</f>
        <v/>
      </c>
      <c r="M217" s="1" t="str" cm="1">
        <f t="array" aca="1" ref="M217" ca="1">_xlfn.SINGLE(IF($B217&lt;&gt;"",IF(COUNTIFS(dates,"&gt;="&amp;M$1,dates,"&lt;"&amp;DATE(YEAR(M$1)+1,MONTH(M$1),DAY(M$1)),projects,$B217)&lt;&gt;0,1,""),""))</f>
        <v/>
      </c>
      <c r="N217" s="1" t="str" cm="1">
        <f t="array" aca="1" ref="N217" ca="1">_xlfn.SINGLE(IF($B217&lt;&gt;"",IF(COUNTIFS(dates,"&gt;="&amp;N$1,dates,"&lt;"&amp;DATE(YEAR(N$1)+1,MONTH(N$1),DAY(N$1)),projects,$B217)&lt;&gt;0,1,""),""))</f>
        <v/>
      </c>
      <c r="O217" s="1" t="str" cm="1">
        <f t="array" aca="1" ref="O217" ca="1">_xlfn.SINGLE(IF($B217&lt;&gt;"",IF(COUNTIFS(dates,"&gt;="&amp;O$1,dates,"&lt;"&amp;DATE(YEAR(O$1)+1,MONTH(O$1),DAY(O$1)),projects,$B217)&lt;&gt;0,1,""),""))</f>
        <v/>
      </c>
    </row>
    <row r="218" spans="1:15">
      <c r="A218" s="14" t="str">
        <f t="shared" ca="1" si="6"/>
        <v/>
      </c>
      <c r="B218" s="1" t="str">
        <f ca="1">'Annual Trend Days'!B218</f>
        <v/>
      </c>
      <c r="C218" s="1" t="str">
        <f ca="1">'Annual Trend Days'!C218</f>
        <v/>
      </c>
      <c r="D218" s="3" t="str">
        <f ca="1">'Annual Trend Days'!D218</f>
        <v/>
      </c>
      <c r="E218" s="3" t="str">
        <f ca="1">'Annual Trend Days'!E218</f>
        <v/>
      </c>
      <c r="F218" s="3"/>
      <c r="G218" s="3"/>
      <c r="H218" s="3"/>
      <c r="I218" s="3"/>
      <c r="J218" s="1" t="str" cm="1">
        <f t="array" aca="1" ref="J218" ca="1">_xlfn.SINGLE(IF($B218&lt;&gt;"",IF(COUNTIFS(dates,"&gt;="&amp;J$1,dates,"&lt;"&amp;DATE(YEAR(J$1)+1,MONTH(J$1),DAY(J$1)),projects,$B218)&lt;&gt;0,1,""),""))</f>
        <v/>
      </c>
      <c r="K218" s="1" t="str" cm="1">
        <f t="array" aca="1" ref="K218" ca="1">_xlfn.SINGLE(IF($B218&lt;&gt;"",IF(COUNTIFS(dates,"&gt;="&amp;K$1,dates,"&lt;"&amp;DATE(YEAR(K$1)+1,MONTH(K$1),DAY(K$1)),projects,$B218)&lt;&gt;0,1,""),""))</f>
        <v/>
      </c>
      <c r="L218" s="1" t="str" cm="1">
        <f t="array" aca="1" ref="L218" ca="1">_xlfn.SINGLE(IF($B218&lt;&gt;"",IF(COUNTIFS(dates,"&gt;="&amp;L$1,dates,"&lt;"&amp;DATE(YEAR(L$1)+1,MONTH(L$1),DAY(L$1)),projects,$B218)&lt;&gt;0,1,""),""))</f>
        <v/>
      </c>
      <c r="M218" s="1" t="str" cm="1">
        <f t="array" aca="1" ref="M218" ca="1">_xlfn.SINGLE(IF($B218&lt;&gt;"",IF(COUNTIFS(dates,"&gt;="&amp;M$1,dates,"&lt;"&amp;DATE(YEAR(M$1)+1,MONTH(M$1),DAY(M$1)),projects,$B218)&lt;&gt;0,1,""),""))</f>
        <v/>
      </c>
      <c r="N218" s="1" t="str" cm="1">
        <f t="array" aca="1" ref="N218" ca="1">_xlfn.SINGLE(IF($B218&lt;&gt;"",IF(COUNTIFS(dates,"&gt;="&amp;N$1,dates,"&lt;"&amp;DATE(YEAR(N$1)+1,MONTH(N$1),DAY(N$1)),projects,$B218)&lt;&gt;0,1,""),""))</f>
        <v/>
      </c>
      <c r="O218" s="1" t="str" cm="1">
        <f t="array" aca="1" ref="O218" ca="1">_xlfn.SINGLE(IF($B218&lt;&gt;"",IF(COUNTIFS(dates,"&gt;="&amp;O$1,dates,"&lt;"&amp;DATE(YEAR(O$1)+1,MONTH(O$1),DAY(O$1)),projects,$B218)&lt;&gt;0,1,""),""))</f>
        <v/>
      </c>
    </row>
    <row r="219" spans="1:15">
      <c r="A219" s="14" t="str">
        <f t="shared" ca="1" si="6"/>
        <v/>
      </c>
      <c r="B219" s="1" t="str">
        <f ca="1">'Annual Trend Days'!B219</f>
        <v/>
      </c>
      <c r="C219" s="1" t="str">
        <f ca="1">'Annual Trend Days'!C219</f>
        <v/>
      </c>
      <c r="D219" s="3" t="str">
        <f ca="1">'Annual Trend Days'!D219</f>
        <v/>
      </c>
      <c r="E219" s="3" t="str">
        <f ca="1">'Annual Trend Days'!E219</f>
        <v/>
      </c>
      <c r="F219" s="3"/>
      <c r="G219" s="3"/>
      <c r="H219" s="3"/>
      <c r="I219" s="3"/>
      <c r="J219" s="1" t="str" cm="1">
        <f t="array" aca="1" ref="J219" ca="1">_xlfn.SINGLE(IF($B219&lt;&gt;"",IF(COUNTIFS(dates,"&gt;="&amp;J$1,dates,"&lt;"&amp;DATE(YEAR(J$1)+1,MONTH(J$1),DAY(J$1)),projects,$B219)&lt;&gt;0,1,""),""))</f>
        <v/>
      </c>
      <c r="K219" s="1" t="str" cm="1">
        <f t="array" aca="1" ref="K219" ca="1">_xlfn.SINGLE(IF($B219&lt;&gt;"",IF(COUNTIFS(dates,"&gt;="&amp;K$1,dates,"&lt;"&amp;DATE(YEAR(K$1)+1,MONTH(K$1),DAY(K$1)),projects,$B219)&lt;&gt;0,1,""),""))</f>
        <v/>
      </c>
      <c r="L219" s="1" t="str" cm="1">
        <f t="array" aca="1" ref="L219" ca="1">_xlfn.SINGLE(IF($B219&lt;&gt;"",IF(COUNTIFS(dates,"&gt;="&amp;L$1,dates,"&lt;"&amp;DATE(YEAR(L$1)+1,MONTH(L$1),DAY(L$1)),projects,$B219)&lt;&gt;0,1,""),""))</f>
        <v/>
      </c>
      <c r="M219" s="1" t="str" cm="1">
        <f t="array" aca="1" ref="M219" ca="1">_xlfn.SINGLE(IF($B219&lt;&gt;"",IF(COUNTIFS(dates,"&gt;="&amp;M$1,dates,"&lt;"&amp;DATE(YEAR(M$1)+1,MONTH(M$1),DAY(M$1)),projects,$B219)&lt;&gt;0,1,""),""))</f>
        <v/>
      </c>
      <c r="N219" s="1" t="str" cm="1">
        <f t="array" aca="1" ref="N219" ca="1">_xlfn.SINGLE(IF($B219&lt;&gt;"",IF(COUNTIFS(dates,"&gt;="&amp;N$1,dates,"&lt;"&amp;DATE(YEAR(N$1)+1,MONTH(N$1),DAY(N$1)),projects,$B219)&lt;&gt;0,1,""),""))</f>
        <v/>
      </c>
      <c r="O219" s="1" t="str" cm="1">
        <f t="array" aca="1" ref="O219" ca="1">_xlfn.SINGLE(IF($B219&lt;&gt;"",IF(COUNTIFS(dates,"&gt;="&amp;O$1,dates,"&lt;"&amp;DATE(YEAR(O$1)+1,MONTH(O$1),DAY(O$1)),projects,$B219)&lt;&gt;0,1,""),""))</f>
        <v/>
      </c>
    </row>
    <row r="220" spans="1:15">
      <c r="A220" s="14" t="str">
        <f t="shared" ca="1" si="6"/>
        <v/>
      </c>
      <c r="B220" s="1" t="str">
        <f ca="1">'Annual Trend Days'!B220</f>
        <v/>
      </c>
      <c r="C220" s="1" t="str">
        <f ca="1">'Annual Trend Days'!C220</f>
        <v/>
      </c>
      <c r="D220" s="3" t="str">
        <f ca="1">'Annual Trend Days'!D220</f>
        <v/>
      </c>
      <c r="E220" s="3" t="str">
        <f ca="1">'Annual Trend Days'!E220</f>
        <v/>
      </c>
      <c r="F220" s="3"/>
      <c r="G220" s="3"/>
      <c r="H220" s="3"/>
      <c r="I220" s="3"/>
      <c r="J220" s="1" t="str" cm="1">
        <f t="array" aca="1" ref="J220" ca="1">_xlfn.SINGLE(IF($B220&lt;&gt;"",IF(COUNTIFS(dates,"&gt;="&amp;J$1,dates,"&lt;"&amp;DATE(YEAR(J$1)+1,MONTH(J$1),DAY(J$1)),projects,$B220)&lt;&gt;0,1,""),""))</f>
        <v/>
      </c>
      <c r="K220" s="1" t="str" cm="1">
        <f t="array" aca="1" ref="K220" ca="1">_xlfn.SINGLE(IF($B220&lt;&gt;"",IF(COUNTIFS(dates,"&gt;="&amp;K$1,dates,"&lt;"&amp;DATE(YEAR(K$1)+1,MONTH(K$1),DAY(K$1)),projects,$B220)&lt;&gt;0,1,""),""))</f>
        <v/>
      </c>
      <c r="L220" s="1" t="str" cm="1">
        <f t="array" aca="1" ref="L220" ca="1">_xlfn.SINGLE(IF($B220&lt;&gt;"",IF(COUNTIFS(dates,"&gt;="&amp;L$1,dates,"&lt;"&amp;DATE(YEAR(L$1)+1,MONTH(L$1),DAY(L$1)),projects,$B220)&lt;&gt;0,1,""),""))</f>
        <v/>
      </c>
      <c r="M220" s="1" t="str" cm="1">
        <f t="array" aca="1" ref="M220" ca="1">_xlfn.SINGLE(IF($B220&lt;&gt;"",IF(COUNTIFS(dates,"&gt;="&amp;M$1,dates,"&lt;"&amp;DATE(YEAR(M$1)+1,MONTH(M$1),DAY(M$1)),projects,$B220)&lt;&gt;0,1,""),""))</f>
        <v/>
      </c>
      <c r="N220" s="1" t="str" cm="1">
        <f t="array" aca="1" ref="N220" ca="1">_xlfn.SINGLE(IF($B220&lt;&gt;"",IF(COUNTIFS(dates,"&gt;="&amp;N$1,dates,"&lt;"&amp;DATE(YEAR(N$1)+1,MONTH(N$1),DAY(N$1)),projects,$B220)&lt;&gt;0,1,""),""))</f>
        <v/>
      </c>
      <c r="O220" s="1" t="str" cm="1">
        <f t="array" aca="1" ref="O220" ca="1">_xlfn.SINGLE(IF($B220&lt;&gt;"",IF(COUNTIFS(dates,"&gt;="&amp;O$1,dates,"&lt;"&amp;DATE(YEAR(O$1)+1,MONTH(O$1),DAY(O$1)),projects,$B220)&lt;&gt;0,1,""),""))</f>
        <v/>
      </c>
    </row>
    <row r="221" spans="1:15">
      <c r="A221" s="14" t="str">
        <f t="shared" ca="1" si="6"/>
        <v/>
      </c>
      <c r="B221" s="1" t="str">
        <f ca="1">'Annual Trend Days'!B221</f>
        <v/>
      </c>
      <c r="C221" s="1" t="str">
        <f ca="1">'Annual Trend Days'!C221</f>
        <v/>
      </c>
      <c r="D221" s="3" t="str">
        <f ca="1">'Annual Trend Days'!D221</f>
        <v/>
      </c>
      <c r="E221" s="3" t="str">
        <f ca="1">'Annual Trend Days'!E221</f>
        <v/>
      </c>
      <c r="F221" s="3"/>
      <c r="G221" s="3"/>
      <c r="H221" s="3"/>
      <c r="I221" s="3"/>
      <c r="J221" s="1" t="str" cm="1">
        <f t="array" aca="1" ref="J221" ca="1">_xlfn.SINGLE(IF($B221&lt;&gt;"",IF(COUNTIFS(dates,"&gt;="&amp;J$1,dates,"&lt;"&amp;DATE(YEAR(J$1)+1,MONTH(J$1),DAY(J$1)),projects,$B221)&lt;&gt;0,1,""),""))</f>
        <v/>
      </c>
      <c r="K221" s="1" t="str" cm="1">
        <f t="array" aca="1" ref="K221" ca="1">_xlfn.SINGLE(IF($B221&lt;&gt;"",IF(COUNTIFS(dates,"&gt;="&amp;K$1,dates,"&lt;"&amp;DATE(YEAR(K$1)+1,MONTH(K$1),DAY(K$1)),projects,$B221)&lt;&gt;0,1,""),""))</f>
        <v/>
      </c>
      <c r="L221" s="1" t="str" cm="1">
        <f t="array" aca="1" ref="L221" ca="1">_xlfn.SINGLE(IF($B221&lt;&gt;"",IF(COUNTIFS(dates,"&gt;="&amp;L$1,dates,"&lt;"&amp;DATE(YEAR(L$1)+1,MONTH(L$1),DAY(L$1)),projects,$B221)&lt;&gt;0,1,""),""))</f>
        <v/>
      </c>
      <c r="M221" s="1" t="str" cm="1">
        <f t="array" aca="1" ref="M221" ca="1">_xlfn.SINGLE(IF($B221&lt;&gt;"",IF(COUNTIFS(dates,"&gt;="&amp;M$1,dates,"&lt;"&amp;DATE(YEAR(M$1)+1,MONTH(M$1),DAY(M$1)),projects,$B221)&lt;&gt;0,1,""),""))</f>
        <v/>
      </c>
      <c r="N221" s="1" t="str" cm="1">
        <f t="array" aca="1" ref="N221" ca="1">_xlfn.SINGLE(IF($B221&lt;&gt;"",IF(COUNTIFS(dates,"&gt;="&amp;N$1,dates,"&lt;"&amp;DATE(YEAR(N$1)+1,MONTH(N$1),DAY(N$1)),projects,$B221)&lt;&gt;0,1,""),""))</f>
        <v/>
      </c>
      <c r="O221" s="1" t="str" cm="1">
        <f t="array" aca="1" ref="O221" ca="1">_xlfn.SINGLE(IF($B221&lt;&gt;"",IF(COUNTIFS(dates,"&gt;="&amp;O$1,dates,"&lt;"&amp;DATE(YEAR(O$1)+1,MONTH(O$1),DAY(O$1)),projects,$B221)&lt;&gt;0,1,""),""))</f>
        <v/>
      </c>
    </row>
    <row r="222" spans="1:15">
      <c r="A222" s="14" t="str">
        <f t="shared" ca="1" si="6"/>
        <v/>
      </c>
      <c r="B222" s="1" t="str">
        <f ca="1">'Annual Trend Days'!B222</f>
        <v/>
      </c>
      <c r="C222" s="1" t="str">
        <f ca="1">'Annual Trend Days'!C222</f>
        <v/>
      </c>
      <c r="D222" s="3" t="str">
        <f ca="1">'Annual Trend Days'!D222</f>
        <v/>
      </c>
      <c r="E222" s="3" t="str">
        <f ca="1">'Annual Trend Days'!E222</f>
        <v/>
      </c>
      <c r="F222" s="3"/>
      <c r="G222" s="3"/>
      <c r="H222" s="3"/>
      <c r="I222" s="3"/>
      <c r="J222" s="1" t="str" cm="1">
        <f t="array" aca="1" ref="J222" ca="1">_xlfn.SINGLE(IF($B222&lt;&gt;"",IF(COUNTIFS(dates,"&gt;="&amp;J$1,dates,"&lt;"&amp;DATE(YEAR(J$1)+1,MONTH(J$1),DAY(J$1)),projects,$B222)&lt;&gt;0,1,""),""))</f>
        <v/>
      </c>
      <c r="K222" s="1" t="str" cm="1">
        <f t="array" aca="1" ref="K222" ca="1">_xlfn.SINGLE(IF($B222&lt;&gt;"",IF(COUNTIFS(dates,"&gt;="&amp;K$1,dates,"&lt;"&amp;DATE(YEAR(K$1)+1,MONTH(K$1),DAY(K$1)),projects,$B222)&lt;&gt;0,1,""),""))</f>
        <v/>
      </c>
      <c r="L222" s="1" t="str" cm="1">
        <f t="array" aca="1" ref="L222" ca="1">_xlfn.SINGLE(IF($B222&lt;&gt;"",IF(COUNTIFS(dates,"&gt;="&amp;L$1,dates,"&lt;"&amp;DATE(YEAR(L$1)+1,MONTH(L$1),DAY(L$1)),projects,$B222)&lt;&gt;0,1,""),""))</f>
        <v/>
      </c>
      <c r="M222" s="1" t="str" cm="1">
        <f t="array" aca="1" ref="M222" ca="1">_xlfn.SINGLE(IF($B222&lt;&gt;"",IF(COUNTIFS(dates,"&gt;="&amp;M$1,dates,"&lt;"&amp;DATE(YEAR(M$1)+1,MONTH(M$1),DAY(M$1)),projects,$B222)&lt;&gt;0,1,""),""))</f>
        <v/>
      </c>
      <c r="N222" s="1" t="str" cm="1">
        <f t="array" aca="1" ref="N222" ca="1">_xlfn.SINGLE(IF($B222&lt;&gt;"",IF(COUNTIFS(dates,"&gt;="&amp;N$1,dates,"&lt;"&amp;DATE(YEAR(N$1)+1,MONTH(N$1),DAY(N$1)),projects,$B222)&lt;&gt;0,1,""),""))</f>
        <v/>
      </c>
      <c r="O222" s="1" t="str" cm="1">
        <f t="array" aca="1" ref="O222" ca="1">_xlfn.SINGLE(IF($B222&lt;&gt;"",IF(COUNTIFS(dates,"&gt;="&amp;O$1,dates,"&lt;"&amp;DATE(YEAR(O$1)+1,MONTH(O$1),DAY(O$1)),projects,$B222)&lt;&gt;0,1,""),""))</f>
        <v/>
      </c>
    </row>
    <row r="223" spans="1:15">
      <c r="A223" s="14" t="str">
        <f t="shared" ca="1" si="6"/>
        <v/>
      </c>
      <c r="B223" s="1" t="str">
        <f ca="1">'Annual Trend Days'!B223</f>
        <v/>
      </c>
      <c r="C223" s="1" t="str">
        <f ca="1">'Annual Trend Days'!C223</f>
        <v/>
      </c>
      <c r="D223" s="3" t="str">
        <f ca="1">'Annual Trend Days'!D223</f>
        <v/>
      </c>
      <c r="E223" s="3" t="str">
        <f ca="1">'Annual Trend Days'!E223</f>
        <v/>
      </c>
      <c r="F223" s="3"/>
      <c r="G223" s="3"/>
      <c r="H223" s="3"/>
      <c r="I223" s="3"/>
      <c r="J223" s="1" t="str" cm="1">
        <f t="array" aca="1" ref="J223" ca="1">_xlfn.SINGLE(IF($B223&lt;&gt;"",IF(COUNTIFS(dates,"&gt;="&amp;J$1,dates,"&lt;"&amp;DATE(YEAR(J$1)+1,MONTH(J$1),DAY(J$1)),projects,$B223)&lt;&gt;0,1,""),""))</f>
        <v/>
      </c>
      <c r="K223" s="1" t="str" cm="1">
        <f t="array" aca="1" ref="K223" ca="1">_xlfn.SINGLE(IF($B223&lt;&gt;"",IF(COUNTIFS(dates,"&gt;="&amp;K$1,dates,"&lt;"&amp;DATE(YEAR(K$1)+1,MONTH(K$1),DAY(K$1)),projects,$B223)&lt;&gt;0,1,""),""))</f>
        <v/>
      </c>
      <c r="L223" s="1" t="str" cm="1">
        <f t="array" aca="1" ref="L223" ca="1">_xlfn.SINGLE(IF($B223&lt;&gt;"",IF(COUNTIFS(dates,"&gt;="&amp;L$1,dates,"&lt;"&amp;DATE(YEAR(L$1)+1,MONTH(L$1),DAY(L$1)),projects,$B223)&lt;&gt;0,1,""),""))</f>
        <v/>
      </c>
      <c r="M223" s="1" t="str" cm="1">
        <f t="array" aca="1" ref="M223" ca="1">_xlfn.SINGLE(IF($B223&lt;&gt;"",IF(COUNTIFS(dates,"&gt;="&amp;M$1,dates,"&lt;"&amp;DATE(YEAR(M$1)+1,MONTH(M$1),DAY(M$1)),projects,$B223)&lt;&gt;0,1,""),""))</f>
        <v/>
      </c>
      <c r="N223" s="1" t="str" cm="1">
        <f t="array" aca="1" ref="N223" ca="1">_xlfn.SINGLE(IF($B223&lt;&gt;"",IF(COUNTIFS(dates,"&gt;="&amp;N$1,dates,"&lt;"&amp;DATE(YEAR(N$1)+1,MONTH(N$1),DAY(N$1)),projects,$B223)&lt;&gt;0,1,""),""))</f>
        <v/>
      </c>
      <c r="O223" s="1" t="str" cm="1">
        <f t="array" aca="1" ref="O223" ca="1">_xlfn.SINGLE(IF($B223&lt;&gt;"",IF(COUNTIFS(dates,"&gt;="&amp;O$1,dates,"&lt;"&amp;DATE(YEAR(O$1)+1,MONTH(O$1),DAY(O$1)),projects,$B223)&lt;&gt;0,1,""),""))</f>
        <v/>
      </c>
    </row>
    <row r="224" spans="1:15">
      <c r="A224" s="14" t="str">
        <f t="shared" ca="1" si="6"/>
        <v/>
      </c>
      <c r="B224" s="1" t="str">
        <f ca="1">'Annual Trend Days'!B224</f>
        <v/>
      </c>
      <c r="C224" s="1" t="str">
        <f ca="1">'Annual Trend Days'!C224</f>
        <v/>
      </c>
      <c r="D224" s="3" t="str">
        <f ca="1">'Annual Trend Days'!D224</f>
        <v/>
      </c>
      <c r="E224" s="3" t="str">
        <f ca="1">'Annual Trend Days'!E224</f>
        <v/>
      </c>
      <c r="F224" s="3"/>
      <c r="G224" s="3"/>
      <c r="H224" s="3"/>
      <c r="I224" s="3"/>
      <c r="J224" s="1" t="str" cm="1">
        <f t="array" aca="1" ref="J224" ca="1">_xlfn.SINGLE(IF($B224&lt;&gt;"",IF(COUNTIFS(dates,"&gt;="&amp;J$1,dates,"&lt;"&amp;DATE(YEAR(J$1)+1,MONTH(J$1),DAY(J$1)),projects,$B224)&lt;&gt;0,1,""),""))</f>
        <v/>
      </c>
      <c r="K224" s="1" t="str" cm="1">
        <f t="array" aca="1" ref="K224" ca="1">_xlfn.SINGLE(IF($B224&lt;&gt;"",IF(COUNTIFS(dates,"&gt;="&amp;K$1,dates,"&lt;"&amp;DATE(YEAR(K$1)+1,MONTH(K$1),DAY(K$1)),projects,$B224)&lt;&gt;0,1,""),""))</f>
        <v/>
      </c>
      <c r="L224" s="1" t="str" cm="1">
        <f t="array" aca="1" ref="L224" ca="1">_xlfn.SINGLE(IF($B224&lt;&gt;"",IF(COUNTIFS(dates,"&gt;="&amp;L$1,dates,"&lt;"&amp;DATE(YEAR(L$1)+1,MONTH(L$1),DAY(L$1)),projects,$B224)&lt;&gt;0,1,""),""))</f>
        <v/>
      </c>
      <c r="M224" s="1" t="str" cm="1">
        <f t="array" aca="1" ref="M224" ca="1">_xlfn.SINGLE(IF($B224&lt;&gt;"",IF(COUNTIFS(dates,"&gt;="&amp;M$1,dates,"&lt;"&amp;DATE(YEAR(M$1)+1,MONTH(M$1),DAY(M$1)),projects,$B224)&lt;&gt;0,1,""),""))</f>
        <v/>
      </c>
      <c r="N224" s="1" t="str" cm="1">
        <f t="array" aca="1" ref="N224" ca="1">_xlfn.SINGLE(IF($B224&lt;&gt;"",IF(COUNTIFS(dates,"&gt;="&amp;N$1,dates,"&lt;"&amp;DATE(YEAR(N$1)+1,MONTH(N$1),DAY(N$1)),projects,$B224)&lt;&gt;0,1,""),""))</f>
        <v/>
      </c>
      <c r="O224" s="1" t="str" cm="1">
        <f t="array" aca="1" ref="O224" ca="1">_xlfn.SINGLE(IF($B224&lt;&gt;"",IF(COUNTIFS(dates,"&gt;="&amp;O$1,dates,"&lt;"&amp;DATE(YEAR(O$1)+1,MONTH(O$1),DAY(O$1)),projects,$B224)&lt;&gt;0,1,""),""))</f>
        <v/>
      </c>
    </row>
    <row r="225" spans="1:15">
      <c r="A225" s="14" t="str">
        <f t="shared" ca="1" si="6"/>
        <v/>
      </c>
      <c r="B225" s="1" t="str">
        <f ca="1">'Annual Trend Days'!B225</f>
        <v/>
      </c>
      <c r="C225" s="1" t="str">
        <f ca="1">'Annual Trend Days'!C225</f>
        <v/>
      </c>
      <c r="D225" s="3" t="str">
        <f ca="1">'Annual Trend Days'!D225</f>
        <v/>
      </c>
      <c r="E225" s="3" t="str">
        <f ca="1">'Annual Trend Days'!E225</f>
        <v/>
      </c>
      <c r="F225" s="3"/>
      <c r="G225" s="3"/>
      <c r="H225" s="3"/>
      <c r="I225" s="3"/>
      <c r="J225" s="1" t="str" cm="1">
        <f t="array" aca="1" ref="J225" ca="1">_xlfn.SINGLE(IF($B225&lt;&gt;"",IF(COUNTIFS(dates,"&gt;="&amp;J$1,dates,"&lt;"&amp;DATE(YEAR(J$1)+1,MONTH(J$1),DAY(J$1)),projects,$B225)&lt;&gt;0,1,""),""))</f>
        <v/>
      </c>
      <c r="K225" s="1" t="str" cm="1">
        <f t="array" aca="1" ref="K225" ca="1">_xlfn.SINGLE(IF($B225&lt;&gt;"",IF(COUNTIFS(dates,"&gt;="&amp;K$1,dates,"&lt;"&amp;DATE(YEAR(K$1)+1,MONTH(K$1),DAY(K$1)),projects,$B225)&lt;&gt;0,1,""),""))</f>
        <v/>
      </c>
      <c r="L225" s="1" t="str" cm="1">
        <f t="array" aca="1" ref="L225" ca="1">_xlfn.SINGLE(IF($B225&lt;&gt;"",IF(COUNTIFS(dates,"&gt;="&amp;L$1,dates,"&lt;"&amp;DATE(YEAR(L$1)+1,MONTH(L$1),DAY(L$1)),projects,$B225)&lt;&gt;0,1,""),""))</f>
        <v/>
      </c>
      <c r="M225" s="1" t="str" cm="1">
        <f t="array" aca="1" ref="M225" ca="1">_xlfn.SINGLE(IF($B225&lt;&gt;"",IF(COUNTIFS(dates,"&gt;="&amp;M$1,dates,"&lt;"&amp;DATE(YEAR(M$1)+1,MONTH(M$1),DAY(M$1)),projects,$B225)&lt;&gt;0,1,""),""))</f>
        <v/>
      </c>
      <c r="N225" s="1" t="str" cm="1">
        <f t="array" aca="1" ref="N225" ca="1">_xlfn.SINGLE(IF($B225&lt;&gt;"",IF(COUNTIFS(dates,"&gt;="&amp;N$1,dates,"&lt;"&amp;DATE(YEAR(N$1)+1,MONTH(N$1),DAY(N$1)),projects,$B225)&lt;&gt;0,1,""),""))</f>
        <v/>
      </c>
      <c r="O225" s="1" t="str" cm="1">
        <f t="array" aca="1" ref="O225" ca="1">_xlfn.SINGLE(IF($B225&lt;&gt;"",IF(COUNTIFS(dates,"&gt;="&amp;O$1,dates,"&lt;"&amp;DATE(YEAR(O$1)+1,MONTH(O$1),DAY(O$1)),projects,$B225)&lt;&gt;0,1,""),""))</f>
        <v/>
      </c>
    </row>
    <row r="226" spans="1:15">
      <c r="A226" s="14" t="str">
        <f t="shared" ca="1" si="6"/>
        <v/>
      </c>
      <c r="B226" s="1" t="str">
        <f ca="1">'Annual Trend Days'!B226</f>
        <v/>
      </c>
      <c r="C226" s="1" t="str">
        <f ca="1">'Annual Trend Days'!C226</f>
        <v/>
      </c>
      <c r="D226" s="3" t="str">
        <f ca="1">'Annual Trend Days'!D226</f>
        <v/>
      </c>
      <c r="E226" s="3" t="str">
        <f ca="1">'Annual Trend Days'!E226</f>
        <v/>
      </c>
      <c r="F226" s="3"/>
      <c r="G226" s="3"/>
      <c r="H226" s="3"/>
      <c r="I226" s="3"/>
      <c r="J226" s="1" t="str" cm="1">
        <f t="array" aca="1" ref="J226" ca="1">_xlfn.SINGLE(IF($B226&lt;&gt;"",IF(COUNTIFS(dates,"&gt;="&amp;J$1,dates,"&lt;"&amp;DATE(YEAR(J$1)+1,MONTH(J$1),DAY(J$1)),projects,$B226)&lt;&gt;0,1,""),""))</f>
        <v/>
      </c>
      <c r="K226" s="1" t="str" cm="1">
        <f t="array" aca="1" ref="K226" ca="1">_xlfn.SINGLE(IF($B226&lt;&gt;"",IF(COUNTIFS(dates,"&gt;="&amp;K$1,dates,"&lt;"&amp;DATE(YEAR(K$1)+1,MONTH(K$1),DAY(K$1)),projects,$B226)&lt;&gt;0,1,""),""))</f>
        <v/>
      </c>
      <c r="L226" s="1" t="str" cm="1">
        <f t="array" aca="1" ref="L226" ca="1">_xlfn.SINGLE(IF($B226&lt;&gt;"",IF(COUNTIFS(dates,"&gt;="&amp;L$1,dates,"&lt;"&amp;DATE(YEAR(L$1)+1,MONTH(L$1),DAY(L$1)),projects,$B226)&lt;&gt;0,1,""),""))</f>
        <v/>
      </c>
      <c r="M226" s="1" t="str" cm="1">
        <f t="array" aca="1" ref="M226" ca="1">_xlfn.SINGLE(IF($B226&lt;&gt;"",IF(COUNTIFS(dates,"&gt;="&amp;M$1,dates,"&lt;"&amp;DATE(YEAR(M$1)+1,MONTH(M$1),DAY(M$1)),projects,$B226)&lt;&gt;0,1,""),""))</f>
        <v/>
      </c>
      <c r="N226" s="1" t="str" cm="1">
        <f t="array" aca="1" ref="N226" ca="1">_xlfn.SINGLE(IF($B226&lt;&gt;"",IF(COUNTIFS(dates,"&gt;="&amp;N$1,dates,"&lt;"&amp;DATE(YEAR(N$1)+1,MONTH(N$1),DAY(N$1)),projects,$B226)&lt;&gt;0,1,""),""))</f>
        <v/>
      </c>
      <c r="O226" s="1" t="str" cm="1">
        <f t="array" aca="1" ref="O226" ca="1">_xlfn.SINGLE(IF($B226&lt;&gt;"",IF(COUNTIFS(dates,"&gt;="&amp;O$1,dates,"&lt;"&amp;DATE(YEAR(O$1)+1,MONTH(O$1),DAY(O$1)),projects,$B226)&lt;&gt;0,1,""),""))</f>
        <v/>
      </c>
    </row>
    <row r="227" spans="1:15">
      <c r="A227" s="14" t="str">
        <f t="shared" ca="1" si="6"/>
        <v/>
      </c>
      <c r="B227" s="1" t="str">
        <f ca="1">'Annual Trend Days'!B227</f>
        <v/>
      </c>
      <c r="C227" s="1" t="str">
        <f ca="1">'Annual Trend Days'!C227</f>
        <v/>
      </c>
      <c r="D227" s="3" t="str">
        <f ca="1">'Annual Trend Days'!D227</f>
        <v/>
      </c>
      <c r="E227" s="3" t="str">
        <f ca="1">'Annual Trend Days'!E227</f>
        <v/>
      </c>
      <c r="F227" s="3"/>
      <c r="G227" s="3"/>
      <c r="H227" s="3"/>
      <c r="I227" s="3"/>
      <c r="J227" s="1" t="str" cm="1">
        <f t="array" aca="1" ref="J227" ca="1">_xlfn.SINGLE(IF($B227&lt;&gt;"",IF(COUNTIFS(dates,"&gt;="&amp;J$1,dates,"&lt;"&amp;DATE(YEAR(J$1)+1,MONTH(J$1),DAY(J$1)),projects,$B227)&lt;&gt;0,1,""),""))</f>
        <v/>
      </c>
      <c r="K227" s="1" t="str" cm="1">
        <f t="array" aca="1" ref="K227" ca="1">_xlfn.SINGLE(IF($B227&lt;&gt;"",IF(COUNTIFS(dates,"&gt;="&amp;K$1,dates,"&lt;"&amp;DATE(YEAR(K$1)+1,MONTH(K$1),DAY(K$1)),projects,$B227)&lt;&gt;0,1,""),""))</f>
        <v/>
      </c>
      <c r="L227" s="1" t="str" cm="1">
        <f t="array" aca="1" ref="L227" ca="1">_xlfn.SINGLE(IF($B227&lt;&gt;"",IF(COUNTIFS(dates,"&gt;="&amp;L$1,dates,"&lt;"&amp;DATE(YEAR(L$1)+1,MONTH(L$1),DAY(L$1)),projects,$B227)&lt;&gt;0,1,""),""))</f>
        <v/>
      </c>
      <c r="M227" s="1" t="str" cm="1">
        <f t="array" aca="1" ref="M227" ca="1">_xlfn.SINGLE(IF($B227&lt;&gt;"",IF(COUNTIFS(dates,"&gt;="&amp;M$1,dates,"&lt;"&amp;DATE(YEAR(M$1)+1,MONTH(M$1),DAY(M$1)),projects,$B227)&lt;&gt;0,1,""),""))</f>
        <v/>
      </c>
      <c r="N227" s="1" t="str" cm="1">
        <f t="array" aca="1" ref="N227" ca="1">_xlfn.SINGLE(IF($B227&lt;&gt;"",IF(COUNTIFS(dates,"&gt;="&amp;N$1,dates,"&lt;"&amp;DATE(YEAR(N$1)+1,MONTH(N$1),DAY(N$1)),projects,$B227)&lt;&gt;0,1,""),""))</f>
        <v/>
      </c>
      <c r="O227" s="1" t="str" cm="1">
        <f t="array" aca="1" ref="O227" ca="1">_xlfn.SINGLE(IF($B227&lt;&gt;"",IF(COUNTIFS(dates,"&gt;="&amp;O$1,dates,"&lt;"&amp;DATE(YEAR(O$1)+1,MONTH(O$1),DAY(O$1)),projects,$B227)&lt;&gt;0,1,""),""))</f>
        <v/>
      </c>
    </row>
    <row r="228" spans="1:15">
      <c r="A228" s="14" t="str">
        <f t="shared" ca="1" si="6"/>
        <v/>
      </c>
      <c r="B228" s="1" t="str">
        <f ca="1">'Annual Trend Days'!B228</f>
        <v/>
      </c>
      <c r="C228" s="1" t="str">
        <f ca="1">'Annual Trend Days'!C228</f>
        <v/>
      </c>
      <c r="D228" s="3" t="str">
        <f ca="1">'Annual Trend Days'!D228</f>
        <v/>
      </c>
      <c r="E228" s="3" t="str">
        <f ca="1">'Annual Trend Days'!E228</f>
        <v/>
      </c>
      <c r="F228" s="3"/>
      <c r="G228" s="3"/>
      <c r="H228" s="3"/>
      <c r="I228" s="3"/>
      <c r="J228" s="1" t="str" cm="1">
        <f t="array" aca="1" ref="J228" ca="1">_xlfn.SINGLE(IF($B228&lt;&gt;"",IF(COUNTIFS(dates,"&gt;="&amp;J$1,dates,"&lt;"&amp;DATE(YEAR(J$1)+1,MONTH(J$1),DAY(J$1)),projects,$B228)&lt;&gt;0,1,""),""))</f>
        <v/>
      </c>
      <c r="K228" s="1" t="str" cm="1">
        <f t="array" aca="1" ref="K228" ca="1">_xlfn.SINGLE(IF($B228&lt;&gt;"",IF(COUNTIFS(dates,"&gt;="&amp;K$1,dates,"&lt;"&amp;DATE(YEAR(K$1)+1,MONTH(K$1),DAY(K$1)),projects,$B228)&lt;&gt;0,1,""),""))</f>
        <v/>
      </c>
      <c r="L228" s="1" t="str" cm="1">
        <f t="array" aca="1" ref="L228" ca="1">_xlfn.SINGLE(IF($B228&lt;&gt;"",IF(COUNTIFS(dates,"&gt;="&amp;L$1,dates,"&lt;"&amp;DATE(YEAR(L$1)+1,MONTH(L$1),DAY(L$1)),projects,$B228)&lt;&gt;0,1,""),""))</f>
        <v/>
      </c>
      <c r="M228" s="1" t="str" cm="1">
        <f t="array" aca="1" ref="M228" ca="1">_xlfn.SINGLE(IF($B228&lt;&gt;"",IF(COUNTIFS(dates,"&gt;="&amp;M$1,dates,"&lt;"&amp;DATE(YEAR(M$1)+1,MONTH(M$1),DAY(M$1)),projects,$B228)&lt;&gt;0,1,""),""))</f>
        <v/>
      </c>
      <c r="N228" s="1" t="str" cm="1">
        <f t="array" aca="1" ref="N228" ca="1">_xlfn.SINGLE(IF($B228&lt;&gt;"",IF(COUNTIFS(dates,"&gt;="&amp;N$1,dates,"&lt;"&amp;DATE(YEAR(N$1)+1,MONTH(N$1),DAY(N$1)),projects,$B228)&lt;&gt;0,1,""),""))</f>
        <v/>
      </c>
      <c r="O228" s="1" t="str" cm="1">
        <f t="array" aca="1" ref="O228" ca="1">_xlfn.SINGLE(IF($B228&lt;&gt;"",IF(COUNTIFS(dates,"&gt;="&amp;O$1,dates,"&lt;"&amp;DATE(YEAR(O$1)+1,MONTH(O$1),DAY(O$1)),projects,$B228)&lt;&gt;0,1,""),""))</f>
        <v/>
      </c>
    </row>
    <row r="229" spans="1:15">
      <c r="A229" s="14" t="str">
        <f t="shared" ca="1" si="6"/>
        <v/>
      </c>
      <c r="B229" s="1" t="str">
        <f ca="1">'Annual Trend Days'!B229</f>
        <v/>
      </c>
      <c r="C229" s="1" t="str">
        <f ca="1">'Annual Trend Days'!C229</f>
        <v/>
      </c>
      <c r="D229" s="3" t="str">
        <f ca="1">'Annual Trend Days'!D229</f>
        <v/>
      </c>
      <c r="E229" s="3" t="str">
        <f ca="1">'Annual Trend Days'!E229</f>
        <v/>
      </c>
      <c r="F229" s="3"/>
      <c r="G229" s="3"/>
      <c r="H229" s="3"/>
      <c r="I229" s="3"/>
      <c r="J229" s="1" t="str" cm="1">
        <f t="array" aca="1" ref="J229" ca="1">_xlfn.SINGLE(IF($B229&lt;&gt;"",IF(COUNTIFS(dates,"&gt;="&amp;J$1,dates,"&lt;"&amp;DATE(YEAR(J$1)+1,MONTH(J$1),DAY(J$1)),projects,$B229)&lt;&gt;0,1,""),""))</f>
        <v/>
      </c>
      <c r="K229" s="1" t="str" cm="1">
        <f t="array" aca="1" ref="K229" ca="1">_xlfn.SINGLE(IF($B229&lt;&gt;"",IF(COUNTIFS(dates,"&gt;="&amp;K$1,dates,"&lt;"&amp;DATE(YEAR(K$1)+1,MONTH(K$1),DAY(K$1)),projects,$B229)&lt;&gt;0,1,""),""))</f>
        <v/>
      </c>
      <c r="L229" s="1" t="str" cm="1">
        <f t="array" aca="1" ref="L229" ca="1">_xlfn.SINGLE(IF($B229&lt;&gt;"",IF(COUNTIFS(dates,"&gt;="&amp;L$1,dates,"&lt;"&amp;DATE(YEAR(L$1)+1,MONTH(L$1),DAY(L$1)),projects,$B229)&lt;&gt;0,1,""),""))</f>
        <v/>
      </c>
      <c r="M229" s="1" t="str" cm="1">
        <f t="array" aca="1" ref="M229" ca="1">_xlfn.SINGLE(IF($B229&lt;&gt;"",IF(COUNTIFS(dates,"&gt;="&amp;M$1,dates,"&lt;"&amp;DATE(YEAR(M$1)+1,MONTH(M$1),DAY(M$1)),projects,$B229)&lt;&gt;0,1,""),""))</f>
        <v/>
      </c>
      <c r="N229" s="1" t="str" cm="1">
        <f t="array" aca="1" ref="N229" ca="1">_xlfn.SINGLE(IF($B229&lt;&gt;"",IF(COUNTIFS(dates,"&gt;="&amp;N$1,dates,"&lt;"&amp;DATE(YEAR(N$1)+1,MONTH(N$1),DAY(N$1)),projects,$B229)&lt;&gt;0,1,""),""))</f>
        <v/>
      </c>
      <c r="O229" s="1" t="str" cm="1">
        <f t="array" aca="1" ref="O229" ca="1">_xlfn.SINGLE(IF($B229&lt;&gt;"",IF(COUNTIFS(dates,"&gt;="&amp;O$1,dates,"&lt;"&amp;DATE(YEAR(O$1)+1,MONTH(O$1),DAY(O$1)),projects,$B229)&lt;&gt;0,1,""),""))</f>
        <v/>
      </c>
    </row>
    <row r="230" spans="1:15">
      <c r="A230" s="14" t="str">
        <f t="shared" ca="1" si="6"/>
        <v/>
      </c>
      <c r="B230" s="1" t="str">
        <f ca="1">'Annual Trend Days'!B230</f>
        <v/>
      </c>
      <c r="C230" s="1" t="str">
        <f ca="1">'Annual Trend Days'!C230</f>
        <v/>
      </c>
      <c r="D230" s="3" t="str">
        <f ca="1">'Annual Trend Days'!D230</f>
        <v/>
      </c>
      <c r="E230" s="3" t="str">
        <f ca="1">'Annual Trend Days'!E230</f>
        <v/>
      </c>
      <c r="F230" s="3"/>
      <c r="G230" s="3"/>
      <c r="H230" s="3"/>
      <c r="I230" s="3"/>
      <c r="J230" s="1" t="str" cm="1">
        <f t="array" aca="1" ref="J230" ca="1">_xlfn.SINGLE(IF($B230&lt;&gt;"",IF(COUNTIFS(dates,"&gt;="&amp;J$1,dates,"&lt;"&amp;DATE(YEAR(J$1)+1,MONTH(J$1),DAY(J$1)),projects,$B230)&lt;&gt;0,1,""),""))</f>
        <v/>
      </c>
      <c r="K230" s="1" t="str" cm="1">
        <f t="array" aca="1" ref="K230" ca="1">_xlfn.SINGLE(IF($B230&lt;&gt;"",IF(COUNTIFS(dates,"&gt;="&amp;K$1,dates,"&lt;"&amp;DATE(YEAR(K$1)+1,MONTH(K$1),DAY(K$1)),projects,$B230)&lt;&gt;0,1,""),""))</f>
        <v/>
      </c>
      <c r="L230" s="1" t="str" cm="1">
        <f t="array" aca="1" ref="L230" ca="1">_xlfn.SINGLE(IF($B230&lt;&gt;"",IF(COUNTIFS(dates,"&gt;="&amp;L$1,dates,"&lt;"&amp;DATE(YEAR(L$1)+1,MONTH(L$1),DAY(L$1)),projects,$B230)&lt;&gt;0,1,""),""))</f>
        <v/>
      </c>
      <c r="M230" s="1" t="str" cm="1">
        <f t="array" aca="1" ref="M230" ca="1">_xlfn.SINGLE(IF($B230&lt;&gt;"",IF(COUNTIFS(dates,"&gt;="&amp;M$1,dates,"&lt;"&amp;DATE(YEAR(M$1)+1,MONTH(M$1),DAY(M$1)),projects,$B230)&lt;&gt;0,1,""),""))</f>
        <v/>
      </c>
      <c r="N230" s="1" t="str" cm="1">
        <f t="array" aca="1" ref="N230" ca="1">_xlfn.SINGLE(IF($B230&lt;&gt;"",IF(COUNTIFS(dates,"&gt;="&amp;N$1,dates,"&lt;"&amp;DATE(YEAR(N$1)+1,MONTH(N$1),DAY(N$1)),projects,$B230)&lt;&gt;0,1,""),""))</f>
        <v/>
      </c>
      <c r="O230" s="1" t="str" cm="1">
        <f t="array" aca="1" ref="O230" ca="1">_xlfn.SINGLE(IF($B230&lt;&gt;"",IF(COUNTIFS(dates,"&gt;="&amp;O$1,dates,"&lt;"&amp;DATE(YEAR(O$1)+1,MONTH(O$1),DAY(O$1)),projects,$B230)&lt;&gt;0,1,""),""))</f>
        <v/>
      </c>
    </row>
    <row r="231" spans="1:15">
      <c r="A231" s="14" t="str">
        <f t="shared" ca="1" si="6"/>
        <v/>
      </c>
      <c r="B231" s="1" t="str">
        <f ca="1">'Annual Trend Days'!B231</f>
        <v/>
      </c>
      <c r="C231" s="1" t="str">
        <f ca="1">'Annual Trend Days'!C231</f>
        <v/>
      </c>
      <c r="D231" s="3" t="str">
        <f ca="1">'Annual Trend Days'!D231</f>
        <v/>
      </c>
      <c r="E231" s="3" t="str">
        <f ca="1">'Annual Trend Days'!E231</f>
        <v/>
      </c>
      <c r="F231" s="3"/>
      <c r="G231" s="3"/>
      <c r="H231" s="3"/>
      <c r="I231" s="3"/>
      <c r="J231" s="1" t="str" cm="1">
        <f t="array" aca="1" ref="J231" ca="1">_xlfn.SINGLE(IF($B231&lt;&gt;"",IF(COUNTIFS(dates,"&gt;="&amp;J$1,dates,"&lt;"&amp;DATE(YEAR(J$1)+1,MONTH(J$1),DAY(J$1)),projects,$B231)&lt;&gt;0,1,""),""))</f>
        <v/>
      </c>
      <c r="K231" s="1" t="str" cm="1">
        <f t="array" aca="1" ref="K231" ca="1">_xlfn.SINGLE(IF($B231&lt;&gt;"",IF(COUNTIFS(dates,"&gt;="&amp;K$1,dates,"&lt;"&amp;DATE(YEAR(K$1)+1,MONTH(K$1),DAY(K$1)),projects,$B231)&lt;&gt;0,1,""),""))</f>
        <v/>
      </c>
      <c r="L231" s="1" t="str" cm="1">
        <f t="array" aca="1" ref="L231" ca="1">_xlfn.SINGLE(IF($B231&lt;&gt;"",IF(COUNTIFS(dates,"&gt;="&amp;L$1,dates,"&lt;"&amp;DATE(YEAR(L$1)+1,MONTH(L$1),DAY(L$1)),projects,$B231)&lt;&gt;0,1,""),""))</f>
        <v/>
      </c>
      <c r="M231" s="1" t="str" cm="1">
        <f t="array" aca="1" ref="M231" ca="1">_xlfn.SINGLE(IF($B231&lt;&gt;"",IF(COUNTIFS(dates,"&gt;="&amp;M$1,dates,"&lt;"&amp;DATE(YEAR(M$1)+1,MONTH(M$1),DAY(M$1)),projects,$B231)&lt;&gt;0,1,""),""))</f>
        <v/>
      </c>
      <c r="N231" s="1" t="str" cm="1">
        <f t="array" aca="1" ref="N231" ca="1">_xlfn.SINGLE(IF($B231&lt;&gt;"",IF(COUNTIFS(dates,"&gt;="&amp;N$1,dates,"&lt;"&amp;DATE(YEAR(N$1)+1,MONTH(N$1),DAY(N$1)),projects,$B231)&lt;&gt;0,1,""),""))</f>
        <v/>
      </c>
      <c r="O231" s="1" t="str" cm="1">
        <f t="array" aca="1" ref="O231" ca="1">_xlfn.SINGLE(IF($B231&lt;&gt;"",IF(COUNTIFS(dates,"&gt;="&amp;O$1,dates,"&lt;"&amp;DATE(YEAR(O$1)+1,MONTH(O$1),DAY(O$1)),projects,$B231)&lt;&gt;0,1,""),""))</f>
        <v/>
      </c>
    </row>
    <row r="232" spans="1:15">
      <c r="A232" s="14" t="str">
        <f t="shared" ca="1" si="6"/>
        <v/>
      </c>
      <c r="B232" s="1" t="str">
        <f ca="1">'Annual Trend Days'!B232</f>
        <v/>
      </c>
      <c r="C232" s="1" t="str">
        <f ca="1">'Annual Trend Days'!C232</f>
        <v/>
      </c>
      <c r="D232" s="3" t="str">
        <f ca="1">'Annual Trend Days'!D232</f>
        <v/>
      </c>
      <c r="E232" s="3" t="str">
        <f ca="1">'Annual Trend Days'!E232</f>
        <v/>
      </c>
      <c r="F232" s="3"/>
      <c r="G232" s="3"/>
      <c r="H232" s="3"/>
      <c r="I232" s="3"/>
      <c r="J232" s="1" t="str" cm="1">
        <f t="array" aca="1" ref="J232" ca="1">_xlfn.SINGLE(IF($B232&lt;&gt;"",IF(COUNTIFS(dates,"&gt;="&amp;J$1,dates,"&lt;"&amp;DATE(YEAR(J$1)+1,MONTH(J$1),DAY(J$1)),projects,$B232)&lt;&gt;0,1,""),""))</f>
        <v/>
      </c>
      <c r="K232" s="1" t="str" cm="1">
        <f t="array" aca="1" ref="K232" ca="1">_xlfn.SINGLE(IF($B232&lt;&gt;"",IF(COUNTIFS(dates,"&gt;="&amp;K$1,dates,"&lt;"&amp;DATE(YEAR(K$1)+1,MONTH(K$1),DAY(K$1)),projects,$B232)&lt;&gt;0,1,""),""))</f>
        <v/>
      </c>
      <c r="L232" s="1" t="str" cm="1">
        <f t="array" aca="1" ref="L232" ca="1">_xlfn.SINGLE(IF($B232&lt;&gt;"",IF(COUNTIFS(dates,"&gt;="&amp;L$1,dates,"&lt;"&amp;DATE(YEAR(L$1)+1,MONTH(L$1),DAY(L$1)),projects,$B232)&lt;&gt;0,1,""),""))</f>
        <v/>
      </c>
      <c r="M232" s="1" t="str" cm="1">
        <f t="array" aca="1" ref="M232" ca="1">_xlfn.SINGLE(IF($B232&lt;&gt;"",IF(COUNTIFS(dates,"&gt;="&amp;M$1,dates,"&lt;"&amp;DATE(YEAR(M$1)+1,MONTH(M$1),DAY(M$1)),projects,$B232)&lt;&gt;0,1,""),""))</f>
        <v/>
      </c>
      <c r="N232" s="1" t="str" cm="1">
        <f t="array" aca="1" ref="N232" ca="1">_xlfn.SINGLE(IF($B232&lt;&gt;"",IF(COUNTIFS(dates,"&gt;="&amp;N$1,dates,"&lt;"&amp;DATE(YEAR(N$1)+1,MONTH(N$1),DAY(N$1)),projects,$B232)&lt;&gt;0,1,""),""))</f>
        <v/>
      </c>
      <c r="O232" s="1" t="str" cm="1">
        <f t="array" aca="1" ref="O232" ca="1">_xlfn.SINGLE(IF($B232&lt;&gt;"",IF(COUNTIFS(dates,"&gt;="&amp;O$1,dates,"&lt;"&amp;DATE(YEAR(O$1)+1,MONTH(O$1),DAY(O$1)),projects,$B232)&lt;&gt;0,1,""),""))</f>
        <v/>
      </c>
    </row>
    <row r="233" spans="1:15">
      <c r="A233" s="14" t="str">
        <f t="shared" ca="1" si="6"/>
        <v/>
      </c>
      <c r="B233" s="1" t="str">
        <f ca="1">'Annual Trend Days'!B233</f>
        <v/>
      </c>
      <c r="C233" s="1" t="str">
        <f ca="1">'Annual Trend Days'!C233</f>
        <v/>
      </c>
      <c r="D233" s="3" t="str">
        <f ca="1">'Annual Trend Days'!D233</f>
        <v/>
      </c>
      <c r="E233" s="3" t="str">
        <f ca="1">'Annual Trend Days'!E233</f>
        <v/>
      </c>
      <c r="F233" s="3"/>
      <c r="G233" s="3"/>
      <c r="H233" s="3"/>
      <c r="I233" s="3"/>
      <c r="J233" s="1" t="str" cm="1">
        <f t="array" aca="1" ref="J233" ca="1">_xlfn.SINGLE(IF($B233&lt;&gt;"",IF(COUNTIFS(dates,"&gt;="&amp;J$1,dates,"&lt;"&amp;DATE(YEAR(J$1)+1,MONTH(J$1),DAY(J$1)),projects,$B233)&lt;&gt;0,1,""),""))</f>
        <v/>
      </c>
      <c r="K233" s="1" t="str" cm="1">
        <f t="array" aca="1" ref="K233" ca="1">_xlfn.SINGLE(IF($B233&lt;&gt;"",IF(COUNTIFS(dates,"&gt;="&amp;K$1,dates,"&lt;"&amp;DATE(YEAR(K$1)+1,MONTH(K$1),DAY(K$1)),projects,$B233)&lt;&gt;0,1,""),""))</f>
        <v/>
      </c>
      <c r="L233" s="1" t="str" cm="1">
        <f t="array" aca="1" ref="L233" ca="1">_xlfn.SINGLE(IF($B233&lt;&gt;"",IF(COUNTIFS(dates,"&gt;="&amp;L$1,dates,"&lt;"&amp;DATE(YEAR(L$1)+1,MONTH(L$1),DAY(L$1)),projects,$B233)&lt;&gt;0,1,""),""))</f>
        <v/>
      </c>
      <c r="M233" s="1" t="str" cm="1">
        <f t="array" aca="1" ref="M233" ca="1">_xlfn.SINGLE(IF($B233&lt;&gt;"",IF(COUNTIFS(dates,"&gt;="&amp;M$1,dates,"&lt;"&amp;DATE(YEAR(M$1)+1,MONTH(M$1),DAY(M$1)),projects,$B233)&lt;&gt;0,1,""),""))</f>
        <v/>
      </c>
      <c r="N233" s="1" t="str" cm="1">
        <f t="array" aca="1" ref="N233" ca="1">_xlfn.SINGLE(IF($B233&lt;&gt;"",IF(COUNTIFS(dates,"&gt;="&amp;N$1,dates,"&lt;"&amp;DATE(YEAR(N$1)+1,MONTH(N$1),DAY(N$1)),projects,$B233)&lt;&gt;0,1,""),""))</f>
        <v/>
      </c>
      <c r="O233" s="1" t="str" cm="1">
        <f t="array" aca="1" ref="O233" ca="1">_xlfn.SINGLE(IF($B233&lt;&gt;"",IF(COUNTIFS(dates,"&gt;="&amp;O$1,dates,"&lt;"&amp;DATE(YEAR(O$1)+1,MONTH(O$1),DAY(O$1)),projects,$B233)&lt;&gt;0,1,""),""))</f>
        <v/>
      </c>
    </row>
    <row r="234" spans="1:15">
      <c r="A234" s="14" t="str">
        <f t="shared" ca="1" si="6"/>
        <v/>
      </c>
      <c r="B234" s="1" t="str">
        <f ca="1">'Annual Trend Days'!B234</f>
        <v/>
      </c>
      <c r="C234" s="1" t="str">
        <f ca="1">'Annual Trend Days'!C234</f>
        <v/>
      </c>
      <c r="D234" s="3" t="str">
        <f ca="1">'Annual Trend Days'!D234</f>
        <v/>
      </c>
      <c r="E234" s="3" t="str">
        <f ca="1">'Annual Trend Days'!E234</f>
        <v/>
      </c>
      <c r="F234" s="3"/>
      <c r="G234" s="3"/>
      <c r="H234" s="3"/>
      <c r="I234" s="3"/>
      <c r="J234" s="1" t="str" cm="1">
        <f t="array" aca="1" ref="J234" ca="1">_xlfn.SINGLE(IF($B234&lt;&gt;"",IF(COUNTIFS(dates,"&gt;="&amp;J$1,dates,"&lt;"&amp;DATE(YEAR(J$1)+1,MONTH(J$1),DAY(J$1)),projects,$B234)&lt;&gt;0,1,""),""))</f>
        <v/>
      </c>
      <c r="K234" s="1" t="str" cm="1">
        <f t="array" aca="1" ref="K234" ca="1">_xlfn.SINGLE(IF($B234&lt;&gt;"",IF(COUNTIFS(dates,"&gt;="&amp;K$1,dates,"&lt;"&amp;DATE(YEAR(K$1)+1,MONTH(K$1),DAY(K$1)),projects,$B234)&lt;&gt;0,1,""),""))</f>
        <v/>
      </c>
      <c r="L234" s="1" t="str" cm="1">
        <f t="array" aca="1" ref="L234" ca="1">_xlfn.SINGLE(IF($B234&lt;&gt;"",IF(COUNTIFS(dates,"&gt;="&amp;L$1,dates,"&lt;"&amp;DATE(YEAR(L$1)+1,MONTH(L$1),DAY(L$1)),projects,$B234)&lt;&gt;0,1,""),""))</f>
        <v/>
      </c>
      <c r="M234" s="1" t="str" cm="1">
        <f t="array" aca="1" ref="M234" ca="1">_xlfn.SINGLE(IF($B234&lt;&gt;"",IF(COUNTIFS(dates,"&gt;="&amp;M$1,dates,"&lt;"&amp;DATE(YEAR(M$1)+1,MONTH(M$1),DAY(M$1)),projects,$B234)&lt;&gt;0,1,""),""))</f>
        <v/>
      </c>
      <c r="N234" s="1" t="str" cm="1">
        <f t="array" aca="1" ref="N234" ca="1">_xlfn.SINGLE(IF($B234&lt;&gt;"",IF(COUNTIFS(dates,"&gt;="&amp;N$1,dates,"&lt;"&amp;DATE(YEAR(N$1)+1,MONTH(N$1),DAY(N$1)),projects,$B234)&lt;&gt;0,1,""),""))</f>
        <v/>
      </c>
      <c r="O234" s="1" t="str" cm="1">
        <f t="array" aca="1" ref="O234" ca="1">_xlfn.SINGLE(IF($B234&lt;&gt;"",IF(COUNTIFS(dates,"&gt;="&amp;O$1,dates,"&lt;"&amp;DATE(YEAR(O$1)+1,MONTH(O$1),DAY(O$1)),projects,$B234)&lt;&gt;0,1,""),""))</f>
        <v/>
      </c>
    </row>
    <row r="235" spans="1:15">
      <c r="A235" s="14" t="str">
        <f t="shared" ca="1" si="6"/>
        <v/>
      </c>
      <c r="B235" s="1" t="str">
        <f ca="1">'Annual Trend Days'!B235</f>
        <v/>
      </c>
      <c r="C235" s="1" t="str">
        <f ca="1">'Annual Trend Days'!C235</f>
        <v/>
      </c>
      <c r="D235" s="3" t="str">
        <f ca="1">'Annual Trend Days'!D235</f>
        <v/>
      </c>
      <c r="E235" s="3" t="str">
        <f ca="1">'Annual Trend Days'!E235</f>
        <v/>
      </c>
      <c r="F235" s="3"/>
      <c r="G235" s="3"/>
      <c r="H235" s="3"/>
      <c r="I235" s="3"/>
      <c r="J235" s="1" t="str" cm="1">
        <f t="array" aca="1" ref="J235" ca="1">_xlfn.SINGLE(IF($B235&lt;&gt;"",IF(COUNTIFS(dates,"&gt;="&amp;J$1,dates,"&lt;"&amp;DATE(YEAR(J$1)+1,MONTH(J$1),DAY(J$1)),projects,$B235)&lt;&gt;0,1,""),""))</f>
        <v/>
      </c>
      <c r="K235" s="1" t="str" cm="1">
        <f t="array" aca="1" ref="K235" ca="1">_xlfn.SINGLE(IF($B235&lt;&gt;"",IF(COUNTIFS(dates,"&gt;="&amp;K$1,dates,"&lt;"&amp;DATE(YEAR(K$1)+1,MONTH(K$1),DAY(K$1)),projects,$B235)&lt;&gt;0,1,""),""))</f>
        <v/>
      </c>
      <c r="L235" s="1" t="str" cm="1">
        <f t="array" aca="1" ref="L235" ca="1">_xlfn.SINGLE(IF($B235&lt;&gt;"",IF(COUNTIFS(dates,"&gt;="&amp;L$1,dates,"&lt;"&amp;DATE(YEAR(L$1)+1,MONTH(L$1),DAY(L$1)),projects,$B235)&lt;&gt;0,1,""),""))</f>
        <v/>
      </c>
      <c r="M235" s="1" t="str" cm="1">
        <f t="array" aca="1" ref="M235" ca="1">_xlfn.SINGLE(IF($B235&lt;&gt;"",IF(COUNTIFS(dates,"&gt;="&amp;M$1,dates,"&lt;"&amp;DATE(YEAR(M$1)+1,MONTH(M$1),DAY(M$1)),projects,$B235)&lt;&gt;0,1,""),""))</f>
        <v/>
      </c>
      <c r="N235" s="1" t="str" cm="1">
        <f t="array" aca="1" ref="N235" ca="1">_xlfn.SINGLE(IF($B235&lt;&gt;"",IF(COUNTIFS(dates,"&gt;="&amp;N$1,dates,"&lt;"&amp;DATE(YEAR(N$1)+1,MONTH(N$1),DAY(N$1)),projects,$B235)&lt;&gt;0,1,""),""))</f>
        <v/>
      </c>
      <c r="O235" s="1" t="str" cm="1">
        <f t="array" aca="1" ref="O235" ca="1">_xlfn.SINGLE(IF($B235&lt;&gt;"",IF(COUNTIFS(dates,"&gt;="&amp;O$1,dates,"&lt;"&amp;DATE(YEAR(O$1)+1,MONTH(O$1),DAY(O$1)),projects,$B235)&lt;&gt;0,1,""),""))</f>
        <v/>
      </c>
    </row>
    <row r="236" spans="1:15">
      <c r="A236" s="14" t="str">
        <f t="shared" ca="1" si="6"/>
        <v/>
      </c>
      <c r="B236" s="1" t="str">
        <f ca="1">'Annual Trend Days'!B236</f>
        <v/>
      </c>
      <c r="C236" s="1" t="str">
        <f ca="1">'Annual Trend Days'!C236</f>
        <v/>
      </c>
      <c r="D236" s="3" t="str">
        <f ca="1">'Annual Trend Days'!D236</f>
        <v/>
      </c>
      <c r="E236" s="3" t="str">
        <f ca="1">'Annual Trend Days'!E236</f>
        <v/>
      </c>
      <c r="F236" s="3"/>
      <c r="G236" s="3"/>
      <c r="H236" s="3"/>
      <c r="I236" s="3"/>
      <c r="J236" s="1" t="str" cm="1">
        <f t="array" aca="1" ref="J236" ca="1">_xlfn.SINGLE(IF($B236&lt;&gt;"",IF(COUNTIFS(dates,"&gt;="&amp;J$1,dates,"&lt;"&amp;DATE(YEAR(J$1)+1,MONTH(J$1),DAY(J$1)),projects,$B236)&lt;&gt;0,1,""),""))</f>
        <v/>
      </c>
      <c r="K236" s="1" t="str" cm="1">
        <f t="array" aca="1" ref="K236" ca="1">_xlfn.SINGLE(IF($B236&lt;&gt;"",IF(COUNTIFS(dates,"&gt;="&amp;K$1,dates,"&lt;"&amp;DATE(YEAR(K$1)+1,MONTH(K$1),DAY(K$1)),projects,$B236)&lt;&gt;0,1,""),""))</f>
        <v/>
      </c>
      <c r="L236" s="1" t="str" cm="1">
        <f t="array" aca="1" ref="L236" ca="1">_xlfn.SINGLE(IF($B236&lt;&gt;"",IF(COUNTIFS(dates,"&gt;="&amp;L$1,dates,"&lt;"&amp;DATE(YEAR(L$1)+1,MONTH(L$1),DAY(L$1)),projects,$B236)&lt;&gt;0,1,""),""))</f>
        <v/>
      </c>
      <c r="M236" s="1" t="str" cm="1">
        <f t="array" aca="1" ref="M236" ca="1">_xlfn.SINGLE(IF($B236&lt;&gt;"",IF(COUNTIFS(dates,"&gt;="&amp;M$1,dates,"&lt;"&amp;DATE(YEAR(M$1)+1,MONTH(M$1),DAY(M$1)),projects,$B236)&lt;&gt;0,1,""),""))</f>
        <v/>
      </c>
      <c r="N236" s="1" t="str" cm="1">
        <f t="array" aca="1" ref="N236" ca="1">_xlfn.SINGLE(IF($B236&lt;&gt;"",IF(COUNTIFS(dates,"&gt;="&amp;N$1,dates,"&lt;"&amp;DATE(YEAR(N$1)+1,MONTH(N$1),DAY(N$1)),projects,$B236)&lt;&gt;0,1,""),""))</f>
        <v/>
      </c>
      <c r="O236" s="1" t="str" cm="1">
        <f t="array" aca="1" ref="O236" ca="1">_xlfn.SINGLE(IF($B236&lt;&gt;"",IF(COUNTIFS(dates,"&gt;="&amp;O$1,dates,"&lt;"&amp;DATE(YEAR(O$1)+1,MONTH(O$1),DAY(O$1)),projects,$B236)&lt;&gt;0,1,""),""))</f>
        <v/>
      </c>
    </row>
    <row r="237" spans="1:15">
      <c r="A237" s="14" t="str">
        <f t="shared" ca="1" si="6"/>
        <v/>
      </c>
      <c r="B237" s="1" t="str">
        <f ca="1">'Annual Trend Days'!B237</f>
        <v/>
      </c>
      <c r="C237" s="1" t="str">
        <f ca="1">'Annual Trend Days'!C237</f>
        <v/>
      </c>
      <c r="D237" s="3" t="str">
        <f ca="1">'Annual Trend Days'!D237</f>
        <v/>
      </c>
      <c r="E237" s="3" t="str">
        <f ca="1">'Annual Trend Days'!E237</f>
        <v/>
      </c>
      <c r="F237" s="3"/>
      <c r="G237" s="3"/>
      <c r="H237" s="3"/>
      <c r="I237" s="3"/>
      <c r="J237" s="1" t="str" cm="1">
        <f t="array" aca="1" ref="J237" ca="1">_xlfn.SINGLE(IF($B237&lt;&gt;"",IF(COUNTIFS(dates,"&gt;="&amp;J$1,dates,"&lt;"&amp;DATE(YEAR(J$1)+1,MONTH(J$1),DAY(J$1)),projects,$B237)&lt;&gt;0,1,""),""))</f>
        <v/>
      </c>
      <c r="K237" s="1" t="str" cm="1">
        <f t="array" aca="1" ref="K237" ca="1">_xlfn.SINGLE(IF($B237&lt;&gt;"",IF(COUNTIFS(dates,"&gt;="&amp;K$1,dates,"&lt;"&amp;DATE(YEAR(K$1)+1,MONTH(K$1),DAY(K$1)),projects,$B237)&lt;&gt;0,1,""),""))</f>
        <v/>
      </c>
      <c r="L237" s="1" t="str" cm="1">
        <f t="array" aca="1" ref="L237" ca="1">_xlfn.SINGLE(IF($B237&lt;&gt;"",IF(COUNTIFS(dates,"&gt;="&amp;L$1,dates,"&lt;"&amp;DATE(YEAR(L$1)+1,MONTH(L$1),DAY(L$1)),projects,$B237)&lt;&gt;0,1,""),""))</f>
        <v/>
      </c>
      <c r="M237" s="1" t="str" cm="1">
        <f t="array" aca="1" ref="M237" ca="1">_xlfn.SINGLE(IF($B237&lt;&gt;"",IF(COUNTIFS(dates,"&gt;="&amp;M$1,dates,"&lt;"&amp;DATE(YEAR(M$1)+1,MONTH(M$1),DAY(M$1)),projects,$B237)&lt;&gt;0,1,""),""))</f>
        <v/>
      </c>
      <c r="N237" s="1" t="str" cm="1">
        <f t="array" aca="1" ref="N237" ca="1">_xlfn.SINGLE(IF($B237&lt;&gt;"",IF(COUNTIFS(dates,"&gt;="&amp;N$1,dates,"&lt;"&amp;DATE(YEAR(N$1)+1,MONTH(N$1),DAY(N$1)),projects,$B237)&lt;&gt;0,1,""),""))</f>
        <v/>
      </c>
      <c r="O237" s="1" t="str" cm="1">
        <f t="array" aca="1" ref="O237" ca="1">_xlfn.SINGLE(IF($B237&lt;&gt;"",IF(COUNTIFS(dates,"&gt;="&amp;O$1,dates,"&lt;"&amp;DATE(YEAR(O$1)+1,MONTH(O$1),DAY(O$1)),projects,$B237)&lt;&gt;0,1,""),""))</f>
        <v/>
      </c>
    </row>
    <row r="238" spans="1:15">
      <c r="A238" s="14" t="str">
        <f t="shared" ca="1" si="6"/>
        <v/>
      </c>
      <c r="B238" s="1" t="str">
        <f ca="1">'Annual Trend Days'!B238</f>
        <v/>
      </c>
      <c r="C238" s="1" t="str">
        <f ca="1">'Annual Trend Days'!C238</f>
        <v/>
      </c>
      <c r="D238" s="3" t="str">
        <f ca="1">'Annual Trend Days'!D238</f>
        <v/>
      </c>
      <c r="E238" s="3" t="str">
        <f ca="1">'Annual Trend Days'!E238</f>
        <v/>
      </c>
      <c r="F238" s="3"/>
      <c r="G238" s="3"/>
      <c r="H238" s="3"/>
      <c r="I238" s="3"/>
      <c r="J238" s="1" t="str" cm="1">
        <f t="array" aca="1" ref="J238" ca="1">_xlfn.SINGLE(IF($B238&lt;&gt;"",IF(COUNTIFS(dates,"&gt;="&amp;J$1,dates,"&lt;"&amp;DATE(YEAR(J$1)+1,MONTH(J$1),DAY(J$1)),projects,$B238)&lt;&gt;0,1,""),""))</f>
        <v/>
      </c>
      <c r="K238" s="1" t="str" cm="1">
        <f t="array" aca="1" ref="K238" ca="1">_xlfn.SINGLE(IF($B238&lt;&gt;"",IF(COUNTIFS(dates,"&gt;="&amp;K$1,dates,"&lt;"&amp;DATE(YEAR(K$1)+1,MONTH(K$1),DAY(K$1)),projects,$B238)&lt;&gt;0,1,""),""))</f>
        <v/>
      </c>
      <c r="L238" s="1" t="str" cm="1">
        <f t="array" aca="1" ref="L238" ca="1">_xlfn.SINGLE(IF($B238&lt;&gt;"",IF(COUNTIFS(dates,"&gt;="&amp;L$1,dates,"&lt;"&amp;DATE(YEAR(L$1)+1,MONTH(L$1),DAY(L$1)),projects,$B238)&lt;&gt;0,1,""),""))</f>
        <v/>
      </c>
      <c r="M238" s="1" t="str" cm="1">
        <f t="array" aca="1" ref="M238" ca="1">_xlfn.SINGLE(IF($B238&lt;&gt;"",IF(COUNTIFS(dates,"&gt;="&amp;M$1,dates,"&lt;"&amp;DATE(YEAR(M$1)+1,MONTH(M$1),DAY(M$1)),projects,$B238)&lt;&gt;0,1,""),""))</f>
        <v/>
      </c>
      <c r="N238" s="1" t="str" cm="1">
        <f t="array" aca="1" ref="N238" ca="1">_xlfn.SINGLE(IF($B238&lt;&gt;"",IF(COUNTIFS(dates,"&gt;="&amp;N$1,dates,"&lt;"&amp;DATE(YEAR(N$1)+1,MONTH(N$1),DAY(N$1)),projects,$B238)&lt;&gt;0,1,""),""))</f>
        <v/>
      </c>
      <c r="O238" s="1" t="str" cm="1">
        <f t="array" aca="1" ref="O238" ca="1">_xlfn.SINGLE(IF($B238&lt;&gt;"",IF(COUNTIFS(dates,"&gt;="&amp;O$1,dates,"&lt;"&amp;DATE(YEAR(O$1)+1,MONTH(O$1),DAY(O$1)),projects,$B238)&lt;&gt;0,1,""),""))</f>
        <v/>
      </c>
    </row>
    <row r="239" spans="1:15">
      <c r="A239" s="14" t="str">
        <f t="shared" ca="1" si="6"/>
        <v/>
      </c>
      <c r="B239" s="1" t="str">
        <f ca="1">'Annual Trend Days'!B239</f>
        <v/>
      </c>
      <c r="C239" s="1" t="str">
        <f ca="1">'Annual Trend Days'!C239</f>
        <v/>
      </c>
      <c r="D239" s="3" t="str">
        <f ca="1">'Annual Trend Days'!D239</f>
        <v/>
      </c>
      <c r="E239" s="3" t="str">
        <f ca="1">'Annual Trend Days'!E239</f>
        <v/>
      </c>
      <c r="F239" s="3"/>
      <c r="G239" s="3"/>
      <c r="H239" s="3"/>
      <c r="I239" s="3"/>
      <c r="J239" s="1" t="str" cm="1">
        <f t="array" aca="1" ref="J239" ca="1">_xlfn.SINGLE(IF($B239&lt;&gt;"",IF(COUNTIFS(dates,"&gt;="&amp;J$1,dates,"&lt;"&amp;DATE(YEAR(J$1)+1,MONTH(J$1),DAY(J$1)),projects,$B239)&lt;&gt;0,1,""),""))</f>
        <v/>
      </c>
      <c r="K239" s="1" t="str" cm="1">
        <f t="array" aca="1" ref="K239" ca="1">_xlfn.SINGLE(IF($B239&lt;&gt;"",IF(COUNTIFS(dates,"&gt;="&amp;K$1,dates,"&lt;"&amp;DATE(YEAR(K$1)+1,MONTH(K$1),DAY(K$1)),projects,$B239)&lt;&gt;0,1,""),""))</f>
        <v/>
      </c>
      <c r="L239" s="1" t="str" cm="1">
        <f t="array" aca="1" ref="L239" ca="1">_xlfn.SINGLE(IF($B239&lt;&gt;"",IF(COUNTIFS(dates,"&gt;="&amp;L$1,dates,"&lt;"&amp;DATE(YEAR(L$1)+1,MONTH(L$1),DAY(L$1)),projects,$B239)&lt;&gt;0,1,""),""))</f>
        <v/>
      </c>
      <c r="M239" s="1" t="str" cm="1">
        <f t="array" aca="1" ref="M239" ca="1">_xlfn.SINGLE(IF($B239&lt;&gt;"",IF(COUNTIFS(dates,"&gt;="&amp;M$1,dates,"&lt;"&amp;DATE(YEAR(M$1)+1,MONTH(M$1),DAY(M$1)),projects,$B239)&lt;&gt;0,1,""),""))</f>
        <v/>
      </c>
      <c r="N239" s="1" t="str" cm="1">
        <f t="array" aca="1" ref="N239" ca="1">_xlfn.SINGLE(IF($B239&lt;&gt;"",IF(COUNTIFS(dates,"&gt;="&amp;N$1,dates,"&lt;"&amp;DATE(YEAR(N$1)+1,MONTH(N$1),DAY(N$1)),projects,$B239)&lt;&gt;0,1,""),""))</f>
        <v/>
      </c>
      <c r="O239" s="1" t="str" cm="1">
        <f t="array" aca="1" ref="O239" ca="1">_xlfn.SINGLE(IF($B239&lt;&gt;"",IF(COUNTIFS(dates,"&gt;="&amp;O$1,dates,"&lt;"&amp;DATE(YEAR(O$1)+1,MONTH(O$1),DAY(O$1)),projects,$B239)&lt;&gt;0,1,""),""))</f>
        <v/>
      </c>
    </row>
    <row r="240" spans="1:15">
      <c r="A240" s="14" t="str">
        <f t="shared" ca="1" si="6"/>
        <v/>
      </c>
      <c r="B240" s="1" t="str">
        <f ca="1">'Annual Trend Days'!B240</f>
        <v/>
      </c>
      <c r="C240" s="1" t="str">
        <f ca="1">'Annual Trend Days'!C240</f>
        <v/>
      </c>
      <c r="D240" s="3" t="str">
        <f ca="1">'Annual Trend Days'!D240</f>
        <v/>
      </c>
      <c r="E240" s="3" t="str">
        <f ca="1">'Annual Trend Days'!E240</f>
        <v/>
      </c>
      <c r="F240" s="3"/>
      <c r="G240" s="3"/>
      <c r="H240" s="3"/>
      <c r="I240" s="3"/>
      <c r="J240" s="1" t="str" cm="1">
        <f t="array" aca="1" ref="J240" ca="1">_xlfn.SINGLE(IF($B240&lt;&gt;"",IF(COUNTIFS(dates,"&gt;="&amp;J$1,dates,"&lt;"&amp;DATE(YEAR(J$1)+1,MONTH(J$1),DAY(J$1)),projects,$B240)&lt;&gt;0,1,""),""))</f>
        <v/>
      </c>
      <c r="K240" s="1" t="str" cm="1">
        <f t="array" aca="1" ref="K240" ca="1">_xlfn.SINGLE(IF($B240&lt;&gt;"",IF(COUNTIFS(dates,"&gt;="&amp;K$1,dates,"&lt;"&amp;DATE(YEAR(K$1)+1,MONTH(K$1),DAY(K$1)),projects,$B240)&lt;&gt;0,1,""),""))</f>
        <v/>
      </c>
      <c r="L240" s="1" t="str" cm="1">
        <f t="array" aca="1" ref="L240" ca="1">_xlfn.SINGLE(IF($B240&lt;&gt;"",IF(COUNTIFS(dates,"&gt;="&amp;L$1,dates,"&lt;"&amp;DATE(YEAR(L$1)+1,MONTH(L$1),DAY(L$1)),projects,$B240)&lt;&gt;0,1,""),""))</f>
        <v/>
      </c>
      <c r="M240" s="1" t="str" cm="1">
        <f t="array" aca="1" ref="M240" ca="1">_xlfn.SINGLE(IF($B240&lt;&gt;"",IF(COUNTIFS(dates,"&gt;="&amp;M$1,dates,"&lt;"&amp;DATE(YEAR(M$1)+1,MONTH(M$1),DAY(M$1)),projects,$B240)&lt;&gt;0,1,""),""))</f>
        <v/>
      </c>
      <c r="N240" s="1" t="str" cm="1">
        <f t="array" aca="1" ref="N240" ca="1">_xlfn.SINGLE(IF($B240&lt;&gt;"",IF(COUNTIFS(dates,"&gt;="&amp;N$1,dates,"&lt;"&amp;DATE(YEAR(N$1)+1,MONTH(N$1),DAY(N$1)),projects,$B240)&lt;&gt;0,1,""),""))</f>
        <v/>
      </c>
      <c r="O240" s="1" t="str" cm="1">
        <f t="array" aca="1" ref="O240" ca="1">_xlfn.SINGLE(IF($B240&lt;&gt;"",IF(COUNTIFS(dates,"&gt;="&amp;O$1,dates,"&lt;"&amp;DATE(YEAR(O$1)+1,MONTH(O$1),DAY(O$1)),projects,$B240)&lt;&gt;0,1,""),""))</f>
        <v/>
      </c>
    </row>
    <row r="241" spans="1:15">
      <c r="A241" s="14" t="str">
        <f t="shared" ca="1" si="6"/>
        <v/>
      </c>
      <c r="B241" s="1" t="str">
        <f ca="1">'Annual Trend Days'!B241</f>
        <v/>
      </c>
      <c r="C241" s="1" t="str">
        <f ca="1">'Annual Trend Days'!C241</f>
        <v/>
      </c>
      <c r="D241" s="3" t="str">
        <f ca="1">'Annual Trend Days'!D241</f>
        <v/>
      </c>
      <c r="E241" s="3" t="str">
        <f ca="1">'Annual Trend Days'!E241</f>
        <v/>
      </c>
      <c r="F241" s="3"/>
      <c r="G241" s="3"/>
      <c r="H241" s="3"/>
      <c r="I241" s="3"/>
      <c r="J241" s="1" t="str" cm="1">
        <f t="array" aca="1" ref="J241" ca="1">_xlfn.SINGLE(IF($B241&lt;&gt;"",IF(COUNTIFS(dates,"&gt;="&amp;J$1,dates,"&lt;"&amp;DATE(YEAR(J$1)+1,MONTH(J$1),DAY(J$1)),projects,$B241)&lt;&gt;0,1,""),""))</f>
        <v/>
      </c>
      <c r="K241" s="1" t="str" cm="1">
        <f t="array" aca="1" ref="K241" ca="1">_xlfn.SINGLE(IF($B241&lt;&gt;"",IF(COUNTIFS(dates,"&gt;="&amp;K$1,dates,"&lt;"&amp;DATE(YEAR(K$1)+1,MONTH(K$1),DAY(K$1)),projects,$B241)&lt;&gt;0,1,""),""))</f>
        <v/>
      </c>
      <c r="L241" s="1" t="str" cm="1">
        <f t="array" aca="1" ref="L241" ca="1">_xlfn.SINGLE(IF($B241&lt;&gt;"",IF(COUNTIFS(dates,"&gt;="&amp;L$1,dates,"&lt;"&amp;DATE(YEAR(L$1)+1,MONTH(L$1),DAY(L$1)),projects,$B241)&lt;&gt;0,1,""),""))</f>
        <v/>
      </c>
      <c r="M241" s="1" t="str" cm="1">
        <f t="array" aca="1" ref="M241" ca="1">_xlfn.SINGLE(IF($B241&lt;&gt;"",IF(COUNTIFS(dates,"&gt;="&amp;M$1,dates,"&lt;"&amp;DATE(YEAR(M$1)+1,MONTH(M$1),DAY(M$1)),projects,$B241)&lt;&gt;0,1,""),""))</f>
        <v/>
      </c>
      <c r="N241" s="1" t="str" cm="1">
        <f t="array" aca="1" ref="N241" ca="1">_xlfn.SINGLE(IF($B241&lt;&gt;"",IF(COUNTIFS(dates,"&gt;="&amp;N$1,dates,"&lt;"&amp;DATE(YEAR(N$1)+1,MONTH(N$1),DAY(N$1)),projects,$B241)&lt;&gt;0,1,""),""))</f>
        <v/>
      </c>
      <c r="O241" s="1" t="str" cm="1">
        <f t="array" aca="1" ref="O241" ca="1">_xlfn.SINGLE(IF($B241&lt;&gt;"",IF(COUNTIFS(dates,"&gt;="&amp;O$1,dates,"&lt;"&amp;DATE(YEAR(O$1)+1,MONTH(O$1),DAY(O$1)),projects,$B241)&lt;&gt;0,1,""),""))</f>
        <v/>
      </c>
    </row>
    <row r="242" spans="1:15">
      <c r="A242" s="14" t="str">
        <f t="shared" ca="1" si="6"/>
        <v/>
      </c>
      <c r="B242" s="1" t="str">
        <f ca="1">'Annual Trend Days'!B242</f>
        <v/>
      </c>
      <c r="C242" s="1" t="str">
        <f ca="1">'Annual Trend Days'!C242</f>
        <v/>
      </c>
      <c r="D242" s="3" t="str">
        <f ca="1">'Annual Trend Days'!D242</f>
        <v/>
      </c>
      <c r="E242" s="3" t="str">
        <f ca="1">'Annual Trend Days'!E242</f>
        <v/>
      </c>
      <c r="F242" s="3"/>
      <c r="G242" s="3"/>
      <c r="H242" s="3"/>
      <c r="I242" s="3"/>
      <c r="J242" s="1" t="str" cm="1">
        <f t="array" aca="1" ref="J242" ca="1">_xlfn.SINGLE(IF($B242&lt;&gt;"",IF(COUNTIFS(dates,"&gt;="&amp;J$1,dates,"&lt;"&amp;DATE(YEAR(J$1)+1,MONTH(J$1),DAY(J$1)),projects,$B242)&lt;&gt;0,1,""),""))</f>
        <v/>
      </c>
      <c r="K242" s="1" t="str" cm="1">
        <f t="array" aca="1" ref="K242" ca="1">_xlfn.SINGLE(IF($B242&lt;&gt;"",IF(COUNTIFS(dates,"&gt;="&amp;K$1,dates,"&lt;"&amp;DATE(YEAR(K$1)+1,MONTH(K$1),DAY(K$1)),projects,$B242)&lt;&gt;0,1,""),""))</f>
        <v/>
      </c>
      <c r="L242" s="1" t="str" cm="1">
        <f t="array" aca="1" ref="L242" ca="1">_xlfn.SINGLE(IF($B242&lt;&gt;"",IF(COUNTIFS(dates,"&gt;="&amp;L$1,dates,"&lt;"&amp;DATE(YEAR(L$1)+1,MONTH(L$1),DAY(L$1)),projects,$B242)&lt;&gt;0,1,""),""))</f>
        <v/>
      </c>
      <c r="M242" s="1" t="str" cm="1">
        <f t="array" aca="1" ref="M242" ca="1">_xlfn.SINGLE(IF($B242&lt;&gt;"",IF(COUNTIFS(dates,"&gt;="&amp;M$1,dates,"&lt;"&amp;DATE(YEAR(M$1)+1,MONTH(M$1),DAY(M$1)),projects,$B242)&lt;&gt;0,1,""),""))</f>
        <v/>
      </c>
      <c r="N242" s="1" t="str" cm="1">
        <f t="array" aca="1" ref="N242" ca="1">_xlfn.SINGLE(IF($B242&lt;&gt;"",IF(COUNTIFS(dates,"&gt;="&amp;N$1,dates,"&lt;"&amp;DATE(YEAR(N$1)+1,MONTH(N$1),DAY(N$1)),projects,$B242)&lt;&gt;0,1,""),""))</f>
        <v/>
      </c>
      <c r="O242" s="1" t="str" cm="1">
        <f t="array" aca="1" ref="O242" ca="1">_xlfn.SINGLE(IF($B242&lt;&gt;"",IF(COUNTIFS(dates,"&gt;="&amp;O$1,dates,"&lt;"&amp;DATE(YEAR(O$1)+1,MONTH(O$1),DAY(O$1)),projects,$B242)&lt;&gt;0,1,""),""))</f>
        <v/>
      </c>
    </row>
    <row r="243" spans="1:15">
      <c r="A243" s="14" t="str">
        <f t="shared" ca="1" si="6"/>
        <v/>
      </c>
      <c r="B243" s="1" t="str">
        <f ca="1">'Annual Trend Days'!B243</f>
        <v/>
      </c>
      <c r="C243" s="1" t="str">
        <f ca="1">'Annual Trend Days'!C243</f>
        <v/>
      </c>
      <c r="D243" s="3" t="str">
        <f ca="1">'Annual Trend Days'!D243</f>
        <v/>
      </c>
      <c r="E243" s="3" t="str">
        <f ca="1">'Annual Trend Days'!E243</f>
        <v/>
      </c>
      <c r="F243" s="3"/>
      <c r="G243" s="3"/>
      <c r="H243" s="3"/>
      <c r="I243" s="3"/>
      <c r="J243" s="1" t="str" cm="1">
        <f t="array" aca="1" ref="J243" ca="1">_xlfn.SINGLE(IF($B243&lt;&gt;"",IF(COUNTIFS(dates,"&gt;="&amp;J$1,dates,"&lt;"&amp;DATE(YEAR(J$1)+1,MONTH(J$1),DAY(J$1)),projects,$B243)&lt;&gt;0,1,""),""))</f>
        <v/>
      </c>
      <c r="K243" s="1" t="str" cm="1">
        <f t="array" aca="1" ref="K243" ca="1">_xlfn.SINGLE(IF($B243&lt;&gt;"",IF(COUNTIFS(dates,"&gt;="&amp;K$1,dates,"&lt;"&amp;DATE(YEAR(K$1)+1,MONTH(K$1),DAY(K$1)),projects,$B243)&lt;&gt;0,1,""),""))</f>
        <v/>
      </c>
      <c r="L243" s="1" t="str" cm="1">
        <f t="array" aca="1" ref="L243" ca="1">_xlfn.SINGLE(IF($B243&lt;&gt;"",IF(COUNTIFS(dates,"&gt;="&amp;L$1,dates,"&lt;"&amp;DATE(YEAR(L$1)+1,MONTH(L$1),DAY(L$1)),projects,$B243)&lt;&gt;0,1,""),""))</f>
        <v/>
      </c>
      <c r="M243" s="1" t="str" cm="1">
        <f t="array" aca="1" ref="M243" ca="1">_xlfn.SINGLE(IF($B243&lt;&gt;"",IF(COUNTIFS(dates,"&gt;="&amp;M$1,dates,"&lt;"&amp;DATE(YEAR(M$1)+1,MONTH(M$1),DAY(M$1)),projects,$B243)&lt;&gt;0,1,""),""))</f>
        <v/>
      </c>
      <c r="N243" s="1" t="str" cm="1">
        <f t="array" aca="1" ref="N243" ca="1">_xlfn.SINGLE(IF($B243&lt;&gt;"",IF(COUNTIFS(dates,"&gt;="&amp;N$1,dates,"&lt;"&amp;DATE(YEAR(N$1)+1,MONTH(N$1),DAY(N$1)),projects,$B243)&lt;&gt;0,1,""),""))</f>
        <v/>
      </c>
      <c r="O243" s="1" t="str" cm="1">
        <f t="array" aca="1" ref="O243" ca="1">_xlfn.SINGLE(IF($B243&lt;&gt;"",IF(COUNTIFS(dates,"&gt;="&amp;O$1,dates,"&lt;"&amp;DATE(YEAR(O$1)+1,MONTH(O$1),DAY(O$1)),projects,$B243)&lt;&gt;0,1,""),""))</f>
        <v/>
      </c>
    </row>
    <row r="244" spans="1:15">
      <c r="A244" s="14" t="str">
        <f t="shared" ca="1" si="6"/>
        <v/>
      </c>
      <c r="B244" s="1" t="str">
        <f ca="1">'Annual Trend Days'!B244</f>
        <v/>
      </c>
      <c r="C244" s="1" t="str">
        <f ca="1">'Annual Trend Days'!C244</f>
        <v/>
      </c>
      <c r="D244" s="3" t="str">
        <f ca="1">'Annual Trend Days'!D244</f>
        <v/>
      </c>
      <c r="E244" s="3" t="str">
        <f ca="1">'Annual Trend Days'!E244</f>
        <v/>
      </c>
      <c r="F244" s="3"/>
      <c r="G244" s="3"/>
      <c r="H244" s="3"/>
      <c r="I244" s="3"/>
      <c r="J244" s="1" t="str" cm="1">
        <f t="array" aca="1" ref="J244" ca="1">_xlfn.SINGLE(IF($B244&lt;&gt;"",IF(COUNTIFS(dates,"&gt;="&amp;J$1,dates,"&lt;"&amp;DATE(YEAR(J$1)+1,MONTH(J$1),DAY(J$1)),projects,$B244)&lt;&gt;0,1,""),""))</f>
        <v/>
      </c>
      <c r="K244" s="1" t="str" cm="1">
        <f t="array" aca="1" ref="K244" ca="1">_xlfn.SINGLE(IF($B244&lt;&gt;"",IF(COUNTIFS(dates,"&gt;="&amp;K$1,dates,"&lt;"&amp;DATE(YEAR(K$1)+1,MONTH(K$1),DAY(K$1)),projects,$B244)&lt;&gt;0,1,""),""))</f>
        <v/>
      </c>
      <c r="L244" s="1" t="str" cm="1">
        <f t="array" aca="1" ref="L244" ca="1">_xlfn.SINGLE(IF($B244&lt;&gt;"",IF(COUNTIFS(dates,"&gt;="&amp;L$1,dates,"&lt;"&amp;DATE(YEAR(L$1)+1,MONTH(L$1),DAY(L$1)),projects,$B244)&lt;&gt;0,1,""),""))</f>
        <v/>
      </c>
      <c r="M244" s="1" t="str" cm="1">
        <f t="array" aca="1" ref="M244" ca="1">_xlfn.SINGLE(IF($B244&lt;&gt;"",IF(COUNTIFS(dates,"&gt;="&amp;M$1,dates,"&lt;"&amp;DATE(YEAR(M$1)+1,MONTH(M$1),DAY(M$1)),projects,$B244)&lt;&gt;0,1,""),""))</f>
        <v/>
      </c>
      <c r="N244" s="1" t="str" cm="1">
        <f t="array" aca="1" ref="N244" ca="1">_xlfn.SINGLE(IF($B244&lt;&gt;"",IF(COUNTIFS(dates,"&gt;="&amp;N$1,dates,"&lt;"&amp;DATE(YEAR(N$1)+1,MONTH(N$1),DAY(N$1)),projects,$B244)&lt;&gt;0,1,""),""))</f>
        <v/>
      </c>
      <c r="O244" s="1" t="str" cm="1">
        <f t="array" aca="1" ref="O244" ca="1">_xlfn.SINGLE(IF($B244&lt;&gt;"",IF(COUNTIFS(dates,"&gt;="&amp;O$1,dates,"&lt;"&amp;DATE(YEAR(O$1)+1,MONTH(O$1),DAY(O$1)),projects,$B244)&lt;&gt;0,1,""),""))</f>
        <v/>
      </c>
    </row>
    <row r="245" spans="1:15">
      <c r="A245" s="14" t="str">
        <f t="shared" ca="1" si="6"/>
        <v/>
      </c>
      <c r="B245" s="1" t="str">
        <f ca="1">'Annual Trend Days'!B245</f>
        <v/>
      </c>
      <c r="C245" s="1" t="str">
        <f ca="1">'Annual Trend Days'!C245</f>
        <v/>
      </c>
      <c r="D245" s="3" t="str">
        <f ca="1">'Annual Trend Days'!D245</f>
        <v/>
      </c>
      <c r="E245" s="3" t="str">
        <f ca="1">'Annual Trend Days'!E245</f>
        <v/>
      </c>
      <c r="F245" s="3"/>
      <c r="G245" s="3"/>
      <c r="H245" s="3"/>
      <c r="I245" s="3"/>
      <c r="J245" s="1" t="str" cm="1">
        <f t="array" aca="1" ref="J245" ca="1">_xlfn.SINGLE(IF($B245&lt;&gt;"",IF(COUNTIFS(dates,"&gt;="&amp;J$1,dates,"&lt;"&amp;DATE(YEAR(J$1)+1,MONTH(J$1),DAY(J$1)),projects,$B245)&lt;&gt;0,1,""),""))</f>
        <v/>
      </c>
      <c r="K245" s="1" t="str" cm="1">
        <f t="array" aca="1" ref="K245" ca="1">_xlfn.SINGLE(IF($B245&lt;&gt;"",IF(COUNTIFS(dates,"&gt;="&amp;K$1,dates,"&lt;"&amp;DATE(YEAR(K$1)+1,MONTH(K$1),DAY(K$1)),projects,$B245)&lt;&gt;0,1,""),""))</f>
        <v/>
      </c>
      <c r="L245" s="1" t="str" cm="1">
        <f t="array" aca="1" ref="L245" ca="1">_xlfn.SINGLE(IF($B245&lt;&gt;"",IF(COUNTIFS(dates,"&gt;="&amp;L$1,dates,"&lt;"&amp;DATE(YEAR(L$1)+1,MONTH(L$1),DAY(L$1)),projects,$B245)&lt;&gt;0,1,""),""))</f>
        <v/>
      </c>
      <c r="M245" s="1" t="str" cm="1">
        <f t="array" aca="1" ref="M245" ca="1">_xlfn.SINGLE(IF($B245&lt;&gt;"",IF(COUNTIFS(dates,"&gt;="&amp;M$1,dates,"&lt;"&amp;DATE(YEAR(M$1)+1,MONTH(M$1),DAY(M$1)),projects,$B245)&lt;&gt;0,1,""),""))</f>
        <v/>
      </c>
      <c r="N245" s="1" t="str" cm="1">
        <f t="array" aca="1" ref="N245" ca="1">_xlfn.SINGLE(IF($B245&lt;&gt;"",IF(COUNTIFS(dates,"&gt;="&amp;N$1,dates,"&lt;"&amp;DATE(YEAR(N$1)+1,MONTH(N$1),DAY(N$1)),projects,$B245)&lt;&gt;0,1,""),""))</f>
        <v/>
      </c>
      <c r="O245" s="1" t="str" cm="1">
        <f t="array" aca="1" ref="O245" ca="1">_xlfn.SINGLE(IF($B245&lt;&gt;"",IF(COUNTIFS(dates,"&gt;="&amp;O$1,dates,"&lt;"&amp;DATE(YEAR(O$1)+1,MONTH(O$1),DAY(O$1)),projects,$B245)&lt;&gt;0,1,""),""))</f>
        <v/>
      </c>
    </row>
    <row r="246" spans="1:15">
      <c r="A246" s="14" t="str">
        <f t="shared" ca="1" si="6"/>
        <v/>
      </c>
      <c r="B246" s="1" t="str">
        <f ca="1">'Annual Trend Days'!B246</f>
        <v/>
      </c>
      <c r="C246" s="1" t="str">
        <f ca="1">'Annual Trend Days'!C246</f>
        <v/>
      </c>
      <c r="D246" s="3" t="str">
        <f ca="1">'Annual Trend Days'!D246</f>
        <v/>
      </c>
      <c r="E246" s="3" t="str">
        <f ca="1">'Annual Trend Days'!E246</f>
        <v/>
      </c>
      <c r="F246" s="3"/>
      <c r="G246" s="3"/>
      <c r="H246" s="3"/>
      <c r="I246" s="3"/>
      <c r="J246" s="1" t="str" cm="1">
        <f t="array" aca="1" ref="J246" ca="1">_xlfn.SINGLE(IF($B246&lt;&gt;"",IF(COUNTIFS(dates,"&gt;="&amp;J$1,dates,"&lt;"&amp;DATE(YEAR(J$1)+1,MONTH(J$1),DAY(J$1)),projects,$B246)&lt;&gt;0,1,""),""))</f>
        <v/>
      </c>
      <c r="K246" s="1" t="str" cm="1">
        <f t="array" aca="1" ref="K246" ca="1">_xlfn.SINGLE(IF($B246&lt;&gt;"",IF(COUNTIFS(dates,"&gt;="&amp;K$1,dates,"&lt;"&amp;DATE(YEAR(K$1)+1,MONTH(K$1),DAY(K$1)),projects,$B246)&lt;&gt;0,1,""),""))</f>
        <v/>
      </c>
      <c r="L246" s="1" t="str" cm="1">
        <f t="array" aca="1" ref="L246" ca="1">_xlfn.SINGLE(IF($B246&lt;&gt;"",IF(COUNTIFS(dates,"&gt;="&amp;L$1,dates,"&lt;"&amp;DATE(YEAR(L$1)+1,MONTH(L$1),DAY(L$1)),projects,$B246)&lt;&gt;0,1,""),""))</f>
        <v/>
      </c>
      <c r="M246" s="1" t="str" cm="1">
        <f t="array" aca="1" ref="M246" ca="1">_xlfn.SINGLE(IF($B246&lt;&gt;"",IF(COUNTIFS(dates,"&gt;="&amp;M$1,dates,"&lt;"&amp;DATE(YEAR(M$1)+1,MONTH(M$1),DAY(M$1)),projects,$B246)&lt;&gt;0,1,""),""))</f>
        <v/>
      </c>
      <c r="N246" s="1" t="str" cm="1">
        <f t="array" aca="1" ref="N246" ca="1">_xlfn.SINGLE(IF($B246&lt;&gt;"",IF(COUNTIFS(dates,"&gt;="&amp;N$1,dates,"&lt;"&amp;DATE(YEAR(N$1)+1,MONTH(N$1),DAY(N$1)),projects,$B246)&lt;&gt;0,1,""),""))</f>
        <v/>
      </c>
      <c r="O246" s="1" t="str" cm="1">
        <f t="array" aca="1" ref="O246" ca="1">_xlfn.SINGLE(IF($B246&lt;&gt;"",IF(COUNTIFS(dates,"&gt;="&amp;O$1,dates,"&lt;"&amp;DATE(YEAR(O$1)+1,MONTH(O$1),DAY(O$1)),projects,$B246)&lt;&gt;0,1,""),""))</f>
        <v/>
      </c>
    </row>
    <row r="247" spans="1:15">
      <c r="A247" s="14" t="str">
        <f t="shared" ca="1" si="6"/>
        <v/>
      </c>
      <c r="B247" s="1" t="str">
        <f ca="1">'Annual Trend Days'!B247</f>
        <v/>
      </c>
      <c r="C247" s="1" t="str">
        <f ca="1">'Annual Trend Days'!C247</f>
        <v/>
      </c>
      <c r="D247" s="3" t="str">
        <f ca="1">'Annual Trend Days'!D247</f>
        <v/>
      </c>
      <c r="E247" s="3" t="str">
        <f ca="1">'Annual Trend Days'!E247</f>
        <v/>
      </c>
      <c r="F247" s="3"/>
      <c r="G247" s="3"/>
      <c r="H247" s="3"/>
      <c r="I247" s="3"/>
      <c r="J247" s="1" t="str" cm="1">
        <f t="array" aca="1" ref="J247" ca="1">_xlfn.SINGLE(IF($B247&lt;&gt;"",IF(COUNTIFS(dates,"&gt;="&amp;J$1,dates,"&lt;"&amp;DATE(YEAR(J$1)+1,MONTH(J$1),DAY(J$1)),projects,$B247)&lt;&gt;0,1,""),""))</f>
        <v/>
      </c>
      <c r="K247" s="1" t="str" cm="1">
        <f t="array" aca="1" ref="K247" ca="1">_xlfn.SINGLE(IF($B247&lt;&gt;"",IF(COUNTIFS(dates,"&gt;="&amp;K$1,dates,"&lt;"&amp;DATE(YEAR(K$1)+1,MONTH(K$1),DAY(K$1)),projects,$B247)&lt;&gt;0,1,""),""))</f>
        <v/>
      </c>
      <c r="L247" s="1" t="str" cm="1">
        <f t="array" aca="1" ref="L247" ca="1">_xlfn.SINGLE(IF($B247&lt;&gt;"",IF(COUNTIFS(dates,"&gt;="&amp;L$1,dates,"&lt;"&amp;DATE(YEAR(L$1)+1,MONTH(L$1),DAY(L$1)),projects,$B247)&lt;&gt;0,1,""),""))</f>
        <v/>
      </c>
      <c r="M247" s="1" t="str" cm="1">
        <f t="array" aca="1" ref="M247" ca="1">_xlfn.SINGLE(IF($B247&lt;&gt;"",IF(COUNTIFS(dates,"&gt;="&amp;M$1,dates,"&lt;"&amp;DATE(YEAR(M$1)+1,MONTH(M$1),DAY(M$1)),projects,$B247)&lt;&gt;0,1,""),""))</f>
        <v/>
      </c>
      <c r="N247" s="1" t="str" cm="1">
        <f t="array" aca="1" ref="N247" ca="1">_xlfn.SINGLE(IF($B247&lt;&gt;"",IF(COUNTIFS(dates,"&gt;="&amp;N$1,dates,"&lt;"&amp;DATE(YEAR(N$1)+1,MONTH(N$1),DAY(N$1)),projects,$B247)&lt;&gt;0,1,""),""))</f>
        <v/>
      </c>
      <c r="O247" s="1" t="str" cm="1">
        <f t="array" aca="1" ref="O247" ca="1">_xlfn.SINGLE(IF($B247&lt;&gt;"",IF(COUNTIFS(dates,"&gt;="&amp;O$1,dates,"&lt;"&amp;DATE(YEAR(O$1)+1,MONTH(O$1),DAY(O$1)),projects,$B247)&lt;&gt;0,1,""),""))</f>
        <v/>
      </c>
    </row>
    <row r="248" spans="1:15">
      <c r="A248" s="14" t="str">
        <f t="shared" ca="1" si="6"/>
        <v/>
      </c>
      <c r="B248" s="1" t="str">
        <f ca="1">'Annual Trend Days'!B248</f>
        <v/>
      </c>
      <c r="C248" s="1" t="str">
        <f ca="1">'Annual Trend Days'!C248</f>
        <v/>
      </c>
      <c r="D248" s="3" t="str">
        <f ca="1">'Annual Trend Days'!D248</f>
        <v/>
      </c>
      <c r="E248" s="3" t="str">
        <f ca="1">'Annual Trend Days'!E248</f>
        <v/>
      </c>
      <c r="F248" s="3"/>
      <c r="G248" s="3"/>
      <c r="H248" s="3"/>
      <c r="I248" s="3"/>
      <c r="J248" s="1" t="str" cm="1">
        <f t="array" aca="1" ref="J248" ca="1">_xlfn.SINGLE(IF($B248&lt;&gt;"",IF(COUNTIFS(dates,"&gt;="&amp;J$1,dates,"&lt;"&amp;DATE(YEAR(J$1)+1,MONTH(J$1),DAY(J$1)),projects,$B248)&lt;&gt;0,1,""),""))</f>
        <v/>
      </c>
      <c r="K248" s="1" t="str" cm="1">
        <f t="array" aca="1" ref="K248" ca="1">_xlfn.SINGLE(IF($B248&lt;&gt;"",IF(COUNTIFS(dates,"&gt;="&amp;K$1,dates,"&lt;"&amp;DATE(YEAR(K$1)+1,MONTH(K$1),DAY(K$1)),projects,$B248)&lt;&gt;0,1,""),""))</f>
        <v/>
      </c>
      <c r="L248" s="1" t="str" cm="1">
        <f t="array" aca="1" ref="L248" ca="1">_xlfn.SINGLE(IF($B248&lt;&gt;"",IF(COUNTIFS(dates,"&gt;="&amp;L$1,dates,"&lt;"&amp;DATE(YEAR(L$1)+1,MONTH(L$1),DAY(L$1)),projects,$B248)&lt;&gt;0,1,""),""))</f>
        <v/>
      </c>
      <c r="M248" s="1" t="str" cm="1">
        <f t="array" aca="1" ref="M248" ca="1">_xlfn.SINGLE(IF($B248&lt;&gt;"",IF(COUNTIFS(dates,"&gt;="&amp;M$1,dates,"&lt;"&amp;DATE(YEAR(M$1)+1,MONTH(M$1),DAY(M$1)),projects,$B248)&lt;&gt;0,1,""),""))</f>
        <v/>
      </c>
      <c r="N248" s="1" t="str" cm="1">
        <f t="array" aca="1" ref="N248" ca="1">_xlfn.SINGLE(IF($B248&lt;&gt;"",IF(COUNTIFS(dates,"&gt;="&amp;N$1,dates,"&lt;"&amp;DATE(YEAR(N$1)+1,MONTH(N$1),DAY(N$1)),projects,$B248)&lt;&gt;0,1,""),""))</f>
        <v/>
      </c>
      <c r="O248" s="1" t="str" cm="1">
        <f t="array" aca="1" ref="O248" ca="1">_xlfn.SINGLE(IF($B248&lt;&gt;"",IF(COUNTIFS(dates,"&gt;="&amp;O$1,dates,"&lt;"&amp;DATE(YEAR(O$1)+1,MONTH(O$1),DAY(O$1)),projects,$B248)&lt;&gt;0,1,""),""))</f>
        <v/>
      </c>
    </row>
    <row r="249" spans="1:15">
      <c r="A249" s="14" t="str">
        <f t="shared" ca="1" si="6"/>
        <v/>
      </c>
      <c r="B249" s="1" t="str">
        <f ca="1">'Annual Trend Days'!B249</f>
        <v/>
      </c>
      <c r="C249" s="1" t="str">
        <f ca="1">'Annual Trend Days'!C249</f>
        <v/>
      </c>
      <c r="D249" s="3" t="str">
        <f ca="1">'Annual Trend Days'!D249</f>
        <v/>
      </c>
      <c r="E249" s="3" t="str">
        <f ca="1">'Annual Trend Days'!E249</f>
        <v/>
      </c>
      <c r="F249" s="3"/>
      <c r="G249" s="3"/>
      <c r="H249" s="3"/>
      <c r="I249" s="3"/>
      <c r="J249" s="1" t="str" cm="1">
        <f t="array" aca="1" ref="J249" ca="1">_xlfn.SINGLE(IF($B249&lt;&gt;"",IF(COUNTIFS(dates,"&gt;="&amp;J$1,dates,"&lt;"&amp;DATE(YEAR(J$1)+1,MONTH(J$1),DAY(J$1)),projects,$B249)&lt;&gt;0,1,""),""))</f>
        <v/>
      </c>
      <c r="K249" s="1" t="str" cm="1">
        <f t="array" aca="1" ref="K249" ca="1">_xlfn.SINGLE(IF($B249&lt;&gt;"",IF(COUNTIFS(dates,"&gt;="&amp;K$1,dates,"&lt;"&amp;DATE(YEAR(K$1)+1,MONTH(K$1),DAY(K$1)),projects,$B249)&lt;&gt;0,1,""),""))</f>
        <v/>
      </c>
      <c r="L249" s="1" t="str" cm="1">
        <f t="array" aca="1" ref="L249" ca="1">_xlfn.SINGLE(IF($B249&lt;&gt;"",IF(COUNTIFS(dates,"&gt;="&amp;L$1,dates,"&lt;"&amp;DATE(YEAR(L$1)+1,MONTH(L$1),DAY(L$1)),projects,$B249)&lt;&gt;0,1,""),""))</f>
        <v/>
      </c>
      <c r="M249" s="1" t="str" cm="1">
        <f t="array" aca="1" ref="M249" ca="1">_xlfn.SINGLE(IF($B249&lt;&gt;"",IF(COUNTIFS(dates,"&gt;="&amp;M$1,dates,"&lt;"&amp;DATE(YEAR(M$1)+1,MONTH(M$1),DAY(M$1)),projects,$B249)&lt;&gt;0,1,""),""))</f>
        <v/>
      </c>
      <c r="N249" s="1" t="str" cm="1">
        <f t="array" aca="1" ref="N249" ca="1">_xlfn.SINGLE(IF($B249&lt;&gt;"",IF(COUNTIFS(dates,"&gt;="&amp;N$1,dates,"&lt;"&amp;DATE(YEAR(N$1)+1,MONTH(N$1),DAY(N$1)),projects,$B249)&lt;&gt;0,1,""),""))</f>
        <v/>
      </c>
      <c r="O249" s="1" t="str" cm="1">
        <f t="array" aca="1" ref="O249" ca="1">_xlfn.SINGLE(IF($B249&lt;&gt;"",IF(COUNTIFS(dates,"&gt;="&amp;O$1,dates,"&lt;"&amp;DATE(YEAR(O$1)+1,MONTH(O$1),DAY(O$1)),projects,$B249)&lt;&gt;0,1,""),""))</f>
        <v/>
      </c>
    </row>
    <row r="250" spans="1:15">
      <c r="A250" s="14" t="str">
        <f t="shared" ca="1" si="6"/>
        <v/>
      </c>
      <c r="B250" s="1" t="str">
        <f ca="1">'Annual Trend Days'!B250</f>
        <v/>
      </c>
      <c r="C250" s="1" t="str">
        <f ca="1">'Annual Trend Days'!C250</f>
        <v/>
      </c>
      <c r="D250" s="3" t="str">
        <f ca="1">'Annual Trend Days'!D250</f>
        <v/>
      </c>
      <c r="E250" s="3" t="str">
        <f ca="1">'Annual Trend Days'!E250</f>
        <v/>
      </c>
      <c r="F250" s="3"/>
      <c r="G250" s="3"/>
      <c r="H250" s="3"/>
      <c r="I250" s="3"/>
      <c r="J250" s="1" t="str" cm="1">
        <f t="array" aca="1" ref="J250" ca="1">_xlfn.SINGLE(IF($B250&lt;&gt;"",IF(COUNTIFS(dates,"&gt;="&amp;J$1,dates,"&lt;"&amp;DATE(YEAR(J$1)+1,MONTH(J$1),DAY(J$1)),projects,$B250)&lt;&gt;0,1,""),""))</f>
        <v/>
      </c>
      <c r="K250" s="1" t="str" cm="1">
        <f t="array" aca="1" ref="K250" ca="1">_xlfn.SINGLE(IF($B250&lt;&gt;"",IF(COUNTIFS(dates,"&gt;="&amp;K$1,dates,"&lt;"&amp;DATE(YEAR(K$1)+1,MONTH(K$1),DAY(K$1)),projects,$B250)&lt;&gt;0,1,""),""))</f>
        <v/>
      </c>
      <c r="L250" s="1" t="str" cm="1">
        <f t="array" aca="1" ref="L250" ca="1">_xlfn.SINGLE(IF($B250&lt;&gt;"",IF(COUNTIFS(dates,"&gt;="&amp;L$1,dates,"&lt;"&amp;DATE(YEAR(L$1)+1,MONTH(L$1),DAY(L$1)),projects,$B250)&lt;&gt;0,1,""),""))</f>
        <v/>
      </c>
      <c r="M250" s="1" t="str" cm="1">
        <f t="array" aca="1" ref="M250" ca="1">_xlfn.SINGLE(IF($B250&lt;&gt;"",IF(COUNTIFS(dates,"&gt;="&amp;M$1,dates,"&lt;"&amp;DATE(YEAR(M$1)+1,MONTH(M$1),DAY(M$1)),projects,$B250)&lt;&gt;0,1,""),""))</f>
        <v/>
      </c>
      <c r="N250" s="1" t="str" cm="1">
        <f t="array" aca="1" ref="N250" ca="1">_xlfn.SINGLE(IF($B250&lt;&gt;"",IF(COUNTIFS(dates,"&gt;="&amp;N$1,dates,"&lt;"&amp;DATE(YEAR(N$1)+1,MONTH(N$1),DAY(N$1)),projects,$B250)&lt;&gt;0,1,""),""))</f>
        <v/>
      </c>
      <c r="O250" s="1" t="str" cm="1">
        <f t="array" aca="1" ref="O250" ca="1">_xlfn.SINGLE(IF($B250&lt;&gt;"",IF(COUNTIFS(dates,"&gt;="&amp;O$1,dates,"&lt;"&amp;DATE(YEAR(O$1)+1,MONTH(O$1),DAY(O$1)),projects,$B250)&lt;&gt;0,1,""),""))</f>
        <v/>
      </c>
    </row>
    <row r="251" spans="1:15">
      <c r="A251" s="14" t="str">
        <f t="shared" ca="1" si="6"/>
        <v/>
      </c>
      <c r="B251" s="1" t="str">
        <f ca="1">'Annual Trend Days'!B251</f>
        <v/>
      </c>
      <c r="C251" s="1" t="str">
        <f ca="1">'Annual Trend Days'!C251</f>
        <v/>
      </c>
      <c r="D251" s="3" t="str">
        <f ca="1">'Annual Trend Days'!D251</f>
        <v/>
      </c>
      <c r="E251" s="3" t="str">
        <f ca="1">'Annual Trend Days'!E251</f>
        <v/>
      </c>
      <c r="F251" s="3"/>
      <c r="G251" s="3"/>
      <c r="H251" s="3"/>
      <c r="I251" s="3"/>
      <c r="J251" s="1" t="str" cm="1">
        <f t="array" aca="1" ref="J251" ca="1">_xlfn.SINGLE(IF($B251&lt;&gt;"",IF(COUNTIFS(dates,"&gt;="&amp;J$1,dates,"&lt;"&amp;DATE(YEAR(J$1)+1,MONTH(J$1),DAY(J$1)),projects,$B251)&lt;&gt;0,1,""),""))</f>
        <v/>
      </c>
      <c r="K251" s="1" t="str" cm="1">
        <f t="array" aca="1" ref="K251" ca="1">_xlfn.SINGLE(IF($B251&lt;&gt;"",IF(COUNTIFS(dates,"&gt;="&amp;K$1,dates,"&lt;"&amp;DATE(YEAR(K$1)+1,MONTH(K$1),DAY(K$1)),projects,$B251)&lt;&gt;0,1,""),""))</f>
        <v/>
      </c>
      <c r="L251" s="1" t="str" cm="1">
        <f t="array" aca="1" ref="L251" ca="1">_xlfn.SINGLE(IF($B251&lt;&gt;"",IF(COUNTIFS(dates,"&gt;="&amp;L$1,dates,"&lt;"&amp;DATE(YEAR(L$1)+1,MONTH(L$1),DAY(L$1)),projects,$B251)&lt;&gt;0,1,""),""))</f>
        <v/>
      </c>
      <c r="M251" s="1" t="str" cm="1">
        <f t="array" aca="1" ref="M251" ca="1">_xlfn.SINGLE(IF($B251&lt;&gt;"",IF(COUNTIFS(dates,"&gt;="&amp;M$1,dates,"&lt;"&amp;DATE(YEAR(M$1)+1,MONTH(M$1),DAY(M$1)),projects,$B251)&lt;&gt;0,1,""),""))</f>
        <v/>
      </c>
      <c r="N251" s="1" t="str" cm="1">
        <f t="array" aca="1" ref="N251" ca="1">_xlfn.SINGLE(IF($B251&lt;&gt;"",IF(COUNTIFS(dates,"&gt;="&amp;N$1,dates,"&lt;"&amp;DATE(YEAR(N$1)+1,MONTH(N$1),DAY(N$1)),projects,$B251)&lt;&gt;0,1,""),""))</f>
        <v/>
      </c>
      <c r="O251" s="1" t="str" cm="1">
        <f t="array" aca="1" ref="O251" ca="1">_xlfn.SINGLE(IF($B251&lt;&gt;"",IF(COUNTIFS(dates,"&gt;="&amp;O$1,dates,"&lt;"&amp;DATE(YEAR(O$1)+1,MONTH(O$1),DAY(O$1)),projects,$B251)&lt;&gt;0,1,""),""))</f>
        <v/>
      </c>
    </row>
    <row r="252" spans="1:15">
      <c r="A252" s="14" t="str">
        <f t="shared" ca="1" si="6"/>
        <v/>
      </c>
      <c r="B252" s="1" t="str">
        <f ca="1">'Annual Trend Days'!B252</f>
        <v/>
      </c>
      <c r="C252" s="1" t="str">
        <f ca="1">'Annual Trend Days'!C252</f>
        <v/>
      </c>
      <c r="D252" s="3" t="str">
        <f ca="1">'Annual Trend Days'!D252</f>
        <v/>
      </c>
      <c r="E252" s="3" t="str">
        <f ca="1">'Annual Trend Days'!E252</f>
        <v/>
      </c>
      <c r="F252" s="3"/>
      <c r="G252" s="3"/>
      <c r="H252" s="3"/>
      <c r="I252" s="3"/>
      <c r="J252" s="1" t="str" cm="1">
        <f t="array" aca="1" ref="J252" ca="1">_xlfn.SINGLE(IF($B252&lt;&gt;"",IF(COUNTIFS(dates,"&gt;="&amp;J$1,dates,"&lt;"&amp;DATE(YEAR(J$1)+1,MONTH(J$1),DAY(J$1)),projects,$B252)&lt;&gt;0,1,""),""))</f>
        <v/>
      </c>
      <c r="K252" s="1" t="str" cm="1">
        <f t="array" aca="1" ref="K252" ca="1">_xlfn.SINGLE(IF($B252&lt;&gt;"",IF(COUNTIFS(dates,"&gt;="&amp;K$1,dates,"&lt;"&amp;DATE(YEAR(K$1)+1,MONTH(K$1),DAY(K$1)),projects,$B252)&lt;&gt;0,1,""),""))</f>
        <v/>
      </c>
      <c r="L252" s="1" t="str" cm="1">
        <f t="array" aca="1" ref="L252" ca="1">_xlfn.SINGLE(IF($B252&lt;&gt;"",IF(COUNTIFS(dates,"&gt;="&amp;L$1,dates,"&lt;"&amp;DATE(YEAR(L$1)+1,MONTH(L$1),DAY(L$1)),projects,$B252)&lt;&gt;0,1,""),""))</f>
        <v/>
      </c>
      <c r="M252" s="1" t="str" cm="1">
        <f t="array" aca="1" ref="M252" ca="1">_xlfn.SINGLE(IF($B252&lt;&gt;"",IF(COUNTIFS(dates,"&gt;="&amp;M$1,dates,"&lt;"&amp;DATE(YEAR(M$1)+1,MONTH(M$1),DAY(M$1)),projects,$B252)&lt;&gt;0,1,""),""))</f>
        <v/>
      </c>
      <c r="N252" s="1" t="str" cm="1">
        <f t="array" aca="1" ref="N252" ca="1">_xlfn.SINGLE(IF($B252&lt;&gt;"",IF(COUNTIFS(dates,"&gt;="&amp;N$1,dates,"&lt;"&amp;DATE(YEAR(N$1)+1,MONTH(N$1),DAY(N$1)),projects,$B252)&lt;&gt;0,1,""),""))</f>
        <v/>
      </c>
      <c r="O252" s="1" t="str" cm="1">
        <f t="array" aca="1" ref="O252" ca="1">_xlfn.SINGLE(IF($B252&lt;&gt;"",IF(COUNTIFS(dates,"&gt;="&amp;O$1,dates,"&lt;"&amp;DATE(YEAR(O$1)+1,MONTH(O$1),DAY(O$1)),projects,$B252)&lt;&gt;0,1,""),""))</f>
        <v/>
      </c>
    </row>
    <row r="253" spans="1:15">
      <c r="A253" s="14" t="str">
        <f t="shared" ca="1" si="6"/>
        <v/>
      </c>
      <c r="B253" s="1" t="str">
        <f ca="1">'Annual Trend Days'!B253</f>
        <v/>
      </c>
      <c r="C253" s="1" t="str">
        <f ca="1">'Annual Trend Days'!C253</f>
        <v/>
      </c>
      <c r="D253" s="3" t="str">
        <f ca="1">'Annual Trend Days'!D253</f>
        <v/>
      </c>
      <c r="E253" s="3" t="str">
        <f ca="1">'Annual Trend Days'!E253</f>
        <v/>
      </c>
      <c r="F253" s="3"/>
      <c r="G253" s="3"/>
      <c r="H253" s="3"/>
      <c r="I253" s="3"/>
      <c r="J253" s="1" t="str" cm="1">
        <f t="array" aca="1" ref="J253" ca="1">_xlfn.SINGLE(IF($B253&lt;&gt;"",IF(COUNTIFS(dates,"&gt;="&amp;J$1,dates,"&lt;"&amp;DATE(YEAR(J$1)+1,MONTH(J$1),DAY(J$1)),projects,$B253)&lt;&gt;0,1,""),""))</f>
        <v/>
      </c>
      <c r="K253" s="1" t="str" cm="1">
        <f t="array" aca="1" ref="K253" ca="1">_xlfn.SINGLE(IF($B253&lt;&gt;"",IF(COUNTIFS(dates,"&gt;="&amp;K$1,dates,"&lt;"&amp;DATE(YEAR(K$1)+1,MONTH(K$1),DAY(K$1)),projects,$B253)&lt;&gt;0,1,""),""))</f>
        <v/>
      </c>
      <c r="L253" s="1" t="str" cm="1">
        <f t="array" aca="1" ref="L253" ca="1">_xlfn.SINGLE(IF($B253&lt;&gt;"",IF(COUNTIFS(dates,"&gt;="&amp;L$1,dates,"&lt;"&amp;DATE(YEAR(L$1)+1,MONTH(L$1),DAY(L$1)),projects,$B253)&lt;&gt;0,1,""),""))</f>
        <v/>
      </c>
      <c r="M253" s="1" t="str" cm="1">
        <f t="array" aca="1" ref="M253" ca="1">_xlfn.SINGLE(IF($B253&lt;&gt;"",IF(COUNTIFS(dates,"&gt;="&amp;M$1,dates,"&lt;"&amp;DATE(YEAR(M$1)+1,MONTH(M$1),DAY(M$1)),projects,$B253)&lt;&gt;0,1,""),""))</f>
        <v/>
      </c>
      <c r="N253" s="1" t="str" cm="1">
        <f t="array" aca="1" ref="N253" ca="1">_xlfn.SINGLE(IF($B253&lt;&gt;"",IF(COUNTIFS(dates,"&gt;="&amp;N$1,dates,"&lt;"&amp;DATE(YEAR(N$1)+1,MONTH(N$1),DAY(N$1)),projects,$B253)&lt;&gt;0,1,""),""))</f>
        <v/>
      </c>
      <c r="O253" s="1" t="str" cm="1">
        <f t="array" aca="1" ref="O253" ca="1">_xlfn.SINGLE(IF($B253&lt;&gt;"",IF(COUNTIFS(dates,"&gt;="&amp;O$1,dates,"&lt;"&amp;DATE(YEAR(O$1)+1,MONTH(O$1),DAY(O$1)),projects,$B253)&lt;&gt;0,1,""),""))</f>
        <v/>
      </c>
    </row>
    <row r="254" spans="1:15">
      <c r="A254" s="14" t="str">
        <f t="shared" ca="1" si="6"/>
        <v/>
      </c>
      <c r="B254" s="1" t="str">
        <f ca="1">'Annual Trend Days'!B254</f>
        <v/>
      </c>
      <c r="C254" s="1" t="str">
        <f ca="1">'Annual Trend Days'!C254</f>
        <v/>
      </c>
      <c r="D254" s="3" t="str">
        <f ca="1">'Annual Trend Days'!D254</f>
        <v/>
      </c>
      <c r="E254" s="3" t="str">
        <f ca="1">'Annual Trend Days'!E254</f>
        <v/>
      </c>
      <c r="F254" s="3"/>
      <c r="G254" s="3"/>
      <c r="H254" s="3"/>
      <c r="I254" s="3"/>
      <c r="J254" s="1" t="str" cm="1">
        <f t="array" aca="1" ref="J254" ca="1">_xlfn.SINGLE(IF($B254&lt;&gt;"",IF(COUNTIFS(dates,"&gt;="&amp;J$1,dates,"&lt;"&amp;DATE(YEAR(J$1)+1,MONTH(J$1),DAY(J$1)),projects,$B254)&lt;&gt;0,1,""),""))</f>
        <v/>
      </c>
      <c r="K254" s="1" t="str" cm="1">
        <f t="array" aca="1" ref="K254" ca="1">_xlfn.SINGLE(IF($B254&lt;&gt;"",IF(COUNTIFS(dates,"&gt;="&amp;K$1,dates,"&lt;"&amp;DATE(YEAR(K$1)+1,MONTH(K$1),DAY(K$1)),projects,$B254)&lt;&gt;0,1,""),""))</f>
        <v/>
      </c>
      <c r="L254" s="1" t="str" cm="1">
        <f t="array" aca="1" ref="L254" ca="1">_xlfn.SINGLE(IF($B254&lt;&gt;"",IF(COUNTIFS(dates,"&gt;="&amp;L$1,dates,"&lt;"&amp;DATE(YEAR(L$1)+1,MONTH(L$1),DAY(L$1)),projects,$B254)&lt;&gt;0,1,""),""))</f>
        <v/>
      </c>
      <c r="M254" s="1" t="str" cm="1">
        <f t="array" aca="1" ref="M254" ca="1">_xlfn.SINGLE(IF($B254&lt;&gt;"",IF(COUNTIFS(dates,"&gt;="&amp;M$1,dates,"&lt;"&amp;DATE(YEAR(M$1)+1,MONTH(M$1),DAY(M$1)),projects,$B254)&lt;&gt;0,1,""),""))</f>
        <v/>
      </c>
      <c r="N254" s="1" t="str" cm="1">
        <f t="array" aca="1" ref="N254" ca="1">_xlfn.SINGLE(IF($B254&lt;&gt;"",IF(COUNTIFS(dates,"&gt;="&amp;N$1,dates,"&lt;"&amp;DATE(YEAR(N$1)+1,MONTH(N$1),DAY(N$1)),projects,$B254)&lt;&gt;0,1,""),""))</f>
        <v/>
      </c>
      <c r="O254" s="1" t="str" cm="1">
        <f t="array" aca="1" ref="O254" ca="1">_xlfn.SINGLE(IF($B254&lt;&gt;"",IF(COUNTIFS(dates,"&gt;="&amp;O$1,dates,"&lt;"&amp;DATE(YEAR(O$1)+1,MONTH(O$1),DAY(O$1)),projects,$B254)&lt;&gt;0,1,""),""))</f>
        <v/>
      </c>
    </row>
    <row r="255" spans="1:15">
      <c r="A255" s="14" t="str">
        <f t="shared" ca="1" si="6"/>
        <v/>
      </c>
      <c r="B255" s="1" t="str">
        <f ca="1">'Annual Trend Days'!B255</f>
        <v/>
      </c>
      <c r="C255" s="1" t="str">
        <f ca="1">'Annual Trend Days'!C255</f>
        <v/>
      </c>
      <c r="D255" s="3" t="str">
        <f ca="1">'Annual Trend Days'!D255</f>
        <v/>
      </c>
      <c r="E255" s="3" t="str">
        <f ca="1">'Annual Trend Days'!E255</f>
        <v/>
      </c>
      <c r="F255" s="3"/>
      <c r="G255" s="3"/>
      <c r="H255" s="3"/>
      <c r="I255" s="3"/>
      <c r="J255" s="1" t="str" cm="1">
        <f t="array" aca="1" ref="J255" ca="1">_xlfn.SINGLE(IF($B255&lt;&gt;"",IF(COUNTIFS(dates,"&gt;="&amp;J$1,dates,"&lt;"&amp;DATE(YEAR(J$1)+1,MONTH(J$1),DAY(J$1)),projects,$B255)&lt;&gt;0,1,""),""))</f>
        <v/>
      </c>
      <c r="K255" s="1" t="str" cm="1">
        <f t="array" aca="1" ref="K255" ca="1">_xlfn.SINGLE(IF($B255&lt;&gt;"",IF(COUNTIFS(dates,"&gt;="&amp;K$1,dates,"&lt;"&amp;DATE(YEAR(K$1)+1,MONTH(K$1),DAY(K$1)),projects,$B255)&lt;&gt;0,1,""),""))</f>
        <v/>
      </c>
      <c r="L255" s="1" t="str" cm="1">
        <f t="array" aca="1" ref="L255" ca="1">_xlfn.SINGLE(IF($B255&lt;&gt;"",IF(COUNTIFS(dates,"&gt;="&amp;L$1,dates,"&lt;"&amp;DATE(YEAR(L$1)+1,MONTH(L$1),DAY(L$1)),projects,$B255)&lt;&gt;0,1,""),""))</f>
        <v/>
      </c>
      <c r="M255" s="1" t="str" cm="1">
        <f t="array" aca="1" ref="M255" ca="1">_xlfn.SINGLE(IF($B255&lt;&gt;"",IF(COUNTIFS(dates,"&gt;="&amp;M$1,dates,"&lt;"&amp;DATE(YEAR(M$1)+1,MONTH(M$1),DAY(M$1)),projects,$B255)&lt;&gt;0,1,""),""))</f>
        <v/>
      </c>
      <c r="N255" s="1" t="str" cm="1">
        <f t="array" aca="1" ref="N255" ca="1">_xlfn.SINGLE(IF($B255&lt;&gt;"",IF(COUNTIFS(dates,"&gt;="&amp;N$1,dates,"&lt;"&amp;DATE(YEAR(N$1)+1,MONTH(N$1),DAY(N$1)),projects,$B255)&lt;&gt;0,1,""),""))</f>
        <v/>
      </c>
      <c r="O255" s="1" t="str" cm="1">
        <f t="array" aca="1" ref="O255" ca="1">_xlfn.SINGLE(IF($B255&lt;&gt;"",IF(COUNTIFS(dates,"&gt;="&amp;O$1,dates,"&lt;"&amp;DATE(YEAR(O$1)+1,MONTH(O$1),DAY(O$1)),projects,$B255)&lt;&gt;0,1,""),""))</f>
        <v/>
      </c>
    </row>
    <row r="256" spans="1:15">
      <c r="A256" s="14" t="str">
        <f t="shared" ca="1" si="6"/>
        <v/>
      </c>
      <c r="B256" s="1" t="str">
        <f ca="1">'Annual Trend Days'!B256</f>
        <v/>
      </c>
      <c r="C256" s="1" t="str">
        <f ca="1">'Annual Trend Days'!C256</f>
        <v/>
      </c>
      <c r="D256" s="3" t="str">
        <f ca="1">'Annual Trend Days'!D256</f>
        <v/>
      </c>
      <c r="E256" s="3" t="str">
        <f ca="1">'Annual Trend Days'!E256</f>
        <v/>
      </c>
      <c r="F256" s="3"/>
      <c r="G256" s="3"/>
      <c r="H256" s="3"/>
      <c r="I256" s="3"/>
      <c r="J256" s="1" t="str" cm="1">
        <f t="array" aca="1" ref="J256" ca="1">_xlfn.SINGLE(IF($B256&lt;&gt;"",IF(COUNTIFS(dates,"&gt;="&amp;J$1,dates,"&lt;"&amp;DATE(YEAR(J$1)+1,MONTH(J$1),DAY(J$1)),projects,$B256)&lt;&gt;0,1,""),""))</f>
        <v/>
      </c>
      <c r="K256" s="1" t="str" cm="1">
        <f t="array" aca="1" ref="K256" ca="1">_xlfn.SINGLE(IF($B256&lt;&gt;"",IF(COUNTIFS(dates,"&gt;="&amp;K$1,dates,"&lt;"&amp;DATE(YEAR(K$1)+1,MONTH(K$1),DAY(K$1)),projects,$B256)&lt;&gt;0,1,""),""))</f>
        <v/>
      </c>
      <c r="L256" s="1" t="str" cm="1">
        <f t="array" aca="1" ref="L256" ca="1">_xlfn.SINGLE(IF($B256&lt;&gt;"",IF(COUNTIFS(dates,"&gt;="&amp;L$1,dates,"&lt;"&amp;DATE(YEAR(L$1)+1,MONTH(L$1),DAY(L$1)),projects,$B256)&lt;&gt;0,1,""),""))</f>
        <v/>
      </c>
      <c r="M256" s="1" t="str" cm="1">
        <f t="array" aca="1" ref="M256" ca="1">_xlfn.SINGLE(IF($B256&lt;&gt;"",IF(COUNTIFS(dates,"&gt;="&amp;M$1,dates,"&lt;"&amp;DATE(YEAR(M$1)+1,MONTH(M$1),DAY(M$1)),projects,$B256)&lt;&gt;0,1,""),""))</f>
        <v/>
      </c>
      <c r="N256" s="1" t="str" cm="1">
        <f t="array" aca="1" ref="N256" ca="1">_xlfn.SINGLE(IF($B256&lt;&gt;"",IF(COUNTIFS(dates,"&gt;="&amp;N$1,dates,"&lt;"&amp;DATE(YEAR(N$1)+1,MONTH(N$1),DAY(N$1)),projects,$B256)&lt;&gt;0,1,""),""))</f>
        <v/>
      </c>
      <c r="O256" s="1" t="str" cm="1">
        <f t="array" aca="1" ref="O256" ca="1">_xlfn.SINGLE(IF($B256&lt;&gt;"",IF(COUNTIFS(dates,"&gt;="&amp;O$1,dates,"&lt;"&amp;DATE(YEAR(O$1)+1,MONTH(O$1),DAY(O$1)),projects,$B256)&lt;&gt;0,1,""),""))</f>
        <v/>
      </c>
    </row>
    <row r="257" spans="1:15">
      <c r="A257" s="14" t="str">
        <f t="shared" ca="1" si="6"/>
        <v/>
      </c>
      <c r="B257" s="1" t="str">
        <f ca="1">'Annual Trend Days'!B257</f>
        <v/>
      </c>
      <c r="C257" s="1" t="str">
        <f ca="1">'Annual Trend Days'!C257</f>
        <v/>
      </c>
      <c r="D257" s="3" t="str">
        <f ca="1">'Annual Trend Days'!D257</f>
        <v/>
      </c>
      <c r="E257" s="3" t="str">
        <f ca="1">'Annual Trend Days'!E257</f>
        <v/>
      </c>
      <c r="F257" s="3"/>
      <c r="G257" s="3"/>
      <c r="H257" s="3"/>
      <c r="I257" s="3"/>
      <c r="J257" s="1" t="str" cm="1">
        <f t="array" aca="1" ref="J257" ca="1">_xlfn.SINGLE(IF($B257&lt;&gt;"",IF(COUNTIFS(dates,"&gt;="&amp;J$1,dates,"&lt;"&amp;DATE(YEAR(J$1)+1,MONTH(J$1),DAY(J$1)),projects,$B257)&lt;&gt;0,1,""),""))</f>
        <v/>
      </c>
      <c r="K257" s="1" t="str" cm="1">
        <f t="array" aca="1" ref="K257" ca="1">_xlfn.SINGLE(IF($B257&lt;&gt;"",IF(COUNTIFS(dates,"&gt;="&amp;K$1,dates,"&lt;"&amp;DATE(YEAR(K$1)+1,MONTH(K$1),DAY(K$1)),projects,$B257)&lt;&gt;0,1,""),""))</f>
        <v/>
      </c>
      <c r="L257" s="1" t="str" cm="1">
        <f t="array" aca="1" ref="L257" ca="1">_xlfn.SINGLE(IF($B257&lt;&gt;"",IF(COUNTIFS(dates,"&gt;="&amp;L$1,dates,"&lt;"&amp;DATE(YEAR(L$1)+1,MONTH(L$1),DAY(L$1)),projects,$B257)&lt;&gt;0,1,""),""))</f>
        <v/>
      </c>
      <c r="M257" s="1" t="str" cm="1">
        <f t="array" aca="1" ref="M257" ca="1">_xlfn.SINGLE(IF($B257&lt;&gt;"",IF(COUNTIFS(dates,"&gt;="&amp;M$1,dates,"&lt;"&amp;DATE(YEAR(M$1)+1,MONTH(M$1),DAY(M$1)),projects,$B257)&lt;&gt;0,1,""),""))</f>
        <v/>
      </c>
      <c r="N257" s="1" t="str" cm="1">
        <f t="array" aca="1" ref="N257" ca="1">_xlfn.SINGLE(IF($B257&lt;&gt;"",IF(COUNTIFS(dates,"&gt;="&amp;N$1,dates,"&lt;"&amp;DATE(YEAR(N$1)+1,MONTH(N$1),DAY(N$1)),projects,$B257)&lt;&gt;0,1,""),""))</f>
        <v/>
      </c>
      <c r="O257" s="1" t="str" cm="1">
        <f t="array" aca="1" ref="O257" ca="1">_xlfn.SINGLE(IF($B257&lt;&gt;"",IF(COUNTIFS(dates,"&gt;="&amp;O$1,dates,"&lt;"&amp;DATE(YEAR(O$1)+1,MONTH(O$1),DAY(O$1)),projects,$B257)&lt;&gt;0,1,""),""))</f>
        <v/>
      </c>
    </row>
    <row r="258" spans="1:15">
      <c r="A258" s="14" t="str">
        <f t="shared" ca="1" si="6"/>
        <v/>
      </c>
      <c r="B258" s="1" t="str">
        <f ca="1">'Annual Trend Days'!B258</f>
        <v/>
      </c>
      <c r="C258" s="1" t="str">
        <f ca="1">'Annual Trend Days'!C258</f>
        <v/>
      </c>
      <c r="D258" s="3" t="str">
        <f ca="1">'Annual Trend Days'!D258</f>
        <v/>
      </c>
      <c r="E258" s="3" t="str">
        <f ca="1">'Annual Trend Days'!E258</f>
        <v/>
      </c>
      <c r="F258" s="3"/>
      <c r="G258" s="3"/>
      <c r="H258" s="3"/>
      <c r="I258" s="3"/>
      <c r="J258" s="1" t="str" cm="1">
        <f t="array" aca="1" ref="J258" ca="1">_xlfn.SINGLE(IF($B258&lt;&gt;"",IF(COUNTIFS(dates,"&gt;="&amp;J$1,dates,"&lt;"&amp;DATE(YEAR(J$1)+1,MONTH(J$1),DAY(J$1)),projects,$B258)&lt;&gt;0,1,""),""))</f>
        <v/>
      </c>
      <c r="K258" s="1" t="str" cm="1">
        <f t="array" aca="1" ref="K258" ca="1">_xlfn.SINGLE(IF($B258&lt;&gt;"",IF(COUNTIFS(dates,"&gt;="&amp;K$1,dates,"&lt;"&amp;DATE(YEAR(K$1)+1,MONTH(K$1),DAY(K$1)),projects,$B258)&lt;&gt;0,1,""),""))</f>
        <v/>
      </c>
      <c r="L258" s="1" t="str" cm="1">
        <f t="array" aca="1" ref="L258" ca="1">_xlfn.SINGLE(IF($B258&lt;&gt;"",IF(COUNTIFS(dates,"&gt;="&amp;L$1,dates,"&lt;"&amp;DATE(YEAR(L$1)+1,MONTH(L$1),DAY(L$1)),projects,$B258)&lt;&gt;0,1,""),""))</f>
        <v/>
      </c>
      <c r="M258" s="1" t="str" cm="1">
        <f t="array" aca="1" ref="M258" ca="1">_xlfn.SINGLE(IF($B258&lt;&gt;"",IF(COUNTIFS(dates,"&gt;="&amp;M$1,dates,"&lt;"&amp;DATE(YEAR(M$1)+1,MONTH(M$1),DAY(M$1)),projects,$B258)&lt;&gt;0,1,""),""))</f>
        <v/>
      </c>
      <c r="N258" s="1" t="str" cm="1">
        <f t="array" aca="1" ref="N258" ca="1">_xlfn.SINGLE(IF($B258&lt;&gt;"",IF(COUNTIFS(dates,"&gt;="&amp;N$1,dates,"&lt;"&amp;DATE(YEAR(N$1)+1,MONTH(N$1),DAY(N$1)),projects,$B258)&lt;&gt;0,1,""),""))</f>
        <v/>
      </c>
      <c r="O258" s="1" t="str" cm="1">
        <f t="array" aca="1" ref="O258" ca="1">_xlfn.SINGLE(IF($B258&lt;&gt;"",IF(COUNTIFS(dates,"&gt;="&amp;O$1,dates,"&lt;"&amp;DATE(YEAR(O$1)+1,MONTH(O$1),DAY(O$1)),projects,$B258)&lt;&gt;0,1,""),""))</f>
        <v/>
      </c>
    </row>
    <row r="259" spans="1:15">
      <c r="A259" s="14" t="str">
        <f t="shared" ca="1" si="6"/>
        <v/>
      </c>
      <c r="B259" s="1" t="str">
        <f ca="1">'Annual Trend Days'!B259</f>
        <v/>
      </c>
      <c r="C259" s="1" t="str">
        <f ca="1">'Annual Trend Days'!C259</f>
        <v/>
      </c>
      <c r="D259" s="3" t="str">
        <f ca="1">'Annual Trend Days'!D259</f>
        <v/>
      </c>
      <c r="E259" s="3" t="str">
        <f ca="1">'Annual Trend Days'!E259</f>
        <v/>
      </c>
      <c r="F259" s="3"/>
      <c r="G259" s="3"/>
      <c r="H259" s="3"/>
      <c r="I259" s="3"/>
      <c r="J259" s="1" t="str" cm="1">
        <f t="array" aca="1" ref="J259" ca="1">_xlfn.SINGLE(IF($B259&lt;&gt;"",IF(COUNTIFS(dates,"&gt;="&amp;J$1,dates,"&lt;"&amp;DATE(YEAR(J$1)+1,MONTH(J$1),DAY(J$1)),projects,$B259)&lt;&gt;0,1,""),""))</f>
        <v/>
      </c>
      <c r="K259" s="1" t="str" cm="1">
        <f t="array" aca="1" ref="K259" ca="1">_xlfn.SINGLE(IF($B259&lt;&gt;"",IF(COUNTIFS(dates,"&gt;="&amp;K$1,dates,"&lt;"&amp;DATE(YEAR(K$1)+1,MONTH(K$1),DAY(K$1)),projects,$B259)&lt;&gt;0,1,""),""))</f>
        <v/>
      </c>
      <c r="L259" s="1" t="str" cm="1">
        <f t="array" aca="1" ref="L259" ca="1">_xlfn.SINGLE(IF($B259&lt;&gt;"",IF(COUNTIFS(dates,"&gt;="&amp;L$1,dates,"&lt;"&amp;DATE(YEAR(L$1)+1,MONTH(L$1),DAY(L$1)),projects,$B259)&lt;&gt;0,1,""),""))</f>
        <v/>
      </c>
      <c r="M259" s="1" t="str" cm="1">
        <f t="array" aca="1" ref="M259" ca="1">_xlfn.SINGLE(IF($B259&lt;&gt;"",IF(COUNTIFS(dates,"&gt;="&amp;M$1,dates,"&lt;"&amp;DATE(YEAR(M$1)+1,MONTH(M$1),DAY(M$1)),projects,$B259)&lt;&gt;0,1,""),""))</f>
        <v/>
      </c>
      <c r="N259" s="1" t="str" cm="1">
        <f t="array" aca="1" ref="N259" ca="1">_xlfn.SINGLE(IF($B259&lt;&gt;"",IF(COUNTIFS(dates,"&gt;="&amp;N$1,dates,"&lt;"&amp;DATE(YEAR(N$1)+1,MONTH(N$1),DAY(N$1)),projects,$B259)&lt;&gt;0,1,""),""))</f>
        <v/>
      </c>
      <c r="O259" s="1" t="str" cm="1">
        <f t="array" aca="1" ref="O259" ca="1">_xlfn.SINGLE(IF($B259&lt;&gt;"",IF(COUNTIFS(dates,"&gt;="&amp;O$1,dates,"&lt;"&amp;DATE(YEAR(O$1)+1,MONTH(O$1),DAY(O$1)),projects,$B259)&lt;&gt;0,1,""),""))</f>
        <v/>
      </c>
    </row>
    <row r="260" spans="1:15">
      <c r="A260" s="14" t="str">
        <f t="shared" ref="A260:A323" ca="1" si="7">IF(A259&gt;=annual_trend_projects,"",A259+1)</f>
        <v/>
      </c>
      <c r="B260" s="1" t="str">
        <f ca="1">'Annual Trend Days'!B260</f>
        <v/>
      </c>
      <c r="C260" s="1" t="str">
        <f ca="1">'Annual Trend Days'!C260</f>
        <v/>
      </c>
      <c r="D260" s="3" t="str">
        <f ca="1">'Annual Trend Days'!D260</f>
        <v/>
      </c>
      <c r="E260" s="3" t="str">
        <f ca="1">'Annual Trend Days'!E260</f>
        <v/>
      </c>
      <c r="F260" s="3"/>
      <c r="G260" s="3"/>
      <c r="H260" s="3"/>
      <c r="I260" s="3"/>
      <c r="J260" s="1" t="str" cm="1">
        <f t="array" aca="1" ref="J260" ca="1">_xlfn.SINGLE(IF($B260&lt;&gt;"",IF(COUNTIFS(dates,"&gt;="&amp;J$1,dates,"&lt;"&amp;DATE(YEAR(J$1)+1,MONTH(J$1),DAY(J$1)),projects,$B260)&lt;&gt;0,1,""),""))</f>
        <v/>
      </c>
      <c r="K260" s="1" t="str" cm="1">
        <f t="array" aca="1" ref="K260" ca="1">_xlfn.SINGLE(IF($B260&lt;&gt;"",IF(COUNTIFS(dates,"&gt;="&amp;K$1,dates,"&lt;"&amp;DATE(YEAR(K$1)+1,MONTH(K$1),DAY(K$1)),projects,$B260)&lt;&gt;0,1,""),""))</f>
        <v/>
      </c>
      <c r="L260" s="1" t="str" cm="1">
        <f t="array" aca="1" ref="L260" ca="1">_xlfn.SINGLE(IF($B260&lt;&gt;"",IF(COUNTIFS(dates,"&gt;="&amp;L$1,dates,"&lt;"&amp;DATE(YEAR(L$1)+1,MONTH(L$1),DAY(L$1)),projects,$B260)&lt;&gt;0,1,""),""))</f>
        <v/>
      </c>
      <c r="M260" s="1" t="str" cm="1">
        <f t="array" aca="1" ref="M260" ca="1">_xlfn.SINGLE(IF($B260&lt;&gt;"",IF(COUNTIFS(dates,"&gt;="&amp;M$1,dates,"&lt;"&amp;DATE(YEAR(M$1)+1,MONTH(M$1),DAY(M$1)),projects,$B260)&lt;&gt;0,1,""),""))</f>
        <v/>
      </c>
      <c r="N260" s="1" t="str" cm="1">
        <f t="array" aca="1" ref="N260" ca="1">_xlfn.SINGLE(IF($B260&lt;&gt;"",IF(COUNTIFS(dates,"&gt;="&amp;N$1,dates,"&lt;"&amp;DATE(YEAR(N$1)+1,MONTH(N$1),DAY(N$1)),projects,$B260)&lt;&gt;0,1,""),""))</f>
        <v/>
      </c>
      <c r="O260" s="1" t="str" cm="1">
        <f t="array" aca="1" ref="O260" ca="1">_xlfn.SINGLE(IF($B260&lt;&gt;"",IF(COUNTIFS(dates,"&gt;="&amp;O$1,dates,"&lt;"&amp;DATE(YEAR(O$1)+1,MONTH(O$1),DAY(O$1)),projects,$B260)&lt;&gt;0,1,""),""))</f>
        <v/>
      </c>
    </row>
    <row r="261" spans="1:15">
      <c r="A261" s="14" t="str">
        <f t="shared" ca="1" si="7"/>
        <v/>
      </c>
      <c r="B261" s="1" t="str">
        <f ca="1">'Annual Trend Days'!B261</f>
        <v/>
      </c>
      <c r="C261" s="1" t="str">
        <f ca="1">'Annual Trend Days'!C261</f>
        <v/>
      </c>
      <c r="D261" s="3" t="str">
        <f ca="1">'Annual Trend Days'!D261</f>
        <v/>
      </c>
      <c r="E261" s="3" t="str">
        <f ca="1">'Annual Trend Days'!E261</f>
        <v/>
      </c>
      <c r="F261" s="3"/>
      <c r="G261" s="3"/>
      <c r="H261" s="3"/>
      <c r="I261" s="3"/>
      <c r="J261" s="1" t="str" cm="1">
        <f t="array" aca="1" ref="J261" ca="1">_xlfn.SINGLE(IF($B261&lt;&gt;"",IF(COUNTIFS(dates,"&gt;="&amp;J$1,dates,"&lt;"&amp;DATE(YEAR(J$1)+1,MONTH(J$1),DAY(J$1)),projects,$B261)&lt;&gt;0,1,""),""))</f>
        <v/>
      </c>
      <c r="K261" s="1" t="str" cm="1">
        <f t="array" aca="1" ref="K261" ca="1">_xlfn.SINGLE(IF($B261&lt;&gt;"",IF(COUNTIFS(dates,"&gt;="&amp;K$1,dates,"&lt;"&amp;DATE(YEAR(K$1)+1,MONTH(K$1),DAY(K$1)),projects,$B261)&lt;&gt;0,1,""),""))</f>
        <v/>
      </c>
      <c r="L261" s="1" t="str" cm="1">
        <f t="array" aca="1" ref="L261" ca="1">_xlfn.SINGLE(IF($B261&lt;&gt;"",IF(COUNTIFS(dates,"&gt;="&amp;L$1,dates,"&lt;"&amp;DATE(YEAR(L$1)+1,MONTH(L$1),DAY(L$1)),projects,$B261)&lt;&gt;0,1,""),""))</f>
        <v/>
      </c>
      <c r="M261" s="1" t="str" cm="1">
        <f t="array" aca="1" ref="M261" ca="1">_xlfn.SINGLE(IF($B261&lt;&gt;"",IF(COUNTIFS(dates,"&gt;="&amp;M$1,dates,"&lt;"&amp;DATE(YEAR(M$1)+1,MONTH(M$1),DAY(M$1)),projects,$B261)&lt;&gt;0,1,""),""))</f>
        <v/>
      </c>
      <c r="N261" s="1" t="str" cm="1">
        <f t="array" aca="1" ref="N261" ca="1">_xlfn.SINGLE(IF($B261&lt;&gt;"",IF(COUNTIFS(dates,"&gt;="&amp;N$1,dates,"&lt;"&amp;DATE(YEAR(N$1)+1,MONTH(N$1),DAY(N$1)),projects,$B261)&lt;&gt;0,1,""),""))</f>
        <v/>
      </c>
      <c r="O261" s="1" t="str" cm="1">
        <f t="array" aca="1" ref="O261" ca="1">_xlfn.SINGLE(IF($B261&lt;&gt;"",IF(COUNTIFS(dates,"&gt;="&amp;O$1,dates,"&lt;"&amp;DATE(YEAR(O$1)+1,MONTH(O$1),DAY(O$1)),projects,$B261)&lt;&gt;0,1,""),""))</f>
        <v/>
      </c>
    </row>
    <row r="262" spans="1:15">
      <c r="A262" s="14" t="str">
        <f t="shared" ca="1" si="7"/>
        <v/>
      </c>
      <c r="B262" s="1" t="str">
        <f ca="1">'Annual Trend Days'!B262</f>
        <v/>
      </c>
      <c r="C262" s="1" t="str">
        <f ca="1">'Annual Trend Days'!C262</f>
        <v/>
      </c>
      <c r="D262" s="3" t="str">
        <f ca="1">'Annual Trend Days'!D262</f>
        <v/>
      </c>
      <c r="E262" s="3" t="str">
        <f ca="1">'Annual Trend Days'!E262</f>
        <v/>
      </c>
      <c r="F262" s="3"/>
      <c r="G262" s="3"/>
      <c r="H262" s="3"/>
      <c r="I262" s="3"/>
      <c r="J262" s="1" t="str" cm="1">
        <f t="array" aca="1" ref="J262" ca="1">_xlfn.SINGLE(IF($B262&lt;&gt;"",IF(COUNTIFS(dates,"&gt;="&amp;J$1,dates,"&lt;"&amp;DATE(YEAR(J$1)+1,MONTH(J$1),DAY(J$1)),projects,$B262)&lt;&gt;0,1,""),""))</f>
        <v/>
      </c>
      <c r="K262" s="1" t="str" cm="1">
        <f t="array" aca="1" ref="K262" ca="1">_xlfn.SINGLE(IF($B262&lt;&gt;"",IF(COUNTIFS(dates,"&gt;="&amp;K$1,dates,"&lt;"&amp;DATE(YEAR(K$1)+1,MONTH(K$1),DAY(K$1)),projects,$B262)&lt;&gt;0,1,""),""))</f>
        <v/>
      </c>
      <c r="L262" s="1" t="str" cm="1">
        <f t="array" aca="1" ref="L262" ca="1">_xlfn.SINGLE(IF($B262&lt;&gt;"",IF(COUNTIFS(dates,"&gt;="&amp;L$1,dates,"&lt;"&amp;DATE(YEAR(L$1)+1,MONTH(L$1),DAY(L$1)),projects,$B262)&lt;&gt;0,1,""),""))</f>
        <v/>
      </c>
      <c r="M262" s="1" t="str" cm="1">
        <f t="array" aca="1" ref="M262" ca="1">_xlfn.SINGLE(IF($B262&lt;&gt;"",IF(COUNTIFS(dates,"&gt;="&amp;M$1,dates,"&lt;"&amp;DATE(YEAR(M$1)+1,MONTH(M$1),DAY(M$1)),projects,$B262)&lt;&gt;0,1,""),""))</f>
        <v/>
      </c>
      <c r="N262" s="1" t="str" cm="1">
        <f t="array" aca="1" ref="N262" ca="1">_xlfn.SINGLE(IF($B262&lt;&gt;"",IF(COUNTIFS(dates,"&gt;="&amp;N$1,dates,"&lt;"&amp;DATE(YEAR(N$1)+1,MONTH(N$1),DAY(N$1)),projects,$B262)&lt;&gt;0,1,""),""))</f>
        <v/>
      </c>
      <c r="O262" s="1" t="str" cm="1">
        <f t="array" aca="1" ref="O262" ca="1">_xlfn.SINGLE(IF($B262&lt;&gt;"",IF(COUNTIFS(dates,"&gt;="&amp;O$1,dates,"&lt;"&amp;DATE(YEAR(O$1)+1,MONTH(O$1),DAY(O$1)),projects,$B262)&lt;&gt;0,1,""),""))</f>
        <v/>
      </c>
    </row>
    <row r="263" spans="1:15">
      <c r="A263" s="14" t="str">
        <f t="shared" ca="1" si="7"/>
        <v/>
      </c>
      <c r="B263" s="1" t="str">
        <f ca="1">'Annual Trend Days'!B263</f>
        <v/>
      </c>
      <c r="C263" s="1" t="str">
        <f ca="1">'Annual Trend Days'!C263</f>
        <v/>
      </c>
      <c r="D263" s="3" t="str">
        <f ca="1">'Annual Trend Days'!D263</f>
        <v/>
      </c>
      <c r="E263" s="3" t="str">
        <f ca="1">'Annual Trend Days'!E263</f>
        <v/>
      </c>
      <c r="F263" s="3"/>
      <c r="G263" s="3"/>
      <c r="H263" s="3"/>
      <c r="I263" s="3"/>
      <c r="J263" s="1" t="str" cm="1">
        <f t="array" aca="1" ref="J263" ca="1">_xlfn.SINGLE(IF($B263&lt;&gt;"",IF(COUNTIFS(dates,"&gt;="&amp;J$1,dates,"&lt;"&amp;DATE(YEAR(J$1)+1,MONTH(J$1),DAY(J$1)),projects,$B263)&lt;&gt;0,1,""),""))</f>
        <v/>
      </c>
      <c r="K263" s="1" t="str" cm="1">
        <f t="array" aca="1" ref="K263" ca="1">_xlfn.SINGLE(IF($B263&lt;&gt;"",IF(COUNTIFS(dates,"&gt;="&amp;K$1,dates,"&lt;"&amp;DATE(YEAR(K$1)+1,MONTH(K$1),DAY(K$1)),projects,$B263)&lt;&gt;0,1,""),""))</f>
        <v/>
      </c>
      <c r="L263" s="1" t="str" cm="1">
        <f t="array" aca="1" ref="L263" ca="1">_xlfn.SINGLE(IF($B263&lt;&gt;"",IF(COUNTIFS(dates,"&gt;="&amp;L$1,dates,"&lt;"&amp;DATE(YEAR(L$1)+1,MONTH(L$1),DAY(L$1)),projects,$B263)&lt;&gt;0,1,""),""))</f>
        <v/>
      </c>
      <c r="M263" s="1" t="str" cm="1">
        <f t="array" aca="1" ref="M263" ca="1">_xlfn.SINGLE(IF($B263&lt;&gt;"",IF(COUNTIFS(dates,"&gt;="&amp;M$1,dates,"&lt;"&amp;DATE(YEAR(M$1)+1,MONTH(M$1),DAY(M$1)),projects,$B263)&lt;&gt;0,1,""),""))</f>
        <v/>
      </c>
      <c r="N263" s="1" t="str" cm="1">
        <f t="array" aca="1" ref="N263" ca="1">_xlfn.SINGLE(IF($B263&lt;&gt;"",IF(COUNTIFS(dates,"&gt;="&amp;N$1,dates,"&lt;"&amp;DATE(YEAR(N$1)+1,MONTH(N$1),DAY(N$1)),projects,$B263)&lt;&gt;0,1,""),""))</f>
        <v/>
      </c>
      <c r="O263" s="1" t="str" cm="1">
        <f t="array" aca="1" ref="O263" ca="1">_xlfn.SINGLE(IF($B263&lt;&gt;"",IF(COUNTIFS(dates,"&gt;="&amp;O$1,dates,"&lt;"&amp;DATE(YEAR(O$1)+1,MONTH(O$1),DAY(O$1)),projects,$B263)&lt;&gt;0,1,""),""))</f>
        <v/>
      </c>
    </row>
    <row r="264" spans="1:15">
      <c r="A264" s="14" t="str">
        <f t="shared" ca="1" si="7"/>
        <v/>
      </c>
      <c r="B264" s="1" t="str">
        <f ca="1">'Annual Trend Days'!B264</f>
        <v/>
      </c>
      <c r="C264" s="1" t="str">
        <f ca="1">'Annual Trend Days'!C264</f>
        <v/>
      </c>
      <c r="D264" s="3" t="str">
        <f ca="1">'Annual Trend Days'!D264</f>
        <v/>
      </c>
      <c r="E264" s="3" t="str">
        <f ca="1">'Annual Trend Days'!E264</f>
        <v/>
      </c>
      <c r="F264" s="3"/>
      <c r="G264" s="3"/>
      <c r="H264" s="3"/>
      <c r="I264" s="3"/>
      <c r="J264" s="1" t="str" cm="1">
        <f t="array" aca="1" ref="J264" ca="1">_xlfn.SINGLE(IF($B264&lt;&gt;"",IF(COUNTIFS(dates,"&gt;="&amp;J$1,dates,"&lt;"&amp;DATE(YEAR(J$1)+1,MONTH(J$1),DAY(J$1)),projects,$B264)&lt;&gt;0,1,""),""))</f>
        <v/>
      </c>
      <c r="K264" s="1" t="str" cm="1">
        <f t="array" aca="1" ref="K264" ca="1">_xlfn.SINGLE(IF($B264&lt;&gt;"",IF(COUNTIFS(dates,"&gt;="&amp;K$1,dates,"&lt;"&amp;DATE(YEAR(K$1)+1,MONTH(K$1),DAY(K$1)),projects,$B264)&lt;&gt;0,1,""),""))</f>
        <v/>
      </c>
      <c r="L264" s="1" t="str" cm="1">
        <f t="array" aca="1" ref="L264" ca="1">_xlfn.SINGLE(IF($B264&lt;&gt;"",IF(COUNTIFS(dates,"&gt;="&amp;L$1,dates,"&lt;"&amp;DATE(YEAR(L$1)+1,MONTH(L$1),DAY(L$1)),projects,$B264)&lt;&gt;0,1,""),""))</f>
        <v/>
      </c>
      <c r="M264" s="1" t="str" cm="1">
        <f t="array" aca="1" ref="M264" ca="1">_xlfn.SINGLE(IF($B264&lt;&gt;"",IF(COUNTIFS(dates,"&gt;="&amp;M$1,dates,"&lt;"&amp;DATE(YEAR(M$1)+1,MONTH(M$1),DAY(M$1)),projects,$B264)&lt;&gt;0,1,""),""))</f>
        <v/>
      </c>
      <c r="N264" s="1" t="str" cm="1">
        <f t="array" aca="1" ref="N264" ca="1">_xlfn.SINGLE(IF($B264&lt;&gt;"",IF(COUNTIFS(dates,"&gt;="&amp;N$1,dates,"&lt;"&amp;DATE(YEAR(N$1)+1,MONTH(N$1),DAY(N$1)),projects,$B264)&lt;&gt;0,1,""),""))</f>
        <v/>
      </c>
      <c r="O264" s="1" t="str" cm="1">
        <f t="array" aca="1" ref="O264" ca="1">_xlfn.SINGLE(IF($B264&lt;&gt;"",IF(COUNTIFS(dates,"&gt;="&amp;O$1,dates,"&lt;"&amp;DATE(YEAR(O$1)+1,MONTH(O$1),DAY(O$1)),projects,$B264)&lt;&gt;0,1,""),""))</f>
        <v/>
      </c>
    </row>
    <row r="265" spans="1:15">
      <c r="A265" s="14" t="str">
        <f t="shared" ca="1" si="7"/>
        <v/>
      </c>
      <c r="B265" s="1" t="str">
        <f ca="1">'Annual Trend Days'!B265</f>
        <v/>
      </c>
      <c r="C265" s="1" t="str">
        <f ca="1">'Annual Trend Days'!C265</f>
        <v/>
      </c>
      <c r="D265" s="3" t="str">
        <f ca="1">'Annual Trend Days'!D265</f>
        <v/>
      </c>
      <c r="E265" s="3" t="str">
        <f ca="1">'Annual Trend Days'!E265</f>
        <v/>
      </c>
      <c r="F265" s="3"/>
      <c r="G265" s="3"/>
      <c r="H265" s="3"/>
      <c r="I265" s="3"/>
      <c r="J265" s="1" t="str" cm="1">
        <f t="array" aca="1" ref="J265" ca="1">_xlfn.SINGLE(IF($B265&lt;&gt;"",IF(COUNTIFS(dates,"&gt;="&amp;J$1,dates,"&lt;"&amp;DATE(YEAR(J$1)+1,MONTH(J$1),DAY(J$1)),projects,$B265)&lt;&gt;0,1,""),""))</f>
        <v/>
      </c>
      <c r="K265" s="1" t="str" cm="1">
        <f t="array" aca="1" ref="K265" ca="1">_xlfn.SINGLE(IF($B265&lt;&gt;"",IF(COUNTIFS(dates,"&gt;="&amp;K$1,dates,"&lt;"&amp;DATE(YEAR(K$1)+1,MONTH(K$1),DAY(K$1)),projects,$B265)&lt;&gt;0,1,""),""))</f>
        <v/>
      </c>
      <c r="L265" s="1" t="str" cm="1">
        <f t="array" aca="1" ref="L265" ca="1">_xlfn.SINGLE(IF($B265&lt;&gt;"",IF(COUNTIFS(dates,"&gt;="&amp;L$1,dates,"&lt;"&amp;DATE(YEAR(L$1)+1,MONTH(L$1),DAY(L$1)),projects,$B265)&lt;&gt;0,1,""),""))</f>
        <v/>
      </c>
      <c r="M265" s="1" t="str" cm="1">
        <f t="array" aca="1" ref="M265" ca="1">_xlfn.SINGLE(IF($B265&lt;&gt;"",IF(COUNTIFS(dates,"&gt;="&amp;M$1,dates,"&lt;"&amp;DATE(YEAR(M$1)+1,MONTH(M$1),DAY(M$1)),projects,$B265)&lt;&gt;0,1,""),""))</f>
        <v/>
      </c>
      <c r="N265" s="1" t="str" cm="1">
        <f t="array" aca="1" ref="N265" ca="1">_xlfn.SINGLE(IF($B265&lt;&gt;"",IF(COUNTIFS(dates,"&gt;="&amp;N$1,dates,"&lt;"&amp;DATE(YEAR(N$1)+1,MONTH(N$1),DAY(N$1)),projects,$B265)&lt;&gt;0,1,""),""))</f>
        <v/>
      </c>
      <c r="O265" s="1" t="str" cm="1">
        <f t="array" aca="1" ref="O265" ca="1">_xlfn.SINGLE(IF($B265&lt;&gt;"",IF(COUNTIFS(dates,"&gt;="&amp;O$1,dates,"&lt;"&amp;DATE(YEAR(O$1)+1,MONTH(O$1),DAY(O$1)),projects,$B265)&lt;&gt;0,1,""),""))</f>
        <v/>
      </c>
    </row>
    <row r="266" spans="1:15">
      <c r="A266" s="14" t="str">
        <f t="shared" ca="1" si="7"/>
        <v/>
      </c>
      <c r="B266" s="1" t="str">
        <f ca="1">'Annual Trend Days'!B266</f>
        <v/>
      </c>
      <c r="C266" s="1" t="str">
        <f ca="1">'Annual Trend Days'!C266</f>
        <v/>
      </c>
      <c r="D266" s="3" t="str">
        <f ca="1">'Annual Trend Days'!D266</f>
        <v/>
      </c>
      <c r="E266" s="3" t="str">
        <f ca="1">'Annual Trend Days'!E266</f>
        <v/>
      </c>
      <c r="F266" s="3"/>
      <c r="G266" s="3"/>
      <c r="H266" s="3"/>
      <c r="I266" s="3"/>
      <c r="J266" s="1" t="str" cm="1">
        <f t="array" aca="1" ref="J266" ca="1">_xlfn.SINGLE(IF($B266&lt;&gt;"",IF(COUNTIFS(dates,"&gt;="&amp;J$1,dates,"&lt;"&amp;DATE(YEAR(J$1)+1,MONTH(J$1),DAY(J$1)),projects,$B266)&lt;&gt;0,1,""),""))</f>
        <v/>
      </c>
      <c r="K266" s="1" t="str" cm="1">
        <f t="array" aca="1" ref="K266" ca="1">_xlfn.SINGLE(IF($B266&lt;&gt;"",IF(COUNTIFS(dates,"&gt;="&amp;K$1,dates,"&lt;"&amp;DATE(YEAR(K$1)+1,MONTH(K$1),DAY(K$1)),projects,$B266)&lt;&gt;0,1,""),""))</f>
        <v/>
      </c>
      <c r="L266" s="1" t="str" cm="1">
        <f t="array" aca="1" ref="L266" ca="1">_xlfn.SINGLE(IF($B266&lt;&gt;"",IF(COUNTIFS(dates,"&gt;="&amp;L$1,dates,"&lt;"&amp;DATE(YEAR(L$1)+1,MONTH(L$1),DAY(L$1)),projects,$B266)&lt;&gt;0,1,""),""))</f>
        <v/>
      </c>
      <c r="M266" s="1" t="str" cm="1">
        <f t="array" aca="1" ref="M266" ca="1">_xlfn.SINGLE(IF($B266&lt;&gt;"",IF(COUNTIFS(dates,"&gt;="&amp;M$1,dates,"&lt;"&amp;DATE(YEAR(M$1)+1,MONTH(M$1),DAY(M$1)),projects,$B266)&lt;&gt;0,1,""),""))</f>
        <v/>
      </c>
      <c r="N266" s="1" t="str" cm="1">
        <f t="array" aca="1" ref="N266" ca="1">_xlfn.SINGLE(IF($B266&lt;&gt;"",IF(COUNTIFS(dates,"&gt;="&amp;N$1,dates,"&lt;"&amp;DATE(YEAR(N$1)+1,MONTH(N$1),DAY(N$1)),projects,$B266)&lt;&gt;0,1,""),""))</f>
        <v/>
      </c>
      <c r="O266" s="1" t="str" cm="1">
        <f t="array" aca="1" ref="O266" ca="1">_xlfn.SINGLE(IF($B266&lt;&gt;"",IF(COUNTIFS(dates,"&gt;="&amp;O$1,dates,"&lt;"&amp;DATE(YEAR(O$1)+1,MONTH(O$1),DAY(O$1)),projects,$B266)&lt;&gt;0,1,""),""))</f>
        <v/>
      </c>
    </row>
    <row r="267" spans="1:15">
      <c r="A267" s="14" t="str">
        <f t="shared" ca="1" si="7"/>
        <v/>
      </c>
      <c r="B267" s="1" t="str">
        <f ca="1">'Annual Trend Days'!B267</f>
        <v/>
      </c>
      <c r="C267" s="1" t="str">
        <f ca="1">'Annual Trend Days'!C267</f>
        <v/>
      </c>
      <c r="D267" s="3" t="str">
        <f ca="1">'Annual Trend Days'!D267</f>
        <v/>
      </c>
      <c r="E267" s="3" t="str">
        <f ca="1">'Annual Trend Days'!E267</f>
        <v/>
      </c>
      <c r="F267" s="3"/>
      <c r="G267" s="3"/>
      <c r="H267" s="3"/>
      <c r="I267" s="3"/>
      <c r="J267" s="1" t="str" cm="1">
        <f t="array" aca="1" ref="J267" ca="1">_xlfn.SINGLE(IF($B267&lt;&gt;"",IF(COUNTIFS(dates,"&gt;="&amp;J$1,dates,"&lt;"&amp;DATE(YEAR(J$1)+1,MONTH(J$1),DAY(J$1)),projects,$B267)&lt;&gt;0,1,""),""))</f>
        <v/>
      </c>
      <c r="K267" s="1" t="str" cm="1">
        <f t="array" aca="1" ref="K267" ca="1">_xlfn.SINGLE(IF($B267&lt;&gt;"",IF(COUNTIFS(dates,"&gt;="&amp;K$1,dates,"&lt;"&amp;DATE(YEAR(K$1)+1,MONTH(K$1),DAY(K$1)),projects,$B267)&lt;&gt;0,1,""),""))</f>
        <v/>
      </c>
      <c r="L267" s="1" t="str" cm="1">
        <f t="array" aca="1" ref="L267" ca="1">_xlfn.SINGLE(IF($B267&lt;&gt;"",IF(COUNTIFS(dates,"&gt;="&amp;L$1,dates,"&lt;"&amp;DATE(YEAR(L$1)+1,MONTH(L$1),DAY(L$1)),projects,$B267)&lt;&gt;0,1,""),""))</f>
        <v/>
      </c>
      <c r="M267" s="1" t="str" cm="1">
        <f t="array" aca="1" ref="M267" ca="1">_xlfn.SINGLE(IF($B267&lt;&gt;"",IF(COUNTIFS(dates,"&gt;="&amp;M$1,dates,"&lt;"&amp;DATE(YEAR(M$1)+1,MONTH(M$1),DAY(M$1)),projects,$B267)&lt;&gt;0,1,""),""))</f>
        <v/>
      </c>
      <c r="N267" s="1" t="str" cm="1">
        <f t="array" aca="1" ref="N267" ca="1">_xlfn.SINGLE(IF($B267&lt;&gt;"",IF(COUNTIFS(dates,"&gt;="&amp;N$1,dates,"&lt;"&amp;DATE(YEAR(N$1)+1,MONTH(N$1),DAY(N$1)),projects,$B267)&lt;&gt;0,1,""),""))</f>
        <v/>
      </c>
      <c r="O267" s="1" t="str" cm="1">
        <f t="array" aca="1" ref="O267" ca="1">_xlfn.SINGLE(IF($B267&lt;&gt;"",IF(COUNTIFS(dates,"&gt;="&amp;O$1,dates,"&lt;"&amp;DATE(YEAR(O$1)+1,MONTH(O$1),DAY(O$1)),projects,$B267)&lt;&gt;0,1,""),""))</f>
        <v/>
      </c>
    </row>
    <row r="268" spans="1:15">
      <c r="A268" s="14" t="str">
        <f t="shared" ca="1" si="7"/>
        <v/>
      </c>
      <c r="B268" s="1" t="str">
        <f ca="1">'Annual Trend Days'!B268</f>
        <v/>
      </c>
      <c r="C268" s="1" t="str">
        <f ca="1">'Annual Trend Days'!C268</f>
        <v/>
      </c>
      <c r="D268" s="3" t="str">
        <f ca="1">'Annual Trend Days'!D268</f>
        <v/>
      </c>
      <c r="E268" s="3" t="str">
        <f ca="1">'Annual Trend Days'!E268</f>
        <v/>
      </c>
      <c r="F268" s="3"/>
      <c r="G268" s="3"/>
      <c r="H268" s="3"/>
      <c r="I268" s="3"/>
      <c r="J268" s="1" t="str" cm="1">
        <f t="array" aca="1" ref="J268" ca="1">_xlfn.SINGLE(IF($B268&lt;&gt;"",IF(COUNTIFS(dates,"&gt;="&amp;J$1,dates,"&lt;"&amp;DATE(YEAR(J$1)+1,MONTH(J$1),DAY(J$1)),projects,$B268)&lt;&gt;0,1,""),""))</f>
        <v/>
      </c>
      <c r="K268" s="1" t="str" cm="1">
        <f t="array" aca="1" ref="K268" ca="1">_xlfn.SINGLE(IF($B268&lt;&gt;"",IF(COUNTIFS(dates,"&gt;="&amp;K$1,dates,"&lt;"&amp;DATE(YEAR(K$1)+1,MONTH(K$1),DAY(K$1)),projects,$B268)&lt;&gt;0,1,""),""))</f>
        <v/>
      </c>
      <c r="L268" s="1" t="str" cm="1">
        <f t="array" aca="1" ref="L268" ca="1">_xlfn.SINGLE(IF($B268&lt;&gt;"",IF(COUNTIFS(dates,"&gt;="&amp;L$1,dates,"&lt;"&amp;DATE(YEAR(L$1)+1,MONTH(L$1),DAY(L$1)),projects,$B268)&lt;&gt;0,1,""),""))</f>
        <v/>
      </c>
      <c r="M268" s="1" t="str" cm="1">
        <f t="array" aca="1" ref="M268" ca="1">_xlfn.SINGLE(IF($B268&lt;&gt;"",IF(COUNTIFS(dates,"&gt;="&amp;M$1,dates,"&lt;"&amp;DATE(YEAR(M$1)+1,MONTH(M$1),DAY(M$1)),projects,$B268)&lt;&gt;0,1,""),""))</f>
        <v/>
      </c>
      <c r="N268" s="1" t="str" cm="1">
        <f t="array" aca="1" ref="N268" ca="1">_xlfn.SINGLE(IF($B268&lt;&gt;"",IF(COUNTIFS(dates,"&gt;="&amp;N$1,dates,"&lt;"&amp;DATE(YEAR(N$1)+1,MONTH(N$1),DAY(N$1)),projects,$B268)&lt;&gt;0,1,""),""))</f>
        <v/>
      </c>
      <c r="O268" s="1" t="str" cm="1">
        <f t="array" aca="1" ref="O268" ca="1">_xlfn.SINGLE(IF($B268&lt;&gt;"",IF(COUNTIFS(dates,"&gt;="&amp;O$1,dates,"&lt;"&amp;DATE(YEAR(O$1)+1,MONTH(O$1),DAY(O$1)),projects,$B268)&lt;&gt;0,1,""),""))</f>
        <v/>
      </c>
    </row>
    <row r="269" spans="1:15">
      <c r="A269" s="14" t="str">
        <f t="shared" ca="1" si="7"/>
        <v/>
      </c>
      <c r="B269" s="1" t="str">
        <f ca="1">'Annual Trend Days'!B269</f>
        <v/>
      </c>
      <c r="C269" s="1" t="str">
        <f ca="1">'Annual Trend Days'!C269</f>
        <v/>
      </c>
      <c r="D269" s="3" t="str">
        <f ca="1">'Annual Trend Days'!D269</f>
        <v/>
      </c>
      <c r="E269" s="3" t="str">
        <f ca="1">'Annual Trend Days'!E269</f>
        <v/>
      </c>
      <c r="F269" s="3"/>
      <c r="G269" s="3"/>
      <c r="H269" s="3"/>
      <c r="I269" s="3"/>
      <c r="J269" s="1" t="str" cm="1">
        <f t="array" aca="1" ref="J269" ca="1">_xlfn.SINGLE(IF($B269&lt;&gt;"",IF(COUNTIFS(dates,"&gt;="&amp;J$1,dates,"&lt;"&amp;DATE(YEAR(J$1)+1,MONTH(J$1),DAY(J$1)),projects,$B269)&lt;&gt;0,1,""),""))</f>
        <v/>
      </c>
      <c r="K269" s="1" t="str" cm="1">
        <f t="array" aca="1" ref="K269" ca="1">_xlfn.SINGLE(IF($B269&lt;&gt;"",IF(COUNTIFS(dates,"&gt;="&amp;K$1,dates,"&lt;"&amp;DATE(YEAR(K$1)+1,MONTH(K$1),DAY(K$1)),projects,$B269)&lt;&gt;0,1,""),""))</f>
        <v/>
      </c>
      <c r="L269" s="1" t="str" cm="1">
        <f t="array" aca="1" ref="L269" ca="1">_xlfn.SINGLE(IF($B269&lt;&gt;"",IF(COUNTIFS(dates,"&gt;="&amp;L$1,dates,"&lt;"&amp;DATE(YEAR(L$1)+1,MONTH(L$1),DAY(L$1)),projects,$B269)&lt;&gt;0,1,""),""))</f>
        <v/>
      </c>
      <c r="M269" s="1" t="str" cm="1">
        <f t="array" aca="1" ref="M269" ca="1">_xlfn.SINGLE(IF($B269&lt;&gt;"",IF(COUNTIFS(dates,"&gt;="&amp;M$1,dates,"&lt;"&amp;DATE(YEAR(M$1)+1,MONTH(M$1),DAY(M$1)),projects,$B269)&lt;&gt;0,1,""),""))</f>
        <v/>
      </c>
      <c r="N269" s="1" t="str" cm="1">
        <f t="array" aca="1" ref="N269" ca="1">_xlfn.SINGLE(IF($B269&lt;&gt;"",IF(COUNTIFS(dates,"&gt;="&amp;N$1,dates,"&lt;"&amp;DATE(YEAR(N$1)+1,MONTH(N$1),DAY(N$1)),projects,$B269)&lt;&gt;0,1,""),""))</f>
        <v/>
      </c>
      <c r="O269" s="1" t="str" cm="1">
        <f t="array" aca="1" ref="O269" ca="1">_xlfn.SINGLE(IF($B269&lt;&gt;"",IF(COUNTIFS(dates,"&gt;="&amp;O$1,dates,"&lt;"&amp;DATE(YEAR(O$1)+1,MONTH(O$1),DAY(O$1)),projects,$B269)&lt;&gt;0,1,""),""))</f>
        <v/>
      </c>
    </row>
    <row r="270" spans="1:15">
      <c r="A270" s="14" t="str">
        <f t="shared" ca="1" si="7"/>
        <v/>
      </c>
      <c r="B270" s="1" t="str">
        <f ca="1">'Annual Trend Days'!B270</f>
        <v/>
      </c>
      <c r="C270" s="1" t="str">
        <f ca="1">'Annual Trend Days'!C270</f>
        <v/>
      </c>
      <c r="D270" s="3" t="str">
        <f ca="1">'Annual Trend Days'!D270</f>
        <v/>
      </c>
      <c r="E270" s="3" t="str">
        <f ca="1">'Annual Trend Days'!E270</f>
        <v/>
      </c>
      <c r="F270" s="3"/>
      <c r="G270" s="3"/>
      <c r="H270" s="3"/>
      <c r="I270" s="3"/>
      <c r="J270" s="1" t="str" cm="1">
        <f t="array" aca="1" ref="J270" ca="1">_xlfn.SINGLE(IF($B270&lt;&gt;"",IF(COUNTIFS(dates,"&gt;="&amp;J$1,dates,"&lt;"&amp;DATE(YEAR(J$1)+1,MONTH(J$1),DAY(J$1)),projects,$B270)&lt;&gt;0,1,""),""))</f>
        <v/>
      </c>
      <c r="K270" s="1" t="str" cm="1">
        <f t="array" aca="1" ref="K270" ca="1">_xlfn.SINGLE(IF($B270&lt;&gt;"",IF(COUNTIFS(dates,"&gt;="&amp;K$1,dates,"&lt;"&amp;DATE(YEAR(K$1)+1,MONTH(K$1),DAY(K$1)),projects,$B270)&lt;&gt;0,1,""),""))</f>
        <v/>
      </c>
      <c r="L270" s="1" t="str" cm="1">
        <f t="array" aca="1" ref="L270" ca="1">_xlfn.SINGLE(IF($B270&lt;&gt;"",IF(COUNTIFS(dates,"&gt;="&amp;L$1,dates,"&lt;"&amp;DATE(YEAR(L$1)+1,MONTH(L$1),DAY(L$1)),projects,$B270)&lt;&gt;0,1,""),""))</f>
        <v/>
      </c>
      <c r="M270" s="1" t="str" cm="1">
        <f t="array" aca="1" ref="M270" ca="1">_xlfn.SINGLE(IF($B270&lt;&gt;"",IF(COUNTIFS(dates,"&gt;="&amp;M$1,dates,"&lt;"&amp;DATE(YEAR(M$1)+1,MONTH(M$1),DAY(M$1)),projects,$B270)&lt;&gt;0,1,""),""))</f>
        <v/>
      </c>
      <c r="N270" s="1" t="str" cm="1">
        <f t="array" aca="1" ref="N270" ca="1">_xlfn.SINGLE(IF($B270&lt;&gt;"",IF(COUNTIFS(dates,"&gt;="&amp;N$1,dates,"&lt;"&amp;DATE(YEAR(N$1)+1,MONTH(N$1),DAY(N$1)),projects,$B270)&lt;&gt;0,1,""),""))</f>
        <v/>
      </c>
      <c r="O270" s="1" t="str" cm="1">
        <f t="array" aca="1" ref="O270" ca="1">_xlfn.SINGLE(IF($B270&lt;&gt;"",IF(COUNTIFS(dates,"&gt;="&amp;O$1,dates,"&lt;"&amp;DATE(YEAR(O$1)+1,MONTH(O$1),DAY(O$1)),projects,$B270)&lt;&gt;0,1,""),""))</f>
        <v/>
      </c>
    </row>
    <row r="271" spans="1:15">
      <c r="A271" s="14" t="str">
        <f t="shared" ca="1" si="7"/>
        <v/>
      </c>
      <c r="B271" s="1" t="str">
        <f ca="1">'Annual Trend Days'!B271</f>
        <v/>
      </c>
      <c r="C271" s="1" t="str">
        <f ca="1">'Annual Trend Days'!C271</f>
        <v/>
      </c>
      <c r="D271" s="3" t="str">
        <f ca="1">'Annual Trend Days'!D271</f>
        <v/>
      </c>
      <c r="E271" s="3" t="str">
        <f ca="1">'Annual Trend Days'!E271</f>
        <v/>
      </c>
      <c r="F271" s="3"/>
      <c r="G271" s="3"/>
      <c r="H271" s="3"/>
      <c r="I271" s="3"/>
      <c r="J271" s="1" t="str" cm="1">
        <f t="array" aca="1" ref="J271" ca="1">_xlfn.SINGLE(IF($B271&lt;&gt;"",IF(COUNTIFS(dates,"&gt;="&amp;J$1,dates,"&lt;"&amp;DATE(YEAR(J$1)+1,MONTH(J$1),DAY(J$1)),projects,$B271)&lt;&gt;0,1,""),""))</f>
        <v/>
      </c>
      <c r="K271" s="1" t="str" cm="1">
        <f t="array" aca="1" ref="K271" ca="1">_xlfn.SINGLE(IF($B271&lt;&gt;"",IF(COUNTIFS(dates,"&gt;="&amp;K$1,dates,"&lt;"&amp;DATE(YEAR(K$1)+1,MONTH(K$1),DAY(K$1)),projects,$B271)&lt;&gt;0,1,""),""))</f>
        <v/>
      </c>
      <c r="L271" s="1" t="str" cm="1">
        <f t="array" aca="1" ref="L271" ca="1">_xlfn.SINGLE(IF($B271&lt;&gt;"",IF(COUNTIFS(dates,"&gt;="&amp;L$1,dates,"&lt;"&amp;DATE(YEAR(L$1)+1,MONTH(L$1),DAY(L$1)),projects,$B271)&lt;&gt;0,1,""),""))</f>
        <v/>
      </c>
      <c r="M271" s="1" t="str" cm="1">
        <f t="array" aca="1" ref="M271" ca="1">_xlfn.SINGLE(IF($B271&lt;&gt;"",IF(COUNTIFS(dates,"&gt;="&amp;M$1,dates,"&lt;"&amp;DATE(YEAR(M$1)+1,MONTH(M$1),DAY(M$1)),projects,$B271)&lt;&gt;0,1,""),""))</f>
        <v/>
      </c>
      <c r="N271" s="1" t="str" cm="1">
        <f t="array" aca="1" ref="N271" ca="1">_xlfn.SINGLE(IF($B271&lt;&gt;"",IF(COUNTIFS(dates,"&gt;="&amp;N$1,dates,"&lt;"&amp;DATE(YEAR(N$1)+1,MONTH(N$1),DAY(N$1)),projects,$B271)&lt;&gt;0,1,""),""))</f>
        <v/>
      </c>
      <c r="O271" s="1" t="str" cm="1">
        <f t="array" aca="1" ref="O271" ca="1">_xlfn.SINGLE(IF($B271&lt;&gt;"",IF(COUNTIFS(dates,"&gt;="&amp;O$1,dates,"&lt;"&amp;DATE(YEAR(O$1)+1,MONTH(O$1),DAY(O$1)),projects,$B271)&lt;&gt;0,1,""),""))</f>
        <v/>
      </c>
    </row>
    <row r="272" spans="1:15">
      <c r="A272" s="14" t="str">
        <f t="shared" ca="1" si="7"/>
        <v/>
      </c>
      <c r="B272" s="1" t="str">
        <f ca="1">'Annual Trend Days'!B272</f>
        <v/>
      </c>
      <c r="C272" s="1" t="str">
        <f ca="1">'Annual Trend Days'!C272</f>
        <v/>
      </c>
      <c r="D272" s="3" t="str">
        <f ca="1">'Annual Trend Days'!D272</f>
        <v/>
      </c>
      <c r="E272" s="3" t="str">
        <f ca="1">'Annual Trend Days'!E272</f>
        <v/>
      </c>
      <c r="F272" s="3"/>
      <c r="G272" s="3"/>
      <c r="H272" s="3"/>
      <c r="I272" s="3"/>
      <c r="J272" s="1" t="str" cm="1">
        <f t="array" aca="1" ref="J272" ca="1">_xlfn.SINGLE(IF($B272&lt;&gt;"",IF(COUNTIFS(dates,"&gt;="&amp;J$1,dates,"&lt;"&amp;DATE(YEAR(J$1)+1,MONTH(J$1),DAY(J$1)),projects,$B272)&lt;&gt;0,1,""),""))</f>
        <v/>
      </c>
      <c r="K272" s="1" t="str" cm="1">
        <f t="array" aca="1" ref="K272" ca="1">_xlfn.SINGLE(IF($B272&lt;&gt;"",IF(COUNTIFS(dates,"&gt;="&amp;K$1,dates,"&lt;"&amp;DATE(YEAR(K$1)+1,MONTH(K$1),DAY(K$1)),projects,$B272)&lt;&gt;0,1,""),""))</f>
        <v/>
      </c>
      <c r="L272" s="1" t="str" cm="1">
        <f t="array" aca="1" ref="L272" ca="1">_xlfn.SINGLE(IF($B272&lt;&gt;"",IF(COUNTIFS(dates,"&gt;="&amp;L$1,dates,"&lt;"&amp;DATE(YEAR(L$1)+1,MONTH(L$1),DAY(L$1)),projects,$B272)&lt;&gt;0,1,""),""))</f>
        <v/>
      </c>
      <c r="M272" s="1" t="str" cm="1">
        <f t="array" aca="1" ref="M272" ca="1">_xlfn.SINGLE(IF($B272&lt;&gt;"",IF(COUNTIFS(dates,"&gt;="&amp;M$1,dates,"&lt;"&amp;DATE(YEAR(M$1)+1,MONTH(M$1),DAY(M$1)),projects,$B272)&lt;&gt;0,1,""),""))</f>
        <v/>
      </c>
      <c r="N272" s="1" t="str" cm="1">
        <f t="array" aca="1" ref="N272" ca="1">_xlfn.SINGLE(IF($B272&lt;&gt;"",IF(COUNTIFS(dates,"&gt;="&amp;N$1,dates,"&lt;"&amp;DATE(YEAR(N$1)+1,MONTH(N$1),DAY(N$1)),projects,$B272)&lt;&gt;0,1,""),""))</f>
        <v/>
      </c>
      <c r="O272" s="1" t="str" cm="1">
        <f t="array" aca="1" ref="O272" ca="1">_xlfn.SINGLE(IF($B272&lt;&gt;"",IF(COUNTIFS(dates,"&gt;="&amp;O$1,dates,"&lt;"&amp;DATE(YEAR(O$1)+1,MONTH(O$1),DAY(O$1)),projects,$B272)&lt;&gt;0,1,""),""))</f>
        <v/>
      </c>
    </row>
    <row r="273" spans="1:15">
      <c r="A273" s="14" t="str">
        <f t="shared" ca="1" si="7"/>
        <v/>
      </c>
      <c r="B273" s="1" t="str">
        <f ca="1">'Annual Trend Days'!B273</f>
        <v/>
      </c>
      <c r="C273" s="1" t="str">
        <f ca="1">'Annual Trend Days'!C273</f>
        <v/>
      </c>
      <c r="D273" s="3" t="str">
        <f ca="1">'Annual Trend Days'!D273</f>
        <v/>
      </c>
      <c r="E273" s="3" t="str">
        <f ca="1">'Annual Trend Days'!E273</f>
        <v/>
      </c>
      <c r="F273" s="3"/>
      <c r="G273" s="3"/>
      <c r="H273" s="3"/>
      <c r="I273" s="3"/>
      <c r="J273" s="1" t="str" cm="1">
        <f t="array" aca="1" ref="J273" ca="1">_xlfn.SINGLE(IF($B273&lt;&gt;"",IF(COUNTIFS(dates,"&gt;="&amp;J$1,dates,"&lt;"&amp;DATE(YEAR(J$1)+1,MONTH(J$1),DAY(J$1)),projects,$B273)&lt;&gt;0,1,""),""))</f>
        <v/>
      </c>
      <c r="K273" s="1" t="str" cm="1">
        <f t="array" aca="1" ref="K273" ca="1">_xlfn.SINGLE(IF($B273&lt;&gt;"",IF(COUNTIFS(dates,"&gt;="&amp;K$1,dates,"&lt;"&amp;DATE(YEAR(K$1)+1,MONTH(K$1),DAY(K$1)),projects,$B273)&lt;&gt;0,1,""),""))</f>
        <v/>
      </c>
      <c r="L273" s="1" t="str" cm="1">
        <f t="array" aca="1" ref="L273" ca="1">_xlfn.SINGLE(IF($B273&lt;&gt;"",IF(COUNTIFS(dates,"&gt;="&amp;L$1,dates,"&lt;"&amp;DATE(YEAR(L$1)+1,MONTH(L$1),DAY(L$1)),projects,$B273)&lt;&gt;0,1,""),""))</f>
        <v/>
      </c>
      <c r="M273" s="1" t="str" cm="1">
        <f t="array" aca="1" ref="M273" ca="1">_xlfn.SINGLE(IF($B273&lt;&gt;"",IF(COUNTIFS(dates,"&gt;="&amp;M$1,dates,"&lt;"&amp;DATE(YEAR(M$1)+1,MONTH(M$1),DAY(M$1)),projects,$B273)&lt;&gt;0,1,""),""))</f>
        <v/>
      </c>
      <c r="N273" s="1" t="str" cm="1">
        <f t="array" aca="1" ref="N273" ca="1">_xlfn.SINGLE(IF($B273&lt;&gt;"",IF(COUNTIFS(dates,"&gt;="&amp;N$1,dates,"&lt;"&amp;DATE(YEAR(N$1)+1,MONTH(N$1),DAY(N$1)),projects,$B273)&lt;&gt;0,1,""),""))</f>
        <v/>
      </c>
      <c r="O273" s="1" t="str" cm="1">
        <f t="array" aca="1" ref="O273" ca="1">_xlfn.SINGLE(IF($B273&lt;&gt;"",IF(COUNTIFS(dates,"&gt;="&amp;O$1,dates,"&lt;"&amp;DATE(YEAR(O$1)+1,MONTH(O$1),DAY(O$1)),projects,$B273)&lt;&gt;0,1,""),""))</f>
        <v/>
      </c>
    </row>
    <row r="274" spans="1:15">
      <c r="A274" s="14" t="str">
        <f t="shared" ca="1" si="7"/>
        <v/>
      </c>
      <c r="B274" s="1" t="str">
        <f ca="1">'Annual Trend Days'!B274</f>
        <v/>
      </c>
      <c r="C274" s="1" t="str">
        <f ca="1">'Annual Trend Days'!C274</f>
        <v/>
      </c>
      <c r="D274" s="3" t="str">
        <f ca="1">'Annual Trend Days'!D274</f>
        <v/>
      </c>
      <c r="E274" s="3" t="str">
        <f ca="1">'Annual Trend Days'!E274</f>
        <v/>
      </c>
      <c r="F274" s="3"/>
      <c r="G274" s="3"/>
      <c r="H274" s="3"/>
      <c r="I274" s="3"/>
      <c r="J274" s="1" t="str" cm="1">
        <f t="array" aca="1" ref="J274" ca="1">_xlfn.SINGLE(IF($B274&lt;&gt;"",IF(COUNTIFS(dates,"&gt;="&amp;J$1,dates,"&lt;"&amp;DATE(YEAR(J$1)+1,MONTH(J$1),DAY(J$1)),projects,$B274)&lt;&gt;0,1,""),""))</f>
        <v/>
      </c>
      <c r="K274" s="1" t="str" cm="1">
        <f t="array" aca="1" ref="K274" ca="1">_xlfn.SINGLE(IF($B274&lt;&gt;"",IF(COUNTIFS(dates,"&gt;="&amp;K$1,dates,"&lt;"&amp;DATE(YEAR(K$1)+1,MONTH(K$1),DAY(K$1)),projects,$B274)&lt;&gt;0,1,""),""))</f>
        <v/>
      </c>
      <c r="L274" s="1" t="str" cm="1">
        <f t="array" aca="1" ref="L274" ca="1">_xlfn.SINGLE(IF($B274&lt;&gt;"",IF(COUNTIFS(dates,"&gt;="&amp;L$1,dates,"&lt;"&amp;DATE(YEAR(L$1)+1,MONTH(L$1),DAY(L$1)),projects,$B274)&lt;&gt;0,1,""),""))</f>
        <v/>
      </c>
      <c r="M274" s="1" t="str" cm="1">
        <f t="array" aca="1" ref="M274" ca="1">_xlfn.SINGLE(IF($B274&lt;&gt;"",IF(COUNTIFS(dates,"&gt;="&amp;M$1,dates,"&lt;"&amp;DATE(YEAR(M$1)+1,MONTH(M$1),DAY(M$1)),projects,$B274)&lt;&gt;0,1,""),""))</f>
        <v/>
      </c>
      <c r="N274" s="1" t="str" cm="1">
        <f t="array" aca="1" ref="N274" ca="1">_xlfn.SINGLE(IF($B274&lt;&gt;"",IF(COUNTIFS(dates,"&gt;="&amp;N$1,dates,"&lt;"&amp;DATE(YEAR(N$1)+1,MONTH(N$1),DAY(N$1)),projects,$B274)&lt;&gt;0,1,""),""))</f>
        <v/>
      </c>
      <c r="O274" s="1" t="str" cm="1">
        <f t="array" aca="1" ref="O274" ca="1">_xlfn.SINGLE(IF($B274&lt;&gt;"",IF(COUNTIFS(dates,"&gt;="&amp;O$1,dates,"&lt;"&amp;DATE(YEAR(O$1)+1,MONTH(O$1),DAY(O$1)),projects,$B274)&lt;&gt;0,1,""),""))</f>
        <v/>
      </c>
    </row>
    <row r="275" spans="1:15">
      <c r="A275" s="14" t="str">
        <f t="shared" ca="1" si="7"/>
        <v/>
      </c>
      <c r="B275" s="1" t="str">
        <f ca="1">'Annual Trend Days'!B275</f>
        <v/>
      </c>
      <c r="C275" s="1" t="str">
        <f ca="1">'Annual Trend Days'!C275</f>
        <v/>
      </c>
      <c r="D275" s="3" t="str">
        <f ca="1">'Annual Trend Days'!D275</f>
        <v/>
      </c>
      <c r="E275" s="3" t="str">
        <f ca="1">'Annual Trend Days'!E275</f>
        <v/>
      </c>
      <c r="F275" s="3"/>
      <c r="G275" s="3"/>
      <c r="H275" s="3"/>
      <c r="I275" s="3"/>
      <c r="J275" s="1" t="str" cm="1">
        <f t="array" aca="1" ref="J275" ca="1">_xlfn.SINGLE(IF($B275&lt;&gt;"",IF(COUNTIFS(dates,"&gt;="&amp;J$1,dates,"&lt;"&amp;DATE(YEAR(J$1)+1,MONTH(J$1),DAY(J$1)),projects,$B275)&lt;&gt;0,1,""),""))</f>
        <v/>
      </c>
      <c r="K275" s="1" t="str" cm="1">
        <f t="array" aca="1" ref="K275" ca="1">_xlfn.SINGLE(IF($B275&lt;&gt;"",IF(COUNTIFS(dates,"&gt;="&amp;K$1,dates,"&lt;"&amp;DATE(YEAR(K$1)+1,MONTH(K$1),DAY(K$1)),projects,$B275)&lt;&gt;0,1,""),""))</f>
        <v/>
      </c>
      <c r="L275" s="1" t="str" cm="1">
        <f t="array" aca="1" ref="L275" ca="1">_xlfn.SINGLE(IF($B275&lt;&gt;"",IF(COUNTIFS(dates,"&gt;="&amp;L$1,dates,"&lt;"&amp;DATE(YEAR(L$1)+1,MONTH(L$1),DAY(L$1)),projects,$B275)&lt;&gt;0,1,""),""))</f>
        <v/>
      </c>
      <c r="M275" s="1" t="str" cm="1">
        <f t="array" aca="1" ref="M275" ca="1">_xlfn.SINGLE(IF($B275&lt;&gt;"",IF(COUNTIFS(dates,"&gt;="&amp;M$1,dates,"&lt;"&amp;DATE(YEAR(M$1)+1,MONTH(M$1),DAY(M$1)),projects,$B275)&lt;&gt;0,1,""),""))</f>
        <v/>
      </c>
      <c r="N275" s="1" t="str" cm="1">
        <f t="array" aca="1" ref="N275" ca="1">_xlfn.SINGLE(IF($B275&lt;&gt;"",IF(COUNTIFS(dates,"&gt;="&amp;N$1,dates,"&lt;"&amp;DATE(YEAR(N$1)+1,MONTH(N$1),DAY(N$1)),projects,$B275)&lt;&gt;0,1,""),""))</f>
        <v/>
      </c>
      <c r="O275" s="1" t="str" cm="1">
        <f t="array" aca="1" ref="O275" ca="1">_xlfn.SINGLE(IF($B275&lt;&gt;"",IF(COUNTIFS(dates,"&gt;="&amp;O$1,dates,"&lt;"&amp;DATE(YEAR(O$1)+1,MONTH(O$1),DAY(O$1)),projects,$B275)&lt;&gt;0,1,""),""))</f>
        <v/>
      </c>
    </row>
    <row r="276" spans="1:15">
      <c r="A276" s="14" t="str">
        <f t="shared" ca="1" si="7"/>
        <v/>
      </c>
      <c r="B276" s="1" t="str">
        <f ca="1">'Annual Trend Days'!B276</f>
        <v/>
      </c>
      <c r="C276" s="1" t="str">
        <f ca="1">'Annual Trend Days'!C276</f>
        <v/>
      </c>
      <c r="D276" s="3" t="str">
        <f ca="1">'Annual Trend Days'!D276</f>
        <v/>
      </c>
      <c r="E276" s="3" t="str">
        <f ca="1">'Annual Trend Days'!E276</f>
        <v/>
      </c>
      <c r="F276" s="3"/>
      <c r="G276" s="3"/>
      <c r="H276" s="3"/>
      <c r="I276" s="3"/>
      <c r="J276" s="1" t="str" cm="1">
        <f t="array" aca="1" ref="J276" ca="1">_xlfn.SINGLE(IF($B276&lt;&gt;"",IF(COUNTIFS(dates,"&gt;="&amp;J$1,dates,"&lt;"&amp;DATE(YEAR(J$1)+1,MONTH(J$1),DAY(J$1)),projects,$B276)&lt;&gt;0,1,""),""))</f>
        <v/>
      </c>
      <c r="K276" s="1" t="str" cm="1">
        <f t="array" aca="1" ref="K276" ca="1">_xlfn.SINGLE(IF($B276&lt;&gt;"",IF(COUNTIFS(dates,"&gt;="&amp;K$1,dates,"&lt;"&amp;DATE(YEAR(K$1)+1,MONTH(K$1),DAY(K$1)),projects,$B276)&lt;&gt;0,1,""),""))</f>
        <v/>
      </c>
      <c r="L276" s="1" t="str" cm="1">
        <f t="array" aca="1" ref="L276" ca="1">_xlfn.SINGLE(IF($B276&lt;&gt;"",IF(COUNTIFS(dates,"&gt;="&amp;L$1,dates,"&lt;"&amp;DATE(YEAR(L$1)+1,MONTH(L$1),DAY(L$1)),projects,$B276)&lt;&gt;0,1,""),""))</f>
        <v/>
      </c>
      <c r="M276" s="1" t="str" cm="1">
        <f t="array" aca="1" ref="M276" ca="1">_xlfn.SINGLE(IF($B276&lt;&gt;"",IF(COUNTIFS(dates,"&gt;="&amp;M$1,dates,"&lt;"&amp;DATE(YEAR(M$1)+1,MONTH(M$1),DAY(M$1)),projects,$B276)&lt;&gt;0,1,""),""))</f>
        <v/>
      </c>
      <c r="N276" s="1" t="str" cm="1">
        <f t="array" aca="1" ref="N276" ca="1">_xlfn.SINGLE(IF($B276&lt;&gt;"",IF(COUNTIFS(dates,"&gt;="&amp;N$1,dates,"&lt;"&amp;DATE(YEAR(N$1)+1,MONTH(N$1),DAY(N$1)),projects,$B276)&lt;&gt;0,1,""),""))</f>
        <v/>
      </c>
      <c r="O276" s="1" t="str" cm="1">
        <f t="array" aca="1" ref="O276" ca="1">_xlfn.SINGLE(IF($B276&lt;&gt;"",IF(COUNTIFS(dates,"&gt;="&amp;O$1,dates,"&lt;"&amp;DATE(YEAR(O$1)+1,MONTH(O$1),DAY(O$1)),projects,$B276)&lt;&gt;0,1,""),""))</f>
        <v/>
      </c>
    </row>
    <row r="277" spans="1:15">
      <c r="A277" s="14" t="str">
        <f t="shared" ca="1" si="7"/>
        <v/>
      </c>
      <c r="B277" s="1" t="str">
        <f ca="1">'Annual Trend Days'!B277</f>
        <v/>
      </c>
      <c r="C277" s="1" t="str">
        <f ca="1">'Annual Trend Days'!C277</f>
        <v/>
      </c>
      <c r="D277" s="3" t="str">
        <f ca="1">'Annual Trend Days'!D277</f>
        <v/>
      </c>
      <c r="E277" s="3" t="str">
        <f ca="1">'Annual Trend Days'!E277</f>
        <v/>
      </c>
      <c r="F277" s="3"/>
      <c r="G277" s="3"/>
      <c r="H277" s="3"/>
      <c r="I277" s="3"/>
      <c r="J277" s="1" t="str" cm="1">
        <f t="array" aca="1" ref="J277" ca="1">_xlfn.SINGLE(IF($B277&lt;&gt;"",IF(COUNTIFS(dates,"&gt;="&amp;J$1,dates,"&lt;"&amp;DATE(YEAR(J$1)+1,MONTH(J$1),DAY(J$1)),projects,$B277)&lt;&gt;0,1,""),""))</f>
        <v/>
      </c>
      <c r="K277" s="1" t="str" cm="1">
        <f t="array" aca="1" ref="K277" ca="1">_xlfn.SINGLE(IF($B277&lt;&gt;"",IF(COUNTIFS(dates,"&gt;="&amp;K$1,dates,"&lt;"&amp;DATE(YEAR(K$1)+1,MONTH(K$1),DAY(K$1)),projects,$B277)&lt;&gt;0,1,""),""))</f>
        <v/>
      </c>
      <c r="L277" s="1" t="str" cm="1">
        <f t="array" aca="1" ref="L277" ca="1">_xlfn.SINGLE(IF($B277&lt;&gt;"",IF(COUNTIFS(dates,"&gt;="&amp;L$1,dates,"&lt;"&amp;DATE(YEAR(L$1)+1,MONTH(L$1),DAY(L$1)),projects,$B277)&lt;&gt;0,1,""),""))</f>
        <v/>
      </c>
      <c r="M277" s="1" t="str" cm="1">
        <f t="array" aca="1" ref="M277" ca="1">_xlfn.SINGLE(IF($B277&lt;&gt;"",IF(COUNTIFS(dates,"&gt;="&amp;M$1,dates,"&lt;"&amp;DATE(YEAR(M$1)+1,MONTH(M$1),DAY(M$1)),projects,$B277)&lt;&gt;0,1,""),""))</f>
        <v/>
      </c>
      <c r="N277" s="1" t="str" cm="1">
        <f t="array" aca="1" ref="N277" ca="1">_xlfn.SINGLE(IF($B277&lt;&gt;"",IF(COUNTIFS(dates,"&gt;="&amp;N$1,dates,"&lt;"&amp;DATE(YEAR(N$1)+1,MONTH(N$1),DAY(N$1)),projects,$B277)&lt;&gt;0,1,""),""))</f>
        <v/>
      </c>
      <c r="O277" s="1" t="str" cm="1">
        <f t="array" aca="1" ref="O277" ca="1">_xlfn.SINGLE(IF($B277&lt;&gt;"",IF(COUNTIFS(dates,"&gt;="&amp;O$1,dates,"&lt;"&amp;DATE(YEAR(O$1)+1,MONTH(O$1),DAY(O$1)),projects,$B277)&lt;&gt;0,1,""),""))</f>
        <v/>
      </c>
    </row>
    <row r="278" spans="1:15">
      <c r="A278" s="14" t="str">
        <f t="shared" ca="1" si="7"/>
        <v/>
      </c>
      <c r="B278" s="1" t="str">
        <f ca="1">'Annual Trend Days'!B278</f>
        <v/>
      </c>
      <c r="C278" s="1" t="str">
        <f ca="1">'Annual Trend Days'!C278</f>
        <v/>
      </c>
      <c r="D278" s="3" t="str">
        <f ca="1">'Annual Trend Days'!D278</f>
        <v/>
      </c>
      <c r="E278" s="3" t="str">
        <f ca="1">'Annual Trend Days'!E278</f>
        <v/>
      </c>
      <c r="F278" s="3"/>
      <c r="G278" s="3"/>
      <c r="H278" s="3"/>
      <c r="I278" s="3"/>
      <c r="J278" s="1" t="str" cm="1">
        <f t="array" aca="1" ref="J278" ca="1">_xlfn.SINGLE(IF($B278&lt;&gt;"",IF(COUNTIFS(dates,"&gt;="&amp;J$1,dates,"&lt;"&amp;DATE(YEAR(J$1)+1,MONTH(J$1),DAY(J$1)),projects,$B278)&lt;&gt;0,1,""),""))</f>
        <v/>
      </c>
      <c r="K278" s="1" t="str" cm="1">
        <f t="array" aca="1" ref="K278" ca="1">_xlfn.SINGLE(IF($B278&lt;&gt;"",IF(COUNTIFS(dates,"&gt;="&amp;K$1,dates,"&lt;"&amp;DATE(YEAR(K$1)+1,MONTH(K$1),DAY(K$1)),projects,$B278)&lt;&gt;0,1,""),""))</f>
        <v/>
      </c>
      <c r="L278" s="1" t="str" cm="1">
        <f t="array" aca="1" ref="L278" ca="1">_xlfn.SINGLE(IF($B278&lt;&gt;"",IF(COUNTIFS(dates,"&gt;="&amp;L$1,dates,"&lt;"&amp;DATE(YEAR(L$1)+1,MONTH(L$1),DAY(L$1)),projects,$B278)&lt;&gt;0,1,""),""))</f>
        <v/>
      </c>
      <c r="M278" s="1" t="str" cm="1">
        <f t="array" aca="1" ref="M278" ca="1">_xlfn.SINGLE(IF($B278&lt;&gt;"",IF(COUNTIFS(dates,"&gt;="&amp;M$1,dates,"&lt;"&amp;DATE(YEAR(M$1)+1,MONTH(M$1),DAY(M$1)),projects,$B278)&lt;&gt;0,1,""),""))</f>
        <v/>
      </c>
      <c r="N278" s="1" t="str" cm="1">
        <f t="array" aca="1" ref="N278" ca="1">_xlfn.SINGLE(IF($B278&lt;&gt;"",IF(COUNTIFS(dates,"&gt;="&amp;N$1,dates,"&lt;"&amp;DATE(YEAR(N$1)+1,MONTH(N$1),DAY(N$1)),projects,$B278)&lt;&gt;0,1,""),""))</f>
        <v/>
      </c>
      <c r="O278" s="1" t="str" cm="1">
        <f t="array" aca="1" ref="O278" ca="1">_xlfn.SINGLE(IF($B278&lt;&gt;"",IF(COUNTIFS(dates,"&gt;="&amp;O$1,dates,"&lt;"&amp;DATE(YEAR(O$1)+1,MONTH(O$1),DAY(O$1)),projects,$B278)&lt;&gt;0,1,""),""))</f>
        <v/>
      </c>
    </row>
    <row r="279" spans="1:15">
      <c r="A279" s="14" t="str">
        <f t="shared" ca="1" si="7"/>
        <v/>
      </c>
      <c r="B279" s="1" t="str">
        <f ca="1">'Annual Trend Days'!B279</f>
        <v/>
      </c>
      <c r="C279" s="1" t="str">
        <f ca="1">'Annual Trend Days'!C279</f>
        <v/>
      </c>
      <c r="D279" s="3" t="str">
        <f ca="1">'Annual Trend Days'!D279</f>
        <v/>
      </c>
      <c r="E279" s="3" t="str">
        <f ca="1">'Annual Trend Days'!E279</f>
        <v/>
      </c>
      <c r="F279" s="3"/>
      <c r="G279" s="3"/>
      <c r="H279" s="3"/>
      <c r="I279" s="3"/>
      <c r="J279" s="1" t="str" cm="1">
        <f t="array" aca="1" ref="J279" ca="1">_xlfn.SINGLE(IF($B279&lt;&gt;"",IF(COUNTIFS(dates,"&gt;="&amp;J$1,dates,"&lt;"&amp;DATE(YEAR(J$1)+1,MONTH(J$1),DAY(J$1)),projects,$B279)&lt;&gt;0,1,""),""))</f>
        <v/>
      </c>
      <c r="K279" s="1" t="str" cm="1">
        <f t="array" aca="1" ref="K279" ca="1">_xlfn.SINGLE(IF($B279&lt;&gt;"",IF(COUNTIFS(dates,"&gt;="&amp;K$1,dates,"&lt;"&amp;DATE(YEAR(K$1)+1,MONTH(K$1),DAY(K$1)),projects,$B279)&lt;&gt;0,1,""),""))</f>
        <v/>
      </c>
      <c r="L279" s="1" t="str" cm="1">
        <f t="array" aca="1" ref="L279" ca="1">_xlfn.SINGLE(IF($B279&lt;&gt;"",IF(COUNTIFS(dates,"&gt;="&amp;L$1,dates,"&lt;"&amp;DATE(YEAR(L$1)+1,MONTH(L$1),DAY(L$1)),projects,$B279)&lt;&gt;0,1,""),""))</f>
        <v/>
      </c>
      <c r="M279" s="1" t="str" cm="1">
        <f t="array" aca="1" ref="M279" ca="1">_xlfn.SINGLE(IF($B279&lt;&gt;"",IF(COUNTIFS(dates,"&gt;="&amp;M$1,dates,"&lt;"&amp;DATE(YEAR(M$1)+1,MONTH(M$1),DAY(M$1)),projects,$B279)&lt;&gt;0,1,""),""))</f>
        <v/>
      </c>
      <c r="N279" s="1" t="str" cm="1">
        <f t="array" aca="1" ref="N279" ca="1">_xlfn.SINGLE(IF($B279&lt;&gt;"",IF(COUNTIFS(dates,"&gt;="&amp;N$1,dates,"&lt;"&amp;DATE(YEAR(N$1)+1,MONTH(N$1),DAY(N$1)),projects,$B279)&lt;&gt;0,1,""),""))</f>
        <v/>
      </c>
      <c r="O279" s="1" t="str" cm="1">
        <f t="array" aca="1" ref="O279" ca="1">_xlfn.SINGLE(IF($B279&lt;&gt;"",IF(COUNTIFS(dates,"&gt;="&amp;O$1,dates,"&lt;"&amp;DATE(YEAR(O$1)+1,MONTH(O$1),DAY(O$1)),projects,$B279)&lt;&gt;0,1,""),""))</f>
        <v/>
      </c>
    </row>
    <row r="280" spans="1:15">
      <c r="A280" s="14" t="str">
        <f t="shared" ca="1" si="7"/>
        <v/>
      </c>
      <c r="B280" s="1" t="str">
        <f ca="1">'Annual Trend Days'!B280</f>
        <v/>
      </c>
      <c r="C280" s="1" t="str">
        <f ca="1">'Annual Trend Days'!C280</f>
        <v/>
      </c>
      <c r="D280" s="3" t="str">
        <f ca="1">'Annual Trend Days'!D280</f>
        <v/>
      </c>
      <c r="E280" s="3" t="str">
        <f ca="1">'Annual Trend Days'!E280</f>
        <v/>
      </c>
      <c r="F280" s="3"/>
      <c r="G280" s="3"/>
      <c r="H280" s="3"/>
      <c r="I280" s="3"/>
      <c r="J280" s="1" t="str" cm="1">
        <f t="array" aca="1" ref="J280" ca="1">_xlfn.SINGLE(IF($B280&lt;&gt;"",IF(COUNTIFS(dates,"&gt;="&amp;J$1,dates,"&lt;"&amp;DATE(YEAR(J$1)+1,MONTH(J$1),DAY(J$1)),projects,$B280)&lt;&gt;0,1,""),""))</f>
        <v/>
      </c>
      <c r="K280" s="1" t="str" cm="1">
        <f t="array" aca="1" ref="K280" ca="1">_xlfn.SINGLE(IF($B280&lt;&gt;"",IF(COUNTIFS(dates,"&gt;="&amp;K$1,dates,"&lt;"&amp;DATE(YEAR(K$1)+1,MONTH(K$1),DAY(K$1)),projects,$B280)&lt;&gt;0,1,""),""))</f>
        <v/>
      </c>
      <c r="L280" s="1" t="str" cm="1">
        <f t="array" aca="1" ref="L280" ca="1">_xlfn.SINGLE(IF($B280&lt;&gt;"",IF(COUNTIFS(dates,"&gt;="&amp;L$1,dates,"&lt;"&amp;DATE(YEAR(L$1)+1,MONTH(L$1),DAY(L$1)),projects,$B280)&lt;&gt;0,1,""),""))</f>
        <v/>
      </c>
      <c r="M280" s="1" t="str" cm="1">
        <f t="array" aca="1" ref="M280" ca="1">_xlfn.SINGLE(IF($B280&lt;&gt;"",IF(COUNTIFS(dates,"&gt;="&amp;M$1,dates,"&lt;"&amp;DATE(YEAR(M$1)+1,MONTH(M$1),DAY(M$1)),projects,$B280)&lt;&gt;0,1,""),""))</f>
        <v/>
      </c>
      <c r="N280" s="1" t="str" cm="1">
        <f t="array" aca="1" ref="N280" ca="1">_xlfn.SINGLE(IF($B280&lt;&gt;"",IF(COUNTIFS(dates,"&gt;="&amp;N$1,dates,"&lt;"&amp;DATE(YEAR(N$1)+1,MONTH(N$1),DAY(N$1)),projects,$B280)&lt;&gt;0,1,""),""))</f>
        <v/>
      </c>
      <c r="O280" s="1" t="str" cm="1">
        <f t="array" aca="1" ref="O280" ca="1">_xlfn.SINGLE(IF($B280&lt;&gt;"",IF(COUNTIFS(dates,"&gt;="&amp;O$1,dates,"&lt;"&amp;DATE(YEAR(O$1)+1,MONTH(O$1),DAY(O$1)),projects,$B280)&lt;&gt;0,1,""),""))</f>
        <v/>
      </c>
    </row>
    <row r="281" spans="1:15">
      <c r="A281" s="14" t="str">
        <f t="shared" ca="1" si="7"/>
        <v/>
      </c>
      <c r="B281" s="1" t="str">
        <f ca="1">'Annual Trend Days'!B281</f>
        <v/>
      </c>
      <c r="C281" s="1" t="str">
        <f ca="1">'Annual Trend Days'!C281</f>
        <v/>
      </c>
      <c r="D281" s="3" t="str">
        <f ca="1">'Annual Trend Days'!D281</f>
        <v/>
      </c>
      <c r="E281" s="3" t="str">
        <f ca="1">'Annual Trend Days'!E281</f>
        <v/>
      </c>
      <c r="F281" s="3"/>
      <c r="G281" s="3"/>
      <c r="H281" s="3"/>
      <c r="I281" s="3"/>
      <c r="J281" s="1" t="str" cm="1">
        <f t="array" aca="1" ref="J281" ca="1">_xlfn.SINGLE(IF($B281&lt;&gt;"",IF(COUNTIFS(dates,"&gt;="&amp;J$1,dates,"&lt;"&amp;DATE(YEAR(J$1)+1,MONTH(J$1),DAY(J$1)),projects,$B281)&lt;&gt;0,1,""),""))</f>
        <v/>
      </c>
      <c r="K281" s="1" t="str" cm="1">
        <f t="array" aca="1" ref="K281" ca="1">_xlfn.SINGLE(IF($B281&lt;&gt;"",IF(COUNTIFS(dates,"&gt;="&amp;K$1,dates,"&lt;"&amp;DATE(YEAR(K$1)+1,MONTH(K$1),DAY(K$1)),projects,$B281)&lt;&gt;0,1,""),""))</f>
        <v/>
      </c>
      <c r="L281" s="1" t="str" cm="1">
        <f t="array" aca="1" ref="L281" ca="1">_xlfn.SINGLE(IF($B281&lt;&gt;"",IF(COUNTIFS(dates,"&gt;="&amp;L$1,dates,"&lt;"&amp;DATE(YEAR(L$1)+1,MONTH(L$1),DAY(L$1)),projects,$B281)&lt;&gt;0,1,""),""))</f>
        <v/>
      </c>
      <c r="M281" s="1" t="str" cm="1">
        <f t="array" aca="1" ref="M281" ca="1">_xlfn.SINGLE(IF($B281&lt;&gt;"",IF(COUNTIFS(dates,"&gt;="&amp;M$1,dates,"&lt;"&amp;DATE(YEAR(M$1)+1,MONTH(M$1),DAY(M$1)),projects,$B281)&lt;&gt;0,1,""),""))</f>
        <v/>
      </c>
      <c r="N281" s="1" t="str" cm="1">
        <f t="array" aca="1" ref="N281" ca="1">_xlfn.SINGLE(IF($B281&lt;&gt;"",IF(COUNTIFS(dates,"&gt;="&amp;N$1,dates,"&lt;"&amp;DATE(YEAR(N$1)+1,MONTH(N$1),DAY(N$1)),projects,$B281)&lt;&gt;0,1,""),""))</f>
        <v/>
      </c>
      <c r="O281" s="1" t="str" cm="1">
        <f t="array" aca="1" ref="O281" ca="1">_xlfn.SINGLE(IF($B281&lt;&gt;"",IF(COUNTIFS(dates,"&gt;="&amp;O$1,dates,"&lt;"&amp;DATE(YEAR(O$1)+1,MONTH(O$1),DAY(O$1)),projects,$B281)&lt;&gt;0,1,""),""))</f>
        <v/>
      </c>
    </row>
    <row r="282" spans="1:15">
      <c r="A282" s="14" t="str">
        <f t="shared" ca="1" si="7"/>
        <v/>
      </c>
      <c r="B282" s="1" t="str">
        <f ca="1">'Annual Trend Days'!B282</f>
        <v/>
      </c>
      <c r="C282" s="1" t="str">
        <f ca="1">'Annual Trend Days'!C282</f>
        <v/>
      </c>
      <c r="D282" s="3" t="str">
        <f ca="1">'Annual Trend Days'!D282</f>
        <v/>
      </c>
      <c r="E282" s="3" t="str">
        <f ca="1">'Annual Trend Days'!E282</f>
        <v/>
      </c>
      <c r="F282" s="3"/>
      <c r="G282" s="3"/>
      <c r="H282" s="3"/>
      <c r="I282" s="3"/>
      <c r="J282" s="1" t="str" cm="1">
        <f t="array" aca="1" ref="J282" ca="1">_xlfn.SINGLE(IF($B282&lt;&gt;"",IF(COUNTIFS(dates,"&gt;="&amp;J$1,dates,"&lt;"&amp;DATE(YEAR(J$1)+1,MONTH(J$1),DAY(J$1)),projects,$B282)&lt;&gt;0,1,""),""))</f>
        <v/>
      </c>
      <c r="K282" s="1" t="str" cm="1">
        <f t="array" aca="1" ref="K282" ca="1">_xlfn.SINGLE(IF($B282&lt;&gt;"",IF(COUNTIFS(dates,"&gt;="&amp;K$1,dates,"&lt;"&amp;DATE(YEAR(K$1)+1,MONTH(K$1),DAY(K$1)),projects,$B282)&lt;&gt;0,1,""),""))</f>
        <v/>
      </c>
      <c r="L282" s="1" t="str" cm="1">
        <f t="array" aca="1" ref="L282" ca="1">_xlfn.SINGLE(IF($B282&lt;&gt;"",IF(COUNTIFS(dates,"&gt;="&amp;L$1,dates,"&lt;"&amp;DATE(YEAR(L$1)+1,MONTH(L$1),DAY(L$1)),projects,$B282)&lt;&gt;0,1,""),""))</f>
        <v/>
      </c>
      <c r="M282" s="1" t="str" cm="1">
        <f t="array" aca="1" ref="M282" ca="1">_xlfn.SINGLE(IF($B282&lt;&gt;"",IF(COUNTIFS(dates,"&gt;="&amp;M$1,dates,"&lt;"&amp;DATE(YEAR(M$1)+1,MONTH(M$1),DAY(M$1)),projects,$B282)&lt;&gt;0,1,""),""))</f>
        <v/>
      </c>
      <c r="N282" s="1" t="str" cm="1">
        <f t="array" aca="1" ref="N282" ca="1">_xlfn.SINGLE(IF($B282&lt;&gt;"",IF(COUNTIFS(dates,"&gt;="&amp;N$1,dates,"&lt;"&amp;DATE(YEAR(N$1)+1,MONTH(N$1),DAY(N$1)),projects,$B282)&lt;&gt;0,1,""),""))</f>
        <v/>
      </c>
      <c r="O282" s="1" t="str" cm="1">
        <f t="array" aca="1" ref="O282" ca="1">_xlfn.SINGLE(IF($B282&lt;&gt;"",IF(COUNTIFS(dates,"&gt;="&amp;O$1,dates,"&lt;"&amp;DATE(YEAR(O$1)+1,MONTH(O$1),DAY(O$1)),projects,$B282)&lt;&gt;0,1,""),""))</f>
        <v/>
      </c>
    </row>
    <row r="283" spans="1:15">
      <c r="A283" s="14" t="str">
        <f t="shared" ca="1" si="7"/>
        <v/>
      </c>
      <c r="B283" s="1" t="str">
        <f ca="1">'Annual Trend Days'!B283</f>
        <v/>
      </c>
      <c r="C283" s="1" t="str">
        <f ca="1">'Annual Trend Days'!C283</f>
        <v/>
      </c>
      <c r="D283" s="3" t="str">
        <f ca="1">'Annual Trend Days'!D283</f>
        <v/>
      </c>
      <c r="E283" s="3" t="str">
        <f ca="1">'Annual Trend Days'!E283</f>
        <v/>
      </c>
      <c r="F283" s="3"/>
      <c r="G283" s="3"/>
      <c r="H283" s="3"/>
      <c r="I283" s="3"/>
      <c r="J283" s="1" t="str" cm="1">
        <f t="array" aca="1" ref="J283" ca="1">_xlfn.SINGLE(IF($B283&lt;&gt;"",IF(COUNTIFS(dates,"&gt;="&amp;J$1,dates,"&lt;"&amp;DATE(YEAR(J$1)+1,MONTH(J$1),DAY(J$1)),projects,$B283)&lt;&gt;0,1,""),""))</f>
        <v/>
      </c>
      <c r="K283" s="1" t="str" cm="1">
        <f t="array" aca="1" ref="K283" ca="1">_xlfn.SINGLE(IF($B283&lt;&gt;"",IF(COUNTIFS(dates,"&gt;="&amp;K$1,dates,"&lt;"&amp;DATE(YEAR(K$1)+1,MONTH(K$1),DAY(K$1)),projects,$B283)&lt;&gt;0,1,""),""))</f>
        <v/>
      </c>
      <c r="L283" s="1" t="str" cm="1">
        <f t="array" aca="1" ref="L283" ca="1">_xlfn.SINGLE(IF($B283&lt;&gt;"",IF(COUNTIFS(dates,"&gt;="&amp;L$1,dates,"&lt;"&amp;DATE(YEAR(L$1)+1,MONTH(L$1),DAY(L$1)),projects,$B283)&lt;&gt;0,1,""),""))</f>
        <v/>
      </c>
      <c r="M283" s="1" t="str" cm="1">
        <f t="array" aca="1" ref="M283" ca="1">_xlfn.SINGLE(IF($B283&lt;&gt;"",IF(COUNTIFS(dates,"&gt;="&amp;M$1,dates,"&lt;"&amp;DATE(YEAR(M$1)+1,MONTH(M$1),DAY(M$1)),projects,$B283)&lt;&gt;0,1,""),""))</f>
        <v/>
      </c>
      <c r="N283" s="1" t="str" cm="1">
        <f t="array" aca="1" ref="N283" ca="1">_xlfn.SINGLE(IF($B283&lt;&gt;"",IF(COUNTIFS(dates,"&gt;="&amp;N$1,dates,"&lt;"&amp;DATE(YEAR(N$1)+1,MONTH(N$1),DAY(N$1)),projects,$B283)&lt;&gt;0,1,""),""))</f>
        <v/>
      </c>
      <c r="O283" s="1" t="str" cm="1">
        <f t="array" aca="1" ref="O283" ca="1">_xlfn.SINGLE(IF($B283&lt;&gt;"",IF(COUNTIFS(dates,"&gt;="&amp;O$1,dates,"&lt;"&amp;DATE(YEAR(O$1)+1,MONTH(O$1),DAY(O$1)),projects,$B283)&lt;&gt;0,1,""),""))</f>
        <v/>
      </c>
    </row>
    <row r="284" spans="1:15">
      <c r="A284" s="14" t="str">
        <f t="shared" ca="1" si="7"/>
        <v/>
      </c>
      <c r="B284" s="1" t="str">
        <f ca="1">'Annual Trend Days'!B284</f>
        <v/>
      </c>
      <c r="C284" s="1" t="str">
        <f ca="1">'Annual Trend Days'!C284</f>
        <v/>
      </c>
      <c r="D284" s="3" t="str">
        <f ca="1">'Annual Trend Days'!D284</f>
        <v/>
      </c>
      <c r="E284" s="3" t="str">
        <f ca="1">'Annual Trend Days'!E284</f>
        <v/>
      </c>
      <c r="F284" s="3"/>
      <c r="G284" s="3"/>
      <c r="H284" s="3"/>
      <c r="I284" s="3"/>
      <c r="J284" s="1" t="str" cm="1">
        <f t="array" aca="1" ref="J284" ca="1">_xlfn.SINGLE(IF($B284&lt;&gt;"",IF(COUNTIFS(dates,"&gt;="&amp;J$1,dates,"&lt;"&amp;DATE(YEAR(J$1)+1,MONTH(J$1),DAY(J$1)),projects,$B284)&lt;&gt;0,1,""),""))</f>
        <v/>
      </c>
      <c r="K284" s="1" t="str" cm="1">
        <f t="array" aca="1" ref="K284" ca="1">_xlfn.SINGLE(IF($B284&lt;&gt;"",IF(COUNTIFS(dates,"&gt;="&amp;K$1,dates,"&lt;"&amp;DATE(YEAR(K$1)+1,MONTH(K$1),DAY(K$1)),projects,$B284)&lt;&gt;0,1,""),""))</f>
        <v/>
      </c>
      <c r="L284" s="1" t="str" cm="1">
        <f t="array" aca="1" ref="L284" ca="1">_xlfn.SINGLE(IF($B284&lt;&gt;"",IF(COUNTIFS(dates,"&gt;="&amp;L$1,dates,"&lt;"&amp;DATE(YEAR(L$1)+1,MONTH(L$1),DAY(L$1)),projects,$B284)&lt;&gt;0,1,""),""))</f>
        <v/>
      </c>
      <c r="M284" s="1" t="str" cm="1">
        <f t="array" aca="1" ref="M284" ca="1">_xlfn.SINGLE(IF($B284&lt;&gt;"",IF(COUNTIFS(dates,"&gt;="&amp;M$1,dates,"&lt;"&amp;DATE(YEAR(M$1)+1,MONTH(M$1),DAY(M$1)),projects,$B284)&lt;&gt;0,1,""),""))</f>
        <v/>
      </c>
      <c r="N284" s="1" t="str" cm="1">
        <f t="array" aca="1" ref="N284" ca="1">_xlfn.SINGLE(IF($B284&lt;&gt;"",IF(COUNTIFS(dates,"&gt;="&amp;N$1,dates,"&lt;"&amp;DATE(YEAR(N$1)+1,MONTH(N$1),DAY(N$1)),projects,$B284)&lt;&gt;0,1,""),""))</f>
        <v/>
      </c>
      <c r="O284" s="1" t="str" cm="1">
        <f t="array" aca="1" ref="O284" ca="1">_xlfn.SINGLE(IF($B284&lt;&gt;"",IF(COUNTIFS(dates,"&gt;="&amp;O$1,dates,"&lt;"&amp;DATE(YEAR(O$1)+1,MONTH(O$1),DAY(O$1)),projects,$B284)&lt;&gt;0,1,""),""))</f>
        <v/>
      </c>
    </row>
    <row r="285" spans="1:15">
      <c r="A285" s="14" t="str">
        <f t="shared" ca="1" si="7"/>
        <v/>
      </c>
      <c r="B285" s="1" t="str">
        <f ca="1">'Annual Trend Days'!B285</f>
        <v/>
      </c>
      <c r="C285" s="1" t="str">
        <f ca="1">'Annual Trend Days'!C285</f>
        <v/>
      </c>
      <c r="D285" s="3" t="str">
        <f ca="1">'Annual Trend Days'!D285</f>
        <v/>
      </c>
      <c r="E285" s="3" t="str">
        <f ca="1">'Annual Trend Days'!E285</f>
        <v/>
      </c>
      <c r="F285" s="3"/>
      <c r="G285" s="3"/>
      <c r="H285" s="3"/>
      <c r="I285" s="3"/>
      <c r="J285" s="1" t="str" cm="1">
        <f t="array" aca="1" ref="J285" ca="1">_xlfn.SINGLE(IF($B285&lt;&gt;"",IF(COUNTIFS(dates,"&gt;="&amp;J$1,dates,"&lt;"&amp;DATE(YEAR(J$1)+1,MONTH(J$1),DAY(J$1)),projects,$B285)&lt;&gt;0,1,""),""))</f>
        <v/>
      </c>
      <c r="K285" s="1" t="str" cm="1">
        <f t="array" aca="1" ref="K285" ca="1">_xlfn.SINGLE(IF($B285&lt;&gt;"",IF(COUNTIFS(dates,"&gt;="&amp;K$1,dates,"&lt;"&amp;DATE(YEAR(K$1)+1,MONTH(K$1),DAY(K$1)),projects,$B285)&lt;&gt;0,1,""),""))</f>
        <v/>
      </c>
      <c r="L285" s="1" t="str" cm="1">
        <f t="array" aca="1" ref="L285" ca="1">_xlfn.SINGLE(IF($B285&lt;&gt;"",IF(COUNTIFS(dates,"&gt;="&amp;L$1,dates,"&lt;"&amp;DATE(YEAR(L$1)+1,MONTH(L$1),DAY(L$1)),projects,$B285)&lt;&gt;0,1,""),""))</f>
        <v/>
      </c>
      <c r="M285" s="1" t="str" cm="1">
        <f t="array" aca="1" ref="M285" ca="1">_xlfn.SINGLE(IF($B285&lt;&gt;"",IF(COUNTIFS(dates,"&gt;="&amp;M$1,dates,"&lt;"&amp;DATE(YEAR(M$1)+1,MONTH(M$1),DAY(M$1)),projects,$B285)&lt;&gt;0,1,""),""))</f>
        <v/>
      </c>
      <c r="N285" s="1" t="str" cm="1">
        <f t="array" aca="1" ref="N285" ca="1">_xlfn.SINGLE(IF($B285&lt;&gt;"",IF(COUNTIFS(dates,"&gt;="&amp;N$1,dates,"&lt;"&amp;DATE(YEAR(N$1)+1,MONTH(N$1),DAY(N$1)),projects,$B285)&lt;&gt;0,1,""),""))</f>
        <v/>
      </c>
      <c r="O285" s="1" t="str" cm="1">
        <f t="array" aca="1" ref="O285" ca="1">_xlfn.SINGLE(IF($B285&lt;&gt;"",IF(COUNTIFS(dates,"&gt;="&amp;O$1,dates,"&lt;"&amp;DATE(YEAR(O$1)+1,MONTH(O$1),DAY(O$1)),projects,$B285)&lt;&gt;0,1,""),""))</f>
        <v/>
      </c>
    </row>
    <row r="286" spans="1:15">
      <c r="A286" s="14" t="str">
        <f t="shared" ca="1" si="7"/>
        <v/>
      </c>
      <c r="B286" s="1" t="str">
        <f ca="1">'Annual Trend Days'!B286</f>
        <v/>
      </c>
      <c r="C286" s="1" t="str">
        <f ca="1">'Annual Trend Days'!C286</f>
        <v/>
      </c>
      <c r="D286" s="3" t="str">
        <f ca="1">'Annual Trend Days'!D286</f>
        <v/>
      </c>
      <c r="E286" s="3" t="str">
        <f ca="1">'Annual Trend Days'!E286</f>
        <v/>
      </c>
      <c r="F286" s="3"/>
      <c r="G286" s="3"/>
      <c r="H286" s="3"/>
      <c r="I286" s="3"/>
      <c r="J286" s="1" t="str" cm="1">
        <f t="array" aca="1" ref="J286" ca="1">_xlfn.SINGLE(IF($B286&lt;&gt;"",IF(COUNTIFS(dates,"&gt;="&amp;J$1,dates,"&lt;"&amp;DATE(YEAR(J$1)+1,MONTH(J$1),DAY(J$1)),projects,$B286)&lt;&gt;0,1,""),""))</f>
        <v/>
      </c>
      <c r="K286" s="1" t="str" cm="1">
        <f t="array" aca="1" ref="K286" ca="1">_xlfn.SINGLE(IF($B286&lt;&gt;"",IF(COUNTIFS(dates,"&gt;="&amp;K$1,dates,"&lt;"&amp;DATE(YEAR(K$1)+1,MONTH(K$1),DAY(K$1)),projects,$B286)&lt;&gt;0,1,""),""))</f>
        <v/>
      </c>
      <c r="L286" s="1" t="str" cm="1">
        <f t="array" aca="1" ref="L286" ca="1">_xlfn.SINGLE(IF($B286&lt;&gt;"",IF(COUNTIFS(dates,"&gt;="&amp;L$1,dates,"&lt;"&amp;DATE(YEAR(L$1)+1,MONTH(L$1),DAY(L$1)),projects,$B286)&lt;&gt;0,1,""),""))</f>
        <v/>
      </c>
      <c r="M286" s="1" t="str" cm="1">
        <f t="array" aca="1" ref="M286" ca="1">_xlfn.SINGLE(IF($B286&lt;&gt;"",IF(COUNTIFS(dates,"&gt;="&amp;M$1,dates,"&lt;"&amp;DATE(YEAR(M$1)+1,MONTH(M$1),DAY(M$1)),projects,$B286)&lt;&gt;0,1,""),""))</f>
        <v/>
      </c>
      <c r="N286" s="1" t="str" cm="1">
        <f t="array" aca="1" ref="N286" ca="1">_xlfn.SINGLE(IF($B286&lt;&gt;"",IF(COUNTIFS(dates,"&gt;="&amp;N$1,dates,"&lt;"&amp;DATE(YEAR(N$1)+1,MONTH(N$1),DAY(N$1)),projects,$B286)&lt;&gt;0,1,""),""))</f>
        <v/>
      </c>
      <c r="O286" s="1" t="str" cm="1">
        <f t="array" aca="1" ref="O286" ca="1">_xlfn.SINGLE(IF($B286&lt;&gt;"",IF(COUNTIFS(dates,"&gt;="&amp;O$1,dates,"&lt;"&amp;DATE(YEAR(O$1)+1,MONTH(O$1),DAY(O$1)),projects,$B286)&lt;&gt;0,1,""),""))</f>
        <v/>
      </c>
    </row>
    <row r="287" spans="1:15">
      <c r="A287" s="14" t="str">
        <f t="shared" ca="1" si="7"/>
        <v/>
      </c>
      <c r="B287" s="1" t="str">
        <f ca="1">'Annual Trend Days'!B287</f>
        <v/>
      </c>
      <c r="C287" s="1" t="str">
        <f ca="1">'Annual Trend Days'!C287</f>
        <v/>
      </c>
      <c r="D287" s="3" t="str">
        <f ca="1">'Annual Trend Days'!D287</f>
        <v/>
      </c>
      <c r="E287" s="3" t="str">
        <f ca="1">'Annual Trend Days'!E287</f>
        <v/>
      </c>
      <c r="F287" s="3"/>
      <c r="G287" s="3"/>
      <c r="H287" s="3"/>
      <c r="I287" s="3"/>
      <c r="J287" s="1" t="str" cm="1">
        <f t="array" aca="1" ref="J287" ca="1">_xlfn.SINGLE(IF($B287&lt;&gt;"",IF(COUNTIFS(dates,"&gt;="&amp;J$1,dates,"&lt;"&amp;DATE(YEAR(J$1)+1,MONTH(J$1),DAY(J$1)),projects,$B287)&lt;&gt;0,1,""),""))</f>
        <v/>
      </c>
      <c r="K287" s="1" t="str" cm="1">
        <f t="array" aca="1" ref="K287" ca="1">_xlfn.SINGLE(IF($B287&lt;&gt;"",IF(COUNTIFS(dates,"&gt;="&amp;K$1,dates,"&lt;"&amp;DATE(YEAR(K$1)+1,MONTH(K$1),DAY(K$1)),projects,$B287)&lt;&gt;0,1,""),""))</f>
        <v/>
      </c>
      <c r="L287" s="1" t="str" cm="1">
        <f t="array" aca="1" ref="L287" ca="1">_xlfn.SINGLE(IF($B287&lt;&gt;"",IF(COUNTIFS(dates,"&gt;="&amp;L$1,dates,"&lt;"&amp;DATE(YEAR(L$1)+1,MONTH(L$1),DAY(L$1)),projects,$B287)&lt;&gt;0,1,""),""))</f>
        <v/>
      </c>
      <c r="M287" s="1" t="str" cm="1">
        <f t="array" aca="1" ref="M287" ca="1">_xlfn.SINGLE(IF($B287&lt;&gt;"",IF(COUNTIFS(dates,"&gt;="&amp;M$1,dates,"&lt;"&amp;DATE(YEAR(M$1)+1,MONTH(M$1),DAY(M$1)),projects,$B287)&lt;&gt;0,1,""),""))</f>
        <v/>
      </c>
      <c r="N287" s="1" t="str" cm="1">
        <f t="array" aca="1" ref="N287" ca="1">_xlfn.SINGLE(IF($B287&lt;&gt;"",IF(COUNTIFS(dates,"&gt;="&amp;N$1,dates,"&lt;"&amp;DATE(YEAR(N$1)+1,MONTH(N$1),DAY(N$1)),projects,$B287)&lt;&gt;0,1,""),""))</f>
        <v/>
      </c>
      <c r="O287" s="1" t="str" cm="1">
        <f t="array" aca="1" ref="O287" ca="1">_xlfn.SINGLE(IF($B287&lt;&gt;"",IF(COUNTIFS(dates,"&gt;="&amp;O$1,dates,"&lt;"&amp;DATE(YEAR(O$1)+1,MONTH(O$1),DAY(O$1)),projects,$B287)&lt;&gt;0,1,""),""))</f>
        <v/>
      </c>
    </row>
    <row r="288" spans="1:15">
      <c r="A288" s="14" t="str">
        <f t="shared" ca="1" si="7"/>
        <v/>
      </c>
      <c r="B288" s="1" t="str">
        <f ca="1">'Annual Trend Days'!B288</f>
        <v/>
      </c>
      <c r="C288" s="1" t="str">
        <f ca="1">'Annual Trend Days'!C288</f>
        <v/>
      </c>
      <c r="D288" s="3" t="str">
        <f ca="1">'Annual Trend Days'!D288</f>
        <v/>
      </c>
      <c r="E288" s="3" t="str">
        <f ca="1">'Annual Trend Days'!E288</f>
        <v/>
      </c>
      <c r="F288" s="3"/>
      <c r="G288" s="3"/>
      <c r="H288" s="3"/>
      <c r="I288" s="3"/>
      <c r="J288" s="1" t="str" cm="1">
        <f t="array" aca="1" ref="J288" ca="1">_xlfn.SINGLE(IF($B288&lt;&gt;"",IF(COUNTIFS(dates,"&gt;="&amp;J$1,dates,"&lt;"&amp;DATE(YEAR(J$1)+1,MONTH(J$1),DAY(J$1)),projects,$B288)&lt;&gt;0,1,""),""))</f>
        <v/>
      </c>
      <c r="K288" s="1" t="str" cm="1">
        <f t="array" aca="1" ref="K288" ca="1">_xlfn.SINGLE(IF($B288&lt;&gt;"",IF(COUNTIFS(dates,"&gt;="&amp;K$1,dates,"&lt;"&amp;DATE(YEAR(K$1)+1,MONTH(K$1),DAY(K$1)),projects,$B288)&lt;&gt;0,1,""),""))</f>
        <v/>
      </c>
      <c r="L288" s="1" t="str" cm="1">
        <f t="array" aca="1" ref="L288" ca="1">_xlfn.SINGLE(IF($B288&lt;&gt;"",IF(COUNTIFS(dates,"&gt;="&amp;L$1,dates,"&lt;"&amp;DATE(YEAR(L$1)+1,MONTH(L$1),DAY(L$1)),projects,$B288)&lt;&gt;0,1,""),""))</f>
        <v/>
      </c>
      <c r="M288" s="1" t="str" cm="1">
        <f t="array" aca="1" ref="M288" ca="1">_xlfn.SINGLE(IF($B288&lt;&gt;"",IF(COUNTIFS(dates,"&gt;="&amp;M$1,dates,"&lt;"&amp;DATE(YEAR(M$1)+1,MONTH(M$1),DAY(M$1)),projects,$B288)&lt;&gt;0,1,""),""))</f>
        <v/>
      </c>
      <c r="N288" s="1" t="str" cm="1">
        <f t="array" aca="1" ref="N288" ca="1">_xlfn.SINGLE(IF($B288&lt;&gt;"",IF(COUNTIFS(dates,"&gt;="&amp;N$1,dates,"&lt;"&amp;DATE(YEAR(N$1)+1,MONTH(N$1),DAY(N$1)),projects,$B288)&lt;&gt;0,1,""),""))</f>
        <v/>
      </c>
      <c r="O288" s="1" t="str" cm="1">
        <f t="array" aca="1" ref="O288" ca="1">_xlfn.SINGLE(IF($B288&lt;&gt;"",IF(COUNTIFS(dates,"&gt;="&amp;O$1,dates,"&lt;"&amp;DATE(YEAR(O$1)+1,MONTH(O$1),DAY(O$1)),projects,$B288)&lt;&gt;0,1,""),""))</f>
        <v/>
      </c>
    </row>
    <row r="289" spans="1:15">
      <c r="A289" s="14" t="str">
        <f t="shared" ca="1" si="7"/>
        <v/>
      </c>
      <c r="B289" s="1" t="str">
        <f ca="1">'Annual Trend Days'!B289</f>
        <v/>
      </c>
      <c r="C289" s="1" t="str">
        <f ca="1">'Annual Trend Days'!C289</f>
        <v/>
      </c>
      <c r="D289" s="3" t="str">
        <f ca="1">'Annual Trend Days'!D289</f>
        <v/>
      </c>
      <c r="E289" s="3" t="str">
        <f ca="1">'Annual Trend Days'!E289</f>
        <v/>
      </c>
      <c r="F289" s="3"/>
      <c r="G289" s="3"/>
      <c r="H289" s="3"/>
      <c r="I289" s="3"/>
      <c r="J289" s="1" t="str" cm="1">
        <f t="array" aca="1" ref="J289" ca="1">_xlfn.SINGLE(IF($B289&lt;&gt;"",IF(COUNTIFS(dates,"&gt;="&amp;J$1,dates,"&lt;"&amp;DATE(YEAR(J$1)+1,MONTH(J$1),DAY(J$1)),projects,$B289)&lt;&gt;0,1,""),""))</f>
        <v/>
      </c>
      <c r="K289" s="1" t="str" cm="1">
        <f t="array" aca="1" ref="K289" ca="1">_xlfn.SINGLE(IF($B289&lt;&gt;"",IF(COUNTIFS(dates,"&gt;="&amp;K$1,dates,"&lt;"&amp;DATE(YEAR(K$1)+1,MONTH(K$1),DAY(K$1)),projects,$B289)&lt;&gt;0,1,""),""))</f>
        <v/>
      </c>
      <c r="L289" s="1" t="str" cm="1">
        <f t="array" aca="1" ref="L289" ca="1">_xlfn.SINGLE(IF($B289&lt;&gt;"",IF(COUNTIFS(dates,"&gt;="&amp;L$1,dates,"&lt;"&amp;DATE(YEAR(L$1)+1,MONTH(L$1),DAY(L$1)),projects,$B289)&lt;&gt;0,1,""),""))</f>
        <v/>
      </c>
      <c r="M289" s="1" t="str" cm="1">
        <f t="array" aca="1" ref="M289" ca="1">_xlfn.SINGLE(IF($B289&lt;&gt;"",IF(COUNTIFS(dates,"&gt;="&amp;M$1,dates,"&lt;"&amp;DATE(YEAR(M$1)+1,MONTH(M$1),DAY(M$1)),projects,$B289)&lt;&gt;0,1,""),""))</f>
        <v/>
      </c>
      <c r="N289" s="1" t="str" cm="1">
        <f t="array" aca="1" ref="N289" ca="1">_xlfn.SINGLE(IF($B289&lt;&gt;"",IF(COUNTIFS(dates,"&gt;="&amp;N$1,dates,"&lt;"&amp;DATE(YEAR(N$1)+1,MONTH(N$1),DAY(N$1)),projects,$B289)&lt;&gt;0,1,""),""))</f>
        <v/>
      </c>
      <c r="O289" s="1" t="str" cm="1">
        <f t="array" aca="1" ref="O289" ca="1">_xlfn.SINGLE(IF($B289&lt;&gt;"",IF(COUNTIFS(dates,"&gt;="&amp;O$1,dates,"&lt;"&amp;DATE(YEAR(O$1)+1,MONTH(O$1),DAY(O$1)),projects,$B289)&lt;&gt;0,1,""),""))</f>
        <v/>
      </c>
    </row>
    <row r="290" spans="1:15">
      <c r="A290" s="14" t="str">
        <f t="shared" ca="1" si="7"/>
        <v/>
      </c>
      <c r="B290" s="1" t="str">
        <f ca="1">'Annual Trend Days'!B290</f>
        <v/>
      </c>
      <c r="C290" s="1" t="str">
        <f ca="1">'Annual Trend Days'!C290</f>
        <v/>
      </c>
      <c r="D290" s="3" t="str">
        <f ca="1">'Annual Trend Days'!D290</f>
        <v/>
      </c>
      <c r="E290" s="3" t="str">
        <f ca="1">'Annual Trend Days'!E290</f>
        <v/>
      </c>
      <c r="F290" s="3"/>
      <c r="G290" s="3"/>
      <c r="H290" s="3"/>
      <c r="I290" s="3"/>
      <c r="J290" s="1" t="str" cm="1">
        <f t="array" aca="1" ref="J290" ca="1">_xlfn.SINGLE(IF($B290&lt;&gt;"",IF(COUNTIFS(dates,"&gt;="&amp;J$1,dates,"&lt;"&amp;DATE(YEAR(J$1)+1,MONTH(J$1),DAY(J$1)),projects,$B290)&lt;&gt;0,1,""),""))</f>
        <v/>
      </c>
      <c r="K290" s="1" t="str" cm="1">
        <f t="array" aca="1" ref="K290" ca="1">_xlfn.SINGLE(IF($B290&lt;&gt;"",IF(COUNTIFS(dates,"&gt;="&amp;K$1,dates,"&lt;"&amp;DATE(YEAR(K$1)+1,MONTH(K$1),DAY(K$1)),projects,$B290)&lt;&gt;0,1,""),""))</f>
        <v/>
      </c>
      <c r="L290" s="1" t="str" cm="1">
        <f t="array" aca="1" ref="L290" ca="1">_xlfn.SINGLE(IF($B290&lt;&gt;"",IF(COUNTIFS(dates,"&gt;="&amp;L$1,dates,"&lt;"&amp;DATE(YEAR(L$1)+1,MONTH(L$1),DAY(L$1)),projects,$B290)&lt;&gt;0,1,""),""))</f>
        <v/>
      </c>
      <c r="M290" s="1" t="str" cm="1">
        <f t="array" aca="1" ref="M290" ca="1">_xlfn.SINGLE(IF($B290&lt;&gt;"",IF(COUNTIFS(dates,"&gt;="&amp;M$1,dates,"&lt;"&amp;DATE(YEAR(M$1)+1,MONTH(M$1),DAY(M$1)),projects,$B290)&lt;&gt;0,1,""),""))</f>
        <v/>
      </c>
      <c r="N290" s="1" t="str" cm="1">
        <f t="array" aca="1" ref="N290" ca="1">_xlfn.SINGLE(IF($B290&lt;&gt;"",IF(COUNTIFS(dates,"&gt;="&amp;N$1,dates,"&lt;"&amp;DATE(YEAR(N$1)+1,MONTH(N$1),DAY(N$1)),projects,$B290)&lt;&gt;0,1,""),""))</f>
        <v/>
      </c>
      <c r="O290" s="1" t="str" cm="1">
        <f t="array" aca="1" ref="O290" ca="1">_xlfn.SINGLE(IF($B290&lt;&gt;"",IF(COUNTIFS(dates,"&gt;="&amp;O$1,dates,"&lt;"&amp;DATE(YEAR(O$1)+1,MONTH(O$1),DAY(O$1)),projects,$B290)&lt;&gt;0,1,""),""))</f>
        <v/>
      </c>
    </row>
    <row r="291" spans="1:15">
      <c r="A291" s="14" t="str">
        <f t="shared" ca="1" si="7"/>
        <v/>
      </c>
      <c r="B291" s="1" t="str">
        <f ca="1">'Annual Trend Days'!B291</f>
        <v/>
      </c>
      <c r="C291" s="1" t="str">
        <f ca="1">'Annual Trend Days'!C291</f>
        <v/>
      </c>
      <c r="D291" s="3" t="str">
        <f ca="1">'Annual Trend Days'!D291</f>
        <v/>
      </c>
      <c r="E291" s="3" t="str">
        <f ca="1">'Annual Trend Days'!E291</f>
        <v/>
      </c>
      <c r="F291" s="3"/>
      <c r="G291" s="3"/>
      <c r="H291" s="3"/>
      <c r="I291" s="3"/>
      <c r="J291" s="1" t="str" cm="1">
        <f t="array" aca="1" ref="J291" ca="1">_xlfn.SINGLE(IF($B291&lt;&gt;"",IF(COUNTIFS(dates,"&gt;="&amp;J$1,dates,"&lt;"&amp;DATE(YEAR(J$1)+1,MONTH(J$1),DAY(J$1)),projects,$B291)&lt;&gt;0,1,""),""))</f>
        <v/>
      </c>
      <c r="K291" s="1" t="str" cm="1">
        <f t="array" aca="1" ref="K291" ca="1">_xlfn.SINGLE(IF($B291&lt;&gt;"",IF(COUNTIFS(dates,"&gt;="&amp;K$1,dates,"&lt;"&amp;DATE(YEAR(K$1)+1,MONTH(K$1),DAY(K$1)),projects,$B291)&lt;&gt;0,1,""),""))</f>
        <v/>
      </c>
      <c r="L291" s="1" t="str" cm="1">
        <f t="array" aca="1" ref="L291" ca="1">_xlfn.SINGLE(IF($B291&lt;&gt;"",IF(COUNTIFS(dates,"&gt;="&amp;L$1,dates,"&lt;"&amp;DATE(YEAR(L$1)+1,MONTH(L$1),DAY(L$1)),projects,$B291)&lt;&gt;0,1,""),""))</f>
        <v/>
      </c>
      <c r="M291" s="1" t="str" cm="1">
        <f t="array" aca="1" ref="M291" ca="1">_xlfn.SINGLE(IF($B291&lt;&gt;"",IF(COUNTIFS(dates,"&gt;="&amp;M$1,dates,"&lt;"&amp;DATE(YEAR(M$1)+1,MONTH(M$1),DAY(M$1)),projects,$B291)&lt;&gt;0,1,""),""))</f>
        <v/>
      </c>
      <c r="N291" s="1" t="str" cm="1">
        <f t="array" aca="1" ref="N291" ca="1">_xlfn.SINGLE(IF($B291&lt;&gt;"",IF(COUNTIFS(dates,"&gt;="&amp;N$1,dates,"&lt;"&amp;DATE(YEAR(N$1)+1,MONTH(N$1),DAY(N$1)),projects,$B291)&lt;&gt;0,1,""),""))</f>
        <v/>
      </c>
      <c r="O291" s="1" t="str" cm="1">
        <f t="array" aca="1" ref="O291" ca="1">_xlfn.SINGLE(IF($B291&lt;&gt;"",IF(COUNTIFS(dates,"&gt;="&amp;O$1,dates,"&lt;"&amp;DATE(YEAR(O$1)+1,MONTH(O$1),DAY(O$1)),projects,$B291)&lt;&gt;0,1,""),""))</f>
        <v/>
      </c>
    </row>
    <row r="292" spans="1:15">
      <c r="A292" s="14" t="str">
        <f t="shared" ca="1" si="7"/>
        <v/>
      </c>
      <c r="B292" s="1" t="str">
        <f ca="1">'Annual Trend Days'!B292</f>
        <v/>
      </c>
      <c r="C292" s="1" t="str">
        <f ca="1">'Annual Trend Days'!C292</f>
        <v/>
      </c>
      <c r="D292" s="3" t="str">
        <f ca="1">'Annual Trend Days'!D292</f>
        <v/>
      </c>
      <c r="E292" s="3" t="str">
        <f ca="1">'Annual Trend Days'!E292</f>
        <v/>
      </c>
      <c r="F292" s="3"/>
      <c r="G292" s="3"/>
      <c r="H292" s="3"/>
      <c r="I292" s="3"/>
      <c r="J292" s="1" t="str" cm="1">
        <f t="array" aca="1" ref="J292" ca="1">_xlfn.SINGLE(IF($B292&lt;&gt;"",IF(COUNTIFS(dates,"&gt;="&amp;J$1,dates,"&lt;"&amp;DATE(YEAR(J$1)+1,MONTH(J$1),DAY(J$1)),projects,$B292)&lt;&gt;0,1,""),""))</f>
        <v/>
      </c>
      <c r="K292" s="1" t="str" cm="1">
        <f t="array" aca="1" ref="K292" ca="1">_xlfn.SINGLE(IF($B292&lt;&gt;"",IF(COUNTIFS(dates,"&gt;="&amp;K$1,dates,"&lt;"&amp;DATE(YEAR(K$1)+1,MONTH(K$1),DAY(K$1)),projects,$B292)&lt;&gt;0,1,""),""))</f>
        <v/>
      </c>
      <c r="L292" s="1" t="str" cm="1">
        <f t="array" aca="1" ref="L292" ca="1">_xlfn.SINGLE(IF($B292&lt;&gt;"",IF(COUNTIFS(dates,"&gt;="&amp;L$1,dates,"&lt;"&amp;DATE(YEAR(L$1)+1,MONTH(L$1),DAY(L$1)),projects,$B292)&lt;&gt;0,1,""),""))</f>
        <v/>
      </c>
      <c r="M292" s="1" t="str" cm="1">
        <f t="array" aca="1" ref="M292" ca="1">_xlfn.SINGLE(IF($B292&lt;&gt;"",IF(COUNTIFS(dates,"&gt;="&amp;M$1,dates,"&lt;"&amp;DATE(YEAR(M$1)+1,MONTH(M$1),DAY(M$1)),projects,$B292)&lt;&gt;0,1,""),""))</f>
        <v/>
      </c>
      <c r="N292" s="1" t="str" cm="1">
        <f t="array" aca="1" ref="N292" ca="1">_xlfn.SINGLE(IF($B292&lt;&gt;"",IF(COUNTIFS(dates,"&gt;="&amp;N$1,dates,"&lt;"&amp;DATE(YEAR(N$1)+1,MONTH(N$1),DAY(N$1)),projects,$B292)&lt;&gt;0,1,""),""))</f>
        <v/>
      </c>
      <c r="O292" s="1" t="str" cm="1">
        <f t="array" aca="1" ref="O292" ca="1">_xlfn.SINGLE(IF($B292&lt;&gt;"",IF(COUNTIFS(dates,"&gt;="&amp;O$1,dates,"&lt;"&amp;DATE(YEAR(O$1)+1,MONTH(O$1),DAY(O$1)),projects,$B292)&lt;&gt;0,1,""),""))</f>
        <v/>
      </c>
    </row>
    <row r="293" spans="1:15">
      <c r="A293" s="14" t="str">
        <f t="shared" ca="1" si="7"/>
        <v/>
      </c>
      <c r="B293" s="1" t="str">
        <f ca="1">'Annual Trend Days'!B293</f>
        <v/>
      </c>
      <c r="C293" s="1" t="str">
        <f ca="1">'Annual Trend Days'!C293</f>
        <v/>
      </c>
      <c r="D293" s="3" t="str">
        <f ca="1">'Annual Trend Days'!D293</f>
        <v/>
      </c>
      <c r="E293" s="3" t="str">
        <f ca="1">'Annual Trend Days'!E293</f>
        <v/>
      </c>
      <c r="F293" s="3"/>
      <c r="G293" s="3"/>
      <c r="H293" s="3"/>
      <c r="I293" s="3"/>
      <c r="J293" s="1" t="str" cm="1">
        <f t="array" aca="1" ref="J293" ca="1">_xlfn.SINGLE(IF($B293&lt;&gt;"",IF(COUNTIFS(dates,"&gt;="&amp;J$1,dates,"&lt;"&amp;DATE(YEAR(J$1)+1,MONTH(J$1),DAY(J$1)),projects,$B293)&lt;&gt;0,1,""),""))</f>
        <v/>
      </c>
      <c r="K293" s="1" t="str" cm="1">
        <f t="array" aca="1" ref="K293" ca="1">_xlfn.SINGLE(IF($B293&lt;&gt;"",IF(COUNTIFS(dates,"&gt;="&amp;K$1,dates,"&lt;"&amp;DATE(YEAR(K$1)+1,MONTH(K$1),DAY(K$1)),projects,$B293)&lt;&gt;0,1,""),""))</f>
        <v/>
      </c>
      <c r="L293" s="1" t="str" cm="1">
        <f t="array" aca="1" ref="L293" ca="1">_xlfn.SINGLE(IF($B293&lt;&gt;"",IF(COUNTIFS(dates,"&gt;="&amp;L$1,dates,"&lt;"&amp;DATE(YEAR(L$1)+1,MONTH(L$1),DAY(L$1)),projects,$B293)&lt;&gt;0,1,""),""))</f>
        <v/>
      </c>
      <c r="M293" s="1" t="str" cm="1">
        <f t="array" aca="1" ref="M293" ca="1">_xlfn.SINGLE(IF($B293&lt;&gt;"",IF(COUNTIFS(dates,"&gt;="&amp;M$1,dates,"&lt;"&amp;DATE(YEAR(M$1)+1,MONTH(M$1),DAY(M$1)),projects,$B293)&lt;&gt;0,1,""),""))</f>
        <v/>
      </c>
      <c r="N293" s="1" t="str" cm="1">
        <f t="array" aca="1" ref="N293" ca="1">_xlfn.SINGLE(IF($B293&lt;&gt;"",IF(COUNTIFS(dates,"&gt;="&amp;N$1,dates,"&lt;"&amp;DATE(YEAR(N$1)+1,MONTH(N$1),DAY(N$1)),projects,$B293)&lt;&gt;0,1,""),""))</f>
        <v/>
      </c>
      <c r="O293" s="1" t="str" cm="1">
        <f t="array" aca="1" ref="O293" ca="1">_xlfn.SINGLE(IF($B293&lt;&gt;"",IF(COUNTIFS(dates,"&gt;="&amp;O$1,dates,"&lt;"&amp;DATE(YEAR(O$1)+1,MONTH(O$1),DAY(O$1)),projects,$B293)&lt;&gt;0,1,""),""))</f>
        <v/>
      </c>
    </row>
    <row r="294" spans="1:15">
      <c r="A294" s="14" t="str">
        <f t="shared" ca="1" si="7"/>
        <v/>
      </c>
      <c r="B294" s="1" t="str">
        <f ca="1">'Annual Trend Days'!B294</f>
        <v/>
      </c>
      <c r="C294" s="1" t="str">
        <f ca="1">'Annual Trend Days'!C294</f>
        <v/>
      </c>
      <c r="D294" s="3" t="str">
        <f ca="1">'Annual Trend Days'!D294</f>
        <v/>
      </c>
      <c r="E294" s="3" t="str">
        <f ca="1">'Annual Trend Days'!E294</f>
        <v/>
      </c>
      <c r="F294" s="3"/>
      <c r="G294" s="3"/>
      <c r="H294" s="3"/>
      <c r="I294" s="3"/>
      <c r="J294" s="1" t="str" cm="1">
        <f t="array" aca="1" ref="J294" ca="1">_xlfn.SINGLE(IF($B294&lt;&gt;"",IF(COUNTIFS(dates,"&gt;="&amp;J$1,dates,"&lt;"&amp;DATE(YEAR(J$1)+1,MONTH(J$1),DAY(J$1)),projects,$B294)&lt;&gt;0,1,""),""))</f>
        <v/>
      </c>
      <c r="K294" s="1" t="str" cm="1">
        <f t="array" aca="1" ref="K294" ca="1">_xlfn.SINGLE(IF($B294&lt;&gt;"",IF(COUNTIFS(dates,"&gt;="&amp;K$1,dates,"&lt;"&amp;DATE(YEAR(K$1)+1,MONTH(K$1),DAY(K$1)),projects,$B294)&lt;&gt;0,1,""),""))</f>
        <v/>
      </c>
      <c r="L294" s="1" t="str" cm="1">
        <f t="array" aca="1" ref="L294" ca="1">_xlfn.SINGLE(IF($B294&lt;&gt;"",IF(COUNTIFS(dates,"&gt;="&amp;L$1,dates,"&lt;"&amp;DATE(YEAR(L$1)+1,MONTH(L$1),DAY(L$1)),projects,$B294)&lt;&gt;0,1,""),""))</f>
        <v/>
      </c>
      <c r="M294" s="1" t="str" cm="1">
        <f t="array" aca="1" ref="M294" ca="1">_xlfn.SINGLE(IF($B294&lt;&gt;"",IF(COUNTIFS(dates,"&gt;="&amp;M$1,dates,"&lt;"&amp;DATE(YEAR(M$1)+1,MONTH(M$1),DAY(M$1)),projects,$B294)&lt;&gt;0,1,""),""))</f>
        <v/>
      </c>
      <c r="N294" s="1" t="str" cm="1">
        <f t="array" aca="1" ref="N294" ca="1">_xlfn.SINGLE(IF($B294&lt;&gt;"",IF(COUNTIFS(dates,"&gt;="&amp;N$1,dates,"&lt;"&amp;DATE(YEAR(N$1)+1,MONTH(N$1),DAY(N$1)),projects,$B294)&lt;&gt;0,1,""),""))</f>
        <v/>
      </c>
      <c r="O294" s="1" t="str" cm="1">
        <f t="array" aca="1" ref="O294" ca="1">_xlfn.SINGLE(IF($B294&lt;&gt;"",IF(COUNTIFS(dates,"&gt;="&amp;O$1,dates,"&lt;"&amp;DATE(YEAR(O$1)+1,MONTH(O$1),DAY(O$1)),projects,$B294)&lt;&gt;0,1,""),""))</f>
        <v/>
      </c>
    </row>
    <row r="295" spans="1:15">
      <c r="A295" s="14" t="str">
        <f t="shared" ca="1" si="7"/>
        <v/>
      </c>
      <c r="B295" s="1" t="str">
        <f ca="1">'Annual Trend Days'!B295</f>
        <v/>
      </c>
      <c r="C295" s="1" t="str">
        <f ca="1">'Annual Trend Days'!C295</f>
        <v/>
      </c>
      <c r="D295" s="3" t="str">
        <f ca="1">'Annual Trend Days'!D295</f>
        <v/>
      </c>
      <c r="E295" s="3" t="str">
        <f ca="1">'Annual Trend Days'!E295</f>
        <v/>
      </c>
      <c r="F295" s="3"/>
      <c r="G295" s="3"/>
      <c r="H295" s="3"/>
      <c r="I295" s="3"/>
      <c r="J295" s="1" t="str" cm="1">
        <f t="array" aca="1" ref="J295" ca="1">_xlfn.SINGLE(IF($B295&lt;&gt;"",IF(COUNTIFS(dates,"&gt;="&amp;J$1,dates,"&lt;"&amp;DATE(YEAR(J$1)+1,MONTH(J$1),DAY(J$1)),projects,$B295)&lt;&gt;0,1,""),""))</f>
        <v/>
      </c>
      <c r="K295" s="1" t="str" cm="1">
        <f t="array" aca="1" ref="K295" ca="1">_xlfn.SINGLE(IF($B295&lt;&gt;"",IF(COUNTIFS(dates,"&gt;="&amp;K$1,dates,"&lt;"&amp;DATE(YEAR(K$1)+1,MONTH(K$1),DAY(K$1)),projects,$B295)&lt;&gt;0,1,""),""))</f>
        <v/>
      </c>
      <c r="L295" s="1" t="str" cm="1">
        <f t="array" aca="1" ref="L295" ca="1">_xlfn.SINGLE(IF($B295&lt;&gt;"",IF(COUNTIFS(dates,"&gt;="&amp;L$1,dates,"&lt;"&amp;DATE(YEAR(L$1)+1,MONTH(L$1),DAY(L$1)),projects,$B295)&lt;&gt;0,1,""),""))</f>
        <v/>
      </c>
      <c r="M295" s="1" t="str" cm="1">
        <f t="array" aca="1" ref="M295" ca="1">_xlfn.SINGLE(IF($B295&lt;&gt;"",IF(COUNTIFS(dates,"&gt;="&amp;M$1,dates,"&lt;"&amp;DATE(YEAR(M$1)+1,MONTH(M$1),DAY(M$1)),projects,$B295)&lt;&gt;0,1,""),""))</f>
        <v/>
      </c>
      <c r="N295" s="1" t="str" cm="1">
        <f t="array" aca="1" ref="N295" ca="1">_xlfn.SINGLE(IF($B295&lt;&gt;"",IF(COUNTIFS(dates,"&gt;="&amp;N$1,dates,"&lt;"&amp;DATE(YEAR(N$1)+1,MONTH(N$1),DAY(N$1)),projects,$B295)&lt;&gt;0,1,""),""))</f>
        <v/>
      </c>
      <c r="O295" s="1" t="str" cm="1">
        <f t="array" aca="1" ref="O295" ca="1">_xlfn.SINGLE(IF($B295&lt;&gt;"",IF(COUNTIFS(dates,"&gt;="&amp;O$1,dates,"&lt;"&amp;DATE(YEAR(O$1)+1,MONTH(O$1),DAY(O$1)),projects,$B295)&lt;&gt;0,1,""),""))</f>
        <v/>
      </c>
    </row>
    <row r="296" spans="1:15">
      <c r="A296" s="14" t="str">
        <f t="shared" ca="1" si="7"/>
        <v/>
      </c>
      <c r="B296" s="1" t="str">
        <f ca="1">'Annual Trend Days'!B296</f>
        <v/>
      </c>
      <c r="C296" s="1" t="str">
        <f ca="1">'Annual Trend Days'!C296</f>
        <v/>
      </c>
      <c r="D296" s="3" t="str">
        <f ca="1">'Annual Trend Days'!D296</f>
        <v/>
      </c>
      <c r="E296" s="3" t="str">
        <f ca="1">'Annual Trend Days'!E296</f>
        <v/>
      </c>
      <c r="F296" s="3"/>
      <c r="G296" s="3"/>
      <c r="H296" s="3"/>
      <c r="I296" s="3"/>
      <c r="J296" s="1" t="str" cm="1">
        <f t="array" aca="1" ref="J296" ca="1">_xlfn.SINGLE(IF($B296&lt;&gt;"",IF(COUNTIFS(dates,"&gt;="&amp;J$1,dates,"&lt;"&amp;DATE(YEAR(J$1)+1,MONTH(J$1),DAY(J$1)),projects,$B296)&lt;&gt;0,1,""),""))</f>
        <v/>
      </c>
      <c r="K296" s="1" t="str" cm="1">
        <f t="array" aca="1" ref="K296" ca="1">_xlfn.SINGLE(IF($B296&lt;&gt;"",IF(COUNTIFS(dates,"&gt;="&amp;K$1,dates,"&lt;"&amp;DATE(YEAR(K$1)+1,MONTH(K$1),DAY(K$1)),projects,$B296)&lt;&gt;0,1,""),""))</f>
        <v/>
      </c>
      <c r="L296" s="1" t="str" cm="1">
        <f t="array" aca="1" ref="L296" ca="1">_xlfn.SINGLE(IF($B296&lt;&gt;"",IF(COUNTIFS(dates,"&gt;="&amp;L$1,dates,"&lt;"&amp;DATE(YEAR(L$1)+1,MONTH(L$1),DAY(L$1)),projects,$B296)&lt;&gt;0,1,""),""))</f>
        <v/>
      </c>
      <c r="M296" s="1" t="str" cm="1">
        <f t="array" aca="1" ref="M296" ca="1">_xlfn.SINGLE(IF($B296&lt;&gt;"",IF(COUNTIFS(dates,"&gt;="&amp;M$1,dates,"&lt;"&amp;DATE(YEAR(M$1)+1,MONTH(M$1),DAY(M$1)),projects,$B296)&lt;&gt;0,1,""),""))</f>
        <v/>
      </c>
      <c r="N296" s="1" t="str" cm="1">
        <f t="array" aca="1" ref="N296" ca="1">_xlfn.SINGLE(IF($B296&lt;&gt;"",IF(COUNTIFS(dates,"&gt;="&amp;N$1,dates,"&lt;"&amp;DATE(YEAR(N$1)+1,MONTH(N$1),DAY(N$1)),projects,$B296)&lt;&gt;0,1,""),""))</f>
        <v/>
      </c>
      <c r="O296" s="1" t="str" cm="1">
        <f t="array" aca="1" ref="O296" ca="1">_xlfn.SINGLE(IF($B296&lt;&gt;"",IF(COUNTIFS(dates,"&gt;="&amp;O$1,dates,"&lt;"&amp;DATE(YEAR(O$1)+1,MONTH(O$1),DAY(O$1)),projects,$B296)&lt;&gt;0,1,""),""))</f>
        <v/>
      </c>
    </row>
    <row r="297" spans="1:15">
      <c r="A297" s="14" t="str">
        <f t="shared" ca="1" si="7"/>
        <v/>
      </c>
      <c r="B297" s="1" t="str">
        <f ca="1">'Annual Trend Days'!B297</f>
        <v/>
      </c>
      <c r="C297" s="1" t="str">
        <f ca="1">'Annual Trend Days'!C297</f>
        <v/>
      </c>
      <c r="D297" s="3" t="str">
        <f ca="1">'Annual Trend Days'!D297</f>
        <v/>
      </c>
      <c r="E297" s="3" t="str">
        <f ca="1">'Annual Trend Days'!E297</f>
        <v/>
      </c>
      <c r="F297" s="3"/>
      <c r="G297" s="3"/>
      <c r="H297" s="3"/>
      <c r="I297" s="3"/>
      <c r="J297" s="1" t="str" cm="1">
        <f t="array" aca="1" ref="J297" ca="1">_xlfn.SINGLE(IF($B297&lt;&gt;"",IF(COUNTIFS(dates,"&gt;="&amp;J$1,dates,"&lt;"&amp;DATE(YEAR(J$1)+1,MONTH(J$1),DAY(J$1)),projects,$B297)&lt;&gt;0,1,""),""))</f>
        <v/>
      </c>
      <c r="K297" s="1" t="str" cm="1">
        <f t="array" aca="1" ref="K297" ca="1">_xlfn.SINGLE(IF($B297&lt;&gt;"",IF(COUNTIFS(dates,"&gt;="&amp;K$1,dates,"&lt;"&amp;DATE(YEAR(K$1)+1,MONTH(K$1),DAY(K$1)),projects,$B297)&lt;&gt;0,1,""),""))</f>
        <v/>
      </c>
      <c r="L297" s="1" t="str" cm="1">
        <f t="array" aca="1" ref="L297" ca="1">_xlfn.SINGLE(IF($B297&lt;&gt;"",IF(COUNTIFS(dates,"&gt;="&amp;L$1,dates,"&lt;"&amp;DATE(YEAR(L$1)+1,MONTH(L$1),DAY(L$1)),projects,$B297)&lt;&gt;0,1,""),""))</f>
        <v/>
      </c>
      <c r="M297" s="1" t="str" cm="1">
        <f t="array" aca="1" ref="M297" ca="1">_xlfn.SINGLE(IF($B297&lt;&gt;"",IF(COUNTIFS(dates,"&gt;="&amp;M$1,dates,"&lt;"&amp;DATE(YEAR(M$1)+1,MONTH(M$1),DAY(M$1)),projects,$B297)&lt;&gt;0,1,""),""))</f>
        <v/>
      </c>
      <c r="N297" s="1" t="str" cm="1">
        <f t="array" aca="1" ref="N297" ca="1">_xlfn.SINGLE(IF($B297&lt;&gt;"",IF(COUNTIFS(dates,"&gt;="&amp;N$1,dates,"&lt;"&amp;DATE(YEAR(N$1)+1,MONTH(N$1),DAY(N$1)),projects,$B297)&lt;&gt;0,1,""),""))</f>
        <v/>
      </c>
      <c r="O297" s="1" t="str" cm="1">
        <f t="array" aca="1" ref="O297" ca="1">_xlfn.SINGLE(IF($B297&lt;&gt;"",IF(COUNTIFS(dates,"&gt;="&amp;O$1,dates,"&lt;"&amp;DATE(YEAR(O$1)+1,MONTH(O$1),DAY(O$1)),projects,$B297)&lt;&gt;0,1,""),""))</f>
        <v/>
      </c>
    </row>
    <row r="298" spans="1:15">
      <c r="A298" s="14" t="str">
        <f t="shared" ca="1" si="7"/>
        <v/>
      </c>
      <c r="B298" s="1" t="str">
        <f ca="1">'Annual Trend Days'!B298</f>
        <v/>
      </c>
      <c r="C298" s="1" t="str">
        <f ca="1">'Annual Trend Days'!C298</f>
        <v/>
      </c>
      <c r="D298" s="3" t="str">
        <f ca="1">'Annual Trend Days'!D298</f>
        <v/>
      </c>
      <c r="E298" s="3" t="str">
        <f ca="1">'Annual Trend Days'!E298</f>
        <v/>
      </c>
      <c r="F298" s="3"/>
      <c r="G298" s="3"/>
      <c r="H298" s="3"/>
      <c r="I298" s="3"/>
      <c r="J298" s="1" t="str" cm="1">
        <f t="array" aca="1" ref="J298" ca="1">_xlfn.SINGLE(IF($B298&lt;&gt;"",IF(COUNTIFS(dates,"&gt;="&amp;J$1,dates,"&lt;"&amp;DATE(YEAR(J$1)+1,MONTH(J$1),DAY(J$1)),projects,$B298)&lt;&gt;0,1,""),""))</f>
        <v/>
      </c>
      <c r="K298" s="1" t="str" cm="1">
        <f t="array" aca="1" ref="K298" ca="1">_xlfn.SINGLE(IF($B298&lt;&gt;"",IF(COUNTIFS(dates,"&gt;="&amp;K$1,dates,"&lt;"&amp;DATE(YEAR(K$1)+1,MONTH(K$1),DAY(K$1)),projects,$B298)&lt;&gt;0,1,""),""))</f>
        <v/>
      </c>
      <c r="L298" s="1" t="str" cm="1">
        <f t="array" aca="1" ref="L298" ca="1">_xlfn.SINGLE(IF($B298&lt;&gt;"",IF(COUNTIFS(dates,"&gt;="&amp;L$1,dates,"&lt;"&amp;DATE(YEAR(L$1)+1,MONTH(L$1),DAY(L$1)),projects,$B298)&lt;&gt;0,1,""),""))</f>
        <v/>
      </c>
      <c r="M298" s="1" t="str" cm="1">
        <f t="array" aca="1" ref="M298" ca="1">_xlfn.SINGLE(IF($B298&lt;&gt;"",IF(COUNTIFS(dates,"&gt;="&amp;M$1,dates,"&lt;"&amp;DATE(YEAR(M$1)+1,MONTH(M$1),DAY(M$1)),projects,$B298)&lt;&gt;0,1,""),""))</f>
        <v/>
      </c>
      <c r="N298" s="1" t="str" cm="1">
        <f t="array" aca="1" ref="N298" ca="1">_xlfn.SINGLE(IF($B298&lt;&gt;"",IF(COUNTIFS(dates,"&gt;="&amp;N$1,dates,"&lt;"&amp;DATE(YEAR(N$1)+1,MONTH(N$1),DAY(N$1)),projects,$B298)&lt;&gt;0,1,""),""))</f>
        <v/>
      </c>
      <c r="O298" s="1" t="str" cm="1">
        <f t="array" aca="1" ref="O298" ca="1">_xlfn.SINGLE(IF($B298&lt;&gt;"",IF(COUNTIFS(dates,"&gt;="&amp;O$1,dates,"&lt;"&amp;DATE(YEAR(O$1)+1,MONTH(O$1),DAY(O$1)),projects,$B298)&lt;&gt;0,1,""),""))</f>
        <v/>
      </c>
    </row>
    <row r="299" spans="1:15">
      <c r="A299" s="14" t="str">
        <f t="shared" ca="1" si="7"/>
        <v/>
      </c>
      <c r="B299" s="1" t="str">
        <f ca="1">'Annual Trend Days'!B299</f>
        <v/>
      </c>
      <c r="C299" s="1" t="str">
        <f ca="1">'Annual Trend Days'!C299</f>
        <v/>
      </c>
      <c r="D299" s="3" t="str">
        <f ca="1">'Annual Trend Days'!D299</f>
        <v/>
      </c>
      <c r="E299" s="3" t="str">
        <f ca="1">'Annual Trend Days'!E299</f>
        <v/>
      </c>
      <c r="F299" s="3"/>
      <c r="G299" s="3"/>
      <c r="H299" s="3"/>
      <c r="I299" s="3"/>
      <c r="J299" s="1" t="str" cm="1">
        <f t="array" aca="1" ref="J299" ca="1">_xlfn.SINGLE(IF($B299&lt;&gt;"",IF(COUNTIFS(dates,"&gt;="&amp;J$1,dates,"&lt;"&amp;DATE(YEAR(J$1)+1,MONTH(J$1),DAY(J$1)),projects,$B299)&lt;&gt;0,1,""),""))</f>
        <v/>
      </c>
      <c r="K299" s="1" t="str" cm="1">
        <f t="array" aca="1" ref="K299" ca="1">_xlfn.SINGLE(IF($B299&lt;&gt;"",IF(COUNTIFS(dates,"&gt;="&amp;K$1,dates,"&lt;"&amp;DATE(YEAR(K$1)+1,MONTH(K$1),DAY(K$1)),projects,$B299)&lt;&gt;0,1,""),""))</f>
        <v/>
      </c>
      <c r="L299" s="1" t="str" cm="1">
        <f t="array" aca="1" ref="L299" ca="1">_xlfn.SINGLE(IF($B299&lt;&gt;"",IF(COUNTIFS(dates,"&gt;="&amp;L$1,dates,"&lt;"&amp;DATE(YEAR(L$1)+1,MONTH(L$1),DAY(L$1)),projects,$B299)&lt;&gt;0,1,""),""))</f>
        <v/>
      </c>
      <c r="M299" s="1" t="str" cm="1">
        <f t="array" aca="1" ref="M299" ca="1">_xlfn.SINGLE(IF($B299&lt;&gt;"",IF(COUNTIFS(dates,"&gt;="&amp;M$1,dates,"&lt;"&amp;DATE(YEAR(M$1)+1,MONTH(M$1),DAY(M$1)),projects,$B299)&lt;&gt;0,1,""),""))</f>
        <v/>
      </c>
      <c r="N299" s="1" t="str" cm="1">
        <f t="array" aca="1" ref="N299" ca="1">_xlfn.SINGLE(IF($B299&lt;&gt;"",IF(COUNTIFS(dates,"&gt;="&amp;N$1,dates,"&lt;"&amp;DATE(YEAR(N$1)+1,MONTH(N$1),DAY(N$1)),projects,$B299)&lt;&gt;0,1,""),""))</f>
        <v/>
      </c>
      <c r="O299" s="1" t="str" cm="1">
        <f t="array" aca="1" ref="O299" ca="1">_xlfn.SINGLE(IF($B299&lt;&gt;"",IF(COUNTIFS(dates,"&gt;="&amp;O$1,dates,"&lt;"&amp;DATE(YEAR(O$1)+1,MONTH(O$1),DAY(O$1)),projects,$B299)&lt;&gt;0,1,""),""))</f>
        <v/>
      </c>
    </row>
    <row r="300" spans="1:15">
      <c r="A300" s="14" t="str">
        <f t="shared" ca="1" si="7"/>
        <v/>
      </c>
      <c r="B300" s="1" t="str">
        <f ca="1">'Annual Trend Days'!B300</f>
        <v/>
      </c>
      <c r="C300" s="1" t="str">
        <f ca="1">'Annual Trend Days'!C300</f>
        <v/>
      </c>
      <c r="D300" s="3" t="str">
        <f ca="1">'Annual Trend Days'!D300</f>
        <v/>
      </c>
      <c r="E300" s="3" t="str">
        <f ca="1">'Annual Trend Days'!E300</f>
        <v/>
      </c>
      <c r="F300" s="3"/>
      <c r="G300" s="3"/>
      <c r="H300" s="3"/>
      <c r="I300" s="3"/>
      <c r="J300" s="1" t="str" cm="1">
        <f t="array" aca="1" ref="J300" ca="1">_xlfn.SINGLE(IF($B300&lt;&gt;"",IF(COUNTIFS(dates,"&gt;="&amp;J$1,dates,"&lt;"&amp;DATE(YEAR(J$1)+1,MONTH(J$1),DAY(J$1)),projects,$B300)&lt;&gt;0,1,""),""))</f>
        <v/>
      </c>
      <c r="K300" s="1" t="str" cm="1">
        <f t="array" aca="1" ref="K300" ca="1">_xlfn.SINGLE(IF($B300&lt;&gt;"",IF(COUNTIFS(dates,"&gt;="&amp;K$1,dates,"&lt;"&amp;DATE(YEAR(K$1)+1,MONTH(K$1),DAY(K$1)),projects,$B300)&lt;&gt;0,1,""),""))</f>
        <v/>
      </c>
      <c r="L300" s="1" t="str" cm="1">
        <f t="array" aca="1" ref="L300" ca="1">_xlfn.SINGLE(IF($B300&lt;&gt;"",IF(COUNTIFS(dates,"&gt;="&amp;L$1,dates,"&lt;"&amp;DATE(YEAR(L$1)+1,MONTH(L$1),DAY(L$1)),projects,$B300)&lt;&gt;0,1,""),""))</f>
        <v/>
      </c>
      <c r="M300" s="1" t="str" cm="1">
        <f t="array" aca="1" ref="M300" ca="1">_xlfn.SINGLE(IF($B300&lt;&gt;"",IF(COUNTIFS(dates,"&gt;="&amp;M$1,dates,"&lt;"&amp;DATE(YEAR(M$1)+1,MONTH(M$1),DAY(M$1)),projects,$B300)&lt;&gt;0,1,""),""))</f>
        <v/>
      </c>
      <c r="N300" s="1" t="str" cm="1">
        <f t="array" aca="1" ref="N300" ca="1">_xlfn.SINGLE(IF($B300&lt;&gt;"",IF(COUNTIFS(dates,"&gt;="&amp;N$1,dates,"&lt;"&amp;DATE(YEAR(N$1)+1,MONTH(N$1),DAY(N$1)),projects,$B300)&lt;&gt;0,1,""),""))</f>
        <v/>
      </c>
      <c r="O300" s="1" t="str" cm="1">
        <f t="array" aca="1" ref="O300" ca="1">_xlfn.SINGLE(IF($B300&lt;&gt;"",IF(COUNTIFS(dates,"&gt;="&amp;O$1,dates,"&lt;"&amp;DATE(YEAR(O$1)+1,MONTH(O$1),DAY(O$1)),projects,$B300)&lt;&gt;0,1,""),""))</f>
        <v/>
      </c>
    </row>
    <row r="301" spans="1:15">
      <c r="A301" s="14" t="str">
        <f t="shared" ca="1" si="7"/>
        <v/>
      </c>
      <c r="B301" s="1" t="str">
        <f ca="1">'Annual Trend Days'!B301</f>
        <v/>
      </c>
      <c r="C301" s="1" t="str">
        <f ca="1">'Annual Trend Days'!C301</f>
        <v/>
      </c>
      <c r="D301" s="3" t="str">
        <f ca="1">'Annual Trend Days'!D301</f>
        <v/>
      </c>
      <c r="E301" s="3" t="str">
        <f ca="1">'Annual Trend Days'!E301</f>
        <v/>
      </c>
      <c r="F301" s="3"/>
      <c r="G301" s="3"/>
      <c r="H301" s="3"/>
      <c r="I301" s="3"/>
      <c r="J301" s="1" t="str" cm="1">
        <f t="array" aca="1" ref="J301" ca="1">_xlfn.SINGLE(IF($B301&lt;&gt;"",IF(COUNTIFS(dates,"&gt;="&amp;J$1,dates,"&lt;"&amp;DATE(YEAR(J$1)+1,MONTH(J$1),DAY(J$1)),projects,$B301)&lt;&gt;0,1,""),""))</f>
        <v/>
      </c>
      <c r="K301" s="1" t="str" cm="1">
        <f t="array" aca="1" ref="K301" ca="1">_xlfn.SINGLE(IF($B301&lt;&gt;"",IF(COUNTIFS(dates,"&gt;="&amp;K$1,dates,"&lt;"&amp;DATE(YEAR(K$1)+1,MONTH(K$1),DAY(K$1)),projects,$B301)&lt;&gt;0,1,""),""))</f>
        <v/>
      </c>
      <c r="L301" s="1" t="str" cm="1">
        <f t="array" aca="1" ref="L301" ca="1">_xlfn.SINGLE(IF($B301&lt;&gt;"",IF(COUNTIFS(dates,"&gt;="&amp;L$1,dates,"&lt;"&amp;DATE(YEAR(L$1)+1,MONTH(L$1),DAY(L$1)),projects,$B301)&lt;&gt;0,1,""),""))</f>
        <v/>
      </c>
      <c r="M301" s="1" t="str" cm="1">
        <f t="array" aca="1" ref="M301" ca="1">_xlfn.SINGLE(IF($B301&lt;&gt;"",IF(COUNTIFS(dates,"&gt;="&amp;M$1,dates,"&lt;"&amp;DATE(YEAR(M$1)+1,MONTH(M$1),DAY(M$1)),projects,$B301)&lt;&gt;0,1,""),""))</f>
        <v/>
      </c>
      <c r="N301" s="1" t="str" cm="1">
        <f t="array" aca="1" ref="N301" ca="1">_xlfn.SINGLE(IF($B301&lt;&gt;"",IF(COUNTIFS(dates,"&gt;="&amp;N$1,dates,"&lt;"&amp;DATE(YEAR(N$1)+1,MONTH(N$1),DAY(N$1)),projects,$B301)&lt;&gt;0,1,""),""))</f>
        <v/>
      </c>
      <c r="O301" s="1" t="str" cm="1">
        <f t="array" aca="1" ref="O301" ca="1">_xlfn.SINGLE(IF($B301&lt;&gt;"",IF(COUNTIFS(dates,"&gt;="&amp;O$1,dates,"&lt;"&amp;DATE(YEAR(O$1)+1,MONTH(O$1),DAY(O$1)),projects,$B301)&lt;&gt;0,1,""),""))</f>
        <v/>
      </c>
    </row>
    <row r="302" spans="1:15">
      <c r="A302" s="14" t="str">
        <f t="shared" ca="1" si="7"/>
        <v/>
      </c>
      <c r="B302" s="1" t="str">
        <f ca="1">'Annual Trend Days'!B302</f>
        <v/>
      </c>
      <c r="C302" s="1" t="str">
        <f ca="1">'Annual Trend Days'!C302</f>
        <v/>
      </c>
      <c r="D302" s="3" t="str">
        <f ca="1">'Annual Trend Days'!D302</f>
        <v/>
      </c>
      <c r="E302" s="3" t="str">
        <f ca="1">'Annual Trend Days'!E302</f>
        <v/>
      </c>
      <c r="F302" s="3"/>
      <c r="G302" s="3"/>
      <c r="H302" s="3"/>
      <c r="I302" s="3"/>
      <c r="J302" s="1" t="str" cm="1">
        <f t="array" aca="1" ref="J302" ca="1">_xlfn.SINGLE(IF($B302&lt;&gt;"",IF(COUNTIFS(dates,"&gt;="&amp;J$1,dates,"&lt;"&amp;DATE(YEAR(J$1)+1,MONTH(J$1),DAY(J$1)),projects,$B302)&lt;&gt;0,1,""),""))</f>
        <v/>
      </c>
      <c r="K302" s="1" t="str" cm="1">
        <f t="array" aca="1" ref="K302" ca="1">_xlfn.SINGLE(IF($B302&lt;&gt;"",IF(COUNTIFS(dates,"&gt;="&amp;K$1,dates,"&lt;"&amp;DATE(YEAR(K$1)+1,MONTH(K$1),DAY(K$1)),projects,$B302)&lt;&gt;0,1,""),""))</f>
        <v/>
      </c>
      <c r="L302" s="1" t="str" cm="1">
        <f t="array" aca="1" ref="L302" ca="1">_xlfn.SINGLE(IF($B302&lt;&gt;"",IF(COUNTIFS(dates,"&gt;="&amp;L$1,dates,"&lt;"&amp;DATE(YEAR(L$1)+1,MONTH(L$1),DAY(L$1)),projects,$B302)&lt;&gt;0,1,""),""))</f>
        <v/>
      </c>
      <c r="M302" s="1" t="str" cm="1">
        <f t="array" aca="1" ref="M302" ca="1">_xlfn.SINGLE(IF($B302&lt;&gt;"",IF(COUNTIFS(dates,"&gt;="&amp;M$1,dates,"&lt;"&amp;DATE(YEAR(M$1)+1,MONTH(M$1),DAY(M$1)),projects,$B302)&lt;&gt;0,1,""),""))</f>
        <v/>
      </c>
      <c r="N302" s="1" t="str" cm="1">
        <f t="array" aca="1" ref="N302" ca="1">_xlfn.SINGLE(IF($B302&lt;&gt;"",IF(COUNTIFS(dates,"&gt;="&amp;N$1,dates,"&lt;"&amp;DATE(YEAR(N$1)+1,MONTH(N$1),DAY(N$1)),projects,$B302)&lt;&gt;0,1,""),""))</f>
        <v/>
      </c>
      <c r="O302" s="1" t="str" cm="1">
        <f t="array" aca="1" ref="O302" ca="1">_xlfn.SINGLE(IF($B302&lt;&gt;"",IF(COUNTIFS(dates,"&gt;="&amp;O$1,dates,"&lt;"&amp;DATE(YEAR(O$1)+1,MONTH(O$1),DAY(O$1)),projects,$B302)&lt;&gt;0,1,""),""))</f>
        <v/>
      </c>
    </row>
    <row r="303" spans="1:15">
      <c r="A303" s="14" t="str">
        <f t="shared" ca="1" si="7"/>
        <v/>
      </c>
      <c r="B303" s="1" t="str">
        <f ca="1">'Annual Trend Days'!B303</f>
        <v/>
      </c>
      <c r="C303" s="1" t="str">
        <f ca="1">'Annual Trend Days'!C303</f>
        <v/>
      </c>
      <c r="D303" s="3" t="str">
        <f ca="1">'Annual Trend Days'!D303</f>
        <v/>
      </c>
      <c r="E303" s="3" t="str">
        <f ca="1">'Annual Trend Days'!E303</f>
        <v/>
      </c>
      <c r="F303" s="3"/>
      <c r="G303" s="3"/>
      <c r="H303" s="3"/>
      <c r="I303" s="3"/>
      <c r="J303" s="1" t="str" cm="1">
        <f t="array" aca="1" ref="J303" ca="1">_xlfn.SINGLE(IF($B303&lt;&gt;"",IF(COUNTIFS(dates,"&gt;="&amp;J$1,dates,"&lt;"&amp;DATE(YEAR(J$1)+1,MONTH(J$1),DAY(J$1)),projects,$B303)&lt;&gt;0,1,""),""))</f>
        <v/>
      </c>
      <c r="K303" s="1" t="str" cm="1">
        <f t="array" aca="1" ref="K303" ca="1">_xlfn.SINGLE(IF($B303&lt;&gt;"",IF(COUNTIFS(dates,"&gt;="&amp;K$1,dates,"&lt;"&amp;DATE(YEAR(K$1)+1,MONTH(K$1),DAY(K$1)),projects,$B303)&lt;&gt;0,1,""),""))</f>
        <v/>
      </c>
      <c r="L303" s="1" t="str" cm="1">
        <f t="array" aca="1" ref="L303" ca="1">_xlfn.SINGLE(IF($B303&lt;&gt;"",IF(COUNTIFS(dates,"&gt;="&amp;L$1,dates,"&lt;"&amp;DATE(YEAR(L$1)+1,MONTH(L$1),DAY(L$1)),projects,$B303)&lt;&gt;0,1,""),""))</f>
        <v/>
      </c>
      <c r="M303" s="1" t="str" cm="1">
        <f t="array" aca="1" ref="M303" ca="1">_xlfn.SINGLE(IF($B303&lt;&gt;"",IF(COUNTIFS(dates,"&gt;="&amp;M$1,dates,"&lt;"&amp;DATE(YEAR(M$1)+1,MONTH(M$1),DAY(M$1)),projects,$B303)&lt;&gt;0,1,""),""))</f>
        <v/>
      </c>
      <c r="N303" s="1" t="str" cm="1">
        <f t="array" aca="1" ref="N303" ca="1">_xlfn.SINGLE(IF($B303&lt;&gt;"",IF(COUNTIFS(dates,"&gt;="&amp;N$1,dates,"&lt;"&amp;DATE(YEAR(N$1)+1,MONTH(N$1),DAY(N$1)),projects,$B303)&lt;&gt;0,1,""),""))</f>
        <v/>
      </c>
      <c r="O303" s="1" t="str" cm="1">
        <f t="array" aca="1" ref="O303" ca="1">_xlfn.SINGLE(IF($B303&lt;&gt;"",IF(COUNTIFS(dates,"&gt;="&amp;O$1,dates,"&lt;"&amp;DATE(YEAR(O$1)+1,MONTH(O$1),DAY(O$1)),projects,$B303)&lt;&gt;0,1,""),""))</f>
        <v/>
      </c>
    </row>
    <row r="304" spans="1:15">
      <c r="A304" s="14" t="str">
        <f t="shared" ca="1" si="7"/>
        <v/>
      </c>
      <c r="B304" s="1" t="str">
        <f ca="1">'Annual Trend Days'!B304</f>
        <v/>
      </c>
      <c r="C304" s="1" t="str">
        <f ca="1">'Annual Trend Days'!C304</f>
        <v/>
      </c>
      <c r="D304" s="3" t="str">
        <f ca="1">'Annual Trend Days'!D304</f>
        <v/>
      </c>
      <c r="E304" s="3" t="str">
        <f ca="1">'Annual Trend Days'!E304</f>
        <v/>
      </c>
      <c r="F304" s="3"/>
      <c r="G304" s="3"/>
      <c r="H304" s="3"/>
      <c r="I304" s="3"/>
      <c r="J304" s="1" t="str" cm="1">
        <f t="array" aca="1" ref="J304" ca="1">_xlfn.SINGLE(IF($B304&lt;&gt;"",IF(COUNTIFS(dates,"&gt;="&amp;J$1,dates,"&lt;"&amp;DATE(YEAR(J$1)+1,MONTH(J$1),DAY(J$1)),projects,$B304)&lt;&gt;0,1,""),""))</f>
        <v/>
      </c>
      <c r="K304" s="1" t="str" cm="1">
        <f t="array" aca="1" ref="K304" ca="1">_xlfn.SINGLE(IF($B304&lt;&gt;"",IF(COUNTIFS(dates,"&gt;="&amp;K$1,dates,"&lt;"&amp;DATE(YEAR(K$1)+1,MONTH(K$1),DAY(K$1)),projects,$B304)&lt;&gt;0,1,""),""))</f>
        <v/>
      </c>
      <c r="L304" s="1" t="str" cm="1">
        <f t="array" aca="1" ref="L304" ca="1">_xlfn.SINGLE(IF($B304&lt;&gt;"",IF(COUNTIFS(dates,"&gt;="&amp;L$1,dates,"&lt;"&amp;DATE(YEAR(L$1)+1,MONTH(L$1),DAY(L$1)),projects,$B304)&lt;&gt;0,1,""),""))</f>
        <v/>
      </c>
      <c r="M304" s="1" t="str" cm="1">
        <f t="array" aca="1" ref="M304" ca="1">_xlfn.SINGLE(IF($B304&lt;&gt;"",IF(COUNTIFS(dates,"&gt;="&amp;M$1,dates,"&lt;"&amp;DATE(YEAR(M$1)+1,MONTH(M$1),DAY(M$1)),projects,$B304)&lt;&gt;0,1,""),""))</f>
        <v/>
      </c>
      <c r="N304" s="1" t="str" cm="1">
        <f t="array" aca="1" ref="N304" ca="1">_xlfn.SINGLE(IF($B304&lt;&gt;"",IF(COUNTIFS(dates,"&gt;="&amp;N$1,dates,"&lt;"&amp;DATE(YEAR(N$1)+1,MONTH(N$1),DAY(N$1)),projects,$B304)&lt;&gt;0,1,""),""))</f>
        <v/>
      </c>
      <c r="O304" s="1" t="str" cm="1">
        <f t="array" aca="1" ref="O304" ca="1">_xlfn.SINGLE(IF($B304&lt;&gt;"",IF(COUNTIFS(dates,"&gt;="&amp;O$1,dates,"&lt;"&amp;DATE(YEAR(O$1)+1,MONTH(O$1),DAY(O$1)),projects,$B304)&lt;&gt;0,1,""),""))</f>
        <v/>
      </c>
    </row>
    <row r="305" spans="1:15">
      <c r="A305" s="14" t="str">
        <f t="shared" ca="1" si="7"/>
        <v/>
      </c>
      <c r="B305" s="1" t="str">
        <f ca="1">'Annual Trend Days'!B305</f>
        <v/>
      </c>
      <c r="C305" s="1" t="str">
        <f ca="1">'Annual Trend Days'!C305</f>
        <v/>
      </c>
      <c r="D305" s="3" t="str">
        <f ca="1">'Annual Trend Days'!D305</f>
        <v/>
      </c>
      <c r="E305" s="3" t="str">
        <f ca="1">'Annual Trend Days'!E305</f>
        <v/>
      </c>
      <c r="F305" s="3"/>
      <c r="G305" s="3"/>
      <c r="H305" s="3"/>
      <c r="I305" s="3"/>
      <c r="J305" s="1" t="str" cm="1">
        <f t="array" aca="1" ref="J305" ca="1">_xlfn.SINGLE(IF($B305&lt;&gt;"",IF(COUNTIFS(dates,"&gt;="&amp;J$1,dates,"&lt;"&amp;DATE(YEAR(J$1)+1,MONTH(J$1),DAY(J$1)),projects,$B305)&lt;&gt;0,1,""),""))</f>
        <v/>
      </c>
      <c r="K305" s="1" t="str" cm="1">
        <f t="array" aca="1" ref="K305" ca="1">_xlfn.SINGLE(IF($B305&lt;&gt;"",IF(COUNTIFS(dates,"&gt;="&amp;K$1,dates,"&lt;"&amp;DATE(YEAR(K$1)+1,MONTH(K$1),DAY(K$1)),projects,$B305)&lt;&gt;0,1,""),""))</f>
        <v/>
      </c>
      <c r="L305" s="1" t="str" cm="1">
        <f t="array" aca="1" ref="L305" ca="1">_xlfn.SINGLE(IF($B305&lt;&gt;"",IF(COUNTIFS(dates,"&gt;="&amp;L$1,dates,"&lt;"&amp;DATE(YEAR(L$1)+1,MONTH(L$1),DAY(L$1)),projects,$B305)&lt;&gt;0,1,""),""))</f>
        <v/>
      </c>
      <c r="M305" s="1" t="str" cm="1">
        <f t="array" aca="1" ref="M305" ca="1">_xlfn.SINGLE(IF($B305&lt;&gt;"",IF(COUNTIFS(dates,"&gt;="&amp;M$1,dates,"&lt;"&amp;DATE(YEAR(M$1)+1,MONTH(M$1),DAY(M$1)),projects,$B305)&lt;&gt;0,1,""),""))</f>
        <v/>
      </c>
      <c r="N305" s="1" t="str" cm="1">
        <f t="array" aca="1" ref="N305" ca="1">_xlfn.SINGLE(IF($B305&lt;&gt;"",IF(COUNTIFS(dates,"&gt;="&amp;N$1,dates,"&lt;"&amp;DATE(YEAR(N$1)+1,MONTH(N$1),DAY(N$1)),projects,$B305)&lt;&gt;0,1,""),""))</f>
        <v/>
      </c>
      <c r="O305" s="1" t="str" cm="1">
        <f t="array" aca="1" ref="O305" ca="1">_xlfn.SINGLE(IF($B305&lt;&gt;"",IF(COUNTIFS(dates,"&gt;="&amp;O$1,dates,"&lt;"&amp;DATE(YEAR(O$1)+1,MONTH(O$1),DAY(O$1)),projects,$B305)&lt;&gt;0,1,""),""))</f>
        <v/>
      </c>
    </row>
    <row r="306" spans="1:15">
      <c r="A306" s="14" t="str">
        <f t="shared" ca="1" si="7"/>
        <v/>
      </c>
      <c r="B306" s="1" t="str">
        <f ca="1">'Annual Trend Days'!B306</f>
        <v/>
      </c>
      <c r="C306" s="1" t="str">
        <f ca="1">'Annual Trend Days'!C306</f>
        <v/>
      </c>
      <c r="D306" s="3" t="str">
        <f ca="1">'Annual Trend Days'!D306</f>
        <v/>
      </c>
      <c r="E306" s="3" t="str">
        <f ca="1">'Annual Trend Days'!E306</f>
        <v/>
      </c>
      <c r="F306" s="3"/>
      <c r="G306" s="3"/>
      <c r="H306" s="3"/>
      <c r="I306" s="3"/>
      <c r="J306" s="1" t="str" cm="1">
        <f t="array" aca="1" ref="J306" ca="1">_xlfn.SINGLE(IF($B306&lt;&gt;"",IF(COUNTIFS(dates,"&gt;="&amp;J$1,dates,"&lt;"&amp;DATE(YEAR(J$1)+1,MONTH(J$1),DAY(J$1)),projects,$B306)&lt;&gt;0,1,""),""))</f>
        <v/>
      </c>
      <c r="K306" s="1" t="str" cm="1">
        <f t="array" aca="1" ref="K306" ca="1">_xlfn.SINGLE(IF($B306&lt;&gt;"",IF(COUNTIFS(dates,"&gt;="&amp;K$1,dates,"&lt;"&amp;DATE(YEAR(K$1)+1,MONTH(K$1),DAY(K$1)),projects,$B306)&lt;&gt;0,1,""),""))</f>
        <v/>
      </c>
      <c r="L306" s="1" t="str" cm="1">
        <f t="array" aca="1" ref="L306" ca="1">_xlfn.SINGLE(IF($B306&lt;&gt;"",IF(COUNTIFS(dates,"&gt;="&amp;L$1,dates,"&lt;"&amp;DATE(YEAR(L$1)+1,MONTH(L$1),DAY(L$1)),projects,$B306)&lt;&gt;0,1,""),""))</f>
        <v/>
      </c>
      <c r="M306" s="1" t="str" cm="1">
        <f t="array" aca="1" ref="M306" ca="1">_xlfn.SINGLE(IF($B306&lt;&gt;"",IF(COUNTIFS(dates,"&gt;="&amp;M$1,dates,"&lt;"&amp;DATE(YEAR(M$1)+1,MONTH(M$1),DAY(M$1)),projects,$B306)&lt;&gt;0,1,""),""))</f>
        <v/>
      </c>
      <c r="N306" s="1" t="str" cm="1">
        <f t="array" aca="1" ref="N306" ca="1">_xlfn.SINGLE(IF($B306&lt;&gt;"",IF(COUNTIFS(dates,"&gt;="&amp;N$1,dates,"&lt;"&amp;DATE(YEAR(N$1)+1,MONTH(N$1),DAY(N$1)),projects,$B306)&lt;&gt;0,1,""),""))</f>
        <v/>
      </c>
      <c r="O306" s="1" t="str" cm="1">
        <f t="array" aca="1" ref="O306" ca="1">_xlfn.SINGLE(IF($B306&lt;&gt;"",IF(COUNTIFS(dates,"&gt;="&amp;O$1,dates,"&lt;"&amp;DATE(YEAR(O$1)+1,MONTH(O$1),DAY(O$1)),projects,$B306)&lt;&gt;0,1,""),""))</f>
        <v/>
      </c>
    </row>
    <row r="307" spans="1:15">
      <c r="A307" s="14" t="str">
        <f t="shared" ca="1" si="7"/>
        <v/>
      </c>
      <c r="B307" s="1" t="str">
        <f ca="1">'Annual Trend Days'!B307</f>
        <v/>
      </c>
      <c r="C307" s="1" t="str">
        <f ca="1">'Annual Trend Days'!C307</f>
        <v/>
      </c>
      <c r="D307" s="3" t="str">
        <f ca="1">'Annual Trend Days'!D307</f>
        <v/>
      </c>
      <c r="E307" s="3" t="str">
        <f ca="1">'Annual Trend Days'!E307</f>
        <v/>
      </c>
      <c r="F307" s="3"/>
      <c r="G307" s="3"/>
      <c r="H307" s="3"/>
      <c r="I307" s="3"/>
      <c r="J307" s="1" t="str" cm="1">
        <f t="array" aca="1" ref="J307" ca="1">_xlfn.SINGLE(IF($B307&lt;&gt;"",IF(COUNTIFS(dates,"&gt;="&amp;J$1,dates,"&lt;"&amp;DATE(YEAR(J$1)+1,MONTH(J$1),DAY(J$1)),projects,$B307)&lt;&gt;0,1,""),""))</f>
        <v/>
      </c>
      <c r="K307" s="1" t="str" cm="1">
        <f t="array" aca="1" ref="K307" ca="1">_xlfn.SINGLE(IF($B307&lt;&gt;"",IF(COUNTIFS(dates,"&gt;="&amp;K$1,dates,"&lt;"&amp;DATE(YEAR(K$1)+1,MONTH(K$1),DAY(K$1)),projects,$B307)&lt;&gt;0,1,""),""))</f>
        <v/>
      </c>
      <c r="L307" s="1" t="str" cm="1">
        <f t="array" aca="1" ref="L307" ca="1">_xlfn.SINGLE(IF($B307&lt;&gt;"",IF(COUNTIFS(dates,"&gt;="&amp;L$1,dates,"&lt;"&amp;DATE(YEAR(L$1)+1,MONTH(L$1),DAY(L$1)),projects,$B307)&lt;&gt;0,1,""),""))</f>
        <v/>
      </c>
      <c r="M307" s="1" t="str" cm="1">
        <f t="array" aca="1" ref="M307" ca="1">_xlfn.SINGLE(IF($B307&lt;&gt;"",IF(COUNTIFS(dates,"&gt;="&amp;M$1,dates,"&lt;"&amp;DATE(YEAR(M$1)+1,MONTH(M$1),DAY(M$1)),projects,$B307)&lt;&gt;0,1,""),""))</f>
        <v/>
      </c>
      <c r="N307" s="1" t="str" cm="1">
        <f t="array" aca="1" ref="N307" ca="1">_xlfn.SINGLE(IF($B307&lt;&gt;"",IF(COUNTIFS(dates,"&gt;="&amp;N$1,dates,"&lt;"&amp;DATE(YEAR(N$1)+1,MONTH(N$1),DAY(N$1)),projects,$B307)&lt;&gt;0,1,""),""))</f>
        <v/>
      </c>
      <c r="O307" s="1" t="str" cm="1">
        <f t="array" aca="1" ref="O307" ca="1">_xlfn.SINGLE(IF($B307&lt;&gt;"",IF(COUNTIFS(dates,"&gt;="&amp;O$1,dates,"&lt;"&amp;DATE(YEAR(O$1)+1,MONTH(O$1),DAY(O$1)),projects,$B307)&lt;&gt;0,1,""),""))</f>
        <v/>
      </c>
    </row>
    <row r="308" spans="1:15">
      <c r="A308" s="14" t="str">
        <f t="shared" ca="1" si="7"/>
        <v/>
      </c>
      <c r="B308" s="1" t="str">
        <f ca="1">'Annual Trend Days'!B308</f>
        <v/>
      </c>
      <c r="C308" s="1" t="str">
        <f ca="1">'Annual Trend Days'!C308</f>
        <v/>
      </c>
      <c r="D308" s="3" t="str">
        <f ca="1">'Annual Trend Days'!D308</f>
        <v/>
      </c>
      <c r="E308" s="3" t="str">
        <f ca="1">'Annual Trend Days'!E308</f>
        <v/>
      </c>
      <c r="F308" s="3"/>
      <c r="G308" s="3"/>
      <c r="H308" s="3"/>
      <c r="I308" s="3"/>
      <c r="J308" s="1" t="str" cm="1">
        <f t="array" aca="1" ref="J308" ca="1">_xlfn.SINGLE(IF($B308&lt;&gt;"",IF(COUNTIFS(dates,"&gt;="&amp;J$1,dates,"&lt;"&amp;DATE(YEAR(J$1)+1,MONTH(J$1),DAY(J$1)),projects,$B308)&lt;&gt;0,1,""),""))</f>
        <v/>
      </c>
      <c r="K308" s="1" t="str" cm="1">
        <f t="array" aca="1" ref="K308" ca="1">_xlfn.SINGLE(IF($B308&lt;&gt;"",IF(COUNTIFS(dates,"&gt;="&amp;K$1,dates,"&lt;"&amp;DATE(YEAR(K$1)+1,MONTH(K$1),DAY(K$1)),projects,$B308)&lt;&gt;0,1,""),""))</f>
        <v/>
      </c>
      <c r="L308" s="1" t="str" cm="1">
        <f t="array" aca="1" ref="L308" ca="1">_xlfn.SINGLE(IF($B308&lt;&gt;"",IF(COUNTIFS(dates,"&gt;="&amp;L$1,dates,"&lt;"&amp;DATE(YEAR(L$1)+1,MONTH(L$1),DAY(L$1)),projects,$B308)&lt;&gt;0,1,""),""))</f>
        <v/>
      </c>
      <c r="M308" s="1" t="str" cm="1">
        <f t="array" aca="1" ref="M308" ca="1">_xlfn.SINGLE(IF($B308&lt;&gt;"",IF(COUNTIFS(dates,"&gt;="&amp;M$1,dates,"&lt;"&amp;DATE(YEAR(M$1)+1,MONTH(M$1),DAY(M$1)),projects,$B308)&lt;&gt;0,1,""),""))</f>
        <v/>
      </c>
      <c r="N308" s="1" t="str" cm="1">
        <f t="array" aca="1" ref="N308" ca="1">_xlfn.SINGLE(IF($B308&lt;&gt;"",IF(COUNTIFS(dates,"&gt;="&amp;N$1,dates,"&lt;"&amp;DATE(YEAR(N$1)+1,MONTH(N$1),DAY(N$1)),projects,$B308)&lt;&gt;0,1,""),""))</f>
        <v/>
      </c>
      <c r="O308" s="1" t="str" cm="1">
        <f t="array" aca="1" ref="O308" ca="1">_xlfn.SINGLE(IF($B308&lt;&gt;"",IF(COUNTIFS(dates,"&gt;="&amp;O$1,dates,"&lt;"&amp;DATE(YEAR(O$1)+1,MONTH(O$1),DAY(O$1)),projects,$B308)&lt;&gt;0,1,""),""))</f>
        <v/>
      </c>
    </row>
    <row r="309" spans="1:15">
      <c r="A309" s="14" t="str">
        <f t="shared" ca="1" si="7"/>
        <v/>
      </c>
      <c r="B309" s="1" t="str">
        <f ca="1">'Annual Trend Days'!B309</f>
        <v/>
      </c>
      <c r="C309" s="1" t="str">
        <f ca="1">'Annual Trend Days'!C309</f>
        <v/>
      </c>
      <c r="D309" s="3" t="str">
        <f ca="1">'Annual Trend Days'!D309</f>
        <v/>
      </c>
      <c r="E309" s="3" t="str">
        <f ca="1">'Annual Trend Days'!E309</f>
        <v/>
      </c>
      <c r="F309" s="3"/>
      <c r="G309" s="3"/>
      <c r="H309" s="3"/>
      <c r="I309" s="3"/>
      <c r="J309" s="1" t="str" cm="1">
        <f t="array" aca="1" ref="J309" ca="1">_xlfn.SINGLE(IF($B309&lt;&gt;"",IF(COUNTIFS(dates,"&gt;="&amp;J$1,dates,"&lt;"&amp;DATE(YEAR(J$1)+1,MONTH(J$1),DAY(J$1)),projects,$B309)&lt;&gt;0,1,""),""))</f>
        <v/>
      </c>
      <c r="K309" s="1" t="str" cm="1">
        <f t="array" aca="1" ref="K309" ca="1">_xlfn.SINGLE(IF($B309&lt;&gt;"",IF(COUNTIFS(dates,"&gt;="&amp;K$1,dates,"&lt;"&amp;DATE(YEAR(K$1)+1,MONTH(K$1),DAY(K$1)),projects,$B309)&lt;&gt;0,1,""),""))</f>
        <v/>
      </c>
      <c r="L309" s="1" t="str" cm="1">
        <f t="array" aca="1" ref="L309" ca="1">_xlfn.SINGLE(IF($B309&lt;&gt;"",IF(COUNTIFS(dates,"&gt;="&amp;L$1,dates,"&lt;"&amp;DATE(YEAR(L$1)+1,MONTH(L$1),DAY(L$1)),projects,$B309)&lt;&gt;0,1,""),""))</f>
        <v/>
      </c>
      <c r="M309" s="1" t="str" cm="1">
        <f t="array" aca="1" ref="M309" ca="1">_xlfn.SINGLE(IF($B309&lt;&gt;"",IF(COUNTIFS(dates,"&gt;="&amp;M$1,dates,"&lt;"&amp;DATE(YEAR(M$1)+1,MONTH(M$1),DAY(M$1)),projects,$B309)&lt;&gt;0,1,""),""))</f>
        <v/>
      </c>
      <c r="N309" s="1" t="str" cm="1">
        <f t="array" aca="1" ref="N309" ca="1">_xlfn.SINGLE(IF($B309&lt;&gt;"",IF(COUNTIFS(dates,"&gt;="&amp;N$1,dates,"&lt;"&amp;DATE(YEAR(N$1)+1,MONTH(N$1),DAY(N$1)),projects,$B309)&lt;&gt;0,1,""),""))</f>
        <v/>
      </c>
      <c r="O309" s="1" t="str" cm="1">
        <f t="array" aca="1" ref="O309" ca="1">_xlfn.SINGLE(IF($B309&lt;&gt;"",IF(COUNTIFS(dates,"&gt;="&amp;O$1,dates,"&lt;"&amp;DATE(YEAR(O$1)+1,MONTH(O$1),DAY(O$1)),projects,$B309)&lt;&gt;0,1,""),""))</f>
        <v/>
      </c>
    </row>
    <row r="310" spans="1:15">
      <c r="A310" s="14" t="str">
        <f t="shared" ca="1" si="7"/>
        <v/>
      </c>
      <c r="B310" s="1" t="str">
        <f ca="1">'Annual Trend Days'!B310</f>
        <v/>
      </c>
      <c r="C310" s="1" t="str">
        <f ca="1">'Annual Trend Days'!C310</f>
        <v/>
      </c>
      <c r="D310" s="3" t="str">
        <f ca="1">'Annual Trend Days'!D310</f>
        <v/>
      </c>
      <c r="E310" s="3" t="str">
        <f ca="1">'Annual Trend Days'!E310</f>
        <v/>
      </c>
      <c r="F310" s="3"/>
      <c r="G310" s="3"/>
      <c r="H310" s="3"/>
      <c r="I310" s="3"/>
      <c r="J310" s="1" t="str" cm="1">
        <f t="array" aca="1" ref="J310" ca="1">_xlfn.SINGLE(IF($B310&lt;&gt;"",IF(COUNTIFS(dates,"&gt;="&amp;J$1,dates,"&lt;"&amp;DATE(YEAR(J$1)+1,MONTH(J$1),DAY(J$1)),projects,$B310)&lt;&gt;0,1,""),""))</f>
        <v/>
      </c>
      <c r="K310" s="1" t="str" cm="1">
        <f t="array" aca="1" ref="K310" ca="1">_xlfn.SINGLE(IF($B310&lt;&gt;"",IF(COUNTIFS(dates,"&gt;="&amp;K$1,dates,"&lt;"&amp;DATE(YEAR(K$1)+1,MONTH(K$1),DAY(K$1)),projects,$B310)&lt;&gt;0,1,""),""))</f>
        <v/>
      </c>
      <c r="L310" s="1" t="str" cm="1">
        <f t="array" aca="1" ref="L310" ca="1">_xlfn.SINGLE(IF($B310&lt;&gt;"",IF(COUNTIFS(dates,"&gt;="&amp;L$1,dates,"&lt;"&amp;DATE(YEAR(L$1)+1,MONTH(L$1),DAY(L$1)),projects,$B310)&lt;&gt;0,1,""),""))</f>
        <v/>
      </c>
      <c r="M310" s="1" t="str" cm="1">
        <f t="array" aca="1" ref="M310" ca="1">_xlfn.SINGLE(IF($B310&lt;&gt;"",IF(COUNTIFS(dates,"&gt;="&amp;M$1,dates,"&lt;"&amp;DATE(YEAR(M$1)+1,MONTH(M$1),DAY(M$1)),projects,$B310)&lt;&gt;0,1,""),""))</f>
        <v/>
      </c>
      <c r="N310" s="1" t="str" cm="1">
        <f t="array" aca="1" ref="N310" ca="1">_xlfn.SINGLE(IF($B310&lt;&gt;"",IF(COUNTIFS(dates,"&gt;="&amp;N$1,dates,"&lt;"&amp;DATE(YEAR(N$1)+1,MONTH(N$1),DAY(N$1)),projects,$B310)&lt;&gt;0,1,""),""))</f>
        <v/>
      </c>
      <c r="O310" s="1" t="str" cm="1">
        <f t="array" aca="1" ref="O310" ca="1">_xlfn.SINGLE(IF($B310&lt;&gt;"",IF(COUNTIFS(dates,"&gt;="&amp;O$1,dates,"&lt;"&amp;DATE(YEAR(O$1)+1,MONTH(O$1),DAY(O$1)),projects,$B310)&lt;&gt;0,1,""),""))</f>
        <v/>
      </c>
    </row>
    <row r="311" spans="1:15">
      <c r="A311" s="14" t="str">
        <f t="shared" ca="1" si="7"/>
        <v/>
      </c>
      <c r="B311" s="1" t="str">
        <f ca="1">'Annual Trend Days'!B311</f>
        <v/>
      </c>
      <c r="C311" s="1" t="str">
        <f ca="1">'Annual Trend Days'!C311</f>
        <v/>
      </c>
      <c r="D311" s="3" t="str">
        <f ca="1">'Annual Trend Days'!D311</f>
        <v/>
      </c>
      <c r="E311" s="3" t="str">
        <f ca="1">'Annual Trend Days'!E311</f>
        <v/>
      </c>
      <c r="F311" s="3"/>
      <c r="G311" s="3"/>
      <c r="H311" s="3"/>
      <c r="I311" s="3"/>
      <c r="J311" s="1" t="str" cm="1">
        <f t="array" aca="1" ref="J311" ca="1">_xlfn.SINGLE(IF($B311&lt;&gt;"",IF(COUNTIFS(dates,"&gt;="&amp;J$1,dates,"&lt;"&amp;DATE(YEAR(J$1)+1,MONTH(J$1),DAY(J$1)),projects,$B311)&lt;&gt;0,1,""),""))</f>
        <v/>
      </c>
      <c r="K311" s="1" t="str" cm="1">
        <f t="array" aca="1" ref="K311" ca="1">_xlfn.SINGLE(IF($B311&lt;&gt;"",IF(COUNTIFS(dates,"&gt;="&amp;K$1,dates,"&lt;"&amp;DATE(YEAR(K$1)+1,MONTH(K$1),DAY(K$1)),projects,$B311)&lt;&gt;0,1,""),""))</f>
        <v/>
      </c>
      <c r="L311" s="1" t="str" cm="1">
        <f t="array" aca="1" ref="L311" ca="1">_xlfn.SINGLE(IF($B311&lt;&gt;"",IF(COUNTIFS(dates,"&gt;="&amp;L$1,dates,"&lt;"&amp;DATE(YEAR(L$1)+1,MONTH(L$1),DAY(L$1)),projects,$B311)&lt;&gt;0,1,""),""))</f>
        <v/>
      </c>
      <c r="M311" s="1" t="str" cm="1">
        <f t="array" aca="1" ref="M311" ca="1">_xlfn.SINGLE(IF($B311&lt;&gt;"",IF(COUNTIFS(dates,"&gt;="&amp;M$1,dates,"&lt;"&amp;DATE(YEAR(M$1)+1,MONTH(M$1),DAY(M$1)),projects,$B311)&lt;&gt;0,1,""),""))</f>
        <v/>
      </c>
      <c r="N311" s="1" t="str" cm="1">
        <f t="array" aca="1" ref="N311" ca="1">_xlfn.SINGLE(IF($B311&lt;&gt;"",IF(COUNTIFS(dates,"&gt;="&amp;N$1,dates,"&lt;"&amp;DATE(YEAR(N$1)+1,MONTH(N$1),DAY(N$1)),projects,$B311)&lt;&gt;0,1,""),""))</f>
        <v/>
      </c>
      <c r="O311" s="1" t="str" cm="1">
        <f t="array" aca="1" ref="O311" ca="1">_xlfn.SINGLE(IF($B311&lt;&gt;"",IF(COUNTIFS(dates,"&gt;="&amp;O$1,dates,"&lt;"&amp;DATE(YEAR(O$1)+1,MONTH(O$1),DAY(O$1)),projects,$B311)&lt;&gt;0,1,""),""))</f>
        <v/>
      </c>
    </row>
    <row r="312" spans="1:15">
      <c r="A312" s="14" t="str">
        <f t="shared" ca="1" si="7"/>
        <v/>
      </c>
      <c r="B312" s="1" t="str">
        <f ca="1">'Annual Trend Days'!B312</f>
        <v/>
      </c>
      <c r="C312" s="1" t="str">
        <f ca="1">'Annual Trend Days'!C312</f>
        <v/>
      </c>
      <c r="D312" s="3" t="str">
        <f ca="1">'Annual Trend Days'!D312</f>
        <v/>
      </c>
      <c r="E312" s="3" t="str">
        <f ca="1">'Annual Trend Days'!E312</f>
        <v/>
      </c>
      <c r="F312" s="3"/>
      <c r="G312" s="3"/>
      <c r="H312" s="3"/>
      <c r="I312" s="3"/>
      <c r="J312" s="1" t="str" cm="1">
        <f t="array" aca="1" ref="J312" ca="1">_xlfn.SINGLE(IF($B312&lt;&gt;"",IF(COUNTIFS(dates,"&gt;="&amp;J$1,dates,"&lt;"&amp;DATE(YEAR(J$1)+1,MONTH(J$1),DAY(J$1)),projects,$B312)&lt;&gt;0,1,""),""))</f>
        <v/>
      </c>
      <c r="K312" s="1" t="str" cm="1">
        <f t="array" aca="1" ref="K312" ca="1">_xlfn.SINGLE(IF($B312&lt;&gt;"",IF(COUNTIFS(dates,"&gt;="&amp;K$1,dates,"&lt;"&amp;DATE(YEAR(K$1)+1,MONTH(K$1),DAY(K$1)),projects,$B312)&lt;&gt;0,1,""),""))</f>
        <v/>
      </c>
      <c r="L312" s="1" t="str" cm="1">
        <f t="array" aca="1" ref="L312" ca="1">_xlfn.SINGLE(IF($B312&lt;&gt;"",IF(COUNTIFS(dates,"&gt;="&amp;L$1,dates,"&lt;"&amp;DATE(YEAR(L$1)+1,MONTH(L$1),DAY(L$1)),projects,$B312)&lt;&gt;0,1,""),""))</f>
        <v/>
      </c>
      <c r="M312" s="1" t="str" cm="1">
        <f t="array" aca="1" ref="M312" ca="1">_xlfn.SINGLE(IF($B312&lt;&gt;"",IF(COUNTIFS(dates,"&gt;="&amp;M$1,dates,"&lt;"&amp;DATE(YEAR(M$1)+1,MONTH(M$1),DAY(M$1)),projects,$B312)&lt;&gt;0,1,""),""))</f>
        <v/>
      </c>
      <c r="N312" s="1" t="str" cm="1">
        <f t="array" aca="1" ref="N312" ca="1">_xlfn.SINGLE(IF($B312&lt;&gt;"",IF(COUNTIFS(dates,"&gt;="&amp;N$1,dates,"&lt;"&amp;DATE(YEAR(N$1)+1,MONTH(N$1),DAY(N$1)),projects,$B312)&lt;&gt;0,1,""),""))</f>
        <v/>
      </c>
      <c r="O312" s="1" t="str" cm="1">
        <f t="array" aca="1" ref="O312" ca="1">_xlfn.SINGLE(IF($B312&lt;&gt;"",IF(COUNTIFS(dates,"&gt;="&amp;O$1,dates,"&lt;"&amp;DATE(YEAR(O$1)+1,MONTH(O$1),DAY(O$1)),projects,$B312)&lt;&gt;0,1,""),""))</f>
        <v/>
      </c>
    </row>
    <row r="313" spans="1:15">
      <c r="A313" s="14" t="str">
        <f t="shared" ca="1" si="7"/>
        <v/>
      </c>
      <c r="B313" s="1" t="str">
        <f ca="1">'Annual Trend Days'!B313</f>
        <v/>
      </c>
      <c r="C313" s="1" t="str">
        <f ca="1">'Annual Trend Days'!C313</f>
        <v/>
      </c>
      <c r="D313" s="3" t="str">
        <f ca="1">'Annual Trend Days'!D313</f>
        <v/>
      </c>
      <c r="E313" s="3" t="str">
        <f ca="1">'Annual Trend Days'!E313</f>
        <v/>
      </c>
      <c r="F313" s="3"/>
      <c r="G313" s="3"/>
      <c r="H313" s="3"/>
      <c r="I313" s="3"/>
      <c r="J313" s="1" t="str" cm="1">
        <f t="array" aca="1" ref="J313" ca="1">_xlfn.SINGLE(IF($B313&lt;&gt;"",IF(COUNTIFS(dates,"&gt;="&amp;J$1,dates,"&lt;"&amp;DATE(YEAR(J$1)+1,MONTH(J$1),DAY(J$1)),projects,$B313)&lt;&gt;0,1,""),""))</f>
        <v/>
      </c>
      <c r="K313" s="1" t="str" cm="1">
        <f t="array" aca="1" ref="K313" ca="1">_xlfn.SINGLE(IF($B313&lt;&gt;"",IF(COUNTIFS(dates,"&gt;="&amp;K$1,dates,"&lt;"&amp;DATE(YEAR(K$1)+1,MONTH(K$1),DAY(K$1)),projects,$B313)&lt;&gt;0,1,""),""))</f>
        <v/>
      </c>
      <c r="L313" s="1" t="str" cm="1">
        <f t="array" aca="1" ref="L313" ca="1">_xlfn.SINGLE(IF($B313&lt;&gt;"",IF(COUNTIFS(dates,"&gt;="&amp;L$1,dates,"&lt;"&amp;DATE(YEAR(L$1)+1,MONTH(L$1),DAY(L$1)),projects,$B313)&lt;&gt;0,1,""),""))</f>
        <v/>
      </c>
      <c r="M313" s="1" t="str" cm="1">
        <f t="array" aca="1" ref="M313" ca="1">_xlfn.SINGLE(IF($B313&lt;&gt;"",IF(COUNTIFS(dates,"&gt;="&amp;M$1,dates,"&lt;"&amp;DATE(YEAR(M$1)+1,MONTH(M$1),DAY(M$1)),projects,$B313)&lt;&gt;0,1,""),""))</f>
        <v/>
      </c>
      <c r="N313" s="1" t="str" cm="1">
        <f t="array" aca="1" ref="N313" ca="1">_xlfn.SINGLE(IF($B313&lt;&gt;"",IF(COUNTIFS(dates,"&gt;="&amp;N$1,dates,"&lt;"&amp;DATE(YEAR(N$1)+1,MONTH(N$1),DAY(N$1)),projects,$B313)&lt;&gt;0,1,""),""))</f>
        <v/>
      </c>
      <c r="O313" s="1" t="str" cm="1">
        <f t="array" aca="1" ref="O313" ca="1">_xlfn.SINGLE(IF($B313&lt;&gt;"",IF(COUNTIFS(dates,"&gt;="&amp;O$1,dates,"&lt;"&amp;DATE(YEAR(O$1)+1,MONTH(O$1),DAY(O$1)),projects,$B313)&lt;&gt;0,1,""),""))</f>
        <v/>
      </c>
    </row>
    <row r="314" spans="1:15">
      <c r="A314" s="14" t="str">
        <f t="shared" ca="1" si="7"/>
        <v/>
      </c>
      <c r="B314" s="1" t="str">
        <f ca="1">'Annual Trend Days'!B314</f>
        <v/>
      </c>
      <c r="C314" s="1" t="str">
        <f ca="1">'Annual Trend Days'!C314</f>
        <v/>
      </c>
      <c r="D314" s="3" t="str">
        <f ca="1">'Annual Trend Days'!D314</f>
        <v/>
      </c>
      <c r="E314" s="3" t="str">
        <f ca="1">'Annual Trend Days'!E314</f>
        <v/>
      </c>
      <c r="F314" s="3"/>
      <c r="G314" s="3"/>
      <c r="H314" s="3"/>
      <c r="I314" s="3"/>
      <c r="J314" s="1" t="str" cm="1">
        <f t="array" aca="1" ref="J314" ca="1">_xlfn.SINGLE(IF($B314&lt;&gt;"",IF(COUNTIFS(dates,"&gt;="&amp;J$1,dates,"&lt;"&amp;DATE(YEAR(J$1)+1,MONTH(J$1),DAY(J$1)),projects,$B314)&lt;&gt;0,1,""),""))</f>
        <v/>
      </c>
      <c r="K314" s="1" t="str" cm="1">
        <f t="array" aca="1" ref="K314" ca="1">_xlfn.SINGLE(IF($B314&lt;&gt;"",IF(COUNTIFS(dates,"&gt;="&amp;K$1,dates,"&lt;"&amp;DATE(YEAR(K$1)+1,MONTH(K$1),DAY(K$1)),projects,$B314)&lt;&gt;0,1,""),""))</f>
        <v/>
      </c>
      <c r="L314" s="1" t="str" cm="1">
        <f t="array" aca="1" ref="L314" ca="1">_xlfn.SINGLE(IF($B314&lt;&gt;"",IF(COUNTIFS(dates,"&gt;="&amp;L$1,dates,"&lt;"&amp;DATE(YEAR(L$1)+1,MONTH(L$1),DAY(L$1)),projects,$B314)&lt;&gt;0,1,""),""))</f>
        <v/>
      </c>
      <c r="M314" s="1" t="str" cm="1">
        <f t="array" aca="1" ref="M314" ca="1">_xlfn.SINGLE(IF($B314&lt;&gt;"",IF(COUNTIFS(dates,"&gt;="&amp;M$1,dates,"&lt;"&amp;DATE(YEAR(M$1)+1,MONTH(M$1),DAY(M$1)),projects,$B314)&lt;&gt;0,1,""),""))</f>
        <v/>
      </c>
      <c r="N314" s="1" t="str" cm="1">
        <f t="array" aca="1" ref="N314" ca="1">_xlfn.SINGLE(IF($B314&lt;&gt;"",IF(COUNTIFS(dates,"&gt;="&amp;N$1,dates,"&lt;"&amp;DATE(YEAR(N$1)+1,MONTH(N$1),DAY(N$1)),projects,$B314)&lt;&gt;0,1,""),""))</f>
        <v/>
      </c>
      <c r="O314" s="1" t="str" cm="1">
        <f t="array" aca="1" ref="O314" ca="1">_xlfn.SINGLE(IF($B314&lt;&gt;"",IF(COUNTIFS(dates,"&gt;="&amp;O$1,dates,"&lt;"&amp;DATE(YEAR(O$1)+1,MONTH(O$1),DAY(O$1)),projects,$B314)&lt;&gt;0,1,""),""))</f>
        <v/>
      </c>
    </row>
    <row r="315" spans="1:15">
      <c r="A315" s="14" t="str">
        <f t="shared" ca="1" si="7"/>
        <v/>
      </c>
      <c r="B315" s="1" t="str">
        <f ca="1">'Annual Trend Days'!B315</f>
        <v/>
      </c>
      <c r="C315" s="1" t="str">
        <f ca="1">'Annual Trend Days'!C315</f>
        <v/>
      </c>
      <c r="D315" s="3" t="str">
        <f ca="1">'Annual Trend Days'!D315</f>
        <v/>
      </c>
      <c r="E315" s="3" t="str">
        <f ca="1">'Annual Trend Days'!E315</f>
        <v/>
      </c>
      <c r="F315" s="3"/>
      <c r="G315" s="3"/>
      <c r="H315" s="3"/>
      <c r="I315" s="3"/>
      <c r="J315" s="1" t="str" cm="1">
        <f t="array" aca="1" ref="J315" ca="1">_xlfn.SINGLE(IF($B315&lt;&gt;"",IF(COUNTIFS(dates,"&gt;="&amp;J$1,dates,"&lt;"&amp;DATE(YEAR(J$1)+1,MONTH(J$1),DAY(J$1)),projects,$B315)&lt;&gt;0,1,""),""))</f>
        <v/>
      </c>
      <c r="K315" s="1" t="str" cm="1">
        <f t="array" aca="1" ref="K315" ca="1">_xlfn.SINGLE(IF($B315&lt;&gt;"",IF(COUNTIFS(dates,"&gt;="&amp;K$1,dates,"&lt;"&amp;DATE(YEAR(K$1)+1,MONTH(K$1),DAY(K$1)),projects,$B315)&lt;&gt;0,1,""),""))</f>
        <v/>
      </c>
      <c r="L315" s="1" t="str" cm="1">
        <f t="array" aca="1" ref="L315" ca="1">_xlfn.SINGLE(IF($B315&lt;&gt;"",IF(COUNTIFS(dates,"&gt;="&amp;L$1,dates,"&lt;"&amp;DATE(YEAR(L$1)+1,MONTH(L$1),DAY(L$1)),projects,$B315)&lt;&gt;0,1,""),""))</f>
        <v/>
      </c>
      <c r="M315" s="1" t="str" cm="1">
        <f t="array" aca="1" ref="M315" ca="1">_xlfn.SINGLE(IF($B315&lt;&gt;"",IF(COUNTIFS(dates,"&gt;="&amp;M$1,dates,"&lt;"&amp;DATE(YEAR(M$1)+1,MONTH(M$1),DAY(M$1)),projects,$B315)&lt;&gt;0,1,""),""))</f>
        <v/>
      </c>
      <c r="N315" s="1" t="str" cm="1">
        <f t="array" aca="1" ref="N315" ca="1">_xlfn.SINGLE(IF($B315&lt;&gt;"",IF(COUNTIFS(dates,"&gt;="&amp;N$1,dates,"&lt;"&amp;DATE(YEAR(N$1)+1,MONTH(N$1),DAY(N$1)),projects,$B315)&lt;&gt;0,1,""),""))</f>
        <v/>
      </c>
      <c r="O315" s="1" t="str" cm="1">
        <f t="array" aca="1" ref="O315" ca="1">_xlfn.SINGLE(IF($B315&lt;&gt;"",IF(COUNTIFS(dates,"&gt;="&amp;O$1,dates,"&lt;"&amp;DATE(YEAR(O$1)+1,MONTH(O$1),DAY(O$1)),projects,$B315)&lt;&gt;0,1,""),""))</f>
        <v/>
      </c>
    </row>
    <row r="316" spans="1:15">
      <c r="A316" s="14" t="str">
        <f t="shared" ca="1" si="7"/>
        <v/>
      </c>
      <c r="B316" s="1" t="str">
        <f ca="1">'Annual Trend Days'!B316</f>
        <v/>
      </c>
      <c r="C316" s="1" t="str">
        <f ca="1">'Annual Trend Days'!C316</f>
        <v/>
      </c>
      <c r="D316" s="3" t="str">
        <f ca="1">'Annual Trend Days'!D316</f>
        <v/>
      </c>
      <c r="E316" s="3" t="str">
        <f ca="1">'Annual Trend Days'!E316</f>
        <v/>
      </c>
      <c r="F316" s="3"/>
      <c r="G316" s="3"/>
      <c r="H316" s="3"/>
      <c r="I316" s="3"/>
      <c r="J316" s="1" t="str" cm="1">
        <f t="array" aca="1" ref="J316" ca="1">_xlfn.SINGLE(IF($B316&lt;&gt;"",IF(COUNTIFS(dates,"&gt;="&amp;J$1,dates,"&lt;"&amp;DATE(YEAR(J$1)+1,MONTH(J$1),DAY(J$1)),projects,$B316)&lt;&gt;0,1,""),""))</f>
        <v/>
      </c>
      <c r="K316" s="1" t="str" cm="1">
        <f t="array" aca="1" ref="K316" ca="1">_xlfn.SINGLE(IF($B316&lt;&gt;"",IF(COUNTIFS(dates,"&gt;="&amp;K$1,dates,"&lt;"&amp;DATE(YEAR(K$1)+1,MONTH(K$1),DAY(K$1)),projects,$B316)&lt;&gt;0,1,""),""))</f>
        <v/>
      </c>
      <c r="L316" s="1" t="str" cm="1">
        <f t="array" aca="1" ref="L316" ca="1">_xlfn.SINGLE(IF($B316&lt;&gt;"",IF(COUNTIFS(dates,"&gt;="&amp;L$1,dates,"&lt;"&amp;DATE(YEAR(L$1)+1,MONTH(L$1),DAY(L$1)),projects,$B316)&lt;&gt;0,1,""),""))</f>
        <v/>
      </c>
      <c r="M316" s="1" t="str" cm="1">
        <f t="array" aca="1" ref="M316" ca="1">_xlfn.SINGLE(IF($B316&lt;&gt;"",IF(COUNTIFS(dates,"&gt;="&amp;M$1,dates,"&lt;"&amp;DATE(YEAR(M$1)+1,MONTH(M$1),DAY(M$1)),projects,$B316)&lt;&gt;0,1,""),""))</f>
        <v/>
      </c>
      <c r="N316" s="1" t="str" cm="1">
        <f t="array" aca="1" ref="N316" ca="1">_xlfn.SINGLE(IF($B316&lt;&gt;"",IF(COUNTIFS(dates,"&gt;="&amp;N$1,dates,"&lt;"&amp;DATE(YEAR(N$1)+1,MONTH(N$1),DAY(N$1)),projects,$B316)&lt;&gt;0,1,""),""))</f>
        <v/>
      </c>
      <c r="O316" s="1" t="str" cm="1">
        <f t="array" aca="1" ref="O316" ca="1">_xlfn.SINGLE(IF($B316&lt;&gt;"",IF(COUNTIFS(dates,"&gt;="&amp;O$1,dates,"&lt;"&amp;DATE(YEAR(O$1)+1,MONTH(O$1),DAY(O$1)),projects,$B316)&lt;&gt;0,1,""),""))</f>
        <v/>
      </c>
    </row>
    <row r="317" spans="1:15">
      <c r="A317" s="14" t="str">
        <f t="shared" ca="1" si="7"/>
        <v/>
      </c>
      <c r="B317" s="1" t="str">
        <f ca="1">'Annual Trend Days'!B317</f>
        <v/>
      </c>
      <c r="C317" s="1" t="str">
        <f ca="1">'Annual Trend Days'!C317</f>
        <v/>
      </c>
      <c r="D317" s="3" t="str">
        <f ca="1">'Annual Trend Days'!D317</f>
        <v/>
      </c>
      <c r="E317" s="3" t="str">
        <f ca="1">'Annual Trend Days'!E317</f>
        <v/>
      </c>
      <c r="F317" s="3"/>
      <c r="G317" s="3"/>
      <c r="H317" s="3"/>
      <c r="I317" s="3"/>
      <c r="J317" s="1" t="str" cm="1">
        <f t="array" aca="1" ref="J317" ca="1">_xlfn.SINGLE(IF($B317&lt;&gt;"",IF(COUNTIFS(dates,"&gt;="&amp;J$1,dates,"&lt;"&amp;DATE(YEAR(J$1)+1,MONTH(J$1),DAY(J$1)),projects,$B317)&lt;&gt;0,1,""),""))</f>
        <v/>
      </c>
      <c r="K317" s="1" t="str" cm="1">
        <f t="array" aca="1" ref="K317" ca="1">_xlfn.SINGLE(IF($B317&lt;&gt;"",IF(COUNTIFS(dates,"&gt;="&amp;K$1,dates,"&lt;"&amp;DATE(YEAR(K$1)+1,MONTH(K$1),DAY(K$1)),projects,$B317)&lt;&gt;0,1,""),""))</f>
        <v/>
      </c>
      <c r="L317" s="1" t="str" cm="1">
        <f t="array" aca="1" ref="L317" ca="1">_xlfn.SINGLE(IF($B317&lt;&gt;"",IF(COUNTIFS(dates,"&gt;="&amp;L$1,dates,"&lt;"&amp;DATE(YEAR(L$1)+1,MONTH(L$1),DAY(L$1)),projects,$B317)&lt;&gt;0,1,""),""))</f>
        <v/>
      </c>
      <c r="M317" s="1" t="str" cm="1">
        <f t="array" aca="1" ref="M317" ca="1">_xlfn.SINGLE(IF($B317&lt;&gt;"",IF(COUNTIFS(dates,"&gt;="&amp;M$1,dates,"&lt;"&amp;DATE(YEAR(M$1)+1,MONTH(M$1),DAY(M$1)),projects,$B317)&lt;&gt;0,1,""),""))</f>
        <v/>
      </c>
      <c r="N317" s="1" t="str" cm="1">
        <f t="array" aca="1" ref="N317" ca="1">_xlfn.SINGLE(IF($B317&lt;&gt;"",IF(COUNTIFS(dates,"&gt;="&amp;N$1,dates,"&lt;"&amp;DATE(YEAR(N$1)+1,MONTH(N$1),DAY(N$1)),projects,$B317)&lt;&gt;0,1,""),""))</f>
        <v/>
      </c>
      <c r="O317" s="1" t="str" cm="1">
        <f t="array" aca="1" ref="O317" ca="1">_xlfn.SINGLE(IF($B317&lt;&gt;"",IF(COUNTIFS(dates,"&gt;="&amp;O$1,dates,"&lt;"&amp;DATE(YEAR(O$1)+1,MONTH(O$1),DAY(O$1)),projects,$B317)&lt;&gt;0,1,""),""))</f>
        <v/>
      </c>
    </row>
    <row r="318" spans="1:15">
      <c r="A318" s="14" t="str">
        <f t="shared" ca="1" si="7"/>
        <v/>
      </c>
      <c r="B318" s="1" t="str">
        <f ca="1">'Annual Trend Days'!B318</f>
        <v/>
      </c>
      <c r="C318" s="1" t="str">
        <f ca="1">'Annual Trend Days'!C318</f>
        <v/>
      </c>
      <c r="D318" s="3" t="str">
        <f ca="1">'Annual Trend Days'!D318</f>
        <v/>
      </c>
      <c r="E318" s="3" t="str">
        <f ca="1">'Annual Trend Days'!E318</f>
        <v/>
      </c>
      <c r="F318" s="3"/>
      <c r="G318" s="3"/>
      <c r="H318" s="3"/>
      <c r="I318" s="3"/>
      <c r="J318" s="1" t="str" cm="1">
        <f t="array" aca="1" ref="J318" ca="1">_xlfn.SINGLE(IF($B318&lt;&gt;"",IF(COUNTIFS(dates,"&gt;="&amp;J$1,dates,"&lt;"&amp;DATE(YEAR(J$1)+1,MONTH(J$1),DAY(J$1)),projects,$B318)&lt;&gt;0,1,""),""))</f>
        <v/>
      </c>
      <c r="K318" s="1" t="str" cm="1">
        <f t="array" aca="1" ref="K318" ca="1">_xlfn.SINGLE(IF($B318&lt;&gt;"",IF(COUNTIFS(dates,"&gt;="&amp;K$1,dates,"&lt;"&amp;DATE(YEAR(K$1)+1,MONTH(K$1),DAY(K$1)),projects,$B318)&lt;&gt;0,1,""),""))</f>
        <v/>
      </c>
      <c r="L318" s="1" t="str" cm="1">
        <f t="array" aca="1" ref="L318" ca="1">_xlfn.SINGLE(IF($B318&lt;&gt;"",IF(COUNTIFS(dates,"&gt;="&amp;L$1,dates,"&lt;"&amp;DATE(YEAR(L$1)+1,MONTH(L$1),DAY(L$1)),projects,$B318)&lt;&gt;0,1,""),""))</f>
        <v/>
      </c>
      <c r="M318" s="1" t="str" cm="1">
        <f t="array" aca="1" ref="M318" ca="1">_xlfn.SINGLE(IF($B318&lt;&gt;"",IF(COUNTIFS(dates,"&gt;="&amp;M$1,dates,"&lt;"&amp;DATE(YEAR(M$1)+1,MONTH(M$1),DAY(M$1)),projects,$B318)&lt;&gt;0,1,""),""))</f>
        <v/>
      </c>
      <c r="N318" s="1" t="str" cm="1">
        <f t="array" aca="1" ref="N318" ca="1">_xlfn.SINGLE(IF($B318&lt;&gt;"",IF(COUNTIFS(dates,"&gt;="&amp;N$1,dates,"&lt;"&amp;DATE(YEAR(N$1)+1,MONTH(N$1),DAY(N$1)),projects,$B318)&lt;&gt;0,1,""),""))</f>
        <v/>
      </c>
      <c r="O318" s="1" t="str" cm="1">
        <f t="array" aca="1" ref="O318" ca="1">_xlfn.SINGLE(IF($B318&lt;&gt;"",IF(COUNTIFS(dates,"&gt;="&amp;O$1,dates,"&lt;"&amp;DATE(YEAR(O$1)+1,MONTH(O$1),DAY(O$1)),projects,$B318)&lt;&gt;0,1,""),""))</f>
        <v/>
      </c>
    </row>
    <row r="319" spans="1:15">
      <c r="A319" s="14" t="str">
        <f t="shared" ca="1" si="7"/>
        <v/>
      </c>
      <c r="B319" s="1" t="str">
        <f ca="1">'Annual Trend Days'!B319</f>
        <v/>
      </c>
      <c r="C319" s="1" t="str">
        <f ca="1">'Annual Trend Days'!C319</f>
        <v/>
      </c>
      <c r="D319" s="3" t="str">
        <f ca="1">'Annual Trend Days'!D319</f>
        <v/>
      </c>
      <c r="E319" s="3" t="str">
        <f ca="1">'Annual Trend Days'!E319</f>
        <v/>
      </c>
      <c r="F319" s="3"/>
      <c r="G319" s="3"/>
      <c r="H319" s="3"/>
      <c r="I319" s="3"/>
      <c r="J319" s="1" t="str" cm="1">
        <f t="array" aca="1" ref="J319" ca="1">_xlfn.SINGLE(IF($B319&lt;&gt;"",IF(COUNTIFS(dates,"&gt;="&amp;J$1,dates,"&lt;"&amp;DATE(YEAR(J$1)+1,MONTH(J$1),DAY(J$1)),projects,$B319)&lt;&gt;0,1,""),""))</f>
        <v/>
      </c>
      <c r="K319" s="1" t="str" cm="1">
        <f t="array" aca="1" ref="K319" ca="1">_xlfn.SINGLE(IF($B319&lt;&gt;"",IF(COUNTIFS(dates,"&gt;="&amp;K$1,dates,"&lt;"&amp;DATE(YEAR(K$1)+1,MONTH(K$1),DAY(K$1)),projects,$B319)&lt;&gt;0,1,""),""))</f>
        <v/>
      </c>
      <c r="L319" s="1" t="str" cm="1">
        <f t="array" aca="1" ref="L319" ca="1">_xlfn.SINGLE(IF($B319&lt;&gt;"",IF(COUNTIFS(dates,"&gt;="&amp;L$1,dates,"&lt;"&amp;DATE(YEAR(L$1)+1,MONTH(L$1),DAY(L$1)),projects,$B319)&lt;&gt;0,1,""),""))</f>
        <v/>
      </c>
      <c r="M319" s="1" t="str" cm="1">
        <f t="array" aca="1" ref="M319" ca="1">_xlfn.SINGLE(IF($B319&lt;&gt;"",IF(COUNTIFS(dates,"&gt;="&amp;M$1,dates,"&lt;"&amp;DATE(YEAR(M$1)+1,MONTH(M$1),DAY(M$1)),projects,$B319)&lt;&gt;0,1,""),""))</f>
        <v/>
      </c>
      <c r="N319" s="1" t="str" cm="1">
        <f t="array" aca="1" ref="N319" ca="1">_xlfn.SINGLE(IF($B319&lt;&gt;"",IF(COUNTIFS(dates,"&gt;="&amp;N$1,dates,"&lt;"&amp;DATE(YEAR(N$1)+1,MONTH(N$1),DAY(N$1)),projects,$B319)&lt;&gt;0,1,""),""))</f>
        <v/>
      </c>
      <c r="O319" s="1" t="str" cm="1">
        <f t="array" aca="1" ref="O319" ca="1">_xlfn.SINGLE(IF($B319&lt;&gt;"",IF(COUNTIFS(dates,"&gt;="&amp;O$1,dates,"&lt;"&amp;DATE(YEAR(O$1)+1,MONTH(O$1),DAY(O$1)),projects,$B319)&lt;&gt;0,1,""),""))</f>
        <v/>
      </c>
    </row>
    <row r="320" spans="1:15">
      <c r="A320" s="14" t="str">
        <f t="shared" ca="1" si="7"/>
        <v/>
      </c>
      <c r="B320" s="1" t="str">
        <f ca="1">'Annual Trend Days'!B320</f>
        <v/>
      </c>
      <c r="C320" s="1" t="str">
        <f ca="1">'Annual Trend Days'!C320</f>
        <v/>
      </c>
      <c r="D320" s="3" t="str">
        <f ca="1">'Annual Trend Days'!D320</f>
        <v/>
      </c>
      <c r="E320" s="3" t="str">
        <f ca="1">'Annual Trend Days'!E320</f>
        <v/>
      </c>
      <c r="F320" s="3"/>
      <c r="G320" s="3"/>
      <c r="H320" s="3"/>
      <c r="I320" s="3"/>
      <c r="J320" s="1" t="str" cm="1">
        <f t="array" aca="1" ref="J320" ca="1">_xlfn.SINGLE(IF($B320&lt;&gt;"",IF(COUNTIFS(dates,"&gt;="&amp;J$1,dates,"&lt;"&amp;DATE(YEAR(J$1)+1,MONTH(J$1),DAY(J$1)),projects,$B320)&lt;&gt;0,1,""),""))</f>
        <v/>
      </c>
      <c r="K320" s="1" t="str" cm="1">
        <f t="array" aca="1" ref="K320" ca="1">_xlfn.SINGLE(IF($B320&lt;&gt;"",IF(COUNTIFS(dates,"&gt;="&amp;K$1,dates,"&lt;"&amp;DATE(YEAR(K$1)+1,MONTH(K$1),DAY(K$1)),projects,$B320)&lt;&gt;0,1,""),""))</f>
        <v/>
      </c>
      <c r="L320" s="1" t="str" cm="1">
        <f t="array" aca="1" ref="L320" ca="1">_xlfn.SINGLE(IF($B320&lt;&gt;"",IF(COUNTIFS(dates,"&gt;="&amp;L$1,dates,"&lt;"&amp;DATE(YEAR(L$1)+1,MONTH(L$1),DAY(L$1)),projects,$B320)&lt;&gt;0,1,""),""))</f>
        <v/>
      </c>
      <c r="M320" s="1" t="str" cm="1">
        <f t="array" aca="1" ref="M320" ca="1">_xlfn.SINGLE(IF($B320&lt;&gt;"",IF(COUNTIFS(dates,"&gt;="&amp;M$1,dates,"&lt;"&amp;DATE(YEAR(M$1)+1,MONTH(M$1),DAY(M$1)),projects,$B320)&lt;&gt;0,1,""),""))</f>
        <v/>
      </c>
      <c r="N320" s="1" t="str" cm="1">
        <f t="array" aca="1" ref="N320" ca="1">_xlfn.SINGLE(IF($B320&lt;&gt;"",IF(COUNTIFS(dates,"&gt;="&amp;N$1,dates,"&lt;"&amp;DATE(YEAR(N$1)+1,MONTH(N$1),DAY(N$1)),projects,$B320)&lt;&gt;0,1,""),""))</f>
        <v/>
      </c>
      <c r="O320" s="1" t="str" cm="1">
        <f t="array" aca="1" ref="O320" ca="1">_xlfn.SINGLE(IF($B320&lt;&gt;"",IF(COUNTIFS(dates,"&gt;="&amp;O$1,dates,"&lt;"&amp;DATE(YEAR(O$1)+1,MONTH(O$1),DAY(O$1)),projects,$B320)&lt;&gt;0,1,""),""))</f>
        <v/>
      </c>
    </row>
    <row r="321" spans="1:15">
      <c r="A321" s="14" t="str">
        <f t="shared" ca="1" si="7"/>
        <v/>
      </c>
      <c r="B321" s="1" t="str">
        <f ca="1">'Annual Trend Days'!B321</f>
        <v/>
      </c>
      <c r="C321" s="1" t="str">
        <f ca="1">'Annual Trend Days'!C321</f>
        <v/>
      </c>
      <c r="D321" s="3" t="str">
        <f ca="1">'Annual Trend Days'!D321</f>
        <v/>
      </c>
      <c r="E321" s="3" t="str">
        <f ca="1">'Annual Trend Days'!E321</f>
        <v/>
      </c>
      <c r="F321" s="3"/>
      <c r="G321" s="3"/>
      <c r="H321" s="3"/>
      <c r="I321" s="3"/>
      <c r="J321" s="1" t="str" cm="1">
        <f t="array" aca="1" ref="J321" ca="1">_xlfn.SINGLE(IF($B321&lt;&gt;"",IF(COUNTIFS(dates,"&gt;="&amp;J$1,dates,"&lt;"&amp;DATE(YEAR(J$1)+1,MONTH(J$1),DAY(J$1)),projects,$B321)&lt;&gt;0,1,""),""))</f>
        <v/>
      </c>
      <c r="K321" s="1" t="str" cm="1">
        <f t="array" aca="1" ref="K321" ca="1">_xlfn.SINGLE(IF($B321&lt;&gt;"",IF(COUNTIFS(dates,"&gt;="&amp;K$1,dates,"&lt;"&amp;DATE(YEAR(K$1)+1,MONTH(K$1),DAY(K$1)),projects,$B321)&lt;&gt;0,1,""),""))</f>
        <v/>
      </c>
      <c r="L321" s="1" t="str" cm="1">
        <f t="array" aca="1" ref="L321" ca="1">_xlfn.SINGLE(IF($B321&lt;&gt;"",IF(COUNTIFS(dates,"&gt;="&amp;L$1,dates,"&lt;"&amp;DATE(YEAR(L$1)+1,MONTH(L$1),DAY(L$1)),projects,$B321)&lt;&gt;0,1,""),""))</f>
        <v/>
      </c>
      <c r="M321" s="1" t="str" cm="1">
        <f t="array" aca="1" ref="M321" ca="1">_xlfn.SINGLE(IF($B321&lt;&gt;"",IF(COUNTIFS(dates,"&gt;="&amp;M$1,dates,"&lt;"&amp;DATE(YEAR(M$1)+1,MONTH(M$1),DAY(M$1)),projects,$B321)&lt;&gt;0,1,""),""))</f>
        <v/>
      </c>
      <c r="N321" s="1" t="str" cm="1">
        <f t="array" aca="1" ref="N321" ca="1">_xlfn.SINGLE(IF($B321&lt;&gt;"",IF(COUNTIFS(dates,"&gt;="&amp;N$1,dates,"&lt;"&amp;DATE(YEAR(N$1)+1,MONTH(N$1),DAY(N$1)),projects,$B321)&lt;&gt;0,1,""),""))</f>
        <v/>
      </c>
      <c r="O321" s="1" t="str" cm="1">
        <f t="array" aca="1" ref="O321" ca="1">_xlfn.SINGLE(IF($B321&lt;&gt;"",IF(COUNTIFS(dates,"&gt;="&amp;O$1,dates,"&lt;"&amp;DATE(YEAR(O$1)+1,MONTH(O$1),DAY(O$1)),projects,$B321)&lt;&gt;0,1,""),""))</f>
        <v/>
      </c>
    </row>
    <row r="322" spans="1:15">
      <c r="A322" s="14" t="str">
        <f t="shared" ca="1" si="7"/>
        <v/>
      </c>
      <c r="B322" s="1" t="str">
        <f ca="1">'Annual Trend Days'!B322</f>
        <v/>
      </c>
      <c r="C322" s="1" t="str">
        <f ca="1">'Annual Trend Days'!C322</f>
        <v/>
      </c>
      <c r="D322" s="3" t="str">
        <f ca="1">'Annual Trend Days'!D322</f>
        <v/>
      </c>
      <c r="E322" s="3" t="str">
        <f ca="1">'Annual Trend Days'!E322</f>
        <v/>
      </c>
      <c r="F322" s="3"/>
      <c r="G322" s="3"/>
      <c r="H322" s="3"/>
      <c r="I322" s="3"/>
      <c r="J322" s="1" t="str" cm="1">
        <f t="array" aca="1" ref="J322" ca="1">_xlfn.SINGLE(IF($B322&lt;&gt;"",IF(COUNTIFS(dates,"&gt;="&amp;J$1,dates,"&lt;"&amp;DATE(YEAR(J$1)+1,MONTH(J$1),DAY(J$1)),projects,$B322)&lt;&gt;0,1,""),""))</f>
        <v/>
      </c>
      <c r="K322" s="1" t="str" cm="1">
        <f t="array" aca="1" ref="K322" ca="1">_xlfn.SINGLE(IF($B322&lt;&gt;"",IF(COUNTIFS(dates,"&gt;="&amp;K$1,dates,"&lt;"&amp;DATE(YEAR(K$1)+1,MONTH(K$1),DAY(K$1)),projects,$B322)&lt;&gt;0,1,""),""))</f>
        <v/>
      </c>
      <c r="L322" s="1" t="str" cm="1">
        <f t="array" aca="1" ref="L322" ca="1">_xlfn.SINGLE(IF($B322&lt;&gt;"",IF(COUNTIFS(dates,"&gt;="&amp;L$1,dates,"&lt;"&amp;DATE(YEAR(L$1)+1,MONTH(L$1),DAY(L$1)),projects,$B322)&lt;&gt;0,1,""),""))</f>
        <v/>
      </c>
      <c r="M322" s="1" t="str" cm="1">
        <f t="array" aca="1" ref="M322" ca="1">_xlfn.SINGLE(IF($B322&lt;&gt;"",IF(COUNTIFS(dates,"&gt;="&amp;M$1,dates,"&lt;"&amp;DATE(YEAR(M$1)+1,MONTH(M$1),DAY(M$1)),projects,$B322)&lt;&gt;0,1,""),""))</f>
        <v/>
      </c>
      <c r="N322" s="1" t="str" cm="1">
        <f t="array" aca="1" ref="N322" ca="1">_xlfn.SINGLE(IF($B322&lt;&gt;"",IF(COUNTIFS(dates,"&gt;="&amp;N$1,dates,"&lt;"&amp;DATE(YEAR(N$1)+1,MONTH(N$1),DAY(N$1)),projects,$B322)&lt;&gt;0,1,""),""))</f>
        <v/>
      </c>
      <c r="O322" s="1" t="str" cm="1">
        <f t="array" aca="1" ref="O322" ca="1">_xlfn.SINGLE(IF($B322&lt;&gt;"",IF(COUNTIFS(dates,"&gt;="&amp;O$1,dates,"&lt;"&amp;DATE(YEAR(O$1)+1,MONTH(O$1),DAY(O$1)),projects,$B322)&lt;&gt;0,1,""),""))</f>
        <v/>
      </c>
    </row>
    <row r="323" spans="1:15">
      <c r="A323" s="14" t="str">
        <f t="shared" ca="1" si="7"/>
        <v/>
      </c>
      <c r="B323" s="1" t="str">
        <f ca="1">'Annual Trend Days'!B323</f>
        <v/>
      </c>
      <c r="C323" s="1" t="str">
        <f ca="1">'Annual Trend Days'!C323</f>
        <v/>
      </c>
      <c r="D323" s="3" t="str">
        <f ca="1">'Annual Trend Days'!D323</f>
        <v/>
      </c>
      <c r="E323" s="3" t="str">
        <f ca="1">'Annual Trend Days'!E323</f>
        <v/>
      </c>
      <c r="F323" s="3"/>
      <c r="G323" s="3"/>
      <c r="H323" s="3"/>
      <c r="I323" s="3"/>
      <c r="J323" s="1" t="str" cm="1">
        <f t="array" aca="1" ref="J323" ca="1">_xlfn.SINGLE(IF($B323&lt;&gt;"",IF(COUNTIFS(dates,"&gt;="&amp;J$1,dates,"&lt;"&amp;DATE(YEAR(J$1)+1,MONTH(J$1),DAY(J$1)),projects,$B323)&lt;&gt;0,1,""),""))</f>
        <v/>
      </c>
      <c r="K323" s="1" t="str" cm="1">
        <f t="array" aca="1" ref="K323" ca="1">_xlfn.SINGLE(IF($B323&lt;&gt;"",IF(COUNTIFS(dates,"&gt;="&amp;K$1,dates,"&lt;"&amp;DATE(YEAR(K$1)+1,MONTH(K$1),DAY(K$1)),projects,$B323)&lt;&gt;0,1,""),""))</f>
        <v/>
      </c>
      <c r="L323" s="1" t="str" cm="1">
        <f t="array" aca="1" ref="L323" ca="1">_xlfn.SINGLE(IF($B323&lt;&gt;"",IF(COUNTIFS(dates,"&gt;="&amp;L$1,dates,"&lt;"&amp;DATE(YEAR(L$1)+1,MONTH(L$1),DAY(L$1)),projects,$B323)&lt;&gt;0,1,""),""))</f>
        <v/>
      </c>
      <c r="M323" s="1" t="str" cm="1">
        <f t="array" aca="1" ref="M323" ca="1">_xlfn.SINGLE(IF($B323&lt;&gt;"",IF(COUNTIFS(dates,"&gt;="&amp;M$1,dates,"&lt;"&amp;DATE(YEAR(M$1)+1,MONTH(M$1),DAY(M$1)),projects,$B323)&lt;&gt;0,1,""),""))</f>
        <v/>
      </c>
      <c r="N323" s="1" t="str" cm="1">
        <f t="array" aca="1" ref="N323" ca="1">_xlfn.SINGLE(IF($B323&lt;&gt;"",IF(COUNTIFS(dates,"&gt;="&amp;N$1,dates,"&lt;"&amp;DATE(YEAR(N$1)+1,MONTH(N$1),DAY(N$1)),projects,$B323)&lt;&gt;0,1,""),""))</f>
        <v/>
      </c>
      <c r="O323" s="1" t="str" cm="1">
        <f t="array" aca="1" ref="O323" ca="1">_xlfn.SINGLE(IF($B323&lt;&gt;"",IF(COUNTIFS(dates,"&gt;="&amp;O$1,dates,"&lt;"&amp;DATE(YEAR(O$1)+1,MONTH(O$1),DAY(O$1)),projects,$B323)&lt;&gt;0,1,""),""))</f>
        <v/>
      </c>
    </row>
    <row r="324" spans="1:15">
      <c r="A324" s="14" t="str">
        <f t="shared" ref="A324:A339" ca="1" si="8">IF(A323&gt;=annual_trend_projects,"",A323+1)</f>
        <v/>
      </c>
      <c r="B324" s="1" t="str">
        <f ca="1">'Annual Trend Days'!B324</f>
        <v/>
      </c>
      <c r="C324" s="1" t="str">
        <f ca="1">'Annual Trend Days'!C324</f>
        <v/>
      </c>
      <c r="D324" s="3" t="str">
        <f ca="1">'Annual Trend Days'!D324</f>
        <v/>
      </c>
      <c r="E324" s="3" t="str">
        <f ca="1">'Annual Trend Days'!E324</f>
        <v/>
      </c>
      <c r="F324" s="3"/>
      <c r="G324" s="3"/>
      <c r="H324" s="3"/>
      <c r="I324" s="3"/>
      <c r="J324" s="1" t="str" cm="1">
        <f t="array" aca="1" ref="J324" ca="1">_xlfn.SINGLE(IF($B324&lt;&gt;"",IF(COUNTIFS(dates,"&gt;="&amp;J$1,dates,"&lt;"&amp;DATE(YEAR(J$1)+1,MONTH(J$1),DAY(J$1)),projects,$B324)&lt;&gt;0,1,""),""))</f>
        <v/>
      </c>
      <c r="K324" s="1" t="str" cm="1">
        <f t="array" aca="1" ref="K324" ca="1">_xlfn.SINGLE(IF($B324&lt;&gt;"",IF(COUNTIFS(dates,"&gt;="&amp;K$1,dates,"&lt;"&amp;DATE(YEAR(K$1)+1,MONTH(K$1),DAY(K$1)),projects,$B324)&lt;&gt;0,1,""),""))</f>
        <v/>
      </c>
      <c r="L324" s="1" t="str" cm="1">
        <f t="array" aca="1" ref="L324" ca="1">_xlfn.SINGLE(IF($B324&lt;&gt;"",IF(COUNTIFS(dates,"&gt;="&amp;L$1,dates,"&lt;"&amp;DATE(YEAR(L$1)+1,MONTH(L$1),DAY(L$1)),projects,$B324)&lt;&gt;0,1,""),""))</f>
        <v/>
      </c>
      <c r="M324" s="1" t="str" cm="1">
        <f t="array" aca="1" ref="M324" ca="1">_xlfn.SINGLE(IF($B324&lt;&gt;"",IF(COUNTIFS(dates,"&gt;="&amp;M$1,dates,"&lt;"&amp;DATE(YEAR(M$1)+1,MONTH(M$1),DAY(M$1)),projects,$B324)&lt;&gt;0,1,""),""))</f>
        <v/>
      </c>
      <c r="N324" s="1" t="str" cm="1">
        <f t="array" aca="1" ref="N324" ca="1">_xlfn.SINGLE(IF($B324&lt;&gt;"",IF(COUNTIFS(dates,"&gt;="&amp;N$1,dates,"&lt;"&amp;DATE(YEAR(N$1)+1,MONTH(N$1),DAY(N$1)),projects,$B324)&lt;&gt;0,1,""),""))</f>
        <v/>
      </c>
      <c r="O324" s="1" t="str" cm="1">
        <f t="array" aca="1" ref="O324" ca="1">_xlfn.SINGLE(IF($B324&lt;&gt;"",IF(COUNTIFS(dates,"&gt;="&amp;O$1,dates,"&lt;"&amp;DATE(YEAR(O$1)+1,MONTH(O$1),DAY(O$1)),projects,$B324)&lt;&gt;0,1,""),""))</f>
        <v/>
      </c>
    </row>
    <row r="325" spans="1:15">
      <c r="A325" s="14" t="str">
        <f t="shared" ca="1" si="8"/>
        <v/>
      </c>
      <c r="B325" s="1" t="str">
        <f ca="1">'Annual Trend Days'!B325</f>
        <v/>
      </c>
      <c r="C325" s="1" t="str">
        <f ca="1">'Annual Trend Days'!C325</f>
        <v/>
      </c>
      <c r="D325" s="3" t="str">
        <f ca="1">'Annual Trend Days'!D325</f>
        <v/>
      </c>
      <c r="E325" s="3" t="str">
        <f ca="1">'Annual Trend Days'!E325</f>
        <v/>
      </c>
      <c r="F325" s="3"/>
      <c r="G325" s="3"/>
      <c r="H325" s="3"/>
      <c r="I325" s="3"/>
      <c r="J325" s="1" t="str" cm="1">
        <f t="array" aca="1" ref="J325" ca="1">_xlfn.SINGLE(IF($B325&lt;&gt;"",IF(COUNTIFS(dates,"&gt;="&amp;J$1,dates,"&lt;"&amp;DATE(YEAR(J$1)+1,MONTH(J$1),DAY(J$1)),projects,$B325)&lt;&gt;0,1,""),""))</f>
        <v/>
      </c>
      <c r="K325" s="1" t="str" cm="1">
        <f t="array" aca="1" ref="K325" ca="1">_xlfn.SINGLE(IF($B325&lt;&gt;"",IF(COUNTIFS(dates,"&gt;="&amp;K$1,dates,"&lt;"&amp;DATE(YEAR(K$1)+1,MONTH(K$1),DAY(K$1)),projects,$B325)&lt;&gt;0,1,""),""))</f>
        <v/>
      </c>
      <c r="L325" s="1" t="str" cm="1">
        <f t="array" aca="1" ref="L325" ca="1">_xlfn.SINGLE(IF($B325&lt;&gt;"",IF(COUNTIFS(dates,"&gt;="&amp;L$1,dates,"&lt;"&amp;DATE(YEAR(L$1)+1,MONTH(L$1),DAY(L$1)),projects,$B325)&lt;&gt;0,1,""),""))</f>
        <v/>
      </c>
      <c r="M325" s="1" t="str" cm="1">
        <f t="array" aca="1" ref="M325" ca="1">_xlfn.SINGLE(IF($B325&lt;&gt;"",IF(COUNTIFS(dates,"&gt;="&amp;M$1,dates,"&lt;"&amp;DATE(YEAR(M$1)+1,MONTH(M$1),DAY(M$1)),projects,$B325)&lt;&gt;0,1,""),""))</f>
        <v/>
      </c>
      <c r="N325" s="1" t="str" cm="1">
        <f t="array" aca="1" ref="N325" ca="1">_xlfn.SINGLE(IF($B325&lt;&gt;"",IF(COUNTIFS(dates,"&gt;="&amp;N$1,dates,"&lt;"&amp;DATE(YEAR(N$1)+1,MONTH(N$1),DAY(N$1)),projects,$B325)&lt;&gt;0,1,""),""))</f>
        <v/>
      </c>
      <c r="O325" s="1" t="str" cm="1">
        <f t="array" aca="1" ref="O325" ca="1">_xlfn.SINGLE(IF($B325&lt;&gt;"",IF(COUNTIFS(dates,"&gt;="&amp;O$1,dates,"&lt;"&amp;DATE(YEAR(O$1)+1,MONTH(O$1),DAY(O$1)),projects,$B325)&lt;&gt;0,1,""),""))</f>
        <v/>
      </c>
    </row>
    <row r="326" spans="1:15">
      <c r="A326" s="14" t="str">
        <f t="shared" ca="1" si="8"/>
        <v/>
      </c>
      <c r="B326" s="1" t="str">
        <f ca="1">'Annual Trend Days'!B326</f>
        <v/>
      </c>
      <c r="C326" s="1" t="str">
        <f ca="1">'Annual Trend Days'!C326</f>
        <v/>
      </c>
      <c r="D326" s="3" t="str">
        <f ca="1">'Annual Trend Days'!D326</f>
        <v/>
      </c>
      <c r="E326" s="3" t="str">
        <f ca="1">'Annual Trend Days'!E326</f>
        <v/>
      </c>
      <c r="F326" s="3"/>
      <c r="G326" s="3"/>
      <c r="H326" s="3"/>
      <c r="I326" s="3"/>
      <c r="J326" s="1" t="str" cm="1">
        <f t="array" aca="1" ref="J326" ca="1">_xlfn.SINGLE(IF($B326&lt;&gt;"",IF(COUNTIFS(dates,"&gt;="&amp;J$1,dates,"&lt;"&amp;DATE(YEAR(J$1)+1,MONTH(J$1),DAY(J$1)),projects,$B326)&lt;&gt;0,1,""),""))</f>
        <v/>
      </c>
      <c r="K326" s="1" t="str" cm="1">
        <f t="array" aca="1" ref="K326" ca="1">_xlfn.SINGLE(IF($B326&lt;&gt;"",IF(COUNTIFS(dates,"&gt;="&amp;K$1,dates,"&lt;"&amp;DATE(YEAR(K$1)+1,MONTH(K$1),DAY(K$1)),projects,$B326)&lt;&gt;0,1,""),""))</f>
        <v/>
      </c>
      <c r="L326" s="1" t="str" cm="1">
        <f t="array" aca="1" ref="L326" ca="1">_xlfn.SINGLE(IF($B326&lt;&gt;"",IF(COUNTIFS(dates,"&gt;="&amp;L$1,dates,"&lt;"&amp;DATE(YEAR(L$1)+1,MONTH(L$1),DAY(L$1)),projects,$B326)&lt;&gt;0,1,""),""))</f>
        <v/>
      </c>
      <c r="M326" s="1" t="str" cm="1">
        <f t="array" aca="1" ref="M326" ca="1">_xlfn.SINGLE(IF($B326&lt;&gt;"",IF(COUNTIFS(dates,"&gt;="&amp;M$1,dates,"&lt;"&amp;DATE(YEAR(M$1)+1,MONTH(M$1),DAY(M$1)),projects,$B326)&lt;&gt;0,1,""),""))</f>
        <v/>
      </c>
      <c r="N326" s="1" t="str" cm="1">
        <f t="array" aca="1" ref="N326" ca="1">_xlfn.SINGLE(IF($B326&lt;&gt;"",IF(COUNTIFS(dates,"&gt;="&amp;N$1,dates,"&lt;"&amp;DATE(YEAR(N$1)+1,MONTH(N$1),DAY(N$1)),projects,$B326)&lt;&gt;0,1,""),""))</f>
        <v/>
      </c>
      <c r="O326" s="1" t="str" cm="1">
        <f t="array" aca="1" ref="O326" ca="1">_xlfn.SINGLE(IF($B326&lt;&gt;"",IF(COUNTIFS(dates,"&gt;="&amp;O$1,dates,"&lt;"&amp;DATE(YEAR(O$1)+1,MONTH(O$1),DAY(O$1)),projects,$B326)&lt;&gt;0,1,""),""))</f>
        <v/>
      </c>
    </row>
    <row r="327" spans="1:15">
      <c r="A327" s="14" t="str">
        <f t="shared" ca="1" si="8"/>
        <v/>
      </c>
      <c r="B327" s="1" t="str">
        <f ca="1">'Annual Trend Days'!B327</f>
        <v/>
      </c>
      <c r="C327" s="1" t="str">
        <f ca="1">'Annual Trend Days'!C327</f>
        <v/>
      </c>
      <c r="D327" s="3" t="str">
        <f ca="1">'Annual Trend Days'!D327</f>
        <v/>
      </c>
      <c r="E327" s="3" t="str">
        <f ca="1">'Annual Trend Days'!E327</f>
        <v/>
      </c>
      <c r="F327" s="3"/>
      <c r="G327" s="3"/>
      <c r="H327" s="3"/>
      <c r="I327" s="3"/>
      <c r="J327" s="1" t="str" cm="1">
        <f t="array" aca="1" ref="J327" ca="1">_xlfn.SINGLE(IF($B327&lt;&gt;"",IF(COUNTIFS(dates,"&gt;="&amp;J$1,dates,"&lt;"&amp;DATE(YEAR(J$1)+1,MONTH(J$1),DAY(J$1)),projects,$B327)&lt;&gt;0,1,""),""))</f>
        <v/>
      </c>
      <c r="K327" s="1" t="str" cm="1">
        <f t="array" aca="1" ref="K327" ca="1">_xlfn.SINGLE(IF($B327&lt;&gt;"",IF(COUNTIFS(dates,"&gt;="&amp;K$1,dates,"&lt;"&amp;DATE(YEAR(K$1)+1,MONTH(K$1),DAY(K$1)),projects,$B327)&lt;&gt;0,1,""),""))</f>
        <v/>
      </c>
      <c r="L327" s="1" t="str" cm="1">
        <f t="array" aca="1" ref="L327" ca="1">_xlfn.SINGLE(IF($B327&lt;&gt;"",IF(COUNTIFS(dates,"&gt;="&amp;L$1,dates,"&lt;"&amp;DATE(YEAR(L$1)+1,MONTH(L$1),DAY(L$1)),projects,$B327)&lt;&gt;0,1,""),""))</f>
        <v/>
      </c>
      <c r="M327" s="1" t="str" cm="1">
        <f t="array" aca="1" ref="M327" ca="1">_xlfn.SINGLE(IF($B327&lt;&gt;"",IF(COUNTIFS(dates,"&gt;="&amp;M$1,dates,"&lt;"&amp;DATE(YEAR(M$1)+1,MONTH(M$1),DAY(M$1)),projects,$B327)&lt;&gt;0,1,""),""))</f>
        <v/>
      </c>
      <c r="N327" s="1" t="str" cm="1">
        <f t="array" aca="1" ref="N327" ca="1">_xlfn.SINGLE(IF($B327&lt;&gt;"",IF(COUNTIFS(dates,"&gt;="&amp;N$1,dates,"&lt;"&amp;DATE(YEAR(N$1)+1,MONTH(N$1),DAY(N$1)),projects,$B327)&lt;&gt;0,1,""),""))</f>
        <v/>
      </c>
      <c r="O327" s="1" t="str" cm="1">
        <f t="array" aca="1" ref="O327" ca="1">_xlfn.SINGLE(IF($B327&lt;&gt;"",IF(COUNTIFS(dates,"&gt;="&amp;O$1,dates,"&lt;"&amp;DATE(YEAR(O$1)+1,MONTH(O$1),DAY(O$1)),projects,$B327)&lt;&gt;0,1,""),""))</f>
        <v/>
      </c>
    </row>
    <row r="328" spans="1:15">
      <c r="A328" s="14" t="str">
        <f t="shared" ca="1" si="8"/>
        <v/>
      </c>
      <c r="B328" s="1" t="str">
        <f ca="1">'Annual Trend Days'!B328</f>
        <v/>
      </c>
      <c r="C328" s="1" t="str">
        <f ca="1">'Annual Trend Days'!C328</f>
        <v/>
      </c>
      <c r="D328" s="3" t="str">
        <f ca="1">'Annual Trend Days'!D328</f>
        <v/>
      </c>
      <c r="E328" s="3" t="str">
        <f ca="1">'Annual Trend Days'!E328</f>
        <v/>
      </c>
      <c r="F328" s="3"/>
      <c r="G328" s="3"/>
      <c r="H328" s="3"/>
      <c r="I328" s="3"/>
      <c r="J328" s="1" t="str" cm="1">
        <f t="array" aca="1" ref="J328" ca="1">_xlfn.SINGLE(IF($B328&lt;&gt;"",IF(COUNTIFS(dates,"&gt;="&amp;J$1,dates,"&lt;"&amp;DATE(YEAR(J$1)+1,MONTH(J$1),DAY(J$1)),projects,$B328)&lt;&gt;0,1,""),""))</f>
        <v/>
      </c>
      <c r="K328" s="1" t="str" cm="1">
        <f t="array" aca="1" ref="K328" ca="1">_xlfn.SINGLE(IF($B328&lt;&gt;"",IF(COUNTIFS(dates,"&gt;="&amp;K$1,dates,"&lt;"&amp;DATE(YEAR(K$1)+1,MONTH(K$1),DAY(K$1)),projects,$B328)&lt;&gt;0,1,""),""))</f>
        <v/>
      </c>
      <c r="L328" s="1" t="str" cm="1">
        <f t="array" aca="1" ref="L328" ca="1">_xlfn.SINGLE(IF($B328&lt;&gt;"",IF(COUNTIFS(dates,"&gt;="&amp;L$1,dates,"&lt;"&amp;DATE(YEAR(L$1)+1,MONTH(L$1),DAY(L$1)),projects,$B328)&lt;&gt;0,1,""),""))</f>
        <v/>
      </c>
      <c r="M328" s="1" t="str" cm="1">
        <f t="array" aca="1" ref="M328" ca="1">_xlfn.SINGLE(IF($B328&lt;&gt;"",IF(COUNTIFS(dates,"&gt;="&amp;M$1,dates,"&lt;"&amp;DATE(YEAR(M$1)+1,MONTH(M$1),DAY(M$1)),projects,$B328)&lt;&gt;0,1,""),""))</f>
        <v/>
      </c>
      <c r="N328" s="1" t="str" cm="1">
        <f t="array" aca="1" ref="N328" ca="1">_xlfn.SINGLE(IF($B328&lt;&gt;"",IF(COUNTIFS(dates,"&gt;="&amp;N$1,dates,"&lt;"&amp;DATE(YEAR(N$1)+1,MONTH(N$1),DAY(N$1)),projects,$B328)&lt;&gt;0,1,""),""))</f>
        <v/>
      </c>
      <c r="O328" s="1" t="str" cm="1">
        <f t="array" aca="1" ref="O328" ca="1">_xlfn.SINGLE(IF($B328&lt;&gt;"",IF(COUNTIFS(dates,"&gt;="&amp;O$1,dates,"&lt;"&amp;DATE(YEAR(O$1)+1,MONTH(O$1),DAY(O$1)),projects,$B328)&lt;&gt;0,1,""),""))</f>
        <v/>
      </c>
    </row>
    <row r="329" spans="1:15">
      <c r="A329" s="14" t="str">
        <f t="shared" ca="1" si="8"/>
        <v/>
      </c>
      <c r="B329" s="1" t="str">
        <f ca="1">'Annual Trend Days'!B329</f>
        <v/>
      </c>
      <c r="C329" s="1" t="str">
        <f ca="1">'Annual Trend Days'!C329</f>
        <v/>
      </c>
      <c r="D329" s="3" t="str">
        <f ca="1">'Annual Trend Days'!D329</f>
        <v/>
      </c>
      <c r="E329" s="3" t="str">
        <f ca="1">'Annual Trend Days'!E329</f>
        <v/>
      </c>
      <c r="F329" s="3"/>
      <c r="G329" s="3"/>
      <c r="H329" s="3"/>
      <c r="I329" s="3"/>
      <c r="J329" s="1" t="str" cm="1">
        <f t="array" aca="1" ref="J329" ca="1">_xlfn.SINGLE(IF($B329&lt;&gt;"",IF(COUNTIFS(dates,"&gt;="&amp;J$1,dates,"&lt;"&amp;DATE(YEAR(J$1)+1,MONTH(J$1),DAY(J$1)),projects,$B329)&lt;&gt;0,1,""),""))</f>
        <v/>
      </c>
      <c r="K329" s="1" t="str" cm="1">
        <f t="array" aca="1" ref="K329" ca="1">_xlfn.SINGLE(IF($B329&lt;&gt;"",IF(COUNTIFS(dates,"&gt;="&amp;K$1,dates,"&lt;"&amp;DATE(YEAR(K$1)+1,MONTH(K$1),DAY(K$1)),projects,$B329)&lt;&gt;0,1,""),""))</f>
        <v/>
      </c>
      <c r="L329" s="1" t="str" cm="1">
        <f t="array" aca="1" ref="L329" ca="1">_xlfn.SINGLE(IF($B329&lt;&gt;"",IF(COUNTIFS(dates,"&gt;="&amp;L$1,dates,"&lt;"&amp;DATE(YEAR(L$1)+1,MONTH(L$1),DAY(L$1)),projects,$B329)&lt;&gt;0,1,""),""))</f>
        <v/>
      </c>
      <c r="M329" s="1" t="str" cm="1">
        <f t="array" aca="1" ref="M329" ca="1">_xlfn.SINGLE(IF($B329&lt;&gt;"",IF(COUNTIFS(dates,"&gt;="&amp;M$1,dates,"&lt;"&amp;DATE(YEAR(M$1)+1,MONTH(M$1),DAY(M$1)),projects,$B329)&lt;&gt;0,1,""),""))</f>
        <v/>
      </c>
      <c r="N329" s="1" t="str" cm="1">
        <f t="array" aca="1" ref="N329" ca="1">_xlfn.SINGLE(IF($B329&lt;&gt;"",IF(COUNTIFS(dates,"&gt;="&amp;N$1,dates,"&lt;"&amp;DATE(YEAR(N$1)+1,MONTH(N$1),DAY(N$1)),projects,$B329)&lt;&gt;0,1,""),""))</f>
        <v/>
      </c>
      <c r="O329" s="1" t="str" cm="1">
        <f t="array" aca="1" ref="O329" ca="1">_xlfn.SINGLE(IF($B329&lt;&gt;"",IF(COUNTIFS(dates,"&gt;="&amp;O$1,dates,"&lt;"&amp;DATE(YEAR(O$1)+1,MONTH(O$1),DAY(O$1)),projects,$B329)&lt;&gt;0,1,""),""))</f>
        <v/>
      </c>
    </row>
    <row r="330" spans="1:15">
      <c r="A330" s="14" t="str">
        <f t="shared" ca="1" si="8"/>
        <v/>
      </c>
      <c r="B330" s="1" t="str">
        <f ca="1">'Annual Trend Days'!B330</f>
        <v/>
      </c>
      <c r="C330" s="1" t="str">
        <f ca="1">'Annual Trend Days'!C330</f>
        <v/>
      </c>
      <c r="D330" s="3" t="str">
        <f ca="1">'Annual Trend Days'!D330</f>
        <v/>
      </c>
      <c r="E330" s="3" t="str">
        <f ca="1">'Annual Trend Days'!E330</f>
        <v/>
      </c>
      <c r="F330" s="3"/>
      <c r="G330" s="3"/>
      <c r="H330" s="3"/>
      <c r="I330" s="3"/>
      <c r="J330" s="1" t="str" cm="1">
        <f t="array" aca="1" ref="J330" ca="1">_xlfn.SINGLE(IF($B330&lt;&gt;"",IF(COUNTIFS(dates,"&gt;="&amp;J$1,dates,"&lt;"&amp;DATE(YEAR(J$1)+1,MONTH(J$1),DAY(J$1)),projects,$B330)&lt;&gt;0,1,""),""))</f>
        <v/>
      </c>
      <c r="K330" s="1" t="str" cm="1">
        <f t="array" aca="1" ref="K330" ca="1">_xlfn.SINGLE(IF($B330&lt;&gt;"",IF(COUNTIFS(dates,"&gt;="&amp;K$1,dates,"&lt;"&amp;DATE(YEAR(K$1)+1,MONTH(K$1),DAY(K$1)),projects,$B330)&lt;&gt;0,1,""),""))</f>
        <v/>
      </c>
      <c r="L330" s="1" t="str" cm="1">
        <f t="array" aca="1" ref="L330" ca="1">_xlfn.SINGLE(IF($B330&lt;&gt;"",IF(COUNTIFS(dates,"&gt;="&amp;L$1,dates,"&lt;"&amp;DATE(YEAR(L$1)+1,MONTH(L$1),DAY(L$1)),projects,$B330)&lt;&gt;0,1,""),""))</f>
        <v/>
      </c>
      <c r="M330" s="1" t="str" cm="1">
        <f t="array" aca="1" ref="M330" ca="1">_xlfn.SINGLE(IF($B330&lt;&gt;"",IF(COUNTIFS(dates,"&gt;="&amp;M$1,dates,"&lt;"&amp;DATE(YEAR(M$1)+1,MONTH(M$1),DAY(M$1)),projects,$B330)&lt;&gt;0,1,""),""))</f>
        <v/>
      </c>
      <c r="N330" s="1" t="str" cm="1">
        <f t="array" aca="1" ref="N330" ca="1">_xlfn.SINGLE(IF($B330&lt;&gt;"",IF(COUNTIFS(dates,"&gt;="&amp;N$1,dates,"&lt;"&amp;DATE(YEAR(N$1)+1,MONTH(N$1),DAY(N$1)),projects,$B330)&lt;&gt;0,1,""),""))</f>
        <v/>
      </c>
      <c r="O330" s="1" t="str" cm="1">
        <f t="array" aca="1" ref="O330" ca="1">_xlfn.SINGLE(IF($B330&lt;&gt;"",IF(COUNTIFS(dates,"&gt;="&amp;O$1,dates,"&lt;"&amp;DATE(YEAR(O$1)+1,MONTH(O$1),DAY(O$1)),projects,$B330)&lt;&gt;0,1,""),""))</f>
        <v/>
      </c>
    </row>
    <row r="331" spans="1:15">
      <c r="A331" s="14" t="str">
        <f t="shared" ca="1" si="8"/>
        <v/>
      </c>
      <c r="B331" s="1" t="str">
        <f ca="1">'Annual Trend Days'!B331</f>
        <v/>
      </c>
      <c r="C331" s="1" t="str">
        <f ca="1">'Annual Trend Days'!C331</f>
        <v/>
      </c>
      <c r="D331" s="3" t="str">
        <f ca="1">'Annual Trend Days'!D331</f>
        <v/>
      </c>
      <c r="E331" s="3" t="str">
        <f ca="1">'Annual Trend Days'!E331</f>
        <v/>
      </c>
      <c r="F331" s="3"/>
      <c r="G331" s="3"/>
      <c r="H331" s="3"/>
      <c r="I331" s="3"/>
      <c r="J331" s="1" t="str" cm="1">
        <f t="array" aca="1" ref="J331" ca="1">_xlfn.SINGLE(IF($B331&lt;&gt;"",IF(COUNTIFS(dates,"&gt;="&amp;J$1,dates,"&lt;"&amp;DATE(YEAR(J$1)+1,MONTH(J$1),DAY(J$1)),projects,$B331)&lt;&gt;0,1,""),""))</f>
        <v/>
      </c>
      <c r="K331" s="1" t="str" cm="1">
        <f t="array" aca="1" ref="K331" ca="1">_xlfn.SINGLE(IF($B331&lt;&gt;"",IF(COUNTIFS(dates,"&gt;="&amp;K$1,dates,"&lt;"&amp;DATE(YEAR(K$1)+1,MONTH(K$1),DAY(K$1)),projects,$B331)&lt;&gt;0,1,""),""))</f>
        <v/>
      </c>
      <c r="L331" s="1" t="str" cm="1">
        <f t="array" aca="1" ref="L331" ca="1">_xlfn.SINGLE(IF($B331&lt;&gt;"",IF(COUNTIFS(dates,"&gt;="&amp;L$1,dates,"&lt;"&amp;DATE(YEAR(L$1)+1,MONTH(L$1),DAY(L$1)),projects,$B331)&lt;&gt;0,1,""),""))</f>
        <v/>
      </c>
      <c r="M331" s="1" t="str" cm="1">
        <f t="array" aca="1" ref="M331" ca="1">_xlfn.SINGLE(IF($B331&lt;&gt;"",IF(COUNTIFS(dates,"&gt;="&amp;M$1,dates,"&lt;"&amp;DATE(YEAR(M$1)+1,MONTH(M$1),DAY(M$1)),projects,$B331)&lt;&gt;0,1,""),""))</f>
        <v/>
      </c>
      <c r="N331" s="1" t="str" cm="1">
        <f t="array" aca="1" ref="N331" ca="1">_xlfn.SINGLE(IF($B331&lt;&gt;"",IF(COUNTIFS(dates,"&gt;="&amp;N$1,dates,"&lt;"&amp;DATE(YEAR(N$1)+1,MONTH(N$1),DAY(N$1)),projects,$B331)&lt;&gt;0,1,""),""))</f>
        <v/>
      </c>
      <c r="O331" s="1" t="str" cm="1">
        <f t="array" aca="1" ref="O331" ca="1">_xlfn.SINGLE(IF($B331&lt;&gt;"",IF(COUNTIFS(dates,"&gt;="&amp;O$1,dates,"&lt;"&amp;DATE(YEAR(O$1)+1,MONTH(O$1),DAY(O$1)),projects,$B331)&lt;&gt;0,1,""),""))</f>
        <v/>
      </c>
    </row>
    <row r="332" spans="1:15">
      <c r="A332" s="14" t="str">
        <f t="shared" ca="1" si="8"/>
        <v/>
      </c>
      <c r="B332" s="1" t="str">
        <f ca="1">'Annual Trend Days'!B332</f>
        <v/>
      </c>
      <c r="C332" s="1" t="str">
        <f ca="1">'Annual Trend Days'!C332</f>
        <v/>
      </c>
      <c r="D332" s="3" t="str">
        <f ca="1">'Annual Trend Days'!D332</f>
        <v/>
      </c>
      <c r="E332" s="3" t="str">
        <f ca="1">'Annual Trend Days'!E332</f>
        <v/>
      </c>
      <c r="F332" s="3"/>
      <c r="G332" s="3"/>
      <c r="H332" s="3"/>
      <c r="I332" s="3"/>
      <c r="J332" s="1" t="str" cm="1">
        <f t="array" aca="1" ref="J332" ca="1">_xlfn.SINGLE(IF($B332&lt;&gt;"",IF(COUNTIFS(dates,"&gt;="&amp;J$1,dates,"&lt;"&amp;DATE(YEAR(J$1)+1,MONTH(J$1),DAY(J$1)),projects,$B332)&lt;&gt;0,1,""),""))</f>
        <v/>
      </c>
      <c r="K332" s="1" t="str" cm="1">
        <f t="array" aca="1" ref="K332" ca="1">_xlfn.SINGLE(IF($B332&lt;&gt;"",IF(COUNTIFS(dates,"&gt;="&amp;K$1,dates,"&lt;"&amp;DATE(YEAR(K$1)+1,MONTH(K$1),DAY(K$1)),projects,$B332)&lt;&gt;0,1,""),""))</f>
        <v/>
      </c>
      <c r="L332" s="1" t="str" cm="1">
        <f t="array" aca="1" ref="L332" ca="1">_xlfn.SINGLE(IF($B332&lt;&gt;"",IF(COUNTIFS(dates,"&gt;="&amp;L$1,dates,"&lt;"&amp;DATE(YEAR(L$1)+1,MONTH(L$1),DAY(L$1)),projects,$B332)&lt;&gt;0,1,""),""))</f>
        <v/>
      </c>
      <c r="M332" s="1" t="str" cm="1">
        <f t="array" aca="1" ref="M332" ca="1">_xlfn.SINGLE(IF($B332&lt;&gt;"",IF(COUNTIFS(dates,"&gt;="&amp;M$1,dates,"&lt;"&amp;DATE(YEAR(M$1)+1,MONTH(M$1),DAY(M$1)),projects,$B332)&lt;&gt;0,1,""),""))</f>
        <v/>
      </c>
      <c r="N332" s="1" t="str" cm="1">
        <f t="array" aca="1" ref="N332" ca="1">_xlfn.SINGLE(IF($B332&lt;&gt;"",IF(COUNTIFS(dates,"&gt;="&amp;N$1,dates,"&lt;"&amp;DATE(YEAR(N$1)+1,MONTH(N$1),DAY(N$1)),projects,$B332)&lt;&gt;0,1,""),""))</f>
        <v/>
      </c>
      <c r="O332" s="1" t="str" cm="1">
        <f t="array" aca="1" ref="O332" ca="1">_xlfn.SINGLE(IF($B332&lt;&gt;"",IF(COUNTIFS(dates,"&gt;="&amp;O$1,dates,"&lt;"&amp;DATE(YEAR(O$1)+1,MONTH(O$1),DAY(O$1)),projects,$B332)&lt;&gt;0,1,""),""))</f>
        <v/>
      </c>
    </row>
    <row r="333" spans="1:15">
      <c r="A333" s="14" t="str">
        <f t="shared" ca="1" si="8"/>
        <v/>
      </c>
      <c r="B333" s="1" t="str">
        <f ca="1">'Annual Trend Days'!B333</f>
        <v/>
      </c>
      <c r="C333" s="1" t="str">
        <f ca="1">'Annual Trend Days'!C333</f>
        <v/>
      </c>
      <c r="D333" s="3" t="str">
        <f ca="1">'Annual Trend Days'!D333</f>
        <v/>
      </c>
      <c r="E333" s="3" t="str">
        <f ca="1">'Annual Trend Days'!E333</f>
        <v/>
      </c>
      <c r="F333" s="3"/>
      <c r="G333" s="3"/>
      <c r="H333" s="3"/>
      <c r="I333" s="3"/>
      <c r="J333" s="1" t="str" cm="1">
        <f t="array" aca="1" ref="J333" ca="1">_xlfn.SINGLE(IF($B333&lt;&gt;"",IF(COUNTIFS(dates,"&gt;="&amp;J$1,dates,"&lt;"&amp;DATE(YEAR(J$1)+1,MONTH(J$1),DAY(J$1)),projects,$B333)&lt;&gt;0,1,""),""))</f>
        <v/>
      </c>
      <c r="K333" s="1" t="str" cm="1">
        <f t="array" aca="1" ref="K333" ca="1">_xlfn.SINGLE(IF($B333&lt;&gt;"",IF(COUNTIFS(dates,"&gt;="&amp;K$1,dates,"&lt;"&amp;DATE(YEAR(K$1)+1,MONTH(K$1),DAY(K$1)),projects,$B333)&lt;&gt;0,1,""),""))</f>
        <v/>
      </c>
      <c r="L333" s="1" t="str" cm="1">
        <f t="array" aca="1" ref="L333" ca="1">_xlfn.SINGLE(IF($B333&lt;&gt;"",IF(COUNTIFS(dates,"&gt;="&amp;L$1,dates,"&lt;"&amp;DATE(YEAR(L$1)+1,MONTH(L$1),DAY(L$1)),projects,$B333)&lt;&gt;0,1,""),""))</f>
        <v/>
      </c>
      <c r="M333" s="1" t="str" cm="1">
        <f t="array" aca="1" ref="M333" ca="1">_xlfn.SINGLE(IF($B333&lt;&gt;"",IF(COUNTIFS(dates,"&gt;="&amp;M$1,dates,"&lt;"&amp;DATE(YEAR(M$1)+1,MONTH(M$1),DAY(M$1)),projects,$B333)&lt;&gt;0,1,""),""))</f>
        <v/>
      </c>
      <c r="N333" s="1" t="str" cm="1">
        <f t="array" aca="1" ref="N333" ca="1">_xlfn.SINGLE(IF($B333&lt;&gt;"",IF(COUNTIFS(dates,"&gt;="&amp;N$1,dates,"&lt;"&amp;DATE(YEAR(N$1)+1,MONTH(N$1),DAY(N$1)),projects,$B333)&lt;&gt;0,1,""),""))</f>
        <v/>
      </c>
      <c r="O333" s="1" t="str" cm="1">
        <f t="array" aca="1" ref="O333" ca="1">_xlfn.SINGLE(IF($B333&lt;&gt;"",IF(COUNTIFS(dates,"&gt;="&amp;O$1,dates,"&lt;"&amp;DATE(YEAR(O$1)+1,MONTH(O$1),DAY(O$1)),projects,$B333)&lt;&gt;0,1,""),""))</f>
        <v/>
      </c>
    </row>
    <row r="334" spans="1:15">
      <c r="A334" s="14" t="str">
        <f t="shared" ca="1" si="8"/>
        <v/>
      </c>
      <c r="B334" s="1" t="str">
        <f ca="1">'Annual Trend Days'!B334</f>
        <v/>
      </c>
      <c r="C334" s="1" t="str">
        <f ca="1">'Annual Trend Days'!C334</f>
        <v/>
      </c>
      <c r="D334" s="3" t="str">
        <f ca="1">'Annual Trend Days'!D334</f>
        <v/>
      </c>
      <c r="E334" s="3" t="str">
        <f ca="1">'Annual Trend Days'!E334</f>
        <v/>
      </c>
      <c r="F334" s="3"/>
      <c r="G334" s="3"/>
      <c r="H334" s="3"/>
      <c r="I334" s="3"/>
      <c r="J334" s="1" t="str" cm="1">
        <f t="array" aca="1" ref="J334" ca="1">_xlfn.SINGLE(IF($B334&lt;&gt;"",IF(COUNTIFS(dates,"&gt;="&amp;J$1,dates,"&lt;"&amp;DATE(YEAR(J$1)+1,MONTH(J$1),DAY(J$1)),projects,$B334)&lt;&gt;0,1,""),""))</f>
        <v/>
      </c>
      <c r="K334" s="1" t="str" cm="1">
        <f t="array" aca="1" ref="K334" ca="1">_xlfn.SINGLE(IF($B334&lt;&gt;"",IF(COUNTIFS(dates,"&gt;="&amp;K$1,dates,"&lt;"&amp;DATE(YEAR(K$1)+1,MONTH(K$1),DAY(K$1)),projects,$B334)&lt;&gt;0,1,""),""))</f>
        <v/>
      </c>
      <c r="L334" s="1" t="str" cm="1">
        <f t="array" aca="1" ref="L334" ca="1">_xlfn.SINGLE(IF($B334&lt;&gt;"",IF(COUNTIFS(dates,"&gt;="&amp;L$1,dates,"&lt;"&amp;DATE(YEAR(L$1)+1,MONTH(L$1),DAY(L$1)),projects,$B334)&lt;&gt;0,1,""),""))</f>
        <v/>
      </c>
      <c r="M334" s="1" t="str" cm="1">
        <f t="array" aca="1" ref="M334" ca="1">_xlfn.SINGLE(IF($B334&lt;&gt;"",IF(COUNTIFS(dates,"&gt;="&amp;M$1,dates,"&lt;"&amp;DATE(YEAR(M$1)+1,MONTH(M$1),DAY(M$1)),projects,$B334)&lt;&gt;0,1,""),""))</f>
        <v/>
      </c>
      <c r="N334" s="1" t="str" cm="1">
        <f t="array" aca="1" ref="N334" ca="1">_xlfn.SINGLE(IF($B334&lt;&gt;"",IF(COUNTIFS(dates,"&gt;="&amp;N$1,dates,"&lt;"&amp;DATE(YEAR(N$1)+1,MONTH(N$1),DAY(N$1)),projects,$B334)&lt;&gt;0,1,""),""))</f>
        <v/>
      </c>
      <c r="O334" s="1" t="str" cm="1">
        <f t="array" aca="1" ref="O334" ca="1">_xlfn.SINGLE(IF($B334&lt;&gt;"",IF(COUNTIFS(dates,"&gt;="&amp;O$1,dates,"&lt;"&amp;DATE(YEAR(O$1)+1,MONTH(O$1),DAY(O$1)),projects,$B334)&lt;&gt;0,1,""),""))</f>
        <v/>
      </c>
    </row>
    <row r="335" spans="1:15">
      <c r="A335" s="14" t="str">
        <f t="shared" ca="1" si="8"/>
        <v/>
      </c>
      <c r="B335" s="1" t="str">
        <f ca="1">'Annual Trend Days'!B335</f>
        <v/>
      </c>
      <c r="C335" s="1" t="str">
        <f ca="1">'Annual Trend Days'!C335</f>
        <v/>
      </c>
      <c r="D335" s="3" t="str">
        <f ca="1">'Annual Trend Days'!D335</f>
        <v/>
      </c>
      <c r="E335" s="3" t="str">
        <f ca="1">'Annual Trend Days'!E335</f>
        <v/>
      </c>
      <c r="F335" s="3"/>
      <c r="G335" s="3"/>
      <c r="H335" s="3"/>
      <c r="I335" s="3"/>
      <c r="J335" s="1" t="str" cm="1">
        <f t="array" aca="1" ref="J335" ca="1">_xlfn.SINGLE(IF($B335&lt;&gt;"",IF(COUNTIFS(dates,"&gt;="&amp;J$1,dates,"&lt;"&amp;DATE(YEAR(J$1)+1,MONTH(J$1),DAY(J$1)),projects,$B335)&lt;&gt;0,1,""),""))</f>
        <v/>
      </c>
      <c r="K335" s="1" t="str" cm="1">
        <f t="array" aca="1" ref="K335" ca="1">_xlfn.SINGLE(IF($B335&lt;&gt;"",IF(COUNTIFS(dates,"&gt;="&amp;K$1,dates,"&lt;"&amp;DATE(YEAR(K$1)+1,MONTH(K$1),DAY(K$1)),projects,$B335)&lt;&gt;0,1,""),""))</f>
        <v/>
      </c>
      <c r="L335" s="1" t="str" cm="1">
        <f t="array" aca="1" ref="L335" ca="1">_xlfn.SINGLE(IF($B335&lt;&gt;"",IF(COUNTIFS(dates,"&gt;="&amp;L$1,dates,"&lt;"&amp;DATE(YEAR(L$1)+1,MONTH(L$1),DAY(L$1)),projects,$B335)&lt;&gt;0,1,""),""))</f>
        <v/>
      </c>
      <c r="M335" s="1" t="str" cm="1">
        <f t="array" aca="1" ref="M335" ca="1">_xlfn.SINGLE(IF($B335&lt;&gt;"",IF(COUNTIFS(dates,"&gt;="&amp;M$1,dates,"&lt;"&amp;DATE(YEAR(M$1)+1,MONTH(M$1),DAY(M$1)),projects,$B335)&lt;&gt;0,1,""),""))</f>
        <v/>
      </c>
      <c r="N335" s="1" t="str" cm="1">
        <f t="array" aca="1" ref="N335" ca="1">_xlfn.SINGLE(IF($B335&lt;&gt;"",IF(COUNTIFS(dates,"&gt;="&amp;N$1,dates,"&lt;"&amp;DATE(YEAR(N$1)+1,MONTH(N$1),DAY(N$1)),projects,$B335)&lt;&gt;0,1,""),""))</f>
        <v/>
      </c>
      <c r="O335" s="1" t="str" cm="1">
        <f t="array" aca="1" ref="O335" ca="1">_xlfn.SINGLE(IF($B335&lt;&gt;"",IF(COUNTIFS(dates,"&gt;="&amp;O$1,dates,"&lt;"&amp;DATE(YEAR(O$1)+1,MONTH(O$1),DAY(O$1)),projects,$B335)&lt;&gt;0,1,""),""))</f>
        <v/>
      </c>
    </row>
    <row r="336" spans="1:15">
      <c r="A336" s="14" t="str">
        <f t="shared" ca="1" si="8"/>
        <v/>
      </c>
      <c r="B336" s="1" t="str">
        <f ca="1">'Annual Trend Days'!B336</f>
        <v/>
      </c>
      <c r="C336" s="1" t="str">
        <f ca="1">'Annual Trend Days'!C336</f>
        <v/>
      </c>
      <c r="D336" s="3" t="str">
        <f ca="1">'Annual Trend Days'!D336</f>
        <v/>
      </c>
      <c r="E336" s="3" t="str">
        <f ca="1">'Annual Trend Days'!E336</f>
        <v/>
      </c>
      <c r="F336" s="3"/>
      <c r="G336" s="3"/>
      <c r="H336" s="3"/>
      <c r="I336" s="3"/>
      <c r="J336" s="1" t="str" cm="1">
        <f t="array" aca="1" ref="J336" ca="1">_xlfn.SINGLE(IF($B336&lt;&gt;"",IF(COUNTIFS(dates,"&gt;="&amp;J$1,dates,"&lt;"&amp;DATE(YEAR(J$1)+1,MONTH(J$1),DAY(J$1)),projects,$B336)&lt;&gt;0,1,""),""))</f>
        <v/>
      </c>
      <c r="K336" s="1" t="str" cm="1">
        <f t="array" aca="1" ref="K336" ca="1">_xlfn.SINGLE(IF($B336&lt;&gt;"",IF(COUNTIFS(dates,"&gt;="&amp;K$1,dates,"&lt;"&amp;DATE(YEAR(K$1)+1,MONTH(K$1),DAY(K$1)),projects,$B336)&lt;&gt;0,1,""),""))</f>
        <v/>
      </c>
      <c r="L336" s="1" t="str" cm="1">
        <f t="array" aca="1" ref="L336" ca="1">_xlfn.SINGLE(IF($B336&lt;&gt;"",IF(COUNTIFS(dates,"&gt;="&amp;L$1,dates,"&lt;"&amp;DATE(YEAR(L$1)+1,MONTH(L$1),DAY(L$1)),projects,$B336)&lt;&gt;0,1,""),""))</f>
        <v/>
      </c>
      <c r="M336" s="1" t="str" cm="1">
        <f t="array" aca="1" ref="M336" ca="1">_xlfn.SINGLE(IF($B336&lt;&gt;"",IF(COUNTIFS(dates,"&gt;="&amp;M$1,dates,"&lt;"&amp;DATE(YEAR(M$1)+1,MONTH(M$1),DAY(M$1)),projects,$B336)&lt;&gt;0,1,""),""))</f>
        <v/>
      </c>
      <c r="N336" s="1" t="str" cm="1">
        <f t="array" aca="1" ref="N336" ca="1">_xlfn.SINGLE(IF($B336&lt;&gt;"",IF(COUNTIFS(dates,"&gt;="&amp;N$1,dates,"&lt;"&amp;DATE(YEAR(N$1)+1,MONTH(N$1),DAY(N$1)),projects,$B336)&lt;&gt;0,1,""),""))</f>
        <v/>
      </c>
      <c r="O336" s="1" t="str" cm="1">
        <f t="array" aca="1" ref="O336" ca="1">_xlfn.SINGLE(IF($B336&lt;&gt;"",IF(COUNTIFS(dates,"&gt;="&amp;O$1,dates,"&lt;"&amp;DATE(YEAR(O$1)+1,MONTH(O$1),DAY(O$1)),projects,$B336)&lt;&gt;0,1,""),""))</f>
        <v/>
      </c>
    </row>
    <row r="337" spans="1:15">
      <c r="A337" s="14" t="str">
        <f t="shared" ca="1" si="8"/>
        <v/>
      </c>
      <c r="B337" s="1" t="str">
        <f ca="1">'Annual Trend Days'!B337</f>
        <v/>
      </c>
      <c r="C337" s="1" t="str">
        <f ca="1">'Annual Trend Days'!C337</f>
        <v/>
      </c>
      <c r="D337" s="3" t="str">
        <f ca="1">'Annual Trend Days'!D337</f>
        <v/>
      </c>
      <c r="E337" s="3" t="str">
        <f ca="1">'Annual Trend Days'!E337</f>
        <v/>
      </c>
      <c r="F337" s="3"/>
      <c r="G337" s="3"/>
      <c r="H337" s="3"/>
      <c r="I337" s="3"/>
      <c r="J337" s="1" t="str" cm="1">
        <f t="array" aca="1" ref="J337" ca="1">_xlfn.SINGLE(IF($B337&lt;&gt;"",IF(COUNTIFS(dates,"&gt;="&amp;J$1,dates,"&lt;"&amp;DATE(YEAR(J$1)+1,MONTH(J$1),DAY(J$1)),projects,$B337)&lt;&gt;0,1,""),""))</f>
        <v/>
      </c>
      <c r="K337" s="1" t="str" cm="1">
        <f t="array" aca="1" ref="K337" ca="1">_xlfn.SINGLE(IF($B337&lt;&gt;"",IF(COUNTIFS(dates,"&gt;="&amp;K$1,dates,"&lt;"&amp;DATE(YEAR(K$1)+1,MONTH(K$1),DAY(K$1)),projects,$B337)&lt;&gt;0,1,""),""))</f>
        <v/>
      </c>
      <c r="L337" s="1" t="str" cm="1">
        <f t="array" aca="1" ref="L337" ca="1">_xlfn.SINGLE(IF($B337&lt;&gt;"",IF(COUNTIFS(dates,"&gt;="&amp;L$1,dates,"&lt;"&amp;DATE(YEAR(L$1)+1,MONTH(L$1),DAY(L$1)),projects,$B337)&lt;&gt;0,1,""),""))</f>
        <v/>
      </c>
      <c r="M337" s="1" t="str" cm="1">
        <f t="array" aca="1" ref="M337" ca="1">_xlfn.SINGLE(IF($B337&lt;&gt;"",IF(COUNTIFS(dates,"&gt;="&amp;M$1,dates,"&lt;"&amp;DATE(YEAR(M$1)+1,MONTH(M$1),DAY(M$1)),projects,$B337)&lt;&gt;0,1,""),""))</f>
        <v/>
      </c>
      <c r="N337" s="1" t="str" cm="1">
        <f t="array" aca="1" ref="N337" ca="1">_xlfn.SINGLE(IF($B337&lt;&gt;"",IF(COUNTIFS(dates,"&gt;="&amp;N$1,dates,"&lt;"&amp;DATE(YEAR(N$1)+1,MONTH(N$1),DAY(N$1)),projects,$B337)&lt;&gt;0,1,""),""))</f>
        <v/>
      </c>
      <c r="O337" s="1" t="str" cm="1">
        <f t="array" aca="1" ref="O337" ca="1">_xlfn.SINGLE(IF($B337&lt;&gt;"",IF(COUNTIFS(dates,"&gt;="&amp;O$1,dates,"&lt;"&amp;DATE(YEAR(O$1)+1,MONTH(O$1),DAY(O$1)),projects,$B337)&lt;&gt;0,1,""),""))</f>
        <v/>
      </c>
    </row>
    <row r="338" spans="1:15">
      <c r="A338" s="14" t="str">
        <f t="shared" ca="1" si="8"/>
        <v/>
      </c>
      <c r="B338" s="1" t="str">
        <f ca="1">'Annual Trend Days'!B338</f>
        <v/>
      </c>
      <c r="C338" s="1" t="str">
        <f ca="1">'Annual Trend Days'!C338</f>
        <v/>
      </c>
      <c r="D338" s="3" t="str">
        <f ca="1">'Annual Trend Days'!D338</f>
        <v/>
      </c>
      <c r="E338" s="3" t="str">
        <f ca="1">'Annual Trend Days'!E338</f>
        <v/>
      </c>
      <c r="F338" s="3"/>
      <c r="G338" s="3"/>
      <c r="H338" s="3"/>
      <c r="I338" s="3"/>
      <c r="J338" s="1" t="str" cm="1">
        <f t="array" aca="1" ref="J338" ca="1">_xlfn.SINGLE(IF($B338&lt;&gt;"",IF(COUNTIFS(dates,"&gt;="&amp;J$1,dates,"&lt;"&amp;DATE(YEAR(J$1)+1,MONTH(J$1),DAY(J$1)),projects,$B338)&lt;&gt;0,1,""),""))</f>
        <v/>
      </c>
      <c r="K338" s="1" t="str" cm="1">
        <f t="array" aca="1" ref="K338" ca="1">_xlfn.SINGLE(IF($B338&lt;&gt;"",IF(COUNTIFS(dates,"&gt;="&amp;K$1,dates,"&lt;"&amp;DATE(YEAR(K$1)+1,MONTH(K$1),DAY(K$1)),projects,$B338)&lt;&gt;0,1,""),""))</f>
        <v/>
      </c>
      <c r="L338" s="1" t="str" cm="1">
        <f t="array" aca="1" ref="L338" ca="1">_xlfn.SINGLE(IF($B338&lt;&gt;"",IF(COUNTIFS(dates,"&gt;="&amp;L$1,dates,"&lt;"&amp;DATE(YEAR(L$1)+1,MONTH(L$1),DAY(L$1)),projects,$B338)&lt;&gt;0,1,""),""))</f>
        <v/>
      </c>
      <c r="M338" s="1" t="str" cm="1">
        <f t="array" aca="1" ref="M338" ca="1">_xlfn.SINGLE(IF($B338&lt;&gt;"",IF(COUNTIFS(dates,"&gt;="&amp;M$1,dates,"&lt;"&amp;DATE(YEAR(M$1)+1,MONTH(M$1),DAY(M$1)),projects,$B338)&lt;&gt;0,1,""),""))</f>
        <v/>
      </c>
      <c r="N338" s="1" t="str" cm="1">
        <f t="array" aca="1" ref="N338" ca="1">_xlfn.SINGLE(IF($B338&lt;&gt;"",IF(COUNTIFS(dates,"&gt;="&amp;N$1,dates,"&lt;"&amp;DATE(YEAR(N$1)+1,MONTH(N$1),DAY(N$1)),projects,$B338)&lt;&gt;0,1,""),""))</f>
        <v/>
      </c>
      <c r="O338" s="1" t="str" cm="1">
        <f t="array" aca="1" ref="O338" ca="1">_xlfn.SINGLE(IF($B338&lt;&gt;"",IF(COUNTIFS(dates,"&gt;="&amp;O$1,dates,"&lt;"&amp;DATE(YEAR(O$1)+1,MONTH(O$1),DAY(O$1)),projects,$B338)&lt;&gt;0,1,""),""))</f>
        <v/>
      </c>
    </row>
    <row r="339" spans="1:15">
      <c r="A339" s="14" t="str">
        <f t="shared" ca="1" si="8"/>
        <v/>
      </c>
      <c r="B339" s="1" t="str">
        <f ca="1">'Annual Trend Days'!B339</f>
        <v/>
      </c>
      <c r="C339" s="1" t="str">
        <f ca="1">'Annual Trend Days'!C339</f>
        <v/>
      </c>
      <c r="D339" s="3" t="str">
        <f ca="1">'Annual Trend Days'!D339</f>
        <v/>
      </c>
      <c r="E339" s="3" t="str">
        <f ca="1">'Annual Trend Days'!E339</f>
        <v/>
      </c>
      <c r="F339" s="3"/>
      <c r="G339" s="3"/>
      <c r="H339" s="3"/>
      <c r="I339" s="3"/>
      <c r="J339" s="1" t="str" cm="1">
        <f t="array" aca="1" ref="J339" ca="1">_xlfn.SINGLE(IF($B339&lt;&gt;"",IF(COUNTIFS(dates,"&gt;="&amp;J$1,dates,"&lt;"&amp;DATE(YEAR(J$1)+1,MONTH(J$1),DAY(J$1)),projects,$B339)&lt;&gt;0,1,""),""))</f>
        <v/>
      </c>
      <c r="K339" s="1" t="str" cm="1">
        <f t="array" aca="1" ref="K339" ca="1">_xlfn.SINGLE(IF($B339&lt;&gt;"",IF(COUNTIFS(dates,"&gt;="&amp;K$1,dates,"&lt;"&amp;DATE(YEAR(K$1)+1,MONTH(K$1),DAY(K$1)),projects,$B339)&lt;&gt;0,1,""),""))</f>
        <v/>
      </c>
      <c r="L339" s="1" t="str" cm="1">
        <f t="array" aca="1" ref="L339" ca="1">_xlfn.SINGLE(IF($B339&lt;&gt;"",IF(COUNTIFS(dates,"&gt;="&amp;L$1,dates,"&lt;"&amp;DATE(YEAR(L$1)+1,MONTH(L$1),DAY(L$1)),projects,$B339)&lt;&gt;0,1,""),""))</f>
        <v/>
      </c>
      <c r="M339" s="1" t="str" cm="1">
        <f t="array" aca="1" ref="M339" ca="1">_xlfn.SINGLE(IF($B339&lt;&gt;"",IF(COUNTIFS(dates,"&gt;="&amp;M$1,dates,"&lt;"&amp;DATE(YEAR(M$1)+1,MONTH(M$1),DAY(M$1)),projects,$B339)&lt;&gt;0,1,""),""))</f>
        <v/>
      </c>
      <c r="N339" s="1" t="str" cm="1">
        <f t="array" aca="1" ref="N339" ca="1">_xlfn.SINGLE(IF($B339&lt;&gt;"",IF(COUNTIFS(dates,"&gt;="&amp;N$1,dates,"&lt;"&amp;DATE(YEAR(N$1)+1,MONTH(N$1),DAY(N$1)),projects,$B339)&lt;&gt;0,1,""),""))</f>
        <v/>
      </c>
      <c r="O339" s="1" t="str" cm="1">
        <f t="array" aca="1" ref="O339" ca="1">_xlfn.SINGLE(IF($B339&lt;&gt;"",IF(COUNTIFS(dates,"&gt;="&amp;O$1,dates,"&lt;"&amp;DATE(YEAR(O$1)+1,MONTH(O$1),DAY(O$1)),projects,$B339)&lt;&gt;0,1,""),""))</f>
        <v/>
      </c>
    </row>
  </sheetData>
  <conditionalFormatting sqref="J3:L339">
    <cfRule type="cellIs" dxfId="9" priority="5" operator="equal">
      <formula>0</formula>
    </cfRule>
  </conditionalFormatting>
  <conditionalFormatting sqref="M3:O339 J4:O339">
    <cfRule type="cellIs" dxfId="8" priority="4" operator="equal">
      <formula>0</formula>
    </cfRule>
  </conditionalFormatting>
  <conditionalFormatting sqref="P3:P54">
    <cfRule type="cellIs" dxfId="7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CB171-66D2-46D0-AF6B-F66B5A5DD9C0}">
  <sheetPr codeName="Sheet24">
    <tabColor theme="7"/>
  </sheetPr>
  <dimension ref="A1:Z58"/>
  <sheetViews>
    <sheetView workbookViewId="0">
      <selection activeCell="F5" sqref="F5"/>
    </sheetView>
  </sheetViews>
  <sheetFormatPr defaultColWidth="8.85546875" defaultRowHeight="15"/>
  <cols>
    <col min="1" max="1" width="8.42578125" style="14" bestFit="1" customWidth="1"/>
    <col min="2" max="2" width="22.42578125" bestFit="1" customWidth="1"/>
    <col min="3" max="3" width="8.42578125" customWidth="1"/>
    <col min="4" max="4" width="9.28515625" customWidth="1"/>
    <col min="5" max="5" width="8.42578125" customWidth="1"/>
    <col min="6" max="11" width="8.42578125" bestFit="1" customWidth="1"/>
    <col min="12" max="14" width="9.7109375" bestFit="1" customWidth="1"/>
    <col min="15" max="23" width="8.42578125" bestFit="1" customWidth="1"/>
    <col min="24" max="26" width="9.7109375" bestFit="1" customWidth="1"/>
  </cols>
  <sheetData>
    <row r="1" spans="1:26">
      <c r="A1" s="15" t="s">
        <v>47</v>
      </c>
      <c r="B1" s="9" t="s">
        <v>58</v>
      </c>
      <c r="C1" s="38">
        <v>44562</v>
      </c>
      <c r="D1" s="22">
        <f>DATE(YEAR(C1)+1,MONTH(C1),DAY(C1))</f>
        <v>44927</v>
      </c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45">
      <c r="B2" s="12" t="s">
        <v>54</v>
      </c>
      <c r="C2" s="18" t="s">
        <v>54</v>
      </c>
      <c r="D2" s="18" t="s">
        <v>52</v>
      </c>
      <c r="E2" s="18" t="s">
        <v>139</v>
      </c>
      <c r="F2" s="37" t="s">
        <v>111</v>
      </c>
      <c r="G2" s="18" t="s">
        <v>72</v>
      </c>
      <c r="H2" s="18" t="s">
        <v>140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>
      <c r="A3" s="14">
        <v>1</v>
      </c>
      <c r="B3" s="1" t="s">
        <v>61</v>
      </c>
      <c r="C3" s="1">
        <f t="shared" ref="C3:C27" ca="1" si="0">COUNTIFS(dates,"&gt;="&amp;$C$1,dates,"&lt;"&amp;$D$1,projects,$B3)</f>
        <v>0</v>
      </c>
      <c r="D3" s="1">
        <f ca="1">SUMIFS(stitches,dates,"&gt;="&amp;C$1,dates,"&lt;"&amp;D$1,projects,$B3)</f>
        <v>0</v>
      </c>
      <c r="E3" s="35">
        <f ca="1">SUMIFS(times,dates,"&gt;="&amp;C$1,dates,"&lt;"&amp;D$1,projects,$B3)</f>
        <v>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4" t="str">
        <f t="shared" ref="A4:A27" ca="1" si="1">IF(A3&gt;=annual_summary_projects,"",A3+1)</f>
        <v/>
      </c>
      <c r="B4" s="1" t="str">
        <f ca="1">IF(A4&lt;=annual_summary_projects,INDEX(OFFSET(first_project,MATCH(C$1,dates,1)-1,0):OFFSET(first_project,MATCH(D$1,dates,1)-1,0),MATCH(0,INDEX(COUNTIF($B$1:B3,OFFSET(first_project,MATCH(C$1,dates,1)-1,0):OFFSET(first_project,MATCH(D$1,dates,1)-1,0)),0,0),0)),"")</f>
        <v/>
      </c>
      <c r="C4" s="1">
        <f t="shared" ca="1" si="0"/>
        <v>0</v>
      </c>
      <c r="D4" s="1">
        <f t="shared" ref="D4:D27" ca="1" si="2">SUMIFS(stitches,dates,"&gt;="&amp;$C$1,dates,"&lt;"&amp;$D$1,projects,$B4)</f>
        <v>0</v>
      </c>
      <c r="E4" s="35">
        <f t="shared" ref="E4:E27" ca="1" si="3">SUMIFS(times,dates,"&gt;="&amp;$C$1,dates,"&lt;"&amp;$D$1,projects,$B4)</f>
        <v>0</v>
      </c>
      <c r="F4" s="2" t="e">
        <f t="shared" ref="F4:F27" ca="1" si="4">IF(AND(D4&lt;&gt;0,E4&lt;&gt;0),D4/(E4*1440),NA())</f>
        <v>#N/A</v>
      </c>
      <c r="G4" s="1">
        <f t="shared" ref="G4:G27" ca="1" si="5">COUNTIFS(pages,"&gt;0",dates,"&gt;="&amp;$C$1,dates,"&lt;"&amp;$D$1,projects,$B4)</f>
        <v>0</v>
      </c>
      <c r="H4" s="4" t="str" cm="1">
        <f t="array" aca="1" ref="H4" ca="1">IF(B4&lt;&gt;"",IF(INDEX(projects_is_finished,MATCH(B4,projects_projects,0))=checked_key,"Yes",""),"")</f>
        <v/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4" t="str">
        <f t="shared" ca="1" si="1"/>
        <v/>
      </c>
      <c r="B5" s="1" t="str">
        <f ca="1">IF(A5&lt;=annual_summary_projects,INDEX(OFFSET(first_project,MATCH(C$1,dates,1)-1,0):OFFSET(first_project,MATCH(D$1,dates,1)-1,0),MATCH(0,INDEX(COUNTIF($B$1:B4,OFFSET(first_project,MATCH(C$1,dates,1)-1,0):OFFSET(first_project,MATCH(D$1,dates,1)-1,0)),0,0),0)),"")</f>
        <v/>
      </c>
      <c r="C5" s="1">
        <f t="shared" ca="1" si="0"/>
        <v>0</v>
      </c>
      <c r="D5" s="1">
        <f t="shared" ca="1" si="2"/>
        <v>0</v>
      </c>
      <c r="E5" s="35">
        <f t="shared" ca="1" si="3"/>
        <v>0</v>
      </c>
      <c r="F5" s="2" t="e">
        <f t="shared" ca="1" si="4"/>
        <v>#N/A</v>
      </c>
      <c r="G5" s="1">
        <f t="shared" ca="1" si="5"/>
        <v>0</v>
      </c>
      <c r="H5" s="4" t="str" cm="1">
        <f t="array" aca="1" ref="H5" ca="1">IF(B5&lt;&gt;"",IF(INDEX(projects_is_finished,MATCH(B5,projects_projects,0))=checked_key,"Yes",""),"")</f>
        <v/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4" t="str">
        <f ca="1">IF(A5&gt;=annual_summary_projects,"",A5+1)</f>
        <v/>
      </c>
      <c r="B6" s="1" t="str">
        <f ca="1">IF(A6&lt;=annual_summary_projects,INDEX(OFFSET(first_project,MATCH(C$1,dates,1)-1,0):OFFSET(first_project,MATCH(D$1,dates,1)-1,0),MATCH(0,INDEX(COUNTIF($B$1:B5,OFFSET(first_project,MATCH(C$1,dates,1)-1,0):OFFSET(first_project,MATCH(D$1,dates,1)-1,0)),0,0),0)),"")</f>
        <v/>
      </c>
      <c r="C6" s="1">
        <f t="shared" ca="1" si="0"/>
        <v>0</v>
      </c>
      <c r="D6" s="1">
        <f t="shared" ca="1" si="2"/>
        <v>0</v>
      </c>
      <c r="E6" s="35">
        <f t="shared" ca="1" si="3"/>
        <v>0</v>
      </c>
      <c r="F6" s="2" t="e">
        <f t="shared" ca="1" si="4"/>
        <v>#N/A</v>
      </c>
      <c r="G6" s="1">
        <f t="shared" ca="1" si="5"/>
        <v>0</v>
      </c>
      <c r="H6" s="4" t="str" cm="1">
        <f t="array" aca="1" ref="H6" ca="1">IF(B6&lt;&gt;"",IF(INDEX(projects_is_finished,MATCH(B6,projects_projects,0))=checked_key,"Yes",""),"")</f>
        <v/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4" t="str">
        <f t="shared" ca="1" si="1"/>
        <v/>
      </c>
      <c r="B7" s="1" t="str">
        <f ca="1">IF(A7&lt;=annual_summary_projects,INDEX(OFFSET(first_project,MATCH(C$1,dates,1)-1,0):OFFSET(first_project,MATCH(D$1,dates,1)-1,0),MATCH(0,INDEX(COUNTIF($B$1:B6,OFFSET(first_project,MATCH(C$1,dates,1)-1,0):OFFSET(first_project,MATCH(D$1,dates,1)-1,0)),0,0),0)),"")</f>
        <v/>
      </c>
      <c r="C7" s="1">
        <f t="shared" ca="1" si="0"/>
        <v>0</v>
      </c>
      <c r="D7" s="1">
        <f t="shared" ca="1" si="2"/>
        <v>0</v>
      </c>
      <c r="E7" s="35">
        <f t="shared" ca="1" si="3"/>
        <v>0</v>
      </c>
      <c r="F7" s="2" t="e">
        <f t="shared" ca="1" si="4"/>
        <v>#N/A</v>
      </c>
      <c r="G7" s="1">
        <f t="shared" ca="1" si="5"/>
        <v>0</v>
      </c>
      <c r="H7" s="4" t="str" cm="1">
        <f t="array" aca="1" ref="H7" ca="1">IF(B7&lt;&gt;"",IF(INDEX(projects_is_finished,MATCH(B7,projects_projects,0))=checked_key,"Yes",""),"")</f>
        <v/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4" t="str">
        <f t="shared" ca="1" si="1"/>
        <v/>
      </c>
      <c r="B8" s="1" t="str">
        <f ca="1">IF(A8&lt;=annual_summary_projects,INDEX(OFFSET(first_project,MATCH(C$1,dates,1)-1,0):OFFSET(first_project,MATCH(D$1,dates,1)-1,0),MATCH(0,INDEX(COUNTIF($B$1:B7,OFFSET(first_project,MATCH(C$1,dates,1)-1,0):OFFSET(first_project,MATCH(D$1,dates,1)-1,0)),0,0),0)),"")</f>
        <v/>
      </c>
      <c r="C8" s="1">
        <f t="shared" ca="1" si="0"/>
        <v>0</v>
      </c>
      <c r="D8" s="1">
        <f t="shared" ca="1" si="2"/>
        <v>0</v>
      </c>
      <c r="E8" s="35">
        <f t="shared" ca="1" si="3"/>
        <v>0</v>
      </c>
      <c r="F8" s="2" t="e">
        <f t="shared" ca="1" si="4"/>
        <v>#N/A</v>
      </c>
      <c r="G8" s="1">
        <f t="shared" ca="1" si="5"/>
        <v>0</v>
      </c>
      <c r="H8" s="4" t="str" cm="1">
        <f t="array" aca="1" ref="H8" ca="1">IF(B8&lt;&gt;"",IF(INDEX(projects_is_finished,MATCH(B8,projects_projects,0))=checked_key,"Yes",""),"")</f>
        <v/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4" t="str">
        <f t="shared" ca="1" si="1"/>
        <v/>
      </c>
      <c r="B9" s="1" t="str">
        <f ca="1">IF(A9&lt;=annual_summary_projects,INDEX(OFFSET(first_project,MATCH(C$1,dates,1)-1,0):OFFSET(first_project,MATCH(D$1,dates,1)-1,0),MATCH(0,INDEX(COUNTIF($B$1:B8,OFFSET(first_project,MATCH(C$1,dates,1)-1,0):OFFSET(first_project,MATCH(D$1,dates,1)-1,0)),0,0),0)),"")</f>
        <v/>
      </c>
      <c r="C9" s="1">
        <f t="shared" ca="1" si="0"/>
        <v>0</v>
      </c>
      <c r="D9" s="1">
        <f t="shared" ca="1" si="2"/>
        <v>0</v>
      </c>
      <c r="E9" s="35">
        <f t="shared" ca="1" si="3"/>
        <v>0</v>
      </c>
      <c r="F9" s="2" t="e">
        <f t="shared" ca="1" si="4"/>
        <v>#N/A</v>
      </c>
      <c r="G9" s="1">
        <f t="shared" ca="1" si="5"/>
        <v>0</v>
      </c>
      <c r="H9" s="4" t="str" cm="1">
        <f t="array" aca="1" ref="H9" ca="1">IF(B9&lt;&gt;"",IF(INDEX(projects_is_finished,MATCH(B9,projects_projects,0))=checked_key,"Yes",""),"")</f>
        <v/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4" t="str">
        <f t="shared" ca="1" si="1"/>
        <v/>
      </c>
      <c r="B10" s="1" t="str">
        <f ca="1">IF(A10&lt;=annual_summary_projects,INDEX(OFFSET(first_project,MATCH(C$1,dates,1)-1,0):OFFSET(first_project,MATCH(D$1,dates,1)-1,0),MATCH(0,INDEX(COUNTIF($B$1:B9,OFFSET(first_project,MATCH(C$1,dates,1)-1,0):OFFSET(first_project,MATCH(D$1,dates,1)-1,0)),0,0),0)),"")</f>
        <v/>
      </c>
      <c r="C10" s="1">
        <f t="shared" ca="1" si="0"/>
        <v>0</v>
      </c>
      <c r="D10" s="1">
        <f t="shared" ca="1" si="2"/>
        <v>0</v>
      </c>
      <c r="E10" s="35">
        <f t="shared" ca="1" si="3"/>
        <v>0</v>
      </c>
      <c r="F10" s="2" t="e">
        <f t="shared" ca="1" si="4"/>
        <v>#N/A</v>
      </c>
      <c r="G10" s="1">
        <f t="shared" ca="1" si="5"/>
        <v>0</v>
      </c>
      <c r="H10" s="4" t="str" cm="1">
        <f t="array" aca="1" ref="H10" ca="1">IF(B10&lt;&gt;"",IF(INDEX(projects_is_finished,MATCH(B10,projects_projects,0))=checked_key,"Yes",""),"")</f>
        <v/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4" t="str">
        <f t="shared" ca="1" si="1"/>
        <v/>
      </c>
      <c r="B11" s="1" t="str">
        <f ca="1">IF(A11&lt;=annual_summary_projects,INDEX(OFFSET(first_project,MATCH(C$1,dates,1)-1,0):OFFSET(first_project,MATCH(D$1,dates,1)-1,0),MATCH(0,INDEX(COUNTIF($B$1:B10,OFFSET(first_project,MATCH(C$1,dates,1)-1,0):OFFSET(first_project,MATCH(D$1,dates,1)-1,0)),0,0),0)),"")</f>
        <v/>
      </c>
      <c r="C11" s="1">
        <f t="shared" ca="1" si="0"/>
        <v>0</v>
      </c>
      <c r="D11" s="1">
        <f t="shared" ca="1" si="2"/>
        <v>0</v>
      </c>
      <c r="E11" s="35">
        <f t="shared" ca="1" si="3"/>
        <v>0</v>
      </c>
      <c r="F11" s="2" t="e">
        <f t="shared" ca="1" si="4"/>
        <v>#N/A</v>
      </c>
      <c r="G11" s="1">
        <f t="shared" ca="1" si="5"/>
        <v>0</v>
      </c>
      <c r="H11" s="4" t="str" cm="1">
        <f t="array" aca="1" ref="H11" ca="1">IF(B11&lt;&gt;"",IF(INDEX(projects_is_finished,MATCH(B11,projects_projects,0))=checked_key,"Yes",""),"")</f>
        <v/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4" t="str">
        <f t="shared" ca="1" si="1"/>
        <v/>
      </c>
      <c r="B12" s="1" t="str">
        <f ca="1">IF(A12&lt;=annual_summary_projects,INDEX(OFFSET(first_project,MATCH(C$1,dates,1)-1,0):OFFSET(first_project,MATCH(D$1,dates,1)-1,0),MATCH(0,INDEX(COUNTIF($B$1:B11,OFFSET(first_project,MATCH(C$1,dates,1)-1,0):OFFSET(first_project,MATCH(D$1,dates,1)-1,0)),0,0),0)),"")</f>
        <v/>
      </c>
      <c r="C12" s="1">
        <f t="shared" ca="1" si="0"/>
        <v>0</v>
      </c>
      <c r="D12" s="1">
        <f t="shared" ca="1" si="2"/>
        <v>0</v>
      </c>
      <c r="E12" s="35">
        <f t="shared" ca="1" si="3"/>
        <v>0</v>
      </c>
      <c r="F12" s="2" t="e">
        <f t="shared" ca="1" si="4"/>
        <v>#N/A</v>
      </c>
      <c r="G12" s="1">
        <f t="shared" ca="1" si="5"/>
        <v>0</v>
      </c>
      <c r="H12" s="4" t="str" cm="1">
        <f t="array" aca="1" ref="H12" ca="1">IF(B12&lt;&gt;"",IF(INDEX(projects_is_finished,MATCH(B12,projects_projects,0))=checked_key,"Yes",""),"")</f>
        <v/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4" t="str">
        <f t="shared" ca="1" si="1"/>
        <v/>
      </c>
      <c r="B13" s="1" t="str">
        <f ca="1">IF(A13&lt;=annual_summary_projects,INDEX(OFFSET(first_project,MATCH(C$1,dates,1)-1,0):OFFSET(first_project,MATCH(D$1,dates,1)-1,0),MATCH(0,INDEX(COUNTIF($B$1:B12,OFFSET(first_project,MATCH(C$1,dates,1)-1,0):OFFSET(first_project,MATCH(D$1,dates,1)-1,0)),0,0),0)),"")</f>
        <v/>
      </c>
      <c r="C13" s="1">
        <f t="shared" ca="1" si="0"/>
        <v>0</v>
      </c>
      <c r="D13" s="1">
        <f t="shared" ca="1" si="2"/>
        <v>0</v>
      </c>
      <c r="E13" s="35">
        <f t="shared" ca="1" si="3"/>
        <v>0</v>
      </c>
      <c r="F13" s="2" t="e">
        <f t="shared" ca="1" si="4"/>
        <v>#N/A</v>
      </c>
      <c r="G13" s="1">
        <f t="shared" ca="1" si="5"/>
        <v>0</v>
      </c>
      <c r="H13" s="4" t="str" cm="1">
        <f t="array" aca="1" ref="H13" ca="1">IF(B13&lt;&gt;"",IF(INDEX(projects_is_finished,MATCH(B13,projects_projects,0))=checked_key,"Yes",""),"")</f>
        <v/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4" t="str">
        <f t="shared" ca="1" si="1"/>
        <v/>
      </c>
      <c r="B14" s="1" t="str">
        <f ca="1">IF(A14&lt;=annual_summary_projects,INDEX(OFFSET(first_project,MATCH(C$1,dates,1)-1,0):OFFSET(first_project,MATCH(D$1,dates,1)-1,0),MATCH(0,INDEX(COUNTIF($B$1:B13,OFFSET(first_project,MATCH(C$1,dates,1)-1,0):OFFSET(first_project,MATCH(D$1,dates,1)-1,0)),0,0),0)),"")</f>
        <v/>
      </c>
      <c r="C14" s="1">
        <f t="shared" ca="1" si="0"/>
        <v>0</v>
      </c>
      <c r="D14" s="1">
        <f t="shared" ca="1" si="2"/>
        <v>0</v>
      </c>
      <c r="E14" s="35">
        <f t="shared" ca="1" si="3"/>
        <v>0</v>
      </c>
      <c r="F14" s="2" t="e">
        <f t="shared" ca="1" si="4"/>
        <v>#N/A</v>
      </c>
      <c r="G14" s="1">
        <f t="shared" ca="1" si="5"/>
        <v>0</v>
      </c>
      <c r="H14" s="4" t="str" cm="1">
        <f t="array" aca="1" ref="H14" ca="1">IF(B14&lt;&gt;"",IF(INDEX(projects_is_finished,MATCH(B14,projects_projects,0))=checked_key,"Yes",""),"")</f>
        <v/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4" t="str">
        <f t="shared" ca="1" si="1"/>
        <v/>
      </c>
      <c r="B15" s="1" t="str">
        <f ca="1">IF(A15&lt;=annual_summary_projects,INDEX(OFFSET(first_project,MATCH(C$1,dates,1)-1,0):OFFSET(first_project,MATCH(D$1,dates,1)-1,0),MATCH(0,INDEX(COUNTIF($B$1:B14,OFFSET(first_project,MATCH(C$1,dates,1)-1,0):OFFSET(first_project,MATCH(D$1,dates,1)-1,0)),0,0),0)),"")</f>
        <v/>
      </c>
      <c r="C15" s="1">
        <f t="shared" ca="1" si="0"/>
        <v>0</v>
      </c>
      <c r="D15" s="1">
        <f t="shared" ca="1" si="2"/>
        <v>0</v>
      </c>
      <c r="E15" s="35">
        <f t="shared" ca="1" si="3"/>
        <v>0</v>
      </c>
      <c r="F15" s="2" t="e">
        <f t="shared" ca="1" si="4"/>
        <v>#N/A</v>
      </c>
      <c r="G15" s="1">
        <f t="shared" ca="1" si="5"/>
        <v>0</v>
      </c>
      <c r="H15" s="4" t="str" cm="1">
        <f t="array" aca="1" ref="H15" ca="1">IF(B15&lt;&gt;"",IF(INDEX(projects_is_finished,MATCH(B15,projects_projects,0))=checked_key,"Yes",""),"")</f>
        <v/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4" t="str">
        <f t="shared" ca="1" si="1"/>
        <v/>
      </c>
      <c r="B16" s="1" t="str">
        <f ca="1">IF(A16&lt;=annual_summary_projects,INDEX(OFFSET(first_project,MATCH(C$1,dates,1)-1,0):OFFSET(first_project,MATCH(D$1,dates,1)-1,0),MATCH(0,INDEX(COUNTIF($B$1:B15,OFFSET(first_project,MATCH(C$1,dates,1)-1,0):OFFSET(first_project,MATCH(D$1,dates,1)-1,0)),0,0),0)),"")</f>
        <v/>
      </c>
      <c r="C16" s="1">
        <f t="shared" ca="1" si="0"/>
        <v>0</v>
      </c>
      <c r="D16" s="1">
        <f t="shared" ca="1" si="2"/>
        <v>0</v>
      </c>
      <c r="E16" s="35">
        <f t="shared" ca="1" si="3"/>
        <v>0</v>
      </c>
      <c r="F16" s="2" t="e">
        <f t="shared" ca="1" si="4"/>
        <v>#N/A</v>
      </c>
      <c r="G16" s="1">
        <f t="shared" ca="1" si="5"/>
        <v>0</v>
      </c>
      <c r="H16" s="4" t="str" cm="1">
        <f t="array" aca="1" ref="H16" ca="1">IF(B16&lt;&gt;"",IF(INDEX(projects_is_finished,MATCH(B16,projects_projects,0))=checked_key,"Yes",""),"")</f>
        <v/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4" t="str">
        <f t="shared" ca="1" si="1"/>
        <v/>
      </c>
      <c r="B17" s="1" t="str">
        <f ca="1">IF(A17&lt;=annual_summary_projects,INDEX(OFFSET(first_project,MATCH(C$1,dates,1)-1,0):OFFSET(first_project,MATCH(D$1,dates,1)-1,0),MATCH(0,INDEX(COUNTIF($B$1:B16,OFFSET(first_project,MATCH(C$1,dates,1)-1,0):OFFSET(first_project,MATCH(D$1,dates,1)-1,0)),0,0),0)),"")</f>
        <v/>
      </c>
      <c r="C17" s="1">
        <f t="shared" ca="1" si="0"/>
        <v>0</v>
      </c>
      <c r="D17" s="1">
        <f t="shared" ca="1" si="2"/>
        <v>0</v>
      </c>
      <c r="E17" s="35">
        <f t="shared" ca="1" si="3"/>
        <v>0</v>
      </c>
      <c r="F17" s="2" t="e">
        <f t="shared" ca="1" si="4"/>
        <v>#N/A</v>
      </c>
      <c r="G17" s="1">
        <f t="shared" ca="1" si="5"/>
        <v>0</v>
      </c>
      <c r="H17" s="4" t="str" cm="1">
        <f t="array" aca="1" ref="H17" ca="1">IF(B17&lt;&gt;"",IF(INDEX(projects_is_finished,MATCH(B17,projects_projects,0))=checked_key,"Yes",""),"")</f>
        <v/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4" t="str">
        <f t="shared" ca="1" si="1"/>
        <v/>
      </c>
      <c r="B18" s="1" t="str">
        <f ca="1">IF(A18&lt;=annual_summary_projects,INDEX(OFFSET(first_project,MATCH(C$1,dates,1)-1,0):OFFSET(first_project,MATCH(D$1,dates,1)-1,0),MATCH(0,INDEX(COUNTIF($B$1:B17,OFFSET(first_project,MATCH(C$1,dates,1)-1,0):OFFSET(first_project,MATCH(D$1,dates,1)-1,0)),0,0),0)),"")</f>
        <v/>
      </c>
      <c r="C18" s="1">
        <f t="shared" ca="1" si="0"/>
        <v>0</v>
      </c>
      <c r="D18" s="1">
        <f t="shared" ca="1" si="2"/>
        <v>0</v>
      </c>
      <c r="E18" s="35">
        <f t="shared" ca="1" si="3"/>
        <v>0</v>
      </c>
      <c r="F18" s="2" t="e">
        <f t="shared" ca="1" si="4"/>
        <v>#N/A</v>
      </c>
      <c r="G18" s="1">
        <f t="shared" ca="1" si="5"/>
        <v>0</v>
      </c>
      <c r="H18" s="4" t="str" cm="1">
        <f t="array" aca="1" ref="H18" ca="1">IF(B18&lt;&gt;"",IF(INDEX(projects_is_finished,MATCH(B18,projects_projects,0))=checked_key,"Yes",""),"")</f>
        <v/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4" t="str">
        <f t="shared" ca="1" si="1"/>
        <v/>
      </c>
      <c r="B19" s="1" t="str">
        <f ca="1">IF(A19&lt;=annual_summary_projects,INDEX(OFFSET(first_project,MATCH(C$1,dates,1)-1,0):OFFSET(first_project,MATCH(D$1,dates,1)-1,0),MATCH(0,INDEX(COUNTIF($B$1:B18,OFFSET(first_project,MATCH(C$1,dates,1)-1,0):OFFSET(first_project,MATCH(D$1,dates,1)-1,0)),0,0),0)),"")</f>
        <v/>
      </c>
      <c r="C19" s="1">
        <f t="shared" ca="1" si="0"/>
        <v>0</v>
      </c>
      <c r="D19" s="1">
        <f t="shared" ca="1" si="2"/>
        <v>0</v>
      </c>
      <c r="E19" s="35">
        <f t="shared" ca="1" si="3"/>
        <v>0</v>
      </c>
      <c r="F19" s="2" t="e">
        <f t="shared" ca="1" si="4"/>
        <v>#N/A</v>
      </c>
      <c r="G19" s="1">
        <f t="shared" ca="1" si="5"/>
        <v>0</v>
      </c>
      <c r="H19" s="4" t="str" cm="1">
        <f t="array" aca="1" ref="H19" ca="1">IF(B19&lt;&gt;"",IF(INDEX(projects_is_finished,MATCH(B19,projects_projects,0))=checked_key,"Yes",""),"")</f>
        <v/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4" t="str">
        <f t="shared" ca="1" si="1"/>
        <v/>
      </c>
      <c r="B20" s="1" t="str">
        <f ca="1">IF(A20&lt;=annual_summary_projects,INDEX(OFFSET(first_project,MATCH(C$1,dates,1)-1,0):OFFSET(first_project,MATCH(D$1,dates,1)-1,0),MATCH(0,INDEX(COUNTIF($B$1:B19,OFFSET(first_project,MATCH(C$1,dates,1)-1,0):OFFSET(first_project,MATCH(D$1,dates,1)-1,0)),0,0),0)),"")</f>
        <v/>
      </c>
      <c r="C20" s="1">
        <f t="shared" ca="1" si="0"/>
        <v>0</v>
      </c>
      <c r="D20" s="1">
        <f t="shared" ca="1" si="2"/>
        <v>0</v>
      </c>
      <c r="E20" s="35">
        <f t="shared" ca="1" si="3"/>
        <v>0</v>
      </c>
      <c r="F20" s="2" t="e">
        <f t="shared" ca="1" si="4"/>
        <v>#N/A</v>
      </c>
      <c r="G20" s="1">
        <f t="shared" ca="1" si="5"/>
        <v>0</v>
      </c>
      <c r="H20" s="4" t="str" cm="1">
        <f t="array" aca="1" ref="H20" ca="1">IF(B20&lt;&gt;"",IF(INDEX(projects_is_finished,MATCH(B20,projects_projects,0))=checked_key,"Yes",""),"")</f>
        <v/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4" t="str">
        <f t="shared" ca="1" si="1"/>
        <v/>
      </c>
      <c r="B21" s="1" t="str">
        <f ca="1">IF(A21&lt;=annual_summary_projects,INDEX(OFFSET(first_project,MATCH(C$1,dates,1)-1,0):OFFSET(first_project,MATCH(D$1,dates,1)-1,0),MATCH(0,INDEX(COUNTIF($B$1:B20,OFFSET(first_project,MATCH(C$1,dates,1)-1,0):OFFSET(first_project,MATCH(D$1,dates,1)-1,0)),0,0),0)),"")</f>
        <v/>
      </c>
      <c r="C21" s="1">
        <f t="shared" ca="1" si="0"/>
        <v>0</v>
      </c>
      <c r="D21" s="1">
        <f t="shared" ca="1" si="2"/>
        <v>0</v>
      </c>
      <c r="E21" s="35">
        <f t="shared" ca="1" si="3"/>
        <v>0</v>
      </c>
      <c r="F21" s="2" t="e">
        <f t="shared" ca="1" si="4"/>
        <v>#N/A</v>
      </c>
      <c r="G21" s="1">
        <f t="shared" ca="1" si="5"/>
        <v>0</v>
      </c>
      <c r="H21" s="4" t="str" cm="1">
        <f t="array" aca="1" ref="H21" ca="1">IF(B21&lt;&gt;"",IF(INDEX(projects_is_finished,MATCH(B21,projects_projects,0))=checked_key,"Yes",""),"")</f>
        <v/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4" t="str">
        <f t="shared" ca="1" si="1"/>
        <v/>
      </c>
      <c r="B22" s="1" t="str">
        <f ca="1">IF(A22&lt;=annual_summary_projects,INDEX(OFFSET(first_project,MATCH(C$1,dates,1)-1,0):OFFSET(first_project,MATCH(D$1,dates,1)-1,0),MATCH(0,INDEX(COUNTIF($B$1:B21,OFFSET(first_project,MATCH(C$1,dates,1)-1,0):OFFSET(first_project,MATCH(D$1,dates,1)-1,0)),0,0),0)),"")</f>
        <v/>
      </c>
      <c r="C22" s="1">
        <f t="shared" ca="1" si="0"/>
        <v>0</v>
      </c>
      <c r="D22" s="1">
        <f t="shared" ca="1" si="2"/>
        <v>0</v>
      </c>
      <c r="E22" s="35">
        <f t="shared" ca="1" si="3"/>
        <v>0</v>
      </c>
      <c r="F22" s="2" t="e">
        <f t="shared" ca="1" si="4"/>
        <v>#N/A</v>
      </c>
      <c r="G22" s="1">
        <f t="shared" ca="1" si="5"/>
        <v>0</v>
      </c>
      <c r="H22" s="4" t="str" cm="1">
        <f t="array" aca="1" ref="H22" ca="1">IF(B22&lt;&gt;"",IF(INDEX(projects_is_finished,MATCH(B22,projects_projects,0))=checked_key,"Yes",""),"")</f>
        <v/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4" t="str">
        <f t="shared" ca="1" si="1"/>
        <v/>
      </c>
      <c r="B23" s="1" t="str">
        <f ca="1">IF(A23&lt;=annual_summary_projects,INDEX(OFFSET(first_project,MATCH(C$1,dates,1)-1,0):OFFSET(first_project,MATCH(D$1,dates,1)-1,0),MATCH(0,INDEX(COUNTIF($B$1:B22,OFFSET(first_project,MATCH(C$1,dates,1)-1,0):OFFSET(first_project,MATCH(D$1,dates,1)-1,0)),0,0),0)),"")</f>
        <v/>
      </c>
      <c r="C23" s="1">
        <f t="shared" ca="1" si="0"/>
        <v>0</v>
      </c>
      <c r="D23" s="1">
        <f t="shared" ca="1" si="2"/>
        <v>0</v>
      </c>
      <c r="E23" s="35">
        <f t="shared" ca="1" si="3"/>
        <v>0</v>
      </c>
      <c r="F23" s="2" t="e">
        <f t="shared" ca="1" si="4"/>
        <v>#N/A</v>
      </c>
      <c r="G23" s="1">
        <f t="shared" ca="1" si="5"/>
        <v>0</v>
      </c>
      <c r="H23" s="4" t="str" cm="1">
        <f t="array" aca="1" ref="H23" ca="1">IF(B23&lt;&gt;"",IF(INDEX(projects_is_finished,MATCH(B23,projects_projects,0))=checked_key,"Yes",""),"")</f>
        <v/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4" t="str">
        <f t="shared" ca="1" si="1"/>
        <v/>
      </c>
      <c r="B24" s="1" t="str">
        <f ca="1">IF(A24&lt;=annual_summary_projects,INDEX(OFFSET(first_project,MATCH(C$1,dates,1)-1,0):OFFSET(first_project,MATCH(D$1,dates,1)-1,0),MATCH(0,INDEX(COUNTIF($B$1:B23,OFFSET(first_project,MATCH(C$1,dates,1)-1,0):OFFSET(first_project,MATCH(D$1,dates,1)-1,0)),0,0),0)),"")</f>
        <v/>
      </c>
      <c r="C24" s="1">
        <f t="shared" ca="1" si="0"/>
        <v>0</v>
      </c>
      <c r="D24" s="1">
        <f t="shared" ca="1" si="2"/>
        <v>0</v>
      </c>
      <c r="E24" s="35">
        <f t="shared" ca="1" si="3"/>
        <v>0</v>
      </c>
      <c r="F24" s="2" t="e">
        <f t="shared" ca="1" si="4"/>
        <v>#N/A</v>
      </c>
      <c r="G24" s="1">
        <f t="shared" ca="1" si="5"/>
        <v>0</v>
      </c>
      <c r="H24" s="4" t="str" cm="1">
        <f t="array" aca="1" ref="H24" ca="1">IF(B24&lt;&gt;"",IF(INDEX(projects_is_finished,MATCH(B24,projects_projects,0))=checked_key,"Yes",""),"")</f>
        <v/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4" t="str">
        <f t="shared" ca="1" si="1"/>
        <v/>
      </c>
      <c r="B25" s="1" t="str">
        <f ca="1">IF(A25&lt;=annual_summary_projects,INDEX(OFFSET(first_project,MATCH(C$1,dates,1)-1,0):OFFSET(first_project,MATCH(D$1,dates,1)-1,0),MATCH(0,INDEX(COUNTIF($B$1:B24,OFFSET(first_project,MATCH(C$1,dates,1)-1,0):OFFSET(first_project,MATCH(D$1,dates,1)-1,0)),0,0),0)),"")</f>
        <v/>
      </c>
      <c r="C25" s="1">
        <f t="shared" ca="1" si="0"/>
        <v>0</v>
      </c>
      <c r="D25" s="1">
        <f t="shared" ca="1" si="2"/>
        <v>0</v>
      </c>
      <c r="E25" s="35">
        <f t="shared" ca="1" si="3"/>
        <v>0</v>
      </c>
      <c r="F25" s="2" t="e">
        <f t="shared" ca="1" si="4"/>
        <v>#N/A</v>
      </c>
      <c r="G25" s="1">
        <f t="shared" ca="1" si="5"/>
        <v>0</v>
      </c>
      <c r="H25" s="4" t="str" cm="1">
        <f t="array" aca="1" ref="H25" ca="1">IF(B25&lt;&gt;"",IF(INDEX(projects_is_finished,MATCH(B25,projects_projects,0))=checked_key,"Yes",""),"")</f>
        <v/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4" t="str">
        <f t="shared" ca="1" si="1"/>
        <v/>
      </c>
      <c r="B26" s="1" t="str">
        <f ca="1">IF(A26&lt;=annual_summary_projects,INDEX(OFFSET(first_project,MATCH(C$1,dates,1)-1,0):OFFSET(first_project,MATCH(D$1,dates,1)-1,0),MATCH(0,INDEX(COUNTIF($B$1:B25,OFFSET(first_project,MATCH(C$1,dates,1)-1,0):OFFSET(first_project,MATCH(D$1,dates,1)-1,0)),0,0),0)),"")</f>
        <v/>
      </c>
      <c r="C26" s="1">
        <f t="shared" ca="1" si="0"/>
        <v>0</v>
      </c>
      <c r="D26" s="1">
        <f t="shared" ca="1" si="2"/>
        <v>0</v>
      </c>
      <c r="E26" s="35">
        <f t="shared" ca="1" si="3"/>
        <v>0</v>
      </c>
      <c r="F26" s="2" t="e">
        <f t="shared" ca="1" si="4"/>
        <v>#N/A</v>
      </c>
      <c r="G26" s="1">
        <f t="shared" ca="1" si="5"/>
        <v>0</v>
      </c>
      <c r="H26" s="4" t="str" cm="1">
        <f t="array" aca="1" ref="H26" ca="1">IF(B26&lt;&gt;"",IF(INDEX(projects_is_finished,MATCH(B26,projects_projects,0))=checked_key,"Yes",""),"")</f>
        <v/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4" t="str">
        <f t="shared" ca="1" si="1"/>
        <v/>
      </c>
      <c r="B27" s="1" t="str">
        <f ca="1">IF(A27&lt;=annual_summary_projects,INDEX(OFFSET(first_project,MATCH(C$1,dates,1)-1,0):OFFSET(first_project,MATCH(D$1,dates,1)-1,0),MATCH(0,INDEX(COUNTIF($B$1:B26,OFFSET(first_project,MATCH(C$1,dates,1)-1,0):OFFSET(first_project,MATCH(D$1,dates,1)-1,0)),0,0),0)),"")</f>
        <v/>
      </c>
      <c r="C27" s="1">
        <f t="shared" ca="1" si="0"/>
        <v>0</v>
      </c>
      <c r="D27" s="1">
        <f t="shared" ca="1" si="2"/>
        <v>0</v>
      </c>
      <c r="E27" s="35">
        <f t="shared" ca="1" si="3"/>
        <v>0</v>
      </c>
      <c r="F27" s="2" t="e">
        <f t="shared" ca="1" si="4"/>
        <v>#N/A</v>
      </c>
      <c r="G27" s="1">
        <f t="shared" ca="1" si="5"/>
        <v>0</v>
      </c>
      <c r="H27" s="4" t="str" cm="1">
        <f t="array" aca="1" ref="H27" ca="1">IF(B27&lt;&gt;"",IF(INDEX(projects_is_finished,MATCH(B27,projects_projects,0))=checked_key,"Yes",""),"")</f>
        <v/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B28" s="1" t="s">
        <v>137</v>
      </c>
      <c r="C28" s="1">
        <f ca="1">SUM(--(FREQUENCY(INDIRECT("'Stitching Log'!A"&amp;C32&amp;":A"&amp;C33),INDIRECT("'Stitching Log'!A"&amp;C32&amp;":A"&amp;C33))&gt;0))-C34</f>
        <v>1</v>
      </c>
      <c r="D28" s="1">
        <f ca="1">SUM(D3:D27)</f>
        <v>0</v>
      </c>
      <c r="E28" s="35">
        <f ca="1">SUM(E3:E27)</f>
        <v>0</v>
      </c>
      <c r="F28" s="1"/>
      <c r="G28" s="1"/>
      <c r="H28" s="1">
        <f ca="1">COUNTIFS(H4:H27,"Yes")</f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idden="1">
      <c r="B31" s="1"/>
      <c r="C31" s="1" t="str">
        <f>TEXT(C1, "yyyy") &amp; " Day Pareto"</f>
        <v>2022 Day Pareto</v>
      </c>
      <c r="D31" s="1" t="str">
        <f>TEXT(C1, "yyyy") &amp; " Stitch Pareto"</f>
        <v>2022 Stitch Pareto</v>
      </c>
      <c r="G31" t="str">
        <f>TEXT(C1, "yyyy")&amp;" Page Pareto"</f>
        <v>2022 Page Pareto</v>
      </c>
    </row>
    <row r="32" spans="1:26" hidden="1">
      <c r="B32" s="20"/>
      <c r="C32" s="1">
        <f ca="1">MATCH(C1,dates,1)+1</f>
        <v>3</v>
      </c>
      <c r="D32" s="1"/>
    </row>
    <row r="33" spans="2:26" hidden="1">
      <c r="B33" s="1"/>
      <c r="C33" s="1">
        <f ca="1">MATCH(DATE(YEAR(C1),12,31),dates,1)+1</f>
        <v>3</v>
      </c>
      <c r="D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2:26" hidden="1">
      <c r="B34" s="1"/>
      <c r="C34">
        <f ca="1">COUNTIF(INDIRECT("'Stitching Log'!E"&amp;C32&amp;":E"&amp;C33),"None")</f>
        <v>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2:26">
      <c r="B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2:26">
      <c r="B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2:26">
      <c r="B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2:26">
      <c r="B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2:26">
      <c r="B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2:26">
      <c r="B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2:26">
      <c r="B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2:26">
      <c r="B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2:26">
      <c r="B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2:26">
      <c r="B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2:26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2:26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2:26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2:26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2:26">
      <c r="B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2:26">
      <c r="B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2:26">
      <c r="B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2:26">
      <c r="B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2:26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2:26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2:26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2:26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2:26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2:26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</sheetData>
  <conditionalFormatting sqref="E3:E27">
    <cfRule type="cellIs" dxfId="6" priority="5" operator="equal">
      <formula>0</formula>
    </cfRule>
    <cfRule type="expression" dxfId="5" priority="6">
      <formula>ISNA(E3)</formula>
    </cfRule>
  </conditionalFormatting>
  <conditionalFormatting sqref="F4:F27">
    <cfRule type="expression" dxfId="4" priority="4">
      <formula>ISNA(F4)</formula>
    </cfRule>
  </conditionalFormatting>
  <conditionalFormatting sqref="G4:G27">
    <cfRule type="cellIs" dxfId="3" priority="2" operator="equal">
      <formula>0</formula>
    </cfRule>
    <cfRule type="expression" dxfId="2" priority="3">
      <formula>ISNA(G4)</formula>
    </cfRule>
  </conditionalFormatting>
  <conditionalFormatting sqref="C3:D27">
    <cfRule type="cellIs" dxfId="1" priority="1" operator="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operator="greaterThanOrEqual" allowBlank="1" showInputMessage="1" showErrorMessage="1" xr:uid="{C513309A-7B53-458D-84D8-A64C38F594E9}">
          <x14:formula1>
            <xm:f>'Settings and Info'!C1</xm:f>
          </x14:formula1>
          <xm:sqref>C1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23D9525-EC1F-4AA9-BE7D-6FBE230207C4}">
          <x14:colorSeries theme="7" tint="-0.249977111117893"/>
          <x14:colorNegative theme="8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'Annual Summary'!C4:C16</xm:f>
              <xm:sqref>C30</xm:sqref>
            </x14:sparkline>
            <x14:sparkline>
              <xm:f>'Annual Summary'!D4:D16</xm:f>
              <xm:sqref>D30</xm:sqref>
            </x14:sparkline>
            <x14:sparkline>
              <xm:f>'Annual Summary'!E4:E16</xm:f>
              <xm:sqref>E30</xm:sqref>
            </x14:sparkline>
            <x14:sparkline>
              <xm:f>'Annual Summary'!F4:F16</xm:f>
              <xm:sqref>F30</xm:sqref>
            </x14:sparkline>
            <x14:sparkline>
              <xm:f>'Annual Summary'!G4:G16</xm:f>
              <xm:sqref>G30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C0A75-2020-433E-8D3D-891B17874619}">
  <sheetPr>
    <tabColor theme="7"/>
  </sheetPr>
  <dimension ref="A1:K368"/>
  <sheetViews>
    <sheetView topLeftCell="A2" workbookViewId="0">
      <selection activeCell="M19" sqref="M19"/>
    </sheetView>
  </sheetViews>
  <sheetFormatPr defaultColWidth="8.85546875" defaultRowHeight="15"/>
  <sheetData>
    <row r="1" spans="1:11" hidden="1">
      <c r="B1" s="36">
        <f>DATE(YEAR(start_date),1,1)</f>
        <v>42370</v>
      </c>
      <c r="C1" s="16" t="str">
        <f t="shared" ref="C1:K1" ca="1" si="0">IF(ISERROR(MATCH(DATE(YEAR(B1)+1,MONTH(B1),DAY(B1)),dates,0)),"",DATE(YEAR(B1)+1,1,1))</f>
        <v/>
      </c>
      <c r="D1" s="16" t="str">
        <f t="shared" ca="1" si="0"/>
        <v/>
      </c>
      <c r="E1" s="16" t="str">
        <f t="shared" ca="1" si="0"/>
        <v/>
      </c>
      <c r="F1" s="16" t="str">
        <f t="shared" ca="1" si="0"/>
        <v/>
      </c>
      <c r="G1" s="16" t="str">
        <f t="shared" ca="1" si="0"/>
        <v/>
      </c>
      <c r="H1" s="16" t="str">
        <f t="shared" ca="1" si="0"/>
        <v/>
      </c>
      <c r="I1" s="16" t="str">
        <f t="shared" ca="1" si="0"/>
        <v/>
      </c>
      <c r="J1" s="16" t="str">
        <f t="shared" ca="1" si="0"/>
        <v/>
      </c>
      <c r="K1" s="16" t="str">
        <f t="shared" ca="1" si="0"/>
        <v/>
      </c>
    </row>
    <row r="2" spans="1:11">
      <c r="B2" s="61">
        <f t="shared" ref="B2:K2" si="1">IF(ISERROR(YEAR(B1)),"",YEAR(B1))</f>
        <v>2016</v>
      </c>
      <c r="C2" s="61" t="str">
        <f t="shared" ca="1" si="1"/>
        <v/>
      </c>
      <c r="D2" s="61" t="str">
        <f t="shared" ca="1" si="1"/>
        <v/>
      </c>
      <c r="E2" s="61" t="str">
        <f t="shared" ca="1" si="1"/>
        <v/>
      </c>
      <c r="F2" s="61" t="str">
        <f t="shared" ca="1" si="1"/>
        <v/>
      </c>
      <c r="G2" s="61" t="str">
        <f t="shared" ca="1" si="1"/>
        <v/>
      </c>
      <c r="H2" s="61" t="str">
        <f t="shared" ca="1" si="1"/>
        <v/>
      </c>
      <c r="I2" s="61" t="str">
        <f t="shared" ca="1" si="1"/>
        <v/>
      </c>
      <c r="J2" s="61" t="str">
        <f t="shared" ca="1" si="1"/>
        <v/>
      </c>
      <c r="K2" s="61" t="str">
        <f t="shared" ca="1" si="1"/>
        <v/>
      </c>
    </row>
    <row r="3" spans="1:11">
      <c r="A3">
        <v>1</v>
      </c>
      <c r="B3">
        <f t="shared" ref="B3:E22" ca="1" si="2">IF(ISNUMBER(B$2),IF(ISERROR(MATCH(B$1+$A3-1,dates,0)),NA(),IF(MATCH(B$1+$A3-1,dates,0),SUMIFS(stitches,years_of_year,B$2,days_of_year,"&lt;="&amp;$A3),NA())),NA())</f>
        <v>0</v>
      </c>
      <c r="C3" t="e">
        <f t="shared" ca="1" si="2"/>
        <v>#N/A</v>
      </c>
      <c r="D3" t="e">
        <f t="shared" ca="1" si="2"/>
        <v>#N/A</v>
      </c>
      <c r="E3" t="e">
        <f t="shared" ca="1" si="2"/>
        <v>#N/A</v>
      </c>
      <c r="F3" t="e" cm="1">
        <f t="array" aca="1" ref="F3" ca="1">_xlfn.SINGLE(IF(ISNUMBER(F$2),IF(ISERROR(MATCH(F$1+$A3-1,dates,0)),NA(),IF(MATCH(F$1+$A3-1,dates,0),SUMIFS(stitches,years_of_year,F$2,days_of_year,"&lt;="&amp;$A3),NA())),NA()))</f>
        <v>#N/A</v>
      </c>
      <c r="G3" t="e" cm="1">
        <f t="array" aca="1" ref="G3" ca="1">_xlfn.SINGLE(IF(ISNUMBER(G$2),IF(ISERROR(MATCH(G$1+$A3-1,dates,0)),NA(),IF(MATCH(G$1+$A3-1,dates,0),SUMIFS(stitches,years_of_year,G$2,days_of_year,"&lt;="&amp;$A3),NA())),NA()))</f>
        <v>#N/A</v>
      </c>
      <c r="H3" t="e" cm="1">
        <f t="array" aca="1" ref="H3" ca="1">_xlfn.SINGLE(IF(ISNUMBER(H$2),IF(ISERROR(MATCH(H$1+$A3-1,dates,0)),NA(),IF(MATCH(H$1+$A3-1,dates,0),SUMIFS(stitches,years_of_year,H$2,days_of_year,"&lt;="&amp;$A3),NA())),NA()))</f>
        <v>#N/A</v>
      </c>
      <c r="I3" t="e" cm="1">
        <f t="array" aca="1" ref="I3" ca="1">_xlfn.SINGLE(IF(ISNUMBER(I$2),IF(ISERROR(MATCH(I$1+$A3-1,dates,0)),NA(),IF(MATCH(I$1+$A3-1,dates,0),SUMIFS(stitches,years_of_year,I$2,days_of_year,"&lt;="&amp;$A3),NA())),NA()))</f>
        <v>#N/A</v>
      </c>
      <c r="J3" t="e" cm="1">
        <f t="array" aca="1" ref="J3" ca="1">_xlfn.SINGLE(IF(ISNUMBER(J$2),IF(ISERROR(MATCH(J$1+$A3-1,dates,0)),NA(),IF(MATCH(J$1+$A3-1,dates,0),SUMIFS(stitches,years_of_year,J$2,days_of_year,"&lt;="&amp;$A3),NA())),NA()))</f>
        <v>#N/A</v>
      </c>
      <c r="K3" t="e" cm="1">
        <f t="array" aca="1" ref="K3" ca="1">_xlfn.SINGLE(IF(ISNUMBER(K$2),IF(ISERROR(MATCH(K$1+$A3-1,dates,0)),NA(),IF(MATCH(K$1+$A3-1,dates,0),SUMIFS(stitches,years_of_year,K$2,days_of_year,"&lt;="&amp;$A3),NA())),NA()))</f>
        <v>#N/A</v>
      </c>
    </row>
    <row r="4" spans="1:11">
      <c r="A4">
        <f>A3+1</f>
        <v>2</v>
      </c>
      <c r="B4">
        <f t="shared" ca="1" si="2"/>
        <v>0</v>
      </c>
      <c r="C4" t="e">
        <f t="shared" ca="1" si="2"/>
        <v>#N/A</v>
      </c>
      <c r="D4" t="e">
        <f t="shared" ca="1" si="2"/>
        <v>#N/A</v>
      </c>
      <c r="E4" t="e">
        <f t="shared" ca="1" si="2"/>
        <v>#N/A</v>
      </c>
      <c r="F4" t="e" cm="1">
        <f t="array" aca="1" ref="F4" ca="1">_xlfn.SINGLE(IF(ISNUMBER(F$2),IF(ISERROR(MATCH(F$1+$A4-1,dates,0)),NA(),IF(MATCH(F$1+$A4-1,dates,0),SUMIFS(stitches,years_of_year,F$2,days_of_year,"&lt;="&amp;$A4),NA())),NA()))</f>
        <v>#N/A</v>
      </c>
      <c r="G4" t="e" cm="1">
        <f t="array" aca="1" ref="G4" ca="1">_xlfn.SINGLE(IF(ISNUMBER(G$2),IF(ISERROR(MATCH(G$1+$A4-1,dates,0)),NA(),IF(MATCH(G$1+$A4-1,dates,0),SUMIFS(stitches,years_of_year,G$2,days_of_year,"&lt;="&amp;$A4),NA())),NA()))</f>
        <v>#N/A</v>
      </c>
      <c r="H4" t="e" cm="1">
        <f t="array" aca="1" ref="H4" ca="1">_xlfn.SINGLE(IF(ISNUMBER(H$2),IF(ISERROR(MATCH(H$1+$A4-1,dates,0)),NA(),IF(MATCH(H$1+$A4-1,dates,0),SUMIFS(stitches,years_of_year,H$2,days_of_year,"&lt;="&amp;$A4),NA())),NA()))</f>
        <v>#N/A</v>
      </c>
      <c r="I4" t="e" cm="1">
        <f t="array" aca="1" ref="I4" ca="1">_xlfn.SINGLE(IF(ISNUMBER(I$2),IF(ISERROR(MATCH(I$1+$A4-1,dates,0)),NA(),IF(MATCH(I$1+$A4-1,dates,0),SUMIFS(stitches,years_of_year,I$2,days_of_year,"&lt;="&amp;$A4),NA())),NA()))</f>
        <v>#N/A</v>
      </c>
      <c r="J4" t="e" cm="1">
        <f t="array" aca="1" ref="J4" ca="1">_xlfn.SINGLE(IF(ISNUMBER(J$2),IF(ISERROR(MATCH(J$1+$A4-1,dates,0)),NA(),IF(MATCH(J$1+$A4-1,dates,0),SUMIFS(stitches,years_of_year,J$2,days_of_year,"&lt;="&amp;$A4),NA())),NA()))</f>
        <v>#N/A</v>
      </c>
      <c r="K4" t="e" cm="1">
        <f t="array" aca="1" ref="K4" ca="1">_xlfn.SINGLE(IF(ISNUMBER(K$2),IF(ISERROR(MATCH(K$1+$A4-1,dates,0)),NA(),IF(MATCH(K$1+$A4-1,dates,0),SUMIFS(stitches,years_of_year,K$2,days_of_year,"&lt;="&amp;$A4),NA())),NA()))</f>
        <v>#N/A</v>
      </c>
    </row>
    <row r="5" spans="1:11">
      <c r="A5">
        <f t="shared" ref="A5:A68" si="3">A4+1</f>
        <v>3</v>
      </c>
      <c r="B5" t="e">
        <f t="shared" ca="1" si="2"/>
        <v>#N/A</v>
      </c>
      <c r="C5" t="e">
        <f t="shared" ca="1" si="2"/>
        <v>#N/A</v>
      </c>
      <c r="D5" t="e">
        <f t="shared" ca="1" si="2"/>
        <v>#N/A</v>
      </c>
      <c r="E5" t="e">
        <f t="shared" ca="1" si="2"/>
        <v>#N/A</v>
      </c>
      <c r="F5" t="e" cm="1">
        <f t="array" aca="1" ref="F5" ca="1">_xlfn.SINGLE(IF(ISNUMBER(F$2),IF(ISERROR(MATCH(F$1+$A5-1,dates,0)),NA(),IF(MATCH(F$1+$A5-1,dates,0),SUMIFS(stitches,years_of_year,F$2,days_of_year,"&lt;="&amp;$A5),NA())),NA()))</f>
        <v>#N/A</v>
      </c>
      <c r="G5" t="e" cm="1">
        <f t="array" aca="1" ref="G5" ca="1">_xlfn.SINGLE(IF(ISNUMBER(G$2),IF(ISERROR(MATCH(G$1+$A5-1,dates,0)),NA(),IF(MATCH(G$1+$A5-1,dates,0),SUMIFS(stitches,years_of_year,G$2,days_of_year,"&lt;="&amp;$A5),NA())),NA()))</f>
        <v>#N/A</v>
      </c>
      <c r="H5" t="e" cm="1">
        <f t="array" aca="1" ref="H5" ca="1">_xlfn.SINGLE(IF(ISNUMBER(H$2),IF(ISERROR(MATCH(H$1+$A5-1,dates,0)),NA(),IF(MATCH(H$1+$A5-1,dates,0),SUMIFS(stitches,years_of_year,H$2,days_of_year,"&lt;="&amp;$A5),NA())),NA()))</f>
        <v>#N/A</v>
      </c>
      <c r="I5" t="e" cm="1">
        <f t="array" aca="1" ref="I5" ca="1">_xlfn.SINGLE(IF(ISNUMBER(I$2),IF(ISERROR(MATCH(I$1+$A5-1,dates,0)),NA(),IF(MATCH(I$1+$A5-1,dates,0),SUMIFS(stitches,years_of_year,I$2,days_of_year,"&lt;="&amp;$A5),NA())),NA()))</f>
        <v>#N/A</v>
      </c>
      <c r="J5" t="e" cm="1">
        <f t="array" aca="1" ref="J5" ca="1">_xlfn.SINGLE(IF(ISNUMBER(J$2),IF(ISERROR(MATCH(J$1+$A5-1,dates,0)),NA(),IF(MATCH(J$1+$A5-1,dates,0),SUMIFS(stitches,years_of_year,J$2,days_of_year,"&lt;="&amp;$A5),NA())),NA()))</f>
        <v>#N/A</v>
      </c>
      <c r="K5" t="e" cm="1">
        <f t="array" aca="1" ref="K5" ca="1">_xlfn.SINGLE(IF(ISNUMBER(K$2),IF(ISERROR(MATCH(K$1+$A5-1,dates,0)),NA(),IF(MATCH(K$1+$A5-1,dates,0),SUMIFS(stitches,years_of_year,K$2,days_of_year,"&lt;="&amp;$A5),NA())),NA()))</f>
        <v>#N/A</v>
      </c>
    </row>
    <row r="6" spans="1:11">
      <c r="A6">
        <f t="shared" si="3"/>
        <v>4</v>
      </c>
      <c r="B6" t="e">
        <f t="shared" ca="1" si="2"/>
        <v>#N/A</v>
      </c>
      <c r="C6" t="e">
        <f t="shared" ca="1" si="2"/>
        <v>#N/A</v>
      </c>
      <c r="D6" t="e">
        <f t="shared" ca="1" si="2"/>
        <v>#N/A</v>
      </c>
      <c r="E6" t="e">
        <f t="shared" ca="1" si="2"/>
        <v>#N/A</v>
      </c>
      <c r="F6" t="e" cm="1">
        <f t="array" aca="1" ref="F6" ca="1">_xlfn.SINGLE(IF(ISNUMBER(F$2),IF(ISERROR(MATCH(F$1+$A6-1,dates,0)),NA(),IF(MATCH(F$1+$A6-1,dates,0),SUMIFS(stitches,years_of_year,F$2,days_of_year,"&lt;="&amp;$A6),NA())),NA()))</f>
        <v>#N/A</v>
      </c>
      <c r="G6" t="e" cm="1">
        <f t="array" aca="1" ref="G6" ca="1">_xlfn.SINGLE(IF(ISNUMBER(G$2),IF(ISERROR(MATCH(G$1+$A6-1,dates,0)),NA(),IF(MATCH(G$1+$A6-1,dates,0),SUMIFS(stitches,years_of_year,G$2,days_of_year,"&lt;="&amp;$A6),NA())),NA()))</f>
        <v>#N/A</v>
      </c>
      <c r="H6" t="e" cm="1">
        <f t="array" aca="1" ref="H6" ca="1">_xlfn.SINGLE(IF(ISNUMBER(H$2),IF(ISERROR(MATCH(H$1+$A6-1,dates,0)),NA(),IF(MATCH(H$1+$A6-1,dates,0),SUMIFS(stitches,years_of_year,H$2,days_of_year,"&lt;="&amp;$A6),NA())),NA()))</f>
        <v>#N/A</v>
      </c>
      <c r="I6" t="e" cm="1">
        <f t="array" aca="1" ref="I6" ca="1">_xlfn.SINGLE(IF(ISNUMBER(I$2),IF(ISERROR(MATCH(I$1+$A6-1,dates,0)),NA(),IF(MATCH(I$1+$A6-1,dates,0),SUMIFS(stitches,years_of_year,I$2,days_of_year,"&lt;="&amp;$A6),NA())),NA()))</f>
        <v>#N/A</v>
      </c>
      <c r="J6" t="e" cm="1">
        <f t="array" aca="1" ref="J6" ca="1">_xlfn.SINGLE(IF(ISNUMBER(J$2),IF(ISERROR(MATCH(J$1+$A6-1,dates,0)),NA(),IF(MATCH(J$1+$A6-1,dates,0),SUMIFS(stitches,years_of_year,J$2,days_of_year,"&lt;="&amp;$A6),NA())),NA()))</f>
        <v>#N/A</v>
      </c>
      <c r="K6" t="e" cm="1">
        <f t="array" aca="1" ref="K6" ca="1">_xlfn.SINGLE(IF(ISNUMBER(K$2),IF(ISERROR(MATCH(K$1+$A6-1,dates,0)),NA(),IF(MATCH(K$1+$A6-1,dates,0),SUMIFS(stitches,years_of_year,K$2,days_of_year,"&lt;="&amp;$A6),NA())),NA()))</f>
        <v>#N/A</v>
      </c>
    </row>
    <row r="7" spans="1:11">
      <c r="A7">
        <f t="shared" si="3"/>
        <v>5</v>
      </c>
      <c r="B7" t="e">
        <f t="shared" ca="1" si="2"/>
        <v>#N/A</v>
      </c>
      <c r="C7" t="e">
        <f t="shared" ca="1" si="2"/>
        <v>#N/A</v>
      </c>
      <c r="D7" t="e">
        <f t="shared" ca="1" si="2"/>
        <v>#N/A</v>
      </c>
      <c r="E7" t="e">
        <f t="shared" ca="1" si="2"/>
        <v>#N/A</v>
      </c>
      <c r="F7" t="e" cm="1">
        <f t="array" aca="1" ref="F7" ca="1">_xlfn.SINGLE(IF(ISNUMBER(F$2),IF(ISERROR(MATCH(F$1+$A7-1,dates,0)),NA(),IF(MATCH(F$1+$A7-1,dates,0),SUMIFS(stitches,years_of_year,F$2,days_of_year,"&lt;="&amp;$A7),NA())),NA()))</f>
        <v>#N/A</v>
      </c>
      <c r="G7" t="e" cm="1">
        <f t="array" aca="1" ref="G7" ca="1">_xlfn.SINGLE(IF(ISNUMBER(G$2),IF(ISERROR(MATCH(G$1+$A7-1,dates,0)),NA(),IF(MATCH(G$1+$A7-1,dates,0),SUMIFS(stitches,years_of_year,G$2,days_of_year,"&lt;="&amp;$A7),NA())),NA()))</f>
        <v>#N/A</v>
      </c>
      <c r="H7" t="e" cm="1">
        <f t="array" aca="1" ref="H7" ca="1">_xlfn.SINGLE(IF(ISNUMBER(H$2),IF(ISERROR(MATCH(H$1+$A7-1,dates,0)),NA(),IF(MATCH(H$1+$A7-1,dates,0),SUMIFS(stitches,years_of_year,H$2,days_of_year,"&lt;="&amp;$A7),NA())),NA()))</f>
        <v>#N/A</v>
      </c>
      <c r="I7" t="e" cm="1">
        <f t="array" aca="1" ref="I7" ca="1">_xlfn.SINGLE(IF(ISNUMBER(I$2),IF(ISERROR(MATCH(I$1+$A7-1,dates,0)),NA(),IF(MATCH(I$1+$A7-1,dates,0),SUMIFS(stitches,years_of_year,I$2,days_of_year,"&lt;="&amp;$A7),NA())),NA()))</f>
        <v>#N/A</v>
      </c>
      <c r="J7" t="e" cm="1">
        <f t="array" aca="1" ref="J7" ca="1">_xlfn.SINGLE(IF(ISNUMBER(J$2),IF(ISERROR(MATCH(J$1+$A7-1,dates,0)),NA(),IF(MATCH(J$1+$A7-1,dates,0),SUMIFS(stitches,years_of_year,J$2,days_of_year,"&lt;="&amp;$A7),NA())),NA()))</f>
        <v>#N/A</v>
      </c>
      <c r="K7" t="e" cm="1">
        <f t="array" aca="1" ref="K7" ca="1">_xlfn.SINGLE(IF(ISNUMBER(K$2),IF(ISERROR(MATCH(K$1+$A7-1,dates,0)),NA(),IF(MATCH(K$1+$A7-1,dates,0),SUMIFS(stitches,years_of_year,K$2,days_of_year,"&lt;="&amp;$A7),NA())),NA()))</f>
        <v>#N/A</v>
      </c>
    </row>
    <row r="8" spans="1:11">
      <c r="A8">
        <f t="shared" si="3"/>
        <v>6</v>
      </c>
      <c r="B8" t="e">
        <f t="shared" ca="1" si="2"/>
        <v>#N/A</v>
      </c>
      <c r="C8" t="e">
        <f t="shared" ca="1" si="2"/>
        <v>#N/A</v>
      </c>
      <c r="D8" t="e">
        <f t="shared" ca="1" si="2"/>
        <v>#N/A</v>
      </c>
      <c r="E8" t="e">
        <f t="shared" ca="1" si="2"/>
        <v>#N/A</v>
      </c>
      <c r="F8" t="e" cm="1">
        <f t="array" aca="1" ref="F8" ca="1">_xlfn.SINGLE(IF(ISNUMBER(F$2),IF(ISERROR(MATCH(F$1+$A8-1,dates,0)),NA(),IF(MATCH(F$1+$A8-1,dates,0),SUMIFS(stitches,years_of_year,F$2,days_of_year,"&lt;="&amp;$A8),NA())),NA()))</f>
        <v>#N/A</v>
      </c>
      <c r="G8" t="e" cm="1">
        <f t="array" aca="1" ref="G8" ca="1">_xlfn.SINGLE(IF(ISNUMBER(G$2),IF(ISERROR(MATCH(G$1+$A8-1,dates,0)),NA(),IF(MATCH(G$1+$A8-1,dates,0),SUMIFS(stitches,years_of_year,G$2,days_of_year,"&lt;="&amp;$A8),NA())),NA()))</f>
        <v>#N/A</v>
      </c>
      <c r="H8" t="e" cm="1">
        <f t="array" aca="1" ref="H8" ca="1">_xlfn.SINGLE(IF(ISNUMBER(H$2),IF(ISERROR(MATCH(H$1+$A8-1,dates,0)),NA(),IF(MATCH(H$1+$A8-1,dates,0),SUMIFS(stitches,years_of_year,H$2,days_of_year,"&lt;="&amp;$A8),NA())),NA()))</f>
        <v>#N/A</v>
      </c>
      <c r="I8" t="e" cm="1">
        <f t="array" aca="1" ref="I8" ca="1">_xlfn.SINGLE(IF(ISNUMBER(I$2),IF(ISERROR(MATCH(I$1+$A8-1,dates,0)),NA(),IF(MATCH(I$1+$A8-1,dates,0),SUMIFS(stitches,years_of_year,I$2,days_of_year,"&lt;="&amp;$A8),NA())),NA()))</f>
        <v>#N/A</v>
      </c>
      <c r="J8" t="e" cm="1">
        <f t="array" aca="1" ref="J8" ca="1">_xlfn.SINGLE(IF(ISNUMBER(J$2),IF(ISERROR(MATCH(J$1+$A8-1,dates,0)),NA(),IF(MATCH(J$1+$A8-1,dates,0),SUMIFS(stitches,years_of_year,J$2,days_of_year,"&lt;="&amp;$A8),NA())),NA()))</f>
        <v>#N/A</v>
      </c>
      <c r="K8" t="e" cm="1">
        <f t="array" aca="1" ref="K8" ca="1">_xlfn.SINGLE(IF(ISNUMBER(K$2),IF(ISERROR(MATCH(K$1+$A8-1,dates,0)),NA(),IF(MATCH(K$1+$A8-1,dates,0),SUMIFS(stitches,years_of_year,K$2,days_of_year,"&lt;="&amp;$A8),NA())),NA()))</f>
        <v>#N/A</v>
      </c>
    </row>
    <row r="9" spans="1:11">
      <c r="A9">
        <f t="shared" si="3"/>
        <v>7</v>
      </c>
      <c r="B9" t="e">
        <f t="shared" ca="1" si="2"/>
        <v>#N/A</v>
      </c>
      <c r="C9" t="e">
        <f t="shared" ca="1" si="2"/>
        <v>#N/A</v>
      </c>
      <c r="D9" t="e">
        <f t="shared" ca="1" si="2"/>
        <v>#N/A</v>
      </c>
      <c r="E9" t="e">
        <f t="shared" ca="1" si="2"/>
        <v>#N/A</v>
      </c>
      <c r="F9" t="e" cm="1">
        <f t="array" aca="1" ref="F9" ca="1">_xlfn.SINGLE(IF(ISNUMBER(F$2),IF(ISERROR(MATCH(F$1+$A9-1,dates,0)),NA(),IF(MATCH(F$1+$A9-1,dates,0),SUMIFS(stitches,years_of_year,F$2,days_of_year,"&lt;="&amp;$A9),NA())),NA()))</f>
        <v>#N/A</v>
      </c>
      <c r="G9" t="e" cm="1">
        <f t="array" aca="1" ref="G9" ca="1">_xlfn.SINGLE(IF(ISNUMBER(G$2),IF(ISERROR(MATCH(G$1+$A9-1,dates,0)),NA(),IF(MATCH(G$1+$A9-1,dates,0),SUMIFS(stitches,years_of_year,G$2,days_of_year,"&lt;="&amp;$A9),NA())),NA()))</f>
        <v>#N/A</v>
      </c>
      <c r="H9" t="e" cm="1">
        <f t="array" aca="1" ref="H9" ca="1">_xlfn.SINGLE(IF(ISNUMBER(H$2),IF(ISERROR(MATCH(H$1+$A9-1,dates,0)),NA(),IF(MATCH(H$1+$A9-1,dates,0),SUMIFS(stitches,years_of_year,H$2,days_of_year,"&lt;="&amp;$A9),NA())),NA()))</f>
        <v>#N/A</v>
      </c>
      <c r="I9" t="e" cm="1">
        <f t="array" aca="1" ref="I9" ca="1">_xlfn.SINGLE(IF(ISNUMBER(I$2),IF(ISERROR(MATCH(I$1+$A9-1,dates,0)),NA(),IF(MATCH(I$1+$A9-1,dates,0),SUMIFS(stitches,years_of_year,I$2,days_of_year,"&lt;="&amp;$A9),NA())),NA()))</f>
        <v>#N/A</v>
      </c>
      <c r="J9" t="e" cm="1">
        <f t="array" aca="1" ref="J9" ca="1">_xlfn.SINGLE(IF(ISNUMBER(J$2),IF(ISERROR(MATCH(J$1+$A9-1,dates,0)),NA(),IF(MATCH(J$1+$A9-1,dates,0),SUMIFS(stitches,years_of_year,J$2,days_of_year,"&lt;="&amp;$A9),NA())),NA()))</f>
        <v>#N/A</v>
      </c>
      <c r="K9" t="e" cm="1">
        <f t="array" aca="1" ref="K9" ca="1">_xlfn.SINGLE(IF(ISNUMBER(K$2),IF(ISERROR(MATCH(K$1+$A9-1,dates,0)),NA(),IF(MATCH(K$1+$A9-1,dates,0),SUMIFS(stitches,years_of_year,K$2,days_of_year,"&lt;="&amp;$A9),NA())),NA()))</f>
        <v>#N/A</v>
      </c>
    </row>
    <row r="10" spans="1:11">
      <c r="A10">
        <f t="shared" si="3"/>
        <v>8</v>
      </c>
      <c r="B10" t="e">
        <f t="shared" ca="1" si="2"/>
        <v>#N/A</v>
      </c>
      <c r="C10" t="e">
        <f t="shared" ca="1" si="2"/>
        <v>#N/A</v>
      </c>
      <c r="D10" t="e">
        <f t="shared" ca="1" si="2"/>
        <v>#N/A</v>
      </c>
      <c r="E10" t="e">
        <f t="shared" ca="1" si="2"/>
        <v>#N/A</v>
      </c>
      <c r="F10" t="e" cm="1">
        <f t="array" aca="1" ref="F10" ca="1">_xlfn.SINGLE(IF(ISNUMBER(F$2),IF(ISERROR(MATCH(F$1+$A10-1,dates,0)),NA(),IF(MATCH(F$1+$A10-1,dates,0),SUMIFS(stitches,years_of_year,F$2,days_of_year,"&lt;="&amp;$A10),NA())),NA()))</f>
        <v>#N/A</v>
      </c>
      <c r="G10" t="e" cm="1">
        <f t="array" aca="1" ref="G10" ca="1">_xlfn.SINGLE(IF(ISNUMBER(G$2),IF(ISERROR(MATCH(G$1+$A10-1,dates,0)),NA(),IF(MATCH(G$1+$A10-1,dates,0),SUMIFS(stitches,years_of_year,G$2,days_of_year,"&lt;="&amp;$A10),NA())),NA()))</f>
        <v>#N/A</v>
      </c>
      <c r="H10" t="e" cm="1">
        <f t="array" aca="1" ref="H10" ca="1">_xlfn.SINGLE(IF(ISNUMBER(H$2),IF(ISERROR(MATCH(H$1+$A10-1,dates,0)),NA(),IF(MATCH(H$1+$A10-1,dates,0),SUMIFS(stitches,years_of_year,H$2,days_of_year,"&lt;="&amp;$A10),NA())),NA()))</f>
        <v>#N/A</v>
      </c>
      <c r="I10" t="e" cm="1">
        <f t="array" aca="1" ref="I10" ca="1">_xlfn.SINGLE(IF(ISNUMBER(I$2),IF(ISERROR(MATCH(I$1+$A10-1,dates,0)),NA(),IF(MATCH(I$1+$A10-1,dates,0),SUMIFS(stitches,years_of_year,I$2,days_of_year,"&lt;="&amp;$A10),NA())),NA()))</f>
        <v>#N/A</v>
      </c>
      <c r="J10" t="e" cm="1">
        <f t="array" aca="1" ref="J10" ca="1">_xlfn.SINGLE(IF(ISNUMBER(J$2),IF(ISERROR(MATCH(J$1+$A10-1,dates,0)),NA(),IF(MATCH(J$1+$A10-1,dates,0),SUMIFS(stitches,years_of_year,J$2,days_of_year,"&lt;="&amp;$A10),NA())),NA()))</f>
        <v>#N/A</v>
      </c>
      <c r="K10" t="e" cm="1">
        <f t="array" aca="1" ref="K10" ca="1">_xlfn.SINGLE(IF(ISNUMBER(K$2),IF(ISERROR(MATCH(K$1+$A10-1,dates,0)),NA(),IF(MATCH(K$1+$A10-1,dates,0),SUMIFS(stitches,years_of_year,K$2,days_of_year,"&lt;="&amp;$A10),NA())),NA()))</f>
        <v>#N/A</v>
      </c>
    </row>
    <row r="11" spans="1:11">
      <c r="A11">
        <f t="shared" si="3"/>
        <v>9</v>
      </c>
      <c r="B11" t="e">
        <f t="shared" ca="1" si="2"/>
        <v>#N/A</v>
      </c>
      <c r="C11" t="e">
        <f t="shared" ca="1" si="2"/>
        <v>#N/A</v>
      </c>
      <c r="D11" t="e">
        <f t="shared" ca="1" si="2"/>
        <v>#N/A</v>
      </c>
      <c r="E11" t="e">
        <f t="shared" ca="1" si="2"/>
        <v>#N/A</v>
      </c>
      <c r="F11" t="e" cm="1">
        <f t="array" aca="1" ref="F11" ca="1">_xlfn.SINGLE(IF(ISNUMBER(F$2),IF(ISERROR(MATCH(F$1+$A11-1,dates,0)),NA(),IF(MATCH(F$1+$A11-1,dates,0),SUMIFS(stitches,years_of_year,F$2,days_of_year,"&lt;="&amp;$A11),NA())),NA()))</f>
        <v>#N/A</v>
      </c>
      <c r="G11" t="e" cm="1">
        <f t="array" aca="1" ref="G11" ca="1">_xlfn.SINGLE(IF(ISNUMBER(G$2),IF(ISERROR(MATCH(G$1+$A11-1,dates,0)),NA(),IF(MATCH(G$1+$A11-1,dates,0),SUMIFS(stitches,years_of_year,G$2,days_of_year,"&lt;="&amp;$A11),NA())),NA()))</f>
        <v>#N/A</v>
      </c>
      <c r="H11" t="e" cm="1">
        <f t="array" aca="1" ref="H11" ca="1">_xlfn.SINGLE(IF(ISNUMBER(H$2),IF(ISERROR(MATCH(H$1+$A11-1,dates,0)),NA(),IF(MATCH(H$1+$A11-1,dates,0),SUMIFS(stitches,years_of_year,H$2,days_of_year,"&lt;="&amp;$A11),NA())),NA()))</f>
        <v>#N/A</v>
      </c>
      <c r="I11" t="e" cm="1">
        <f t="array" aca="1" ref="I11" ca="1">_xlfn.SINGLE(IF(ISNUMBER(I$2),IF(ISERROR(MATCH(I$1+$A11-1,dates,0)),NA(),IF(MATCH(I$1+$A11-1,dates,0),SUMIFS(stitches,years_of_year,I$2,days_of_year,"&lt;="&amp;$A11),NA())),NA()))</f>
        <v>#N/A</v>
      </c>
      <c r="J11" t="e" cm="1">
        <f t="array" aca="1" ref="J11" ca="1">_xlfn.SINGLE(IF(ISNUMBER(J$2),IF(ISERROR(MATCH(J$1+$A11-1,dates,0)),NA(),IF(MATCH(J$1+$A11-1,dates,0),SUMIFS(stitches,years_of_year,J$2,days_of_year,"&lt;="&amp;$A11),NA())),NA()))</f>
        <v>#N/A</v>
      </c>
      <c r="K11" t="e" cm="1">
        <f t="array" aca="1" ref="K11" ca="1">_xlfn.SINGLE(IF(ISNUMBER(K$2),IF(ISERROR(MATCH(K$1+$A11-1,dates,0)),NA(),IF(MATCH(K$1+$A11-1,dates,0),SUMIFS(stitches,years_of_year,K$2,days_of_year,"&lt;="&amp;$A11),NA())),NA()))</f>
        <v>#N/A</v>
      </c>
    </row>
    <row r="12" spans="1:11">
      <c r="A12">
        <f t="shared" si="3"/>
        <v>10</v>
      </c>
      <c r="B12" t="e">
        <f t="shared" ca="1" si="2"/>
        <v>#N/A</v>
      </c>
      <c r="C12" t="e">
        <f t="shared" ca="1" si="2"/>
        <v>#N/A</v>
      </c>
      <c r="D12" t="e">
        <f t="shared" ca="1" si="2"/>
        <v>#N/A</v>
      </c>
      <c r="E12" t="e">
        <f t="shared" ca="1" si="2"/>
        <v>#N/A</v>
      </c>
      <c r="F12" t="e" cm="1">
        <f t="array" aca="1" ref="F12" ca="1">_xlfn.SINGLE(IF(ISNUMBER(F$2),IF(ISERROR(MATCH(F$1+$A12-1,dates,0)),NA(),IF(MATCH(F$1+$A12-1,dates,0),SUMIFS(stitches,years_of_year,F$2,days_of_year,"&lt;="&amp;$A12),NA())),NA()))</f>
        <v>#N/A</v>
      </c>
      <c r="G12" t="e" cm="1">
        <f t="array" aca="1" ref="G12" ca="1">_xlfn.SINGLE(IF(ISNUMBER(G$2),IF(ISERROR(MATCH(G$1+$A12-1,dates,0)),NA(),IF(MATCH(G$1+$A12-1,dates,0),SUMIFS(stitches,years_of_year,G$2,days_of_year,"&lt;="&amp;$A12),NA())),NA()))</f>
        <v>#N/A</v>
      </c>
      <c r="H12" t="e" cm="1">
        <f t="array" aca="1" ref="H12" ca="1">_xlfn.SINGLE(IF(ISNUMBER(H$2),IF(ISERROR(MATCH(H$1+$A12-1,dates,0)),NA(),IF(MATCH(H$1+$A12-1,dates,0),SUMIFS(stitches,years_of_year,H$2,days_of_year,"&lt;="&amp;$A12),NA())),NA()))</f>
        <v>#N/A</v>
      </c>
      <c r="I12" t="e" cm="1">
        <f t="array" aca="1" ref="I12" ca="1">_xlfn.SINGLE(IF(ISNUMBER(I$2),IF(ISERROR(MATCH(I$1+$A12-1,dates,0)),NA(),IF(MATCH(I$1+$A12-1,dates,0),SUMIFS(stitches,years_of_year,I$2,days_of_year,"&lt;="&amp;$A12),NA())),NA()))</f>
        <v>#N/A</v>
      </c>
      <c r="J12" t="e" cm="1">
        <f t="array" aca="1" ref="J12" ca="1">_xlfn.SINGLE(IF(ISNUMBER(J$2),IF(ISERROR(MATCH(J$1+$A12-1,dates,0)),NA(),IF(MATCH(J$1+$A12-1,dates,0),SUMIFS(stitches,years_of_year,J$2,days_of_year,"&lt;="&amp;$A12),NA())),NA()))</f>
        <v>#N/A</v>
      </c>
      <c r="K12" t="e" cm="1">
        <f t="array" aca="1" ref="K12" ca="1">_xlfn.SINGLE(IF(ISNUMBER(K$2),IF(ISERROR(MATCH(K$1+$A12-1,dates,0)),NA(),IF(MATCH(K$1+$A12-1,dates,0),SUMIFS(stitches,years_of_year,K$2,days_of_year,"&lt;="&amp;$A12),NA())),NA()))</f>
        <v>#N/A</v>
      </c>
    </row>
    <row r="13" spans="1:11">
      <c r="A13">
        <f t="shared" si="3"/>
        <v>11</v>
      </c>
      <c r="B13" t="e">
        <f t="shared" ca="1" si="2"/>
        <v>#N/A</v>
      </c>
      <c r="C13" t="e">
        <f t="shared" ca="1" si="2"/>
        <v>#N/A</v>
      </c>
      <c r="D13" t="e">
        <f t="shared" ca="1" si="2"/>
        <v>#N/A</v>
      </c>
      <c r="E13" t="e">
        <f t="shared" ca="1" si="2"/>
        <v>#N/A</v>
      </c>
      <c r="F13" t="e" cm="1">
        <f t="array" aca="1" ref="F13" ca="1">_xlfn.SINGLE(IF(ISNUMBER(F$2),IF(ISERROR(MATCH(F$1+$A13-1,dates,0)),NA(),IF(MATCH(F$1+$A13-1,dates,0),SUMIFS(stitches,years_of_year,F$2,days_of_year,"&lt;="&amp;$A13),NA())),NA()))</f>
        <v>#N/A</v>
      </c>
      <c r="G13" t="e" cm="1">
        <f t="array" aca="1" ref="G13" ca="1">_xlfn.SINGLE(IF(ISNUMBER(G$2),IF(ISERROR(MATCH(G$1+$A13-1,dates,0)),NA(),IF(MATCH(G$1+$A13-1,dates,0),SUMIFS(stitches,years_of_year,G$2,days_of_year,"&lt;="&amp;$A13),NA())),NA()))</f>
        <v>#N/A</v>
      </c>
      <c r="H13" t="e" cm="1">
        <f t="array" aca="1" ref="H13" ca="1">_xlfn.SINGLE(IF(ISNUMBER(H$2),IF(ISERROR(MATCH(H$1+$A13-1,dates,0)),NA(),IF(MATCH(H$1+$A13-1,dates,0),SUMIFS(stitches,years_of_year,H$2,days_of_year,"&lt;="&amp;$A13),NA())),NA()))</f>
        <v>#N/A</v>
      </c>
      <c r="I13" t="e" cm="1">
        <f t="array" aca="1" ref="I13" ca="1">_xlfn.SINGLE(IF(ISNUMBER(I$2),IF(ISERROR(MATCH(I$1+$A13-1,dates,0)),NA(),IF(MATCH(I$1+$A13-1,dates,0),SUMIFS(stitches,years_of_year,I$2,days_of_year,"&lt;="&amp;$A13),NA())),NA()))</f>
        <v>#N/A</v>
      </c>
      <c r="J13" t="e" cm="1">
        <f t="array" aca="1" ref="J13" ca="1">_xlfn.SINGLE(IF(ISNUMBER(J$2),IF(ISERROR(MATCH(J$1+$A13-1,dates,0)),NA(),IF(MATCH(J$1+$A13-1,dates,0),SUMIFS(stitches,years_of_year,J$2,days_of_year,"&lt;="&amp;$A13),NA())),NA()))</f>
        <v>#N/A</v>
      </c>
      <c r="K13" t="e" cm="1">
        <f t="array" aca="1" ref="K13" ca="1">_xlfn.SINGLE(IF(ISNUMBER(K$2),IF(ISERROR(MATCH(K$1+$A13-1,dates,0)),NA(),IF(MATCH(K$1+$A13-1,dates,0),SUMIFS(stitches,years_of_year,K$2,days_of_year,"&lt;="&amp;$A13),NA())),NA()))</f>
        <v>#N/A</v>
      </c>
    </row>
    <row r="14" spans="1:11">
      <c r="A14">
        <f t="shared" si="3"/>
        <v>12</v>
      </c>
      <c r="B14" t="e">
        <f t="shared" ca="1" si="2"/>
        <v>#N/A</v>
      </c>
      <c r="C14" t="e">
        <f t="shared" ca="1" si="2"/>
        <v>#N/A</v>
      </c>
      <c r="D14" t="e">
        <f t="shared" ca="1" si="2"/>
        <v>#N/A</v>
      </c>
      <c r="E14" t="e">
        <f t="shared" ca="1" si="2"/>
        <v>#N/A</v>
      </c>
      <c r="F14" t="e" cm="1">
        <f t="array" aca="1" ref="F14" ca="1">_xlfn.SINGLE(IF(ISNUMBER(F$2),IF(ISERROR(MATCH(F$1+$A14-1,dates,0)),NA(),IF(MATCH(F$1+$A14-1,dates,0),SUMIFS(stitches,years_of_year,F$2,days_of_year,"&lt;="&amp;$A14),NA())),NA()))</f>
        <v>#N/A</v>
      </c>
      <c r="G14" t="e" cm="1">
        <f t="array" aca="1" ref="G14" ca="1">_xlfn.SINGLE(IF(ISNUMBER(G$2),IF(ISERROR(MATCH(G$1+$A14-1,dates,0)),NA(),IF(MATCH(G$1+$A14-1,dates,0),SUMIFS(stitches,years_of_year,G$2,days_of_year,"&lt;="&amp;$A14),NA())),NA()))</f>
        <v>#N/A</v>
      </c>
      <c r="H14" t="e" cm="1">
        <f t="array" aca="1" ref="H14" ca="1">_xlfn.SINGLE(IF(ISNUMBER(H$2),IF(ISERROR(MATCH(H$1+$A14-1,dates,0)),NA(),IF(MATCH(H$1+$A14-1,dates,0),SUMIFS(stitches,years_of_year,H$2,days_of_year,"&lt;="&amp;$A14),NA())),NA()))</f>
        <v>#N/A</v>
      </c>
      <c r="I14" t="e" cm="1">
        <f t="array" aca="1" ref="I14" ca="1">_xlfn.SINGLE(IF(ISNUMBER(I$2),IF(ISERROR(MATCH(I$1+$A14-1,dates,0)),NA(),IF(MATCH(I$1+$A14-1,dates,0),SUMIFS(stitches,years_of_year,I$2,days_of_year,"&lt;="&amp;$A14),NA())),NA()))</f>
        <v>#N/A</v>
      </c>
      <c r="J14" t="e" cm="1">
        <f t="array" aca="1" ref="J14" ca="1">_xlfn.SINGLE(IF(ISNUMBER(J$2),IF(ISERROR(MATCH(J$1+$A14-1,dates,0)),NA(),IF(MATCH(J$1+$A14-1,dates,0),SUMIFS(stitches,years_of_year,J$2,days_of_year,"&lt;="&amp;$A14),NA())),NA()))</f>
        <v>#N/A</v>
      </c>
      <c r="K14" t="e" cm="1">
        <f t="array" aca="1" ref="K14" ca="1">_xlfn.SINGLE(IF(ISNUMBER(K$2),IF(ISERROR(MATCH(K$1+$A14-1,dates,0)),NA(),IF(MATCH(K$1+$A14-1,dates,0),SUMIFS(stitches,years_of_year,K$2,days_of_year,"&lt;="&amp;$A14),NA())),NA()))</f>
        <v>#N/A</v>
      </c>
    </row>
    <row r="15" spans="1:11">
      <c r="A15">
        <f t="shared" si="3"/>
        <v>13</v>
      </c>
      <c r="B15" t="e">
        <f t="shared" ca="1" si="2"/>
        <v>#N/A</v>
      </c>
      <c r="C15" t="e">
        <f t="shared" ca="1" si="2"/>
        <v>#N/A</v>
      </c>
      <c r="D15" t="e">
        <f t="shared" ca="1" si="2"/>
        <v>#N/A</v>
      </c>
      <c r="E15" t="e">
        <f t="shared" ca="1" si="2"/>
        <v>#N/A</v>
      </c>
      <c r="F15" t="e" cm="1">
        <f t="array" aca="1" ref="F15" ca="1">_xlfn.SINGLE(IF(ISNUMBER(F$2),IF(ISERROR(MATCH(F$1+$A15-1,dates,0)),NA(),IF(MATCH(F$1+$A15-1,dates,0),SUMIFS(stitches,years_of_year,F$2,days_of_year,"&lt;="&amp;$A15),NA())),NA()))</f>
        <v>#N/A</v>
      </c>
      <c r="G15" t="e" cm="1">
        <f t="array" aca="1" ref="G15" ca="1">_xlfn.SINGLE(IF(ISNUMBER(G$2),IF(ISERROR(MATCH(G$1+$A15-1,dates,0)),NA(),IF(MATCH(G$1+$A15-1,dates,0),SUMIFS(stitches,years_of_year,G$2,days_of_year,"&lt;="&amp;$A15),NA())),NA()))</f>
        <v>#N/A</v>
      </c>
      <c r="H15" t="e" cm="1">
        <f t="array" aca="1" ref="H15" ca="1">_xlfn.SINGLE(IF(ISNUMBER(H$2),IF(ISERROR(MATCH(H$1+$A15-1,dates,0)),NA(),IF(MATCH(H$1+$A15-1,dates,0),SUMIFS(stitches,years_of_year,H$2,days_of_year,"&lt;="&amp;$A15),NA())),NA()))</f>
        <v>#N/A</v>
      </c>
      <c r="I15" t="e" cm="1">
        <f t="array" aca="1" ref="I15" ca="1">_xlfn.SINGLE(IF(ISNUMBER(I$2),IF(ISERROR(MATCH(I$1+$A15-1,dates,0)),NA(),IF(MATCH(I$1+$A15-1,dates,0),SUMIFS(stitches,years_of_year,I$2,days_of_year,"&lt;="&amp;$A15),NA())),NA()))</f>
        <v>#N/A</v>
      </c>
      <c r="J15" t="e" cm="1">
        <f t="array" aca="1" ref="J15" ca="1">_xlfn.SINGLE(IF(ISNUMBER(J$2),IF(ISERROR(MATCH(J$1+$A15-1,dates,0)),NA(),IF(MATCH(J$1+$A15-1,dates,0),SUMIFS(stitches,years_of_year,J$2,days_of_year,"&lt;="&amp;$A15),NA())),NA()))</f>
        <v>#N/A</v>
      </c>
      <c r="K15" t="e" cm="1">
        <f t="array" aca="1" ref="K15" ca="1">_xlfn.SINGLE(IF(ISNUMBER(K$2),IF(ISERROR(MATCH(K$1+$A15-1,dates,0)),NA(),IF(MATCH(K$1+$A15-1,dates,0),SUMIFS(stitches,years_of_year,K$2,days_of_year,"&lt;="&amp;$A15),NA())),NA()))</f>
        <v>#N/A</v>
      </c>
    </row>
    <row r="16" spans="1:11">
      <c r="A16">
        <f t="shared" si="3"/>
        <v>14</v>
      </c>
      <c r="B16" t="e">
        <f t="shared" ca="1" si="2"/>
        <v>#N/A</v>
      </c>
      <c r="C16" t="e">
        <f t="shared" ca="1" si="2"/>
        <v>#N/A</v>
      </c>
      <c r="D16" t="e">
        <f t="shared" ca="1" si="2"/>
        <v>#N/A</v>
      </c>
      <c r="E16" t="e">
        <f t="shared" ca="1" si="2"/>
        <v>#N/A</v>
      </c>
      <c r="F16" t="e" cm="1">
        <f t="array" aca="1" ref="F16" ca="1">_xlfn.SINGLE(IF(ISNUMBER(F$2),IF(ISERROR(MATCH(F$1+$A16-1,dates,0)),NA(),IF(MATCH(F$1+$A16-1,dates,0),SUMIFS(stitches,years_of_year,F$2,days_of_year,"&lt;="&amp;$A16),NA())),NA()))</f>
        <v>#N/A</v>
      </c>
      <c r="G16" t="e" cm="1">
        <f t="array" aca="1" ref="G16" ca="1">_xlfn.SINGLE(IF(ISNUMBER(G$2),IF(ISERROR(MATCH(G$1+$A16-1,dates,0)),NA(),IF(MATCH(G$1+$A16-1,dates,0),SUMIFS(stitches,years_of_year,G$2,days_of_year,"&lt;="&amp;$A16),NA())),NA()))</f>
        <v>#N/A</v>
      </c>
      <c r="H16" t="e" cm="1">
        <f t="array" aca="1" ref="H16" ca="1">_xlfn.SINGLE(IF(ISNUMBER(H$2),IF(ISERROR(MATCH(H$1+$A16-1,dates,0)),NA(),IF(MATCH(H$1+$A16-1,dates,0),SUMIFS(stitches,years_of_year,H$2,days_of_year,"&lt;="&amp;$A16),NA())),NA()))</f>
        <v>#N/A</v>
      </c>
      <c r="I16" t="e" cm="1">
        <f t="array" aca="1" ref="I16" ca="1">_xlfn.SINGLE(IF(ISNUMBER(I$2),IF(ISERROR(MATCH(I$1+$A16-1,dates,0)),NA(),IF(MATCH(I$1+$A16-1,dates,0),SUMIFS(stitches,years_of_year,I$2,days_of_year,"&lt;="&amp;$A16),NA())),NA()))</f>
        <v>#N/A</v>
      </c>
      <c r="J16" t="e" cm="1">
        <f t="array" aca="1" ref="J16" ca="1">_xlfn.SINGLE(IF(ISNUMBER(J$2),IF(ISERROR(MATCH(J$1+$A16-1,dates,0)),NA(),IF(MATCH(J$1+$A16-1,dates,0),SUMIFS(stitches,years_of_year,J$2,days_of_year,"&lt;="&amp;$A16),NA())),NA()))</f>
        <v>#N/A</v>
      </c>
      <c r="K16" t="e" cm="1">
        <f t="array" aca="1" ref="K16" ca="1">_xlfn.SINGLE(IF(ISNUMBER(K$2),IF(ISERROR(MATCH(K$1+$A16-1,dates,0)),NA(),IF(MATCH(K$1+$A16-1,dates,0),SUMIFS(stitches,years_of_year,K$2,days_of_year,"&lt;="&amp;$A16),NA())),NA()))</f>
        <v>#N/A</v>
      </c>
    </row>
    <row r="17" spans="1:11">
      <c r="A17">
        <f t="shared" si="3"/>
        <v>15</v>
      </c>
      <c r="B17" t="e">
        <f t="shared" ca="1" si="2"/>
        <v>#N/A</v>
      </c>
      <c r="C17" t="e">
        <f t="shared" ca="1" si="2"/>
        <v>#N/A</v>
      </c>
      <c r="D17" t="e">
        <f t="shared" ca="1" si="2"/>
        <v>#N/A</v>
      </c>
      <c r="E17" t="e">
        <f t="shared" ca="1" si="2"/>
        <v>#N/A</v>
      </c>
      <c r="F17" t="e" cm="1">
        <f t="array" aca="1" ref="F17" ca="1">_xlfn.SINGLE(IF(ISNUMBER(F$2),IF(ISERROR(MATCH(F$1+$A17-1,dates,0)),NA(),IF(MATCH(F$1+$A17-1,dates,0),SUMIFS(stitches,years_of_year,F$2,days_of_year,"&lt;="&amp;$A17),NA())),NA()))</f>
        <v>#N/A</v>
      </c>
      <c r="G17" t="e" cm="1">
        <f t="array" aca="1" ref="G17" ca="1">_xlfn.SINGLE(IF(ISNUMBER(G$2),IF(ISERROR(MATCH(G$1+$A17-1,dates,0)),NA(),IF(MATCH(G$1+$A17-1,dates,0),SUMIFS(stitches,years_of_year,G$2,days_of_year,"&lt;="&amp;$A17),NA())),NA()))</f>
        <v>#N/A</v>
      </c>
      <c r="H17" t="e" cm="1">
        <f t="array" aca="1" ref="H17" ca="1">_xlfn.SINGLE(IF(ISNUMBER(H$2),IF(ISERROR(MATCH(H$1+$A17-1,dates,0)),NA(),IF(MATCH(H$1+$A17-1,dates,0),SUMIFS(stitches,years_of_year,H$2,days_of_year,"&lt;="&amp;$A17),NA())),NA()))</f>
        <v>#N/A</v>
      </c>
      <c r="I17" t="e" cm="1">
        <f t="array" aca="1" ref="I17" ca="1">_xlfn.SINGLE(IF(ISNUMBER(I$2),IF(ISERROR(MATCH(I$1+$A17-1,dates,0)),NA(),IF(MATCH(I$1+$A17-1,dates,0),SUMIFS(stitches,years_of_year,I$2,days_of_year,"&lt;="&amp;$A17),NA())),NA()))</f>
        <v>#N/A</v>
      </c>
      <c r="J17" t="e" cm="1">
        <f t="array" aca="1" ref="J17" ca="1">_xlfn.SINGLE(IF(ISNUMBER(J$2),IF(ISERROR(MATCH(J$1+$A17-1,dates,0)),NA(),IF(MATCH(J$1+$A17-1,dates,0),SUMIFS(stitches,years_of_year,J$2,days_of_year,"&lt;="&amp;$A17),NA())),NA()))</f>
        <v>#N/A</v>
      </c>
      <c r="K17" t="e" cm="1">
        <f t="array" aca="1" ref="K17" ca="1">_xlfn.SINGLE(IF(ISNUMBER(K$2),IF(ISERROR(MATCH(K$1+$A17-1,dates,0)),NA(),IF(MATCH(K$1+$A17-1,dates,0),SUMIFS(stitches,years_of_year,K$2,days_of_year,"&lt;="&amp;$A17),NA())),NA()))</f>
        <v>#N/A</v>
      </c>
    </row>
    <row r="18" spans="1:11">
      <c r="A18">
        <f t="shared" si="3"/>
        <v>16</v>
      </c>
      <c r="B18" t="e">
        <f t="shared" ca="1" si="2"/>
        <v>#N/A</v>
      </c>
      <c r="C18" t="e">
        <f t="shared" ca="1" si="2"/>
        <v>#N/A</v>
      </c>
      <c r="D18" t="e">
        <f t="shared" ca="1" si="2"/>
        <v>#N/A</v>
      </c>
      <c r="E18" t="e">
        <f t="shared" ca="1" si="2"/>
        <v>#N/A</v>
      </c>
      <c r="F18" t="e" cm="1">
        <f t="array" aca="1" ref="F18" ca="1">_xlfn.SINGLE(IF(ISNUMBER(F$2),IF(ISERROR(MATCH(F$1+$A18-1,dates,0)),NA(),IF(MATCH(F$1+$A18-1,dates,0),SUMIFS(stitches,years_of_year,F$2,days_of_year,"&lt;="&amp;$A18),NA())),NA()))</f>
        <v>#N/A</v>
      </c>
      <c r="G18" t="e" cm="1">
        <f t="array" aca="1" ref="G18" ca="1">_xlfn.SINGLE(IF(ISNUMBER(G$2),IF(ISERROR(MATCH(G$1+$A18-1,dates,0)),NA(),IF(MATCH(G$1+$A18-1,dates,0),SUMIFS(stitches,years_of_year,G$2,days_of_year,"&lt;="&amp;$A18),NA())),NA()))</f>
        <v>#N/A</v>
      </c>
      <c r="H18" t="e" cm="1">
        <f t="array" aca="1" ref="H18" ca="1">_xlfn.SINGLE(IF(ISNUMBER(H$2),IF(ISERROR(MATCH(H$1+$A18-1,dates,0)),NA(),IF(MATCH(H$1+$A18-1,dates,0),SUMIFS(stitches,years_of_year,H$2,days_of_year,"&lt;="&amp;$A18),NA())),NA()))</f>
        <v>#N/A</v>
      </c>
      <c r="I18" t="e" cm="1">
        <f t="array" aca="1" ref="I18" ca="1">_xlfn.SINGLE(IF(ISNUMBER(I$2),IF(ISERROR(MATCH(I$1+$A18-1,dates,0)),NA(),IF(MATCH(I$1+$A18-1,dates,0),SUMIFS(stitches,years_of_year,I$2,days_of_year,"&lt;="&amp;$A18),NA())),NA()))</f>
        <v>#N/A</v>
      </c>
      <c r="J18" t="e" cm="1">
        <f t="array" aca="1" ref="J18" ca="1">_xlfn.SINGLE(IF(ISNUMBER(J$2),IF(ISERROR(MATCH(J$1+$A18-1,dates,0)),NA(),IF(MATCH(J$1+$A18-1,dates,0),SUMIFS(stitches,years_of_year,J$2,days_of_year,"&lt;="&amp;$A18),NA())),NA()))</f>
        <v>#N/A</v>
      </c>
      <c r="K18" t="e" cm="1">
        <f t="array" aca="1" ref="K18" ca="1">_xlfn.SINGLE(IF(ISNUMBER(K$2),IF(ISERROR(MATCH(K$1+$A18-1,dates,0)),NA(),IF(MATCH(K$1+$A18-1,dates,0),SUMIFS(stitches,years_of_year,K$2,days_of_year,"&lt;="&amp;$A18),NA())),NA()))</f>
        <v>#N/A</v>
      </c>
    </row>
    <row r="19" spans="1:11">
      <c r="A19">
        <f t="shared" si="3"/>
        <v>17</v>
      </c>
      <c r="B19" t="e">
        <f t="shared" ca="1" si="2"/>
        <v>#N/A</v>
      </c>
      <c r="C19" t="e">
        <f t="shared" ca="1" si="2"/>
        <v>#N/A</v>
      </c>
      <c r="D19" t="e">
        <f t="shared" ca="1" si="2"/>
        <v>#N/A</v>
      </c>
      <c r="E19" t="e">
        <f t="shared" ca="1" si="2"/>
        <v>#N/A</v>
      </c>
      <c r="F19" t="e" cm="1">
        <f t="array" aca="1" ref="F19" ca="1">_xlfn.SINGLE(IF(ISNUMBER(F$2),IF(ISERROR(MATCH(F$1+$A19-1,dates,0)),NA(),IF(MATCH(F$1+$A19-1,dates,0),SUMIFS(stitches,years_of_year,F$2,days_of_year,"&lt;="&amp;$A19),NA())),NA()))</f>
        <v>#N/A</v>
      </c>
      <c r="G19" t="e" cm="1">
        <f t="array" aca="1" ref="G19" ca="1">_xlfn.SINGLE(IF(ISNUMBER(G$2),IF(ISERROR(MATCH(G$1+$A19-1,dates,0)),NA(),IF(MATCH(G$1+$A19-1,dates,0),SUMIFS(stitches,years_of_year,G$2,days_of_year,"&lt;="&amp;$A19),NA())),NA()))</f>
        <v>#N/A</v>
      </c>
      <c r="H19" t="e" cm="1">
        <f t="array" aca="1" ref="H19" ca="1">_xlfn.SINGLE(IF(ISNUMBER(H$2),IF(ISERROR(MATCH(H$1+$A19-1,dates,0)),NA(),IF(MATCH(H$1+$A19-1,dates,0),SUMIFS(stitches,years_of_year,H$2,days_of_year,"&lt;="&amp;$A19),NA())),NA()))</f>
        <v>#N/A</v>
      </c>
      <c r="I19" t="e" cm="1">
        <f t="array" aca="1" ref="I19" ca="1">_xlfn.SINGLE(IF(ISNUMBER(I$2),IF(ISERROR(MATCH(I$1+$A19-1,dates,0)),NA(),IF(MATCH(I$1+$A19-1,dates,0),SUMIFS(stitches,years_of_year,I$2,days_of_year,"&lt;="&amp;$A19),NA())),NA()))</f>
        <v>#N/A</v>
      </c>
      <c r="J19" t="e" cm="1">
        <f t="array" aca="1" ref="J19" ca="1">_xlfn.SINGLE(IF(ISNUMBER(J$2),IF(ISERROR(MATCH(J$1+$A19-1,dates,0)),NA(),IF(MATCH(J$1+$A19-1,dates,0),SUMIFS(stitches,years_of_year,J$2,days_of_year,"&lt;="&amp;$A19),NA())),NA()))</f>
        <v>#N/A</v>
      </c>
      <c r="K19" t="e" cm="1">
        <f t="array" aca="1" ref="K19" ca="1">_xlfn.SINGLE(IF(ISNUMBER(K$2),IF(ISERROR(MATCH(K$1+$A19-1,dates,0)),NA(),IF(MATCH(K$1+$A19-1,dates,0),SUMIFS(stitches,years_of_year,K$2,days_of_year,"&lt;="&amp;$A19),NA())),NA()))</f>
        <v>#N/A</v>
      </c>
    </row>
    <row r="20" spans="1:11">
      <c r="A20">
        <f t="shared" si="3"/>
        <v>18</v>
      </c>
      <c r="B20" t="e">
        <f t="shared" ca="1" si="2"/>
        <v>#N/A</v>
      </c>
      <c r="C20" t="e">
        <f t="shared" ca="1" si="2"/>
        <v>#N/A</v>
      </c>
      <c r="D20" t="e">
        <f t="shared" ca="1" si="2"/>
        <v>#N/A</v>
      </c>
      <c r="E20" t="e">
        <f t="shared" ca="1" si="2"/>
        <v>#N/A</v>
      </c>
      <c r="F20" t="e" cm="1">
        <f t="array" aca="1" ref="F20" ca="1">_xlfn.SINGLE(IF(ISNUMBER(F$2),IF(ISERROR(MATCH(F$1+$A20-1,dates,0)),NA(),IF(MATCH(F$1+$A20-1,dates,0),SUMIFS(stitches,years_of_year,F$2,days_of_year,"&lt;="&amp;$A20),NA())),NA()))</f>
        <v>#N/A</v>
      </c>
      <c r="G20" t="e" cm="1">
        <f t="array" aca="1" ref="G20" ca="1">_xlfn.SINGLE(IF(ISNUMBER(G$2),IF(ISERROR(MATCH(G$1+$A20-1,dates,0)),NA(),IF(MATCH(G$1+$A20-1,dates,0),SUMIFS(stitches,years_of_year,G$2,days_of_year,"&lt;="&amp;$A20),NA())),NA()))</f>
        <v>#N/A</v>
      </c>
      <c r="H20" t="e" cm="1">
        <f t="array" aca="1" ref="H20" ca="1">_xlfn.SINGLE(IF(ISNUMBER(H$2),IF(ISERROR(MATCH(H$1+$A20-1,dates,0)),NA(),IF(MATCH(H$1+$A20-1,dates,0),SUMIFS(stitches,years_of_year,H$2,days_of_year,"&lt;="&amp;$A20),NA())),NA()))</f>
        <v>#N/A</v>
      </c>
      <c r="I20" t="e" cm="1">
        <f t="array" aca="1" ref="I20" ca="1">_xlfn.SINGLE(IF(ISNUMBER(I$2),IF(ISERROR(MATCH(I$1+$A20-1,dates,0)),NA(),IF(MATCH(I$1+$A20-1,dates,0),SUMIFS(stitches,years_of_year,I$2,days_of_year,"&lt;="&amp;$A20),NA())),NA()))</f>
        <v>#N/A</v>
      </c>
      <c r="J20" t="e" cm="1">
        <f t="array" aca="1" ref="J20" ca="1">_xlfn.SINGLE(IF(ISNUMBER(J$2),IF(ISERROR(MATCH(J$1+$A20-1,dates,0)),NA(),IF(MATCH(J$1+$A20-1,dates,0),SUMIFS(stitches,years_of_year,J$2,days_of_year,"&lt;="&amp;$A20),NA())),NA()))</f>
        <v>#N/A</v>
      </c>
      <c r="K20" t="e" cm="1">
        <f t="array" aca="1" ref="K20" ca="1">_xlfn.SINGLE(IF(ISNUMBER(K$2),IF(ISERROR(MATCH(K$1+$A20-1,dates,0)),NA(),IF(MATCH(K$1+$A20-1,dates,0),SUMIFS(stitches,years_of_year,K$2,days_of_year,"&lt;="&amp;$A20),NA())),NA()))</f>
        <v>#N/A</v>
      </c>
    </row>
    <row r="21" spans="1:11">
      <c r="A21">
        <f t="shared" si="3"/>
        <v>19</v>
      </c>
      <c r="B21" t="e">
        <f t="shared" ca="1" si="2"/>
        <v>#N/A</v>
      </c>
      <c r="C21" t="e">
        <f t="shared" ca="1" si="2"/>
        <v>#N/A</v>
      </c>
      <c r="D21" t="e">
        <f t="shared" ca="1" si="2"/>
        <v>#N/A</v>
      </c>
      <c r="E21" t="e">
        <f t="shared" ca="1" si="2"/>
        <v>#N/A</v>
      </c>
      <c r="F21" t="e" cm="1">
        <f t="array" aca="1" ref="F21" ca="1">_xlfn.SINGLE(IF(ISNUMBER(F$2),IF(ISERROR(MATCH(F$1+$A21-1,dates,0)),NA(),IF(MATCH(F$1+$A21-1,dates,0),SUMIFS(stitches,years_of_year,F$2,days_of_year,"&lt;="&amp;$A21),NA())),NA()))</f>
        <v>#N/A</v>
      </c>
      <c r="G21" t="e" cm="1">
        <f t="array" aca="1" ref="G21" ca="1">_xlfn.SINGLE(IF(ISNUMBER(G$2),IF(ISERROR(MATCH(G$1+$A21-1,dates,0)),NA(),IF(MATCH(G$1+$A21-1,dates,0),SUMIFS(stitches,years_of_year,G$2,days_of_year,"&lt;="&amp;$A21),NA())),NA()))</f>
        <v>#N/A</v>
      </c>
      <c r="H21" t="e" cm="1">
        <f t="array" aca="1" ref="H21" ca="1">_xlfn.SINGLE(IF(ISNUMBER(H$2),IF(ISERROR(MATCH(H$1+$A21-1,dates,0)),NA(),IF(MATCH(H$1+$A21-1,dates,0),SUMIFS(stitches,years_of_year,H$2,days_of_year,"&lt;="&amp;$A21),NA())),NA()))</f>
        <v>#N/A</v>
      </c>
      <c r="I21" t="e" cm="1">
        <f t="array" aca="1" ref="I21" ca="1">_xlfn.SINGLE(IF(ISNUMBER(I$2),IF(ISERROR(MATCH(I$1+$A21-1,dates,0)),NA(),IF(MATCH(I$1+$A21-1,dates,0),SUMIFS(stitches,years_of_year,I$2,days_of_year,"&lt;="&amp;$A21),NA())),NA()))</f>
        <v>#N/A</v>
      </c>
      <c r="J21" t="e" cm="1">
        <f t="array" aca="1" ref="J21" ca="1">_xlfn.SINGLE(IF(ISNUMBER(J$2),IF(ISERROR(MATCH(J$1+$A21-1,dates,0)),NA(),IF(MATCH(J$1+$A21-1,dates,0),SUMIFS(stitches,years_of_year,J$2,days_of_year,"&lt;="&amp;$A21),NA())),NA()))</f>
        <v>#N/A</v>
      </c>
      <c r="K21" t="e" cm="1">
        <f t="array" aca="1" ref="K21" ca="1">_xlfn.SINGLE(IF(ISNUMBER(K$2),IF(ISERROR(MATCH(K$1+$A21-1,dates,0)),NA(),IF(MATCH(K$1+$A21-1,dates,0),SUMIFS(stitches,years_of_year,K$2,days_of_year,"&lt;="&amp;$A21),NA())),NA()))</f>
        <v>#N/A</v>
      </c>
    </row>
    <row r="22" spans="1:11">
      <c r="A22">
        <f t="shared" si="3"/>
        <v>20</v>
      </c>
      <c r="B22" t="e">
        <f t="shared" ca="1" si="2"/>
        <v>#N/A</v>
      </c>
      <c r="C22" t="e">
        <f t="shared" ca="1" si="2"/>
        <v>#N/A</v>
      </c>
      <c r="D22" t="e">
        <f t="shared" ca="1" si="2"/>
        <v>#N/A</v>
      </c>
      <c r="E22" t="e">
        <f t="shared" ca="1" si="2"/>
        <v>#N/A</v>
      </c>
      <c r="F22" t="e" cm="1">
        <f t="array" aca="1" ref="F22" ca="1">_xlfn.SINGLE(IF(ISNUMBER(F$2),IF(ISERROR(MATCH(F$1+$A22-1,dates,0)),NA(),IF(MATCH(F$1+$A22-1,dates,0),SUMIFS(stitches,years_of_year,F$2,days_of_year,"&lt;="&amp;$A22),NA())),NA()))</f>
        <v>#N/A</v>
      </c>
      <c r="G22" t="e" cm="1">
        <f t="array" aca="1" ref="G22" ca="1">_xlfn.SINGLE(IF(ISNUMBER(G$2),IF(ISERROR(MATCH(G$1+$A22-1,dates,0)),NA(),IF(MATCH(G$1+$A22-1,dates,0),SUMIFS(stitches,years_of_year,G$2,days_of_year,"&lt;="&amp;$A22),NA())),NA()))</f>
        <v>#N/A</v>
      </c>
      <c r="H22" t="e" cm="1">
        <f t="array" aca="1" ref="H22" ca="1">_xlfn.SINGLE(IF(ISNUMBER(H$2),IF(ISERROR(MATCH(H$1+$A22-1,dates,0)),NA(),IF(MATCH(H$1+$A22-1,dates,0),SUMIFS(stitches,years_of_year,H$2,days_of_year,"&lt;="&amp;$A22),NA())),NA()))</f>
        <v>#N/A</v>
      </c>
      <c r="I22" t="e" cm="1">
        <f t="array" aca="1" ref="I22" ca="1">_xlfn.SINGLE(IF(ISNUMBER(I$2),IF(ISERROR(MATCH(I$1+$A22-1,dates,0)),NA(),IF(MATCH(I$1+$A22-1,dates,0),SUMIFS(stitches,years_of_year,I$2,days_of_year,"&lt;="&amp;$A22),NA())),NA()))</f>
        <v>#N/A</v>
      </c>
      <c r="J22" t="e" cm="1">
        <f t="array" aca="1" ref="J22" ca="1">_xlfn.SINGLE(IF(ISNUMBER(J$2),IF(ISERROR(MATCH(J$1+$A22-1,dates,0)),NA(),IF(MATCH(J$1+$A22-1,dates,0),SUMIFS(stitches,years_of_year,J$2,days_of_year,"&lt;="&amp;$A22),NA())),NA()))</f>
        <v>#N/A</v>
      </c>
      <c r="K22" t="e" cm="1">
        <f t="array" aca="1" ref="K22" ca="1">_xlfn.SINGLE(IF(ISNUMBER(K$2),IF(ISERROR(MATCH(K$1+$A22-1,dates,0)),NA(),IF(MATCH(K$1+$A22-1,dates,0),SUMIFS(stitches,years_of_year,K$2,days_of_year,"&lt;="&amp;$A22),NA())),NA()))</f>
        <v>#N/A</v>
      </c>
    </row>
    <row r="23" spans="1:11">
      <c r="A23">
        <f t="shared" si="3"/>
        <v>21</v>
      </c>
      <c r="B23" t="e">
        <f t="shared" ref="B23:E42" ca="1" si="4">IF(ISNUMBER(B$2),IF(ISERROR(MATCH(B$1+$A23-1,dates,0)),NA(),IF(MATCH(B$1+$A23-1,dates,0),SUMIFS(stitches,years_of_year,B$2,days_of_year,"&lt;="&amp;$A23),NA())),NA())</f>
        <v>#N/A</v>
      </c>
      <c r="C23" t="e">
        <f t="shared" ca="1" si="4"/>
        <v>#N/A</v>
      </c>
      <c r="D23" t="e">
        <f t="shared" ca="1" si="4"/>
        <v>#N/A</v>
      </c>
      <c r="E23" t="e">
        <f t="shared" ca="1" si="4"/>
        <v>#N/A</v>
      </c>
      <c r="F23" t="e" cm="1">
        <f t="array" aca="1" ref="F23" ca="1">_xlfn.SINGLE(IF(ISNUMBER(F$2),IF(ISERROR(MATCH(F$1+$A23-1,dates,0)),NA(),IF(MATCH(F$1+$A23-1,dates,0),SUMIFS(stitches,years_of_year,F$2,days_of_year,"&lt;="&amp;$A23),NA())),NA()))</f>
        <v>#N/A</v>
      </c>
      <c r="G23" t="e" cm="1">
        <f t="array" aca="1" ref="G23" ca="1">_xlfn.SINGLE(IF(ISNUMBER(G$2),IF(ISERROR(MATCH(G$1+$A23-1,dates,0)),NA(),IF(MATCH(G$1+$A23-1,dates,0),SUMIFS(stitches,years_of_year,G$2,days_of_year,"&lt;="&amp;$A23),NA())),NA()))</f>
        <v>#N/A</v>
      </c>
      <c r="H23" t="e" cm="1">
        <f t="array" aca="1" ref="H23" ca="1">_xlfn.SINGLE(IF(ISNUMBER(H$2),IF(ISERROR(MATCH(H$1+$A23-1,dates,0)),NA(),IF(MATCH(H$1+$A23-1,dates,0),SUMIFS(stitches,years_of_year,H$2,days_of_year,"&lt;="&amp;$A23),NA())),NA()))</f>
        <v>#N/A</v>
      </c>
      <c r="I23" t="e" cm="1">
        <f t="array" aca="1" ref="I23" ca="1">_xlfn.SINGLE(IF(ISNUMBER(I$2),IF(ISERROR(MATCH(I$1+$A23-1,dates,0)),NA(),IF(MATCH(I$1+$A23-1,dates,0),SUMIFS(stitches,years_of_year,I$2,days_of_year,"&lt;="&amp;$A23),NA())),NA()))</f>
        <v>#N/A</v>
      </c>
      <c r="J23" t="e" cm="1">
        <f t="array" aca="1" ref="J23" ca="1">_xlfn.SINGLE(IF(ISNUMBER(J$2),IF(ISERROR(MATCH(J$1+$A23-1,dates,0)),NA(),IF(MATCH(J$1+$A23-1,dates,0),SUMIFS(stitches,years_of_year,J$2,days_of_year,"&lt;="&amp;$A23),NA())),NA()))</f>
        <v>#N/A</v>
      </c>
      <c r="K23" t="e" cm="1">
        <f t="array" aca="1" ref="K23" ca="1">_xlfn.SINGLE(IF(ISNUMBER(K$2),IF(ISERROR(MATCH(K$1+$A23-1,dates,0)),NA(),IF(MATCH(K$1+$A23-1,dates,0),SUMIFS(stitches,years_of_year,K$2,days_of_year,"&lt;="&amp;$A23),NA())),NA()))</f>
        <v>#N/A</v>
      </c>
    </row>
    <row r="24" spans="1:11">
      <c r="A24">
        <f t="shared" si="3"/>
        <v>22</v>
      </c>
      <c r="B24" t="e">
        <f t="shared" ca="1" si="4"/>
        <v>#N/A</v>
      </c>
      <c r="C24" t="e">
        <f t="shared" ca="1" si="4"/>
        <v>#N/A</v>
      </c>
      <c r="D24" t="e">
        <f t="shared" ca="1" si="4"/>
        <v>#N/A</v>
      </c>
      <c r="E24" t="e">
        <f t="shared" ca="1" si="4"/>
        <v>#N/A</v>
      </c>
      <c r="F24" t="e" cm="1">
        <f t="array" aca="1" ref="F24" ca="1">_xlfn.SINGLE(IF(ISNUMBER(F$2),IF(ISERROR(MATCH(F$1+$A24-1,dates,0)),NA(),IF(MATCH(F$1+$A24-1,dates,0),SUMIFS(stitches,years_of_year,F$2,days_of_year,"&lt;="&amp;$A24),NA())),NA()))</f>
        <v>#N/A</v>
      </c>
      <c r="G24" t="e" cm="1">
        <f t="array" aca="1" ref="G24" ca="1">_xlfn.SINGLE(IF(ISNUMBER(G$2),IF(ISERROR(MATCH(G$1+$A24-1,dates,0)),NA(),IF(MATCH(G$1+$A24-1,dates,0),SUMIFS(stitches,years_of_year,G$2,days_of_year,"&lt;="&amp;$A24),NA())),NA()))</f>
        <v>#N/A</v>
      </c>
      <c r="H24" t="e" cm="1">
        <f t="array" aca="1" ref="H24" ca="1">_xlfn.SINGLE(IF(ISNUMBER(H$2),IF(ISERROR(MATCH(H$1+$A24-1,dates,0)),NA(),IF(MATCH(H$1+$A24-1,dates,0),SUMIFS(stitches,years_of_year,H$2,days_of_year,"&lt;="&amp;$A24),NA())),NA()))</f>
        <v>#N/A</v>
      </c>
      <c r="I24" t="e" cm="1">
        <f t="array" aca="1" ref="I24" ca="1">_xlfn.SINGLE(IF(ISNUMBER(I$2),IF(ISERROR(MATCH(I$1+$A24-1,dates,0)),NA(),IF(MATCH(I$1+$A24-1,dates,0),SUMIFS(stitches,years_of_year,I$2,days_of_year,"&lt;="&amp;$A24),NA())),NA()))</f>
        <v>#N/A</v>
      </c>
      <c r="J24" t="e" cm="1">
        <f t="array" aca="1" ref="J24" ca="1">_xlfn.SINGLE(IF(ISNUMBER(J$2),IF(ISERROR(MATCH(J$1+$A24-1,dates,0)),NA(),IF(MATCH(J$1+$A24-1,dates,0),SUMIFS(stitches,years_of_year,J$2,days_of_year,"&lt;="&amp;$A24),NA())),NA()))</f>
        <v>#N/A</v>
      </c>
      <c r="K24" t="e" cm="1">
        <f t="array" aca="1" ref="K24" ca="1">_xlfn.SINGLE(IF(ISNUMBER(K$2),IF(ISERROR(MATCH(K$1+$A24-1,dates,0)),NA(),IF(MATCH(K$1+$A24-1,dates,0),SUMIFS(stitches,years_of_year,K$2,days_of_year,"&lt;="&amp;$A24),NA())),NA()))</f>
        <v>#N/A</v>
      </c>
    </row>
    <row r="25" spans="1:11">
      <c r="A25">
        <f t="shared" si="3"/>
        <v>23</v>
      </c>
      <c r="B25" t="e">
        <f t="shared" ca="1" si="4"/>
        <v>#N/A</v>
      </c>
      <c r="C25" t="e">
        <f t="shared" ca="1" si="4"/>
        <v>#N/A</v>
      </c>
      <c r="D25" t="e">
        <f t="shared" ca="1" si="4"/>
        <v>#N/A</v>
      </c>
      <c r="E25" t="e">
        <f t="shared" ca="1" si="4"/>
        <v>#N/A</v>
      </c>
      <c r="F25" t="e" cm="1">
        <f t="array" aca="1" ref="F25" ca="1">_xlfn.SINGLE(IF(ISNUMBER(F$2),IF(ISERROR(MATCH(F$1+$A25-1,dates,0)),NA(),IF(MATCH(F$1+$A25-1,dates,0),SUMIFS(stitches,years_of_year,F$2,days_of_year,"&lt;="&amp;$A25),NA())),NA()))</f>
        <v>#N/A</v>
      </c>
      <c r="G25" t="e" cm="1">
        <f t="array" aca="1" ref="G25" ca="1">_xlfn.SINGLE(IF(ISNUMBER(G$2),IF(ISERROR(MATCH(G$1+$A25-1,dates,0)),NA(),IF(MATCH(G$1+$A25-1,dates,0),SUMIFS(stitches,years_of_year,G$2,days_of_year,"&lt;="&amp;$A25),NA())),NA()))</f>
        <v>#N/A</v>
      </c>
      <c r="H25" t="e" cm="1">
        <f t="array" aca="1" ref="H25" ca="1">_xlfn.SINGLE(IF(ISNUMBER(H$2),IF(ISERROR(MATCH(H$1+$A25-1,dates,0)),NA(),IF(MATCH(H$1+$A25-1,dates,0),SUMIFS(stitches,years_of_year,H$2,days_of_year,"&lt;="&amp;$A25),NA())),NA()))</f>
        <v>#N/A</v>
      </c>
      <c r="I25" t="e" cm="1">
        <f t="array" aca="1" ref="I25" ca="1">_xlfn.SINGLE(IF(ISNUMBER(I$2),IF(ISERROR(MATCH(I$1+$A25-1,dates,0)),NA(),IF(MATCH(I$1+$A25-1,dates,0),SUMIFS(stitches,years_of_year,I$2,days_of_year,"&lt;="&amp;$A25),NA())),NA()))</f>
        <v>#N/A</v>
      </c>
      <c r="J25" t="e" cm="1">
        <f t="array" aca="1" ref="J25" ca="1">_xlfn.SINGLE(IF(ISNUMBER(J$2),IF(ISERROR(MATCH(J$1+$A25-1,dates,0)),NA(),IF(MATCH(J$1+$A25-1,dates,0),SUMIFS(stitches,years_of_year,J$2,days_of_year,"&lt;="&amp;$A25),NA())),NA()))</f>
        <v>#N/A</v>
      </c>
      <c r="K25" t="e" cm="1">
        <f t="array" aca="1" ref="K25" ca="1">_xlfn.SINGLE(IF(ISNUMBER(K$2),IF(ISERROR(MATCH(K$1+$A25-1,dates,0)),NA(),IF(MATCH(K$1+$A25-1,dates,0),SUMIFS(stitches,years_of_year,K$2,days_of_year,"&lt;="&amp;$A25),NA())),NA()))</f>
        <v>#N/A</v>
      </c>
    </row>
    <row r="26" spans="1:11">
      <c r="A26">
        <f t="shared" si="3"/>
        <v>24</v>
      </c>
      <c r="B26" t="e">
        <f t="shared" ca="1" si="4"/>
        <v>#N/A</v>
      </c>
      <c r="C26" t="e">
        <f t="shared" ca="1" si="4"/>
        <v>#N/A</v>
      </c>
      <c r="D26" t="e">
        <f t="shared" ca="1" si="4"/>
        <v>#N/A</v>
      </c>
      <c r="E26" t="e">
        <f t="shared" ca="1" si="4"/>
        <v>#N/A</v>
      </c>
      <c r="F26" t="e" cm="1">
        <f t="array" aca="1" ref="F26" ca="1">_xlfn.SINGLE(IF(ISNUMBER(F$2),IF(ISERROR(MATCH(F$1+$A26-1,dates,0)),NA(),IF(MATCH(F$1+$A26-1,dates,0),SUMIFS(stitches,years_of_year,F$2,days_of_year,"&lt;="&amp;$A26),NA())),NA()))</f>
        <v>#N/A</v>
      </c>
      <c r="G26" t="e" cm="1">
        <f t="array" aca="1" ref="G26" ca="1">_xlfn.SINGLE(IF(ISNUMBER(G$2),IF(ISERROR(MATCH(G$1+$A26-1,dates,0)),NA(),IF(MATCH(G$1+$A26-1,dates,0),SUMIFS(stitches,years_of_year,G$2,days_of_year,"&lt;="&amp;$A26),NA())),NA()))</f>
        <v>#N/A</v>
      </c>
      <c r="H26" t="e" cm="1">
        <f t="array" aca="1" ref="H26" ca="1">_xlfn.SINGLE(IF(ISNUMBER(H$2),IF(ISERROR(MATCH(H$1+$A26-1,dates,0)),NA(),IF(MATCH(H$1+$A26-1,dates,0),SUMIFS(stitches,years_of_year,H$2,days_of_year,"&lt;="&amp;$A26),NA())),NA()))</f>
        <v>#N/A</v>
      </c>
      <c r="I26" t="e" cm="1">
        <f t="array" aca="1" ref="I26" ca="1">_xlfn.SINGLE(IF(ISNUMBER(I$2),IF(ISERROR(MATCH(I$1+$A26-1,dates,0)),NA(),IF(MATCH(I$1+$A26-1,dates,0),SUMIFS(stitches,years_of_year,I$2,days_of_year,"&lt;="&amp;$A26),NA())),NA()))</f>
        <v>#N/A</v>
      </c>
      <c r="J26" t="e" cm="1">
        <f t="array" aca="1" ref="J26" ca="1">_xlfn.SINGLE(IF(ISNUMBER(J$2),IF(ISERROR(MATCH(J$1+$A26-1,dates,0)),NA(),IF(MATCH(J$1+$A26-1,dates,0),SUMIFS(stitches,years_of_year,J$2,days_of_year,"&lt;="&amp;$A26),NA())),NA()))</f>
        <v>#N/A</v>
      </c>
      <c r="K26" t="e" cm="1">
        <f t="array" aca="1" ref="K26" ca="1">_xlfn.SINGLE(IF(ISNUMBER(K$2),IF(ISERROR(MATCH(K$1+$A26-1,dates,0)),NA(),IF(MATCH(K$1+$A26-1,dates,0),SUMIFS(stitches,years_of_year,K$2,days_of_year,"&lt;="&amp;$A26),NA())),NA()))</f>
        <v>#N/A</v>
      </c>
    </row>
    <row r="27" spans="1:11">
      <c r="A27">
        <f t="shared" si="3"/>
        <v>25</v>
      </c>
      <c r="B27" t="e">
        <f t="shared" ca="1" si="4"/>
        <v>#N/A</v>
      </c>
      <c r="C27" t="e">
        <f t="shared" ca="1" si="4"/>
        <v>#N/A</v>
      </c>
      <c r="D27" t="e">
        <f t="shared" ca="1" si="4"/>
        <v>#N/A</v>
      </c>
      <c r="E27" t="e">
        <f t="shared" ca="1" si="4"/>
        <v>#N/A</v>
      </c>
      <c r="F27" t="e" cm="1">
        <f t="array" aca="1" ref="F27" ca="1">_xlfn.SINGLE(IF(ISNUMBER(F$2),IF(ISERROR(MATCH(F$1+$A27-1,dates,0)),NA(),IF(MATCH(F$1+$A27-1,dates,0),SUMIFS(stitches,years_of_year,F$2,days_of_year,"&lt;="&amp;$A27),NA())),NA()))</f>
        <v>#N/A</v>
      </c>
      <c r="G27" t="e" cm="1">
        <f t="array" aca="1" ref="G27" ca="1">_xlfn.SINGLE(IF(ISNUMBER(G$2),IF(ISERROR(MATCH(G$1+$A27-1,dates,0)),NA(),IF(MATCH(G$1+$A27-1,dates,0),SUMIFS(stitches,years_of_year,G$2,days_of_year,"&lt;="&amp;$A27),NA())),NA()))</f>
        <v>#N/A</v>
      </c>
      <c r="H27" t="e" cm="1">
        <f t="array" aca="1" ref="H27" ca="1">_xlfn.SINGLE(IF(ISNUMBER(H$2),IF(ISERROR(MATCH(H$1+$A27-1,dates,0)),NA(),IF(MATCH(H$1+$A27-1,dates,0),SUMIFS(stitches,years_of_year,H$2,days_of_year,"&lt;="&amp;$A27),NA())),NA()))</f>
        <v>#N/A</v>
      </c>
      <c r="I27" t="e" cm="1">
        <f t="array" aca="1" ref="I27" ca="1">_xlfn.SINGLE(IF(ISNUMBER(I$2),IF(ISERROR(MATCH(I$1+$A27-1,dates,0)),NA(),IF(MATCH(I$1+$A27-1,dates,0),SUMIFS(stitches,years_of_year,I$2,days_of_year,"&lt;="&amp;$A27),NA())),NA()))</f>
        <v>#N/A</v>
      </c>
      <c r="J27" t="e" cm="1">
        <f t="array" aca="1" ref="J27" ca="1">_xlfn.SINGLE(IF(ISNUMBER(J$2),IF(ISERROR(MATCH(J$1+$A27-1,dates,0)),NA(),IF(MATCH(J$1+$A27-1,dates,0),SUMIFS(stitches,years_of_year,J$2,days_of_year,"&lt;="&amp;$A27),NA())),NA()))</f>
        <v>#N/A</v>
      </c>
      <c r="K27" t="e" cm="1">
        <f t="array" aca="1" ref="K27" ca="1">_xlfn.SINGLE(IF(ISNUMBER(K$2),IF(ISERROR(MATCH(K$1+$A27-1,dates,0)),NA(),IF(MATCH(K$1+$A27-1,dates,0),SUMIFS(stitches,years_of_year,K$2,days_of_year,"&lt;="&amp;$A27),NA())),NA()))</f>
        <v>#N/A</v>
      </c>
    </row>
    <row r="28" spans="1:11">
      <c r="A28">
        <f t="shared" si="3"/>
        <v>26</v>
      </c>
      <c r="B28" t="e">
        <f t="shared" ca="1" si="4"/>
        <v>#N/A</v>
      </c>
      <c r="C28" t="e">
        <f t="shared" ca="1" si="4"/>
        <v>#N/A</v>
      </c>
      <c r="D28" t="e">
        <f t="shared" ca="1" si="4"/>
        <v>#N/A</v>
      </c>
      <c r="E28" t="e">
        <f t="shared" ca="1" si="4"/>
        <v>#N/A</v>
      </c>
      <c r="F28" t="e" cm="1">
        <f t="array" aca="1" ref="F28" ca="1">_xlfn.SINGLE(IF(ISNUMBER(F$2),IF(ISERROR(MATCH(F$1+$A28-1,dates,0)),NA(),IF(MATCH(F$1+$A28-1,dates,0),SUMIFS(stitches,years_of_year,F$2,days_of_year,"&lt;="&amp;$A28),NA())),NA()))</f>
        <v>#N/A</v>
      </c>
      <c r="G28" t="e" cm="1">
        <f t="array" aca="1" ref="G28" ca="1">_xlfn.SINGLE(IF(ISNUMBER(G$2),IF(ISERROR(MATCH(G$1+$A28-1,dates,0)),NA(),IF(MATCH(G$1+$A28-1,dates,0),SUMIFS(stitches,years_of_year,G$2,days_of_year,"&lt;="&amp;$A28),NA())),NA()))</f>
        <v>#N/A</v>
      </c>
      <c r="H28" t="e" cm="1">
        <f t="array" aca="1" ref="H28" ca="1">_xlfn.SINGLE(IF(ISNUMBER(H$2),IF(ISERROR(MATCH(H$1+$A28-1,dates,0)),NA(),IF(MATCH(H$1+$A28-1,dates,0),SUMIFS(stitches,years_of_year,H$2,days_of_year,"&lt;="&amp;$A28),NA())),NA()))</f>
        <v>#N/A</v>
      </c>
      <c r="I28" t="e" cm="1">
        <f t="array" aca="1" ref="I28" ca="1">_xlfn.SINGLE(IF(ISNUMBER(I$2),IF(ISERROR(MATCH(I$1+$A28-1,dates,0)),NA(),IF(MATCH(I$1+$A28-1,dates,0),SUMIFS(stitches,years_of_year,I$2,days_of_year,"&lt;="&amp;$A28),NA())),NA()))</f>
        <v>#N/A</v>
      </c>
      <c r="J28" t="e" cm="1">
        <f t="array" aca="1" ref="J28" ca="1">_xlfn.SINGLE(IF(ISNUMBER(J$2),IF(ISERROR(MATCH(J$1+$A28-1,dates,0)),NA(),IF(MATCH(J$1+$A28-1,dates,0),SUMIFS(stitches,years_of_year,J$2,days_of_year,"&lt;="&amp;$A28),NA())),NA()))</f>
        <v>#N/A</v>
      </c>
      <c r="K28" t="e" cm="1">
        <f t="array" aca="1" ref="K28" ca="1">_xlfn.SINGLE(IF(ISNUMBER(K$2),IF(ISERROR(MATCH(K$1+$A28-1,dates,0)),NA(),IF(MATCH(K$1+$A28-1,dates,0),SUMIFS(stitches,years_of_year,K$2,days_of_year,"&lt;="&amp;$A28),NA())),NA()))</f>
        <v>#N/A</v>
      </c>
    </row>
    <row r="29" spans="1:11">
      <c r="A29">
        <f t="shared" si="3"/>
        <v>27</v>
      </c>
      <c r="B29" t="e">
        <f t="shared" ca="1" si="4"/>
        <v>#N/A</v>
      </c>
      <c r="C29" t="e">
        <f t="shared" ca="1" si="4"/>
        <v>#N/A</v>
      </c>
      <c r="D29" t="e">
        <f t="shared" ca="1" si="4"/>
        <v>#N/A</v>
      </c>
      <c r="E29" t="e">
        <f t="shared" ca="1" si="4"/>
        <v>#N/A</v>
      </c>
      <c r="F29" t="e" cm="1">
        <f t="array" aca="1" ref="F29" ca="1">_xlfn.SINGLE(IF(ISNUMBER(F$2),IF(ISERROR(MATCH(F$1+$A29-1,dates,0)),NA(),IF(MATCH(F$1+$A29-1,dates,0),SUMIFS(stitches,years_of_year,F$2,days_of_year,"&lt;="&amp;$A29),NA())),NA()))</f>
        <v>#N/A</v>
      </c>
      <c r="G29" t="e" cm="1">
        <f t="array" aca="1" ref="G29" ca="1">_xlfn.SINGLE(IF(ISNUMBER(G$2),IF(ISERROR(MATCH(G$1+$A29-1,dates,0)),NA(),IF(MATCH(G$1+$A29-1,dates,0),SUMIFS(stitches,years_of_year,G$2,days_of_year,"&lt;="&amp;$A29),NA())),NA()))</f>
        <v>#N/A</v>
      </c>
      <c r="H29" t="e" cm="1">
        <f t="array" aca="1" ref="H29" ca="1">_xlfn.SINGLE(IF(ISNUMBER(H$2),IF(ISERROR(MATCH(H$1+$A29-1,dates,0)),NA(),IF(MATCH(H$1+$A29-1,dates,0),SUMIFS(stitches,years_of_year,H$2,days_of_year,"&lt;="&amp;$A29),NA())),NA()))</f>
        <v>#N/A</v>
      </c>
      <c r="I29" t="e" cm="1">
        <f t="array" aca="1" ref="I29" ca="1">_xlfn.SINGLE(IF(ISNUMBER(I$2),IF(ISERROR(MATCH(I$1+$A29-1,dates,0)),NA(),IF(MATCH(I$1+$A29-1,dates,0),SUMIFS(stitches,years_of_year,I$2,days_of_year,"&lt;="&amp;$A29),NA())),NA()))</f>
        <v>#N/A</v>
      </c>
      <c r="J29" t="e" cm="1">
        <f t="array" aca="1" ref="J29" ca="1">_xlfn.SINGLE(IF(ISNUMBER(J$2),IF(ISERROR(MATCH(J$1+$A29-1,dates,0)),NA(),IF(MATCH(J$1+$A29-1,dates,0),SUMIFS(stitches,years_of_year,J$2,days_of_year,"&lt;="&amp;$A29),NA())),NA()))</f>
        <v>#N/A</v>
      </c>
      <c r="K29" t="e" cm="1">
        <f t="array" aca="1" ref="K29" ca="1">_xlfn.SINGLE(IF(ISNUMBER(K$2),IF(ISERROR(MATCH(K$1+$A29-1,dates,0)),NA(),IF(MATCH(K$1+$A29-1,dates,0),SUMIFS(stitches,years_of_year,K$2,days_of_year,"&lt;="&amp;$A29),NA())),NA()))</f>
        <v>#N/A</v>
      </c>
    </row>
    <row r="30" spans="1:11">
      <c r="A30">
        <f t="shared" si="3"/>
        <v>28</v>
      </c>
      <c r="B30" t="e">
        <f t="shared" ca="1" si="4"/>
        <v>#N/A</v>
      </c>
      <c r="C30" t="e">
        <f t="shared" ca="1" si="4"/>
        <v>#N/A</v>
      </c>
      <c r="D30" t="e">
        <f t="shared" ca="1" si="4"/>
        <v>#N/A</v>
      </c>
      <c r="E30" t="e">
        <f t="shared" ca="1" si="4"/>
        <v>#N/A</v>
      </c>
      <c r="F30" t="e" cm="1">
        <f t="array" aca="1" ref="F30" ca="1">_xlfn.SINGLE(IF(ISNUMBER(F$2),IF(ISERROR(MATCH(F$1+$A30-1,dates,0)),NA(),IF(MATCH(F$1+$A30-1,dates,0),SUMIFS(stitches,years_of_year,F$2,days_of_year,"&lt;="&amp;$A30),NA())),NA()))</f>
        <v>#N/A</v>
      </c>
      <c r="G30" t="e" cm="1">
        <f t="array" aca="1" ref="G30" ca="1">_xlfn.SINGLE(IF(ISNUMBER(G$2),IF(ISERROR(MATCH(G$1+$A30-1,dates,0)),NA(),IF(MATCH(G$1+$A30-1,dates,0),SUMIFS(stitches,years_of_year,G$2,days_of_year,"&lt;="&amp;$A30),NA())),NA()))</f>
        <v>#N/A</v>
      </c>
      <c r="H30" t="e" cm="1">
        <f t="array" aca="1" ref="H30" ca="1">_xlfn.SINGLE(IF(ISNUMBER(H$2),IF(ISERROR(MATCH(H$1+$A30-1,dates,0)),NA(),IF(MATCH(H$1+$A30-1,dates,0),SUMIFS(stitches,years_of_year,H$2,days_of_year,"&lt;="&amp;$A30),NA())),NA()))</f>
        <v>#N/A</v>
      </c>
      <c r="I30" t="e" cm="1">
        <f t="array" aca="1" ref="I30" ca="1">_xlfn.SINGLE(IF(ISNUMBER(I$2),IF(ISERROR(MATCH(I$1+$A30-1,dates,0)),NA(),IF(MATCH(I$1+$A30-1,dates,0),SUMIFS(stitches,years_of_year,I$2,days_of_year,"&lt;="&amp;$A30),NA())),NA()))</f>
        <v>#N/A</v>
      </c>
      <c r="J30" t="e" cm="1">
        <f t="array" aca="1" ref="J30" ca="1">_xlfn.SINGLE(IF(ISNUMBER(J$2),IF(ISERROR(MATCH(J$1+$A30-1,dates,0)),NA(),IF(MATCH(J$1+$A30-1,dates,0),SUMIFS(stitches,years_of_year,J$2,days_of_year,"&lt;="&amp;$A30),NA())),NA()))</f>
        <v>#N/A</v>
      </c>
      <c r="K30" t="e" cm="1">
        <f t="array" aca="1" ref="K30" ca="1">_xlfn.SINGLE(IF(ISNUMBER(K$2),IF(ISERROR(MATCH(K$1+$A30-1,dates,0)),NA(),IF(MATCH(K$1+$A30-1,dates,0),SUMIFS(stitches,years_of_year,K$2,days_of_year,"&lt;="&amp;$A30),NA())),NA()))</f>
        <v>#N/A</v>
      </c>
    </row>
    <row r="31" spans="1:11">
      <c r="A31">
        <f t="shared" si="3"/>
        <v>29</v>
      </c>
      <c r="B31" t="e">
        <f t="shared" ca="1" si="4"/>
        <v>#N/A</v>
      </c>
      <c r="C31" t="e">
        <f t="shared" ca="1" si="4"/>
        <v>#N/A</v>
      </c>
      <c r="D31" t="e">
        <f t="shared" ca="1" si="4"/>
        <v>#N/A</v>
      </c>
      <c r="E31" t="e">
        <f t="shared" ca="1" si="4"/>
        <v>#N/A</v>
      </c>
      <c r="F31" t="e" cm="1">
        <f t="array" aca="1" ref="F31" ca="1">_xlfn.SINGLE(IF(ISNUMBER(F$2),IF(ISERROR(MATCH(F$1+$A31-1,dates,0)),NA(),IF(MATCH(F$1+$A31-1,dates,0),SUMIFS(stitches,years_of_year,F$2,days_of_year,"&lt;="&amp;$A31),NA())),NA()))</f>
        <v>#N/A</v>
      </c>
      <c r="G31" t="e" cm="1">
        <f t="array" aca="1" ref="G31" ca="1">_xlfn.SINGLE(IF(ISNUMBER(G$2),IF(ISERROR(MATCH(G$1+$A31-1,dates,0)),NA(),IF(MATCH(G$1+$A31-1,dates,0),SUMIFS(stitches,years_of_year,G$2,days_of_year,"&lt;="&amp;$A31),NA())),NA()))</f>
        <v>#N/A</v>
      </c>
      <c r="H31" t="e" cm="1">
        <f t="array" aca="1" ref="H31" ca="1">_xlfn.SINGLE(IF(ISNUMBER(H$2),IF(ISERROR(MATCH(H$1+$A31-1,dates,0)),NA(),IF(MATCH(H$1+$A31-1,dates,0),SUMIFS(stitches,years_of_year,H$2,days_of_year,"&lt;="&amp;$A31),NA())),NA()))</f>
        <v>#N/A</v>
      </c>
      <c r="I31" t="e" cm="1">
        <f t="array" aca="1" ref="I31" ca="1">_xlfn.SINGLE(IF(ISNUMBER(I$2),IF(ISERROR(MATCH(I$1+$A31-1,dates,0)),NA(),IF(MATCH(I$1+$A31-1,dates,0),SUMIFS(stitches,years_of_year,I$2,days_of_year,"&lt;="&amp;$A31),NA())),NA()))</f>
        <v>#N/A</v>
      </c>
      <c r="J31" t="e" cm="1">
        <f t="array" aca="1" ref="J31" ca="1">_xlfn.SINGLE(IF(ISNUMBER(J$2),IF(ISERROR(MATCH(J$1+$A31-1,dates,0)),NA(),IF(MATCH(J$1+$A31-1,dates,0),SUMIFS(stitches,years_of_year,J$2,days_of_year,"&lt;="&amp;$A31),NA())),NA()))</f>
        <v>#N/A</v>
      </c>
      <c r="K31" t="e" cm="1">
        <f t="array" aca="1" ref="K31" ca="1">_xlfn.SINGLE(IF(ISNUMBER(K$2),IF(ISERROR(MATCH(K$1+$A31-1,dates,0)),NA(),IF(MATCH(K$1+$A31-1,dates,0),SUMIFS(stitches,years_of_year,K$2,days_of_year,"&lt;="&amp;$A31),NA())),NA()))</f>
        <v>#N/A</v>
      </c>
    </row>
    <row r="32" spans="1:11">
      <c r="A32">
        <f t="shared" si="3"/>
        <v>30</v>
      </c>
      <c r="B32" t="e">
        <f t="shared" ca="1" si="4"/>
        <v>#N/A</v>
      </c>
      <c r="C32" t="e">
        <f t="shared" ca="1" si="4"/>
        <v>#N/A</v>
      </c>
      <c r="D32" t="e">
        <f t="shared" ca="1" si="4"/>
        <v>#N/A</v>
      </c>
      <c r="E32" t="e">
        <f t="shared" ca="1" si="4"/>
        <v>#N/A</v>
      </c>
      <c r="F32" t="e" cm="1">
        <f t="array" aca="1" ref="F32" ca="1">_xlfn.SINGLE(IF(ISNUMBER(F$2),IF(ISERROR(MATCH(F$1+$A32-1,dates,0)),NA(),IF(MATCH(F$1+$A32-1,dates,0),SUMIFS(stitches,years_of_year,F$2,days_of_year,"&lt;="&amp;$A32),NA())),NA()))</f>
        <v>#N/A</v>
      </c>
      <c r="G32" t="e" cm="1">
        <f t="array" aca="1" ref="G32" ca="1">_xlfn.SINGLE(IF(ISNUMBER(G$2),IF(ISERROR(MATCH(G$1+$A32-1,dates,0)),NA(),IF(MATCH(G$1+$A32-1,dates,0),SUMIFS(stitches,years_of_year,G$2,days_of_year,"&lt;="&amp;$A32),NA())),NA()))</f>
        <v>#N/A</v>
      </c>
      <c r="H32" t="e" cm="1">
        <f t="array" aca="1" ref="H32" ca="1">_xlfn.SINGLE(IF(ISNUMBER(H$2),IF(ISERROR(MATCH(H$1+$A32-1,dates,0)),NA(),IF(MATCH(H$1+$A32-1,dates,0),SUMIFS(stitches,years_of_year,H$2,days_of_year,"&lt;="&amp;$A32),NA())),NA()))</f>
        <v>#N/A</v>
      </c>
      <c r="I32" t="e" cm="1">
        <f t="array" aca="1" ref="I32" ca="1">_xlfn.SINGLE(IF(ISNUMBER(I$2),IF(ISERROR(MATCH(I$1+$A32-1,dates,0)),NA(),IF(MATCH(I$1+$A32-1,dates,0),SUMIFS(stitches,years_of_year,I$2,days_of_year,"&lt;="&amp;$A32),NA())),NA()))</f>
        <v>#N/A</v>
      </c>
      <c r="J32" t="e" cm="1">
        <f t="array" aca="1" ref="J32" ca="1">_xlfn.SINGLE(IF(ISNUMBER(J$2),IF(ISERROR(MATCH(J$1+$A32-1,dates,0)),NA(),IF(MATCH(J$1+$A32-1,dates,0),SUMIFS(stitches,years_of_year,J$2,days_of_year,"&lt;="&amp;$A32),NA())),NA()))</f>
        <v>#N/A</v>
      </c>
      <c r="K32" t="e" cm="1">
        <f t="array" aca="1" ref="K32" ca="1">_xlfn.SINGLE(IF(ISNUMBER(K$2),IF(ISERROR(MATCH(K$1+$A32-1,dates,0)),NA(),IF(MATCH(K$1+$A32-1,dates,0),SUMIFS(stitches,years_of_year,K$2,days_of_year,"&lt;="&amp;$A32),NA())),NA()))</f>
        <v>#N/A</v>
      </c>
    </row>
    <row r="33" spans="1:11">
      <c r="A33">
        <f t="shared" si="3"/>
        <v>31</v>
      </c>
      <c r="B33" t="e">
        <f t="shared" ca="1" si="4"/>
        <v>#N/A</v>
      </c>
      <c r="C33" t="e">
        <f t="shared" ca="1" si="4"/>
        <v>#N/A</v>
      </c>
      <c r="D33" t="e">
        <f t="shared" ca="1" si="4"/>
        <v>#N/A</v>
      </c>
      <c r="E33" t="e">
        <f t="shared" ca="1" si="4"/>
        <v>#N/A</v>
      </c>
      <c r="F33" t="e" cm="1">
        <f t="array" aca="1" ref="F33" ca="1">_xlfn.SINGLE(IF(ISNUMBER(F$2),IF(ISERROR(MATCH(F$1+$A33-1,dates,0)),NA(),IF(MATCH(F$1+$A33-1,dates,0),SUMIFS(stitches,years_of_year,F$2,days_of_year,"&lt;="&amp;$A33),NA())),NA()))</f>
        <v>#N/A</v>
      </c>
      <c r="G33" t="e" cm="1">
        <f t="array" aca="1" ref="G33" ca="1">_xlfn.SINGLE(IF(ISNUMBER(G$2),IF(ISERROR(MATCH(G$1+$A33-1,dates,0)),NA(),IF(MATCH(G$1+$A33-1,dates,0),SUMIFS(stitches,years_of_year,G$2,days_of_year,"&lt;="&amp;$A33),NA())),NA()))</f>
        <v>#N/A</v>
      </c>
      <c r="H33" t="e" cm="1">
        <f t="array" aca="1" ref="H33" ca="1">_xlfn.SINGLE(IF(ISNUMBER(H$2),IF(ISERROR(MATCH(H$1+$A33-1,dates,0)),NA(),IF(MATCH(H$1+$A33-1,dates,0),SUMIFS(stitches,years_of_year,H$2,days_of_year,"&lt;="&amp;$A33),NA())),NA()))</f>
        <v>#N/A</v>
      </c>
      <c r="I33" t="e" cm="1">
        <f t="array" aca="1" ref="I33" ca="1">_xlfn.SINGLE(IF(ISNUMBER(I$2),IF(ISERROR(MATCH(I$1+$A33-1,dates,0)),NA(),IF(MATCH(I$1+$A33-1,dates,0),SUMIFS(stitches,years_of_year,I$2,days_of_year,"&lt;="&amp;$A33),NA())),NA()))</f>
        <v>#N/A</v>
      </c>
      <c r="J33" t="e" cm="1">
        <f t="array" aca="1" ref="J33" ca="1">_xlfn.SINGLE(IF(ISNUMBER(J$2),IF(ISERROR(MATCH(J$1+$A33-1,dates,0)),NA(),IF(MATCH(J$1+$A33-1,dates,0),SUMIFS(stitches,years_of_year,J$2,days_of_year,"&lt;="&amp;$A33),NA())),NA()))</f>
        <v>#N/A</v>
      </c>
      <c r="K33" t="e" cm="1">
        <f t="array" aca="1" ref="K33" ca="1">_xlfn.SINGLE(IF(ISNUMBER(K$2),IF(ISERROR(MATCH(K$1+$A33-1,dates,0)),NA(),IF(MATCH(K$1+$A33-1,dates,0),SUMIFS(stitches,years_of_year,K$2,days_of_year,"&lt;="&amp;$A33),NA())),NA()))</f>
        <v>#N/A</v>
      </c>
    </row>
    <row r="34" spans="1:11">
      <c r="A34">
        <f t="shared" si="3"/>
        <v>32</v>
      </c>
      <c r="B34" t="e">
        <f t="shared" ca="1" si="4"/>
        <v>#N/A</v>
      </c>
      <c r="C34" t="e">
        <f t="shared" ca="1" si="4"/>
        <v>#N/A</v>
      </c>
      <c r="D34" t="e">
        <f t="shared" ca="1" si="4"/>
        <v>#N/A</v>
      </c>
      <c r="E34" t="e">
        <f t="shared" ca="1" si="4"/>
        <v>#N/A</v>
      </c>
      <c r="F34" t="e" cm="1">
        <f t="array" aca="1" ref="F34" ca="1">_xlfn.SINGLE(IF(ISNUMBER(F$2),IF(ISERROR(MATCH(F$1+$A34-1,dates,0)),NA(),IF(MATCH(F$1+$A34-1,dates,0),SUMIFS(stitches,years_of_year,F$2,days_of_year,"&lt;="&amp;$A34),NA())),NA()))</f>
        <v>#N/A</v>
      </c>
      <c r="G34" t="e" cm="1">
        <f t="array" aca="1" ref="G34" ca="1">_xlfn.SINGLE(IF(ISNUMBER(G$2),IF(ISERROR(MATCH(G$1+$A34-1,dates,0)),NA(),IF(MATCH(G$1+$A34-1,dates,0),SUMIFS(stitches,years_of_year,G$2,days_of_year,"&lt;="&amp;$A34),NA())),NA()))</f>
        <v>#N/A</v>
      </c>
      <c r="H34" t="e" cm="1">
        <f t="array" aca="1" ref="H34" ca="1">_xlfn.SINGLE(IF(ISNUMBER(H$2),IF(ISERROR(MATCH(H$1+$A34-1,dates,0)),NA(),IF(MATCH(H$1+$A34-1,dates,0),SUMIFS(stitches,years_of_year,H$2,days_of_year,"&lt;="&amp;$A34),NA())),NA()))</f>
        <v>#N/A</v>
      </c>
      <c r="I34" t="e" cm="1">
        <f t="array" aca="1" ref="I34" ca="1">_xlfn.SINGLE(IF(ISNUMBER(I$2),IF(ISERROR(MATCH(I$1+$A34-1,dates,0)),NA(),IF(MATCH(I$1+$A34-1,dates,0),SUMIFS(stitches,years_of_year,I$2,days_of_year,"&lt;="&amp;$A34),NA())),NA()))</f>
        <v>#N/A</v>
      </c>
      <c r="J34" t="e" cm="1">
        <f t="array" aca="1" ref="J34" ca="1">_xlfn.SINGLE(IF(ISNUMBER(J$2),IF(ISERROR(MATCH(J$1+$A34-1,dates,0)),NA(),IF(MATCH(J$1+$A34-1,dates,0),SUMIFS(stitches,years_of_year,J$2,days_of_year,"&lt;="&amp;$A34),NA())),NA()))</f>
        <v>#N/A</v>
      </c>
      <c r="K34" t="e" cm="1">
        <f t="array" aca="1" ref="K34" ca="1">_xlfn.SINGLE(IF(ISNUMBER(K$2),IF(ISERROR(MATCH(K$1+$A34-1,dates,0)),NA(),IF(MATCH(K$1+$A34-1,dates,0),SUMIFS(stitches,years_of_year,K$2,days_of_year,"&lt;="&amp;$A34),NA())),NA()))</f>
        <v>#N/A</v>
      </c>
    </row>
    <row r="35" spans="1:11">
      <c r="A35">
        <f t="shared" si="3"/>
        <v>33</v>
      </c>
      <c r="B35" t="e">
        <f t="shared" ca="1" si="4"/>
        <v>#N/A</v>
      </c>
      <c r="C35" t="e">
        <f t="shared" ca="1" si="4"/>
        <v>#N/A</v>
      </c>
      <c r="D35" t="e">
        <f t="shared" ca="1" si="4"/>
        <v>#N/A</v>
      </c>
      <c r="E35" t="e">
        <f t="shared" ca="1" si="4"/>
        <v>#N/A</v>
      </c>
      <c r="F35" t="e" cm="1">
        <f t="array" aca="1" ref="F35" ca="1">_xlfn.SINGLE(IF(ISNUMBER(F$2),IF(ISERROR(MATCH(F$1+$A35-1,dates,0)),NA(),IF(MATCH(F$1+$A35-1,dates,0),SUMIFS(stitches,years_of_year,F$2,days_of_year,"&lt;="&amp;$A35),NA())),NA()))</f>
        <v>#N/A</v>
      </c>
      <c r="G35" t="e" cm="1">
        <f t="array" aca="1" ref="G35" ca="1">_xlfn.SINGLE(IF(ISNUMBER(G$2),IF(ISERROR(MATCH(G$1+$A35-1,dates,0)),NA(),IF(MATCH(G$1+$A35-1,dates,0),SUMIFS(stitches,years_of_year,G$2,days_of_year,"&lt;="&amp;$A35),NA())),NA()))</f>
        <v>#N/A</v>
      </c>
      <c r="H35" t="e" cm="1">
        <f t="array" aca="1" ref="H35" ca="1">_xlfn.SINGLE(IF(ISNUMBER(H$2),IF(ISERROR(MATCH(H$1+$A35-1,dates,0)),NA(),IF(MATCH(H$1+$A35-1,dates,0),SUMIFS(stitches,years_of_year,H$2,days_of_year,"&lt;="&amp;$A35),NA())),NA()))</f>
        <v>#N/A</v>
      </c>
      <c r="I35" t="e" cm="1">
        <f t="array" aca="1" ref="I35" ca="1">_xlfn.SINGLE(IF(ISNUMBER(I$2),IF(ISERROR(MATCH(I$1+$A35-1,dates,0)),NA(),IF(MATCH(I$1+$A35-1,dates,0),SUMIFS(stitches,years_of_year,I$2,days_of_year,"&lt;="&amp;$A35),NA())),NA()))</f>
        <v>#N/A</v>
      </c>
      <c r="J35" t="e" cm="1">
        <f t="array" aca="1" ref="J35" ca="1">_xlfn.SINGLE(IF(ISNUMBER(J$2),IF(ISERROR(MATCH(J$1+$A35-1,dates,0)),NA(),IF(MATCH(J$1+$A35-1,dates,0),SUMIFS(stitches,years_of_year,J$2,days_of_year,"&lt;="&amp;$A35),NA())),NA()))</f>
        <v>#N/A</v>
      </c>
      <c r="K35" t="e" cm="1">
        <f t="array" aca="1" ref="K35" ca="1">_xlfn.SINGLE(IF(ISNUMBER(K$2),IF(ISERROR(MATCH(K$1+$A35-1,dates,0)),NA(),IF(MATCH(K$1+$A35-1,dates,0),SUMIFS(stitches,years_of_year,K$2,days_of_year,"&lt;="&amp;$A35),NA())),NA()))</f>
        <v>#N/A</v>
      </c>
    </row>
    <row r="36" spans="1:11">
      <c r="A36">
        <f t="shared" si="3"/>
        <v>34</v>
      </c>
      <c r="B36" t="e">
        <f t="shared" ca="1" si="4"/>
        <v>#N/A</v>
      </c>
      <c r="C36" t="e">
        <f t="shared" ca="1" si="4"/>
        <v>#N/A</v>
      </c>
      <c r="D36" t="e">
        <f t="shared" ca="1" si="4"/>
        <v>#N/A</v>
      </c>
      <c r="E36" t="e">
        <f t="shared" ca="1" si="4"/>
        <v>#N/A</v>
      </c>
      <c r="F36" t="e" cm="1">
        <f t="array" aca="1" ref="F36" ca="1">_xlfn.SINGLE(IF(ISNUMBER(F$2),IF(ISERROR(MATCH(F$1+$A36-1,dates,0)),NA(),IF(MATCH(F$1+$A36-1,dates,0),SUMIFS(stitches,years_of_year,F$2,days_of_year,"&lt;="&amp;$A36),NA())),NA()))</f>
        <v>#N/A</v>
      </c>
      <c r="G36" t="e" cm="1">
        <f t="array" aca="1" ref="G36" ca="1">_xlfn.SINGLE(IF(ISNUMBER(G$2),IF(ISERROR(MATCH(G$1+$A36-1,dates,0)),NA(),IF(MATCH(G$1+$A36-1,dates,0),SUMIFS(stitches,years_of_year,G$2,days_of_year,"&lt;="&amp;$A36),NA())),NA()))</f>
        <v>#N/A</v>
      </c>
      <c r="H36" t="e" cm="1">
        <f t="array" aca="1" ref="H36" ca="1">_xlfn.SINGLE(IF(ISNUMBER(H$2),IF(ISERROR(MATCH(H$1+$A36-1,dates,0)),NA(),IF(MATCH(H$1+$A36-1,dates,0),SUMIFS(stitches,years_of_year,H$2,days_of_year,"&lt;="&amp;$A36),NA())),NA()))</f>
        <v>#N/A</v>
      </c>
      <c r="I36" t="e" cm="1">
        <f t="array" aca="1" ref="I36" ca="1">_xlfn.SINGLE(IF(ISNUMBER(I$2),IF(ISERROR(MATCH(I$1+$A36-1,dates,0)),NA(),IF(MATCH(I$1+$A36-1,dates,0),SUMIFS(stitches,years_of_year,I$2,days_of_year,"&lt;="&amp;$A36),NA())),NA()))</f>
        <v>#N/A</v>
      </c>
      <c r="J36" t="e" cm="1">
        <f t="array" aca="1" ref="J36" ca="1">_xlfn.SINGLE(IF(ISNUMBER(J$2),IF(ISERROR(MATCH(J$1+$A36-1,dates,0)),NA(),IF(MATCH(J$1+$A36-1,dates,0),SUMIFS(stitches,years_of_year,J$2,days_of_year,"&lt;="&amp;$A36),NA())),NA()))</f>
        <v>#N/A</v>
      </c>
      <c r="K36" t="e" cm="1">
        <f t="array" aca="1" ref="K36" ca="1">_xlfn.SINGLE(IF(ISNUMBER(K$2),IF(ISERROR(MATCH(K$1+$A36-1,dates,0)),NA(),IF(MATCH(K$1+$A36-1,dates,0),SUMIFS(stitches,years_of_year,K$2,days_of_year,"&lt;="&amp;$A36),NA())),NA()))</f>
        <v>#N/A</v>
      </c>
    </row>
    <row r="37" spans="1:11">
      <c r="A37">
        <f t="shared" si="3"/>
        <v>35</v>
      </c>
      <c r="B37" t="e">
        <f t="shared" ca="1" si="4"/>
        <v>#N/A</v>
      </c>
      <c r="C37" t="e">
        <f t="shared" ca="1" si="4"/>
        <v>#N/A</v>
      </c>
      <c r="D37" t="e">
        <f t="shared" ca="1" si="4"/>
        <v>#N/A</v>
      </c>
      <c r="E37" t="e">
        <f t="shared" ca="1" si="4"/>
        <v>#N/A</v>
      </c>
      <c r="F37" t="e" cm="1">
        <f t="array" aca="1" ref="F37" ca="1">_xlfn.SINGLE(IF(ISNUMBER(F$2),IF(ISERROR(MATCH(F$1+$A37-1,dates,0)),NA(),IF(MATCH(F$1+$A37-1,dates,0),SUMIFS(stitches,years_of_year,F$2,days_of_year,"&lt;="&amp;$A37),NA())),NA()))</f>
        <v>#N/A</v>
      </c>
      <c r="G37" t="e" cm="1">
        <f t="array" aca="1" ref="G37" ca="1">_xlfn.SINGLE(IF(ISNUMBER(G$2),IF(ISERROR(MATCH(G$1+$A37-1,dates,0)),NA(),IF(MATCH(G$1+$A37-1,dates,0),SUMIFS(stitches,years_of_year,G$2,days_of_year,"&lt;="&amp;$A37),NA())),NA()))</f>
        <v>#N/A</v>
      </c>
      <c r="H37" t="e" cm="1">
        <f t="array" aca="1" ref="H37" ca="1">_xlfn.SINGLE(IF(ISNUMBER(H$2),IF(ISERROR(MATCH(H$1+$A37-1,dates,0)),NA(),IF(MATCH(H$1+$A37-1,dates,0),SUMIFS(stitches,years_of_year,H$2,days_of_year,"&lt;="&amp;$A37),NA())),NA()))</f>
        <v>#N/A</v>
      </c>
      <c r="I37" t="e" cm="1">
        <f t="array" aca="1" ref="I37" ca="1">_xlfn.SINGLE(IF(ISNUMBER(I$2),IF(ISERROR(MATCH(I$1+$A37-1,dates,0)),NA(),IF(MATCH(I$1+$A37-1,dates,0),SUMIFS(stitches,years_of_year,I$2,days_of_year,"&lt;="&amp;$A37),NA())),NA()))</f>
        <v>#N/A</v>
      </c>
      <c r="J37" t="e" cm="1">
        <f t="array" aca="1" ref="J37" ca="1">_xlfn.SINGLE(IF(ISNUMBER(J$2),IF(ISERROR(MATCH(J$1+$A37-1,dates,0)),NA(),IF(MATCH(J$1+$A37-1,dates,0),SUMIFS(stitches,years_of_year,J$2,days_of_year,"&lt;="&amp;$A37),NA())),NA()))</f>
        <v>#N/A</v>
      </c>
      <c r="K37" t="e" cm="1">
        <f t="array" aca="1" ref="K37" ca="1">_xlfn.SINGLE(IF(ISNUMBER(K$2),IF(ISERROR(MATCH(K$1+$A37-1,dates,0)),NA(),IF(MATCH(K$1+$A37-1,dates,0),SUMIFS(stitches,years_of_year,K$2,days_of_year,"&lt;="&amp;$A37),NA())),NA()))</f>
        <v>#N/A</v>
      </c>
    </row>
    <row r="38" spans="1:11">
      <c r="A38">
        <f t="shared" si="3"/>
        <v>36</v>
      </c>
      <c r="B38" t="e">
        <f t="shared" ca="1" si="4"/>
        <v>#N/A</v>
      </c>
      <c r="C38" t="e">
        <f t="shared" ca="1" si="4"/>
        <v>#N/A</v>
      </c>
      <c r="D38" t="e">
        <f t="shared" ca="1" si="4"/>
        <v>#N/A</v>
      </c>
      <c r="E38" t="e">
        <f t="shared" ca="1" si="4"/>
        <v>#N/A</v>
      </c>
      <c r="F38" t="e" cm="1">
        <f t="array" aca="1" ref="F38" ca="1">_xlfn.SINGLE(IF(ISNUMBER(F$2),IF(ISERROR(MATCH(F$1+$A38-1,dates,0)),NA(),IF(MATCH(F$1+$A38-1,dates,0),SUMIFS(stitches,years_of_year,F$2,days_of_year,"&lt;="&amp;$A38),NA())),NA()))</f>
        <v>#N/A</v>
      </c>
      <c r="G38" t="e" cm="1">
        <f t="array" aca="1" ref="G38" ca="1">_xlfn.SINGLE(IF(ISNUMBER(G$2),IF(ISERROR(MATCH(G$1+$A38-1,dates,0)),NA(),IF(MATCH(G$1+$A38-1,dates,0),SUMIFS(stitches,years_of_year,G$2,days_of_year,"&lt;="&amp;$A38),NA())),NA()))</f>
        <v>#N/A</v>
      </c>
      <c r="H38" t="e" cm="1">
        <f t="array" aca="1" ref="H38" ca="1">_xlfn.SINGLE(IF(ISNUMBER(H$2),IF(ISERROR(MATCH(H$1+$A38-1,dates,0)),NA(),IF(MATCH(H$1+$A38-1,dates,0),SUMIFS(stitches,years_of_year,H$2,days_of_year,"&lt;="&amp;$A38),NA())),NA()))</f>
        <v>#N/A</v>
      </c>
      <c r="I38" t="e" cm="1">
        <f t="array" aca="1" ref="I38" ca="1">_xlfn.SINGLE(IF(ISNUMBER(I$2),IF(ISERROR(MATCH(I$1+$A38-1,dates,0)),NA(),IF(MATCH(I$1+$A38-1,dates,0),SUMIFS(stitches,years_of_year,I$2,days_of_year,"&lt;="&amp;$A38),NA())),NA()))</f>
        <v>#N/A</v>
      </c>
      <c r="J38" t="e" cm="1">
        <f t="array" aca="1" ref="J38" ca="1">_xlfn.SINGLE(IF(ISNUMBER(J$2),IF(ISERROR(MATCH(J$1+$A38-1,dates,0)),NA(),IF(MATCH(J$1+$A38-1,dates,0),SUMIFS(stitches,years_of_year,J$2,days_of_year,"&lt;="&amp;$A38),NA())),NA()))</f>
        <v>#N/A</v>
      </c>
      <c r="K38" t="e" cm="1">
        <f t="array" aca="1" ref="K38" ca="1">_xlfn.SINGLE(IF(ISNUMBER(K$2),IF(ISERROR(MATCH(K$1+$A38-1,dates,0)),NA(),IF(MATCH(K$1+$A38-1,dates,0),SUMIFS(stitches,years_of_year,K$2,days_of_year,"&lt;="&amp;$A38),NA())),NA()))</f>
        <v>#N/A</v>
      </c>
    </row>
    <row r="39" spans="1:11">
      <c r="A39">
        <f t="shared" si="3"/>
        <v>37</v>
      </c>
      <c r="B39" t="e">
        <f t="shared" ca="1" si="4"/>
        <v>#N/A</v>
      </c>
      <c r="C39" t="e">
        <f t="shared" ca="1" si="4"/>
        <v>#N/A</v>
      </c>
      <c r="D39" t="e">
        <f t="shared" ca="1" si="4"/>
        <v>#N/A</v>
      </c>
      <c r="E39" t="e">
        <f t="shared" ca="1" si="4"/>
        <v>#N/A</v>
      </c>
      <c r="F39" t="e" cm="1">
        <f t="array" aca="1" ref="F39" ca="1">_xlfn.SINGLE(IF(ISNUMBER(F$2),IF(ISERROR(MATCH(F$1+$A39-1,dates,0)),NA(),IF(MATCH(F$1+$A39-1,dates,0),SUMIFS(stitches,years_of_year,F$2,days_of_year,"&lt;="&amp;$A39),NA())),NA()))</f>
        <v>#N/A</v>
      </c>
      <c r="G39" t="e" cm="1">
        <f t="array" aca="1" ref="G39" ca="1">_xlfn.SINGLE(IF(ISNUMBER(G$2),IF(ISERROR(MATCH(G$1+$A39-1,dates,0)),NA(),IF(MATCH(G$1+$A39-1,dates,0),SUMIFS(stitches,years_of_year,G$2,days_of_year,"&lt;="&amp;$A39),NA())),NA()))</f>
        <v>#N/A</v>
      </c>
      <c r="H39" t="e" cm="1">
        <f t="array" aca="1" ref="H39" ca="1">_xlfn.SINGLE(IF(ISNUMBER(H$2),IF(ISERROR(MATCH(H$1+$A39-1,dates,0)),NA(),IF(MATCH(H$1+$A39-1,dates,0),SUMIFS(stitches,years_of_year,H$2,days_of_year,"&lt;="&amp;$A39),NA())),NA()))</f>
        <v>#N/A</v>
      </c>
      <c r="I39" t="e" cm="1">
        <f t="array" aca="1" ref="I39" ca="1">_xlfn.SINGLE(IF(ISNUMBER(I$2),IF(ISERROR(MATCH(I$1+$A39-1,dates,0)),NA(),IF(MATCH(I$1+$A39-1,dates,0),SUMIFS(stitches,years_of_year,I$2,days_of_year,"&lt;="&amp;$A39),NA())),NA()))</f>
        <v>#N/A</v>
      </c>
      <c r="J39" t="e" cm="1">
        <f t="array" aca="1" ref="J39" ca="1">_xlfn.SINGLE(IF(ISNUMBER(J$2),IF(ISERROR(MATCH(J$1+$A39-1,dates,0)),NA(),IF(MATCH(J$1+$A39-1,dates,0),SUMIFS(stitches,years_of_year,J$2,days_of_year,"&lt;="&amp;$A39),NA())),NA()))</f>
        <v>#N/A</v>
      </c>
      <c r="K39" t="e" cm="1">
        <f t="array" aca="1" ref="K39" ca="1">_xlfn.SINGLE(IF(ISNUMBER(K$2),IF(ISERROR(MATCH(K$1+$A39-1,dates,0)),NA(),IF(MATCH(K$1+$A39-1,dates,0),SUMIFS(stitches,years_of_year,K$2,days_of_year,"&lt;="&amp;$A39),NA())),NA()))</f>
        <v>#N/A</v>
      </c>
    </row>
    <row r="40" spans="1:11">
      <c r="A40">
        <f t="shared" si="3"/>
        <v>38</v>
      </c>
      <c r="B40" t="e">
        <f t="shared" ca="1" si="4"/>
        <v>#N/A</v>
      </c>
      <c r="C40" t="e">
        <f t="shared" ca="1" si="4"/>
        <v>#N/A</v>
      </c>
      <c r="D40" t="e">
        <f t="shared" ca="1" si="4"/>
        <v>#N/A</v>
      </c>
      <c r="E40" t="e">
        <f t="shared" ca="1" si="4"/>
        <v>#N/A</v>
      </c>
      <c r="F40" t="e" cm="1">
        <f t="array" aca="1" ref="F40" ca="1">_xlfn.SINGLE(IF(ISNUMBER(F$2),IF(ISERROR(MATCH(F$1+$A40-1,dates,0)),NA(),IF(MATCH(F$1+$A40-1,dates,0),SUMIFS(stitches,years_of_year,F$2,days_of_year,"&lt;="&amp;$A40),NA())),NA()))</f>
        <v>#N/A</v>
      </c>
      <c r="G40" t="e" cm="1">
        <f t="array" aca="1" ref="G40" ca="1">_xlfn.SINGLE(IF(ISNUMBER(G$2),IF(ISERROR(MATCH(G$1+$A40-1,dates,0)),NA(),IF(MATCH(G$1+$A40-1,dates,0),SUMIFS(stitches,years_of_year,G$2,days_of_year,"&lt;="&amp;$A40),NA())),NA()))</f>
        <v>#N/A</v>
      </c>
      <c r="H40" t="e" cm="1">
        <f t="array" aca="1" ref="H40" ca="1">_xlfn.SINGLE(IF(ISNUMBER(H$2),IF(ISERROR(MATCH(H$1+$A40-1,dates,0)),NA(),IF(MATCH(H$1+$A40-1,dates,0),SUMIFS(stitches,years_of_year,H$2,days_of_year,"&lt;="&amp;$A40),NA())),NA()))</f>
        <v>#N/A</v>
      </c>
      <c r="I40" t="e" cm="1">
        <f t="array" aca="1" ref="I40" ca="1">_xlfn.SINGLE(IF(ISNUMBER(I$2),IF(ISERROR(MATCH(I$1+$A40-1,dates,0)),NA(),IF(MATCH(I$1+$A40-1,dates,0),SUMIFS(stitches,years_of_year,I$2,days_of_year,"&lt;="&amp;$A40),NA())),NA()))</f>
        <v>#N/A</v>
      </c>
      <c r="J40" t="e" cm="1">
        <f t="array" aca="1" ref="J40" ca="1">_xlfn.SINGLE(IF(ISNUMBER(J$2),IF(ISERROR(MATCH(J$1+$A40-1,dates,0)),NA(),IF(MATCH(J$1+$A40-1,dates,0),SUMIFS(stitches,years_of_year,J$2,days_of_year,"&lt;="&amp;$A40),NA())),NA()))</f>
        <v>#N/A</v>
      </c>
      <c r="K40" t="e" cm="1">
        <f t="array" aca="1" ref="K40" ca="1">_xlfn.SINGLE(IF(ISNUMBER(K$2),IF(ISERROR(MATCH(K$1+$A40-1,dates,0)),NA(),IF(MATCH(K$1+$A40-1,dates,0),SUMIFS(stitches,years_of_year,K$2,days_of_year,"&lt;="&amp;$A40),NA())),NA()))</f>
        <v>#N/A</v>
      </c>
    </row>
    <row r="41" spans="1:11">
      <c r="A41">
        <f t="shared" si="3"/>
        <v>39</v>
      </c>
      <c r="B41" t="e">
        <f t="shared" ca="1" si="4"/>
        <v>#N/A</v>
      </c>
      <c r="C41" t="e">
        <f t="shared" ca="1" si="4"/>
        <v>#N/A</v>
      </c>
      <c r="D41" t="e">
        <f t="shared" ca="1" si="4"/>
        <v>#N/A</v>
      </c>
      <c r="E41" t="e">
        <f t="shared" ca="1" si="4"/>
        <v>#N/A</v>
      </c>
      <c r="F41" t="e" cm="1">
        <f t="array" aca="1" ref="F41" ca="1">_xlfn.SINGLE(IF(ISNUMBER(F$2),IF(ISERROR(MATCH(F$1+$A41-1,dates,0)),NA(),IF(MATCH(F$1+$A41-1,dates,0),SUMIFS(stitches,years_of_year,F$2,days_of_year,"&lt;="&amp;$A41),NA())),NA()))</f>
        <v>#N/A</v>
      </c>
      <c r="G41" t="e" cm="1">
        <f t="array" aca="1" ref="G41" ca="1">_xlfn.SINGLE(IF(ISNUMBER(G$2),IF(ISERROR(MATCH(G$1+$A41-1,dates,0)),NA(),IF(MATCH(G$1+$A41-1,dates,0),SUMIFS(stitches,years_of_year,G$2,days_of_year,"&lt;="&amp;$A41),NA())),NA()))</f>
        <v>#N/A</v>
      </c>
      <c r="H41" t="e" cm="1">
        <f t="array" aca="1" ref="H41" ca="1">_xlfn.SINGLE(IF(ISNUMBER(H$2),IF(ISERROR(MATCH(H$1+$A41-1,dates,0)),NA(),IF(MATCH(H$1+$A41-1,dates,0),SUMIFS(stitches,years_of_year,H$2,days_of_year,"&lt;="&amp;$A41),NA())),NA()))</f>
        <v>#N/A</v>
      </c>
      <c r="I41" t="e" cm="1">
        <f t="array" aca="1" ref="I41" ca="1">_xlfn.SINGLE(IF(ISNUMBER(I$2),IF(ISERROR(MATCH(I$1+$A41-1,dates,0)),NA(),IF(MATCH(I$1+$A41-1,dates,0),SUMIFS(stitches,years_of_year,I$2,days_of_year,"&lt;="&amp;$A41),NA())),NA()))</f>
        <v>#N/A</v>
      </c>
      <c r="J41" t="e" cm="1">
        <f t="array" aca="1" ref="J41" ca="1">_xlfn.SINGLE(IF(ISNUMBER(J$2),IF(ISERROR(MATCH(J$1+$A41-1,dates,0)),NA(),IF(MATCH(J$1+$A41-1,dates,0),SUMIFS(stitches,years_of_year,J$2,days_of_year,"&lt;="&amp;$A41),NA())),NA()))</f>
        <v>#N/A</v>
      </c>
      <c r="K41" t="e" cm="1">
        <f t="array" aca="1" ref="K41" ca="1">_xlfn.SINGLE(IF(ISNUMBER(K$2),IF(ISERROR(MATCH(K$1+$A41-1,dates,0)),NA(),IF(MATCH(K$1+$A41-1,dates,0),SUMIFS(stitches,years_of_year,K$2,days_of_year,"&lt;="&amp;$A41),NA())),NA()))</f>
        <v>#N/A</v>
      </c>
    </row>
    <row r="42" spans="1:11">
      <c r="A42">
        <f t="shared" si="3"/>
        <v>40</v>
      </c>
      <c r="B42" t="e">
        <f t="shared" ca="1" si="4"/>
        <v>#N/A</v>
      </c>
      <c r="C42" t="e">
        <f t="shared" ca="1" si="4"/>
        <v>#N/A</v>
      </c>
      <c r="D42" t="e">
        <f t="shared" ca="1" si="4"/>
        <v>#N/A</v>
      </c>
      <c r="E42" t="e">
        <f t="shared" ca="1" si="4"/>
        <v>#N/A</v>
      </c>
      <c r="F42" t="e" cm="1">
        <f t="array" aca="1" ref="F42" ca="1">_xlfn.SINGLE(IF(ISNUMBER(F$2),IF(ISERROR(MATCH(F$1+$A42-1,dates,0)),NA(),IF(MATCH(F$1+$A42-1,dates,0),SUMIFS(stitches,years_of_year,F$2,days_of_year,"&lt;="&amp;$A42),NA())),NA()))</f>
        <v>#N/A</v>
      </c>
      <c r="G42" t="e" cm="1">
        <f t="array" aca="1" ref="G42" ca="1">_xlfn.SINGLE(IF(ISNUMBER(G$2),IF(ISERROR(MATCH(G$1+$A42-1,dates,0)),NA(),IF(MATCH(G$1+$A42-1,dates,0),SUMIFS(stitches,years_of_year,G$2,days_of_year,"&lt;="&amp;$A42),NA())),NA()))</f>
        <v>#N/A</v>
      </c>
      <c r="H42" t="e" cm="1">
        <f t="array" aca="1" ref="H42" ca="1">_xlfn.SINGLE(IF(ISNUMBER(H$2),IF(ISERROR(MATCH(H$1+$A42-1,dates,0)),NA(),IF(MATCH(H$1+$A42-1,dates,0),SUMIFS(stitches,years_of_year,H$2,days_of_year,"&lt;="&amp;$A42),NA())),NA()))</f>
        <v>#N/A</v>
      </c>
      <c r="I42" t="e" cm="1">
        <f t="array" aca="1" ref="I42" ca="1">_xlfn.SINGLE(IF(ISNUMBER(I$2),IF(ISERROR(MATCH(I$1+$A42-1,dates,0)),NA(),IF(MATCH(I$1+$A42-1,dates,0),SUMIFS(stitches,years_of_year,I$2,days_of_year,"&lt;="&amp;$A42),NA())),NA()))</f>
        <v>#N/A</v>
      </c>
      <c r="J42" t="e" cm="1">
        <f t="array" aca="1" ref="J42" ca="1">_xlfn.SINGLE(IF(ISNUMBER(J$2),IF(ISERROR(MATCH(J$1+$A42-1,dates,0)),NA(),IF(MATCH(J$1+$A42-1,dates,0),SUMIFS(stitches,years_of_year,J$2,days_of_year,"&lt;="&amp;$A42),NA())),NA()))</f>
        <v>#N/A</v>
      </c>
      <c r="K42" t="e" cm="1">
        <f t="array" aca="1" ref="K42" ca="1">_xlfn.SINGLE(IF(ISNUMBER(K$2),IF(ISERROR(MATCH(K$1+$A42-1,dates,0)),NA(),IF(MATCH(K$1+$A42-1,dates,0),SUMIFS(stitches,years_of_year,K$2,days_of_year,"&lt;="&amp;$A42),NA())),NA()))</f>
        <v>#N/A</v>
      </c>
    </row>
    <row r="43" spans="1:11">
      <c r="A43">
        <f t="shared" si="3"/>
        <v>41</v>
      </c>
      <c r="B43" t="e">
        <f t="shared" ref="B43:E62" ca="1" si="5">IF(ISNUMBER(B$2),IF(ISERROR(MATCH(B$1+$A43-1,dates,0)),NA(),IF(MATCH(B$1+$A43-1,dates,0),SUMIFS(stitches,years_of_year,B$2,days_of_year,"&lt;="&amp;$A43),NA())),NA())</f>
        <v>#N/A</v>
      </c>
      <c r="C43" t="e">
        <f t="shared" ca="1" si="5"/>
        <v>#N/A</v>
      </c>
      <c r="D43" t="e">
        <f t="shared" ca="1" si="5"/>
        <v>#N/A</v>
      </c>
      <c r="E43" t="e">
        <f t="shared" ca="1" si="5"/>
        <v>#N/A</v>
      </c>
      <c r="F43" t="e" cm="1">
        <f t="array" aca="1" ref="F43" ca="1">_xlfn.SINGLE(IF(ISNUMBER(F$2),IF(ISERROR(MATCH(F$1+$A43-1,dates,0)),NA(),IF(MATCH(F$1+$A43-1,dates,0),SUMIFS(stitches,years_of_year,F$2,days_of_year,"&lt;="&amp;$A43),NA())),NA()))</f>
        <v>#N/A</v>
      </c>
      <c r="G43" t="e" cm="1">
        <f t="array" aca="1" ref="G43" ca="1">_xlfn.SINGLE(IF(ISNUMBER(G$2),IF(ISERROR(MATCH(G$1+$A43-1,dates,0)),NA(),IF(MATCH(G$1+$A43-1,dates,0),SUMIFS(stitches,years_of_year,G$2,days_of_year,"&lt;="&amp;$A43),NA())),NA()))</f>
        <v>#N/A</v>
      </c>
      <c r="H43" t="e" cm="1">
        <f t="array" aca="1" ref="H43" ca="1">_xlfn.SINGLE(IF(ISNUMBER(H$2),IF(ISERROR(MATCH(H$1+$A43-1,dates,0)),NA(),IF(MATCH(H$1+$A43-1,dates,0),SUMIFS(stitches,years_of_year,H$2,days_of_year,"&lt;="&amp;$A43),NA())),NA()))</f>
        <v>#N/A</v>
      </c>
      <c r="I43" t="e" cm="1">
        <f t="array" aca="1" ref="I43" ca="1">_xlfn.SINGLE(IF(ISNUMBER(I$2),IF(ISERROR(MATCH(I$1+$A43-1,dates,0)),NA(),IF(MATCH(I$1+$A43-1,dates,0),SUMIFS(stitches,years_of_year,I$2,days_of_year,"&lt;="&amp;$A43),NA())),NA()))</f>
        <v>#N/A</v>
      </c>
      <c r="J43" t="e" cm="1">
        <f t="array" aca="1" ref="J43" ca="1">_xlfn.SINGLE(IF(ISNUMBER(J$2),IF(ISERROR(MATCH(J$1+$A43-1,dates,0)),NA(),IF(MATCH(J$1+$A43-1,dates,0),SUMIFS(stitches,years_of_year,J$2,days_of_year,"&lt;="&amp;$A43),NA())),NA()))</f>
        <v>#N/A</v>
      </c>
      <c r="K43" t="e" cm="1">
        <f t="array" aca="1" ref="K43" ca="1">_xlfn.SINGLE(IF(ISNUMBER(K$2),IF(ISERROR(MATCH(K$1+$A43-1,dates,0)),NA(),IF(MATCH(K$1+$A43-1,dates,0),SUMIFS(stitches,years_of_year,K$2,days_of_year,"&lt;="&amp;$A43),NA())),NA()))</f>
        <v>#N/A</v>
      </c>
    </row>
    <row r="44" spans="1:11">
      <c r="A44">
        <f t="shared" si="3"/>
        <v>42</v>
      </c>
      <c r="B44" t="e">
        <f t="shared" ca="1" si="5"/>
        <v>#N/A</v>
      </c>
      <c r="C44" t="e">
        <f t="shared" ca="1" si="5"/>
        <v>#N/A</v>
      </c>
      <c r="D44" t="e">
        <f t="shared" ca="1" si="5"/>
        <v>#N/A</v>
      </c>
      <c r="E44" t="e">
        <f t="shared" ca="1" si="5"/>
        <v>#N/A</v>
      </c>
      <c r="F44" t="e" cm="1">
        <f t="array" aca="1" ref="F44" ca="1">_xlfn.SINGLE(IF(ISNUMBER(F$2),IF(ISERROR(MATCH(F$1+$A44-1,dates,0)),NA(),IF(MATCH(F$1+$A44-1,dates,0),SUMIFS(stitches,years_of_year,F$2,days_of_year,"&lt;="&amp;$A44),NA())),NA()))</f>
        <v>#N/A</v>
      </c>
      <c r="G44" t="e" cm="1">
        <f t="array" aca="1" ref="G44" ca="1">_xlfn.SINGLE(IF(ISNUMBER(G$2),IF(ISERROR(MATCH(G$1+$A44-1,dates,0)),NA(),IF(MATCH(G$1+$A44-1,dates,0),SUMIFS(stitches,years_of_year,G$2,days_of_year,"&lt;="&amp;$A44),NA())),NA()))</f>
        <v>#N/A</v>
      </c>
      <c r="H44" t="e" cm="1">
        <f t="array" aca="1" ref="H44" ca="1">_xlfn.SINGLE(IF(ISNUMBER(H$2),IF(ISERROR(MATCH(H$1+$A44-1,dates,0)),NA(),IF(MATCH(H$1+$A44-1,dates,0),SUMIFS(stitches,years_of_year,H$2,days_of_year,"&lt;="&amp;$A44),NA())),NA()))</f>
        <v>#N/A</v>
      </c>
      <c r="I44" t="e" cm="1">
        <f t="array" aca="1" ref="I44" ca="1">_xlfn.SINGLE(IF(ISNUMBER(I$2),IF(ISERROR(MATCH(I$1+$A44-1,dates,0)),NA(),IF(MATCH(I$1+$A44-1,dates,0),SUMIFS(stitches,years_of_year,I$2,days_of_year,"&lt;="&amp;$A44),NA())),NA()))</f>
        <v>#N/A</v>
      </c>
      <c r="J44" t="e" cm="1">
        <f t="array" aca="1" ref="J44" ca="1">_xlfn.SINGLE(IF(ISNUMBER(J$2),IF(ISERROR(MATCH(J$1+$A44-1,dates,0)),NA(),IF(MATCH(J$1+$A44-1,dates,0),SUMIFS(stitches,years_of_year,J$2,days_of_year,"&lt;="&amp;$A44),NA())),NA()))</f>
        <v>#N/A</v>
      </c>
      <c r="K44" t="e" cm="1">
        <f t="array" aca="1" ref="K44" ca="1">_xlfn.SINGLE(IF(ISNUMBER(K$2),IF(ISERROR(MATCH(K$1+$A44-1,dates,0)),NA(),IF(MATCH(K$1+$A44-1,dates,0),SUMIFS(stitches,years_of_year,K$2,days_of_year,"&lt;="&amp;$A44),NA())),NA()))</f>
        <v>#N/A</v>
      </c>
    </row>
    <row r="45" spans="1:11">
      <c r="A45">
        <f t="shared" si="3"/>
        <v>43</v>
      </c>
      <c r="B45" t="e">
        <f t="shared" ca="1" si="5"/>
        <v>#N/A</v>
      </c>
      <c r="C45" t="e">
        <f t="shared" ca="1" si="5"/>
        <v>#N/A</v>
      </c>
      <c r="D45" t="e">
        <f t="shared" ca="1" si="5"/>
        <v>#N/A</v>
      </c>
      <c r="E45" t="e">
        <f t="shared" ca="1" si="5"/>
        <v>#N/A</v>
      </c>
      <c r="F45" t="e" cm="1">
        <f t="array" aca="1" ref="F45" ca="1">_xlfn.SINGLE(IF(ISNUMBER(F$2),IF(ISERROR(MATCH(F$1+$A45-1,dates,0)),NA(),IF(MATCH(F$1+$A45-1,dates,0),SUMIFS(stitches,years_of_year,F$2,days_of_year,"&lt;="&amp;$A45),NA())),NA()))</f>
        <v>#N/A</v>
      </c>
      <c r="G45" t="e" cm="1">
        <f t="array" aca="1" ref="G45" ca="1">_xlfn.SINGLE(IF(ISNUMBER(G$2),IF(ISERROR(MATCH(G$1+$A45-1,dates,0)),NA(),IF(MATCH(G$1+$A45-1,dates,0),SUMIFS(stitches,years_of_year,G$2,days_of_year,"&lt;="&amp;$A45),NA())),NA()))</f>
        <v>#N/A</v>
      </c>
      <c r="H45" t="e" cm="1">
        <f t="array" aca="1" ref="H45" ca="1">_xlfn.SINGLE(IF(ISNUMBER(H$2),IF(ISERROR(MATCH(H$1+$A45-1,dates,0)),NA(),IF(MATCH(H$1+$A45-1,dates,0),SUMIFS(stitches,years_of_year,H$2,days_of_year,"&lt;="&amp;$A45),NA())),NA()))</f>
        <v>#N/A</v>
      </c>
      <c r="I45" t="e" cm="1">
        <f t="array" aca="1" ref="I45" ca="1">_xlfn.SINGLE(IF(ISNUMBER(I$2),IF(ISERROR(MATCH(I$1+$A45-1,dates,0)),NA(),IF(MATCH(I$1+$A45-1,dates,0),SUMIFS(stitches,years_of_year,I$2,days_of_year,"&lt;="&amp;$A45),NA())),NA()))</f>
        <v>#N/A</v>
      </c>
      <c r="J45" t="e" cm="1">
        <f t="array" aca="1" ref="J45" ca="1">_xlfn.SINGLE(IF(ISNUMBER(J$2),IF(ISERROR(MATCH(J$1+$A45-1,dates,0)),NA(),IF(MATCH(J$1+$A45-1,dates,0),SUMIFS(stitches,years_of_year,J$2,days_of_year,"&lt;="&amp;$A45),NA())),NA()))</f>
        <v>#N/A</v>
      </c>
      <c r="K45" t="e" cm="1">
        <f t="array" aca="1" ref="K45" ca="1">_xlfn.SINGLE(IF(ISNUMBER(K$2),IF(ISERROR(MATCH(K$1+$A45-1,dates,0)),NA(),IF(MATCH(K$1+$A45-1,dates,0),SUMIFS(stitches,years_of_year,K$2,days_of_year,"&lt;="&amp;$A45),NA())),NA()))</f>
        <v>#N/A</v>
      </c>
    </row>
    <row r="46" spans="1:11">
      <c r="A46">
        <f t="shared" si="3"/>
        <v>44</v>
      </c>
      <c r="B46" t="e">
        <f t="shared" ca="1" si="5"/>
        <v>#N/A</v>
      </c>
      <c r="C46" t="e">
        <f t="shared" ca="1" si="5"/>
        <v>#N/A</v>
      </c>
      <c r="D46" t="e">
        <f t="shared" ca="1" si="5"/>
        <v>#N/A</v>
      </c>
      <c r="E46" t="e">
        <f t="shared" ca="1" si="5"/>
        <v>#N/A</v>
      </c>
      <c r="F46" t="e" cm="1">
        <f t="array" aca="1" ref="F46" ca="1">_xlfn.SINGLE(IF(ISNUMBER(F$2),IF(ISERROR(MATCH(F$1+$A46-1,dates,0)),NA(),IF(MATCH(F$1+$A46-1,dates,0),SUMIFS(stitches,years_of_year,F$2,days_of_year,"&lt;="&amp;$A46),NA())),NA()))</f>
        <v>#N/A</v>
      </c>
      <c r="G46" t="e" cm="1">
        <f t="array" aca="1" ref="G46" ca="1">_xlfn.SINGLE(IF(ISNUMBER(G$2),IF(ISERROR(MATCH(G$1+$A46-1,dates,0)),NA(),IF(MATCH(G$1+$A46-1,dates,0),SUMIFS(stitches,years_of_year,G$2,days_of_year,"&lt;="&amp;$A46),NA())),NA()))</f>
        <v>#N/A</v>
      </c>
      <c r="H46" t="e" cm="1">
        <f t="array" aca="1" ref="H46" ca="1">_xlfn.SINGLE(IF(ISNUMBER(H$2),IF(ISERROR(MATCH(H$1+$A46-1,dates,0)),NA(),IF(MATCH(H$1+$A46-1,dates,0),SUMIFS(stitches,years_of_year,H$2,days_of_year,"&lt;="&amp;$A46),NA())),NA()))</f>
        <v>#N/A</v>
      </c>
      <c r="I46" t="e" cm="1">
        <f t="array" aca="1" ref="I46" ca="1">_xlfn.SINGLE(IF(ISNUMBER(I$2),IF(ISERROR(MATCH(I$1+$A46-1,dates,0)),NA(),IF(MATCH(I$1+$A46-1,dates,0),SUMIFS(stitches,years_of_year,I$2,days_of_year,"&lt;="&amp;$A46),NA())),NA()))</f>
        <v>#N/A</v>
      </c>
      <c r="J46" t="e" cm="1">
        <f t="array" aca="1" ref="J46" ca="1">_xlfn.SINGLE(IF(ISNUMBER(J$2),IF(ISERROR(MATCH(J$1+$A46-1,dates,0)),NA(),IF(MATCH(J$1+$A46-1,dates,0),SUMIFS(stitches,years_of_year,J$2,days_of_year,"&lt;="&amp;$A46),NA())),NA()))</f>
        <v>#N/A</v>
      </c>
      <c r="K46" t="e" cm="1">
        <f t="array" aca="1" ref="K46" ca="1">_xlfn.SINGLE(IF(ISNUMBER(K$2),IF(ISERROR(MATCH(K$1+$A46-1,dates,0)),NA(),IF(MATCH(K$1+$A46-1,dates,0),SUMIFS(stitches,years_of_year,K$2,days_of_year,"&lt;="&amp;$A46),NA())),NA()))</f>
        <v>#N/A</v>
      </c>
    </row>
    <row r="47" spans="1:11">
      <c r="A47">
        <f t="shared" si="3"/>
        <v>45</v>
      </c>
      <c r="B47" t="e">
        <f t="shared" ca="1" si="5"/>
        <v>#N/A</v>
      </c>
      <c r="C47" t="e">
        <f t="shared" ca="1" si="5"/>
        <v>#N/A</v>
      </c>
      <c r="D47" t="e">
        <f t="shared" ca="1" si="5"/>
        <v>#N/A</v>
      </c>
      <c r="E47" t="e">
        <f t="shared" ca="1" si="5"/>
        <v>#N/A</v>
      </c>
      <c r="F47" t="e" cm="1">
        <f t="array" aca="1" ref="F47" ca="1">_xlfn.SINGLE(IF(ISNUMBER(F$2),IF(ISERROR(MATCH(F$1+$A47-1,dates,0)),NA(),IF(MATCH(F$1+$A47-1,dates,0),SUMIFS(stitches,years_of_year,F$2,days_of_year,"&lt;="&amp;$A47),NA())),NA()))</f>
        <v>#N/A</v>
      </c>
      <c r="G47" t="e" cm="1">
        <f t="array" aca="1" ref="G47" ca="1">_xlfn.SINGLE(IF(ISNUMBER(G$2),IF(ISERROR(MATCH(G$1+$A47-1,dates,0)),NA(),IF(MATCH(G$1+$A47-1,dates,0),SUMIFS(stitches,years_of_year,G$2,days_of_year,"&lt;="&amp;$A47),NA())),NA()))</f>
        <v>#N/A</v>
      </c>
      <c r="H47" t="e" cm="1">
        <f t="array" aca="1" ref="H47" ca="1">_xlfn.SINGLE(IF(ISNUMBER(H$2),IF(ISERROR(MATCH(H$1+$A47-1,dates,0)),NA(),IF(MATCH(H$1+$A47-1,dates,0),SUMIFS(stitches,years_of_year,H$2,days_of_year,"&lt;="&amp;$A47),NA())),NA()))</f>
        <v>#N/A</v>
      </c>
      <c r="I47" t="e" cm="1">
        <f t="array" aca="1" ref="I47" ca="1">_xlfn.SINGLE(IF(ISNUMBER(I$2),IF(ISERROR(MATCH(I$1+$A47-1,dates,0)),NA(),IF(MATCH(I$1+$A47-1,dates,0),SUMIFS(stitches,years_of_year,I$2,days_of_year,"&lt;="&amp;$A47),NA())),NA()))</f>
        <v>#N/A</v>
      </c>
      <c r="J47" t="e" cm="1">
        <f t="array" aca="1" ref="J47" ca="1">_xlfn.SINGLE(IF(ISNUMBER(J$2),IF(ISERROR(MATCH(J$1+$A47-1,dates,0)),NA(),IF(MATCH(J$1+$A47-1,dates,0),SUMIFS(stitches,years_of_year,J$2,days_of_year,"&lt;="&amp;$A47),NA())),NA()))</f>
        <v>#N/A</v>
      </c>
      <c r="K47" t="e" cm="1">
        <f t="array" aca="1" ref="K47" ca="1">_xlfn.SINGLE(IF(ISNUMBER(K$2),IF(ISERROR(MATCH(K$1+$A47-1,dates,0)),NA(),IF(MATCH(K$1+$A47-1,dates,0),SUMIFS(stitches,years_of_year,K$2,days_of_year,"&lt;="&amp;$A47),NA())),NA()))</f>
        <v>#N/A</v>
      </c>
    </row>
    <row r="48" spans="1:11">
      <c r="A48">
        <f t="shared" si="3"/>
        <v>46</v>
      </c>
      <c r="B48" t="e">
        <f t="shared" ca="1" si="5"/>
        <v>#N/A</v>
      </c>
      <c r="C48" t="e">
        <f t="shared" ca="1" si="5"/>
        <v>#N/A</v>
      </c>
      <c r="D48" t="e">
        <f t="shared" ca="1" si="5"/>
        <v>#N/A</v>
      </c>
      <c r="E48" t="e">
        <f t="shared" ca="1" si="5"/>
        <v>#N/A</v>
      </c>
      <c r="F48" t="e" cm="1">
        <f t="array" aca="1" ref="F48" ca="1">_xlfn.SINGLE(IF(ISNUMBER(F$2),IF(ISERROR(MATCH(F$1+$A48-1,dates,0)),NA(),IF(MATCH(F$1+$A48-1,dates,0),SUMIFS(stitches,years_of_year,F$2,days_of_year,"&lt;="&amp;$A48),NA())),NA()))</f>
        <v>#N/A</v>
      </c>
      <c r="G48" t="e" cm="1">
        <f t="array" aca="1" ref="G48" ca="1">_xlfn.SINGLE(IF(ISNUMBER(G$2),IF(ISERROR(MATCH(G$1+$A48-1,dates,0)),NA(),IF(MATCH(G$1+$A48-1,dates,0),SUMIFS(stitches,years_of_year,G$2,days_of_year,"&lt;="&amp;$A48),NA())),NA()))</f>
        <v>#N/A</v>
      </c>
      <c r="H48" t="e" cm="1">
        <f t="array" aca="1" ref="H48" ca="1">_xlfn.SINGLE(IF(ISNUMBER(H$2),IF(ISERROR(MATCH(H$1+$A48-1,dates,0)),NA(),IF(MATCH(H$1+$A48-1,dates,0),SUMIFS(stitches,years_of_year,H$2,days_of_year,"&lt;="&amp;$A48),NA())),NA()))</f>
        <v>#N/A</v>
      </c>
      <c r="I48" t="e" cm="1">
        <f t="array" aca="1" ref="I48" ca="1">_xlfn.SINGLE(IF(ISNUMBER(I$2),IF(ISERROR(MATCH(I$1+$A48-1,dates,0)),NA(),IF(MATCH(I$1+$A48-1,dates,0),SUMIFS(stitches,years_of_year,I$2,days_of_year,"&lt;="&amp;$A48),NA())),NA()))</f>
        <v>#N/A</v>
      </c>
      <c r="J48" t="e" cm="1">
        <f t="array" aca="1" ref="J48" ca="1">_xlfn.SINGLE(IF(ISNUMBER(J$2),IF(ISERROR(MATCH(J$1+$A48-1,dates,0)),NA(),IF(MATCH(J$1+$A48-1,dates,0),SUMIFS(stitches,years_of_year,J$2,days_of_year,"&lt;="&amp;$A48),NA())),NA()))</f>
        <v>#N/A</v>
      </c>
      <c r="K48" t="e" cm="1">
        <f t="array" aca="1" ref="K48" ca="1">_xlfn.SINGLE(IF(ISNUMBER(K$2),IF(ISERROR(MATCH(K$1+$A48-1,dates,0)),NA(),IF(MATCH(K$1+$A48-1,dates,0),SUMIFS(stitches,years_of_year,K$2,days_of_year,"&lt;="&amp;$A48),NA())),NA()))</f>
        <v>#N/A</v>
      </c>
    </row>
    <row r="49" spans="1:11">
      <c r="A49">
        <f t="shared" si="3"/>
        <v>47</v>
      </c>
      <c r="B49" t="e">
        <f t="shared" ca="1" si="5"/>
        <v>#N/A</v>
      </c>
      <c r="C49" t="e">
        <f t="shared" ca="1" si="5"/>
        <v>#N/A</v>
      </c>
      <c r="D49" t="e">
        <f t="shared" ca="1" si="5"/>
        <v>#N/A</v>
      </c>
      <c r="E49" t="e">
        <f t="shared" ca="1" si="5"/>
        <v>#N/A</v>
      </c>
      <c r="F49" t="e" cm="1">
        <f t="array" aca="1" ref="F49" ca="1">_xlfn.SINGLE(IF(ISNUMBER(F$2),IF(ISERROR(MATCH(F$1+$A49-1,dates,0)),NA(),IF(MATCH(F$1+$A49-1,dates,0),SUMIFS(stitches,years_of_year,F$2,days_of_year,"&lt;="&amp;$A49),NA())),NA()))</f>
        <v>#N/A</v>
      </c>
      <c r="G49" t="e" cm="1">
        <f t="array" aca="1" ref="G49" ca="1">_xlfn.SINGLE(IF(ISNUMBER(G$2),IF(ISERROR(MATCH(G$1+$A49-1,dates,0)),NA(),IF(MATCH(G$1+$A49-1,dates,0),SUMIFS(stitches,years_of_year,G$2,days_of_year,"&lt;="&amp;$A49),NA())),NA()))</f>
        <v>#N/A</v>
      </c>
      <c r="H49" t="e" cm="1">
        <f t="array" aca="1" ref="H49" ca="1">_xlfn.SINGLE(IF(ISNUMBER(H$2),IF(ISERROR(MATCH(H$1+$A49-1,dates,0)),NA(),IF(MATCH(H$1+$A49-1,dates,0),SUMIFS(stitches,years_of_year,H$2,days_of_year,"&lt;="&amp;$A49),NA())),NA()))</f>
        <v>#N/A</v>
      </c>
      <c r="I49" t="e" cm="1">
        <f t="array" aca="1" ref="I49" ca="1">_xlfn.SINGLE(IF(ISNUMBER(I$2),IF(ISERROR(MATCH(I$1+$A49-1,dates,0)),NA(),IF(MATCH(I$1+$A49-1,dates,0),SUMIFS(stitches,years_of_year,I$2,days_of_year,"&lt;="&amp;$A49),NA())),NA()))</f>
        <v>#N/A</v>
      </c>
      <c r="J49" t="e" cm="1">
        <f t="array" aca="1" ref="J49" ca="1">_xlfn.SINGLE(IF(ISNUMBER(J$2),IF(ISERROR(MATCH(J$1+$A49-1,dates,0)),NA(),IF(MATCH(J$1+$A49-1,dates,0),SUMIFS(stitches,years_of_year,J$2,days_of_year,"&lt;="&amp;$A49),NA())),NA()))</f>
        <v>#N/A</v>
      </c>
      <c r="K49" t="e" cm="1">
        <f t="array" aca="1" ref="K49" ca="1">_xlfn.SINGLE(IF(ISNUMBER(K$2),IF(ISERROR(MATCH(K$1+$A49-1,dates,0)),NA(),IF(MATCH(K$1+$A49-1,dates,0),SUMIFS(stitches,years_of_year,K$2,days_of_year,"&lt;="&amp;$A49),NA())),NA()))</f>
        <v>#N/A</v>
      </c>
    </row>
    <row r="50" spans="1:11">
      <c r="A50">
        <f t="shared" si="3"/>
        <v>48</v>
      </c>
      <c r="B50" t="e">
        <f t="shared" ca="1" si="5"/>
        <v>#N/A</v>
      </c>
      <c r="C50" t="e">
        <f t="shared" ca="1" si="5"/>
        <v>#N/A</v>
      </c>
      <c r="D50" t="e">
        <f t="shared" ca="1" si="5"/>
        <v>#N/A</v>
      </c>
      <c r="E50" t="e">
        <f t="shared" ca="1" si="5"/>
        <v>#N/A</v>
      </c>
      <c r="F50" t="e" cm="1">
        <f t="array" aca="1" ref="F50" ca="1">_xlfn.SINGLE(IF(ISNUMBER(F$2),IF(ISERROR(MATCH(F$1+$A50-1,dates,0)),NA(),IF(MATCH(F$1+$A50-1,dates,0),SUMIFS(stitches,years_of_year,F$2,days_of_year,"&lt;="&amp;$A50),NA())),NA()))</f>
        <v>#N/A</v>
      </c>
      <c r="G50" t="e" cm="1">
        <f t="array" aca="1" ref="G50" ca="1">_xlfn.SINGLE(IF(ISNUMBER(G$2),IF(ISERROR(MATCH(G$1+$A50-1,dates,0)),NA(),IF(MATCH(G$1+$A50-1,dates,0),SUMIFS(stitches,years_of_year,G$2,days_of_year,"&lt;="&amp;$A50),NA())),NA()))</f>
        <v>#N/A</v>
      </c>
      <c r="H50" t="e" cm="1">
        <f t="array" aca="1" ref="H50" ca="1">_xlfn.SINGLE(IF(ISNUMBER(H$2),IF(ISERROR(MATCH(H$1+$A50-1,dates,0)),NA(),IF(MATCH(H$1+$A50-1,dates,0),SUMIFS(stitches,years_of_year,H$2,days_of_year,"&lt;="&amp;$A50),NA())),NA()))</f>
        <v>#N/A</v>
      </c>
      <c r="I50" t="e" cm="1">
        <f t="array" aca="1" ref="I50" ca="1">_xlfn.SINGLE(IF(ISNUMBER(I$2),IF(ISERROR(MATCH(I$1+$A50-1,dates,0)),NA(),IF(MATCH(I$1+$A50-1,dates,0),SUMIFS(stitches,years_of_year,I$2,days_of_year,"&lt;="&amp;$A50),NA())),NA()))</f>
        <v>#N/A</v>
      </c>
      <c r="J50" t="e" cm="1">
        <f t="array" aca="1" ref="J50" ca="1">_xlfn.SINGLE(IF(ISNUMBER(J$2),IF(ISERROR(MATCH(J$1+$A50-1,dates,0)),NA(),IF(MATCH(J$1+$A50-1,dates,0),SUMIFS(stitches,years_of_year,J$2,days_of_year,"&lt;="&amp;$A50),NA())),NA()))</f>
        <v>#N/A</v>
      </c>
      <c r="K50" t="e" cm="1">
        <f t="array" aca="1" ref="K50" ca="1">_xlfn.SINGLE(IF(ISNUMBER(K$2),IF(ISERROR(MATCH(K$1+$A50-1,dates,0)),NA(),IF(MATCH(K$1+$A50-1,dates,0),SUMIFS(stitches,years_of_year,K$2,days_of_year,"&lt;="&amp;$A50),NA())),NA()))</f>
        <v>#N/A</v>
      </c>
    </row>
    <row r="51" spans="1:11">
      <c r="A51">
        <f t="shared" si="3"/>
        <v>49</v>
      </c>
      <c r="B51" t="e">
        <f t="shared" ca="1" si="5"/>
        <v>#N/A</v>
      </c>
      <c r="C51" t="e">
        <f t="shared" ca="1" si="5"/>
        <v>#N/A</v>
      </c>
      <c r="D51" t="e">
        <f t="shared" ca="1" si="5"/>
        <v>#N/A</v>
      </c>
      <c r="E51" t="e">
        <f t="shared" ca="1" si="5"/>
        <v>#N/A</v>
      </c>
      <c r="F51" t="e" cm="1">
        <f t="array" aca="1" ref="F51" ca="1">_xlfn.SINGLE(IF(ISNUMBER(F$2),IF(ISERROR(MATCH(F$1+$A51-1,dates,0)),NA(),IF(MATCH(F$1+$A51-1,dates,0),SUMIFS(stitches,years_of_year,F$2,days_of_year,"&lt;="&amp;$A51),NA())),NA()))</f>
        <v>#N/A</v>
      </c>
      <c r="G51" t="e" cm="1">
        <f t="array" aca="1" ref="G51" ca="1">_xlfn.SINGLE(IF(ISNUMBER(G$2),IF(ISERROR(MATCH(G$1+$A51-1,dates,0)),NA(),IF(MATCH(G$1+$A51-1,dates,0),SUMIFS(stitches,years_of_year,G$2,days_of_year,"&lt;="&amp;$A51),NA())),NA()))</f>
        <v>#N/A</v>
      </c>
      <c r="H51" t="e" cm="1">
        <f t="array" aca="1" ref="H51" ca="1">_xlfn.SINGLE(IF(ISNUMBER(H$2),IF(ISERROR(MATCH(H$1+$A51-1,dates,0)),NA(),IF(MATCH(H$1+$A51-1,dates,0),SUMIFS(stitches,years_of_year,H$2,days_of_year,"&lt;="&amp;$A51),NA())),NA()))</f>
        <v>#N/A</v>
      </c>
      <c r="I51" t="e" cm="1">
        <f t="array" aca="1" ref="I51" ca="1">_xlfn.SINGLE(IF(ISNUMBER(I$2),IF(ISERROR(MATCH(I$1+$A51-1,dates,0)),NA(),IF(MATCH(I$1+$A51-1,dates,0),SUMIFS(stitches,years_of_year,I$2,days_of_year,"&lt;="&amp;$A51),NA())),NA()))</f>
        <v>#N/A</v>
      </c>
      <c r="J51" t="e" cm="1">
        <f t="array" aca="1" ref="J51" ca="1">_xlfn.SINGLE(IF(ISNUMBER(J$2),IF(ISERROR(MATCH(J$1+$A51-1,dates,0)),NA(),IF(MATCH(J$1+$A51-1,dates,0),SUMIFS(stitches,years_of_year,J$2,days_of_year,"&lt;="&amp;$A51),NA())),NA()))</f>
        <v>#N/A</v>
      </c>
      <c r="K51" t="e" cm="1">
        <f t="array" aca="1" ref="K51" ca="1">_xlfn.SINGLE(IF(ISNUMBER(K$2),IF(ISERROR(MATCH(K$1+$A51-1,dates,0)),NA(),IF(MATCH(K$1+$A51-1,dates,0),SUMIFS(stitches,years_of_year,K$2,days_of_year,"&lt;="&amp;$A51),NA())),NA()))</f>
        <v>#N/A</v>
      </c>
    </row>
    <row r="52" spans="1:11">
      <c r="A52">
        <f t="shared" si="3"/>
        <v>50</v>
      </c>
      <c r="B52" t="e">
        <f t="shared" ca="1" si="5"/>
        <v>#N/A</v>
      </c>
      <c r="C52" t="e">
        <f t="shared" ca="1" si="5"/>
        <v>#N/A</v>
      </c>
      <c r="D52" t="e">
        <f t="shared" ca="1" si="5"/>
        <v>#N/A</v>
      </c>
      <c r="E52" t="e">
        <f t="shared" ca="1" si="5"/>
        <v>#N/A</v>
      </c>
      <c r="F52" t="e" cm="1">
        <f t="array" aca="1" ref="F52" ca="1">_xlfn.SINGLE(IF(ISNUMBER(F$2),IF(ISERROR(MATCH(F$1+$A52-1,dates,0)),NA(),IF(MATCH(F$1+$A52-1,dates,0),SUMIFS(stitches,years_of_year,F$2,days_of_year,"&lt;="&amp;$A52),NA())),NA()))</f>
        <v>#N/A</v>
      </c>
      <c r="G52" t="e" cm="1">
        <f t="array" aca="1" ref="G52" ca="1">_xlfn.SINGLE(IF(ISNUMBER(G$2),IF(ISERROR(MATCH(G$1+$A52-1,dates,0)),NA(),IF(MATCH(G$1+$A52-1,dates,0),SUMIFS(stitches,years_of_year,G$2,days_of_year,"&lt;="&amp;$A52),NA())),NA()))</f>
        <v>#N/A</v>
      </c>
      <c r="H52" t="e" cm="1">
        <f t="array" aca="1" ref="H52" ca="1">_xlfn.SINGLE(IF(ISNUMBER(H$2),IF(ISERROR(MATCH(H$1+$A52-1,dates,0)),NA(),IF(MATCH(H$1+$A52-1,dates,0),SUMIFS(stitches,years_of_year,H$2,days_of_year,"&lt;="&amp;$A52),NA())),NA()))</f>
        <v>#N/A</v>
      </c>
      <c r="I52" t="e" cm="1">
        <f t="array" aca="1" ref="I52" ca="1">_xlfn.SINGLE(IF(ISNUMBER(I$2),IF(ISERROR(MATCH(I$1+$A52-1,dates,0)),NA(),IF(MATCH(I$1+$A52-1,dates,0),SUMIFS(stitches,years_of_year,I$2,days_of_year,"&lt;="&amp;$A52),NA())),NA()))</f>
        <v>#N/A</v>
      </c>
      <c r="J52" t="e" cm="1">
        <f t="array" aca="1" ref="J52" ca="1">_xlfn.SINGLE(IF(ISNUMBER(J$2),IF(ISERROR(MATCH(J$1+$A52-1,dates,0)),NA(),IF(MATCH(J$1+$A52-1,dates,0),SUMIFS(stitches,years_of_year,J$2,days_of_year,"&lt;="&amp;$A52),NA())),NA()))</f>
        <v>#N/A</v>
      </c>
      <c r="K52" t="e" cm="1">
        <f t="array" aca="1" ref="K52" ca="1">_xlfn.SINGLE(IF(ISNUMBER(K$2),IF(ISERROR(MATCH(K$1+$A52-1,dates,0)),NA(),IF(MATCH(K$1+$A52-1,dates,0),SUMIFS(stitches,years_of_year,K$2,days_of_year,"&lt;="&amp;$A52),NA())),NA()))</f>
        <v>#N/A</v>
      </c>
    </row>
    <row r="53" spans="1:11">
      <c r="A53">
        <f t="shared" si="3"/>
        <v>51</v>
      </c>
      <c r="B53" t="e">
        <f t="shared" ca="1" si="5"/>
        <v>#N/A</v>
      </c>
      <c r="C53" t="e">
        <f t="shared" ca="1" si="5"/>
        <v>#N/A</v>
      </c>
      <c r="D53" t="e">
        <f t="shared" ca="1" si="5"/>
        <v>#N/A</v>
      </c>
      <c r="E53" t="e">
        <f t="shared" ca="1" si="5"/>
        <v>#N/A</v>
      </c>
      <c r="F53" t="e" cm="1">
        <f t="array" aca="1" ref="F53" ca="1">_xlfn.SINGLE(IF(ISNUMBER(F$2),IF(ISERROR(MATCH(F$1+$A53-1,dates,0)),NA(),IF(MATCH(F$1+$A53-1,dates,0),SUMIFS(stitches,years_of_year,F$2,days_of_year,"&lt;="&amp;$A53),NA())),NA()))</f>
        <v>#N/A</v>
      </c>
      <c r="G53" t="e" cm="1">
        <f t="array" aca="1" ref="G53" ca="1">_xlfn.SINGLE(IF(ISNUMBER(G$2),IF(ISERROR(MATCH(G$1+$A53-1,dates,0)),NA(),IF(MATCH(G$1+$A53-1,dates,0),SUMIFS(stitches,years_of_year,G$2,days_of_year,"&lt;="&amp;$A53),NA())),NA()))</f>
        <v>#N/A</v>
      </c>
      <c r="H53" t="e" cm="1">
        <f t="array" aca="1" ref="H53" ca="1">_xlfn.SINGLE(IF(ISNUMBER(H$2),IF(ISERROR(MATCH(H$1+$A53-1,dates,0)),NA(),IF(MATCH(H$1+$A53-1,dates,0),SUMIFS(stitches,years_of_year,H$2,days_of_year,"&lt;="&amp;$A53),NA())),NA()))</f>
        <v>#N/A</v>
      </c>
      <c r="I53" t="e" cm="1">
        <f t="array" aca="1" ref="I53" ca="1">_xlfn.SINGLE(IF(ISNUMBER(I$2),IF(ISERROR(MATCH(I$1+$A53-1,dates,0)),NA(),IF(MATCH(I$1+$A53-1,dates,0),SUMIFS(stitches,years_of_year,I$2,days_of_year,"&lt;="&amp;$A53),NA())),NA()))</f>
        <v>#N/A</v>
      </c>
      <c r="J53" t="e" cm="1">
        <f t="array" aca="1" ref="J53" ca="1">_xlfn.SINGLE(IF(ISNUMBER(J$2),IF(ISERROR(MATCH(J$1+$A53-1,dates,0)),NA(),IF(MATCH(J$1+$A53-1,dates,0),SUMIFS(stitches,years_of_year,J$2,days_of_year,"&lt;="&amp;$A53),NA())),NA()))</f>
        <v>#N/A</v>
      </c>
      <c r="K53" t="e" cm="1">
        <f t="array" aca="1" ref="K53" ca="1">_xlfn.SINGLE(IF(ISNUMBER(K$2),IF(ISERROR(MATCH(K$1+$A53-1,dates,0)),NA(),IF(MATCH(K$1+$A53-1,dates,0),SUMIFS(stitches,years_of_year,K$2,days_of_year,"&lt;="&amp;$A53),NA())),NA()))</f>
        <v>#N/A</v>
      </c>
    </row>
    <row r="54" spans="1:11">
      <c r="A54">
        <f t="shared" si="3"/>
        <v>52</v>
      </c>
      <c r="B54" t="e">
        <f t="shared" ca="1" si="5"/>
        <v>#N/A</v>
      </c>
      <c r="C54" t="e">
        <f t="shared" ca="1" si="5"/>
        <v>#N/A</v>
      </c>
      <c r="D54" t="e">
        <f t="shared" ca="1" si="5"/>
        <v>#N/A</v>
      </c>
      <c r="E54" t="e">
        <f t="shared" ca="1" si="5"/>
        <v>#N/A</v>
      </c>
      <c r="F54" t="e" cm="1">
        <f t="array" aca="1" ref="F54" ca="1">_xlfn.SINGLE(IF(ISNUMBER(F$2),IF(ISERROR(MATCH(F$1+$A54-1,dates,0)),NA(),IF(MATCH(F$1+$A54-1,dates,0),SUMIFS(stitches,years_of_year,F$2,days_of_year,"&lt;="&amp;$A54),NA())),NA()))</f>
        <v>#N/A</v>
      </c>
      <c r="G54" t="e" cm="1">
        <f t="array" aca="1" ref="G54" ca="1">_xlfn.SINGLE(IF(ISNUMBER(G$2),IF(ISERROR(MATCH(G$1+$A54-1,dates,0)),NA(),IF(MATCH(G$1+$A54-1,dates,0),SUMIFS(stitches,years_of_year,G$2,days_of_year,"&lt;="&amp;$A54),NA())),NA()))</f>
        <v>#N/A</v>
      </c>
      <c r="H54" t="e" cm="1">
        <f t="array" aca="1" ref="H54" ca="1">_xlfn.SINGLE(IF(ISNUMBER(H$2),IF(ISERROR(MATCH(H$1+$A54-1,dates,0)),NA(),IF(MATCH(H$1+$A54-1,dates,0),SUMIFS(stitches,years_of_year,H$2,days_of_year,"&lt;="&amp;$A54),NA())),NA()))</f>
        <v>#N/A</v>
      </c>
      <c r="I54" t="e" cm="1">
        <f t="array" aca="1" ref="I54" ca="1">_xlfn.SINGLE(IF(ISNUMBER(I$2),IF(ISERROR(MATCH(I$1+$A54-1,dates,0)),NA(),IF(MATCH(I$1+$A54-1,dates,0),SUMIFS(stitches,years_of_year,I$2,days_of_year,"&lt;="&amp;$A54),NA())),NA()))</f>
        <v>#N/A</v>
      </c>
      <c r="J54" t="e" cm="1">
        <f t="array" aca="1" ref="J54" ca="1">_xlfn.SINGLE(IF(ISNUMBER(J$2),IF(ISERROR(MATCH(J$1+$A54-1,dates,0)),NA(),IF(MATCH(J$1+$A54-1,dates,0),SUMIFS(stitches,years_of_year,J$2,days_of_year,"&lt;="&amp;$A54),NA())),NA()))</f>
        <v>#N/A</v>
      </c>
      <c r="K54" t="e" cm="1">
        <f t="array" aca="1" ref="K54" ca="1">_xlfn.SINGLE(IF(ISNUMBER(K$2),IF(ISERROR(MATCH(K$1+$A54-1,dates,0)),NA(),IF(MATCH(K$1+$A54-1,dates,0),SUMIFS(stitches,years_of_year,K$2,days_of_year,"&lt;="&amp;$A54),NA())),NA()))</f>
        <v>#N/A</v>
      </c>
    </row>
    <row r="55" spans="1:11">
      <c r="A55">
        <f t="shared" si="3"/>
        <v>53</v>
      </c>
      <c r="B55" t="e">
        <f t="shared" ca="1" si="5"/>
        <v>#N/A</v>
      </c>
      <c r="C55" t="e">
        <f t="shared" ca="1" si="5"/>
        <v>#N/A</v>
      </c>
      <c r="D55" t="e">
        <f t="shared" ca="1" si="5"/>
        <v>#N/A</v>
      </c>
      <c r="E55" t="e">
        <f t="shared" ca="1" si="5"/>
        <v>#N/A</v>
      </c>
      <c r="F55" t="e" cm="1">
        <f t="array" aca="1" ref="F55" ca="1">_xlfn.SINGLE(IF(ISNUMBER(F$2),IF(ISERROR(MATCH(F$1+$A55-1,dates,0)),NA(),IF(MATCH(F$1+$A55-1,dates,0),SUMIFS(stitches,years_of_year,F$2,days_of_year,"&lt;="&amp;$A55),NA())),NA()))</f>
        <v>#N/A</v>
      </c>
      <c r="G55" t="e" cm="1">
        <f t="array" aca="1" ref="G55" ca="1">_xlfn.SINGLE(IF(ISNUMBER(G$2),IF(ISERROR(MATCH(G$1+$A55-1,dates,0)),NA(),IF(MATCH(G$1+$A55-1,dates,0),SUMIFS(stitches,years_of_year,G$2,days_of_year,"&lt;="&amp;$A55),NA())),NA()))</f>
        <v>#N/A</v>
      </c>
      <c r="H55" t="e" cm="1">
        <f t="array" aca="1" ref="H55" ca="1">_xlfn.SINGLE(IF(ISNUMBER(H$2),IF(ISERROR(MATCH(H$1+$A55-1,dates,0)),NA(),IF(MATCH(H$1+$A55-1,dates,0),SUMIFS(stitches,years_of_year,H$2,days_of_year,"&lt;="&amp;$A55),NA())),NA()))</f>
        <v>#N/A</v>
      </c>
      <c r="I55" t="e" cm="1">
        <f t="array" aca="1" ref="I55" ca="1">_xlfn.SINGLE(IF(ISNUMBER(I$2),IF(ISERROR(MATCH(I$1+$A55-1,dates,0)),NA(),IF(MATCH(I$1+$A55-1,dates,0),SUMIFS(stitches,years_of_year,I$2,days_of_year,"&lt;="&amp;$A55),NA())),NA()))</f>
        <v>#N/A</v>
      </c>
      <c r="J55" t="e" cm="1">
        <f t="array" aca="1" ref="J55" ca="1">_xlfn.SINGLE(IF(ISNUMBER(J$2),IF(ISERROR(MATCH(J$1+$A55-1,dates,0)),NA(),IF(MATCH(J$1+$A55-1,dates,0),SUMIFS(stitches,years_of_year,J$2,days_of_year,"&lt;="&amp;$A55),NA())),NA()))</f>
        <v>#N/A</v>
      </c>
      <c r="K55" t="e" cm="1">
        <f t="array" aca="1" ref="K55" ca="1">_xlfn.SINGLE(IF(ISNUMBER(K$2),IF(ISERROR(MATCH(K$1+$A55-1,dates,0)),NA(),IF(MATCH(K$1+$A55-1,dates,0),SUMIFS(stitches,years_of_year,K$2,days_of_year,"&lt;="&amp;$A55),NA())),NA()))</f>
        <v>#N/A</v>
      </c>
    </row>
    <row r="56" spans="1:11">
      <c r="A56">
        <f t="shared" si="3"/>
        <v>54</v>
      </c>
      <c r="B56" t="e">
        <f t="shared" ca="1" si="5"/>
        <v>#N/A</v>
      </c>
      <c r="C56" t="e">
        <f t="shared" ca="1" si="5"/>
        <v>#N/A</v>
      </c>
      <c r="D56" t="e">
        <f t="shared" ca="1" si="5"/>
        <v>#N/A</v>
      </c>
      <c r="E56" t="e">
        <f t="shared" ca="1" si="5"/>
        <v>#N/A</v>
      </c>
      <c r="F56" t="e" cm="1">
        <f t="array" aca="1" ref="F56" ca="1">_xlfn.SINGLE(IF(ISNUMBER(F$2),IF(ISERROR(MATCH(F$1+$A56-1,dates,0)),NA(),IF(MATCH(F$1+$A56-1,dates,0),SUMIFS(stitches,years_of_year,F$2,days_of_year,"&lt;="&amp;$A56),NA())),NA()))</f>
        <v>#N/A</v>
      </c>
      <c r="G56" t="e" cm="1">
        <f t="array" aca="1" ref="G56" ca="1">_xlfn.SINGLE(IF(ISNUMBER(G$2),IF(ISERROR(MATCH(G$1+$A56-1,dates,0)),NA(),IF(MATCH(G$1+$A56-1,dates,0),SUMIFS(stitches,years_of_year,G$2,days_of_year,"&lt;="&amp;$A56),NA())),NA()))</f>
        <v>#N/A</v>
      </c>
      <c r="H56" t="e" cm="1">
        <f t="array" aca="1" ref="H56" ca="1">_xlfn.SINGLE(IF(ISNUMBER(H$2),IF(ISERROR(MATCH(H$1+$A56-1,dates,0)),NA(),IF(MATCH(H$1+$A56-1,dates,0),SUMIFS(stitches,years_of_year,H$2,days_of_year,"&lt;="&amp;$A56),NA())),NA()))</f>
        <v>#N/A</v>
      </c>
      <c r="I56" t="e" cm="1">
        <f t="array" aca="1" ref="I56" ca="1">_xlfn.SINGLE(IF(ISNUMBER(I$2),IF(ISERROR(MATCH(I$1+$A56-1,dates,0)),NA(),IF(MATCH(I$1+$A56-1,dates,0),SUMIFS(stitches,years_of_year,I$2,days_of_year,"&lt;="&amp;$A56),NA())),NA()))</f>
        <v>#N/A</v>
      </c>
      <c r="J56" t="e" cm="1">
        <f t="array" aca="1" ref="J56" ca="1">_xlfn.SINGLE(IF(ISNUMBER(J$2),IF(ISERROR(MATCH(J$1+$A56-1,dates,0)),NA(),IF(MATCH(J$1+$A56-1,dates,0),SUMIFS(stitches,years_of_year,J$2,days_of_year,"&lt;="&amp;$A56),NA())),NA()))</f>
        <v>#N/A</v>
      </c>
      <c r="K56" t="e" cm="1">
        <f t="array" aca="1" ref="K56" ca="1">_xlfn.SINGLE(IF(ISNUMBER(K$2),IF(ISERROR(MATCH(K$1+$A56-1,dates,0)),NA(),IF(MATCH(K$1+$A56-1,dates,0),SUMIFS(stitches,years_of_year,K$2,days_of_year,"&lt;="&amp;$A56),NA())),NA()))</f>
        <v>#N/A</v>
      </c>
    </row>
    <row r="57" spans="1:11">
      <c r="A57">
        <f t="shared" si="3"/>
        <v>55</v>
      </c>
      <c r="B57" t="e">
        <f t="shared" ca="1" si="5"/>
        <v>#N/A</v>
      </c>
      <c r="C57" t="e">
        <f t="shared" ca="1" si="5"/>
        <v>#N/A</v>
      </c>
      <c r="D57" t="e">
        <f t="shared" ca="1" si="5"/>
        <v>#N/A</v>
      </c>
      <c r="E57" t="e">
        <f t="shared" ca="1" si="5"/>
        <v>#N/A</v>
      </c>
      <c r="F57" t="e" cm="1">
        <f t="array" aca="1" ref="F57" ca="1">_xlfn.SINGLE(IF(ISNUMBER(F$2),IF(ISERROR(MATCH(F$1+$A57-1,dates,0)),NA(),IF(MATCH(F$1+$A57-1,dates,0),SUMIFS(stitches,years_of_year,F$2,days_of_year,"&lt;="&amp;$A57),NA())),NA()))</f>
        <v>#N/A</v>
      </c>
      <c r="G57" t="e" cm="1">
        <f t="array" aca="1" ref="G57" ca="1">_xlfn.SINGLE(IF(ISNUMBER(G$2),IF(ISERROR(MATCH(G$1+$A57-1,dates,0)),NA(),IF(MATCH(G$1+$A57-1,dates,0),SUMIFS(stitches,years_of_year,G$2,days_of_year,"&lt;="&amp;$A57),NA())),NA()))</f>
        <v>#N/A</v>
      </c>
      <c r="H57" t="e" cm="1">
        <f t="array" aca="1" ref="H57" ca="1">_xlfn.SINGLE(IF(ISNUMBER(H$2),IF(ISERROR(MATCH(H$1+$A57-1,dates,0)),NA(),IF(MATCH(H$1+$A57-1,dates,0),SUMIFS(stitches,years_of_year,H$2,days_of_year,"&lt;="&amp;$A57),NA())),NA()))</f>
        <v>#N/A</v>
      </c>
      <c r="I57" t="e" cm="1">
        <f t="array" aca="1" ref="I57" ca="1">_xlfn.SINGLE(IF(ISNUMBER(I$2),IF(ISERROR(MATCH(I$1+$A57-1,dates,0)),NA(),IF(MATCH(I$1+$A57-1,dates,0),SUMIFS(stitches,years_of_year,I$2,days_of_year,"&lt;="&amp;$A57),NA())),NA()))</f>
        <v>#N/A</v>
      </c>
      <c r="J57" t="e" cm="1">
        <f t="array" aca="1" ref="J57" ca="1">_xlfn.SINGLE(IF(ISNUMBER(J$2),IF(ISERROR(MATCH(J$1+$A57-1,dates,0)),NA(),IF(MATCH(J$1+$A57-1,dates,0),SUMIFS(stitches,years_of_year,J$2,days_of_year,"&lt;="&amp;$A57),NA())),NA()))</f>
        <v>#N/A</v>
      </c>
      <c r="K57" t="e" cm="1">
        <f t="array" aca="1" ref="K57" ca="1">_xlfn.SINGLE(IF(ISNUMBER(K$2),IF(ISERROR(MATCH(K$1+$A57-1,dates,0)),NA(),IF(MATCH(K$1+$A57-1,dates,0),SUMIFS(stitches,years_of_year,K$2,days_of_year,"&lt;="&amp;$A57),NA())),NA()))</f>
        <v>#N/A</v>
      </c>
    </row>
    <row r="58" spans="1:11">
      <c r="A58">
        <f t="shared" si="3"/>
        <v>56</v>
      </c>
      <c r="B58" t="e">
        <f t="shared" ca="1" si="5"/>
        <v>#N/A</v>
      </c>
      <c r="C58" t="e">
        <f t="shared" ca="1" si="5"/>
        <v>#N/A</v>
      </c>
      <c r="D58" t="e">
        <f t="shared" ca="1" si="5"/>
        <v>#N/A</v>
      </c>
      <c r="E58" t="e">
        <f t="shared" ca="1" si="5"/>
        <v>#N/A</v>
      </c>
      <c r="F58" t="e" cm="1">
        <f t="array" aca="1" ref="F58" ca="1">_xlfn.SINGLE(IF(ISNUMBER(F$2),IF(ISERROR(MATCH(F$1+$A58-1,dates,0)),NA(),IF(MATCH(F$1+$A58-1,dates,0),SUMIFS(stitches,years_of_year,F$2,days_of_year,"&lt;="&amp;$A58),NA())),NA()))</f>
        <v>#N/A</v>
      </c>
      <c r="G58" t="e" cm="1">
        <f t="array" aca="1" ref="G58" ca="1">_xlfn.SINGLE(IF(ISNUMBER(G$2),IF(ISERROR(MATCH(G$1+$A58-1,dates,0)),NA(),IF(MATCH(G$1+$A58-1,dates,0),SUMIFS(stitches,years_of_year,G$2,days_of_year,"&lt;="&amp;$A58),NA())),NA()))</f>
        <v>#N/A</v>
      </c>
      <c r="H58" t="e" cm="1">
        <f t="array" aca="1" ref="H58" ca="1">_xlfn.SINGLE(IF(ISNUMBER(H$2),IF(ISERROR(MATCH(H$1+$A58-1,dates,0)),NA(),IF(MATCH(H$1+$A58-1,dates,0),SUMIFS(stitches,years_of_year,H$2,days_of_year,"&lt;="&amp;$A58),NA())),NA()))</f>
        <v>#N/A</v>
      </c>
      <c r="I58" t="e" cm="1">
        <f t="array" aca="1" ref="I58" ca="1">_xlfn.SINGLE(IF(ISNUMBER(I$2),IF(ISERROR(MATCH(I$1+$A58-1,dates,0)),NA(),IF(MATCH(I$1+$A58-1,dates,0),SUMIFS(stitches,years_of_year,I$2,days_of_year,"&lt;="&amp;$A58),NA())),NA()))</f>
        <v>#N/A</v>
      </c>
      <c r="J58" t="e" cm="1">
        <f t="array" aca="1" ref="J58" ca="1">_xlfn.SINGLE(IF(ISNUMBER(J$2),IF(ISERROR(MATCH(J$1+$A58-1,dates,0)),NA(),IF(MATCH(J$1+$A58-1,dates,0),SUMIFS(stitches,years_of_year,J$2,days_of_year,"&lt;="&amp;$A58),NA())),NA()))</f>
        <v>#N/A</v>
      </c>
      <c r="K58" t="e" cm="1">
        <f t="array" aca="1" ref="K58" ca="1">_xlfn.SINGLE(IF(ISNUMBER(K$2),IF(ISERROR(MATCH(K$1+$A58-1,dates,0)),NA(),IF(MATCH(K$1+$A58-1,dates,0),SUMIFS(stitches,years_of_year,K$2,days_of_year,"&lt;="&amp;$A58),NA())),NA()))</f>
        <v>#N/A</v>
      </c>
    </row>
    <row r="59" spans="1:11">
      <c r="A59">
        <f t="shared" si="3"/>
        <v>57</v>
      </c>
      <c r="B59" t="e">
        <f t="shared" ca="1" si="5"/>
        <v>#N/A</v>
      </c>
      <c r="C59" t="e">
        <f t="shared" ca="1" si="5"/>
        <v>#N/A</v>
      </c>
      <c r="D59" t="e">
        <f t="shared" ca="1" si="5"/>
        <v>#N/A</v>
      </c>
      <c r="E59" t="e">
        <f t="shared" ca="1" si="5"/>
        <v>#N/A</v>
      </c>
      <c r="F59" t="e" cm="1">
        <f t="array" aca="1" ref="F59" ca="1">_xlfn.SINGLE(IF(ISNUMBER(F$2),IF(ISERROR(MATCH(F$1+$A59-1,dates,0)),NA(),IF(MATCH(F$1+$A59-1,dates,0),SUMIFS(stitches,years_of_year,F$2,days_of_year,"&lt;="&amp;$A59),NA())),NA()))</f>
        <v>#N/A</v>
      </c>
      <c r="G59" t="e" cm="1">
        <f t="array" aca="1" ref="G59" ca="1">_xlfn.SINGLE(IF(ISNUMBER(G$2),IF(ISERROR(MATCH(G$1+$A59-1,dates,0)),NA(),IF(MATCH(G$1+$A59-1,dates,0),SUMIFS(stitches,years_of_year,G$2,days_of_year,"&lt;="&amp;$A59),NA())),NA()))</f>
        <v>#N/A</v>
      </c>
      <c r="H59" t="e" cm="1">
        <f t="array" aca="1" ref="H59" ca="1">_xlfn.SINGLE(IF(ISNUMBER(H$2),IF(ISERROR(MATCH(H$1+$A59-1,dates,0)),NA(),IF(MATCH(H$1+$A59-1,dates,0),SUMIFS(stitches,years_of_year,H$2,days_of_year,"&lt;="&amp;$A59),NA())),NA()))</f>
        <v>#N/A</v>
      </c>
      <c r="I59" t="e" cm="1">
        <f t="array" aca="1" ref="I59" ca="1">_xlfn.SINGLE(IF(ISNUMBER(I$2),IF(ISERROR(MATCH(I$1+$A59-1,dates,0)),NA(),IF(MATCH(I$1+$A59-1,dates,0),SUMIFS(stitches,years_of_year,I$2,days_of_year,"&lt;="&amp;$A59),NA())),NA()))</f>
        <v>#N/A</v>
      </c>
      <c r="J59" t="e" cm="1">
        <f t="array" aca="1" ref="J59" ca="1">_xlfn.SINGLE(IF(ISNUMBER(J$2),IF(ISERROR(MATCH(J$1+$A59-1,dates,0)),NA(),IF(MATCH(J$1+$A59-1,dates,0),SUMIFS(stitches,years_of_year,J$2,days_of_year,"&lt;="&amp;$A59),NA())),NA()))</f>
        <v>#N/A</v>
      </c>
      <c r="K59" t="e" cm="1">
        <f t="array" aca="1" ref="K59" ca="1">_xlfn.SINGLE(IF(ISNUMBER(K$2),IF(ISERROR(MATCH(K$1+$A59-1,dates,0)),NA(),IF(MATCH(K$1+$A59-1,dates,0),SUMIFS(stitches,years_of_year,K$2,days_of_year,"&lt;="&amp;$A59),NA())),NA()))</f>
        <v>#N/A</v>
      </c>
    </row>
    <row r="60" spans="1:11">
      <c r="A60">
        <f t="shared" si="3"/>
        <v>58</v>
      </c>
      <c r="B60" t="e">
        <f t="shared" ca="1" si="5"/>
        <v>#N/A</v>
      </c>
      <c r="C60" t="e">
        <f t="shared" ca="1" si="5"/>
        <v>#N/A</v>
      </c>
      <c r="D60" t="e">
        <f t="shared" ca="1" si="5"/>
        <v>#N/A</v>
      </c>
      <c r="E60" t="e">
        <f t="shared" ca="1" si="5"/>
        <v>#N/A</v>
      </c>
      <c r="F60" t="e" cm="1">
        <f t="array" aca="1" ref="F60" ca="1">_xlfn.SINGLE(IF(ISNUMBER(F$2),IF(ISERROR(MATCH(F$1+$A60-1,dates,0)),NA(),IF(MATCH(F$1+$A60-1,dates,0),SUMIFS(stitches,years_of_year,F$2,days_of_year,"&lt;="&amp;$A60),NA())),NA()))</f>
        <v>#N/A</v>
      </c>
      <c r="G60" t="e" cm="1">
        <f t="array" aca="1" ref="G60" ca="1">_xlfn.SINGLE(IF(ISNUMBER(G$2),IF(ISERROR(MATCH(G$1+$A60-1,dates,0)),NA(),IF(MATCH(G$1+$A60-1,dates,0),SUMIFS(stitches,years_of_year,G$2,days_of_year,"&lt;="&amp;$A60),NA())),NA()))</f>
        <v>#N/A</v>
      </c>
      <c r="H60" t="e" cm="1">
        <f t="array" aca="1" ref="H60" ca="1">_xlfn.SINGLE(IF(ISNUMBER(H$2),IF(ISERROR(MATCH(H$1+$A60-1,dates,0)),NA(),IF(MATCH(H$1+$A60-1,dates,0),SUMIFS(stitches,years_of_year,H$2,days_of_year,"&lt;="&amp;$A60),NA())),NA()))</f>
        <v>#N/A</v>
      </c>
      <c r="I60" t="e" cm="1">
        <f t="array" aca="1" ref="I60" ca="1">_xlfn.SINGLE(IF(ISNUMBER(I$2),IF(ISERROR(MATCH(I$1+$A60-1,dates,0)),NA(),IF(MATCH(I$1+$A60-1,dates,0),SUMIFS(stitches,years_of_year,I$2,days_of_year,"&lt;="&amp;$A60),NA())),NA()))</f>
        <v>#N/A</v>
      </c>
      <c r="J60" t="e" cm="1">
        <f t="array" aca="1" ref="J60" ca="1">_xlfn.SINGLE(IF(ISNUMBER(J$2),IF(ISERROR(MATCH(J$1+$A60-1,dates,0)),NA(),IF(MATCH(J$1+$A60-1,dates,0),SUMIFS(stitches,years_of_year,J$2,days_of_year,"&lt;="&amp;$A60),NA())),NA()))</f>
        <v>#N/A</v>
      </c>
      <c r="K60" t="e" cm="1">
        <f t="array" aca="1" ref="K60" ca="1">_xlfn.SINGLE(IF(ISNUMBER(K$2),IF(ISERROR(MATCH(K$1+$A60-1,dates,0)),NA(),IF(MATCH(K$1+$A60-1,dates,0),SUMIFS(stitches,years_of_year,K$2,days_of_year,"&lt;="&amp;$A60),NA())),NA()))</f>
        <v>#N/A</v>
      </c>
    </row>
    <row r="61" spans="1:11">
      <c r="A61">
        <f t="shared" si="3"/>
        <v>59</v>
      </c>
      <c r="B61" t="e">
        <f t="shared" ca="1" si="5"/>
        <v>#N/A</v>
      </c>
      <c r="C61" t="e">
        <f t="shared" ca="1" si="5"/>
        <v>#N/A</v>
      </c>
      <c r="D61" t="e">
        <f t="shared" ca="1" si="5"/>
        <v>#N/A</v>
      </c>
      <c r="E61" t="e">
        <f t="shared" ca="1" si="5"/>
        <v>#N/A</v>
      </c>
      <c r="F61" t="e" cm="1">
        <f t="array" aca="1" ref="F61" ca="1">_xlfn.SINGLE(IF(ISNUMBER(F$2),IF(ISERROR(MATCH(F$1+$A61-1,dates,0)),NA(),IF(MATCH(F$1+$A61-1,dates,0),SUMIFS(stitches,years_of_year,F$2,days_of_year,"&lt;="&amp;$A61),NA())),NA()))</f>
        <v>#N/A</v>
      </c>
      <c r="G61" t="e" cm="1">
        <f t="array" aca="1" ref="G61" ca="1">_xlfn.SINGLE(IF(ISNUMBER(G$2),IF(ISERROR(MATCH(G$1+$A61-1,dates,0)),NA(),IF(MATCH(G$1+$A61-1,dates,0),SUMIFS(stitches,years_of_year,G$2,days_of_year,"&lt;="&amp;$A61),NA())),NA()))</f>
        <v>#N/A</v>
      </c>
      <c r="H61" t="e" cm="1">
        <f t="array" aca="1" ref="H61" ca="1">_xlfn.SINGLE(IF(ISNUMBER(H$2),IF(ISERROR(MATCH(H$1+$A61-1,dates,0)),NA(),IF(MATCH(H$1+$A61-1,dates,0),SUMIFS(stitches,years_of_year,H$2,days_of_year,"&lt;="&amp;$A61),NA())),NA()))</f>
        <v>#N/A</v>
      </c>
      <c r="I61" t="e" cm="1">
        <f t="array" aca="1" ref="I61" ca="1">_xlfn.SINGLE(IF(ISNUMBER(I$2),IF(ISERROR(MATCH(I$1+$A61-1,dates,0)),NA(),IF(MATCH(I$1+$A61-1,dates,0),SUMIFS(stitches,years_of_year,I$2,days_of_year,"&lt;="&amp;$A61),NA())),NA()))</f>
        <v>#N/A</v>
      </c>
      <c r="J61" t="e" cm="1">
        <f t="array" aca="1" ref="J61" ca="1">_xlfn.SINGLE(IF(ISNUMBER(J$2),IF(ISERROR(MATCH(J$1+$A61-1,dates,0)),NA(),IF(MATCH(J$1+$A61-1,dates,0),SUMIFS(stitches,years_of_year,J$2,days_of_year,"&lt;="&amp;$A61),NA())),NA()))</f>
        <v>#N/A</v>
      </c>
      <c r="K61" t="e" cm="1">
        <f t="array" aca="1" ref="K61" ca="1">_xlfn.SINGLE(IF(ISNUMBER(K$2),IF(ISERROR(MATCH(K$1+$A61-1,dates,0)),NA(),IF(MATCH(K$1+$A61-1,dates,0),SUMIFS(stitches,years_of_year,K$2,days_of_year,"&lt;="&amp;$A61),NA())),NA()))</f>
        <v>#N/A</v>
      </c>
    </row>
    <row r="62" spans="1:11">
      <c r="A62">
        <f t="shared" si="3"/>
        <v>60</v>
      </c>
      <c r="B62" t="e">
        <f t="shared" ca="1" si="5"/>
        <v>#N/A</v>
      </c>
      <c r="C62" t="e">
        <f t="shared" ca="1" si="5"/>
        <v>#N/A</v>
      </c>
      <c r="D62" t="e">
        <f t="shared" ca="1" si="5"/>
        <v>#N/A</v>
      </c>
      <c r="E62" t="e">
        <f t="shared" ca="1" si="5"/>
        <v>#N/A</v>
      </c>
      <c r="F62" t="e" cm="1">
        <f t="array" aca="1" ref="F62" ca="1">_xlfn.SINGLE(IF(ISNUMBER(F$2),IF(ISERROR(MATCH(F$1+$A62-1,dates,0)),NA(),IF(MATCH(F$1+$A62-1,dates,0),SUMIFS(stitches,years_of_year,F$2,days_of_year,"&lt;="&amp;$A62),NA())),NA()))</f>
        <v>#N/A</v>
      </c>
      <c r="G62" t="e" cm="1">
        <f t="array" aca="1" ref="G62" ca="1">_xlfn.SINGLE(IF(ISNUMBER(G$2),IF(ISERROR(MATCH(G$1+$A62-1,dates,0)),NA(),IF(MATCH(G$1+$A62-1,dates,0),SUMIFS(stitches,years_of_year,G$2,days_of_year,"&lt;="&amp;$A62),NA())),NA()))</f>
        <v>#N/A</v>
      </c>
      <c r="H62" t="e" cm="1">
        <f t="array" aca="1" ref="H62" ca="1">_xlfn.SINGLE(IF(ISNUMBER(H$2),IF(ISERROR(MATCH(H$1+$A62-1,dates,0)),NA(),IF(MATCH(H$1+$A62-1,dates,0),SUMIFS(stitches,years_of_year,H$2,days_of_year,"&lt;="&amp;$A62),NA())),NA()))</f>
        <v>#N/A</v>
      </c>
      <c r="I62" t="e" cm="1">
        <f t="array" aca="1" ref="I62" ca="1">_xlfn.SINGLE(IF(ISNUMBER(I$2),IF(ISERROR(MATCH(I$1+$A62-1,dates,0)),NA(),IF(MATCH(I$1+$A62-1,dates,0),SUMIFS(stitches,years_of_year,I$2,days_of_year,"&lt;="&amp;$A62),NA())),NA()))</f>
        <v>#N/A</v>
      </c>
      <c r="J62" t="e" cm="1">
        <f t="array" aca="1" ref="J62" ca="1">_xlfn.SINGLE(IF(ISNUMBER(J$2),IF(ISERROR(MATCH(J$1+$A62-1,dates,0)),NA(),IF(MATCH(J$1+$A62-1,dates,0),SUMIFS(stitches,years_of_year,J$2,days_of_year,"&lt;="&amp;$A62),NA())),NA()))</f>
        <v>#N/A</v>
      </c>
      <c r="K62" t="e" cm="1">
        <f t="array" aca="1" ref="K62" ca="1">_xlfn.SINGLE(IF(ISNUMBER(K$2),IF(ISERROR(MATCH(K$1+$A62-1,dates,0)),NA(),IF(MATCH(K$1+$A62-1,dates,0),SUMIFS(stitches,years_of_year,K$2,days_of_year,"&lt;="&amp;$A62),NA())),NA()))</f>
        <v>#N/A</v>
      </c>
    </row>
    <row r="63" spans="1:11">
      <c r="A63">
        <f t="shared" si="3"/>
        <v>61</v>
      </c>
      <c r="B63" t="e">
        <f t="shared" ref="B63:E82" ca="1" si="6">IF(ISNUMBER(B$2),IF(ISERROR(MATCH(B$1+$A63-1,dates,0)),NA(),IF(MATCH(B$1+$A63-1,dates,0),SUMIFS(stitches,years_of_year,B$2,days_of_year,"&lt;="&amp;$A63),NA())),NA())</f>
        <v>#N/A</v>
      </c>
      <c r="C63" t="e">
        <f t="shared" ca="1" si="6"/>
        <v>#N/A</v>
      </c>
      <c r="D63" t="e">
        <f t="shared" ca="1" si="6"/>
        <v>#N/A</v>
      </c>
      <c r="E63" t="e">
        <f t="shared" ca="1" si="6"/>
        <v>#N/A</v>
      </c>
      <c r="F63" t="e" cm="1">
        <f t="array" aca="1" ref="F63" ca="1">_xlfn.SINGLE(IF(ISNUMBER(F$2),IF(ISERROR(MATCH(F$1+$A63-1,dates,0)),NA(),IF(MATCH(F$1+$A63-1,dates,0),SUMIFS(stitches,years_of_year,F$2,days_of_year,"&lt;="&amp;$A63),NA())),NA()))</f>
        <v>#N/A</v>
      </c>
      <c r="G63" t="e" cm="1">
        <f t="array" aca="1" ref="G63" ca="1">_xlfn.SINGLE(IF(ISNUMBER(G$2),IF(ISERROR(MATCH(G$1+$A63-1,dates,0)),NA(),IF(MATCH(G$1+$A63-1,dates,0),SUMIFS(stitches,years_of_year,G$2,days_of_year,"&lt;="&amp;$A63),NA())),NA()))</f>
        <v>#N/A</v>
      </c>
      <c r="H63" t="e" cm="1">
        <f t="array" aca="1" ref="H63" ca="1">_xlfn.SINGLE(IF(ISNUMBER(H$2),IF(ISERROR(MATCH(H$1+$A63-1,dates,0)),NA(),IF(MATCH(H$1+$A63-1,dates,0),SUMIFS(stitches,years_of_year,H$2,days_of_year,"&lt;="&amp;$A63),NA())),NA()))</f>
        <v>#N/A</v>
      </c>
      <c r="I63" t="e" cm="1">
        <f t="array" aca="1" ref="I63" ca="1">_xlfn.SINGLE(IF(ISNUMBER(I$2),IF(ISERROR(MATCH(I$1+$A63-1,dates,0)),NA(),IF(MATCH(I$1+$A63-1,dates,0),SUMIFS(stitches,years_of_year,I$2,days_of_year,"&lt;="&amp;$A63),NA())),NA()))</f>
        <v>#N/A</v>
      </c>
      <c r="J63" t="e" cm="1">
        <f t="array" aca="1" ref="J63" ca="1">_xlfn.SINGLE(IF(ISNUMBER(J$2),IF(ISERROR(MATCH(J$1+$A63-1,dates,0)),NA(),IF(MATCH(J$1+$A63-1,dates,0),SUMIFS(stitches,years_of_year,J$2,days_of_year,"&lt;="&amp;$A63),NA())),NA()))</f>
        <v>#N/A</v>
      </c>
      <c r="K63" t="e" cm="1">
        <f t="array" aca="1" ref="K63" ca="1">_xlfn.SINGLE(IF(ISNUMBER(K$2),IF(ISERROR(MATCH(K$1+$A63-1,dates,0)),NA(),IF(MATCH(K$1+$A63-1,dates,0),SUMIFS(stitches,years_of_year,K$2,days_of_year,"&lt;="&amp;$A63),NA())),NA()))</f>
        <v>#N/A</v>
      </c>
    </row>
    <row r="64" spans="1:11">
      <c r="A64">
        <f t="shared" si="3"/>
        <v>62</v>
      </c>
      <c r="B64" t="e">
        <f t="shared" ca="1" si="6"/>
        <v>#N/A</v>
      </c>
      <c r="C64" t="e">
        <f t="shared" ca="1" si="6"/>
        <v>#N/A</v>
      </c>
      <c r="D64" t="e">
        <f t="shared" ca="1" si="6"/>
        <v>#N/A</v>
      </c>
      <c r="E64" t="e">
        <f t="shared" ca="1" si="6"/>
        <v>#N/A</v>
      </c>
      <c r="F64" t="e" cm="1">
        <f t="array" aca="1" ref="F64" ca="1">_xlfn.SINGLE(IF(ISNUMBER(F$2),IF(ISERROR(MATCH(F$1+$A64-1,dates,0)),NA(),IF(MATCH(F$1+$A64-1,dates,0),SUMIFS(stitches,years_of_year,F$2,days_of_year,"&lt;="&amp;$A64),NA())),NA()))</f>
        <v>#N/A</v>
      </c>
      <c r="G64" t="e" cm="1">
        <f t="array" aca="1" ref="G64" ca="1">_xlfn.SINGLE(IF(ISNUMBER(G$2),IF(ISERROR(MATCH(G$1+$A64-1,dates,0)),NA(),IF(MATCH(G$1+$A64-1,dates,0),SUMIFS(stitches,years_of_year,G$2,days_of_year,"&lt;="&amp;$A64),NA())),NA()))</f>
        <v>#N/A</v>
      </c>
      <c r="H64" t="e" cm="1">
        <f t="array" aca="1" ref="H64" ca="1">_xlfn.SINGLE(IF(ISNUMBER(H$2),IF(ISERROR(MATCH(H$1+$A64-1,dates,0)),NA(),IF(MATCH(H$1+$A64-1,dates,0),SUMIFS(stitches,years_of_year,H$2,days_of_year,"&lt;="&amp;$A64),NA())),NA()))</f>
        <v>#N/A</v>
      </c>
      <c r="I64" t="e" cm="1">
        <f t="array" aca="1" ref="I64" ca="1">_xlfn.SINGLE(IF(ISNUMBER(I$2),IF(ISERROR(MATCH(I$1+$A64-1,dates,0)),NA(),IF(MATCH(I$1+$A64-1,dates,0),SUMIFS(stitches,years_of_year,I$2,days_of_year,"&lt;="&amp;$A64),NA())),NA()))</f>
        <v>#N/A</v>
      </c>
      <c r="J64" t="e" cm="1">
        <f t="array" aca="1" ref="J64" ca="1">_xlfn.SINGLE(IF(ISNUMBER(J$2),IF(ISERROR(MATCH(J$1+$A64-1,dates,0)),NA(),IF(MATCH(J$1+$A64-1,dates,0),SUMIFS(stitches,years_of_year,J$2,days_of_year,"&lt;="&amp;$A64),NA())),NA()))</f>
        <v>#N/A</v>
      </c>
      <c r="K64" t="e" cm="1">
        <f t="array" aca="1" ref="K64" ca="1">_xlfn.SINGLE(IF(ISNUMBER(K$2),IF(ISERROR(MATCH(K$1+$A64-1,dates,0)),NA(),IF(MATCH(K$1+$A64-1,dates,0),SUMIFS(stitches,years_of_year,K$2,days_of_year,"&lt;="&amp;$A64),NA())),NA()))</f>
        <v>#N/A</v>
      </c>
    </row>
    <row r="65" spans="1:11">
      <c r="A65">
        <f t="shared" si="3"/>
        <v>63</v>
      </c>
      <c r="B65" t="e">
        <f t="shared" ca="1" si="6"/>
        <v>#N/A</v>
      </c>
      <c r="C65" t="e">
        <f t="shared" ca="1" si="6"/>
        <v>#N/A</v>
      </c>
      <c r="D65" t="e">
        <f t="shared" ca="1" si="6"/>
        <v>#N/A</v>
      </c>
      <c r="E65" t="e">
        <f t="shared" ca="1" si="6"/>
        <v>#N/A</v>
      </c>
      <c r="F65" t="e" cm="1">
        <f t="array" aca="1" ref="F65" ca="1">_xlfn.SINGLE(IF(ISNUMBER(F$2),IF(ISERROR(MATCH(F$1+$A65-1,dates,0)),NA(),IF(MATCH(F$1+$A65-1,dates,0),SUMIFS(stitches,years_of_year,F$2,days_of_year,"&lt;="&amp;$A65),NA())),NA()))</f>
        <v>#N/A</v>
      </c>
      <c r="G65" t="e" cm="1">
        <f t="array" aca="1" ref="G65" ca="1">_xlfn.SINGLE(IF(ISNUMBER(G$2),IF(ISERROR(MATCH(G$1+$A65-1,dates,0)),NA(),IF(MATCH(G$1+$A65-1,dates,0),SUMIFS(stitches,years_of_year,G$2,days_of_year,"&lt;="&amp;$A65),NA())),NA()))</f>
        <v>#N/A</v>
      </c>
      <c r="H65" t="e" cm="1">
        <f t="array" aca="1" ref="H65" ca="1">_xlfn.SINGLE(IF(ISNUMBER(H$2),IF(ISERROR(MATCH(H$1+$A65-1,dates,0)),NA(),IF(MATCH(H$1+$A65-1,dates,0),SUMIFS(stitches,years_of_year,H$2,days_of_year,"&lt;="&amp;$A65),NA())),NA()))</f>
        <v>#N/A</v>
      </c>
      <c r="I65" t="e" cm="1">
        <f t="array" aca="1" ref="I65" ca="1">_xlfn.SINGLE(IF(ISNUMBER(I$2),IF(ISERROR(MATCH(I$1+$A65-1,dates,0)),NA(),IF(MATCH(I$1+$A65-1,dates,0),SUMIFS(stitches,years_of_year,I$2,days_of_year,"&lt;="&amp;$A65),NA())),NA()))</f>
        <v>#N/A</v>
      </c>
      <c r="J65" t="e" cm="1">
        <f t="array" aca="1" ref="J65" ca="1">_xlfn.SINGLE(IF(ISNUMBER(J$2),IF(ISERROR(MATCH(J$1+$A65-1,dates,0)),NA(),IF(MATCH(J$1+$A65-1,dates,0),SUMIFS(stitches,years_of_year,J$2,days_of_year,"&lt;="&amp;$A65),NA())),NA()))</f>
        <v>#N/A</v>
      </c>
      <c r="K65" t="e" cm="1">
        <f t="array" aca="1" ref="K65" ca="1">_xlfn.SINGLE(IF(ISNUMBER(K$2),IF(ISERROR(MATCH(K$1+$A65-1,dates,0)),NA(),IF(MATCH(K$1+$A65-1,dates,0),SUMIFS(stitches,years_of_year,K$2,days_of_year,"&lt;="&amp;$A65),NA())),NA()))</f>
        <v>#N/A</v>
      </c>
    </row>
    <row r="66" spans="1:11">
      <c r="A66">
        <f t="shared" si="3"/>
        <v>64</v>
      </c>
      <c r="B66" t="e">
        <f t="shared" ca="1" si="6"/>
        <v>#N/A</v>
      </c>
      <c r="C66" t="e">
        <f t="shared" ca="1" si="6"/>
        <v>#N/A</v>
      </c>
      <c r="D66" t="e">
        <f t="shared" ca="1" si="6"/>
        <v>#N/A</v>
      </c>
      <c r="E66" t="e">
        <f t="shared" ca="1" si="6"/>
        <v>#N/A</v>
      </c>
      <c r="F66" t="e" cm="1">
        <f t="array" aca="1" ref="F66" ca="1">_xlfn.SINGLE(IF(ISNUMBER(F$2),IF(ISERROR(MATCH(F$1+$A66-1,dates,0)),NA(),IF(MATCH(F$1+$A66-1,dates,0),SUMIFS(stitches,years_of_year,F$2,days_of_year,"&lt;="&amp;$A66),NA())),NA()))</f>
        <v>#N/A</v>
      </c>
      <c r="G66" t="e" cm="1">
        <f t="array" aca="1" ref="G66" ca="1">_xlfn.SINGLE(IF(ISNUMBER(G$2),IF(ISERROR(MATCH(G$1+$A66-1,dates,0)),NA(),IF(MATCH(G$1+$A66-1,dates,0),SUMIFS(stitches,years_of_year,G$2,days_of_year,"&lt;="&amp;$A66),NA())),NA()))</f>
        <v>#N/A</v>
      </c>
      <c r="H66" t="e" cm="1">
        <f t="array" aca="1" ref="H66" ca="1">_xlfn.SINGLE(IF(ISNUMBER(H$2),IF(ISERROR(MATCH(H$1+$A66-1,dates,0)),NA(),IF(MATCH(H$1+$A66-1,dates,0),SUMIFS(stitches,years_of_year,H$2,days_of_year,"&lt;="&amp;$A66),NA())),NA()))</f>
        <v>#N/A</v>
      </c>
      <c r="I66" t="e" cm="1">
        <f t="array" aca="1" ref="I66" ca="1">_xlfn.SINGLE(IF(ISNUMBER(I$2),IF(ISERROR(MATCH(I$1+$A66-1,dates,0)),NA(),IF(MATCH(I$1+$A66-1,dates,0),SUMIFS(stitches,years_of_year,I$2,days_of_year,"&lt;="&amp;$A66),NA())),NA()))</f>
        <v>#N/A</v>
      </c>
      <c r="J66" t="e" cm="1">
        <f t="array" aca="1" ref="J66" ca="1">_xlfn.SINGLE(IF(ISNUMBER(J$2),IF(ISERROR(MATCH(J$1+$A66-1,dates,0)),NA(),IF(MATCH(J$1+$A66-1,dates,0),SUMIFS(stitches,years_of_year,J$2,days_of_year,"&lt;="&amp;$A66),NA())),NA()))</f>
        <v>#N/A</v>
      </c>
      <c r="K66" t="e" cm="1">
        <f t="array" aca="1" ref="K66" ca="1">_xlfn.SINGLE(IF(ISNUMBER(K$2),IF(ISERROR(MATCH(K$1+$A66-1,dates,0)),NA(),IF(MATCH(K$1+$A66-1,dates,0),SUMIFS(stitches,years_of_year,K$2,days_of_year,"&lt;="&amp;$A66),NA())),NA()))</f>
        <v>#N/A</v>
      </c>
    </row>
    <row r="67" spans="1:11">
      <c r="A67">
        <f t="shared" si="3"/>
        <v>65</v>
      </c>
      <c r="B67" t="e">
        <f t="shared" ca="1" si="6"/>
        <v>#N/A</v>
      </c>
      <c r="C67" t="e">
        <f t="shared" ca="1" si="6"/>
        <v>#N/A</v>
      </c>
      <c r="D67" t="e">
        <f t="shared" ca="1" si="6"/>
        <v>#N/A</v>
      </c>
      <c r="E67" t="e">
        <f t="shared" ca="1" si="6"/>
        <v>#N/A</v>
      </c>
      <c r="F67" t="e" cm="1">
        <f t="array" aca="1" ref="F67" ca="1">_xlfn.SINGLE(IF(ISNUMBER(F$2),IF(ISERROR(MATCH(F$1+$A67-1,dates,0)),NA(),IF(MATCH(F$1+$A67-1,dates,0),SUMIFS(stitches,years_of_year,F$2,days_of_year,"&lt;="&amp;$A67),NA())),NA()))</f>
        <v>#N/A</v>
      </c>
      <c r="G67" t="e" cm="1">
        <f t="array" aca="1" ref="G67" ca="1">_xlfn.SINGLE(IF(ISNUMBER(G$2),IF(ISERROR(MATCH(G$1+$A67-1,dates,0)),NA(),IF(MATCH(G$1+$A67-1,dates,0),SUMIFS(stitches,years_of_year,G$2,days_of_year,"&lt;="&amp;$A67),NA())),NA()))</f>
        <v>#N/A</v>
      </c>
      <c r="H67" t="e" cm="1">
        <f t="array" aca="1" ref="H67" ca="1">_xlfn.SINGLE(IF(ISNUMBER(H$2),IF(ISERROR(MATCH(H$1+$A67-1,dates,0)),NA(),IF(MATCH(H$1+$A67-1,dates,0),SUMIFS(stitches,years_of_year,H$2,days_of_year,"&lt;="&amp;$A67),NA())),NA()))</f>
        <v>#N/A</v>
      </c>
      <c r="I67" t="e" cm="1">
        <f t="array" aca="1" ref="I67" ca="1">_xlfn.SINGLE(IF(ISNUMBER(I$2),IF(ISERROR(MATCH(I$1+$A67-1,dates,0)),NA(),IF(MATCH(I$1+$A67-1,dates,0),SUMIFS(stitches,years_of_year,I$2,days_of_year,"&lt;="&amp;$A67),NA())),NA()))</f>
        <v>#N/A</v>
      </c>
      <c r="J67" t="e" cm="1">
        <f t="array" aca="1" ref="J67" ca="1">_xlfn.SINGLE(IF(ISNUMBER(J$2),IF(ISERROR(MATCH(J$1+$A67-1,dates,0)),NA(),IF(MATCH(J$1+$A67-1,dates,0),SUMIFS(stitches,years_of_year,J$2,days_of_year,"&lt;="&amp;$A67),NA())),NA()))</f>
        <v>#N/A</v>
      </c>
      <c r="K67" t="e" cm="1">
        <f t="array" aca="1" ref="K67" ca="1">_xlfn.SINGLE(IF(ISNUMBER(K$2),IF(ISERROR(MATCH(K$1+$A67-1,dates,0)),NA(),IF(MATCH(K$1+$A67-1,dates,0),SUMIFS(stitches,years_of_year,K$2,days_of_year,"&lt;="&amp;$A67),NA())),NA()))</f>
        <v>#N/A</v>
      </c>
    </row>
    <row r="68" spans="1:11">
      <c r="A68">
        <f t="shared" si="3"/>
        <v>66</v>
      </c>
      <c r="B68" t="e">
        <f t="shared" ca="1" si="6"/>
        <v>#N/A</v>
      </c>
      <c r="C68" t="e">
        <f t="shared" ca="1" si="6"/>
        <v>#N/A</v>
      </c>
      <c r="D68" t="e">
        <f t="shared" ca="1" si="6"/>
        <v>#N/A</v>
      </c>
      <c r="E68" t="e">
        <f t="shared" ca="1" si="6"/>
        <v>#N/A</v>
      </c>
      <c r="F68" t="e" cm="1">
        <f t="array" aca="1" ref="F68" ca="1">_xlfn.SINGLE(IF(ISNUMBER(F$2),IF(ISERROR(MATCH(F$1+$A68-1,dates,0)),NA(),IF(MATCH(F$1+$A68-1,dates,0),SUMIFS(stitches,years_of_year,F$2,days_of_year,"&lt;="&amp;$A68),NA())),NA()))</f>
        <v>#N/A</v>
      </c>
      <c r="G68" t="e" cm="1">
        <f t="array" aca="1" ref="G68" ca="1">_xlfn.SINGLE(IF(ISNUMBER(G$2),IF(ISERROR(MATCH(G$1+$A68-1,dates,0)),NA(),IF(MATCH(G$1+$A68-1,dates,0),SUMIFS(stitches,years_of_year,G$2,days_of_year,"&lt;="&amp;$A68),NA())),NA()))</f>
        <v>#N/A</v>
      </c>
      <c r="H68" t="e" cm="1">
        <f t="array" aca="1" ref="H68" ca="1">_xlfn.SINGLE(IF(ISNUMBER(H$2),IF(ISERROR(MATCH(H$1+$A68-1,dates,0)),NA(),IF(MATCH(H$1+$A68-1,dates,0),SUMIFS(stitches,years_of_year,H$2,days_of_year,"&lt;="&amp;$A68),NA())),NA()))</f>
        <v>#N/A</v>
      </c>
      <c r="I68" t="e" cm="1">
        <f t="array" aca="1" ref="I68" ca="1">_xlfn.SINGLE(IF(ISNUMBER(I$2),IF(ISERROR(MATCH(I$1+$A68-1,dates,0)),NA(),IF(MATCH(I$1+$A68-1,dates,0),SUMIFS(stitches,years_of_year,I$2,days_of_year,"&lt;="&amp;$A68),NA())),NA()))</f>
        <v>#N/A</v>
      </c>
      <c r="J68" t="e" cm="1">
        <f t="array" aca="1" ref="J68" ca="1">_xlfn.SINGLE(IF(ISNUMBER(J$2),IF(ISERROR(MATCH(J$1+$A68-1,dates,0)),NA(),IF(MATCH(J$1+$A68-1,dates,0),SUMIFS(stitches,years_of_year,J$2,days_of_year,"&lt;="&amp;$A68),NA())),NA()))</f>
        <v>#N/A</v>
      </c>
      <c r="K68" t="e" cm="1">
        <f t="array" aca="1" ref="K68" ca="1">_xlfn.SINGLE(IF(ISNUMBER(K$2),IF(ISERROR(MATCH(K$1+$A68-1,dates,0)),NA(),IF(MATCH(K$1+$A68-1,dates,0),SUMIFS(stitches,years_of_year,K$2,days_of_year,"&lt;="&amp;$A68),NA())),NA()))</f>
        <v>#N/A</v>
      </c>
    </row>
    <row r="69" spans="1:11">
      <c r="A69">
        <f t="shared" ref="A69:A132" si="7">A68+1</f>
        <v>67</v>
      </c>
      <c r="B69" t="e">
        <f t="shared" ca="1" si="6"/>
        <v>#N/A</v>
      </c>
      <c r="C69" t="e">
        <f t="shared" ca="1" si="6"/>
        <v>#N/A</v>
      </c>
      <c r="D69" t="e">
        <f t="shared" ca="1" si="6"/>
        <v>#N/A</v>
      </c>
      <c r="E69" t="e">
        <f t="shared" ca="1" si="6"/>
        <v>#N/A</v>
      </c>
      <c r="F69" t="e" cm="1">
        <f t="array" aca="1" ref="F69" ca="1">_xlfn.SINGLE(IF(ISNUMBER(F$2),IF(ISERROR(MATCH(F$1+$A69-1,dates,0)),NA(),IF(MATCH(F$1+$A69-1,dates,0),SUMIFS(stitches,years_of_year,F$2,days_of_year,"&lt;="&amp;$A69),NA())),NA()))</f>
        <v>#N/A</v>
      </c>
      <c r="G69" t="e" cm="1">
        <f t="array" aca="1" ref="G69" ca="1">_xlfn.SINGLE(IF(ISNUMBER(G$2),IF(ISERROR(MATCH(G$1+$A69-1,dates,0)),NA(),IF(MATCH(G$1+$A69-1,dates,0),SUMIFS(stitches,years_of_year,G$2,days_of_year,"&lt;="&amp;$A69),NA())),NA()))</f>
        <v>#N/A</v>
      </c>
      <c r="H69" t="e" cm="1">
        <f t="array" aca="1" ref="H69" ca="1">_xlfn.SINGLE(IF(ISNUMBER(H$2),IF(ISERROR(MATCH(H$1+$A69-1,dates,0)),NA(),IF(MATCH(H$1+$A69-1,dates,0),SUMIFS(stitches,years_of_year,H$2,days_of_year,"&lt;="&amp;$A69),NA())),NA()))</f>
        <v>#N/A</v>
      </c>
      <c r="I69" t="e" cm="1">
        <f t="array" aca="1" ref="I69" ca="1">_xlfn.SINGLE(IF(ISNUMBER(I$2),IF(ISERROR(MATCH(I$1+$A69-1,dates,0)),NA(),IF(MATCH(I$1+$A69-1,dates,0),SUMIFS(stitches,years_of_year,I$2,days_of_year,"&lt;="&amp;$A69),NA())),NA()))</f>
        <v>#N/A</v>
      </c>
      <c r="J69" t="e" cm="1">
        <f t="array" aca="1" ref="J69" ca="1">_xlfn.SINGLE(IF(ISNUMBER(J$2),IF(ISERROR(MATCH(J$1+$A69-1,dates,0)),NA(),IF(MATCH(J$1+$A69-1,dates,0),SUMIFS(stitches,years_of_year,J$2,days_of_year,"&lt;="&amp;$A69),NA())),NA()))</f>
        <v>#N/A</v>
      </c>
      <c r="K69" t="e" cm="1">
        <f t="array" aca="1" ref="K69" ca="1">_xlfn.SINGLE(IF(ISNUMBER(K$2),IF(ISERROR(MATCH(K$1+$A69-1,dates,0)),NA(),IF(MATCH(K$1+$A69-1,dates,0),SUMIFS(stitches,years_of_year,K$2,days_of_year,"&lt;="&amp;$A69),NA())),NA()))</f>
        <v>#N/A</v>
      </c>
    </row>
    <row r="70" spans="1:11">
      <c r="A70">
        <f t="shared" si="7"/>
        <v>68</v>
      </c>
      <c r="B70" t="e">
        <f t="shared" ca="1" si="6"/>
        <v>#N/A</v>
      </c>
      <c r="C70" t="e">
        <f t="shared" ca="1" si="6"/>
        <v>#N/A</v>
      </c>
      <c r="D70" t="e">
        <f t="shared" ca="1" si="6"/>
        <v>#N/A</v>
      </c>
      <c r="E70" t="e">
        <f t="shared" ca="1" si="6"/>
        <v>#N/A</v>
      </c>
      <c r="F70" t="e" cm="1">
        <f t="array" aca="1" ref="F70" ca="1">_xlfn.SINGLE(IF(ISNUMBER(F$2),IF(ISERROR(MATCH(F$1+$A70-1,dates,0)),NA(),IF(MATCH(F$1+$A70-1,dates,0),SUMIFS(stitches,years_of_year,F$2,days_of_year,"&lt;="&amp;$A70),NA())),NA()))</f>
        <v>#N/A</v>
      </c>
      <c r="G70" t="e" cm="1">
        <f t="array" aca="1" ref="G70" ca="1">_xlfn.SINGLE(IF(ISNUMBER(G$2),IF(ISERROR(MATCH(G$1+$A70-1,dates,0)),NA(),IF(MATCH(G$1+$A70-1,dates,0),SUMIFS(stitches,years_of_year,G$2,days_of_year,"&lt;="&amp;$A70),NA())),NA()))</f>
        <v>#N/A</v>
      </c>
      <c r="H70" t="e" cm="1">
        <f t="array" aca="1" ref="H70" ca="1">_xlfn.SINGLE(IF(ISNUMBER(H$2),IF(ISERROR(MATCH(H$1+$A70-1,dates,0)),NA(),IF(MATCH(H$1+$A70-1,dates,0),SUMIFS(stitches,years_of_year,H$2,days_of_year,"&lt;="&amp;$A70),NA())),NA()))</f>
        <v>#N/A</v>
      </c>
      <c r="I70" t="e" cm="1">
        <f t="array" aca="1" ref="I70" ca="1">_xlfn.SINGLE(IF(ISNUMBER(I$2),IF(ISERROR(MATCH(I$1+$A70-1,dates,0)),NA(),IF(MATCH(I$1+$A70-1,dates,0),SUMIFS(stitches,years_of_year,I$2,days_of_year,"&lt;="&amp;$A70),NA())),NA()))</f>
        <v>#N/A</v>
      </c>
      <c r="J70" t="e" cm="1">
        <f t="array" aca="1" ref="J70" ca="1">_xlfn.SINGLE(IF(ISNUMBER(J$2),IF(ISERROR(MATCH(J$1+$A70-1,dates,0)),NA(),IF(MATCH(J$1+$A70-1,dates,0),SUMIFS(stitches,years_of_year,J$2,days_of_year,"&lt;="&amp;$A70),NA())),NA()))</f>
        <v>#N/A</v>
      </c>
      <c r="K70" t="e" cm="1">
        <f t="array" aca="1" ref="K70" ca="1">_xlfn.SINGLE(IF(ISNUMBER(K$2),IF(ISERROR(MATCH(K$1+$A70-1,dates,0)),NA(),IF(MATCH(K$1+$A70-1,dates,0),SUMIFS(stitches,years_of_year,K$2,days_of_year,"&lt;="&amp;$A70),NA())),NA()))</f>
        <v>#N/A</v>
      </c>
    </row>
    <row r="71" spans="1:11">
      <c r="A71">
        <f t="shared" si="7"/>
        <v>69</v>
      </c>
      <c r="B71" t="e">
        <f t="shared" ca="1" si="6"/>
        <v>#N/A</v>
      </c>
      <c r="C71" t="e">
        <f t="shared" ca="1" si="6"/>
        <v>#N/A</v>
      </c>
      <c r="D71" t="e">
        <f t="shared" ca="1" si="6"/>
        <v>#N/A</v>
      </c>
      <c r="E71" t="e">
        <f t="shared" ca="1" si="6"/>
        <v>#N/A</v>
      </c>
      <c r="F71" t="e" cm="1">
        <f t="array" aca="1" ref="F71" ca="1">_xlfn.SINGLE(IF(ISNUMBER(F$2),IF(ISERROR(MATCH(F$1+$A71-1,dates,0)),NA(),IF(MATCH(F$1+$A71-1,dates,0),SUMIFS(stitches,years_of_year,F$2,days_of_year,"&lt;="&amp;$A71),NA())),NA()))</f>
        <v>#N/A</v>
      </c>
      <c r="G71" t="e" cm="1">
        <f t="array" aca="1" ref="G71" ca="1">_xlfn.SINGLE(IF(ISNUMBER(G$2),IF(ISERROR(MATCH(G$1+$A71-1,dates,0)),NA(),IF(MATCH(G$1+$A71-1,dates,0),SUMIFS(stitches,years_of_year,G$2,days_of_year,"&lt;="&amp;$A71),NA())),NA()))</f>
        <v>#N/A</v>
      </c>
      <c r="H71" t="e" cm="1">
        <f t="array" aca="1" ref="H71" ca="1">_xlfn.SINGLE(IF(ISNUMBER(H$2),IF(ISERROR(MATCH(H$1+$A71-1,dates,0)),NA(),IF(MATCH(H$1+$A71-1,dates,0),SUMIFS(stitches,years_of_year,H$2,days_of_year,"&lt;="&amp;$A71),NA())),NA()))</f>
        <v>#N/A</v>
      </c>
      <c r="I71" t="e" cm="1">
        <f t="array" aca="1" ref="I71" ca="1">_xlfn.SINGLE(IF(ISNUMBER(I$2),IF(ISERROR(MATCH(I$1+$A71-1,dates,0)),NA(),IF(MATCH(I$1+$A71-1,dates,0),SUMIFS(stitches,years_of_year,I$2,days_of_year,"&lt;="&amp;$A71),NA())),NA()))</f>
        <v>#N/A</v>
      </c>
      <c r="J71" t="e" cm="1">
        <f t="array" aca="1" ref="J71" ca="1">_xlfn.SINGLE(IF(ISNUMBER(J$2),IF(ISERROR(MATCH(J$1+$A71-1,dates,0)),NA(),IF(MATCH(J$1+$A71-1,dates,0),SUMIFS(stitches,years_of_year,J$2,days_of_year,"&lt;="&amp;$A71),NA())),NA()))</f>
        <v>#N/A</v>
      </c>
      <c r="K71" t="e" cm="1">
        <f t="array" aca="1" ref="K71" ca="1">_xlfn.SINGLE(IF(ISNUMBER(K$2),IF(ISERROR(MATCH(K$1+$A71-1,dates,0)),NA(),IF(MATCH(K$1+$A71-1,dates,0),SUMIFS(stitches,years_of_year,K$2,days_of_year,"&lt;="&amp;$A71),NA())),NA()))</f>
        <v>#N/A</v>
      </c>
    </row>
    <row r="72" spans="1:11">
      <c r="A72">
        <f t="shared" si="7"/>
        <v>70</v>
      </c>
      <c r="B72" t="e">
        <f t="shared" ca="1" si="6"/>
        <v>#N/A</v>
      </c>
      <c r="C72" t="e">
        <f t="shared" ca="1" si="6"/>
        <v>#N/A</v>
      </c>
      <c r="D72" t="e">
        <f t="shared" ca="1" si="6"/>
        <v>#N/A</v>
      </c>
      <c r="E72" t="e">
        <f t="shared" ca="1" si="6"/>
        <v>#N/A</v>
      </c>
      <c r="F72" t="e" cm="1">
        <f t="array" aca="1" ref="F72" ca="1">_xlfn.SINGLE(IF(ISNUMBER(F$2),IF(ISERROR(MATCH(F$1+$A72-1,dates,0)),NA(),IF(MATCH(F$1+$A72-1,dates,0),SUMIFS(stitches,years_of_year,F$2,days_of_year,"&lt;="&amp;$A72),NA())),NA()))</f>
        <v>#N/A</v>
      </c>
      <c r="G72" t="e" cm="1">
        <f t="array" aca="1" ref="G72" ca="1">_xlfn.SINGLE(IF(ISNUMBER(G$2),IF(ISERROR(MATCH(G$1+$A72-1,dates,0)),NA(),IF(MATCH(G$1+$A72-1,dates,0),SUMIFS(stitches,years_of_year,G$2,days_of_year,"&lt;="&amp;$A72),NA())),NA()))</f>
        <v>#N/A</v>
      </c>
      <c r="H72" t="e" cm="1">
        <f t="array" aca="1" ref="H72" ca="1">_xlfn.SINGLE(IF(ISNUMBER(H$2),IF(ISERROR(MATCH(H$1+$A72-1,dates,0)),NA(),IF(MATCH(H$1+$A72-1,dates,0),SUMIFS(stitches,years_of_year,H$2,days_of_year,"&lt;="&amp;$A72),NA())),NA()))</f>
        <v>#N/A</v>
      </c>
      <c r="I72" t="e" cm="1">
        <f t="array" aca="1" ref="I72" ca="1">_xlfn.SINGLE(IF(ISNUMBER(I$2),IF(ISERROR(MATCH(I$1+$A72-1,dates,0)),NA(),IF(MATCH(I$1+$A72-1,dates,0),SUMIFS(stitches,years_of_year,I$2,days_of_year,"&lt;="&amp;$A72),NA())),NA()))</f>
        <v>#N/A</v>
      </c>
      <c r="J72" t="e" cm="1">
        <f t="array" aca="1" ref="J72" ca="1">_xlfn.SINGLE(IF(ISNUMBER(J$2),IF(ISERROR(MATCH(J$1+$A72-1,dates,0)),NA(),IF(MATCH(J$1+$A72-1,dates,0),SUMIFS(stitches,years_of_year,J$2,days_of_year,"&lt;="&amp;$A72),NA())),NA()))</f>
        <v>#N/A</v>
      </c>
      <c r="K72" t="e" cm="1">
        <f t="array" aca="1" ref="K72" ca="1">_xlfn.SINGLE(IF(ISNUMBER(K$2),IF(ISERROR(MATCH(K$1+$A72-1,dates,0)),NA(),IF(MATCH(K$1+$A72-1,dates,0),SUMIFS(stitches,years_of_year,K$2,days_of_year,"&lt;="&amp;$A72),NA())),NA()))</f>
        <v>#N/A</v>
      </c>
    </row>
    <row r="73" spans="1:11">
      <c r="A73">
        <f t="shared" si="7"/>
        <v>71</v>
      </c>
      <c r="B73" t="e">
        <f t="shared" ca="1" si="6"/>
        <v>#N/A</v>
      </c>
      <c r="C73" t="e">
        <f t="shared" ca="1" si="6"/>
        <v>#N/A</v>
      </c>
      <c r="D73" t="e">
        <f t="shared" ca="1" si="6"/>
        <v>#N/A</v>
      </c>
      <c r="E73" t="e">
        <f t="shared" ca="1" si="6"/>
        <v>#N/A</v>
      </c>
      <c r="F73" t="e" cm="1">
        <f t="array" aca="1" ref="F73" ca="1">_xlfn.SINGLE(IF(ISNUMBER(F$2),IF(ISERROR(MATCH(F$1+$A73-1,dates,0)),NA(),IF(MATCH(F$1+$A73-1,dates,0),SUMIFS(stitches,years_of_year,F$2,days_of_year,"&lt;="&amp;$A73),NA())),NA()))</f>
        <v>#N/A</v>
      </c>
      <c r="G73" t="e" cm="1">
        <f t="array" aca="1" ref="G73" ca="1">_xlfn.SINGLE(IF(ISNUMBER(G$2),IF(ISERROR(MATCH(G$1+$A73-1,dates,0)),NA(),IF(MATCH(G$1+$A73-1,dates,0),SUMIFS(stitches,years_of_year,G$2,days_of_year,"&lt;="&amp;$A73),NA())),NA()))</f>
        <v>#N/A</v>
      </c>
      <c r="H73" t="e" cm="1">
        <f t="array" aca="1" ref="H73" ca="1">_xlfn.SINGLE(IF(ISNUMBER(H$2),IF(ISERROR(MATCH(H$1+$A73-1,dates,0)),NA(),IF(MATCH(H$1+$A73-1,dates,0),SUMIFS(stitches,years_of_year,H$2,days_of_year,"&lt;="&amp;$A73),NA())),NA()))</f>
        <v>#N/A</v>
      </c>
      <c r="I73" t="e" cm="1">
        <f t="array" aca="1" ref="I73" ca="1">_xlfn.SINGLE(IF(ISNUMBER(I$2),IF(ISERROR(MATCH(I$1+$A73-1,dates,0)),NA(),IF(MATCH(I$1+$A73-1,dates,0),SUMIFS(stitches,years_of_year,I$2,days_of_year,"&lt;="&amp;$A73),NA())),NA()))</f>
        <v>#N/A</v>
      </c>
      <c r="J73" t="e" cm="1">
        <f t="array" aca="1" ref="J73" ca="1">_xlfn.SINGLE(IF(ISNUMBER(J$2),IF(ISERROR(MATCH(J$1+$A73-1,dates,0)),NA(),IF(MATCH(J$1+$A73-1,dates,0),SUMIFS(stitches,years_of_year,J$2,days_of_year,"&lt;="&amp;$A73),NA())),NA()))</f>
        <v>#N/A</v>
      </c>
      <c r="K73" t="e" cm="1">
        <f t="array" aca="1" ref="K73" ca="1">_xlfn.SINGLE(IF(ISNUMBER(K$2),IF(ISERROR(MATCH(K$1+$A73-1,dates,0)),NA(),IF(MATCH(K$1+$A73-1,dates,0),SUMIFS(stitches,years_of_year,K$2,days_of_year,"&lt;="&amp;$A73),NA())),NA()))</f>
        <v>#N/A</v>
      </c>
    </row>
    <row r="74" spans="1:11">
      <c r="A74">
        <f t="shared" si="7"/>
        <v>72</v>
      </c>
      <c r="B74" t="e">
        <f t="shared" ca="1" si="6"/>
        <v>#N/A</v>
      </c>
      <c r="C74" t="e">
        <f t="shared" ca="1" si="6"/>
        <v>#N/A</v>
      </c>
      <c r="D74" t="e">
        <f t="shared" ca="1" si="6"/>
        <v>#N/A</v>
      </c>
      <c r="E74" t="e">
        <f t="shared" ca="1" si="6"/>
        <v>#N/A</v>
      </c>
      <c r="F74" t="e" cm="1">
        <f t="array" aca="1" ref="F74" ca="1">_xlfn.SINGLE(IF(ISNUMBER(F$2),IF(ISERROR(MATCH(F$1+$A74-1,dates,0)),NA(),IF(MATCH(F$1+$A74-1,dates,0),SUMIFS(stitches,years_of_year,F$2,days_of_year,"&lt;="&amp;$A74),NA())),NA()))</f>
        <v>#N/A</v>
      </c>
      <c r="G74" t="e" cm="1">
        <f t="array" aca="1" ref="G74" ca="1">_xlfn.SINGLE(IF(ISNUMBER(G$2),IF(ISERROR(MATCH(G$1+$A74-1,dates,0)),NA(),IF(MATCH(G$1+$A74-1,dates,0),SUMIFS(stitches,years_of_year,G$2,days_of_year,"&lt;="&amp;$A74),NA())),NA()))</f>
        <v>#N/A</v>
      </c>
      <c r="H74" t="e" cm="1">
        <f t="array" aca="1" ref="H74" ca="1">_xlfn.SINGLE(IF(ISNUMBER(H$2),IF(ISERROR(MATCH(H$1+$A74-1,dates,0)),NA(),IF(MATCH(H$1+$A74-1,dates,0),SUMIFS(stitches,years_of_year,H$2,days_of_year,"&lt;="&amp;$A74),NA())),NA()))</f>
        <v>#N/A</v>
      </c>
      <c r="I74" t="e" cm="1">
        <f t="array" aca="1" ref="I74" ca="1">_xlfn.SINGLE(IF(ISNUMBER(I$2),IF(ISERROR(MATCH(I$1+$A74-1,dates,0)),NA(),IF(MATCH(I$1+$A74-1,dates,0),SUMIFS(stitches,years_of_year,I$2,days_of_year,"&lt;="&amp;$A74),NA())),NA()))</f>
        <v>#N/A</v>
      </c>
      <c r="J74" t="e" cm="1">
        <f t="array" aca="1" ref="J74" ca="1">_xlfn.SINGLE(IF(ISNUMBER(J$2),IF(ISERROR(MATCH(J$1+$A74-1,dates,0)),NA(),IF(MATCH(J$1+$A74-1,dates,0),SUMIFS(stitches,years_of_year,J$2,days_of_year,"&lt;="&amp;$A74),NA())),NA()))</f>
        <v>#N/A</v>
      </c>
      <c r="K74" t="e" cm="1">
        <f t="array" aca="1" ref="K74" ca="1">_xlfn.SINGLE(IF(ISNUMBER(K$2),IF(ISERROR(MATCH(K$1+$A74-1,dates,0)),NA(),IF(MATCH(K$1+$A74-1,dates,0),SUMIFS(stitches,years_of_year,K$2,days_of_year,"&lt;="&amp;$A74),NA())),NA()))</f>
        <v>#N/A</v>
      </c>
    </row>
    <row r="75" spans="1:11">
      <c r="A75">
        <f t="shared" si="7"/>
        <v>73</v>
      </c>
      <c r="B75" t="e">
        <f t="shared" ca="1" si="6"/>
        <v>#N/A</v>
      </c>
      <c r="C75" t="e">
        <f t="shared" ca="1" si="6"/>
        <v>#N/A</v>
      </c>
      <c r="D75" t="e">
        <f t="shared" ca="1" si="6"/>
        <v>#N/A</v>
      </c>
      <c r="E75" t="e">
        <f t="shared" ca="1" si="6"/>
        <v>#N/A</v>
      </c>
      <c r="F75" t="e" cm="1">
        <f t="array" aca="1" ref="F75" ca="1">_xlfn.SINGLE(IF(ISNUMBER(F$2),IF(ISERROR(MATCH(F$1+$A75-1,dates,0)),NA(),IF(MATCH(F$1+$A75-1,dates,0),SUMIFS(stitches,years_of_year,F$2,days_of_year,"&lt;="&amp;$A75),NA())),NA()))</f>
        <v>#N/A</v>
      </c>
      <c r="G75" t="e" cm="1">
        <f t="array" aca="1" ref="G75" ca="1">_xlfn.SINGLE(IF(ISNUMBER(G$2),IF(ISERROR(MATCH(G$1+$A75-1,dates,0)),NA(),IF(MATCH(G$1+$A75-1,dates,0),SUMIFS(stitches,years_of_year,G$2,days_of_year,"&lt;="&amp;$A75),NA())),NA()))</f>
        <v>#N/A</v>
      </c>
      <c r="H75" t="e" cm="1">
        <f t="array" aca="1" ref="H75" ca="1">_xlfn.SINGLE(IF(ISNUMBER(H$2),IF(ISERROR(MATCH(H$1+$A75-1,dates,0)),NA(),IF(MATCH(H$1+$A75-1,dates,0),SUMIFS(stitches,years_of_year,H$2,days_of_year,"&lt;="&amp;$A75),NA())),NA()))</f>
        <v>#N/A</v>
      </c>
      <c r="I75" t="e" cm="1">
        <f t="array" aca="1" ref="I75" ca="1">_xlfn.SINGLE(IF(ISNUMBER(I$2),IF(ISERROR(MATCH(I$1+$A75-1,dates,0)),NA(),IF(MATCH(I$1+$A75-1,dates,0),SUMIFS(stitches,years_of_year,I$2,days_of_year,"&lt;="&amp;$A75),NA())),NA()))</f>
        <v>#N/A</v>
      </c>
      <c r="J75" t="e" cm="1">
        <f t="array" aca="1" ref="J75" ca="1">_xlfn.SINGLE(IF(ISNUMBER(J$2),IF(ISERROR(MATCH(J$1+$A75-1,dates,0)),NA(),IF(MATCH(J$1+$A75-1,dates,0),SUMIFS(stitches,years_of_year,J$2,days_of_year,"&lt;="&amp;$A75),NA())),NA()))</f>
        <v>#N/A</v>
      </c>
      <c r="K75" t="e" cm="1">
        <f t="array" aca="1" ref="K75" ca="1">_xlfn.SINGLE(IF(ISNUMBER(K$2),IF(ISERROR(MATCH(K$1+$A75-1,dates,0)),NA(),IF(MATCH(K$1+$A75-1,dates,0),SUMIFS(stitches,years_of_year,K$2,days_of_year,"&lt;="&amp;$A75),NA())),NA()))</f>
        <v>#N/A</v>
      </c>
    </row>
    <row r="76" spans="1:11">
      <c r="A76">
        <f t="shared" si="7"/>
        <v>74</v>
      </c>
      <c r="B76" t="e">
        <f t="shared" ca="1" si="6"/>
        <v>#N/A</v>
      </c>
      <c r="C76" t="e">
        <f t="shared" ca="1" si="6"/>
        <v>#N/A</v>
      </c>
      <c r="D76" t="e">
        <f t="shared" ca="1" si="6"/>
        <v>#N/A</v>
      </c>
      <c r="E76" t="e">
        <f t="shared" ca="1" si="6"/>
        <v>#N/A</v>
      </c>
      <c r="F76" t="e" cm="1">
        <f t="array" aca="1" ref="F76" ca="1">_xlfn.SINGLE(IF(ISNUMBER(F$2),IF(ISERROR(MATCH(F$1+$A76-1,dates,0)),NA(),IF(MATCH(F$1+$A76-1,dates,0),SUMIFS(stitches,years_of_year,F$2,days_of_year,"&lt;="&amp;$A76),NA())),NA()))</f>
        <v>#N/A</v>
      </c>
      <c r="G76" t="e" cm="1">
        <f t="array" aca="1" ref="G76" ca="1">_xlfn.SINGLE(IF(ISNUMBER(G$2),IF(ISERROR(MATCH(G$1+$A76-1,dates,0)),NA(),IF(MATCH(G$1+$A76-1,dates,0),SUMIFS(stitches,years_of_year,G$2,days_of_year,"&lt;="&amp;$A76),NA())),NA()))</f>
        <v>#N/A</v>
      </c>
      <c r="H76" t="e" cm="1">
        <f t="array" aca="1" ref="H76" ca="1">_xlfn.SINGLE(IF(ISNUMBER(H$2),IF(ISERROR(MATCH(H$1+$A76-1,dates,0)),NA(),IF(MATCH(H$1+$A76-1,dates,0),SUMIFS(stitches,years_of_year,H$2,days_of_year,"&lt;="&amp;$A76),NA())),NA()))</f>
        <v>#N/A</v>
      </c>
      <c r="I76" t="e" cm="1">
        <f t="array" aca="1" ref="I76" ca="1">_xlfn.SINGLE(IF(ISNUMBER(I$2),IF(ISERROR(MATCH(I$1+$A76-1,dates,0)),NA(),IF(MATCH(I$1+$A76-1,dates,0),SUMIFS(stitches,years_of_year,I$2,days_of_year,"&lt;="&amp;$A76),NA())),NA()))</f>
        <v>#N/A</v>
      </c>
      <c r="J76" t="e" cm="1">
        <f t="array" aca="1" ref="J76" ca="1">_xlfn.SINGLE(IF(ISNUMBER(J$2),IF(ISERROR(MATCH(J$1+$A76-1,dates,0)),NA(),IF(MATCH(J$1+$A76-1,dates,0),SUMIFS(stitches,years_of_year,J$2,days_of_year,"&lt;="&amp;$A76),NA())),NA()))</f>
        <v>#N/A</v>
      </c>
      <c r="K76" t="e" cm="1">
        <f t="array" aca="1" ref="K76" ca="1">_xlfn.SINGLE(IF(ISNUMBER(K$2),IF(ISERROR(MATCH(K$1+$A76-1,dates,0)),NA(),IF(MATCH(K$1+$A76-1,dates,0),SUMIFS(stitches,years_of_year,K$2,days_of_year,"&lt;="&amp;$A76),NA())),NA()))</f>
        <v>#N/A</v>
      </c>
    </row>
    <row r="77" spans="1:11">
      <c r="A77">
        <f t="shared" si="7"/>
        <v>75</v>
      </c>
      <c r="B77" t="e">
        <f t="shared" ca="1" si="6"/>
        <v>#N/A</v>
      </c>
      <c r="C77" t="e">
        <f t="shared" ca="1" si="6"/>
        <v>#N/A</v>
      </c>
      <c r="D77" t="e">
        <f t="shared" ca="1" si="6"/>
        <v>#N/A</v>
      </c>
      <c r="E77" t="e">
        <f t="shared" ca="1" si="6"/>
        <v>#N/A</v>
      </c>
      <c r="F77" t="e" cm="1">
        <f t="array" aca="1" ref="F77" ca="1">_xlfn.SINGLE(IF(ISNUMBER(F$2),IF(ISERROR(MATCH(F$1+$A77-1,dates,0)),NA(),IF(MATCH(F$1+$A77-1,dates,0),SUMIFS(stitches,years_of_year,F$2,days_of_year,"&lt;="&amp;$A77),NA())),NA()))</f>
        <v>#N/A</v>
      </c>
      <c r="G77" t="e" cm="1">
        <f t="array" aca="1" ref="G77" ca="1">_xlfn.SINGLE(IF(ISNUMBER(G$2),IF(ISERROR(MATCH(G$1+$A77-1,dates,0)),NA(),IF(MATCH(G$1+$A77-1,dates,0),SUMIFS(stitches,years_of_year,G$2,days_of_year,"&lt;="&amp;$A77),NA())),NA()))</f>
        <v>#N/A</v>
      </c>
      <c r="H77" t="e" cm="1">
        <f t="array" aca="1" ref="H77" ca="1">_xlfn.SINGLE(IF(ISNUMBER(H$2),IF(ISERROR(MATCH(H$1+$A77-1,dates,0)),NA(),IF(MATCH(H$1+$A77-1,dates,0),SUMIFS(stitches,years_of_year,H$2,days_of_year,"&lt;="&amp;$A77),NA())),NA()))</f>
        <v>#N/A</v>
      </c>
      <c r="I77" t="e" cm="1">
        <f t="array" aca="1" ref="I77" ca="1">_xlfn.SINGLE(IF(ISNUMBER(I$2),IF(ISERROR(MATCH(I$1+$A77-1,dates,0)),NA(),IF(MATCH(I$1+$A77-1,dates,0),SUMIFS(stitches,years_of_year,I$2,days_of_year,"&lt;="&amp;$A77),NA())),NA()))</f>
        <v>#N/A</v>
      </c>
      <c r="J77" t="e" cm="1">
        <f t="array" aca="1" ref="J77" ca="1">_xlfn.SINGLE(IF(ISNUMBER(J$2),IF(ISERROR(MATCH(J$1+$A77-1,dates,0)),NA(),IF(MATCH(J$1+$A77-1,dates,0),SUMIFS(stitches,years_of_year,J$2,days_of_year,"&lt;="&amp;$A77),NA())),NA()))</f>
        <v>#N/A</v>
      </c>
      <c r="K77" t="e" cm="1">
        <f t="array" aca="1" ref="K77" ca="1">_xlfn.SINGLE(IF(ISNUMBER(K$2),IF(ISERROR(MATCH(K$1+$A77-1,dates,0)),NA(),IF(MATCH(K$1+$A77-1,dates,0),SUMIFS(stitches,years_of_year,K$2,days_of_year,"&lt;="&amp;$A77),NA())),NA()))</f>
        <v>#N/A</v>
      </c>
    </row>
    <row r="78" spans="1:11">
      <c r="A78">
        <f t="shared" si="7"/>
        <v>76</v>
      </c>
      <c r="B78" t="e">
        <f t="shared" ca="1" si="6"/>
        <v>#N/A</v>
      </c>
      <c r="C78" t="e">
        <f t="shared" ca="1" si="6"/>
        <v>#N/A</v>
      </c>
      <c r="D78" t="e">
        <f t="shared" ca="1" si="6"/>
        <v>#N/A</v>
      </c>
      <c r="E78" t="e">
        <f t="shared" ca="1" si="6"/>
        <v>#N/A</v>
      </c>
      <c r="F78" t="e" cm="1">
        <f t="array" aca="1" ref="F78" ca="1">_xlfn.SINGLE(IF(ISNUMBER(F$2),IF(ISERROR(MATCH(F$1+$A78-1,dates,0)),NA(),IF(MATCH(F$1+$A78-1,dates,0),SUMIFS(stitches,years_of_year,F$2,days_of_year,"&lt;="&amp;$A78),NA())),NA()))</f>
        <v>#N/A</v>
      </c>
      <c r="G78" t="e" cm="1">
        <f t="array" aca="1" ref="G78" ca="1">_xlfn.SINGLE(IF(ISNUMBER(G$2),IF(ISERROR(MATCH(G$1+$A78-1,dates,0)),NA(),IF(MATCH(G$1+$A78-1,dates,0),SUMIFS(stitches,years_of_year,G$2,days_of_year,"&lt;="&amp;$A78),NA())),NA()))</f>
        <v>#N/A</v>
      </c>
      <c r="H78" t="e" cm="1">
        <f t="array" aca="1" ref="H78" ca="1">_xlfn.SINGLE(IF(ISNUMBER(H$2),IF(ISERROR(MATCH(H$1+$A78-1,dates,0)),NA(),IF(MATCH(H$1+$A78-1,dates,0),SUMIFS(stitches,years_of_year,H$2,days_of_year,"&lt;="&amp;$A78),NA())),NA()))</f>
        <v>#N/A</v>
      </c>
      <c r="I78" t="e" cm="1">
        <f t="array" aca="1" ref="I78" ca="1">_xlfn.SINGLE(IF(ISNUMBER(I$2),IF(ISERROR(MATCH(I$1+$A78-1,dates,0)),NA(),IF(MATCH(I$1+$A78-1,dates,0),SUMIFS(stitches,years_of_year,I$2,days_of_year,"&lt;="&amp;$A78),NA())),NA()))</f>
        <v>#N/A</v>
      </c>
      <c r="J78" t="e" cm="1">
        <f t="array" aca="1" ref="J78" ca="1">_xlfn.SINGLE(IF(ISNUMBER(J$2),IF(ISERROR(MATCH(J$1+$A78-1,dates,0)),NA(),IF(MATCH(J$1+$A78-1,dates,0),SUMIFS(stitches,years_of_year,J$2,days_of_year,"&lt;="&amp;$A78),NA())),NA()))</f>
        <v>#N/A</v>
      </c>
      <c r="K78" t="e" cm="1">
        <f t="array" aca="1" ref="K78" ca="1">_xlfn.SINGLE(IF(ISNUMBER(K$2),IF(ISERROR(MATCH(K$1+$A78-1,dates,0)),NA(),IF(MATCH(K$1+$A78-1,dates,0),SUMIFS(stitches,years_of_year,K$2,days_of_year,"&lt;="&amp;$A78),NA())),NA()))</f>
        <v>#N/A</v>
      </c>
    </row>
    <row r="79" spans="1:11">
      <c r="A79">
        <f t="shared" si="7"/>
        <v>77</v>
      </c>
      <c r="B79" t="e">
        <f t="shared" ca="1" si="6"/>
        <v>#N/A</v>
      </c>
      <c r="C79" t="e">
        <f t="shared" ca="1" si="6"/>
        <v>#N/A</v>
      </c>
      <c r="D79" t="e">
        <f t="shared" ca="1" si="6"/>
        <v>#N/A</v>
      </c>
      <c r="E79" t="e">
        <f t="shared" ca="1" si="6"/>
        <v>#N/A</v>
      </c>
      <c r="F79" t="e" cm="1">
        <f t="array" aca="1" ref="F79" ca="1">_xlfn.SINGLE(IF(ISNUMBER(F$2),IF(ISERROR(MATCH(F$1+$A79-1,dates,0)),NA(),IF(MATCH(F$1+$A79-1,dates,0),SUMIFS(stitches,years_of_year,F$2,days_of_year,"&lt;="&amp;$A79),NA())),NA()))</f>
        <v>#N/A</v>
      </c>
      <c r="G79" t="e" cm="1">
        <f t="array" aca="1" ref="G79" ca="1">_xlfn.SINGLE(IF(ISNUMBER(G$2),IF(ISERROR(MATCH(G$1+$A79-1,dates,0)),NA(),IF(MATCH(G$1+$A79-1,dates,0),SUMIFS(stitches,years_of_year,G$2,days_of_year,"&lt;="&amp;$A79),NA())),NA()))</f>
        <v>#N/A</v>
      </c>
      <c r="H79" t="e" cm="1">
        <f t="array" aca="1" ref="H79" ca="1">_xlfn.SINGLE(IF(ISNUMBER(H$2),IF(ISERROR(MATCH(H$1+$A79-1,dates,0)),NA(),IF(MATCH(H$1+$A79-1,dates,0),SUMIFS(stitches,years_of_year,H$2,days_of_year,"&lt;="&amp;$A79),NA())),NA()))</f>
        <v>#N/A</v>
      </c>
      <c r="I79" t="e" cm="1">
        <f t="array" aca="1" ref="I79" ca="1">_xlfn.SINGLE(IF(ISNUMBER(I$2),IF(ISERROR(MATCH(I$1+$A79-1,dates,0)),NA(),IF(MATCH(I$1+$A79-1,dates,0),SUMIFS(stitches,years_of_year,I$2,days_of_year,"&lt;="&amp;$A79),NA())),NA()))</f>
        <v>#N/A</v>
      </c>
      <c r="J79" t="e" cm="1">
        <f t="array" aca="1" ref="J79" ca="1">_xlfn.SINGLE(IF(ISNUMBER(J$2),IF(ISERROR(MATCH(J$1+$A79-1,dates,0)),NA(),IF(MATCH(J$1+$A79-1,dates,0),SUMIFS(stitches,years_of_year,J$2,days_of_year,"&lt;="&amp;$A79),NA())),NA()))</f>
        <v>#N/A</v>
      </c>
      <c r="K79" t="e" cm="1">
        <f t="array" aca="1" ref="K79" ca="1">_xlfn.SINGLE(IF(ISNUMBER(K$2),IF(ISERROR(MATCH(K$1+$A79-1,dates,0)),NA(),IF(MATCH(K$1+$A79-1,dates,0),SUMIFS(stitches,years_of_year,K$2,days_of_year,"&lt;="&amp;$A79),NA())),NA()))</f>
        <v>#N/A</v>
      </c>
    </row>
    <row r="80" spans="1:11">
      <c r="A80">
        <f t="shared" si="7"/>
        <v>78</v>
      </c>
      <c r="B80" t="e">
        <f t="shared" ca="1" si="6"/>
        <v>#N/A</v>
      </c>
      <c r="C80" t="e">
        <f t="shared" ca="1" si="6"/>
        <v>#N/A</v>
      </c>
      <c r="D80" t="e">
        <f t="shared" ca="1" si="6"/>
        <v>#N/A</v>
      </c>
      <c r="E80" t="e">
        <f t="shared" ca="1" si="6"/>
        <v>#N/A</v>
      </c>
      <c r="F80" t="e" cm="1">
        <f t="array" aca="1" ref="F80" ca="1">_xlfn.SINGLE(IF(ISNUMBER(F$2),IF(ISERROR(MATCH(F$1+$A80-1,dates,0)),NA(),IF(MATCH(F$1+$A80-1,dates,0),SUMIFS(stitches,years_of_year,F$2,days_of_year,"&lt;="&amp;$A80),NA())),NA()))</f>
        <v>#N/A</v>
      </c>
      <c r="G80" t="e" cm="1">
        <f t="array" aca="1" ref="G80" ca="1">_xlfn.SINGLE(IF(ISNUMBER(G$2),IF(ISERROR(MATCH(G$1+$A80-1,dates,0)),NA(),IF(MATCH(G$1+$A80-1,dates,0),SUMIFS(stitches,years_of_year,G$2,days_of_year,"&lt;="&amp;$A80),NA())),NA()))</f>
        <v>#N/A</v>
      </c>
      <c r="H80" t="e" cm="1">
        <f t="array" aca="1" ref="H80" ca="1">_xlfn.SINGLE(IF(ISNUMBER(H$2),IF(ISERROR(MATCH(H$1+$A80-1,dates,0)),NA(),IF(MATCH(H$1+$A80-1,dates,0),SUMIFS(stitches,years_of_year,H$2,days_of_year,"&lt;="&amp;$A80),NA())),NA()))</f>
        <v>#N/A</v>
      </c>
      <c r="I80" t="e" cm="1">
        <f t="array" aca="1" ref="I80" ca="1">_xlfn.SINGLE(IF(ISNUMBER(I$2),IF(ISERROR(MATCH(I$1+$A80-1,dates,0)),NA(),IF(MATCH(I$1+$A80-1,dates,0),SUMIFS(stitches,years_of_year,I$2,days_of_year,"&lt;="&amp;$A80),NA())),NA()))</f>
        <v>#N/A</v>
      </c>
      <c r="J80" t="e" cm="1">
        <f t="array" aca="1" ref="J80" ca="1">_xlfn.SINGLE(IF(ISNUMBER(J$2),IF(ISERROR(MATCH(J$1+$A80-1,dates,0)),NA(),IF(MATCH(J$1+$A80-1,dates,0),SUMIFS(stitches,years_of_year,J$2,days_of_year,"&lt;="&amp;$A80),NA())),NA()))</f>
        <v>#N/A</v>
      </c>
      <c r="K80" t="e" cm="1">
        <f t="array" aca="1" ref="K80" ca="1">_xlfn.SINGLE(IF(ISNUMBER(K$2),IF(ISERROR(MATCH(K$1+$A80-1,dates,0)),NA(),IF(MATCH(K$1+$A80-1,dates,0),SUMIFS(stitches,years_of_year,K$2,days_of_year,"&lt;="&amp;$A80),NA())),NA()))</f>
        <v>#N/A</v>
      </c>
    </row>
    <row r="81" spans="1:11">
      <c r="A81">
        <f t="shared" si="7"/>
        <v>79</v>
      </c>
      <c r="B81" t="e">
        <f t="shared" ca="1" si="6"/>
        <v>#N/A</v>
      </c>
      <c r="C81" t="e">
        <f t="shared" ca="1" si="6"/>
        <v>#N/A</v>
      </c>
      <c r="D81" t="e">
        <f t="shared" ca="1" si="6"/>
        <v>#N/A</v>
      </c>
      <c r="E81" t="e">
        <f t="shared" ca="1" si="6"/>
        <v>#N/A</v>
      </c>
      <c r="F81" t="e" cm="1">
        <f t="array" aca="1" ref="F81" ca="1">_xlfn.SINGLE(IF(ISNUMBER(F$2),IF(ISERROR(MATCH(F$1+$A81-1,dates,0)),NA(),IF(MATCH(F$1+$A81-1,dates,0),SUMIFS(stitches,years_of_year,F$2,days_of_year,"&lt;="&amp;$A81),NA())),NA()))</f>
        <v>#N/A</v>
      </c>
      <c r="G81" t="e" cm="1">
        <f t="array" aca="1" ref="G81" ca="1">_xlfn.SINGLE(IF(ISNUMBER(G$2),IF(ISERROR(MATCH(G$1+$A81-1,dates,0)),NA(),IF(MATCH(G$1+$A81-1,dates,0),SUMIFS(stitches,years_of_year,G$2,days_of_year,"&lt;="&amp;$A81),NA())),NA()))</f>
        <v>#N/A</v>
      </c>
      <c r="H81" t="e" cm="1">
        <f t="array" aca="1" ref="H81" ca="1">_xlfn.SINGLE(IF(ISNUMBER(H$2),IF(ISERROR(MATCH(H$1+$A81-1,dates,0)),NA(),IF(MATCH(H$1+$A81-1,dates,0),SUMIFS(stitches,years_of_year,H$2,days_of_year,"&lt;="&amp;$A81),NA())),NA()))</f>
        <v>#N/A</v>
      </c>
      <c r="I81" t="e" cm="1">
        <f t="array" aca="1" ref="I81" ca="1">_xlfn.SINGLE(IF(ISNUMBER(I$2),IF(ISERROR(MATCH(I$1+$A81-1,dates,0)),NA(),IF(MATCH(I$1+$A81-1,dates,0),SUMIFS(stitches,years_of_year,I$2,days_of_year,"&lt;="&amp;$A81),NA())),NA()))</f>
        <v>#N/A</v>
      </c>
      <c r="J81" t="e" cm="1">
        <f t="array" aca="1" ref="J81" ca="1">_xlfn.SINGLE(IF(ISNUMBER(J$2),IF(ISERROR(MATCH(J$1+$A81-1,dates,0)),NA(),IF(MATCH(J$1+$A81-1,dates,0),SUMIFS(stitches,years_of_year,J$2,days_of_year,"&lt;="&amp;$A81),NA())),NA()))</f>
        <v>#N/A</v>
      </c>
      <c r="K81" t="e" cm="1">
        <f t="array" aca="1" ref="K81" ca="1">_xlfn.SINGLE(IF(ISNUMBER(K$2),IF(ISERROR(MATCH(K$1+$A81-1,dates,0)),NA(),IF(MATCH(K$1+$A81-1,dates,0),SUMIFS(stitches,years_of_year,K$2,days_of_year,"&lt;="&amp;$A81),NA())),NA()))</f>
        <v>#N/A</v>
      </c>
    </row>
    <row r="82" spans="1:11">
      <c r="A82">
        <f t="shared" si="7"/>
        <v>80</v>
      </c>
      <c r="B82" t="e">
        <f t="shared" ca="1" si="6"/>
        <v>#N/A</v>
      </c>
      <c r="C82" t="e">
        <f t="shared" ca="1" si="6"/>
        <v>#N/A</v>
      </c>
      <c r="D82" t="e">
        <f t="shared" ca="1" si="6"/>
        <v>#N/A</v>
      </c>
      <c r="E82" t="e">
        <f t="shared" ca="1" si="6"/>
        <v>#N/A</v>
      </c>
      <c r="F82" t="e" cm="1">
        <f t="array" aca="1" ref="F82" ca="1">_xlfn.SINGLE(IF(ISNUMBER(F$2),IF(ISERROR(MATCH(F$1+$A82-1,dates,0)),NA(),IF(MATCH(F$1+$A82-1,dates,0),SUMIFS(stitches,years_of_year,F$2,days_of_year,"&lt;="&amp;$A82),NA())),NA()))</f>
        <v>#N/A</v>
      </c>
      <c r="G82" t="e" cm="1">
        <f t="array" aca="1" ref="G82" ca="1">_xlfn.SINGLE(IF(ISNUMBER(G$2),IF(ISERROR(MATCH(G$1+$A82-1,dates,0)),NA(),IF(MATCH(G$1+$A82-1,dates,0),SUMIFS(stitches,years_of_year,G$2,days_of_year,"&lt;="&amp;$A82),NA())),NA()))</f>
        <v>#N/A</v>
      </c>
      <c r="H82" t="e" cm="1">
        <f t="array" aca="1" ref="H82" ca="1">_xlfn.SINGLE(IF(ISNUMBER(H$2),IF(ISERROR(MATCH(H$1+$A82-1,dates,0)),NA(),IF(MATCH(H$1+$A82-1,dates,0),SUMIFS(stitches,years_of_year,H$2,days_of_year,"&lt;="&amp;$A82),NA())),NA()))</f>
        <v>#N/A</v>
      </c>
      <c r="I82" t="e" cm="1">
        <f t="array" aca="1" ref="I82" ca="1">_xlfn.SINGLE(IF(ISNUMBER(I$2),IF(ISERROR(MATCH(I$1+$A82-1,dates,0)),NA(),IF(MATCH(I$1+$A82-1,dates,0),SUMIFS(stitches,years_of_year,I$2,days_of_year,"&lt;="&amp;$A82),NA())),NA()))</f>
        <v>#N/A</v>
      </c>
      <c r="J82" t="e" cm="1">
        <f t="array" aca="1" ref="J82" ca="1">_xlfn.SINGLE(IF(ISNUMBER(J$2),IF(ISERROR(MATCH(J$1+$A82-1,dates,0)),NA(),IF(MATCH(J$1+$A82-1,dates,0),SUMIFS(stitches,years_of_year,J$2,days_of_year,"&lt;="&amp;$A82),NA())),NA()))</f>
        <v>#N/A</v>
      </c>
      <c r="K82" t="e" cm="1">
        <f t="array" aca="1" ref="K82" ca="1">_xlfn.SINGLE(IF(ISNUMBER(K$2),IF(ISERROR(MATCH(K$1+$A82-1,dates,0)),NA(),IF(MATCH(K$1+$A82-1,dates,0),SUMIFS(stitches,years_of_year,K$2,days_of_year,"&lt;="&amp;$A82),NA())),NA()))</f>
        <v>#N/A</v>
      </c>
    </row>
    <row r="83" spans="1:11">
      <c r="A83">
        <f t="shared" si="7"/>
        <v>81</v>
      </c>
      <c r="B83" t="e">
        <f t="shared" ref="B83:E102" ca="1" si="8">IF(ISNUMBER(B$2),IF(ISERROR(MATCH(B$1+$A83-1,dates,0)),NA(),IF(MATCH(B$1+$A83-1,dates,0),SUMIFS(stitches,years_of_year,B$2,days_of_year,"&lt;="&amp;$A83),NA())),NA())</f>
        <v>#N/A</v>
      </c>
      <c r="C83" t="e">
        <f t="shared" ca="1" si="8"/>
        <v>#N/A</v>
      </c>
      <c r="D83" t="e">
        <f t="shared" ca="1" si="8"/>
        <v>#N/A</v>
      </c>
      <c r="E83" t="e">
        <f t="shared" ca="1" si="8"/>
        <v>#N/A</v>
      </c>
      <c r="F83" t="e" cm="1">
        <f t="array" aca="1" ref="F83" ca="1">_xlfn.SINGLE(IF(ISNUMBER(F$2),IF(ISERROR(MATCH(F$1+$A83-1,dates,0)),NA(),IF(MATCH(F$1+$A83-1,dates,0),SUMIFS(stitches,years_of_year,F$2,days_of_year,"&lt;="&amp;$A83),NA())),NA()))</f>
        <v>#N/A</v>
      </c>
      <c r="G83" t="e" cm="1">
        <f t="array" aca="1" ref="G83" ca="1">_xlfn.SINGLE(IF(ISNUMBER(G$2),IF(ISERROR(MATCH(G$1+$A83-1,dates,0)),NA(),IF(MATCH(G$1+$A83-1,dates,0),SUMIFS(stitches,years_of_year,G$2,days_of_year,"&lt;="&amp;$A83),NA())),NA()))</f>
        <v>#N/A</v>
      </c>
      <c r="H83" t="e" cm="1">
        <f t="array" aca="1" ref="H83" ca="1">_xlfn.SINGLE(IF(ISNUMBER(H$2),IF(ISERROR(MATCH(H$1+$A83-1,dates,0)),NA(),IF(MATCH(H$1+$A83-1,dates,0),SUMIFS(stitches,years_of_year,H$2,days_of_year,"&lt;="&amp;$A83),NA())),NA()))</f>
        <v>#N/A</v>
      </c>
      <c r="I83" t="e" cm="1">
        <f t="array" aca="1" ref="I83" ca="1">_xlfn.SINGLE(IF(ISNUMBER(I$2),IF(ISERROR(MATCH(I$1+$A83-1,dates,0)),NA(),IF(MATCH(I$1+$A83-1,dates,0),SUMIFS(stitches,years_of_year,I$2,days_of_year,"&lt;="&amp;$A83),NA())),NA()))</f>
        <v>#N/A</v>
      </c>
      <c r="J83" t="e" cm="1">
        <f t="array" aca="1" ref="J83" ca="1">_xlfn.SINGLE(IF(ISNUMBER(J$2),IF(ISERROR(MATCH(J$1+$A83-1,dates,0)),NA(),IF(MATCH(J$1+$A83-1,dates,0),SUMIFS(stitches,years_of_year,J$2,days_of_year,"&lt;="&amp;$A83),NA())),NA()))</f>
        <v>#N/A</v>
      </c>
      <c r="K83" t="e" cm="1">
        <f t="array" aca="1" ref="K83" ca="1">_xlfn.SINGLE(IF(ISNUMBER(K$2),IF(ISERROR(MATCH(K$1+$A83-1,dates,0)),NA(),IF(MATCH(K$1+$A83-1,dates,0),SUMIFS(stitches,years_of_year,K$2,days_of_year,"&lt;="&amp;$A83),NA())),NA()))</f>
        <v>#N/A</v>
      </c>
    </row>
    <row r="84" spans="1:11">
      <c r="A84">
        <f t="shared" si="7"/>
        <v>82</v>
      </c>
      <c r="B84" t="e">
        <f t="shared" ca="1" si="8"/>
        <v>#N/A</v>
      </c>
      <c r="C84" t="e">
        <f t="shared" ca="1" si="8"/>
        <v>#N/A</v>
      </c>
      <c r="D84" t="e">
        <f t="shared" ca="1" si="8"/>
        <v>#N/A</v>
      </c>
      <c r="E84" t="e">
        <f t="shared" ca="1" si="8"/>
        <v>#N/A</v>
      </c>
      <c r="F84" t="e" cm="1">
        <f t="array" aca="1" ref="F84" ca="1">_xlfn.SINGLE(IF(ISNUMBER(F$2),IF(ISERROR(MATCH(F$1+$A84-1,dates,0)),NA(),IF(MATCH(F$1+$A84-1,dates,0),SUMIFS(stitches,years_of_year,F$2,days_of_year,"&lt;="&amp;$A84),NA())),NA()))</f>
        <v>#N/A</v>
      </c>
      <c r="G84" t="e" cm="1">
        <f t="array" aca="1" ref="G84" ca="1">_xlfn.SINGLE(IF(ISNUMBER(G$2),IF(ISERROR(MATCH(G$1+$A84-1,dates,0)),NA(),IF(MATCH(G$1+$A84-1,dates,0),SUMIFS(stitches,years_of_year,G$2,days_of_year,"&lt;="&amp;$A84),NA())),NA()))</f>
        <v>#N/A</v>
      </c>
      <c r="H84" t="e" cm="1">
        <f t="array" aca="1" ref="H84" ca="1">_xlfn.SINGLE(IF(ISNUMBER(H$2),IF(ISERROR(MATCH(H$1+$A84-1,dates,0)),NA(),IF(MATCH(H$1+$A84-1,dates,0),SUMIFS(stitches,years_of_year,H$2,days_of_year,"&lt;="&amp;$A84),NA())),NA()))</f>
        <v>#N/A</v>
      </c>
      <c r="I84" t="e" cm="1">
        <f t="array" aca="1" ref="I84" ca="1">_xlfn.SINGLE(IF(ISNUMBER(I$2),IF(ISERROR(MATCH(I$1+$A84-1,dates,0)),NA(),IF(MATCH(I$1+$A84-1,dates,0),SUMIFS(stitches,years_of_year,I$2,days_of_year,"&lt;="&amp;$A84),NA())),NA()))</f>
        <v>#N/A</v>
      </c>
      <c r="J84" t="e" cm="1">
        <f t="array" aca="1" ref="J84" ca="1">_xlfn.SINGLE(IF(ISNUMBER(J$2),IF(ISERROR(MATCH(J$1+$A84-1,dates,0)),NA(),IF(MATCH(J$1+$A84-1,dates,0),SUMIFS(stitches,years_of_year,J$2,days_of_year,"&lt;="&amp;$A84),NA())),NA()))</f>
        <v>#N/A</v>
      </c>
      <c r="K84" t="e" cm="1">
        <f t="array" aca="1" ref="K84" ca="1">_xlfn.SINGLE(IF(ISNUMBER(K$2),IF(ISERROR(MATCH(K$1+$A84-1,dates,0)),NA(),IF(MATCH(K$1+$A84-1,dates,0),SUMIFS(stitches,years_of_year,K$2,days_of_year,"&lt;="&amp;$A84),NA())),NA()))</f>
        <v>#N/A</v>
      </c>
    </row>
    <row r="85" spans="1:11">
      <c r="A85">
        <f t="shared" si="7"/>
        <v>83</v>
      </c>
      <c r="B85" t="e">
        <f t="shared" ca="1" si="8"/>
        <v>#N/A</v>
      </c>
      <c r="C85" t="e">
        <f t="shared" ca="1" si="8"/>
        <v>#N/A</v>
      </c>
      <c r="D85" t="e">
        <f t="shared" ca="1" si="8"/>
        <v>#N/A</v>
      </c>
      <c r="E85" t="e">
        <f t="shared" ca="1" si="8"/>
        <v>#N/A</v>
      </c>
      <c r="F85" t="e" cm="1">
        <f t="array" aca="1" ref="F85" ca="1">_xlfn.SINGLE(IF(ISNUMBER(F$2),IF(ISERROR(MATCH(F$1+$A85-1,dates,0)),NA(),IF(MATCH(F$1+$A85-1,dates,0),SUMIFS(stitches,years_of_year,F$2,days_of_year,"&lt;="&amp;$A85),NA())),NA()))</f>
        <v>#N/A</v>
      </c>
      <c r="G85" t="e" cm="1">
        <f t="array" aca="1" ref="G85" ca="1">_xlfn.SINGLE(IF(ISNUMBER(G$2),IF(ISERROR(MATCH(G$1+$A85-1,dates,0)),NA(),IF(MATCH(G$1+$A85-1,dates,0),SUMIFS(stitches,years_of_year,G$2,days_of_year,"&lt;="&amp;$A85),NA())),NA()))</f>
        <v>#N/A</v>
      </c>
      <c r="H85" t="e" cm="1">
        <f t="array" aca="1" ref="H85" ca="1">_xlfn.SINGLE(IF(ISNUMBER(H$2),IF(ISERROR(MATCH(H$1+$A85-1,dates,0)),NA(),IF(MATCH(H$1+$A85-1,dates,0),SUMIFS(stitches,years_of_year,H$2,days_of_year,"&lt;="&amp;$A85),NA())),NA()))</f>
        <v>#N/A</v>
      </c>
      <c r="I85" t="e" cm="1">
        <f t="array" aca="1" ref="I85" ca="1">_xlfn.SINGLE(IF(ISNUMBER(I$2),IF(ISERROR(MATCH(I$1+$A85-1,dates,0)),NA(),IF(MATCH(I$1+$A85-1,dates,0),SUMIFS(stitches,years_of_year,I$2,days_of_year,"&lt;="&amp;$A85),NA())),NA()))</f>
        <v>#N/A</v>
      </c>
      <c r="J85" t="e" cm="1">
        <f t="array" aca="1" ref="J85" ca="1">_xlfn.SINGLE(IF(ISNUMBER(J$2),IF(ISERROR(MATCH(J$1+$A85-1,dates,0)),NA(),IF(MATCH(J$1+$A85-1,dates,0),SUMIFS(stitches,years_of_year,J$2,days_of_year,"&lt;="&amp;$A85),NA())),NA()))</f>
        <v>#N/A</v>
      </c>
      <c r="K85" t="e" cm="1">
        <f t="array" aca="1" ref="K85" ca="1">_xlfn.SINGLE(IF(ISNUMBER(K$2),IF(ISERROR(MATCH(K$1+$A85-1,dates,0)),NA(),IF(MATCH(K$1+$A85-1,dates,0),SUMIFS(stitches,years_of_year,K$2,days_of_year,"&lt;="&amp;$A85),NA())),NA()))</f>
        <v>#N/A</v>
      </c>
    </row>
    <row r="86" spans="1:11">
      <c r="A86">
        <f t="shared" si="7"/>
        <v>84</v>
      </c>
      <c r="B86" t="e">
        <f t="shared" ca="1" si="8"/>
        <v>#N/A</v>
      </c>
      <c r="C86" t="e">
        <f t="shared" ca="1" si="8"/>
        <v>#N/A</v>
      </c>
      <c r="D86" t="e">
        <f t="shared" ca="1" si="8"/>
        <v>#N/A</v>
      </c>
      <c r="E86" t="e">
        <f t="shared" ca="1" si="8"/>
        <v>#N/A</v>
      </c>
      <c r="F86" t="e" cm="1">
        <f t="array" aca="1" ref="F86" ca="1">_xlfn.SINGLE(IF(ISNUMBER(F$2),IF(ISERROR(MATCH(F$1+$A86-1,dates,0)),NA(),IF(MATCH(F$1+$A86-1,dates,0),SUMIFS(stitches,years_of_year,F$2,days_of_year,"&lt;="&amp;$A86),NA())),NA()))</f>
        <v>#N/A</v>
      </c>
      <c r="G86" t="e" cm="1">
        <f t="array" aca="1" ref="G86" ca="1">_xlfn.SINGLE(IF(ISNUMBER(G$2),IF(ISERROR(MATCH(G$1+$A86-1,dates,0)),NA(),IF(MATCH(G$1+$A86-1,dates,0),SUMIFS(stitches,years_of_year,G$2,days_of_year,"&lt;="&amp;$A86),NA())),NA()))</f>
        <v>#N/A</v>
      </c>
      <c r="H86" t="e" cm="1">
        <f t="array" aca="1" ref="H86" ca="1">_xlfn.SINGLE(IF(ISNUMBER(H$2),IF(ISERROR(MATCH(H$1+$A86-1,dates,0)),NA(),IF(MATCH(H$1+$A86-1,dates,0),SUMIFS(stitches,years_of_year,H$2,days_of_year,"&lt;="&amp;$A86),NA())),NA()))</f>
        <v>#N/A</v>
      </c>
      <c r="I86" t="e" cm="1">
        <f t="array" aca="1" ref="I86" ca="1">_xlfn.SINGLE(IF(ISNUMBER(I$2),IF(ISERROR(MATCH(I$1+$A86-1,dates,0)),NA(),IF(MATCH(I$1+$A86-1,dates,0),SUMIFS(stitches,years_of_year,I$2,days_of_year,"&lt;="&amp;$A86),NA())),NA()))</f>
        <v>#N/A</v>
      </c>
      <c r="J86" t="e" cm="1">
        <f t="array" aca="1" ref="J86" ca="1">_xlfn.SINGLE(IF(ISNUMBER(J$2),IF(ISERROR(MATCH(J$1+$A86-1,dates,0)),NA(),IF(MATCH(J$1+$A86-1,dates,0),SUMIFS(stitches,years_of_year,J$2,days_of_year,"&lt;="&amp;$A86),NA())),NA()))</f>
        <v>#N/A</v>
      </c>
      <c r="K86" t="e" cm="1">
        <f t="array" aca="1" ref="K86" ca="1">_xlfn.SINGLE(IF(ISNUMBER(K$2),IF(ISERROR(MATCH(K$1+$A86-1,dates,0)),NA(),IF(MATCH(K$1+$A86-1,dates,0),SUMIFS(stitches,years_of_year,K$2,days_of_year,"&lt;="&amp;$A86),NA())),NA()))</f>
        <v>#N/A</v>
      </c>
    </row>
    <row r="87" spans="1:11">
      <c r="A87">
        <f t="shared" si="7"/>
        <v>85</v>
      </c>
      <c r="B87" t="e">
        <f t="shared" ca="1" si="8"/>
        <v>#N/A</v>
      </c>
      <c r="C87" t="e">
        <f t="shared" ca="1" si="8"/>
        <v>#N/A</v>
      </c>
      <c r="D87" t="e">
        <f t="shared" ca="1" si="8"/>
        <v>#N/A</v>
      </c>
      <c r="E87" t="e">
        <f t="shared" ca="1" si="8"/>
        <v>#N/A</v>
      </c>
      <c r="F87" t="e" cm="1">
        <f t="array" aca="1" ref="F87" ca="1">_xlfn.SINGLE(IF(ISNUMBER(F$2),IF(ISERROR(MATCH(F$1+$A87-1,dates,0)),NA(),IF(MATCH(F$1+$A87-1,dates,0),SUMIFS(stitches,years_of_year,F$2,days_of_year,"&lt;="&amp;$A87),NA())),NA()))</f>
        <v>#N/A</v>
      </c>
      <c r="G87" t="e" cm="1">
        <f t="array" aca="1" ref="G87" ca="1">_xlfn.SINGLE(IF(ISNUMBER(G$2),IF(ISERROR(MATCH(G$1+$A87-1,dates,0)),NA(),IF(MATCH(G$1+$A87-1,dates,0),SUMIFS(stitches,years_of_year,G$2,days_of_year,"&lt;="&amp;$A87),NA())),NA()))</f>
        <v>#N/A</v>
      </c>
      <c r="H87" t="e" cm="1">
        <f t="array" aca="1" ref="H87" ca="1">_xlfn.SINGLE(IF(ISNUMBER(H$2),IF(ISERROR(MATCH(H$1+$A87-1,dates,0)),NA(),IF(MATCH(H$1+$A87-1,dates,0),SUMIFS(stitches,years_of_year,H$2,days_of_year,"&lt;="&amp;$A87),NA())),NA()))</f>
        <v>#N/A</v>
      </c>
      <c r="I87" t="e" cm="1">
        <f t="array" aca="1" ref="I87" ca="1">_xlfn.SINGLE(IF(ISNUMBER(I$2),IF(ISERROR(MATCH(I$1+$A87-1,dates,0)),NA(),IF(MATCH(I$1+$A87-1,dates,0),SUMIFS(stitches,years_of_year,I$2,days_of_year,"&lt;="&amp;$A87),NA())),NA()))</f>
        <v>#N/A</v>
      </c>
      <c r="J87" t="e" cm="1">
        <f t="array" aca="1" ref="J87" ca="1">_xlfn.SINGLE(IF(ISNUMBER(J$2),IF(ISERROR(MATCH(J$1+$A87-1,dates,0)),NA(),IF(MATCH(J$1+$A87-1,dates,0),SUMIFS(stitches,years_of_year,J$2,days_of_year,"&lt;="&amp;$A87),NA())),NA()))</f>
        <v>#N/A</v>
      </c>
      <c r="K87" t="e" cm="1">
        <f t="array" aca="1" ref="K87" ca="1">_xlfn.SINGLE(IF(ISNUMBER(K$2),IF(ISERROR(MATCH(K$1+$A87-1,dates,0)),NA(),IF(MATCH(K$1+$A87-1,dates,0),SUMIFS(stitches,years_of_year,K$2,days_of_year,"&lt;="&amp;$A87),NA())),NA()))</f>
        <v>#N/A</v>
      </c>
    </row>
    <row r="88" spans="1:11">
      <c r="A88">
        <f t="shared" si="7"/>
        <v>86</v>
      </c>
      <c r="B88" t="e">
        <f t="shared" ca="1" si="8"/>
        <v>#N/A</v>
      </c>
      <c r="C88" t="e">
        <f t="shared" ca="1" si="8"/>
        <v>#N/A</v>
      </c>
      <c r="D88" t="e">
        <f t="shared" ca="1" si="8"/>
        <v>#N/A</v>
      </c>
      <c r="E88" t="e">
        <f t="shared" ca="1" si="8"/>
        <v>#N/A</v>
      </c>
      <c r="F88" t="e" cm="1">
        <f t="array" aca="1" ref="F88" ca="1">_xlfn.SINGLE(IF(ISNUMBER(F$2),IF(ISERROR(MATCH(F$1+$A88-1,dates,0)),NA(),IF(MATCH(F$1+$A88-1,dates,0),SUMIFS(stitches,years_of_year,F$2,days_of_year,"&lt;="&amp;$A88),NA())),NA()))</f>
        <v>#N/A</v>
      </c>
      <c r="G88" t="e" cm="1">
        <f t="array" aca="1" ref="G88" ca="1">_xlfn.SINGLE(IF(ISNUMBER(G$2),IF(ISERROR(MATCH(G$1+$A88-1,dates,0)),NA(),IF(MATCH(G$1+$A88-1,dates,0),SUMIFS(stitches,years_of_year,G$2,days_of_year,"&lt;="&amp;$A88),NA())),NA()))</f>
        <v>#N/A</v>
      </c>
      <c r="H88" t="e" cm="1">
        <f t="array" aca="1" ref="H88" ca="1">_xlfn.SINGLE(IF(ISNUMBER(H$2),IF(ISERROR(MATCH(H$1+$A88-1,dates,0)),NA(),IF(MATCH(H$1+$A88-1,dates,0),SUMIFS(stitches,years_of_year,H$2,days_of_year,"&lt;="&amp;$A88),NA())),NA()))</f>
        <v>#N/A</v>
      </c>
      <c r="I88" t="e" cm="1">
        <f t="array" aca="1" ref="I88" ca="1">_xlfn.SINGLE(IF(ISNUMBER(I$2),IF(ISERROR(MATCH(I$1+$A88-1,dates,0)),NA(),IF(MATCH(I$1+$A88-1,dates,0),SUMIFS(stitches,years_of_year,I$2,days_of_year,"&lt;="&amp;$A88),NA())),NA()))</f>
        <v>#N/A</v>
      </c>
      <c r="J88" t="e" cm="1">
        <f t="array" aca="1" ref="J88" ca="1">_xlfn.SINGLE(IF(ISNUMBER(J$2),IF(ISERROR(MATCH(J$1+$A88-1,dates,0)),NA(),IF(MATCH(J$1+$A88-1,dates,0),SUMIFS(stitches,years_of_year,J$2,days_of_year,"&lt;="&amp;$A88),NA())),NA()))</f>
        <v>#N/A</v>
      </c>
      <c r="K88" t="e" cm="1">
        <f t="array" aca="1" ref="K88" ca="1">_xlfn.SINGLE(IF(ISNUMBER(K$2),IF(ISERROR(MATCH(K$1+$A88-1,dates,0)),NA(),IF(MATCH(K$1+$A88-1,dates,0),SUMIFS(stitches,years_of_year,K$2,days_of_year,"&lt;="&amp;$A88),NA())),NA()))</f>
        <v>#N/A</v>
      </c>
    </row>
    <row r="89" spans="1:11">
      <c r="A89">
        <f t="shared" si="7"/>
        <v>87</v>
      </c>
      <c r="B89" t="e">
        <f t="shared" ca="1" si="8"/>
        <v>#N/A</v>
      </c>
      <c r="C89" t="e">
        <f t="shared" ca="1" si="8"/>
        <v>#N/A</v>
      </c>
      <c r="D89" t="e">
        <f t="shared" ca="1" si="8"/>
        <v>#N/A</v>
      </c>
      <c r="E89" t="e">
        <f t="shared" ca="1" si="8"/>
        <v>#N/A</v>
      </c>
      <c r="F89" t="e" cm="1">
        <f t="array" aca="1" ref="F89" ca="1">_xlfn.SINGLE(IF(ISNUMBER(F$2),IF(ISERROR(MATCH(F$1+$A89-1,dates,0)),NA(),IF(MATCH(F$1+$A89-1,dates,0),SUMIFS(stitches,years_of_year,F$2,days_of_year,"&lt;="&amp;$A89),NA())),NA()))</f>
        <v>#N/A</v>
      </c>
      <c r="G89" t="e" cm="1">
        <f t="array" aca="1" ref="G89" ca="1">_xlfn.SINGLE(IF(ISNUMBER(G$2),IF(ISERROR(MATCH(G$1+$A89-1,dates,0)),NA(),IF(MATCH(G$1+$A89-1,dates,0),SUMIFS(stitches,years_of_year,G$2,days_of_year,"&lt;="&amp;$A89),NA())),NA()))</f>
        <v>#N/A</v>
      </c>
      <c r="H89" t="e" cm="1">
        <f t="array" aca="1" ref="H89" ca="1">_xlfn.SINGLE(IF(ISNUMBER(H$2),IF(ISERROR(MATCH(H$1+$A89-1,dates,0)),NA(),IF(MATCH(H$1+$A89-1,dates,0),SUMIFS(stitches,years_of_year,H$2,days_of_year,"&lt;="&amp;$A89),NA())),NA()))</f>
        <v>#N/A</v>
      </c>
      <c r="I89" t="e" cm="1">
        <f t="array" aca="1" ref="I89" ca="1">_xlfn.SINGLE(IF(ISNUMBER(I$2),IF(ISERROR(MATCH(I$1+$A89-1,dates,0)),NA(),IF(MATCH(I$1+$A89-1,dates,0),SUMIFS(stitches,years_of_year,I$2,days_of_year,"&lt;="&amp;$A89),NA())),NA()))</f>
        <v>#N/A</v>
      </c>
      <c r="J89" t="e" cm="1">
        <f t="array" aca="1" ref="J89" ca="1">_xlfn.SINGLE(IF(ISNUMBER(J$2),IF(ISERROR(MATCH(J$1+$A89-1,dates,0)),NA(),IF(MATCH(J$1+$A89-1,dates,0),SUMIFS(stitches,years_of_year,J$2,days_of_year,"&lt;="&amp;$A89),NA())),NA()))</f>
        <v>#N/A</v>
      </c>
      <c r="K89" t="e" cm="1">
        <f t="array" aca="1" ref="K89" ca="1">_xlfn.SINGLE(IF(ISNUMBER(K$2),IF(ISERROR(MATCH(K$1+$A89-1,dates,0)),NA(),IF(MATCH(K$1+$A89-1,dates,0),SUMIFS(stitches,years_of_year,K$2,days_of_year,"&lt;="&amp;$A89),NA())),NA()))</f>
        <v>#N/A</v>
      </c>
    </row>
    <row r="90" spans="1:11">
      <c r="A90">
        <f t="shared" si="7"/>
        <v>88</v>
      </c>
      <c r="B90" t="e">
        <f t="shared" ca="1" si="8"/>
        <v>#N/A</v>
      </c>
      <c r="C90" t="e">
        <f t="shared" ca="1" si="8"/>
        <v>#N/A</v>
      </c>
      <c r="D90" t="e">
        <f t="shared" ca="1" si="8"/>
        <v>#N/A</v>
      </c>
      <c r="E90" t="e">
        <f t="shared" ca="1" si="8"/>
        <v>#N/A</v>
      </c>
      <c r="F90" t="e" cm="1">
        <f t="array" aca="1" ref="F90" ca="1">_xlfn.SINGLE(IF(ISNUMBER(F$2),IF(ISERROR(MATCH(F$1+$A90-1,dates,0)),NA(),IF(MATCH(F$1+$A90-1,dates,0),SUMIFS(stitches,years_of_year,F$2,days_of_year,"&lt;="&amp;$A90),NA())),NA()))</f>
        <v>#N/A</v>
      </c>
      <c r="G90" t="e" cm="1">
        <f t="array" aca="1" ref="G90" ca="1">_xlfn.SINGLE(IF(ISNUMBER(G$2),IF(ISERROR(MATCH(G$1+$A90-1,dates,0)),NA(),IF(MATCH(G$1+$A90-1,dates,0),SUMIFS(stitches,years_of_year,G$2,days_of_year,"&lt;="&amp;$A90),NA())),NA()))</f>
        <v>#N/A</v>
      </c>
      <c r="H90" t="e" cm="1">
        <f t="array" aca="1" ref="H90" ca="1">_xlfn.SINGLE(IF(ISNUMBER(H$2),IF(ISERROR(MATCH(H$1+$A90-1,dates,0)),NA(),IF(MATCH(H$1+$A90-1,dates,0),SUMIFS(stitches,years_of_year,H$2,days_of_year,"&lt;="&amp;$A90),NA())),NA()))</f>
        <v>#N/A</v>
      </c>
      <c r="I90" t="e" cm="1">
        <f t="array" aca="1" ref="I90" ca="1">_xlfn.SINGLE(IF(ISNUMBER(I$2),IF(ISERROR(MATCH(I$1+$A90-1,dates,0)),NA(),IF(MATCH(I$1+$A90-1,dates,0),SUMIFS(stitches,years_of_year,I$2,days_of_year,"&lt;="&amp;$A90),NA())),NA()))</f>
        <v>#N/A</v>
      </c>
      <c r="J90" t="e" cm="1">
        <f t="array" aca="1" ref="J90" ca="1">_xlfn.SINGLE(IF(ISNUMBER(J$2),IF(ISERROR(MATCH(J$1+$A90-1,dates,0)),NA(),IF(MATCH(J$1+$A90-1,dates,0),SUMIFS(stitches,years_of_year,J$2,days_of_year,"&lt;="&amp;$A90),NA())),NA()))</f>
        <v>#N/A</v>
      </c>
      <c r="K90" t="e" cm="1">
        <f t="array" aca="1" ref="K90" ca="1">_xlfn.SINGLE(IF(ISNUMBER(K$2),IF(ISERROR(MATCH(K$1+$A90-1,dates,0)),NA(),IF(MATCH(K$1+$A90-1,dates,0),SUMIFS(stitches,years_of_year,K$2,days_of_year,"&lt;="&amp;$A90),NA())),NA()))</f>
        <v>#N/A</v>
      </c>
    </row>
    <row r="91" spans="1:11">
      <c r="A91">
        <f t="shared" si="7"/>
        <v>89</v>
      </c>
      <c r="B91" t="e">
        <f t="shared" ca="1" si="8"/>
        <v>#N/A</v>
      </c>
      <c r="C91" t="e">
        <f t="shared" ca="1" si="8"/>
        <v>#N/A</v>
      </c>
      <c r="D91" t="e">
        <f t="shared" ca="1" si="8"/>
        <v>#N/A</v>
      </c>
      <c r="E91" t="e">
        <f t="shared" ca="1" si="8"/>
        <v>#N/A</v>
      </c>
      <c r="F91" t="e" cm="1">
        <f t="array" aca="1" ref="F91" ca="1">_xlfn.SINGLE(IF(ISNUMBER(F$2),IF(ISERROR(MATCH(F$1+$A91-1,dates,0)),NA(),IF(MATCH(F$1+$A91-1,dates,0),SUMIFS(stitches,years_of_year,F$2,days_of_year,"&lt;="&amp;$A91),NA())),NA()))</f>
        <v>#N/A</v>
      </c>
      <c r="G91" t="e" cm="1">
        <f t="array" aca="1" ref="G91" ca="1">_xlfn.SINGLE(IF(ISNUMBER(G$2),IF(ISERROR(MATCH(G$1+$A91-1,dates,0)),NA(),IF(MATCH(G$1+$A91-1,dates,0),SUMIFS(stitches,years_of_year,G$2,days_of_year,"&lt;="&amp;$A91),NA())),NA()))</f>
        <v>#N/A</v>
      </c>
      <c r="H91" t="e" cm="1">
        <f t="array" aca="1" ref="H91" ca="1">_xlfn.SINGLE(IF(ISNUMBER(H$2),IF(ISERROR(MATCH(H$1+$A91-1,dates,0)),NA(),IF(MATCH(H$1+$A91-1,dates,0),SUMIFS(stitches,years_of_year,H$2,days_of_year,"&lt;="&amp;$A91),NA())),NA()))</f>
        <v>#N/A</v>
      </c>
      <c r="I91" t="e" cm="1">
        <f t="array" aca="1" ref="I91" ca="1">_xlfn.SINGLE(IF(ISNUMBER(I$2),IF(ISERROR(MATCH(I$1+$A91-1,dates,0)),NA(),IF(MATCH(I$1+$A91-1,dates,0),SUMIFS(stitches,years_of_year,I$2,days_of_year,"&lt;="&amp;$A91),NA())),NA()))</f>
        <v>#N/A</v>
      </c>
      <c r="J91" t="e" cm="1">
        <f t="array" aca="1" ref="J91" ca="1">_xlfn.SINGLE(IF(ISNUMBER(J$2),IF(ISERROR(MATCH(J$1+$A91-1,dates,0)),NA(),IF(MATCH(J$1+$A91-1,dates,0),SUMIFS(stitches,years_of_year,J$2,days_of_year,"&lt;="&amp;$A91),NA())),NA()))</f>
        <v>#N/A</v>
      </c>
      <c r="K91" t="e" cm="1">
        <f t="array" aca="1" ref="K91" ca="1">_xlfn.SINGLE(IF(ISNUMBER(K$2),IF(ISERROR(MATCH(K$1+$A91-1,dates,0)),NA(),IF(MATCH(K$1+$A91-1,dates,0),SUMIFS(stitches,years_of_year,K$2,days_of_year,"&lt;="&amp;$A91),NA())),NA()))</f>
        <v>#N/A</v>
      </c>
    </row>
    <row r="92" spans="1:11">
      <c r="A92">
        <f t="shared" si="7"/>
        <v>90</v>
      </c>
      <c r="B92" t="e">
        <f t="shared" ca="1" si="8"/>
        <v>#N/A</v>
      </c>
      <c r="C92" t="e">
        <f t="shared" ca="1" si="8"/>
        <v>#N/A</v>
      </c>
      <c r="D92" t="e">
        <f t="shared" ca="1" si="8"/>
        <v>#N/A</v>
      </c>
      <c r="E92" t="e">
        <f t="shared" ca="1" si="8"/>
        <v>#N/A</v>
      </c>
      <c r="F92" t="e" cm="1">
        <f t="array" aca="1" ref="F92" ca="1">_xlfn.SINGLE(IF(ISNUMBER(F$2),IF(ISERROR(MATCH(F$1+$A92-1,dates,0)),NA(),IF(MATCH(F$1+$A92-1,dates,0),SUMIFS(stitches,years_of_year,F$2,days_of_year,"&lt;="&amp;$A92),NA())),NA()))</f>
        <v>#N/A</v>
      </c>
      <c r="G92" t="e" cm="1">
        <f t="array" aca="1" ref="G92" ca="1">_xlfn.SINGLE(IF(ISNUMBER(G$2),IF(ISERROR(MATCH(G$1+$A92-1,dates,0)),NA(),IF(MATCH(G$1+$A92-1,dates,0),SUMIFS(stitches,years_of_year,G$2,days_of_year,"&lt;="&amp;$A92),NA())),NA()))</f>
        <v>#N/A</v>
      </c>
      <c r="H92" t="e" cm="1">
        <f t="array" aca="1" ref="H92" ca="1">_xlfn.SINGLE(IF(ISNUMBER(H$2),IF(ISERROR(MATCH(H$1+$A92-1,dates,0)),NA(),IF(MATCH(H$1+$A92-1,dates,0),SUMIFS(stitches,years_of_year,H$2,days_of_year,"&lt;="&amp;$A92),NA())),NA()))</f>
        <v>#N/A</v>
      </c>
      <c r="I92" t="e" cm="1">
        <f t="array" aca="1" ref="I92" ca="1">_xlfn.SINGLE(IF(ISNUMBER(I$2),IF(ISERROR(MATCH(I$1+$A92-1,dates,0)),NA(),IF(MATCH(I$1+$A92-1,dates,0),SUMIFS(stitches,years_of_year,I$2,days_of_year,"&lt;="&amp;$A92),NA())),NA()))</f>
        <v>#N/A</v>
      </c>
      <c r="J92" t="e" cm="1">
        <f t="array" aca="1" ref="J92" ca="1">_xlfn.SINGLE(IF(ISNUMBER(J$2),IF(ISERROR(MATCH(J$1+$A92-1,dates,0)),NA(),IF(MATCH(J$1+$A92-1,dates,0),SUMIFS(stitches,years_of_year,J$2,days_of_year,"&lt;="&amp;$A92),NA())),NA()))</f>
        <v>#N/A</v>
      </c>
      <c r="K92" t="e" cm="1">
        <f t="array" aca="1" ref="K92" ca="1">_xlfn.SINGLE(IF(ISNUMBER(K$2),IF(ISERROR(MATCH(K$1+$A92-1,dates,0)),NA(),IF(MATCH(K$1+$A92-1,dates,0),SUMIFS(stitches,years_of_year,K$2,days_of_year,"&lt;="&amp;$A92),NA())),NA()))</f>
        <v>#N/A</v>
      </c>
    </row>
    <row r="93" spans="1:11">
      <c r="A93">
        <f t="shared" si="7"/>
        <v>91</v>
      </c>
      <c r="B93" t="e">
        <f t="shared" ca="1" si="8"/>
        <v>#N/A</v>
      </c>
      <c r="C93" t="e">
        <f t="shared" ca="1" si="8"/>
        <v>#N/A</v>
      </c>
      <c r="D93" t="e">
        <f t="shared" ca="1" si="8"/>
        <v>#N/A</v>
      </c>
      <c r="E93" t="e">
        <f t="shared" ca="1" si="8"/>
        <v>#N/A</v>
      </c>
      <c r="F93" t="e" cm="1">
        <f t="array" aca="1" ref="F93" ca="1">_xlfn.SINGLE(IF(ISNUMBER(F$2),IF(ISERROR(MATCH(F$1+$A93-1,dates,0)),NA(),IF(MATCH(F$1+$A93-1,dates,0),SUMIFS(stitches,years_of_year,F$2,days_of_year,"&lt;="&amp;$A93),NA())),NA()))</f>
        <v>#N/A</v>
      </c>
      <c r="G93" t="e" cm="1">
        <f t="array" aca="1" ref="G93" ca="1">_xlfn.SINGLE(IF(ISNUMBER(G$2),IF(ISERROR(MATCH(G$1+$A93-1,dates,0)),NA(),IF(MATCH(G$1+$A93-1,dates,0),SUMIFS(stitches,years_of_year,G$2,days_of_year,"&lt;="&amp;$A93),NA())),NA()))</f>
        <v>#N/A</v>
      </c>
      <c r="H93" t="e" cm="1">
        <f t="array" aca="1" ref="H93" ca="1">_xlfn.SINGLE(IF(ISNUMBER(H$2),IF(ISERROR(MATCH(H$1+$A93-1,dates,0)),NA(),IF(MATCH(H$1+$A93-1,dates,0),SUMIFS(stitches,years_of_year,H$2,days_of_year,"&lt;="&amp;$A93),NA())),NA()))</f>
        <v>#N/A</v>
      </c>
      <c r="I93" t="e" cm="1">
        <f t="array" aca="1" ref="I93" ca="1">_xlfn.SINGLE(IF(ISNUMBER(I$2),IF(ISERROR(MATCH(I$1+$A93-1,dates,0)),NA(),IF(MATCH(I$1+$A93-1,dates,0),SUMIFS(stitches,years_of_year,I$2,days_of_year,"&lt;="&amp;$A93),NA())),NA()))</f>
        <v>#N/A</v>
      </c>
      <c r="J93" t="e" cm="1">
        <f t="array" aca="1" ref="J93" ca="1">_xlfn.SINGLE(IF(ISNUMBER(J$2),IF(ISERROR(MATCH(J$1+$A93-1,dates,0)),NA(),IF(MATCH(J$1+$A93-1,dates,0),SUMIFS(stitches,years_of_year,J$2,days_of_year,"&lt;="&amp;$A93),NA())),NA()))</f>
        <v>#N/A</v>
      </c>
      <c r="K93" t="e" cm="1">
        <f t="array" aca="1" ref="K93" ca="1">_xlfn.SINGLE(IF(ISNUMBER(K$2),IF(ISERROR(MATCH(K$1+$A93-1,dates,0)),NA(),IF(MATCH(K$1+$A93-1,dates,0),SUMIFS(stitches,years_of_year,K$2,days_of_year,"&lt;="&amp;$A93),NA())),NA()))</f>
        <v>#N/A</v>
      </c>
    </row>
    <row r="94" spans="1:11">
      <c r="A94">
        <f t="shared" si="7"/>
        <v>92</v>
      </c>
      <c r="B94" t="e">
        <f t="shared" ca="1" si="8"/>
        <v>#N/A</v>
      </c>
      <c r="C94" t="e">
        <f t="shared" ca="1" si="8"/>
        <v>#N/A</v>
      </c>
      <c r="D94" t="e">
        <f t="shared" ca="1" si="8"/>
        <v>#N/A</v>
      </c>
      <c r="E94" t="e">
        <f t="shared" ca="1" si="8"/>
        <v>#N/A</v>
      </c>
      <c r="F94" t="e" cm="1">
        <f t="array" aca="1" ref="F94" ca="1">_xlfn.SINGLE(IF(ISNUMBER(F$2),IF(ISERROR(MATCH(F$1+$A94-1,dates,0)),NA(),IF(MATCH(F$1+$A94-1,dates,0),SUMIFS(stitches,years_of_year,F$2,days_of_year,"&lt;="&amp;$A94),NA())),NA()))</f>
        <v>#N/A</v>
      </c>
      <c r="G94" t="e" cm="1">
        <f t="array" aca="1" ref="G94" ca="1">_xlfn.SINGLE(IF(ISNUMBER(G$2),IF(ISERROR(MATCH(G$1+$A94-1,dates,0)),NA(),IF(MATCH(G$1+$A94-1,dates,0),SUMIFS(stitches,years_of_year,G$2,days_of_year,"&lt;="&amp;$A94),NA())),NA()))</f>
        <v>#N/A</v>
      </c>
      <c r="H94" t="e" cm="1">
        <f t="array" aca="1" ref="H94" ca="1">_xlfn.SINGLE(IF(ISNUMBER(H$2),IF(ISERROR(MATCH(H$1+$A94-1,dates,0)),NA(),IF(MATCH(H$1+$A94-1,dates,0),SUMIFS(stitches,years_of_year,H$2,days_of_year,"&lt;="&amp;$A94),NA())),NA()))</f>
        <v>#N/A</v>
      </c>
      <c r="I94" t="e" cm="1">
        <f t="array" aca="1" ref="I94" ca="1">_xlfn.SINGLE(IF(ISNUMBER(I$2),IF(ISERROR(MATCH(I$1+$A94-1,dates,0)),NA(),IF(MATCH(I$1+$A94-1,dates,0),SUMIFS(stitches,years_of_year,I$2,days_of_year,"&lt;="&amp;$A94),NA())),NA()))</f>
        <v>#N/A</v>
      </c>
      <c r="J94" t="e" cm="1">
        <f t="array" aca="1" ref="J94" ca="1">_xlfn.SINGLE(IF(ISNUMBER(J$2),IF(ISERROR(MATCH(J$1+$A94-1,dates,0)),NA(),IF(MATCH(J$1+$A94-1,dates,0),SUMIFS(stitches,years_of_year,J$2,days_of_year,"&lt;="&amp;$A94),NA())),NA()))</f>
        <v>#N/A</v>
      </c>
      <c r="K94" t="e" cm="1">
        <f t="array" aca="1" ref="K94" ca="1">_xlfn.SINGLE(IF(ISNUMBER(K$2),IF(ISERROR(MATCH(K$1+$A94-1,dates,0)),NA(),IF(MATCH(K$1+$A94-1,dates,0),SUMIFS(stitches,years_of_year,K$2,days_of_year,"&lt;="&amp;$A94),NA())),NA()))</f>
        <v>#N/A</v>
      </c>
    </row>
    <row r="95" spans="1:11">
      <c r="A95">
        <f t="shared" si="7"/>
        <v>93</v>
      </c>
      <c r="B95" t="e">
        <f t="shared" ca="1" si="8"/>
        <v>#N/A</v>
      </c>
      <c r="C95" t="e">
        <f t="shared" ca="1" si="8"/>
        <v>#N/A</v>
      </c>
      <c r="D95" t="e">
        <f t="shared" ca="1" si="8"/>
        <v>#N/A</v>
      </c>
      <c r="E95" t="e">
        <f t="shared" ca="1" si="8"/>
        <v>#N/A</v>
      </c>
      <c r="F95" t="e" cm="1">
        <f t="array" aca="1" ref="F95" ca="1">_xlfn.SINGLE(IF(ISNUMBER(F$2),IF(ISERROR(MATCH(F$1+$A95-1,dates,0)),NA(),IF(MATCH(F$1+$A95-1,dates,0),SUMIFS(stitches,years_of_year,F$2,days_of_year,"&lt;="&amp;$A95),NA())),NA()))</f>
        <v>#N/A</v>
      </c>
      <c r="G95" t="e" cm="1">
        <f t="array" aca="1" ref="G95" ca="1">_xlfn.SINGLE(IF(ISNUMBER(G$2),IF(ISERROR(MATCH(G$1+$A95-1,dates,0)),NA(),IF(MATCH(G$1+$A95-1,dates,0),SUMIFS(stitches,years_of_year,G$2,days_of_year,"&lt;="&amp;$A95),NA())),NA()))</f>
        <v>#N/A</v>
      </c>
      <c r="H95" t="e" cm="1">
        <f t="array" aca="1" ref="H95" ca="1">_xlfn.SINGLE(IF(ISNUMBER(H$2),IF(ISERROR(MATCH(H$1+$A95-1,dates,0)),NA(),IF(MATCH(H$1+$A95-1,dates,0),SUMIFS(stitches,years_of_year,H$2,days_of_year,"&lt;="&amp;$A95),NA())),NA()))</f>
        <v>#N/A</v>
      </c>
      <c r="I95" t="e" cm="1">
        <f t="array" aca="1" ref="I95" ca="1">_xlfn.SINGLE(IF(ISNUMBER(I$2),IF(ISERROR(MATCH(I$1+$A95-1,dates,0)),NA(),IF(MATCH(I$1+$A95-1,dates,0),SUMIFS(stitches,years_of_year,I$2,days_of_year,"&lt;="&amp;$A95),NA())),NA()))</f>
        <v>#N/A</v>
      </c>
      <c r="J95" t="e" cm="1">
        <f t="array" aca="1" ref="J95" ca="1">_xlfn.SINGLE(IF(ISNUMBER(J$2),IF(ISERROR(MATCH(J$1+$A95-1,dates,0)),NA(),IF(MATCH(J$1+$A95-1,dates,0),SUMIFS(stitches,years_of_year,J$2,days_of_year,"&lt;="&amp;$A95),NA())),NA()))</f>
        <v>#N/A</v>
      </c>
      <c r="K95" t="e" cm="1">
        <f t="array" aca="1" ref="K95" ca="1">_xlfn.SINGLE(IF(ISNUMBER(K$2),IF(ISERROR(MATCH(K$1+$A95-1,dates,0)),NA(),IF(MATCH(K$1+$A95-1,dates,0),SUMIFS(stitches,years_of_year,K$2,days_of_year,"&lt;="&amp;$A95),NA())),NA()))</f>
        <v>#N/A</v>
      </c>
    </row>
    <row r="96" spans="1:11">
      <c r="A96">
        <f t="shared" si="7"/>
        <v>94</v>
      </c>
      <c r="B96" t="e">
        <f t="shared" ca="1" si="8"/>
        <v>#N/A</v>
      </c>
      <c r="C96" t="e">
        <f t="shared" ca="1" si="8"/>
        <v>#N/A</v>
      </c>
      <c r="D96" t="e">
        <f t="shared" ca="1" si="8"/>
        <v>#N/A</v>
      </c>
      <c r="E96" t="e">
        <f t="shared" ca="1" si="8"/>
        <v>#N/A</v>
      </c>
      <c r="F96" t="e" cm="1">
        <f t="array" aca="1" ref="F96" ca="1">_xlfn.SINGLE(IF(ISNUMBER(F$2),IF(ISERROR(MATCH(F$1+$A96-1,dates,0)),NA(),IF(MATCH(F$1+$A96-1,dates,0),SUMIFS(stitches,years_of_year,F$2,days_of_year,"&lt;="&amp;$A96),NA())),NA()))</f>
        <v>#N/A</v>
      </c>
      <c r="G96" t="e" cm="1">
        <f t="array" aca="1" ref="G96" ca="1">_xlfn.SINGLE(IF(ISNUMBER(G$2),IF(ISERROR(MATCH(G$1+$A96-1,dates,0)),NA(),IF(MATCH(G$1+$A96-1,dates,0),SUMIFS(stitches,years_of_year,G$2,days_of_year,"&lt;="&amp;$A96),NA())),NA()))</f>
        <v>#N/A</v>
      </c>
      <c r="H96" t="e" cm="1">
        <f t="array" aca="1" ref="H96" ca="1">_xlfn.SINGLE(IF(ISNUMBER(H$2),IF(ISERROR(MATCH(H$1+$A96-1,dates,0)),NA(),IF(MATCH(H$1+$A96-1,dates,0),SUMIFS(stitches,years_of_year,H$2,days_of_year,"&lt;="&amp;$A96),NA())),NA()))</f>
        <v>#N/A</v>
      </c>
      <c r="I96" t="e" cm="1">
        <f t="array" aca="1" ref="I96" ca="1">_xlfn.SINGLE(IF(ISNUMBER(I$2),IF(ISERROR(MATCH(I$1+$A96-1,dates,0)),NA(),IF(MATCH(I$1+$A96-1,dates,0),SUMIFS(stitches,years_of_year,I$2,days_of_year,"&lt;="&amp;$A96),NA())),NA()))</f>
        <v>#N/A</v>
      </c>
      <c r="J96" t="e" cm="1">
        <f t="array" aca="1" ref="J96" ca="1">_xlfn.SINGLE(IF(ISNUMBER(J$2),IF(ISERROR(MATCH(J$1+$A96-1,dates,0)),NA(),IF(MATCH(J$1+$A96-1,dates,0),SUMIFS(stitches,years_of_year,J$2,days_of_year,"&lt;="&amp;$A96),NA())),NA()))</f>
        <v>#N/A</v>
      </c>
      <c r="K96" t="e" cm="1">
        <f t="array" aca="1" ref="K96" ca="1">_xlfn.SINGLE(IF(ISNUMBER(K$2),IF(ISERROR(MATCH(K$1+$A96-1,dates,0)),NA(),IF(MATCH(K$1+$A96-1,dates,0),SUMIFS(stitches,years_of_year,K$2,days_of_year,"&lt;="&amp;$A96),NA())),NA()))</f>
        <v>#N/A</v>
      </c>
    </row>
    <row r="97" spans="1:11">
      <c r="A97">
        <f t="shared" si="7"/>
        <v>95</v>
      </c>
      <c r="B97" t="e">
        <f t="shared" ca="1" si="8"/>
        <v>#N/A</v>
      </c>
      <c r="C97" t="e">
        <f t="shared" ca="1" si="8"/>
        <v>#N/A</v>
      </c>
      <c r="D97" t="e">
        <f t="shared" ca="1" si="8"/>
        <v>#N/A</v>
      </c>
      <c r="E97" t="e">
        <f t="shared" ca="1" si="8"/>
        <v>#N/A</v>
      </c>
      <c r="F97" t="e" cm="1">
        <f t="array" aca="1" ref="F97" ca="1">_xlfn.SINGLE(IF(ISNUMBER(F$2),IF(ISERROR(MATCH(F$1+$A97-1,dates,0)),NA(),IF(MATCH(F$1+$A97-1,dates,0),SUMIFS(stitches,years_of_year,F$2,days_of_year,"&lt;="&amp;$A97),NA())),NA()))</f>
        <v>#N/A</v>
      </c>
      <c r="G97" t="e" cm="1">
        <f t="array" aca="1" ref="G97" ca="1">_xlfn.SINGLE(IF(ISNUMBER(G$2),IF(ISERROR(MATCH(G$1+$A97-1,dates,0)),NA(),IF(MATCH(G$1+$A97-1,dates,0),SUMIFS(stitches,years_of_year,G$2,days_of_year,"&lt;="&amp;$A97),NA())),NA()))</f>
        <v>#N/A</v>
      </c>
      <c r="H97" t="e" cm="1">
        <f t="array" aca="1" ref="H97" ca="1">_xlfn.SINGLE(IF(ISNUMBER(H$2),IF(ISERROR(MATCH(H$1+$A97-1,dates,0)),NA(),IF(MATCH(H$1+$A97-1,dates,0),SUMIFS(stitches,years_of_year,H$2,days_of_year,"&lt;="&amp;$A97),NA())),NA()))</f>
        <v>#N/A</v>
      </c>
      <c r="I97" t="e" cm="1">
        <f t="array" aca="1" ref="I97" ca="1">_xlfn.SINGLE(IF(ISNUMBER(I$2),IF(ISERROR(MATCH(I$1+$A97-1,dates,0)),NA(),IF(MATCH(I$1+$A97-1,dates,0),SUMIFS(stitches,years_of_year,I$2,days_of_year,"&lt;="&amp;$A97),NA())),NA()))</f>
        <v>#N/A</v>
      </c>
      <c r="J97" t="e" cm="1">
        <f t="array" aca="1" ref="J97" ca="1">_xlfn.SINGLE(IF(ISNUMBER(J$2),IF(ISERROR(MATCH(J$1+$A97-1,dates,0)),NA(),IF(MATCH(J$1+$A97-1,dates,0),SUMIFS(stitches,years_of_year,J$2,days_of_year,"&lt;="&amp;$A97),NA())),NA()))</f>
        <v>#N/A</v>
      </c>
      <c r="K97" t="e" cm="1">
        <f t="array" aca="1" ref="K97" ca="1">_xlfn.SINGLE(IF(ISNUMBER(K$2),IF(ISERROR(MATCH(K$1+$A97-1,dates,0)),NA(),IF(MATCH(K$1+$A97-1,dates,0),SUMIFS(stitches,years_of_year,K$2,days_of_year,"&lt;="&amp;$A97),NA())),NA()))</f>
        <v>#N/A</v>
      </c>
    </row>
    <row r="98" spans="1:11">
      <c r="A98">
        <f t="shared" si="7"/>
        <v>96</v>
      </c>
      <c r="B98" t="e">
        <f t="shared" ca="1" si="8"/>
        <v>#N/A</v>
      </c>
      <c r="C98" t="e">
        <f t="shared" ca="1" si="8"/>
        <v>#N/A</v>
      </c>
      <c r="D98" t="e">
        <f t="shared" ca="1" si="8"/>
        <v>#N/A</v>
      </c>
      <c r="E98" t="e">
        <f t="shared" ca="1" si="8"/>
        <v>#N/A</v>
      </c>
      <c r="F98" t="e" cm="1">
        <f t="array" aca="1" ref="F98" ca="1">_xlfn.SINGLE(IF(ISNUMBER(F$2),IF(ISERROR(MATCH(F$1+$A98-1,dates,0)),NA(),IF(MATCH(F$1+$A98-1,dates,0),SUMIFS(stitches,years_of_year,F$2,days_of_year,"&lt;="&amp;$A98),NA())),NA()))</f>
        <v>#N/A</v>
      </c>
      <c r="G98" t="e" cm="1">
        <f t="array" aca="1" ref="G98" ca="1">_xlfn.SINGLE(IF(ISNUMBER(G$2),IF(ISERROR(MATCH(G$1+$A98-1,dates,0)),NA(),IF(MATCH(G$1+$A98-1,dates,0),SUMIFS(stitches,years_of_year,G$2,days_of_year,"&lt;="&amp;$A98),NA())),NA()))</f>
        <v>#N/A</v>
      </c>
      <c r="H98" t="e" cm="1">
        <f t="array" aca="1" ref="H98" ca="1">_xlfn.SINGLE(IF(ISNUMBER(H$2),IF(ISERROR(MATCH(H$1+$A98-1,dates,0)),NA(),IF(MATCH(H$1+$A98-1,dates,0),SUMIFS(stitches,years_of_year,H$2,days_of_year,"&lt;="&amp;$A98),NA())),NA()))</f>
        <v>#N/A</v>
      </c>
      <c r="I98" t="e" cm="1">
        <f t="array" aca="1" ref="I98" ca="1">_xlfn.SINGLE(IF(ISNUMBER(I$2),IF(ISERROR(MATCH(I$1+$A98-1,dates,0)),NA(),IF(MATCH(I$1+$A98-1,dates,0),SUMIFS(stitches,years_of_year,I$2,days_of_year,"&lt;="&amp;$A98),NA())),NA()))</f>
        <v>#N/A</v>
      </c>
      <c r="J98" t="e" cm="1">
        <f t="array" aca="1" ref="J98" ca="1">_xlfn.SINGLE(IF(ISNUMBER(J$2),IF(ISERROR(MATCH(J$1+$A98-1,dates,0)),NA(),IF(MATCH(J$1+$A98-1,dates,0),SUMIFS(stitches,years_of_year,J$2,days_of_year,"&lt;="&amp;$A98),NA())),NA()))</f>
        <v>#N/A</v>
      </c>
      <c r="K98" t="e" cm="1">
        <f t="array" aca="1" ref="K98" ca="1">_xlfn.SINGLE(IF(ISNUMBER(K$2),IF(ISERROR(MATCH(K$1+$A98-1,dates,0)),NA(),IF(MATCH(K$1+$A98-1,dates,0),SUMIFS(stitches,years_of_year,K$2,days_of_year,"&lt;="&amp;$A98),NA())),NA()))</f>
        <v>#N/A</v>
      </c>
    </row>
    <row r="99" spans="1:11">
      <c r="A99">
        <f t="shared" si="7"/>
        <v>97</v>
      </c>
      <c r="B99" t="e">
        <f t="shared" ca="1" si="8"/>
        <v>#N/A</v>
      </c>
      <c r="C99" t="e">
        <f t="shared" ca="1" si="8"/>
        <v>#N/A</v>
      </c>
      <c r="D99" t="e">
        <f t="shared" ca="1" si="8"/>
        <v>#N/A</v>
      </c>
      <c r="E99" t="e">
        <f t="shared" ca="1" si="8"/>
        <v>#N/A</v>
      </c>
      <c r="F99" t="e" cm="1">
        <f t="array" aca="1" ref="F99" ca="1">_xlfn.SINGLE(IF(ISNUMBER(F$2),IF(ISERROR(MATCH(F$1+$A99-1,dates,0)),NA(),IF(MATCH(F$1+$A99-1,dates,0),SUMIFS(stitches,years_of_year,F$2,days_of_year,"&lt;="&amp;$A99),NA())),NA()))</f>
        <v>#N/A</v>
      </c>
      <c r="G99" t="e" cm="1">
        <f t="array" aca="1" ref="G99" ca="1">_xlfn.SINGLE(IF(ISNUMBER(G$2),IF(ISERROR(MATCH(G$1+$A99-1,dates,0)),NA(),IF(MATCH(G$1+$A99-1,dates,0),SUMIFS(stitches,years_of_year,G$2,days_of_year,"&lt;="&amp;$A99),NA())),NA()))</f>
        <v>#N/A</v>
      </c>
      <c r="H99" t="e" cm="1">
        <f t="array" aca="1" ref="H99" ca="1">_xlfn.SINGLE(IF(ISNUMBER(H$2),IF(ISERROR(MATCH(H$1+$A99-1,dates,0)),NA(),IF(MATCH(H$1+$A99-1,dates,0),SUMIFS(stitches,years_of_year,H$2,days_of_year,"&lt;="&amp;$A99),NA())),NA()))</f>
        <v>#N/A</v>
      </c>
      <c r="I99" t="e" cm="1">
        <f t="array" aca="1" ref="I99" ca="1">_xlfn.SINGLE(IF(ISNUMBER(I$2),IF(ISERROR(MATCH(I$1+$A99-1,dates,0)),NA(),IF(MATCH(I$1+$A99-1,dates,0),SUMIFS(stitches,years_of_year,I$2,days_of_year,"&lt;="&amp;$A99),NA())),NA()))</f>
        <v>#N/A</v>
      </c>
      <c r="J99" t="e" cm="1">
        <f t="array" aca="1" ref="J99" ca="1">_xlfn.SINGLE(IF(ISNUMBER(J$2),IF(ISERROR(MATCH(J$1+$A99-1,dates,0)),NA(),IF(MATCH(J$1+$A99-1,dates,0),SUMIFS(stitches,years_of_year,J$2,days_of_year,"&lt;="&amp;$A99),NA())),NA()))</f>
        <v>#N/A</v>
      </c>
      <c r="K99" t="e" cm="1">
        <f t="array" aca="1" ref="K99" ca="1">_xlfn.SINGLE(IF(ISNUMBER(K$2),IF(ISERROR(MATCH(K$1+$A99-1,dates,0)),NA(),IF(MATCH(K$1+$A99-1,dates,0),SUMIFS(stitches,years_of_year,K$2,days_of_year,"&lt;="&amp;$A99),NA())),NA()))</f>
        <v>#N/A</v>
      </c>
    </row>
    <row r="100" spans="1:11">
      <c r="A100">
        <f t="shared" si="7"/>
        <v>98</v>
      </c>
      <c r="B100" t="e">
        <f t="shared" ca="1" si="8"/>
        <v>#N/A</v>
      </c>
      <c r="C100" t="e">
        <f t="shared" ca="1" si="8"/>
        <v>#N/A</v>
      </c>
      <c r="D100" t="e">
        <f t="shared" ca="1" si="8"/>
        <v>#N/A</v>
      </c>
      <c r="E100" t="e">
        <f t="shared" ca="1" si="8"/>
        <v>#N/A</v>
      </c>
      <c r="F100" t="e" cm="1">
        <f t="array" aca="1" ref="F100" ca="1">_xlfn.SINGLE(IF(ISNUMBER(F$2),IF(ISERROR(MATCH(F$1+$A100-1,dates,0)),NA(),IF(MATCH(F$1+$A100-1,dates,0),SUMIFS(stitches,years_of_year,F$2,days_of_year,"&lt;="&amp;$A100),NA())),NA()))</f>
        <v>#N/A</v>
      </c>
      <c r="G100" t="e" cm="1">
        <f t="array" aca="1" ref="G100" ca="1">_xlfn.SINGLE(IF(ISNUMBER(G$2),IF(ISERROR(MATCH(G$1+$A100-1,dates,0)),NA(),IF(MATCH(G$1+$A100-1,dates,0),SUMIFS(stitches,years_of_year,G$2,days_of_year,"&lt;="&amp;$A100),NA())),NA()))</f>
        <v>#N/A</v>
      </c>
      <c r="H100" t="e" cm="1">
        <f t="array" aca="1" ref="H100" ca="1">_xlfn.SINGLE(IF(ISNUMBER(H$2),IF(ISERROR(MATCH(H$1+$A100-1,dates,0)),NA(),IF(MATCH(H$1+$A100-1,dates,0),SUMIFS(stitches,years_of_year,H$2,days_of_year,"&lt;="&amp;$A100),NA())),NA()))</f>
        <v>#N/A</v>
      </c>
      <c r="I100" t="e" cm="1">
        <f t="array" aca="1" ref="I100" ca="1">_xlfn.SINGLE(IF(ISNUMBER(I$2),IF(ISERROR(MATCH(I$1+$A100-1,dates,0)),NA(),IF(MATCH(I$1+$A100-1,dates,0),SUMIFS(stitches,years_of_year,I$2,days_of_year,"&lt;="&amp;$A100),NA())),NA()))</f>
        <v>#N/A</v>
      </c>
      <c r="J100" t="e" cm="1">
        <f t="array" aca="1" ref="J100" ca="1">_xlfn.SINGLE(IF(ISNUMBER(J$2),IF(ISERROR(MATCH(J$1+$A100-1,dates,0)),NA(),IF(MATCH(J$1+$A100-1,dates,0),SUMIFS(stitches,years_of_year,J$2,days_of_year,"&lt;="&amp;$A100),NA())),NA()))</f>
        <v>#N/A</v>
      </c>
      <c r="K100" t="e" cm="1">
        <f t="array" aca="1" ref="K100" ca="1">_xlfn.SINGLE(IF(ISNUMBER(K$2),IF(ISERROR(MATCH(K$1+$A100-1,dates,0)),NA(),IF(MATCH(K$1+$A100-1,dates,0),SUMIFS(stitches,years_of_year,K$2,days_of_year,"&lt;="&amp;$A100),NA())),NA()))</f>
        <v>#N/A</v>
      </c>
    </row>
    <row r="101" spans="1:11">
      <c r="A101">
        <f t="shared" si="7"/>
        <v>99</v>
      </c>
      <c r="B101" t="e">
        <f t="shared" ca="1" si="8"/>
        <v>#N/A</v>
      </c>
      <c r="C101" t="e">
        <f t="shared" ca="1" si="8"/>
        <v>#N/A</v>
      </c>
      <c r="D101" t="e">
        <f t="shared" ca="1" si="8"/>
        <v>#N/A</v>
      </c>
      <c r="E101" t="e">
        <f t="shared" ca="1" si="8"/>
        <v>#N/A</v>
      </c>
      <c r="F101" t="e" cm="1">
        <f t="array" aca="1" ref="F101" ca="1">_xlfn.SINGLE(IF(ISNUMBER(F$2),IF(ISERROR(MATCH(F$1+$A101-1,dates,0)),NA(),IF(MATCH(F$1+$A101-1,dates,0),SUMIFS(stitches,years_of_year,F$2,days_of_year,"&lt;="&amp;$A101),NA())),NA()))</f>
        <v>#N/A</v>
      </c>
      <c r="G101" t="e" cm="1">
        <f t="array" aca="1" ref="G101" ca="1">_xlfn.SINGLE(IF(ISNUMBER(G$2),IF(ISERROR(MATCH(G$1+$A101-1,dates,0)),NA(),IF(MATCH(G$1+$A101-1,dates,0),SUMIFS(stitches,years_of_year,G$2,days_of_year,"&lt;="&amp;$A101),NA())),NA()))</f>
        <v>#N/A</v>
      </c>
      <c r="H101" t="e" cm="1">
        <f t="array" aca="1" ref="H101" ca="1">_xlfn.SINGLE(IF(ISNUMBER(H$2),IF(ISERROR(MATCH(H$1+$A101-1,dates,0)),NA(),IF(MATCH(H$1+$A101-1,dates,0),SUMIFS(stitches,years_of_year,H$2,days_of_year,"&lt;="&amp;$A101),NA())),NA()))</f>
        <v>#N/A</v>
      </c>
      <c r="I101" t="e" cm="1">
        <f t="array" aca="1" ref="I101" ca="1">_xlfn.SINGLE(IF(ISNUMBER(I$2),IF(ISERROR(MATCH(I$1+$A101-1,dates,0)),NA(),IF(MATCH(I$1+$A101-1,dates,0),SUMIFS(stitches,years_of_year,I$2,days_of_year,"&lt;="&amp;$A101),NA())),NA()))</f>
        <v>#N/A</v>
      </c>
      <c r="J101" t="e" cm="1">
        <f t="array" aca="1" ref="J101" ca="1">_xlfn.SINGLE(IF(ISNUMBER(J$2),IF(ISERROR(MATCH(J$1+$A101-1,dates,0)),NA(),IF(MATCH(J$1+$A101-1,dates,0),SUMIFS(stitches,years_of_year,J$2,days_of_year,"&lt;="&amp;$A101),NA())),NA()))</f>
        <v>#N/A</v>
      </c>
      <c r="K101" t="e" cm="1">
        <f t="array" aca="1" ref="K101" ca="1">_xlfn.SINGLE(IF(ISNUMBER(K$2),IF(ISERROR(MATCH(K$1+$A101-1,dates,0)),NA(),IF(MATCH(K$1+$A101-1,dates,0),SUMIFS(stitches,years_of_year,K$2,days_of_year,"&lt;="&amp;$A101),NA())),NA()))</f>
        <v>#N/A</v>
      </c>
    </row>
    <row r="102" spans="1:11">
      <c r="A102">
        <f t="shared" si="7"/>
        <v>100</v>
      </c>
      <c r="B102" t="e">
        <f t="shared" ca="1" si="8"/>
        <v>#N/A</v>
      </c>
      <c r="C102" t="e">
        <f t="shared" ca="1" si="8"/>
        <v>#N/A</v>
      </c>
      <c r="D102" t="e">
        <f t="shared" ca="1" si="8"/>
        <v>#N/A</v>
      </c>
      <c r="E102" t="e">
        <f t="shared" ca="1" si="8"/>
        <v>#N/A</v>
      </c>
      <c r="F102" t="e" cm="1">
        <f t="array" aca="1" ref="F102" ca="1">_xlfn.SINGLE(IF(ISNUMBER(F$2),IF(ISERROR(MATCH(F$1+$A102-1,dates,0)),NA(),IF(MATCH(F$1+$A102-1,dates,0),SUMIFS(stitches,years_of_year,F$2,days_of_year,"&lt;="&amp;$A102),NA())),NA()))</f>
        <v>#N/A</v>
      </c>
      <c r="G102" t="e" cm="1">
        <f t="array" aca="1" ref="G102" ca="1">_xlfn.SINGLE(IF(ISNUMBER(G$2),IF(ISERROR(MATCH(G$1+$A102-1,dates,0)),NA(),IF(MATCH(G$1+$A102-1,dates,0),SUMIFS(stitches,years_of_year,G$2,days_of_year,"&lt;="&amp;$A102),NA())),NA()))</f>
        <v>#N/A</v>
      </c>
      <c r="H102" t="e" cm="1">
        <f t="array" aca="1" ref="H102" ca="1">_xlfn.SINGLE(IF(ISNUMBER(H$2),IF(ISERROR(MATCH(H$1+$A102-1,dates,0)),NA(),IF(MATCH(H$1+$A102-1,dates,0),SUMIFS(stitches,years_of_year,H$2,days_of_year,"&lt;="&amp;$A102),NA())),NA()))</f>
        <v>#N/A</v>
      </c>
      <c r="I102" t="e" cm="1">
        <f t="array" aca="1" ref="I102" ca="1">_xlfn.SINGLE(IF(ISNUMBER(I$2),IF(ISERROR(MATCH(I$1+$A102-1,dates,0)),NA(),IF(MATCH(I$1+$A102-1,dates,0),SUMIFS(stitches,years_of_year,I$2,days_of_year,"&lt;="&amp;$A102),NA())),NA()))</f>
        <v>#N/A</v>
      </c>
      <c r="J102" t="e" cm="1">
        <f t="array" aca="1" ref="J102" ca="1">_xlfn.SINGLE(IF(ISNUMBER(J$2),IF(ISERROR(MATCH(J$1+$A102-1,dates,0)),NA(),IF(MATCH(J$1+$A102-1,dates,0),SUMIFS(stitches,years_of_year,J$2,days_of_year,"&lt;="&amp;$A102),NA())),NA()))</f>
        <v>#N/A</v>
      </c>
      <c r="K102" t="e" cm="1">
        <f t="array" aca="1" ref="K102" ca="1">_xlfn.SINGLE(IF(ISNUMBER(K$2),IF(ISERROR(MATCH(K$1+$A102-1,dates,0)),NA(),IF(MATCH(K$1+$A102-1,dates,0),SUMIFS(stitches,years_of_year,K$2,days_of_year,"&lt;="&amp;$A102),NA())),NA()))</f>
        <v>#N/A</v>
      </c>
    </row>
    <row r="103" spans="1:11">
      <c r="A103">
        <f t="shared" si="7"/>
        <v>101</v>
      </c>
      <c r="B103" t="e">
        <f t="shared" ref="B103:E122" ca="1" si="9">IF(ISNUMBER(B$2),IF(ISERROR(MATCH(B$1+$A103-1,dates,0)),NA(),IF(MATCH(B$1+$A103-1,dates,0),SUMIFS(stitches,years_of_year,B$2,days_of_year,"&lt;="&amp;$A103),NA())),NA())</f>
        <v>#N/A</v>
      </c>
      <c r="C103" t="e">
        <f t="shared" ca="1" si="9"/>
        <v>#N/A</v>
      </c>
      <c r="D103" t="e">
        <f t="shared" ca="1" si="9"/>
        <v>#N/A</v>
      </c>
      <c r="E103" t="e">
        <f t="shared" ca="1" si="9"/>
        <v>#N/A</v>
      </c>
      <c r="F103" t="e" cm="1">
        <f t="array" aca="1" ref="F103" ca="1">_xlfn.SINGLE(IF(ISNUMBER(F$2),IF(ISERROR(MATCH(F$1+$A103-1,dates,0)),NA(),IF(MATCH(F$1+$A103-1,dates,0),SUMIFS(stitches,years_of_year,F$2,days_of_year,"&lt;="&amp;$A103),NA())),NA()))</f>
        <v>#N/A</v>
      </c>
      <c r="G103" t="e" cm="1">
        <f t="array" aca="1" ref="G103" ca="1">_xlfn.SINGLE(IF(ISNUMBER(G$2),IF(ISERROR(MATCH(G$1+$A103-1,dates,0)),NA(),IF(MATCH(G$1+$A103-1,dates,0),SUMIFS(stitches,years_of_year,G$2,days_of_year,"&lt;="&amp;$A103),NA())),NA()))</f>
        <v>#N/A</v>
      </c>
      <c r="H103" t="e" cm="1">
        <f t="array" aca="1" ref="H103" ca="1">_xlfn.SINGLE(IF(ISNUMBER(H$2),IF(ISERROR(MATCH(H$1+$A103-1,dates,0)),NA(),IF(MATCH(H$1+$A103-1,dates,0),SUMIFS(stitches,years_of_year,H$2,days_of_year,"&lt;="&amp;$A103),NA())),NA()))</f>
        <v>#N/A</v>
      </c>
      <c r="I103" t="e" cm="1">
        <f t="array" aca="1" ref="I103" ca="1">_xlfn.SINGLE(IF(ISNUMBER(I$2),IF(ISERROR(MATCH(I$1+$A103-1,dates,0)),NA(),IF(MATCH(I$1+$A103-1,dates,0),SUMIFS(stitches,years_of_year,I$2,days_of_year,"&lt;="&amp;$A103),NA())),NA()))</f>
        <v>#N/A</v>
      </c>
      <c r="J103" t="e" cm="1">
        <f t="array" aca="1" ref="J103" ca="1">_xlfn.SINGLE(IF(ISNUMBER(J$2),IF(ISERROR(MATCH(J$1+$A103-1,dates,0)),NA(),IF(MATCH(J$1+$A103-1,dates,0),SUMIFS(stitches,years_of_year,J$2,days_of_year,"&lt;="&amp;$A103),NA())),NA()))</f>
        <v>#N/A</v>
      </c>
      <c r="K103" t="e" cm="1">
        <f t="array" aca="1" ref="K103" ca="1">_xlfn.SINGLE(IF(ISNUMBER(K$2),IF(ISERROR(MATCH(K$1+$A103-1,dates,0)),NA(),IF(MATCH(K$1+$A103-1,dates,0),SUMIFS(stitches,years_of_year,K$2,days_of_year,"&lt;="&amp;$A103),NA())),NA()))</f>
        <v>#N/A</v>
      </c>
    </row>
    <row r="104" spans="1:11">
      <c r="A104">
        <f t="shared" si="7"/>
        <v>102</v>
      </c>
      <c r="B104" t="e">
        <f t="shared" ca="1" si="9"/>
        <v>#N/A</v>
      </c>
      <c r="C104" t="e">
        <f t="shared" ca="1" si="9"/>
        <v>#N/A</v>
      </c>
      <c r="D104" t="e">
        <f t="shared" ca="1" si="9"/>
        <v>#N/A</v>
      </c>
      <c r="E104" t="e">
        <f t="shared" ca="1" si="9"/>
        <v>#N/A</v>
      </c>
      <c r="F104" t="e" cm="1">
        <f t="array" aca="1" ref="F104" ca="1">_xlfn.SINGLE(IF(ISNUMBER(F$2),IF(ISERROR(MATCH(F$1+$A104-1,dates,0)),NA(),IF(MATCH(F$1+$A104-1,dates,0),SUMIFS(stitches,years_of_year,F$2,days_of_year,"&lt;="&amp;$A104),NA())),NA()))</f>
        <v>#N/A</v>
      </c>
      <c r="G104" t="e" cm="1">
        <f t="array" aca="1" ref="G104" ca="1">_xlfn.SINGLE(IF(ISNUMBER(G$2),IF(ISERROR(MATCH(G$1+$A104-1,dates,0)),NA(),IF(MATCH(G$1+$A104-1,dates,0),SUMIFS(stitches,years_of_year,G$2,days_of_year,"&lt;="&amp;$A104),NA())),NA()))</f>
        <v>#N/A</v>
      </c>
      <c r="H104" t="e" cm="1">
        <f t="array" aca="1" ref="H104" ca="1">_xlfn.SINGLE(IF(ISNUMBER(H$2),IF(ISERROR(MATCH(H$1+$A104-1,dates,0)),NA(),IF(MATCH(H$1+$A104-1,dates,0),SUMIFS(stitches,years_of_year,H$2,days_of_year,"&lt;="&amp;$A104),NA())),NA()))</f>
        <v>#N/A</v>
      </c>
      <c r="I104" t="e" cm="1">
        <f t="array" aca="1" ref="I104" ca="1">_xlfn.SINGLE(IF(ISNUMBER(I$2),IF(ISERROR(MATCH(I$1+$A104-1,dates,0)),NA(),IF(MATCH(I$1+$A104-1,dates,0),SUMIFS(stitches,years_of_year,I$2,days_of_year,"&lt;="&amp;$A104),NA())),NA()))</f>
        <v>#N/A</v>
      </c>
      <c r="J104" t="e" cm="1">
        <f t="array" aca="1" ref="J104" ca="1">_xlfn.SINGLE(IF(ISNUMBER(J$2),IF(ISERROR(MATCH(J$1+$A104-1,dates,0)),NA(),IF(MATCH(J$1+$A104-1,dates,0),SUMIFS(stitches,years_of_year,J$2,days_of_year,"&lt;="&amp;$A104),NA())),NA()))</f>
        <v>#N/A</v>
      </c>
      <c r="K104" t="e" cm="1">
        <f t="array" aca="1" ref="K104" ca="1">_xlfn.SINGLE(IF(ISNUMBER(K$2),IF(ISERROR(MATCH(K$1+$A104-1,dates,0)),NA(),IF(MATCH(K$1+$A104-1,dates,0),SUMIFS(stitches,years_of_year,K$2,days_of_year,"&lt;="&amp;$A104),NA())),NA()))</f>
        <v>#N/A</v>
      </c>
    </row>
    <row r="105" spans="1:11">
      <c r="A105">
        <f t="shared" si="7"/>
        <v>103</v>
      </c>
      <c r="B105" t="e">
        <f t="shared" ca="1" si="9"/>
        <v>#N/A</v>
      </c>
      <c r="C105" t="e">
        <f t="shared" ca="1" si="9"/>
        <v>#N/A</v>
      </c>
      <c r="D105" t="e">
        <f t="shared" ca="1" si="9"/>
        <v>#N/A</v>
      </c>
      <c r="E105" t="e">
        <f t="shared" ca="1" si="9"/>
        <v>#N/A</v>
      </c>
      <c r="F105" t="e" cm="1">
        <f t="array" aca="1" ref="F105" ca="1">_xlfn.SINGLE(IF(ISNUMBER(F$2),IF(ISERROR(MATCH(F$1+$A105-1,dates,0)),NA(),IF(MATCH(F$1+$A105-1,dates,0),SUMIFS(stitches,years_of_year,F$2,days_of_year,"&lt;="&amp;$A105),NA())),NA()))</f>
        <v>#N/A</v>
      </c>
      <c r="G105" t="e" cm="1">
        <f t="array" aca="1" ref="G105" ca="1">_xlfn.SINGLE(IF(ISNUMBER(G$2),IF(ISERROR(MATCH(G$1+$A105-1,dates,0)),NA(),IF(MATCH(G$1+$A105-1,dates,0),SUMIFS(stitches,years_of_year,G$2,days_of_year,"&lt;="&amp;$A105),NA())),NA()))</f>
        <v>#N/A</v>
      </c>
      <c r="H105" t="e" cm="1">
        <f t="array" aca="1" ref="H105" ca="1">_xlfn.SINGLE(IF(ISNUMBER(H$2),IF(ISERROR(MATCH(H$1+$A105-1,dates,0)),NA(),IF(MATCH(H$1+$A105-1,dates,0),SUMIFS(stitches,years_of_year,H$2,days_of_year,"&lt;="&amp;$A105),NA())),NA()))</f>
        <v>#N/A</v>
      </c>
      <c r="I105" t="e" cm="1">
        <f t="array" aca="1" ref="I105" ca="1">_xlfn.SINGLE(IF(ISNUMBER(I$2),IF(ISERROR(MATCH(I$1+$A105-1,dates,0)),NA(),IF(MATCH(I$1+$A105-1,dates,0),SUMIFS(stitches,years_of_year,I$2,days_of_year,"&lt;="&amp;$A105),NA())),NA()))</f>
        <v>#N/A</v>
      </c>
      <c r="J105" t="e" cm="1">
        <f t="array" aca="1" ref="J105" ca="1">_xlfn.SINGLE(IF(ISNUMBER(J$2),IF(ISERROR(MATCH(J$1+$A105-1,dates,0)),NA(),IF(MATCH(J$1+$A105-1,dates,0),SUMIFS(stitches,years_of_year,J$2,days_of_year,"&lt;="&amp;$A105),NA())),NA()))</f>
        <v>#N/A</v>
      </c>
      <c r="K105" t="e" cm="1">
        <f t="array" aca="1" ref="K105" ca="1">_xlfn.SINGLE(IF(ISNUMBER(K$2),IF(ISERROR(MATCH(K$1+$A105-1,dates,0)),NA(),IF(MATCH(K$1+$A105-1,dates,0),SUMIFS(stitches,years_of_year,K$2,days_of_year,"&lt;="&amp;$A105),NA())),NA()))</f>
        <v>#N/A</v>
      </c>
    </row>
    <row r="106" spans="1:11">
      <c r="A106">
        <f t="shared" si="7"/>
        <v>104</v>
      </c>
      <c r="B106" t="e">
        <f t="shared" ca="1" si="9"/>
        <v>#N/A</v>
      </c>
      <c r="C106" t="e">
        <f t="shared" ca="1" si="9"/>
        <v>#N/A</v>
      </c>
      <c r="D106" t="e">
        <f t="shared" ca="1" si="9"/>
        <v>#N/A</v>
      </c>
      <c r="E106" t="e">
        <f t="shared" ca="1" si="9"/>
        <v>#N/A</v>
      </c>
      <c r="F106" t="e" cm="1">
        <f t="array" aca="1" ref="F106" ca="1">_xlfn.SINGLE(IF(ISNUMBER(F$2),IF(ISERROR(MATCH(F$1+$A106-1,dates,0)),NA(),IF(MATCH(F$1+$A106-1,dates,0),SUMIFS(stitches,years_of_year,F$2,days_of_year,"&lt;="&amp;$A106),NA())),NA()))</f>
        <v>#N/A</v>
      </c>
      <c r="G106" t="e" cm="1">
        <f t="array" aca="1" ref="G106" ca="1">_xlfn.SINGLE(IF(ISNUMBER(G$2),IF(ISERROR(MATCH(G$1+$A106-1,dates,0)),NA(),IF(MATCH(G$1+$A106-1,dates,0),SUMIFS(stitches,years_of_year,G$2,days_of_year,"&lt;="&amp;$A106),NA())),NA()))</f>
        <v>#N/A</v>
      </c>
      <c r="H106" t="e" cm="1">
        <f t="array" aca="1" ref="H106" ca="1">_xlfn.SINGLE(IF(ISNUMBER(H$2),IF(ISERROR(MATCH(H$1+$A106-1,dates,0)),NA(),IF(MATCH(H$1+$A106-1,dates,0),SUMIFS(stitches,years_of_year,H$2,days_of_year,"&lt;="&amp;$A106),NA())),NA()))</f>
        <v>#N/A</v>
      </c>
      <c r="I106" t="e" cm="1">
        <f t="array" aca="1" ref="I106" ca="1">_xlfn.SINGLE(IF(ISNUMBER(I$2),IF(ISERROR(MATCH(I$1+$A106-1,dates,0)),NA(),IF(MATCH(I$1+$A106-1,dates,0),SUMIFS(stitches,years_of_year,I$2,days_of_year,"&lt;="&amp;$A106),NA())),NA()))</f>
        <v>#N/A</v>
      </c>
      <c r="J106" t="e" cm="1">
        <f t="array" aca="1" ref="J106" ca="1">_xlfn.SINGLE(IF(ISNUMBER(J$2),IF(ISERROR(MATCH(J$1+$A106-1,dates,0)),NA(),IF(MATCH(J$1+$A106-1,dates,0),SUMIFS(stitches,years_of_year,J$2,days_of_year,"&lt;="&amp;$A106),NA())),NA()))</f>
        <v>#N/A</v>
      </c>
      <c r="K106" t="e" cm="1">
        <f t="array" aca="1" ref="K106" ca="1">_xlfn.SINGLE(IF(ISNUMBER(K$2),IF(ISERROR(MATCH(K$1+$A106-1,dates,0)),NA(),IF(MATCH(K$1+$A106-1,dates,0),SUMIFS(stitches,years_of_year,K$2,days_of_year,"&lt;="&amp;$A106),NA())),NA()))</f>
        <v>#N/A</v>
      </c>
    </row>
    <row r="107" spans="1:11">
      <c r="A107">
        <f t="shared" si="7"/>
        <v>105</v>
      </c>
      <c r="B107" t="e">
        <f t="shared" ca="1" si="9"/>
        <v>#N/A</v>
      </c>
      <c r="C107" t="e">
        <f t="shared" ca="1" si="9"/>
        <v>#N/A</v>
      </c>
      <c r="D107" t="e">
        <f t="shared" ca="1" si="9"/>
        <v>#N/A</v>
      </c>
      <c r="E107" t="e">
        <f t="shared" ca="1" si="9"/>
        <v>#N/A</v>
      </c>
      <c r="F107" t="e" cm="1">
        <f t="array" aca="1" ref="F107" ca="1">_xlfn.SINGLE(IF(ISNUMBER(F$2),IF(ISERROR(MATCH(F$1+$A107-1,dates,0)),NA(),IF(MATCH(F$1+$A107-1,dates,0),SUMIFS(stitches,years_of_year,F$2,days_of_year,"&lt;="&amp;$A107),NA())),NA()))</f>
        <v>#N/A</v>
      </c>
      <c r="G107" t="e" cm="1">
        <f t="array" aca="1" ref="G107" ca="1">_xlfn.SINGLE(IF(ISNUMBER(G$2),IF(ISERROR(MATCH(G$1+$A107-1,dates,0)),NA(),IF(MATCH(G$1+$A107-1,dates,0),SUMIFS(stitches,years_of_year,G$2,days_of_year,"&lt;="&amp;$A107),NA())),NA()))</f>
        <v>#N/A</v>
      </c>
      <c r="H107" t="e" cm="1">
        <f t="array" aca="1" ref="H107" ca="1">_xlfn.SINGLE(IF(ISNUMBER(H$2),IF(ISERROR(MATCH(H$1+$A107-1,dates,0)),NA(),IF(MATCH(H$1+$A107-1,dates,0),SUMIFS(stitches,years_of_year,H$2,days_of_year,"&lt;="&amp;$A107),NA())),NA()))</f>
        <v>#N/A</v>
      </c>
      <c r="I107" t="e" cm="1">
        <f t="array" aca="1" ref="I107" ca="1">_xlfn.SINGLE(IF(ISNUMBER(I$2),IF(ISERROR(MATCH(I$1+$A107-1,dates,0)),NA(),IF(MATCH(I$1+$A107-1,dates,0),SUMIFS(stitches,years_of_year,I$2,days_of_year,"&lt;="&amp;$A107),NA())),NA()))</f>
        <v>#N/A</v>
      </c>
      <c r="J107" t="e" cm="1">
        <f t="array" aca="1" ref="J107" ca="1">_xlfn.SINGLE(IF(ISNUMBER(J$2),IF(ISERROR(MATCH(J$1+$A107-1,dates,0)),NA(),IF(MATCH(J$1+$A107-1,dates,0),SUMIFS(stitches,years_of_year,J$2,days_of_year,"&lt;="&amp;$A107),NA())),NA()))</f>
        <v>#N/A</v>
      </c>
      <c r="K107" t="e" cm="1">
        <f t="array" aca="1" ref="K107" ca="1">_xlfn.SINGLE(IF(ISNUMBER(K$2),IF(ISERROR(MATCH(K$1+$A107-1,dates,0)),NA(),IF(MATCH(K$1+$A107-1,dates,0),SUMIFS(stitches,years_of_year,K$2,days_of_year,"&lt;="&amp;$A107),NA())),NA()))</f>
        <v>#N/A</v>
      </c>
    </row>
    <row r="108" spans="1:11">
      <c r="A108">
        <f t="shared" si="7"/>
        <v>106</v>
      </c>
      <c r="B108" t="e">
        <f t="shared" ca="1" si="9"/>
        <v>#N/A</v>
      </c>
      <c r="C108" t="e">
        <f t="shared" ca="1" si="9"/>
        <v>#N/A</v>
      </c>
      <c r="D108" t="e">
        <f t="shared" ca="1" si="9"/>
        <v>#N/A</v>
      </c>
      <c r="E108" t="e">
        <f t="shared" ca="1" si="9"/>
        <v>#N/A</v>
      </c>
      <c r="F108" t="e" cm="1">
        <f t="array" aca="1" ref="F108" ca="1">_xlfn.SINGLE(IF(ISNUMBER(F$2),IF(ISERROR(MATCH(F$1+$A108-1,dates,0)),NA(),IF(MATCH(F$1+$A108-1,dates,0),SUMIFS(stitches,years_of_year,F$2,days_of_year,"&lt;="&amp;$A108),NA())),NA()))</f>
        <v>#N/A</v>
      </c>
      <c r="G108" t="e" cm="1">
        <f t="array" aca="1" ref="G108" ca="1">_xlfn.SINGLE(IF(ISNUMBER(G$2),IF(ISERROR(MATCH(G$1+$A108-1,dates,0)),NA(),IF(MATCH(G$1+$A108-1,dates,0),SUMIFS(stitches,years_of_year,G$2,days_of_year,"&lt;="&amp;$A108),NA())),NA()))</f>
        <v>#N/A</v>
      </c>
      <c r="H108" t="e" cm="1">
        <f t="array" aca="1" ref="H108" ca="1">_xlfn.SINGLE(IF(ISNUMBER(H$2),IF(ISERROR(MATCH(H$1+$A108-1,dates,0)),NA(),IF(MATCH(H$1+$A108-1,dates,0),SUMIFS(stitches,years_of_year,H$2,days_of_year,"&lt;="&amp;$A108),NA())),NA()))</f>
        <v>#N/A</v>
      </c>
      <c r="I108" t="e" cm="1">
        <f t="array" aca="1" ref="I108" ca="1">_xlfn.SINGLE(IF(ISNUMBER(I$2),IF(ISERROR(MATCH(I$1+$A108-1,dates,0)),NA(),IF(MATCH(I$1+$A108-1,dates,0),SUMIFS(stitches,years_of_year,I$2,days_of_year,"&lt;="&amp;$A108),NA())),NA()))</f>
        <v>#N/A</v>
      </c>
      <c r="J108" t="e" cm="1">
        <f t="array" aca="1" ref="J108" ca="1">_xlfn.SINGLE(IF(ISNUMBER(J$2),IF(ISERROR(MATCH(J$1+$A108-1,dates,0)),NA(),IF(MATCH(J$1+$A108-1,dates,0),SUMIFS(stitches,years_of_year,J$2,days_of_year,"&lt;="&amp;$A108),NA())),NA()))</f>
        <v>#N/A</v>
      </c>
      <c r="K108" t="e" cm="1">
        <f t="array" aca="1" ref="K108" ca="1">_xlfn.SINGLE(IF(ISNUMBER(K$2),IF(ISERROR(MATCH(K$1+$A108-1,dates,0)),NA(),IF(MATCH(K$1+$A108-1,dates,0),SUMIFS(stitches,years_of_year,K$2,days_of_year,"&lt;="&amp;$A108),NA())),NA()))</f>
        <v>#N/A</v>
      </c>
    </row>
    <row r="109" spans="1:11">
      <c r="A109">
        <f t="shared" si="7"/>
        <v>107</v>
      </c>
      <c r="B109" t="e">
        <f t="shared" ca="1" si="9"/>
        <v>#N/A</v>
      </c>
      <c r="C109" t="e">
        <f t="shared" ca="1" si="9"/>
        <v>#N/A</v>
      </c>
      <c r="D109" t="e">
        <f t="shared" ca="1" si="9"/>
        <v>#N/A</v>
      </c>
      <c r="E109" t="e">
        <f t="shared" ca="1" si="9"/>
        <v>#N/A</v>
      </c>
      <c r="F109" t="e" cm="1">
        <f t="array" aca="1" ref="F109" ca="1">_xlfn.SINGLE(IF(ISNUMBER(F$2),IF(ISERROR(MATCH(F$1+$A109-1,dates,0)),NA(),IF(MATCH(F$1+$A109-1,dates,0),SUMIFS(stitches,years_of_year,F$2,days_of_year,"&lt;="&amp;$A109),NA())),NA()))</f>
        <v>#N/A</v>
      </c>
      <c r="G109" t="e" cm="1">
        <f t="array" aca="1" ref="G109" ca="1">_xlfn.SINGLE(IF(ISNUMBER(G$2),IF(ISERROR(MATCH(G$1+$A109-1,dates,0)),NA(),IF(MATCH(G$1+$A109-1,dates,0),SUMIFS(stitches,years_of_year,G$2,days_of_year,"&lt;="&amp;$A109),NA())),NA()))</f>
        <v>#N/A</v>
      </c>
      <c r="H109" t="e" cm="1">
        <f t="array" aca="1" ref="H109" ca="1">_xlfn.SINGLE(IF(ISNUMBER(H$2),IF(ISERROR(MATCH(H$1+$A109-1,dates,0)),NA(),IF(MATCH(H$1+$A109-1,dates,0),SUMIFS(stitches,years_of_year,H$2,days_of_year,"&lt;="&amp;$A109),NA())),NA()))</f>
        <v>#N/A</v>
      </c>
      <c r="I109" t="e" cm="1">
        <f t="array" aca="1" ref="I109" ca="1">_xlfn.SINGLE(IF(ISNUMBER(I$2),IF(ISERROR(MATCH(I$1+$A109-1,dates,0)),NA(),IF(MATCH(I$1+$A109-1,dates,0),SUMIFS(stitches,years_of_year,I$2,days_of_year,"&lt;="&amp;$A109),NA())),NA()))</f>
        <v>#N/A</v>
      </c>
      <c r="J109" t="e" cm="1">
        <f t="array" aca="1" ref="J109" ca="1">_xlfn.SINGLE(IF(ISNUMBER(J$2),IF(ISERROR(MATCH(J$1+$A109-1,dates,0)),NA(),IF(MATCH(J$1+$A109-1,dates,0),SUMIFS(stitches,years_of_year,J$2,days_of_year,"&lt;="&amp;$A109),NA())),NA()))</f>
        <v>#N/A</v>
      </c>
      <c r="K109" t="e" cm="1">
        <f t="array" aca="1" ref="K109" ca="1">_xlfn.SINGLE(IF(ISNUMBER(K$2),IF(ISERROR(MATCH(K$1+$A109-1,dates,0)),NA(),IF(MATCH(K$1+$A109-1,dates,0),SUMIFS(stitches,years_of_year,K$2,days_of_year,"&lt;="&amp;$A109),NA())),NA()))</f>
        <v>#N/A</v>
      </c>
    </row>
    <row r="110" spans="1:11">
      <c r="A110">
        <f t="shared" si="7"/>
        <v>108</v>
      </c>
      <c r="B110" t="e">
        <f t="shared" ca="1" si="9"/>
        <v>#N/A</v>
      </c>
      <c r="C110" t="e">
        <f t="shared" ca="1" si="9"/>
        <v>#N/A</v>
      </c>
      <c r="D110" t="e">
        <f t="shared" ca="1" si="9"/>
        <v>#N/A</v>
      </c>
      <c r="E110" t="e">
        <f t="shared" ca="1" si="9"/>
        <v>#N/A</v>
      </c>
      <c r="F110" t="e" cm="1">
        <f t="array" aca="1" ref="F110" ca="1">_xlfn.SINGLE(IF(ISNUMBER(F$2),IF(ISERROR(MATCH(F$1+$A110-1,dates,0)),NA(),IF(MATCH(F$1+$A110-1,dates,0),SUMIFS(stitches,years_of_year,F$2,days_of_year,"&lt;="&amp;$A110),NA())),NA()))</f>
        <v>#N/A</v>
      </c>
      <c r="G110" t="e" cm="1">
        <f t="array" aca="1" ref="G110" ca="1">_xlfn.SINGLE(IF(ISNUMBER(G$2),IF(ISERROR(MATCH(G$1+$A110-1,dates,0)),NA(),IF(MATCH(G$1+$A110-1,dates,0),SUMIFS(stitches,years_of_year,G$2,days_of_year,"&lt;="&amp;$A110),NA())),NA()))</f>
        <v>#N/A</v>
      </c>
      <c r="H110" t="e" cm="1">
        <f t="array" aca="1" ref="H110" ca="1">_xlfn.SINGLE(IF(ISNUMBER(H$2),IF(ISERROR(MATCH(H$1+$A110-1,dates,0)),NA(),IF(MATCH(H$1+$A110-1,dates,0),SUMIFS(stitches,years_of_year,H$2,days_of_year,"&lt;="&amp;$A110),NA())),NA()))</f>
        <v>#N/A</v>
      </c>
      <c r="I110" t="e" cm="1">
        <f t="array" aca="1" ref="I110" ca="1">_xlfn.SINGLE(IF(ISNUMBER(I$2),IF(ISERROR(MATCH(I$1+$A110-1,dates,0)),NA(),IF(MATCH(I$1+$A110-1,dates,0),SUMIFS(stitches,years_of_year,I$2,days_of_year,"&lt;="&amp;$A110),NA())),NA()))</f>
        <v>#N/A</v>
      </c>
      <c r="J110" t="e" cm="1">
        <f t="array" aca="1" ref="J110" ca="1">_xlfn.SINGLE(IF(ISNUMBER(J$2),IF(ISERROR(MATCH(J$1+$A110-1,dates,0)),NA(),IF(MATCH(J$1+$A110-1,dates,0),SUMIFS(stitches,years_of_year,J$2,days_of_year,"&lt;="&amp;$A110),NA())),NA()))</f>
        <v>#N/A</v>
      </c>
      <c r="K110" t="e" cm="1">
        <f t="array" aca="1" ref="K110" ca="1">_xlfn.SINGLE(IF(ISNUMBER(K$2),IF(ISERROR(MATCH(K$1+$A110-1,dates,0)),NA(),IF(MATCH(K$1+$A110-1,dates,0),SUMIFS(stitches,years_of_year,K$2,days_of_year,"&lt;="&amp;$A110),NA())),NA()))</f>
        <v>#N/A</v>
      </c>
    </row>
    <row r="111" spans="1:11">
      <c r="A111">
        <f t="shared" si="7"/>
        <v>109</v>
      </c>
      <c r="B111" t="e">
        <f t="shared" ca="1" si="9"/>
        <v>#N/A</v>
      </c>
      <c r="C111" t="e">
        <f t="shared" ca="1" si="9"/>
        <v>#N/A</v>
      </c>
      <c r="D111" t="e">
        <f t="shared" ca="1" si="9"/>
        <v>#N/A</v>
      </c>
      <c r="E111" t="e">
        <f t="shared" ca="1" si="9"/>
        <v>#N/A</v>
      </c>
      <c r="F111" t="e" cm="1">
        <f t="array" aca="1" ref="F111" ca="1">_xlfn.SINGLE(IF(ISNUMBER(F$2),IF(ISERROR(MATCH(F$1+$A111-1,dates,0)),NA(),IF(MATCH(F$1+$A111-1,dates,0),SUMIFS(stitches,years_of_year,F$2,days_of_year,"&lt;="&amp;$A111),NA())),NA()))</f>
        <v>#N/A</v>
      </c>
      <c r="G111" t="e" cm="1">
        <f t="array" aca="1" ref="G111" ca="1">_xlfn.SINGLE(IF(ISNUMBER(G$2),IF(ISERROR(MATCH(G$1+$A111-1,dates,0)),NA(),IF(MATCH(G$1+$A111-1,dates,0),SUMIFS(stitches,years_of_year,G$2,days_of_year,"&lt;="&amp;$A111),NA())),NA()))</f>
        <v>#N/A</v>
      </c>
      <c r="H111" t="e" cm="1">
        <f t="array" aca="1" ref="H111" ca="1">_xlfn.SINGLE(IF(ISNUMBER(H$2),IF(ISERROR(MATCH(H$1+$A111-1,dates,0)),NA(),IF(MATCH(H$1+$A111-1,dates,0),SUMIFS(stitches,years_of_year,H$2,days_of_year,"&lt;="&amp;$A111),NA())),NA()))</f>
        <v>#N/A</v>
      </c>
      <c r="I111" t="e" cm="1">
        <f t="array" aca="1" ref="I111" ca="1">_xlfn.SINGLE(IF(ISNUMBER(I$2),IF(ISERROR(MATCH(I$1+$A111-1,dates,0)),NA(),IF(MATCH(I$1+$A111-1,dates,0),SUMIFS(stitches,years_of_year,I$2,days_of_year,"&lt;="&amp;$A111),NA())),NA()))</f>
        <v>#N/A</v>
      </c>
      <c r="J111" t="e" cm="1">
        <f t="array" aca="1" ref="J111" ca="1">_xlfn.SINGLE(IF(ISNUMBER(J$2),IF(ISERROR(MATCH(J$1+$A111-1,dates,0)),NA(),IF(MATCH(J$1+$A111-1,dates,0),SUMIFS(stitches,years_of_year,J$2,days_of_year,"&lt;="&amp;$A111),NA())),NA()))</f>
        <v>#N/A</v>
      </c>
      <c r="K111" t="e" cm="1">
        <f t="array" aca="1" ref="K111" ca="1">_xlfn.SINGLE(IF(ISNUMBER(K$2),IF(ISERROR(MATCH(K$1+$A111-1,dates,0)),NA(),IF(MATCH(K$1+$A111-1,dates,0),SUMIFS(stitches,years_of_year,K$2,days_of_year,"&lt;="&amp;$A111),NA())),NA()))</f>
        <v>#N/A</v>
      </c>
    </row>
    <row r="112" spans="1:11">
      <c r="A112">
        <f t="shared" si="7"/>
        <v>110</v>
      </c>
      <c r="B112" t="e">
        <f t="shared" ca="1" si="9"/>
        <v>#N/A</v>
      </c>
      <c r="C112" t="e">
        <f t="shared" ca="1" si="9"/>
        <v>#N/A</v>
      </c>
      <c r="D112" t="e">
        <f t="shared" ca="1" si="9"/>
        <v>#N/A</v>
      </c>
      <c r="E112" t="e">
        <f t="shared" ca="1" si="9"/>
        <v>#N/A</v>
      </c>
      <c r="F112" t="e" cm="1">
        <f t="array" aca="1" ref="F112" ca="1">_xlfn.SINGLE(IF(ISNUMBER(F$2),IF(ISERROR(MATCH(F$1+$A112-1,dates,0)),NA(),IF(MATCH(F$1+$A112-1,dates,0),SUMIFS(stitches,years_of_year,F$2,days_of_year,"&lt;="&amp;$A112),NA())),NA()))</f>
        <v>#N/A</v>
      </c>
      <c r="G112" t="e" cm="1">
        <f t="array" aca="1" ref="G112" ca="1">_xlfn.SINGLE(IF(ISNUMBER(G$2),IF(ISERROR(MATCH(G$1+$A112-1,dates,0)),NA(),IF(MATCH(G$1+$A112-1,dates,0),SUMIFS(stitches,years_of_year,G$2,days_of_year,"&lt;="&amp;$A112),NA())),NA()))</f>
        <v>#N/A</v>
      </c>
      <c r="H112" t="e" cm="1">
        <f t="array" aca="1" ref="H112" ca="1">_xlfn.SINGLE(IF(ISNUMBER(H$2),IF(ISERROR(MATCH(H$1+$A112-1,dates,0)),NA(),IF(MATCH(H$1+$A112-1,dates,0),SUMIFS(stitches,years_of_year,H$2,days_of_year,"&lt;="&amp;$A112),NA())),NA()))</f>
        <v>#N/A</v>
      </c>
      <c r="I112" t="e" cm="1">
        <f t="array" aca="1" ref="I112" ca="1">_xlfn.SINGLE(IF(ISNUMBER(I$2),IF(ISERROR(MATCH(I$1+$A112-1,dates,0)),NA(),IF(MATCH(I$1+$A112-1,dates,0),SUMIFS(stitches,years_of_year,I$2,days_of_year,"&lt;="&amp;$A112),NA())),NA()))</f>
        <v>#N/A</v>
      </c>
      <c r="J112" t="e" cm="1">
        <f t="array" aca="1" ref="J112" ca="1">_xlfn.SINGLE(IF(ISNUMBER(J$2),IF(ISERROR(MATCH(J$1+$A112-1,dates,0)),NA(),IF(MATCH(J$1+$A112-1,dates,0),SUMIFS(stitches,years_of_year,J$2,days_of_year,"&lt;="&amp;$A112),NA())),NA()))</f>
        <v>#N/A</v>
      </c>
      <c r="K112" t="e" cm="1">
        <f t="array" aca="1" ref="K112" ca="1">_xlfn.SINGLE(IF(ISNUMBER(K$2),IF(ISERROR(MATCH(K$1+$A112-1,dates,0)),NA(),IF(MATCH(K$1+$A112-1,dates,0),SUMIFS(stitches,years_of_year,K$2,days_of_year,"&lt;="&amp;$A112),NA())),NA()))</f>
        <v>#N/A</v>
      </c>
    </row>
    <row r="113" spans="1:11">
      <c r="A113">
        <f t="shared" si="7"/>
        <v>111</v>
      </c>
      <c r="B113" t="e">
        <f t="shared" ca="1" si="9"/>
        <v>#N/A</v>
      </c>
      <c r="C113" t="e">
        <f t="shared" ca="1" si="9"/>
        <v>#N/A</v>
      </c>
      <c r="D113" t="e">
        <f t="shared" ca="1" si="9"/>
        <v>#N/A</v>
      </c>
      <c r="E113" t="e">
        <f t="shared" ca="1" si="9"/>
        <v>#N/A</v>
      </c>
      <c r="F113" t="e" cm="1">
        <f t="array" aca="1" ref="F113" ca="1">_xlfn.SINGLE(IF(ISNUMBER(F$2),IF(ISERROR(MATCH(F$1+$A113-1,dates,0)),NA(),IF(MATCH(F$1+$A113-1,dates,0),SUMIFS(stitches,years_of_year,F$2,days_of_year,"&lt;="&amp;$A113),NA())),NA()))</f>
        <v>#N/A</v>
      </c>
      <c r="G113" t="e" cm="1">
        <f t="array" aca="1" ref="G113" ca="1">_xlfn.SINGLE(IF(ISNUMBER(G$2),IF(ISERROR(MATCH(G$1+$A113-1,dates,0)),NA(),IF(MATCH(G$1+$A113-1,dates,0),SUMIFS(stitches,years_of_year,G$2,days_of_year,"&lt;="&amp;$A113),NA())),NA()))</f>
        <v>#N/A</v>
      </c>
      <c r="H113" t="e" cm="1">
        <f t="array" aca="1" ref="H113" ca="1">_xlfn.SINGLE(IF(ISNUMBER(H$2),IF(ISERROR(MATCH(H$1+$A113-1,dates,0)),NA(),IF(MATCH(H$1+$A113-1,dates,0),SUMIFS(stitches,years_of_year,H$2,days_of_year,"&lt;="&amp;$A113),NA())),NA()))</f>
        <v>#N/A</v>
      </c>
      <c r="I113" t="e" cm="1">
        <f t="array" aca="1" ref="I113" ca="1">_xlfn.SINGLE(IF(ISNUMBER(I$2),IF(ISERROR(MATCH(I$1+$A113-1,dates,0)),NA(),IF(MATCH(I$1+$A113-1,dates,0),SUMIFS(stitches,years_of_year,I$2,days_of_year,"&lt;="&amp;$A113),NA())),NA()))</f>
        <v>#N/A</v>
      </c>
      <c r="J113" t="e" cm="1">
        <f t="array" aca="1" ref="J113" ca="1">_xlfn.SINGLE(IF(ISNUMBER(J$2),IF(ISERROR(MATCH(J$1+$A113-1,dates,0)),NA(),IF(MATCH(J$1+$A113-1,dates,0),SUMIFS(stitches,years_of_year,J$2,days_of_year,"&lt;="&amp;$A113),NA())),NA()))</f>
        <v>#N/A</v>
      </c>
      <c r="K113" t="e" cm="1">
        <f t="array" aca="1" ref="K113" ca="1">_xlfn.SINGLE(IF(ISNUMBER(K$2),IF(ISERROR(MATCH(K$1+$A113-1,dates,0)),NA(),IF(MATCH(K$1+$A113-1,dates,0),SUMIFS(stitches,years_of_year,K$2,days_of_year,"&lt;="&amp;$A113),NA())),NA()))</f>
        <v>#N/A</v>
      </c>
    </row>
    <row r="114" spans="1:11">
      <c r="A114">
        <f t="shared" si="7"/>
        <v>112</v>
      </c>
      <c r="B114" t="e">
        <f t="shared" ca="1" si="9"/>
        <v>#N/A</v>
      </c>
      <c r="C114" t="e">
        <f t="shared" ca="1" si="9"/>
        <v>#N/A</v>
      </c>
      <c r="D114" t="e">
        <f t="shared" ca="1" si="9"/>
        <v>#N/A</v>
      </c>
      <c r="E114" t="e">
        <f t="shared" ca="1" si="9"/>
        <v>#N/A</v>
      </c>
      <c r="F114" t="e" cm="1">
        <f t="array" aca="1" ref="F114" ca="1">_xlfn.SINGLE(IF(ISNUMBER(F$2),IF(ISERROR(MATCH(F$1+$A114-1,dates,0)),NA(),IF(MATCH(F$1+$A114-1,dates,0),SUMIFS(stitches,years_of_year,F$2,days_of_year,"&lt;="&amp;$A114),NA())),NA()))</f>
        <v>#N/A</v>
      </c>
      <c r="G114" t="e" cm="1">
        <f t="array" aca="1" ref="G114" ca="1">_xlfn.SINGLE(IF(ISNUMBER(G$2),IF(ISERROR(MATCH(G$1+$A114-1,dates,0)),NA(),IF(MATCH(G$1+$A114-1,dates,0),SUMIFS(stitches,years_of_year,G$2,days_of_year,"&lt;="&amp;$A114),NA())),NA()))</f>
        <v>#N/A</v>
      </c>
      <c r="H114" t="e" cm="1">
        <f t="array" aca="1" ref="H114" ca="1">_xlfn.SINGLE(IF(ISNUMBER(H$2),IF(ISERROR(MATCH(H$1+$A114-1,dates,0)),NA(),IF(MATCH(H$1+$A114-1,dates,0),SUMIFS(stitches,years_of_year,H$2,days_of_year,"&lt;="&amp;$A114),NA())),NA()))</f>
        <v>#N/A</v>
      </c>
      <c r="I114" t="e" cm="1">
        <f t="array" aca="1" ref="I114" ca="1">_xlfn.SINGLE(IF(ISNUMBER(I$2),IF(ISERROR(MATCH(I$1+$A114-1,dates,0)),NA(),IF(MATCH(I$1+$A114-1,dates,0),SUMIFS(stitches,years_of_year,I$2,days_of_year,"&lt;="&amp;$A114),NA())),NA()))</f>
        <v>#N/A</v>
      </c>
      <c r="J114" t="e" cm="1">
        <f t="array" aca="1" ref="J114" ca="1">_xlfn.SINGLE(IF(ISNUMBER(J$2),IF(ISERROR(MATCH(J$1+$A114-1,dates,0)),NA(),IF(MATCH(J$1+$A114-1,dates,0),SUMIFS(stitches,years_of_year,J$2,days_of_year,"&lt;="&amp;$A114),NA())),NA()))</f>
        <v>#N/A</v>
      </c>
      <c r="K114" t="e" cm="1">
        <f t="array" aca="1" ref="K114" ca="1">_xlfn.SINGLE(IF(ISNUMBER(K$2),IF(ISERROR(MATCH(K$1+$A114-1,dates,0)),NA(),IF(MATCH(K$1+$A114-1,dates,0),SUMIFS(stitches,years_of_year,K$2,days_of_year,"&lt;="&amp;$A114),NA())),NA()))</f>
        <v>#N/A</v>
      </c>
    </row>
    <row r="115" spans="1:11">
      <c r="A115">
        <f t="shared" si="7"/>
        <v>113</v>
      </c>
      <c r="B115" t="e">
        <f t="shared" ca="1" si="9"/>
        <v>#N/A</v>
      </c>
      <c r="C115" t="e">
        <f t="shared" ca="1" si="9"/>
        <v>#N/A</v>
      </c>
      <c r="D115" t="e">
        <f t="shared" ca="1" si="9"/>
        <v>#N/A</v>
      </c>
      <c r="E115" t="e">
        <f t="shared" ca="1" si="9"/>
        <v>#N/A</v>
      </c>
      <c r="F115" t="e" cm="1">
        <f t="array" aca="1" ref="F115" ca="1">_xlfn.SINGLE(IF(ISNUMBER(F$2),IF(ISERROR(MATCH(F$1+$A115-1,dates,0)),NA(),IF(MATCH(F$1+$A115-1,dates,0),SUMIFS(stitches,years_of_year,F$2,days_of_year,"&lt;="&amp;$A115),NA())),NA()))</f>
        <v>#N/A</v>
      </c>
      <c r="G115" t="e" cm="1">
        <f t="array" aca="1" ref="G115" ca="1">_xlfn.SINGLE(IF(ISNUMBER(G$2),IF(ISERROR(MATCH(G$1+$A115-1,dates,0)),NA(),IF(MATCH(G$1+$A115-1,dates,0),SUMIFS(stitches,years_of_year,G$2,days_of_year,"&lt;="&amp;$A115),NA())),NA()))</f>
        <v>#N/A</v>
      </c>
      <c r="H115" t="e" cm="1">
        <f t="array" aca="1" ref="H115" ca="1">_xlfn.SINGLE(IF(ISNUMBER(H$2),IF(ISERROR(MATCH(H$1+$A115-1,dates,0)),NA(),IF(MATCH(H$1+$A115-1,dates,0),SUMIFS(stitches,years_of_year,H$2,days_of_year,"&lt;="&amp;$A115),NA())),NA()))</f>
        <v>#N/A</v>
      </c>
      <c r="I115" t="e" cm="1">
        <f t="array" aca="1" ref="I115" ca="1">_xlfn.SINGLE(IF(ISNUMBER(I$2),IF(ISERROR(MATCH(I$1+$A115-1,dates,0)),NA(),IF(MATCH(I$1+$A115-1,dates,0),SUMIFS(stitches,years_of_year,I$2,days_of_year,"&lt;="&amp;$A115),NA())),NA()))</f>
        <v>#N/A</v>
      </c>
      <c r="J115" t="e" cm="1">
        <f t="array" aca="1" ref="J115" ca="1">_xlfn.SINGLE(IF(ISNUMBER(J$2),IF(ISERROR(MATCH(J$1+$A115-1,dates,0)),NA(),IF(MATCH(J$1+$A115-1,dates,0),SUMIFS(stitches,years_of_year,J$2,days_of_year,"&lt;="&amp;$A115),NA())),NA()))</f>
        <v>#N/A</v>
      </c>
      <c r="K115" t="e" cm="1">
        <f t="array" aca="1" ref="K115" ca="1">_xlfn.SINGLE(IF(ISNUMBER(K$2),IF(ISERROR(MATCH(K$1+$A115-1,dates,0)),NA(),IF(MATCH(K$1+$A115-1,dates,0),SUMIFS(stitches,years_of_year,K$2,days_of_year,"&lt;="&amp;$A115),NA())),NA()))</f>
        <v>#N/A</v>
      </c>
    </row>
    <row r="116" spans="1:11">
      <c r="A116">
        <f t="shared" si="7"/>
        <v>114</v>
      </c>
      <c r="B116" t="e">
        <f t="shared" ca="1" si="9"/>
        <v>#N/A</v>
      </c>
      <c r="C116" t="e">
        <f t="shared" ca="1" si="9"/>
        <v>#N/A</v>
      </c>
      <c r="D116" t="e">
        <f t="shared" ca="1" si="9"/>
        <v>#N/A</v>
      </c>
      <c r="E116" t="e">
        <f t="shared" ca="1" si="9"/>
        <v>#N/A</v>
      </c>
      <c r="F116" t="e" cm="1">
        <f t="array" aca="1" ref="F116" ca="1">_xlfn.SINGLE(IF(ISNUMBER(F$2),IF(ISERROR(MATCH(F$1+$A116-1,dates,0)),NA(),IF(MATCH(F$1+$A116-1,dates,0),SUMIFS(stitches,years_of_year,F$2,days_of_year,"&lt;="&amp;$A116),NA())),NA()))</f>
        <v>#N/A</v>
      </c>
      <c r="G116" t="e" cm="1">
        <f t="array" aca="1" ref="G116" ca="1">_xlfn.SINGLE(IF(ISNUMBER(G$2),IF(ISERROR(MATCH(G$1+$A116-1,dates,0)),NA(),IF(MATCH(G$1+$A116-1,dates,0),SUMIFS(stitches,years_of_year,G$2,days_of_year,"&lt;="&amp;$A116),NA())),NA()))</f>
        <v>#N/A</v>
      </c>
      <c r="H116" t="e" cm="1">
        <f t="array" aca="1" ref="H116" ca="1">_xlfn.SINGLE(IF(ISNUMBER(H$2),IF(ISERROR(MATCH(H$1+$A116-1,dates,0)),NA(),IF(MATCH(H$1+$A116-1,dates,0),SUMIFS(stitches,years_of_year,H$2,days_of_year,"&lt;="&amp;$A116),NA())),NA()))</f>
        <v>#N/A</v>
      </c>
      <c r="I116" t="e" cm="1">
        <f t="array" aca="1" ref="I116" ca="1">_xlfn.SINGLE(IF(ISNUMBER(I$2),IF(ISERROR(MATCH(I$1+$A116-1,dates,0)),NA(),IF(MATCH(I$1+$A116-1,dates,0),SUMIFS(stitches,years_of_year,I$2,days_of_year,"&lt;="&amp;$A116),NA())),NA()))</f>
        <v>#N/A</v>
      </c>
      <c r="J116" t="e" cm="1">
        <f t="array" aca="1" ref="J116" ca="1">_xlfn.SINGLE(IF(ISNUMBER(J$2),IF(ISERROR(MATCH(J$1+$A116-1,dates,0)),NA(),IF(MATCH(J$1+$A116-1,dates,0),SUMIFS(stitches,years_of_year,J$2,days_of_year,"&lt;="&amp;$A116),NA())),NA()))</f>
        <v>#N/A</v>
      </c>
      <c r="K116" t="e" cm="1">
        <f t="array" aca="1" ref="K116" ca="1">_xlfn.SINGLE(IF(ISNUMBER(K$2),IF(ISERROR(MATCH(K$1+$A116-1,dates,0)),NA(),IF(MATCH(K$1+$A116-1,dates,0),SUMIFS(stitches,years_of_year,K$2,days_of_year,"&lt;="&amp;$A116),NA())),NA()))</f>
        <v>#N/A</v>
      </c>
    </row>
    <row r="117" spans="1:11">
      <c r="A117">
        <f t="shared" si="7"/>
        <v>115</v>
      </c>
      <c r="B117" t="e">
        <f t="shared" ca="1" si="9"/>
        <v>#N/A</v>
      </c>
      <c r="C117" t="e">
        <f t="shared" ca="1" si="9"/>
        <v>#N/A</v>
      </c>
      <c r="D117" t="e">
        <f t="shared" ca="1" si="9"/>
        <v>#N/A</v>
      </c>
      <c r="E117" t="e">
        <f t="shared" ca="1" si="9"/>
        <v>#N/A</v>
      </c>
      <c r="F117" t="e" cm="1">
        <f t="array" aca="1" ref="F117" ca="1">_xlfn.SINGLE(IF(ISNUMBER(F$2),IF(ISERROR(MATCH(F$1+$A117-1,dates,0)),NA(),IF(MATCH(F$1+$A117-1,dates,0),SUMIFS(stitches,years_of_year,F$2,days_of_year,"&lt;="&amp;$A117),NA())),NA()))</f>
        <v>#N/A</v>
      </c>
      <c r="G117" t="e" cm="1">
        <f t="array" aca="1" ref="G117" ca="1">_xlfn.SINGLE(IF(ISNUMBER(G$2),IF(ISERROR(MATCH(G$1+$A117-1,dates,0)),NA(),IF(MATCH(G$1+$A117-1,dates,0),SUMIFS(stitches,years_of_year,G$2,days_of_year,"&lt;="&amp;$A117),NA())),NA()))</f>
        <v>#N/A</v>
      </c>
      <c r="H117" t="e" cm="1">
        <f t="array" aca="1" ref="H117" ca="1">_xlfn.SINGLE(IF(ISNUMBER(H$2),IF(ISERROR(MATCH(H$1+$A117-1,dates,0)),NA(),IF(MATCH(H$1+$A117-1,dates,0),SUMIFS(stitches,years_of_year,H$2,days_of_year,"&lt;="&amp;$A117),NA())),NA()))</f>
        <v>#N/A</v>
      </c>
      <c r="I117" t="e" cm="1">
        <f t="array" aca="1" ref="I117" ca="1">_xlfn.SINGLE(IF(ISNUMBER(I$2),IF(ISERROR(MATCH(I$1+$A117-1,dates,0)),NA(),IF(MATCH(I$1+$A117-1,dates,0),SUMIFS(stitches,years_of_year,I$2,days_of_year,"&lt;="&amp;$A117),NA())),NA()))</f>
        <v>#N/A</v>
      </c>
      <c r="J117" t="e" cm="1">
        <f t="array" aca="1" ref="J117" ca="1">_xlfn.SINGLE(IF(ISNUMBER(J$2),IF(ISERROR(MATCH(J$1+$A117-1,dates,0)),NA(),IF(MATCH(J$1+$A117-1,dates,0),SUMIFS(stitches,years_of_year,J$2,days_of_year,"&lt;="&amp;$A117),NA())),NA()))</f>
        <v>#N/A</v>
      </c>
      <c r="K117" t="e" cm="1">
        <f t="array" aca="1" ref="K117" ca="1">_xlfn.SINGLE(IF(ISNUMBER(K$2),IF(ISERROR(MATCH(K$1+$A117-1,dates,0)),NA(),IF(MATCH(K$1+$A117-1,dates,0),SUMIFS(stitches,years_of_year,K$2,days_of_year,"&lt;="&amp;$A117),NA())),NA()))</f>
        <v>#N/A</v>
      </c>
    </row>
    <row r="118" spans="1:11">
      <c r="A118">
        <f t="shared" si="7"/>
        <v>116</v>
      </c>
      <c r="B118" t="e">
        <f t="shared" ca="1" si="9"/>
        <v>#N/A</v>
      </c>
      <c r="C118" t="e">
        <f t="shared" ca="1" si="9"/>
        <v>#N/A</v>
      </c>
      <c r="D118" t="e">
        <f t="shared" ca="1" si="9"/>
        <v>#N/A</v>
      </c>
      <c r="E118" t="e">
        <f t="shared" ca="1" si="9"/>
        <v>#N/A</v>
      </c>
      <c r="F118" t="e" cm="1">
        <f t="array" aca="1" ref="F118" ca="1">_xlfn.SINGLE(IF(ISNUMBER(F$2),IF(ISERROR(MATCH(F$1+$A118-1,dates,0)),NA(),IF(MATCH(F$1+$A118-1,dates,0),SUMIFS(stitches,years_of_year,F$2,days_of_year,"&lt;="&amp;$A118),NA())),NA()))</f>
        <v>#N/A</v>
      </c>
      <c r="G118" t="e" cm="1">
        <f t="array" aca="1" ref="G118" ca="1">_xlfn.SINGLE(IF(ISNUMBER(G$2),IF(ISERROR(MATCH(G$1+$A118-1,dates,0)),NA(),IF(MATCH(G$1+$A118-1,dates,0),SUMIFS(stitches,years_of_year,G$2,days_of_year,"&lt;="&amp;$A118),NA())),NA()))</f>
        <v>#N/A</v>
      </c>
      <c r="H118" t="e" cm="1">
        <f t="array" aca="1" ref="H118" ca="1">_xlfn.SINGLE(IF(ISNUMBER(H$2),IF(ISERROR(MATCH(H$1+$A118-1,dates,0)),NA(),IF(MATCH(H$1+$A118-1,dates,0),SUMIFS(stitches,years_of_year,H$2,days_of_year,"&lt;="&amp;$A118),NA())),NA()))</f>
        <v>#N/A</v>
      </c>
      <c r="I118" t="e" cm="1">
        <f t="array" aca="1" ref="I118" ca="1">_xlfn.SINGLE(IF(ISNUMBER(I$2),IF(ISERROR(MATCH(I$1+$A118-1,dates,0)),NA(),IF(MATCH(I$1+$A118-1,dates,0),SUMIFS(stitches,years_of_year,I$2,days_of_year,"&lt;="&amp;$A118),NA())),NA()))</f>
        <v>#N/A</v>
      </c>
      <c r="J118" t="e" cm="1">
        <f t="array" aca="1" ref="J118" ca="1">_xlfn.SINGLE(IF(ISNUMBER(J$2),IF(ISERROR(MATCH(J$1+$A118-1,dates,0)),NA(),IF(MATCH(J$1+$A118-1,dates,0),SUMIFS(stitches,years_of_year,J$2,days_of_year,"&lt;="&amp;$A118),NA())),NA()))</f>
        <v>#N/A</v>
      </c>
      <c r="K118" t="e" cm="1">
        <f t="array" aca="1" ref="K118" ca="1">_xlfn.SINGLE(IF(ISNUMBER(K$2),IF(ISERROR(MATCH(K$1+$A118-1,dates,0)),NA(),IF(MATCH(K$1+$A118-1,dates,0),SUMIFS(stitches,years_of_year,K$2,days_of_year,"&lt;="&amp;$A118),NA())),NA()))</f>
        <v>#N/A</v>
      </c>
    </row>
    <row r="119" spans="1:11">
      <c r="A119">
        <f t="shared" si="7"/>
        <v>117</v>
      </c>
      <c r="B119" t="e">
        <f t="shared" ca="1" si="9"/>
        <v>#N/A</v>
      </c>
      <c r="C119" t="e">
        <f t="shared" ca="1" si="9"/>
        <v>#N/A</v>
      </c>
      <c r="D119" t="e">
        <f t="shared" ca="1" si="9"/>
        <v>#N/A</v>
      </c>
      <c r="E119" t="e">
        <f t="shared" ca="1" si="9"/>
        <v>#N/A</v>
      </c>
      <c r="F119" t="e" cm="1">
        <f t="array" aca="1" ref="F119" ca="1">_xlfn.SINGLE(IF(ISNUMBER(F$2),IF(ISERROR(MATCH(F$1+$A119-1,dates,0)),NA(),IF(MATCH(F$1+$A119-1,dates,0),SUMIFS(stitches,years_of_year,F$2,days_of_year,"&lt;="&amp;$A119),NA())),NA()))</f>
        <v>#N/A</v>
      </c>
      <c r="G119" t="e" cm="1">
        <f t="array" aca="1" ref="G119" ca="1">_xlfn.SINGLE(IF(ISNUMBER(G$2),IF(ISERROR(MATCH(G$1+$A119-1,dates,0)),NA(),IF(MATCH(G$1+$A119-1,dates,0),SUMIFS(stitches,years_of_year,G$2,days_of_year,"&lt;="&amp;$A119),NA())),NA()))</f>
        <v>#N/A</v>
      </c>
      <c r="H119" t="e" cm="1">
        <f t="array" aca="1" ref="H119" ca="1">_xlfn.SINGLE(IF(ISNUMBER(H$2),IF(ISERROR(MATCH(H$1+$A119-1,dates,0)),NA(),IF(MATCH(H$1+$A119-1,dates,0),SUMIFS(stitches,years_of_year,H$2,days_of_year,"&lt;="&amp;$A119),NA())),NA()))</f>
        <v>#N/A</v>
      </c>
      <c r="I119" t="e" cm="1">
        <f t="array" aca="1" ref="I119" ca="1">_xlfn.SINGLE(IF(ISNUMBER(I$2),IF(ISERROR(MATCH(I$1+$A119-1,dates,0)),NA(),IF(MATCH(I$1+$A119-1,dates,0),SUMIFS(stitches,years_of_year,I$2,days_of_year,"&lt;="&amp;$A119),NA())),NA()))</f>
        <v>#N/A</v>
      </c>
      <c r="J119" t="e" cm="1">
        <f t="array" aca="1" ref="J119" ca="1">_xlfn.SINGLE(IF(ISNUMBER(J$2),IF(ISERROR(MATCH(J$1+$A119-1,dates,0)),NA(),IF(MATCH(J$1+$A119-1,dates,0),SUMIFS(stitches,years_of_year,J$2,days_of_year,"&lt;="&amp;$A119),NA())),NA()))</f>
        <v>#N/A</v>
      </c>
      <c r="K119" t="e" cm="1">
        <f t="array" aca="1" ref="K119" ca="1">_xlfn.SINGLE(IF(ISNUMBER(K$2),IF(ISERROR(MATCH(K$1+$A119-1,dates,0)),NA(),IF(MATCH(K$1+$A119-1,dates,0),SUMIFS(stitches,years_of_year,K$2,days_of_year,"&lt;="&amp;$A119),NA())),NA()))</f>
        <v>#N/A</v>
      </c>
    </row>
    <row r="120" spans="1:11">
      <c r="A120">
        <f t="shared" si="7"/>
        <v>118</v>
      </c>
      <c r="B120" t="e">
        <f t="shared" ca="1" si="9"/>
        <v>#N/A</v>
      </c>
      <c r="C120" t="e">
        <f t="shared" ca="1" si="9"/>
        <v>#N/A</v>
      </c>
      <c r="D120" t="e">
        <f t="shared" ca="1" si="9"/>
        <v>#N/A</v>
      </c>
      <c r="E120" t="e">
        <f t="shared" ca="1" si="9"/>
        <v>#N/A</v>
      </c>
      <c r="F120" t="e" cm="1">
        <f t="array" aca="1" ref="F120" ca="1">_xlfn.SINGLE(IF(ISNUMBER(F$2),IF(ISERROR(MATCH(F$1+$A120-1,dates,0)),NA(),IF(MATCH(F$1+$A120-1,dates,0),SUMIFS(stitches,years_of_year,F$2,days_of_year,"&lt;="&amp;$A120),NA())),NA()))</f>
        <v>#N/A</v>
      </c>
      <c r="G120" t="e" cm="1">
        <f t="array" aca="1" ref="G120" ca="1">_xlfn.SINGLE(IF(ISNUMBER(G$2),IF(ISERROR(MATCH(G$1+$A120-1,dates,0)),NA(),IF(MATCH(G$1+$A120-1,dates,0),SUMIFS(stitches,years_of_year,G$2,days_of_year,"&lt;="&amp;$A120),NA())),NA()))</f>
        <v>#N/A</v>
      </c>
      <c r="H120" t="e" cm="1">
        <f t="array" aca="1" ref="H120" ca="1">_xlfn.SINGLE(IF(ISNUMBER(H$2),IF(ISERROR(MATCH(H$1+$A120-1,dates,0)),NA(),IF(MATCH(H$1+$A120-1,dates,0),SUMIFS(stitches,years_of_year,H$2,days_of_year,"&lt;="&amp;$A120),NA())),NA()))</f>
        <v>#N/A</v>
      </c>
      <c r="I120" t="e" cm="1">
        <f t="array" aca="1" ref="I120" ca="1">_xlfn.SINGLE(IF(ISNUMBER(I$2),IF(ISERROR(MATCH(I$1+$A120-1,dates,0)),NA(),IF(MATCH(I$1+$A120-1,dates,0),SUMIFS(stitches,years_of_year,I$2,days_of_year,"&lt;="&amp;$A120),NA())),NA()))</f>
        <v>#N/A</v>
      </c>
      <c r="J120" t="e" cm="1">
        <f t="array" aca="1" ref="J120" ca="1">_xlfn.SINGLE(IF(ISNUMBER(J$2),IF(ISERROR(MATCH(J$1+$A120-1,dates,0)),NA(),IF(MATCH(J$1+$A120-1,dates,0),SUMIFS(stitches,years_of_year,J$2,days_of_year,"&lt;="&amp;$A120),NA())),NA()))</f>
        <v>#N/A</v>
      </c>
      <c r="K120" t="e" cm="1">
        <f t="array" aca="1" ref="K120" ca="1">_xlfn.SINGLE(IF(ISNUMBER(K$2),IF(ISERROR(MATCH(K$1+$A120-1,dates,0)),NA(),IF(MATCH(K$1+$A120-1,dates,0),SUMIFS(stitches,years_of_year,K$2,days_of_year,"&lt;="&amp;$A120),NA())),NA()))</f>
        <v>#N/A</v>
      </c>
    </row>
    <row r="121" spans="1:11">
      <c r="A121">
        <f t="shared" si="7"/>
        <v>119</v>
      </c>
      <c r="B121" t="e">
        <f t="shared" ca="1" si="9"/>
        <v>#N/A</v>
      </c>
      <c r="C121" t="e">
        <f t="shared" ca="1" si="9"/>
        <v>#N/A</v>
      </c>
      <c r="D121" t="e">
        <f t="shared" ca="1" si="9"/>
        <v>#N/A</v>
      </c>
      <c r="E121" t="e">
        <f t="shared" ca="1" si="9"/>
        <v>#N/A</v>
      </c>
      <c r="F121" t="e" cm="1">
        <f t="array" aca="1" ref="F121" ca="1">_xlfn.SINGLE(IF(ISNUMBER(F$2),IF(ISERROR(MATCH(F$1+$A121-1,dates,0)),NA(),IF(MATCH(F$1+$A121-1,dates,0),SUMIFS(stitches,years_of_year,F$2,days_of_year,"&lt;="&amp;$A121),NA())),NA()))</f>
        <v>#N/A</v>
      </c>
      <c r="G121" t="e" cm="1">
        <f t="array" aca="1" ref="G121" ca="1">_xlfn.SINGLE(IF(ISNUMBER(G$2),IF(ISERROR(MATCH(G$1+$A121-1,dates,0)),NA(),IF(MATCH(G$1+$A121-1,dates,0),SUMIFS(stitches,years_of_year,G$2,days_of_year,"&lt;="&amp;$A121),NA())),NA()))</f>
        <v>#N/A</v>
      </c>
      <c r="H121" t="e" cm="1">
        <f t="array" aca="1" ref="H121" ca="1">_xlfn.SINGLE(IF(ISNUMBER(H$2),IF(ISERROR(MATCH(H$1+$A121-1,dates,0)),NA(),IF(MATCH(H$1+$A121-1,dates,0),SUMIFS(stitches,years_of_year,H$2,days_of_year,"&lt;="&amp;$A121),NA())),NA()))</f>
        <v>#N/A</v>
      </c>
      <c r="I121" t="e" cm="1">
        <f t="array" aca="1" ref="I121" ca="1">_xlfn.SINGLE(IF(ISNUMBER(I$2),IF(ISERROR(MATCH(I$1+$A121-1,dates,0)),NA(),IF(MATCH(I$1+$A121-1,dates,0),SUMIFS(stitches,years_of_year,I$2,days_of_year,"&lt;="&amp;$A121),NA())),NA()))</f>
        <v>#N/A</v>
      </c>
      <c r="J121" t="e" cm="1">
        <f t="array" aca="1" ref="J121" ca="1">_xlfn.SINGLE(IF(ISNUMBER(J$2),IF(ISERROR(MATCH(J$1+$A121-1,dates,0)),NA(),IF(MATCH(J$1+$A121-1,dates,0),SUMIFS(stitches,years_of_year,J$2,days_of_year,"&lt;="&amp;$A121),NA())),NA()))</f>
        <v>#N/A</v>
      </c>
      <c r="K121" t="e" cm="1">
        <f t="array" aca="1" ref="K121" ca="1">_xlfn.SINGLE(IF(ISNUMBER(K$2),IF(ISERROR(MATCH(K$1+$A121-1,dates,0)),NA(),IF(MATCH(K$1+$A121-1,dates,0),SUMIFS(stitches,years_of_year,K$2,days_of_year,"&lt;="&amp;$A121),NA())),NA()))</f>
        <v>#N/A</v>
      </c>
    </row>
    <row r="122" spans="1:11">
      <c r="A122">
        <f t="shared" si="7"/>
        <v>120</v>
      </c>
      <c r="B122" t="e">
        <f t="shared" ca="1" si="9"/>
        <v>#N/A</v>
      </c>
      <c r="C122" t="e">
        <f t="shared" ca="1" si="9"/>
        <v>#N/A</v>
      </c>
      <c r="D122" t="e">
        <f t="shared" ca="1" si="9"/>
        <v>#N/A</v>
      </c>
      <c r="E122" t="e">
        <f t="shared" ca="1" si="9"/>
        <v>#N/A</v>
      </c>
      <c r="F122" t="e" cm="1">
        <f t="array" aca="1" ref="F122" ca="1">_xlfn.SINGLE(IF(ISNUMBER(F$2),IF(ISERROR(MATCH(F$1+$A122-1,dates,0)),NA(),IF(MATCH(F$1+$A122-1,dates,0),SUMIFS(stitches,years_of_year,F$2,days_of_year,"&lt;="&amp;$A122),NA())),NA()))</f>
        <v>#N/A</v>
      </c>
      <c r="G122" t="e" cm="1">
        <f t="array" aca="1" ref="G122" ca="1">_xlfn.SINGLE(IF(ISNUMBER(G$2),IF(ISERROR(MATCH(G$1+$A122-1,dates,0)),NA(),IF(MATCH(G$1+$A122-1,dates,0),SUMIFS(stitches,years_of_year,G$2,days_of_year,"&lt;="&amp;$A122),NA())),NA()))</f>
        <v>#N/A</v>
      </c>
      <c r="H122" t="e" cm="1">
        <f t="array" aca="1" ref="H122" ca="1">_xlfn.SINGLE(IF(ISNUMBER(H$2),IF(ISERROR(MATCH(H$1+$A122-1,dates,0)),NA(),IF(MATCH(H$1+$A122-1,dates,0),SUMIFS(stitches,years_of_year,H$2,days_of_year,"&lt;="&amp;$A122),NA())),NA()))</f>
        <v>#N/A</v>
      </c>
      <c r="I122" t="e" cm="1">
        <f t="array" aca="1" ref="I122" ca="1">_xlfn.SINGLE(IF(ISNUMBER(I$2),IF(ISERROR(MATCH(I$1+$A122-1,dates,0)),NA(),IF(MATCH(I$1+$A122-1,dates,0),SUMIFS(stitches,years_of_year,I$2,days_of_year,"&lt;="&amp;$A122),NA())),NA()))</f>
        <v>#N/A</v>
      </c>
      <c r="J122" t="e" cm="1">
        <f t="array" aca="1" ref="J122" ca="1">_xlfn.SINGLE(IF(ISNUMBER(J$2),IF(ISERROR(MATCH(J$1+$A122-1,dates,0)),NA(),IF(MATCH(J$1+$A122-1,dates,0),SUMIFS(stitches,years_of_year,J$2,days_of_year,"&lt;="&amp;$A122),NA())),NA()))</f>
        <v>#N/A</v>
      </c>
      <c r="K122" t="e" cm="1">
        <f t="array" aca="1" ref="K122" ca="1">_xlfn.SINGLE(IF(ISNUMBER(K$2),IF(ISERROR(MATCH(K$1+$A122-1,dates,0)),NA(),IF(MATCH(K$1+$A122-1,dates,0),SUMIFS(stitches,years_of_year,K$2,days_of_year,"&lt;="&amp;$A122),NA())),NA()))</f>
        <v>#N/A</v>
      </c>
    </row>
    <row r="123" spans="1:11">
      <c r="A123">
        <f t="shared" si="7"/>
        <v>121</v>
      </c>
      <c r="B123" t="e">
        <f t="shared" ref="B123:E142" ca="1" si="10">IF(ISNUMBER(B$2),IF(ISERROR(MATCH(B$1+$A123-1,dates,0)),NA(),IF(MATCH(B$1+$A123-1,dates,0),SUMIFS(stitches,years_of_year,B$2,days_of_year,"&lt;="&amp;$A123),NA())),NA())</f>
        <v>#N/A</v>
      </c>
      <c r="C123" t="e">
        <f t="shared" ca="1" si="10"/>
        <v>#N/A</v>
      </c>
      <c r="D123" t="e">
        <f t="shared" ca="1" si="10"/>
        <v>#N/A</v>
      </c>
      <c r="E123" t="e">
        <f t="shared" ca="1" si="10"/>
        <v>#N/A</v>
      </c>
      <c r="F123" t="e" cm="1">
        <f t="array" aca="1" ref="F123" ca="1">_xlfn.SINGLE(IF(ISNUMBER(F$2),IF(ISERROR(MATCH(F$1+$A123-1,dates,0)),NA(),IF(MATCH(F$1+$A123-1,dates,0),SUMIFS(stitches,years_of_year,F$2,days_of_year,"&lt;="&amp;$A123),NA())),NA()))</f>
        <v>#N/A</v>
      </c>
      <c r="G123" t="e" cm="1">
        <f t="array" aca="1" ref="G123" ca="1">_xlfn.SINGLE(IF(ISNUMBER(G$2),IF(ISERROR(MATCH(G$1+$A123-1,dates,0)),NA(),IF(MATCH(G$1+$A123-1,dates,0),SUMIFS(stitches,years_of_year,G$2,days_of_year,"&lt;="&amp;$A123),NA())),NA()))</f>
        <v>#N/A</v>
      </c>
      <c r="H123" t="e" cm="1">
        <f t="array" aca="1" ref="H123" ca="1">_xlfn.SINGLE(IF(ISNUMBER(H$2),IF(ISERROR(MATCH(H$1+$A123-1,dates,0)),NA(),IF(MATCH(H$1+$A123-1,dates,0),SUMIFS(stitches,years_of_year,H$2,days_of_year,"&lt;="&amp;$A123),NA())),NA()))</f>
        <v>#N/A</v>
      </c>
      <c r="I123" t="e" cm="1">
        <f t="array" aca="1" ref="I123" ca="1">_xlfn.SINGLE(IF(ISNUMBER(I$2),IF(ISERROR(MATCH(I$1+$A123-1,dates,0)),NA(),IF(MATCH(I$1+$A123-1,dates,0),SUMIFS(stitches,years_of_year,I$2,days_of_year,"&lt;="&amp;$A123),NA())),NA()))</f>
        <v>#N/A</v>
      </c>
      <c r="J123" t="e" cm="1">
        <f t="array" aca="1" ref="J123" ca="1">_xlfn.SINGLE(IF(ISNUMBER(J$2),IF(ISERROR(MATCH(J$1+$A123-1,dates,0)),NA(),IF(MATCH(J$1+$A123-1,dates,0),SUMIFS(stitches,years_of_year,J$2,days_of_year,"&lt;="&amp;$A123),NA())),NA()))</f>
        <v>#N/A</v>
      </c>
      <c r="K123" t="e" cm="1">
        <f t="array" aca="1" ref="K123" ca="1">_xlfn.SINGLE(IF(ISNUMBER(K$2),IF(ISERROR(MATCH(K$1+$A123-1,dates,0)),NA(),IF(MATCH(K$1+$A123-1,dates,0),SUMIFS(stitches,years_of_year,K$2,days_of_year,"&lt;="&amp;$A123),NA())),NA()))</f>
        <v>#N/A</v>
      </c>
    </row>
    <row r="124" spans="1:11">
      <c r="A124">
        <f t="shared" si="7"/>
        <v>122</v>
      </c>
      <c r="B124" t="e">
        <f t="shared" ca="1" si="10"/>
        <v>#N/A</v>
      </c>
      <c r="C124" t="e">
        <f t="shared" ca="1" si="10"/>
        <v>#N/A</v>
      </c>
      <c r="D124" t="e">
        <f t="shared" ca="1" si="10"/>
        <v>#N/A</v>
      </c>
      <c r="E124" t="e">
        <f t="shared" ca="1" si="10"/>
        <v>#N/A</v>
      </c>
      <c r="F124" t="e" cm="1">
        <f t="array" aca="1" ref="F124" ca="1">_xlfn.SINGLE(IF(ISNUMBER(F$2),IF(ISERROR(MATCH(F$1+$A124-1,dates,0)),NA(),IF(MATCH(F$1+$A124-1,dates,0),SUMIFS(stitches,years_of_year,F$2,days_of_year,"&lt;="&amp;$A124),NA())),NA()))</f>
        <v>#N/A</v>
      </c>
      <c r="G124" t="e" cm="1">
        <f t="array" aca="1" ref="G124" ca="1">_xlfn.SINGLE(IF(ISNUMBER(G$2),IF(ISERROR(MATCH(G$1+$A124-1,dates,0)),NA(),IF(MATCH(G$1+$A124-1,dates,0),SUMIFS(stitches,years_of_year,G$2,days_of_year,"&lt;="&amp;$A124),NA())),NA()))</f>
        <v>#N/A</v>
      </c>
      <c r="H124" t="e" cm="1">
        <f t="array" aca="1" ref="H124" ca="1">_xlfn.SINGLE(IF(ISNUMBER(H$2),IF(ISERROR(MATCH(H$1+$A124-1,dates,0)),NA(),IF(MATCH(H$1+$A124-1,dates,0),SUMIFS(stitches,years_of_year,H$2,days_of_year,"&lt;="&amp;$A124),NA())),NA()))</f>
        <v>#N/A</v>
      </c>
      <c r="I124" t="e" cm="1">
        <f t="array" aca="1" ref="I124" ca="1">_xlfn.SINGLE(IF(ISNUMBER(I$2),IF(ISERROR(MATCH(I$1+$A124-1,dates,0)),NA(),IF(MATCH(I$1+$A124-1,dates,0),SUMIFS(stitches,years_of_year,I$2,days_of_year,"&lt;="&amp;$A124),NA())),NA()))</f>
        <v>#N/A</v>
      </c>
      <c r="J124" t="e" cm="1">
        <f t="array" aca="1" ref="J124" ca="1">_xlfn.SINGLE(IF(ISNUMBER(J$2),IF(ISERROR(MATCH(J$1+$A124-1,dates,0)),NA(),IF(MATCH(J$1+$A124-1,dates,0),SUMIFS(stitches,years_of_year,J$2,days_of_year,"&lt;="&amp;$A124),NA())),NA()))</f>
        <v>#N/A</v>
      </c>
      <c r="K124" t="e" cm="1">
        <f t="array" aca="1" ref="K124" ca="1">_xlfn.SINGLE(IF(ISNUMBER(K$2),IF(ISERROR(MATCH(K$1+$A124-1,dates,0)),NA(),IF(MATCH(K$1+$A124-1,dates,0),SUMIFS(stitches,years_of_year,K$2,days_of_year,"&lt;="&amp;$A124),NA())),NA()))</f>
        <v>#N/A</v>
      </c>
    </row>
    <row r="125" spans="1:11">
      <c r="A125">
        <f t="shared" si="7"/>
        <v>123</v>
      </c>
      <c r="B125" t="e">
        <f t="shared" ca="1" si="10"/>
        <v>#N/A</v>
      </c>
      <c r="C125" t="e">
        <f t="shared" ca="1" si="10"/>
        <v>#N/A</v>
      </c>
      <c r="D125" t="e">
        <f t="shared" ca="1" si="10"/>
        <v>#N/A</v>
      </c>
      <c r="E125" t="e">
        <f t="shared" ca="1" si="10"/>
        <v>#N/A</v>
      </c>
      <c r="F125" t="e" cm="1">
        <f t="array" aca="1" ref="F125" ca="1">_xlfn.SINGLE(IF(ISNUMBER(F$2),IF(ISERROR(MATCH(F$1+$A125-1,dates,0)),NA(),IF(MATCH(F$1+$A125-1,dates,0),SUMIFS(stitches,years_of_year,F$2,days_of_year,"&lt;="&amp;$A125),NA())),NA()))</f>
        <v>#N/A</v>
      </c>
      <c r="G125" t="e" cm="1">
        <f t="array" aca="1" ref="G125" ca="1">_xlfn.SINGLE(IF(ISNUMBER(G$2),IF(ISERROR(MATCH(G$1+$A125-1,dates,0)),NA(),IF(MATCH(G$1+$A125-1,dates,0),SUMIFS(stitches,years_of_year,G$2,days_of_year,"&lt;="&amp;$A125),NA())),NA()))</f>
        <v>#N/A</v>
      </c>
      <c r="H125" t="e" cm="1">
        <f t="array" aca="1" ref="H125" ca="1">_xlfn.SINGLE(IF(ISNUMBER(H$2),IF(ISERROR(MATCH(H$1+$A125-1,dates,0)),NA(),IF(MATCH(H$1+$A125-1,dates,0),SUMIFS(stitches,years_of_year,H$2,days_of_year,"&lt;="&amp;$A125),NA())),NA()))</f>
        <v>#N/A</v>
      </c>
      <c r="I125" t="e" cm="1">
        <f t="array" aca="1" ref="I125" ca="1">_xlfn.SINGLE(IF(ISNUMBER(I$2),IF(ISERROR(MATCH(I$1+$A125-1,dates,0)),NA(),IF(MATCH(I$1+$A125-1,dates,0),SUMIFS(stitches,years_of_year,I$2,days_of_year,"&lt;="&amp;$A125),NA())),NA()))</f>
        <v>#N/A</v>
      </c>
      <c r="J125" t="e" cm="1">
        <f t="array" aca="1" ref="J125" ca="1">_xlfn.SINGLE(IF(ISNUMBER(J$2),IF(ISERROR(MATCH(J$1+$A125-1,dates,0)),NA(),IF(MATCH(J$1+$A125-1,dates,0),SUMIFS(stitches,years_of_year,J$2,days_of_year,"&lt;="&amp;$A125),NA())),NA()))</f>
        <v>#N/A</v>
      </c>
      <c r="K125" t="e" cm="1">
        <f t="array" aca="1" ref="K125" ca="1">_xlfn.SINGLE(IF(ISNUMBER(K$2),IF(ISERROR(MATCH(K$1+$A125-1,dates,0)),NA(),IF(MATCH(K$1+$A125-1,dates,0),SUMIFS(stitches,years_of_year,K$2,days_of_year,"&lt;="&amp;$A125),NA())),NA()))</f>
        <v>#N/A</v>
      </c>
    </row>
    <row r="126" spans="1:11">
      <c r="A126">
        <f t="shared" si="7"/>
        <v>124</v>
      </c>
      <c r="B126" t="e">
        <f t="shared" ca="1" si="10"/>
        <v>#N/A</v>
      </c>
      <c r="C126" t="e">
        <f t="shared" ca="1" si="10"/>
        <v>#N/A</v>
      </c>
      <c r="D126" t="e">
        <f t="shared" ca="1" si="10"/>
        <v>#N/A</v>
      </c>
      <c r="E126" t="e">
        <f t="shared" ca="1" si="10"/>
        <v>#N/A</v>
      </c>
      <c r="F126" t="e" cm="1">
        <f t="array" aca="1" ref="F126" ca="1">_xlfn.SINGLE(IF(ISNUMBER(F$2),IF(ISERROR(MATCH(F$1+$A126-1,dates,0)),NA(),IF(MATCH(F$1+$A126-1,dates,0),SUMIFS(stitches,years_of_year,F$2,days_of_year,"&lt;="&amp;$A126),NA())),NA()))</f>
        <v>#N/A</v>
      </c>
      <c r="G126" t="e" cm="1">
        <f t="array" aca="1" ref="G126" ca="1">_xlfn.SINGLE(IF(ISNUMBER(G$2),IF(ISERROR(MATCH(G$1+$A126-1,dates,0)),NA(),IF(MATCH(G$1+$A126-1,dates,0),SUMIFS(stitches,years_of_year,G$2,days_of_year,"&lt;="&amp;$A126),NA())),NA()))</f>
        <v>#N/A</v>
      </c>
      <c r="H126" t="e" cm="1">
        <f t="array" aca="1" ref="H126" ca="1">_xlfn.SINGLE(IF(ISNUMBER(H$2),IF(ISERROR(MATCH(H$1+$A126-1,dates,0)),NA(),IF(MATCH(H$1+$A126-1,dates,0),SUMIFS(stitches,years_of_year,H$2,days_of_year,"&lt;="&amp;$A126),NA())),NA()))</f>
        <v>#N/A</v>
      </c>
      <c r="I126" t="e" cm="1">
        <f t="array" aca="1" ref="I126" ca="1">_xlfn.SINGLE(IF(ISNUMBER(I$2),IF(ISERROR(MATCH(I$1+$A126-1,dates,0)),NA(),IF(MATCH(I$1+$A126-1,dates,0),SUMIFS(stitches,years_of_year,I$2,days_of_year,"&lt;="&amp;$A126),NA())),NA()))</f>
        <v>#N/A</v>
      </c>
      <c r="J126" t="e" cm="1">
        <f t="array" aca="1" ref="J126" ca="1">_xlfn.SINGLE(IF(ISNUMBER(J$2),IF(ISERROR(MATCH(J$1+$A126-1,dates,0)),NA(),IF(MATCH(J$1+$A126-1,dates,0),SUMIFS(stitches,years_of_year,J$2,days_of_year,"&lt;="&amp;$A126),NA())),NA()))</f>
        <v>#N/A</v>
      </c>
      <c r="K126" t="e" cm="1">
        <f t="array" aca="1" ref="K126" ca="1">_xlfn.SINGLE(IF(ISNUMBER(K$2),IF(ISERROR(MATCH(K$1+$A126-1,dates,0)),NA(),IF(MATCH(K$1+$A126-1,dates,0),SUMIFS(stitches,years_of_year,K$2,days_of_year,"&lt;="&amp;$A126),NA())),NA()))</f>
        <v>#N/A</v>
      </c>
    </row>
    <row r="127" spans="1:11">
      <c r="A127">
        <f t="shared" si="7"/>
        <v>125</v>
      </c>
      <c r="B127" t="e">
        <f t="shared" ca="1" si="10"/>
        <v>#N/A</v>
      </c>
      <c r="C127" t="e">
        <f t="shared" ca="1" si="10"/>
        <v>#N/A</v>
      </c>
      <c r="D127" t="e">
        <f t="shared" ca="1" si="10"/>
        <v>#N/A</v>
      </c>
      <c r="E127" t="e">
        <f t="shared" ca="1" si="10"/>
        <v>#N/A</v>
      </c>
      <c r="F127" t="e" cm="1">
        <f t="array" aca="1" ref="F127" ca="1">_xlfn.SINGLE(IF(ISNUMBER(F$2),IF(ISERROR(MATCH(F$1+$A127-1,dates,0)),NA(),IF(MATCH(F$1+$A127-1,dates,0),SUMIFS(stitches,years_of_year,F$2,days_of_year,"&lt;="&amp;$A127),NA())),NA()))</f>
        <v>#N/A</v>
      </c>
      <c r="G127" t="e" cm="1">
        <f t="array" aca="1" ref="G127" ca="1">_xlfn.SINGLE(IF(ISNUMBER(G$2),IF(ISERROR(MATCH(G$1+$A127-1,dates,0)),NA(),IF(MATCH(G$1+$A127-1,dates,0),SUMIFS(stitches,years_of_year,G$2,days_of_year,"&lt;="&amp;$A127),NA())),NA()))</f>
        <v>#N/A</v>
      </c>
      <c r="H127" t="e" cm="1">
        <f t="array" aca="1" ref="H127" ca="1">_xlfn.SINGLE(IF(ISNUMBER(H$2),IF(ISERROR(MATCH(H$1+$A127-1,dates,0)),NA(),IF(MATCH(H$1+$A127-1,dates,0),SUMIFS(stitches,years_of_year,H$2,days_of_year,"&lt;="&amp;$A127),NA())),NA()))</f>
        <v>#N/A</v>
      </c>
      <c r="I127" t="e" cm="1">
        <f t="array" aca="1" ref="I127" ca="1">_xlfn.SINGLE(IF(ISNUMBER(I$2),IF(ISERROR(MATCH(I$1+$A127-1,dates,0)),NA(),IF(MATCH(I$1+$A127-1,dates,0),SUMIFS(stitches,years_of_year,I$2,days_of_year,"&lt;="&amp;$A127),NA())),NA()))</f>
        <v>#N/A</v>
      </c>
      <c r="J127" t="e" cm="1">
        <f t="array" aca="1" ref="J127" ca="1">_xlfn.SINGLE(IF(ISNUMBER(J$2),IF(ISERROR(MATCH(J$1+$A127-1,dates,0)),NA(),IF(MATCH(J$1+$A127-1,dates,0),SUMIFS(stitches,years_of_year,J$2,days_of_year,"&lt;="&amp;$A127),NA())),NA()))</f>
        <v>#N/A</v>
      </c>
      <c r="K127" t="e" cm="1">
        <f t="array" aca="1" ref="K127" ca="1">_xlfn.SINGLE(IF(ISNUMBER(K$2),IF(ISERROR(MATCH(K$1+$A127-1,dates,0)),NA(),IF(MATCH(K$1+$A127-1,dates,0),SUMIFS(stitches,years_of_year,K$2,days_of_year,"&lt;="&amp;$A127),NA())),NA()))</f>
        <v>#N/A</v>
      </c>
    </row>
    <row r="128" spans="1:11">
      <c r="A128">
        <f t="shared" si="7"/>
        <v>126</v>
      </c>
      <c r="B128" t="e">
        <f t="shared" ca="1" si="10"/>
        <v>#N/A</v>
      </c>
      <c r="C128" t="e">
        <f t="shared" ca="1" si="10"/>
        <v>#N/A</v>
      </c>
      <c r="D128" t="e">
        <f t="shared" ca="1" si="10"/>
        <v>#N/A</v>
      </c>
      <c r="E128" t="e">
        <f t="shared" ca="1" si="10"/>
        <v>#N/A</v>
      </c>
      <c r="F128" t="e" cm="1">
        <f t="array" aca="1" ref="F128" ca="1">_xlfn.SINGLE(IF(ISNUMBER(F$2),IF(ISERROR(MATCH(F$1+$A128-1,dates,0)),NA(),IF(MATCH(F$1+$A128-1,dates,0),SUMIFS(stitches,years_of_year,F$2,days_of_year,"&lt;="&amp;$A128),NA())),NA()))</f>
        <v>#N/A</v>
      </c>
      <c r="G128" t="e" cm="1">
        <f t="array" aca="1" ref="G128" ca="1">_xlfn.SINGLE(IF(ISNUMBER(G$2),IF(ISERROR(MATCH(G$1+$A128-1,dates,0)),NA(),IF(MATCH(G$1+$A128-1,dates,0),SUMIFS(stitches,years_of_year,G$2,days_of_year,"&lt;="&amp;$A128),NA())),NA()))</f>
        <v>#N/A</v>
      </c>
      <c r="H128" t="e" cm="1">
        <f t="array" aca="1" ref="H128" ca="1">_xlfn.SINGLE(IF(ISNUMBER(H$2),IF(ISERROR(MATCH(H$1+$A128-1,dates,0)),NA(),IF(MATCH(H$1+$A128-1,dates,0),SUMIFS(stitches,years_of_year,H$2,days_of_year,"&lt;="&amp;$A128),NA())),NA()))</f>
        <v>#N/A</v>
      </c>
      <c r="I128" t="e" cm="1">
        <f t="array" aca="1" ref="I128" ca="1">_xlfn.SINGLE(IF(ISNUMBER(I$2),IF(ISERROR(MATCH(I$1+$A128-1,dates,0)),NA(),IF(MATCH(I$1+$A128-1,dates,0),SUMIFS(stitches,years_of_year,I$2,days_of_year,"&lt;="&amp;$A128),NA())),NA()))</f>
        <v>#N/A</v>
      </c>
      <c r="J128" t="e" cm="1">
        <f t="array" aca="1" ref="J128" ca="1">_xlfn.SINGLE(IF(ISNUMBER(J$2),IF(ISERROR(MATCH(J$1+$A128-1,dates,0)),NA(),IF(MATCH(J$1+$A128-1,dates,0),SUMIFS(stitches,years_of_year,J$2,days_of_year,"&lt;="&amp;$A128),NA())),NA()))</f>
        <v>#N/A</v>
      </c>
      <c r="K128" t="e" cm="1">
        <f t="array" aca="1" ref="K128" ca="1">_xlfn.SINGLE(IF(ISNUMBER(K$2),IF(ISERROR(MATCH(K$1+$A128-1,dates,0)),NA(),IF(MATCH(K$1+$A128-1,dates,0),SUMIFS(stitches,years_of_year,K$2,days_of_year,"&lt;="&amp;$A128),NA())),NA()))</f>
        <v>#N/A</v>
      </c>
    </row>
    <row r="129" spans="1:11">
      <c r="A129">
        <f t="shared" si="7"/>
        <v>127</v>
      </c>
      <c r="B129" t="e">
        <f t="shared" ca="1" si="10"/>
        <v>#N/A</v>
      </c>
      <c r="C129" t="e">
        <f t="shared" ca="1" si="10"/>
        <v>#N/A</v>
      </c>
      <c r="D129" t="e">
        <f t="shared" ca="1" si="10"/>
        <v>#N/A</v>
      </c>
      <c r="E129" t="e">
        <f t="shared" ca="1" si="10"/>
        <v>#N/A</v>
      </c>
      <c r="F129" t="e" cm="1">
        <f t="array" aca="1" ref="F129" ca="1">_xlfn.SINGLE(IF(ISNUMBER(F$2),IF(ISERROR(MATCH(F$1+$A129-1,dates,0)),NA(),IF(MATCH(F$1+$A129-1,dates,0),SUMIFS(stitches,years_of_year,F$2,days_of_year,"&lt;="&amp;$A129),NA())),NA()))</f>
        <v>#N/A</v>
      </c>
      <c r="G129" t="e" cm="1">
        <f t="array" aca="1" ref="G129" ca="1">_xlfn.SINGLE(IF(ISNUMBER(G$2),IF(ISERROR(MATCH(G$1+$A129-1,dates,0)),NA(),IF(MATCH(G$1+$A129-1,dates,0),SUMIFS(stitches,years_of_year,G$2,days_of_year,"&lt;="&amp;$A129),NA())),NA()))</f>
        <v>#N/A</v>
      </c>
      <c r="H129" t="e" cm="1">
        <f t="array" aca="1" ref="H129" ca="1">_xlfn.SINGLE(IF(ISNUMBER(H$2),IF(ISERROR(MATCH(H$1+$A129-1,dates,0)),NA(),IF(MATCH(H$1+$A129-1,dates,0),SUMIFS(stitches,years_of_year,H$2,days_of_year,"&lt;="&amp;$A129),NA())),NA()))</f>
        <v>#N/A</v>
      </c>
      <c r="I129" t="e" cm="1">
        <f t="array" aca="1" ref="I129" ca="1">_xlfn.SINGLE(IF(ISNUMBER(I$2),IF(ISERROR(MATCH(I$1+$A129-1,dates,0)),NA(),IF(MATCH(I$1+$A129-1,dates,0),SUMIFS(stitches,years_of_year,I$2,days_of_year,"&lt;="&amp;$A129),NA())),NA()))</f>
        <v>#N/A</v>
      </c>
      <c r="J129" t="e" cm="1">
        <f t="array" aca="1" ref="J129" ca="1">_xlfn.SINGLE(IF(ISNUMBER(J$2),IF(ISERROR(MATCH(J$1+$A129-1,dates,0)),NA(),IF(MATCH(J$1+$A129-1,dates,0),SUMIFS(stitches,years_of_year,J$2,days_of_year,"&lt;="&amp;$A129),NA())),NA()))</f>
        <v>#N/A</v>
      </c>
      <c r="K129" t="e" cm="1">
        <f t="array" aca="1" ref="K129" ca="1">_xlfn.SINGLE(IF(ISNUMBER(K$2),IF(ISERROR(MATCH(K$1+$A129-1,dates,0)),NA(),IF(MATCH(K$1+$A129-1,dates,0),SUMIFS(stitches,years_of_year,K$2,days_of_year,"&lt;="&amp;$A129),NA())),NA()))</f>
        <v>#N/A</v>
      </c>
    </row>
    <row r="130" spans="1:11">
      <c r="A130">
        <f t="shared" si="7"/>
        <v>128</v>
      </c>
      <c r="B130" t="e">
        <f t="shared" ca="1" si="10"/>
        <v>#N/A</v>
      </c>
      <c r="C130" t="e">
        <f t="shared" ca="1" si="10"/>
        <v>#N/A</v>
      </c>
      <c r="D130" t="e">
        <f t="shared" ca="1" si="10"/>
        <v>#N/A</v>
      </c>
      <c r="E130" t="e">
        <f t="shared" ca="1" si="10"/>
        <v>#N/A</v>
      </c>
      <c r="F130" t="e" cm="1">
        <f t="array" aca="1" ref="F130" ca="1">_xlfn.SINGLE(IF(ISNUMBER(F$2),IF(ISERROR(MATCH(F$1+$A130-1,dates,0)),NA(),IF(MATCH(F$1+$A130-1,dates,0),SUMIFS(stitches,years_of_year,F$2,days_of_year,"&lt;="&amp;$A130),NA())),NA()))</f>
        <v>#N/A</v>
      </c>
      <c r="G130" t="e" cm="1">
        <f t="array" aca="1" ref="G130" ca="1">_xlfn.SINGLE(IF(ISNUMBER(G$2),IF(ISERROR(MATCH(G$1+$A130-1,dates,0)),NA(),IF(MATCH(G$1+$A130-1,dates,0),SUMIFS(stitches,years_of_year,G$2,days_of_year,"&lt;="&amp;$A130),NA())),NA()))</f>
        <v>#N/A</v>
      </c>
      <c r="H130" t="e" cm="1">
        <f t="array" aca="1" ref="H130" ca="1">_xlfn.SINGLE(IF(ISNUMBER(H$2),IF(ISERROR(MATCH(H$1+$A130-1,dates,0)),NA(),IF(MATCH(H$1+$A130-1,dates,0),SUMIFS(stitches,years_of_year,H$2,days_of_year,"&lt;="&amp;$A130),NA())),NA()))</f>
        <v>#N/A</v>
      </c>
      <c r="I130" t="e" cm="1">
        <f t="array" aca="1" ref="I130" ca="1">_xlfn.SINGLE(IF(ISNUMBER(I$2),IF(ISERROR(MATCH(I$1+$A130-1,dates,0)),NA(),IF(MATCH(I$1+$A130-1,dates,0),SUMIFS(stitches,years_of_year,I$2,days_of_year,"&lt;="&amp;$A130),NA())),NA()))</f>
        <v>#N/A</v>
      </c>
      <c r="J130" t="e" cm="1">
        <f t="array" aca="1" ref="J130" ca="1">_xlfn.SINGLE(IF(ISNUMBER(J$2),IF(ISERROR(MATCH(J$1+$A130-1,dates,0)),NA(),IF(MATCH(J$1+$A130-1,dates,0),SUMIFS(stitches,years_of_year,J$2,days_of_year,"&lt;="&amp;$A130),NA())),NA()))</f>
        <v>#N/A</v>
      </c>
      <c r="K130" t="e" cm="1">
        <f t="array" aca="1" ref="K130" ca="1">_xlfn.SINGLE(IF(ISNUMBER(K$2),IF(ISERROR(MATCH(K$1+$A130-1,dates,0)),NA(),IF(MATCH(K$1+$A130-1,dates,0),SUMIFS(stitches,years_of_year,K$2,days_of_year,"&lt;="&amp;$A130),NA())),NA()))</f>
        <v>#N/A</v>
      </c>
    </row>
    <row r="131" spans="1:11">
      <c r="A131">
        <f t="shared" si="7"/>
        <v>129</v>
      </c>
      <c r="B131" t="e">
        <f t="shared" ca="1" si="10"/>
        <v>#N/A</v>
      </c>
      <c r="C131" t="e">
        <f t="shared" ca="1" si="10"/>
        <v>#N/A</v>
      </c>
      <c r="D131" t="e">
        <f t="shared" ca="1" si="10"/>
        <v>#N/A</v>
      </c>
      <c r="E131" t="e">
        <f t="shared" ca="1" si="10"/>
        <v>#N/A</v>
      </c>
      <c r="F131" t="e" cm="1">
        <f t="array" aca="1" ref="F131" ca="1">_xlfn.SINGLE(IF(ISNUMBER(F$2),IF(ISERROR(MATCH(F$1+$A131-1,dates,0)),NA(),IF(MATCH(F$1+$A131-1,dates,0),SUMIFS(stitches,years_of_year,F$2,days_of_year,"&lt;="&amp;$A131),NA())),NA()))</f>
        <v>#N/A</v>
      </c>
      <c r="G131" t="e" cm="1">
        <f t="array" aca="1" ref="G131" ca="1">_xlfn.SINGLE(IF(ISNUMBER(G$2),IF(ISERROR(MATCH(G$1+$A131-1,dates,0)),NA(),IF(MATCH(G$1+$A131-1,dates,0),SUMIFS(stitches,years_of_year,G$2,days_of_year,"&lt;="&amp;$A131),NA())),NA()))</f>
        <v>#N/A</v>
      </c>
      <c r="H131" t="e" cm="1">
        <f t="array" aca="1" ref="H131" ca="1">_xlfn.SINGLE(IF(ISNUMBER(H$2),IF(ISERROR(MATCH(H$1+$A131-1,dates,0)),NA(),IF(MATCH(H$1+$A131-1,dates,0),SUMIFS(stitches,years_of_year,H$2,days_of_year,"&lt;="&amp;$A131),NA())),NA()))</f>
        <v>#N/A</v>
      </c>
      <c r="I131" t="e" cm="1">
        <f t="array" aca="1" ref="I131" ca="1">_xlfn.SINGLE(IF(ISNUMBER(I$2),IF(ISERROR(MATCH(I$1+$A131-1,dates,0)),NA(),IF(MATCH(I$1+$A131-1,dates,0),SUMIFS(stitches,years_of_year,I$2,days_of_year,"&lt;="&amp;$A131),NA())),NA()))</f>
        <v>#N/A</v>
      </c>
      <c r="J131" t="e" cm="1">
        <f t="array" aca="1" ref="J131" ca="1">_xlfn.SINGLE(IF(ISNUMBER(J$2),IF(ISERROR(MATCH(J$1+$A131-1,dates,0)),NA(),IF(MATCH(J$1+$A131-1,dates,0),SUMIFS(stitches,years_of_year,J$2,days_of_year,"&lt;="&amp;$A131),NA())),NA()))</f>
        <v>#N/A</v>
      </c>
      <c r="K131" t="e" cm="1">
        <f t="array" aca="1" ref="K131" ca="1">_xlfn.SINGLE(IF(ISNUMBER(K$2),IF(ISERROR(MATCH(K$1+$A131-1,dates,0)),NA(),IF(MATCH(K$1+$A131-1,dates,0),SUMIFS(stitches,years_of_year,K$2,days_of_year,"&lt;="&amp;$A131),NA())),NA()))</f>
        <v>#N/A</v>
      </c>
    </row>
    <row r="132" spans="1:11">
      <c r="A132">
        <f t="shared" si="7"/>
        <v>130</v>
      </c>
      <c r="B132" t="e">
        <f t="shared" ca="1" si="10"/>
        <v>#N/A</v>
      </c>
      <c r="C132" t="e">
        <f t="shared" ca="1" si="10"/>
        <v>#N/A</v>
      </c>
      <c r="D132" t="e">
        <f t="shared" ca="1" si="10"/>
        <v>#N/A</v>
      </c>
      <c r="E132" t="e">
        <f t="shared" ca="1" si="10"/>
        <v>#N/A</v>
      </c>
      <c r="F132" t="e" cm="1">
        <f t="array" aca="1" ref="F132" ca="1">_xlfn.SINGLE(IF(ISNUMBER(F$2),IF(ISERROR(MATCH(F$1+$A132-1,dates,0)),NA(),IF(MATCH(F$1+$A132-1,dates,0),SUMIFS(stitches,years_of_year,F$2,days_of_year,"&lt;="&amp;$A132),NA())),NA()))</f>
        <v>#N/A</v>
      </c>
      <c r="G132" t="e" cm="1">
        <f t="array" aca="1" ref="G132" ca="1">_xlfn.SINGLE(IF(ISNUMBER(G$2),IF(ISERROR(MATCH(G$1+$A132-1,dates,0)),NA(),IF(MATCH(G$1+$A132-1,dates,0),SUMIFS(stitches,years_of_year,G$2,days_of_year,"&lt;="&amp;$A132),NA())),NA()))</f>
        <v>#N/A</v>
      </c>
      <c r="H132" t="e" cm="1">
        <f t="array" aca="1" ref="H132" ca="1">_xlfn.SINGLE(IF(ISNUMBER(H$2),IF(ISERROR(MATCH(H$1+$A132-1,dates,0)),NA(),IF(MATCH(H$1+$A132-1,dates,0),SUMIFS(stitches,years_of_year,H$2,days_of_year,"&lt;="&amp;$A132),NA())),NA()))</f>
        <v>#N/A</v>
      </c>
      <c r="I132" t="e" cm="1">
        <f t="array" aca="1" ref="I132" ca="1">_xlfn.SINGLE(IF(ISNUMBER(I$2),IF(ISERROR(MATCH(I$1+$A132-1,dates,0)),NA(),IF(MATCH(I$1+$A132-1,dates,0),SUMIFS(stitches,years_of_year,I$2,days_of_year,"&lt;="&amp;$A132),NA())),NA()))</f>
        <v>#N/A</v>
      </c>
      <c r="J132" t="e" cm="1">
        <f t="array" aca="1" ref="J132" ca="1">_xlfn.SINGLE(IF(ISNUMBER(J$2),IF(ISERROR(MATCH(J$1+$A132-1,dates,0)),NA(),IF(MATCH(J$1+$A132-1,dates,0),SUMIFS(stitches,years_of_year,J$2,days_of_year,"&lt;="&amp;$A132),NA())),NA()))</f>
        <v>#N/A</v>
      </c>
      <c r="K132" t="e" cm="1">
        <f t="array" aca="1" ref="K132" ca="1">_xlfn.SINGLE(IF(ISNUMBER(K$2),IF(ISERROR(MATCH(K$1+$A132-1,dates,0)),NA(),IF(MATCH(K$1+$A132-1,dates,0),SUMIFS(stitches,years_of_year,K$2,days_of_year,"&lt;="&amp;$A132),NA())),NA()))</f>
        <v>#N/A</v>
      </c>
    </row>
    <row r="133" spans="1:11">
      <c r="A133">
        <f t="shared" ref="A133:A196" si="11">A132+1</f>
        <v>131</v>
      </c>
      <c r="B133" t="e">
        <f t="shared" ca="1" si="10"/>
        <v>#N/A</v>
      </c>
      <c r="C133" t="e">
        <f t="shared" ca="1" si="10"/>
        <v>#N/A</v>
      </c>
      <c r="D133" t="e">
        <f t="shared" ca="1" si="10"/>
        <v>#N/A</v>
      </c>
      <c r="E133" t="e">
        <f t="shared" ca="1" si="10"/>
        <v>#N/A</v>
      </c>
      <c r="F133" t="e" cm="1">
        <f t="array" aca="1" ref="F133" ca="1">_xlfn.SINGLE(IF(ISNUMBER(F$2),IF(ISERROR(MATCH(F$1+$A133-1,dates,0)),NA(),IF(MATCH(F$1+$A133-1,dates,0),SUMIFS(stitches,years_of_year,F$2,days_of_year,"&lt;="&amp;$A133),NA())),NA()))</f>
        <v>#N/A</v>
      </c>
      <c r="G133" t="e" cm="1">
        <f t="array" aca="1" ref="G133" ca="1">_xlfn.SINGLE(IF(ISNUMBER(G$2),IF(ISERROR(MATCH(G$1+$A133-1,dates,0)),NA(),IF(MATCH(G$1+$A133-1,dates,0),SUMIFS(stitches,years_of_year,G$2,days_of_year,"&lt;="&amp;$A133),NA())),NA()))</f>
        <v>#N/A</v>
      </c>
      <c r="H133" t="e" cm="1">
        <f t="array" aca="1" ref="H133" ca="1">_xlfn.SINGLE(IF(ISNUMBER(H$2),IF(ISERROR(MATCH(H$1+$A133-1,dates,0)),NA(),IF(MATCH(H$1+$A133-1,dates,0),SUMIFS(stitches,years_of_year,H$2,days_of_year,"&lt;="&amp;$A133),NA())),NA()))</f>
        <v>#N/A</v>
      </c>
      <c r="I133" t="e" cm="1">
        <f t="array" aca="1" ref="I133" ca="1">_xlfn.SINGLE(IF(ISNUMBER(I$2),IF(ISERROR(MATCH(I$1+$A133-1,dates,0)),NA(),IF(MATCH(I$1+$A133-1,dates,0),SUMIFS(stitches,years_of_year,I$2,days_of_year,"&lt;="&amp;$A133),NA())),NA()))</f>
        <v>#N/A</v>
      </c>
      <c r="J133" t="e" cm="1">
        <f t="array" aca="1" ref="J133" ca="1">_xlfn.SINGLE(IF(ISNUMBER(J$2),IF(ISERROR(MATCH(J$1+$A133-1,dates,0)),NA(),IF(MATCH(J$1+$A133-1,dates,0),SUMIFS(stitches,years_of_year,J$2,days_of_year,"&lt;="&amp;$A133),NA())),NA()))</f>
        <v>#N/A</v>
      </c>
      <c r="K133" t="e" cm="1">
        <f t="array" aca="1" ref="K133" ca="1">_xlfn.SINGLE(IF(ISNUMBER(K$2),IF(ISERROR(MATCH(K$1+$A133-1,dates,0)),NA(),IF(MATCH(K$1+$A133-1,dates,0),SUMIFS(stitches,years_of_year,K$2,days_of_year,"&lt;="&amp;$A133),NA())),NA()))</f>
        <v>#N/A</v>
      </c>
    </row>
    <row r="134" spans="1:11">
      <c r="A134">
        <f t="shared" si="11"/>
        <v>132</v>
      </c>
      <c r="B134" t="e">
        <f t="shared" ca="1" si="10"/>
        <v>#N/A</v>
      </c>
      <c r="C134" t="e">
        <f t="shared" ca="1" si="10"/>
        <v>#N/A</v>
      </c>
      <c r="D134" t="e">
        <f t="shared" ca="1" si="10"/>
        <v>#N/A</v>
      </c>
      <c r="E134" t="e">
        <f t="shared" ca="1" si="10"/>
        <v>#N/A</v>
      </c>
      <c r="F134" t="e" cm="1">
        <f t="array" aca="1" ref="F134" ca="1">_xlfn.SINGLE(IF(ISNUMBER(F$2),IF(ISERROR(MATCH(F$1+$A134-1,dates,0)),NA(),IF(MATCH(F$1+$A134-1,dates,0),SUMIFS(stitches,years_of_year,F$2,days_of_year,"&lt;="&amp;$A134),NA())),NA()))</f>
        <v>#N/A</v>
      </c>
      <c r="G134" t="e" cm="1">
        <f t="array" aca="1" ref="G134" ca="1">_xlfn.SINGLE(IF(ISNUMBER(G$2),IF(ISERROR(MATCH(G$1+$A134-1,dates,0)),NA(),IF(MATCH(G$1+$A134-1,dates,0),SUMIFS(stitches,years_of_year,G$2,days_of_year,"&lt;="&amp;$A134),NA())),NA()))</f>
        <v>#N/A</v>
      </c>
      <c r="H134" t="e" cm="1">
        <f t="array" aca="1" ref="H134" ca="1">_xlfn.SINGLE(IF(ISNUMBER(H$2),IF(ISERROR(MATCH(H$1+$A134-1,dates,0)),NA(),IF(MATCH(H$1+$A134-1,dates,0),SUMIFS(stitches,years_of_year,H$2,days_of_year,"&lt;="&amp;$A134),NA())),NA()))</f>
        <v>#N/A</v>
      </c>
      <c r="I134" t="e" cm="1">
        <f t="array" aca="1" ref="I134" ca="1">_xlfn.SINGLE(IF(ISNUMBER(I$2),IF(ISERROR(MATCH(I$1+$A134-1,dates,0)),NA(),IF(MATCH(I$1+$A134-1,dates,0),SUMIFS(stitches,years_of_year,I$2,days_of_year,"&lt;="&amp;$A134),NA())),NA()))</f>
        <v>#N/A</v>
      </c>
      <c r="J134" t="e" cm="1">
        <f t="array" aca="1" ref="J134" ca="1">_xlfn.SINGLE(IF(ISNUMBER(J$2),IF(ISERROR(MATCH(J$1+$A134-1,dates,0)),NA(),IF(MATCH(J$1+$A134-1,dates,0),SUMIFS(stitches,years_of_year,J$2,days_of_year,"&lt;="&amp;$A134),NA())),NA()))</f>
        <v>#N/A</v>
      </c>
      <c r="K134" t="e" cm="1">
        <f t="array" aca="1" ref="K134" ca="1">_xlfn.SINGLE(IF(ISNUMBER(K$2),IF(ISERROR(MATCH(K$1+$A134-1,dates,0)),NA(),IF(MATCH(K$1+$A134-1,dates,0),SUMIFS(stitches,years_of_year,K$2,days_of_year,"&lt;="&amp;$A134),NA())),NA()))</f>
        <v>#N/A</v>
      </c>
    </row>
    <row r="135" spans="1:11">
      <c r="A135">
        <f t="shared" si="11"/>
        <v>133</v>
      </c>
      <c r="B135" t="e">
        <f t="shared" ca="1" si="10"/>
        <v>#N/A</v>
      </c>
      <c r="C135" t="e">
        <f t="shared" ca="1" si="10"/>
        <v>#N/A</v>
      </c>
      <c r="D135" t="e">
        <f t="shared" ca="1" si="10"/>
        <v>#N/A</v>
      </c>
      <c r="E135" t="e">
        <f t="shared" ca="1" si="10"/>
        <v>#N/A</v>
      </c>
      <c r="F135" t="e" cm="1">
        <f t="array" aca="1" ref="F135" ca="1">_xlfn.SINGLE(IF(ISNUMBER(F$2),IF(ISERROR(MATCH(F$1+$A135-1,dates,0)),NA(),IF(MATCH(F$1+$A135-1,dates,0),SUMIFS(stitches,years_of_year,F$2,days_of_year,"&lt;="&amp;$A135),NA())),NA()))</f>
        <v>#N/A</v>
      </c>
      <c r="G135" t="e" cm="1">
        <f t="array" aca="1" ref="G135" ca="1">_xlfn.SINGLE(IF(ISNUMBER(G$2),IF(ISERROR(MATCH(G$1+$A135-1,dates,0)),NA(),IF(MATCH(G$1+$A135-1,dates,0),SUMIFS(stitches,years_of_year,G$2,days_of_year,"&lt;="&amp;$A135),NA())),NA()))</f>
        <v>#N/A</v>
      </c>
      <c r="H135" t="e" cm="1">
        <f t="array" aca="1" ref="H135" ca="1">_xlfn.SINGLE(IF(ISNUMBER(H$2),IF(ISERROR(MATCH(H$1+$A135-1,dates,0)),NA(),IF(MATCH(H$1+$A135-1,dates,0),SUMIFS(stitches,years_of_year,H$2,days_of_year,"&lt;="&amp;$A135),NA())),NA()))</f>
        <v>#N/A</v>
      </c>
      <c r="I135" t="e" cm="1">
        <f t="array" aca="1" ref="I135" ca="1">_xlfn.SINGLE(IF(ISNUMBER(I$2),IF(ISERROR(MATCH(I$1+$A135-1,dates,0)),NA(),IF(MATCH(I$1+$A135-1,dates,0),SUMIFS(stitches,years_of_year,I$2,days_of_year,"&lt;="&amp;$A135),NA())),NA()))</f>
        <v>#N/A</v>
      </c>
      <c r="J135" t="e" cm="1">
        <f t="array" aca="1" ref="J135" ca="1">_xlfn.SINGLE(IF(ISNUMBER(J$2),IF(ISERROR(MATCH(J$1+$A135-1,dates,0)),NA(),IF(MATCH(J$1+$A135-1,dates,0),SUMIFS(stitches,years_of_year,J$2,days_of_year,"&lt;="&amp;$A135),NA())),NA()))</f>
        <v>#N/A</v>
      </c>
      <c r="K135" t="e" cm="1">
        <f t="array" aca="1" ref="K135" ca="1">_xlfn.SINGLE(IF(ISNUMBER(K$2),IF(ISERROR(MATCH(K$1+$A135-1,dates,0)),NA(),IF(MATCH(K$1+$A135-1,dates,0),SUMIFS(stitches,years_of_year,K$2,days_of_year,"&lt;="&amp;$A135),NA())),NA()))</f>
        <v>#N/A</v>
      </c>
    </row>
    <row r="136" spans="1:11">
      <c r="A136">
        <f t="shared" si="11"/>
        <v>134</v>
      </c>
      <c r="B136" t="e">
        <f t="shared" ca="1" si="10"/>
        <v>#N/A</v>
      </c>
      <c r="C136" t="e">
        <f t="shared" ca="1" si="10"/>
        <v>#N/A</v>
      </c>
      <c r="D136" t="e">
        <f t="shared" ca="1" si="10"/>
        <v>#N/A</v>
      </c>
      <c r="E136" t="e">
        <f t="shared" ca="1" si="10"/>
        <v>#N/A</v>
      </c>
      <c r="F136" t="e" cm="1">
        <f t="array" aca="1" ref="F136" ca="1">_xlfn.SINGLE(IF(ISNUMBER(F$2),IF(ISERROR(MATCH(F$1+$A136-1,dates,0)),NA(),IF(MATCH(F$1+$A136-1,dates,0),SUMIFS(stitches,years_of_year,F$2,days_of_year,"&lt;="&amp;$A136),NA())),NA()))</f>
        <v>#N/A</v>
      </c>
      <c r="G136" t="e" cm="1">
        <f t="array" aca="1" ref="G136" ca="1">_xlfn.SINGLE(IF(ISNUMBER(G$2),IF(ISERROR(MATCH(G$1+$A136-1,dates,0)),NA(),IF(MATCH(G$1+$A136-1,dates,0),SUMIFS(stitches,years_of_year,G$2,days_of_year,"&lt;="&amp;$A136),NA())),NA()))</f>
        <v>#N/A</v>
      </c>
      <c r="H136" t="e" cm="1">
        <f t="array" aca="1" ref="H136" ca="1">_xlfn.SINGLE(IF(ISNUMBER(H$2),IF(ISERROR(MATCH(H$1+$A136-1,dates,0)),NA(),IF(MATCH(H$1+$A136-1,dates,0),SUMIFS(stitches,years_of_year,H$2,days_of_year,"&lt;="&amp;$A136),NA())),NA()))</f>
        <v>#N/A</v>
      </c>
      <c r="I136" t="e" cm="1">
        <f t="array" aca="1" ref="I136" ca="1">_xlfn.SINGLE(IF(ISNUMBER(I$2),IF(ISERROR(MATCH(I$1+$A136-1,dates,0)),NA(),IF(MATCH(I$1+$A136-1,dates,0),SUMIFS(stitches,years_of_year,I$2,days_of_year,"&lt;="&amp;$A136),NA())),NA()))</f>
        <v>#N/A</v>
      </c>
      <c r="J136" t="e" cm="1">
        <f t="array" aca="1" ref="J136" ca="1">_xlfn.SINGLE(IF(ISNUMBER(J$2),IF(ISERROR(MATCH(J$1+$A136-1,dates,0)),NA(),IF(MATCH(J$1+$A136-1,dates,0),SUMIFS(stitches,years_of_year,J$2,days_of_year,"&lt;="&amp;$A136),NA())),NA()))</f>
        <v>#N/A</v>
      </c>
      <c r="K136" t="e" cm="1">
        <f t="array" aca="1" ref="K136" ca="1">_xlfn.SINGLE(IF(ISNUMBER(K$2),IF(ISERROR(MATCH(K$1+$A136-1,dates,0)),NA(),IF(MATCH(K$1+$A136-1,dates,0),SUMIFS(stitches,years_of_year,K$2,days_of_year,"&lt;="&amp;$A136),NA())),NA()))</f>
        <v>#N/A</v>
      </c>
    </row>
    <row r="137" spans="1:11">
      <c r="A137">
        <f t="shared" si="11"/>
        <v>135</v>
      </c>
      <c r="B137" t="e">
        <f t="shared" ca="1" si="10"/>
        <v>#N/A</v>
      </c>
      <c r="C137" t="e">
        <f t="shared" ca="1" si="10"/>
        <v>#N/A</v>
      </c>
      <c r="D137" t="e">
        <f t="shared" ca="1" si="10"/>
        <v>#N/A</v>
      </c>
      <c r="E137" t="e">
        <f t="shared" ca="1" si="10"/>
        <v>#N/A</v>
      </c>
      <c r="F137" t="e" cm="1">
        <f t="array" aca="1" ref="F137" ca="1">_xlfn.SINGLE(IF(ISNUMBER(F$2),IF(ISERROR(MATCH(F$1+$A137-1,dates,0)),NA(),IF(MATCH(F$1+$A137-1,dates,0),SUMIFS(stitches,years_of_year,F$2,days_of_year,"&lt;="&amp;$A137),NA())),NA()))</f>
        <v>#N/A</v>
      </c>
      <c r="G137" t="e" cm="1">
        <f t="array" aca="1" ref="G137" ca="1">_xlfn.SINGLE(IF(ISNUMBER(G$2),IF(ISERROR(MATCH(G$1+$A137-1,dates,0)),NA(),IF(MATCH(G$1+$A137-1,dates,0),SUMIFS(stitches,years_of_year,G$2,days_of_year,"&lt;="&amp;$A137),NA())),NA()))</f>
        <v>#N/A</v>
      </c>
      <c r="H137" t="e" cm="1">
        <f t="array" aca="1" ref="H137" ca="1">_xlfn.SINGLE(IF(ISNUMBER(H$2),IF(ISERROR(MATCH(H$1+$A137-1,dates,0)),NA(),IF(MATCH(H$1+$A137-1,dates,0),SUMIFS(stitches,years_of_year,H$2,days_of_year,"&lt;="&amp;$A137),NA())),NA()))</f>
        <v>#N/A</v>
      </c>
      <c r="I137" t="e" cm="1">
        <f t="array" aca="1" ref="I137" ca="1">_xlfn.SINGLE(IF(ISNUMBER(I$2),IF(ISERROR(MATCH(I$1+$A137-1,dates,0)),NA(),IF(MATCH(I$1+$A137-1,dates,0),SUMIFS(stitches,years_of_year,I$2,days_of_year,"&lt;="&amp;$A137),NA())),NA()))</f>
        <v>#N/A</v>
      </c>
      <c r="J137" t="e" cm="1">
        <f t="array" aca="1" ref="J137" ca="1">_xlfn.SINGLE(IF(ISNUMBER(J$2),IF(ISERROR(MATCH(J$1+$A137-1,dates,0)),NA(),IF(MATCH(J$1+$A137-1,dates,0),SUMIFS(stitches,years_of_year,J$2,days_of_year,"&lt;="&amp;$A137),NA())),NA()))</f>
        <v>#N/A</v>
      </c>
      <c r="K137" t="e" cm="1">
        <f t="array" aca="1" ref="K137" ca="1">_xlfn.SINGLE(IF(ISNUMBER(K$2),IF(ISERROR(MATCH(K$1+$A137-1,dates,0)),NA(),IF(MATCH(K$1+$A137-1,dates,0),SUMIFS(stitches,years_of_year,K$2,days_of_year,"&lt;="&amp;$A137),NA())),NA()))</f>
        <v>#N/A</v>
      </c>
    </row>
    <row r="138" spans="1:11">
      <c r="A138">
        <f t="shared" si="11"/>
        <v>136</v>
      </c>
      <c r="B138" t="e">
        <f t="shared" ca="1" si="10"/>
        <v>#N/A</v>
      </c>
      <c r="C138" t="e">
        <f t="shared" ca="1" si="10"/>
        <v>#N/A</v>
      </c>
      <c r="D138" t="e">
        <f t="shared" ca="1" si="10"/>
        <v>#N/A</v>
      </c>
      <c r="E138" t="e">
        <f t="shared" ca="1" si="10"/>
        <v>#N/A</v>
      </c>
      <c r="F138" t="e" cm="1">
        <f t="array" aca="1" ref="F138" ca="1">_xlfn.SINGLE(IF(ISNUMBER(F$2),IF(ISERROR(MATCH(F$1+$A138-1,dates,0)),NA(),IF(MATCH(F$1+$A138-1,dates,0),SUMIFS(stitches,years_of_year,F$2,days_of_year,"&lt;="&amp;$A138),NA())),NA()))</f>
        <v>#N/A</v>
      </c>
      <c r="G138" t="e" cm="1">
        <f t="array" aca="1" ref="G138" ca="1">_xlfn.SINGLE(IF(ISNUMBER(G$2),IF(ISERROR(MATCH(G$1+$A138-1,dates,0)),NA(),IF(MATCH(G$1+$A138-1,dates,0),SUMIFS(stitches,years_of_year,G$2,days_of_year,"&lt;="&amp;$A138),NA())),NA()))</f>
        <v>#N/A</v>
      </c>
      <c r="H138" t="e" cm="1">
        <f t="array" aca="1" ref="H138" ca="1">_xlfn.SINGLE(IF(ISNUMBER(H$2),IF(ISERROR(MATCH(H$1+$A138-1,dates,0)),NA(),IF(MATCH(H$1+$A138-1,dates,0),SUMIFS(stitches,years_of_year,H$2,days_of_year,"&lt;="&amp;$A138),NA())),NA()))</f>
        <v>#N/A</v>
      </c>
      <c r="I138" t="e" cm="1">
        <f t="array" aca="1" ref="I138" ca="1">_xlfn.SINGLE(IF(ISNUMBER(I$2),IF(ISERROR(MATCH(I$1+$A138-1,dates,0)),NA(),IF(MATCH(I$1+$A138-1,dates,0),SUMIFS(stitches,years_of_year,I$2,days_of_year,"&lt;="&amp;$A138),NA())),NA()))</f>
        <v>#N/A</v>
      </c>
      <c r="J138" t="e" cm="1">
        <f t="array" aca="1" ref="J138" ca="1">_xlfn.SINGLE(IF(ISNUMBER(J$2),IF(ISERROR(MATCH(J$1+$A138-1,dates,0)),NA(),IF(MATCH(J$1+$A138-1,dates,0),SUMIFS(stitches,years_of_year,J$2,days_of_year,"&lt;="&amp;$A138),NA())),NA()))</f>
        <v>#N/A</v>
      </c>
      <c r="K138" t="e" cm="1">
        <f t="array" aca="1" ref="K138" ca="1">_xlfn.SINGLE(IF(ISNUMBER(K$2),IF(ISERROR(MATCH(K$1+$A138-1,dates,0)),NA(),IF(MATCH(K$1+$A138-1,dates,0),SUMIFS(stitches,years_of_year,K$2,days_of_year,"&lt;="&amp;$A138),NA())),NA()))</f>
        <v>#N/A</v>
      </c>
    </row>
    <row r="139" spans="1:11">
      <c r="A139">
        <f t="shared" si="11"/>
        <v>137</v>
      </c>
      <c r="B139" t="e">
        <f t="shared" ca="1" si="10"/>
        <v>#N/A</v>
      </c>
      <c r="C139" t="e">
        <f t="shared" ca="1" si="10"/>
        <v>#N/A</v>
      </c>
      <c r="D139" t="e">
        <f t="shared" ca="1" si="10"/>
        <v>#N/A</v>
      </c>
      <c r="E139" t="e">
        <f t="shared" ca="1" si="10"/>
        <v>#N/A</v>
      </c>
      <c r="F139" t="e" cm="1">
        <f t="array" aca="1" ref="F139" ca="1">_xlfn.SINGLE(IF(ISNUMBER(F$2),IF(ISERROR(MATCH(F$1+$A139-1,dates,0)),NA(),IF(MATCH(F$1+$A139-1,dates,0),SUMIFS(stitches,years_of_year,F$2,days_of_year,"&lt;="&amp;$A139),NA())),NA()))</f>
        <v>#N/A</v>
      </c>
      <c r="G139" t="e" cm="1">
        <f t="array" aca="1" ref="G139" ca="1">_xlfn.SINGLE(IF(ISNUMBER(G$2),IF(ISERROR(MATCH(G$1+$A139-1,dates,0)),NA(),IF(MATCH(G$1+$A139-1,dates,0),SUMIFS(stitches,years_of_year,G$2,days_of_year,"&lt;="&amp;$A139),NA())),NA()))</f>
        <v>#N/A</v>
      </c>
      <c r="H139" t="e" cm="1">
        <f t="array" aca="1" ref="H139" ca="1">_xlfn.SINGLE(IF(ISNUMBER(H$2),IF(ISERROR(MATCH(H$1+$A139-1,dates,0)),NA(),IF(MATCH(H$1+$A139-1,dates,0),SUMIFS(stitches,years_of_year,H$2,days_of_year,"&lt;="&amp;$A139),NA())),NA()))</f>
        <v>#N/A</v>
      </c>
      <c r="I139" t="e" cm="1">
        <f t="array" aca="1" ref="I139" ca="1">_xlfn.SINGLE(IF(ISNUMBER(I$2),IF(ISERROR(MATCH(I$1+$A139-1,dates,0)),NA(),IF(MATCH(I$1+$A139-1,dates,0),SUMIFS(stitches,years_of_year,I$2,days_of_year,"&lt;="&amp;$A139),NA())),NA()))</f>
        <v>#N/A</v>
      </c>
      <c r="J139" t="e" cm="1">
        <f t="array" aca="1" ref="J139" ca="1">_xlfn.SINGLE(IF(ISNUMBER(J$2),IF(ISERROR(MATCH(J$1+$A139-1,dates,0)),NA(),IF(MATCH(J$1+$A139-1,dates,0),SUMIFS(stitches,years_of_year,J$2,days_of_year,"&lt;="&amp;$A139),NA())),NA()))</f>
        <v>#N/A</v>
      </c>
      <c r="K139" t="e" cm="1">
        <f t="array" aca="1" ref="K139" ca="1">_xlfn.SINGLE(IF(ISNUMBER(K$2),IF(ISERROR(MATCH(K$1+$A139-1,dates,0)),NA(),IF(MATCH(K$1+$A139-1,dates,0),SUMIFS(stitches,years_of_year,K$2,days_of_year,"&lt;="&amp;$A139),NA())),NA()))</f>
        <v>#N/A</v>
      </c>
    </row>
    <row r="140" spans="1:11">
      <c r="A140">
        <f t="shared" si="11"/>
        <v>138</v>
      </c>
      <c r="B140" t="e">
        <f t="shared" ca="1" si="10"/>
        <v>#N/A</v>
      </c>
      <c r="C140" t="e">
        <f t="shared" ca="1" si="10"/>
        <v>#N/A</v>
      </c>
      <c r="D140" t="e">
        <f t="shared" ca="1" si="10"/>
        <v>#N/A</v>
      </c>
      <c r="E140" t="e">
        <f t="shared" ca="1" si="10"/>
        <v>#N/A</v>
      </c>
      <c r="F140" t="e" cm="1">
        <f t="array" aca="1" ref="F140" ca="1">_xlfn.SINGLE(IF(ISNUMBER(F$2),IF(ISERROR(MATCH(F$1+$A140-1,dates,0)),NA(),IF(MATCH(F$1+$A140-1,dates,0),SUMIFS(stitches,years_of_year,F$2,days_of_year,"&lt;="&amp;$A140),NA())),NA()))</f>
        <v>#N/A</v>
      </c>
      <c r="G140" t="e" cm="1">
        <f t="array" aca="1" ref="G140" ca="1">_xlfn.SINGLE(IF(ISNUMBER(G$2),IF(ISERROR(MATCH(G$1+$A140-1,dates,0)),NA(),IF(MATCH(G$1+$A140-1,dates,0),SUMIFS(stitches,years_of_year,G$2,days_of_year,"&lt;="&amp;$A140),NA())),NA()))</f>
        <v>#N/A</v>
      </c>
      <c r="H140" t="e" cm="1">
        <f t="array" aca="1" ref="H140" ca="1">_xlfn.SINGLE(IF(ISNUMBER(H$2),IF(ISERROR(MATCH(H$1+$A140-1,dates,0)),NA(),IF(MATCH(H$1+$A140-1,dates,0),SUMIFS(stitches,years_of_year,H$2,days_of_year,"&lt;="&amp;$A140),NA())),NA()))</f>
        <v>#N/A</v>
      </c>
      <c r="I140" t="e" cm="1">
        <f t="array" aca="1" ref="I140" ca="1">_xlfn.SINGLE(IF(ISNUMBER(I$2),IF(ISERROR(MATCH(I$1+$A140-1,dates,0)),NA(),IF(MATCH(I$1+$A140-1,dates,0),SUMIFS(stitches,years_of_year,I$2,days_of_year,"&lt;="&amp;$A140),NA())),NA()))</f>
        <v>#N/A</v>
      </c>
      <c r="J140" t="e" cm="1">
        <f t="array" aca="1" ref="J140" ca="1">_xlfn.SINGLE(IF(ISNUMBER(J$2),IF(ISERROR(MATCH(J$1+$A140-1,dates,0)),NA(),IF(MATCH(J$1+$A140-1,dates,0),SUMIFS(stitches,years_of_year,J$2,days_of_year,"&lt;="&amp;$A140),NA())),NA()))</f>
        <v>#N/A</v>
      </c>
      <c r="K140" t="e" cm="1">
        <f t="array" aca="1" ref="K140" ca="1">_xlfn.SINGLE(IF(ISNUMBER(K$2),IF(ISERROR(MATCH(K$1+$A140-1,dates,0)),NA(),IF(MATCH(K$1+$A140-1,dates,0),SUMIFS(stitches,years_of_year,K$2,days_of_year,"&lt;="&amp;$A140),NA())),NA()))</f>
        <v>#N/A</v>
      </c>
    </row>
    <row r="141" spans="1:11">
      <c r="A141">
        <f t="shared" si="11"/>
        <v>139</v>
      </c>
      <c r="B141" t="e">
        <f t="shared" ca="1" si="10"/>
        <v>#N/A</v>
      </c>
      <c r="C141" t="e">
        <f t="shared" ca="1" si="10"/>
        <v>#N/A</v>
      </c>
      <c r="D141" t="e">
        <f t="shared" ca="1" si="10"/>
        <v>#N/A</v>
      </c>
      <c r="E141" t="e">
        <f t="shared" ca="1" si="10"/>
        <v>#N/A</v>
      </c>
      <c r="F141" t="e" cm="1">
        <f t="array" aca="1" ref="F141" ca="1">_xlfn.SINGLE(IF(ISNUMBER(F$2),IF(ISERROR(MATCH(F$1+$A141-1,dates,0)),NA(),IF(MATCH(F$1+$A141-1,dates,0),SUMIFS(stitches,years_of_year,F$2,days_of_year,"&lt;="&amp;$A141),NA())),NA()))</f>
        <v>#N/A</v>
      </c>
      <c r="G141" t="e" cm="1">
        <f t="array" aca="1" ref="G141" ca="1">_xlfn.SINGLE(IF(ISNUMBER(G$2),IF(ISERROR(MATCH(G$1+$A141-1,dates,0)),NA(),IF(MATCH(G$1+$A141-1,dates,0),SUMIFS(stitches,years_of_year,G$2,days_of_year,"&lt;="&amp;$A141),NA())),NA()))</f>
        <v>#N/A</v>
      </c>
      <c r="H141" t="e" cm="1">
        <f t="array" aca="1" ref="H141" ca="1">_xlfn.SINGLE(IF(ISNUMBER(H$2),IF(ISERROR(MATCH(H$1+$A141-1,dates,0)),NA(),IF(MATCH(H$1+$A141-1,dates,0),SUMIFS(stitches,years_of_year,H$2,days_of_year,"&lt;="&amp;$A141),NA())),NA()))</f>
        <v>#N/A</v>
      </c>
      <c r="I141" t="e" cm="1">
        <f t="array" aca="1" ref="I141" ca="1">_xlfn.SINGLE(IF(ISNUMBER(I$2),IF(ISERROR(MATCH(I$1+$A141-1,dates,0)),NA(),IF(MATCH(I$1+$A141-1,dates,0),SUMIFS(stitches,years_of_year,I$2,days_of_year,"&lt;="&amp;$A141),NA())),NA()))</f>
        <v>#N/A</v>
      </c>
      <c r="J141" t="e" cm="1">
        <f t="array" aca="1" ref="J141" ca="1">_xlfn.SINGLE(IF(ISNUMBER(J$2),IF(ISERROR(MATCH(J$1+$A141-1,dates,0)),NA(),IF(MATCH(J$1+$A141-1,dates,0),SUMIFS(stitches,years_of_year,J$2,days_of_year,"&lt;="&amp;$A141),NA())),NA()))</f>
        <v>#N/A</v>
      </c>
      <c r="K141" t="e" cm="1">
        <f t="array" aca="1" ref="K141" ca="1">_xlfn.SINGLE(IF(ISNUMBER(K$2),IF(ISERROR(MATCH(K$1+$A141-1,dates,0)),NA(),IF(MATCH(K$1+$A141-1,dates,0),SUMIFS(stitches,years_of_year,K$2,days_of_year,"&lt;="&amp;$A141),NA())),NA()))</f>
        <v>#N/A</v>
      </c>
    </row>
    <row r="142" spans="1:11">
      <c r="A142">
        <f t="shared" si="11"/>
        <v>140</v>
      </c>
      <c r="B142" t="e">
        <f t="shared" ca="1" si="10"/>
        <v>#N/A</v>
      </c>
      <c r="C142" t="e">
        <f t="shared" ca="1" si="10"/>
        <v>#N/A</v>
      </c>
      <c r="D142" t="e">
        <f t="shared" ca="1" si="10"/>
        <v>#N/A</v>
      </c>
      <c r="E142" t="e">
        <f t="shared" ca="1" si="10"/>
        <v>#N/A</v>
      </c>
      <c r="F142" t="e" cm="1">
        <f t="array" aca="1" ref="F142" ca="1">_xlfn.SINGLE(IF(ISNUMBER(F$2),IF(ISERROR(MATCH(F$1+$A142-1,dates,0)),NA(),IF(MATCH(F$1+$A142-1,dates,0),SUMIFS(stitches,years_of_year,F$2,days_of_year,"&lt;="&amp;$A142),NA())),NA()))</f>
        <v>#N/A</v>
      </c>
      <c r="G142" t="e" cm="1">
        <f t="array" aca="1" ref="G142" ca="1">_xlfn.SINGLE(IF(ISNUMBER(G$2),IF(ISERROR(MATCH(G$1+$A142-1,dates,0)),NA(),IF(MATCH(G$1+$A142-1,dates,0),SUMIFS(stitches,years_of_year,G$2,days_of_year,"&lt;="&amp;$A142),NA())),NA()))</f>
        <v>#N/A</v>
      </c>
      <c r="H142" t="e" cm="1">
        <f t="array" aca="1" ref="H142" ca="1">_xlfn.SINGLE(IF(ISNUMBER(H$2),IF(ISERROR(MATCH(H$1+$A142-1,dates,0)),NA(),IF(MATCH(H$1+$A142-1,dates,0),SUMIFS(stitches,years_of_year,H$2,days_of_year,"&lt;="&amp;$A142),NA())),NA()))</f>
        <v>#N/A</v>
      </c>
      <c r="I142" t="e" cm="1">
        <f t="array" aca="1" ref="I142" ca="1">_xlfn.SINGLE(IF(ISNUMBER(I$2),IF(ISERROR(MATCH(I$1+$A142-1,dates,0)),NA(),IF(MATCH(I$1+$A142-1,dates,0),SUMIFS(stitches,years_of_year,I$2,days_of_year,"&lt;="&amp;$A142),NA())),NA()))</f>
        <v>#N/A</v>
      </c>
      <c r="J142" t="e" cm="1">
        <f t="array" aca="1" ref="J142" ca="1">_xlfn.SINGLE(IF(ISNUMBER(J$2),IF(ISERROR(MATCH(J$1+$A142-1,dates,0)),NA(),IF(MATCH(J$1+$A142-1,dates,0),SUMIFS(stitches,years_of_year,J$2,days_of_year,"&lt;="&amp;$A142),NA())),NA()))</f>
        <v>#N/A</v>
      </c>
      <c r="K142" t="e" cm="1">
        <f t="array" aca="1" ref="K142" ca="1">_xlfn.SINGLE(IF(ISNUMBER(K$2),IF(ISERROR(MATCH(K$1+$A142-1,dates,0)),NA(),IF(MATCH(K$1+$A142-1,dates,0),SUMIFS(stitches,years_of_year,K$2,days_of_year,"&lt;="&amp;$A142),NA())),NA()))</f>
        <v>#N/A</v>
      </c>
    </row>
    <row r="143" spans="1:11">
      <c r="A143">
        <f t="shared" si="11"/>
        <v>141</v>
      </c>
      <c r="B143" t="e">
        <f t="shared" ref="B143:E162" ca="1" si="12">IF(ISNUMBER(B$2),IF(ISERROR(MATCH(B$1+$A143-1,dates,0)),NA(),IF(MATCH(B$1+$A143-1,dates,0),SUMIFS(stitches,years_of_year,B$2,days_of_year,"&lt;="&amp;$A143),NA())),NA())</f>
        <v>#N/A</v>
      </c>
      <c r="C143" t="e">
        <f t="shared" ca="1" si="12"/>
        <v>#N/A</v>
      </c>
      <c r="D143" t="e">
        <f t="shared" ca="1" si="12"/>
        <v>#N/A</v>
      </c>
      <c r="E143" t="e">
        <f t="shared" ca="1" si="12"/>
        <v>#N/A</v>
      </c>
      <c r="F143" t="e" cm="1">
        <f t="array" aca="1" ref="F143" ca="1">_xlfn.SINGLE(IF(ISNUMBER(F$2),IF(ISERROR(MATCH(F$1+$A143-1,dates,0)),NA(),IF(MATCH(F$1+$A143-1,dates,0),SUMIFS(stitches,years_of_year,F$2,days_of_year,"&lt;="&amp;$A143),NA())),NA()))</f>
        <v>#N/A</v>
      </c>
      <c r="G143" t="e" cm="1">
        <f t="array" aca="1" ref="G143" ca="1">_xlfn.SINGLE(IF(ISNUMBER(G$2),IF(ISERROR(MATCH(G$1+$A143-1,dates,0)),NA(),IF(MATCH(G$1+$A143-1,dates,0),SUMIFS(stitches,years_of_year,G$2,days_of_year,"&lt;="&amp;$A143),NA())),NA()))</f>
        <v>#N/A</v>
      </c>
      <c r="H143" t="e" cm="1">
        <f t="array" aca="1" ref="H143" ca="1">_xlfn.SINGLE(IF(ISNUMBER(H$2),IF(ISERROR(MATCH(H$1+$A143-1,dates,0)),NA(),IF(MATCH(H$1+$A143-1,dates,0),SUMIFS(stitches,years_of_year,H$2,days_of_year,"&lt;="&amp;$A143),NA())),NA()))</f>
        <v>#N/A</v>
      </c>
      <c r="I143" t="e" cm="1">
        <f t="array" aca="1" ref="I143" ca="1">_xlfn.SINGLE(IF(ISNUMBER(I$2),IF(ISERROR(MATCH(I$1+$A143-1,dates,0)),NA(),IF(MATCH(I$1+$A143-1,dates,0),SUMIFS(stitches,years_of_year,I$2,days_of_year,"&lt;="&amp;$A143),NA())),NA()))</f>
        <v>#N/A</v>
      </c>
      <c r="J143" t="e" cm="1">
        <f t="array" aca="1" ref="J143" ca="1">_xlfn.SINGLE(IF(ISNUMBER(J$2),IF(ISERROR(MATCH(J$1+$A143-1,dates,0)),NA(),IF(MATCH(J$1+$A143-1,dates,0),SUMIFS(stitches,years_of_year,J$2,days_of_year,"&lt;="&amp;$A143),NA())),NA()))</f>
        <v>#N/A</v>
      </c>
      <c r="K143" t="e" cm="1">
        <f t="array" aca="1" ref="K143" ca="1">_xlfn.SINGLE(IF(ISNUMBER(K$2),IF(ISERROR(MATCH(K$1+$A143-1,dates,0)),NA(),IF(MATCH(K$1+$A143-1,dates,0),SUMIFS(stitches,years_of_year,K$2,days_of_year,"&lt;="&amp;$A143),NA())),NA()))</f>
        <v>#N/A</v>
      </c>
    </row>
    <row r="144" spans="1:11">
      <c r="A144">
        <f t="shared" si="11"/>
        <v>142</v>
      </c>
      <c r="B144" t="e">
        <f t="shared" ca="1" si="12"/>
        <v>#N/A</v>
      </c>
      <c r="C144" t="e">
        <f t="shared" ca="1" si="12"/>
        <v>#N/A</v>
      </c>
      <c r="D144" t="e">
        <f t="shared" ca="1" si="12"/>
        <v>#N/A</v>
      </c>
      <c r="E144" t="e">
        <f t="shared" ca="1" si="12"/>
        <v>#N/A</v>
      </c>
      <c r="F144" t="e" cm="1">
        <f t="array" aca="1" ref="F144" ca="1">_xlfn.SINGLE(IF(ISNUMBER(F$2),IF(ISERROR(MATCH(F$1+$A144-1,dates,0)),NA(),IF(MATCH(F$1+$A144-1,dates,0),SUMIFS(stitches,years_of_year,F$2,days_of_year,"&lt;="&amp;$A144),NA())),NA()))</f>
        <v>#N/A</v>
      </c>
      <c r="G144" t="e" cm="1">
        <f t="array" aca="1" ref="G144" ca="1">_xlfn.SINGLE(IF(ISNUMBER(G$2),IF(ISERROR(MATCH(G$1+$A144-1,dates,0)),NA(),IF(MATCH(G$1+$A144-1,dates,0),SUMIFS(stitches,years_of_year,G$2,days_of_year,"&lt;="&amp;$A144),NA())),NA()))</f>
        <v>#N/A</v>
      </c>
      <c r="H144" t="e" cm="1">
        <f t="array" aca="1" ref="H144" ca="1">_xlfn.SINGLE(IF(ISNUMBER(H$2),IF(ISERROR(MATCH(H$1+$A144-1,dates,0)),NA(),IF(MATCH(H$1+$A144-1,dates,0),SUMIFS(stitches,years_of_year,H$2,days_of_year,"&lt;="&amp;$A144),NA())),NA()))</f>
        <v>#N/A</v>
      </c>
      <c r="I144" t="e" cm="1">
        <f t="array" aca="1" ref="I144" ca="1">_xlfn.SINGLE(IF(ISNUMBER(I$2),IF(ISERROR(MATCH(I$1+$A144-1,dates,0)),NA(),IF(MATCH(I$1+$A144-1,dates,0),SUMIFS(stitches,years_of_year,I$2,days_of_year,"&lt;="&amp;$A144),NA())),NA()))</f>
        <v>#N/A</v>
      </c>
      <c r="J144" t="e" cm="1">
        <f t="array" aca="1" ref="J144" ca="1">_xlfn.SINGLE(IF(ISNUMBER(J$2),IF(ISERROR(MATCH(J$1+$A144-1,dates,0)),NA(),IF(MATCH(J$1+$A144-1,dates,0),SUMIFS(stitches,years_of_year,J$2,days_of_year,"&lt;="&amp;$A144),NA())),NA()))</f>
        <v>#N/A</v>
      </c>
      <c r="K144" t="e" cm="1">
        <f t="array" aca="1" ref="K144" ca="1">_xlfn.SINGLE(IF(ISNUMBER(K$2),IF(ISERROR(MATCH(K$1+$A144-1,dates,0)),NA(),IF(MATCH(K$1+$A144-1,dates,0),SUMIFS(stitches,years_of_year,K$2,days_of_year,"&lt;="&amp;$A144),NA())),NA()))</f>
        <v>#N/A</v>
      </c>
    </row>
    <row r="145" spans="1:11">
      <c r="A145">
        <f t="shared" si="11"/>
        <v>143</v>
      </c>
      <c r="B145" t="e">
        <f t="shared" ca="1" si="12"/>
        <v>#N/A</v>
      </c>
      <c r="C145" t="e">
        <f t="shared" ca="1" si="12"/>
        <v>#N/A</v>
      </c>
      <c r="D145" t="e">
        <f t="shared" ca="1" si="12"/>
        <v>#N/A</v>
      </c>
      <c r="E145" t="e">
        <f t="shared" ca="1" si="12"/>
        <v>#N/A</v>
      </c>
      <c r="F145" t="e" cm="1">
        <f t="array" aca="1" ref="F145" ca="1">_xlfn.SINGLE(IF(ISNUMBER(F$2),IF(ISERROR(MATCH(F$1+$A145-1,dates,0)),NA(),IF(MATCH(F$1+$A145-1,dates,0),SUMIFS(stitches,years_of_year,F$2,days_of_year,"&lt;="&amp;$A145),NA())),NA()))</f>
        <v>#N/A</v>
      </c>
      <c r="G145" t="e" cm="1">
        <f t="array" aca="1" ref="G145" ca="1">_xlfn.SINGLE(IF(ISNUMBER(G$2),IF(ISERROR(MATCH(G$1+$A145-1,dates,0)),NA(),IF(MATCH(G$1+$A145-1,dates,0),SUMIFS(stitches,years_of_year,G$2,days_of_year,"&lt;="&amp;$A145),NA())),NA()))</f>
        <v>#N/A</v>
      </c>
      <c r="H145" t="e" cm="1">
        <f t="array" aca="1" ref="H145" ca="1">_xlfn.SINGLE(IF(ISNUMBER(H$2),IF(ISERROR(MATCH(H$1+$A145-1,dates,0)),NA(),IF(MATCH(H$1+$A145-1,dates,0),SUMIFS(stitches,years_of_year,H$2,days_of_year,"&lt;="&amp;$A145),NA())),NA()))</f>
        <v>#N/A</v>
      </c>
      <c r="I145" t="e" cm="1">
        <f t="array" aca="1" ref="I145" ca="1">_xlfn.SINGLE(IF(ISNUMBER(I$2),IF(ISERROR(MATCH(I$1+$A145-1,dates,0)),NA(),IF(MATCH(I$1+$A145-1,dates,0),SUMIFS(stitches,years_of_year,I$2,days_of_year,"&lt;="&amp;$A145),NA())),NA()))</f>
        <v>#N/A</v>
      </c>
      <c r="J145" t="e" cm="1">
        <f t="array" aca="1" ref="J145" ca="1">_xlfn.SINGLE(IF(ISNUMBER(J$2),IF(ISERROR(MATCH(J$1+$A145-1,dates,0)),NA(),IF(MATCH(J$1+$A145-1,dates,0),SUMIFS(stitches,years_of_year,J$2,days_of_year,"&lt;="&amp;$A145),NA())),NA()))</f>
        <v>#N/A</v>
      </c>
      <c r="K145" t="e" cm="1">
        <f t="array" aca="1" ref="K145" ca="1">_xlfn.SINGLE(IF(ISNUMBER(K$2),IF(ISERROR(MATCH(K$1+$A145-1,dates,0)),NA(),IF(MATCH(K$1+$A145-1,dates,0),SUMIFS(stitches,years_of_year,K$2,days_of_year,"&lt;="&amp;$A145),NA())),NA()))</f>
        <v>#N/A</v>
      </c>
    </row>
    <row r="146" spans="1:11">
      <c r="A146">
        <f t="shared" si="11"/>
        <v>144</v>
      </c>
      <c r="B146" t="e">
        <f t="shared" ca="1" si="12"/>
        <v>#N/A</v>
      </c>
      <c r="C146" t="e">
        <f t="shared" ca="1" si="12"/>
        <v>#N/A</v>
      </c>
      <c r="D146" t="e">
        <f t="shared" ca="1" si="12"/>
        <v>#N/A</v>
      </c>
      <c r="E146" t="e">
        <f t="shared" ca="1" si="12"/>
        <v>#N/A</v>
      </c>
      <c r="F146" t="e" cm="1">
        <f t="array" aca="1" ref="F146" ca="1">_xlfn.SINGLE(IF(ISNUMBER(F$2),IF(ISERROR(MATCH(F$1+$A146-1,dates,0)),NA(),IF(MATCH(F$1+$A146-1,dates,0),SUMIFS(stitches,years_of_year,F$2,days_of_year,"&lt;="&amp;$A146),NA())),NA()))</f>
        <v>#N/A</v>
      </c>
      <c r="G146" t="e" cm="1">
        <f t="array" aca="1" ref="G146" ca="1">_xlfn.SINGLE(IF(ISNUMBER(G$2),IF(ISERROR(MATCH(G$1+$A146-1,dates,0)),NA(),IF(MATCH(G$1+$A146-1,dates,0),SUMIFS(stitches,years_of_year,G$2,days_of_year,"&lt;="&amp;$A146),NA())),NA()))</f>
        <v>#N/A</v>
      </c>
      <c r="H146" t="e" cm="1">
        <f t="array" aca="1" ref="H146" ca="1">_xlfn.SINGLE(IF(ISNUMBER(H$2),IF(ISERROR(MATCH(H$1+$A146-1,dates,0)),NA(),IF(MATCH(H$1+$A146-1,dates,0),SUMIFS(stitches,years_of_year,H$2,days_of_year,"&lt;="&amp;$A146),NA())),NA()))</f>
        <v>#N/A</v>
      </c>
      <c r="I146" t="e" cm="1">
        <f t="array" aca="1" ref="I146" ca="1">_xlfn.SINGLE(IF(ISNUMBER(I$2),IF(ISERROR(MATCH(I$1+$A146-1,dates,0)),NA(),IF(MATCH(I$1+$A146-1,dates,0),SUMIFS(stitches,years_of_year,I$2,days_of_year,"&lt;="&amp;$A146),NA())),NA()))</f>
        <v>#N/A</v>
      </c>
      <c r="J146" t="e" cm="1">
        <f t="array" aca="1" ref="J146" ca="1">_xlfn.SINGLE(IF(ISNUMBER(J$2),IF(ISERROR(MATCH(J$1+$A146-1,dates,0)),NA(),IF(MATCH(J$1+$A146-1,dates,0),SUMIFS(stitches,years_of_year,J$2,days_of_year,"&lt;="&amp;$A146),NA())),NA()))</f>
        <v>#N/A</v>
      </c>
      <c r="K146" t="e" cm="1">
        <f t="array" aca="1" ref="K146" ca="1">_xlfn.SINGLE(IF(ISNUMBER(K$2),IF(ISERROR(MATCH(K$1+$A146-1,dates,0)),NA(),IF(MATCH(K$1+$A146-1,dates,0),SUMIFS(stitches,years_of_year,K$2,days_of_year,"&lt;="&amp;$A146),NA())),NA()))</f>
        <v>#N/A</v>
      </c>
    </row>
    <row r="147" spans="1:11">
      <c r="A147">
        <f t="shared" si="11"/>
        <v>145</v>
      </c>
      <c r="B147" t="e">
        <f t="shared" ca="1" si="12"/>
        <v>#N/A</v>
      </c>
      <c r="C147" t="e">
        <f t="shared" ca="1" si="12"/>
        <v>#N/A</v>
      </c>
      <c r="D147" t="e">
        <f t="shared" ca="1" si="12"/>
        <v>#N/A</v>
      </c>
      <c r="E147" t="e">
        <f t="shared" ca="1" si="12"/>
        <v>#N/A</v>
      </c>
      <c r="F147" t="e" cm="1">
        <f t="array" aca="1" ref="F147" ca="1">_xlfn.SINGLE(IF(ISNUMBER(F$2),IF(ISERROR(MATCH(F$1+$A147-1,dates,0)),NA(),IF(MATCH(F$1+$A147-1,dates,0),SUMIFS(stitches,years_of_year,F$2,days_of_year,"&lt;="&amp;$A147),NA())),NA()))</f>
        <v>#N/A</v>
      </c>
      <c r="G147" t="e" cm="1">
        <f t="array" aca="1" ref="G147" ca="1">_xlfn.SINGLE(IF(ISNUMBER(G$2),IF(ISERROR(MATCH(G$1+$A147-1,dates,0)),NA(),IF(MATCH(G$1+$A147-1,dates,0),SUMIFS(stitches,years_of_year,G$2,days_of_year,"&lt;="&amp;$A147),NA())),NA()))</f>
        <v>#N/A</v>
      </c>
      <c r="H147" t="e" cm="1">
        <f t="array" aca="1" ref="H147" ca="1">_xlfn.SINGLE(IF(ISNUMBER(H$2),IF(ISERROR(MATCH(H$1+$A147-1,dates,0)),NA(),IF(MATCH(H$1+$A147-1,dates,0),SUMIFS(stitches,years_of_year,H$2,days_of_year,"&lt;="&amp;$A147),NA())),NA()))</f>
        <v>#N/A</v>
      </c>
      <c r="I147" t="e" cm="1">
        <f t="array" aca="1" ref="I147" ca="1">_xlfn.SINGLE(IF(ISNUMBER(I$2),IF(ISERROR(MATCH(I$1+$A147-1,dates,0)),NA(),IF(MATCH(I$1+$A147-1,dates,0),SUMIFS(stitches,years_of_year,I$2,days_of_year,"&lt;="&amp;$A147),NA())),NA()))</f>
        <v>#N/A</v>
      </c>
      <c r="J147" t="e" cm="1">
        <f t="array" aca="1" ref="J147" ca="1">_xlfn.SINGLE(IF(ISNUMBER(J$2),IF(ISERROR(MATCH(J$1+$A147-1,dates,0)),NA(),IF(MATCH(J$1+$A147-1,dates,0),SUMIFS(stitches,years_of_year,J$2,days_of_year,"&lt;="&amp;$A147),NA())),NA()))</f>
        <v>#N/A</v>
      </c>
      <c r="K147" t="e" cm="1">
        <f t="array" aca="1" ref="K147" ca="1">_xlfn.SINGLE(IF(ISNUMBER(K$2),IF(ISERROR(MATCH(K$1+$A147-1,dates,0)),NA(),IF(MATCH(K$1+$A147-1,dates,0),SUMIFS(stitches,years_of_year,K$2,days_of_year,"&lt;="&amp;$A147),NA())),NA()))</f>
        <v>#N/A</v>
      </c>
    </row>
    <row r="148" spans="1:11">
      <c r="A148">
        <f t="shared" si="11"/>
        <v>146</v>
      </c>
      <c r="B148" t="e">
        <f t="shared" ca="1" si="12"/>
        <v>#N/A</v>
      </c>
      <c r="C148" t="e">
        <f t="shared" ca="1" si="12"/>
        <v>#N/A</v>
      </c>
      <c r="D148" t="e">
        <f t="shared" ca="1" si="12"/>
        <v>#N/A</v>
      </c>
      <c r="E148" t="e">
        <f t="shared" ca="1" si="12"/>
        <v>#N/A</v>
      </c>
      <c r="F148" t="e" cm="1">
        <f t="array" aca="1" ref="F148" ca="1">_xlfn.SINGLE(IF(ISNUMBER(F$2),IF(ISERROR(MATCH(F$1+$A148-1,dates,0)),NA(),IF(MATCH(F$1+$A148-1,dates,0),SUMIFS(stitches,years_of_year,F$2,days_of_year,"&lt;="&amp;$A148),NA())),NA()))</f>
        <v>#N/A</v>
      </c>
      <c r="G148" t="e" cm="1">
        <f t="array" aca="1" ref="G148" ca="1">_xlfn.SINGLE(IF(ISNUMBER(G$2),IF(ISERROR(MATCH(G$1+$A148-1,dates,0)),NA(),IF(MATCH(G$1+$A148-1,dates,0),SUMIFS(stitches,years_of_year,G$2,days_of_year,"&lt;="&amp;$A148),NA())),NA()))</f>
        <v>#N/A</v>
      </c>
      <c r="H148" t="e" cm="1">
        <f t="array" aca="1" ref="H148" ca="1">_xlfn.SINGLE(IF(ISNUMBER(H$2),IF(ISERROR(MATCH(H$1+$A148-1,dates,0)),NA(),IF(MATCH(H$1+$A148-1,dates,0),SUMIFS(stitches,years_of_year,H$2,days_of_year,"&lt;="&amp;$A148),NA())),NA()))</f>
        <v>#N/A</v>
      </c>
      <c r="I148" t="e" cm="1">
        <f t="array" aca="1" ref="I148" ca="1">_xlfn.SINGLE(IF(ISNUMBER(I$2),IF(ISERROR(MATCH(I$1+$A148-1,dates,0)),NA(),IF(MATCH(I$1+$A148-1,dates,0),SUMIFS(stitches,years_of_year,I$2,days_of_year,"&lt;="&amp;$A148),NA())),NA()))</f>
        <v>#N/A</v>
      </c>
      <c r="J148" t="e" cm="1">
        <f t="array" aca="1" ref="J148" ca="1">_xlfn.SINGLE(IF(ISNUMBER(J$2),IF(ISERROR(MATCH(J$1+$A148-1,dates,0)),NA(),IF(MATCH(J$1+$A148-1,dates,0),SUMIFS(stitches,years_of_year,J$2,days_of_year,"&lt;="&amp;$A148),NA())),NA()))</f>
        <v>#N/A</v>
      </c>
      <c r="K148" t="e" cm="1">
        <f t="array" aca="1" ref="K148" ca="1">_xlfn.SINGLE(IF(ISNUMBER(K$2),IF(ISERROR(MATCH(K$1+$A148-1,dates,0)),NA(),IF(MATCH(K$1+$A148-1,dates,0),SUMIFS(stitches,years_of_year,K$2,days_of_year,"&lt;="&amp;$A148),NA())),NA()))</f>
        <v>#N/A</v>
      </c>
    </row>
    <row r="149" spans="1:11">
      <c r="A149">
        <f t="shared" si="11"/>
        <v>147</v>
      </c>
      <c r="B149" t="e">
        <f t="shared" ca="1" si="12"/>
        <v>#N/A</v>
      </c>
      <c r="C149" t="e">
        <f t="shared" ca="1" si="12"/>
        <v>#N/A</v>
      </c>
      <c r="D149" t="e">
        <f t="shared" ca="1" si="12"/>
        <v>#N/A</v>
      </c>
      <c r="E149" t="e">
        <f t="shared" ca="1" si="12"/>
        <v>#N/A</v>
      </c>
      <c r="F149" t="e" cm="1">
        <f t="array" aca="1" ref="F149" ca="1">_xlfn.SINGLE(IF(ISNUMBER(F$2),IF(ISERROR(MATCH(F$1+$A149-1,dates,0)),NA(),IF(MATCH(F$1+$A149-1,dates,0),SUMIFS(stitches,years_of_year,F$2,days_of_year,"&lt;="&amp;$A149),NA())),NA()))</f>
        <v>#N/A</v>
      </c>
      <c r="G149" t="e" cm="1">
        <f t="array" aca="1" ref="G149" ca="1">_xlfn.SINGLE(IF(ISNUMBER(G$2),IF(ISERROR(MATCH(G$1+$A149-1,dates,0)),NA(),IF(MATCH(G$1+$A149-1,dates,0),SUMIFS(stitches,years_of_year,G$2,days_of_year,"&lt;="&amp;$A149),NA())),NA()))</f>
        <v>#N/A</v>
      </c>
      <c r="H149" t="e" cm="1">
        <f t="array" aca="1" ref="H149" ca="1">_xlfn.SINGLE(IF(ISNUMBER(H$2),IF(ISERROR(MATCH(H$1+$A149-1,dates,0)),NA(),IF(MATCH(H$1+$A149-1,dates,0),SUMIFS(stitches,years_of_year,H$2,days_of_year,"&lt;="&amp;$A149),NA())),NA()))</f>
        <v>#N/A</v>
      </c>
      <c r="I149" t="e" cm="1">
        <f t="array" aca="1" ref="I149" ca="1">_xlfn.SINGLE(IF(ISNUMBER(I$2),IF(ISERROR(MATCH(I$1+$A149-1,dates,0)),NA(),IF(MATCH(I$1+$A149-1,dates,0),SUMIFS(stitches,years_of_year,I$2,days_of_year,"&lt;="&amp;$A149),NA())),NA()))</f>
        <v>#N/A</v>
      </c>
      <c r="J149" t="e" cm="1">
        <f t="array" aca="1" ref="J149" ca="1">_xlfn.SINGLE(IF(ISNUMBER(J$2),IF(ISERROR(MATCH(J$1+$A149-1,dates,0)),NA(),IF(MATCH(J$1+$A149-1,dates,0),SUMIFS(stitches,years_of_year,J$2,days_of_year,"&lt;="&amp;$A149),NA())),NA()))</f>
        <v>#N/A</v>
      </c>
      <c r="K149" t="e" cm="1">
        <f t="array" aca="1" ref="K149" ca="1">_xlfn.SINGLE(IF(ISNUMBER(K$2),IF(ISERROR(MATCH(K$1+$A149-1,dates,0)),NA(),IF(MATCH(K$1+$A149-1,dates,0),SUMIFS(stitches,years_of_year,K$2,days_of_year,"&lt;="&amp;$A149),NA())),NA()))</f>
        <v>#N/A</v>
      </c>
    </row>
    <row r="150" spans="1:11">
      <c r="A150">
        <f t="shared" si="11"/>
        <v>148</v>
      </c>
      <c r="B150" t="e">
        <f t="shared" ca="1" si="12"/>
        <v>#N/A</v>
      </c>
      <c r="C150" t="e">
        <f t="shared" ca="1" si="12"/>
        <v>#N/A</v>
      </c>
      <c r="D150" t="e">
        <f t="shared" ca="1" si="12"/>
        <v>#N/A</v>
      </c>
      <c r="E150" t="e">
        <f t="shared" ca="1" si="12"/>
        <v>#N/A</v>
      </c>
      <c r="F150" t="e" cm="1">
        <f t="array" aca="1" ref="F150" ca="1">_xlfn.SINGLE(IF(ISNUMBER(F$2),IF(ISERROR(MATCH(F$1+$A150-1,dates,0)),NA(),IF(MATCH(F$1+$A150-1,dates,0),SUMIFS(stitches,years_of_year,F$2,days_of_year,"&lt;="&amp;$A150),NA())),NA()))</f>
        <v>#N/A</v>
      </c>
      <c r="G150" t="e" cm="1">
        <f t="array" aca="1" ref="G150" ca="1">_xlfn.SINGLE(IF(ISNUMBER(G$2),IF(ISERROR(MATCH(G$1+$A150-1,dates,0)),NA(),IF(MATCH(G$1+$A150-1,dates,0),SUMIFS(stitches,years_of_year,G$2,days_of_year,"&lt;="&amp;$A150),NA())),NA()))</f>
        <v>#N/A</v>
      </c>
      <c r="H150" t="e" cm="1">
        <f t="array" aca="1" ref="H150" ca="1">_xlfn.SINGLE(IF(ISNUMBER(H$2),IF(ISERROR(MATCH(H$1+$A150-1,dates,0)),NA(),IF(MATCH(H$1+$A150-1,dates,0),SUMIFS(stitches,years_of_year,H$2,days_of_year,"&lt;="&amp;$A150),NA())),NA()))</f>
        <v>#N/A</v>
      </c>
      <c r="I150" t="e" cm="1">
        <f t="array" aca="1" ref="I150" ca="1">_xlfn.SINGLE(IF(ISNUMBER(I$2),IF(ISERROR(MATCH(I$1+$A150-1,dates,0)),NA(),IF(MATCH(I$1+$A150-1,dates,0),SUMIFS(stitches,years_of_year,I$2,days_of_year,"&lt;="&amp;$A150),NA())),NA()))</f>
        <v>#N/A</v>
      </c>
      <c r="J150" t="e" cm="1">
        <f t="array" aca="1" ref="J150" ca="1">_xlfn.SINGLE(IF(ISNUMBER(J$2),IF(ISERROR(MATCH(J$1+$A150-1,dates,0)),NA(),IF(MATCH(J$1+$A150-1,dates,0),SUMIFS(stitches,years_of_year,J$2,days_of_year,"&lt;="&amp;$A150),NA())),NA()))</f>
        <v>#N/A</v>
      </c>
      <c r="K150" t="e" cm="1">
        <f t="array" aca="1" ref="K150" ca="1">_xlfn.SINGLE(IF(ISNUMBER(K$2),IF(ISERROR(MATCH(K$1+$A150-1,dates,0)),NA(),IF(MATCH(K$1+$A150-1,dates,0),SUMIFS(stitches,years_of_year,K$2,days_of_year,"&lt;="&amp;$A150),NA())),NA()))</f>
        <v>#N/A</v>
      </c>
    </row>
    <row r="151" spans="1:11">
      <c r="A151">
        <f t="shared" si="11"/>
        <v>149</v>
      </c>
      <c r="B151" t="e">
        <f t="shared" ca="1" si="12"/>
        <v>#N/A</v>
      </c>
      <c r="C151" t="e">
        <f t="shared" ca="1" si="12"/>
        <v>#N/A</v>
      </c>
      <c r="D151" t="e">
        <f t="shared" ca="1" si="12"/>
        <v>#N/A</v>
      </c>
      <c r="E151" t="e">
        <f t="shared" ca="1" si="12"/>
        <v>#N/A</v>
      </c>
      <c r="F151" t="e" cm="1">
        <f t="array" aca="1" ref="F151" ca="1">_xlfn.SINGLE(IF(ISNUMBER(F$2),IF(ISERROR(MATCH(F$1+$A151-1,dates,0)),NA(),IF(MATCH(F$1+$A151-1,dates,0),SUMIFS(stitches,years_of_year,F$2,days_of_year,"&lt;="&amp;$A151),NA())),NA()))</f>
        <v>#N/A</v>
      </c>
      <c r="G151" t="e" cm="1">
        <f t="array" aca="1" ref="G151" ca="1">_xlfn.SINGLE(IF(ISNUMBER(G$2),IF(ISERROR(MATCH(G$1+$A151-1,dates,0)),NA(),IF(MATCH(G$1+$A151-1,dates,0),SUMIFS(stitches,years_of_year,G$2,days_of_year,"&lt;="&amp;$A151),NA())),NA()))</f>
        <v>#N/A</v>
      </c>
      <c r="H151" t="e" cm="1">
        <f t="array" aca="1" ref="H151" ca="1">_xlfn.SINGLE(IF(ISNUMBER(H$2),IF(ISERROR(MATCH(H$1+$A151-1,dates,0)),NA(),IF(MATCH(H$1+$A151-1,dates,0),SUMIFS(stitches,years_of_year,H$2,days_of_year,"&lt;="&amp;$A151),NA())),NA()))</f>
        <v>#N/A</v>
      </c>
      <c r="I151" t="e" cm="1">
        <f t="array" aca="1" ref="I151" ca="1">_xlfn.SINGLE(IF(ISNUMBER(I$2),IF(ISERROR(MATCH(I$1+$A151-1,dates,0)),NA(),IF(MATCH(I$1+$A151-1,dates,0),SUMIFS(stitches,years_of_year,I$2,days_of_year,"&lt;="&amp;$A151),NA())),NA()))</f>
        <v>#N/A</v>
      </c>
      <c r="J151" t="e" cm="1">
        <f t="array" aca="1" ref="J151" ca="1">_xlfn.SINGLE(IF(ISNUMBER(J$2),IF(ISERROR(MATCH(J$1+$A151-1,dates,0)),NA(),IF(MATCH(J$1+$A151-1,dates,0),SUMIFS(stitches,years_of_year,J$2,days_of_year,"&lt;="&amp;$A151),NA())),NA()))</f>
        <v>#N/A</v>
      </c>
      <c r="K151" t="e" cm="1">
        <f t="array" aca="1" ref="K151" ca="1">_xlfn.SINGLE(IF(ISNUMBER(K$2),IF(ISERROR(MATCH(K$1+$A151-1,dates,0)),NA(),IF(MATCH(K$1+$A151-1,dates,0),SUMIFS(stitches,years_of_year,K$2,days_of_year,"&lt;="&amp;$A151),NA())),NA()))</f>
        <v>#N/A</v>
      </c>
    </row>
    <row r="152" spans="1:11">
      <c r="A152">
        <f t="shared" si="11"/>
        <v>150</v>
      </c>
      <c r="B152" t="e">
        <f t="shared" ca="1" si="12"/>
        <v>#N/A</v>
      </c>
      <c r="C152" t="e">
        <f t="shared" ca="1" si="12"/>
        <v>#N/A</v>
      </c>
      <c r="D152" t="e">
        <f t="shared" ca="1" si="12"/>
        <v>#N/A</v>
      </c>
      <c r="E152" t="e">
        <f t="shared" ca="1" si="12"/>
        <v>#N/A</v>
      </c>
      <c r="F152" t="e" cm="1">
        <f t="array" aca="1" ref="F152" ca="1">_xlfn.SINGLE(IF(ISNUMBER(F$2),IF(ISERROR(MATCH(F$1+$A152-1,dates,0)),NA(),IF(MATCH(F$1+$A152-1,dates,0),SUMIFS(stitches,years_of_year,F$2,days_of_year,"&lt;="&amp;$A152),NA())),NA()))</f>
        <v>#N/A</v>
      </c>
      <c r="G152" t="e" cm="1">
        <f t="array" aca="1" ref="G152" ca="1">_xlfn.SINGLE(IF(ISNUMBER(G$2),IF(ISERROR(MATCH(G$1+$A152-1,dates,0)),NA(),IF(MATCH(G$1+$A152-1,dates,0),SUMIFS(stitches,years_of_year,G$2,days_of_year,"&lt;="&amp;$A152),NA())),NA()))</f>
        <v>#N/A</v>
      </c>
      <c r="H152" t="e" cm="1">
        <f t="array" aca="1" ref="H152" ca="1">_xlfn.SINGLE(IF(ISNUMBER(H$2),IF(ISERROR(MATCH(H$1+$A152-1,dates,0)),NA(),IF(MATCH(H$1+$A152-1,dates,0),SUMIFS(stitches,years_of_year,H$2,days_of_year,"&lt;="&amp;$A152),NA())),NA()))</f>
        <v>#N/A</v>
      </c>
      <c r="I152" t="e" cm="1">
        <f t="array" aca="1" ref="I152" ca="1">_xlfn.SINGLE(IF(ISNUMBER(I$2),IF(ISERROR(MATCH(I$1+$A152-1,dates,0)),NA(),IF(MATCH(I$1+$A152-1,dates,0),SUMIFS(stitches,years_of_year,I$2,days_of_year,"&lt;="&amp;$A152),NA())),NA()))</f>
        <v>#N/A</v>
      </c>
      <c r="J152" t="e" cm="1">
        <f t="array" aca="1" ref="J152" ca="1">_xlfn.SINGLE(IF(ISNUMBER(J$2),IF(ISERROR(MATCH(J$1+$A152-1,dates,0)),NA(),IF(MATCH(J$1+$A152-1,dates,0),SUMIFS(stitches,years_of_year,J$2,days_of_year,"&lt;="&amp;$A152),NA())),NA()))</f>
        <v>#N/A</v>
      </c>
      <c r="K152" t="e" cm="1">
        <f t="array" aca="1" ref="K152" ca="1">_xlfn.SINGLE(IF(ISNUMBER(K$2),IF(ISERROR(MATCH(K$1+$A152-1,dates,0)),NA(),IF(MATCH(K$1+$A152-1,dates,0),SUMIFS(stitches,years_of_year,K$2,days_of_year,"&lt;="&amp;$A152),NA())),NA()))</f>
        <v>#N/A</v>
      </c>
    </row>
    <row r="153" spans="1:11">
      <c r="A153">
        <f t="shared" si="11"/>
        <v>151</v>
      </c>
      <c r="B153" t="e">
        <f t="shared" ca="1" si="12"/>
        <v>#N/A</v>
      </c>
      <c r="C153" t="e">
        <f t="shared" ca="1" si="12"/>
        <v>#N/A</v>
      </c>
      <c r="D153" t="e">
        <f t="shared" ca="1" si="12"/>
        <v>#N/A</v>
      </c>
      <c r="E153" t="e">
        <f t="shared" ca="1" si="12"/>
        <v>#N/A</v>
      </c>
      <c r="F153" t="e" cm="1">
        <f t="array" aca="1" ref="F153" ca="1">_xlfn.SINGLE(IF(ISNUMBER(F$2),IF(ISERROR(MATCH(F$1+$A153-1,dates,0)),NA(),IF(MATCH(F$1+$A153-1,dates,0),SUMIFS(stitches,years_of_year,F$2,days_of_year,"&lt;="&amp;$A153),NA())),NA()))</f>
        <v>#N/A</v>
      </c>
      <c r="G153" t="e" cm="1">
        <f t="array" aca="1" ref="G153" ca="1">_xlfn.SINGLE(IF(ISNUMBER(G$2),IF(ISERROR(MATCH(G$1+$A153-1,dates,0)),NA(),IF(MATCH(G$1+$A153-1,dates,0),SUMIFS(stitches,years_of_year,G$2,days_of_year,"&lt;="&amp;$A153),NA())),NA()))</f>
        <v>#N/A</v>
      </c>
      <c r="H153" t="e" cm="1">
        <f t="array" aca="1" ref="H153" ca="1">_xlfn.SINGLE(IF(ISNUMBER(H$2),IF(ISERROR(MATCH(H$1+$A153-1,dates,0)),NA(),IF(MATCH(H$1+$A153-1,dates,0),SUMIFS(stitches,years_of_year,H$2,days_of_year,"&lt;="&amp;$A153),NA())),NA()))</f>
        <v>#N/A</v>
      </c>
      <c r="I153" t="e" cm="1">
        <f t="array" aca="1" ref="I153" ca="1">_xlfn.SINGLE(IF(ISNUMBER(I$2),IF(ISERROR(MATCH(I$1+$A153-1,dates,0)),NA(),IF(MATCH(I$1+$A153-1,dates,0),SUMIFS(stitches,years_of_year,I$2,days_of_year,"&lt;="&amp;$A153),NA())),NA()))</f>
        <v>#N/A</v>
      </c>
      <c r="J153" t="e" cm="1">
        <f t="array" aca="1" ref="J153" ca="1">_xlfn.SINGLE(IF(ISNUMBER(J$2),IF(ISERROR(MATCH(J$1+$A153-1,dates,0)),NA(),IF(MATCH(J$1+$A153-1,dates,0),SUMIFS(stitches,years_of_year,J$2,days_of_year,"&lt;="&amp;$A153),NA())),NA()))</f>
        <v>#N/A</v>
      </c>
      <c r="K153" t="e" cm="1">
        <f t="array" aca="1" ref="K153" ca="1">_xlfn.SINGLE(IF(ISNUMBER(K$2),IF(ISERROR(MATCH(K$1+$A153-1,dates,0)),NA(),IF(MATCH(K$1+$A153-1,dates,0),SUMIFS(stitches,years_of_year,K$2,days_of_year,"&lt;="&amp;$A153),NA())),NA()))</f>
        <v>#N/A</v>
      </c>
    </row>
    <row r="154" spans="1:11">
      <c r="A154">
        <f t="shared" si="11"/>
        <v>152</v>
      </c>
      <c r="B154" t="e">
        <f t="shared" ca="1" si="12"/>
        <v>#N/A</v>
      </c>
      <c r="C154" t="e">
        <f t="shared" ca="1" si="12"/>
        <v>#N/A</v>
      </c>
      <c r="D154" t="e">
        <f t="shared" ca="1" si="12"/>
        <v>#N/A</v>
      </c>
      <c r="E154" t="e">
        <f t="shared" ca="1" si="12"/>
        <v>#N/A</v>
      </c>
      <c r="F154" t="e" cm="1">
        <f t="array" aca="1" ref="F154" ca="1">_xlfn.SINGLE(IF(ISNUMBER(F$2),IF(ISERROR(MATCH(F$1+$A154-1,dates,0)),NA(),IF(MATCH(F$1+$A154-1,dates,0),SUMIFS(stitches,years_of_year,F$2,days_of_year,"&lt;="&amp;$A154),NA())),NA()))</f>
        <v>#N/A</v>
      </c>
      <c r="G154" t="e" cm="1">
        <f t="array" aca="1" ref="G154" ca="1">_xlfn.SINGLE(IF(ISNUMBER(G$2),IF(ISERROR(MATCH(G$1+$A154-1,dates,0)),NA(),IF(MATCH(G$1+$A154-1,dates,0),SUMIFS(stitches,years_of_year,G$2,days_of_year,"&lt;="&amp;$A154),NA())),NA()))</f>
        <v>#N/A</v>
      </c>
      <c r="H154" t="e" cm="1">
        <f t="array" aca="1" ref="H154" ca="1">_xlfn.SINGLE(IF(ISNUMBER(H$2),IF(ISERROR(MATCH(H$1+$A154-1,dates,0)),NA(),IF(MATCH(H$1+$A154-1,dates,0),SUMIFS(stitches,years_of_year,H$2,days_of_year,"&lt;="&amp;$A154),NA())),NA()))</f>
        <v>#N/A</v>
      </c>
      <c r="I154" t="e" cm="1">
        <f t="array" aca="1" ref="I154" ca="1">_xlfn.SINGLE(IF(ISNUMBER(I$2),IF(ISERROR(MATCH(I$1+$A154-1,dates,0)),NA(),IF(MATCH(I$1+$A154-1,dates,0),SUMIFS(stitches,years_of_year,I$2,days_of_year,"&lt;="&amp;$A154),NA())),NA()))</f>
        <v>#N/A</v>
      </c>
      <c r="J154" t="e" cm="1">
        <f t="array" aca="1" ref="J154" ca="1">_xlfn.SINGLE(IF(ISNUMBER(J$2),IF(ISERROR(MATCH(J$1+$A154-1,dates,0)),NA(),IF(MATCH(J$1+$A154-1,dates,0),SUMIFS(stitches,years_of_year,J$2,days_of_year,"&lt;="&amp;$A154),NA())),NA()))</f>
        <v>#N/A</v>
      </c>
      <c r="K154" t="e" cm="1">
        <f t="array" aca="1" ref="K154" ca="1">_xlfn.SINGLE(IF(ISNUMBER(K$2),IF(ISERROR(MATCH(K$1+$A154-1,dates,0)),NA(),IF(MATCH(K$1+$A154-1,dates,0),SUMIFS(stitches,years_of_year,K$2,days_of_year,"&lt;="&amp;$A154),NA())),NA()))</f>
        <v>#N/A</v>
      </c>
    </row>
    <row r="155" spans="1:11">
      <c r="A155">
        <f t="shared" si="11"/>
        <v>153</v>
      </c>
      <c r="B155" t="e">
        <f t="shared" ca="1" si="12"/>
        <v>#N/A</v>
      </c>
      <c r="C155" t="e">
        <f t="shared" ca="1" si="12"/>
        <v>#N/A</v>
      </c>
      <c r="D155" t="e">
        <f t="shared" ca="1" si="12"/>
        <v>#N/A</v>
      </c>
      <c r="E155" t="e">
        <f t="shared" ca="1" si="12"/>
        <v>#N/A</v>
      </c>
      <c r="F155" t="e" cm="1">
        <f t="array" aca="1" ref="F155" ca="1">_xlfn.SINGLE(IF(ISNUMBER(F$2),IF(ISERROR(MATCH(F$1+$A155-1,dates,0)),NA(),IF(MATCH(F$1+$A155-1,dates,0),SUMIFS(stitches,years_of_year,F$2,days_of_year,"&lt;="&amp;$A155),NA())),NA()))</f>
        <v>#N/A</v>
      </c>
      <c r="G155" t="e" cm="1">
        <f t="array" aca="1" ref="G155" ca="1">_xlfn.SINGLE(IF(ISNUMBER(G$2),IF(ISERROR(MATCH(G$1+$A155-1,dates,0)),NA(),IF(MATCH(G$1+$A155-1,dates,0),SUMIFS(stitches,years_of_year,G$2,days_of_year,"&lt;="&amp;$A155),NA())),NA()))</f>
        <v>#N/A</v>
      </c>
      <c r="H155" t="e" cm="1">
        <f t="array" aca="1" ref="H155" ca="1">_xlfn.SINGLE(IF(ISNUMBER(H$2),IF(ISERROR(MATCH(H$1+$A155-1,dates,0)),NA(),IF(MATCH(H$1+$A155-1,dates,0),SUMIFS(stitches,years_of_year,H$2,days_of_year,"&lt;="&amp;$A155),NA())),NA()))</f>
        <v>#N/A</v>
      </c>
      <c r="I155" t="e" cm="1">
        <f t="array" aca="1" ref="I155" ca="1">_xlfn.SINGLE(IF(ISNUMBER(I$2),IF(ISERROR(MATCH(I$1+$A155-1,dates,0)),NA(),IF(MATCH(I$1+$A155-1,dates,0),SUMIFS(stitches,years_of_year,I$2,days_of_year,"&lt;="&amp;$A155),NA())),NA()))</f>
        <v>#N/A</v>
      </c>
      <c r="J155" t="e" cm="1">
        <f t="array" aca="1" ref="J155" ca="1">_xlfn.SINGLE(IF(ISNUMBER(J$2),IF(ISERROR(MATCH(J$1+$A155-1,dates,0)),NA(),IF(MATCH(J$1+$A155-1,dates,0),SUMIFS(stitches,years_of_year,J$2,days_of_year,"&lt;="&amp;$A155),NA())),NA()))</f>
        <v>#N/A</v>
      </c>
      <c r="K155" t="e" cm="1">
        <f t="array" aca="1" ref="K155" ca="1">_xlfn.SINGLE(IF(ISNUMBER(K$2),IF(ISERROR(MATCH(K$1+$A155-1,dates,0)),NA(),IF(MATCH(K$1+$A155-1,dates,0),SUMIFS(stitches,years_of_year,K$2,days_of_year,"&lt;="&amp;$A155),NA())),NA()))</f>
        <v>#N/A</v>
      </c>
    </row>
    <row r="156" spans="1:11">
      <c r="A156">
        <f t="shared" si="11"/>
        <v>154</v>
      </c>
      <c r="B156" t="e">
        <f t="shared" ca="1" si="12"/>
        <v>#N/A</v>
      </c>
      <c r="C156" t="e">
        <f t="shared" ca="1" si="12"/>
        <v>#N/A</v>
      </c>
      <c r="D156" t="e">
        <f t="shared" ca="1" si="12"/>
        <v>#N/A</v>
      </c>
      <c r="E156" t="e">
        <f t="shared" ca="1" si="12"/>
        <v>#N/A</v>
      </c>
      <c r="F156" t="e" cm="1">
        <f t="array" aca="1" ref="F156" ca="1">_xlfn.SINGLE(IF(ISNUMBER(F$2),IF(ISERROR(MATCH(F$1+$A156-1,dates,0)),NA(),IF(MATCH(F$1+$A156-1,dates,0),SUMIFS(stitches,years_of_year,F$2,days_of_year,"&lt;="&amp;$A156),NA())),NA()))</f>
        <v>#N/A</v>
      </c>
      <c r="G156" t="e" cm="1">
        <f t="array" aca="1" ref="G156" ca="1">_xlfn.SINGLE(IF(ISNUMBER(G$2),IF(ISERROR(MATCH(G$1+$A156-1,dates,0)),NA(),IF(MATCH(G$1+$A156-1,dates,0),SUMIFS(stitches,years_of_year,G$2,days_of_year,"&lt;="&amp;$A156),NA())),NA()))</f>
        <v>#N/A</v>
      </c>
      <c r="H156" t="e" cm="1">
        <f t="array" aca="1" ref="H156" ca="1">_xlfn.SINGLE(IF(ISNUMBER(H$2),IF(ISERROR(MATCH(H$1+$A156-1,dates,0)),NA(),IF(MATCH(H$1+$A156-1,dates,0),SUMIFS(stitches,years_of_year,H$2,days_of_year,"&lt;="&amp;$A156),NA())),NA()))</f>
        <v>#N/A</v>
      </c>
      <c r="I156" t="e" cm="1">
        <f t="array" aca="1" ref="I156" ca="1">_xlfn.SINGLE(IF(ISNUMBER(I$2),IF(ISERROR(MATCH(I$1+$A156-1,dates,0)),NA(),IF(MATCH(I$1+$A156-1,dates,0),SUMIFS(stitches,years_of_year,I$2,days_of_year,"&lt;="&amp;$A156),NA())),NA()))</f>
        <v>#N/A</v>
      </c>
      <c r="J156" t="e" cm="1">
        <f t="array" aca="1" ref="J156" ca="1">_xlfn.SINGLE(IF(ISNUMBER(J$2),IF(ISERROR(MATCH(J$1+$A156-1,dates,0)),NA(),IF(MATCH(J$1+$A156-1,dates,0),SUMIFS(stitches,years_of_year,J$2,days_of_year,"&lt;="&amp;$A156),NA())),NA()))</f>
        <v>#N/A</v>
      </c>
      <c r="K156" t="e" cm="1">
        <f t="array" aca="1" ref="K156" ca="1">_xlfn.SINGLE(IF(ISNUMBER(K$2),IF(ISERROR(MATCH(K$1+$A156-1,dates,0)),NA(),IF(MATCH(K$1+$A156-1,dates,0),SUMIFS(stitches,years_of_year,K$2,days_of_year,"&lt;="&amp;$A156),NA())),NA()))</f>
        <v>#N/A</v>
      </c>
    </row>
    <row r="157" spans="1:11">
      <c r="A157">
        <f t="shared" si="11"/>
        <v>155</v>
      </c>
      <c r="B157" t="e">
        <f t="shared" ca="1" si="12"/>
        <v>#N/A</v>
      </c>
      <c r="C157" t="e">
        <f t="shared" ca="1" si="12"/>
        <v>#N/A</v>
      </c>
      <c r="D157" t="e">
        <f t="shared" ca="1" si="12"/>
        <v>#N/A</v>
      </c>
      <c r="E157" t="e">
        <f t="shared" ca="1" si="12"/>
        <v>#N/A</v>
      </c>
      <c r="F157" t="e" cm="1">
        <f t="array" aca="1" ref="F157" ca="1">_xlfn.SINGLE(IF(ISNUMBER(F$2),IF(ISERROR(MATCH(F$1+$A157-1,dates,0)),NA(),IF(MATCH(F$1+$A157-1,dates,0),SUMIFS(stitches,years_of_year,F$2,days_of_year,"&lt;="&amp;$A157),NA())),NA()))</f>
        <v>#N/A</v>
      </c>
      <c r="G157" t="e" cm="1">
        <f t="array" aca="1" ref="G157" ca="1">_xlfn.SINGLE(IF(ISNUMBER(G$2),IF(ISERROR(MATCH(G$1+$A157-1,dates,0)),NA(),IF(MATCH(G$1+$A157-1,dates,0),SUMIFS(stitches,years_of_year,G$2,days_of_year,"&lt;="&amp;$A157),NA())),NA()))</f>
        <v>#N/A</v>
      </c>
      <c r="H157" t="e" cm="1">
        <f t="array" aca="1" ref="H157" ca="1">_xlfn.SINGLE(IF(ISNUMBER(H$2),IF(ISERROR(MATCH(H$1+$A157-1,dates,0)),NA(),IF(MATCH(H$1+$A157-1,dates,0),SUMIFS(stitches,years_of_year,H$2,days_of_year,"&lt;="&amp;$A157),NA())),NA()))</f>
        <v>#N/A</v>
      </c>
      <c r="I157" t="e" cm="1">
        <f t="array" aca="1" ref="I157" ca="1">_xlfn.SINGLE(IF(ISNUMBER(I$2),IF(ISERROR(MATCH(I$1+$A157-1,dates,0)),NA(),IF(MATCH(I$1+$A157-1,dates,0),SUMIFS(stitches,years_of_year,I$2,days_of_year,"&lt;="&amp;$A157),NA())),NA()))</f>
        <v>#N/A</v>
      </c>
      <c r="J157" t="e" cm="1">
        <f t="array" aca="1" ref="J157" ca="1">_xlfn.SINGLE(IF(ISNUMBER(J$2),IF(ISERROR(MATCH(J$1+$A157-1,dates,0)),NA(),IF(MATCH(J$1+$A157-1,dates,0),SUMIFS(stitches,years_of_year,J$2,days_of_year,"&lt;="&amp;$A157),NA())),NA()))</f>
        <v>#N/A</v>
      </c>
      <c r="K157" t="e" cm="1">
        <f t="array" aca="1" ref="K157" ca="1">_xlfn.SINGLE(IF(ISNUMBER(K$2),IF(ISERROR(MATCH(K$1+$A157-1,dates,0)),NA(),IF(MATCH(K$1+$A157-1,dates,0),SUMIFS(stitches,years_of_year,K$2,days_of_year,"&lt;="&amp;$A157),NA())),NA()))</f>
        <v>#N/A</v>
      </c>
    </row>
    <row r="158" spans="1:11">
      <c r="A158">
        <f t="shared" si="11"/>
        <v>156</v>
      </c>
      <c r="B158" t="e">
        <f t="shared" ca="1" si="12"/>
        <v>#N/A</v>
      </c>
      <c r="C158" t="e">
        <f t="shared" ca="1" si="12"/>
        <v>#N/A</v>
      </c>
      <c r="D158" t="e">
        <f t="shared" ca="1" si="12"/>
        <v>#N/A</v>
      </c>
      <c r="E158" t="e">
        <f t="shared" ca="1" si="12"/>
        <v>#N/A</v>
      </c>
      <c r="F158" t="e" cm="1">
        <f t="array" aca="1" ref="F158" ca="1">_xlfn.SINGLE(IF(ISNUMBER(F$2),IF(ISERROR(MATCH(F$1+$A158-1,dates,0)),NA(),IF(MATCH(F$1+$A158-1,dates,0),SUMIFS(stitches,years_of_year,F$2,days_of_year,"&lt;="&amp;$A158),NA())),NA()))</f>
        <v>#N/A</v>
      </c>
      <c r="G158" t="e" cm="1">
        <f t="array" aca="1" ref="G158" ca="1">_xlfn.SINGLE(IF(ISNUMBER(G$2),IF(ISERROR(MATCH(G$1+$A158-1,dates,0)),NA(),IF(MATCH(G$1+$A158-1,dates,0),SUMIFS(stitches,years_of_year,G$2,days_of_year,"&lt;="&amp;$A158),NA())),NA()))</f>
        <v>#N/A</v>
      </c>
      <c r="H158" t="e" cm="1">
        <f t="array" aca="1" ref="H158" ca="1">_xlfn.SINGLE(IF(ISNUMBER(H$2),IF(ISERROR(MATCH(H$1+$A158-1,dates,0)),NA(),IF(MATCH(H$1+$A158-1,dates,0),SUMIFS(stitches,years_of_year,H$2,days_of_year,"&lt;="&amp;$A158),NA())),NA()))</f>
        <v>#N/A</v>
      </c>
      <c r="I158" t="e" cm="1">
        <f t="array" aca="1" ref="I158" ca="1">_xlfn.SINGLE(IF(ISNUMBER(I$2),IF(ISERROR(MATCH(I$1+$A158-1,dates,0)),NA(),IF(MATCH(I$1+$A158-1,dates,0),SUMIFS(stitches,years_of_year,I$2,days_of_year,"&lt;="&amp;$A158),NA())),NA()))</f>
        <v>#N/A</v>
      </c>
      <c r="J158" t="e" cm="1">
        <f t="array" aca="1" ref="J158" ca="1">_xlfn.SINGLE(IF(ISNUMBER(J$2),IF(ISERROR(MATCH(J$1+$A158-1,dates,0)),NA(),IF(MATCH(J$1+$A158-1,dates,0),SUMIFS(stitches,years_of_year,J$2,days_of_year,"&lt;="&amp;$A158),NA())),NA()))</f>
        <v>#N/A</v>
      </c>
      <c r="K158" t="e" cm="1">
        <f t="array" aca="1" ref="K158" ca="1">_xlfn.SINGLE(IF(ISNUMBER(K$2),IF(ISERROR(MATCH(K$1+$A158-1,dates,0)),NA(),IF(MATCH(K$1+$A158-1,dates,0),SUMIFS(stitches,years_of_year,K$2,days_of_year,"&lt;="&amp;$A158),NA())),NA()))</f>
        <v>#N/A</v>
      </c>
    </row>
    <row r="159" spans="1:11">
      <c r="A159">
        <f t="shared" si="11"/>
        <v>157</v>
      </c>
      <c r="B159" t="e">
        <f t="shared" ca="1" si="12"/>
        <v>#N/A</v>
      </c>
      <c r="C159" t="e">
        <f t="shared" ca="1" si="12"/>
        <v>#N/A</v>
      </c>
      <c r="D159" t="e">
        <f t="shared" ca="1" si="12"/>
        <v>#N/A</v>
      </c>
      <c r="E159" t="e">
        <f t="shared" ca="1" si="12"/>
        <v>#N/A</v>
      </c>
      <c r="F159" t="e" cm="1">
        <f t="array" aca="1" ref="F159" ca="1">_xlfn.SINGLE(IF(ISNUMBER(F$2),IF(ISERROR(MATCH(F$1+$A159-1,dates,0)),NA(),IF(MATCH(F$1+$A159-1,dates,0),SUMIFS(stitches,years_of_year,F$2,days_of_year,"&lt;="&amp;$A159),NA())),NA()))</f>
        <v>#N/A</v>
      </c>
      <c r="G159" t="e" cm="1">
        <f t="array" aca="1" ref="G159" ca="1">_xlfn.SINGLE(IF(ISNUMBER(G$2),IF(ISERROR(MATCH(G$1+$A159-1,dates,0)),NA(),IF(MATCH(G$1+$A159-1,dates,0),SUMIFS(stitches,years_of_year,G$2,days_of_year,"&lt;="&amp;$A159),NA())),NA()))</f>
        <v>#N/A</v>
      </c>
      <c r="H159" t="e" cm="1">
        <f t="array" aca="1" ref="H159" ca="1">_xlfn.SINGLE(IF(ISNUMBER(H$2),IF(ISERROR(MATCH(H$1+$A159-1,dates,0)),NA(),IF(MATCH(H$1+$A159-1,dates,0),SUMIFS(stitches,years_of_year,H$2,days_of_year,"&lt;="&amp;$A159),NA())),NA()))</f>
        <v>#N/A</v>
      </c>
      <c r="I159" t="e" cm="1">
        <f t="array" aca="1" ref="I159" ca="1">_xlfn.SINGLE(IF(ISNUMBER(I$2),IF(ISERROR(MATCH(I$1+$A159-1,dates,0)),NA(),IF(MATCH(I$1+$A159-1,dates,0),SUMIFS(stitches,years_of_year,I$2,days_of_year,"&lt;="&amp;$A159),NA())),NA()))</f>
        <v>#N/A</v>
      </c>
      <c r="J159" t="e" cm="1">
        <f t="array" aca="1" ref="J159" ca="1">_xlfn.SINGLE(IF(ISNUMBER(J$2),IF(ISERROR(MATCH(J$1+$A159-1,dates,0)),NA(),IF(MATCH(J$1+$A159-1,dates,0),SUMIFS(stitches,years_of_year,J$2,days_of_year,"&lt;="&amp;$A159),NA())),NA()))</f>
        <v>#N/A</v>
      </c>
      <c r="K159" t="e" cm="1">
        <f t="array" aca="1" ref="K159" ca="1">_xlfn.SINGLE(IF(ISNUMBER(K$2),IF(ISERROR(MATCH(K$1+$A159-1,dates,0)),NA(),IF(MATCH(K$1+$A159-1,dates,0),SUMIFS(stitches,years_of_year,K$2,days_of_year,"&lt;="&amp;$A159),NA())),NA()))</f>
        <v>#N/A</v>
      </c>
    </row>
    <row r="160" spans="1:11">
      <c r="A160">
        <f t="shared" si="11"/>
        <v>158</v>
      </c>
      <c r="B160" t="e">
        <f t="shared" ca="1" si="12"/>
        <v>#N/A</v>
      </c>
      <c r="C160" t="e">
        <f t="shared" ca="1" si="12"/>
        <v>#N/A</v>
      </c>
      <c r="D160" t="e">
        <f t="shared" ca="1" si="12"/>
        <v>#N/A</v>
      </c>
      <c r="E160" t="e">
        <f t="shared" ca="1" si="12"/>
        <v>#N/A</v>
      </c>
      <c r="F160" t="e" cm="1">
        <f t="array" aca="1" ref="F160" ca="1">_xlfn.SINGLE(IF(ISNUMBER(F$2),IF(ISERROR(MATCH(F$1+$A160-1,dates,0)),NA(),IF(MATCH(F$1+$A160-1,dates,0),SUMIFS(stitches,years_of_year,F$2,days_of_year,"&lt;="&amp;$A160),NA())),NA()))</f>
        <v>#N/A</v>
      </c>
      <c r="G160" t="e" cm="1">
        <f t="array" aca="1" ref="G160" ca="1">_xlfn.SINGLE(IF(ISNUMBER(G$2),IF(ISERROR(MATCH(G$1+$A160-1,dates,0)),NA(),IF(MATCH(G$1+$A160-1,dates,0),SUMIFS(stitches,years_of_year,G$2,days_of_year,"&lt;="&amp;$A160),NA())),NA()))</f>
        <v>#N/A</v>
      </c>
      <c r="H160" t="e" cm="1">
        <f t="array" aca="1" ref="H160" ca="1">_xlfn.SINGLE(IF(ISNUMBER(H$2),IF(ISERROR(MATCH(H$1+$A160-1,dates,0)),NA(),IF(MATCH(H$1+$A160-1,dates,0),SUMIFS(stitches,years_of_year,H$2,days_of_year,"&lt;="&amp;$A160),NA())),NA()))</f>
        <v>#N/A</v>
      </c>
      <c r="I160" t="e" cm="1">
        <f t="array" aca="1" ref="I160" ca="1">_xlfn.SINGLE(IF(ISNUMBER(I$2),IF(ISERROR(MATCH(I$1+$A160-1,dates,0)),NA(),IF(MATCH(I$1+$A160-1,dates,0),SUMIFS(stitches,years_of_year,I$2,days_of_year,"&lt;="&amp;$A160),NA())),NA()))</f>
        <v>#N/A</v>
      </c>
      <c r="J160" t="e" cm="1">
        <f t="array" aca="1" ref="J160" ca="1">_xlfn.SINGLE(IF(ISNUMBER(J$2),IF(ISERROR(MATCH(J$1+$A160-1,dates,0)),NA(),IF(MATCH(J$1+$A160-1,dates,0),SUMIFS(stitches,years_of_year,J$2,days_of_year,"&lt;="&amp;$A160),NA())),NA()))</f>
        <v>#N/A</v>
      </c>
      <c r="K160" t="e" cm="1">
        <f t="array" aca="1" ref="K160" ca="1">_xlfn.SINGLE(IF(ISNUMBER(K$2),IF(ISERROR(MATCH(K$1+$A160-1,dates,0)),NA(),IF(MATCH(K$1+$A160-1,dates,0),SUMIFS(stitches,years_of_year,K$2,days_of_year,"&lt;="&amp;$A160),NA())),NA()))</f>
        <v>#N/A</v>
      </c>
    </row>
    <row r="161" spans="1:11">
      <c r="A161">
        <f t="shared" si="11"/>
        <v>159</v>
      </c>
      <c r="B161" t="e">
        <f t="shared" ca="1" si="12"/>
        <v>#N/A</v>
      </c>
      <c r="C161" t="e">
        <f t="shared" ca="1" si="12"/>
        <v>#N/A</v>
      </c>
      <c r="D161" t="e">
        <f t="shared" ca="1" si="12"/>
        <v>#N/A</v>
      </c>
      <c r="E161" t="e">
        <f t="shared" ca="1" si="12"/>
        <v>#N/A</v>
      </c>
      <c r="F161" t="e" cm="1">
        <f t="array" aca="1" ref="F161" ca="1">_xlfn.SINGLE(IF(ISNUMBER(F$2),IF(ISERROR(MATCH(F$1+$A161-1,dates,0)),NA(),IF(MATCH(F$1+$A161-1,dates,0),SUMIFS(stitches,years_of_year,F$2,days_of_year,"&lt;="&amp;$A161),NA())),NA()))</f>
        <v>#N/A</v>
      </c>
      <c r="G161" t="e" cm="1">
        <f t="array" aca="1" ref="G161" ca="1">_xlfn.SINGLE(IF(ISNUMBER(G$2),IF(ISERROR(MATCH(G$1+$A161-1,dates,0)),NA(),IF(MATCH(G$1+$A161-1,dates,0),SUMIFS(stitches,years_of_year,G$2,days_of_year,"&lt;="&amp;$A161),NA())),NA()))</f>
        <v>#N/A</v>
      </c>
      <c r="H161" t="e" cm="1">
        <f t="array" aca="1" ref="H161" ca="1">_xlfn.SINGLE(IF(ISNUMBER(H$2),IF(ISERROR(MATCH(H$1+$A161-1,dates,0)),NA(),IF(MATCH(H$1+$A161-1,dates,0),SUMIFS(stitches,years_of_year,H$2,days_of_year,"&lt;="&amp;$A161),NA())),NA()))</f>
        <v>#N/A</v>
      </c>
      <c r="I161" t="e" cm="1">
        <f t="array" aca="1" ref="I161" ca="1">_xlfn.SINGLE(IF(ISNUMBER(I$2),IF(ISERROR(MATCH(I$1+$A161-1,dates,0)),NA(),IF(MATCH(I$1+$A161-1,dates,0),SUMIFS(stitches,years_of_year,I$2,days_of_year,"&lt;="&amp;$A161),NA())),NA()))</f>
        <v>#N/A</v>
      </c>
      <c r="J161" t="e" cm="1">
        <f t="array" aca="1" ref="J161" ca="1">_xlfn.SINGLE(IF(ISNUMBER(J$2),IF(ISERROR(MATCH(J$1+$A161-1,dates,0)),NA(),IF(MATCH(J$1+$A161-1,dates,0),SUMIFS(stitches,years_of_year,J$2,days_of_year,"&lt;="&amp;$A161),NA())),NA()))</f>
        <v>#N/A</v>
      </c>
      <c r="K161" t="e" cm="1">
        <f t="array" aca="1" ref="K161" ca="1">_xlfn.SINGLE(IF(ISNUMBER(K$2),IF(ISERROR(MATCH(K$1+$A161-1,dates,0)),NA(),IF(MATCH(K$1+$A161-1,dates,0),SUMIFS(stitches,years_of_year,K$2,days_of_year,"&lt;="&amp;$A161),NA())),NA()))</f>
        <v>#N/A</v>
      </c>
    </row>
    <row r="162" spans="1:11">
      <c r="A162">
        <f t="shared" si="11"/>
        <v>160</v>
      </c>
      <c r="B162" t="e">
        <f t="shared" ca="1" si="12"/>
        <v>#N/A</v>
      </c>
      <c r="C162" t="e">
        <f t="shared" ca="1" si="12"/>
        <v>#N/A</v>
      </c>
      <c r="D162" t="e">
        <f t="shared" ca="1" si="12"/>
        <v>#N/A</v>
      </c>
      <c r="E162" t="e">
        <f t="shared" ca="1" si="12"/>
        <v>#N/A</v>
      </c>
      <c r="F162" t="e" cm="1">
        <f t="array" aca="1" ref="F162" ca="1">_xlfn.SINGLE(IF(ISNUMBER(F$2),IF(ISERROR(MATCH(F$1+$A162-1,dates,0)),NA(),IF(MATCH(F$1+$A162-1,dates,0),SUMIFS(stitches,years_of_year,F$2,days_of_year,"&lt;="&amp;$A162),NA())),NA()))</f>
        <v>#N/A</v>
      </c>
      <c r="G162" t="e" cm="1">
        <f t="array" aca="1" ref="G162" ca="1">_xlfn.SINGLE(IF(ISNUMBER(G$2),IF(ISERROR(MATCH(G$1+$A162-1,dates,0)),NA(),IF(MATCH(G$1+$A162-1,dates,0),SUMIFS(stitches,years_of_year,G$2,days_of_year,"&lt;="&amp;$A162),NA())),NA()))</f>
        <v>#N/A</v>
      </c>
      <c r="H162" t="e" cm="1">
        <f t="array" aca="1" ref="H162" ca="1">_xlfn.SINGLE(IF(ISNUMBER(H$2),IF(ISERROR(MATCH(H$1+$A162-1,dates,0)),NA(),IF(MATCH(H$1+$A162-1,dates,0),SUMIFS(stitches,years_of_year,H$2,days_of_year,"&lt;="&amp;$A162),NA())),NA()))</f>
        <v>#N/A</v>
      </c>
      <c r="I162" t="e" cm="1">
        <f t="array" aca="1" ref="I162" ca="1">_xlfn.SINGLE(IF(ISNUMBER(I$2),IF(ISERROR(MATCH(I$1+$A162-1,dates,0)),NA(),IF(MATCH(I$1+$A162-1,dates,0),SUMIFS(stitches,years_of_year,I$2,days_of_year,"&lt;="&amp;$A162),NA())),NA()))</f>
        <v>#N/A</v>
      </c>
      <c r="J162" t="e" cm="1">
        <f t="array" aca="1" ref="J162" ca="1">_xlfn.SINGLE(IF(ISNUMBER(J$2),IF(ISERROR(MATCH(J$1+$A162-1,dates,0)),NA(),IF(MATCH(J$1+$A162-1,dates,0),SUMIFS(stitches,years_of_year,J$2,days_of_year,"&lt;="&amp;$A162),NA())),NA()))</f>
        <v>#N/A</v>
      </c>
      <c r="K162" t="e" cm="1">
        <f t="array" aca="1" ref="K162" ca="1">_xlfn.SINGLE(IF(ISNUMBER(K$2),IF(ISERROR(MATCH(K$1+$A162-1,dates,0)),NA(),IF(MATCH(K$1+$A162-1,dates,0),SUMIFS(stitches,years_of_year,K$2,days_of_year,"&lt;="&amp;$A162),NA())),NA()))</f>
        <v>#N/A</v>
      </c>
    </row>
    <row r="163" spans="1:11">
      <c r="A163">
        <f t="shared" si="11"/>
        <v>161</v>
      </c>
      <c r="B163" t="e">
        <f t="shared" ref="B163:E182" ca="1" si="13">IF(ISNUMBER(B$2),IF(ISERROR(MATCH(B$1+$A163-1,dates,0)),NA(),IF(MATCH(B$1+$A163-1,dates,0),SUMIFS(stitches,years_of_year,B$2,days_of_year,"&lt;="&amp;$A163),NA())),NA())</f>
        <v>#N/A</v>
      </c>
      <c r="C163" t="e">
        <f t="shared" ca="1" si="13"/>
        <v>#N/A</v>
      </c>
      <c r="D163" t="e">
        <f t="shared" ca="1" si="13"/>
        <v>#N/A</v>
      </c>
      <c r="E163" t="e">
        <f t="shared" ca="1" si="13"/>
        <v>#N/A</v>
      </c>
      <c r="F163" t="e" cm="1">
        <f t="array" aca="1" ref="F163" ca="1">_xlfn.SINGLE(IF(ISNUMBER(F$2),IF(ISERROR(MATCH(F$1+$A163-1,dates,0)),NA(),IF(MATCH(F$1+$A163-1,dates,0),SUMIFS(stitches,years_of_year,F$2,days_of_year,"&lt;="&amp;$A163),NA())),NA()))</f>
        <v>#N/A</v>
      </c>
      <c r="G163" t="e" cm="1">
        <f t="array" aca="1" ref="G163" ca="1">_xlfn.SINGLE(IF(ISNUMBER(G$2),IF(ISERROR(MATCH(G$1+$A163-1,dates,0)),NA(),IF(MATCH(G$1+$A163-1,dates,0),SUMIFS(stitches,years_of_year,G$2,days_of_year,"&lt;="&amp;$A163),NA())),NA()))</f>
        <v>#N/A</v>
      </c>
      <c r="H163" t="e" cm="1">
        <f t="array" aca="1" ref="H163" ca="1">_xlfn.SINGLE(IF(ISNUMBER(H$2),IF(ISERROR(MATCH(H$1+$A163-1,dates,0)),NA(),IF(MATCH(H$1+$A163-1,dates,0),SUMIFS(stitches,years_of_year,H$2,days_of_year,"&lt;="&amp;$A163),NA())),NA()))</f>
        <v>#N/A</v>
      </c>
      <c r="I163" t="e" cm="1">
        <f t="array" aca="1" ref="I163" ca="1">_xlfn.SINGLE(IF(ISNUMBER(I$2),IF(ISERROR(MATCH(I$1+$A163-1,dates,0)),NA(),IF(MATCH(I$1+$A163-1,dates,0),SUMIFS(stitches,years_of_year,I$2,days_of_year,"&lt;="&amp;$A163),NA())),NA()))</f>
        <v>#N/A</v>
      </c>
      <c r="J163" t="e" cm="1">
        <f t="array" aca="1" ref="J163" ca="1">_xlfn.SINGLE(IF(ISNUMBER(J$2),IF(ISERROR(MATCH(J$1+$A163-1,dates,0)),NA(),IF(MATCH(J$1+$A163-1,dates,0),SUMIFS(stitches,years_of_year,J$2,days_of_year,"&lt;="&amp;$A163),NA())),NA()))</f>
        <v>#N/A</v>
      </c>
      <c r="K163" t="e" cm="1">
        <f t="array" aca="1" ref="K163" ca="1">_xlfn.SINGLE(IF(ISNUMBER(K$2),IF(ISERROR(MATCH(K$1+$A163-1,dates,0)),NA(),IF(MATCH(K$1+$A163-1,dates,0),SUMIFS(stitches,years_of_year,K$2,days_of_year,"&lt;="&amp;$A163),NA())),NA()))</f>
        <v>#N/A</v>
      </c>
    </row>
    <row r="164" spans="1:11">
      <c r="A164">
        <f t="shared" si="11"/>
        <v>162</v>
      </c>
      <c r="B164" t="e">
        <f t="shared" ca="1" si="13"/>
        <v>#N/A</v>
      </c>
      <c r="C164" t="e">
        <f t="shared" ca="1" si="13"/>
        <v>#N/A</v>
      </c>
      <c r="D164" t="e">
        <f t="shared" ca="1" si="13"/>
        <v>#N/A</v>
      </c>
      <c r="E164" t="e">
        <f t="shared" ca="1" si="13"/>
        <v>#N/A</v>
      </c>
      <c r="F164" t="e" cm="1">
        <f t="array" aca="1" ref="F164" ca="1">_xlfn.SINGLE(IF(ISNUMBER(F$2),IF(ISERROR(MATCH(F$1+$A164-1,dates,0)),NA(),IF(MATCH(F$1+$A164-1,dates,0),SUMIFS(stitches,years_of_year,F$2,days_of_year,"&lt;="&amp;$A164),NA())),NA()))</f>
        <v>#N/A</v>
      </c>
      <c r="G164" t="e" cm="1">
        <f t="array" aca="1" ref="G164" ca="1">_xlfn.SINGLE(IF(ISNUMBER(G$2),IF(ISERROR(MATCH(G$1+$A164-1,dates,0)),NA(),IF(MATCH(G$1+$A164-1,dates,0),SUMIFS(stitches,years_of_year,G$2,days_of_year,"&lt;="&amp;$A164),NA())),NA()))</f>
        <v>#N/A</v>
      </c>
      <c r="H164" t="e" cm="1">
        <f t="array" aca="1" ref="H164" ca="1">_xlfn.SINGLE(IF(ISNUMBER(H$2),IF(ISERROR(MATCH(H$1+$A164-1,dates,0)),NA(),IF(MATCH(H$1+$A164-1,dates,0),SUMIFS(stitches,years_of_year,H$2,days_of_year,"&lt;="&amp;$A164),NA())),NA()))</f>
        <v>#N/A</v>
      </c>
      <c r="I164" t="e" cm="1">
        <f t="array" aca="1" ref="I164" ca="1">_xlfn.SINGLE(IF(ISNUMBER(I$2),IF(ISERROR(MATCH(I$1+$A164-1,dates,0)),NA(),IF(MATCH(I$1+$A164-1,dates,0),SUMIFS(stitches,years_of_year,I$2,days_of_year,"&lt;="&amp;$A164),NA())),NA()))</f>
        <v>#N/A</v>
      </c>
      <c r="J164" t="e" cm="1">
        <f t="array" aca="1" ref="J164" ca="1">_xlfn.SINGLE(IF(ISNUMBER(J$2),IF(ISERROR(MATCH(J$1+$A164-1,dates,0)),NA(),IF(MATCH(J$1+$A164-1,dates,0),SUMIFS(stitches,years_of_year,J$2,days_of_year,"&lt;="&amp;$A164),NA())),NA()))</f>
        <v>#N/A</v>
      </c>
      <c r="K164" t="e" cm="1">
        <f t="array" aca="1" ref="K164" ca="1">_xlfn.SINGLE(IF(ISNUMBER(K$2),IF(ISERROR(MATCH(K$1+$A164-1,dates,0)),NA(),IF(MATCH(K$1+$A164-1,dates,0),SUMIFS(stitches,years_of_year,K$2,days_of_year,"&lt;="&amp;$A164),NA())),NA()))</f>
        <v>#N/A</v>
      </c>
    </row>
    <row r="165" spans="1:11">
      <c r="A165">
        <f t="shared" si="11"/>
        <v>163</v>
      </c>
      <c r="B165" t="e">
        <f t="shared" ca="1" si="13"/>
        <v>#N/A</v>
      </c>
      <c r="C165" t="e">
        <f t="shared" ca="1" si="13"/>
        <v>#N/A</v>
      </c>
      <c r="D165" t="e">
        <f t="shared" ca="1" si="13"/>
        <v>#N/A</v>
      </c>
      <c r="E165" t="e">
        <f t="shared" ca="1" si="13"/>
        <v>#N/A</v>
      </c>
      <c r="F165" t="e" cm="1">
        <f t="array" aca="1" ref="F165" ca="1">_xlfn.SINGLE(IF(ISNUMBER(F$2),IF(ISERROR(MATCH(F$1+$A165-1,dates,0)),NA(),IF(MATCH(F$1+$A165-1,dates,0),SUMIFS(stitches,years_of_year,F$2,days_of_year,"&lt;="&amp;$A165),NA())),NA()))</f>
        <v>#N/A</v>
      </c>
      <c r="G165" t="e" cm="1">
        <f t="array" aca="1" ref="G165" ca="1">_xlfn.SINGLE(IF(ISNUMBER(G$2),IF(ISERROR(MATCH(G$1+$A165-1,dates,0)),NA(),IF(MATCH(G$1+$A165-1,dates,0),SUMIFS(stitches,years_of_year,G$2,days_of_year,"&lt;="&amp;$A165),NA())),NA()))</f>
        <v>#N/A</v>
      </c>
      <c r="H165" t="e" cm="1">
        <f t="array" aca="1" ref="H165" ca="1">_xlfn.SINGLE(IF(ISNUMBER(H$2),IF(ISERROR(MATCH(H$1+$A165-1,dates,0)),NA(),IF(MATCH(H$1+$A165-1,dates,0),SUMIFS(stitches,years_of_year,H$2,days_of_year,"&lt;="&amp;$A165),NA())),NA()))</f>
        <v>#N/A</v>
      </c>
      <c r="I165" t="e" cm="1">
        <f t="array" aca="1" ref="I165" ca="1">_xlfn.SINGLE(IF(ISNUMBER(I$2),IF(ISERROR(MATCH(I$1+$A165-1,dates,0)),NA(),IF(MATCH(I$1+$A165-1,dates,0),SUMIFS(stitches,years_of_year,I$2,days_of_year,"&lt;="&amp;$A165),NA())),NA()))</f>
        <v>#N/A</v>
      </c>
      <c r="J165" t="e" cm="1">
        <f t="array" aca="1" ref="J165" ca="1">_xlfn.SINGLE(IF(ISNUMBER(J$2),IF(ISERROR(MATCH(J$1+$A165-1,dates,0)),NA(),IF(MATCH(J$1+$A165-1,dates,0),SUMIFS(stitches,years_of_year,J$2,days_of_year,"&lt;="&amp;$A165),NA())),NA()))</f>
        <v>#N/A</v>
      </c>
      <c r="K165" t="e" cm="1">
        <f t="array" aca="1" ref="K165" ca="1">_xlfn.SINGLE(IF(ISNUMBER(K$2),IF(ISERROR(MATCH(K$1+$A165-1,dates,0)),NA(),IF(MATCH(K$1+$A165-1,dates,0),SUMIFS(stitches,years_of_year,K$2,days_of_year,"&lt;="&amp;$A165),NA())),NA()))</f>
        <v>#N/A</v>
      </c>
    </row>
    <row r="166" spans="1:11">
      <c r="A166">
        <f t="shared" si="11"/>
        <v>164</v>
      </c>
      <c r="B166" t="e">
        <f t="shared" ca="1" si="13"/>
        <v>#N/A</v>
      </c>
      <c r="C166" t="e">
        <f t="shared" ca="1" si="13"/>
        <v>#N/A</v>
      </c>
      <c r="D166" t="e">
        <f t="shared" ca="1" si="13"/>
        <v>#N/A</v>
      </c>
      <c r="E166" t="e">
        <f t="shared" ca="1" si="13"/>
        <v>#N/A</v>
      </c>
      <c r="F166" t="e" cm="1">
        <f t="array" aca="1" ref="F166" ca="1">_xlfn.SINGLE(IF(ISNUMBER(F$2),IF(ISERROR(MATCH(F$1+$A166-1,dates,0)),NA(),IF(MATCH(F$1+$A166-1,dates,0),SUMIFS(stitches,years_of_year,F$2,days_of_year,"&lt;="&amp;$A166),NA())),NA()))</f>
        <v>#N/A</v>
      </c>
      <c r="G166" t="e" cm="1">
        <f t="array" aca="1" ref="G166" ca="1">_xlfn.SINGLE(IF(ISNUMBER(G$2),IF(ISERROR(MATCH(G$1+$A166-1,dates,0)),NA(),IF(MATCH(G$1+$A166-1,dates,0),SUMIFS(stitches,years_of_year,G$2,days_of_year,"&lt;="&amp;$A166),NA())),NA()))</f>
        <v>#N/A</v>
      </c>
      <c r="H166" t="e" cm="1">
        <f t="array" aca="1" ref="H166" ca="1">_xlfn.SINGLE(IF(ISNUMBER(H$2),IF(ISERROR(MATCH(H$1+$A166-1,dates,0)),NA(),IF(MATCH(H$1+$A166-1,dates,0),SUMIFS(stitches,years_of_year,H$2,days_of_year,"&lt;="&amp;$A166),NA())),NA()))</f>
        <v>#N/A</v>
      </c>
      <c r="I166" t="e" cm="1">
        <f t="array" aca="1" ref="I166" ca="1">_xlfn.SINGLE(IF(ISNUMBER(I$2),IF(ISERROR(MATCH(I$1+$A166-1,dates,0)),NA(),IF(MATCH(I$1+$A166-1,dates,0),SUMIFS(stitches,years_of_year,I$2,days_of_year,"&lt;="&amp;$A166),NA())),NA()))</f>
        <v>#N/A</v>
      </c>
      <c r="J166" t="e" cm="1">
        <f t="array" aca="1" ref="J166" ca="1">_xlfn.SINGLE(IF(ISNUMBER(J$2),IF(ISERROR(MATCH(J$1+$A166-1,dates,0)),NA(),IF(MATCH(J$1+$A166-1,dates,0),SUMIFS(stitches,years_of_year,J$2,days_of_year,"&lt;="&amp;$A166),NA())),NA()))</f>
        <v>#N/A</v>
      </c>
      <c r="K166" t="e" cm="1">
        <f t="array" aca="1" ref="K166" ca="1">_xlfn.SINGLE(IF(ISNUMBER(K$2),IF(ISERROR(MATCH(K$1+$A166-1,dates,0)),NA(),IF(MATCH(K$1+$A166-1,dates,0),SUMIFS(stitches,years_of_year,K$2,days_of_year,"&lt;="&amp;$A166),NA())),NA()))</f>
        <v>#N/A</v>
      </c>
    </row>
    <row r="167" spans="1:11">
      <c r="A167">
        <f t="shared" si="11"/>
        <v>165</v>
      </c>
      <c r="B167" t="e">
        <f t="shared" ca="1" si="13"/>
        <v>#N/A</v>
      </c>
      <c r="C167" t="e">
        <f t="shared" ca="1" si="13"/>
        <v>#N/A</v>
      </c>
      <c r="D167" t="e">
        <f t="shared" ca="1" si="13"/>
        <v>#N/A</v>
      </c>
      <c r="E167" t="e">
        <f t="shared" ca="1" si="13"/>
        <v>#N/A</v>
      </c>
      <c r="F167" t="e" cm="1">
        <f t="array" aca="1" ref="F167" ca="1">_xlfn.SINGLE(IF(ISNUMBER(F$2),IF(ISERROR(MATCH(F$1+$A167-1,dates,0)),NA(),IF(MATCH(F$1+$A167-1,dates,0),SUMIFS(stitches,years_of_year,F$2,days_of_year,"&lt;="&amp;$A167),NA())),NA()))</f>
        <v>#N/A</v>
      </c>
      <c r="G167" t="e" cm="1">
        <f t="array" aca="1" ref="G167" ca="1">_xlfn.SINGLE(IF(ISNUMBER(G$2),IF(ISERROR(MATCH(G$1+$A167-1,dates,0)),NA(),IF(MATCH(G$1+$A167-1,dates,0),SUMIFS(stitches,years_of_year,G$2,days_of_year,"&lt;="&amp;$A167),NA())),NA()))</f>
        <v>#N/A</v>
      </c>
      <c r="H167" t="e" cm="1">
        <f t="array" aca="1" ref="H167" ca="1">_xlfn.SINGLE(IF(ISNUMBER(H$2),IF(ISERROR(MATCH(H$1+$A167-1,dates,0)),NA(),IF(MATCH(H$1+$A167-1,dates,0),SUMIFS(stitches,years_of_year,H$2,days_of_year,"&lt;="&amp;$A167),NA())),NA()))</f>
        <v>#N/A</v>
      </c>
      <c r="I167" t="e" cm="1">
        <f t="array" aca="1" ref="I167" ca="1">_xlfn.SINGLE(IF(ISNUMBER(I$2),IF(ISERROR(MATCH(I$1+$A167-1,dates,0)),NA(),IF(MATCH(I$1+$A167-1,dates,0),SUMIFS(stitches,years_of_year,I$2,days_of_year,"&lt;="&amp;$A167),NA())),NA()))</f>
        <v>#N/A</v>
      </c>
      <c r="J167" t="e" cm="1">
        <f t="array" aca="1" ref="J167" ca="1">_xlfn.SINGLE(IF(ISNUMBER(J$2),IF(ISERROR(MATCH(J$1+$A167-1,dates,0)),NA(),IF(MATCH(J$1+$A167-1,dates,0),SUMIFS(stitches,years_of_year,J$2,days_of_year,"&lt;="&amp;$A167),NA())),NA()))</f>
        <v>#N/A</v>
      </c>
      <c r="K167" t="e" cm="1">
        <f t="array" aca="1" ref="K167" ca="1">_xlfn.SINGLE(IF(ISNUMBER(K$2),IF(ISERROR(MATCH(K$1+$A167-1,dates,0)),NA(),IF(MATCH(K$1+$A167-1,dates,0),SUMIFS(stitches,years_of_year,K$2,days_of_year,"&lt;="&amp;$A167),NA())),NA()))</f>
        <v>#N/A</v>
      </c>
    </row>
    <row r="168" spans="1:11">
      <c r="A168">
        <f t="shared" si="11"/>
        <v>166</v>
      </c>
      <c r="B168" t="e">
        <f t="shared" ca="1" si="13"/>
        <v>#N/A</v>
      </c>
      <c r="C168" t="e">
        <f t="shared" ca="1" si="13"/>
        <v>#N/A</v>
      </c>
      <c r="D168" t="e">
        <f t="shared" ca="1" si="13"/>
        <v>#N/A</v>
      </c>
      <c r="E168" t="e">
        <f t="shared" ca="1" si="13"/>
        <v>#N/A</v>
      </c>
      <c r="F168" t="e" cm="1">
        <f t="array" aca="1" ref="F168" ca="1">_xlfn.SINGLE(IF(ISNUMBER(F$2),IF(ISERROR(MATCH(F$1+$A168-1,dates,0)),NA(),IF(MATCH(F$1+$A168-1,dates,0),SUMIFS(stitches,years_of_year,F$2,days_of_year,"&lt;="&amp;$A168),NA())),NA()))</f>
        <v>#N/A</v>
      </c>
      <c r="G168" t="e" cm="1">
        <f t="array" aca="1" ref="G168" ca="1">_xlfn.SINGLE(IF(ISNUMBER(G$2),IF(ISERROR(MATCH(G$1+$A168-1,dates,0)),NA(),IF(MATCH(G$1+$A168-1,dates,0),SUMIFS(stitches,years_of_year,G$2,days_of_year,"&lt;="&amp;$A168),NA())),NA()))</f>
        <v>#N/A</v>
      </c>
      <c r="H168" t="e" cm="1">
        <f t="array" aca="1" ref="H168" ca="1">_xlfn.SINGLE(IF(ISNUMBER(H$2),IF(ISERROR(MATCH(H$1+$A168-1,dates,0)),NA(),IF(MATCH(H$1+$A168-1,dates,0),SUMIFS(stitches,years_of_year,H$2,days_of_year,"&lt;="&amp;$A168),NA())),NA()))</f>
        <v>#N/A</v>
      </c>
      <c r="I168" t="e" cm="1">
        <f t="array" aca="1" ref="I168" ca="1">_xlfn.SINGLE(IF(ISNUMBER(I$2),IF(ISERROR(MATCH(I$1+$A168-1,dates,0)),NA(),IF(MATCH(I$1+$A168-1,dates,0),SUMIFS(stitches,years_of_year,I$2,days_of_year,"&lt;="&amp;$A168),NA())),NA()))</f>
        <v>#N/A</v>
      </c>
      <c r="J168" t="e" cm="1">
        <f t="array" aca="1" ref="J168" ca="1">_xlfn.SINGLE(IF(ISNUMBER(J$2),IF(ISERROR(MATCH(J$1+$A168-1,dates,0)),NA(),IF(MATCH(J$1+$A168-1,dates,0),SUMIFS(stitches,years_of_year,J$2,days_of_year,"&lt;="&amp;$A168),NA())),NA()))</f>
        <v>#N/A</v>
      </c>
      <c r="K168" t="e" cm="1">
        <f t="array" aca="1" ref="K168" ca="1">_xlfn.SINGLE(IF(ISNUMBER(K$2),IF(ISERROR(MATCH(K$1+$A168-1,dates,0)),NA(),IF(MATCH(K$1+$A168-1,dates,0),SUMIFS(stitches,years_of_year,K$2,days_of_year,"&lt;="&amp;$A168),NA())),NA()))</f>
        <v>#N/A</v>
      </c>
    </row>
    <row r="169" spans="1:11">
      <c r="A169">
        <f t="shared" si="11"/>
        <v>167</v>
      </c>
      <c r="B169" t="e">
        <f t="shared" ca="1" si="13"/>
        <v>#N/A</v>
      </c>
      <c r="C169" t="e">
        <f t="shared" ca="1" si="13"/>
        <v>#N/A</v>
      </c>
      <c r="D169" t="e">
        <f t="shared" ca="1" si="13"/>
        <v>#N/A</v>
      </c>
      <c r="E169" t="e">
        <f t="shared" ca="1" si="13"/>
        <v>#N/A</v>
      </c>
      <c r="F169" t="e" cm="1">
        <f t="array" aca="1" ref="F169" ca="1">_xlfn.SINGLE(IF(ISNUMBER(F$2),IF(ISERROR(MATCH(F$1+$A169-1,dates,0)),NA(),IF(MATCH(F$1+$A169-1,dates,0),SUMIFS(stitches,years_of_year,F$2,days_of_year,"&lt;="&amp;$A169),NA())),NA()))</f>
        <v>#N/A</v>
      </c>
      <c r="G169" t="e" cm="1">
        <f t="array" aca="1" ref="G169" ca="1">_xlfn.SINGLE(IF(ISNUMBER(G$2),IF(ISERROR(MATCH(G$1+$A169-1,dates,0)),NA(),IF(MATCH(G$1+$A169-1,dates,0),SUMIFS(stitches,years_of_year,G$2,days_of_year,"&lt;="&amp;$A169),NA())),NA()))</f>
        <v>#N/A</v>
      </c>
      <c r="H169" t="e" cm="1">
        <f t="array" aca="1" ref="H169" ca="1">_xlfn.SINGLE(IF(ISNUMBER(H$2),IF(ISERROR(MATCH(H$1+$A169-1,dates,0)),NA(),IF(MATCH(H$1+$A169-1,dates,0),SUMIFS(stitches,years_of_year,H$2,days_of_year,"&lt;="&amp;$A169),NA())),NA()))</f>
        <v>#N/A</v>
      </c>
      <c r="I169" t="e" cm="1">
        <f t="array" aca="1" ref="I169" ca="1">_xlfn.SINGLE(IF(ISNUMBER(I$2),IF(ISERROR(MATCH(I$1+$A169-1,dates,0)),NA(),IF(MATCH(I$1+$A169-1,dates,0),SUMIFS(stitches,years_of_year,I$2,days_of_year,"&lt;="&amp;$A169),NA())),NA()))</f>
        <v>#N/A</v>
      </c>
      <c r="J169" t="e" cm="1">
        <f t="array" aca="1" ref="J169" ca="1">_xlfn.SINGLE(IF(ISNUMBER(J$2),IF(ISERROR(MATCH(J$1+$A169-1,dates,0)),NA(),IF(MATCH(J$1+$A169-1,dates,0),SUMIFS(stitches,years_of_year,J$2,days_of_year,"&lt;="&amp;$A169),NA())),NA()))</f>
        <v>#N/A</v>
      </c>
      <c r="K169" t="e" cm="1">
        <f t="array" aca="1" ref="K169" ca="1">_xlfn.SINGLE(IF(ISNUMBER(K$2),IF(ISERROR(MATCH(K$1+$A169-1,dates,0)),NA(),IF(MATCH(K$1+$A169-1,dates,0),SUMIFS(stitches,years_of_year,K$2,days_of_year,"&lt;="&amp;$A169),NA())),NA()))</f>
        <v>#N/A</v>
      </c>
    </row>
    <row r="170" spans="1:11">
      <c r="A170">
        <f t="shared" si="11"/>
        <v>168</v>
      </c>
      <c r="B170" t="e">
        <f t="shared" ca="1" si="13"/>
        <v>#N/A</v>
      </c>
      <c r="C170" t="e">
        <f t="shared" ca="1" si="13"/>
        <v>#N/A</v>
      </c>
      <c r="D170" t="e">
        <f t="shared" ca="1" si="13"/>
        <v>#N/A</v>
      </c>
      <c r="E170" t="e">
        <f t="shared" ca="1" si="13"/>
        <v>#N/A</v>
      </c>
      <c r="F170" t="e" cm="1">
        <f t="array" aca="1" ref="F170" ca="1">_xlfn.SINGLE(IF(ISNUMBER(F$2),IF(ISERROR(MATCH(F$1+$A170-1,dates,0)),NA(),IF(MATCH(F$1+$A170-1,dates,0),SUMIFS(stitches,years_of_year,F$2,days_of_year,"&lt;="&amp;$A170),NA())),NA()))</f>
        <v>#N/A</v>
      </c>
      <c r="G170" t="e" cm="1">
        <f t="array" aca="1" ref="G170" ca="1">_xlfn.SINGLE(IF(ISNUMBER(G$2),IF(ISERROR(MATCH(G$1+$A170-1,dates,0)),NA(),IF(MATCH(G$1+$A170-1,dates,0),SUMIFS(stitches,years_of_year,G$2,days_of_year,"&lt;="&amp;$A170),NA())),NA()))</f>
        <v>#N/A</v>
      </c>
      <c r="H170" t="e" cm="1">
        <f t="array" aca="1" ref="H170" ca="1">_xlfn.SINGLE(IF(ISNUMBER(H$2),IF(ISERROR(MATCH(H$1+$A170-1,dates,0)),NA(),IF(MATCH(H$1+$A170-1,dates,0),SUMIFS(stitches,years_of_year,H$2,days_of_year,"&lt;="&amp;$A170),NA())),NA()))</f>
        <v>#N/A</v>
      </c>
      <c r="I170" t="e" cm="1">
        <f t="array" aca="1" ref="I170" ca="1">_xlfn.SINGLE(IF(ISNUMBER(I$2),IF(ISERROR(MATCH(I$1+$A170-1,dates,0)),NA(),IF(MATCH(I$1+$A170-1,dates,0),SUMIFS(stitches,years_of_year,I$2,days_of_year,"&lt;="&amp;$A170),NA())),NA()))</f>
        <v>#N/A</v>
      </c>
      <c r="J170" t="e" cm="1">
        <f t="array" aca="1" ref="J170" ca="1">_xlfn.SINGLE(IF(ISNUMBER(J$2),IF(ISERROR(MATCH(J$1+$A170-1,dates,0)),NA(),IF(MATCH(J$1+$A170-1,dates,0),SUMIFS(stitches,years_of_year,J$2,days_of_year,"&lt;="&amp;$A170),NA())),NA()))</f>
        <v>#N/A</v>
      </c>
      <c r="K170" t="e" cm="1">
        <f t="array" aca="1" ref="K170" ca="1">_xlfn.SINGLE(IF(ISNUMBER(K$2),IF(ISERROR(MATCH(K$1+$A170-1,dates,0)),NA(),IF(MATCH(K$1+$A170-1,dates,0),SUMIFS(stitches,years_of_year,K$2,days_of_year,"&lt;="&amp;$A170),NA())),NA()))</f>
        <v>#N/A</v>
      </c>
    </row>
    <row r="171" spans="1:11">
      <c r="A171">
        <f t="shared" si="11"/>
        <v>169</v>
      </c>
      <c r="B171" t="e">
        <f t="shared" ca="1" si="13"/>
        <v>#N/A</v>
      </c>
      <c r="C171" t="e">
        <f t="shared" ca="1" si="13"/>
        <v>#N/A</v>
      </c>
      <c r="D171" t="e">
        <f t="shared" ca="1" si="13"/>
        <v>#N/A</v>
      </c>
      <c r="E171" t="e">
        <f t="shared" ca="1" si="13"/>
        <v>#N/A</v>
      </c>
      <c r="F171" t="e" cm="1">
        <f t="array" aca="1" ref="F171" ca="1">_xlfn.SINGLE(IF(ISNUMBER(F$2),IF(ISERROR(MATCH(F$1+$A171-1,dates,0)),NA(),IF(MATCH(F$1+$A171-1,dates,0),SUMIFS(stitches,years_of_year,F$2,days_of_year,"&lt;="&amp;$A171),NA())),NA()))</f>
        <v>#N/A</v>
      </c>
      <c r="G171" t="e" cm="1">
        <f t="array" aca="1" ref="G171" ca="1">_xlfn.SINGLE(IF(ISNUMBER(G$2),IF(ISERROR(MATCH(G$1+$A171-1,dates,0)),NA(),IF(MATCH(G$1+$A171-1,dates,0),SUMIFS(stitches,years_of_year,G$2,days_of_year,"&lt;="&amp;$A171),NA())),NA()))</f>
        <v>#N/A</v>
      </c>
      <c r="H171" t="e" cm="1">
        <f t="array" aca="1" ref="H171" ca="1">_xlfn.SINGLE(IF(ISNUMBER(H$2),IF(ISERROR(MATCH(H$1+$A171-1,dates,0)),NA(),IF(MATCH(H$1+$A171-1,dates,0),SUMIFS(stitches,years_of_year,H$2,days_of_year,"&lt;="&amp;$A171),NA())),NA()))</f>
        <v>#N/A</v>
      </c>
      <c r="I171" t="e" cm="1">
        <f t="array" aca="1" ref="I171" ca="1">_xlfn.SINGLE(IF(ISNUMBER(I$2),IF(ISERROR(MATCH(I$1+$A171-1,dates,0)),NA(),IF(MATCH(I$1+$A171-1,dates,0),SUMIFS(stitches,years_of_year,I$2,days_of_year,"&lt;="&amp;$A171),NA())),NA()))</f>
        <v>#N/A</v>
      </c>
      <c r="J171" t="e" cm="1">
        <f t="array" aca="1" ref="J171" ca="1">_xlfn.SINGLE(IF(ISNUMBER(J$2),IF(ISERROR(MATCH(J$1+$A171-1,dates,0)),NA(),IF(MATCH(J$1+$A171-1,dates,0),SUMIFS(stitches,years_of_year,J$2,days_of_year,"&lt;="&amp;$A171),NA())),NA()))</f>
        <v>#N/A</v>
      </c>
      <c r="K171" t="e" cm="1">
        <f t="array" aca="1" ref="K171" ca="1">_xlfn.SINGLE(IF(ISNUMBER(K$2),IF(ISERROR(MATCH(K$1+$A171-1,dates,0)),NA(),IF(MATCH(K$1+$A171-1,dates,0),SUMIFS(stitches,years_of_year,K$2,days_of_year,"&lt;="&amp;$A171),NA())),NA()))</f>
        <v>#N/A</v>
      </c>
    </row>
    <row r="172" spans="1:11">
      <c r="A172">
        <f t="shared" si="11"/>
        <v>170</v>
      </c>
      <c r="B172" t="e">
        <f t="shared" ca="1" si="13"/>
        <v>#N/A</v>
      </c>
      <c r="C172" t="e">
        <f t="shared" ca="1" si="13"/>
        <v>#N/A</v>
      </c>
      <c r="D172" t="e">
        <f t="shared" ca="1" si="13"/>
        <v>#N/A</v>
      </c>
      <c r="E172" t="e">
        <f t="shared" ca="1" si="13"/>
        <v>#N/A</v>
      </c>
      <c r="F172" t="e" cm="1">
        <f t="array" aca="1" ref="F172" ca="1">_xlfn.SINGLE(IF(ISNUMBER(F$2),IF(ISERROR(MATCH(F$1+$A172-1,dates,0)),NA(),IF(MATCH(F$1+$A172-1,dates,0),SUMIFS(stitches,years_of_year,F$2,days_of_year,"&lt;="&amp;$A172),NA())),NA()))</f>
        <v>#N/A</v>
      </c>
      <c r="G172" t="e" cm="1">
        <f t="array" aca="1" ref="G172" ca="1">_xlfn.SINGLE(IF(ISNUMBER(G$2),IF(ISERROR(MATCH(G$1+$A172-1,dates,0)),NA(),IF(MATCH(G$1+$A172-1,dates,0),SUMIFS(stitches,years_of_year,G$2,days_of_year,"&lt;="&amp;$A172),NA())),NA()))</f>
        <v>#N/A</v>
      </c>
      <c r="H172" t="e" cm="1">
        <f t="array" aca="1" ref="H172" ca="1">_xlfn.SINGLE(IF(ISNUMBER(H$2),IF(ISERROR(MATCH(H$1+$A172-1,dates,0)),NA(),IF(MATCH(H$1+$A172-1,dates,0),SUMIFS(stitches,years_of_year,H$2,days_of_year,"&lt;="&amp;$A172),NA())),NA()))</f>
        <v>#N/A</v>
      </c>
      <c r="I172" t="e" cm="1">
        <f t="array" aca="1" ref="I172" ca="1">_xlfn.SINGLE(IF(ISNUMBER(I$2),IF(ISERROR(MATCH(I$1+$A172-1,dates,0)),NA(),IF(MATCH(I$1+$A172-1,dates,0),SUMIFS(stitches,years_of_year,I$2,days_of_year,"&lt;="&amp;$A172),NA())),NA()))</f>
        <v>#N/A</v>
      </c>
      <c r="J172" t="e" cm="1">
        <f t="array" aca="1" ref="J172" ca="1">_xlfn.SINGLE(IF(ISNUMBER(J$2),IF(ISERROR(MATCH(J$1+$A172-1,dates,0)),NA(),IF(MATCH(J$1+$A172-1,dates,0),SUMIFS(stitches,years_of_year,J$2,days_of_year,"&lt;="&amp;$A172),NA())),NA()))</f>
        <v>#N/A</v>
      </c>
      <c r="K172" t="e" cm="1">
        <f t="array" aca="1" ref="K172" ca="1">_xlfn.SINGLE(IF(ISNUMBER(K$2),IF(ISERROR(MATCH(K$1+$A172-1,dates,0)),NA(),IF(MATCH(K$1+$A172-1,dates,0),SUMIFS(stitches,years_of_year,K$2,days_of_year,"&lt;="&amp;$A172),NA())),NA()))</f>
        <v>#N/A</v>
      </c>
    </row>
    <row r="173" spans="1:11">
      <c r="A173">
        <f t="shared" si="11"/>
        <v>171</v>
      </c>
      <c r="B173" t="e">
        <f t="shared" ca="1" si="13"/>
        <v>#N/A</v>
      </c>
      <c r="C173" t="e">
        <f t="shared" ca="1" si="13"/>
        <v>#N/A</v>
      </c>
      <c r="D173" t="e">
        <f t="shared" ca="1" si="13"/>
        <v>#N/A</v>
      </c>
      <c r="E173" t="e">
        <f t="shared" ca="1" si="13"/>
        <v>#N/A</v>
      </c>
      <c r="F173" t="e" cm="1">
        <f t="array" aca="1" ref="F173" ca="1">_xlfn.SINGLE(IF(ISNUMBER(F$2),IF(ISERROR(MATCH(F$1+$A173-1,dates,0)),NA(),IF(MATCH(F$1+$A173-1,dates,0),SUMIFS(stitches,years_of_year,F$2,days_of_year,"&lt;="&amp;$A173),NA())),NA()))</f>
        <v>#N/A</v>
      </c>
      <c r="G173" t="e" cm="1">
        <f t="array" aca="1" ref="G173" ca="1">_xlfn.SINGLE(IF(ISNUMBER(G$2),IF(ISERROR(MATCH(G$1+$A173-1,dates,0)),NA(),IF(MATCH(G$1+$A173-1,dates,0),SUMIFS(stitches,years_of_year,G$2,days_of_year,"&lt;="&amp;$A173),NA())),NA()))</f>
        <v>#N/A</v>
      </c>
      <c r="H173" t="e" cm="1">
        <f t="array" aca="1" ref="H173" ca="1">_xlfn.SINGLE(IF(ISNUMBER(H$2),IF(ISERROR(MATCH(H$1+$A173-1,dates,0)),NA(),IF(MATCH(H$1+$A173-1,dates,0),SUMIFS(stitches,years_of_year,H$2,days_of_year,"&lt;="&amp;$A173),NA())),NA()))</f>
        <v>#N/A</v>
      </c>
      <c r="I173" t="e" cm="1">
        <f t="array" aca="1" ref="I173" ca="1">_xlfn.SINGLE(IF(ISNUMBER(I$2),IF(ISERROR(MATCH(I$1+$A173-1,dates,0)),NA(),IF(MATCH(I$1+$A173-1,dates,0),SUMIFS(stitches,years_of_year,I$2,days_of_year,"&lt;="&amp;$A173),NA())),NA()))</f>
        <v>#N/A</v>
      </c>
      <c r="J173" t="e" cm="1">
        <f t="array" aca="1" ref="J173" ca="1">_xlfn.SINGLE(IF(ISNUMBER(J$2),IF(ISERROR(MATCH(J$1+$A173-1,dates,0)),NA(),IF(MATCH(J$1+$A173-1,dates,0),SUMIFS(stitches,years_of_year,J$2,days_of_year,"&lt;="&amp;$A173),NA())),NA()))</f>
        <v>#N/A</v>
      </c>
      <c r="K173" t="e" cm="1">
        <f t="array" aca="1" ref="K173" ca="1">_xlfn.SINGLE(IF(ISNUMBER(K$2),IF(ISERROR(MATCH(K$1+$A173-1,dates,0)),NA(),IF(MATCH(K$1+$A173-1,dates,0),SUMIFS(stitches,years_of_year,K$2,days_of_year,"&lt;="&amp;$A173),NA())),NA()))</f>
        <v>#N/A</v>
      </c>
    </row>
    <row r="174" spans="1:11">
      <c r="A174">
        <f t="shared" si="11"/>
        <v>172</v>
      </c>
      <c r="B174" t="e">
        <f t="shared" ca="1" si="13"/>
        <v>#N/A</v>
      </c>
      <c r="C174" t="e">
        <f t="shared" ca="1" si="13"/>
        <v>#N/A</v>
      </c>
      <c r="D174" t="e">
        <f t="shared" ca="1" si="13"/>
        <v>#N/A</v>
      </c>
      <c r="E174" t="e">
        <f t="shared" ca="1" si="13"/>
        <v>#N/A</v>
      </c>
      <c r="F174" t="e" cm="1">
        <f t="array" aca="1" ref="F174" ca="1">_xlfn.SINGLE(IF(ISNUMBER(F$2),IF(ISERROR(MATCH(F$1+$A174-1,dates,0)),NA(),IF(MATCH(F$1+$A174-1,dates,0),SUMIFS(stitches,years_of_year,F$2,days_of_year,"&lt;="&amp;$A174),NA())),NA()))</f>
        <v>#N/A</v>
      </c>
      <c r="G174" t="e" cm="1">
        <f t="array" aca="1" ref="G174" ca="1">_xlfn.SINGLE(IF(ISNUMBER(G$2),IF(ISERROR(MATCH(G$1+$A174-1,dates,0)),NA(),IF(MATCH(G$1+$A174-1,dates,0),SUMIFS(stitches,years_of_year,G$2,days_of_year,"&lt;="&amp;$A174),NA())),NA()))</f>
        <v>#N/A</v>
      </c>
      <c r="H174" t="e" cm="1">
        <f t="array" aca="1" ref="H174" ca="1">_xlfn.SINGLE(IF(ISNUMBER(H$2),IF(ISERROR(MATCH(H$1+$A174-1,dates,0)),NA(),IF(MATCH(H$1+$A174-1,dates,0),SUMIFS(stitches,years_of_year,H$2,days_of_year,"&lt;="&amp;$A174),NA())),NA()))</f>
        <v>#N/A</v>
      </c>
      <c r="I174" t="e" cm="1">
        <f t="array" aca="1" ref="I174" ca="1">_xlfn.SINGLE(IF(ISNUMBER(I$2),IF(ISERROR(MATCH(I$1+$A174-1,dates,0)),NA(),IF(MATCH(I$1+$A174-1,dates,0),SUMIFS(stitches,years_of_year,I$2,days_of_year,"&lt;="&amp;$A174),NA())),NA()))</f>
        <v>#N/A</v>
      </c>
      <c r="J174" t="e" cm="1">
        <f t="array" aca="1" ref="J174" ca="1">_xlfn.SINGLE(IF(ISNUMBER(J$2),IF(ISERROR(MATCH(J$1+$A174-1,dates,0)),NA(),IF(MATCH(J$1+$A174-1,dates,0),SUMIFS(stitches,years_of_year,J$2,days_of_year,"&lt;="&amp;$A174),NA())),NA()))</f>
        <v>#N/A</v>
      </c>
      <c r="K174" t="e" cm="1">
        <f t="array" aca="1" ref="K174" ca="1">_xlfn.SINGLE(IF(ISNUMBER(K$2),IF(ISERROR(MATCH(K$1+$A174-1,dates,0)),NA(),IF(MATCH(K$1+$A174-1,dates,0),SUMIFS(stitches,years_of_year,K$2,days_of_year,"&lt;="&amp;$A174),NA())),NA()))</f>
        <v>#N/A</v>
      </c>
    </row>
    <row r="175" spans="1:11">
      <c r="A175">
        <f t="shared" si="11"/>
        <v>173</v>
      </c>
      <c r="B175" t="e">
        <f t="shared" ca="1" si="13"/>
        <v>#N/A</v>
      </c>
      <c r="C175" t="e">
        <f t="shared" ca="1" si="13"/>
        <v>#N/A</v>
      </c>
      <c r="D175" t="e">
        <f t="shared" ca="1" si="13"/>
        <v>#N/A</v>
      </c>
      <c r="E175" t="e">
        <f t="shared" ca="1" si="13"/>
        <v>#N/A</v>
      </c>
      <c r="F175" t="e" cm="1">
        <f t="array" aca="1" ref="F175" ca="1">_xlfn.SINGLE(IF(ISNUMBER(F$2),IF(ISERROR(MATCH(F$1+$A175-1,dates,0)),NA(),IF(MATCH(F$1+$A175-1,dates,0),SUMIFS(stitches,years_of_year,F$2,days_of_year,"&lt;="&amp;$A175),NA())),NA()))</f>
        <v>#N/A</v>
      </c>
      <c r="G175" t="e" cm="1">
        <f t="array" aca="1" ref="G175" ca="1">_xlfn.SINGLE(IF(ISNUMBER(G$2),IF(ISERROR(MATCH(G$1+$A175-1,dates,0)),NA(),IF(MATCH(G$1+$A175-1,dates,0),SUMIFS(stitches,years_of_year,G$2,days_of_year,"&lt;="&amp;$A175),NA())),NA()))</f>
        <v>#N/A</v>
      </c>
      <c r="H175" t="e" cm="1">
        <f t="array" aca="1" ref="H175" ca="1">_xlfn.SINGLE(IF(ISNUMBER(H$2),IF(ISERROR(MATCH(H$1+$A175-1,dates,0)),NA(),IF(MATCH(H$1+$A175-1,dates,0),SUMIFS(stitches,years_of_year,H$2,days_of_year,"&lt;="&amp;$A175),NA())),NA()))</f>
        <v>#N/A</v>
      </c>
      <c r="I175" t="e" cm="1">
        <f t="array" aca="1" ref="I175" ca="1">_xlfn.SINGLE(IF(ISNUMBER(I$2),IF(ISERROR(MATCH(I$1+$A175-1,dates,0)),NA(),IF(MATCH(I$1+$A175-1,dates,0),SUMIFS(stitches,years_of_year,I$2,days_of_year,"&lt;="&amp;$A175),NA())),NA()))</f>
        <v>#N/A</v>
      </c>
      <c r="J175" t="e" cm="1">
        <f t="array" aca="1" ref="J175" ca="1">_xlfn.SINGLE(IF(ISNUMBER(J$2),IF(ISERROR(MATCH(J$1+$A175-1,dates,0)),NA(),IF(MATCH(J$1+$A175-1,dates,0),SUMIFS(stitches,years_of_year,J$2,days_of_year,"&lt;="&amp;$A175),NA())),NA()))</f>
        <v>#N/A</v>
      </c>
      <c r="K175" t="e" cm="1">
        <f t="array" aca="1" ref="K175" ca="1">_xlfn.SINGLE(IF(ISNUMBER(K$2),IF(ISERROR(MATCH(K$1+$A175-1,dates,0)),NA(),IF(MATCH(K$1+$A175-1,dates,0),SUMIFS(stitches,years_of_year,K$2,days_of_year,"&lt;="&amp;$A175),NA())),NA()))</f>
        <v>#N/A</v>
      </c>
    </row>
    <row r="176" spans="1:11">
      <c r="A176">
        <f t="shared" si="11"/>
        <v>174</v>
      </c>
      <c r="B176" t="e">
        <f t="shared" ca="1" si="13"/>
        <v>#N/A</v>
      </c>
      <c r="C176" t="e">
        <f t="shared" ca="1" si="13"/>
        <v>#N/A</v>
      </c>
      <c r="D176" t="e">
        <f t="shared" ca="1" si="13"/>
        <v>#N/A</v>
      </c>
      <c r="E176" t="e">
        <f t="shared" ca="1" si="13"/>
        <v>#N/A</v>
      </c>
      <c r="F176" t="e" cm="1">
        <f t="array" aca="1" ref="F176" ca="1">_xlfn.SINGLE(IF(ISNUMBER(F$2),IF(ISERROR(MATCH(F$1+$A176-1,dates,0)),NA(),IF(MATCH(F$1+$A176-1,dates,0),SUMIFS(stitches,years_of_year,F$2,days_of_year,"&lt;="&amp;$A176),NA())),NA()))</f>
        <v>#N/A</v>
      </c>
      <c r="G176" t="e" cm="1">
        <f t="array" aca="1" ref="G176" ca="1">_xlfn.SINGLE(IF(ISNUMBER(G$2),IF(ISERROR(MATCH(G$1+$A176-1,dates,0)),NA(),IF(MATCH(G$1+$A176-1,dates,0),SUMIFS(stitches,years_of_year,G$2,days_of_year,"&lt;="&amp;$A176),NA())),NA()))</f>
        <v>#N/A</v>
      </c>
      <c r="H176" t="e" cm="1">
        <f t="array" aca="1" ref="H176" ca="1">_xlfn.SINGLE(IF(ISNUMBER(H$2),IF(ISERROR(MATCH(H$1+$A176-1,dates,0)),NA(),IF(MATCH(H$1+$A176-1,dates,0),SUMIFS(stitches,years_of_year,H$2,days_of_year,"&lt;="&amp;$A176),NA())),NA()))</f>
        <v>#N/A</v>
      </c>
      <c r="I176" t="e" cm="1">
        <f t="array" aca="1" ref="I176" ca="1">_xlfn.SINGLE(IF(ISNUMBER(I$2),IF(ISERROR(MATCH(I$1+$A176-1,dates,0)),NA(),IF(MATCH(I$1+$A176-1,dates,0),SUMIFS(stitches,years_of_year,I$2,days_of_year,"&lt;="&amp;$A176),NA())),NA()))</f>
        <v>#N/A</v>
      </c>
      <c r="J176" t="e" cm="1">
        <f t="array" aca="1" ref="J176" ca="1">_xlfn.SINGLE(IF(ISNUMBER(J$2),IF(ISERROR(MATCH(J$1+$A176-1,dates,0)),NA(),IF(MATCH(J$1+$A176-1,dates,0),SUMIFS(stitches,years_of_year,J$2,days_of_year,"&lt;="&amp;$A176),NA())),NA()))</f>
        <v>#N/A</v>
      </c>
      <c r="K176" t="e" cm="1">
        <f t="array" aca="1" ref="K176" ca="1">_xlfn.SINGLE(IF(ISNUMBER(K$2),IF(ISERROR(MATCH(K$1+$A176-1,dates,0)),NA(),IF(MATCH(K$1+$A176-1,dates,0),SUMIFS(stitches,years_of_year,K$2,days_of_year,"&lt;="&amp;$A176),NA())),NA()))</f>
        <v>#N/A</v>
      </c>
    </row>
    <row r="177" spans="1:11">
      <c r="A177">
        <f t="shared" si="11"/>
        <v>175</v>
      </c>
      <c r="B177" t="e">
        <f t="shared" ca="1" si="13"/>
        <v>#N/A</v>
      </c>
      <c r="C177" t="e">
        <f t="shared" ca="1" si="13"/>
        <v>#N/A</v>
      </c>
      <c r="D177" t="e">
        <f t="shared" ca="1" si="13"/>
        <v>#N/A</v>
      </c>
      <c r="E177" t="e">
        <f t="shared" ca="1" si="13"/>
        <v>#N/A</v>
      </c>
      <c r="F177" t="e" cm="1">
        <f t="array" aca="1" ref="F177" ca="1">_xlfn.SINGLE(IF(ISNUMBER(F$2),IF(ISERROR(MATCH(F$1+$A177-1,dates,0)),NA(),IF(MATCH(F$1+$A177-1,dates,0),SUMIFS(stitches,years_of_year,F$2,days_of_year,"&lt;="&amp;$A177),NA())),NA()))</f>
        <v>#N/A</v>
      </c>
      <c r="G177" t="e" cm="1">
        <f t="array" aca="1" ref="G177" ca="1">_xlfn.SINGLE(IF(ISNUMBER(G$2),IF(ISERROR(MATCH(G$1+$A177-1,dates,0)),NA(),IF(MATCH(G$1+$A177-1,dates,0),SUMIFS(stitches,years_of_year,G$2,days_of_year,"&lt;="&amp;$A177),NA())),NA()))</f>
        <v>#N/A</v>
      </c>
      <c r="H177" t="e" cm="1">
        <f t="array" aca="1" ref="H177" ca="1">_xlfn.SINGLE(IF(ISNUMBER(H$2),IF(ISERROR(MATCH(H$1+$A177-1,dates,0)),NA(),IF(MATCH(H$1+$A177-1,dates,0),SUMIFS(stitches,years_of_year,H$2,days_of_year,"&lt;="&amp;$A177),NA())),NA()))</f>
        <v>#N/A</v>
      </c>
      <c r="I177" t="e" cm="1">
        <f t="array" aca="1" ref="I177" ca="1">_xlfn.SINGLE(IF(ISNUMBER(I$2),IF(ISERROR(MATCH(I$1+$A177-1,dates,0)),NA(),IF(MATCH(I$1+$A177-1,dates,0),SUMIFS(stitches,years_of_year,I$2,days_of_year,"&lt;="&amp;$A177),NA())),NA()))</f>
        <v>#N/A</v>
      </c>
      <c r="J177" t="e" cm="1">
        <f t="array" aca="1" ref="J177" ca="1">_xlfn.SINGLE(IF(ISNUMBER(J$2),IF(ISERROR(MATCH(J$1+$A177-1,dates,0)),NA(),IF(MATCH(J$1+$A177-1,dates,0),SUMIFS(stitches,years_of_year,J$2,days_of_year,"&lt;="&amp;$A177),NA())),NA()))</f>
        <v>#N/A</v>
      </c>
      <c r="K177" t="e" cm="1">
        <f t="array" aca="1" ref="K177" ca="1">_xlfn.SINGLE(IF(ISNUMBER(K$2),IF(ISERROR(MATCH(K$1+$A177-1,dates,0)),NA(),IF(MATCH(K$1+$A177-1,dates,0),SUMIFS(stitches,years_of_year,K$2,days_of_year,"&lt;="&amp;$A177),NA())),NA()))</f>
        <v>#N/A</v>
      </c>
    </row>
    <row r="178" spans="1:11">
      <c r="A178">
        <f t="shared" si="11"/>
        <v>176</v>
      </c>
      <c r="B178" t="e">
        <f t="shared" ca="1" si="13"/>
        <v>#N/A</v>
      </c>
      <c r="C178" t="e">
        <f t="shared" ca="1" si="13"/>
        <v>#N/A</v>
      </c>
      <c r="D178" t="e">
        <f t="shared" ca="1" si="13"/>
        <v>#N/A</v>
      </c>
      <c r="E178" t="e">
        <f t="shared" ca="1" si="13"/>
        <v>#N/A</v>
      </c>
      <c r="F178" t="e" cm="1">
        <f t="array" aca="1" ref="F178" ca="1">_xlfn.SINGLE(IF(ISNUMBER(F$2),IF(ISERROR(MATCH(F$1+$A178-1,dates,0)),NA(),IF(MATCH(F$1+$A178-1,dates,0),SUMIFS(stitches,years_of_year,F$2,days_of_year,"&lt;="&amp;$A178),NA())),NA()))</f>
        <v>#N/A</v>
      </c>
      <c r="G178" t="e" cm="1">
        <f t="array" aca="1" ref="G178" ca="1">_xlfn.SINGLE(IF(ISNUMBER(G$2),IF(ISERROR(MATCH(G$1+$A178-1,dates,0)),NA(),IF(MATCH(G$1+$A178-1,dates,0),SUMIFS(stitches,years_of_year,G$2,days_of_year,"&lt;="&amp;$A178),NA())),NA()))</f>
        <v>#N/A</v>
      </c>
      <c r="H178" t="e" cm="1">
        <f t="array" aca="1" ref="H178" ca="1">_xlfn.SINGLE(IF(ISNUMBER(H$2),IF(ISERROR(MATCH(H$1+$A178-1,dates,0)),NA(),IF(MATCH(H$1+$A178-1,dates,0),SUMIFS(stitches,years_of_year,H$2,days_of_year,"&lt;="&amp;$A178),NA())),NA()))</f>
        <v>#N/A</v>
      </c>
      <c r="I178" t="e" cm="1">
        <f t="array" aca="1" ref="I178" ca="1">_xlfn.SINGLE(IF(ISNUMBER(I$2),IF(ISERROR(MATCH(I$1+$A178-1,dates,0)),NA(),IF(MATCH(I$1+$A178-1,dates,0),SUMIFS(stitches,years_of_year,I$2,days_of_year,"&lt;="&amp;$A178),NA())),NA()))</f>
        <v>#N/A</v>
      </c>
      <c r="J178" t="e" cm="1">
        <f t="array" aca="1" ref="J178" ca="1">_xlfn.SINGLE(IF(ISNUMBER(J$2),IF(ISERROR(MATCH(J$1+$A178-1,dates,0)),NA(),IF(MATCH(J$1+$A178-1,dates,0),SUMIFS(stitches,years_of_year,J$2,days_of_year,"&lt;="&amp;$A178),NA())),NA()))</f>
        <v>#N/A</v>
      </c>
      <c r="K178" t="e" cm="1">
        <f t="array" aca="1" ref="K178" ca="1">_xlfn.SINGLE(IF(ISNUMBER(K$2),IF(ISERROR(MATCH(K$1+$A178-1,dates,0)),NA(),IF(MATCH(K$1+$A178-1,dates,0),SUMIFS(stitches,years_of_year,K$2,days_of_year,"&lt;="&amp;$A178),NA())),NA()))</f>
        <v>#N/A</v>
      </c>
    </row>
    <row r="179" spans="1:11">
      <c r="A179">
        <f t="shared" si="11"/>
        <v>177</v>
      </c>
      <c r="B179" t="e">
        <f t="shared" ca="1" si="13"/>
        <v>#N/A</v>
      </c>
      <c r="C179" t="e">
        <f t="shared" ca="1" si="13"/>
        <v>#N/A</v>
      </c>
      <c r="D179" t="e">
        <f t="shared" ca="1" si="13"/>
        <v>#N/A</v>
      </c>
      <c r="E179" t="e">
        <f t="shared" ca="1" si="13"/>
        <v>#N/A</v>
      </c>
      <c r="F179" t="e" cm="1">
        <f t="array" aca="1" ref="F179" ca="1">_xlfn.SINGLE(IF(ISNUMBER(F$2),IF(ISERROR(MATCH(F$1+$A179-1,dates,0)),NA(),IF(MATCH(F$1+$A179-1,dates,0),SUMIFS(stitches,years_of_year,F$2,days_of_year,"&lt;="&amp;$A179),NA())),NA()))</f>
        <v>#N/A</v>
      </c>
      <c r="G179" t="e" cm="1">
        <f t="array" aca="1" ref="G179" ca="1">_xlfn.SINGLE(IF(ISNUMBER(G$2),IF(ISERROR(MATCH(G$1+$A179-1,dates,0)),NA(),IF(MATCH(G$1+$A179-1,dates,0),SUMIFS(stitches,years_of_year,G$2,days_of_year,"&lt;="&amp;$A179),NA())),NA()))</f>
        <v>#N/A</v>
      </c>
      <c r="H179" t="e" cm="1">
        <f t="array" aca="1" ref="H179" ca="1">_xlfn.SINGLE(IF(ISNUMBER(H$2),IF(ISERROR(MATCH(H$1+$A179-1,dates,0)),NA(),IF(MATCH(H$1+$A179-1,dates,0),SUMIFS(stitches,years_of_year,H$2,days_of_year,"&lt;="&amp;$A179),NA())),NA()))</f>
        <v>#N/A</v>
      </c>
      <c r="I179" t="e" cm="1">
        <f t="array" aca="1" ref="I179" ca="1">_xlfn.SINGLE(IF(ISNUMBER(I$2),IF(ISERROR(MATCH(I$1+$A179-1,dates,0)),NA(),IF(MATCH(I$1+$A179-1,dates,0),SUMIFS(stitches,years_of_year,I$2,days_of_year,"&lt;="&amp;$A179),NA())),NA()))</f>
        <v>#N/A</v>
      </c>
      <c r="J179" t="e" cm="1">
        <f t="array" aca="1" ref="J179" ca="1">_xlfn.SINGLE(IF(ISNUMBER(J$2),IF(ISERROR(MATCH(J$1+$A179-1,dates,0)),NA(),IF(MATCH(J$1+$A179-1,dates,0),SUMIFS(stitches,years_of_year,J$2,days_of_year,"&lt;="&amp;$A179),NA())),NA()))</f>
        <v>#N/A</v>
      </c>
      <c r="K179" t="e" cm="1">
        <f t="array" aca="1" ref="K179" ca="1">_xlfn.SINGLE(IF(ISNUMBER(K$2),IF(ISERROR(MATCH(K$1+$A179-1,dates,0)),NA(),IF(MATCH(K$1+$A179-1,dates,0),SUMIFS(stitches,years_of_year,K$2,days_of_year,"&lt;="&amp;$A179),NA())),NA()))</f>
        <v>#N/A</v>
      </c>
    </row>
    <row r="180" spans="1:11">
      <c r="A180">
        <f t="shared" si="11"/>
        <v>178</v>
      </c>
      <c r="B180" t="e">
        <f t="shared" ca="1" si="13"/>
        <v>#N/A</v>
      </c>
      <c r="C180" t="e">
        <f t="shared" ca="1" si="13"/>
        <v>#N/A</v>
      </c>
      <c r="D180" t="e">
        <f t="shared" ca="1" si="13"/>
        <v>#N/A</v>
      </c>
      <c r="E180" t="e">
        <f t="shared" ca="1" si="13"/>
        <v>#N/A</v>
      </c>
      <c r="F180" t="e" cm="1">
        <f t="array" aca="1" ref="F180" ca="1">_xlfn.SINGLE(IF(ISNUMBER(F$2),IF(ISERROR(MATCH(F$1+$A180-1,dates,0)),NA(),IF(MATCH(F$1+$A180-1,dates,0),SUMIFS(stitches,years_of_year,F$2,days_of_year,"&lt;="&amp;$A180),NA())),NA()))</f>
        <v>#N/A</v>
      </c>
      <c r="G180" t="e" cm="1">
        <f t="array" aca="1" ref="G180" ca="1">_xlfn.SINGLE(IF(ISNUMBER(G$2),IF(ISERROR(MATCH(G$1+$A180-1,dates,0)),NA(),IF(MATCH(G$1+$A180-1,dates,0),SUMIFS(stitches,years_of_year,G$2,days_of_year,"&lt;="&amp;$A180),NA())),NA()))</f>
        <v>#N/A</v>
      </c>
      <c r="H180" t="e" cm="1">
        <f t="array" aca="1" ref="H180" ca="1">_xlfn.SINGLE(IF(ISNUMBER(H$2),IF(ISERROR(MATCH(H$1+$A180-1,dates,0)),NA(),IF(MATCH(H$1+$A180-1,dates,0),SUMIFS(stitches,years_of_year,H$2,days_of_year,"&lt;="&amp;$A180),NA())),NA()))</f>
        <v>#N/A</v>
      </c>
      <c r="I180" t="e" cm="1">
        <f t="array" aca="1" ref="I180" ca="1">_xlfn.SINGLE(IF(ISNUMBER(I$2),IF(ISERROR(MATCH(I$1+$A180-1,dates,0)),NA(),IF(MATCH(I$1+$A180-1,dates,0),SUMIFS(stitches,years_of_year,I$2,days_of_year,"&lt;="&amp;$A180),NA())),NA()))</f>
        <v>#N/A</v>
      </c>
      <c r="J180" t="e" cm="1">
        <f t="array" aca="1" ref="J180" ca="1">_xlfn.SINGLE(IF(ISNUMBER(J$2),IF(ISERROR(MATCH(J$1+$A180-1,dates,0)),NA(),IF(MATCH(J$1+$A180-1,dates,0),SUMIFS(stitches,years_of_year,J$2,days_of_year,"&lt;="&amp;$A180),NA())),NA()))</f>
        <v>#N/A</v>
      </c>
      <c r="K180" t="e" cm="1">
        <f t="array" aca="1" ref="K180" ca="1">_xlfn.SINGLE(IF(ISNUMBER(K$2),IF(ISERROR(MATCH(K$1+$A180-1,dates,0)),NA(),IF(MATCH(K$1+$A180-1,dates,0),SUMIFS(stitches,years_of_year,K$2,days_of_year,"&lt;="&amp;$A180),NA())),NA()))</f>
        <v>#N/A</v>
      </c>
    </row>
    <row r="181" spans="1:11">
      <c r="A181">
        <f t="shared" si="11"/>
        <v>179</v>
      </c>
      <c r="B181" t="e">
        <f t="shared" ca="1" si="13"/>
        <v>#N/A</v>
      </c>
      <c r="C181" t="e">
        <f t="shared" ca="1" si="13"/>
        <v>#N/A</v>
      </c>
      <c r="D181" t="e">
        <f t="shared" ca="1" si="13"/>
        <v>#N/A</v>
      </c>
      <c r="E181" t="e">
        <f t="shared" ca="1" si="13"/>
        <v>#N/A</v>
      </c>
      <c r="F181" t="e" cm="1">
        <f t="array" aca="1" ref="F181" ca="1">_xlfn.SINGLE(IF(ISNUMBER(F$2),IF(ISERROR(MATCH(F$1+$A181-1,dates,0)),NA(),IF(MATCH(F$1+$A181-1,dates,0),SUMIFS(stitches,years_of_year,F$2,days_of_year,"&lt;="&amp;$A181),NA())),NA()))</f>
        <v>#N/A</v>
      </c>
      <c r="G181" t="e" cm="1">
        <f t="array" aca="1" ref="G181" ca="1">_xlfn.SINGLE(IF(ISNUMBER(G$2),IF(ISERROR(MATCH(G$1+$A181-1,dates,0)),NA(),IF(MATCH(G$1+$A181-1,dates,0),SUMIFS(stitches,years_of_year,G$2,days_of_year,"&lt;="&amp;$A181),NA())),NA()))</f>
        <v>#N/A</v>
      </c>
      <c r="H181" t="e" cm="1">
        <f t="array" aca="1" ref="H181" ca="1">_xlfn.SINGLE(IF(ISNUMBER(H$2),IF(ISERROR(MATCH(H$1+$A181-1,dates,0)),NA(),IF(MATCH(H$1+$A181-1,dates,0),SUMIFS(stitches,years_of_year,H$2,days_of_year,"&lt;="&amp;$A181),NA())),NA()))</f>
        <v>#N/A</v>
      </c>
      <c r="I181" t="e" cm="1">
        <f t="array" aca="1" ref="I181" ca="1">_xlfn.SINGLE(IF(ISNUMBER(I$2),IF(ISERROR(MATCH(I$1+$A181-1,dates,0)),NA(),IF(MATCH(I$1+$A181-1,dates,0),SUMIFS(stitches,years_of_year,I$2,days_of_year,"&lt;="&amp;$A181),NA())),NA()))</f>
        <v>#N/A</v>
      </c>
      <c r="J181" t="e" cm="1">
        <f t="array" aca="1" ref="J181" ca="1">_xlfn.SINGLE(IF(ISNUMBER(J$2),IF(ISERROR(MATCH(J$1+$A181-1,dates,0)),NA(),IF(MATCH(J$1+$A181-1,dates,0),SUMIFS(stitches,years_of_year,J$2,days_of_year,"&lt;="&amp;$A181),NA())),NA()))</f>
        <v>#N/A</v>
      </c>
      <c r="K181" t="e" cm="1">
        <f t="array" aca="1" ref="K181" ca="1">_xlfn.SINGLE(IF(ISNUMBER(K$2),IF(ISERROR(MATCH(K$1+$A181-1,dates,0)),NA(),IF(MATCH(K$1+$A181-1,dates,0),SUMIFS(stitches,years_of_year,K$2,days_of_year,"&lt;="&amp;$A181),NA())),NA()))</f>
        <v>#N/A</v>
      </c>
    </row>
    <row r="182" spans="1:11">
      <c r="A182">
        <f t="shared" si="11"/>
        <v>180</v>
      </c>
      <c r="B182" t="e">
        <f t="shared" ca="1" si="13"/>
        <v>#N/A</v>
      </c>
      <c r="C182" t="e">
        <f t="shared" ca="1" si="13"/>
        <v>#N/A</v>
      </c>
      <c r="D182" t="e">
        <f t="shared" ca="1" si="13"/>
        <v>#N/A</v>
      </c>
      <c r="E182" t="e">
        <f t="shared" ca="1" si="13"/>
        <v>#N/A</v>
      </c>
      <c r="F182" t="e" cm="1">
        <f t="array" aca="1" ref="F182" ca="1">_xlfn.SINGLE(IF(ISNUMBER(F$2),IF(ISERROR(MATCH(F$1+$A182-1,dates,0)),NA(),IF(MATCH(F$1+$A182-1,dates,0),SUMIFS(stitches,years_of_year,F$2,days_of_year,"&lt;="&amp;$A182),NA())),NA()))</f>
        <v>#N/A</v>
      </c>
      <c r="G182" t="e" cm="1">
        <f t="array" aca="1" ref="G182" ca="1">_xlfn.SINGLE(IF(ISNUMBER(G$2),IF(ISERROR(MATCH(G$1+$A182-1,dates,0)),NA(),IF(MATCH(G$1+$A182-1,dates,0),SUMIFS(stitches,years_of_year,G$2,days_of_year,"&lt;="&amp;$A182),NA())),NA()))</f>
        <v>#N/A</v>
      </c>
      <c r="H182" t="e" cm="1">
        <f t="array" aca="1" ref="H182" ca="1">_xlfn.SINGLE(IF(ISNUMBER(H$2),IF(ISERROR(MATCH(H$1+$A182-1,dates,0)),NA(),IF(MATCH(H$1+$A182-1,dates,0),SUMIFS(stitches,years_of_year,H$2,days_of_year,"&lt;="&amp;$A182),NA())),NA()))</f>
        <v>#N/A</v>
      </c>
      <c r="I182" t="e" cm="1">
        <f t="array" aca="1" ref="I182" ca="1">_xlfn.SINGLE(IF(ISNUMBER(I$2),IF(ISERROR(MATCH(I$1+$A182-1,dates,0)),NA(),IF(MATCH(I$1+$A182-1,dates,0),SUMIFS(stitches,years_of_year,I$2,days_of_year,"&lt;="&amp;$A182),NA())),NA()))</f>
        <v>#N/A</v>
      </c>
      <c r="J182" t="e" cm="1">
        <f t="array" aca="1" ref="J182" ca="1">_xlfn.SINGLE(IF(ISNUMBER(J$2),IF(ISERROR(MATCH(J$1+$A182-1,dates,0)),NA(),IF(MATCH(J$1+$A182-1,dates,0),SUMIFS(stitches,years_of_year,J$2,days_of_year,"&lt;="&amp;$A182),NA())),NA()))</f>
        <v>#N/A</v>
      </c>
      <c r="K182" t="e" cm="1">
        <f t="array" aca="1" ref="K182" ca="1">_xlfn.SINGLE(IF(ISNUMBER(K$2),IF(ISERROR(MATCH(K$1+$A182-1,dates,0)),NA(),IF(MATCH(K$1+$A182-1,dates,0),SUMIFS(stitches,years_of_year,K$2,days_of_year,"&lt;="&amp;$A182),NA())),NA()))</f>
        <v>#N/A</v>
      </c>
    </row>
    <row r="183" spans="1:11">
      <c r="A183">
        <f t="shared" si="11"/>
        <v>181</v>
      </c>
      <c r="B183" t="e">
        <f t="shared" ref="B183:E202" ca="1" si="14">IF(ISNUMBER(B$2),IF(ISERROR(MATCH(B$1+$A183-1,dates,0)),NA(),IF(MATCH(B$1+$A183-1,dates,0),SUMIFS(stitches,years_of_year,B$2,days_of_year,"&lt;="&amp;$A183),NA())),NA())</f>
        <v>#N/A</v>
      </c>
      <c r="C183" t="e">
        <f t="shared" ca="1" si="14"/>
        <v>#N/A</v>
      </c>
      <c r="D183" t="e">
        <f t="shared" ca="1" si="14"/>
        <v>#N/A</v>
      </c>
      <c r="E183" t="e">
        <f t="shared" ca="1" si="14"/>
        <v>#N/A</v>
      </c>
      <c r="F183" t="e" cm="1">
        <f t="array" aca="1" ref="F183" ca="1">_xlfn.SINGLE(IF(ISNUMBER(F$2),IF(ISERROR(MATCH(F$1+$A183-1,dates,0)),NA(),IF(MATCH(F$1+$A183-1,dates,0),SUMIFS(stitches,years_of_year,F$2,days_of_year,"&lt;="&amp;$A183),NA())),NA()))</f>
        <v>#N/A</v>
      </c>
      <c r="G183" t="e" cm="1">
        <f t="array" aca="1" ref="G183" ca="1">_xlfn.SINGLE(IF(ISNUMBER(G$2),IF(ISERROR(MATCH(G$1+$A183-1,dates,0)),NA(),IF(MATCH(G$1+$A183-1,dates,0),SUMIFS(stitches,years_of_year,G$2,days_of_year,"&lt;="&amp;$A183),NA())),NA()))</f>
        <v>#N/A</v>
      </c>
      <c r="H183" t="e" cm="1">
        <f t="array" aca="1" ref="H183" ca="1">_xlfn.SINGLE(IF(ISNUMBER(H$2),IF(ISERROR(MATCH(H$1+$A183-1,dates,0)),NA(),IF(MATCH(H$1+$A183-1,dates,0),SUMIFS(stitches,years_of_year,H$2,days_of_year,"&lt;="&amp;$A183),NA())),NA()))</f>
        <v>#N/A</v>
      </c>
      <c r="I183" t="e" cm="1">
        <f t="array" aca="1" ref="I183" ca="1">_xlfn.SINGLE(IF(ISNUMBER(I$2),IF(ISERROR(MATCH(I$1+$A183-1,dates,0)),NA(),IF(MATCH(I$1+$A183-1,dates,0),SUMIFS(stitches,years_of_year,I$2,days_of_year,"&lt;="&amp;$A183),NA())),NA()))</f>
        <v>#N/A</v>
      </c>
      <c r="J183" t="e" cm="1">
        <f t="array" aca="1" ref="J183" ca="1">_xlfn.SINGLE(IF(ISNUMBER(J$2),IF(ISERROR(MATCH(J$1+$A183-1,dates,0)),NA(),IF(MATCH(J$1+$A183-1,dates,0),SUMIFS(stitches,years_of_year,J$2,days_of_year,"&lt;="&amp;$A183),NA())),NA()))</f>
        <v>#N/A</v>
      </c>
      <c r="K183" t="e" cm="1">
        <f t="array" aca="1" ref="K183" ca="1">_xlfn.SINGLE(IF(ISNUMBER(K$2),IF(ISERROR(MATCH(K$1+$A183-1,dates,0)),NA(),IF(MATCH(K$1+$A183-1,dates,0),SUMIFS(stitches,years_of_year,K$2,days_of_year,"&lt;="&amp;$A183),NA())),NA()))</f>
        <v>#N/A</v>
      </c>
    </row>
    <row r="184" spans="1:11">
      <c r="A184">
        <f t="shared" si="11"/>
        <v>182</v>
      </c>
      <c r="B184" t="e">
        <f t="shared" ca="1" si="14"/>
        <v>#N/A</v>
      </c>
      <c r="C184" t="e">
        <f t="shared" ca="1" si="14"/>
        <v>#N/A</v>
      </c>
      <c r="D184" t="e">
        <f t="shared" ca="1" si="14"/>
        <v>#N/A</v>
      </c>
      <c r="E184" t="e">
        <f t="shared" ca="1" si="14"/>
        <v>#N/A</v>
      </c>
      <c r="F184" t="e" cm="1">
        <f t="array" aca="1" ref="F184" ca="1">_xlfn.SINGLE(IF(ISNUMBER(F$2),IF(ISERROR(MATCH(F$1+$A184-1,dates,0)),NA(),IF(MATCH(F$1+$A184-1,dates,0),SUMIFS(stitches,years_of_year,F$2,days_of_year,"&lt;="&amp;$A184),NA())),NA()))</f>
        <v>#N/A</v>
      </c>
      <c r="G184" t="e" cm="1">
        <f t="array" aca="1" ref="G184" ca="1">_xlfn.SINGLE(IF(ISNUMBER(G$2),IF(ISERROR(MATCH(G$1+$A184-1,dates,0)),NA(),IF(MATCH(G$1+$A184-1,dates,0),SUMIFS(stitches,years_of_year,G$2,days_of_year,"&lt;="&amp;$A184),NA())),NA()))</f>
        <v>#N/A</v>
      </c>
      <c r="H184" t="e" cm="1">
        <f t="array" aca="1" ref="H184" ca="1">_xlfn.SINGLE(IF(ISNUMBER(H$2),IF(ISERROR(MATCH(H$1+$A184-1,dates,0)),NA(),IF(MATCH(H$1+$A184-1,dates,0),SUMIFS(stitches,years_of_year,H$2,days_of_year,"&lt;="&amp;$A184),NA())),NA()))</f>
        <v>#N/A</v>
      </c>
      <c r="I184" t="e" cm="1">
        <f t="array" aca="1" ref="I184" ca="1">_xlfn.SINGLE(IF(ISNUMBER(I$2),IF(ISERROR(MATCH(I$1+$A184-1,dates,0)),NA(),IF(MATCH(I$1+$A184-1,dates,0),SUMIFS(stitches,years_of_year,I$2,days_of_year,"&lt;="&amp;$A184),NA())),NA()))</f>
        <v>#N/A</v>
      </c>
      <c r="J184" t="e" cm="1">
        <f t="array" aca="1" ref="J184" ca="1">_xlfn.SINGLE(IF(ISNUMBER(J$2),IF(ISERROR(MATCH(J$1+$A184-1,dates,0)),NA(),IF(MATCH(J$1+$A184-1,dates,0),SUMIFS(stitches,years_of_year,J$2,days_of_year,"&lt;="&amp;$A184),NA())),NA()))</f>
        <v>#N/A</v>
      </c>
      <c r="K184" t="e" cm="1">
        <f t="array" aca="1" ref="K184" ca="1">_xlfn.SINGLE(IF(ISNUMBER(K$2),IF(ISERROR(MATCH(K$1+$A184-1,dates,0)),NA(),IF(MATCH(K$1+$A184-1,dates,0),SUMIFS(stitches,years_of_year,K$2,days_of_year,"&lt;="&amp;$A184),NA())),NA()))</f>
        <v>#N/A</v>
      </c>
    </row>
    <row r="185" spans="1:11">
      <c r="A185">
        <f t="shared" si="11"/>
        <v>183</v>
      </c>
      <c r="B185" t="e">
        <f t="shared" ca="1" si="14"/>
        <v>#N/A</v>
      </c>
      <c r="C185" t="e">
        <f t="shared" ca="1" si="14"/>
        <v>#N/A</v>
      </c>
      <c r="D185" t="e">
        <f t="shared" ca="1" si="14"/>
        <v>#N/A</v>
      </c>
      <c r="E185" t="e">
        <f t="shared" ca="1" si="14"/>
        <v>#N/A</v>
      </c>
      <c r="F185" t="e" cm="1">
        <f t="array" aca="1" ref="F185" ca="1">_xlfn.SINGLE(IF(ISNUMBER(F$2),IF(ISERROR(MATCH(F$1+$A185-1,dates,0)),NA(),IF(MATCH(F$1+$A185-1,dates,0),SUMIFS(stitches,years_of_year,F$2,days_of_year,"&lt;="&amp;$A185),NA())),NA()))</f>
        <v>#N/A</v>
      </c>
      <c r="G185" t="e" cm="1">
        <f t="array" aca="1" ref="G185" ca="1">_xlfn.SINGLE(IF(ISNUMBER(G$2),IF(ISERROR(MATCH(G$1+$A185-1,dates,0)),NA(),IF(MATCH(G$1+$A185-1,dates,0),SUMIFS(stitches,years_of_year,G$2,days_of_year,"&lt;="&amp;$A185),NA())),NA()))</f>
        <v>#N/A</v>
      </c>
      <c r="H185" t="e" cm="1">
        <f t="array" aca="1" ref="H185" ca="1">_xlfn.SINGLE(IF(ISNUMBER(H$2),IF(ISERROR(MATCH(H$1+$A185-1,dates,0)),NA(),IF(MATCH(H$1+$A185-1,dates,0),SUMIFS(stitches,years_of_year,H$2,days_of_year,"&lt;="&amp;$A185),NA())),NA()))</f>
        <v>#N/A</v>
      </c>
      <c r="I185" t="e" cm="1">
        <f t="array" aca="1" ref="I185" ca="1">_xlfn.SINGLE(IF(ISNUMBER(I$2),IF(ISERROR(MATCH(I$1+$A185-1,dates,0)),NA(),IF(MATCH(I$1+$A185-1,dates,0),SUMIFS(stitches,years_of_year,I$2,days_of_year,"&lt;="&amp;$A185),NA())),NA()))</f>
        <v>#N/A</v>
      </c>
      <c r="J185" t="e" cm="1">
        <f t="array" aca="1" ref="J185" ca="1">_xlfn.SINGLE(IF(ISNUMBER(J$2),IF(ISERROR(MATCH(J$1+$A185-1,dates,0)),NA(),IF(MATCH(J$1+$A185-1,dates,0),SUMIFS(stitches,years_of_year,J$2,days_of_year,"&lt;="&amp;$A185),NA())),NA()))</f>
        <v>#N/A</v>
      </c>
      <c r="K185" t="e" cm="1">
        <f t="array" aca="1" ref="K185" ca="1">_xlfn.SINGLE(IF(ISNUMBER(K$2),IF(ISERROR(MATCH(K$1+$A185-1,dates,0)),NA(),IF(MATCH(K$1+$A185-1,dates,0),SUMIFS(stitches,years_of_year,K$2,days_of_year,"&lt;="&amp;$A185),NA())),NA()))</f>
        <v>#N/A</v>
      </c>
    </row>
    <row r="186" spans="1:11">
      <c r="A186">
        <f t="shared" si="11"/>
        <v>184</v>
      </c>
      <c r="B186" t="e">
        <f t="shared" ca="1" si="14"/>
        <v>#N/A</v>
      </c>
      <c r="C186" t="e">
        <f t="shared" ca="1" si="14"/>
        <v>#N/A</v>
      </c>
      <c r="D186" t="e">
        <f t="shared" ca="1" si="14"/>
        <v>#N/A</v>
      </c>
      <c r="E186" t="e">
        <f t="shared" ca="1" si="14"/>
        <v>#N/A</v>
      </c>
      <c r="F186" t="e" cm="1">
        <f t="array" aca="1" ref="F186" ca="1">_xlfn.SINGLE(IF(ISNUMBER(F$2),IF(ISERROR(MATCH(F$1+$A186-1,dates,0)),NA(),IF(MATCH(F$1+$A186-1,dates,0),SUMIFS(stitches,years_of_year,F$2,days_of_year,"&lt;="&amp;$A186),NA())),NA()))</f>
        <v>#N/A</v>
      </c>
      <c r="G186" t="e" cm="1">
        <f t="array" aca="1" ref="G186" ca="1">_xlfn.SINGLE(IF(ISNUMBER(G$2),IF(ISERROR(MATCH(G$1+$A186-1,dates,0)),NA(),IF(MATCH(G$1+$A186-1,dates,0),SUMIFS(stitches,years_of_year,G$2,days_of_year,"&lt;="&amp;$A186),NA())),NA()))</f>
        <v>#N/A</v>
      </c>
      <c r="H186" t="e" cm="1">
        <f t="array" aca="1" ref="H186" ca="1">_xlfn.SINGLE(IF(ISNUMBER(H$2),IF(ISERROR(MATCH(H$1+$A186-1,dates,0)),NA(),IF(MATCH(H$1+$A186-1,dates,0),SUMIFS(stitches,years_of_year,H$2,days_of_year,"&lt;="&amp;$A186),NA())),NA()))</f>
        <v>#N/A</v>
      </c>
      <c r="I186" t="e" cm="1">
        <f t="array" aca="1" ref="I186" ca="1">_xlfn.SINGLE(IF(ISNUMBER(I$2),IF(ISERROR(MATCH(I$1+$A186-1,dates,0)),NA(),IF(MATCH(I$1+$A186-1,dates,0),SUMIFS(stitches,years_of_year,I$2,days_of_year,"&lt;="&amp;$A186),NA())),NA()))</f>
        <v>#N/A</v>
      </c>
      <c r="J186" t="e" cm="1">
        <f t="array" aca="1" ref="J186" ca="1">_xlfn.SINGLE(IF(ISNUMBER(J$2),IF(ISERROR(MATCH(J$1+$A186-1,dates,0)),NA(),IF(MATCH(J$1+$A186-1,dates,0),SUMIFS(stitches,years_of_year,J$2,days_of_year,"&lt;="&amp;$A186),NA())),NA()))</f>
        <v>#N/A</v>
      </c>
      <c r="K186" t="e" cm="1">
        <f t="array" aca="1" ref="K186" ca="1">_xlfn.SINGLE(IF(ISNUMBER(K$2),IF(ISERROR(MATCH(K$1+$A186-1,dates,0)),NA(),IF(MATCH(K$1+$A186-1,dates,0),SUMIFS(stitches,years_of_year,K$2,days_of_year,"&lt;="&amp;$A186),NA())),NA()))</f>
        <v>#N/A</v>
      </c>
    </row>
    <row r="187" spans="1:11">
      <c r="A187">
        <f t="shared" si="11"/>
        <v>185</v>
      </c>
      <c r="B187" t="e">
        <f t="shared" ca="1" si="14"/>
        <v>#N/A</v>
      </c>
      <c r="C187" t="e">
        <f t="shared" ca="1" si="14"/>
        <v>#N/A</v>
      </c>
      <c r="D187" t="e">
        <f t="shared" ca="1" si="14"/>
        <v>#N/A</v>
      </c>
      <c r="E187" t="e">
        <f t="shared" ca="1" si="14"/>
        <v>#N/A</v>
      </c>
      <c r="F187" t="e" cm="1">
        <f t="array" aca="1" ref="F187" ca="1">_xlfn.SINGLE(IF(ISNUMBER(F$2),IF(ISERROR(MATCH(F$1+$A187-1,dates,0)),NA(),IF(MATCH(F$1+$A187-1,dates,0),SUMIFS(stitches,years_of_year,F$2,days_of_year,"&lt;="&amp;$A187),NA())),NA()))</f>
        <v>#N/A</v>
      </c>
      <c r="G187" t="e" cm="1">
        <f t="array" aca="1" ref="G187" ca="1">_xlfn.SINGLE(IF(ISNUMBER(G$2),IF(ISERROR(MATCH(G$1+$A187-1,dates,0)),NA(),IF(MATCH(G$1+$A187-1,dates,0),SUMIFS(stitches,years_of_year,G$2,days_of_year,"&lt;="&amp;$A187),NA())),NA()))</f>
        <v>#N/A</v>
      </c>
      <c r="H187" t="e" cm="1">
        <f t="array" aca="1" ref="H187" ca="1">_xlfn.SINGLE(IF(ISNUMBER(H$2),IF(ISERROR(MATCH(H$1+$A187-1,dates,0)),NA(),IF(MATCH(H$1+$A187-1,dates,0),SUMIFS(stitches,years_of_year,H$2,days_of_year,"&lt;="&amp;$A187),NA())),NA()))</f>
        <v>#N/A</v>
      </c>
      <c r="I187" t="e" cm="1">
        <f t="array" aca="1" ref="I187" ca="1">_xlfn.SINGLE(IF(ISNUMBER(I$2),IF(ISERROR(MATCH(I$1+$A187-1,dates,0)),NA(),IF(MATCH(I$1+$A187-1,dates,0),SUMIFS(stitches,years_of_year,I$2,days_of_year,"&lt;="&amp;$A187),NA())),NA()))</f>
        <v>#N/A</v>
      </c>
      <c r="J187" t="e" cm="1">
        <f t="array" aca="1" ref="J187" ca="1">_xlfn.SINGLE(IF(ISNUMBER(J$2),IF(ISERROR(MATCH(J$1+$A187-1,dates,0)),NA(),IF(MATCH(J$1+$A187-1,dates,0),SUMIFS(stitches,years_of_year,J$2,days_of_year,"&lt;="&amp;$A187),NA())),NA()))</f>
        <v>#N/A</v>
      </c>
      <c r="K187" t="e" cm="1">
        <f t="array" aca="1" ref="K187" ca="1">_xlfn.SINGLE(IF(ISNUMBER(K$2),IF(ISERROR(MATCH(K$1+$A187-1,dates,0)),NA(),IF(MATCH(K$1+$A187-1,dates,0),SUMIFS(stitches,years_of_year,K$2,days_of_year,"&lt;="&amp;$A187),NA())),NA()))</f>
        <v>#N/A</v>
      </c>
    </row>
    <row r="188" spans="1:11">
      <c r="A188">
        <f t="shared" si="11"/>
        <v>186</v>
      </c>
      <c r="B188" t="e">
        <f t="shared" ca="1" si="14"/>
        <v>#N/A</v>
      </c>
      <c r="C188" t="e">
        <f t="shared" ca="1" si="14"/>
        <v>#N/A</v>
      </c>
      <c r="D188" t="e">
        <f t="shared" ca="1" si="14"/>
        <v>#N/A</v>
      </c>
      <c r="E188" t="e">
        <f t="shared" ca="1" si="14"/>
        <v>#N/A</v>
      </c>
      <c r="F188" t="e" cm="1">
        <f t="array" aca="1" ref="F188" ca="1">_xlfn.SINGLE(IF(ISNUMBER(F$2),IF(ISERROR(MATCH(F$1+$A188-1,dates,0)),NA(),IF(MATCH(F$1+$A188-1,dates,0),SUMIFS(stitches,years_of_year,F$2,days_of_year,"&lt;="&amp;$A188),NA())),NA()))</f>
        <v>#N/A</v>
      </c>
      <c r="G188" t="e" cm="1">
        <f t="array" aca="1" ref="G188" ca="1">_xlfn.SINGLE(IF(ISNUMBER(G$2),IF(ISERROR(MATCH(G$1+$A188-1,dates,0)),NA(),IF(MATCH(G$1+$A188-1,dates,0),SUMIFS(stitches,years_of_year,G$2,days_of_year,"&lt;="&amp;$A188),NA())),NA()))</f>
        <v>#N/A</v>
      </c>
      <c r="H188" t="e" cm="1">
        <f t="array" aca="1" ref="H188" ca="1">_xlfn.SINGLE(IF(ISNUMBER(H$2),IF(ISERROR(MATCH(H$1+$A188-1,dates,0)),NA(),IF(MATCH(H$1+$A188-1,dates,0),SUMIFS(stitches,years_of_year,H$2,days_of_year,"&lt;="&amp;$A188),NA())),NA()))</f>
        <v>#N/A</v>
      </c>
      <c r="I188" t="e" cm="1">
        <f t="array" aca="1" ref="I188" ca="1">_xlfn.SINGLE(IF(ISNUMBER(I$2),IF(ISERROR(MATCH(I$1+$A188-1,dates,0)),NA(),IF(MATCH(I$1+$A188-1,dates,0),SUMIFS(stitches,years_of_year,I$2,days_of_year,"&lt;="&amp;$A188),NA())),NA()))</f>
        <v>#N/A</v>
      </c>
      <c r="J188" t="e" cm="1">
        <f t="array" aca="1" ref="J188" ca="1">_xlfn.SINGLE(IF(ISNUMBER(J$2),IF(ISERROR(MATCH(J$1+$A188-1,dates,0)),NA(),IF(MATCH(J$1+$A188-1,dates,0),SUMIFS(stitches,years_of_year,J$2,days_of_year,"&lt;="&amp;$A188),NA())),NA()))</f>
        <v>#N/A</v>
      </c>
      <c r="K188" t="e" cm="1">
        <f t="array" aca="1" ref="K188" ca="1">_xlfn.SINGLE(IF(ISNUMBER(K$2),IF(ISERROR(MATCH(K$1+$A188-1,dates,0)),NA(),IF(MATCH(K$1+$A188-1,dates,0),SUMIFS(stitches,years_of_year,K$2,days_of_year,"&lt;="&amp;$A188),NA())),NA()))</f>
        <v>#N/A</v>
      </c>
    </row>
    <row r="189" spans="1:11">
      <c r="A189">
        <f t="shared" si="11"/>
        <v>187</v>
      </c>
      <c r="B189" t="e">
        <f t="shared" ca="1" si="14"/>
        <v>#N/A</v>
      </c>
      <c r="C189" t="e">
        <f t="shared" ca="1" si="14"/>
        <v>#N/A</v>
      </c>
      <c r="D189" t="e">
        <f t="shared" ca="1" si="14"/>
        <v>#N/A</v>
      </c>
      <c r="E189" t="e">
        <f t="shared" ca="1" si="14"/>
        <v>#N/A</v>
      </c>
      <c r="F189" t="e" cm="1">
        <f t="array" aca="1" ref="F189" ca="1">_xlfn.SINGLE(IF(ISNUMBER(F$2),IF(ISERROR(MATCH(F$1+$A189-1,dates,0)),NA(),IF(MATCH(F$1+$A189-1,dates,0),SUMIFS(stitches,years_of_year,F$2,days_of_year,"&lt;="&amp;$A189),NA())),NA()))</f>
        <v>#N/A</v>
      </c>
      <c r="G189" t="e" cm="1">
        <f t="array" aca="1" ref="G189" ca="1">_xlfn.SINGLE(IF(ISNUMBER(G$2),IF(ISERROR(MATCH(G$1+$A189-1,dates,0)),NA(),IF(MATCH(G$1+$A189-1,dates,0),SUMIFS(stitches,years_of_year,G$2,days_of_year,"&lt;="&amp;$A189),NA())),NA()))</f>
        <v>#N/A</v>
      </c>
      <c r="H189" t="e" cm="1">
        <f t="array" aca="1" ref="H189" ca="1">_xlfn.SINGLE(IF(ISNUMBER(H$2),IF(ISERROR(MATCH(H$1+$A189-1,dates,0)),NA(),IF(MATCH(H$1+$A189-1,dates,0),SUMIFS(stitches,years_of_year,H$2,days_of_year,"&lt;="&amp;$A189),NA())),NA()))</f>
        <v>#N/A</v>
      </c>
      <c r="I189" t="e" cm="1">
        <f t="array" aca="1" ref="I189" ca="1">_xlfn.SINGLE(IF(ISNUMBER(I$2),IF(ISERROR(MATCH(I$1+$A189-1,dates,0)),NA(),IF(MATCH(I$1+$A189-1,dates,0),SUMIFS(stitches,years_of_year,I$2,days_of_year,"&lt;="&amp;$A189),NA())),NA()))</f>
        <v>#N/A</v>
      </c>
      <c r="J189" t="e" cm="1">
        <f t="array" aca="1" ref="J189" ca="1">_xlfn.SINGLE(IF(ISNUMBER(J$2),IF(ISERROR(MATCH(J$1+$A189-1,dates,0)),NA(),IF(MATCH(J$1+$A189-1,dates,0),SUMIFS(stitches,years_of_year,J$2,days_of_year,"&lt;="&amp;$A189),NA())),NA()))</f>
        <v>#N/A</v>
      </c>
      <c r="K189" t="e" cm="1">
        <f t="array" aca="1" ref="K189" ca="1">_xlfn.SINGLE(IF(ISNUMBER(K$2),IF(ISERROR(MATCH(K$1+$A189-1,dates,0)),NA(),IF(MATCH(K$1+$A189-1,dates,0),SUMIFS(stitches,years_of_year,K$2,days_of_year,"&lt;="&amp;$A189),NA())),NA()))</f>
        <v>#N/A</v>
      </c>
    </row>
    <row r="190" spans="1:11">
      <c r="A190">
        <f t="shared" si="11"/>
        <v>188</v>
      </c>
      <c r="B190" t="e">
        <f t="shared" ca="1" si="14"/>
        <v>#N/A</v>
      </c>
      <c r="C190" t="e">
        <f t="shared" ca="1" si="14"/>
        <v>#N/A</v>
      </c>
      <c r="D190" t="e">
        <f t="shared" ca="1" si="14"/>
        <v>#N/A</v>
      </c>
      <c r="E190" t="e">
        <f t="shared" ca="1" si="14"/>
        <v>#N/A</v>
      </c>
      <c r="F190" t="e" cm="1">
        <f t="array" aca="1" ref="F190" ca="1">_xlfn.SINGLE(IF(ISNUMBER(F$2),IF(ISERROR(MATCH(F$1+$A190-1,dates,0)),NA(),IF(MATCH(F$1+$A190-1,dates,0),SUMIFS(stitches,years_of_year,F$2,days_of_year,"&lt;="&amp;$A190),NA())),NA()))</f>
        <v>#N/A</v>
      </c>
      <c r="G190" t="e" cm="1">
        <f t="array" aca="1" ref="G190" ca="1">_xlfn.SINGLE(IF(ISNUMBER(G$2),IF(ISERROR(MATCH(G$1+$A190-1,dates,0)),NA(),IF(MATCH(G$1+$A190-1,dates,0),SUMIFS(stitches,years_of_year,G$2,days_of_year,"&lt;="&amp;$A190),NA())),NA()))</f>
        <v>#N/A</v>
      </c>
      <c r="H190" t="e" cm="1">
        <f t="array" aca="1" ref="H190" ca="1">_xlfn.SINGLE(IF(ISNUMBER(H$2),IF(ISERROR(MATCH(H$1+$A190-1,dates,0)),NA(),IF(MATCH(H$1+$A190-1,dates,0),SUMIFS(stitches,years_of_year,H$2,days_of_year,"&lt;="&amp;$A190),NA())),NA()))</f>
        <v>#N/A</v>
      </c>
      <c r="I190" t="e" cm="1">
        <f t="array" aca="1" ref="I190" ca="1">_xlfn.SINGLE(IF(ISNUMBER(I$2),IF(ISERROR(MATCH(I$1+$A190-1,dates,0)),NA(),IF(MATCH(I$1+$A190-1,dates,0),SUMIFS(stitches,years_of_year,I$2,days_of_year,"&lt;="&amp;$A190),NA())),NA()))</f>
        <v>#N/A</v>
      </c>
      <c r="J190" t="e" cm="1">
        <f t="array" aca="1" ref="J190" ca="1">_xlfn.SINGLE(IF(ISNUMBER(J$2),IF(ISERROR(MATCH(J$1+$A190-1,dates,0)),NA(),IF(MATCH(J$1+$A190-1,dates,0),SUMIFS(stitches,years_of_year,J$2,days_of_year,"&lt;="&amp;$A190),NA())),NA()))</f>
        <v>#N/A</v>
      </c>
      <c r="K190" t="e" cm="1">
        <f t="array" aca="1" ref="K190" ca="1">_xlfn.SINGLE(IF(ISNUMBER(K$2),IF(ISERROR(MATCH(K$1+$A190-1,dates,0)),NA(),IF(MATCH(K$1+$A190-1,dates,0),SUMIFS(stitches,years_of_year,K$2,days_of_year,"&lt;="&amp;$A190),NA())),NA()))</f>
        <v>#N/A</v>
      </c>
    </row>
    <row r="191" spans="1:11">
      <c r="A191">
        <f t="shared" si="11"/>
        <v>189</v>
      </c>
      <c r="B191" t="e">
        <f t="shared" ca="1" si="14"/>
        <v>#N/A</v>
      </c>
      <c r="C191" t="e">
        <f t="shared" ca="1" si="14"/>
        <v>#N/A</v>
      </c>
      <c r="D191" t="e">
        <f t="shared" ca="1" si="14"/>
        <v>#N/A</v>
      </c>
      <c r="E191" t="e">
        <f t="shared" ca="1" si="14"/>
        <v>#N/A</v>
      </c>
      <c r="F191" t="e" cm="1">
        <f t="array" aca="1" ref="F191" ca="1">_xlfn.SINGLE(IF(ISNUMBER(F$2),IF(ISERROR(MATCH(F$1+$A191-1,dates,0)),NA(),IF(MATCH(F$1+$A191-1,dates,0),SUMIFS(stitches,years_of_year,F$2,days_of_year,"&lt;="&amp;$A191),NA())),NA()))</f>
        <v>#N/A</v>
      </c>
      <c r="G191" t="e" cm="1">
        <f t="array" aca="1" ref="G191" ca="1">_xlfn.SINGLE(IF(ISNUMBER(G$2),IF(ISERROR(MATCH(G$1+$A191-1,dates,0)),NA(),IF(MATCH(G$1+$A191-1,dates,0),SUMIFS(stitches,years_of_year,G$2,days_of_year,"&lt;="&amp;$A191),NA())),NA()))</f>
        <v>#N/A</v>
      </c>
      <c r="H191" t="e" cm="1">
        <f t="array" aca="1" ref="H191" ca="1">_xlfn.SINGLE(IF(ISNUMBER(H$2),IF(ISERROR(MATCH(H$1+$A191-1,dates,0)),NA(),IF(MATCH(H$1+$A191-1,dates,0),SUMIFS(stitches,years_of_year,H$2,days_of_year,"&lt;="&amp;$A191),NA())),NA()))</f>
        <v>#N/A</v>
      </c>
      <c r="I191" t="e" cm="1">
        <f t="array" aca="1" ref="I191" ca="1">_xlfn.SINGLE(IF(ISNUMBER(I$2),IF(ISERROR(MATCH(I$1+$A191-1,dates,0)),NA(),IF(MATCH(I$1+$A191-1,dates,0),SUMIFS(stitches,years_of_year,I$2,days_of_year,"&lt;="&amp;$A191),NA())),NA()))</f>
        <v>#N/A</v>
      </c>
      <c r="J191" t="e" cm="1">
        <f t="array" aca="1" ref="J191" ca="1">_xlfn.SINGLE(IF(ISNUMBER(J$2),IF(ISERROR(MATCH(J$1+$A191-1,dates,0)),NA(),IF(MATCH(J$1+$A191-1,dates,0),SUMIFS(stitches,years_of_year,J$2,days_of_year,"&lt;="&amp;$A191),NA())),NA()))</f>
        <v>#N/A</v>
      </c>
      <c r="K191" t="e" cm="1">
        <f t="array" aca="1" ref="K191" ca="1">_xlfn.SINGLE(IF(ISNUMBER(K$2),IF(ISERROR(MATCH(K$1+$A191-1,dates,0)),NA(),IF(MATCH(K$1+$A191-1,dates,0),SUMIFS(stitches,years_of_year,K$2,days_of_year,"&lt;="&amp;$A191),NA())),NA()))</f>
        <v>#N/A</v>
      </c>
    </row>
    <row r="192" spans="1:11">
      <c r="A192">
        <f t="shared" si="11"/>
        <v>190</v>
      </c>
      <c r="B192" t="e">
        <f t="shared" ca="1" si="14"/>
        <v>#N/A</v>
      </c>
      <c r="C192" t="e">
        <f t="shared" ca="1" si="14"/>
        <v>#N/A</v>
      </c>
      <c r="D192" t="e">
        <f t="shared" ca="1" si="14"/>
        <v>#N/A</v>
      </c>
      <c r="E192" t="e">
        <f t="shared" ca="1" si="14"/>
        <v>#N/A</v>
      </c>
      <c r="F192" t="e" cm="1">
        <f t="array" aca="1" ref="F192" ca="1">_xlfn.SINGLE(IF(ISNUMBER(F$2),IF(ISERROR(MATCH(F$1+$A192-1,dates,0)),NA(),IF(MATCH(F$1+$A192-1,dates,0),SUMIFS(stitches,years_of_year,F$2,days_of_year,"&lt;="&amp;$A192),NA())),NA()))</f>
        <v>#N/A</v>
      </c>
      <c r="G192" t="e" cm="1">
        <f t="array" aca="1" ref="G192" ca="1">_xlfn.SINGLE(IF(ISNUMBER(G$2),IF(ISERROR(MATCH(G$1+$A192-1,dates,0)),NA(),IF(MATCH(G$1+$A192-1,dates,0),SUMIFS(stitches,years_of_year,G$2,days_of_year,"&lt;="&amp;$A192),NA())),NA()))</f>
        <v>#N/A</v>
      </c>
      <c r="H192" t="e" cm="1">
        <f t="array" aca="1" ref="H192" ca="1">_xlfn.SINGLE(IF(ISNUMBER(H$2),IF(ISERROR(MATCH(H$1+$A192-1,dates,0)),NA(),IF(MATCH(H$1+$A192-1,dates,0),SUMIFS(stitches,years_of_year,H$2,days_of_year,"&lt;="&amp;$A192),NA())),NA()))</f>
        <v>#N/A</v>
      </c>
      <c r="I192" t="e" cm="1">
        <f t="array" aca="1" ref="I192" ca="1">_xlfn.SINGLE(IF(ISNUMBER(I$2),IF(ISERROR(MATCH(I$1+$A192-1,dates,0)),NA(),IF(MATCH(I$1+$A192-1,dates,0),SUMIFS(stitches,years_of_year,I$2,days_of_year,"&lt;="&amp;$A192),NA())),NA()))</f>
        <v>#N/A</v>
      </c>
      <c r="J192" t="e" cm="1">
        <f t="array" aca="1" ref="J192" ca="1">_xlfn.SINGLE(IF(ISNUMBER(J$2),IF(ISERROR(MATCH(J$1+$A192-1,dates,0)),NA(),IF(MATCH(J$1+$A192-1,dates,0),SUMIFS(stitches,years_of_year,J$2,days_of_year,"&lt;="&amp;$A192),NA())),NA()))</f>
        <v>#N/A</v>
      </c>
      <c r="K192" t="e" cm="1">
        <f t="array" aca="1" ref="K192" ca="1">_xlfn.SINGLE(IF(ISNUMBER(K$2),IF(ISERROR(MATCH(K$1+$A192-1,dates,0)),NA(),IF(MATCH(K$1+$A192-1,dates,0),SUMIFS(stitches,years_of_year,K$2,days_of_year,"&lt;="&amp;$A192),NA())),NA()))</f>
        <v>#N/A</v>
      </c>
    </row>
    <row r="193" spans="1:11">
      <c r="A193">
        <f t="shared" si="11"/>
        <v>191</v>
      </c>
      <c r="B193" t="e">
        <f t="shared" ca="1" si="14"/>
        <v>#N/A</v>
      </c>
      <c r="C193" t="e">
        <f t="shared" ca="1" si="14"/>
        <v>#N/A</v>
      </c>
      <c r="D193" t="e">
        <f t="shared" ca="1" si="14"/>
        <v>#N/A</v>
      </c>
      <c r="E193" t="e">
        <f t="shared" ca="1" si="14"/>
        <v>#N/A</v>
      </c>
      <c r="F193" t="e" cm="1">
        <f t="array" aca="1" ref="F193" ca="1">_xlfn.SINGLE(IF(ISNUMBER(F$2),IF(ISERROR(MATCH(F$1+$A193-1,dates,0)),NA(),IF(MATCH(F$1+$A193-1,dates,0),SUMIFS(stitches,years_of_year,F$2,days_of_year,"&lt;="&amp;$A193),NA())),NA()))</f>
        <v>#N/A</v>
      </c>
      <c r="G193" t="e" cm="1">
        <f t="array" aca="1" ref="G193" ca="1">_xlfn.SINGLE(IF(ISNUMBER(G$2),IF(ISERROR(MATCH(G$1+$A193-1,dates,0)),NA(),IF(MATCH(G$1+$A193-1,dates,0),SUMIFS(stitches,years_of_year,G$2,days_of_year,"&lt;="&amp;$A193),NA())),NA()))</f>
        <v>#N/A</v>
      </c>
      <c r="H193" t="e" cm="1">
        <f t="array" aca="1" ref="H193" ca="1">_xlfn.SINGLE(IF(ISNUMBER(H$2),IF(ISERROR(MATCH(H$1+$A193-1,dates,0)),NA(),IF(MATCH(H$1+$A193-1,dates,0),SUMIFS(stitches,years_of_year,H$2,days_of_year,"&lt;="&amp;$A193),NA())),NA()))</f>
        <v>#N/A</v>
      </c>
      <c r="I193" t="e" cm="1">
        <f t="array" aca="1" ref="I193" ca="1">_xlfn.SINGLE(IF(ISNUMBER(I$2),IF(ISERROR(MATCH(I$1+$A193-1,dates,0)),NA(),IF(MATCH(I$1+$A193-1,dates,0),SUMIFS(stitches,years_of_year,I$2,days_of_year,"&lt;="&amp;$A193),NA())),NA()))</f>
        <v>#N/A</v>
      </c>
      <c r="J193" t="e" cm="1">
        <f t="array" aca="1" ref="J193" ca="1">_xlfn.SINGLE(IF(ISNUMBER(J$2),IF(ISERROR(MATCH(J$1+$A193-1,dates,0)),NA(),IF(MATCH(J$1+$A193-1,dates,0),SUMIFS(stitches,years_of_year,J$2,days_of_year,"&lt;="&amp;$A193),NA())),NA()))</f>
        <v>#N/A</v>
      </c>
      <c r="K193" t="e" cm="1">
        <f t="array" aca="1" ref="K193" ca="1">_xlfn.SINGLE(IF(ISNUMBER(K$2),IF(ISERROR(MATCH(K$1+$A193-1,dates,0)),NA(),IF(MATCH(K$1+$A193-1,dates,0),SUMIFS(stitches,years_of_year,K$2,days_of_year,"&lt;="&amp;$A193),NA())),NA()))</f>
        <v>#N/A</v>
      </c>
    </row>
    <row r="194" spans="1:11">
      <c r="A194">
        <f t="shared" si="11"/>
        <v>192</v>
      </c>
      <c r="B194" t="e">
        <f t="shared" ca="1" si="14"/>
        <v>#N/A</v>
      </c>
      <c r="C194" t="e">
        <f t="shared" ca="1" si="14"/>
        <v>#N/A</v>
      </c>
      <c r="D194" t="e">
        <f t="shared" ca="1" si="14"/>
        <v>#N/A</v>
      </c>
      <c r="E194" t="e">
        <f t="shared" ca="1" si="14"/>
        <v>#N/A</v>
      </c>
      <c r="F194" t="e" cm="1">
        <f t="array" aca="1" ref="F194" ca="1">_xlfn.SINGLE(IF(ISNUMBER(F$2),IF(ISERROR(MATCH(F$1+$A194-1,dates,0)),NA(),IF(MATCH(F$1+$A194-1,dates,0),SUMIFS(stitches,years_of_year,F$2,days_of_year,"&lt;="&amp;$A194),NA())),NA()))</f>
        <v>#N/A</v>
      </c>
      <c r="G194" t="e" cm="1">
        <f t="array" aca="1" ref="G194" ca="1">_xlfn.SINGLE(IF(ISNUMBER(G$2),IF(ISERROR(MATCH(G$1+$A194-1,dates,0)),NA(),IF(MATCH(G$1+$A194-1,dates,0),SUMIFS(stitches,years_of_year,G$2,days_of_year,"&lt;="&amp;$A194),NA())),NA()))</f>
        <v>#N/A</v>
      </c>
      <c r="H194" t="e" cm="1">
        <f t="array" aca="1" ref="H194" ca="1">_xlfn.SINGLE(IF(ISNUMBER(H$2),IF(ISERROR(MATCH(H$1+$A194-1,dates,0)),NA(),IF(MATCH(H$1+$A194-1,dates,0),SUMIFS(stitches,years_of_year,H$2,days_of_year,"&lt;="&amp;$A194),NA())),NA()))</f>
        <v>#N/A</v>
      </c>
      <c r="I194" t="e" cm="1">
        <f t="array" aca="1" ref="I194" ca="1">_xlfn.SINGLE(IF(ISNUMBER(I$2),IF(ISERROR(MATCH(I$1+$A194-1,dates,0)),NA(),IF(MATCH(I$1+$A194-1,dates,0),SUMIFS(stitches,years_of_year,I$2,days_of_year,"&lt;="&amp;$A194),NA())),NA()))</f>
        <v>#N/A</v>
      </c>
      <c r="J194" t="e" cm="1">
        <f t="array" aca="1" ref="J194" ca="1">_xlfn.SINGLE(IF(ISNUMBER(J$2),IF(ISERROR(MATCH(J$1+$A194-1,dates,0)),NA(),IF(MATCH(J$1+$A194-1,dates,0),SUMIFS(stitches,years_of_year,J$2,days_of_year,"&lt;="&amp;$A194),NA())),NA()))</f>
        <v>#N/A</v>
      </c>
      <c r="K194" t="e" cm="1">
        <f t="array" aca="1" ref="K194" ca="1">_xlfn.SINGLE(IF(ISNUMBER(K$2),IF(ISERROR(MATCH(K$1+$A194-1,dates,0)),NA(),IF(MATCH(K$1+$A194-1,dates,0),SUMIFS(stitches,years_of_year,K$2,days_of_year,"&lt;="&amp;$A194),NA())),NA()))</f>
        <v>#N/A</v>
      </c>
    </row>
    <row r="195" spans="1:11">
      <c r="A195">
        <f t="shared" si="11"/>
        <v>193</v>
      </c>
      <c r="B195" t="e">
        <f t="shared" ca="1" si="14"/>
        <v>#N/A</v>
      </c>
      <c r="C195" t="e">
        <f t="shared" ca="1" si="14"/>
        <v>#N/A</v>
      </c>
      <c r="D195" t="e">
        <f t="shared" ca="1" si="14"/>
        <v>#N/A</v>
      </c>
      <c r="E195" t="e">
        <f t="shared" ca="1" si="14"/>
        <v>#N/A</v>
      </c>
      <c r="F195" t="e" cm="1">
        <f t="array" aca="1" ref="F195" ca="1">_xlfn.SINGLE(IF(ISNUMBER(F$2),IF(ISERROR(MATCH(F$1+$A195-1,dates,0)),NA(),IF(MATCH(F$1+$A195-1,dates,0),SUMIFS(stitches,years_of_year,F$2,days_of_year,"&lt;="&amp;$A195),NA())),NA()))</f>
        <v>#N/A</v>
      </c>
      <c r="G195" t="e" cm="1">
        <f t="array" aca="1" ref="G195" ca="1">_xlfn.SINGLE(IF(ISNUMBER(G$2),IF(ISERROR(MATCH(G$1+$A195-1,dates,0)),NA(),IF(MATCH(G$1+$A195-1,dates,0),SUMIFS(stitches,years_of_year,G$2,days_of_year,"&lt;="&amp;$A195),NA())),NA()))</f>
        <v>#N/A</v>
      </c>
      <c r="H195" t="e" cm="1">
        <f t="array" aca="1" ref="H195" ca="1">_xlfn.SINGLE(IF(ISNUMBER(H$2),IF(ISERROR(MATCH(H$1+$A195-1,dates,0)),NA(),IF(MATCH(H$1+$A195-1,dates,0),SUMIFS(stitches,years_of_year,H$2,days_of_year,"&lt;="&amp;$A195),NA())),NA()))</f>
        <v>#N/A</v>
      </c>
      <c r="I195" t="e" cm="1">
        <f t="array" aca="1" ref="I195" ca="1">_xlfn.SINGLE(IF(ISNUMBER(I$2),IF(ISERROR(MATCH(I$1+$A195-1,dates,0)),NA(),IF(MATCH(I$1+$A195-1,dates,0),SUMIFS(stitches,years_of_year,I$2,days_of_year,"&lt;="&amp;$A195),NA())),NA()))</f>
        <v>#N/A</v>
      </c>
      <c r="J195" t="e" cm="1">
        <f t="array" aca="1" ref="J195" ca="1">_xlfn.SINGLE(IF(ISNUMBER(J$2),IF(ISERROR(MATCH(J$1+$A195-1,dates,0)),NA(),IF(MATCH(J$1+$A195-1,dates,0),SUMIFS(stitches,years_of_year,J$2,days_of_year,"&lt;="&amp;$A195),NA())),NA()))</f>
        <v>#N/A</v>
      </c>
      <c r="K195" t="e" cm="1">
        <f t="array" aca="1" ref="K195" ca="1">_xlfn.SINGLE(IF(ISNUMBER(K$2),IF(ISERROR(MATCH(K$1+$A195-1,dates,0)),NA(),IF(MATCH(K$1+$A195-1,dates,0),SUMIFS(stitches,years_of_year,K$2,days_of_year,"&lt;="&amp;$A195),NA())),NA()))</f>
        <v>#N/A</v>
      </c>
    </row>
    <row r="196" spans="1:11">
      <c r="A196">
        <f t="shared" si="11"/>
        <v>194</v>
      </c>
      <c r="B196" t="e">
        <f t="shared" ca="1" si="14"/>
        <v>#N/A</v>
      </c>
      <c r="C196" t="e">
        <f t="shared" ca="1" si="14"/>
        <v>#N/A</v>
      </c>
      <c r="D196" t="e">
        <f t="shared" ca="1" si="14"/>
        <v>#N/A</v>
      </c>
      <c r="E196" t="e">
        <f t="shared" ca="1" si="14"/>
        <v>#N/A</v>
      </c>
      <c r="F196" t="e" cm="1">
        <f t="array" aca="1" ref="F196" ca="1">_xlfn.SINGLE(IF(ISNUMBER(F$2),IF(ISERROR(MATCH(F$1+$A196-1,dates,0)),NA(),IF(MATCH(F$1+$A196-1,dates,0),SUMIFS(stitches,years_of_year,F$2,days_of_year,"&lt;="&amp;$A196),NA())),NA()))</f>
        <v>#N/A</v>
      </c>
      <c r="G196" t="e" cm="1">
        <f t="array" aca="1" ref="G196" ca="1">_xlfn.SINGLE(IF(ISNUMBER(G$2),IF(ISERROR(MATCH(G$1+$A196-1,dates,0)),NA(),IF(MATCH(G$1+$A196-1,dates,0),SUMIFS(stitches,years_of_year,G$2,days_of_year,"&lt;="&amp;$A196),NA())),NA()))</f>
        <v>#N/A</v>
      </c>
      <c r="H196" t="e" cm="1">
        <f t="array" aca="1" ref="H196" ca="1">_xlfn.SINGLE(IF(ISNUMBER(H$2),IF(ISERROR(MATCH(H$1+$A196-1,dates,0)),NA(),IF(MATCH(H$1+$A196-1,dates,0),SUMIFS(stitches,years_of_year,H$2,days_of_year,"&lt;="&amp;$A196),NA())),NA()))</f>
        <v>#N/A</v>
      </c>
      <c r="I196" t="e" cm="1">
        <f t="array" aca="1" ref="I196" ca="1">_xlfn.SINGLE(IF(ISNUMBER(I$2),IF(ISERROR(MATCH(I$1+$A196-1,dates,0)),NA(),IF(MATCH(I$1+$A196-1,dates,0),SUMIFS(stitches,years_of_year,I$2,days_of_year,"&lt;="&amp;$A196),NA())),NA()))</f>
        <v>#N/A</v>
      </c>
      <c r="J196" t="e" cm="1">
        <f t="array" aca="1" ref="J196" ca="1">_xlfn.SINGLE(IF(ISNUMBER(J$2),IF(ISERROR(MATCH(J$1+$A196-1,dates,0)),NA(),IF(MATCH(J$1+$A196-1,dates,0),SUMIFS(stitches,years_of_year,J$2,days_of_year,"&lt;="&amp;$A196),NA())),NA()))</f>
        <v>#N/A</v>
      </c>
      <c r="K196" t="e" cm="1">
        <f t="array" aca="1" ref="K196" ca="1">_xlfn.SINGLE(IF(ISNUMBER(K$2),IF(ISERROR(MATCH(K$1+$A196-1,dates,0)),NA(),IF(MATCH(K$1+$A196-1,dates,0),SUMIFS(stitches,years_of_year,K$2,days_of_year,"&lt;="&amp;$A196),NA())),NA()))</f>
        <v>#N/A</v>
      </c>
    </row>
    <row r="197" spans="1:11">
      <c r="A197">
        <f t="shared" ref="A197:A260" si="15">A196+1</f>
        <v>195</v>
      </c>
      <c r="B197" t="e">
        <f t="shared" ca="1" si="14"/>
        <v>#N/A</v>
      </c>
      <c r="C197" t="e">
        <f t="shared" ca="1" si="14"/>
        <v>#N/A</v>
      </c>
      <c r="D197" t="e">
        <f t="shared" ca="1" si="14"/>
        <v>#N/A</v>
      </c>
      <c r="E197" t="e">
        <f t="shared" ca="1" si="14"/>
        <v>#N/A</v>
      </c>
      <c r="F197" t="e" cm="1">
        <f t="array" aca="1" ref="F197" ca="1">_xlfn.SINGLE(IF(ISNUMBER(F$2),IF(ISERROR(MATCH(F$1+$A197-1,dates,0)),NA(),IF(MATCH(F$1+$A197-1,dates,0),SUMIFS(stitches,years_of_year,F$2,days_of_year,"&lt;="&amp;$A197),NA())),NA()))</f>
        <v>#N/A</v>
      </c>
      <c r="G197" t="e" cm="1">
        <f t="array" aca="1" ref="G197" ca="1">_xlfn.SINGLE(IF(ISNUMBER(G$2),IF(ISERROR(MATCH(G$1+$A197-1,dates,0)),NA(),IF(MATCH(G$1+$A197-1,dates,0),SUMIFS(stitches,years_of_year,G$2,days_of_year,"&lt;="&amp;$A197),NA())),NA()))</f>
        <v>#N/A</v>
      </c>
      <c r="H197" t="e" cm="1">
        <f t="array" aca="1" ref="H197" ca="1">_xlfn.SINGLE(IF(ISNUMBER(H$2),IF(ISERROR(MATCH(H$1+$A197-1,dates,0)),NA(),IF(MATCH(H$1+$A197-1,dates,0),SUMIFS(stitches,years_of_year,H$2,days_of_year,"&lt;="&amp;$A197),NA())),NA()))</f>
        <v>#N/A</v>
      </c>
      <c r="I197" t="e" cm="1">
        <f t="array" aca="1" ref="I197" ca="1">_xlfn.SINGLE(IF(ISNUMBER(I$2),IF(ISERROR(MATCH(I$1+$A197-1,dates,0)),NA(),IF(MATCH(I$1+$A197-1,dates,0),SUMIFS(stitches,years_of_year,I$2,days_of_year,"&lt;="&amp;$A197),NA())),NA()))</f>
        <v>#N/A</v>
      </c>
      <c r="J197" t="e" cm="1">
        <f t="array" aca="1" ref="J197" ca="1">_xlfn.SINGLE(IF(ISNUMBER(J$2),IF(ISERROR(MATCH(J$1+$A197-1,dates,0)),NA(),IF(MATCH(J$1+$A197-1,dates,0),SUMIFS(stitches,years_of_year,J$2,days_of_year,"&lt;="&amp;$A197),NA())),NA()))</f>
        <v>#N/A</v>
      </c>
      <c r="K197" t="e" cm="1">
        <f t="array" aca="1" ref="K197" ca="1">_xlfn.SINGLE(IF(ISNUMBER(K$2),IF(ISERROR(MATCH(K$1+$A197-1,dates,0)),NA(),IF(MATCH(K$1+$A197-1,dates,0),SUMIFS(stitches,years_of_year,K$2,days_of_year,"&lt;="&amp;$A197),NA())),NA()))</f>
        <v>#N/A</v>
      </c>
    </row>
    <row r="198" spans="1:11">
      <c r="A198">
        <f t="shared" si="15"/>
        <v>196</v>
      </c>
      <c r="B198" t="e">
        <f t="shared" ca="1" si="14"/>
        <v>#N/A</v>
      </c>
      <c r="C198" t="e">
        <f t="shared" ca="1" si="14"/>
        <v>#N/A</v>
      </c>
      <c r="D198" t="e">
        <f t="shared" ca="1" si="14"/>
        <v>#N/A</v>
      </c>
      <c r="E198" t="e">
        <f t="shared" ca="1" si="14"/>
        <v>#N/A</v>
      </c>
      <c r="F198" t="e" cm="1">
        <f t="array" aca="1" ref="F198" ca="1">_xlfn.SINGLE(IF(ISNUMBER(F$2),IF(ISERROR(MATCH(F$1+$A198-1,dates,0)),NA(),IF(MATCH(F$1+$A198-1,dates,0),SUMIFS(stitches,years_of_year,F$2,days_of_year,"&lt;="&amp;$A198),NA())),NA()))</f>
        <v>#N/A</v>
      </c>
      <c r="G198" t="e" cm="1">
        <f t="array" aca="1" ref="G198" ca="1">_xlfn.SINGLE(IF(ISNUMBER(G$2),IF(ISERROR(MATCH(G$1+$A198-1,dates,0)),NA(),IF(MATCH(G$1+$A198-1,dates,0),SUMIFS(stitches,years_of_year,G$2,days_of_year,"&lt;="&amp;$A198),NA())),NA()))</f>
        <v>#N/A</v>
      </c>
      <c r="H198" t="e" cm="1">
        <f t="array" aca="1" ref="H198" ca="1">_xlfn.SINGLE(IF(ISNUMBER(H$2),IF(ISERROR(MATCH(H$1+$A198-1,dates,0)),NA(),IF(MATCH(H$1+$A198-1,dates,0),SUMIFS(stitches,years_of_year,H$2,days_of_year,"&lt;="&amp;$A198),NA())),NA()))</f>
        <v>#N/A</v>
      </c>
      <c r="I198" t="e" cm="1">
        <f t="array" aca="1" ref="I198" ca="1">_xlfn.SINGLE(IF(ISNUMBER(I$2),IF(ISERROR(MATCH(I$1+$A198-1,dates,0)),NA(),IF(MATCH(I$1+$A198-1,dates,0),SUMIFS(stitches,years_of_year,I$2,days_of_year,"&lt;="&amp;$A198),NA())),NA()))</f>
        <v>#N/A</v>
      </c>
      <c r="J198" t="e" cm="1">
        <f t="array" aca="1" ref="J198" ca="1">_xlfn.SINGLE(IF(ISNUMBER(J$2),IF(ISERROR(MATCH(J$1+$A198-1,dates,0)),NA(),IF(MATCH(J$1+$A198-1,dates,0),SUMIFS(stitches,years_of_year,J$2,days_of_year,"&lt;="&amp;$A198),NA())),NA()))</f>
        <v>#N/A</v>
      </c>
      <c r="K198" t="e" cm="1">
        <f t="array" aca="1" ref="K198" ca="1">_xlfn.SINGLE(IF(ISNUMBER(K$2),IF(ISERROR(MATCH(K$1+$A198-1,dates,0)),NA(),IF(MATCH(K$1+$A198-1,dates,0),SUMIFS(stitches,years_of_year,K$2,days_of_year,"&lt;="&amp;$A198),NA())),NA()))</f>
        <v>#N/A</v>
      </c>
    </row>
    <row r="199" spans="1:11">
      <c r="A199">
        <f t="shared" si="15"/>
        <v>197</v>
      </c>
      <c r="B199" t="e">
        <f t="shared" ca="1" si="14"/>
        <v>#N/A</v>
      </c>
      <c r="C199" t="e">
        <f t="shared" ca="1" si="14"/>
        <v>#N/A</v>
      </c>
      <c r="D199" t="e">
        <f t="shared" ca="1" si="14"/>
        <v>#N/A</v>
      </c>
      <c r="E199" t="e">
        <f t="shared" ca="1" si="14"/>
        <v>#N/A</v>
      </c>
      <c r="F199" t="e" cm="1">
        <f t="array" aca="1" ref="F199" ca="1">_xlfn.SINGLE(IF(ISNUMBER(F$2),IF(ISERROR(MATCH(F$1+$A199-1,dates,0)),NA(),IF(MATCH(F$1+$A199-1,dates,0),SUMIFS(stitches,years_of_year,F$2,days_of_year,"&lt;="&amp;$A199),NA())),NA()))</f>
        <v>#N/A</v>
      </c>
      <c r="G199" t="e" cm="1">
        <f t="array" aca="1" ref="G199" ca="1">_xlfn.SINGLE(IF(ISNUMBER(G$2),IF(ISERROR(MATCH(G$1+$A199-1,dates,0)),NA(),IF(MATCH(G$1+$A199-1,dates,0),SUMIFS(stitches,years_of_year,G$2,days_of_year,"&lt;="&amp;$A199),NA())),NA()))</f>
        <v>#N/A</v>
      </c>
      <c r="H199" t="e" cm="1">
        <f t="array" aca="1" ref="H199" ca="1">_xlfn.SINGLE(IF(ISNUMBER(H$2),IF(ISERROR(MATCH(H$1+$A199-1,dates,0)),NA(),IF(MATCH(H$1+$A199-1,dates,0),SUMIFS(stitches,years_of_year,H$2,days_of_year,"&lt;="&amp;$A199),NA())),NA()))</f>
        <v>#N/A</v>
      </c>
      <c r="I199" t="e" cm="1">
        <f t="array" aca="1" ref="I199" ca="1">_xlfn.SINGLE(IF(ISNUMBER(I$2),IF(ISERROR(MATCH(I$1+$A199-1,dates,0)),NA(),IF(MATCH(I$1+$A199-1,dates,0),SUMIFS(stitches,years_of_year,I$2,days_of_year,"&lt;="&amp;$A199),NA())),NA()))</f>
        <v>#N/A</v>
      </c>
      <c r="J199" t="e" cm="1">
        <f t="array" aca="1" ref="J199" ca="1">_xlfn.SINGLE(IF(ISNUMBER(J$2),IF(ISERROR(MATCH(J$1+$A199-1,dates,0)),NA(),IF(MATCH(J$1+$A199-1,dates,0),SUMIFS(stitches,years_of_year,J$2,days_of_year,"&lt;="&amp;$A199),NA())),NA()))</f>
        <v>#N/A</v>
      </c>
      <c r="K199" t="e" cm="1">
        <f t="array" aca="1" ref="K199" ca="1">_xlfn.SINGLE(IF(ISNUMBER(K$2),IF(ISERROR(MATCH(K$1+$A199-1,dates,0)),NA(),IF(MATCH(K$1+$A199-1,dates,0),SUMIFS(stitches,years_of_year,K$2,days_of_year,"&lt;="&amp;$A199),NA())),NA()))</f>
        <v>#N/A</v>
      </c>
    </row>
    <row r="200" spans="1:11">
      <c r="A200">
        <f t="shared" si="15"/>
        <v>198</v>
      </c>
      <c r="B200" t="e">
        <f t="shared" ca="1" si="14"/>
        <v>#N/A</v>
      </c>
      <c r="C200" t="e">
        <f t="shared" ca="1" si="14"/>
        <v>#N/A</v>
      </c>
      <c r="D200" t="e">
        <f t="shared" ca="1" si="14"/>
        <v>#N/A</v>
      </c>
      <c r="E200" t="e">
        <f t="shared" ca="1" si="14"/>
        <v>#N/A</v>
      </c>
      <c r="F200" t="e" cm="1">
        <f t="array" aca="1" ref="F200" ca="1">_xlfn.SINGLE(IF(ISNUMBER(F$2),IF(ISERROR(MATCH(F$1+$A200-1,dates,0)),NA(),IF(MATCH(F$1+$A200-1,dates,0),SUMIFS(stitches,years_of_year,F$2,days_of_year,"&lt;="&amp;$A200),NA())),NA()))</f>
        <v>#N/A</v>
      </c>
      <c r="G200" t="e" cm="1">
        <f t="array" aca="1" ref="G200" ca="1">_xlfn.SINGLE(IF(ISNUMBER(G$2),IF(ISERROR(MATCH(G$1+$A200-1,dates,0)),NA(),IF(MATCH(G$1+$A200-1,dates,0),SUMIFS(stitches,years_of_year,G$2,days_of_year,"&lt;="&amp;$A200),NA())),NA()))</f>
        <v>#N/A</v>
      </c>
      <c r="H200" t="e" cm="1">
        <f t="array" aca="1" ref="H200" ca="1">_xlfn.SINGLE(IF(ISNUMBER(H$2),IF(ISERROR(MATCH(H$1+$A200-1,dates,0)),NA(),IF(MATCH(H$1+$A200-1,dates,0),SUMIFS(stitches,years_of_year,H$2,days_of_year,"&lt;="&amp;$A200),NA())),NA()))</f>
        <v>#N/A</v>
      </c>
      <c r="I200" t="e" cm="1">
        <f t="array" aca="1" ref="I200" ca="1">_xlfn.SINGLE(IF(ISNUMBER(I$2),IF(ISERROR(MATCH(I$1+$A200-1,dates,0)),NA(),IF(MATCH(I$1+$A200-1,dates,0),SUMIFS(stitches,years_of_year,I$2,days_of_year,"&lt;="&amp;$A200),NA())),NA()))</f>
        <v>#N/A</v>
      </c>
      <c r="J200" t="e" cm="1">
        <f t="array" aca="1" ref="J200" ca="1">_xlfn.SINGLE(IF(ISNUMBER(J$2),IF(ISERROR(MATCH(J$1+$A200-1,dates,0)),NA(),IF(MATCH(J$1+$A200-1,dates,0),SUMIFS(stitches,years_of_year,J$2,days_of_year,"&lt;="&amp;$A200),NA())),NA()))</f>
        <v>#N/A</v>
      </c>
      <c r="K200" t="e" cm="1">
        <f t="array" aca="1" ref="K200" ca="1">_xlfn.SINGLE(IF(ISNUMBER(K$2),IF(ISERROR(MATCH(K$1+$A200-1,dates,0)),NA(),IF(MATCH(K$1+$A200-1,dates,0),SUMIFS(stitches,years_of_year,K$2,days_of_year,"&lt;="&amp;$A200),NA())),NA()))</f>
        <v>#N/A</v>
      </c>
    </row>
    <row r="201" spans="1:11">
      <c r="A201">
        <f t="shared" si="15"/>
        <v>199</v>
      </c>
      <c r="B201" t="e">
        <f t="shared" ca="1" si="14"/>
        <v>#N/A</v>
      </c>
      <c r="C201" t="e">
        <f t="shared" ca="1" si="14"/>
        <v>#N/A</v>
      </c>
      <c r="D201" t="e">
        <f t="shared" ca="1" si="14"/>
        <v>#N/A</v>
      </c>
      <c r="E201" t="e">
        <f t="shared" ca="1" si="14"/>
        <v>#N/A</v>
      </c>
      <c r="F201" t="e" cm="1">
        <f t="array" aca="1" ref="F201" ca="1">_xlfn.SINGLE(IF(ISNUMBER(F$2),IF(ISERROR(MATCH(F$1+$A201-1,dates,0)),NA(),IF(MATCH(F$1+$A201-1,dates,0),SUMIFS(stitches,years_of_year,F$2,days_of_year,"&lt;="&amp;$A201),NA())),NA()))</f>
        <v>#N/A</v>
      </c>
      <c r="G201" t="e" cm="1">
        <f t="array" aca="1" ref="G201" ca="1">_xlfn.SINGLE(IF(ISNUMBER(G$2),IF(ISERROR(MATCH(G$1+$A201-1,dates,0)),NA(),IF(MATCH(G$1+$A201-1,dates,0),SUMIFS(stitches,years_of_year,G$2,days_of_year,"&lt;="&amp;$A201),NA())),NA()))</f>
        <v>#N/A</v>
      </c>
      <c r="H201" t="e" cm="1">
        <f t="array" aca="1" ref="H201" ca="1">_xlfn.SINGLE(IF(ISNUMBER(H$2),IF(ISERROR(MATCH(H$1+$A201-1,dates,0)),NA(),IF(MATCH(H$1+$A201-1,dates,0),SUMIFS(stitches,years_of_year,H$2,days_of_year,"&lt;="&amp;$A201),NA())),NA()))</f>
        <v>#N/A</v>
      </c>
      <c r="I201" t="e" cm="1">
        <f t="array" aca="1" ref="I201" ca="1">_xlfn.SINGLE(IF(ISNUMBER(I$2),IF(ISERROR(MATCH(I$1+$A201-1,dates,0)),NA(),IF(MATCH(I$1+$A201-1,dates,0),SUMIFS(stitches,years_of_year,I$2,days_of_year,"&lt;="&amp;$A201),NA())),NA()))</f>
        <v>#N/A</v>
      </c>
      <c r="J201" t="e" cm="1">
        <f t="array" aca="1" ref="J201" ca="1">_xlfn.SINGLE(IF(ISNUMBER(J$2),IF(ISERROR(MATCH(J$1+$A201-1,dates,0)),NA(),IF(MATCH(J$1+$A201-1,dates,0),SUMIFS(stitches,years_of_year,J$2,days_of_year,"&lt;="&amp;$A201),NA())),NA()))</f>
        <v>#N/A</v>
      </c>
      <c r="K201" t="e" cm="1">
        <f t="array" aca="1" ref="K201" ca="1">_xlfn.SINGLE(IF(ISNUMBER(K$2),IF(ISERROR(MATCH(K$1+$A201-1,dates,0)),NA(),IF(MATCH(K$1+$A201-1,dates,0),SUMIFS(stitches,years_of_year,K$2,days_of_year,"&lt;="&amp;$A201),NA())),NA()))</f>
        <v>#N/A</v>
      </c>
    </row>
    <row r="202" spans="1:11">
      <c r="A202">
        <f t="shared" si="15"/>
        <v>200</v>
      </c>
      <c r="B202" t="e">
        <f t="shared" ca="1" si="14"/>
        <v>#N/A</v>
      </c>
      <c r="C202" t="e">
        <f t="shared" ca="1" si="14"/>
        <v>#N/A</v>
      </c>
      <c r="D202" t="e">
        <f t="shared" ca="1" si="14"/>
        <v>#N/A</v>
      </c>
      <c r="E202" t="e">
        <f t="shared" ca="1" si="14"/>
        <v>#N/A</v>
      </c>
      <c r="F202" t="e" cm="1">
        <f t="array" aca="1" ref="F202" ca="1">_xlfn.SINGLE(IF(ISNUMBER(F$2),IF(ISERROR(MATCH(F$1+$A202-1,dates,0)),NA(),IF(MATCH(F$1+$A202-1,dates,0),SUMIFS(stitches,years_of_year,F$2,days_of_year,"&lt;="&amp;$A202),NA())),NA()))</f>
        <v>#N/A</v>
      </c>
      <c r="G202" t="e" cm="1">
        <f t="array" aca="1" ref="G202" ca="1">_xlfn.SINGLE(IF(ISNUMBER(G$2),IF(ISERROR(MATCH(G$1+$A202-1,dates,0)),NA(),IF(MATCH(G$1+$A202-1,dates,0),SUMIFS(stitches,years_of_year,G$2,days_of_year,"&lt;="&amp;$A202),NA())),NA()))</f>
        <v>#N/A</v>
      </c>
      <c r="H202" t="e" cm="1">
        <f t="array" aca="1" ref="H202" ca="1">_xlfn.SINGLE(IF(ISNUMBER(H$2),IF(ISERROR(MATCH(H$1+$A202-1,dates,0)),NA(),IF(MATCH(H$1+$A202-1,dates,0),SUMIFS(stitches,years_of_year,H$2,days_of_year,"&lt;="&amp;$A202),NA())),NA()))</f>
        <v>#N/A</v>
      </c>
      <c r="I202" t="e" cm="1">
        <f t="array" aca="1" ref="I202" ca="1">_xlfn.SINGLE(IF(ISNUMBER(I$2),IF(ISERROR(MATCH(I$1+$A202-1,dates,0)),NA(),IF(MATCH(I$1+$A202-1,dates,0),SUMIFS(stitches,years_of_year,I$2,days_of_year,"&lt;="&amp;$A202),NA())),NA()))</f>
        <v>#N/A</v>
      </c>
      <c r="J202" t="e" cm="1">
        <f t="array" aca="1" ref="J202" ca="1">_xlfn.SINGLE(IF(ISNUMBER(J$2),IF(ISERROR(MATCH(J$1+$A202-1,dates,0)),NA(),IF(MATCH(J$1+$A202-1,dates,0),SUMIFS(stitches,years_of_year,J$2,days_of_year,"&lt;="&amp;$A202),NA())),NA()))</f>
        <v>#N/A</v>
      </c>
      <c r="K202" t="e" cm="1">
        <f t="array" aca="1" ref="K202" ca="1">_xlfn.SINGLE(IF(ISNUMBER(K$2),IF(ISERROR(MATCH(K$1+$A202-1,dates,0)),NA(),IF(MATCH(K$1+$A202-1,dates,0),SUMIFS(stitches,years_of_year,K$2,days_of_year,"&lt;="&amp;$A202),NA())),NA()))</f>
        <v>#N/A</v>
      </c>
    </row>
    <row r="203" spans="1:11">
      <c r="A203">
        <f t="shared" si="15"/>
        <v>201</v>
      </c>
      <c r="B203" t="e">
        <f t="shared" ref="B203:E222" ca="1" si="16">IF(ISNUMBER(B$2),IF(ISERROR(MATCH(B$1+$A203-1,dates,0)),NA(),IF(MATCH(B$1+$A203-1,dates,0),SUMIFS(stitches,years_of_year,B$2,days_of_year,"&lt;="&amp;$A203),NA())),NA())</f>
        <v>#N/A</v>
      </c>
      <c r="C203" t="e">
        <f t="shared" ca="1" si="16"/>
        <v>#N/A</v>
      </c>
      <c r="D203" t="e">
        <f t="shared" ca="1" si="16"/>
        <v>#N/A</v>
      </c>
      <c r="E203" t="e">
        <f t="shared" ca="1" si="16"/>
        <v>#N/A</v>
      </c>
      <c r="F203" t="e" cm="1">
        <f t="array" aca="1" ref="F203" ca="1">_xlfn.SINGLE(IF(ISNUMBER(F$2),IF(ISERROR(MATCH(F$1+$A203-1,dates,0)),NA(),IF(MATCH(F$1+$A203-1,dates,0),SUMIFS(stitches,years_of_year,F$2,days_of_year,"&lt;="&amp;$A203),NA())),NA()))</f>
        <v>#N/A</v>
      </c>
      <c r="G203" t="e" cm="1">
        <f t="array" aca="1" ref="G203" ca="1">_xlfn.SINGLE(IF(ISNUMBER(G$2),IF(ISERROR(MATCH(G$1+$A203-1,dates,0)),NA(),IF(MATCH(G$1+$A203-1,dates,0),SUMIFS(stitches,years_of_year,G$2,days_of_year,"&lt;="&amp;$A203),NA())),NA()))</f>
        <v>#N/A</v>
      </c>
      <c r="H203" t="e" cm="1">
        <f t="array" aca="1" ref="H203" ca="1">_xlfn.SINGLE(IF(ISNUMBER(H$2),IF(ISERROR(MATCH(H$1+$A203-1,dates,0)),NA(),IF(MATCH(H$1+$A203-1,dates,0),SUMIFS(stitches,years_of_year,H$2,days_of_year,"&lt;="&amp;$A203),NA())),NA()))</f>
        <v>#N/A</v>
      </c>
      <c r="I203" t="e" cm="1">
        <f t="array" aca="1" ref="I203" ca="1">_xlfn.SINGLE(IF(ISNUMBER(I$2),IF(ISERROR(MATCH(I$1+$A203-1,dates,0)),NA(),IF(MATCH(I$1+$A203-1,dates,0),SUMIFS(stitches,years_of_year,I$2,days_of_year,"&lt;="&amp;$A203),NA())),NA()))</f>
        <v>#N/A</v>
      </c>
      <c r="J203" t="e" cm="1">
        <f t="array" aca="1" ref="J203" ca="1">_xlfn.SINGLE(IF(ISNUMBER(J$2),IF(ISERROR(MATCH(J$1+$A203-1,dates,0)),NA(),IF(MATCH(J$1+$A203-1,dates,0),SUMIFS(stitches,years_of_year,J$2,days_of_year,"&lt;="&amp;$A203),NA())),NA()))</f>
        <v>#N/A</v>
      </c>
      <c r="K203" t="e" cm="1">
        <f t="array" aca="1" ref="K203" ca="1">_xlfn.SINGLE(IF(ISNUMBER(K$2),IF(ISERROR(MATCH(K$1+$A203-1,dates,0)),NA(),IF(MATCH(K$1+$A203-1,dates,0),SUMIFS(stitches,years_of_year,K$2,days_of_year,"&lt;="&amp;$A203),NA())),NA()))</f>
        <v>#N/A</v>
      </c>
    </row>
    <row r="204" spans="1:11">
      <c r="A204">
        <f t="shared" si="15"/>
        <v>202</v>
      </c>
      <c r="B204" t="e">
        <f t="shared" ca="1" si="16"/>
        <v>#N/A</v>
      </c>
      <c r="C204" t="e">
        <f t="shared" ca="1" si="16"/>
        <v>#N/A</v>
      </c>
      <c r="D204" t="e">
        <f t="shared" ca="1" si="16"/>
        <v>#N/A</v>
      </c>
      <c r="E204" t="e">
        <f t="shared" ca="1" si="16"/>
        <v>#N/A</v>
      </c>
      <c r="F204" t="e" cm="1">
        <f t="array" aca="1" ref="F204" ca="1">_xlfn.SINGLE(IF(ISNUMBER(F$2),IF(ISERROR(MATCH(F$1+$A204-1,dates,0)),NA(),IF(MATCH(F$1+$A204-1,dates,0),SUMIFS(stitches,years_of_year,F$2,days_of_year,"&lt;="&amp;$A204),NA())),NA()))</f>
        <v>#N/A</v>
      </c>
      <c r="G204" t="e" cm="1">
        <f t="array" aca="1" ref="G204" ca="1">_xlfn.SINGLE(IF(ISNUMBER(G$2),IF(ISERROR(MATCH(G$1+$A204-1,dates,0)),NA(),IF(MATCH(G$1+$A204-1,dates,0),SUMIFS(stitches,years_of_year,G$2,days_of_year,"&lt;="&amp;$A204),NA())),NA()))</f>
        <v>#N/A</v>
      </c>
      <c r="H204" t="e" cm="1">
        <f t="array" aca="1" ref="H204" ca="1">_xlfn.SINGLE(IF(ISNUMBER(H$2),IF(ISERROR(MATCH(H$1+$A204-1,dates,0)),NA(),IF(MATCH(H$1+$A204-1,dates,0),SUMIFS(stitches,years_of_year,H$2,days_of_year,"&lt;="&amp;$A204),NA())),NA()))</f>
        <v>#N/A</v>
      </c>
      <c r="I204" t="e" cm="1">
        <f t="array" aca="1" ref="I204" ca="1">_xlfn.SINGLE(IF(ISNUMBER(I$2),IF(ISERROR(MATCH(I$1+$A204-1,dates,0)),NA(),IF(MATCH(I$1+$A204-1,dates,0),SUMIFS(stitches,years_of_year,I$2,days_of_year,"&lt;="&amp;$A204),NA())),NA()))</f>
        <v>#N/A</v>
      </c>
      <c r="J204" t="e" cm="1">
        <f t="array" aca="1" ref="J204" ca="1">_xlfn.SINGLE(IF(ISNUMBER(J$2),IF(ISERROR(MATCH(J$1+$A204-1,dates,0)),NA(),IF(MATCH(J$1+$A204-1,dates,0),SUMIFS(stitches,years_of_year,J$2,days_of_year,"&lt;="&amp;$A204),NA())),NA()))</f>
        <v>#N/A</v>
      </c>
      <c r="K204" t="e" cm="1">
        <f t="array" aca="1" ref="K204" ca="1">_xlfn.SINGLE(IF(ISNUMBER(K$2),IF(ISERROR(MATCH(K$1+$A204-1,dates,0)),NA(),IF(MATCH(K$1+$A204-1,dates,0),SUMIFS(stitches,years_of_year,K$2,days_of_year,"&lt;="&amp;$A204),NA())),NA()))</f>
        <v>#N/A</v>
      </c>
    </row>
    <row r="205" spans="1:11">
      <c r="A205">
        <f t="shared" si="15"/>
        <v>203</v>
      </c>
      <c r="B205" t="e">
        <f t="shared" ca="1" si="16"/>
        <v>#N/A</v>
      </c>
      <c r="C205" t="e">
        <f t="shared" ca="1" si="16"/>
        <v>#N/A</v>
      </c>
      <c r="D205" t="e">
        <f t="shared" ca="1" si="16"/>
        <v>#N/A</v>
      </c>
      <c r="E205" t="e">
        <f t="shared" ca="1" si="16"/>
        <v>#N/A</v>
      </c>
      <c r="F205" t="e" cm="1">
        <f t="array" aca="1" ref="F205" ca="1">_xlfn.SINGLE(IF(ISNUMBER(F$2),IF(ISERROR(MATCH(F$1+$A205-1,dates,0)),NA(),IF(MATCH(F$1+$A205-1,dates,0),SUMIFS(stitches,years_of_year,F$2,days_of_year,"&lt;="&amp;$A205),NA())),NA()))</f>
        <v>#N/A</v>
      </c>
      <c r="G205" t="e" cm="1">
        <f t="array" aca="1" ref="G205" ca="1">_xlfn.SINGLE(IF(ISNUMBER(G$2),IF(ISERROR(MATCH(G$1+$A205-1,dates,0)),NA(),IF(MATCH(G$1+$A205-1,dates,0),SUMIFS(stitches,years_of_year,G$2,days_of_year,"&lt;="&amp;$A205),NA())),NA()))</f>
        <v>#N/A</v>
      </c>
      <c r="H205" t="e" cm="1">
        <f t="array" aca="1" ref="H205" ca="1">_xlfn.SINGLE(IF(ISNUMBER(H$2),IF(ISERROR(MATCH(H$1+$A205-1,dates,0)),NA(),IF(MATCH(H$1+$A205-1,dates,0),SUMIFS(stitches,years_of_year,H$2,days_of_year,"&lt;="&amp;$A205),NA())),NA()))</f>
        <v>#N/A</v>
      </c>
      <c r="I205" t="e" cm="1">
        <f t="array" aca="1" ref="I205" ca="1">_xlfn.SINGLE(IF(ISNUMBER(I$2),IF(ISERROR(MATCH(I$1+$A205-1,dates,0)),NA(),IF(MATCH(I$1+$A205-1,dates,0),SUMIFS(stitches,years_of_year,I$2,days_of_year,"&lt;="&amp;$A205),NA())),NA()))</f>
        <v>#N/A</v>
      </c>
      <c r="J205" t="e" cm="1">
        <f t="array" aca="1" ref="J205" ca="1">_xlfn.SINGLE(IF(ISNUMBER(J$2),IF(ISERROR(MATCH(J$1+$A205-1,dates,0)),NA(),IF(MATCH(J$1+$A205-1,dates,0),SUMIFS(stitches,years_of_year,J$2,days_of_year,"&lt;="&amp;$A205),NA())),NA()))</f>
        <v>#N/A</v>
      </c>
      <c r="K205" t="e" cm="1">
        <f t="array" aca="1" ref="K205" ca="1">_xlfn.SINGLE(IF(ISNUMBER(K$2),IF(ISERROR(MATCH(K$1+$A205-1,dates,0)),NA(),IF(MATCH(K$1+$A205-1,dates,0),SUMIFS(stitches,years_of_year,K$2,days_of_year,"&lt;="&amp;$A205),NA())),NA()))</f>
        <v>#N/A</v>
      </c>
    </row>
    <row r="206" spans="1:11">
      <c r="A206">
        <f t="shared" si="15"/>
        <v>204</v>
      </c>
      <c r="B206" t="e">
        <f t="shared" ca="1" si="16"/>
        <v>#N/A</v>
      </c>
      <c r="C206" t="e">
        <f t="shared" ca="1" si="16"/>
        <v>#N/A</v>
      </c>
      <c r="D206" t="e">
        <f t="shared" ca="1" si="16"/>
        <v>#N/A</v>
      </c>
      <c r="E206" t="e">
        <f t="shared" ca="1" si="16"/>
        <v>#N/A</v>
      </c>
      <c r="F206" t="e" cm="1">
        <f t="array" aca="1" ref="F206" ca="1">_xlfn.SINGLE(IF(ISNUMBER(F$2),IF(ISERROR(MATCH(F$1+$A206-1,dates,0)),NA(),IF(MATCH(F$1+$A206-1,dates,0),SUMIFS(stitches,years_of_year,F$2,days_of_year,"&lt;="&amp;$A206),NA())),NA()))</f>
        <v>#N/A</v>
      </c>
      <c r="G206" t="e" cm="1">
        <f t="array" aca="1" ref="G206" ca="1">_xlfn.SINGLE(IF(ISNUMBER(G$2),IF(ISERROR(MATCH(G$1+$A206-1,dates,0)),NA(),IF(MATCH(G$1+$A206-1,dates,0),SUMIFS(stitches,years_of_year,G$2,days_of_year,"&lt;="&amp;$A206),NA())),NA()))</f>
        <v>#N/A</v>
      </c>
      <c r="H206" t="e" cm="1">
        <f t="array" aca="1" ref="H206" ca="1">_xlfn.SINGLE(IF(ISNUMBER(H$2),IF(ISERROR(MATCH(H$1+$A206-1,dates,0)),NA(),IF(MATCH(H$1+$A206-1,dates,0),SUMIFS(stitches,years_of_year,H$2,days_of_year,"&lt;="&amp;$A206),NA())),NA()))</f>
        <v>#N/A</v>
      </c>
      <c r="I206" t="e" cm="1">
        <f t="array" aca="1" ref="I206" ca="1">_xlfn.SINGLE(IF(ISNUMBER(I$2),IF(ISERROR(MATCH(I$1+$A206-1,dates,0)),NA(),IF(MATCH(I$1+$A206-1,dates,0),SUMIFS(stitches,years_of_year,I$2,days_of_year,"&lt;="&amp;$A206),NA())),NA()))</f>
        <v>#N/A</v>
      </c>
      <c r="J206" t="e" cm="1">
        <f t="array" aca="1" ref="J206" ca="1">_xlfn.SINGLE(IF(ISNUMBER(J$2),IF(ISERROR(MATCH(J$1+$A206-1,dates,0)),NA(),IF(MATCH(J$1+$A206-1,dates,0),SUMIFS(stitches,years_of_year,J$2,days_of_year,"&lt;="&amp;$A206),NA())),NA()))</f>
        <v>#N/A</v>
      </c>
      <c r="K206" t="e" cm="1">
        <f t="array" aca="1" ref="K206" ca="1">_xlfn.SINGLE(IF(ISNUMBER(K$2),IF(ISERROR(MATCH(K$1+$A206-1,dates,0)),NA(),IF(MATCH(K$1+$A206-1,dates,0),SUMIFS(stitches,years_of_year,K$2,days_of_year,"&lt;="&amp;$A206),NA())),NA()))</f>
        <v>#N/A</v>
      </c>
    </row>
    <row r="207" spans="1:11">
      <c r="A207">
        <f t="shared" si="15"/>
        <v>205</v>
      </c>
      <c r="B207" t="e">
        <f t="shared" ca="1" si="16"/>
        <v>#N/A</v>
      </c>
      <c r="C207" t="e">
        <f t="shared" ca="1" si="16"/>
        <v>#N/A</v>
      </c>
      <c r="D207" t="e">
        <f t="shared" ca="1" si="16"/>
        <v>#N/A</v>
      </c>
      <c r="E207" t="e">
        <f t="shared" ca="1" si="16"/>
        <v>#N/A</v>
      </c>
      <c r="F207" t="e" cm="1">
        <f t="array" aca="1" ref="F207" ca="1">_xlfn.SINGLE(IF(ISNUMBER(F$2),IF(ISERROR(MATCH(F$1+$A207-1,dates,0)),NA(),IF(MATCH(F$1+$A207-1,dates,0),SUMIFS(stitches,years_of_year,F$2,days_of_year,"&lt;="&amp;$A207),NA())),NA()))</f>
        <v>#N/A</v>
      </c>
      <c r="G207" t="e" cm="1">
        <f t="array" aca="1" ref="G207" ca="1">_xlfn.SINGLE(IF(ISNUMBER(G$2),IF(ISERROR(MATCH(G$1+$A207-1,dates,0)),NA(),IF(MATCH(G$1+$A207-1,dates,0),SUMIFS(stitches,years_of_year,G$2,days_of_year,"&lt;="&amp;$A207),NA())),NA()))</f>
        <v>#N/A</v>
      </c>
      <c r="H207" t="e" cm="1">
        <f t="array" aca="1" ref="H207" ca="1">_xlfn.SINGLE(IF(ISNUMBER(H$2),IF(ISERROR(MATCH(H$1+$A207-1,dates,0)),NA(),IF(MATCH(H$1+$A207-1,dates,0),SUMIFS(stitches,years_of_year,H$2,days_of_year,"&lt;="&amp;$A207),NA())),NA()))</f>
        <v>#N/A</v>
      </c>
      <c r="I207" t="e" cm="1">
        <f t="array" aca="1" ref="I207" ca="1">_xlfn.SINGLE(IF(ISNUMBER(I$2),IF(ISERROR(MATCH(I$1+$A207-1,dates,0)),NA(),IF(MATCH(I$1+$A207-1,dates,0),SUMIFS(stitches,years_of_year,I$2,days_of_year,"&lt;="&amp;$A207),NA())),NA()))</f>
        <v>#N/A</v>
      </c>
      <c r="J207" t="e" cm="1">
        <f t="array" aca="1" ref="J207" ca="1">_xlfn.SINGLE(IF(ISNUMBER(J$2),IF(ISERROR(MATCH(J$1+$A207-1,dates,0)),NA(),IF(MATCH(J$1+$A207-1,dates,0),SUMIFS(stitches,years_of_year,J$2,days_of_year,"&lt;="&amp;$A207),NA())),NA()))</f>
        <v>#N/A</v>
      </c>
      <c r="K207" t="e" cm="1">
        <f t="array" aca="1" ref="K207" ca="1">_xlfn.SINGLE(IF(ISNUMBER(K$2),IF(ISERROR(MATCH(K$1+$A207-1,dates,0)),NA(),IF(MATCH(K$1+$A207-1,dates,0),SUMIFS(stitches,years_of_year,K$2,days_of_year,"&lt;="&amp;$A207),NA())),NA()))</f>
        <v>#N/A</v>
      </c>
    </row>
    <row r="208" spans="1:11">
      <c r="A208">
        <f t="shared" si="15"/>
        <v>206</v>
      </c>
      <c r="B208" t="e">
        <f t="shared" ca="1" si="16"/>
        <v>#N/A</v>
      </c>
      <c r="C208" t="e">
        <f t="shared" ca="1" si="16"/>
        <v>#N/A</v>
      </c>
      <c r="D208" t="e">
        <f t="shared" ca="1" si="16"/>
        <v>#N/A</v>
      </c>
      <c r="E208" t="e">
        <f t="shared" ca="1" si="16"/>
        <v>#N/A</v>
      </c>
      <c r="F208" t="e" cm="1">
        <f t="array" aca="1" ref="F208" ca="1">_xlfn.SINGLE(IF(ISNUMBER(F$2),IF(ISERROR(MATCH(F$1+$A208-1,dates,0)),NA(),IF(MATCH(F$1+$A208-1,dates,0),SUMIFS(stitches,years_of_year,F$2,days_of_year,"&lt;="&amp;$A208),NA())),NA()))</f>
        <v>#N/A</v>
      </c>
      <c r="G208" t="e" cm="1">
        <f t="array" aca="1" ref="G208" ca="1">_xlfn.SINGLE(IF(ISNUMBER(G$2),IF(ISERROR(MATCH(G$1+$A208-1,dates,0)),NA(),IF(MATCH(G$1+$A208-1,dates,0),SUMIFS(stitches,years_of_year,G$2,days_of_year,"&lt;="&amp;$A208),NA())),NA()))</f>
        <v>#N/A</v>
      </c>
      <c r="H208" t="e" cm="1">
        <f t="array" aca="1" ref="H208" ca="1">_xlfn.SINGLE(IF(ISNUMBER(H$2),IF(ISERROR(MATCH(H$1+$A208-1,dates,0)),NA(),IF(MATCH(H$1+$A208-1,dates,0),SUMIFS(stitches,years_of_year,H$2,days_of_year,"&lt;="&amp;$A208),NA())),NA()))</f>
        <v>#N/A</v>
      </c>
      <c r="I208" t="e" cm="1">
        <f t="array" aca="1" ref="I208" ca="1">_xlfn.SINGLE(IF(ISNUMBER(I$2),IF(ISERROR(MATCH(I$1+$A208-1,dates,0)),NA(),IF(MATCH(I$1+$A208-1,dates,0),SUMIFS(stitches,years_of_year,I$2,days_of_year,"&lt;="&amp;$A208),NA())),NA()))</f>
        <v>#N/A</v>
      </c>
      <c r="J208" t="e" cm="1">
        <f t="array" aca="1" ref="J208" ca="1">_xlfn.SINGLE(IF(ISNUMBER(J$2),IF(ISERROR(MATCH(J$1+$A208-1,dates,0)),NA(),IF(MATCH(J$1+$A208-1,dates,0),SUMIFS(stitches,years_of_year,J$2,days_of_year,"&lt;="&amp;$A208),NA())),NA()))</f>
        <v>#N/A</v>
      </c>
      <c r="K208" t="e" cm="1">
        <f t="array" aca="1" ref="K208" ca="1">_xlfn.SINGLE(IF(ISNUMBER(K$2),IF(ISERROR(MATCH(K$1+$A208-1,dates,0)),NA(),IF(MATCH(K$1+$A208-1,dates,0),SUMIFS(stitches,years_of_year,K$2,days_of_year,"&lt;="&amp;$A208),NA())),NA()))</f>
        <v>#N/A</v>
      </c>
    </row>
    <row r="209" spans="1:11">
      <c r="A209">
        <f t="shared" si="15"/>
        <v>207</v>
      </c>
      <c r="B209" t="e">
        <f t="shared" ca="1" si="16"/>
        <v>#N/A</v>
      </c>
      <c r="C209" t="e">
        <f t="shared" ca="1" si="16"/>
        <v>#N/A</v>
      </c>
      <c r="D209" t="e">
        <f t="shared" ca="1" si="16"/>
        <v>#N/A</v>
      </c>
      <c r="E209" t="e">
        <f t="shared" ca="1" si="16"/>
        <v>#N/A</v>
      </c>
      <c r="F209" t="e" cm="1">
        <f t="array" aca="1" ref="F209" ca="1">_xlfn.SINGLE(IF(ISNUMBER(F$2),IF(ISERROR(MATCH(F$1+$A209-1,dates,0)),NA(),IF(MATCH(F$1+$A209-1,dates,0),SUMIFS(stitches,years_of_year,F$2,days_of_year,"&lt;="&amp;$A209),NA())),NA()))</f>
        <v>#N/A</v>
      </c>
      <c r="G209" t="e" cm="1">
        <f t="array" aca="1" ref="G209" ca="1">_xlfn.SINGLE(IF(ISNUMBER(G$2),IF(ISERROR(MATCH(G$1+$A209-1,dates,0)),NA(),IF(MATCH(G$1+$A209-1,dates,0),SUMIFS(stitches,years_of_year,G$2,days_of_year,"&lt;="&amp;$A209),NA())),NA()))</f>
        <v>#N/A</v>
      </c>
      <c r="H209" t="e" cm="1">
        <f t="array" aca="1" ref="H209" ca="1">_xlfn.SINGLE(IF(ISNUMBER(H$2),IF(ISERROR(MATCH(H$1+$A209-1,dates,0)),NA(),IF(MATCH(H$1+$A209-1,dates,0),SUMIFS(stitches,years_of_year,H$2,days_of_year,"&lt;="&amp;$A209),NA())),NA()))</f>
        <v>#N/A</v>
      </c>
      <c r="I209" t="e" cm="1">
        <f t="array" aca="1" ref="I209" ca="1">_xlfn.SINGLE(IF(ISNUMBER(I$2),IF(ISERROR(MATCH(I$1+$A209-1,dates,0)),NA(),IF(MATCH(I$1+$A209-1,dates,0),SUMIFS(stitches,years_of_year,I$2,days_of_year,"&lt;="&amp;$A209),NA())),NA()))</f>
        <v>#N/A</v>
      </c>
      <c r="J209" t="e" cm="1">
        <f t="array" aca="1" ref="J209" ca="1">_xlfn.SINGLE(IF(ISNUMBER(J$2),IF(ISERROR(MATCH(J$1+$A209-1,dates,0)),NA(),IF(MATCH(J$1+$A209-1,dates,0),SUMIFS(stitches,years_of_year,J$2,days_of_year,"&lt;="&amp;$A209),NA())),NA()))</f>
        <v>#N/A</v>
      </c>
      <c r="K209" t="e" cm="1">
        <f t="array" aca="1" ref="K209" ca="1">_xlfn.SINGLE(IF(ISNUMBER(K$2),IF(ISERROR(MATCH(K$1+$A209-1,dates,0)),NA(),IF(MATCH(K$1+$A209-1,dates,0),SUMIFS(stitches,years_of_year,K$2,days_of_year,"&lt;="&amp;$A209),NA())),NA()))</f>
        <v>#N/A</v>
      </c>
    </row>
    <row r="210" spans="1:11">
      <c r="A210">
        <f t="shared" si="15"/>
        <v>208</v>
      </c>
      <c r="B210" t="e">
        <f t="shared" ca="1" si="16"/>
        <v>#N/A</v>
      </c>
      <c r="C210" t="e">
        <f t="shared" ca="1" si="16"/>
        <v>#N/A</v>
      </c>
      <c r="D210" t="e">
        <f t="shared" ca="1" si="16"/>
        <v>#N/A</v>
      </c>
      <c r="E210" t="e">
        <f t="shared" ca="1" si="16"/>
        <v>#N/A</v>
      </c>
      <c r="F210" t="e" cm="1">
        <f t="array" aca="1" ref="F210" ca="1">_xlfn.SINGLE(IF(ISNUMBER(F$2),IF(ISERROR(MATCH(F$1+$A210-1,dates,0)),NA(),IF(MATCH(F$1+$A210-1,dates,0),SUMIFS(stitches,years_of_year,F$2,days_of_year,"&lt;="&amp;$A210),NA())),NA()))</f>
        <v>#N/A</v>
      </c>
      <c r="G210" t="e" cm="1">
        <f t="array" aca="1" ref="G210" ca="1">_xlfn.SINGLE(IF(ISNUMBER(G$2),IF(ISERROR(MATCH(G$1+$A210-1,dates,0)),NA(),IF(MATCH(G$1+$A210-1,dates,0),SUMIFS(stitches,years_of_year,G$2,days_of_year,"&lt;="&amp;$A210),NA())),NA()))</f>
        <v>#N/A</v>
      </c>
      <c r="H210" t="e" cm="1">
        <f t="array" aca="1" ref="H210" ca="1">_xlfn.SINGLE(IF(ISNUMBER(H$2),IF(ISERROR(MATCH(H$1+$A210-1,dates,0)),NA(),IF(MATCH(H$1+$A210-1,dates,0),SUMIFS(stitches,years_of_year,H$2,days_of_year,"&lt;="&amp;$A210),NA())),NA()))</f>
        <v>#N/A</v>
      </c>
      <c r="I210" t="e" cm="1">
        <f t="array" aca="1" ref="I210" ca="1">_xlfn.SINGLE(IF(ISNUMBER(I$2),IF(ISERROR(MATCH(I$1+$A210-1,dates,0)),NA(),IF(MATCH(I$1+$A210-1,dates,0),SUMIFS(stitches,years_of_year,I$2,days_of_year,"&lt;="&amp;$A210),NA())),NA()))</f>
        <v>#N/A</v>
      </c>
      <c r="J210" t="e" cm="1">
        <f t="array" aca="1" ref="J210" ca="1">_xlfn.SINGLE(IF(ISNUMBER(J$2),IF(ISERROR(MATCH(J$1+$A210-1,dates,0)),NA(),IF(MATCH(J$1+$A210-1,dates,0),SUMIFS(stitches,years_of_year,J$2,days_of_year,"&lt;="&amp;$A210),NA())),NA()))</f>
        <v>#N/A</v>
      </c>
      <c r="K210" t="e" cm="1">
        <f t="array" aca="1" ref="K210" ca="1">_xlfn.SINGLE(IF(ISNUMBER(K$2),IF(ISERROR(MATCH(K$1+$A210-1,dates,0)),NA(),IF(MATCH(K$1+$A210-1,dates,0),SUMIFS(stitches,years_of_year,K$2,days_of_year,"&lt;="&amp;$A210),NA())),NA()))</f>
        <v>#N/A</v>
      </c>
    </row>
    <row r="211" spans="1:11">
      <c r="A211">
        <f t="shared" si="15"/>
        <v>209</v>
      </c>
      <c r="B211" t="e">
        <f t="shared" ca="1" si="16"/>
        <v>#N/A</v>
      </c>
      <c r="C211" t="e">
        <f t="shared" ca="1" si="16"/>
        <v>#N/A</v>
      </c>
      <c r="D211" t="e">
        <f t="shared" ca="1" si="16"/>
        <v>#N/A</v>
      </c>
      <c r="E211" t="e">
        <f t="shared" ca="1" si="16"/>
        <v>#N/A</v>
      </c>
      <c r="F211" t="e" cm="1">
        <f t="array" aca="1" ref="F211" ca="1">_xlfn.SINGLE(IF(ISNUMBER(F$2),IF(ISERROR(MATCH(F$1+$A211-1,dates,0)),NA(),IF(MATCH(F$1+$A211-1,dates,0),SUMIFS(stitches,years_of_year,F$2,days_of_year,"&lt;="&amp;$A211),NA())),NA()))</f>
        <v>#N/A</v>
      </c>
      <c r="G211" t="e" cm="1">
        <f t="array" aca="1" ref="G211" ca="1">_xlfn.SINGLE(IF(ISNUMBER(G$2),IF(ISERROR(MATCH(G$1+$A211-1,dates,0)),NA(),IF(MATCH(G$1+$A211-1,dates,0),SUMIFS(stitches,years_of_year,G$2,days_of_year,"&lt;="&amp;$A211),NA())),NA()))</f>
        <v>#N/A</v>
      </c>
      <c r="H211" t="e" cm="1">
        <f t="array" aca="1" ref="H211" ca="1">_xlfn.SINGLE(IF(ISNUMBER(H$2),IF(ISERROR(MATCH(H$1+$A211-1,dates,0)),NA(),IF(MATCH(H$1+$A211-1,dates,0),SUMIFS(stitches,years_of_year,H$2,days_of_year,"&lt;="&amp;$A211),NA())),NA()))</f>
        <v>#N/A</v>
      </c>
      <c r="I211" t="e" cm="1">
        <f t="array" aca="1" ref="I211" ca="1">_xlfn.SINGLE(IF(ISNUMBER(I$2),IF(ISERROR(MATCH(I$1+$A211-1,dates,0)),NA(),IF(MATCH(I$1+$A211-1,dates,0),SUMIFS(stitches,years_of_year,I$2,days_of_year,"&lt;="&amp;$A211),NA())),NA()))</f>
        <v>#N/A</v>
      </c>
      <c r="J211" t="e" cm="1">
        <f t="array" aca="1" ref="J211" ca="1">_xlfn.SINGLE(IF(ISNUMBER(J$2),IF(ISERROR(MATCH(J$1+$A211-1,dates,0)),NA(),IF(MATCH(J$1+$A211-1,dates,0),SUMIFS(stitches,years_of_year,J$2,days_of_year,"&lt;="&amp;$A211),NA())),NA()))</f>
        <v>#N/A</v>
      </c>
      <c r="K211" t="e" cm="1">
        <f t="array" aca="1" ref="K211" ca="1">_xlfn.SINGLE(IF(ISNUMBER(K$2),IF(ISERROR(MATCH(K$1+$A211-1,dates,0)),NA(),IF(MATCH(K$1+$A211-1,dates,0),SUMIFS(stitches,years_of_year,K$2,days_of_year,"&lt;="&amp;$A211),NA())),NA()))</f>
        <v>#N/A</v>
      </c>
    </row>
    <row r="212" spans="1:11">
      <c r="A212">
        <f t="shared" si="15"/>
        <v>210</v>
      </c>
      <c r="B212" t="e">
        <f t="shared" ca="1" si="16"/>
        <v>#N/A</v>
      </c>
      <c r="C212" t="e">
        <f t="shared" ca="1" si="16"/>
        <v>#N/A</v>
      </c>
      <c r="D212" t="e">
        <f t="shared" ca="1" si="16"/>
        <v>#N/A</v>
      </c>
      <c r="E212" t="e">
        <f t="shared" ca="1" si="16"/>
        <v>#N/A</v>
      </c>
      <c r="F212" t="e" cm="1">
        <f t="array" aca="1" ref="F212" ca="1">_xlfn.SINGLE(IF(ISNUMBER(F$2),IF(ISERROR(MATCH(F$1+$A212-1,dates,0)),NA(),IF(MATCH(F$1+$A212-1,dates,0),SUMIFS(stitches,years_of_year,F$2,days_of_year,"&lt;="&amp;$A212),NA())),NA()))</f>
        <v>#N/A</v>
      </c>
      <c r="G212" t="e" cm="1">
        <f t="array" aca="1" ref="G212" ca="1">_xlfn.SINGLE(IF(ISNUMBER(G$2),IF(ISERROR(MATCH(G$1+$A212-1,dates,0)),NA(),IF(MATCH(G$1+$A212-1,dates,0),SUMIFS(stitches,years_of_year,G$2,days_of_year,"&lt;="&amp;$A212),NA())),NA()))</f>
        <v>#N/A</v>
      </c>
      <c r="H212" t="e" cm="1">
        <f t="array" aca="1" ref="H212" ca="1">_xlfn.SINGLE(IF(ISNUMBER(H$2),IF(ISERROR(MATCH(H$1+$A212-1,dates,0)),NA(),IF(MATCH(H$1+$A212-1,dates,0),SUMIFS(stitches,years_of_year,H$2,days_of_year,"&lt;="&amp;$A212),NA())),NA()))</f>
        <v>#N/A</v>
      </c>
      <c r="I212" t="e" cm="1">
        <f t="array" aca="1" ref="I212" ca="1">_xlfn.SINGLE(IF(ISNUMBER(I$2),IF(ISERROR(MATCH(I$1+$A212-1,dates,0)),NA(),IF(MATCH(I$1+$A212-1,dates,0),SUMIFS(stitches,years_of_year,I$2,days_of_year,"&lt;="&amp;$A212),NA())),NA()))</f>
        <v>#N/A</v>
      </c>
      <c r="J212" t="e" cm="1">
        <f t="array" aca="1" ref="J212" ca="1">_xlfn.SINGLE(IF(ISNUMBER(J$2),IF(ISERROR(MATCH(J$1+$A212-1,dates,0)),NA(),IF(MATCH(J$1+$A212-1,dates,0),SUMIFS(stitches,years_of_year,J$2,days_of_year,"&lt;="&amp;$A212),NA())),NA()))</f>
        <v>#N/A</v>
      </c>
      <c r="K212" t="e" cm="1">
        <f t="array" aca="1" ref="K212" ca="1">_xlfn.SINGLE(IF(ISNUMBER(K$2),IF(ISERROR(MATCH(K$1+$A212-1,dates,0)),NA(),IF(MATCH(K$1+$A212-1,dates,0),SUMIFS(stitches,years_of_year,K$2,days_of_year,"&lt;="&amp;$A212),NA())),NA()))</f>
        <v>#N/A</v>
      </c>
    </row>
    <row r="213" spans="1:11">
      <c r="A213">
        <f t="shared" si="15"/>
        <v>211</v>
      </c>
      <c r="B213" t="e">
        <f t="shared" ca="1" si="16"/>
        <v>#N/A</v>
      </c>
      <c r="C213" t="e">
        <f t="shared" ca="1" si="16"/>
        <v>#N/A</v>
      </c>
      <c r="D213" t="e">
        <f t="shared" ca="1" si="16"/>
        <v>#N/A</v>
      </c>
      <c r="E213" t="e">
        <f t="shared" ca="1" si="16"/>
        <v>#N/A</v>
      </c>
      <c r="F213" t="e" cm="1">
        <f t="array" aca="1" ref="F213" ca="1">_xlfn.SINGLE(IF(ISNUMBER(F$2),IF(ISERROR(MATCH(F$1+$A213-1,dates,0)),NA(),IF(MATCH(F$1+$A213-1,dates,0),SUMIFS(stitches,years_of_year,F$2,days_of_year,"&lt;="&amp;$A213),NA())),NA()))</f>
        <v>#N/A</v>
      </c>
      <c r="G213" t="e" cm="1">
        <f t="array" aca="1" ref="G213" ca="1">_xlfn.SINGLE(IF(ISNUMBER(G$2),IF(ISERROR(MATCH(G$1+$A213-1,dates,0)),NA(),IF(MATCH(G$1+$A213-1,dates,0),SUMIFS(stitches,years_of_year,G$2,days_of_year,"&lt;="&amp;$A213),NA())),NA()))</f>
        <v>#N/A</v>
      </c>
      <c r="H213" t="e" cm="1">
        <f t="array" aca="1" ref="H213" ca="1">_xlfn.SINGLE(IF(ISNUMBER(H$2),IF(ISERROR(MATCH(H$1+$A213-1,dates,0)),NA(),IF(MATCH(H$1+$A213-1,dates,0),SUMIFS(stitches,years_of_year,H$2,days_of_year,"&lt;="&amp;$A213),NA())),NA()))</f>
        <v>#N/A</v>
      </c>
      <c r="I213" t="e" cm="1">
        <f t="array" aca="1" ref="I213" ca="1">_xlfn.SINGLE(IF(ISNUMBER(I$2),IF(ISERROR(MATCH(I$1+$A213-1,dates,0)),NA(),IF(MATCH(I$1+$A213-1,dates,0),SUMIFS(stitches,years_of_year,I$2,days_of_year,"&lt;="&amp;$A213),NA())),NA()))</f>
        <v>#N/A</v>
      </c>
      <c r="J213" t="e" cm="1">
        <f t="array" aca="1" ref="J213" ca="1">_xlfn.SINGLE(IF(ISNUMBER(J$2),IF(ISERROR(MATCH(J$1+$A213-1,dates,0)),NA(),IF(MATCH(J$1+$A213-1,dates,0),SUMIFS(stitches,years_of_year,J$2,days_of_year,"&lt;="&amp;$A213),NA())),NA()))</f>
        <v>#N/A</v>
      </c>
      <c r="K213" t="e" cm="1">
        <f t="array" aca="1" ref="K213" ca="1">_xlfn.SINGLE(IF(ISNUMBER(K$2),IF(ISERROR(MATCH(K$1+$A213-1,dates,0)),NA(),IF(MATCH(K$1+$A213-1,dates,0),SUMIFS(stitches,years_of_year,K$2,days_of_year,"&lt;="&amp;$A213),NA())),NA()))</f>
        <v>#N/A</v>
      </c>
    </row>
    <row r="214" spans="1:11">
      <c r="A214">
        <f t="shared" si="15"/>
        <v>212</v>
      </c>
      <c r="B214" t="e">
        <f t="shared" ca="1" si="16"/>
        <v>#N/A</v>
      </c>
      <c r="C214" t="e">
        <f t="shared" ca="1" si="16"/>
        <v>#N/A</v>
      </c>
      <c r="D214" t="e">
        <f t="shared" ca="1" si="16"/>
        <v>#N/A</v>
      </c>
      <c r="E214" t="e">
        <f t="shared" ca="1" si="16"/>
        <v>#N/A</v>
      </c>
      <c r="F214" t="e" cm="1">
        <f t="array" aca="1" ref="F214" ca="1">_xlfn.SINGLE(IF(ISNUMBER(F$2),IF(ISERROR(MATCH(F$1+$A214-1,dates,0)),NA(),IF(MATCH(F$1+$A214-1,dates,0),SUMIFS(stitches,years_of_year,F$2,days_of_year,"&lt;="&amp;$A214),NA())),NA()))</f>
        <v>#N/A</v>
      </c>
      <c r="G214" t="e" cm="1">
        <f t="array" aca="1" ref="G214" ca="1">_xlfn.SINGLE(IF(ISNUMBER(G$2),IF(ISERROR(MATCH(G$1+$A214-1,dates,0)),NA(),IF(MATCH(G$1+$A214-1,dates,0),SUMIFS(stitches,years_of_year,G$2,days_of_year,"&lt;="&amp;$A214),NA())),NA()))</f>
        <v>#N/A</v>
      </c>
      <c r="H214" t="e" cm="1">
        <f t="array" aca="1" ref="H214" ca="1">_xlfn.SINGLE(IF(ISNUMBER(H$2),IF(ISERROR(MATCH(H$1+$A214-1,dates,0)),NA(),IF(MATCH(H$1+$A214-1,dates,0),SUMIFS(stitches,years_of_year,H$2,days_of_year,"&lt;="&amp;$A214),NA())),NA()))</f>
        <v>#N/A</v>
      </c>
      <c r="I214" t="e" cm="1">
        <f t="array" aca="1" ref="I214" ca="1">_xlfn.SINGLE(IF(ISNUMBER(I$2),IF(ISERROR(MATCH(I$1+$A214-1,dates,0)),NA(),IF(MATCH(I$1+$A214-1,dates,0),SUMIFS(stitches,years_of_year,I$2,days_of_year,"&lt;="&amp;$A214),NA())),NA()))</f>
        <v>#N/A</v>
      </c>
      <c r="J214" t="e" cm="1">
        <f t="array" aca="1" ref="J214" ca="1">_xlfn.SINGLE(IF(ISNUMBER(J$2),IF(ISERROR(MATCH(J$1+$A214-1,dates,0)),NA(),IF(MATCH(J$1+$A214-1,dates,0),SUMIFS(stitches,years_of_year,J$2,days_of_year,"&lt;="&amp;$A214),NA())),NA()))</f>
        <v>#N/A</v>
      </c>
      <c r="K214" t="e" cm="1">
        <f t="array" aca="1" ref="K214" ca="1">_xlfn.SINGLE(IF(ISNUMBER(K$2),IF(ISERROR(MATCH(K$1+$A214-1,dates,0)),NA(),IF(MATCH(K$1+$A214-1,dates,0),SUMIFS(stitches,years_of_year,K$2,days_of_year,"&lt;="&amp;$A214),NA())),NA()))</f>
        <v>#N/A</v>
      </c>
    </row>
    <row r="215" spans="1:11">
      <c r="A215">
        <f t="shared" si="15"/>
        <v>213</v>
      </c>
      <c r="B215" t="e">
        <f t="shared" ca="1" si="16"/>
        <v>#N/A</v>
      </c>
      <c r="C215" t="e">
        <f t="shared" ca="1" si="16"/>
        <v>#N/A</v>
      </c>
      <c r="D215" t="e">
        <f t="shared" ca="1" si="16"/>
        <v>#N/A</v>
      </c>
      <c r="E215" t="e">
        <f t="shared" ca="1" si="16"/>
        <v>#N/A</v>
      </c>
      <c r="F215" t="e" cm="1">
        <f t="array" aca="1" ref="F215" ca="1">_xlfn.SINGLE(IF(ISNUMBER(F$2),IF(ISERROR(MATCH(F$1+$A215-1,dates,0)),NA(),IF(MATCH(F$1+$A215-1,dates,0),SUMIFS(stitches,years_of_year,F$2,days_of_year,"&lt;="&amp;$A215),NA())),NA()))</f>
        <v>#N/A</v>
      </c>
      <c r="G215" t="e" cm="1">
        <f t="array" aca="1" ref="G215" ca="1">_xlfn.SINGLE(IF(ISNUMBER(G$2),IF(ISERROR(MATCH(G$1+$A215-1,dates,0)),NA(),IF(MATCH(G$1+$A215-1,dates,0),SUMIFS(stitches,years_of_year,G$2,days_of_year,"&lt;="&amp;$A215),NA())),NA()))</f>
        <v>#N/A</v>
      </c>
      <c r="H215" t="e" cm="1">
        <f t="array" aca="1" ref="H215" ca="1">_xlfn.SINGLE(IF(ISNUMBER(H$2),IF(ISERROR(MATCH(H$1+$A215-1,dates,0)),NA(),IF(MATCH(H$1+$A215-1,dates,0),SUMIFS(stitches,years_of_year,H$2,days_of_year,"&lt;="&amp;$A215),NA())),NA()))</f>
        <v>#N/A</v>
      </c>
      <c r="I215" t="e" cm="1">
        <f t="array" aca="1" ref="I215" ca="1">_xlfn.SINGLE(IF(ISNUMBER(I$2),IF(ISERROR(MATCH(I$1+$A215-1,dates,0)),NA(),IF(MATCH(I$1+$A215-1,dates,0),SUMIFS(stitches,years_of_year,I$2,days_of_year,"&lt;="&amp;$A215),NA())),NA()))</f>
        <v>#N/A</v>
      </c>
      <c r="J215" t="e" cm="1">
        <f t="array" aca="1" ref="J215" ca="1">_xlfn.SINGLE(IF(ISNUMBER(J$2),IF(ISERROR(MATCH(J$1+$A215-1,dates,0)),NA(),IF(MATCH(J$1+$A215-1,dates,0),SUMIFS(stitches,years_of_year,J$2,days_of_year,"&lt;="&amp;$A215),NA())),NA()))</f>
        <v>#N/A</v>
      </c>
      <c r="K215" t="e" cm="1">
        <f t="array" aca="1" ref="K215" ca="1">_xlfn.SINGLE(IF(ISNUMBER(K$2),IF(ISERROR(MATCH(K$1+$A215-1,dates,0)),NA(),IF(MATCH(K$1+$A215-1,dates,0),SUMIFS(stitches,years_of_year,K$2,days_of_year,"&lt;="&amp;$A215),NA())),NA()))</f>
        <v>#N/A</v>
      </c>
    </row>
    <row r="216" spans="1:11">
      <c r="A216">
        <f t="shared" si="15"/>
        <v>214</v>
      </c>
      <c r="B216" t="e">
        <f t="shared" ca="1" si="16"/>
        <v>#N/A</v>
      </c>
      <c r="C216" t="e">
        <f t="shared" ca="1" si="16"/>
        <v>#N/A</v>
      </c>
      <c r="D216" t="e">
        <f t="shared" ca="1" si="16"/>
        <v>#N/A</v>
      </c>
      <c r="E216" t="e">
        <f t="shared" ca="1" si="16"/>
        <v>#N/A</v>
      </c>
      <c r="F216" t="e" cm="1">
        <f t="array" aca="1" ref="F216" ca="1">_xlfn.SINGLE(IF(ISNUMBER(F$2),IF(ISERROR(MATCH(F$1+$A216-1,dates,0)),NA(),IF(MATCH(F$1+$A216-1,dates,0),SUMIFS(stitches,years_of_year,F$2,days_of_year,"&lt;="&amp;$A216),NA())),NA()))</f>
        <v>#N/A</v>
      </c>
      <c r="G216" t="e" cm="1">
        <f t="array" aca="1" ref="G216" ca="1">_xlfn.SINGLE(IF(ISNUMBER(G$2),IF(ISERROR(MATCH(G$1+$A216-1,dates,0)),NA(),IF(MATCH(G$1+$A216-1,dates,0),SUMIFS(stitches,years_of_year,G$2,days_of_year,"&lt;="&amp;$A216),NA())),NA()))</f>
        <v>#N/A</v>
      </c>
      <c r="H216" t="e" cm="1">
        <f t="array" aca="1" ref="H216" ca="1">_xlfn.SINGLE(IF(ISNUMBER(H$2),IF(ISERROR(MATCH(H$1+$A216-1,dates,0)),NA(),IF(MATCH(H$1+$A216-1,dates,0),SUMIFS(stitches,years_of_year,H$2,days_of_year,"&lt;="&amp;$A216),NA())),NA()))</f>
        <v>#N/A</v>
      </c>
      <c r="I216" t="e" cm="1">
        <f t="array" aca="1" ref="I216" ca="1">_xlfn.SINGLE(IF(ISNUMBER(I$2),IF(ISERROR(MATCH(I$1+$A216-1,dates,0)),NA(),IF(MATCH(I$1+$A216-1,dates,0),SUMIFS(stitches,years_of_year,I$2,days_of_year,"&lt;="&amp;$A216),NA())),NA()))</f>
        <v>#N/A</v>
      </c>
      <c r="J216" t="e" cm="1">
        <f t="array" aca="1" ref="J216" ca="1">_xlfn.SINGLE(IF(ISNUMBER(J$2),IF(ISERROR(MATCH(J$1+$A216-1,dates,0)),NA(),IF(MATCH(J$1+$A216-1,dates,0),SUMIFS(stitches,years_of_year,J$2,days_of_year,"&lt;="&amp;$A216),NA())),NA()))</f>
        <v>#N/A</v>
      </c>
      <c r="K216" t="e" cm="1">
        <f t="array" aca="1" ref="K216" ca="1">_xlfn.SINGLE(IF(ISNUMBER(K$2),IF(ISERROR(MATCH(K$1+$A216-1,dates,0)),NA(),IF(MATCH(K$1+$A216-1,dates,0),SUMIFS(stitches,years_of_year,K$2,days_of_year,"&lt;="&amp;$A216),NA())),NA()))</f>
        <v>#N/A</v>
      </c>
    </row>
    <row r="217" spans="1:11">
      <c r="A217">
        <f t="shared" si="15"/>
        <v>215</v>
      </c>
      <c r="B217" t="e">
        <f t="shared" ca="1" si="16"/>
        <v>#N/A</v>
      </c>
      <c r="C217" t="e">
        <f t="shared" ca="1" si="16"/>
        <v>#N/A</v>
      </c>
      <c r="D217" t="e">
        <f t="shared" ca="1" si="16"/>
        <v>#N/A</v>
      </c>
      <c r="E217" t="e">
        <f t="shared" ca="1" si="16"/>
        <v>#N/A</v>
      </c>
      <c r="F217" t="e" cm="1">
        <f t="array" aca="1" ref="F217" ca="1">_xlfn.SINGLE(IF(ISNUMBER(F$2),IF(ISERROR(MATCH(F$1+$A217-1,dates,0)),NA(),IF(MATCH(F$1+$A217-1,dates,0),SUMIFS(stitches,years_of_year,F$2,days_of_year,"&lt;="&amp;$A217),NA())),NA()))</f>
        <v>#N/A</v>
      </c>
      <c r="G217" t="e" cm="1">
        <f t="array" aca="1" ref="G217" ca="1">_xlfn.SINGLE(IF(ISNUMBER(G$2),IF(ISERROR(MATCH(G$1+$A217-1,dates,0)),NA(),IF(MATCH(G$1+$A217-1,dates,0),SUMIFS(stitches,years_of_year,G$2,days_of_year,"&lt;="&amp;$A217),NA())),NA()))</f>
        <v>#N/A</v>
      </c>
      <c r="H217" t="e" cm="1">
        <f t="array" aca="1" ref="H217" ca="1">_xlfn.SINGLE(IF(ISNUMBER(H$2),IF(ISERROR(MATCH(H$1+$A217-1,dates,0)),NA(),IF(MATCH(H$1+$A217-1,dates,0),SUMIFS(stitches,years_of_year,H$2,days_of_year,"&lt;="&amp;$A217),NA())),NA()))</f>
        <v>#N/A</v>
      </c>
      <c r="I217" t="e" cm="1">
        <f t="array" aca="1" ref="I217" ca="1">_xlfn.SINGLE(IF(ISNUMBER(I$2),IF(ISERROR(MATCH(I$1+$A217-1,dates,0)),NA(),IF(MATCH(I$1+$A217-1,dates,0),SUMIFS(stitches,years_of_year,I$2,days_of_year,"&lt;="&amp;$A217),NA())),NA()))</f>
        <v>#N/A</v>
      </c>
      <c r="J217" t="e" cm="1">
        <f t="array" aca="1" ref="J217" ca="1">_xlfn.SINGLE(IF(ISNUMBER(J$2),IF(ISERROR(MATCH(J$1+$A217-1,dates,0)),NA(),IF(MATCH(J$1+$A217-1,dates,0),SUMIFS(stitches,years_of_year,J$2,days_of_year,"&lt;="&amp;$A217),NA())),NA()))</f>
        <v>#N/A</v>
      </c>
      <c r="K217" t="e" cm="1">
        <f t="array" aca="1" ref="K217" ca="1">_xlfn.SINGLE(IF(ISNUMBER(K$2),IF(ISERROR(MATCH(K$1+$A217-1,dates,0)),NA(),IF(MATCH(K$1+$A217-1,dates,0),SUMIFS(stitches,years_of_year,K$2,days_of_year,"&lt;="&amp;$A217),NA())),NA()))</f>
        <v>#N/A</v>
      </c>
    </row>
    <row r="218" spans="1:11">
      <c r="A218">
        <f t="shared" si="15"/>
        <v>216</v>
      </c>
      <c r="B218" t="e">
        <f t="shared" ca="1" si="16"/>
        <v>#N/A</v>
      </c>
      <c r="C218" t="e">
        <f t="shared" ca="1" si="16"/>
        <v>#N/A</v>
      </c>
      <c r="D218" t="e">
        <f t="shared" ca="1" si="16"/>
        <v>#N/A</v>
      </c>
      <c r="E218" t="e">
        <f t="shared" ca="1" si="16"/>
        <v>#N/A</v>
      </c>
      <c r="F218" t="e" cm="1">
        <f t="array" aca="1" ref="F218" ca="1">_xlfn.SINGLE(IF(ISNUMBER(F$2),IF(ISERROR(MATCH(F$1+$A218-1,dates,0)),NA(),IF(MATCH(F$1+$A218-1,dates,0),SUMIFS(stitches,years_of_year,F$2,days_of_year,"&lt;="&amp;$A218),NA())),NA()))</f>
        <v>#N/A</v>
      </c>
      <c r="G218" t="e" cm="1">
        <f t="array" aca="1" ref="G218" ca="1">_xlfn.SINGLE(IF(ISNUMBER(G$2),IF(ISERROR(MATCH(G$1+$A218-1,dates,0)),NA(),IF(MATCH(G$1+$A218-1,dates,0),SUMIFS(stitches,years_of_year,G$2,days_of_year,"&lt;="&amp;$A218),NA())),NA()))</f>
        <v>#N/A</v>
      </c>
      <c r="H218" t="e" cm="1">
        <f t="array" aca="1" ref="H218" ca="1">_xlfn.SINGLE(IF(ISNUMBER(H$2),IF(ISERROR(MATCH(H$1+$A218-1,dates,0)),NA(),IF(MATCH(H$1+$A218-1,dates,0),SUMIFS(stitches,years_of_year,H$2,days_of_year,"&lt;="&amp;$A218),NA())),NA()))</f>
        <v>#N/A</v>
      </c>
      <c r="I218" t="e" cm="1">
        <f t="array" aca="1" ref="I218" ca="1">_xlfn.SINGLE(IF(ISNUMBER(I$2),IF(ISERROR(MATCH(I$1+$A218-1,dates,0)),NA(),IF(MATCH(I$1+$A218-1,dates,0),SUMIFS(stitches,years_of_year,I$2,days_of_year,"&lt;="&amp;$A218),NA())),NA()))</f>
        <v>#N/A</v>
      </c>
      <c r="J218" t="e" cm="1">
        <f t="array" aca="1" ref="J218" ca="1">_xlfn.SINGLE(IF(ISNUMBER(J$2),IF(ISERROR(MATCH(J$1+$A218-1,dates,0)),NA(),IF(MATCH(J$1+$A218-1,dates,0),SUMIFS(stitches,years_of_year,J$2,days_of_year,"&lt;="&amp;$A218),NA())),NA()))</f>
        <v>#N/A</v>
      </c>
      <c r="K218" t="e" cm="1">
        <f t="array" aca="1" ref="K218" ca="1">_xlfn.SINGLE(IF(ISNUMBER(K$2),IF(ISERROR(MATCH(K$1+$A218-1,dates,0)),NA(),IF(MATCH(K$1+$A218-1,dates,0),SUMIFS(stitches,years_of_year,K$2,days_of_year,"&lt;="&amp;$A218),NA())),NA()))</f>
        <v>#N/A</v>
      </c>
    </row>
    <row r="219" spans="1:11">
      <c r="A219">
        <f t="shared" si="15"/>
        <v>217</v>
      </c>
      <c r="B219" t="e">
        <f t="shared" ca="1" si="16"/>
        <v>#N/A</v>
      </c>
      <c r="C219" t="e">
        <f t="shared" ca="1" si="16"/>
        <v>#N/A</v>
      </c>
      <c r="D219" t="e">
        <f t="shared" ca="1" si="16"/>
        <v>#N/A</v>
      </c>
      <c r="E219" t="e">
        <f t="shared" ca="1" si="16"/>
        <v>#N/A</v>
      </c>
      <c r="F219" t="e" cm="1">
        <f t="array" aca="1" ref="F219" ca="1">_xlfn.SINGLE(IF(ISNUMBER(F$2),IF(ISERROR(MATCH(F$1+$A219-1,dates,0)),NA(),IF(MATCH(F$1+$A219-1,dates,0),SUMIFS(stitches,years_of_year,F$2,days_of_year,"&lt;="&amp;$A219),NA())),NA()))</f>
        <v>#N/A</v>
      </c>
      <c r="G219" t="e" cm="1">
        <f t="array" aca="1" ref="G219" ca="1">_xlfn.SINGLE(IF(ISNUMBER(G$2),IF(ISERROR(MATCH(G$1+$A219-1,dates,0)),NA(),IF(MATCH(G$1+$A219-1,dates,0),SUMIFS(stitches,years_of_year,G$2,days_of_year,"&lt;="&amp;$A219),NA())),NA()))</f>
        <v>#N/A</v>
      </c>
      <c r="H219" t="e" cm="1">
        <f t="array" aca="1" ref="H219" ca="1">_xlfn.SINGLE(IF(ISNUMBER(H$2),IF(ISERROR(MATCH(H$1+$A219-1,dates,0)),NA(),IF(MATCH(H$1+$A219-1,dates,0),SUMIFS(stitches,years_of_year,H$2,days_of_year,"&lt;="&amp;$A219),NA())),NA()))</f>
        <v>#N/A</v>
      </c>
      <c r="I219" t="e" cm="1">
        <f t="array" aca="1" ref="I219" ca="1">_xlfn.SINGLE(IF(ISNUMBER(I$2),IF(ISERROR(MATCH(I$1+$A219-1,dates,0)),NA(),IF(MATCH(I$1+$A219-1,dates,0),SUMIFS(stitches,years_of_year,I$2,days_of_year,"&lt;="&amp;$A219),NA())),NA()))</f>
        <v>#N/A</v>
      </c>
      <c r="J219" t="e" cm="1">
        <f t="array" aca="1" ref="J219" ca="1">_xlfn.SINGLE(IF(ISNUMBER(J$2),IF(ISERROR(MATCH(J$1+$A219-1,dates,0)),NA(),IF(MATCH(J$1+$A219-1,dates,0),SUMIFS(stitches,years_of_year,J$2,days_of_year,"&lt;="&amp;$A219),NA())),NA()))</f>
        <v>#N/A</v>
      </c>
      <c r="K219" t="e" cm="1">
        <f t="array" aca="1" ref="K219" ca="1">_xlfn.SINGLE(IF(ISNUMBER(K$2),IF(ISERROR(MATCH(K$1+$A219-1,dates,0)),NA(),IF(MATCH(K$1+$A219-1,dates,0),SUMIFS(stitches,years_of_year,K$2,days_of_year,"&lt;="&amp;$A219),NA())),NA()))</f>
        <v>#N/A</v>
      </c>
    </row>
    <row r="220" spans="1:11">
      <c r="A220">
        <f t="shared" si="15"/>
        <v>218</v>
      </c>
      <c r="B220" t="e">
        <f t="shared" ca="1" si="16"/>
        <v>#N/A</v>
      </c>
      <c r="C220" t="e">
        <f t="shared" ca="1" si="16"/>
        <v>#N/A</v>
      </c>
      <c r="D220" t="e">
        <f t="shared" ca="1" si="16"/>
        <v>#N/A</v>
      </c>
      <c r="E220" t="e">
        <f t="shared" ca="1" si="16"/>
        <v>#N/A</v>
      </c>
      <c r="F220" t="e" cm="1">
        <f t="array" aca="1" ref="F220" ca="1">_xlfn.SINGLE(IF(ISNUMBER(F$2),IF(ISERROR(MATCH(F$1+$A220-1,dates,0)),NA(),IF(MATCH(F$1+$A220-1,dates,0),SUMIFS(stitches,years_of_year,F$2,days_of_year,"&lt;="&amp;$A220),NA())),NA()))</f>
        <v>#N/A</v>
      </c>
      <c r="G220" t="e" cm="1">
        <f t="array" aca="1" ref="G220" ca="1">_xlfn.SINGLE(IF(ISNUMBER(G$2),IF(ISERROR(MATCH(G$1+$A220-1,dates,0)),NA(),IF(MATCH(G$1+$A220-1,dates,0),SUMIFS(stitches,years_of_year,G$2,days_of_year,"&lt;="&amp;$A220),NA())),NA()))</f>
        <v>#N/A</v>
      </c>
      <c r="H220" t="e" cm="1">
        <f t="array" aca="1" ref="H220" ca="1">_xlfn.SINGLE(IF(ISNUMBER(H$2),IF(ISERROR(MATCH(H$1+$A220-1,dates,0)),NA(),IF(MATCH(H$1+$A220-1,dates,0),SUMIFS(stitches,years_of_year,H$2,days_of_year,"&lt;="&amp;$A220),NA())),NA()))</f>
        <v>#N/A</v>
      </c>
      <c r="I220" t="e" cm="1">
        <f t="array" aca="1" ref="I220" ca="1">_xlfn.SINGLE(IF(ISNUMBER(I$2),IF(ISERROR(MATCH(I$1+$A220-1,dates,0)),NA(),IF(MATCH(I$1+$A220-1,dates,0),SUMIFS(stitches,years_of_year,I$2,days_of_year,"&lt;="&amp;$A220),NA())),NA()))</f>
        <v>#N/A</v>
      </c>
      <c r="J220" t="e" cm="1">
        <f t="array" aca="1" ref="J220" ca="1">_xlfn.SINGLE(IF(ISNUMBER(J$2),IF(ISERROR(MATCH(J$1+$A220-1,dates,0)),NA(),IF(MATCH(J$1+$A220-1,dates,0),SUMIFS(stitches,years_of_year,J$2,days_of_year,"&lt;="&amp;$A220),NA())),NA()))</f>
        <v>#N/A</v>
      </c>
      <c r="K220" t="e" cm="1">
        <f t="array" aca="1" ref="K220" ca="1">_xlfn.SINGLE(IF(ISNUMBER(K$2),IF(ISERROR(MATCH(K$1+$A220-1,dates,0)),NA(),IF(MATCH(K$1+$A220-1,dates,0),SUMIFS(stitches,years_of_year,K$2,days_of_year,"&lt;="&amp;$A220),NA())),NA()))</f>
        <v>#N/A</v>
      </c>
    </row>
    <row r="221" spans="1:11">
      <c r="A221">
        <f t="shared" si="15"/>
        <v>219</v>
      </c>
      <c r="B221" t="e">
        <f t="shared" ca="1" si="16"/>
        <v>#N/A</v>
      </c>
      <c r="C221" t="e">
        <f t="shared" ca="1" si="16"/>
        <v>#N/A</v>
      </c>
      <c r="D221" t="e">
        <f t="shared" ca="1" si="16"/>
        <v>#N/A</v>
      </c>
      <c r="E221" t="e">
        <f t="shared" ca="1" si="16"/>
        <v>#N/A</v>
      </c>
      <c r="F221" t="e" cm="1">
        <f t="array" aca="1" ref="F221" ca="1">_xlfn.SINGLE(IF(ISNUMBER(F$2),IF(ISERROR(MATCH(F$1+$A221-1,dates,0)),NA(),IF(MATCH(F$1+$A221-1,dates,0),SUMIFS(stitches,years_of_year,F$2,days_of_year,"&lt;="&amp;$A221),NA())),NA()))</f>
        <v>#N/A</v>
      </c>
      <c r="G221" t="e" cm="1">
        <f t="array" aca="1" ref="G221" ca="1">_xlfn.SINGLE(IF(ISNUMBER(G$2),IF(ISERROR(MATCH(G$1+$A221-1,dates,0)),NA(),IF(MATCH(G$1+$A221-1,dates,0),SUMIFS(stitches,years_of_year,G$2,days_of_year,"&lt;="&amp;$A221),NA())),NA()))</f>
        <v>#N/A</v>
      </c>
      <c r="H221" t="e" cm="1">
        <f t="array" aca="1" ref="H221" ca="1">_xlfn.SINGLE(IF(ISNUMBER(H$2),IF(ISERROR(MATCH(H$1+$A221-1,dates,0)),NA(),IF(MATCH(H$1+$A221-1,dates,0),SUMIFS(stitches,years_of_year,H$2,days_of_year,"&lt;="&amp;$A221),NA())),NA()))</f>
        <v>#N/A</v>
      </c>
      <c r="I221" t="e" cm="1">
        <f t="array" aca="1" ref="I221" ca="1">_xlfn.SINGLE(IF(ISNUMBER(I$2),IF(ISERROR(MATCH(I$1+$A221-1,dates,0)),NA(),IF(MATCH(I$1+$A221-1,dates,0),SUMIFS(stitches,years_of_year,I$2,days_of_year,"&lt;="&amp;$A221),NA())),NA()))</f>
        <v>#N/A</v>
      </c>
      <c r="J221" t="e" cm="1">
        <f t="array" aca="1" ref="J221" ca="1">_xlfn.SINGLE(IF(ISNUMBER(J$2),IF(ISERROR(MATCH(J$1+$A221-1,dates,0)),NA(),IF(MATCH(J$1+$A221-1,dates,0),SUMIFS(stitches,years_of_year,J$2,days_of_year,"&lt;="&amp;$A221),NA())),NA()))</f>
        <v>#N/A</v>
      </c>
      <c r="K221" t="e" cm="1">
        <f t="array" aca="1" ref="K221" ca="1">_xlfn.SINGLE(IF(ISNUMBER(K$2),IF(ISERROR(MATCH(K$1+$A221-1,dates,0)),NA(),IF(MATCH(K$1+$A221-1,dates,0),SUMIFS(stitches,years_of_year,K$2,days_of_year,"&lt;="&amp;$A221),NA())),NA()))</f>
        <v>#N/A</v>
      </c>
    </row>
    <row r="222" spans="1:11">
      <c r="A222">
        <f t="shared" si="15"/>
        <v>220</v>
      </c>
      <c r="B222" t="e">
        <f t="shared" ca="1" si="16"/>
        <v>#N/A</v>
      </c>
      <c r="C222" t="e">
        <f t="shared" ca="1" si="16"/>
        <v>#N/A</v>
      </c>
      <c r="D222" t="e">
        <f t="shared" ca="1" si="16"/>
        <v>#N/A</v>
      </c>
      <c r="E222" t="e">
        <f t="shared" ca="1" si="16"/>
        <v>#N/A</v>
      </c>
      <c r="F222" t="e" cm="1">
        <f t="array" aca="1" ref="F222" ca="1">_xlfn.SINGLE(IF(ISNUMBER(F$2),IF(ISERROR(MATCH(F$1+$A222-1,dates,0)),NA(),IF(MATCH(F$1+$A222-1,dates,0),SUMIFS(stitches,years_of_year,F$2,days_of_year,"&lt;="&amp;$A222),NA())),NA()))</f>
        <v>#N/A</v>
      </c>
      <c r="G222" t="e" cm="1">
        <f t="array" aca="1" ref="G222" ca="1">_xlfn.SINGLE(IF(ISNUMBER(G$2),IF(ISERROR(MATCH(G$1+$A222-1,dates,0)),NA(),IF(MATCH(G$1+$A222-1,dates,0),SUMIFS(stitches,years_of_year,G$2,days_of_year,"&lt;="&amp;$A222),NA())),NA()))</f>
        <v>#N/A</v>
      </c>
      <c r="H222" t="e" cm="1">
        <f t="array" aca="1" ref="H222" ca="1">_xlfn.SINGLE(IF(ISNUMBER(H$2),IF(ISERROR(MATCH(H$1+$A222-1,dates,0)),NA(),IF(MATCH(H$1+$A222-1,dates,0),SUMIFS(stitches,years_of_year,H$2,days_of_year,"&lt;="&amp;$A222),NA())),NA()))</f>
        <v>#N/A</v>
      </c>
      <c r="I222" t="e" cm="1">
        <f t="array" aca="1" ref="I222" ca="1">_xlfn.SINGLE(IF(ISNUMBER(I$2),IF(ISERROR(MATCH(I$1+$A222-1,dates,0)),NA(),IF(MATCH(I$1+$A222-1,dates,0),SUMIFS(stitches,years_of_year,I$2,days_of_year,"&lt;="&amp;$A222),NA())),NA()))</f>
        <v>#N/A</v>
      </c>
      <c r="J222" t="e" cm="1">
        <f t="array" aca="1" ref="J222" ca="1">_xlfn.SINGLE(IF(ISNUMBER(J$2),IF(ISERROR(MATCH(J$1+$A222-1,dates,0)),NA(),IF(MATCH(J$1+$A222-1,dates,0),SUMIFS(stitches,years_of_year,J$2,days_of_year,"&lt;="&amp;$A222),NA())),NA()))</f>
        <v>#N/A</v>
      </c>
      <c r="K222" t="e" cm="1">
        <f t="array" aca="1" ref="K222" ca="1">_xlfn.SINGLE(IF(ISNUMBER(K$2),IF(ISERROR(MATCH(K$1+$A222-1,dates,0)),NA(),IF(MATCH(K$1+$A222-1,dates,0),SUMIFS(stitches,years_of_year,K$2,days_of_year,"&lt;="&amp;$A222),NA())),NA()))</f>
        <v>#N/A</v>
      </c>
    </row>
    <row r="223" spans="1:11">
      <c r="A223">
        <f t="shared" si="15"/>
        <v>221</v>
      </c>
      <c r="B223" t="e">
        <f t="shared" ref="B223:E242" ca="1" si="17">IF(ISNUMBER(B$2),IF(ISERROR(MATCH(B$1+$A223-1,dates,0)),NA(),IF(MATCH(B$1+$A223-1,dates,0),SUMIFS(stitches,years_of_year,B$2,days_of_year,"&lt;="&amp;$A223),NA())),NA())</f>
        <v>#N/A</v>
      </c>
      <c r="C223" t="e">
        <f t="shared" ca="1" si="17"/>
        <v>#N/A</v>
      </c>
      <c r="D223" t="e">
        <f t="shared" ca="1" si="17"/>
        <v>#N/A</v>
      </c>
      <c r="E223" t="e">
        <f t="shared" ca="1" si="17"/>
        <v>#N/A</v>
      </c>
      <c r="F223" t="e" cm="1">
        <f t="array" aca="1" ref="F223" ca="1">_xlfn.SINGLE(IF(ISNUMBER(F$2),IF(ISERROR(MATCH(F$1+$A223-1,dates,0)),NA(),IF(MATCH(F$1+$A223-1,dates,0),SUMIFS(stitches,years_of_year,F$2,days_of_year,"&lt;="&amp;$A223),NA())),NA()))</f>
        <v>#N/A</v>
      </c>
      <c r="G223" t="e" cm="1">
        <f t="array" aca="1" ref="G223" ca="1">_xlfn.SINGLE(IF(ISNUMBER(G$2),IF(ISERROR(MATCH(G$1+$A223-1,dates,0)),NA(),IF(MATCH(G$1+$A223-1,dates,0),SUMIFS(stitches,years_of_year,G$2,days_of_year,"&lt;="&amp;$A223),NA())),NA()))</f>
        <v>#N/A</v>
      </c>
      <c r="H223" t="e" cm="1">
        <f t="array" aca="1" ref="H223" ca="1">_xlfn.SINGLE(IF(ISNUMBER(H$2),IF(ISERROR(MATCH(H$1+$A223-1,dates,0)),NA(),IF(MATCH(H$1+$A223-1,dates,0),SUMIFS(stitches,years_of_year,H$2,days_of_year,"&lt;="&amp;$A223),NA())),NA()))</f>
        <v>#N/A</v>
      </c>
      <c r="I223" t="e" cm="1">
        <f t="array" aca="1" ref="I223" ca="1">_xlfn.SINGLE(IF(ISNUMBER(I$2),IF(ISERROR(MATCH(I$1+$A223-1,dates,0)),NA(),IF(MATCH(I$1+$A223-1,dates,0),SUMIFS(stitches,years_of_year,I$2,days_of_year,"&lt;="&amp;$A223),NA())),NA()))</f>
        <v>#N/A</v>
      </c>
      <c r="J223" t="e" cm="1">
        <f t="array" aca="1" ref="J223" ca="1">_xlfn.SINGLE(IF(ISNUMBER(J$2),IF(ISERROR(MATCH(J$1+$A223-1,dates,0)),NA(),IF(MATCH(J$1+$A223-1,dates,0),SUMIFS(stitches,years_of_year,J$2,days_of_year,"&lt;="&amp;$A223),NA())),NA()))</f>
        <v>#N/A</v>
      </c>
      <c r="K223" t="e" cm="1">
        <f t="array" aca="1" ref="K223" ca="1">_xlfn.SINGLE(IF(ISNUMBER(K$2),IF(ISERROR(MATCH(K$1+$A223-1,dates,0)),NA(),IF(MATCH(K$1+$A223-1,dates,0),SUMIFS(stitches,years_of_year,K$2,days_of_year,"&lt;="&amp;$A223),NA())),NA()))</f>
        <v>#N/A</v>
      </c>
    </row>
    <row r="224" spans="1:11">
      <c r="A224">
        <f t="shared" si="15"/>
        <v>222</v>
      </c>
      <c r="B224" t="e">
        <f t="shared" ca="1" si="17"/>
        <v>#N/A</v>
      </c>
      <c r="C224" t="e">
        <f t="shared" ca="1" si="17"/>
        <v>#N/A</v>
      </c>
      <c r="D224" t="e">
        <f t="shared" ca="1" si="17"/>
        <v>#N/A</v>
      </c>
      <c r="E224" t="e">
        <f t="shared" ca="1" si="17"/>
        <v>#N/A</v>
      </c>
      <c r="F224" t="e" cm="1">
        <f t="array" aca="1" ref="F224" ca="1">_xlfn.SINGLE(IF(ISNUMBER(F$2),IF(ISERROR(MATCH(F$1+$A224-1,dates,0)),NA(),IF(MATCH(F$1+$A224-1,dates,0),SUMIFS(stitches,years_of_year,F$2,days_of_year,"&lt;="&amp;$A224),NA())),NA()))</f>
        <v>#N/A</v>
      </c>
      <c r="G224" t="e" cm="1">
        <f t="array" aca="1" ref="G224" ca="1">_xlfn.SINGLE(IF(ISNUMBER(G$2),IF(ISERROR(MATCH(G$1+$A224-1,dates,0)),NA(),IF(MATCH(G$1+$A224-1,dates,0),SUMIFS(stitches,years_of_year,G$2,days_of_year,"&lt;="&amp;$A224),NA())),NA()))</f>
        <v>#N/A</v>
      </c>
      <c r="H224" t="e" cm="1">
        <f t="array" aca="1" ref="H224" ca="1">_xlfn.SINGLE(IF(ISNUMBER(H$2),IF(ISERROR(MATCH(H$1+$A224-1,dates,0)),NA(),IF(MATCH(H$1+$A224-1,dates,0),SUMIFS(stitches,years_of_year,H$2,days_of_year,"&lt;="&amp;$A224),NA())),NA()))</f>
        <v>#N/A</v>
      </c>
      <c r="I224" t="e" cm="1">
        <f t="array" aca="1" ref="I224" ca="1">_xlfn.SINGLE(IF(ISNUMBER(I$2),IF(ISERROR(MATCH(I$1+$A224-1,dates,0)),NA(),IF(MATCH(I$1+$A224-1,dates,0),SUMIFS(stitches,years_of_year,I$2,days_of_year,"&lt;="&amp;$A224),NA())),NA()))</f>
        <v>#N/A</v>
      </c>
      <c r="J224" t="e" cm="1">
        <f t="array" aca="1" ref="J224" ca="1">_xlfn.SINGLE(IF(ISNUMBER(J$2),IF(ISERROR(MATCH(J$1+$A224-1,dates,0)),NA(),IF(MATCH(J$1+$A224-1,dates,0),SUMIFS(stitches,years_of_year,J$2,days_of_year,"&lt;="&amp;$A224),NA())),NA()))</f>
        <v>#N/A</v>
      </c>
      <c r="K224" t="e" cm="1">
        <f t="array" aca="1" ref="K224" ca="1">_xlfn.SINGLE(IF(ISNUMBER(K$2),IF(ISERROR(MATCH(K$1+$A224-1,dates,0)),NA(),IF(MATCH(K$1+$A224-1,dates,0),SUMIFS(stitches,years_of_year,K$2,days_of_year,"&lt;="&amp;$A224),NA())),NA()))</f>
        <v>#N/A</v>
      </c>
    </row>
    <row r="225" spans="1:11">
      <c r="A225">
        <f t="shared" si="15"/>
        <v>223</v>
      </c>
      <c r="B225" t="e">
        <f t="shared" ca="1" si="17"/>
        <v>#N/A</v>
      </c>
      <c r="C225" t="e">
        <f t="shared" ca="1" si="17"/>
        <v>#N/A</v>
      </c>
      <c r="D225" t="e">
        <f t="shared" ca="1" si="17"/>
        <v>#N/A</v>
      </c>
      <c r="E225" t="e">
        <f t="shared" ca="1" si="17"/>
        <v>#N/A</v>
      </c>
      <c r="F225" t="e" cm="1">
        <f t="array" aca="1" ref="F225" ca="1">_xlfn.SINGLE(IF(ISNUMBER(F$2),IF(ISERROR(MATCH(F$1+$A225-1,dates,0)),NA(),IF(MATCH(F$1+$A225-1,dates,0),SUMIFS(stitches,years_of_year,F$2,days_of_year,"&lt;="&amp;$A225),NA())),NA()))</f>
        <v>#N/A</v>
      </c>
      <c r="G225" t="e" cm="1">
        <f t="array" aca="1" ref="G225" ca="1">_xlfn.SINGLE(IF(ISNUMBER(G$2),IF(ISERROR(MATCH(G$1+$A225-1,dates,0)),NA(),IF(MATCH(G$1+$A225-1,dates,0),SUMIFS(stitches,years_of_year,G$2,days_of_year,"&lt;="&amp;$A225),NA())),NA()))</f>
        <v>#N/A</v>
      </c>
      <c r="H225" t="e" cm="1">
        <f t="array" aca="1" ref="H225" ca="1">_xlfn.SINGLE(IF(ISNUMBER(H$2),IF(ISERROR(MATCH(H$1+$A225-1,dates,0)),NA(),IF(MATCH(H$1+$A225-1,dates,0),SUMIFS(stitches,years_of_year,H$2,days_of_year,"&lt;="&amp;$A225),NA())),NA()))</f>
        <v>#N/A</v>
      </c>
      <c r="I225" t="e" cm="1">
        <f t="array" aca="1" ref="I225" ca="1">_xlfn.SINGLE(IF(ISNUMBER(I$2),IF(ISERROR(MATCH(I$1+$A225-1,dates,0)),NA(),IF(MATCH(I$1+$A225-1,dates,0),SUMIFS(stitches,years_of_year,I$2,days_of_year,"&lt;="&amp;$A225),NA())),NA()))</f>
        <v>#N/A</v>
      </c>
      <c r="J225" t="e" cm="1">
        <f t="array" aca="1" ref="J225" ca="1">_xlfn.SINGLE(IF(ISNUMBER(J$2),IF(ISERROR(MATCH(J$1+$A225-1,dates,0)),NA(),IF(MATCH(J$1+$A225-1,dates,0),SUMIFS(stitches,years_of_year,J$2,days_of_year,"&lt;="&amp;$A225),NA())),NA()))</f>
        <v>#N/A</v>
      </c>
      <c r="K225" t="e" cm="1">
        <f t="array" aca="1" ref="K225" ca="1">_xlfn.SINGLE(IF(ISNUMBER(K$2),IF(ISERROR(MATCH(K$1+$A225-1,dates,0)),NA(),IF(MATCH(K$1+$A225-1,dates,0),SUMIFS(stitches,years_of_year,K$2,days_of_year,"&lt;="&amp;$A225),NA())),NA()))</f>
        <v>#N/A</v>
      </c>
    </row>
    <row r="226" spans="1:11">
      <c r="A226">
        <f t="shared" si="15"/>
        <v>224</v>
      </c>
      <c r="B226" t="e">
        <f t="shared" ca="1" si="17"/>
        <v>#N/A</v>
      </c>
      <c r="C226" t="e">
        <f t="shared" ca="1" si="17"/>
        <v>#N/A</v>
      </c>
      <c r="D226" t="e">
        <f t="shared" ca="1" si="17"/>
        <v>#N/A</v>
      </c>
      <c r="E226" t="e">
        <f t="shared" ca="1" si="17"/>
        <v>#N/A</v>
      </c>
      <c r="F226" t="e" cm="1">
        <f t="array" aca="1" ref="F226" ca="1">_xlfn.SINGLE(IF(ISNUMBER(F$2),IF(ISERROR(MATCH(F$1+$A226-1,dates,0)),NA(),IF(MATCH(F$1+$A226-1,dates,0),SUMIFS(stitches,years_of_year,F$2,days_of_year,"&lt;="&amp;$A226),NA())),NA()))</f>
        <v>#N/A</v>
      </c>
      <c r="G226" t="e" cm="1">
        <f t="array" aca="1" ref="G226" ca="1">_xlfn.SINGLE(IF(ISNUMBER(G$2),IF(ISERROR(MATCH(G$1+$A226-1,dates,0)),NA(),IF(MATCH(G$1+$A226-1,dates,0),SUMIFS(stitches,years_of_year,G$2,days_of_year,"&lt;="&amp;$A226),NA())),NA()))</f>
        <v>#N/A</v>
      </c>
      <c r="H226" t="e" cm="1">
        <f t="array" aca="1" ref="H226" ca="1">_xlfn.SINGLE(IF(ISNUMBER(H$2),IF(ISERROR(MATCH(H$1+$A226-1,dates,0)),NA(),IF(MATCH(H$1+$A226-1,dates,0),SUMIFS(stitches,years_of_year,H$2,days_of_year,"&lt;="&amp;$A226),NA())),NA()))</f>
        <v>#N/A</v>
      </c>
      <c r="I226" t="e" cm="1">
        <f t="array" aca="1" ref="I226" ca="1">_xlfn.SINGLE(IF(ISNUMBER(I$2),IF(ISERROR(MATCH(I$1+$A226-1,dates,0)),NA(),IF(MATCH(I$1+$A226-1,dates,0),SUMIFS(stitches,years_of_year,I$2,days_of_year,"&lt;="&amp;$A226),NA())),NA()))</f>
        <v>#N/A</v>
      </c>
      <c r="J226" t="e" cm="1">
        <f t="array" aca="1" ref="J226" ca="1">_xlfn.SINGLE(IF(ISNUMBER(J$2),IF(ISERROR(MATCH(J$1+$A226-1,dates,0)),NA(),IF(MATCH(J$1+$A226-1,dates,0),SUMIFS(stitches,years_of_year,J$2,days_of_year,"&lt;="&amp;$A226),NA())),NA()))</f>
        <v>#N/A</v>
      </c>
      <c r="K226" t="e" cm="1">
        <f t="array" aca="1" ref="K226" ca="1">_xlfn.SINGLE(IF(ISNUMBER(K$2),IF(ISERROR(MATCH(K$1+$A226-1,dates,0)),NA(),IF(MATCH(K$1+$A226-1,dates,0),SUMIFS(stitches,years_of_year,K$2,days_of_year,"&lt;="&amp;$A226),NA())),NA()))</f>
        <v>#N/A</v>
      </c>
    </row>
    <row r="227" spans="1:11">
      <c r="A227">
        <f t="shared" si="15"/>
        <v>225</v>
      </c>
      <c r="B227" t="e">
        <f t="shared" ca="1" si="17"/>
        <v>#N/A</v>
      </c>
      <c r="C227" t="e">
        <f t="shared" ca="1" si="17"/>
        <v>#N/A</v>
      </c>
      <c r="D227" t="e">
        <f t="shared" ca="1" si="17"/>
        <v>#N/A</v>
      </c>
      <c r="E227" t="e">
        <f t="shared" ca="1" si="17"/>
        <v>#N/A</v>
      </c>
      <c r="F227" t="e" cm="1">
        <f t="array" aca="1" ref="F227" ca="1">_xlfn.SINGLE(IF(ISNUMBER(F$2),IF(ISERROR(MATCH(F$1+$A227-1,dates,0)),NA(),IF(MATCH(F$1+$A227-1,dates,0),SUMIFS(stitches,years_of_year,F$2,days_of_year,"&lt;="&amp;$A227),NA())),NA()))</f>
        <v>#N/A</v>
      </c>
      <c r="G227" t="e" cm="1">
        <f t="array" aca="1" ref="G227" ca="1">_xlfn.SINGLE(IF(ISNUMBER(G$2),IF(ISERROR(MATCH(G$1+$A227-1,dates,0)),NA(),IF(MATCH(G$1+$A227-1,dates,0),SUMIFS(stitches,years_of_year,G$2,days_of_year,"&lt;="&amp;$A227),NA())),NA()))</f>
        <v>#N/A</v>
      </c>
      <c r="H227" t="e" cm="1">
        <f t="array" aca="1" ref="H227" ca="1">_xlfn.SINGLE(IF(ISNUMBER(H$2),IF(ISERROR(MATCH(H$1+$A227-1,dates,0)),NA(),IF(MATCH(H$1+$A227-1,dates,0),SUMIFS(stitches,years_of_year,H$2,days_of_year,"&lt;="&amp;$A227),NA())),NA()))</f>
        <v>#N/A</v>
      </c>
      <c r="I227" t="e" cm="1">
        <f t="array" aca="1" ref="I227" ca="1">_xlfn.SINGLE(IF(ISNUMBER(I$2),IF(ISERROR(MATCH(I$1+$A227-1,dates,0)),NA(),IF(MATCH(I$1+$A227-1,dates,0),SUMIFS(stitches,years_of_year,I$2,days_of_year,"&lt;="&amp;$A227),NA())),NA()))</f>
        <v>#N/A</v>
      </c>
      <c r="J227" t="e" cm="1">
        <f t="array" aca="1" ref="J227" ca="1">_xlfn.SINGLE(IF(ISNUMBER(J$2),IF(ISERROR(MATCH(J$1+$A227-1,dates,0)),NA(),IF(MATCH(J$1+$A227-1,dates,0),SUMIFS(stitches,years_of_year,J$2,days_of_year,"&lt;="&amp;$A227),NA())),NA()))</f>
        <v>#N/A</v>
      </c>
      <c r="K227" t="e" cm="1">
        <f t="array" aca="1" ref="K227" ca="1">_xlfn.SINGLE(IF(ISNUMBER(K$2),IF(ISERROR(MATCH(K$1+$A227-1,dates,0)),NA(),IF(MATCH(K$1+$A227-1,dates,0),SUMIFS(stitches,years_of_year,K$2,days_of_year,"&lt;="&amp;$A227),NA())),NA()))</f>
        <v>#N/A</v>
      </c>
    </row>
    <row r="228" spans="1:11">
      <c r="A228">
        <f t="shared" si="15"/>
        <v>226</v>
      </c>
      <c r="B228" t="e">
        <f t="shared" ca="1" si="17"/>
        <v>#N/A</v>
      </c>
      <c r="C228" t="e">
        <f t="shared" ca="1" si="17"/>
        <v>#N/A</v>
      </c>
      <c r="D228" t="e">
        <f t="shared" ca="1" si="17"/>
        <v>#N/A</v>
      </c>
      <c r="E228" t="e">
        <f t="shared" ca="1" si="17"/>
        <v>#N/A</v>
      </c>
      <c r="F228" t="e" cm="1">
        <f t="array" aca="1" ref="F228" ca="1">_xlfn.SINGLE(IF(ISNUMBER(F$2),IF(ISERROR(MATCH(F$1+$A228-1,dates,0)),NA(),IF(MATCH(F$1+$A228-1,dates,0),SUMIFS(stitches,years_of_year,F$2,days_of_year,"&lt;="&amp;$A228),NA())),NA()))</f>
        <v>#N/A</v>
      </c>
      <c r="G228" t="e" cm="1">
        <f t="array" aca="1" ref="G228" ca="1">_xlfn.SINGLE(IF(ISNUMBER(G$2),IF(ISERROR(MATCH(G$1+$A228-1,dates,0)),NA(),IF(MATCH(G$1+$A228-1,dates,0),SUMIFS(stitches,years_of_year,G$2,days_of_year,"&lt;="&amp;$A228),NA())),NA()))</f>
        <v>#N/A</v>
      </c>
      <c r="H228" t="e" cm="1">
        <f t="array" aca="1" ref="H228" ca="1">_xlfn.SINGLE(IF(ISNUMBER(H$2),IF(ISERROR(MATCH(H$1+$A228-1,dates,0)),NA(),IF(MATCH(H$1+$A228-1,dates,0),SUMIFS(stitches,years_of_year,H$2,days_of_year,"&lt;="&amp;$A228),NA())),NA()))</f>
        <v>#N/A</v>
      </c>
      <c r="I228" t="e" cm="1">
        <f t="array" aca="1" ref="I228" ca="1">_xlfn.SINGLE(IF(ISNUMBER(I$2),IF(ISERROR(MATCH(I$1+$A228-1,dates,0)),NA(),IF(MATCH(I$1+$A228-1,dates,0),SUMIFS(stitches,years_of_year,I$2,days_of_year,"&lt;="&amp;$A228),NA())),NA()))</f>
        <v>#N/A</v>
      </c>
      <c r="J228" t="e" cm="1">
        <f t="array" aca="1" ref="J228" ca="1">_xlfn.SINGLE(IF(ISNUMBER(J$2),IF(ISERROR(MATCH(J$1+$A228-1,dates,0)),NA(),IF(MATCH(J$1+$A228-1,dates,0),SUMIFS(stitches,years_of_year,J$2,days_of_year,"&lt;="&amp;$A228),NA())),NA()))</f>
        <v>#N/A</v>
      </c>
      <c r="K228" t="e" cm="1">
        <f t="array" aca="1" ref="K228" ca="1">_xlfn.SINGLE(IF(ISNUMBER(K$2),IF(ISERROR(MATCH(K$1+$A228-1,dates,0)),NA(),IF(MATCH(K$1+$A228-1,dates,0),SUMIFS(stitches,years_of_year,K$2,days_of_year,"&lt;="&amp;$A228),NA())),NA()))</f>
        <v>#N/A</v>
      </c>
    </row>
    <row r="229" spans="1:11">
      <c r="A229">
        <f t="shared" si="15"/>
        <v>227</v>
      </c>
      <c r="B229" t="e">
        <f t="shared" ca="1" si="17"/>
        <v>#N/A</v>
      </c>
      <c r="C229" t="e">
        <f t="shared" ca="1" si="17"/>
        <v>#N/A</v>
      </c>
      <c r="D229" t="e">
        <f t="shared" ca="1" si="17"/>
        <v>#N/A</v>
      </c>
      <c r="E229" t="e">
        <f t="shared" ca="1" si="17"/>
        <v>#N/A</v>
      </c>
      <c r="F229" t="e" cm="1">
        <f t="array" aca="1" ref="F229" ca="1">_xlfn.SINGLE(IF(ISNUMBER(F$2),IF(ISERROR(MATCH(F$1+$A229-1,dates,0)),NA(),IF(MATCH(F$1+$A229-1,dates,0),SUMIFS(stitches,years_of_year,F$2,days_of_year,"&lt;="&amp;$A229),NA())),NA()))</f>
        <v>#N/A</v>
      </c>
      <c r="G229" t="e" cm="1">
        <f t="array" aca="1" ref="G229" ca="1">_xlfn.SINGLE(IF(ISNUMBER(G$2),IF(ISERROR(MATCH(G$1+$A229-1,dates,0)),NA(),IF(MATCH(G$1+$A229-1,dates,0),SUMIFS(stitches,years_of_year,G$2,days_of_year,"&lt;="&amp;$A229),NA())),NA()))</f>
        <v>#N/A</v>
      </c>
      <c r="H229" t="e" cm="1">
        <f t="array" aca="1" ref="H229" ca="1">_xlfn.SINGLE(IF(ISNUMBER(H$2),IF(ISERROR(MATCH(H$1+$A229-1,dates,0)),NA(),IF(MATCH(H$1+$A229-1,dates,0),SUMIFS(stitches,years_of_year,H$2,days_of_year,"&lt;="&amp;$A229),NA())),NA()))</f>
        <v>#N/A</v>
      </c>
      <c r="I229" t="e" cm="1">
        <f t="array" aca="1" ref="I229" ca="1">_xlfn.SINGLE(IF(ISNUMBER(I$2),IF(ISERROR(MATCH(I$1+$A229-1,dates,0)),NA(),IF(MATCH(I$1+$A229-1,dates,0),SUMIFS(stitches,years_of_year,I$2,days_of_year,"&lt;="&amp;$A229),NA())),NA()))</f>
        <v>#N/A</v>
      </c>
      <c r="J229" t="e" cm="1">
        <f t="array" aca="1" ref="J229" ca="1">_xlfn.SINGLE(IF(ISNUMBER(J$2),IF(ISERROR(MATCH(J$1+$A229-1,dates,0)),NA(),IF(MATCH(J$1+$A229-1,dates,0),SUMIFS(stitches,years_of_year,J$2,days_of_year,"&lt;="&amp;$A229),NA())),NA()))</f>
        <v>#N/A</v>
      </c>
      <c r="K229" t="e" cm="1">
        <f t="array" aca="1" ref="K229" ca="1">_xlfn.SINGLE(IF(ISNUMBER(K$2),IF(ISERROR(MATCH(K$1+$A229-1,dates,0)),NA(),IF(MATCH(K$1+$A229-1,dates,0),SUMIFS(stitches,years_of_year,K$2,days_of_year,"&lt;="&amp;$A229),NA())),NA()))</f>
        <v>#N/A</v>
      </c>
    </row>
    <row r="230" spans="1:11">
      <c r="A230">
        <f t="shared" si="15"/>
        <v>228</v>
      </c>
      <c r="B230" t="e">
        <f t="shared" ca="1" si="17"/>
        <v>#N/A</v>
      </c>
      <c r="C230" t="e">
        <f t="shared" ca="1" si="17"/>
        <v>#N/A</v>
      </c>
      <c r="D230" t="e">
        <f t="shared" ca="1" si="17"/>
        <v>#N/A</v>
      </c>
      <c r="E230" t="e">
        <f t="shared" ca="1" si="17"/>
        <v>#N/A</v>
      </c>
      <c r="F230" t="e" cm="1">
        <f t="array" aca="1" ref="F230" ca="1">_xlfn.SINGLE(IF(ISNUMBER(F$2),IF(ISERROR(MATCH(F$1+$A230-1,dates,0)),NA(),IF(MATCH(F$1+$A230-1,dates,0),SUMIFS(stitches,years_of_year,F$2,days_of_year,"&lt;="&amp;$A230),NA())),NA()))</f>
        <v>#N/A</v>
      </c>
      <c r="G230" t="e" cm="1">
        <f t="array" aca="1" ref="G230" ca="1">_xlfn.SINGLE(IF(ISNUMBER(G$2),IF(ISERROR(MATCH(G$1+$A230-1,dates,0)),NA(),IF(MATCH(G$1+$A230-1,dates,0),SUMIFS(stitches,years_of_year,G$2,days_of_year,"&lt;="&amp;$A230),NA())),NA()))</f>
        <v>#N/A</v>
      </c>
      <c r="H230" t="e" cm="1">
        <f t="array" aca="1" ref="H230" ca="1">_xlfn.SINGLE(IF(ISNUMBER(H$2),IF(ISERROR(MATCH(H$1+$A230-1,dates,0)),NA(),IF(MATCH(H$1+$A230-1,dates,0),SUMIFS(stitches,years_of_year,H$2,days_of_year,"&lt;="&amp;$A230),NA())),NA()))</f>
        <v>#N/A</v>
      </c>
      <c r="I230" t="e" cm="1">
        <f t="array" aca="1" ref="I230" ca="1">_xlfn.SINGLE(IF(ISNUMBER(I$2),IF(ISERROR(MATCH(I$1+$A230-1,dates,0)),NA(),IF(MATCH(I$1+$A230-1,dates,0),SUMIFS(stitches,years_of_year,I$2,days_of_year,"&lt;="&amp;$A230),NA())),NA()))</f>
        <v>#N/A</v>
      </c>
      <c r="J230" t="e" cm="1">
        <f t="array" aca="1" ref="J230" ca="1">_xlfn.SINGLE(IF(ISNUMBER(J$2),IF(ISERROR(MATCH(J$1+$A230-1,dates,0)),NA(),IF(MATCH(J$1+$A230-1,dates,0),SUMIFS(stitches,years_of_year,J$2,days_of_year,"&lt;="&amp;$A230),NA())),NA()))</f>
        <v>#N/A</v>
      </c>
      <c r="K230" t="e" cm="1">
        <f t="array" aca="1" ref="K230" ca="1">_xlfn.SINGLE(IF(ISNUMBER(K$2),IF(ISERROR(MATCH(K$1+$A230-1,dates,0)),NA(),IF(MATCH(K$1+$A230-1,dates,0),SUMIFS(stitches,years_of_year,K$2,days_of_year,"&lt;="&amp;$A230),NA())),NA()))</f>
        <v>#N/A</v>
      </c>
    </row>
    <row r="231" spans="1:11">
      <c r="A231">
        <f t="shared" si="15"/>
        <v>229</v>
      </c>
      <c r="B231" t="e">
        <f t="shared" ca="1" si="17"/>
        <v>#N/A</v>
      </c>
      <c r="C231" t="e">
        <f t="shared" ca="1" si="17"/>
        <v>#N/A</v>
      </c>
      <c r="D231" t="e">
        <f t="shared" ca="1" si="17"/>
        <v>#N/A</v>
      </c>
      <c r="E231" t="e">
        <f t="shared" ca="1" si="17"/>
        <v>#N/A</v>
      </c>
      <c r="F231" t="e" cm="1">
        <f t="array" aca="1" ref="F231" ca="1">_xlfn.SINGLE(IF(ISNUMBER(F$2),IF(ISERROR(MATCH(F$1+$A231-1,dates,0)),NA(),IF(MATCH(F$1+$A231-1,dates,0),SUMIFS(stitches,years_of_year,F$2,days_of_year,"&lt;="&amp;$A231),NA())),NA()))</f>
        <v>#N/A</v>
      </c>
      <c r="G231" t="e" cm="1">
        <f t="array" aca="1" ref="G231" ca="1">_xlfn.SINGLE(IF(ISNUMBER(G$2),IF(ISERROR(MATCH(G$1+$A231-1,dates,0)),NA(),IF(MATCH(G$1+$A231-1,dates,0),SUMIFS(stitches,years_of_year,G$2,days_of_year,"&lt;="&amp;$A231),NA())),NA()))</f>
        <v>#N/A</v>
      </c>
      <c r="H231" t="e" cm="1">
        <f t="array" aca="1" ref="H231" ca="1">_xlfn.SINGLE(IF(ISNUMBER(H$2),IF(ISERROR(MATCH(H$1+$A231-1,dates,0)),NA(),IF(MATCH(H$1+$A231-1,dates,0),SUMIFS(stitches,years_of_year,H$2,days_of_year,"&lt;="&amp;$A231),NA())),NA()))</f>
        <v>#N/A</v>
      </c>
      <c r="I231" t="e" cm="1">
        <f t="array" aca="1" ref="I231" ca="1">_xlfn.SINGLE(IF(ISNUMBER(I$2),IF(ISERROR(MATCH(I$1+$A231-1,dates,0)),NA(),IF(MATCH(I$1+$A231-1,dates,0),SUMIFS(stitches,years_of_year,I$2,days_of_year,"&lt;="&amp;$A231),NA())),NA()))</f>
        <v>#N/A</v>
      </c>
      <c r="J231" t="e" cm="1">
        <f t="array" aca="1" ref="J231" ca="1">_xlfn.SINGLE(IF(ISNUMBER(J$2),IF(ISERROR(MATCH(J$1+$A231-1,dates,0)),NA(),IF(MATCH(J$1+$A231-1,dates,0),SUMIFS(stitches,years_of_year,J$2,days_of_year,"&lt;="&amp;$A231),NA())),NA()))</f>
        <v>#N/A</v>
      </c>
      <c r="K231" t="e" cm="1">
        <f t="array" aca="1" ref="K231" ca="1">_xlfn.SINGLE(IF(ISNUMBER(K$2),IF(ISERROR(MATCH(K$1+$A231-1,dates,0)),NA(),IF(MATCH(K$1+$A231-1,dates,0),SUMIFS(stitches,years_of_year,K$2,days_of_year,"&lt;="&amp;$A231),NA())),NA()))</f>
        <v>#N/A</v>
      </c>
    </row>
    <row r="232" spans="1:11">
      <c r="A232">
        <f t="shared" si="15"/>
        <v>230</v>
      </c>
      <c r="B232" t="e">
        <f t="shared" ca="1" si="17"/>
        <v>#N/A</v>
      </c>
      <c r="C232" t="e">
        <f t="shared" ca="1" si="17"/>
        <v>#N/A</v>
      </c>
      <c r="D232" t="e">
        <f t="shared" ca="1" si="17"/>
        <v>#N/A</v>
      </c>
      <c r="E232" t="e">
        <f t="shared" ca="1" si="17"/>
        <v>#N/A</v>
      </c>
      <c r="F232" t="e" cm="1">
        <f t="array" aca="1" ref="F232" ca="1">_xlfn.SINGLE(IF(ISNUMBER(F$2),IF(ISERROR(MATCH(F$1+$A232-1,dates,0)),NA(),IF(MATCH(F$1+$A232-1,dates,0),SUMIFS(stitches,years_of_year,F$2,days_of_year,"&lt;="&amp;$A232),NA())),NA()))</f>
        <v>#N/A</v>
      </c>
      <c r="G232" t="e" cm="1">
        <f t="array" aca="1" ref="G232" ca="1">_xlfn.SINGLE(IF(ISNUMBER(G$2),IF(ISERROR(MATCH(G$1+$A232-1,dates,0)),NA(),IF(MATCH(G$1+$A232-1,dates,0),SUMIFS(stitches,years_of_year,G$2,days_of_year,"&lt;="&amp;$A232),NA())),NA()))</f>
        <v>#N/A</v>
      </c>
      <c r="H232" t="e" cm="1">
        <f t="array" aca="1" ref="H232" ca="1">_xlfn.SINGLE(IF(ISNUMBER(H$2),IF(ISERROR(MATCH(H$1+$A232-1,dates,0)),NA(),IF(MATCH(H$1+$A232-1,dates,0),SUMIFS(stitches,years_of_year,H$2,days_of_year,"&lt;="&amp;$A232),NA())),NA()))</f>
        <v>#N/A</v>
      </c>
      <c r="I232" t="e" cm="1">
        <f t="array" aca="1" ref="I232" ca="1">_xlfn.SINGLE(IF(ISNUMBER(I$2),IF(ISERROR(MATCH(I$1+$A232-1,dates,0)),NA(),IF(MATCH(I$1+$A232-1,dates,0),SUMIFS(stitches,years_of_year,I$2,days_of_year,"&lt;="&amp;$A232),NA())),NA()))</f>
        <v>#N/A</v>
      </c>
      <c r="J232" t="e" cm="1">
        <f t="array" aca="1" ref="J232" ca="1">_xlfn.SINGLE(IF(ISNUMBER(J$2),IF(ISERROR(MATCH(J$1+$A232-1,dates,0)),NA(),IF(MATCH(J$1+$A232-1,dates,0),SUMIFS(stitches,years_of_year,J$2,days_of_year,"&lt;="&amp;$A232),NA())),NA()))</f>
        <v>#N/A</v>
      </c>
      <c r="K232" t="e" cm="1">
        <f t="array" aca="1" ref="K232" ca="1">_xlfn.SINGLE(IF(ISNUMBER(K$2),IF(ISERROR(MATCH(K$1+$A232-1,dates,0)),NA(),IF(MATCH(K$1+$A232-1,dates,0),SUMIFS(stitches,years_of_year,K$2,days_of_year,"&lt;="&amp;$A232),NA())),NA()))</f>
        <v>#N/A</v>
      </c>
    </row>
    <row r="233" spans="1:11">
      <c r="A233">
        <f t="shared" si="15"/>
        <v>231</v>
      </c>
      <c r="B233" t="e">
        <f t="shared" ca="1" si="17"/>
        <v>#N/A</v>
      </c>
      <c r="C233" t="e">
        <f t="shared" ca="1" si="17"/>
        <v>#N/A</v>
      </c>
      <c r="D233" t="e">
        <f t="shared" ca="1" si="17"/>
        <v>#N/A</v>
      </c>
      <c r="E233" t="e">
        <f t="shared" ca="1" si="17"/>
        <v>#N/A</v>
      </c>
      <c r="F233" t="e" cm="1">
        <f t="array" aca="1" ref="F233" ca="1">_xlfn.SINGLE(IF(ISNUMBER(F$2),IF(ISERROR(MATCH(F$1+$A233-1,dates,0)),NA(),IF(MATCH(F$1+$A233-1,dates,0),SUMIFS(stitches,years_of_year,F$2,days_of_year,"&lt;="&amp;$A233),NA())),NA()))</f>
        <v>#N/A</v>
      </c>
      <c r="G233" t="e" cm="1">
        <f t="array" aca="1" ref="G233" ca="1">_xlfn.SINGLE(IF(ISNUMBER(G$2),IF(ISERROR(MATCH(G$1+$A233-1,dates,0)),NA(),IF(MATCH(G$1+$A233-1,dates,0),SUMIFS(stitches,years_of_year,G$2,days_of_year,"&lt;="&amp;$A233),NA())),NA()))</f>
        <v>#N/A</v>
      </c>
      <c r="H233" t="e" cm="1">
        <f t="array" aca="1" ref="H233" ca="1">_xlfn.SINGLE(IF(ISNUMBER(H$2),IF(ISERROR(MATCH(H$1+$A233-1,dates,0)),NA(),IF(MATCH(H$1+$A233-1,dates,0),SUMIFS(stitches,years_of_year,H$2,days_of_year,"&lt;="&amp;$A233),NA())),NA()))</f>
        <v>#N/A</v>
      </c>
      <c r="I233" t="e" cm="1">
        <f t="array" aca="1" ref="I233" ca="1">_xlfn.SINGLE(IF(ISNUMBER(I$2),IF(ISERROR(MATCH(I$1+$A233-1,dates,0)),NA(),IF(MATCH(I$1+$A233-1,dates,0),SUMIFS(stitches,years_of_year,I$2,days_of_year,"&lt;="&amp;$A233),NA())),NA()))</f>
        <v>#N/A</v>
      </c>
      <c r="J233" t="e" cm="1">
        <f t="array" aca="1" ref="J233" ca="1">_xlfn.SINGLE(IF(ISNUMBER(J$2),IF(ISERROR(MATCH(J$1+$A233-1,dates,0)),NA(),IF(MATCH(J$1+$A233-1,dates,0),SUMIFS(stitches,years_of_year,J$2,days_of_year,"&lt;="&amp;$A233),NA())),NA()))</f>
        <v>#N/A</v>
      </c>
      <c r="K233" t="e" cm="1">
        <f t="array" aca="1" ref="K233" ca="1">_xlfn.SINGLE(IF(ISNUMBER(K$2),IF(ISERROR(MATCH(K$1+$A233-1,dates,0)),NA(),IF(MATCH(K$1+$A233-1,dates,0),SUMIFS(stitches,years_of_year,K$2,days_of_year,"&lt;="&amp;$A233),NA())),NA()))</f>
        <v>#N/A</v>
      </c>
    </row>
    <row r="234" spans="1:11">
      <c r="A234">
        <f t="shared" si="15"/>
        <v>232</v>
      </c>
      <c r="B234" t="e">
        <f t="shared" ca="1" si="17"/>
        <v>#N/A</v>
      </c>
      <c r="C234" t="e">
        <f t="shared" ca="1" si="17"/>
        <v>#N/A</v>
      </c>
      <c r="D234" t="e">
        <f t="shared" ca="1" si="17"/>
        <v>#N/A</v>
      </c>
      <c r="E234" t="e">
        <f t="shared" ca="1" si="17"/>
        <v>#N/A</v>
      </c>
      <c r="F234" t="e" cm="1">
        <f t="array" aca="1" ref="F234" ca="1">_xlfn.SINGLE(IF(ISNUMBER(F$2),IF(ISERROR(MATCH(F$1+$A234-1,dates,0)),NA(),IF(MATCH(F$1+$A234-1,dates,0),SUMIFS(stitches,years_of_year,F$2,days_of_year,"&lt;="&amp;$A234),NA())),NA()))</f>
        <v>#N/A</v>
      </c>
      <c r="G234" t="e" cm="1">
        <f t="array" aca="1" ref="G234" ca="1">_xlfn.SINGLE(IF(ISNUMBER(G$2),IF(ISERROR(MATCH(G$1+$A234-1,dates,0)),NA(),IF(MATCH(G$1+$A234-1,dates,0),SUMIFS(stitches,years_of_year,G$2,days_of_year,"&lt;="&amp;$A234),NA())),NA()))</f>
        <v>#N/A</v>
      </c>
      <c r="H234" t="e" cm="1">
        <f t="array" aca="1" ref="H234" ca="1">_xlfn.SINGLE(IF(ISNUMBER(H$2),IF(ISERROR(MATCH(H$1+$A234-1,dates,0)),NA(),IF(MATCH(H$1+$A234-1,dates,0),SUMIFS(stitches,years_of_year,H$2,days_of_year,"&lt;="&amp;$A234),NA())),NA()))</f>
        <v>#N/A</v>
      </c>
      <c r="I234" t="e" cm="1">
        <f t="array" aca="1" ref="I234" ca="1">_xlfn.SINGLE(IF(ISNUMBER(I$2),IF(ISERROR(MATCH(I$1+$A234-1,dates,0)),NA(),IF(MATCH(I$1+$A234-1,dates,0),SUMIFS(stitches,years_of_year,I$2,days_of_year,"&lt;="&amp;$A234),NA())),NA()))</f>
        <v>#N/A</v>
      </c>
      <c r="J234" t="e" cm="1">
        <f t="array" aca="1" ref="J234" ca="1">_xlfn.SINGLE(IF(ISNUMBER(J$2),IF(ISERROR(MATCH(J$1+$A234-1,dates,0)),NA(),IF(MATCH(J$1+$A234-1,dates,0),SUMIFS(stitches,years_of_year,J$2,days_of_year,"&lt;="&amp;$A234),NA())),NA()))</f>
        <v>#N/A</v>
      </c>
      <c r="K234" t="e" cm="1">
        <f t="array" aca="1" ref="K234" ca="1">_xlfn.SINGLE(IF(ISNUMBER(K$2),IF(ISERROR(MATCH(K$1+$A234-1,dates,0)),NA(),IF(MATCH(K$1+$A234-1,dates,0),SUMIFS(stitches,years_of_year,K$2,days_of_year,"&lt;="&amp;$A234),NA())),NA()))</f>
        <v>#N/A</v>
      </c>
    </row>
    <row r="235" spans="1:11">
      <c r="A235">
        <f t="shared" si="15"/>
        <v>233</v>
      </c>
      <c r="B235" t="e">
        <f t="shared" ca="1" si="17"/>
        <v>#N/A</v>
      </c>
      <c r="C235" t="e">
        <f t="shared" ca="1" si="17"/>
        <v>#N/A</v>
      </c>
      <c r="D235" t="e">
        <f t="shared" ca="1" si="17"/>
        <v>#N/A</v>
      </c>
      <c r="E235" t="e">
        <f t="shared" ca="1" si="17"/>
        <v>#N/A</v>
      </c>
      <c r="F235" t="e" cm="1">
        <f t="array" aca="1" ref="F235" ca="1">_xlfn.SINGLE(IF(ISNUMBER(F$2),IF(ISERROR(MATCH(F$1+$A235-1,dates,0)),NA(),IF(MATCH(F$1+$A235-1,dates,0),SUMIFS(stitches,years_of_year,F$2,days_of_year,"&lt;="&amp;$A235),NA())),NA()))</f>
        <v>#N/A</v>
      </c>
      <c r="G235" t="e" cm="1">
        <f t="array" aca="1" ref="G235" ca="1">_xlfn.SINGLE(IF(ISNUMBER(G$2),IF(ISERROR(MATCH(G$1+$A235-1,dates,0)),NA(),IF(MATCH(G$1+$A235-1,dates,0),SUMIFS(stitches,years_of_year,G$2,days_of_year,"&lt;="&amp;$A235),NA())),NA()))</f>
        <v>#N/A</v>
      </c>
      <c r="H235" t="e" cm="1">
        <f t="array" aca="1" ref="H235" ca="1">_xlfn.SINGLE(IF(ISNUMBER(H$2),IF(ISERROR(MATCH(H$1+$A235-1,dates,0)),NA(),IF(MATCH(H$1+$A235-1,dates,0),SUMIFS(stitches,years_of_year,H$2,days_of_year,"&lt;="&amp;$A235),NA())),NA()))</f>
        <v>#N/A</v>
      </c>
      <c r="I235" t="e" cm="1">
        <f t="array" aca="1" ref="I235" ca="1">_xlfn.SINGLE(IF(ISNUMBER(I$2),IF(ISERROR(MATCH(I$1+$A235-1,dates,0)),NA(),IF(MATCH(I$1+$A235-1,dates,0),SUMIFS(stitches,years_of_year,I$2,days_of_year,"&lt;="&amp;$A235),NA())),NA()))</f>
        <v>#N/A</v>
      </c>
      <c r="J235" t="e" cm="1">
        <f t="array" aca="1" ref="J235" ca="1">_xlfn.SINGLE(IF(ISNUMBER(J$2),IF(ISERROR(MATCH(J$1+$A235-1,dates,0)),NA(),IF(MATCH(J$1+$A235-1,dates,0),SUMIFS(stitches,years_of_year,J$2,days_of_year,"&lt;="&amp;$A235),NA())),NA()))</f>
        <v>#N/A</v>
      </c>
      <c r="K235" t="e" cm="1">
        <f t="array" aca="1" ref="K235" ca="1">_xlfn.SINGLE(IF(ISNUMBER(K$2),IF(ISERROR(MATCH(K$1+$A235-1,dates,0)),NA(),IF(MATCH(K$1+$A235-1,dates,0),SUMIFS(stitches,years_of_year,K$2,days_of_year,"&lt;="&amp;$A235),NA())),NA()))</f>
        <v>#N/A</v>
      </c>
    </row>
    <row r="236" spans="1:11">
      <c r="A236">
        <f t="shared" si="15"/>
        <v>234</v>
      </c>
      <c r="B236" t="e">
        <f t="shared" ca="1" si="17"/>
        <v>#N/A</v>
      </c>
      <c r="C236" t="e">
        <f t="shared" ca="1" si="17"/>
        <v>#N/A</v>
      </c>
      <c r="D236" t="e">
        <f t="shared" ca="1" si="17"/>
        <v>#N/A</v>
      </c>
      <c r="E236" t="e">
        <f t="shared" ca="1" si="17"/>
        <v>#N/A</v>
      </c>
      <c r="F236" t="e" cm="1">
        <f t="array" aca="1" ref="F236" ca="1">_xlfn.SINGLE(IF(ISNUMBER(F$2),IF(ISERROR(MATCH(F$1+$A236-1,dates,0)),NA(),IF(MATCH(F$1+$A236-1,dates,0),SUMIFS(stitches,years_of_year,F$2,days_of_year,"&lt;="&amp;$A236),NA())),NA()))</f>
        <v>#N/A</v>
      </c>
      <c r="G236" t="e" cm="1">
        <f t="array" aca="1" ref="G236" ca="1">_xlfn.SINGLE(IF(ISNUMBER(G$2),IF(ISERROR(MATCH(G$1+$A236-1,dates,0)),NA(),IF(MATCH(G$1+$A236-1,dates,0),SUMIFS(stitches,years_of_year,G$2,days_of_year,"&lt;="&amp;$A236),NA())),NA()))</f>
        <v>#N/A</v>
      </c>
      <c r="H236" t="e" cm="1">
        <f t="array" aca="1" ref="H236" ca="1">_xlfn.SINGLE(IF(ISNUMBER(H$2),IF(ISERROR(MATCH(H$1+$A236-1,dates,0)),NA(),IF(MATCH(H$1+$A236-1,dates,0),SUMIFS(stitches,years_of_year,H$2,days_of_year,"&lt;="&amp;$A236),NA())),NA()))</f>
        <v>#N/A</v>
      </c>
      <c r="I236" t="e" cm="1">
        <f t="array" aca="1" ref="I236" ca="1">_xlfn.SINGLE(IF(ISNUMBER(I$2),IF(ISERROR(MATCH(I$1+$A236-1,dates,0)),NA(),IF(MATCH(I$1+$A236-1,dates,0),SUMIFS(stitches,years_of_year,I$2,days_of_year,"&lt;="&amp;$A236),NA())),NA()))</f>
        <v>#N/A</v>
      </c>
      <c r="J236" t="e" cm="1">
        <f t="array" aca="1" ref="J236" ca="1">_xlfn.SINGLE(IF(ISNUMBER(J$2),IF(ISERROR(MATCH(J$1+$A236-1,dates,0)),NA(),IF(MATCH(J$1+$A236-1,dates,0),SUMIFS(stitches,years_of_year,J$2,days_of_year,"&lt;="&amp;$A236),NA())),NA()))</f>
        <v>#N/A</v>
      </c>
      <c r="K236" t="e" cm="1">
        <f t="array" aca="1" ref="K236" ca="1">_xlfn.SINGLE(IF(ISNUMBER(K$2),IF(ISERROR(MATCH(K$1+$A236-1,dates,0)),NA(),IF(MATCH(K$1+$A236-1,dates,0),SUMIFS(stitches,years_of_year,K$2,days_of_year,"&lt;="&amp;$A236),NA())),NA()))</f>
        <v>#N/A</v>
      </c>
    </row>
    <row r="237" spans="1:11">
      <c r="A237">
        <f t="shared" si="15"/>
        <v>235</v>
      </c>
      <c r="B237" t="e">
        <f t="shared" ca="1" si="17"/>
        <v>#N/A</v>
      </c>
      <c r="C237" t="e">
        <f t="shared" ca="1" si="17"/>
        <v>#N/A</v>
      </c>
      <c r="D237" t="e">
        <f t="shared" ca="1" si="17"/>
        <v>#N/A</v>
      </c>
      <c r="E237" t="e">
        <f t="shared" ca="1" si="17"/>
        <v>#N/A</v>
      </c>
      <c r="F237" t="e" cm="1">
        <f t="array" aca="1" ref="F237" ca="1">_xlfn.SINGLE(IF(ISNUMBER(F$2),IF(ISERROR(MATCH(F$1+$A237-1,dates,0)),NA(),IF(MATCH(F$1+$A237-1,dates,0),SUMIFS(stitches,years_of_year,F$2,days_of_year,"&lt;="&amp;$A237),NA())),NA()))</f>
        <v>#N/A</v>
      </c>
      <c r="G237" t="e" cm="1">
        <f t="array" aca="1" ref="G237" ca="1">_xlfn.SINGLE(IF(ISNUMBER(G$2),IF(ISERROR(MATCH(G$1+$A237-1,dates,0)),NA(),IF(MATCH(G$1+$A237-1,dates,0),SUMIFS(stitches,years_of_year,G$2,days_of_year,"&lt;="&amp;$A237),NA())),NA()))</f>
        <v>#N/A</v>
      </c>
      <c r="H237" t="e" cm="1">
        <f t="array" aca="1" ref="H237" ca="1">_xlfn.SINGLE(IF(ISNUMBER(H$2),IF(ISERROR(MATCH(H$1+$A237-1,dates,0)),NA(),IF(MATCH(H$1+$A237-1,dates,0),SUMIFS(stitches,years_of_year,H$2,days_of_year,"&lt;="&amp;$A237),NA())),NA()))</f>
        <v>#N/A</v>
      </c>
      <c r="I237" t="e" cm="1">
        <f t="array" aca="1" ref="I237" ca="1">_xlfn.SINGLE(IF(ISNUMBER(I$2),IF(ISERROR(MATCH(I$1+$A237-1,dates,0)),NA(),IF(MATCH(I$1+$A237-1,dates,0),SUMIFS(stitches,years_of_year,I$2,days_of_year,"&lt;="&amp;$A237),NA())),NA()))</f>
        <v>#N/A</v>
      </c>
      <c r="J237" t="e" cm="1">
        <f t="array" aca="1" ref="J237" ca="1">_xlfn.SINGLE(IF(ISNUMBER(J$2),IF(ISERROR(MATCH(J$1+$A237-1,dates,0)),NA(),IF(MATCH(J$1+$A237-1,dates,0),SUMIFS(stitches,years_of_year,J$2,days_of_year,"&lt;="&amp;$A237),NA())),NA()))</f>
        <v>#N/A</v>
      </c>
      <c r="K237" t="e" cm="1">
        <f t="array" aca="1" ref="K237" ca="1">_xlfn.SINGLE(IF(ISNUMBER(K$2),IF(ISERROR(MATCH(K$1+$A237-1,dates,0)),NA(),IF(MATCH(K$1+$A237-1,dates,0),SUMIFS(stitches,years_of_year,K$2,days_of_year,"&lt;="&amp;$A237),NA())),NA()))</f>
        <v>#N/A</v>
      </c>
    </row>
    <row r="238" spans="1:11">
      <c r="A238">
        <f t="shared" si="15"/>
        <v>236</v>
      </c>
      <c r="B238" t="e">
        <f t="shared" ca="1" si="17"/>
        <v>#N/A</v>
      </c>
      <c r="C238" t="e">
        <f t="shared" ca="1" si="17"/>
        <v>#N/A</v>
      </c>
      <c r="D238" t="e">
        <f t="shared" ca="1" si="17"/>
        <v>#N/A</v>
      </c>
      <c r="E238" t="e">
        <f t="shared" ca="1" si="17"/>
        <v>#N/A</v>
      </c>
      <c r="F238" t="e" cm="1">
        <f t="array" aca="1" ref="F238" ca="1">_xlfn.SINGLE(IF(ISNUMBER(F$2),IF(ISERROR(MATCH(F$1+$A238-1,dates,0)),NA(),IF(MATCH(F$1+$A238-1,dates,0),SUMIFS(stitches,years_of_year,F$2,days_of_year,"&lt;="&amp;$A238),NA())),NA()))</f>
        <v>#N/A</v>
      </c>
      <c r="G238" t="e" cm="1">
        <f t="array" aca="1" ref="G238" ca="1">_xlfn.SINGLE(IF(ISNUMBER(G$2),IF(ISERROR(MATCH(G$1+$A238-1,dates,0)),NA(),IF(MATCH(G$1+$A238-1,dates,0),SUMIFS(stitches,years_of_year,G$2,days_of_year,"&lt;="&amp;$A238),NA())),NA()))</f>
        <v>#N/A</v>
      </c>
      <c r="H238" t="e" cm="1">
        <f t="array" aca="1" ref="H238" ca="1">_xlfn.SINGLE(IF(ISNUMBER(H$2),IF(ISERROR(MATCH(H$1+$A238-1,dates,0)),NA(),IF(MATCH(H$1+$A238-1,dates,0),SUMIFS(stitches,years_of_year,H$2,days_of_year,"&lt;="&amp;$A238),NA())),NA()))</f>
        <v>#N/A</v>
      </c>
      <c r="I238" t="e" cm="1">
        <f t="array" aca="1" ref="I238" ca="1">_xlfn.SINGLE(IF(ISNUMBER(I$2),IF(ISERROR(MATCH(I$1+$A238-1,dates,0)),NA(),IF(MATCH(I$1+$A238-1,dates,0),SUMIFS(stitches,years_of_year,I$2,days_of_year,"&lt;="&amp;$A238),NA())),NA()))</f>
        <v>#N/A</v>
      </c>
      <c r="J238" t="e" cm="1">
        <f t="array" aca="1" ref="J238" ca="1">_xlfn.SINGLE(IF(ISNUMBER(J$2),IF(ISERROR(MATCH(J$1+$A238-1,dates,0)),NA(),IF(MATCH(J$1+$A238-1,dates,0),SUMIFS(stitches,years_of_year,J$2,days_of_year,"&lt;="&amp;$A238),NA())),NA()))</f>
        <v>#N/A</v>
      </c>
      <c r="K238" t="e" cm="1">
        <f t="array" aca="1" ref="K238" ca="1">_xlfn.SINGLE(IF(ISNUMBER(K$2),IF(ISERROR(MATCH(K$1+$A238-1,dates,0)),NA(),IF(MATCH(K$1+$A238-1,dates,0),SUMIFS(stitches,years_of_year,K$2,days_of_year,"&lt;="&amp;$A238),NA())),NA()))</f>
        <v>#N/A</v>
      </c>
    </row>
    <row r="239" spans="1:11">
      <c r="A239">
        <f t="shared" si="15"/>
        <v>237</v>
      </c>
      <c r="B239" t="e">
        <f t="shared" ca="1" si="17"/>
        <v>#N/A</v>
      </c>
      <c r="C239" t="e">
        <f t="shared" ca="1" si="17"/>
        <v>#N/A</v>
      </c>
      <c r="D239" t="e">
        <f t="shared" ca="1" si="17"/>
        <v>#N/A</v>
      </c>
      <c r="E239" t="e">
        <f t="shared" ca="1" si="17"/>
        <v>#N/A</v>
      </c>
      <c r="F239" t="e" cm="1">
        <f t="array" aca="1" ref="F239" ca="1">_xlfn.SINGLE(IF(ISNUMBER(F$2),IF(ISERROR(MATCH(F$1+$A239-1,dates,0)),NA(),IF(MATCH(F$1+$A239-1,dates,0),SUMIFS(stitches,years_of_year,F$2,days_of_year,"&lt;="&amp;$A239),NA())),NA()))</f>
        <v>#N/A</v>
      </c>
      <c r="G239" t="e" cm="1">
        <f t="array" aca="1" ref="G239" ca="1">_xlfn.SINGLE(IF(ISNUMBER(G$2),IF(ISERROR(MATCH(G$1+$A239-1,dates,0)),NA(),IF(MATCH(G$1+$A239-1,dates,0),SUMIFS(stitches,years_of_year,G$2,days_of_year,"&lt;="&amp;$A239),NA())),NA()))</f>
        <v>#N/A</v>
      </c>
      <c r="H239" t="e" cm="1">
        <f t="array" aca="1" ref="H239" ca="1">_xlfn.SINGLE(IF(ISNUMBER(H$2),IF(ISERROR(MATCH(H$1+$A239-1,dates,0)),NA(),IF(MATCH(H$1+$A239-1,dates,0),SUMIFS(stitches,years_of_year,H$2,days_of_year,"&lt;="&amp;$A239),NA())),NA()))</f>
        <v>#N/A</v>
      </c>
      <c r="I239" t="e" cm="1">
        <f t="array" aca="1" ref="I239" ca="1">_xlfn.SINGLE(IF(ISNUMBER(I$2),IF(ISERROR(MATCH(I$1+$A239-1,dates,0)),NA(),IF(MATCH(I$1+$A239-1,dates,0),SUMIFS(stitches,years_of_year,I$2,days_of_year,"&lt;="&amp;$A239),NA())),NA()))</f>
        <v>#N/A</v>
      </c>
      <c r="J239" t="e" cm="1">
        <f t="array" aca="1" ref="J239" ca="1">_xlfn.SINGLE(IF(ISNUMBER(J$2),IF(ISERROR(MATCH(J$1+$A239-1,dates,0)),NA(),IF(MATCH(J$1+$A239-1,dates,0),SUMIFS(stitches,years_of_year,J$2,days_of_year,"&lt;="&amp;$A239),NA())),NA()))</f>
        <v>#N/A</v>
      </c>
      <c r="K239" t="e" cm="1">
        <f t="array" aca="1" ref="K239" ca="1">_xlfn.SINGLE(IF(ISNUMBER(K$2),IF(ISERROR(MATCH(K$1+$A239-1,dates,0)),NA(),IF(MATCH(K$1+$A239-1,dates,0),SUMIFS(stitches,years_of_year,K$2,days_of_year,"&lt;="&amp;$A239),NA())),NA()))</f>
        <v>#N/A</v>
      </c>
    </row>
    <row r="240" spans="1:11">
      <c r="A240">
        <f t="shared" si="15"/>
        <v>238</v>
      </c>
      <c r="B240" t="e">
        <f t="shared" ca="1" si="17"/>
        <v>#N/A</v>
      </c>
      <c r="C240" t="e">
        <f t="shared" ca="1" si="17"/>
        <v>#N/A</v>
      </c>
      <c r="D240" t="e">
        <f t="shared" ca="1" si="17"/>
        <v>#N/A</v>
      </c>
      <c r="E240" t="e">
        <f t="shared" ca="1" si="17"/>
        <v>#N/A</v>
      </c>
      <c r="F240" t="e" cm="1">
        <f t="array" aca="1" ref="F240" ca="1">_xlfn.SINGLE(IF(ISNUMBER(F$2),IF(ISERROR(MATCH(F$1+$A240-1,dates,0)),NA(),IF(MATCH(F$1+$A240-1,dates,0),SUMIFS(stitches,years_of_year,F$2,days_of_year,"&lt;="&amp;$A240),NA())),NA()))</f>
        <v>#N/A</v>
      </c>
      <c r="G240" t="e" cm="1">
        <f t="array" aca="1" ref="G240" ca="1">_xlfn.SINGLE(IF(ISNUMBER(G$2),IF(ISERROR(MATCH(G$1+$A240-1,dates,0)),NA(),IF(MATCH(G$1+$A240-1,dates,0),SUMIFS(stitches,years_of_year,G$2,days_of_year,"&lt;="&amp;$A240),NA())),NA()))</f>
        <v>#N/A</v>
      </c>
      <c r="H240" t="e" cm="1">
        <f t="array" aca="1" ref="H240" ca="1">_xlfn.SINGLE(IF(ISNUMBER(H$2),IF(ISERROR(MATCH(H$1+$A240-1,dates,0)),NA(),IF(MATCH(H$1+$A240-1,dates,0),SUMIFS(stitches,years_of_year,H$2,days_of_year,"&lt;="&amp;$A240),NA())),NA()))</f>
        <v>#N/A</v>
      </c>
      <c r="I240" t="e" cm="1">
        <f t="array" aca="1" ref="I240" ca="1">_xlfn.SINGLE(IF(ISNUMBER(I$2),IF(ISERROR(MATCH(I$1+$A240-1,dates,0)),NA(),IF(MATCH(I$1+$A240-1,dates,0),SUMIFS(stitches,years_of_year,I$2,days_of_year,"&lt;="&amp;$A240),NA())),NA()))</f>
        <v>#N/A</v>
      </c>
      <c r="J240" t="e" cm="1">
        <f t="array" aca="1" ref="J240" ca="1">_xlfn.SINGLE(IF(ISNUMBER(J$2),IF(ISERROR(MATCH(J$1+$A240-1,dates,0)),NA(),IF(MATCH(J$1+$A240-1,dates,0),SUMIFS(stitches,years_of_year,J$2,days_of_year,"&lt;="&amp;$A240),NA())),NA()))</f>
        <v>#N/A</v>
      </c>
      <c r="K240" t="e" cm="1">
        <f t="array" aca="1" ref="K240" ca="1">_xlfn.SINGLE(IF(ISNUMBER(K$2),IF(ISERROR(MATCH(K$1+$A240-1,dates,0)),NA(),IF(MATCH(K$1+$A240-1,dates,0),SUMIFS(stitches,years_of_year,K$2,days_of_year,"&lt;="&amp;$A240),NA())),NA()))</f>
        <v>#N/A</v>
      </c>
    </row>
    <row r="241" spans="1:11">
      <c r="A241">
        <f t="shared" si="15"/>
        <v>239</v>
      </c>
      <c r="B241" t="e">
        <f t="shared" ca="1" si="17"/>
        <v>#N/A</v>
      </c>
      <c r="C241" t="e">
        <f t="shared" ca="1" si="17"/>
        <v>#N/A</v>
      </c>
      <c r="D241" t="e">
        <f t="shared" ca="1" si="17"/>
        <v>#N/A</v>
      </c>
      <c r="E241" t="e">
        <f t="shared" ca="1" si="17"/>
        <v>#N/A</v>
      </c>
      <c r="F241" t="e" cm="1">
        <f t="array" aca="1" ref="F241" ca="1">_xlfn.SINGLE(IF(ISNUMBER(F$2),IF(ISERROR(MATCH(F$1+$A241-1,dates,0)),NA(),IF(MATCH(F$1+$A241-1,dates,0),SUMIFS(stitches,years_of_year,F$2,days_of_year,"&lt;="&amp;$A241),NA())),NA()))</f>
        <v>#N/A</v>
      </c>
      <c r="G241" t="e" cm="1">
        <f t="array" aca="1" ref="G241" ca="1">_xlfn.SINGLE(IF(ISNUMBER(G$2),IF(ISERROR(MATCH(G$1+$A241-1,dates,0)),NA(),IF(MATCH(G$1+$A241-1,dates,0),SUMIFS(stitches,years_of_year,G$2,days_of_year,"&lt;="&amp;$A241),NA())),NA()))</f>
        <v>#N/A</v>
      </c>
      <c r="H241" t="e" cm="1">
        <f t="array" aca="1" ref="H241" ca="1">_xlfn.SINGLE(IF(ISNUMBER(H$2),IF(ISERROR(MATCH(H$1+$A241-1,dates,0)),NA(),IF(MATCH(H$1+$A241-1,dates,0),SUMIFS(stitches,years_of_year,H$2,days_of_year,"&lt;="&amp;$A241),NA())),NA()))</f>
        <v>#N/A</v>
      </c>
      <c r="I241" t="e" cm="1">
        <f t="array" aca="1" ref="I241" ca="1">_xlfn.SINGLE(IF(ISNUMBER(I$2),IF(ISERROR(MATCH(I$1+$A241-1,dates,0)),NA(),IF(MATCH(I$1+$A241-1,dates,0),SUMIFS(stitches,years_of_year,I$2,days_of_year,"&lt;="&amp;$A241),NA())),NA()))</f>
        <v>#N/A</v>
      </c>
      <c r="J241" t="e" cm="1">
        <f t="array" aca="1" ref="J241" ca="1">_xlfn.SINGLE(IF(ISNUMBER(J$2),IF(ISERROR(MATCH(J$1+$A241-1,dates,0)),NA(),IF(MATCH(J$1+$A241-1,dates,0),SUMIFS(stitches,years_of_year,J$2,days_of_year,"&lt;="&amp;$A241),NA())),NA()))</f>
        <v>#N/A</v>
      </c>
      <c r="K241" t="e" cm="1">
        <f t="array" aca="1" ref="K241" ca="1">_xlfn.SINGLE(IF(ISNUMBER(K$2),IF(ISERROR(MATCH(K$1+$A241-1,dates,0)),NA(),IF(MATCH(K$1+$A241-1,dates,0),SUMIFS(stitches,years_of_year,K$2,days_of_year,"&lt;="&amp;$A241),NA())),NA()))</f>
        <v>#N/A</v>
      </c>
    </row>
    <row r="242" spans="1:11">
      <c r="A242">
        <f t="shared" si="15"/>
        <v>240</v>
      </c>
      <c r="B242" t="e">
        <f t="shared" ca="1" si="17"/>
        <v>#N/A</v>
      </c>
      <c r="C242" t="e">
        <f t="shared" ca="1" si="17"/>
        <v>#N/A</v>
      </c>
      <c r="D242" t="e">
        <f t="shared" ca="1" si="17"/>
        <v>#N/A</v>
      </c>
      <c r="E242" t="e">
        <f t="shared" ca="1" si="17"/>
        <v>#N/A</v>
      </c>
      <c r="F242" t="e" cm="1">
        <f t="array" aca="1" ref="F242" ca="1">_xlfn.SINGLE(IF(ISNUMBER(F$2),IF(ISERROR(MATCH(F$1+$A242-1,dates,0)),NA(),IF(MATCH(F$1+$A242-1,dates,0),SUMIFS(stitches,years_of_year,F$2,days_of_year,"&lt;="&amp;$A242),NA())),NA()))</f>
        <v>#N/A</v>
      </c>
      <c r="G242" t="e" cm="1">
        <f t="array" aca="1" ref="G242" ca="1">_xlfn.SINGLE(IF(ISNUMBER(G$2),IF(ISERROR(MATCH(G$1+$A242-1,dates,0)),NA(),IF(MATCH(G$1+$A242-1,dates,0),SUMIFS(stitches,years_of_year,G$2,days_of_year,"&lt;="&amp;$A242),NA())),NA()))</f>
        <v>#N/A</v>
      </c>
      <c r="H242" t="e" cm="1">
        <f t="array" aca="1" ref="H242" ca="1">_xlfn.SINGLE(IF(ISNUMBER(H$2),IF(ISERROR(MATCH(H$1+$A242-1,dates,0)),NA(),IF(MATCH(H$1+$A242-1,dates,0),SUMIFS(stitches,years_of_year,H$2,days_of_year,"&lt;="&amp;$A242),NA())),NA()))</f>
        <v>#N/A</v>
      </c>
      <c r="I242" t="e" cm="1">
        <f t="array" aca="1" ref="I242" ca="1">_xlfn.SINGLE(IF(ISNUMBER(I$2),IF(ISERROR(MATCH(I$1+$A242-1,dates,0)),NA(),IF(MATCH(I$1+$A242-1,dates,0),SUMIFS(stitches,years_of_year,I$2,days_of_year,"&lt;="&amp;$A242),NA())),NA()))</f>
        <v>#N/A</v>
      </c>
      <c r="J242" t="e" cm="1">
        <f t="array" aca="1" ref="J242" ca="1">_xlfn.SINGLE(IF(ISNUMBER(J$2),IF(ISERROR(MATCH(J$1+$A242-1,dates,0)),NA(),IF(MATCH(J$1+$A242-1,dates,0),SUMIFS(stitches,years_of_year,J$2,days_of_year,"&lt;="&amp;$A242),NA())),NA()))</f>
        <v>#N/A</v>
      </c>
      <c r="K242" t="e" cm="1">
        <f t="array" aca="1" ref="K242" ca="1">_xlfn.SINGLE(IF(ISNUMBER(K$2),IF(ISERROR(MATCH(K$1+$A242-1,dates,0)),NA(),IF(MATCH(K$1+$A242-1,dates,0),SUMIFS(stitches,years_of_year,K$2,days_of_year,"&lt;="&amp;$A242),NA())),NA()))</f>
        <v>#N/A</v>
      </c>
    </row>
    <row r="243" spans="1:11">
      <c r="A243">
        <f t="shared" si="15"/>
        <v>241</v>
      </c>
      <c r="B243" t="e">
        <f t="shared" ref="B243:E262" ca="1" si="18">IF(ISNUMBER(B$2),IF(ISERROR(MATCH(B$1+$A243-1,dates,0)),NA(),IF(MATCH(B$1+$A243-1,dates,0),SUMIFS(stitches,years_of_year,B$2,days_of_year,"&lt;="&amp;$A243),NA())),NA())</f>
        <v>#N/A</v>
      </c>
      <c r="C243" t="e">
        <f t="shared" ca="1" si="18"/>
        <v>#N/A</v>
      </c>
      <c r="D243" t="e">
        <f t="shared" ca="1" si="18"/>
        <v>#N/A</v>
      </c>
      <c r="E243" t="e">
        <f t="shared" ca="1" si="18"/>
        <v>#N/A</v>
      </c>
      <c r="F243" t="e" cm="1">
        <f t="array" aca="1" ref="F243" ca="1">_xlfn.SINGLE(IF(ISNUMBER(F$2),IF(ISERROR(MATCH(F$1+$A243-1,dates,0)),NA(),IF(MATCH(F$1+$A243-1,dates,0),SUMIFS(stitches,years_of_year,F$2,days_of_year,"&lt;="&amp;$A243),NA())),NA()))</f>
        <v>#N/A</v>
      </c>
      <c r="G243" t="e" cm="1">
        <f t="array" aca="1" ref="G243" ca="1">_xlfn.SINGLE(IF(ISNUMBER(G$2),IF(ISERROR(MATCH(G$1+$A243-1,dates,0)),NA(),IF(MATCH(G$1+$A243-1,dates,0),SUMIFS(stitches,years_of_year,G$2,days_of_year,"&lt;="&amp;$A243),NA())),NA()))</f>
        <v>#N/A</v>
      </c>
      <c r="H243" t="e" cm="1">
        <f t="array" aca="1" ref="H243" ca="1">_xlfn.SINGLE(IF(ISNUMBER(H$2),IF(ISERROR(MATCH(H$1+$A243-1,dates,0)),NA(),IF(MATCH(H$1+$A243-1,dates,0),SUMIFS(stitches,years_of_year,H$2,days_of_year,"&lt;="&amp;$A243),NA())),NA()))</f>
        <v>#N/A</v>
      </c>
      <c r="I243" t="e" cm="1">
        <f t="array" aca="1" ref="I243" ca="1">_xlfn.SINGLE(IF(ISNUMBER(I$2),IF(ISERROR(MATCH(I$1+$A243-1,dates,0)),NA(),IF(MATCH(I$1+$A243-1,dates,0),SUMIFS(stitches,years_of_year,I$2,days_of_year,"&lt;="&amp;$A243),NA())),NA()))</f>
        <v>#N/A</v>
      </c>
      <c r="J243" t="e" cm="1">
        <f t="array" aca="1" ref="J243" ca="1">_xlfn.SINGLE(IF(ISNUMBER(J$2),IF(ISERROR(MATCH(J$1+$A243-1,dates,0)),NA(),IF(MATCH(J$1+$A243-1,dates,0),SUMIFS(stitches,years_of_year,J$2,days_of_year,"&lt;="&amp;$A243),NA())),NA()))</f>
        <v>#N/A</v>
      </c>
      <c r="K243" t="e" cm="1">
        <f t="array" aca="1" ref="K243" ca="1">_xlfn.SINGLE(IF(ISNUMBER(K$2),IF(ISERROR(MATCH(K$1+$A243-1,dates,0)),NA(),IF(MATCH(K$1+$A243-1,dates,0),SUMIFS(stitches,years_of_year,K$2,days_of_year,"&lt;="&amp;$A243),NA())),NA()))</f>
        <v>#N/A</v>
      </c>
    </row>
    <row r="244" spans="1:11">
      <c r="A244">
        <f t="shared" si="15"/>
        <v>242</v>
      </c>
      <c r="B244" t="e">
        <f t="shared" ca="1" si="18"/>
        <v>#N/A</v>
      </c>
      <c r="C244" t="e">
        <f t="shared" ca="1" si="18"/>
        <v>#N/A</v>
      </c>
      <c r="D244" t="e">
        <f t="shared" ca="1" si="18"/>
        <v>#N/A</v>
      </c>
      <c r="E244" t="e">
        <f t="shared" ca="1" si="18"/>
        <v>#N/A</v>
      </c>
      <c r="F244" t="e" cm="1">
        <f t="array" aca="1" ref="F244" ca="1">_xlfn.SINGLE(IF(ISNUMBER(F$2),IF(ISERROR(MATCH(F$1+$A244-1,dates,0)),NA(),IF(MATCH(F$1+$A244-1,dates,0),SUMIFS(stitches,years_of_year,F$2,days_of_year,"&lt;="&amp;$A244),NA())),NA()))</f>
        <v>#N/A</v>
      </c>
      <c r="G244" t="e" cm="1">
        <f t="array" aca="1" ref="G244" ca="1">_xlfn.SINGLE(IF(ISNUMBER(G$2),IF(ISERROR(MATCH(G$1+$A244-1,dates,0)),NA(),IF(MATCH(G$1+$A244-1,dates,0),SUMIFS(stitches,years_of_year,G$2,days_of_year,"&lt;="&amp;$A244),NA())),NA()))</f>
        <v>#N/A</v>
      </c>
      <c r="H244" t="e" cm="1">
        <f t="array" aca="1" ref="H244" ca="1">_xlfn.SINGLE(IF(ISNUMBER(H$2),IF(ISERROR(MATCH(H$1+$A244-1,dates,0)),NA(),IF(MATCH(H$1+$A244-1,dates,0),SUMIFS(stitches,years_of_year,H$2,days_of_year,"&lt;="&amp;$A244),NA())),NA()))</f>
        <v>#N/A</v>
      </c>
      <c r="I244" t="e" cm="1">
        <f t="array" aca="1" ref="I244" ca="1">_xlfn.SINGLE(IF(ISNUMBER(I$2),IF(ISERROR(MATCH(I$1+$A244-1,dates,0)),NA(),IF(MATCH(I$1+$A244-1,dates,0),SUMIFS(stitches,years_of_year,I$2,days_of_year,"&lt;="&amp;$A244),NA())),NA()))</f>
        <v>#N/A</v>
      </c>
      <c r="J244" t="e" cm="1">
        <f t="array" aca="1" ref="J244" ca="1">_xlfn.SINGLE(IF(ISNUMBER(J$2),IF(ISERROR(MATCH(J$1+$A244-1,dates,0)),NA(),IF(MATCH(J$1+$A244-1,dates,0),SUMIFS(stitches,years_of_year,J$2,days_of_year,"&lt;="&amp;$A244),NA())),NA()))</f>
        <v>#N/A</v>
      </c>
      <c r="K244" t="e" cm="1">
        <f t="array" aca="1" ref="K244" ca="1">_xlfn.SINGLE(IF(ISNUMBER(K$2),IF(ISERROR(MATCH(K$1+$A244-1,dates,0)),NA(),IF(MATCH(K$1+$A244-1,dates,0),SUMIFS(stitches,years_of_year,K$2,days_of_year,"&lt;="&amp;$A244),NA())),NA()))</f>
        <v>#N/A</v>
      </c>
    </row>
    <row r="245" spans="1:11">
      <c r="A245">
        <f t="shared" si="15"/>
        <v>243</v>
      </c>
      <c r="B245" t="e">
        <f t="shared" ca="1" si="18"/>
        <v>#N/A</v>
      </c>
      <c r="C245" t="e">
        <f t="shared" ca="1" si="18"/>
        <v>#N/A</v>
      </c>
      <c r="D245" t="e">
        <f t="shared" ca="1" si="18"/>
        <v>#N/A</v>
      </c>
      <c r="E245" t="e">
        <f t="shared" ca="1" si="18"/>
        <v>#N/A</v>
      </c>
      <c r="F245" t="e" cm="1">
        <f t="array" aca="1" ref="F245" ca="1">_xlfn.SINGLE(IF(ISNUMBER(F$2),IF(ISERROR(MATCH(F$1+$A245-1,dates,0)),NA(),IF(MATCH(F$1+$A245-1,dates,0),SUMIFS(stitches,years_of_year,F$2,days_of_year,"&lt;="&amp;$A245),NA())),NA()))</f>
        <v>#N/A</v>
      </c>
      <c r="G245" t="e" cm="1">
        <f t="array" aca="1" ref="G245" ca="1">_xlfn.SINGLE(IF(ISNUMBER(G$2),IF(ISERROR(MATCH(G$1+$A245-1,dates,0)),NA(),IF(MATCH(G$1+$A245-1,dates,0),SUMIFS(stitches,years_of_year,G$2,days_of_year,"&lt;="&amp;$A245),NA())),NA()))</f>
        <v>#N/A</v>
      </c>
      <c r="H245" t="e" cm="1">
        <f t="array" aca="1" ref="H245" ca="1">_xlfn.SINGLE(IF(ISNUMBER(H$2),IF(ISERROR(MATCH(H$1+$A245-1,dates,0)),NA(),IF(MATCH(H$1+$A245-1,dates,0),SUMIFS(stitches,years_of_year,H$2,days_of_year,"&lt;="&amp;$A245),NA())),NA()))</f>
        <v>#N/A</v>
      </c>
      <c r="I245" t="e" cm="1">
        <f t="array" aca="1" ref="I245" ca="1">_xlfn.SINGLE(IF(ISNUMBER(I$2),IF(ISERROR(MATCH(I$1+$A245-1,dates,0)),NA(),IF(MATCH(I$1+$A245-1,dates,0),SUMIFS(stitches,years_of_year,I$2,days_of_year,"&lt;="&amp;$A245),NA())),NA()))</f>
        <v>#N/A</v>
      </c>
      <c r="J245" t="e" cm="1">
        <f t="array" aca="1" ref="J245" ca="1">_xlfn.SINGLE(IF(ISNUMBER(J$2),IF(ISERROR(MATCH(J$1+$A245-1,dates,0)),NA(),IF(MATCH(J$1+$A245-1,dates,0),SUMIFS(stitches,years_of_year,J$2,days_of_year,"&lt;="&amp;$A245),NA())),NA()))</f>
        <v>#N/A</v>
      </c>
      <c r="K245" t="e" cm="1">
        <f t="array" aca="1" ref="K245" ca="1">_xlfn.SINGLE(IF(ISNUMBER(K$2),IF(ISERROR(MATCH(K$1+$A245-1,dates,0)),NA(),IF(MATCH(K$1+$A245-1,dates,0),SUMIFS(stitches,years_of_year,K$2,days_of_year,"&lt;="&amp;$A245),NA())),NA()))</f>
        <v>#N/A</v>
      </c>
    </row>
    <row r="246" spans="1:11">
      <c r="A246">
        <f t="shared" si="15"/>
        <v>244</v>
      </c>
      <c r="B246" t="e">
        <f t="shared" ca="1" si="18"/>
        <v>#N/A</v>
      </c>
      <c r="C246" t="e">
        <f t="shared" ca="1" si="18"/>
        <v>#N/A</v>
      </c>
      <c r="D246" t="e">
        <f t="shared" ca="1" si="18"/>
        <v>#N/A</v>
      </c>
      <c r="E246" t="e">
        <f t="shared" ca="1" si="18"/>
        <v>#N/A</v>
      </c>
      <c r="F246" t="e" cm="1">
        <f t="array" aca="1" ref="F246" ca="1">_xlfn.SINGLE(IF(ISNUMBER(F$2),IF(ISERROR(MATCH(F$1+$A246-1,dates,0)),NA(),IF(MATCH(F$1+$A246-1,dates,0),SUMIFS(stitches,years_of_year,F$2,days_of_year,"&lt;="&amp;$A246),NA())),NA()))</f>
        <v>#N/A</v>
      </c>
      <c r="G246" t="e" cm="1">
        <f t="array" aca="1" ref="G246" ca="1">_xlfn.SINGLE(IF(ISNUMBER(G$2),IF(ISERROR(MATCH(G$1+$A246-1,dates,0)),NA(),IF(MATCH(G$1+$A246-1,dates,0),SUMIFS(stitches,years_of_year,G$2,days_of_year,"&lt;="&amp;$A246),NA())),NA()))</f>
        <v>#N/A</v>
      </c>
      <c r="H246" t="e" cm="1">
        <f t="array" aca="1" ref="H246" ca="1">_xlfn.SINGLE(IF(ISNUMBER(H$2),IF(ISERROR(MATCH(H$1+$A246-1,dates,0)),NA(),IF(MATCH(H$1+$A246-1,dates,0),SUMIFS(stitches,years_of_year,H$2,days_of_year,"&lt;="&amp;$A246),NA())),NA()))</f>
        <v>#N/A</v>
      </c>
      <c r="I246" t="e" cm="1">
        <f t="array" aca="1" ref="I246" ca="1">_xlfn.SINGLE(IF(ISNUMBER(I$2),IF(ISERROR(MATCH(I$1+$A246-1,dates,0)),NA(),IF(MATCH(I$1+$A246-1,dates,0),SUMIFS(stitches,years_of_year,I$2,days_of_year,"&lt;="&amp;$A246),NA())),NA()))</f>
        <v>#N/A</v>
      </c>
      <c r="J246" t="e" cm="1">
        <f t="array" aca="1" ref="J246" ca="1">_xlfn.SINGLE(IF(ISNUMBER(J$2),IF(ISERROR(MATCH(J$1+$A246-1,dates,0)),NA(),IF(MATCH(J$1+$A246-1,dates,0),SUMIFS(stitches,years_of_year,J$2,days_of_year,"&lt;="&amp;$A246),NA())),NA()))</f>
        <v>#N/A</v>
      </c>
      <c r="K246" t="e" cm="1">
        <f t="array" aca="1" ref="K246" ca="1">_xlfn.SINGLE(IF(ISNUMBER(K$2),IF(ISERROR(MATCH(K$1+$A246-1,dates,0)),NA(),IF(MATCH(K$1+$A246-1,dates,0),SUMIFS(stitches,years_of_year,K$2,days_of_year,"&lt;="&amp;$A246),NA())),NA()))</f>
        <v>#N/A</v>
      </c>
    </row>
    <row r="247" spans="1:11">
      <c r="A247">
        <f t="shared" si="15"/>
        <v>245</v>
      </c>
      <c r="B247" t="e">
        <f t="shared" ca="1" si="18"/>
        <v>#N/A</v>
      </c>
      <c r="C247" t="e">
        <f t="shared" ca="1" si="18"/>
        <v>#N/A</v>
      </c>
      <c r="D247" t="e">
        <f t="shared" ca="1" si="18"/>
        <v>#N/A</v>
      </c>
      <c r="E247" t="e">
        <f t="shared" ca="1" si="18"/>
        <v>#N/A</v>
      </c>
      <c r="F247" t="e" cm="1">
        <f t="array" aca="1" ref="F247" ca="1">_xlfn.SINGLE(IF(ISNUMBER(F$2),IF(ISERROR(MATCH(F$1+$A247-1,dates,0)),NA(),IF(MATCH(F$1+$A247-1,dates,0),SUMIFS(stitches,years_of_year,F$2,days_of_year,"&lt;="&amp;$A247),NA())),NA()))</f>
        <v>#N/A</v>
      </c>
      <c r="G247" t="e" cm="1">
        <f t="array" aca="1" ref="G247" ca="1">_xlfn.SINGLE(IF(ISNUMBER(G$2),IF(ISERROR(MATCH(G$1+$A247-1,dates,0)),NA(),IF(MATCH(G$1+$A247-1,dates,0),SUMIFS(stitches,years_of_year,G$2,days_of_year,"&lt;="&amp;$A247),NA())),NA()))</f>
        <v>#N/A</v>
      </c>
      <c r="H247" t="e" cm="1">
        <f t="array" aca="1" ref="H247" ca="1">_xlfn.SINGLE(IF(ISNUMBER(H$2),IF(ISERROR(MATCH(H$1+$A247-1,dates,0)),NA(),IF(MATCH(H$1+$A247-1,dates,0),SUMIFS(stitches,years_of_year,H$2,days_of_year,"&lt;="&amp;$A247),NA())),NA()))</f>
        <v>#N/A</v>
      </c>
      <c r="I247" t="e" cm="1">
        <f t="array" aca="1" ref="I247" ca="1">_xlfn.SINGLE(IF(ISNUMBER(I$2),IF(ISERROR(MATCH(I$1+$A247-1,dates,0)),NA(),IF(MATCH(I$1+$A247-1,dates,0),SUMIFS(stitches,years_of_year,I$2,days_of_year,"&lt;="&amp;$A247),NA())),NA()))</f>
        <v>#N/A</v>
      </c>
      <c r="J247" t="e" cm="1">
        <f t="array" aca="1" ref="J247" ca="1">_xlfn.SINGLE(IF(ISNUMBER(J$2),IF(ISERROR(MATCH(J$1+$A247-1,dates,0)),NA(),IF(MATCH(J$1+$A247-1,dates,0),SUMIFS(stitches,years_of_year,J$2,days_of_year,"&lt;="&amp;$A247),NA())),NA()))</f>
        <v>#N/A</v>
      </c>
      <c r="K247" t="e" cm="1">
        <f t="array" aca="1" ref="K247" ca="1">_xlfn.SINGLE(IF(ISNUMBER(K$2),IF(ISERROR(MATCH(K$1+$A247-1,dates,0)),NA(),IF(MATCH(K$1+$A247-1,dates,0),SUMIFS(stitches,years_of_year,K$2,days_of_year,"&lt;="&amp;$A247),NA())),NA()))</f>
        <v>#N/A</v>
      </c>
    </row>
    <row r="248" spans="1:11">
      <c r="A248">
        <f t="shared" si="15"/>
        <v>246</v>
      </c>
      <c r="B248" t="e">
        <f t="shared" ca="1" si="18"/>
        <v>#N/A</v>
      </c>
      <c r="C248" t="e">
        <f t="shared" ca="1" si="18"/>
        <v>#N/A</v>
      </c>
      <c r="D248" t="e">
        <f t="shared" ca="1" si="18"/>
        <v>#N/A</v>
      </c>
      <c r="E248" t="e">
        <f t="shared" ca="1" si="18"/>
        <v>#N/A</v>
      </c>
      <c r="F248" t="e" cm="1">
        <f t="array" aca="1" ref="F248" ca="1">_xlfn.SINGLE(IF(ISNUMBER(F$2),IF(ISERROR(MATCH(F$1+$A248-1,dates,0)),NA(),IF(MATCH(F$1+$A248-1,dates,0),SUMIFS(stitches,years_of_year,F$2,days_of_year,"&lt;="&amp;$A248),NA())),NA()))</f>
        <v>#N/A</v>
      </c>
      <c r="G248" t="e" cm="1">
        <f t="array" aca="1" ref="G248" ca="1">_xlfn.SINGLE(IF(ISNUMBER(G$2),IF(ISERROR(MATCH(G$1+$A248-1,dates,0)),NA(),IF(MATCH(G$1+$A248-1,dates,0),SUMIFS(stitches,years_of_year,G$2,days_of_year,"&lt;="&amp;$A248),NA())),NA()))</f>
        <v>#N/A</v>
      </c>
      <c r="H248" t="e" cm="1">
        <f t="array" aca="1" ref="H248" ca="1">_xlfn.SINGLE(IF(ISNUMBER(H$2),IF(ISERROR(MATCH(H$1+$A248-1,dates,0)),NA(),IF(MATCH(H$1+$A248-1,dates,0),SUMIFS(stitches,years_of_year,H$2,days_of_year,"&lt;="&amp;$A248),NA())),NA()))</f>
        <v>#N/A</v>
      </c>
      <c r="I248" t="e" cm="1">
        <f t="array" aca="1" ref="I248" ca="1">_xlfn.SINGLE(IF(ISNUMBER(I$2),IF(ISERROR(MATCH(I$1+$A248-1,dates,0)),NA(),IF(MATCH(I$1+$A248-1,dates,0),SUMIFS(stitches,years_of_year,I$2,days_of_year,"&lt;="&amp;$A248),NA())),NA()))</f>
        <v>#N/A</v>
      </c>
      <c r="J248" t="e" cm="1">
        <f t="array" aca="1" ref="J248" ca="1">_xlfn.SINGLE(IF(ISNUMBER(J$2),IF(ISERROR(MATCH(J$1+$A248-1,dates,0)),NA(),IF(MATCH(J$1+$A248-1,dates,0),SUMIFS(stitches,years_of_year,J$2,days_of_year,"&lt;="&amp;$A248),NA())),NA()))</f>
        <v>#N/A</v>
      </c>
      <c r="K248" t="e" cm="1">
        <f t="array" aca="1" ref="K248" ca="1">_xlfn.SINGLE(IF(ISNUMBER(K$2),IF(ISERROR(MATCH(K$1+$A248-1,dates,0)),NA(),IF(MATCH(K$1+$A248-1,dates,0),SUMIFS(stitches,years_of_year,K$2,days_of_year,"&lt;="&amp;$A248),NA())),NA()))</f>
        <v>#N/A</v>
      </c>
    </row>
    <row r="249" spans="1:11">
      <c r="A249">
        <f t="shared" si="15"/>
        <v>247</v>
      </c>
      <c r="B249" t="e">
        <f t="shared" ca="1" si="18"/>
        <v>#N/A</v>
      </c>
      <c r="C249" t="e">
        <f t="shared" ca="1" si="18"/>
        <v>#N/A</v>
      </c>
      <c r="D249" t="e">
        <f t="shared" ca="1" si="18"/>
        <v>#N/A</v>
      </c>
      <c r="E249" t="e">
        <f t="shared" ca="1" si="18"/>
        <v>#N/A</v>
      </c>
      <c r="F249" t="e" cm="1">
        <f t="array" aca="1" ref="F249" ca="1">_xlfn.SINGLE(IF(ISNUMBER(F$2),IF(ISERROR(MATCH(F$1+$A249-1,dates,0)),NA(),IF(MATCH(F$1+$A249-1,dates,0),SUMIFS(stitches,years_of_year,F$2,days_of_year,"&lt;="&amp;$A249),NA())),NA()))</f>
        <v>#N/A</v>
      </c>
      <c r="G249" t="e" cm="1">
        <f t="array" aca="1" ref="G249" ca="1">_xlfn.SINGLE(IF(ISNUMBER(G$2),IF(ISERROR(MATCH(G$1+$A249-1,dates,0)),NA(),IF(MATCH(G$1+$A249-1,dates,0),SUMIFS(stitches,years_of_year,G$2,days_of_year,"&lt;="&amp;$A249),NA())),NA()))</f>
        <v>#N/A</v>
      </c>
      <c r="H249" t="e" cm="1">
        <f t="array" aca="1" ref="H249" ca="1">_xlfn.SINGLE(IF(ISNUMBER(H$2),IF(ISERROR(MATCH(H$1+$A249-1,dates,0)),NA(),IF(MATCH(H$1+$A249-1,dates,0),SUMIFS(stitches,years_of_year,H$2,days_of_year,"&lt;="&amp;$A249),NA())),NA()))</f>
        <v>#N/A</v>
      </c>
      <c r="I249" t="e" cm="1">
        <f t="array" aca="1" ref="I249" ca="1">_xlfn.SINGLE(IF(ISNUMBER(I$2),IF(ISERROR(MATCH(I$1+$A249-1,dates,0)),NA(),IF(MATCH(I$1+$A249-1,dates,0),SUMIFS(stitches,years_of_year,I$2,days_of_year,"&lt;="&amp;$A249),NA())),NA()))</f>
        <v>#N/A</v>
      </c>
      <c r="J249" t="e" cm="1">
        <f t="array" aca="1" ref="J249" ca="1">_xlfn.SINGLE(IF(ISNUMBER(J$2),IF(ISERROR(MATCH(J$1+$A249-1,dates,0)),NA(),IF(MATCH(J$1+$A249-1,dates,0),SUMIFS(stitches,years_of_year,J$2,days_of_year,"&lt;="&amp;$A249),NA())),NA()))</f>
        <v>#N/A</v>
      </c>
      <c r="K249" t="e" cm="1">
        <f t="array" aca="1" ref="K249" ca="1">_xlfn.SINGLE(IF(ISNUMBER(K$2),IF(ISERROR(MATCH(K$1+$A249-1,dates,0)),NA(),IF(MATCH(K$1+$A249-1,dates,0),SUMIFS(stitches,years_of_year,K$2,days_of_year,"&lt;="&amp;$A249),NA())),NA()))</f>
        <v>#N/A</v>
      </c>
    </row>
    <row r="250" spans="1:11">
      <c r="A250">
        <f t="shared" si="15"/>
        <v>248</v>
      </c>
      <c r="B250" t="e">
        <f t="shared" ca="1" si="18"/>
        <v>#N/A</v>
      </c>
      <c r="C250" t="e">
        <f t="shared" ca="1" si="18"/>
        <v>#N/A</v>
      </c>
      <c r="D250" t="e">
        <f t="shared" ca="1" si="18"/>
        <v>#N/A</v>
      </c>
      <c r="E250" t="e">
        <f t="shared" ca="1" si="18"/>
        <v>#N/A</v>
      </c>
      <c r="F250" t="e" cm="1">
        <f t="array" aca="1" ref="F250" ca="1">_xlfn.SINGLE(IF(ISNUMBER(F$2),IF(ISERROR(MATCH(F$1+$A250-1,dates,0)),NA(),IF(MATCH(F$1+$A250-1,dates,0),SUMIFS(stitches,years_of_year,F$2,days_of_year,"&lt;="&amp;$A250),NA())),NA()))</f>
        <v>#N/A</v>
      </c>
      <c r="G250" t="e" cm="1">
        <f t="array" aca="1" ref="G250" ca="1">_xlfn.SINGLE(IF(ISNUMBER(G$2),IF(ISERROR(MATCH(G$1+$A250-1,dates,0)),NA(),IF(MATCH(G$1+$A250-1,dates,0),SUMIFS(stitches,years_of_year,G$2,days_of_year,"&lt;="&amp;$A250),NA())),NA()))</f>
        <v>#N/A</v>
      </c>
      <c r="H250" t="e" cm="1">
        <f t="array" aca="1" ref="H250" ca="1">_xlfn.SINGLE(IF(ISNUMBER(H$2),IF(ISERROR(MATCH(H$1+$A250-1,dates,0)),NA(),IF(MATCH(H$1+$A250-1,dates,0),SUMIFS(stitches,years_of_year,H$2,days_of_year,"&lt;="&amp;$A250),NA())),NA()))</f>
        <v>#N/A</v>
      </c>
      <c r="I250" t="e" cm="1">
        <f t="array" aca="1" ref="I250" ca="1">_xlfn.SINGLE(IF(ISNUMBER(I$2),IF(ISERROR(MATCH(I$1+$A250-1,dates,0)),NA(),IF(MATCH(I$1+$A250-1,dates,0),SUMIFS(stitches,years_of_year,I$2,days_of_year,"&lt;="&amp;$A250),NA())),NA()))</f>
        <v>#N/A</v>
      </c>
      <c r="J250" t="e" cm="1">
        <f t="array" aca="1" ref="J250" ca="1">_xlfn.SINGLE(IF(ISNUMBER(J$2),IF(ISERROR(MATCH(J$1+$A250-1,dates,0)),NA(),IF(MATCH(J$1+$A250-1,dates,0),SUMIFS(stitches,years_of_year,J$2,days_of_year,"&lt;="&amp;$A250),NA())),NA()))</f>
        <v>#N/A</v>
      </c>
      <c r="K250" t="e" cm="1">
        <f t="array" aca="1" ref="K250" ca="1">_xlfn.SINGLE(IF(ISNUMBER(K$2),IF(ISERROR(MATCH(K$1+$A250-1,dates,0)),NA(),IF(MATCH(K$1+$A250-1,dates,0),SUMIFS(stitches,years_of_year,K$2,days_of_year,"&lt;="&amp;$A250),NA())),NA()))</f>
        <v>#N/A</v>
      </c>
    </row>
    <row r="251" spans="1:11">
      <c r="A251">
        <f t="shared" si="15"/>
        <v>249</v>
      </c>
      <c r="B251" t="e">
        <f t="shared" ca="1" si="18"/>
        <v>#N/A</v>
      </c>
      <c r="C251" t="e">
        <f t="shared" ca="1" si="18"/>
        <v>#N/A</v>
      </c>
      <c r="D251" t="e">
        <f t="shared" ca="1" si="18"/>
        <v>#N/A</v>
      </c>
      <c r="E251" t="e">
        <f t="shared" ca="1" si="18"/>
        <v>#N/A</v>
      </c>
      <c r="F251" t="e" cm="1">
        <f t="array" aca="1" ref="F251" ca="1">_xlfn.SINGLE(IF(ISNUMBER(F$2),IF(ISERROR(MATCH(F$1+$A251-1,dates,0)),NA(),IF(MATCH(F$1+$A251-1,dates,0),SUMIFS(stitches,years_of_year,F$2,days_of_year,"&lt;="&amp;$A251),NA())),NA()))</f>
        <v>#N/A</v>
      </c>
      <c r="G251" t="e" cm="1">
        <f t="array" aca="1" ref="G251" ca="1">_xlfn.SINGLE(IF(ISNUMBER(G$2),IF(ISERROR(MATCH(G$1+$A251-1,dates,0)),NA(),IF(MATCH(G$1+$A251-1,dates,0),SUMIFS(stitches,years_of_year,G$2,days_of_year,"&lt;="&amp;$A251),NA())),NA()))</f>
        <v>#N/A</v>
      </c>
      <c r="H251" t="e" cm="1">
        <f t="array" aca="1" ref="H251" ca="1">_xlfn.SINGLE(IF(ISNUMBER(H$2),IF(ISERROR(MATCH(H$1+$A251-1,dates,0)),NA(),IF(MATCH(H$1+$A251-1,dates,0),SUMIFS(stitches,years_of_year,H$2,days_of_year,"&lt;="&amp;$A251),NA())),NA()))</f>
        <v>#N/A</v>
      </c>
      <c r="I251" t="e" cm="1">
        <f t="array" aca="1" ref="I251" ca="1">_xlfn.SINGLE(IF(ISNUMBER(I$2),IF(ISERROR(MATCH(I$1+$A251-1,dates,0)),NA(),IF(MATCH(I$1+$A251-1,dates,0),SUMIFS(stitches,years_of_year,I$2,days_of_year,"&lt;="&amp;$A251),NA())),NA()))</f>
        <v>#N/A</v>
      </c>
      <c r="J251" t="e" cm="1">
        <f t="array" aca="1" ref="J251" ca="1">_xlfn.SINGLE(IF(ISNUMBER(J$2),IF(ISERROR(MATCH(J$1+$A251-1,dates,0)),NA(),IF(MATCH(J$1+$A251-1,dates,0),SUMIFS(stitches,years_of_year,J$2,days_of_year,"&lt;="&amp;$A251),NA())),NA()))</f>
        <v>#N/A</v>
      </c>
      <c r="K251" t="e" cm="1">
        <f t="array" aca="1" ref="K251" ca="1">_xlfn.SINGLE(IF(ISNUMBER(K$2),IF(ISERROR(MATCH(K$1+$A251-1,dates,0)),NA(),IF(MATCH(K$1+$A251-1,dates,0),SUMIFS(stitches,years_of_year,K$2,days_of_year,"&lt;="&amp;$A251),NA())),NA()))</f>
        <v>#N/A</v>
      </c>
    </row>
    <row r="252" spans="1:11">
      <c r="A252">
        <f t="shared" si="15"/>
        <v>250</v>
      </c>
      <c r="B252" t="e">
        <f t="shared" ca="1" si="18"/>
        <v>#N/A</v>
      </c>
      <c r="C252" t="e">
        <f t="shared" ca="1" si="18"/>
        <v>#N/A</v>
      </c>
      <c r="D252" t="e">
        <f t="shared" ca="1" si="18"/>
        <v>#N/A</v>
      </c>
      <c r="E252" t="e">
        <f t="shared" ca="1" si="18"/>
        <v>#N/A</v>
      </c>
      <c r="F252" t="e" cm="1">
        <f t="array" aca="1" ref="F252" ca="1">_xlfn.SINGLE(IF(ISNUMBER(F$2),IF(ISERROR(MATCH(F$1+$A252-1,dates,0)),NA(),IF(MATCH(F$1+$A252-1,dates,0),SUMIFS(stitches,years_of_year,F$2,days_of_year,"&lt;="&amp;$A252),NA())),NA()))</f>
        <v>#N/A</v>
      </c>
      <c r="G252" t="e" cm="1">
        <f t="array" aca="1" ref="G252" ca="1">_xlfn.SINGLE(IF(ISNUMBER(G$2),IF(ISERROR(MATCH(G$1+$A252-1,dates,0)),NA(),IF(MATCH(G$1+$A252-1,dates,0),SUMIFS(stitches,years_of_year,G$2,days_of_year,"&lt;="&amp;$A252),NA())),NA()))</f>
        <v>#N/A</v>
      </c>
      <c r="H252" t="e" cm="1">
        <f t="array" aca="1" ref="H252" ca="1">_xlfn.SINGLE(IF(ISNUMBER(H$2),IF(ISERROR(MATCH(H$1+$A252-1,dates,0)),NA(),IF(MATCH(H$1+$A252-1,dates,0),SUMIFS(stitches,years_of_year,H$2,days_of_year,"&lt;="&amp;$A252),NA())),NA()))</f>
        <v>#N/A</v>
      </c>
      <c r="I252" t="e" cm="1">
        <f t="array" aca="1" ref="I252" ca="1">_xlfn.SINGLE(IF(ISNUMBER(I$2),IF(ISERROR(MATCH(I$1+$A252-1,dates,0)),NA(),IF(MATCH(I$1+$A252-1,dates,0),SUMIFS(stitches,years_of_year,I$2,days_of_year,"&lt;="&amp;$A252),NA())),NA()))</f>
        <v>#N/A</v>
      </c>
      <c r="J252" t="e" cm="1">
        <f t="array" aca="1" ref="J252" ca="1">_xlfn.SINGLE(IF(ISNUMBER(J$2),IF(ISERROR(MATCH(J$1+$A252-1,dates,0)),NA(),IF(MATCH(J$1+$A252-1,dates,0),SUMIFS(stitches,years_of_year,J$2,days_of_year,"&lt;="&amp;$A252),NA())),NA()))</f>
        <v>#N/A</v>
      </c>
      <c r="K252" t="e" cm="1">
        <f t="array" aca="1" ref="K252" ca="1">_xlfn.SINGLE(IF(ISNUMBER(K$2),IF(ISERROR(MATCH(K$1+$A252-1,dates,0)),NA(),IF(MATCH(K$1+$A252-1,dates,0),SUMIFS(stitches,years_of_year,K$2,days_of_year,"&lt;="&amp;$A252),NA())),NA()))</f>
        <v>#N/A</v>
      </c>
    </row>
    <row r="253" spans="1:11">
      <c r="A253">
        <f t="shared" si="15"/>
        <v>251</v>
      </c>
      <c r="B253" t="e">
        <f t="shared" ca="1" si="18"/>
        <v>#N/A</v>
      </c>
      <c r="C253" t="e">
        <f t="shared" ca="1" si="18"/>
        <v>#N/A</v>
      </c>
      <c r="D253" t="e">
        <f t="shared" ca="1" si="18"/>
        <v>#N/A</v>
      </c>
      <c r="E253" t="e">
        <f t="shared" ca="1" si="18"/>
        <v>#N/A</v>
      </c>
      <c r="F253" t="e" cm="1">
        <f t="array" aca="1" ref="F253" ca="1">_xlfn.SINGLE(IF(ISNUMBER(F$2),IF(ISERROR(MATCH(F$1+$A253-1,dates,0)),NA(),IF(MATCH(F$1+$A253-1,dates,0),SUMIFS(stitches,years_of_year,F$2,days_of_year,"&lt;="&amp;$A253),NA())),NA()))</f>
        <v>#N/A</v>
      </c>
      <c r="G253" t="e" cm="1">
        <f t="array" aca="1" ref="G253" ca="1">_xlfn.SINGLE(IF(ISNUMBER(G$2),IF(ISERROR(MATCH(G$1+$A253-1,dates,0)),NA(),IF(MATCH(G$1+$A253-1,dates,0),SUMIFS(stitches,years_of_year,G$2,days_of_year,"&lt;="&amp;$A253),NA())),NA()))</f>
        <v>#N/A</v>
      </c>
      <c r="H253" t="e" cm="1">
        <f t="array" aca="1" ref="H253" ca="1">_xlfn.SINGLE(IF(ISNUMBER(H$2),IF(ISERROR(MATCH(H$1+$A253-1,dates,0)),NA(),IF(MATCH(H$1+$A253-1,dates,0),SUMIFS(stitches,years_of_year,H$2,days_of_year,"&lt;="&amp;$A253),NA())),NA()))</f>
        <v>#N/A</v>
      </c>
      <c r="I253" t="e" cm="1">
        <f t="array" aca="1" ref="I253" ca="1">_xlfn.SINGLE(IF(ISNUMBER(I$2),IF(ISERROR(MATCH(I$1+$A253-1,dates,0)),NA(),IF(MATCH(I$1+$A253-1,dates,0),SUMIFS(stitches,years_of_year,I$2,days_of_year,"&lt;="&amp;$A253),NA())),NA()))</f>
        <v>#N/A</v>
      </c>
      <c r="J253" t="e" cm="1">
        <f t="array" aca="1" ref="J253" ca="1">_xlfn.SINGLE(IF(ISNUMBER(J$2),IF(ISERROR(MATCH(J$1+$A253-1,dates,0)),NA(),IF(MATCH(J$1+$A253-1,dates,0),SUMIFS(stitches,years_of_year,J$2,days_of_year,"&lt;="&amp;$A253),NA())),NA()))</f>
        <v>#N/A</v>
      </c>
      <c r="K253" t="e" cm="1">
        <f t="array" aca="1" ref="K253" ca="1">_xlfn.SINGLE(IF(ISNUMBER(K$2),IF(ISERROR(MATCH(K$1+$A253-1,dates,0)),NA(),IF(MATCH(K$1+$A253-1,dates,0),SUMIFS(stitches,years_of_year,K$2,days_of_year,"&lt;="&amp;$A253),NA())),NA()))</f>
        <v>#N/A</v>
      </c>
    </row>
    <row r="254" spans="1:11">
      <c r="A254">
        <f t="shared" si="15"/>
        <v>252</v>
      </c>
      <c r="B254" t="e">
        <f t="shared" ca="1" si="18"/>
        <v>#N/A</v>
      </c>
      <c r="C254" t="e">
        <f t="shared" ca="1" si="18"/>
        <v>#N/A</v>
      </c>
      <c r="D254" t="e">
        <f t="shared" ca="1" si="18"/>
        <v>#N/A</v>
      </c>
      <c r="E254" t="e">
        <f t="shared" ca="1" si="18"/>
        <v>#N/A</v>
      </c>
      <c r="F254" t="e" cm="1">
        <f t="array" aca="1" ref="F254" ca="1">_xlfn.SINGLE(IF(ISNUMBER(F$2),IF(ISERROR(MATCH(F$1+$A254-1,dates,0)),NA(),IF(MATCH(F$1+$A254-1,dates,0),SUMIFS(stitches,years_of_year,F$2,days_of_year,"&lt;="&amp;$A254),NA())),NA()))</f>
        <v>#N/A</v>
      </c>
      <c r="G254" t="e" cm="1">
        <f t="array" aca="1" ref="G254" ca="1">_xlfn.SINGLE(IF(ISNUMBER(G$2),IF(ISERROR(MATCH(G$1+$A254-1,dates,0)),NA(),IF(MATCH(G$1+$A254-1,dates,0),SUMIFS(stitches,years_of_year,G$2,days_of_year,"&lt;="&amp;$A254),NA())),NA()))</f>
        <v>#N/A</v>
      </c>
      <c r="H254" t="e" cm="1">
        <f t="array" aca="1" ref="H254" ca="1">_xlfn.SINGLE(IF(ISNUMBER(H$2),IF(ISERROR(MATCH(H$1+$A254-1,dates,0)),NA(),IF(MATCH(H$1+$A254-1,dates,0),SUMIFS(stitches,years_of_year,H$2,days_of_year,"&lt;="&amp;$A254),NA())),NA()))</f>
        <v>#N/A</v>
      </c>
      <c r="I254" t="e" cm="1">
        <f t="array" aca="1" ref="I254" ca="1">_xlfn.SINGLE(IF(ISNUMBER(I$2),IF(ISERROR(MATCH(I$1+$A254-1,dates,0)),NA(),IF(MATCH(I$1+$A254-1,dates,0),SUMIFS(stitches,years_of_year,I$2,days_of_year,"&lt;="&amp;$A254),NA())),NA()))</f>
        <v>#N/A</v>
      </c>
      <c r="J254" t="e" cm="1">
        <f t="array" aca="1" ref="J254" ca="1">_xlfn.SINGLE(IF(ISNUMBER(J$2),IF(ISERROR(MATCH(J$1+$A254-1,dates,0)),NA(),IF(MATCH(J$1+$A254-1,dates,0),SUMIFS(stitches,years_of_year,J$2,days_of_year,"&lt;="&amp;$A254),NA())),NA()))</f>
        <v>#N/A</v>
      </c>
      <c r="K254" t="e" cm="1">
        <f t="array" aca="1" ref="K254" ca="1">_xlfn.SINGLE(IF(ISNUMBER(K$2),IF(ISERROR(MATCH(K$1+$A254-1,dates,0)),NA(),IF(MATCH(K$1+$A254-1,dates,0),SUMIFS(stitches,years_of_year,K$2,days_of_year,"&lt;="&amp;$A254),NA())),NA()))</f>
        <v>#N/A</v>
      </c>
    </row>
    <row r="255" spans="1:11">
      <c r="A255">
        <f t="shared" si="15"/>
        <v>253</v>
      </c>
      <c r="B255" t="e">
        <f t="shared" ca="1" si="18"/>
        <v>#N/A</v>
      </c>
      <c r="C255" t="e">
        <f t="shared" ca="1" si="18"/>
        <v>#N/A</v>
      </c>
      <c r="D255" t="e">
        <f t="shared" ca="1" si="18"/>
        <v>#N/A</v>
      </c>
      <c r="E255" t="e">
        <f t="shared" ca="1" si="18"/>
        <v>#N/A</v>
      </c>
      <c r="F255" t="e" cm="1">
        <f t="array" aca="1" ref="F255" ca="1">_xlfn.SINGLE(IF(ISNUMBER(F$2),IF(ISERROR(MATCH(F$1+$A255-1,dates,0)),NA(),IF(MATCH(F$1+$A255-1,dates,0),SUMIFS(stitches,years_of_year,F$2,days_of_year,"&lt;="&amp;$A255),NA())),NA()))</f>
        <v>#N/A</v>
      </c>
      <c r="G255" t="e" cm="1">
        <f t="array" aca="1" ref="G255" ca="1">_xlfn.SINGLE(IF(ISNUMBER(G$2),IF(ISERROR(MATCH(G$1+$A255-1,dates,0)),NA(),IF(MATCH(G$1+$A255-1,dates,0),SUMIFS(stitches,years_of_year,G$2,days_of_year,"&lt;="&amp;$A255),NA())),NA()))</f>
        <v>#N/A</v>
      </c>
      <c r="H255" t="e" cm="1">
        <f t="array" aca="1" ref="H255" ca="1">_xlfn.SINGLE(IF(ISNUMBER(H$2),IF(ISERROR(MATCH(H$1+$A255-1,dates,0)),NA(),IF(MATCH(H$1+$A255-1,dates,0),SUMIFS(stitches,years_of_year,H$2,days_of_year,"&lt;="&amp;$A255),NA())),NA()))</f>
        <v>#N/A</v>
      </c>
      <c r="I255" t="e" cm="1">
        <f t="array" aca="1" ref="I255" ca="1">_xlfn.SINGLE(IF(ISNUMBER(I$2),IF(ISERROR(MATCH(I$1+$A255-1,dates,0)),NA(),IF(MATCH(I$1+$A255-1,dates,0),SUMIFS(stitches,years_of_year,I$2,days_of_year,"&lt;="&amp;$A255),NA())),NA()))</f>
        <v>#N/A</v>
      </c>
      <c r="J255" t="e" cm="1">
        <f t="array" aca="1" ref="J255" ca="1">_xlfn.SINGLE(IF(ISNUMBER(J$2),IF(ISERROR(MATCH(J$1+$A255-1,dates,0)),NA(),IF(MATCH(J$1+$A255-1,dates,0),SUMIFS(stitches,years_of_year,J$2,days_of_year,"&lt;="&amp;$A255),NA())),NA()))</f>
        <v>#N/A</v>
      </c>
      <c r="K255" t="e" cm="1">
        <f t="array" aca="1" ref="K255" ca="1">_xlfn.SINGLE(IF(ISNUMBER(K$2),IF(ISERROR(MATCH(K$1+$A255-1,dates,0)),NA(),IF(MATCH(K$1+$A255-1,dates,0),SUMIFS(stitches,years_of_year,K$2,days_of_year,"&lt;="&amp;$A255),NA())),NA()))</f>
        <v>#N/A</v>
      </c>
    </row>
    <row r="256" spans="1:11">
      <c r="A256">
        <f t="shared" si="15"/>
        <v>254</v>
      </c>
      <c r="B256" t="e">
        <f t="shared" ca="1" si="18"/>
        <v>#N/A</v>
      </c>
      <c r="C256" t="e">
        <f t="shared" ca="1" si="18"/>
        <v>#N/A</v>
      </c>
      <c r="D256" t="e">
        <f t="shared" ca="1" si="18"/>
        <v>#N/A</v>
      </c>
      <c r="E256" t="e">
        <f t="shared" ca="1" si="18"/>
        <v>#N/A</v>
      </c>
      <c r="F256" t="e" cm="1">
        <f t="array" aca="1" ref="F256" ca="1">_xlfn.SINGLE(IF(ISNUMBER(F$2),IF(ISERROR(MATCH(F$1+$A256-1,dates,0)),NA(),IF(MATCH(F$1+$A256-1,dates,0),SUMIFS(stitches,years_of_year,F$2,days_of_year,"&lt;="&amp;$A256),NA())),NA()))</f>
        <v>#N/A</v>
      </c>
      <c r="G256" t="e" cm="1">
        <f t="array" aca="1" ref="G256" ca="1">_xlfn.SINGLE(IF(ISNUMBER(G$2),IF(ISERROR(MATCH(G$1+$A256-1,dates,0)),NA(),IF(MATCH(G$1+$A256-1,dates,0),SUMIFS(stitches,years_of_year,G$2,days_of_year,"&lt;="&amp;$A256),NA())),NA()))</f>
        <v>#N/A</v>
      </c>
      <c r="H256" t="e" cm="1">
        <f t="array" aca="1" ref="H256" ca="1">_xlfn.SINGLE(IF(ISNUMBER(H$2),IF(ISERROR(MATCH(H$1+$A256-1,dates,0)),NA(),IF(MATCH(H$1+$A256-1,dates,0),SUMIFS(stitches,years_of_year,H$2,days_of_year,"&lt;="&amp;$A256),NA())),NA()))</f>
        <v>#N/A</v>
      </c>
      <c r="I256" t="e" cm="1">
        <f t="array" aca="1" ref="I256" ca="1">_xlfn.SINGLE(IF(ISNUMBER(I$2),IF(ISERROR(MATCH(I$1+$A256-1,dates,0)),NA(),IF(MATCH(I$1+$A256-1,dates,0),SUMIFS(stitches,years_of_year,I$2,days_of_year,"&lt;="&amp;$A256),NA())),NA()))</f>
        <v>#N/A</v>
      </c>
      <c r="J256" t="e" cm="1">
        <f t="array" aca="1" ref="J256" ca="1">_xlfn.SINGLE(IF(ISNUMBER(J$2),IF(ISERROR(MATCH(J$1+$A256-1,dates,0)),NA(),IF(MATCH(J$1+$A256-1,dates,0),SUMIFS(stitches,years_of_year,J$2,days_of_year,"&lt;="&amp;$A256),NA())),NA()))</f>
        <v>#N/A</v>
      </c>
      <c r="K256" t="e" cm="1">
        <f t="array" aca="1" ref="K256" ca="1">_xlfn.SINGLE(IF(ISNUMBER(K$2),IF(ISERROR(MATCH(K$1+$A256-1,dates,0)),NA(),IF(MATCH(K$1+$A256-1,dates,0),SUMIFS(stitches,years_of_year,K$2,days_of_year,"&lt;="&amp;$A256),NA())),NA()))</f>
        <v>#N/A</v>
      </c>
    </row>
    <row r="257" spans="1:11">
      <c r="A257">
        <f t="shared" si="15"/>
        <v>255</v>
      </c>
      <c r="B257" t="e">
        <f t="shared" ca="1" si="18"/>
        <v>#N/A</v>
      </c>
      <c r="C257" t="e">
        <f t="shared" ca="1" si="18"/>
        <v>#N/A</v>
      </c>
      <c r="D257" t="e">
        <f t="shared" ca="1" si="18"/>
        <v>#N/A</v>
      </c>
      <c r="E257" t="e">
        <f t="shared" ca="1" si="18"/>
        <v>#N/A</v>
      </c>
      <c r="F257" t="e" cm="1">
        <f t="array" aca="1" ref="F257" ca="1">_xlfn.SINGLE(IF(ISNUMBER(F$2),IF(ISERROR(MATCH(F$1+$A257-1,dates,0)),NA(),IF(MATCH(F$1+$A257-1,dates,0),SUMIFS(stitches,years_of_year,F$2,days_of_year,"&lt;="&amp;$A257),NA())),NA()))</f>
        <v>#N/A</v>
      </c>
      <c r="G257" t="e" cm="1">
        <f t="array" aca="1" ref="G257" ca="1">_xlfn.SINGLE(IF(ISNUMBER(G$2),IF(ISERROR(MATCH(G$1+$A257-1,dates,0)),NA(),IF(MATCH(G$1+$A257-1,dates,0),SUMIFS(stitches,years_of_year,G$2,days_of_year,"&lt;="&amp;$A257),NA())),NA()))</f>
        <v>#N/A</v>
      </c>
      <c r="H257" t="e" cm="1">
        <f t="array" aca="1" ref="H257" ca="1">_xlfn.SINGLE(IF(ISNUMBER(H$2),IF(ISERROR(MATCH(H$1+$A257-1,dates,0)),NA(),IF(MATCH(H$1+$A257-1,dates,0),SUMIFS(stitches,years_of_year,H$2,days_of_year,"&lt;="&amp;$A257),NA())),NA()))</f>
        <v>#N/A</v>
      </c>
      <c r="I257" t="e" cm="1">
        <f t="array" aca="1" ref="I257" ca="1">_xlfn.SINGLE(IF(ISNUMBER(I$2),IF(ISERROR(MATCH(I$1+$A257-1,dates,0)),NA(),IF(MATCH(I$1+$A257-1,dates,0),SUMIFS(stitches,years_of_year,I$2,days_of_year,"&lt;="&amp;$A257),NA())),NA()))</f>
        <v>#N/A</v>
      </c>
      <c r="J257" t="e" cm="1">
        <f t="array" aca="1" ref="J257" ca="1">_xlfn.SINGLE(IF(ISNUMBER(J$2),IF(ISERROR(MATCH(J$1+$A257-1,dates,0)),NA(),IF(MATCH(J$1+$A257-1,dates,0),SUMIFS(stitches,years_of_year,J$2,days_of_year,"&lt;="&amp;$A257),NA())),NA()))</f>
        <v>#N/A</v>
      </c>
      <c r="K257" t="e" cm="1">
        <f t="array" aca="1" ref="K257" ca="1">_xlfn.SINGLE(IF(ISNUMBER(K$2),IF(ISERROR(MATCH(K$1+$A257-1,dates,0)),NA(),IF(MATCH(K$1+$A257-1,dates,0),SUMIFS(stitches,years_of_year,K$2,days_of_year,"&lt;="&amp;$A257),NA())),NA()))</f>
        <v>#N/A</v>
      </c>
    </row>
    <row r="258" spans="1:11">
      <c r="A258">
        <f t="shared" si="15"/>
        <v>256</v>
      </c>
      <c r="B258" t="e">
        <f t="shared" ca="1" si="18"/>
        <v>#N/A</v>
      </c>
      <c r="C258" t="e">
        <f t="shared" ca="1" si="18"/>
        <v>#N/A</v>
      </c>
      <c r="D258" t="e">
        <f t="shared" ca="1" si="18"/>
        <v>#N/A</v>
      </c>
      <c r="E258" t="e">
        <f t="shared" ca="1" si="18"/>
        <v>#N/A</v>
      </c>
      <c r="F258" t="e" cm="1">
        <f t="array" aca="1" ref="F258" ca="1">_xlfn.SINGLE(IF(ISNUMBER(F$2),IF(ISERROR(MATCH(F$1+$A258-1,dates,0)),NA(),IF(MATCH(F$1+$A258-1,dates,0),SUMIFS(stitches,years_of_year,F$2,days_of_year,"&lt;="&amp;$A258),NA())),NA()))</f>
        <v>#N/A</v>
      </c>
      <c r="G258" t="e" cm="1">
        <f t="array" aca="1" ref="G258" ca="1">_xlfn.SINGLE(IF(ISNUMBER(G$2),IF(ISERROR(MATCH(G$1+$A258-1,dates,0)),NA(),IF(MATCH(G$1+$A258-1,dates,0),SUMIFS(stitches,years_of_year,G$2,days_of_year,"&lt;="&amp;$A258),NA())),NA()))</f>
        <v>#N/A</v>
      </c>
      <c r="H258" t="e" cm="1">
        <f t="array" aca="1" ref="H258" ca="1">_xlfn.SINGLE(IF(ISNUMBER(H$2),IF(ISERROR(MATCH(H$1+$A258-1,dates,0)),NA(),IF(MATCH(H$1+$A258-1,dates,0),SUMIFS(stitches,years_of_year,H$2,days_of_year,"&lt;="&amp;$A258),NA())),NA()))</f>
        <v>#N/A</v>
      </c>
      <c r="I258" t="e" cm="1">
        <f t="array" aca="1" ref="I258" ca="1">_xlfn.SINGLE(IF(ISNUMBER(I$2),IF(ISERROR(MATCH(I$1+$A258-1,dates,0)),NA(),IF(MATCH(I$1+$A258-1,dates,0),SUMIFS(stitches,years_of_year,I$2,days_of_year,"&lt;="&amp;$A258),NA())),NA()))</f>
        <v>#N/A</v>
      </c>
      <c r="J258" t="e" cm="1">
        <f t="array" aca="1" ref="J258" ca="1">_xlfn.SINGLE(IF(ISNUMBER(J$2),IF(ISERROR(MATCH(J$1+$A258-1,dates,0)),NA(),IF(MATCH(J$1+$A258-1,dates,0),SUMIFS(stitches,years_of_year,J$2,days_of_year,"&lt;="&amp;$A258),NA())),NA()))</f>
        <v>#N/A</v>
      </c>
      <c r="K258" t="e" cm="1">
        <f t="array" aca="1" ref="K258" ca="1">_xlfn.SINGLE(IF(ISNUMBER(K$2),IF(ISERROR(MATCH(K$1+$A258-1,dates,0)),NA(),IF(MATCH(K$1+$A258-1,dates,0),SUMIFS(stitches,years_of_year,K$2,days_of_year,"&lt;="&amp;$A258),NA())),NA()))</f>
        <v>#N/A</v>
      </c>
    </row>
    <row r="259" spans="1:11">
      <c r="A259">
        <f t="shared" si="15"/>
        <v>257</v>
      </c>
      <c r="B259" t="e">
        <f t="shared" ca="1" si="18"/>
        <v>#N/A</v>
      </c>
      <c r="C259" t="e">
        <f t="shared" ca="1" si="18"/>
        <v>#N/A</v>
      </c>
      <c r="D259" t="e">
        <f t="shared" ca="1" si="18"/>
        <v>#N/A</v>
      </c>
      <c r="E259" t="e">
        <f t="shared" ca="1" si="18"/>
        <v>#N/A</v>
      </c>
      <c r="F259" t="e" cm="1">
        <f t="array" aca="1" ref="F259" ca="1">_xlfn.SINGLE(IF(ISNUMBER(F$2),IF(ISERROR(MATCH(F$1+$A259-1,dates,0)),NA(),IF(MATCH(F$1+$A259-1,dates,0),SUMIFS(stitches,years_of_year,F$2,days_of_year,"&lt;="&amp;$A259),NA())),NA()))</f>
        <v>#N/A</v>
      </c>
      <c r="G259" t="e" cm="1">
        <f t="array" aca="1" ref="G259" ca="1">_xlfn.SINGLE(IF(ISNUMBER(G$2),IF(ISERROR(MATCH(G$1+$A259-1,dates,0)),NA(),IF(MATCH(G$1+$A259-1,dates,0),SUMIFS(stitches,years_of_year,G$2,days_of_year,"&lt;="&amp;$A259),NA())),NA()))</f>
        <v>#N/A</v>
      </c>
      <c r="H259" t="e" cm="1">
        <f t="array" aca="1" ref="H259" ca="1">_xlfn.SINGLE(IF(ISNUMBER(H$2),IF(ISERROR(MATCH(H$1+$A259-1,dates,0)),NA(),IF(MATCH(H$1+$A259-1,dates,0),SUMIFS(stitches,years_of_year,H$2,days_of_year,"&lt;="&amp;$A259),NA())),NA()))</f>
        <v>#N/A</v>
      </c>
      <c r="I259" t="e" cm="1">
        <f t="array" aca="1" ref="I259" ca="1">_xlfn.SINGLE(IF(ISNUMBER(I$2),IF(ISERROR(MATCH(I$1+$A259-1,dates,0)),NA(),IF(MATCH(I$1+$A259-1,dates,0),SUMIFS(stitches,years_of_year,I$2,days_of_year,"&lt;="&amp;$A259),NA())),NA()))</f>
        <v>#N/A</v>
      </c>
      <c r="J259" t="e" cm="1">
        <f t="array" aca="1" ref="J259" ca="1">_xlfn.SINGLE(IF(ISNUMBER(J$2),IF(ISERROR(MATCH(J$1+$A259-1,dates,0)),NA(),IF(MATCH(J$1+$A259-1,dates,0),SUMIFS(stitches,years_of_year,J$2,days_of_year,"&lt;="&amp;$A259),NA())),NA()))</f>
        <v>#N/A</v>
      </c>
      <c r="K259" t="e" cm="1">
        <f t="array" aca="1" ref="K259" ca="1">_xlfn.SINGLE(IF(ISNUMBER(K$2),IF(ISERROR(MATCH(K$1+$A259-1,dates,0)),NA(),IF(MATCH(K$1+$A259-1,dates,0),SUMIFS(stitches,years_of_year,K$2,days_of_year,"&lt;="&amp;$A259),NA())),NA()))</f>
        <v>#N/A</v>
      </c>
    </row>
    <row r="260" spans="1:11">
      <c r="A260">
        <f t="shared" si="15"/>
        <v>258</v>
      </c>
      <c r="B260" t="e">
        <f t="shared" ca="1" si="18"/>
        <v>#N/A</v>
      </c>
      <c r="C260" t="e">
        <f t="shared" ca="1" si="18"/>
        <v>#N/A</v>
      </c>
      <c r="D260" t="e">
        <f t="shared" ca="1" si="18"/>
        <v>#N/A</v>
      </c>
      <c r="E260" t="e">
        <f t="shared" ca="1" si="18"/>
        <v>#N/A</v>
      </c>
      <c r="F260" t="e" cm="1">
        <f t="array" aca="1" ref="F260" ca="1">_xlfn.SINGLE(IF(ISNUMBER(F$2),IF(ISERROR(MATCH(F$1+$A260-1,dates,0)),NA(),IF(MATCH(F$1+$A260-1,dates,0),SUMIFS(stitches,years_of_year,F$2,days_of_year,"&lt;="&amp;$A260),NA())),NA()))</f>
        <v>#N/A</v>
      </c>
      <c r="G260" t="e" cm="1">
        <f t="array" aca="1" ref="G260" ca="1">_xlfn.SINGLE(IF(ISNUMBER(G$2),IF(ISERROR(MATCH(G$1+$A260-1,dates,0)),NA(),IF(MATCH(G$1+$A260-1,dates,0),SUMIFS(stitches,years_of_year,G$2,days_of_year,"&lt;="&amp;$A260),NA())),NA()))</f>
        <v>#N/A</v>
      </c>
      <c r="H260" t="e" cm="1">
        <f t="array" aca="1" ref="H260" ca="1">_xlfn.SINGLE(IF(ISNUMBER(H$2),IF(ISERROR(MATCH(H$1+$A260-1,dates,0)),NA(),IF(MATCH(H$1+$A260-1,dates,0),SUMIFS(stitches,years_of_year,H$2,days_of_year,"&lt;="&amp;$A260),NA())),NA()))</f>
        <v>#N/A</v>
      </c>
      <c r="I260" t="e" cm="1">
        <f t="array" aca="1" ref="I260" ca="1">_xlfn.SINGLE(IF(ISNUMBER(I$2),IF(ISERROR(MATCH(I$1+$A260-1,dates,0)),NA(),IF(MATCH(I$1+$A260-1,dates,0),SUMIFS(stitches,years_of_year,I$2,days_of_year,"&lt;="&amp;$A260),NA())),NA()))</f>
        <v>#N/A</v>
      </c>
      <c r="J260" t="e" cm="1">
        <f t="array" aca="1" ref="J260" ca="1">_xlfn.SINGLE(IF(ISNUMBER(J$2),IF(ISERROR(MATCH(J$1+$A260-1,dates,0)),NA(),IF(MATCH(J$1+$A260-1,dates,0),SUMIFS(stitches,years_of_year,J$2,days_of_year,"&lt;="&amp;$A260),NA())),NA()))</f>
        <v>#N/A</v>
      </c>
      <c r="K260" t="e" cm="1">
        <f t="array" aca="1" ref="K260" ca="1">_xlfn.SINGLE(IF(ISNUMBER(K$2),IF(ISERROR(MATCH(K$1+$A260-1,dates,0)),NA(),IF(MATCH(K$1+$A260-1,dates,0),SUMIFS(stitches,years_of_year,K$2,days_of_year,"&lt;="&amp;$A260),NA())),NA()))</f>
        <v>#N/A</v>
      </c>
    </row>
    <row r="261" spans="1:11">
      <c r="A261">
        <f t="shared" ref="A261:A324" si="19">A260+1</f>
        <v>259</v>
      </c>
      <c r="B261" t="e">
        <f t="shared" ca="1" si="18"/>
        <v>#N/A</v>
      </c>
      <c r="C261" t="e">
        <f t="shared" ca="1" si="18"/>
        <v>#N/A</v>
      </c>
      <c r="D261" t="e">
        <f t="shared" ca="1" si="18"/>
        <v>#N/A</v>
      </c>
      <c r="E261" t="e">
        <f t="shared" ca="1" si="18"/>
        <v>#N/A</v>
      </c>
      <c r="F261" t="e" cm="1">
        <f t="array" aca="1" ref="F261" ca="1">_xlfn.SINGLE(IF(ISNUMBER(F$2),IF(ISERROR(MATCH(F$1+$A261-1,dates,0)),NA(),IF(MATCH(F$1+$A261-1,dates,0),SUMIFS(stitches,years_of_year,F$2,days_of_year,"&lt;="&amp;$A261),NA())),NA()))</f>
        <v>#N/A</v>
      </c>
      <c r="G261" t="e" cm="1">
        <f t="array" aca="1" ref="G261" ca="1">_xlfn.SINGLE(IF(ISNUMBER(G$2),IF(ISERROR(MATCH(G$1+$A261-1,dates,0)),NA(),IF(MATCH(G$1+$A261-1,dates,0),SUMIFS(stitches,years_of_year,G$2,days_of_year,"&lt;="&amp;$A261),NA())),NA()))</f>
        <v>#N/A</v>
      </c>
      <c r="H261" t="e" cm="1">
        <f t="array" aca="1" ref="H261" ca="1">_xlfn.SINGLE(IF(ISNUMBER(H$2),IF(ISERROR(MATCH(H$1+$A261-1,dates,0)),NA(),IF(MATCH(H$1+$A261-1,dates,0),SUMIFS(stitches,years_of_year,H$2,days_of_year,"&lt;="&amp;$A261),NA())),NA()))</f>
        <v>#N/A</v>
      </c>
      <c r="I261" t="e" cm="1">
        <f t="array" aca="1" ref="I261" ca="1">_xlfn.SINGLE(IF(ISNUMBER(I$2),IF(ISERROR(MATCH(I$1+$A261-1,dates,0)),NA(),IF(MATCH(I$1+$A261-1,dates,0),SUMIFS(stitches,years_of_year,I$2,days_of_year,"&lt;="&amp;$A261),NA())),NA()))</f>
        <v>#N/A</v>
      </c>
      <c r="J261" t="e" cm="1">
        <f t="array" aca="1" ref="J261" ca="1">_xlfn.SINGLE(IF(ISNUMBER(J$2),IF(ISERROR(MATCH(J$1+$A261-1,dates,0)),NA(),IF(MATCH(J$1+$A261-1,dates,0),SUMIFS(stitches,years_of_year,J$2,days_of_year,"&lt;="&amp;$A261),NA())),NA()))</f>
        <v>#N/A</v>
      </c>
      <c r="K261" t="e" cm="1">
        <f t="array" aca="1" ref="K261" ca="1">_xlfn.SINGLE(IF(ISNUMBER(K$2),IF(ISERROR(MATCH(K$1+$A261-1,dates,0)),NA(),IF(MATCH(K$1+$A261-1,dates,0),SUMIFS(stitches,years_of_year,K$2,days_of_year,"&lt;="&amp;$A261),NA())),NA()))</f>
        <v>#N/A</v>
      </c>
    </row>
    <row r="262" spans="1:11">
      <c r="A262">
        <f t="shared" si="19"/>
        <v>260</v>
      </c>
      <c r="B262" t="e">
        <f t="shared" ca="1" si="18"/>
        <v>#N/A</v>
      </c>
      <c r="C262" t="e">
        <f t="shared" ca="1" si="18"/>
        <v>#N/A</v>
      </c>
      <c r="D262" t="e">
        <f t="shared" ca="1" si="18"/>
        <v>#N/A</v>
      </c>
      <c r="E262" t="e">
        <f t="shared" ca="1" si="18"/>
        <v>#N/A</v>
      </c>
      <c r="F262" t="e" cm="1">
        <f t="array" aca="1" ref="F262" ca="1">_xlfn.SINGLE(IF(ISNUMBER(F$2),IF(ISERROR(MATCH(F$1+$A262-1,dates,0)),NA(),IF(MATCH(F$1+$A262-1,dates,0),SUMIFS(stitches,years_of_year,F$2,days_of_year,"&lt;="&amp;$A262),NA())),NA()))</f>
        <v>#N/A</v>
      </c>
      <c r="G262" t="e" cm="1">
        <f t="array" aca="1" ref="G262" ca="1">_xlfn.SINGLE(IF(ISNUMBER(G$2),IF(ISERROR(MATCH(G$1+$A262-1,dates,0)),NA(),IF(MATCH(G$1+$A262-1,dates,0),SUMIFS(stitches,years_of_year,G$2,days_of_year,"&lt;="&amp;$A262),NA())),NA()))</f>
        <v>#N/A</v>
      </c>
      <c r="H262" t="e" cm="1">
        <f t="array" aca="1" ref="H262" ca="1">_xlfn.SINGLE(IF(ISNUMBER(H$2),IF(ISERROR(MATCH(H$1+$A262-1,dates,0)),NA(),IF(MATCH(H$1+$A262-1,dates,0),SUMIFS(stitches,years_of_year,H$2,days_of_year,"&lt;="&amp;$A262),NA())),NA()))</f>
        <v>#N/A</v>
      </c>
      <c r="I262" t="e" cm="1">
        <f t="array" aca="1" ref="I262" ca="1">_xlfn.SINGLE(IF(ISNUMBER(I$2),IF(ISERROR(MATCH(I$1+$A262-1,dates,0)),NA(),IF(MATCH(I$1+$A262-1,dates,0),SUMIFS(stitches,years_of_year,I$2,days_of_year,"&lt;="&amp;$A262),NA())),NA()))</f>
        <v>#N/A</v>
      </c>
      <c r="J262" t="e" cm="1">
        <f t="array" aca="1" ref="J262" ca="1">_xlfn.SINGLE(IF(ISNUMBER(J$2),IF(ISERROR(MATCH(J$1+$A262-1,dates,0)),NA(),IF(MATCH(J$1+$A262-1,dates,0),SUMIFS(stitches,years_of_year,J$2,days_of_year,"&lt;="&amp;$A262),NA())),NA()))</f>
        <v>#N/A</v>
      </c>
      <c r="K262" t="e" cm="1">
        <f t="array" aca="1" ref="K262" ca="1">_xlfn.SINGLE(IF(ISNUMBER(K$2),IF(ISERROR(MATCH(K$1+$A262-1,dates,0)),NA(),IF(MATCH(K$1+$A262-1,dates,0),SUMIFS(stitches,years_of_year,K$2,days_of_year,"&lt;="&amp;$A262),NA())),NA()))</f>
        <v>#N/A</v>
      </c>
    </row>
    <row r="263" spans="1:11">
      <c r="A263">
        <f t="shared" si="19"/>
        <v>261</v>
      </c>
      <c r="B263" t="e">
        <f t="shared" ref="B263:E282" ca="1" si="20">IF(ISNUMBER(B$2),IF(ISERROR(MATCH(B$1+$A263-1,dates,0)),NA(),IF(MATCH(B$1+$A263-1,dates,0),SUMIFS(stitches,years_of_year,B$2,days_of_year,"&lt;="&amp;$A263),NA())),NA())</f>
        <v>#N/A</v>
      </c>
      <c r="C263" t="e">
        <f t="shared" ca="1" si="20"/>
        <v>#N/A</v>
      </c>
      <c r="D263" t="e">
        <f t="shared" ca="1" si="20"/>
        <v>#N/A</v>
      </c>
      <c r="E263" t="e">
        <f t="shared" ca="1" si="20"/>
        <v>#N/A</v>
      </c>
      <c r="F263" t="e" cm="1">
        <f t="array" aca="1" ref="F263" ca="1">_xlfn.SINGLE(IF(ISNUMBER(F$2),IF(ISERROR(MATCH(F$1+$A263-1,dates,0)),NA(),IF(MATCH(F$1+$A263-1,dates,0),SUMIFS(stitches,years_of_year,F$2,days_of_year,"&lt;="&amp;$A263),NA())),NA()))</f>
        <v>#N/A</v>
      </c>
      <c r="G263" t="e" cm="1">
        <f t="array" aca="1" ref="G263" ca="1">_xlfn.SINGLE(IF(ISNUMBER(G$2),IF(ISERROR(MATCH(G$1+$A263-1,dates,0)),NA(),IF(MATCH(G$1+$A263-1,dates,0),SUMIFS(stitches,years_of_year,G$2,days_of_year,"&lt;="&amp;$A263),NA())),NA()))</f>
        <v>#N/A</v>
      </c>
      <c r="H263" t="e" cm="1">
        <f t="array" aca="1" ref="H263" ca="1">_xlfn.SINGLE(IF(ISNUMBER(H$2),IF(ISERROR(MATCH(H$1+$A263-1,dates,0)),NA(),IF(MATCH(H$1+$A263-1,dates,0),SUMIFS(stitches,years_of_year,H$2,days_of_year,"&lt;="&amp;$A263),NA())),NA()))</f>
        <v>#N/A</v>
      </c>
      <c r="I263" t="e" cm="1">
        <f t="array" aca="1" ref="I263" ca="1">_xlfn.SINGLE(IF(ISNUMBER(I$2),IF(ISERROR(MATCH(I$1+$A263-1,dates,0)),NA(),IF(MATCH(I$1+$A263-1,dates,0),SUMIFS(stitches,years_of_year,I$2,days_of_year,"&lt;="&amp;$A263),NA())),NA()))</f>
        <v>#N/A</v>
      </c>
      <c r="J263" t="e" cm="1">
        <f t="array" aca="1" ref="J263" ca="1">_xlfn.SINGLE(IF(ISNUMBER(J$2),IF(ISERROR(MATCH(J$1+$A263-1,dates,0)),NA(),IF(MATCH(J$1+$A263-1,dates,0),SUMIFS(stitches,years_of_year,J$2,days_of_year,"&lt;="&amp;$A263),NA())),NA()))</f>
        <v>#N/A</v>
      </c>
      <c r="K263" t="e" cm="1">
        <f t="array" aca="1" ref="K263" ca="1">_xlfn.SINGLE(IF(ISNUMBER(K$2),IF(ISERROR(MATCH(K$1+$A263-1,dates,0)),NA(),IF(MATCH(K$1+$A263-1,dates,0),SUMIFS(stitches,years_of_year,K$2,days_of_year,"&lt;="&amp;$A263),NA())),NA()))</f>
        <v>#N/A</v>
      </c>
    </row>
    <row r="264" spans="1:11">
      <c r="A264">
        <f t="shared" si="19"/>
        <v>262</v>
      </c>
      <c r="B264" t="e">
        <f t="shared" ca="1" si="20"/>
        <v>#N/A</v>
      </c>
      <c r="C264" t="e">
        <f t="shared" ca="1" si="20"/>
        <v>#N/A</v>
      </c>
      <c r="D264" t="e">
        <f t="shared" ca="1" si="20"/>
        <v>#N/A</v>
      </c>
      <c r="E264" t="e">
        <f t="shared" ca="1" si="20"/>
        <v>#N/A</v>
      </c>
      <c r="F264" t="e" cm="1">
        <f t="array" aca="1" ref="F264" ca="1">_xlfn.SINGLE(IF(ISNUMBER(F$2),IF(ISERROR(MATCH(F$1+$A264-1,dates,0)),NA(),IF(MATCH(F$1+$A264-1,dates,0),SUMIFS(stitches,years_of_year,F$2,days_of_year,"&lt;="&amp;$A264),NA())),NA()))</f>
        <v>#N/A</v>
      </c>
      <c r="G264" t="e" cm="1">
        <f t="array" aca="1" ref="G264" ca="1">_xlfn.SINGLE(IF(ISNUMBER(G$2),IF(ISERROR(MATCH(G$1+$A264-1,dates,0)),NA(),IF(MATCH(G$1+$A264-1,dates,0),SUMIFS(stitches,years_of_year,G$2,days_of_year,"&lt;="&amp;$A264),NA())),NA()))</f>
        <v>#N/A</v>
      </c>
      <c r="H264" t="e" cm="1">
        <f t="array" aca="1" ref="H264" ca="1">_xlfn.SINGLE(IF(ISNUMBER(H$2),IF(ISERROR(MATCH(H$1+$A264-1,dates,0)),NA(),IF(MATCH(H$1+$A264-1,dates,0),SUMIFS(stitches,years_of_year,H$2,days_of_year,"&lt;="&amp;$A264),NA())),NA()))</f>
        <v>#N/A</v>
      </c>
      <c r="I264" t="e" cm="1">
        <f t="array" aca="1" ref="I264" ca="1">_xlfn.SINGLE(IF(ISNUMBER(I$2),IF(ISERROR(MATCH(I$1+$A264-1,dates,0)),NA(),IF(MATCH(I$1+$A264-1,dates,0),SUMIFS(stitches,years_of_year,I$2,days_of_year,"&lt;="&amp;$A264),NA())),NA()))</f>
        <v>#N/A</v>
      </c>
      <c r="J264" t="e" cm="1">
        <f t="array" aca="1" ref="J264" ca="1">_xlfn.SINGLE(IF(ISNUMBER(J$2),IF(ISERROR(MATCH(J$1+$A264-1,dates,0)),NA(),IF(MATCH(J$1+$A264-1,dates,0),SUMIFS(stitches,years_of_year,J$2,days_of_year,"&lt;="&amp;$A264),NA())),NA()))</f>
        <v>#N/A</v>
      </c>
      <c r="K264" t="e" cm="1">
        <f t="array" aca="1" ref="K264" ca="1">_xlfn.SINGLE(IF(ISNUMBER(K$2),IF(ISERROR(MATCH(K$1+$A264-1,dates,0)),NA(),IF(MATCH(K$1+$A264-1,dates,0),SUMIFS(stitches,years_of_year,K$2,days_of_year,"&lt;="&amp;$A264),NA())),NA()))</f>
        <v>#N/A</v>
      </c>
    </row>
    <row r="265" spans="1:11">
      <c r="A265">
        <f t="shared" si="19"/>
        <v>263</v>
      </c>
      <c r="B265" t="e">
        <f t="shared" ca="1" si="20"/>
        <v>#N/A</v>
      </c>
      <c r="C265" t="e">
        <f t="shared" ca="1" si="20"/>
        <v>#N/A</v>
      </c>
      <c r="D265" t="e">
        <f t="shared" ca="1" si="20"/>
        <v>#N/A</v>
      </c>
      <c r="E265" t="e">
        <f t="shared" ca="1" si="20"/>
        <v>#N/A</v>
      </c>
      <c r="F265" t="e" cm="1">
        <f t="array" aca="1" ref="F265" ca="1">_xlfn.SINGLE(IF(ISNUMBER(F$2),IF(ISERROR(MATCH(F$1+$A265-1,dates,0)),NA(),IF(MATCH(F$1+$A265-1,dates,0),SUMIFS(stitches,years_of_year,F$2,days_of_year,"&lt;="&amp;$A265),NA())),NA()))</f>
        <v>#N/A</v>
      </c>
      <c r="G265" t="e" cm="1">
        <f t="array" aca="1" ref="G265" ca="1">_xlfn.SINGLE(IF(ISNUMBER(G$2),IF(ISERROR(MATCH(G$1+$A265-1,dates,0)),NA(),IF(MATCH(G$1+$A265-1,dates,0),SUMIFS(stitches,years_of_year,G$2,days_of_year,"&lt;="&amp;$A265),NA())),NA()))</f>
        <v>#N/A</v>
      </c>
      <c r="H265" t="e" cm="1">
        <f t="array" aca="1" ref="H265" ca="1">_xlfn.SINGLE(IF(ISNUMBER(H$2),IF(ISERROR(MATCH(H$1+$A265-1,dates,0)),NA(),IF(MATCH(H$1+$A265-1,dates,0),SUMIFS(stitches,years_of_year,H$2,days_of_year,"&lt;="&amp;$A265),NA())),NA()))</f>
        <v>#N/A</v>
      </c>
      <c r="I265" t="e" cm="1">
        <f t="array" aca="1" ref="I265" ca="1">_xlfn.SINGLE(IF(ISNUMBER(I$2),IF(ISERROR(MATCH(I$1+$A265-1,dates,0)),NA(),IF(MATCH(I$1+$A265-1,dates,0),SUMIFS(stitches,years_of_year,I$2,days_of_year,"&lt;="&amp;$A265),NA())),NA()))</f>
        <v>#N/A</v>
      </c>
      <c r="J265" t="e" cm="1">
        <f t="array" aca="1" ref="J265" ca="1">_xlfn.SINGLE(IF(ISNUMBER(J$2),IF(ISERROR(MATCH(J$1+$A265-1,dates,0)),NA(),IF(MATCH(J$1+$A265-1,dates,0),SUMIFS(stitches,years_of_year,J$2,days_of_year,"&lt;="&amp;$A265),NA())),NA()))</f>
        <v>#N/A</v>
      </c>
      <c r="K265" t="e" cm="1">
        <f t="array" aca="1" ref="K265" ca="1">_xlfn.SINGLE(IF(ISNUMBER(K$2),IF(ISERROR(MATCH(K$1+$A265-1,dates,0)),NA(),IF(MATCH(K$1+$A265-1,dates,0),SUMIFS(stitches,years_of_year,K$2,days_of_year,"&lt;="&amp;$A265),NA())),NA()))</f>
        <v>#N/A</v>
      </c>
    </row>
    <row r="266" spans="1:11">
      <c r="A266">
        <f t="shared" si="19"/>
        <v>264</v>
      </c>
      <c r="B266" t="e">
        <f t="shared" ca="1" si="20"/>
        <v>#N/A</v>
      </c>
      <c r="C266" t="e">
        <f t="shared" ca="1" si="20"/>
        <v>#N/A</v>
      </c>
      <c r="D266" t="e">
        <f t="shared" ca="1" si="20"/>
        <v>#N/A</v>
      </c>
      <c r="E266" t="e">
        <f t="shared" ca="1" si="20"/>
        <v>#N/A</v>
      </c>
      <c r="F266" t="e" cm="1">
        <f t="array" aca="1" ref="F266" ca="1">_xlfn.SINGLE(IF(ISNUMBER(F$2),IF(ISERROR(MATCH(F$1+$A266-1,dates,0)),NA(),IF(MATCH(F$1+$A266-1,dates,0),SUMIFS(stitches,years_of_year,F$2,days_of_year,"&lt;="&amp;$A266),NA())),NA()))</f>
        <v>#N/A</v>
      </c>
      <c r="G266" t="e" cm="1">
        <f t="array" aca="1" ref="G266" ca="1">_xlfn.SINGLE(IF(ISNUMBER(G$2),IF(ISERROR(MATCH(G$1+$A266-1,dates,0)),NA(),IF(MATCH(G$1+$A266-1,dates,0),SUMIFS(stitches,years_of_year,G$2,days_of_year,"&lt;="&amp;$A266),NA())),NA()))</f>
        <v>#N/A</v>
      </c>
      <c r="H266" t="e" cm="1">
        <f t="array" aca="1" ref="H266" ca="1">_xlfn.SINGLE(IF(ISNUMBER(H$2),IF(ISERROR(MATCH(H$1+$A266-1,dates,0)),NA(),IF(MATCH(H$1+$A266-1,dates,0),SUMIFS(stitches,years_of_year,H$2,days_of_year,"&lt;="&amp;$A266),NA())),NA()))</f>
        <v>#N/A</v>
      </c>
      <c r="I266" t="e" cm="1">
        <f t="array" aca="1" ref="I266" ca="1">_xlfn.SINGLE(IF(ISNUMBER(I$2),IF(ISERROR(MATCH(I$1+$A266-1,dates,0)),NA(),IF(MATCH(I$1+$A266-1,dates,0),SUMIFS(stitches,years_of_year,I$2,days_of_year,"&lt;="&amp;$A266),NA())),NA()))</f>
        <v>#N/A</v>
      </c>
      <c r="J266" t="e" cm="1">
        <f t="array" aca="1" ref="J266" ca="1">_xlfn.SINGLE(IF(ISNUMBER(J$2),IF(ISERROR(MATCH(J$1+$A266-1,dates,0)),NA(),IF(MATCH(J$1+$A266-1,dates,0),SUMIFS(stitches,years_of_year,J$2,days_of_year,"&lt;="&amp;$A266),NA())),NA()))</f>
        <v>#N/A</v>
      </c>
      <c r="K266" t="e" cm="1">
        <f t="array" aca="1" ref="K266" ca="1">_xlfn.SINGLE(IF(ISNUMBER(K$2),IF(ISERROR(MATCH(K$1+$A266-1,dates,0)),NA(),IF(MATCH(K$1+$A266-1,dates,0),SUMIFS(stitches,years_of_year,K$2,days_of_year,"&lt;="&amp;$A266),NA())),NA()))</f>
        <v>#N/A</v>
      </c>
    </row>
    <row r="267" spans="1:11">
      <c r="A267">
        <f t="shared" si="19"/>
        <v>265</v>
      </c>
      <c r="B267" t="e">
        <f t="shared" ca="1" si="20"/>
        <v>#N/A</v>
      </c>
      <c r="C267" t="e">
        <f t="shared" ca="1" si="20"/>
        <v>#N/A</v>
      </c>
      <c r="D267" t="e">
        <f t="shared" ca="1" si="20"/>
        <v>#N/A</v>
      </c>
      <c r="E267" t="e">
        <f t="shared" ca="1" si="20"/>
        <v>#N/A</v>
      </c>
      <c r="F267" t="e" cm="1">
        <f t="array" aca="1" ref="F267" ca="1">_xlfn.SINGLE(IF(ISNUMBER(F$2),IF(ISERROR(MATCH(F$1+$A267-1,dates,0)),NA(),IF(MATCH(F$1+$A267-1,dates,0),SUMIFS(stitches,years_of_year,F$2,days_of_year,"&lt;="&amp;$A267),NA())),NA()))</f>
        <v>#N/A</v>
      </c>
      <c r="G267" t="e" cm="1">
        <f t="array" aca="1" ref="G267" ca="1">_xlfn.SINGLE(IF(ISNUMBER(G$2),IF(ISERROR(MATCH(G$1+$A267-1,dates,0)),NA(),IF(MATCH(G$1+$A267-1,dates,0),SUMIFS(stitches,years_of_year,G$2,days_of_year,"&lt;="&amp;$A267),NA())),NA()))</f>
        <v>#N/A</v>
      </c>
      <c r="H267" t="e" cm="1">
        <f t="array" aca="1" ref="H267" ca="1">_xlfn.SINGLE(IF(ISNUMBER(H$2),IF(ISERROR(MATCH(H$1+$A267-1,dates,0)),NA(),IF(MATCH(H$1+$A267-1,dates,0),SUMIFS(stitches,years_of_year,H$2,days_of_year,"&lt;="&amp;$A267),NA())),NA()))</f>
        <v>#N/A</v>
      </c>
      <c r="I267" t="e" cm="1">
        <f t="array" aca="1" ref="I267" ca="1">_xlfn.SINGLE(IF(ISNUMBER(I$2),IF(ISERROR(MATCH(I$1+$A267-1,dates,0)),NA(),IF(MATCH(I$1+$A267-1,dates,0),SUMIFS(stitches,years_of_year,I$2,days_of_year,"&lt;="&amp;$A267),NA())),NA()))</f>
        <v>#N/A</v>
      </c>
      <c r="J267" t="e" cm="1">
        <f t="array" aca="1" ref="J267" ca="1">_xlfn.SINGLE(IF(ISNUMBER(J$2),IF(ISERROR(MATCH(J$1+$A267-1,dates,0)),NA(),IF(MATCH(J$1+$A267-1,dates,0),SUMIFS(stitches,years_of_year,J$2,days_of_year,"&lt;="&amp;$A267),NA())),NA()))</f>
        <v>#N/A</v>
      </c>
      <c r="K267" t="e" cm="1">
        <f t="array" aca="1" ref="K267" ca="1">_xlfn.SINGLE(IF(ISNUMBER(K$2),IF(ISERROR(MATCH(K$1+$A267-1,dates,0)),NA(),IF(MATCH(K$1+$A267-1,dates,0),SUMIFS(stitches,years_of_year,K$2,days_of_year,"&lt;="&amp;$A267),NA())),NA()))</f>
        <v>#N/A</v>
      </c>
    </row>
    <row r="268" spans="1:11">
      <c r="A268">
        <f t="shared" si="19"/>
        <v>266</v>
      </c>
      <c r="B268" t="e">
        <f t="shared" ca="1" si="20"/>
        <v>#N/A</v>
      </c>
      <c r="C268" t="e">
        <f t="shared" ca="1" si="20"/>
        <v>#N/A</v>
      </c>
      <c r="D268" t="e">
        <f t="shared" ca="1" si="20"/>
        <v>#N/A</v>
      </c>
      <c r="E268" t="e">
        <f t="shared" ca="1" si="20"/>
        <v>#N/A</v>
      </c>
      <c r="F268" t="e" cm="1">
        <f t="array" aca="1" ref="F268" ca="1">_xlfn.SINGLE(IF(ISNUMBER(F$2),IF(ISERROR(MATCH(F$1+$A268-1,dates,0)),NA(),IF(MATCH(F$1+$A268-1,dates,0),SUMIFS(stitches,years_of_year,F$2,days_of_year,"&lt;="&amp;$A268),NA())),NA()))</f>
        <v>#N/A</v>
      </c>
      <c r="G268" t="e" cm="1">
        <f t="array" aca="1" ref="G268" ca="1">_xlfn.SINGLE(IF(ISNUMBER(G$2),IF(ISERROR(MATCH(G$1+$A268-1,dates,0)),NA(),IF(MATCH(G$1+$A268-1,dates,0),SUMIFS(stitches,years_of_year,G$2,days_of_year,"&lt;="&amp;$A268),NA())),NA()))</f>
        <v>#N/A</v>
      </c>
      <c r="H268" t="e" cm="1">
        <f t="array" aca="1" ref="H268" ca="1">_xlfn.SINGLE(IF(ISNUMBER(H$2),IF(ISERROR(MATCH(H$1+$A268-1,dates,0)),NA(),IF(MATCH(H$1+$A268-1,dates,0),SUMIFS(stitches,years_of_year,H$2,days_of_year,"&lt;="&amp;$A268),NA())),NA()))</f>
        <v>#N/A</v>
      </c>
      <c r="I268" t="e" cm="1">
        <f t="array" aca="1" ref="I268" ca="1">_xlfn.SINGLE(IF(ISNUMBER(I$2),IF(ISERROR(MATCH(I$1+$A268-1,dates,0)),NA(),IF(MATCH(I$1+$A268-1,dates,0),SUMIFS(stitches,years_of_year,I$2,days_of_year,"&lt;="&amp;$A268),NA())),NA()))</f>
        <v>#N/A</v>
      </c>
      <c r="J268" t="e" cm="1">
        <f t="array" aca="1" ref="J268" ca="1">_xlfn.SINGLE(IF(ISNUMBER(J$2),IF(ISERROR(MATCH(J$1+$A268-1,dates,0)),NA(),IF(MATCH(J$1+$A268-1,dates,0),SUMIFS(stitches,years_of_year,J$2,days_of_year,"&lt;="&amp;$A268),NA())),NA()))</f>
        <v>#N/A</v>
      </c>
      <c r="K268" t="e" cm="1">
        <f t="array" aca="1" ref="K268" ca="1">_xlfn.SINGLE(IF(ISNUMBER(K$2),IF(ISERROR(MATCH(K$1+$A268-1,dates,0)),NA(),IF(MATCH(K$1+$A268-1,dates,0),SUMIFS(stitches,years_of_year,K$2,days_of_year,"&lt;="&amp;$A268),NA())),NA()))</f>
        <v>#N/A</v>
      </c>
    </row>
    <row r="269" spans="1:11">
      <c r="A269">
        <f t="shared" si="19"/>
        <v>267</v>
      </c>
      <c r="B269" t="e">
        <f t="shared" ca="1" si="20"/>
        <v>#N/A</v>
      </c>
      <c r="C269" t="e">
        <f t="shared" ca="1" si="20"/>
        <v>#N/A</v>
      </c>
      <c r="D269" t="e">
        <f t="shared" ca="1" si="20"/>
        <v>#N/A</v>
      </c>
      <c r="E269" t="e">
        <f t="shared" ca="1" si="20"/>
        <v>#N/A</v>
      </c>
      <c r="F269" t="e" cm="1">
        <f t="array" aca="1" ref="F269" ca="1">_xlfn.SINGLE(IF(ISNUMBER(F$2),IF(ISERROR(MATCH(F$1+$A269-1,dates,0)),NA(),IF(MATCH(F$1+$A269-1,dates,0),SUMIFS(stitches,years_of_year,F$2,days_of_year,"&lt;="&amp;$A269),NA())),NA()))</f>
        <v>#N/A</v>
      </c>
      <c r="G269" t="e" cm="1">
        <f t="array" aca="1" ref="G269" ca="1">_xlfn.SINGLE(IF(ISNUMBER(G$2),IF(ISERROR(MATCH(G$1+$A269-1,dates,0)),NA(),IF(MATCH(G$1+$A269-1,dates,0),SUMIFS(stitches,years_of_year,G$2,days_of_year,"&lt;="&amp;$A269),NA())),NA()))</f>
        <v>#N/A</v>
      </c>
      <c r="H269" t="e" cm="1">
        <f t="array" aca="1" ref="H269" ca="1">_xlfn.SINGLE(IF(ISNUMBER(H$2),IF(ISERROR(MATCH(H$1+$A269-1,dates,0)),NA(),IF(MATCH(H$1+$A269-1,dates,0),SUMIFS(stitches,years_of_year,H$2,days_of_year,"&lt;="&amp;$A269),NA())),NA()))</f>
        <v>#N/A</v>
      </c>
      <c r="I269" t="e" cm="1">
        <f t="array" aca="1" ref="I269" ca="1">_xlfn.SINGLE(IF(ISNUMBER(I$2),IF(ISERROR(MATCH(I$1+$A269-1,dates,0)),NA(),IF(MATCH(I$1+$A269-1,dates,0),SUMIFS(stitches,years_of_year,I$2,days_of_year,"&lt;="&amp;$A269),NA())),NA()))</f>
        <v>#N/A</v>
      </c>
      <c r="J269" t="e" cm="1">
        <f t="array" aca="1" ref="J269" ca="1">_xlfn.SINGLE(IF(ISNUMBER(J$2),IF(ISERROR(MATCH(J$1+$A269-1,dates,0)),NA(),IF(MATCH(J$1+$A269-1,dates,0),SUMIFS(stitches,years_of_year,J$2,days_of_year,"&lt;="&amp;$A269),NA())),NA()))</f>
        <v>#N/A</v>
      </c>
      <c r="K269" t="e" cm="1">
        <f t="array" aca="1" ref="K269" ca="1">_xlfn.SINGLE(IF(ISNUMBER(K$2),IF(ISERROR(MATCH(K$1+$A269-1,dates,0)),NA(),IF(MATCH(K$1+$A269-1,dates,0),SUMIFS(stitches,years_of_year,K$2,days_of_year,"&lt;="&amp;$A269),NA())),NA()))</f>
        <v>#N/A</v>
      </c>
    </row>
    <row r="270" spans="1:11">
      <c r="A270">
        <f t="shared" si="19"/>
        <v>268</v>
      </c>
      <c r="B270" t="e">
        <f t="shared" ca="1" si="20"/>
        <v>#N/A</v>
      </c>
      <c r="C270" t="e">
        <f t="shared" ca="1" si="20"/>
        <v>#N/A</v>
      </c>
      <c r="D270" t="e">
        <f t="shared" ca="1" si="20"/>
        <v>#N/A</v>
      </c>
      <c r="E270" t="e">
        <f t="shared" ca="1" si="20"/>
        <v>#N/A</v>
      </c>
      <c r="F270" t="e" cm="1">
        <f t="array" aca="1" ref="F270" ca="1">_xlfn.SINGLE(IF(ISNUMBER(F$2),IF(ISERROR(MATCH(F$1+$A270-1,dates,0)),NA(),IF(MATCH(F$1+$A270-1,dates,0),SUMIFS(stitches,years_of_year,F$2,days_of_year,"&lt;="&amp;$A270),NA())),NA()))</f>
        <v>#N/A</v>
      </c>
      <c r="G270" t="e" cm="1">
        <f t="array" aca="1" ref="G270" ca="1">_xlfn.SINGLE(IF(ISNUMBER(G$2),IF(ISERROR(MATCH(G$1+$A270-1,dates,0)),NA(),IF(MATCH(G$1+$A270-1,dates,0),SUMIFS(stitches,years_of_year,G$2,days_of_year,"&lt;="&amp;$A270),NA())),NA()))</f>
        <v>#N/A</v>
      </c>
      <c r="H270" t="e" cm="1">
        <f t="array" aca="1" ref="H270" ca="1">_xlfn.SINGLE(IF(ISNUMBER(H$2),IF(ISERROR(MATCH(H$1+$A270-1,dates,0)),NA(),IF(MATCH(H$1+$A270-1,dates,0),SUMIFS(stitches,years_of_year,H$2,days_of_year,"&lt;="&amp;$A270),NA())),NA()))</f>
        <v>#N/A</v>
      </c>
      <c r="I270" t="e" cm="1">
        <f t="array" aca="1" ref="I270" ca="1">_xlfn.SINGLE(IF(ISNUMBER(I$2),IF(ISERROR(MATCH(I$1+$A270-1,dates,0)),NA(),IF(MATCH(I$1+$A270-1,dates,0),SUMIFS(stitches,years_of_year,I$2,days_of_year,"&lt;="&amp;$A270),NA())),NA()))</f>
        <v>#N/A</v>
      </c>
      <c r="J270" t="e" cm="1">
        <f t="array" aca="1" ref="J270" ca="1">_xlfn.SINGLE(IF(ISNUMBER(J$2),IF(ISERROR(MATCH(J$1+$A270-1,dates,0)),NA(),IF(MATCH(J$1+$A270-1,dates,0),SUMIFS(stitches,years_of_year,J$2,days_of_year,"&lt;="&amp;$A270),NA())),NA()))</f>
        <v>#N/A</v>
      </c>
      <c r="K270" t="e" cm="1">
        <f t="array" aca="1" ref="K270" ca="1">_xlfn.SINGLE(IF(ISNUMBER(K$2),IF(ISERROR(MATCH(K$1+$A270-1,dates,0)),NA(),IF(MATCH(K$1+$A270-1,dates,0),SUMIFS(stitches,years_of_year,K$2,days_of_year,"&lt;="&amp;$A270),NA())),NA()))</f>
        <v>#N/A</v>
      </c>
    </row>
    <row r="271" spans="1:11">
      <c r="A271">
        <f t="shared" si="19"/>
        <v>269</v>
      </c>
      <c r="B271" t="e">
        <f t="shared" ca="1" si="20"/>
        <v>#N/A</v>
      </c>
      <c r="C271" t="e">
        <f t="shared" ca="1" si="20"/>
        <v>#N/A</v>
      </c>
      <c r="D271" t="e">
        <f t="shared" ca="1" si="20"/>
        <v>#N/A</v>
      </c>
      <c r="E271" t="e">
        <f t="shared" ca="1" si="20"/>
        <v>#N/A</v>
      </c>
      <c r="F271" t="e" cm="1">
        <f t="array" aca="1" ref="F271" ca="1">_xlfn.SINGLE(IF(ISNUMBER(F$2),IF(ISERROR(MATCH(F$1+$A271-1,dates,0)),NA(),IF(MATCH(F$1+$A271-1,dates,0),SUMIFS(stitches,years_of_year,F$2,days_of_year,"&lt;="&amp;$A271),NA())),NA()))</f>
        <v>#N/A</v>
      </c>
      <c r="G271" t="e" cm="1">
        <f t="array" aca="1" ref="G271" ca="1">_xlfn.SINGLE(IF(ISNUMBER(G$2),IF(ISERROR(MATCH(G$1+$A271-1,dates,0)),NA(),IF(MATCH(G$1+$A271-1,dates,0),SUMIFS(stitches,years_of_year,G$2,days_of_year,"&lt;="&amp;$A271),NA())),NA()))</f>
        <v>#N/A</v>
      </c>
      <c r="H271" t="e" cm="1">
        <f t="array" aca="1" ref="H271" ca="1">_xlfn.SINGLE(IF(ISNUMBER(H$2),IF(ISERROR(MATCH(H$1+$A271-1,dates,0)),NA(),IF(MATCH(H$1+$A271-1,dates,0),SUMIFS(stitches,years_of_year,H$2,days_of_year,"&lt;="&amp;$A271),NA())),NA()))</f>
        <v>#N/A</v>
      </c>
      <c r="I271" t="e" cm="1">
        <f t="array" aca="1" ref="I271" ca="1">_xlfn.SINGLE(IF(ISNUMBER(I$2),IF(ISERROR(MATCH(I$1+$A271-1,dates,0)),NA(),IF(MATCH(I$1+$A271-1,dates,0),SUMIFS(stitches,years_of_year,I$2,days_of_year,"&lt;="&amp;$A271),NA())),NA()))</f>
        <v>#N/A</v>
      </c>
      <c r="J271" t="e" cm="1">
        <f t="array" aca="1" ref="J271" ca="1">_xlfn.SINGLE(IF(ISNUMBER(J$2),IF(ISERROR(MATCH(J$1+$A271-1,dates,0)),NA(),IF(MATCH(J$1+$A271-1,dates,0),SUMIFS(stitches,years_of_year,J$2,days_of_year,"&lt;="&amp;$A271),NA())),NA()))</f>
        <v>#N/A</v>
      </c>
      <c r="K271" t="e" cm="1">
        <f t="array" aca="1" ref="K271" ca="1">_xlfn.SINGLE(IF(ISNUMBER(K$2),IF(ISERROR(MATCH(K$1+$A271-1,dates,0)),NA(),IF(MATCH(K$1+$A271-1,dates,0),SUMIFS(stitches,years_of_year,K$2,days_of_year,"&lt;="&amp;$A271),NA())),NA()))</f>
        <v>#N/A</v>
      </c>
    </row>
    <row r="272" spans="1:11">
      <c r="A272">
        <f t="shared" si="19"/>
        <v>270</v>
      </c>
      <c r="B272" t="e">
        <f t="shared" ca="1" si="20"/>
        <v>#N/A</v>
      </c>
      <c r="C272" t="e">
        <f t="shared" ca="1" si="20"/>
        <v>#N/A</v>
      </c>
      <c r="D272" t="e">
        <f t="shared" ca="1" si="20"/>
        <v>#N/A</v>
      </c>
      <c r="E272" t="e">
        <f t="shared" ca="1" si="20"/>
        <v>#N/A</v>
      </c>
      <c r="F272" t="e" cm="1">
        <f t="array" aca="1" ref="F272" ca="1">_xlfn.SINGLE(IF(ISNUMBER(F$2),IF(ISERROR(MATCH(F$1+$A272-1,dates,0)),NA(),IF(MATCH(F$1+$A272-1,dates,0),SUMIFS(stitches,years_of_year,F$2,days_of_year,"&lt;="&amp;$A272),NA())),NA()))</f>
        <v>#N/A</v>
      </c>
      <c r="G272" t="e" cm="1">
        <f t="array" aca="1" ref="G272" ca="1">_xlfn.SINGLE(IF(ISNUMBER(G$2),IF(ISERROR(MATCH(G$1+$A272-1,dates,0)),NA(),IF(MATCH(G$1+$A272-1,dates,0),SUMIFS(stitches,years_of_year,G$2,days_of_year,"&lt;="&amp;$A272),NA())),NA()))</f>
        <v>#N/A</v>
      </c>
      <c r="H272" t="e" cm="1">
        <f t="array" aca="1" ref="H272" ca="1">_xlfn.SINGLE(IF(ISNUMBER(H$2),IF(ISERROR(MATCH(H$1+$A272-1,dates,0)),NA(),IF(MATCH(H$1+$A272-1,dates,0),SUMIFS(stitches,years_of_year,H$2,days_of_year,"&lt;="&amp;$A272),NA())),NA()))</f>
        <v>#N/A</v>
      </c>
      <c r="I272" t="e" cm="1">
        <f t="array" aca="1" ref="I272" ca="1">_xlfn.SINGLE(IF(ISNUMBER(I$2),IF(ISERROR(MATCH(I$1+$A272-1,dates,0)),NA(),IF(MATCH(I$1+$A272-1,dates,0),SUMIFS(stitches,years_of_year,I$2,days_of_year,"&lt;="&amp;$A272),NA())),NA()))</f>
        <v>#N/A</v>
      </c>
      <c r="J272" t="e" cm="1">
        <f t="array" aca="1" ref="J272" ca="1">_xlfn.SINGLE(IF(ISNUMBER(J$2),IF(ISERROR(MATCH(J$1+$A272-1,dates,0)),NA(),IF(MATCH(J$1+$A272-1,dates,0),SUMIFS(stitches,years_of_year,J$2,days_of_year,"&lt;="&amp;$A272),NA())),NA()))</f>
        <v>#N/A</v>
      </c>
      <c r="K272" t="e" cm="1">
        <f t="array" aca="1" ref="K272" ca="1">_xlfn.SINGLE(IF(ISNUMBER(K$2),IF(ISERROR(MATCH(K$1+$A272-1,dates,0)),NA(),IF(MATCH(K$1+$A272-1,dates,0),SUMIFS(stitches,years_of_year,K$2,days_of_year,"&lt;="&amp;$A272),NA())),NA()))</f>
        <v>#N/A</v>
      </c>
    </row>
    <row r="273" spans="1:11">
      <c r="A273">
        <f t="shared" si="19"/>
        <v>271</v>
      </c>
      <c r="B273" t="e">
        <f t="shared" ca="1" si="20"/>
        <v>#N/A</v>
      </c>
      <c r="C273" t="e">
        <f t="shared" ca="1" si="20"/>
        <v>#N/A</v>
      </c>
      <c r="D273" t="e">
        <f t="shared" ca="1" si="20"/>
        <v>#N/A</v>
      </c>
      <c r="E273" t="e">
        <f t="shared" ca="1" si="20"/>
        <v>#N/A</v>
      </c>
      <c r="F273" t="e" cm="1">
        <f t="array" aca="1" ref="F273" ca="1">_xlfn.SINGLE(IF(ISNUMBER(F$2),IF(ISERROR(MATCH(F$1+$A273-1,dates,0)),NA(),IF(MATCH(F$1+$A273-1,dates,0),SUMIFS(stitches,years_of_year,F$2,days_of_year,"&lt;="&amp;$A273),NA())),NA()))</f>
        <v>#N/A</v>
      </c>
      <c r="G273" t="e" cm="1">
        <f t="array" aca="1" ref="G273" ca="1">_xlfn.SINGLE(IF(ISNUMBER(G$2),IF(ISERROR(MATCH(G$1+$A273-1,dates,0)),NA(),IF(MATCH(G$1+$A273-1,dates,0),SUMIFS(stitches,years_of_year,G$2,days_of_year,"&lt;="&amp;$A273),NA())),NA()))</f>
        <v>#N/A</v>
      </c>
      <c r="H273" t="e" cm="1">
        <f t="array" aca="1" ref="H273" ca="1">_xlfn.SINGLE(IF(ISNUMBER(H$2),IF(ISERROR(MATCH(H$1+$A273-1,dates,0)),NA(),IF(MATCH(H$1+$A273-1,dates,0),SUMIFS(stitches,years_of_year,H$2,days_of_year,"&lt;="&amp;$A273),NA())),NA()))</f>
        <v>#N/A</v>
      </c>
      <c r="I273" t="e" cm="1">
        <f t="array" aca="1" ref="I273" ca="1">_xlfn.SINGLE(IF(ISNUMBER(I$2),IF(ISERROR(MATCH(I$1+$A273-1,dates,0)),NA(),IF(MATCH(I$1+$A273-1,dates,0),SUMIFS(stitches,years_of_year,I$2,days_of_year,"&lt;="&amp;$A273),NA())),NA()))</f>
        <v>#N/A</v>
      </c>
      <c r="J273" t="e" cm="1">
        <f t="array" aca="1" ref="J273" ca="1">_xlfn.SINGLE(IF(ISNUMBER(J$2),IF(ISERROR(MATCH(J$1+$A273-1,dates,0)),NA(),IF(MATCH(J$1+$A273-1,dates,0),SUMIFS(stitches,years_of_year,J$2,days_of_year,"&lt;="&amp;$A273),NA())),NA()))</f>
        <v>#N/A</v>
      </c>
      <c r="K273" t="e" cm="1">
        <f t="array" aca="1" ref="K273" ca="1">_xlfn.SINGLE(IF(ISNUMBER(K$2),IF(ISERROR(MATCH(K$1+$A273-1,dates,0)),NA(),IF(MATCH(K$1+$A273-1,dates,0),SUMIFS(stitches,years_of_year,K$2,days_of_year,"&lt;="&amp;$A273),NA())),NA()))</f>
        <v>#N/A</v>
      </c>
    </row>
    <row r="274" spans="1:11">
      <c r="A274">
        <f t="shared" si="19"/>
        <v>272</v>
      </c>
      <c r="B274" t="e">
        <f t="shared" ca="1" si="20"/>
        <v>#N/A</v>
      </c>
      <c r="C274" t="e">
        <f t="shared" ca="1" si="20"/>
        <v>#N/A</v>
      </c>
      <c r="D274" t="e">
        <f t="shared" ca="1" si="20"/>
        <v>#N/A</v>
      </c>
      <c r="E274" t="e">
        <f t="shared" ca="1" si="20"/>
        <v>#N/A</v>
      </c>
      <c r="F274" t="e" cm="1">
        <f t="array" aca="1" ref="F274" ca="1">_xlfn.SINGLE(IF(ISNUMBER(F$2),IF(ISERROR(MATCH(F$1+$A274-1,dates,0)),NA(),IF(MATCH(F$1+$A274-1,dates,0),SUMIFS(stitches,years_of_year,F$2,days_of_year,"&lt;="&amp;$A274),NA())),NA()))</f>
        <v>#N/A</v>
      </c>
      <c r="G274" t="e" cm="1">
        <f t="array" aca="1" ref="G274" ca="1">_xlfn.SINGLE(IF(ISNUMBER(G$2),IF(ISERROR(MATCH(G$1+$A274-1,dates,0)),NA(),IF(MATCH(G$1+$A274-1,dates,0),SUMIFS(stitches,years_of_year,G$2,days_of_year,"&lt;="&amp;$A274),NA())),NA()))</f>
        <v>#N/A</v>
      </c>
      <c r="H274" t="e" cm="1">
        <f t="array" aca="1" ref="H274" ca="1">_xlfn.SINGLE(IF(ISNUMBER(H$2),IF(ISERROR(MATCH(H$1+$A274-1,dates,0)),NA(),IF(MATCH(H$1+$A274-1,dates,0),SUMIFS(stitches,years_of_year,H$2,days_of_year,"&lt;="&amp;$A274),NA())),NA()))</f>
        <v>#N/A</v>
      </c>
      <c r="I274" t="e" cm="1">
        <f t="array" aca="1" ref="I274" ca="1">_xlfn.SINGLE(IF(ISNUMBER(I$2),IF(ISERROR(MATCH(I$1+$A274-1,dates,0)),NA(),IF(MATCH(I$1+$A274-1,dates,0),SUMIFS(stitches,years_of_year,I$2,days_of_year,"&lt;="&amp;$A274),NA())),NA()))</f>
        <v>#N/A</v>
      </c>
      <c r="J274" t="e" cm="1">
        <f t="array" aca="1" ref="J274" ca="1">_xlfn.SINGLE(IF(ISNUMBER(J$2),IF(ISERROR(MATCH(J$1+$A274-1,dates,0)),NA(),IF(MATCH(J$1+$A274-1,dates,0),SUMIFS(stitches,years_of_year,J$2,days_of_year,"&lt;="&amp;$A274),NA())),NA()))</f>
        <v>#N/A</v>
      </c>
      <c r="K274" t="e" cm="1">
        <f t="array" aca="1" ref="K274" ca="1">_xlfn.SINGLE(IF(ISNUMBER(K$2),IF(ISERROR(MATCH(K$1+$A274-1,dates,0)),NA(),IF(MATCH(K$1+$A274-1,dates,0),SUMIFS(stitches,years_of_year,K$2,days_of_year,"&lt;="&amp;$A274),NA())),NA()))</f>
        <v>#N/A</v>
      </c>
    </row>
    <row r="275" spans="1:11">
      <c r="A275">
        <f t="shared" si="19"/>
        <v>273</v>
      </c>
      <c r="B275" t="e">
        <f t="shared" ca="1" si="20"/>
        <v>#N/A</v>
      </c>
      <c r="C275" t="e">
        <f t="shared" ca="1" si="20"/>
        <v>#N/A</v>
      </c>
      <c r="D275" t="e">
        <f t="shared" ca="1" si="20"/>
        <v>#N/A</v>
      </c>
      <c r="E275" t="e">
        <f t="shared" ca="1" si="20"/>
        <v>#N/A</v>
      </c>
      <c r="F275" t="e" cm="1">
        <f t="array" aca="1" ref="F275" ca="1">_xlfn.SINGLE(IF(ISNUMBER(F$2),IF(ISERROR(MATCH(F$1+$A275-1,dates,0)),NA(),IF(MATCH(F$1+$A275-1,dates,0),SUMIFS(stitches,years_of_year,F$2,days_of_year,"&lt;="&amp;$A275),NA())),NA()))</f>
        <v>#N/A</v>
      </c>
      <c r="G275" t="e" cm="1">
        <f t="array" aca="1" ref="G275" ca="1">_xlfn.SINGLE(IF(ISNUMBER(G$2),IF(ISERROR(MATCH(G$1+$A275-1,dates,0)),NA(),IF(MATCH(G$1+$A275-1,dates,0),SUMIFS(stitches,years_of_year,G$2,days_of_year,"&lt;="&amp;$A275),NA())),NA()))</f>
        <v>#N/A</v>
      </c>
      <c r="H275" t="e" cm="1">
        <f t="array" aca="1" ref="H275" ca="1">_xlfn.SINGLE(IF(ISNUMBER(H$2),IF(ISERROR(MATCH(H$1+$A275-1,dates,0)),NA(),IF(MATCH(H$1+$A275-1,dates,0),SUMIFS(stitches,years_of_year,H$2,days_of_year,"&lt;="&amp;$A275),NA())),NA()))</f>
        <v>#N/A</v>
      </c>
      <c r="I275" t="e" cm="1">
        <f t="array" aca="1" ref="I275" ca="1">_xlfn.SINGLE(IF(ISNUMBER(I$2),IF(ISERROR(MATCH(I$1+$A275-1,dates,0)),NA(),IF(MATCH(I$1+$A275-1,dates,0),SUMIFS(stitches,years_of_year,I$2,days_of_year,"&lt;="&amp;$A275),NA())),NA()))</f>
        <v>#N/A</v>
      </c>
      <c r="J275" t="e" cm="1">
        <f t="array" aca="1" ref="J275" ca="1">_xlfn.SINGLE(IF(ISNUMBER(J$2),IF(ISERROR(MATCH(J$1+$A275-1,dates,0)),NA(),IF(MATCH(J$1+$A275-1,dates,0),SUMIFS(stitches,years_of_year,J$2,days_of_year,"&lt;="&amp;$A275),NA())),NA()))</f>
        <v>#N/A</v>
      </c>
      <c r="K275" t="e" cm="1">
        <f t="array" aca="1" ref="K275" ca="1">_xlfn.SINGLE(IF(ISNUMBER(K$2),IF(ISERROR(MATCH(K$1+$A275-1,dates,0)),NA(),IF(MATCH(K$1+$A275-1,dates,0),SUMIFS(stitches,years_of_year,K$2,days_of_year,"&lt;="&amp;$A275),NA())),NA()))</f>
        <v>#N/A</v>
      </c>
    </row>
    <row r="276" spans="1:11">
      <c r="A276">
        <f t="shared" si="19"/>
        <v>274</v>
      </c>
      <c r="B276" t="e">
        <f t="shared" ca="1" si="20"/>
        <v>#N/A</v>
      </c>
      <c r="C276" t="e">
        <f t="shared" ca="1" si="20"/>
        <v>#N/A</v>
      </c>
      <c r="D276" t="e">
        <f t="shared" ca="1" si="20"/>
        <v>#N/A</v>
      </c>
      <c r="E276" t="e">
        <f t="shared" ca="1" si="20"/>
        <v>#N/A</v>
      </c>
      <c r="F276" t="e" cm="1">
        <f t="array" aca="1" ref="F276" ca="1">_xlfn.SINGLE(IF(ISNUMBER(F$2),IF(ISERROR(MATCH(F$1+$A276-1,dates,0)),NA(),IF(MATCH(F$1+$A276-1,dates,0),SUMIFS(stitches,years_of_year,F$2,days_of_year,"&lt;="&amp;$A276),NA())),NA()))</f>
        <v>#N/A</v>
      </c>
      <c r="G276" t="e" cm="1">
        <f t="array" aca="1" ref="G276" ca="1">_xlfn.SINGLE(IF(ISNUMBER(G$2),IF(ISERROR(MATCH(G$1+$A276-1,dates,0)),NA(),IF(MATCH(G$1+$A276-1,dates,0),SUMIFS(stitches,years_of_year,G$2,days_of_year,"&lt;="&amp;$A276),NA())),NA()))</f>
        <v>#N/A</v>
      </c>
      <c r="H276" t="e" cm="1">
        <f t="array" aca="1" ref="H276" ca="1">_xlfn.SINGLE(IF(ISNUMBER(H$2),IF(ISERROR(MATCH(H$1+$A276-1,dates,0)),NA(),IF(MATCH(H$1+$A276-1,dates,0),SUMIFS(stitches,years_of_year,H$2,days_of_year,"&lt;="&amp;$A276),NA())),NA()))</f>
        <v>#N/A</v>
      </c>
      <c r="I276" t="e" cm="1">
        <f t="array" aca="1" ref="I276" ca="1">_xlfn.SINGLE(IF(ISNUMBER(I$2),IF(ISERROR(MATCH(I$1+$A276-1,dates,0)),NA(),IF(MATCH(I$1+$A276-1,dates,0),SUMIFS(stitches,years_of_year,I$2,days_of_year,"&lt;="&amp;$A276),NA())),NA()))</f>
        <v>#N/A</v>
      </c>
      <c r="J276" t="e" cm="1">
        <f t="array" aca="1" ref="J276" ca="1">_xlfn.SINGLE(IF(ISNUMBER(J$2),IF(ISERROR(MATCH(J$1+$A276-1,dates,0)),NA(),IF(MATCH(J$1+$A276-1,dates,0),SUMIFS(stitches,years_of_year,J$2,days_of_year,"&lt;="&amp;$A276),NA())),NA()))</f>
        <v>#N/A</v>
      </c>
      <c r="K276" t="e" cm="1">
        <f t="array" aca="1" ref="K276" ca="1">_xlfn.SINGLE(IF(ISNUMBER(K$2),IF(ISERROR(MATCH(K$1+$A276-1,dates,0)),NA(),IF(MATCH(K$1+$A276-1,dates,0),SUMIFS(stitches,years_of_year,K$2,days_of_year,"&lt;="&amp;$A276),NA())),NA()))</f>
        <v>#N/A</v>
      </c>
    </row>
    <row r="277" spans="1:11">
      <c r="A277">
        <f t="shared" si="19"/>
        <v>275</v>
      </c>
      <c r="B277" t="e">
        <f t="shared" ca="1" si="20"/>
        <v>#N/A</v>
      </c>
      <c r="C277" t="e">
        <f t="shared" ca="1" si="20"/>
        <v>#N/A</v>
      </c>
      <c r="D277" t="e">
        <f t="shared" ca="1" si="20"/>
        <v>#N/A</v>
      </c>
      <c r="E277" t="e">
        <f t="shared" ca="1" si="20"/>
        <v>#N/A</v>
      </c>
      <c r="F277" t="e" cm="1">
        <f t="array" aca="1" ref="F277" ca="1">_xlfn.SINGLE(IF(ISNUMBER(F$2),IF(ISERROR(MATCH(F$1+$A277-1,dates,0)),NA(),IF(MATCH(F$1+$A277-1,dates,0),SUMIFS(stitches,years_of_year,F$2,days_of_year,"&lt;="&amp;$A277),NA())),NA()))</f>
        <v>#N/A</v>
      </c>
      <c r="G277" t="e" cm="1">
        <f t="array" aca="1" ref="G277" ca="1">_xlfn.SINGLE(IF(ISNUMBER(G$2),IF(ISERROR(MATCH(G$1+$A277-1,dates,0)),NA(),IF(MATCH(G$1+$A277-1,dates,0),SUMIFS(stitches,years_of_year,G$2,days_of_year,"&lt;="&amp;$A277),NA())),NA()))</f>
        <v>#N/A</v>
      </c>
      <c r="H277" t="e" cm="1">
        <f t="array" aca="1" ref="H277" ca="1">_xlfn.SINGLE(IF(ISNUMBER(H$2),IF(ISERROR(MATCH(H$1+$A277-1,dates,0)),NA(),IF(MATCH(H$1+$A277-1,dates,0),SUMIFS(stitches,years_of_year,H$2,days_of_year,"&lt;="&amp;$A277),NA())),NA()))</f>
        <v>#N/A</v>
      </c>
      <c r="I277" t="e" cm="1">
        <f t="array" aca="1" ref="I277" ca="1">_xlfn.SINGLE(IF(ISNUMBER(I$2),IF(ISERROR(MATCH(I$1+$A277-1,dates,0)),NA(),IF(MATCH(I$1+$A277-1,dates,0),SUMIFS(stitches,years_of_year,I$2,days_of_year,"&lt;="&amp;$A277),NA())),NA()))</f>
        <v>#N/A</v>
      </c>
      <c r="J277" t="e" cm="1">
        <f t="array" aca="1" ref="J277" ca="1">_xlfn.SINGLE(IF(ISNUMBER(J$2),IF(ISERROR(MATCH(J$1+$A277-1,dates,0)),NA(),IF(MATCH(J$1+$A277-1,dates,0),SUMIFS(stitches,years_of_year,J$2,days_of_year,"&lt;="&amp;$A277),NA())),NA()))</f>
        <v>#N/A</v>
      </c>
      <c r="K277" t="e" cm="1">
        <f t="array" aca="1" ref="K277" ca="1">_xlfn.SINGLE(IF(ISNUMBER(K$2),IF(ISERROR(MATCH(K$1+$A277-1,dates,0)),NA(),IF(MATCH(K$1+$A277-1,dates,0),SUMIFS(stitches,years_of_year,K$2,days_of_year,"&lt;="&amp;$A277),NA())),NA()))</f>
        <v>#N/A</v>
      </c>
    </row>
    <row r="278" spans="1:11">
      <c r="A278">
        <f t="shared" si="19"/>
        <v>276</v>
      </c>
      <c r="B278" t="e">
        <f t="shared" ca="1" si="20"/>
        <v>#N/A</v>
      </c>
      <c r="C278" t="e">
        <f t="shared" ca="1" si="20"/>
        <v>#N/A</v>
      </c>
      <c r="D278" t="e">
        <f t="shared" ca="1" si="20"/>
        <v>#N/A</v>
      </c>
      <c r="E278" t="e">
        <f t="shared" ca="1" si="20"/>
        <v>#N/A</v>
      </c>
      <c r="F278" t="e" cm="1">
        <f t="array" aca="1" ref="F278" ca="1">_xlfn.SINGLE(IF(ISNUMBER(F$2),IF(ISERROR(MATCH(F$1+$A278-1,dates,0)),NA(),IF(MATCH(F$1+$A278-1,dates,0),SUMIFS(stitches,years_of_year,F$2,days_of_year,"&lt;="&amp;$A278),NA())),NA()))</f>
        <v>#N/A</v>
      </c>
      <c r="G278" t="e" cm="1">
        <f t="array" aca="1" ref="G278" ca="1">_xlfn.SINGLE(IF(ISNUMBER(G$2),IF(ISERROR(MATCH(G$1+$A278-1,dates,0)),NA(),IF(MATCH(G$1+$A278-1,dates,0),SUMIFS(stitches,years_of_year,G$2,days_of_year,"&lt;="&amp;$A278),NA())),NA()))</f>
        <v>#N/A</v>
      </c>
      <c r="H278" t="e" cm="1">
        <f t="array" aca="1" ref="H278" ca="1">_xlfn.SINGLE(IF(ISNUMBER(H$2),IF(ISERROR(MATCH(H$1+$A278-1,dates,0)),NA(),IF(MATCH(H$1+$A278-1,dates,0),SUMIFS(stitches,years_of_year,H$2,days_of_year,"&lt;="&amp;$A278),NA())),NA()))</f>
        <v>#N/A</v>
      </c>
      <c r="I278" t="e" cm="1">
        <f t="array" aca="1" ref="I278" ca="1">_xlfn.SINGLE(IF(ISNUMBER(I$2),IF(ISERROR(MATCH(I$1+$A278-1,dates,0)),NA(),IF(MATCH(I$1+$A278-1,dates,0),SUMIFS(stitches,years_of_year,I$2,days_of_year,"&lt;="&amp;$A278),NA())),NA()))</f>
        <v>#N/A</v>
      </c>
      <c r="J278" t="e" cm="1">
        <f t="array" aca="1" ref="J278" ca="1">_xlfn.SINGLE(IF(ISNUMBER(J$2),IF(ISERROR(MATCH(J$1+$A278-1,dates,0)),NA(),IF(MATCH(J$1+$A278-1,dates,0),SUMIFS(stitches,years_of_year,J$2,days_of_year,"&lt;="&amp;$A278),NA())),NA()))</f>
        <v>#N/A</v>
      </c>
      <c r="K278" t="e" cm="1">
        <f t="array" aca="1" ref="K278" ca="1">_xlfn.SINGLE(IF(ISNUMBER(K$2),IF(ISERROR(MATCH(K$1+$A278-1,dates,0)),NA(),IF(MATCH(K$1+$A278-1,dates,0),SUMIFS(stitches,years_of_year,K$2,days_of_year,"&lt;="&amp;$A278),NA())),NA()))</f>
        <v>#N/A</v>
      </c>
    </row>
    <row r="279" spans="1:11">
      <c r="A279">
        <f t="shared" si="19"/>
        <v>277</v>
      </c>
      <c r="B279" t="e">
        <f t="shared" ca="1" si="20"/>
        <v>#N/A</v>
      </c>
      <c r="C279" t="e">
        <f t="shared" ca="1" si="20"/>
        <v>#N/A</v>
      </c>
      <c r="D279" t="e">
        <f t="shared" ca="1" si="20"/>
        <v>#N/A</v>
      </c>
      <c r="E279" t="e">
        <f t="shared" ca="1" si="20"/>
        <v>#N/A</v>
      </c>
      <c r="F279" t="e" cm="1">
        <f t="array" aca="1" ref="F279" ca="1">_xlfn.SINGLE(IF(ISNUMBER(F$2),IF(ISERROR(MATCH(F$1+$A279-1,dates,0)),NA(),IF(MATCH(F$1+$A279-1,dates,0),SUMIFS(stitches,years_of_year,F$2,days_of_year,"&lt;="&amp;$A279),NA())),NA()))</f>
        <v>#N/A</v>
      </c>
      <c r="G279" t="e" cm="1">
        <f t="array" aca="1" ref="G279" ca="1">_xlfn.SINGLE(IF(ISNUMBER(G$2),IF(ISERROR(MATCH(G$1+$A279-1,dates,0)),NA(),IF(MATCH(G$1+$A279-1,dates,0),SUMIFS(stitches,years_of_year,G$2,days_of_year,"&lt;="&amp;$A279),NA())),NA()))</f>
        <v>#N/A</v>
      </c>
      <c r="H279" t="e" cm="1">
        <f t="array" aca="1" ref="H279" ca="1">_xlfn.SINGLE(IF(ISNUMBER(H$2),IF(ISERROR(MATCH(H$1+$A279-1,dates,0)),NA(),IF(MATCH(H$1+$A279-1,dates,0),SUMIFS(stitches,years_of_year,H$2,days_of_year,"&lt;="&amp;$A279),NA())),NA()))</f>
        <v>#N/A</v>
      </c>
      <c r="I279" t="e" cm="1">
        <f t="array" aca="1" ref="I279" ca="1">_xlfn.SINGLE(IF(ISNUMBER(I$2),IF(ISERROR(MATCH(I$1+$A279-1,dates,0)),NA(),IF(MATCH(I$1+$A279-1,dates,0),SUMIFS(stitches,years_of_year,I$2,days_of_year,"&lt;="&amp;$A279),NA())),NA()))</f>
        <v>#N/A</v>
      </c>
      <c r="J279" t="e" cm="1">
        <f t="array" aca="1" ref="J279" ca="1">_xlfn.SINGLE(IF(ISNUMBER(J$2),IF(ISERROR(MATCH(J$1+$A279-1,dates,0)),NA(),IF(MATCH(J$1+$A279-1,dates,0),SUMIFS(stitches,years_of_year,J$2,days_of_year,"&lt;="&amp;$A279),NA())),NA()))</f>
        <v>#N/A</v>
      </c>
      <c r="K279" t="e" cm="1">
        <f t="array" aca="1" ref="K279" ca="1">_xlfn.SINGLE(IF(ISNUMBER(K$2),IF(ISERROR(MATCH(K$1+$A279-1,dates,0)),NA(),IF(MATCH(K$1+$A279-1,dates,0),SUMIFS(stitches,years_of_year,K$2,days_of_year,"&lt;="&amp;$A279),NA())),NA()))</f>
        <v>#N/A</v>
      </c>
    </row>
    <row r="280" spans="1:11">
      <c r="A280">
        <f t="shared" si="19"/>
        <v>278</v>
      </c>
      <c r="B280" t="e">
        <f t="shared" ca="1" si="20"/>
        <v>#N/A</v>
      </c>
      <c r="C280" t="e">
        <f t="shared" ca="1" si="20"/>
        <v>#N/A</v>
      </c>
      <c r="D280" t="e">
        <f t="shared" ca="1" si="20"/>
        <v>#N/A</v>
      </c>
      <c r="E280" t="e">
        <f t="shared" ca="1" si="20"/>
        <v>#N/A</v>
      </c>
      <c r="F280" t="e" cm="1">
        <f t="array" aca="1" ref="F280" ca="1">_xlfn.SINGLE(IF(ISNUMBER(F$2),IF(ISERROR(MATCH(F$1+$A280-1,dates,0)),NA(),IF(MATCH(F$1+$A280-1,dates,0),SUMIFS(stitches,years_of_year,F$2,days_of_year,"&lt;="&amp;$A280),NA())),NA()))</f>
        <v>#N/A</v>
      </c>
      <c r="G280" t="e" cm="1">
        <f t="array" aca="1" ref="G280" ca="1">_xlfn.SINGLE(IF(ISNUMBER(G$2),IF(ISERROR(MATCH(G$1+$A280-1,dates,0)),NA(),IF(MATCH(G$1+$A280-1,dates,0),SUMIFS(stitches,years_of_year,G$2,days_of_year,"&lt;="&amp;$A280),NA())),NA()))</f>
        <v>#N/A</v>
      </c>
      <c r="H280" t="e" cm="1">
        <f t="array" aca="1" ref="H280" ca="1">_xlfn.SINGLE(IF(ISNUMBER(H$2),IF(ISERROR(MATCH(H$1+$A280-1,dates,0)),NA(),IF(MATCH(H$1+$A280-1,dates,0),SUMIFS(stitches,years_of_year,H$2,days_of_year,"&lt;="&amp;$A280),NA())),NA()))</f>
        <v>#N/A</v>
      </c>
      <c r="I280" t="e" cm="1">
        <f t="array" aca="1" ref="I280" ca="1">_xlfn.SINGLE(IF(ISNUMBER(I$2),IF(ISERROR(MATCH(I$1+$A280-1,dates,0)),NA(),IF(MATCH(I$1+$A280-1,dates,0),SUMIFS(stitches,years_of_year,I$2,days_of_year,"&lt;="&amp;$A280),NA())),NA()))</f>
        <v>#N/A</v>
      </c>
      <c r="J280" t="e" cm="1">
        <f t="array" aca="1" ref="J280" ca="1">_xlfn.SINGLE(IF(ISNUMBER(J$2),IF(ISERROR(MATCH(J$1+$A280-1,dates,0)),NA(),IF(MATCH(J$1+$A280-1,dates,0),SUMIFS(stitches,years_of_year,J$2,days_of_year,"&lt;="&amp;$A280),NA())),NA()))</f>
        <v>#N/A</v>
      </c>
      <c r="K280" t="e" cm="1">
        <f t="array" aca="1" ref="K280" ca="1">_xlfn.SINGLE(IF(ISNUMBER(K$2),IF(ISERROR(MATCH(K$1+$A280-1,dates,0)),NA(),IF(MATCH(K$1+$A280-1,dates,0),SUMIFS(stitches,years_of_year,K$2,days_of_year,"&lt;="&amp;$A280),NA())),NA()))</f>
        <v>#N/A</v>
      </c>
    </row>
    <row r="281" spans="1:11">
      <c r="A281">
        <f t="shared" si="19"/>
        <v>279</v>
      </c>
      <c r="B281" t="e">
        <f t="shared" ca="1" si="20"/>
        <v>#N/A</v>
      </c>
      <c r="C281" t="e">
        <f t="shared" ca="1" si="20"/>
        <v>#N/A</v>
      </c>
      <c r="D281" t="e">
        <f t="shared" ca="1" si="20"/>
        <v>#N/A</v>
      </c>
      <c r="E281" t="e">
        <f t="shared" ca="1" si="20"/>
        <v>#N/A</v>
      </c>
      <c r="F281" t="e" cm="1">
        <f t="array" aca="1" ref="F281" ca="1">_xlfn.SINGLE(IF(ISNUMBER(F$2),IF(ISERROR(MATCH(F$1+$A281-1,dates,0)),NA(),IF(MATCH(F$1+$A281-1,dates,0),SUMIFS(stitches,years_of_year,F$2,days_of_year,"&lt;="&amp;$A281),NA())),NA()))</f>
        <v>#N/A</v>
      </c>
      <c r="G281" t="e" cm="1">
        <f t="array" aca="1" ref="G281" ca="1">_xlfn.SINGLE(IF(ISNUMBER(G$2),IF(ISERROR(MATCH(G$1+$A281-1,dates,0)),NA(),IF(MATCH(G$1+$A281-1,dates,0),SUMIFS(stitches,years_of_year,G$2,days_of_year,"&lt;="&amp;$A281),NA())),NA()))</f>
        <v>#N/A</v>
      </c>
      <c r="H281" t="e" cm="1">
        <f t="array" aca="1" ref="H281" ca="1">_xlfn.SINGLE(IF(ISNUMBER(H$2),IF(ISERROR(MATCH(H$1+$A281-1,dates,0)),NA(),IF(MATCH(H$1+$A281-1,dates,0),SUMIFS(stitches,years_of_year,H$2,days_of_year,"&lt;="&amp;$A281),NA())),NA()))</f>
        <v>#N/A</v>
      </c>
      <c r="I281" t="e" cm="1">
        <f t="array" aca="1" ref="I281" ca="1">_xlfn.SINGLE(IF(ISNUMBER(I$2),IF(ISERROR(MATCH(I$1+$A281-1,dates,0)),NA(),IF(MATCH(I$1+$A281-1,dates,0),SUMIFS(stitches,years_of_year,I$2,days_of_year,"&lt;="&amp;$A281),NA())),NA()))</f>
        <v>#N/A</v>
      </c>
      <c r="J281" t="e" cm="1">
        <f t="array" aca="1" ref="J281" ca="1">_xlfn.SINGLE(IF(ISNUMBER(J$2),IF(ISERROR(MATCH(J$1+$A281-1,dates,0)),NA(),IF(MATCH(J$1+$A281-1,dates,0),SUMIFS(stitches,years_of_year,J$2,days_of_year,"&lt;="&amp;$A281),NA())),NA()))</f>
        <v>#N/A</v>
      </c>
      <c r="K281" t="e" cm="1">
        <f t="array" aca="1" ref="K281" ca="1">_xlfn.SINGLE(IF(ISNUMBER(K$2),IF(ISERROR(MATCH(K$1+$A281-1,dates,0)),NA(),IF(MATCH(K$1+$A281-1,dates,0),SUMIFS(stitches,years_of_year,K$2,days_of_year,"&lt;="&amp;$A281),NA())),NA()))</f>
        <v>#N/A</v>
      </c>
    </row>
    <row r="282" spans="1:11">
      <c r="A282">
        <f t="shared" si="19"/>
        <v>280</v>
      </c>
      <c r="B282" t="e">
        <f t="shared" ca="1" si="20"/>
        <v>#N/A</v>
      </c>
      <c r="C282" t="e">
        <f t="shared" ca="1" si="20"/>
        <v>#N/A</v>
      </c>
      <c r="D282" t="e">
        <f t="shared" ca="1" si="20"/>
        <v>#N/A</v>
      </c>
      <c r="E282" t="e">
        <f t="shared" ca="1" si="20"/>
        <v>#N/A</v>
      </c>
      <c r="F282" t="e" cm="1">
        <f t="array" aca="1" ref="F282" ca="1">_xlfn.SINGLE(IF(ISNUMBER(F$2),IF(ISERROR(MATCH(F$1+$A282-1,dates,0)),NA(),IF(MATCH(F$1+$A282-1,dates,0),SUMIFS(stitches,years_of_year,F$2,days_of_year,"&lt;="&amp;$A282),NA())),NA()))</f>
        <v>#N/A</v>
      </c>
      <c r="G282" t="e" cm="1">
        <f t="array" aca="1" ref="G282" ca="1">_xlfn.SINGLE(IF(ISNUMBER(G$2),IF(ISERROR(MATCH(G$1+$A282-1,dates,0)),NA(),IF(MATCH(G$1+$A282-1,dates,0),SUMIFS(stitches,years_of_year,G$2,days_of_year,"&lt;="&amp;$A282),NA())),NA()))</f>
        <v>#N/A</v>
      </c>
      <c r="H282" t="e" cm="1">
        <f t="array" aca="1" ref="H282" ca="1">_xlfn.SINGLE(IF(ISNUMBER(H$2),IF(ISERROR(MATCH(H$1+$A282-1,dates,0)),NA(),IF(MATCH(H$1+$A282-1,dates,0),SUMIFS(stitches,years_of_year,H$2,days_of_year,"&lt;="&amp;$A282),NA())),NA()))</f>
        <v>#N/A</v>
      </c>
      <c r="I282" t="e" cm="1">
        <f t="array" aca="1" ref="I282" ca="1">_xlfn.SINGLE(IF(ISNUMBER(I$2),IF(ISERROR(MATCH(I$1+$A282-1,dates,0)),NA(),IF(MATCH(I$1+$A282-1,dates,0),SUMIFS(stitches,years_of_year,I$2,days_of_year,"&lt;="&amp;$A282),NA())),NA()))</f>
        <v>#N/A</v>
      </c>
      <c r="J282" t="e" cm="1">
        <f t="array" aca="1" ref="J282" ca="1">_xlfn.SINGLE(IF(ISNUMBER(J$2),IF(ISERROR(MATCH(J$1+$A282-1,dates,0)),NA(),IF(MATCH(J$1+$A282-1,dates,0),SUMIFS(stitches,years_of_year,J$2,days_of_year,"&lt;="&amp;$A282),NA())),NA()))</f>
        <v>#N/A</v>
      </c>
      <c r="K282" t="e" cm="1">
        <f t="array" aca="1" ref="K282" ca="1">_xlfn.SINGLE(IF(ISNUMBER(K$2),IF(ISERROR(MATCH(K$1+$A282-1,dates,0)),NA(),IF(MATCH(K$1+$A282-1,dates,0),SUMIFS(stitches,years_of_year,K$2,days_of_year,"&lt;="&amp;$A282),NA())),NA()))</f>
        <v>#N/A</v>
      </c>
    </row>
    <row r="283" spans="1:11">
      <c r="A283">
        <f t="shared" si="19"/>
        <v>281</v>
      </c>
      <c r="B283" t="e">
        <f t="shared" ref="B283:E302" ca="1" si="21">IF(ISNUMBER(B$2),IF(ISERROR(MATCH(B$1+$A283-1,dates,0)),NA(),IF(MATCH(B$1+$A283-1,dates,0),SUMIFS(stitches,years_of_year,B$2,days_of_year,"&lt;="&amp;$A283),NA())),NA())</f>
        <v>#N/A</v>
      </c>
      <c r="C283" t="e">
        <f t="shared" ca="1" si="21"/>
        <v>#N/A</v>
      </c>
      <c r="D283" t="e">
        <f t="shared" ca="1" si="21"/>
        <v>#N/A</v>
      </c>
      <c r="E283" t="e">
        <f t="shared" ca="1" si="21"/>
        <v>#N/A</v>
      </c>
      <c r="F283" t="e" cm="1">
        <f t="array" aca="1" ref="F283" ca="1">_xlfn.SINGLE(IF(ISNUMBER(F$2),IF(ISERROR(MATCH(F$1+$A283-1,dates,0)),NA(),IF(MATCH(F$1+$A283-1,dates,0),SUMIFS(stitches,years_of_year,F$2,days_of_year,"&lt;="&amp;$A283),NA())),NA()))</f>
        <v>#N/A</v>
      </c>
      <c r="G283" t="e" cm="1">
        <f t="array" aca="1" ref="G283" ca="1">_xlfn.SINGLE(IF(ISNUMBER(G$2),IF(ISERROR(MATCH(G$1+$A283-1,dates,0)),NA(),IF(MATCH(G$1+$A283-1,dates,0),SUMIFS(stitches,years_of_year,G$2,days_of_year,"&lt;="&amp;$A283),NA())),NA()))</f>
        <v>#N/A</v>
      </c>
      <c r="H283" t="e" cm="1">
        <f t="array" aca="1" ref="H283" ca="1">_xlfn.SINGLE(IF(ISNUMBER(H$2),IF(ISERROR(MATCH(H$1+$A283-1,dates,0)),NA(),IF(MATCH(H$1+$A283-1,dates,0),SUMIFS(stitches,years_of_year,H$2,days_of_year,"&lt;="&amp;$A283),NA())),NA()))</f>
        <v>#N/A</v>
      </c>
      <c r="I283" t="e" cm="1">
        <f t="array" aca="1" ref="I283" ca="1">_xlfn.SINGLE(IF(ISNUMBER(I$2),IF(ISERROR(MATCH(I$1+$A283-1,dates,0)),NA(),IF(MATCH(I$1+$A283-1,dates,0),SUMIFS(stitches,years_of_year,I$2,days_of_year,"&lt;="&amp;$A283),NA())),NA()))</f>
        <v>#N/A</v>
      </c>
      <c r="J283" t="e" cm="1">
        <f t="array" aca="1" ref="J283" ca="1">_xlfn.SINGLE(IF(ISNUMBER(J$2),IF(ISERROR(MATCH(J$1+$A283-1,dates,0)),NA(),IF(MATCH(J$1+$A283-1,dates,0),SUMIFS(stitches,years_of_year,J$2,days_of_year,"&lt;="&amp;$A283),NA())),NA()))</f>
        <v>#N/A</v>
      </c>
      <c r="K283" t="e" cm="1">
        <f t="array" aca="1" ref="K283" ca="1">_xlfn.SINGLE(IF(ISNUMBER(K$2),IF(ISERROR(MATCH(K$1+$A283-1,dates,0)),NA(),IF(MATCH(K$1+$A283-1,dates,0),SUMIFS(stitches,years_of_year,K$2,days_of_year,"&lt;="&amp;$A283),NA())),NA()))</f>
        <v>#N/A</v>
      </c>
    </row>
    <row r="284" spans="1:11">
      <c r="A284">
        <f t="shared" si="19"/>
        <v>282</v>
      </c>
      <c r="B284" t="e">
        <f t="shared" ca="1" si="21"/>
        <v>#N/A</v>
      </c>
      <c r="C284" t="e">
        <f t="shared" ca="1" si="21"/>
        <v>#N/A</v>
      </c>
      <c r="D284" t="e">
        <f t="shared" ca="1" si="21"/>
        <v>#N/A</v>
      </c>
      <c r="E284" t="e">
        <f t="shared" ca="1" si="21"/>
        <v>#N/A</v>
      </c>
      <c r="F284" t="e" cm="1">
        <f t="array" aca="1" ref="F284" ca="1">_xlfn.SINGLE(IF(ISNUMBER(F$2),IF(ISERROR(MATCH(F$1+$A284-1,dates,0)),NA(),IF(MATCH(F$1+$A284-1,dates,0),SUMIFS(stitches,years_of_year,F$2,days_of_year,"&lt;="&amp;$A284),NA())),NA()))</f>
        <v>#N/A</v>
      </c>
      <c r="G284" t="e" cm="1">
        <f t="array" aca="1" ref="G284" ca="1">_xlfn.SINGLE(IF(ISNUMBER(G$2),IF(ISERROR(MATCH(G$1+$A284-1,dates,0)),NA(),IF(MATCH(G$1+$A284-1,dates,0),SUMIFS(stitches,years_of_year,G$2,days_of_year,"&lt;="&amp;$A284),NA())),NA()))</f>
        <v>#N/A</v>
      </c>
      <c r="H284" t="e" cm="1">
        <f t="array" aca="1" ref="H284" ca="1">_xlfn.SINGLE(IF(ISNUMBER(H$2),IF(ISERROR(MATCH(H$1+$A284-1,dates,0)),NA(),IF(MATCH(H$1+$A284-1,dates,0),SUMIFS(stitches,years_of_year,H$2,days_of_year,"&lt;="&amp;$A284),NA())),NA()))</f>
        <v>#N/A</v>
      </c>
      <c r="I284" t="e" cm="1">
        <f t="array" aca="1" ref="I284" ca="1">_xlfn.SINGLE(IF(ISNUMBER(I$2),IF(ISERROR(MATCH(I$1+$A284-1,dates,0)),NA(),IF(MATCH(I$1+$A284-1,dates,0),SUMIFS(stitches,years_of_year,I$2,days_of_year,"&lt;="&amp;$A284),NA())),NA()))</f>
        <v>#N/A</v>
      </c>
      <c r="J284" t="e" cm="1">
        <f t="array" aca="1" ref="J284" ca="1">_xlfn.SINGLE(IF(ISNUMBER(J$2),IF(ISERROR(MATCH(J$1+$A284-1,dates,0)),NA(),IF(MATCH(J$1+$A284-1,dates,0),SUMIFS(stitches,years_of_year,J$2,days_of_year,"&lt;="&amp;$A284),NA())),NA()))</f>
        <v>#N/A</v>
      </c>
      <c r="K284" t="e" cm="1">
        <f t="array" aca="1" ref="K284" ca="1">_xlfn.SINGLE(IF(ISNUMBER(K$2),IF(ISERROR(MATCH(K$1+$A284-1,dates,0)),NA(),IF(MATCH(K$1+$A284-1,dates,0),SUMIFS(stitches,years_of_year,K$2,days_of_year,"&lt;="&amp;$A284),NA())),NA()))</f>
        <v>#N/A</v>
      </c>
    </row>
    <row r="285" spans="1:11">
      <c r="A285">
        <f t="shared" si="19"/>
        <v>283</v>
      </c>
      <c r="B285" t="e">
        <f t="shared" ca="1" si="21"/>
        <v>#N/A</v>
      </c>
      <c r="C285" t="e">
        <f t="shared" ca="1" si="21"/>
        <v>#N/A</v>
      </c>
      <c r="D285" t="e">
        <f t="shared" ca="1" si="21"/>
        <v>#N/A</v>
      </c>
      <c r="E285" t="e">
        <f t="shared" ca="1" si="21"/>
        <v>#N/A</v>
      </c>
      <c r="F285" t="e" cm="1">
        <f t="array" aca="1" ref="F285" ca="1">_xlfn.SINGLE(IF(ISNUMBER(F$2),IF(ISERROR(MATCH(F$1+$A285-1,dates,0)),NA(),IF(MATCH(F$1+$A285-1,dates,0),SUMIFS(stitches,years_of_year,F$2,days_of_year,"&lt;="&amp;$A285),NA())),NA()))</f>
        <v>#N/A</v>
      </c>
      <c r="G285" t="e" cm="1">
        <f t="array" aca="1" ref="G285" ca="1">_xlfn.SINGLE(IF(ISNUMBER(G$2),IF(ISERROR(MATCH(G$1+$A285-1,dates,0)),NA(),IF(MATCH(G$1+$A285-1,dates,0),SUMIFS(stitches,years_of_year,G$2,days_of_year,"&lt;="&amp;$A285),NA())),NA()))</f>
        <v>#N/A</v>
      </c>
      <c r="H285" t="e" cm="1">
        <f t="array" aca="1" ref="H285" ca="1">_xlfn.SINGLE(IF(ISNUMBER(H$2),IF(ISERROR(MATCH(H$1+$A285-1,dates,0)),NA(),IF(MATCH(H$1+$A285-1,dates,0),SUMIFS(stitches,years_of_year,H$2,days_of_year,"&lt;="&amp;$A285),NA())),NA()))</f>
        <v>#N/A</v>
      </c>
      <c r="I285" t="e" cm="1">
        <f t="array" aca="1" ref="I285" ca="1">_xlfn.SINGLE(IF(ISNUMBER(I$2),IF(ISERROR(MATCH(I$1+$A285-1,dates,0)),NA(),IF(MATCH(I$1+$A285-1,dates,0),SUMIFS(stitches,years_of_year,I$2,days_of_year,"&lt;="&amp;$A285),NA())),NA()))</f>
        <v>#N/A</v>
      </c>
      <c r="J285" t="e" cm="1">
        <f t="array" aca="1" ref="J285" ca="1">_xlfn.SINGLE(IF(ISNUMBER(J$2),IF(ISERROR(MATCH(J$1+$A285-1,dates,0)),NA(),IF(MATCH(J$1+$A285-1,dates,0),SUMIFS(stitches,years_of_year,J$2,days_of_year,"&lt;="&amp;$A285),NA())),NA()))</f>
        <v>#N/A</v>
      </c>
      <c r="K285" t="e" cm="1">
        <f t="array" aca="1" ref="K285" ca="1">_xlfn.SINGLE(IF(ISNUMBER(K$2),IF(ISERROR(MATCH(K$1+$A285-1,dates,0)),NA(),IF(MATCH(K$1+$A285-1,dates,0),SUMIFS(stitches,years_of_year,K$2,days_of_year,"&lt;="&amp;$A285),NA())),NA()))</f>
        <v>#N/A</v>
      </c>
    </row>
    <row r="286" spans="1:11">
      <c r="A286">
        <f t="shared" si="19"/>
        <v>284</v>
      </c>
      <c r="B286" t="e">
        <f t="shared" ca="1" si="21"/>
        <v>#N/A</v>
      </c>
      <c r="C286" t="e">
        <f t="shared" ca="1" si="21"/>
        <v>#N/A</v>
      </c>
      <c r="D286" t="e">
        <f t="shared" ca="1" si="21"/>
        <v>#N/A</v>
      </c>
      <c r="E286" t="e">
        <f t="shared" ca="1" si="21"/>
        <v>#N/A</v>
      </c>
      <c r="F286" t="e" cm="1">
        <f t="array" aca="1" ref="F286" ca="1">_xlfn.SINGLE(IF(ISNUMBER(F$2),IF(ISERROR(MATCH(F$1+$A286-1,dates,0)),NA(),IF(MATCH(F$1+$A286-1,dates,0),SUMIFS(stitches,years_of_year,F$2,days_of_year,"&lt;="&amp;$A286),NA())),NA()))</f>
        <v>#N/A</v>
      </c>
      <c r="G286" t="e" cm="1">
        <f t="array" aca="1" ref="G286" ca="1">_xlfn.SINGLE(IF(ISNUMBER(G$2),IF(ISERROR(MATCH(G$1+$A286-1,dates,0)),NA(),IF(MATCH(G$1+$A286-1,dates,0),SUMIFS(stitches,years_of_year,G$2,days_of_year,"&lt;="&amp;$A286),NA())),NA()))</f>
        <v>#N/A</v>
      </c>
      <c r="H286" t="e" cm="1">
        <f t="array" aca="1" ref="H286" ca="1">_xlfn.SINGLE(IF(ISNUMBER(H$2),IF(ISERROR(MATCH(H$1+$A286-1,dates,0)),NA(),IF(MATCH(H$1+$A286-1,dates,0),SUMIFS(stitches,years_of_year,H$2,days_of_year,"&lt;="&amp;$A286),NA())),NA()))</f>
        <v>#N/A</v>
      </c>
      <c r="I286" t="e" cm="1">
        <f t="array" aca="1" ref="I286" ca="1">_xlfn.SINGLE(IF(ISNUMBER(I$2),IF(ISERROR(MATCH(I$1+$A286-1,dates,0)),NA(),IF(MATCH(I$1+$A286-1,dates,0),SUMIFS(stitches,years_of_year,I$2,days_of_year,"&lt;="&amp;$A286),NA())),NA()))</f>
        <v>#N/A</v>
      </c>
      <c r="J286" t="e" cm="1">
        <f t="array" aca="1" ref="J286" ca="1">_xlfn.SINGLE(IF(ISNUMBER(J$2),IF(ISERROR(MATCH(J$1+$A286-1,dates,0)),NA(),IF(MATCH(J$1+$A286-1,dates,0),SUMIFS(stitches,years_of_year,J$2,days_of_year,"&lt;="&amp;$A286),NA())),NA()))</f>
        <v>#N/A</v>
      </c>
      <c r="K286" t="e" cm="1">
        <f t="array" aca="1" ref="K286" ca="1">_xlfn.SINGLE(IF(ISNUMBER(K$2),IF(ISERROR(MATCH(K$1+$A286-1,dates,0)),NA(),IF(MATCH(K$1+$A286-1,dates,0),SUMIFS(stitches,years_of_year,K$2,days_of_year,"&lt;="&amp;$A286),NA())),NA()))</f>
        <v>#N/A</v>
      </c>
    </row>
    <row r="287" spans="1:11">
      <c r="A287">
        <f t="shared" si="19"/>
        <v>285</v>
      </c>
      <c r="B287" t="e">
        <f t="shared" ca="1" si="21"/>
        <v>#N/A</v>
      </c>
      <c r="C287" t="e">
        <f t="shared" ca="1" si="21"/>
        <v>#N/A</v>
      </c>
      <c r="D287" t="e">
        <f t="shared" ca="1" si="21"/>
        <v>#N/A</v>
      </c>
      <c r="E287" t="e">
        <f t="shared" ca="1" si="21"/>
        <v>#N/A</v>
      </c>
      <c r="F287" t="e" cm="1">
        <f t="array" aca="1" ref="F287" ca="1">_xlfn.SINGLE(IF(ISNUMBER(F$2),IF(ISERROR(MATCH(F$1+$A287-1,dates,0)),NA(),IF(MATCH(F$1+$A287-1,dates,0),SUMIFS(stitches,years_of_year,F$2,days_of_year,"&lt;="&amp;$A287),NA())),NA()))</f>
        <v>#N/A</v>
      </c>
      <c r="G287" t="e" cm="1">
        <f t="array" aca="1" ref="G287" ca="1">_xlfn.SINGLE(IF(ISNUMBER(G$2),IF(ISERROR(MATCH(G$1+$A287-1,dates,0)),NA(),IF(MATCH(G$1+$A287-1,dates,0),SUMIFS(stitches,years_of_year,G$2,days_of_year,"&lt;="&amp;$A287),NA())),NA()))</f>
        <v>#N/A</v>
      </c>
      <c r="H287" t="e" cm="1">
        <f t="array" aca="1" ref="H287" ca="1">_xlfn.SINGLE(IF(ISNUMBER(H$2),IF(ISERROR(MATCH(H$1+$A287-1,dates,0)),NA(),IF(MATCH(H$1+$A287-1,dates,0),SUMIFS(stitches,years_of_year,H$2,days_of_year,"&lt;="&amp;$A287),NA())),NA()))</f>
        <v>#N/A</v>
      </c>
      <c r="I287" t="e" cm="1">
        <f t="array" aca="1" ref="I287" ca="1">_xlfn.SINGLE(IF(ISNUMBER(I$2),IF(ISERROR(MATCH(I$1+$A287-1,dates,0)),NA(),IF(MATCH(I$1+$A287-1,dates,0),SUMIFS(stitches,years_of_year,I$2,days_of_year,"&lt;="&amp;$A287),NA())),NA()))</f>
        <v>#N/A</v>
      </c>
      <c r="J287" t="e" cm="1">
        <f t="array" aca="1" ref="J287" ca="1">_xlfn.SINGLE(IF(ISNUMBER(J$2),IF(ISERROR(MATCH(J$1+$A287-1,dates,0)),NA(),IF(MATCH(J$1+$A287-1,dates,0),SUMIFS(stitches,years_of_year,J$2,days_of_year,"&lt;="&amp;$A287),NA())),NA()))</f>
        <v>#N/A</v>
      </c>
      <c r="K287" t="e" cm="1">
        <f t="array" aca="1" ref="K287" ca="1">_xlfn.SINGLE(IF(ISNUMBER(K$2),IF(ISERROR(MATCH(K$1+$A287-1,dates,0)),NA(),IF(MATCH(K$1+$A287-1,dates,0),SUMIFS(stitches,years_of_year,K$2,days_of_year,"&lt;="&amp;$A287),NA())),NA()))</f>
        <v>#N/A</v>
      </c>
    </row>
    <row r="288" spans="1:11">
      <c r="A288">
        <f t="shared" si="19"/>
        <v>286</v>
      </c>
      <c r="B288" t="e">
        <f t="shared" ca="1" si="21"/>
        <v>#N/A</v>
      </c>
      <c r="C288" t="e">
        <f t="shared" ca="1" si="21"/>
        <v>#N/A</v>
      </c>
      <c r="D288" t="e">
        <f t="shared" ca="1" si="21"/>
        <v>#N/A</v>
      </c>
      <c r="E288" t="e">
        <f t="shared" ca="1" si="21"/>
        <v>#N/A</v>
      </c>
      <c r="F288" t="e" cm="1">
        <f t="array" aca="1" ref="F288" ca="1">_xlfn.SINGLE(IF(ISNUMBER(F$2),IF(ISERROR(MATCH(F$1+$A288-1,dates,0)),NA(),IF(MATCH(F$1+$A288-1,dates,0),SUMIFS(stitches,years_of_year,F$2,days_of_year,"&lt;="&amp;$A288),NA())),NA()))</f>
        <v>#N/A</v>
      </c>
      <c r="G288" t="e" cm="1">
        <f t="array" aca="1" ref="G288" ca="1">_xlfn.SINGLE(IF(ISNUMBER(G$2),IF(ISERROR(MATCH(G$1+$A288-1,dates,0)),NA(),IF(MATCH(G$1+$A288-1,dates,0),SUMIFS(stitches,years_of_year,G$2,days_of_year,"&lt;="&amp;$A288),NA())),NA()))</f>
        <v>#N/A</v>
      </c>
      <c r="H288" t="e" cm="1">
        <f t="array" aca="1" ref="H288" ca="1">_xlfn.SINGLE(IF(ISNUMBER(H$2),IF(ISERROR(MATCH(H$1+$A288-1,dates,0)),NA(),IF(MATCH(H$1+$A288-1,dates,0),SUMIFS(stitches,years_of_year,H$2,days_of_year,"&lt;="&amp;$A288),NA())),NA()))</f>
        <v>#N/A</v>
      </c>
      <c r="I288" t="e" cm="1">
        <f t="array" aca="1" ref="I288" ca="1">_xlfn.SINGLE(IF(ISNUMBER(I$2),IF(ISERROR(MATCH(I$1+$A288-1,dates,0)),NA(),IF(MATCH(I$1+$A288-1,dates,0),SUMIFS(stitches,years_of_year,I$2,days_of_year,"&lt;="&amp;$A288),NA())),NA()))</f>
        <v>#N/A</v>
      </c>
      <c r="J288" t="e" cm="1">
        <f t="array" aca="1" ref="J288" ca="1">_xlfn.SINGLE(IF(ISNUMBER(J$2),IF(ISERROR(MATCH(J$1+$A288-1,dates,0)),NA(),IF(MATCH(J$1+$A288-1,dates,0),SUMIFS(stitches,years_of_year,J$2,days_of_year,"&lt;="&amp;$A288),NA())),NA()))</f>
        <v>#N/A</v>
      </c>
      <c r="K288" t="e" cm="1">
        <f t="array" aca="1" ref="K288" ca="1">_xlfn.SINGLE(IF(ISNUMBER(K$2),IF(ISERROR(MATCH(K$1+$A288-1,dates,0)),NA(),IF(MATCH(K$1+$A288-1,dates,0),SUMIFS(stitches,years_of_year,K$2,days_of_year,"&lt;="&amp;$A288),NA())),NA()))</f>
        <v>#N/A</v>
      </c>
    </row>
    <row r="289" spans="1:11">
      <c r="A289">
        <f t="shared" si="19"/>
        <v>287</v>
      </c>
      <c r="B289" t="e">
        <f t="shared" ca="1" si="21"/>
        <v>#N/A</v>
      </c>
      <c r="C289" t="e">
        <f t="shared" ca="1" si="21"/>
        <v>#N/A</v>
      </c>
      <c r="D289" t="e">
        <f t="shared" ca="1" si="21"/>
        <v>#N/A</v>
      </c>
      <c r="E289" t="e">
        <f t="shared" ca="1" si="21"/>
        <v>#N/A</v>
      </c>
      <c r="F289" t="e" cm="1">
        <f t="array" aca="1" ref="F289" ca="1">_xlfn.SINGLE(IF(ISNUMBER(F$2),IF(ISERROR(MATCH(F$1+$A289-1,dates,0)),NA(),IF(MATCH(F$1+$A289-1,dates,0),SUMIFS(stitches,years_of_year,F$2,days_of_year,"&lt;="&amp;$A289),NA())),NA()))</f>
        <v>#N/A</v>
      </c>
      <c r="G289" t="e" cm="1">
        <f t="array" aca="1" ref="G289" ca="1">_xlfn.SINGLE(IF(ISNUMBER(G$2),IF(ISERROR(MATCH(G$1+$A289-1,dates,0)),NA(),IF(MATCH(G$1+$A289-1,dates,0),SUMIFS(stitches,years_of_year,G$2,days_of_year,"&lt;="&amp;$A289),NA())),NA()))</f>
        <v>#N/A</v>
      </c>
      <c r="H289" t="e" cm="1">
        <f t="array" aca="1" ref="H289" ca="1">_xlfn.SINGLE(IF(ISNUMBER(H$2),IF(ISERROR(MATCH(H$1+$A289-1,dates,0)),NA(),IF(MATCH(H$1+$A289-1,dates,0),SUMIFS(stitches,years_of_year,H$2,days_of_year,"&lt;="&amp;$A289),NA())),NA()))</f>
        <v>#N/A</v>
      </c>
      <c r="I289" t="e" cm="1">
        <f t="array" aca="1" ref="I289" ca="1">_xlfn.SINGLE(IF(ISNUMBER(I$2),IF(ISERROR(MATCH(I$1+$A289-1,dates,0)),NA(),IF(MATCH(I$1+$A289-1,dates,0),SUMIFS(stitches,years_of_year,I$2,days_of_year,"&lt;="&amp;$A289),NA())),NA()))</f>
        <v>#N/A</v>
      </c>
      <c r="J289" t="e" cm="1">
        <f t="array" aca="1" ref="J289" ca="1">_xlfn.SINGLE(IF(ISNUMBER(J$2),IF(ISERROR(MATCH(J$1+$A289-1,dates,0)),NA(),IF(MATCH(J$1+$A289-1,dates,0),SUMIFS(stitches,years_of_year,J$2,days_of_year,"&lt;="&amp;$A289),NA())),NA()))</f>
        <v>#N/A</v>
      </c>
      <c r="K289" t="e" cm="1">
        <f t="array" aca="1" ref="K289" ca="1">_xlfn.SINGLE(IF(ISNUMBER(K$2),IF(ISERROR(MATCH(K$1+$A289-1,dates,0)),NA(),IF(MATCH(K$1+$A289-1,dates,0),SUMIFS(stitches,years_of_year,K$2,days_of_year,"&lt;="&amp;$A289),NA())),NA()))</f>
        <v>#N/A</v>
      </c>
    </row>
    <row r="290" spans="1:11">
      <c r="A290">
        <f t="shared" si="19"/>
        <v>288</v>
      </c>
      <c r="B290" t="e">
        <f t="shared" ca="1" si="21"/>
        <v>#N/A</v>
      </c>
      <c r="C290" t="e">
        <f t="shared" ca="1" si="21"/>
        <v>#N/A</v>
      </c>
      <c r="D290" t="e">
        <f t="shared" ca="1" si="21"/>
        <v>#N/A</v>
      </c>
      <c r="E290" t="e">
        <f t="shared" ca="1" si="21"/>
        <v>#N/A</v>
      </c>
      <c r="F290" t="e" cm="1">
        <f t="array" aca="1" ref="F290" ca="1">_xlfn.SINGLE(IF(ISNUMBER(F$2),IF(ISERROR(MATCH(F$1+$A290-1,dates,0)),NA(),IF(MATCH(F$1+$A290-1,dates,0),SUMIFS(stitches,years_of_year,F$2,days_of_year,"&lt;="&amp;$A290),NA())),NA()))</f>
        <v>#N/A</v>
      </c>
      <c r="G290" t="e" cm="1">
        <f t="array" aca="1" ref="G290" ca="1">_xlfn.SINGLE(IF(ISNUMBER(G$2),IF(ISERROR(MATCH(G$1+$A290-1,dates,0)),NA(),IF(MATCH(G$1+$A290-1,dates,0),SUMIFS(stitches,years_of_year,G$2,days_of_year,"&lt;="&amp;$A290),NA())),NA()))</f>
        <v>#N/A</v>
      </c>
      <c r="H290" t="e" cm="1">
        <f t="array" aca="1" ref="H290" ca="1">_xlfn.SINGLE(IF(ISNUMBER(H$2),IF(ISERROR(MATCH(H$1+$A290-1,dates,0)),NA(),IF(MATCH(H$1+$A290-1,dates,0),SUMIFS(stitches,years_of_year,H$2,days_of_year,"&lt;="&amp;$A290),NA())),NA()))</f>
        <v>#N/A</v>
      </c>
      <c r="I290" t="e" cm="1">
        <f t="array" aca="1" ref="I290" ca="1">_xlfn.SINGLE(IF(ISNUMBER(I$2),IF(ISERROR(MATCH(I$1+$A290-1,dates,0)),NA(),IF(MATCH(I$1+$A290-1,dates,0),SUMIFS(stitches,years_of_year,I$2,days_of_year,"&lt;="&amp;$A290),NA())),NA()))</f>
        <v>#N/A</v>
      </c>
      <c r="J290" t="e" cm="1">
        <f t="array" aca="1" ref="J290" ca="1">_xlfn.SINGLE(IF(ISNUMBER(J$2),IF(ISERROR(MATCH(J$1+$A290-1,dates,0)),NA(),IF(MATCH(J$1+$A290-1,dates,0),SUMIFS(stitches,years_of_year,J$2,days_of_year,"&lt;="&amp;$A290),NA())),NA()))</f>
        <v>#N/A</v>
      </c>
      <c r="K290" t="e" cm="1">
        <f t="array" aca="1" ref="K290" ca="1">_xlfn.SINGLE(IF(ISNUMBER(K$2),IF(ISERROR(MATCH(K$1+$A290-1,dates,0)),NA(),IF(MATCH(K$1+$A290-1,dates,0),SUMIFS(stitches,years_of_year,K$2,days_of_year,"&lt;="&amp;$A290),NA())),NA()))</f>
        <v>#N/A</v>
      </c>
    </row>
    <row r="291" spans="1:11">
      <c r="A291">
        <f t="shared" si="19"/>
        <v>289</v>
      </c>
      <c r="B291" t="e">
        <f t="shared" ca="1" si="21"/>
        <v>#N/A</v>
      </c>
      <c r="C291" t="e">
        <f t="shared" ca="1" si="21"/>
        <v>#N/A</v>
      </c>
      <c r="D291" t="e">
        <f t="shared" ca="1" si="21"/>
        <v>#N/A</v>
      </c>
      <c r="E291" t="e">
        <f t="shared" ca="1" si="21"/>
        <v>#N/A</v>
      </c>
      <c r="F291" t="e" cm="1">
        <f t="array" aca="1" ref="F291" ca="1">_xlfn.SINGLE(IF(ISNUMBER(F$2),IF(ISERROR(MATCH(F$1+$A291-1,dates,0)),NA(),IF(MATCH(F$1+$A291-1,dates,0),SUMIFS(stitches,years_of_year,F$2,days_of_year,"&lt;="&amp;$A291),NA())),NA()))</f>
        <v>#N/A</v>
      </c>
      <c r="G291" t="e" cm="1">
        <f t="array" aca="1" ref="G291" ca="1">_xlfn.SINGLE(IF(ISNUMBER(G$2),IF(ISERROR(MATCH(G$1+$A291-1,dates,0)),NA(),IF(MATCH(G$1+$A291-1,dates,0),SUMIFS(stitches,years_of_year,G$2,days_of_year,"&lt;="&amp;$A291),NA())),NA()))</f>
        <v>#N/A</v>
      </c>
      <c r="H291" t="e" cm="1">
        <f t="array" aca="1" ref="H291" ca="1">_xlfn.SINGLE(IF(ISNUMBER(H$2),IF(ISERROR(MATCH(H$1+$A291-1,dates,0)),NA(),IF(MATCH(H$1+$A291-1,dates,0),SUMIFS(stitches,years_of_year,H$2,days_of_year,"&lt;="&amp;$A291),NA())),NA()))</f>
        <v>#N/A</v>
      </c>
      <c r="I291" t="e" cm="1">
        <f t="array" aca="1" ref="I291" ca="1">_xlfn.SINGLE(IF(ISNUMBER(I$2),IF(ISERROR(MATCH(I$1+$A291-1,dates,0)),NA(),IF(MATCH(I$1+$A291-1,dates,0),SUMIFS(stitches,years_of_year,I$2,days_of_year,"&lt;="&amp;$A291),NA())),NA()))</f>
        <v>#N/A</v>
      </c>
      <c r="J291" t="e" cm="1">
        <f t="array" aca="1" ref="J291" ca="1">_xlfn.SINGLE(IF(ISNUMBER(J$2),IF(ISERROR(MATCH(J$1+$A291-1,dates,0)),NA(),IF(MATCH(J$1+$A291-1,dates,0),SUMIFS(stitches,years_of_year,J$2,days_of_year,"&lt;="&amp;$A291),NA())),NA()))</f>
        <v>#N/A</v>
      </c>
      <c r="K291" t="e" cm="1">
        <f t="array" aca="1" ref="K291" ca="1">_xlfn.SINGLE(IF(ISNUMBER(K$2),IF(ISERROR(MATCH(K$1+$A291-1,dates,0)),NA(),IF(MATCH(K$1+$A291-1,dates,0),SUMIFS(stitches,years_of_year,K$2,days_of_year,"&lt;="&amp;$A291),NA())),NA()))</f>
        <v>#N/A</v>
      </c>
    </row>
    <row r="292" spans="1:11">
      <c r="A292">
        <f t="shared" si="19"/>
        <v>290</v>
      </c>
      <c r="B292" t="e">
        <f t="shared" ca="1" si="21"/>
        <v>#N/A</v>
      </c>
      <c r="C292" t="e">
        <f t="shared" ca="1" si="21"/>
        <v>#N/A</v>
      </c>
      <c r="D292" t="e">
        <f t="shared" ca="1" si="21"/>
        <v>#N/A</v>
      </c>
      <c r="E292" t="e">
        <f t="shared" ca="1" si="21"/>
        <v>#N/A</v>
      </c>
      <c r="F292" t="e" cm="1">
        <f t="array" aca="1" ref="F292" ca="1">_xlfn.SINGLE(IF(ISNUMBER(F$2),IF(ISERROR(MATCH(F$1+$A292-1,dates,0)),NA(),IF(MATCH(F$1+$A292-1,dates,0),SUMIFS(stitches,years_of_year,F$2,days_of_year,"&lt;="&amp;$A292),NA())),NA()))</f>
        <v>#N/A</v>
      </c>
      <c r="G292" t="e" cm="1">
        <f t="array" aca="1" ref="G292" ca="1">_xlfn.SINGLE(IF(ISNUMBER(G$2),IF(ISERROR(MATCH(G$1+$A292-1,dates,0)),NA(),IF(MATCH(G$1+$A292-1,dates,0),SUMIFS(stitches,years_of_year,G$2,days_of_year,"&lt;="&amp;$A292),NA())),NA()))</f>
        <v>#N/A</v>
      </c>
      <c r="H292" t="e" cm="1">
        <f t="array" aca="1" ref="H292" ca="1">_xlfn.SINGLE(IF(ISNUMBER(H$2),IF(ISERROR(MATCH(H$1+$A292-1,dates,0)),NA(),IF(MATCH(H$1+$A292-1,dates,0),SUMIFS(stitches,years_of_year,H$2,days_of_year,"&lt;="&amp;$A292),NA())),NA()))</f>
        <v>#N/A</v>
      </c>
      <c r="I292" t="e" cm="1">
        <f t="array" aca="1" ref="I292" ca="1">_xlfn.SINGLE(IF(ISNUMBER(I$2),IF(ISERROR(MATCH(I$1+$A292-1,dates,0)),NA(),IF(MATCH(I$1+$A292-1,dates,0),SUMIFS(stitches,years_of_year,I$2,days_of_year,"&lt;="&amp;$A292),NA())),NA()))</f>
        <v>#N/A</v>
      </c>
      <c r="J292" t="e" cm="1">
        <f t="array" aca="1" ref="J292" ca="1">_xlfn.SINGLE(IF(ISNUMBER(J$2),IF(ISERROR(MATCH(J$1+$A292-1,dates,0)),NA(),IF(MATCH(J$1+$A292-1,dates,0),SUMIFS(stitches,years_of_year,J$2,days_of_year,"&lt;="&amp;$A292),NA())),NA()))</f>
        <v>#N/A</v>
      </c>
      <c r="K292" t="e" cm="1">
        <f t="array" aca="1" ref="K292" ca="1">_xlfn.SINGLE(IF(ISNUMBER(K$2),IF(ISERROR(MATCH(K$1+$A292-1,dates,0)),NA(),IF(MATCH(K$1+$A292-1,dates,0),SUMIFS(stitches,years_of_year,K$2,days_of_year,"&lt;="&amp;$A292),NA())),NA()))</f>
        <v>#N/A</v>
      </c>
    </row>
    <row r="293" spans="1:11">
      <c r="A293">
        <f t="shared" si="19"/>
        <v>291</v>
      </c>
      <c r="B293" t="e">
        <f t="shared" ca="1" si="21"/>
        <v>#N/A</v>
      </c>
      <c r="C293" t="e">
        <f t="shared" ca="1" si="21"/>
        <v>#N/A</v>
      </c>
      <c r="D293" t="e">
        <f t="shared" ca="1" si="21"/>
        <v>#N/A</v>
      </c>
      <c r="E293" t="e">
        <f t="shared" ca="1" si="21"/>
        <v>#N/A</v>
      </c>
      <c r="F293" t="e" cm="1">
        <f t="array" aca="1" ref="F293" ca="1">_xlfn.SINGLE(IF(ISNUMBER(F$2),IF(ISERROR(MATCH(F$1+$A293-1,dates,0)),NA(),IF(MATCH(F$1+$A293-1,dates,0),SUMIFS(stitches,years_of_year,F$2,days_of_year,"&lt;="&amp;$A293),NA())),NA()))</f>
        <v>#N/A</v>
      </c>
      <c r="G293" t="e" cm="1">
        <f t="array" aca="1" ref="G293" ca="1">_xlfn.SINGLE(IF(ISNUMBER(G$2),IF(ISERROR(MATCH(G$1+$A293-1,dates,0)),NA(),IF(MATCH(G$1+$A293-1,dates,0),SUMIFS(stitches,years_of_year,G$2,days_of_year,"&lt;="&amp;$A293),NA())),NA()))</f>
        <v>#N/A</v>
      </c>
      <c r="H293" t="e" cm="1">
        <f t="array" aca="1" ref="H293" ca="1">_xlfn.SINGLE(IF(ISNUMBER(H$2),IF(ISERROR(MATCH(H$1+$A293-1,dates,0)),NA(),IF(MATCH(H$1+$A293-1,dates,0),SUMIFS(stitches,years_of_year,H$2,days_of_year,"&lt;="&amp;$A293),NA())),NA()))</f>
        <v>#N/A</v>
      </c>
      <c r="I293" t="e" cm="1">
        <f t="array" aca="1" ref="I293" ca="1">_xlfn.SINGLE(IF(ISNUMBER(I$2),IF(ISERROR(MATCH(I$1+$A293-1,dates,0)),NA(),IF(MATCH(I$1+$A293-1,dates,0),SUMIFS(stitches,years_of_year,I$2,days_of_year,"&lt;="&amp;$A293),NA())),NA()))</f>
        <v>#N/A</v>
      </c>
      <c r="J293" t="e" cm="1">
        <f t="array" aca="1" ref="J293" ca="1">_xlfn.SINGLE(IF(ISNUMBER(J$2),IF(ISERROR(MATCH(J$1+$A293-1,dates,0)),NA(),IF(MATCH(J$1+$A293-1,dates,0),SUMIFS(stitches,years_of_year,J$2,days_of_year,"&lt;="&amp;$A293),NA())),NA()))</f>
        <v>#N/A</v>
      </c>
      <c r="K293" t="e" cm="1">
        <f t="array" aca="1" ref="K293" ca="1">_xlfn.SINGLE(IF(ISNUMBER(K$2),IF(ISERROR(MATCH(K$1+$A293-1,dates,0)),NA(),IF(MATCH(K$1+$A293-1,dates,0),SUMIFS(stitches,years_of_year,K$2,days_of_year,"&lt;="&amp;$A293),NA())),NA()))</f>
        <v>#N/A</v>
      </c>
    </row>
    <row r="294" spans="1:11">
      <c r="A294">
        <f t="shared" si="19"/>
        <v>292</v>
      </c>
      <c r="B294" t="e">
        <f t="shared" ca="1" si="21"/>
        <v>#N/A</v>
      </c>
      <c r="C294" t="e">
        <f t="shared" ca="1" si="21"/>
        <v>#N/A</v>
      </c>
      <c r="D294" t="e">
        <f t="shared" ca="1" si="21"/>
        <v>#N/A</v>
      </c>
      <c r="E294" t="e">
        <f t="shared" ca="1" si="21"/>
        <v>#N/A</v>
      </c>
      <c r="F294" t="e" cm="1">
        <f t="array" aca="1" ref="F294" ca="1">_xlfn.SINGLE(IF(ISNUMBER(F$2),IF(ISERROR(MATCH(F$1+$A294-1,dates,0)),NA(),IF(MATCH(F$1+$A294-1,dates,0),SUMIFS(stitches,years_of_year,F$2,days_of_year,"&lt;="&amp;$A294),NA())),NA()))</f>
        <v>#N/A</v>
      </c>
      <c r="G294" t="e" cm="1">
        <f t="array" aca="1" ref="G294" ca="1">_xlfn.SINGLE(IF(ISNUMBER(G$2),IF(ISERROR(MATCH(G$1+$A294-1,dates,0)),NA(),IF(MATCH(G$1+$A294-1,dates,0),SUMIFS(stitches,years_of_year,G$2,days_of_year,"&lt;="&amp;$A294),NA())),NA()))</f>
        <v>#N/A</v>
      </c>
      <c r="H294" t="e" cm="1">
        <f t="array" aca="1" ref="H294" ca="1">_xlfn.SINGLE(IF(ISNUMBER(H$2),IF(ISERROR(MATCH(H$1+$A294-1,dates,0)),NA(),IF(MATCH(H$1+$A294-1,dates,0),SUMIFS(stitches,years_of_year,H$2,days_of_year,"&lt;="&amp;$A294),NA())),NA()))</f>
        <v>#N/A</v>
      </c>
      <c r="I294" t="e" cm="1">
        <f t="array" aca="1" ref="I294" ca="1">_xlfn.SINGLE(IF(ISNUMBER(I$2),IF(ISERROR(MATCH(I$1+$A294-1,dates,0)),NA(),IF(MATCH(I$1+$A294-1,dates,0),SUMIFS(stitches,years_of_year,I$2,days_of_year,"&lt;="&amp;$A294),NA())),NA()))</f>
        <v>#N/A</v>
      </c>
      <c r="J294" t="e" cm="1">
        <f t="array" aca="1" ref="J294" ca="1">_xlfn.SINGLE(IF(ISNUMBER(J$2),IF(ISERROR(MATCH(J$1+$A294-1,dates,0)),NA(),IF(MATCH(J$1+$A294-1,dates,0),SUMIFS(stitches,years_of_year,J$2,days_of_year,"&lt;="&amp;$A294),NA())),NA()))</f>
        <v>#N/A</v>
      </c>
      <c r="K294" t="e" cm="1">
        <f t="array" aca="1" ref="K294" ca="1">_xlfn.SINGLE(IF(ISNUMBER(K$2),IF(ISERROR(MATCH(K$1+$A294-1,dates,0)),NA(),IF(MATCH(K$1+$A294-1,dates,0),SUMIFS(stitches,years_of_year,K$2,days_of_year,"&lt;="&amp;$A294),NA())),NA()))</f>
        <v>#N/A</v>
      </c>
    </row>
    <row r="295" spans="1:11">
      <c r="A295">
        <f t="shared" si="19"/>
        <v>293</v>
      </c>
      <c r="B295" t="e">
        <f t="shared" ca="1" si="21"/>
        <v>#N/A</v>
      </c>
      <c r="C295" t="e">
        <f t="shared" ca="1" si="21"/>
        <v>#N/A</v>
      </c>
      <c r="D295" t="e">
        <f t="shared" ca="1" si="21"/>
        <v>#N/A</v>
      </c>
      <c r="E295" t="e">
        <f t="shared" ca="1" si="21"/>
        <v>#N/A</v>
      </c>
      <c r="F295" t="e" cm="1">
        <f t="array" aca="1" ref="F295" ca="1">_xlfn.SINGLE(IF(ISNUMBER(F$2),IF(ISERROR(MATCH(F$1+$A295-1,dates,0)),NA(),IF(MATCH(F$1+$A295-1,dates,0),SUMIFS(stitches,years_of_year,F$2,days_of_year,"&lt;="&amp;$A295),NA())),NA()))</f>
        <v>#N/A</v>
      </c>
      <c r="G295" t="e" cm="1">
        <f t="array" aca="1" ref="G295" ca="1">_xlfn.SINGLE(IF(ISNUMBER(G$2),IF(ISERROR(MATCH(G$1+$A295-1,dates,0)),NA(),IF(MATCH(G$1+$A295-1,dates,0),SUMIFS(stitches,years_of_year,G$2,days_of_year,"&lt;="&amp;$A295),NA())),NA()))</f>
        <v>#N/A</v>
      </c>
      <c r="H295" t="e" cm="1">
        <f t="array" aca="1" ref="H295" ca="1">_xlfn.SINGLE(IF(ISNUMBER(H$2),IF(ISERROR(MATCH(H$1+$A295-1,dates,0)),NA(),IF(MATCH(H$1+$A295-1,dates,0),SUMIFS(stitches,years_of_year,H$2,days_of_year,"&lt;="&amp;$A295),NA())),NA()))</f>
        <v>#N/A</v>
      </c>
      <c r="I295" t="e" cm="1">
        <f t="array" aca="1" ref="I295" ca="1">_xlfn.SINGLE(IF(ISNUMBER(I$2),IF(ISERROR(MATCH(I$1+$A295-1,dates,0)),NA(),IF(MATCH(I$1+$A295-1,dates,0),SUMIFS(stitches,years_of_year,I$2,days_of_year,"&lt;="&amp;$A295),NA())),NA()))</f>
        <v>#N/A</v>
      </c>
      <c r="J295" t="e" cm="1">
        <f t="array" aca="1" ref="J295" ca="1">_xlfn.SINGLE(IF(ISNUMBER(J$2),IF(ISERROR(MATCH(J$1+$A295-1,dates,0)),NA(),IF(MATCH(J$1+$A295-1,dates,0),SUMIFS(stitches,years_of_year,J$2,days_of_year,"&lt;="&amp;$A295),NA())),NA()))</f>
        <v>#N/A</v>
      </c>
      <c r="K295" t="e" cm="1">
        <f t="array" aca="1" ref="K295" ca="1">_xlfn.SINGLE(IF(ISNUMBER(K$2),IF(ISERROR(MATCH(K$1+$A295-1,dates,0)),NA(),IF(MATCH(K$1+$A295-1,dates,0),SUMIFS(stitches,years_of_year,K$2,days_of_year,"&lt;="&amp;$A295),NA())),NA()))</f>
        <v>#N/A</v>
      </c>
    </row>
    <row r="296" spans="1:11">
      <c r="A296">
        <f t="shared" si="19"/>
        <v>294</v>
      </c>
      <c r="B296" t="e">
        <f t="shared" ca="1" si="21"/>
        <v>#N/A</v>
      </c>
      <c r="C296" t="e">
        <f t="shared" ca="1" si="21"/>
        <v>#N/A</v>
      </c>
      <c r="D296" t="e">
        <f t="shared" ca="1" si="21"/>
        <v>#N/A</v>
      </c>
      <c r="E296" t="e">
        <f t="shared" ca="1" si="21"/>
        <v>#N/A</v>
      </c>
      <c r="F296" t="e" cm="1">
        <f t="array" aca="1" ref="F296" ca="1">_xlfn.SINGLE(IF(ISNUMBER(F$2),IF(ISERROR(MATCH(F$1+$A296-1,dates,0)),NA(),IF(MATCH(F$1+$A296-1,dates,0),SUMIFS(stitches,years_of_year,F$2,days_of_year,"&lt;="&amp;$A296),NA())),NA()))</f>
        <v>#N/A</v>
      </c>
      <c r="G296" t="e" cm="1">
        <f t="array" aca="1" ref="G296" ca="1">_xlfn.SINGLE(IF(ISNUMBER(G$2),IF(ISERROR(MATCH(G$1+$A296-1,dates,0)),NA(),IF(MATCH(G$1+$A296-1,dates,0),SUMIFS(stitches,years_of_year,G$2,days_of_year,"&lt;="&amp;$A296),NA())),NA()))</f>
        <v>#N/A</v>
      </c>
      <c r="H296" t="e" cm="1">
        <f t="array" aca="1" ref="H296" ca="1">_xlfn.SINGLE(IF(ISNUMBER(H$2),IF(ISERROR(MATCH(H$1+$A296-1,dates,0)),NA(),IF(MATCH(H$1+$A296-1,dates,0),SUMIFS(stitches,years_of_year,H$2,days_of_year,"&lt;="&amp;$A296),NA())),NA()))</f>
        <v>#N/A</v>
      </c>
      <c r="I296" t="e" cm="1">
        <f t="array" aca="1" ref="I296" ca="1">_xlfn.SINGLE(IF(ISNUMBER(I$2),IF(ISERROR(MATCH(I$1+$A296-1,dates,0)),NA(),IF(MATCH(I$1+$A296-1,dates,0),SUMIFS(stitches,years_of_year,I$2,days_of_year,"&lt;="&amp;$A296),NA())),NA()))</f>
        <v>#N/A</v>
      </c>
      <c r="J296" t="e" cm="1">
        <f t="array" aca="1" ref="J296" ca="1">_xlfn.SINGLE(IF(ISNUMBER(J$2),IF(ISERROR(MATCH(J$1+$A296-1,dates,0)),NA(),IF(MATCH(J$1+$A296-1,dates,0),SUMIFS(stitches,years_of_year,J$2,days_of_year,"&lt;="&amp;$A296),NA())),NA()))</f>
        <v>#N/A</v>
      </c>
      <c r="K296" t="e" cm="1">
        <f t="array" aca="1" ref="K296" ca="1">_xlfn.SINGLE(IF(ISNUMBER(K$2),IF(ISERROR(MATCH(K$1+$A296-1,dates,0)),NA(),IF(MATCH(K$1+$A296-1,dates,0),SUMIFS(stitches,years_of_year,K$2,days_of_year,"&lt;="&amp;$A296),NA())),NA()))</f>
        <v>#N/A</v>
      </c>
    </row>
    <row r="297" spans="1:11">
      <c r="A297">
        <f t="shared" si="19"/>
        <v>295</v>
      </c>
      <c r="B297" t="e">
        <f t="shared" ca="1" si="21"/>
        <v>#N/A</v>
      </c>
      <c r="C297" t="e">
        <f t="shared" ca="1" si="21"/>
        <v>#N/A</v>
      </c>
      <c r="D297" t="e">
        <f t="shared" ca="1" si="21"/>
        <v>#N/A</v>
      </c>
      <c r="E297" t="e">
        <f t="shared" ca="1" si="21"/>
        <v>#N/A</v>
      </c>
      <c r="F297" t="e" cm="1">
        <f t="array" aca="1" ref="F297" ca="1">_xlfn.SINGLE(IF(ISNUMBER(F$2),IF(ISERROR(MATCH(F$1+$A297-1,dates,0)),NA(),IF(MATCH(F$1+$A297-1,dates,0),SUMIFS(stitches,years_of_year,F$2,days_of_year,"&lt;="&amp;$A297),NA())),NA()))</f>
        <v>#N/A</v>
      </c>
      <c r="G297" t="e" cm="1">
        <f t="array" aca="1" ref="G297" ca="1">_xlfn.SINGLE(IF(ISNUMBER(G$2),IF(ISERROR(MATCH(G$1+$A297-1,dates,0)),NA(),IF(MATCH(G$1+$A297-1,dates,0),SUMIFS(stitches,years_of_year,G$2,days_of_year,"&lt;="&amp;$A297),NA())),NA()))</f>
        <v>#N/A</v>
      </c>
      <c r="H297" t="e" cm="1">
        <f t="array" aca="1" ref="H297" ca="1">_xlfn.SINGLE(IF(ISNUMBER(H$2),IF(ISERROR(MATCH(H$1+$A297-1,dates,0)),NA(),IF(MATCH(H$1+$A297-1,dates,0),SUMIFS(stitches,years_of_year,H$2,days_of_year,"&lt;="&amp;$A297),NA())),NA()))</f>
        <v>#N/A</v>
      </c>
      <c r="I297" t="e" cm="1">
        <f t="array" aca="1" ref="I297" ca="1">_xlfn.SINGLE(IF(ISNUMBER(I$2),IF(ISERROR(MATCH(I$1+$A297-1,dates,0)),NA(),IF(MATCH(I$1+$A297-1,dates,0),SUMIFS(stitches,years_of_year,I$2,days_of_year,"&lt;="&amp;$A297),NA())),NA()))</f>
        <v>#N/A</v>
      </c>
      <c r="J297" t="e" cm="1">
        <f t="array" aca="1" ref="J297" ca="1">_xlfn.SINGLE(IF(ISNUMBER(J$2),IF(ISERROR(MATCH(J$1+$A297-1,dates,0)),NA(),IF(MATCH(J$1+$A297-1,dates,0),SUMIFS(stitches,years_of_year,J$2,days_of_year,"&lt;="&amp;$A297),NA())),NA()))</f>
        <v>#N/A</v>
      </c>
      <c r="K297" t="e" cm="1">
        <f t="array" aca="1" ref="K297" ca="1">_xlfn.SINGLE(IF(ISNUMBER(K$2),IF(ISERROR(MATCH(K$1+$A297-1,dates,0)),NA(),IF(MATCH(K$1+$A297-1,dates,0),SUMIFS(stitches,years_of_year,K$2,days_of_year,"&lt;="&amp;$A297),NA())),NA()))</f>
        <v>#N/A</v>
      </c>
    </row>
    <row r="298" spans="1:11">
      <c r="A298">
        <f t="shared" si="19"/>
        <v>296</v>
      </c>
      <c r="B298" t="e">
        <f t="shared" ca="1" si="21"/>
        <v>#N/A</v>
      </c>
      <c r="C298" t="e">
        <f t="shared" ca="1" si="21"/>
        <v>#N/A</v>
      </c>
      <c r="D298" t="e">
        <f t="shared" ca="1" si="21"/>
        <v>#N/A</v>
      </c>
      <c r="E298" t="e">
        <f t="shared" ca="1" si="21"/>
        <v>#N/A</v>
      </c>
      <c r="F298" t="e" cm="1">
        <f t="array" aca="1" ref="F298" ca="1">_xlfn.SINGLE(IF(ISNUMBER(F$2),IF(ISERROR(MATCH(F$1+$A298-1,dates,0)),NA(),IF(MATCH(F$1+$A298-1,dates,0),SUMIFS(stitches,years_of_year,F$2,days_of_year,"&lt;="&amp;$A298),NA())),NA()))</f>
        <v>#N/A</v>
      </c>
      <c r="G298" t="e" cm="1">
        <f t="array" aca="1" ref="G298" ca="1">_xlfn.SINGLE(IF(ISNUMBER(G$2),IF(ISERROR(MATCH(G$1+$A298-1,dates,0)),NA(),IF(MATCH(G$1+$A298-1,dates,0),SUMIFS(stitches,years_of_year,G$2,days_of_year,"&lt;="&amp;$A298),NA())),NA()))</f>
        <v>#N/A</v>
      </c>
      <c r="H298" t="e" cm="1">
        <f t="array" aca="1" ref="H298" ca="1">_xlfn.SINGLE(IF(ISNUMBER(H$2),IF(ISERROR(MATCH(H$1+$A298-1,dates,0)),NA(),IF(MATCH(H$1+$A298-1,dates,0),SUMIFS(stitches,years_of_year,H$2,days_of_year,"&lt;="&amp;$A298),NA())),NA()))</f>
        <v>#N/A</v>
      </c>
      <c r="I298" t="e" cm="1">
        <f t="array" aca="1" ref="I298" ca="1">_xlfn.SINGLE(IF(ISNUMBER(I$2),IF(ISERROR(MATCH(I$1+$A298-1,dates,0)),NA(),IF(MATCH(I$1+$A298-1,dates,0),SUMIFS(stitches,years_of_year,I$2,days_of_year,"&lt;="&amp;$A298),NA())),NA()))</f>
        <v>#N/A</v>
      </c>
      <c r="J298" t="e" cm="1">
        <f t="array" aca="1" ref="J298" ca="1">_xlfn.SINGLE(IF(ISNUMBER(J$2),IF(ISERROR(MATCH(J$1+$A298-1,dates,0)),NA(),IF(MATCH(J$1+$A298-1,dates,0),SUMIFS(stitches,years_of_year,J$2,days_of_year,"&lt;="&amp;$A298),NA())),NA()))</f>
        <v>#N/A</v>
      </c>
      <c r="K298" t="e" cm="1">
        <f t="array" aca="1" ref="K298" ca="1">_xlfn.SINGLE(IF(ISNUMBER(K$2),IF(ISERROR(MATCH(K$1+$A298-1,dates,0)),NA(),IF(MATCH(K$1+$A298-1,dates,0),SUMIFS(stitches,years_of_year,K$2,days_of_year,"&lt;="&amp;$A298),NA())),NA()))</f>
        <v>#N/A</v>
      </c>
    </row>
    <row r="299" spans="1:11">
      <c r="A299">
        <f t="shared" si="19"/>
        <v>297</v>
      </c>
      <c r="B299" t="e">
        <f t="shared" ca="1" si="21"/>
        <v>#N/A</v>
      </c>
      <c r="C299" t="e">
        <f t="shared" ca="1" si="21"/>
        <v>#N/A</v>
      </c>
      <c r="D299" t="e">
        <f t="shared" ca="1" si="21"/>
        <v>#N/A</v>
      </c>
      <c r="E299" t="e">
        <f t="shared" ca="1" si="21"/>
        <v>#N/A</v>
      </c>
      <c r="F299" t="e" cm="1">
        <f t="array" aca="1" ref="F299" ca="1">_xlfn.SINGLE(IF(ISNUMBER(F$2),IF(ISERROR(MATCH(F$1+$A299-1,dates,0)),NA(),IF(MATCH(F$1+$A299-1,dates,0),SUMIFS(stitches,years_of_year,F$2,days_of_year,"&lt;="&amp;$A299),NA())),NA()))</f>
        <v>#N/A</v>
      </c>
      <c r="G299" t="e" cm="1">
        <f t="array" aca="1" ref="G299" ca="1">_xlfn.SINGLE(IF(ISNUMBER(G$2),IF(ISERROR(MATCH(G$1+$A299-1,dates,0)),NA(),IF(MATCH(G$1+$A299-1,dates,0),SUMIFS(stitches,years_of_year,G$2,days_of_year,"&lt;="&amp;$A299),NA())),NA()))</f>
        <v>#N/A</v>
      </c>
      <c r="H299" t="e" cm="1">
        <f t="array" aca="1" ref="H299" ca="1">_xlfn.SINGLE(IF(ISNUMBER(H$2),IF(ISERROR(MATCH(H$1+$A299-1,dates,0)),NA(),IF(MATCH(H$1+$A299-1,dates,0),SUMIFS(stitches,years_of_year,H$2,days_of_year,"&lt;="&amp;$A299),NA())),NA()))</f>
        <v>#N/A</v>
      </c>
      <c r="I299" t="e" cm="1">
        <f t="array" aca="1" ref="I299" ca="1">_xlfn.SINGLE(IF(ISNUMBER(I$2),IF(ISERROR(MATCH(I$1+$A299-1,dates,0)),NA(),IF(MATCH(I$1+$A299-1,dates,0),SUMIFS(stitches,years_of_year,I$2,days_of_year,"&lt;="&amp;$A299),NA())),NA()))</f>
        <v>#N/A</v>
      </c>
      <c r="J299" t="e" cm="1">
        <f t="array" aca="1" ref="J299" ca="1">_xlfn.SINGLE(IF(ISNUMBER(J$2),IF(ISERROR(MATCH(J$1+$A299-1,dates,0)),NA(),IF(MATCH(J$1+$A299-1,dates,0),SUMIFS(stitches,years_of_year,J$2,days_of_year,"&lt;="&amp;$A299),NA())),NA()))</f>
        <v>#N/A</v>
      </c>
      <c r="K299" t="e" cm="1">
        <f t="array" aca="1" ref="K299" ca="1">_xlfn.SINGLE(IF(ISNUMBER(K$2),IF(ISERROR(MATCH(K$1+$A299-1,dates,0)),NA(),IF(MATCH(K$1+$A299-1,dates,0),SUMIFS(stitches,years_of_year,K$2,days_of_year,"&lt;="&amp;$A299),NA())),NA()))</f>
        <v>#N/A</v>
      </c>
    </row>
    <row r="300" spans="1:11">
      <c r="A300">
        <f t="shared" si="19"/>
        <v>298</v>
      </c>
      <c r="B300" t="e">
        <f t="shared" ca="1" si="21"/>
        <v>#N/A</v>
      </c>
      <c r="C300" t="e">
        <f t="shared" ca="1" si="21"/>
        <v>#N/A</v>
      </c>
      <c r="D300" t="e">
        <f t="shared" ca="1" si="21"/>
        <v>#N/A</v>
      </c>
      <c r="E300" t="e">
        <f t="shared" ca="1" si="21"/>
        <v>#N/A</v>
      </c>
      <c r="F300" t="e" cm="1">
        <f t="array" aca="1" ref="F300" ca="1">_xlfn.SINGLE(IF(ISNUMBER(F$2),IF(ISERROR(MATCH(F$1+$A300-1,dates,0)),NA(),IF(MATCH(F$1+$A300-1,dates,0),SUMIFS(stitches,years_of_year,F$2,days_of_year,"&lt;="&amp;$A300),NA())),NA()))</f>
        <v>#N/A</v>
      </c>
      <c r="G300" t="e" cm="1">
        <f t="array" aca="1" ref="G300" ca="1">_xlfn.SINGLE(IF(ISNUMBER(G$2),IF(ISERROR(MATCH(G$1+$A300-1,dates,0)),NA(),IF(MATCH(G$1+$A300-1,dates,0),SUMIFS(stitches,years_of_year,G$2,days_of_year,"&lt;="&amp;$A300),NA())),NA()))</f>
        <v>#N/A</v>
      </c>
      <c r="H300" t="e" cm="1">
        <f t="array" aca="1" ref="H300" ca="1">_xlfn.SINGLE(IF(ISNUMBER(H$2),IF(ISERROR(MATCH(H$1+$A300-1,dates,0)),NA(),IF(MATCH(H$1+$A300-1,dates,0),SUMIFS(stitches,years_of_year,H$2,days_of_year,"&lt;="&amp;$A300),NA())),NA()))</f>
        <v>#N/A</v>
      </c>
      <c r="I300" t="e" cm="1">
        <f t="array" aca="1" ref="I300" ca="1">_xlfn.SINGLE(IF(ISNUMBER(I$2),IF(ISERROR(MATCH(I$1+$A300-1,dates,0)),NA(),IF(MATCH(I$1+$A300-1,dates,0),SUMIFS(stitches,years_of_year,I$2,days_of_year,"&lt;="&amp;$A300),NA())),NA()))</f>
        <v>#N/A</v>
      </c>
      <c r="J300" t="e" cm="1">
        <f t="array" aca="1" ref="J300" ca="1">_xlfn.SINGLE(IF(ISNUMBER(J$2),IF(ISERROR(MATCH(J$1+$A300-1,dates,0)),NA(),IF(MATCH(J$1+$A300-1,dates,0),SUMIFS(stitches,years_of_year,J$2,days_of_year,"&lt;="&amp;$A300),NA())),NA()))</f>
        <v>#N/A</v>
      </c>
      <c r="K300" t="e" cm="1">
        <f t="array" aca="1" ref="K300" ca="1">_xlfn.SINGLE(IF(ISNUMBER(K$2),IF(ISERROR(MATCH(K$1+$A300-1,dates,0)),NA(),IF(MATCH(K$1+$A300-1,dates,0),SUMIFS(stitches,years_of_year,K$2,days_of_year,"&lt;="&amp;$A300),NA())),NA()))</f>
        <v>#N/A</v>
      </c>
    </row>
    <row r="301" spans="1:11">
      <c r="A301">
        <f t="shared" si="19"/>
        <v>299</v>
      </c>
      <c r="B301" t="e">
        <f t="shared" ca="1" si="21"/>
        <v>#N/A</v>
      </c>
      <c r="C301" t="e">
        <f t="shared" ca="1" si="21"/>
        <v>#N/A</v>
      </c>
      <c r="D301" t="e">
        <f t="shared" ca="1" si="21"/>
        <v>#N/A</v>
      </c>
      <c r="E301" t="e">
        <f t="shared" ca="1" si="21"/>
        <v>#N/A</v>
      </c>
      <c r="F301" t="e" cm="1">
        <f t="array" aca="1" ref="F301" ca="1">_xlfn.SINGLE(IF(ISNUMBER(F$2),IF(ISERROR(MATCH(F$1+$A301-1,dates,0)),NA(),IF(MATCH(F$1+$A301-1,dates,0),SUMIFS(stitches,years_of_year,F$2,days_of_year,"&lt;="&amp;$A301),NA())),NA()))</f>
        <v>#N/A</v>
      </c>
      <c r="G301" t="e" cm="1">
        <f t="array" aca="1" ref="G301" ca="1">_xlfn.SINGLE(IF(ISNUMBER(G$2),IF(ISERROR(MATCH(G$1+$A301-1,dates,0)),NA(),IF(MATCH(G$1+$A301-1,dates,0),SUMIFS(stitches,years_of_year,G$2,days_of_year,"&lt;="&amp;$A301),NA())),NA()))</f>
        <v>#N/A</v>
      </c>
      <c r="H301" t="e" cm="1">
        <f t="array" aca="1" ref="H301" ca="1">_xlfn.SINGLE(IF(ISNUMBER(H$2),IF(ISERROR(MATCH(H$1+$A301-1,dates,0)),NA(),IF(MATCH(H$1+$A301-1,dates,0),SUMIFS(stitches,years_of_year,H$2,days_of_year,"&lt;="&amp;$A301),NA())),NA()))</f>
        <v>#N/A</v>
      </c>
      <c r="I301" t="e" cm="1">
        <f t="array" aca="1" ref="I301" ca="1">_xlfn.SINGLE(IF(ISNUMBER(I$2),IF(ISERROR(MATCH(I$1+$A301-1,dates,0)),NA(),IF(MATCH(I$1+$A301-1,dates,0),SUMIFS(stitches,years_of_year,I$2,days_of_year,"&lt;="&amp;$A301),NA())),NA()))</f>
        <v>#N/A</v>
      </c>
      <c r="J301" t="e" cm="1">
        <f t="array" aca="1" ref="J301" ca="1">_xlfn.SINGLE(IF(ISNUMBER(J$2),IF(ISERROR(MATCH(J$1+$A301-1,dates,0)),NA(),IF(MATCH(J$1+$A301-1,dates,0),SUMIFS(stitches,years_of_year,J$2,days_of_year,"&lt;="&amp;$A301),NA())),NA()))</f>
        <v>#N/A</v>
      </c>
      <c r="K301" t="e" cm="1">
        <f t="array" aca="1" ref="K301" ca="1">_xlfn.SINGLE(IF(ISNUMBER(K$2),IF(ISERROR(MATCH(K$1+$A301-1,dates,0)),NA(),IF(MATCH(K$1+$A301-1,dates,0),SUMIFS(stitches,years_of_year,K$2,days_of_year,"&lt;="&amp;$A301),NA())),NA()))</f>
        <v>#N/A</v>
      </c>
    </row>
    <row r="302" spans="1:11">
      <c r="A302">
        <f t="shared" si="19"/>
        <v>300</v>
      </c>
      <c r="B302" t="e">
        <f t="shared" ca="1" si="21"/>
        <v>#N/A</v>
      </c>
      <c r="C302" t="e">
        <f t="shared" ca="1" si="21"/>
        <v>#N/A</v>
      </c>
      <c r="D302" t="e">
        <f t="shared" ca="1" si="21"/>
        <v>#N/A</v>
      </c>
      <c r="E302" t="e">
        <f t="shared" ca="1" si="21"/>
        <v>#N/A</v>
      </c>
      <c r="F302" t="e" cm="1">
        <f t="array" aca="1" ref="F302" ca="1">_xlfn.SINGLE(IF(ISNUMBER(F$2),IF(ISERROR(MATCH(F$1+$A302-1,dates,0)),NA(),IF(MATCH(F$1+$A302-1,dates,0),SUMIFS(stitches,years_of_year,F$2,days_of_year,"&lt;="&amp;$A302),NA())),NA()))</f>
        <v>#N/A</v>
      </c>
      <c r="G302" t="e" cm="1">
        <f t="array" aca="1" ref="G302" ca="1">_xlfn.SINGLE(IF(ISNUMBER(G$2),IF(ISERROR(MATCH(G$1+$A302-1,dates,0)),NA(),IF(MATCH(G$1+$A302-1,dates,0),SUMIFS(stitches,years_of_year,G$2,days_of_year,"&lt;="&amp;$A302),NA())),NA()))</f>
        <v>#N/A</v>
      </c>
      <c r="H302" t="e" cm="1">
        <f t="array" aca="1" ref="H302" ca="1">_xlfn.SINGLE(IF(ISNUMBER(H$2),IF(ISERROR(MATCH(H$1+$A302-1,dates,0)),NA(),IF(MATCH(H$1+$A302-1,dates,0),SUMIFS(stitches,years_of_year,H$2,days_of_year,"&lt;="&amp;$A302),NA())),NA()))</f>
        <v>#N/A</v>
      </c>
      <c r="I302" t="e" cm="1">
        <f t="array" aca="1" ref="I302" ca="1">_xlfn.SINGLE(IF(ISNUMBER(I$2),IF(ISERROR(MATCH(I$1+$A302-1,dates,0)),NA(),IF(MATCH(I$1+$A302-1,dates,0),SUMIFS(stitches,years_of_year,I$2,days_of_year,"&lt;="&amp;$A302),NA())),NA()))</f>
        <v>#N/A</v>
      </c>
      <c r="J302" t="e" cm="1">
        <f t="array" aca="1" ref="J302" ca="1">_xlfn.SINGLE(IF(ISNUMBER(J$2),IF(ISERROR(MATCH(J$1+$A302-1,dates,0)),NA(),IF(MATCH(J$1+$A302-1,dates,0),SUMIFS(stitches,years_of_year,J$2,days_of_year,"&lt;="&amp;$A302),NA())),NA()))</f>
        <v>#N/A</v>
      </c>
      <c r="K302" t="e" cm="1">
        <f t="array" aca="1" ref="K302" ca="1">_xlfn.SINGLE(IF(ISNUMBER(K$2),IF(ISERROR(MATCH(K$1+$A302-1,dates,0)),NA(),IF(MATCH(K$1+$A302-1,dates,0),SUMIFS(stitches,years_of_year,K$2,days_of_year,"&lt;="&amp;$A302),NA())),NA()))</f>
        <v>#N/A</v>
      </c>
    </row>
    <row r="303" spans="1:11">
      <c r="A303">
        <f t="shared" si="19"/>
        <v>301</v>
      </c>
      <c r="B303" t="e">
        <f t="shared" ref="B303:E322" ca="1" si="22">IF(ISNUMBER(B$2),IF(ISERROR(MATCH(B$1+$A303-1,dates,0)),NA(),IF(MATCH(B$1+$A303-1,dates,0),SUMIFS(stitches,years_of_year,B$2,days_of_year,"&lt;="&amp;$A303),NA())),NA())</f>
        <v>#N/A</v>
      </c>
      <c r="C303" t="e">
        <f t="shared" ca="1" si="22"/>
        <v>#N/A</v>
      </c>
      <c r="D303" t="e">
        <f t="shared" ca="1" si="22"/>
        <v>#N/A</v>
      </c>
      <c r="E303" t="e">
        <f t="shared" ca="1" si="22"/>
        <v>#N/A</v>
      </c>
      <c r="F303" t="e" cm="1">
        <f t="array" aca="1" ref="F303" ca="1">_xlfn.SINGLE(IF(ISNUMBER(F$2),IF(ISERROR(MATCH(F$1+$A303-1,dates,0)),NA(),IF(MATCH(F$1+$A303-1,dates,0),SUMIFS(stitches,years_of_year,F$2,days_of_year,"&lt;="&amp;$A303),NA())),NA()))</f>
        <v>#N/A</v>
      </c>
      <c r="G303" t="e" cm="1">
        <f t="array" aca="1" ref="G303" ca="1">_xlfn.SINGLE(IF(ISNUMBER(G$2),IF(ISERROR(MATCH(G$1+$A303-1,dates,0)),NA(),IF(MATCH(G$1+$A303-1,dates,0),SUMIFS(stitches,years_of_year,G$2,days_of_year,"&lt;="&amp;$A303),NA())),NA()))</f>
        <v>#N/A</v>
      </c>
      <c r="H303" t="e" cm="1">
        <f t="array" aca="1" ref="H303" ca="1">_xlfn.SINGLE(IF(ISNUMBER(H$2),IF(ISERROR(MATCH(H$1+$A303-1,dates,0)),NA(),IF(MATCH(H$1+$A303-1,dates,0),SUMIFS(stitches,years_of_year,H$2,days_of_year,"&lt;="&amp;$A303),NA())),NA()))</f>
        <v>#N/A</v>
      </c>
      <c r="I303" t="e" cm="1">
        <f t="array" aca="1" ref="I303" ca="1">_xlfn.SINGLE(IF(ISNUMBER(I$2),IF(ISERROR(MATCH(I$1+$A303-1,dates,0)),NA(),IF(MATCH(I$1+$A303-1,dates,0),SUMIFS(stitches,years_of_year,I$2,days_of_year,"&lt;="&amp;$A303),NA())),NA()))</f>
        <v>#N/A</v>
      </c>
      <c r="J303" t="e" cm="1">
        <f t="array" aca="1" ref="J303" ca="1">_xlfn.SINGLE(IF(ISNUMBER(J$2),IF(ISERROR(MATCH(J$1+$A303-1,dates,0)),NA(),IF(MATCH(J$1+$A303-1,dates,0),SUMIFS(stitches,years_of_year,J$2,days_of_year,"&lt;="&amp;$A303),NA())),NA()))</f>
        <v>#N/A</v>
      </c>
      <c r="K303" t="e" cm="1">
        <f t="array" aca="1" ref="K303" ca="1">_xlfn.SINGLE(IF(ISNUMBER(K$2),IF(ISERROR(MATCH(K$1+$A303-1,dates,0)),NA(),IF(MATCH(K$1+$A303-1,dates,0),SUMIFS(stitches,years_of_year,K$2,days_of_year,"&lt;="&amp;$A303),NA())),NA()))</f>
        <v>#N/A</v>
      </c>
    </row>
    <row r="304" spans="1:11">
      <c r="A304">
        <f t="shared" si="19"/>
        <v>302</v>
      </c>
      <c r="B304" t="e">
        <f t="shared" ca="1" si="22"/>
        <v>#N/A</v>
      </c>
      <c r="C304" t="e">
        <f t="shared" ca="1" si="22"/>
        <v>#N/A</v>
      </c>
      <c r="D304" t="e">
        <f t="shared" ca="1" si="22"/>
        <v>#N/A</v>
      </c>
      <c r="E304" t="e">
        <f t="shared" ca="1" si="22"/>
        <v>#N/A</v>
      </c>
      <c r="F304" t="e" cm="1">
        <f t="array" aca="1" ref="F304" ca="1">_xlfn.SINGLE(IF(ISNUMBER(F$2),IF(ISERROR(MATCH(F$1+$A304-1,dates,0)),NA(),IF(MATCH(F$1+$A304-1,dates,0),SUMIFS(stitches,years_of_year,F$2,days_of_year,"&lt;="&amp;$A304),NA())),NA()))</f>
        <v>#N/A</v>
      </c>
      <c r="G304" t="e" cm="1">
        <f t="array" aca="1" ref="G304" ca="1">_xlfn.SINGLE(IF(ISNUMBER(G$2),IF(ISERROR(MATCH(G$1+$A304-1,dates,0)),NA(),IF(MATCH(G$1+$A304-1,dates,0),SUMIFS(stitches,years_of_year,G$2,days_of_year,"&lt;="&amp;$A304),NA())),NA()))</f>
        <v>#N/A</v>
      </c>
      <c r="H304" t="e" cm="1">
        <f t="array" aca="1" ref="H304" ca="1">_xlfn.SINGLE(IF(ISNUMBER(H$2),IF(ISERROR(MATCH(H$1+$A304-1,dates,0)),NA(),IF(MATCH(H$1+$A304-1,dates,0),SUMIFS(stitches,years_of_year,H$2,days_of_year,"&lt;="&amp;$A304),NA())),NA()))</f>
        <v>#N/A</v>
      </c>
      <c r="I304" t="e" cm="1">
        <f t="array" aca="1" ref="I304" ca="1">_xlfn.SINGLE(IF(ISNUMBER(I$2),IF(ISERROR(MATCH(I$1+$A304-1,dates,0)),NA(),IF(MATCH(I$1+$A304-1,dates,0),SUMIFS(stitches,years_of_year,I$2,days_of_year,"&lt;="&amp;$A304),NA())),NA()))</f>
        <v>#N/A</v>
      </c>
      <c r="J304" t="e" cm="1">
        <f t="array" aca="1" ref="J304" ca="1">_xlfn.SINGLE(IF(ISNUMBER(J$2),IF(ISERROR(MATCH(J$1+$A304-1,dates,0)),NA(),IF(MATCH(J$1+$A304-1,dates,0),SUMIFS(stitches,years_of_year,J$2,days_of_year,"&lt;="&amp;$A304),NA())),NA()))</f>
        <v>#N/A</v>
      </c>
      <c r="K304" t="e" cm="1">
        <f t="array" aca="1" ref="K304" ca="1">_xlfn.SINGLE(IF(ISNUMBER(K$2),IF(ISERROR(MATCH(K$1+$A304-1,dates,0)),NA(),IF(MATCH(K$1+$A304-1,dates,0),SUMIFS(stitches,years_of_year,K$2,days_of_year,"&lt;="&amp;$A304),NA())),NA()))</f>
        <v>#N/A</v>
      </c>
    </row>
    <row r="305" spans="1:11">
      <c r="A305">
        <f t="shared" si="19"/>
        <v>303</v>
      </c>
      <c r="B305" t="e">
        <f t="shared" ca="1" si="22"/>
        <v>#N/A</v>
      </c>
      <c r="C305" t="e">
        <f t="shared" ca="1" si="22"/>
        <v>#N/A</v>
      </c>
      <c r="D305" t="e">
        <f t="shared" ca="1" si="22"/>
        <v>#N/A</v>
      </c>
      <c r="E305" t="e">
        <f t="shared" ca="1" si="22"/>
        <v>#N/A</v>
      </c>
      <c r="F305" t="e" cm="1">
        <f t="array" aca="1" ref="F305" ca="1">_xlfn.SINGLE(IF(ISNUMBER(F$2),IF(ISERROR(MATCH(F$1+$A305-1,dates,0)),NA(),IF(MATCH(F$1+$A305-1,dates,0),SUMIFS(stitches,years_of_year,F$2,days_of_year,"&lt;="&amp;$A305),NA())),NA()))</f>
        <v>#N/A</v>
      </c>
      <c r="G305" t="e" cm="1">
        <f t="array" aca="1" ref="G305" ca="1">_xlfn.SINGLE(IF(ISNUMBER(G$2),IF(ISERROR(MATCH(G$1+$A305-1,dates,0)),NA(),IF(MATCH(G$1+$A305-1,dates,0),SUMIFS(stitches,years_of_year,G$2,days_of_year,"&lt;="&amp;$A305),NA())),NA()))</f>
        <v>#N/A</v>
      </c>
      <c r="H305" t="e" cm="1">
        <f t="array" aca="1" ref="H305" ca="1">_xlfn.SINGLE(IF(ISNUMBER(H$2),IF(ISERROR(MATCH(H$1+$A305-1,dates,0)),NA(),IF(MATCH(H$1+$A305-1,dates,0),SUMIFS(stitches,years_of_year,H$2,days_of_year,"&lt;="&amp;$A305),NA())),NA()))</f>
        <v>#N/A</v>
      </c>
      <c r="I305" t="e" cm="1">
        <f t="array" aca="1" ref="I305" ca="1">_xlfn.SINGLE(IF(ISNUMBER(I$2),IF(ISERROR(MATCH(I$1+$A305-1,dates,0)),NA(),IF(MATCH(I$1+$A305-1,dates,0),SUMIFS(stitches,years_of_year,I$2,days_of_year,"&lt;="&amp;$A305),NA())),NA()))</f>
        <v>#N/A</v>
      </c>
      <c r="J305" t="e" cm="1">
        <f t="array" aca="1" ref="J305" ca="1">_xlfn.SINGLE(IF(ISNUMBER(J$2),IF(ISERROR(MATCH(J$1+$A305-1,dates,0)),NA(),IF(MATCH(J$1+$A305-1,dates,0),SUMIFS(stitches,years_of_year,J$2,days_of_year,"&lt;="&amp;$A305),NA())),NA()))</f>
        <v>#N/A</v>
      </c>
      <c r="K305" t="e" cm="1">
        <f t="array" aca="1" ref="K305" ca="1">_xlfn.SINGLE(IF(ISNUMBER(K$2),IF(ISERROR(MATCH(K$1+$A305-1,dates,0)),NA(),IF(MATCH(K$1+$A305-1,dates,0),SUMIFS(stitches,years_of_year,K$2,days_of_year,"&lt;="&amp;$A305),NA())),NA()))</f>
        <v>#N/A</v>
      </c>
    </row>
    <row r="306" spans="1:11">
      <c r="A306">
        <f t="shared" si="19"/>
        <v>304</v>
      </c>
      <c r="B306" t="e">
        <f t="shared" ca="1" si="22"/>
        <v>#N/A</v>
      </c>
      <c r="C306" t="e">
        <f t="shared" ca="1" si="22"/>
        <v>#N/A</v>
      </c>
      <c r="D306" t="e">
        <f t="shared" ca="1" si="22"/>
        <v>#N/A</v>
      </c>
      <c r="E306" t="e">
        <f t="shared" ca="1" si="22"/>
        <v>#N/A</v>
      </c>
      <c r="F306" t="e" cm="1">
        <f t="array" aca="1" ref="F306" ca="1">_xlfn.SINGLE(IF(ISNUMBER(F$2),IF(ISERROR(MATCH(F$1+$A306-1,dates,0)),NA(),IF(MATCH(F$1+$A306-1,dates,0),SUMIFS(stitches,years_of_year,F$2,days_of_year,"&lt;="&amp;$A306),NA())),NA()))</f>
        <v>#N/A</v>
      </c>
      <c r="G306" t="e" cm="1">
        <f t="array" aca="1" ref="G306" ca="1">_xlfn.SINGLE(IF(ISNUMBER(G$2),IF(ISERROR(MATCH(G$1+$A306-1,dates,0)),NA(),IF(MATCH(G$1+$A306-1,dates,0),SUMIFS(stitches,years_of_year,G$2,days_of_year,"&lt;="&amp;$A306),NA())),NA()))</f>
        <v>#N/A</v>
      </c>
      <c r="H306" t="e" cm="1">
        <f t="array" aca="1" ref="H306" ca="1">_xlfn.SINGLE(IF(ISNUMBER(H$2),IF(ISERROR(MATCH(H$1+$A306-1,dates,0)),NA(),IF(MATCH(H$1+$A306-1,dates,0),SUMIFS(stitches,years_of_year,H$2,days_of_year,"&lt;="&amp;$A306),NA())),NA()))</f>
        <v>#N/A</v>
      </c>
      <c r="I306" t="e" cm="1">
        <f t="array" aca="1" ref="I306" ca="1">_xlfn.SINGLE(IF(ISNUMBER(I$2),IF(ISERROR(MATCH(I$1+$A306-1,dates,0)),NA(),IF(MATCH(I$1+$A306-1,dates,0),SUMIFS(stitches,years_of_year,I$2,days_of_year,"&lt;="&amp;$A306),NA())),NA()))</f>
        <v>#N/A</v>
      </c>
      <c r="J306" t="e" cm="1">
        <f t="array" aca="1" ref="J306" ca="1">_xlfn.SINGLE(IF(ISNUMBER(J$2),IF(ISERROR(MATCH(J$1+$A306-1,dates,0)),NA(),IF(MATCH(J$1+$A306-1,dates,0),SUMIFS(stitches,years_of_year,J$2,days_of_year,"&lt;="&amp;$A306),NA())),NA()))</f>
        <v>#N/A</v>
      </c>
      <c r="K306" t="e" cm="1">
        <f t="array" aca="1" ref="K306" ca="1">_xlfn.SINGLE(IF(ISNUMBER(K$2),IF(ISERROR(MATCH(K$1+$A306-1,dates,0)),NA(),IF(MATCH(K$1+$A306-1,dates,0),SUMIFS(stitches,years_of_year,K$2,days_of_year,"&lt;="&amp;$A306),NA())),NA()))</f>
        <v>#N/A</v>
      </c>
    </row>
    <row r="307" spans="1:11">
      <c r="A307">
        <f t="shared" si="19"/>
        <v>305</v>
      </c>
      <c r="B307" t="e">
        <f t="shared" ca="1" si="22"/>
        <v>#N/A</v>
      </c>
      <c r="C307" t="e">
        <f t="shared" ca="1" si="22"/>
        <v>#N/A</v>
      </c>
      <c r="D307" t="e">
        <f t="shared" ca="1" si="22"/>
        <v>#N/A</v>
      </c>
      <c r="E307" t="e">
        <f t="shared" ca="1" si="22"/>
        <v>#N/A</v>
      </c>
      <c r="F307" t="e" cm="1">
        <f t="array" aca="1" ref="F307" ca="1">_xlfn.SINGLE(IF(ISNUMBER(F$2),IF(ISERROR(MATCH(F$1+$A307-1,dates,0)),NA(),IF(MATCH(F$1+$A307-1,dates,0),SUMIFS(stitches,years_of_year,F$2,days_of_year,"&lt;="&amp;$A307),NA())),NA()))</f>
        <v>#N/A</v>
      </c>
      <c r="G307" t="e" cm="1">
        <f t="array" aca="1" ref="G307" ca="1">_xlfn.SINGLE(IF(ISNUMBER(G$2),IF(ISERROR(MATCH(G$1+$A307-1,dates,0)),NA(),IF(MATCH(G$1+$A307-1,dates,0),SUMIFS(stitches,years_of_year,G$2,days_of_year,"&lt;="&amp;$A307),NA())),NA()))</f>
        <v>#N/A</v>
      </c>
      <c r="H307" t="e" cm="1">
        <f t="array" aca="1" ref="H307" ca="1">_xlfn.SINGLE(IF(ISNUMBER(H$2),IF(ISERROR(MATCH(H$1+$A307-1,dates,0)),NA(),IF(MATCH(H$1+$A307-1,dates,0),SUMIFS(stitches,years_of_year,H$2,days_of_year,"&lt;="&amp;$A307),NA())),NA()))</f>
        <v>#N/A</v>
      </c>
      <c r="I307" t="e" cm="1">
        <f t="array" aca="1" ref="I307" ca="1">_xlfn.SINGLE(IF(ISNUMBER(I$2),IF(ISERROR(MATCH(I$1+$A307-1,dates,0)),NA(),IF(MATCH(I$1+$A307-1,dates,0),SUMIFS(stitches,years_of_year,I$2,days_of_year,"&lt;="&amp;$A307),NA())),NA()))</f>
        <v>#N/A</v>
      </c>
      <c r="J307" t="e" cm="1">
        <f t="array" aca="1" ref="J307" ca="1">_xlfn.SINGLE(IF(ISNUMBER(J$2),IF(ISERROR(MATCH(J$1+$A307-1,dates,0)),NA(),IF(MATCH(J$1+$A307-1,dates,0),SUMIFS(stitches,years_of_year,J$2,days_of_year,"&lt;="&amp;$A307),NA())),NA()))</f>
        <v>#N/A</v>
      </c>
      <c r="K307" t="e" cm="1">
        <f t="array" aca="1" ref="K307" ca="1">_xlfn.SINGLE(IF(ISNUMBER(K$2),IF(ISERROR(MATCH(K$1+$A307-1,dates,0)),NA(),IF(MATCH(K$1+$A307-1,dates,0),SUMIFS(stitches,years_of_year,K$2,days_of_year,"&lt;="&amp;$A307),NA())),NA()))</f>
        <v>#N/A</v>
      </c>
    </row>
    <row r="308" spans="1:11">
      <c r="A308">
        <f t="shared" si="19"/>
        <v>306</v>
      </c>
      <c r="B308" t="e">
        <f t="shared" ca="1" si="22"/>
        <v>#N/A</v>
      </c>
      <c r="C308" t="e">
        <f t="shared" ca="1" si="22"/>
        <v>#N/A</v>
      </c>
      <c r="D308" t="e">
        <f t="shared" ca="1" si="22"/>
        <v>#N/A</v>
      </c>
      <c r="E308" t="e">
        <f t="shared" ca="1" si="22"/>
        <v>#N/A</v>
      </c>
      <c r="F308" t="e" cm="1">
        <f t="array" aca="1" ref="F308" ca="1">_xlfn.SINGLE(IF(ISNUMBER(F$2),IF(ISERROR(MATCH(F$1+$A308-1,dates,0)),NA(),IF(MATCH(F$1+$A308-1,dates,0),SUMIFS(stitches,years_of_year,F$2,days_of_year,"&lt;="&amp;$A308),NA())),NA()))</f>
        <v>#N/A</v>
      </c>
      <c r="G308" t="e" cm="1">
        <f t="array" aca="1" ref="G308" ca="1">_xlfn.SINGLE(IF(ISNUMBER(G$2),IF(ISERROR(MATCH(G$1+$A308-1,dates,0)),NA(),IF(MATCH(G$1+$A308-1,dates,0),SUMIFS(stitches,years_of_year,G$2,days_of_year,"&lt;="&amp;$A308),NA())),NA()))</f>
        <v>#N/A</v>
      </c>
      <c r="H308" t="e" cm="1">
        <f t="array" aca="1" ref="H308" ca="1">_xlfn.SINGLE(IF(ISNUMBER(H$2),IF(ISERROR(MATCH(H$1+$A308-1,dates,0)),NA(),IF(MATCH(H$1+$A308-1,dates,0),SUMIFS(stitches,years_of_year,H$2,days_of_year,"&lt;="&amp;$A308),NA())),NA()))</f>
        <v>#N/A</v>
      </c>
      <c r="I308" t="e" cm="1">
        <f t="array" aca="1" ref="I308" ca="1">_xlfn.SINGLE(IF(ISNUMBER(I$2),IF(ISERROR(MATCH(I$1+$A308-1,dates,0)),NA(),IF(MATCH(I$1+$A308-1,dates,0),SUMIFS(stitches,years_of_year,I$2,days_of_year,"&lt;="&amp;$A308),NA())),NA()))</f>
        <v>#N/A</v>
      </c>
      <c r="J308" t="e" cm="1">
        <f t="array" aca="1" ref="J308" ca="1">_xlfn.SINGLE(IF(ISNUMBER(J$2),IF(ISERROR(MATCH(J$1+$A308-1,dates,0)),NA(),IF(MATCH(J$1+$A308-1,dates,0),SUMIFS(stitches,years_of_year,J$2,days_of_year,"&lt;="&amp;$A308),NA())),NA()))</f>
        <v>#N/A</v>
      </c>
      <c r="K308" t="e" cm="1">
        <f t="array" aca="1" ref="K308" ca="1">_xlfn.SINGLE(IF(ISNUMBER(K$2),IF(ISERROR(MATCH(K$1+$A308-1,dates,0)),NA(),IF(MATCH(K$1+$A308-1,dates,0),SUMIFS(stitches,years_of_year,K$2,days_of_year,"&lt;="&amp;$A308),NA())),NA()))</f>
        <v>#N/A</v>
      </c>
    </row>
    <row r="309" spans="1:11">
      <c r="A309">
        <f t="shared" si="19"/>
        <v>307</v>
      </c>
      <c r="B309" t="e">
        <f t="shared" ca="1" si="22"/>
        <v>#N/A</v>
      </c>
      <c r="C309" t="e">
        <f t="shared" ca="1" si="22"/>
        <v>#N/A</v>
      </c>
      <c r="D309" t="e">
        <f t="shared" ca="1" si="22"/>
        <v>#N/A</v>
      </c>
      <c r="E309" t="e">
        <f t="shared" ca="1" si="22"/>
        <v>#N/A</v>
      </c>
      <c r="F309" t="e" cm="1">
        <f t="array" aca="1" ref="F309" ca="1">_xlfn.SINGLE(IF(ISNUMBER(F$2),IF(ISERROR(MATCH(F$1+$A309-1,dates,0)),NA(),IF(MATCH(F$1+$A309-1,dates,0),SUMIFS(stitches,years_of_year,F$2,days_of_year,"&lt;="&amp;$A309),NA())),NA()))</f>
        <v>#N/A</v>
      </c>
      <c r="G309" t="e" cm="1">
        <f t="array" aca="1" ref="G309" ca="1">_xlfn.SINGLE(IF(ISNUMBER(G$2),IF(ISERROR(MATCH(G$1+$A309-1,dates,0)),NA(),IF(MATCH(G$1+$A309-1,dates,0),SUMIFS(stitches,years_of_year,G$2,days_of_year,"&lt;="&amp;$A309),NA())),NA()))</f>
        <v>#N/A</v>
      </c>
      <c r="H309" t="e" cm="1">
        <f t="array" aca="1" ref="H309" ca="1">_xlfn.SINGLE(IF(ISNUMBER(H$2),IF(ISERROR(MATCH(H$1+$A309-1,dates,0)),NA(),IF(MATCH(H$1+$A309-1,dates,0),SUMIFS(stitches,years_of_year,H$2,days_of_year,"&lt;="&amp;$A309),NA())),NA()))</f>
        <v>#N/A</v>
      </c>
      <c r="I309" t="e" cm="1">
        <f t="array" aca="1" ref="I309" ca="1">_xlfn.SINGLE(IF(ISNUMBER(I$2),IF(ISERROR(MATCH(I$1+$A309-1,dates,0)),NA(),IF(MATCH(I$1+$A309-1,dates,0),SUMIFS(stitches,years_of_year,I$2,days_of_year,"&lt;="&amp;$A309),NA())),NA()))</f>
        <v>#N/A</v>
      </c>
      <c r="J309" t="e" cm="1">
        <f t="array" aca="1" ref="J309" ca="1">_xlfn.SINGLE(IF(ISNUMBER(J$2),IF(ISERROR(MATCH(J$1+$A309-1,dates,0)),NA(),IF(MATCH(J$1+$A309-1,dates,0),SUMIFS(stitches,years_of_year,J$2,days_of_year,"&lt;="&amp;$A309),NA())),NA()))</f>
        <v>#N/A</v>
      </c>
      <c r="K309" t="e" cm="1">
        <f t="array" aca="1" ref="K309" ca="1">_xlfn.SINGLE(IF(ISNUMBER(K$2),IF(ISERROR(MATCH(K$1+$A309-1,dates,0)),NA(),IF(MATCH(K$1+$A309-1,dates,0),SUMIFS(stitches,years_of_year,K$2,days_of_year,"&lt;="&amp;$A309),NA())),NA()))</f>
        <v>#N/A</v>
      </c>
    </row>
    <row r="310" spans="1:11">
      <c r="A310">
        <f t="shared" si="19"/>
        <v>308</v>
      </c>
      <c r="B310" t="e">
        <f t="shared" ca="1" si="22"/>
        <v>#N/A</v>
      </c>
      <c r="C310" t="e">
        <f t="shared" ca="1" si="22"/>
        <v>#N/A</v>
      </c>
      <c r="D310" t="e">
        <f t="shared" ca="1" si="22"/>
        <v>#N/A</v>
      </c>
      <c r="E310" t="e">
        <f t="shared" ca="1" si="22"/>
        <v>#N/A</v>
      </c>
      <c r="F310" t="e" cm="1">
        <f t="array" aca="1" ref="F310" ca="1">_xlfn.SINGLE(IF(ISNUMBER(F$2),IF(ISERROR(MATCH(F$1+$A310-1,dates,0)),NA(),IF(MATCH(F$1+$A310-1,dates,0),SUMIFS(stitches,years_of_year,F$2,days_of_year,"&lt;="&amp;$A310),NA())),NA()))</f>
        <v>#N/A</v>
      </c>
      <c r="G310" t="e" cm="1">
        <f t="array" aca="1" ref="G310" ca="1">_xlfn.SINGLE(IF(ISNUMBER(G$2),IF(ISERROR(MATCH(G$1+$A310-1,dates,0)),NA(),IF(MATCH(G$1+$A310-1,dates,0),SUMIFS(stitches,years_of_year,G$2,days_of_year,"&lt;="&amp;$A310),NA())),NA()))</f>
        <v>#N/A</v>
      </c>
      <c r="H310" t="e" cm="1">
        <f t="array" aca="1" ref="H310" ca="1">_xlfn.SINGLE(IF(ISNUMBER(H$2),IF(ISERROR(MATCH(H$1+$A310-1,dates,0)),NA(),IF(MATCH(H$1+$A310-1,dates,0),SUMIFS(stitches,years_of_year,H$2,days_of_year,"&lt;="&amp;$A310),NA())),NA()))</f>
        <v>#N/A</v>
      </c>
      <c r="I310" t="e" cm="1">
        <f t="array" aca="1" ref="I310" ca="1">_xlfn.SINGLE(IF(ISNUMBER(I$2),IF(ISERROR(MATCH(I$1+$A310-1,dates,0)),NA(),IF(MATCH(I$1+$A310-1,dates,0),SUMIFS(stitches,years_of_year,I$2,days_of_year,"&lt;="&amp;$A310),NA())),NA()))</f>
        <v>#N/A</v>
      </c>
      <c r="J310" t="e" cm="1">
        <f t="array" aca="1" ref="J310" ca="1">_xlfn.SINGLE(IF(ISNUMBER(J$2),IF(ISERROR(MATCH(J$1+$A310-1,dates,0)),NA(),IF(MATCH(J$1+$A310-1,dates,0),SUMIFS(stitches,years_of_year,J$2,days_of_year,"&lt;="&amp;$A310),NA())),NA()))</f>
        <v>#N/A</v>
      </c>
      <c r="K310" t="e" cm="1">
        <f t="array" aca="1" ref="K310" ca="1">_xlfn.SINGLE(IF(ISNUMBER(K$2),IF(ISERROR(MATCH(K$1+$A310-1,dates,0)),NA(),IF(MATCH(K$1+$A310-1,dates,0),SUMIFS(stitches,years_of_year,K$2,days_of_year,"&lt;="&amp;$A310),NA())),NA()))</f>
        <v>#N/A</v>
      </c>
    </row>
    <row r="311" spans="1:11">
      <c r="A311">
        <f t="shared" si="19"/>
        <v>309</v>
      </c>
      <c r="B311" t="e">
        <f t="shared" ca="1" si="22"/>
        <v>#N/A</v>
      </c>
      <c r="C311" t="e">
        <f t="shared" ca="1" si="22"/>
        <v>#N/A</v>
      </c>
      <c r="D311" t="e">
        <f t="shared" ca="1" si="22"/>
        <v>#N/A</v>
      </c>
      <c r="E311" t="e">
        <f t="shared" ca="1" si="22"/>
        <v>#N/A</v>
      </c>
      <c r="F311" t="e" cm="1">
        <f t="array" aca="1" ref="F311" ca="1">_xlfn.SINGLE(IF(ISNUMBER(F$2),IF(ISERROR(MATCH(F$1+$A311-1,dates,0)),NA(),IF(MATCH(F$1+$A311-1,dates,0),SUMIFS(stitches,years_of_year,F$2,days_of_year,"&lt;="&amp;$A311),NA())),NA()))</f>
        <v>#N/A</v>
      </c>
      <c r="G311" t="e" cm="1">
        <f t="array" aca="1" ref="G311" ca="1">_xlfn.SINGLE(IF(ISNUMBER(G$2),IF(ISERROR(MATCH(G$1+$A311-1,dates,0)),NA(),IF(MATCH(G$1+$A311-1,dates,0),SUMIFS(stitches,years_of_year,G$2,days_of_year,"&lt;="&amp;$A311),NA())),NA()))</f>
        <v>#N/A</v>
      </c>
      <c r="H311" t="e" cm="1">
        <f t="array" aca="1" ref="H311" ca="1">_xlfn.SINGLE(IF(ISNUMBER(H$2),IF(ISERROR(MATCH(H$1+$A311-1,dates,0)),NA(),IF(MATCH(H$1+$A311-1,dates,0),SUMIFS(stitches,years_of_year,H$2,days_of_year,"&lt;="&amp;$A311),NA())),NA()))</f>
        <v>#N/A</v>
      </c>
      <c r="I311" t="e" cm="1">
        <f t="array" aca="1" ref="I311" ca="1">_xlfn.SINGLE(IF(ISNUMBER(I$2),IF(ISERROR(MATCH(I$1+$A311-1,dates,0)),NA(),IF(MATCH(I$1+$A311-1,dates,0),SUMIFS(stitches,years_of_year,I$2,days_of_year,"&lt;="&amp;$A311),NA())),NA()))</f>
        <v>#N/A</v>
      </c>
      <c r="J311" t="e" cm="1">
        <f t="array" aca="1" ref="J311" ca="1">_xlfn.SINGLE(IF(ISNUMBER(J$2),IF(ISERROR(MATCH(J$1+$A311-1,dates,0)),NA(),IF(MATCH(J$1+$A311-1,dates,0),SUMIFS(stitches,years_of_year,J$2,days_of_year,"&lt;="&amp;$A311),NA())),NA()))</f>
        <v>#N/A</v>
      </c>
      <c r="K311" t="e" cm="1">
        <f t="array" aca="1" ref="K311" ca="1">_xlfn.SINGLE(IF(ISNUMBER(K$2),IF(ISERROR(MATCH(K$1+$A311-1,dates,0)),NA(),IF(MATCH(K$1+$A311-1,dates,0),SUMIFS(stitches,years_of_year,K$2,days_of_year,"&lt;="&amp;$A311),NA())),NA()))</f>
        <v>#N/A</v>
      </c>
    </row>
    <row r="312" spans="1:11">
      <c r="A312">
        <f t="shared" si="19"/>
        <v>310</v>
      </c>
      <c r="B312" t="e">
        <f t="shared" ca="1" si="22"/>
        <v>#N/A</v>
      </c>
      <c r="C312" t="e">
        <f t="shared" ca="1" si="22"/>
        <v>#N/A</v>
      </c>
      <c r="D312" t="e">
        <f t="shared" ca="1" si="22"/>
        <v>#N/A</v>
      </c>
      <c r="E312" t="e">
        <f t="shared" ca="1" si="22"/>
        <v>#N/A</v>
      </c>
      <c r="F312" t="e" cm="1">
        <f t="array" aca="1" ref="F312" ca="1">_xlfn.SINGLE(IF(ISNUMBER(F$2),IF(ISERROR(MATCH(F$1+$A312-1,dates,0)),NA(),IF(MATCH(F$1+$A312-1,dates,0),SUMIFS(stitches,years_of_year,F$2,days_of_year,"&lt;="&amp;$A312),NA())),NA()))</f>
        <v>#N/A</v>
      </c>
      <c r="G312" t="e" cm="1">
        <f t="array" aca="1" ref="G312" ca="1">_xlfn.SINGLE(IF(ISNUMBER(G$2),IF(ISERROR(MATCH(G$1+$A312-1,dates,0)),NA(),IF(MATCH(G$1+$A312-1,dates,0),SUMIFS(stitches,years_of_year,G$2,days_of_year,"&lt;="&amp;$A312),NA())),NA()))</f>
        <v>#N/A</v>
      </c>
      <c r="H312" t="e" cm="1">
        <f t="array" aca="1" ref="H312" ca="1">_xlfn.SINGLE(IF(ISNUMBER(H$2),IF(ISERROR(MATCH(H$1+$A312-1,dates,0)),NA(),IF(MATCH(H$1+$A312-1,dates,0),SUMIFS(stitches,years_of_year,H$2,days_of_year,"&lt;="&amp;$A312),NA())),NA()))</f>
        <v>#N/A</v>
      </c>
      <c r="I312" t="e" cm="1">
        <f t="array" aca="1" ref="I312" ca="1">_xlfn.SINGLE(IF(ISNUMBER(I$2),IF(ISERROR(MATCH(I$1+$A312-1,dates,0)),NA(),IF(MATCH(I$1+$A312-1,dates,0),SUMIFS(stitches,years_of_year,I$2,days_of_year,"&lt;="&amp;$A312),NA())),NA()))</f>
        <v>#N/A</v>
      </c>
      <c r="J312" t="e" cm="1">
        <f t="array" aca="1" ref="J312" ca="1">_xlfn.SINGLE(IF(ISNUMBER(J$2),IF(ISERROR(MATCH(J$1+$A312-1,dates,0)),NA(),IF(MATCH(J$1+$A312-1,dates,0),SUMIFS(stitches,years_of_year,J$2,days_of_year,"&lt;="&amp;$A312),NA())),NA()))</f>
        <v>#N/A</v>
      </c>
      <c r="K312" t="e" cm="1">
        <f t="array" aca="1" ref="K312" ca="1">_xlfn.SINGLE(IF(ISNUMBER(K$2),IF(ISERROR(MATCH(K$1+$A312-1,dates,0)),NA(),IF(MATCH(K$1+$A312-1,dates,0),SUMIFS(stitches,years_of_year,K$2,days_of_year,"&lt;="&amp;$A312),NA())),NA()))</f>
        <v>#N/A</v>
      </c>
    </row>
    <row r="313" spans="1:11">
      <c r="A313">
        <f t="shared" si="19"/>
        <v>311</v>
      </c>
      <c r="B313" t="e">
        <f t="shared" ca="1" si="22"/>
        <v>#N/A</v>
      </c>
      <c r="C313" t="e">
        <f t="shared" ca="1" si="22"/>
        <v>#N/A</v>
      </c>
      <c r="D313" t="e">
        <f t="shared" ca="1" si="22"/>
        <v>#N/A</v>
      </c>
      <c r="E313" t="e">
        <f t="shared" ca="1" si="22"/>
        <v>#N/A</v>
      </c>
      <c r="F313" t="e" cm="1">
        <f t="array" aca="1" ref="F313" ca="1">_xlfn.SINGLE(IF(ISNUMBER(F$2),IF(ISERROR(MATCH(F$1+$A313-1,dates,0)),NA(),IF(MATCH(F$1+$A313-1,dates,0),SUMIFS(stitches,years_of_year,F$2,days_of_year,"&lt;="&amp;$A313),NA())),NA()))</f>
        <v>#N/A</v>
      </c>
      <c r="G313" t="e" cm="1">
        <f t="array" aca="1" ref="G313" ca="1">_xlfn.SINGLE(IF(ISNUMBER(G$2),IF(ISERROR(MATCH(G$1+$A313-1,dates,0)),NA(),IF(MATCH(G$1+$A313-1,dates,0),SUMIFS(stitches,years_of_year,G$2,days_of_year,"&lt;="&amp;$A313),NA())),NA()))</f>
        <v>#N/A</v>
      </c>
      <c r="H313" t="e" cm="1">
        <f t="array" aca="1" ref="H313" ca="1">_xlfn.SINGLE(IF(ISNUMBER(H$2),IF(ISERROR(MATCH(H$1+$A313-1,dates,0)),NA(),IF(MATCH(H$1+$A313-1,dates,0),SUMIFS(stitches,years_of_year,H$2,days_of_year,"&lt;="&amp;$A313),NA())),NA()))</f>
        <v>#N/A</v>
      </c>
      <c r="I313" t="e" cm="1">
        <f t="array" aca="1" ref="I313" ca="1">_xlfn.SINGLE(IF(ISNUMBER(I$2),IF(ISERROR(MATCH(I$1+$A313-1,dates,0)),NA(),IF(MATCH(I$1+$A313-1,dates,0),SUMIFS(stitches,years_of_year,I$2,days_of_year,"&lt;="&amp;$A313),NA())),NA()))</f>
        <v>#N/A</v>
      </c>
      <c r="J313" t="e" cm="1">
        <f t="array" aca="1" ref="J313" ca="1">_xlfn.SINGLE(IF(ISNUMBER(J$2),IF(ISERROR(MATCH(J$1+$A313-1,dates,0)),NA(),IF(MATCH(J$1+$A313-1,dates,0),SUMIFS(stitches,years_of_year,J$2,days_of_year,"&lt;="&amp;$A313),NA())),NA()))</f>
        <v>#N/A</v>
      </c>
      <c r="K313" t="e" cm="1">
        <f t="array" aca="1" ref="K313" ca="1">_xlfn.SINGLE(IF(ISNUMBER(K$2),IF(ISERROR(MATCH(K$1+$A313-1,dates,0)),NA(),IF(MATCH(K$1+$A313-1,dates,0),SUMIFS(stitches,years_of_year,K$2,days_of_year,"&lt;="&amp;$A313),NA())),NA()))</f>
        <v>#N/A</v>
      </c>
    </row>
    <row r="314" spans="1:11">
      <c r="A314">
        <f t="shared" si="19"/>
        <v>312</v>
      </c>
      <c r="B314" t="e">
        <f t="shared" ca="1" si="22"/>
        <v>#N/A</v>
      </c>
      <c r="C314" t="e">
        <f t="shared" ca="1" si="22"/>
        <v>#N/A</v>
      </c>
      <c r="D314" t="e">
        <f t="shared" ca="1" si="22"/>
        <v>#N/A</v>
      </c>
      <c r="E314" t="e">
        <f t="shared" ca="1" si="22"/>
        <v>#N/A</v>
      </c>
      <c r="F314" t="e" cm="1">
        <f t="array" aca="1" ref="F314" ca="1">_xlfn.SINGLE(IF(ISNUMBER(F$2),IF(ISERROR(MATCH(F$1+$A314-1,dates,0)),NA(),IF(MATCH(F$1+$A314-1,dates,0),SUMIFS(stitches,years_of_year,F$2,days_of_year,"&lt;="&amp;$A314),NA())),NA()))</f>
        <v>#N/A</v>
      </c>
      <c r="G314" t="e" cm="1">
        <f t="array" aca="1" ref="G314" ca="1">_xlfn.SINGLE(IF(ISNUMBER(G$2),IF(ISERROR(MATCH(G$1+$A314-1,dates,0)),NA(),IF(MATCH(G$1+$A314-1,dates,0),SUMIFS(stitches,years_of_year,G$2,days_of_year,"&lt;="&amp;$A314),NA())),NA()))</f>
        <v>#N/A</v>
      </c>
      <c r="H314" t="e" cm="1">
        <f t="array" aca="1" ref="H314" ca="1">_xlfn.SINGLE(IF(ISNUMBER(H$2),IF(ISERROR(MATCH(H$1+$A314-1,dates,0)),NA(),IF(MATCH(H$1+$A314-1,dates,0),SUMIFS(stitches,years_of_year,H$2,days_of_year,"&lt;="&amp;$A314),NA())),NA()))</f>
        <v>#N/A</v>
      </c>
      <c r="I314" t="e" cm="1">
        <f t="array" aca="1" ref="I314" ca="1">_xlfn.SINGLE(IF(ISNUMBER(I$2),IF(ISERROR(MATCH(I$1+$A314-1,dates,0)),NA(),IF(MATCH(I$1+$A314-1,dates,0),SUMIFS(stitches,years_of_year,I$2,days_of_year,"&lt;="&amp;$A314),NA())),NA()))</f>
        <v>#N/A</v>
      </c>
      <c r="J314" t="e" cm="1">
        <f t="array" aca="1" ref="J314" ca="1">_xlfn.SINGLE(IF(ISNUMBER(J$2),IF(ISERROR(MATCH(J$1+$A314-1,dates,0)),NA(),IF(MATCH(J$1+$A314-1,dates,0),SUMIFS(stitches,years_of_year,J$2,days_of_year,"&lt;="&amp;$A314),NA())),NA()))</f>
        <v>#N/A</v>
      </c>
      <c r="K314" t="e" cm="1">
        <f t="array" aca="1" ref="K314" ca="1">_xlfn.SINGLE(IF(ISNUMBER(K$2),IF(ISERROR(MATCH(K$1+$A314-1,dates,0)),NA(),IF(MATCH(K$1+$A314-1,dates,0),SUMIFS(stitches,years_of_year,K$2,days_of_year,"&lt;="&amp;$A314),NA())),NA()))</f>
        <v>#N/A</v>
      </c>
    </row>
    <row r="315" spans="1:11">
      <c r="A315">
        <f t="shared" si="19"/>
        <v>313</v>
      </c>
      <c r="B315" t="e">
        <f t="shared" ca="1" si="22"/>
        <v>#N/A</v>
      </c>
      <c r="C315" t="e">
        <f t="shared" ca="1" si="22"/>
        <v>#N/A</v>
      </c>
      <c r="D315" t="e">
        <f t="shared" ca="1" si="22"/>
        <v>#N/A</v>
      </c>
      <c r="E315" t="e">
        <f t="shared" ca="1" si="22"/>
        <v>#N/A</v>
      </c>
      <c r="F315" t="e" cm="1">
        <f t="array" aca="1" ref="F315" ca="1">_xlfn.SINGLE(IF(ISNUMBER(F$2),IF(ISERROR(MATCH(F$1+$A315-1,dates,0)),NA(),IF(MATCH(F$1+$A315-1,dates,0),SUMIFS(stitches,years_of_year,F$2,days_of_year,"&lt;="&amp;$A315),NA())),NA()))</f>
        <v>#N/A</v>
      </c>
      <c r="G315" t="e" cm="1">
        <f t="array" aca="1" ref="G315" ca="1">_xlfn.SINGLE(IF(ISNUMBER(G$2),IF(ISERROR(MATCH(G$1+$A315-1,dates,0)),NA(),IF(MATCH(G$1+$A315-1,dates,0),SUMIFS(stitches,years_of_year,G$2,days_of_year,"&lt;="&amp;$A315),NA())),NA()))</f>
        <v>#N/A</v>
      </c>
      <c r="H315" t="e" cm="1">
        <f t="array" aca="1" ref="H315" ca="1">_xlfn.SINGLE(IF(ISNUMBER(H$2),IF(ISERROR(MATCH(H$1+$A315-1,dates,0)),NA(),IF(MATCH(H$1+$A315-1,dates,0),SUMIFS(stitches,years_of_year,H$2,days_of_year,"&lt;="&amp;$A315),NA())),NA()))</f>
        <v>#N/A</v>
      </c>
      <c r="I315" t="e" cm="1">
        <f t="array" aca="1" ref="I315" ca="1">_xlfn.SINGLE(IF(ISNUMBER(I$2),IF(ISERROR(MATCH(I$1+$A315-1,dates,0)),NA(),IF(MATCH(I$1+$A315-1,dates,0),SUMIFS(stitches,years_of_year,I$2,days_of_year,"&lt;="&amp;$A315),NA())),NA()))</f>
        <v>#N/A</v>
      </c>
      <c r="J315" t="e" cm="1">
        <f t="array" aca="1" ref="J315" ca="1">_xlfn.SINGLE(IF(ISNUMBER(J$2),IF(ISERROR(MATCH(J$1+$A315-1,dates,0)),NA(),IF(MATCH(J$1+$A315-1,dates,0),SUMIFS(stitches,years_of_year,J$2,days_of_year,"&lt;="&amp;$A315),NA())),NA()))</f>
        <v>#N/A</v>
      </c>
      <c r="K315" t="e" cm="1">
        <f t="array" aca="1" ref="K315" ca="1">_xlfn.SINGLE(IF(ISNUMBER(K$2),IF(ISERROR(MATCH(K$1+$A315-1,dates,0)),NA(),IF(MATCH(K$1+$A315-1,dates,0),SUMIFS(stitches,years_of_year,K$2,days_of_year,"&lt;="&amp;$A315),NA())),NA()))</f>
        <v>#N/A</v>
      </c>
    </row>
    <row r="316" spans="1:11">
      <c r="A316">
        <f t="shared" si="19"/>
        <v>314</v>
      </c>
      <c r="B316" t="e">
        <f t="shared" ca="1" si="22"/>
        <v>#N/A</v>
      </c>
      <c r="C316" t="e">
        <f t="shared" ca="1" si="22"/>
        <v>#N/A</v>
      </c>
      <c r="D316" t="e">
        <f t="shared" ca="1" si="22"/>
        <v>#N/A</v>
      </c>
      <c r="E316" t="e">
        <f t="shared" ca="1" si="22"/>
        <v>#N/A</v>
      </c>
      <c r="F316" t="e" cm="1">
        <f t="array" aca="1" ref="F316" ca="1">_xlfn.SINGLE(IF(ISNUMBER(F$2),IF(ISERROR(MATCH(F$1+$A316-1,dates,0)),NA(),IF(MATCH(F$1+$A316-1,dates,0),SUMIFS(stitches,years_of_year,F$2,days_of_year,"&lt;="&amp;$A316),NA())),NA()))</f>
        <v>#N/A</v>
      </c>
      <c r="G316" t="e" cm="1">
        <f t="array" aca="1" ref="G316" ca="1">_xlfn.SINGLE(IF(ISNUMBER(G$2),IF(ISERROR(MATCH(G$1+$A316-1,dates,0)),NA(),IF(MATCH(G$1+$A316-1,dates,0),SUMIFS(stitches,years_of_year,G$2,days_of_year,"&lt;="&amp;$A316),NA())),NA()))</f>
        <v>#N/A</v>
      </c>
      <c r="H316" t="e" cm="1">
        <f t="array" aca="1" ref="H316" ca="1">_xlfn.SINGLE(IF(ISNUMBER(H$2),IF(ISERROR(MATCH(H$1+$A316-1,dates,0)),NA(),IF(MATCH(H$1+$A316-1,dates,0),SUMIFS(stitches,years_of_year,H$2,days_of_year,"&lt;="&amp;$A316),NA())),NA()))</f>
        <v>#N/A</v>
      </c>
      <c r="I316" t="e" cm="1">
        <f t="array" aca="1" ref="I316" ca="1">_xlfn.SINGLE(IF(ISNUMBER(I$2),IF(ISERROR(MATCH(I$1+$A316-1,dates,0)),NA(),IF(MATCH(I$1+$A316-1,dates,0),SUMIFS(stitches,years_of_year,I$2,days_of_year,"&lt;="&amp;$A316),NA())),NA()))</f>
        <v>#N/A</v>
      </c>
      <c r="J316" t="e" cm="1">
        <f t="array" aca="1" ref="J316" ca="1">_xlfn.SINGLE(IF(ISNUMBER(J$2),IF(ISERROR(MATCH(J$1+$A316-1,dates,0)),NA(),IF(MATCH(J$1+$A316-1,dates,0),SUMIFS(stitches,years_of_year,J$2,days_of_year,"&lt;="&amp;$A316),NA())),NA()))</f>
        <v>#N/A</v>
      </c>
      <c r="K316" t="e" cm="1">
        <f t="array" aca="1" ref="K316" ca="1">_xlfn.SINGLE(IF(ISNUMBER(K$2),IF(ISERROR(MATCH(K$1+$A316-1,dates,0)),NA(),IF(MATCH(K$1+$A316-1,dates,0),SUMIFS(stitches,years_of_year,K$2,days_of_year,"&lt;="&amp;$A316),NA())),NA()))</f>
        <v>#N/A</v>
      </c>
    </row>
    <row r="317" spans="1:11">
      <c r="A317">
        <f t="shared" si="19"/>
        <v>315</v>
      </c>
      <c r="B317" t="e">
        <f t="shared" ca="1" si="22"/>
        <v>#N/A</v>
      </c>
      <c r="C317" t="e">
        <f t="shared" ca="1" si="22"/>
        <v>#N/A</v>
      </c>
      <c r="D317" t="e">
        <f t="shared" ca="1" si="22"/>
        <v>#N/A</v>
      </c>
      <c r="E317" t="e">
        <f t="shared" ca="1" si="22"/>
        <v>#N/A</v>
      </c>
      <c r="F317" t="e" cm="1">
        <f t="array" aca="1" ref="F317" ca="1">_xlfn.SINGLE(IF(ISNUMBER(F$2),IF(ISERROR(MATCH(F$1+$A317-1,dates,0)),NA(),IF(MATCH(F$1+$A317-1,dates,0),SUMIFS(stitches,years_of_year,F$2,days_of_year,"&lt;="&amp;$A317),NA())),NA()))</f>
        <v>#N/A</v>
      </c>
      <c r="G317" t="e" cm="1">
        <f t="array" aca="1" ref="G317" ca="1">_xlfn.SINGLE(IF(ISNUMBER(G$2),IF(ISERROR(MATCH(G$1+$A317-1,dates,0)),NA(),IF(MATCH(G$1+$A317-1,dates,0),SUMIFS(stitches,years_of_year,G$2,days_of_year,"&lt;="&amp;$A317),NA())),NA()))</f>
        <v>#N/A</v>
      </c>
      <c r="H317" t="e" cm="1">
        <f t="array" aca="1" ref="H317" ca="1">_xlfn.SINGLE(IF(ISNUMBER(H$2),IF(ISERROR(MATCH(H$1+$A317-1,dates,0)),NA(),IF(MATCH(H$1+$A317-1,dates,0),SUMIFS(stitches,years_of_year,H$2,days_of_year,"&lt;="&amp;$A317),NA())),NA()))</f>
        <v>#N/A</v>
      </c>
      <c r="I317" t="e" cm="1">
        <f t="array" aca="1" ref="I317" ca="1">_xlfn.SINGLE(IF(ISNUMBER(I$2),IF(ISERROR(MATCH(I$1+$A317-1,dates,0)),NA(),IF(MATCH(I$1+$A317-1,dates,0),SUMIFS(stitches,years_of_year,I$2,days_of_year,"&lt;="&amp;$A317),NA())),NA()))</f>
        <v>#N/A</v>
      </c>
      <c r="J317" t="e" cm="1">
        <f t="array" aca="1" ref="J317" ca="1">_xlfn.SINGLE(IF(ISNUMBER(J$2),IF(ISERROR(MATCH(J$1+$A317-1,dates,0)),NA(),IF(MATCH(J$1+$A317-1,dates,0),SUMIFS(stitches,years_of_year,J$2,days_of_year,"&lt;="&amp;$A317),NA())),NA()))</f>
        <v>#N/A</v>
      </c>
      <c r="K317" t="e" cm="1">
        <f t="array" aca="1" ref="K317" ca="1">_xlfn.SINGLE(IF(ISNUMBER(K$2),IF(ISERROR(MATCH(K$1+$A317-1,dates,0)),NA(),IF(MATCH(K$1+$A317-1,dates,0),SUMIFS(stitches,years_of_year,K$2,days_of_year,"&lt;="&amp;$A317),NA())),NA()))</f>
        <v>#N/A</v>
      </c>
    </row>
    <row r="318" spans="1:11">
      <c r="A318">
        <f t="shared" si="19"/>
        <v>316</v>
      </c>
      <c r="B318" t="e">
        <f t="shared" ca="1" si="22"/>
        <v>#N/A</v>
      </c>
      <c r="C318" t="e">
        <f t="shared" ca="1" si="22"/>
        <v>#N/A</v>
      </c>
      <c r="D318" t="e">
        <f t="shared" ca="1" si="22"/>
        <v>#N/A</v>
      </c>
      <c r="E318" t="e">
        <f t="shared" ca="1" si="22"/>
        <v>#N/A</v>
      </c>
      <c r="F318" t="e" cm="1">
        <f t="array" aca="1" ref="F318" ca="1">_xlfn.SINGLE(IF(ISNUMBER(F$2),IF(ISERROR(MATCH(F$1+$A318-1,dates,0)),NA(),IF(MATCH(F$1+$A318-1,dates,0),SUMIFS(stitches,years_of_year,F$2,days_of_year,"&lt;="&amp;$A318),NA())),NA()))</f>
        <v>#N/A</v>
      </c>
      <c r="G318" t="e" cm="1">
        <f t="array" aca="1" ref="G318" ca="1">_xlfn.SINGLE(IF(ISNUMBER(G$2),IF(ISERROR(MATCH(G$1+$A318-1,dates,0)),NA(),IF(MATCH(G$1+$A318-1,dates,0),SUMIFS(stitches,years_of_year,G$2,days_of_year,"&lt;="&amp;$A318),NA())),NA()))</f>
        <v>#N/A</v>
      </c>
      <c r="H318" t="e" cm="1">
        <f t="array" aca="1" ref="H318" ca="1">_xlfn.SINGLE(IF(ISNUMBER(H$2),IF(ISERROR(MATCH(H$1+$A318-1,dates,0)),NA(),IF(MATCH(H$1+$A318-1,dates,0),SUMIFS(stitches,years_of_year,H$2,days_of_year,"&lt;="&amp;$A318),NA())),NA()))</f>
        <v>#N/A</v>
      </c>
      <c r="I318" t="e" cm="1">
        <f t="array" aca="1" ref="I318" ca="1">_xlfn.SINGLE(IF(ISNUMBER(I$2),IF(ISERROR(MATCH(I$1+$A318-1,dates,0)),NA(),IF(MATCH(I$1+$A318-1,dates,0),SUMIFS(stitches,years_of_year,I$2,days_of_year,"&lt;="&amp;$A318),NA())),NA()))</f>
        <v>#N/A</v>
      </c>
      <c r="J318" t="e" cm="1">
        <f t="array" aca="1" ref="J318" ca="1">_xlfn.SINGLE(IF(ISNUMBER(J$2),IF(ISERROR(MATCH(J$1+$A318-1,dates,0)),NA(),IF(MATCH(J$1+$A318-1,dates,0),SUMIFS(stitches,years_of_year,J$2,days_of_year,"&lt;="&amp;$A318),NA())),NA()))</f>
        <v>#N/A</v>
      </c>
      <c r="K318" t="e" cm="1">
        <f t="array" aca="1" ref="K318" ca="1">_xlfn.SINGLE(IF(ISNUMBER(K$2),IF(ISERROR(MATCH(K$1+$A318-1,dates,0)),NA(),IF(MATCH(K$1+$A318-1,dates,0),SUMIFS(stitches,years_of_year,K$2,days_of_year,"&lt;="&amp;$A318),NA())),NA()))</f>
        <v>#N/A</v>
      </c>
    </row>
    <row r="319" spans="1:11">
      <c r="A319">
        <f t="shared" si="19"/>
        <v>317</v>
      </c>
      <c r="B319" t="e">
        <f t="shared" ca="1" si="22"/>
        <v>#N/A</v>
      </c>
      <c r="C319" t="e">
        <f t="shared" ca="1" si="22"/>
        <v>#N/A</v>
      </c>
      <c r="D319" t="e">
        <f t="shared" ca="1" si="22"/>
        <v>#N/A</v>
      </c>
      <c r="E319" t="e">
        <f t="shared" ca="1" si="22"/>
        <v>#N/A</v>
      </c>
      <c r="F319" t="e" cm="1">
        <f t="array" aca="1" ref="F319" ca="1">_xlfn.SINGLE(IF(ISNUMBER(F$2),IF(ISERROR(MATCH(F$1+$A319-1,dates,0)),NA(),IF(MATCH(F$1+$A319-1,dates,0),SUMIFS(stitches,years_of_year,F$2,days_of_year,"&lt;="&amp;$A319),NA())),NA()))</f>
        <v>#N/A</v>
      </c>
      <c r="G319" t="e" cm="1">
        <f t="array" aca="1" ref="G319" ca="1">_xlfn.SINGLE(IF(ISNUMBER(G$2),IF(ISERROR(MATCH(G$1+$A319-1,dates,0)),NA(),IF(MATCH(G$1+$A319-1,dates,0),SUMIFS(stitches,years_of_year,G$2,days_of_year,"&lt;="&amp;$A319),NA())),NA()))</f>
        <v>#N/A</v>
      </c>
      <c r="H319" t="e" cm="1">
        <f t="array" aca="1" ref="H319" ca="1">_xlfn.SINGLE(IF(ISNUMBER(H$2),IF(ISERROR(MATCH(H$1+$A319-1,dates,0)),NA(),IF(MATCH(H$1+$A319-1,dates,0),SUMIFS(stitches,years_of_year,H$2,days_of_year,"&lt;="&amp;$A319),NA())),NA()))</f>
        <v>#N/A</v>
      </c>
      <c r="I319" t="e" cm="1">
        <f t="array" aca="1" ref="I319" ca="1">_xlfn.SINGLE(IF(ISNUMBER(I$2),IF(ISERROR(MATCH(I$1+$A319-1,dates,0)),NA(),IF(MATCH(I$1+$A319-1,dates,0),SUMIFS(stitches,years_of_year,I$2,days_of_year,"&lt;="&amp;$A319),NA())),NA()))</f>
        <v>#N/A</v>
      </c>
      <c r="J319" t="e" cm="1">
        <f t="array" aca="1" ref="J319" ca="1">_xlfn.SINGLE(IF(ISNUMBER(J$2),IF(ISERROR(MATCH(J$1+$A319-1,dates,0)),NA(),IF(MATCH(J$1+$A319-1,dates,0),SUMIFS(stitches,years_of_year,J$2,days_of_year,"&lt;="&amp;$A319),NA())),NA()))</f>
        <v>#N/A</v>
      </c>
      <c r="K319" t="e" cm="1">
        <f t="array" aca="1" ref="K319" ca="1">_xlfn.SINGLE(IF(ISNUMBER(K$2),IF(ISERROR(MATCH(K$1+$A319-1,dates,0)),NA(),IF(MATCH(K$1+$A319-1,dates,0),SUMIFS(stitches,years_of_year,K$2,days_of_year,"&lt;="&amp;$A319),NA())),NA()))</f>
        <v>#N/A</v>
      </c>
    </row>
    <row r="320" spans="1:11">
      <c r="A320">
        <f t="shared" si="19"/>
        <v>318</v>
      </c>
      <c r="B320" t="e">
        <f t="shared" ca="1" si="22"/>
        <v>#N/A</v>
      </c>
      <c r="C320" t="e">
        <f t="shared" ca="1" si="22"/>
        <v>#N/A</v>
      </c>
      <c r="D320" t="e">
        <f t="shared" ca="1" si="22"/>
        <v>#N/A</v>
      </c>
      <c r="E320" t="e">
        <f t="shared" ca="1" si="22"/>
        <v>#N/A</v>
      </c>
      <c r="F320" t="e" cm="1">
        <f t="array" aca="1" ref="F320" ca="1">_xlfn.SINGLE(IF(ISNUMBER(F$2),IF(ISERROR(MATCH(F$1+$A320-1,dates,0)),NA(),IF(MATCH(F$1+$A320-1,dates,0),SUMIFS(stitches,years_of_year,F$2,days_of_year,"&lt;="&amp;$A320),NA())),NA()))</f>
        <v>#N/A</v>
      </c>
      <c r="G320" t="e" cm="1">
        <f t="array" aca="1" ref="G320" ca="1">_xlfn.SINGLE(IF(ISNUMBER(G$2),IF(ISERROR(MATCH(G$1+$A320-1,dates,0)),NA(),IF(MATCH(G$1+$A320-1,dates,0),SUMIFS(stitches,years_of_year,G$2,days_of_year,"&lt;="&amp;$A320),NA())),NA()))</f>
        <v>#N/A</v>
      </c>
      <c r="H320" t="e" cm="1">
        <f t="array" aca="1" ref="H320" ca="1">_xlfn.SINGLE(IF(ISNUMBER(H$2),IF(ISERROR(MATCH(H$1+$A320-1,dates,0)),NA(),IF(MATCH(H$1+$A320-1,dates,0),SUMIFS(stitches,years_of_year,H$2,days_of_year,"&lt;="&amp;$A320),NA())),NA()))</f>
        <v>#N/A</v>
      </c>
      <c r="I320" t="e" cm="1">
        <f t="array" aca="1" ref="I320" ca="1">_xlfn.SINGLE(IF(ISNUMBER(I$2),IF(ISERROR(MATCH(I$1+$A320-1,dates,0)),NA(),IF(MATCH(I$1+$A320-1,dates,0),SUMIFS(stitches,years_of_year,I$2,days_of_year,"&lt;="&amp;$A320),NA())),NA()))</f>
        <v>#N/A</v>
      </c>
      <c r="J320" t="e" cm="1">
        <f t="array" aca="1" ref="J320" ca="1">_xlfn.SINGLE(IF(ISNUMBER(J$2),IF(ISERROR(MATCH(J$1+$A320-1,dates,0)),NA(),IF(MATCH(J$1+$A320-1,dates,0),SUMIFS(stitches,years_of_year,J$2,days_of_year,"&lt;="&amp;$A320),NA())),NA()))</f>
        <v>#N/A</v>
      </c>
      <c r="K320" t="e" cm="1">
        <f t="array" aca="1" ref="K320" ca="1">_xlfn.SINGLE(IF(ISNUMBER(K$2),IF(ISERROR(MATCH(K$1+$A320-1,dates,0)),NA(),IF(MATCH(K$1+$A320-1,dates,0),SUMIFS(stitches,years_of_year,K$2,days_of_year,"&lt;="&amp;$A320),NA())),NA()))</f>
        <v>#N/A</v>
      </c>
    </row>
    <row r="321" spans="1:11">
      <c r="A321">
        <f t="shared" si="19"/>
        <v>319</v>
      </c>
      <c r="B321" t="e">
        <f t="shared" ca="1" si="22"/>
        <v>#N/A</v>
      </c>
      <c r="C321" t="e">
        <f t="shared" ca="1" si="22"/>
        <v>#N/A</v>
      </c>
      <c r="D321" t="e">
        <f t="shared" ca="1" si="22"/>
        <v>#N/A</v>
      </c>
      <c r="E321" t="e">
        <f t="shared" ca="1" si="22"/>
        <v>#N/A</v>
      </c>
      <c r="F321" t="e" cm="1">
        <f t="array" aca="1" ref="F321" ca="1">_xlfn.SINGLE(IF(ISNUMBER(F$2),IF(ISERROR(MATCH(F$1+$A321-1,dates,0)),NA(),IF(MATCH(F$1+$A321-1,dates,0),SUMIFS(stitches,years_of_year,F$2,days_of_year,"&lt;="&amp;$A321),NA())),NA()))</f>
        <v>#N/A</v>
      </c>
      <c r="G321" t="e" cm="1">
        <f t="array" aca="1" ref="G321" ca="1">_xlfn.SINGLE(IF(ISNUMBER(G$2),IF(ISERROR(MATCH(G$1+$A321-1,dates,0)),NA(),IF(MATCH(G$1+$A321-1,dates,0),SUMIFS(stitches,years_of_year,G$2,days_of_year,"&lt;="&amp;$A321),NA())),NA()))</f>
        <v>#N/A</v>
      </c>
      <c r="H321" t="e" cm="1">
        <f t="array" aca="1" ref="H321" ca="1">_xlfn.SINGLE(IF(ISNUMBER(H$2),IF(ISERROR(MATCH(H$1+$A321-1,dates,0)),NA(),IF(MATCH(H$1+$A321-1,dates,0),SUMIFS(stitches,years_of_year,H$2,days_of_year,"&lt;="&amp;$A321),NA())),NA()))</f>
        <v>#N/A</v>
      </c>
      <c r="I321" t="e" cm="1">
        <f t="array" aca="1" ref="I321" ca="1">_xlfn.SINGLE(IF(ISNUMBER(I$2),IF(ISERROR(MATCH(I$1+$A321-1,dates,0)),NA(),IF(MATCH(I$1+$A321-1,dates,0),SUMIFS(stitches,years_of_year,I$2,days_of_year,"&lt;="&amp;$A321),NA())),NA()))</f>
        <v>#N/A</v>
      </c>
      <c r="J321" t="e" cm="1">
        <f t="array" aca="1" ref="J321" ca="1">_xlfn.SINGLE(IF(ISNUMBER(J$2),IF(ISERROR(MATCH(J$1+$A321-1,dates,0)),NA(),IF(MATCH(J$1+$A321-1,dates,0),SUMIFS(stitches,years_of_year,J$2,days_of_year,"&lt;="&amp;$A321),NA())),NA()))</f>
        <v>#N/A</v>
      </c>
      <c r="K321" t="e" cm="1">
        <f t="array" aca="1" ref="K321" ca="1">_xlfn.SINGLE(IF(ISNUMBER(K$2),IF(ISERROR(MATCH(K$1+$A321-1,dates,0)),NA(),IF(MATCH(K$1+$A321-1,dates,0),SUMIFS(stitches,years_of_year,K$2,days_of_year,"&lt;="&amp;$A321),NA())),NA()))</f>
        <v>#N/A</v>
      </c>
    </row>
    <row r="322" spans="1:11">
      <c r="A322">
        <f t="shared" si="19"/>
        <v>320</v>
      </c>
      <c r="B322" t="e">
        <f t="shared" ca="1" si="22"/>
        <v>#N/A</v>
      </c>
      <c r="C322" t="e">
        <f t="shared" ca="1" si="22"/>
        <v>#N/A</v>
      </c>
      <c r="D322" t="e">
        <f t="shared" ca="1" si="22"/>
        <v>#N/A</v>
      </c>
      <c r="E322" t="e">
        <f t="shared" ca="1" si="22"/>
        <v>#N/A</v>
      </c>
      <c r="F322" t="e" cm="1">
        <f t="array" aca="1" ref="F322" ca="1">_xlfn.SINGLE(IF(ISNUMBER(F$2),IF(ISERROR(MATCH(F$1+$A322-1,dates,0)),NA(),IF(MATCH(F$1+$A322-1,dates,0),SUMIFS(stitches,years_of_year,F$2,days_of_year,"&lt;="&amp;$A322),NA())),NA()))</f>
        <v>#N/A</v>
      </c>
      <c r="G322" t="e" cm="1">
        <f t="array" aca="1" ref="G322" ca="1">_xlfn.SINGLE(IF(ISNUMBER(G$2),IF(ISERROR(MATCH(G$1+$A322-1,dates,0)),NA(),IF(MATCH(G$1+$A322-1,dates,0),SUMIFS(stitches,years_of_year,G$2,days_of_year,"&lt;="&amp;$A322),NA())),NA()))</f>
        <v>#N/A</v>
      </c>
      <c r="H322" t="e" cm="1">
        <f t="array" aca="1" ref="H322" ca="1">_xlfn.SINGLE(IF(ISNUMBER(H$2),IF(ISERROR(MATCH(H$1+$A322-1,dates,0)),NA(),IF(MATCH(H$1+$A322-1,dates,0),SUMIFS(stitches,years_of_year,H$2,days_of_year,"&lt;="&amp;$A322),NA())),NA()))</f>
        <v>#N/A</v>
      </c>
      <c r="I322" t="e" cm="1">
        <f t="array" aca="1" ref="I322" ca="1">_xlfn.SINGLE(IF(ISNUMBER(I$2),IF(ISERROR(MATCH(I$1+$A322-1,dates,0)),NA(),IF(MATCH(I$1+$A322-1,dates,0),SUMIFS(stitches,years_of_year,I$2,days_of_year,"&lt;="&amp;$A322),NA())),NA()))</f>
        <v>#N/A</v>
      </c>
      <c r="J322" t="e" cm="1">
        <f t="array" aca="1" ref="J322" ca="1">_xlfn.SINGLE(IF(ISNUMBER(J$2),IF(ISERROR(MATCH(J$1+$A322-1,dates,0)),NA(),IF(MATCH(J$1+$A322-1,dates,0),SUMIFS(stitches,years_of_year,J$2,days_of_year,"&lt;="&amp;$A322),NA())),NA()))</f>
        <v>#N/A</v>
      </c>
      <c r="K322" t="e" cm="1">
        <f t="array" aca="1" ref="K322" ca="1">_xlfn.SINGLE(IF(ISNUMBER(K$2),IF(ISERROR(MATCH(K$1+$A322-1,dates,0)),NA(),IF(MATCH(K$1+$A322-1,dates,0),SUMIFS(stitches,years_of_year,K$2,days_of_year,"&lt;="&amp;$A322),NA())),NA()))</f>
        <v>#N/A</v>
      </c>
    </row>
    <row r="323" spans="1:11">
      <c r="A323">
        <f t="shared" si="19"/>
        <v>321</v>
      </c>
      <c r="B323" t="e">
        <f t="shared" ref="B323:E342" ca="1" si="23">IF(ISNUMBER(B$2),IF(ISERROR(MATCH(B$1+$A323-1,dates,0)),NA(),IF(MATCH(B$1+$A323-1,dates,0),SUMIFS(stitches,years_of_year,B$2,days_of_year,"&lt;="&amp;$A323),NA())),NA())</f>
        <v>#N/A</v>
      </c>
      <c r="C323" t="e">
        <f t="shared" ca="1" si="23"/>
        <v>#N/A</v>
      </c>
      <c r="D323" t="e">
        <f t="shared" ca="1" si="23"/>
        <v>#N/A</v>
      </c>
      <c r="E323" t="e">
        <f t="shared" ca="1" si="23"/>
        <v>#N/A</v>
      </c>
      <c r="F323" t="e" cm="1">
        <f t="array" aca="1" ref="F323" ca="1">_xlfn.SINGLE(IF(ISNUMBER(F$2),IF(ISERROR(MATCH(F$1+$A323-1,dates,0)),NA(),IF(MATCH(F$1+$A323-1,dates,0),SUMIFS(stitches,years_of_year,F$2,days_of_year,"&lt;="&amp;$A323),NA())),NA()))</f>
        <v>#N/A</v>
      </c>
      <c r="G323" t="e" cm="1">
        <f t="array" aca="1" ref="G323" ca="1">_xlfn.SINGLE(IF(ISNUMBER(G$2),IF(ISERROR(MATCH(G$1+$A323-1,dates,0)),NA(),IF(MATCH(G$1+$A323-1,dates,0),SUMIFS(stitches,years_of_year,G$2,days_of_year,"&lt;="&amp;$A323),NA())),NA()))</f>
        <v>#N/A</v>
      </c>
      <c r="H323" t="e" cm="1">
        <f t="array" aca="1" ref="H323" ca="1">_xlfn.SINGLE(IF(ISNUMBER(H$2),IF(ISERROR(MATCH(H$1+$A323-1,dates,0)),NA(),IF(MATCH(H$1+$A323-1,dates,0),SUMIFS(stitches,years_of_year,H$2,days_of_year,"&lt;="&amp;$A323),NA())),NA()))</f>
        <v>#N/A</v>
      </c>
      <c r="I323" t="e" cm="1">
        <f t="array" aca="1" ref="I323" ca="1">_xlfn.SINGLE(IF(ISNUMBER(I$2),IF(ISERROR(MATCH(I$1+$A323-1,dates,0)),NA(),IF(MATCH(I$1+$A323-1,dates,0),SUMIFS(stitches,years_of_year,I$2,days_of_year,"&lt;="&amp;$A323),NA())),NA()))</f>
        <v>#N/A</v>
      </c>
      <c r="J323" t="e" cm="1">
        <f t="array" aca="1" ref="J323" ca="1">_xlfn.SINGLE(IF(ISNUMBER(J$2),IF(ISERROR(MATCH(J$1+$A323-1,dates,0)),NA(),IF(MATCH(J$1+$A323-1,dates,0),SUMIFS(stitches,years_of_year,J$2,days_of_year,"&lt;="&amp;$A323),NA())),NA()))</f>
        <v>#N/A</v>
      </c>
      <c r="K323" t="e" cm="1">
        <f t="array" aca="1" ref="K323" ca="1">_xlfn.SINGLE(IF(ISNUMBER(K$2),IF(ISERROR(MATCH(K$1+$A323-1,dates,0)),NA(),IF(MATCH(K$1+$A323-1,dates,0),SUMIFS(stitches,years_of_year,K$2,days_of_year,"&lt;="&amp;$A323),NA())),NA()))</f>
        <v>#N/A</v>
      </c>
    </row>
    <row r="324" spans="1:11">
      <c r="A324">
        <f t="shared" si="19"/>
        <v>322</v>
      </c>
      <c r="B324" t="e">
        <f t="shared" ca="1" si="23"/>
        <v>#N/A</v>
      </c>
      <c r="C324" t="e">
        <f t="shared" ca="1" si="23"/>
        <v>#N/A</v>
      </c>
      <c r="D324" t="e">
        <f t="shared" ca="1" si="23"/>
        <v>#N/A</v>
      </c>
      <c r="E324" t="e">
        <f t="shared" ca="1" si="23"/>
        <v>#N/A</v>
      </c>
      <c r="F324" t="e" cm="1">
        <f t="array" aca="1" ref="F324" ca="1">_xlfn.SINGLE(IF(ISNUMBER(F$2),IF(ISERROR(MATCH(F$1+$A324-1,dates,0)),NA(),IF(MATCH(F$1+$A324-1,dates,0),SUMIFS(stitches,years_of_year,F$2,days_of_year,"&lt;="&amp;$A324),NA())),NA()))</f>
        <v>#N/A</v>
      </c>
      <c r="G324" t="e" cm="1">
        <f t="array" aca="1" ref="G324" ca="1">_xlfn.SINGLE(IF(ISNUMBER(G$2),IF(ISERROR(MATCH(G$1+$A324-1,dates,0)),NA(),IF(MATCH(G$1+$A324-1,dates,0),SUMIFS(stitches,years_of_year,G$2,days_of_year,"&lt;="&amp;$A324),NA())),NA()))</f>
        <v>#N/A</v>
      </c>
      <c r="H324" t="e" cm="1">
        <f t="array" aca="1" ref="H324" ca="1">_xlfn.SINGLE(IF(ISNUMBER(H$2),IF(ISERROR(MATCH(H$1+$A324-1,dates,0)),NA(),IF(MATCH(H$1+$A324-1,dates,0),SUMIFS(stitches,years_of_year,H$2,days_of_year,"&lt;="&amp;$A324),NA())),NA()))</f>
        <v>#N/A</v>
      </c>
      <c r="I324" t="e" cm="1">
        <f t="array" aca="1" ref="I324" ca="1">_xlfn.SINGLE(IF(ISNUMBER(I$2),IF(ISERROR(MATCH(I$1+$A324-1,dates,0)),NA(),IF(MATCH(I$1+$A324-1,dates,0),SUMIFS(stitches,years_of_year,I$2,days_of_year,"&lt;="&amp;$A324),NA())),NA()))</f>
        <v>#N/A</v>
      </c>
      <c r="J324" t="e" cm="1">
        <f t="array" aca="1" ref="J324" ca="1">_xlfn.SINGLE(IF(ISNUMBER(J$2),IF(ISERROR(MATCH(J$1+$A324-1,dates,0)),NA(),IF(MATCH(J$1+$A324-1,dates,0),SUMIFS(stitches,years_of_year,J$2,days_of_year,"&lt;="&amp;$A324),NA())),NA()))</f>
        <v>#N/A</v>
      </c>
      <c r="K324" t="e" cm="1">
        <f t="array" aca="1" ref="K324" ca="1">_xlfn.SINGLE(IF(ISNUMBER(K$2),IF(ISERROR(MATCH(K$1+$A324-1,dates,0)),NA(),IF(MATCH(K$1+$A324-1,dates,0),SUMIFS(stitches,years_of_year,K$2,days_of_year,"&lt;="&amp;$A324),NA())),NA()))</f>
        <v>#N/A</v>
      </c>
    </row>
    <row r="325" spans="1:11">
      <c r="A325">
        <f t="shared" ref="A325:A368" si="24">A324+1</f>
        <v>323</v>
      </c>
      <c r="B325" t="e">
        <f t="shared" ca="1" si="23"/>
        <v>#N/A</v>
      </c>
      <c r="C325" t="e">
        <f t="shared" ca="1" si="23"/>
        <v>#N/A</v>
      </c>
      <c r="D325" t="e">
        <f t="shared" ca="1" si="23"/>
        <v>#N/A</v>
      </c>
      <c r="E325" t="e">
        <f t="shared" ca="1" si="23"/>
        <v>#N/A</v>
      </c>
      <c r="F325" t="e" cm="1">
        <f t="array" aca="1" ref="F325" ca="1">_xlfn.SINGLE(IF(ISNUMBER(F$2),IF(ISERROR(MATCH(F$1+$A325-1,dates,0)),NA(),IF(MATCH(F$1+$A325-1,dates,0),SUMIFS(stitches,years_of_year,F$2,days_of_year,"&lt;="&amp;$A325),NA())),NA()))</f>
        <v>#N/A</v>
      </c>
      <c r="G325" t="e" cm="1">
        <f t="array" aca="1" ref="G325" ca="1">_xlfn.SINGLE(IF(ISNUMBER(G$2),IF(ISERROR(MATCH(G$1+$A325-1,dates,0)),NA(),IF(MATCH(G$1+$A325-1,dates,0),SUMIFS(stitches,years_of_year,G$2,days_of_year,"&lt;="&amp;$A325),NA())),NA()))</f>
        <v>#N/A</v>
      </c>
      <c r="H325" t="e" cm="1">
        <f t="array" aca="1" ref="H325" ca="1">_xlfn.SINGLE(IF(ISNUMBER(H$2),IF(ISERROR(MATCH(H$1+$A325-1,dates,0)),NA(),IF(MATCH(H$1+$A325-1,dates,0),SUMIFS(stitches,years_of_year,H$2,days_of_year,"&lt;="&amp;$A325),NA())),NA()))</f>
        <v>#N/A</v>
      </c>
      <c r="I325" t="e" cm="1">
        <f t="array" aca="1" ref="I325" ca="1">_xlfn.SINGLE(IF(ISNUMBER(I$2),IF(ISERROR(MATCH(I$1+$A325-1,dates,0)),NA(),IF(MATCH(I$1+$A325-1,dates,0),SUMIFS(stitches,years_of_year,I$2,days_of_year,"&lt;="&amp;$A325),NA())),NA()))</f>
        <v>#N/A</v>
      </c>
      <c r="J325" t="e" cm="1">
        <f t="array" aca="1" ref="J325" ca="1">_xlfn.SINGLE(IF(ISNUMBER(J$2),IF(ISERROR(MATCH(J$1+$A325-1,dates,0)),NA(),IF(MATCH(J$1+$A325-1,dates,0),SUMIFS(stitches,years_of_year,J$2,days_of_year,"&lt;="&amp;$A325),NA())),NA()))</f>
        <v>#N/A</v>
      </c>
      <c r="K325" t="e" cm="1">
        <f t="array" aca="1" ref="K325" ca="1">_xlfn.SINGLE(IF(ISNUMBER(K$2),IF(ISERROR(MATCH(K$1+$A325-1,dates,0)),NA(),IF(MATCH(K$1+$A325-1,dates,0),SUMIFS(stitches,years_of_year,K$2,days_of_year,"&lt;="&amp;$A325),NA())),NA()))</f>
        <v>#N/A</v>
      </c>
    </row>
    <row r="326" spans="1:11">
      <c r="A326">
        <f t="shared" si="24"/>
        <v>324</v>
      </c>
      <c r="B326" t="e">
        <f t="shared" ca="1" si="23"/>
        <v>#N/A</v>
      </c>
      <c r="C326" t="e">
        <f t="shared" ca="1" si="23"/>
        <v>#N/A</v>
      </c>
      <c r="D326" t="e">
        <f t="shared" ca="1" si="23"/>
        <v>#N/A</v>
      </c>
      <c r="E326" t="e">
        <f t="shared" ca="1" si="23"/>
        <v>#N/A</v>
      </c>
      <c r="F326" t="e" cm="1">
        <f t="array" aca="1" ref="F326" ca="1">_xlfn.SINGLE(IF(ISNUMBER(F$2),IF(ISERROR(MATCH(F$1+$A326-1,dates,0)),NA(),IF(MATCH(F$1+$A326-1,dates,0),SUMIFS(stitches,years_of_year,F$2,days_of_year,"&lt;="&amp;$A326),NA())),NA()))</f>
        <v>#N/A</v>
      </c>
      <c r="G326" t="e" cm="1">
        <f t="array" aca="1" ref="G326" ca="1">_xlfn.SINGLE(IF(ISNUMBER(G$2),IF(ISERROR(MATCH(G$1+$A326-1,dates,0)),NA(),IF(MATCH(G$1+$A326-1,dates,0),SUMIFS(stitches,years_of_year,G$2,days_of_year,"&lt;="&amp;$A326),NA())),NA()))</f>
        <v>#N/A</v>
      </c>
      <c r="H326" t="e" cm="1">
        <f t="array" aca="1" ref="H326" ca="1">_xlfn.SINGLE(IF(ISNUMBER(H$2),IF(ISERROR(MATCH(H$1+$A326-1,dates,0)),NA(),IF(MATCH(H$1+$A326-1,dates,0),SUMIFS(stitches,years_of_year,H$2,days_of_year,"&lt;="&amp;$A326),NA())),NA()))</f>
        <v>#N/A</v>
      </c>
      <c r="I326" t="e" cm="1">
        <f t="array" aca="1" ref="I326" ca="1">_xlfn.SINGLE(IF(ISNUMBER(I$2),IF(ISERROR(MATCH(I$1+$A326-1,dates,0)),NA(),IF(MATCH(I$1+$A326-1,dates,0),SUMIFS(stitches,years_of_year,I$2,days_of_year,"&lt;="&amp;$A326),NA())),NA()))</f>
        <v>#N/A</v>
      </c>
      <c r="J326" t="e" cm="1">
        <f t="array" aca="1" ref="J326" ca="1">_xlfn.SINGLE(IF(ISNUMBER(J$2),IF(ISERROR(MATCH(J$1+$A326-1,dates,0)),NA(),IF(MATCH(J$1+$A326-1,dates,0),SUMIFS(stitches,years_of_year,J$2,days_of_year,"&lt;="&amp;$A326),NA())),NA()))</f>
        <v>#N/A</v>
      </c>
      <c r="K326" t="e" cm="1">
        <f t="array" aca="1" ref="K326" ca="1">_xlfn.SINGLE(IF(ISNUMBER(K$2),IF(ISERROR(MATCH(K$1+$A326-1,dates,0)),NA(),IF(MATCH(K$1+$A326-1,dates,0),SUMIFS(stitches,years_of_year,K$2,days_of_year,"&lt;="&amp;$A326),NA())),NA()))</f>
        <v>#N/A</v>
      </c>
    </row>
    <row r="327" spans="1:11">
      <c r="A327">
        <f t="shared" si="24"/>
        <v>325</v>
      </c>
      <c r="B327" t="e">
        <f t="shared" ca="1" si="23"/>
        <v>#N/A</v>
      </c>
      <c r="C327" t="e">
        <f t="shared" ca="1" si="23"/>
        <v>#N/A</v>
      </c>
      <c r="D327" t="e">
        <f t="shared" ca="1" si="23"/>
        <v>#N/A</v>
      </c>
      <c r="E327" t="e">
        <f t="shared" ca="1" si="23"/>
        <v>#N/A</v>
      </c>
      <c r="F327" t="e" cm="1">
        <f t="array" aca="1" ref="F327" ca="1">_xlfn.SINGLE(IF(ISNUMBER(F$2),IF(ISERROR(MATCH(F$1+$A327-1,dates,0)),NA(),IF(MATCH(F$1+$A327-1,dates,0),SUMIFS(stitches,years_of_year,F$2,days_of_year,"&lt;="&amp;$A327),NA())),NA()))</f>
        <v>#N/A</v>
      </c>
      <c r="G327" t="e" cm="1">
        <f t="array" aca="1" ref="G327" ca="1">_xlfn.SINGLE(IF(ISNUMBER(G$2),IF(ISERROR(MATCH(G$1+$A327-1,dates,0)),NA(),IF(MATCH(G$1+$A327-1,dates,0),SUMIFS(stitches,years_of_year,G$2,days_of_year,"&lt;="&amp;$A327),NA())),NA()))</f>
        <v>#N/A</v>
      </c>
      <c r="H327" t="e" cm="1">
        <f t="array" aca="1" ref="H327" ca="1">_xlfn.SINGLE(IF(ISNUMBER(H$2),IF(ISERROR(MATCH(H$1+$A327-1,dates,0)),NA(),IF(MATCH(H$1+$A327-1,dates,0),SUMIFS(stitches,years_of_year,H$2,days_of_year,"&lt;="&amp;$A327),NA())),NA()))</f>
        <v>#N/A</v>
      </c>
      <c r="I327" t="e" cm="1">
        <f t="array" aca="1" ref="I327" ca="1">_xlfn.SINGLE(IF(ISNUMBER(I$2),IF(ISERROR(MATCH(I$1+$A327-1,dates,0)),NA(),IF(MATCH(I$1+$A327-1,dates,0),SUMIFS(stitches,years_of_year,I$2,days_of_year,"&lt;="&amp;$A327),NA())),NA()))</f>
        <v>#N/A</v>
      </c>
      <c r="J327" t="e" cm="1">
        <f t="array" aca="1" ref="J327" ca="1">_xlfn.SINGLE(IF(ISNUMBER(J$2),IF(ISERROR(MATCH(J$1+$A327-1,dates,0)),NA(),IF(MATCH(J$1+$A327-1,dates,0),SUMIFS(stitches,years_of_year,J$2,days_of_year,"&lt;="&amp;$A327),NA())),NA()))</f>
        <v>#N/A</v>
      </c>
      <c r="K327" t="e" cm="1">
        <f t="array" aca="1" ref="K327" ca="1">_xlfn.SINGLE(IF(ISNUMBER(K$2),IF(ISERROR(MATCH(K$1+$A327-1,dates,0)),NA(),IF(MATCH(K$1+$A327-1,dates,0),SUMIFS(stitches,years_of_year,K$2,days_of_year,"&lt;="&amp;$A327),NA())),NA()))</f>
        <v>#N/A</v>
      </c>
    </row>
    <row r="328" spans="1:11">
      <c r="A328">
        <f t="shared" si="24"/>
        <v>326</v>
      </c>
      <c r="B328" t="e">
        <f t="shared" ca="1" si="23"/>
        <v>#N/A</v>
      </c>
      <c r="C328" t="e">
        <f t="shared" ca="1" si="23"/>
        <v>#N/A</v>
      </c>
      <c r="D328" t="e">
        <f t="shared" ca="1" si="23"/>
        <v>#N/A</v>
      </c>
      <c r="E328" t="e">
        <f t="shared" ca="1" si="23"/>
        <v>#N/A</v>
      </c>
      <c r="F328" t="e" cm="1">
        <f t="array" aca="1" ref="F328" ca="1">_xlfn.SINGLE(IF(ISNUMBER(F$2),IF(ISERROR(MATCH(F$1+$A328-1,dates,0)),NA(),IF(MATCH(F$1+$A328-1,dates,0),SUMIFS(stitches,years_of_year,F$2,days_of_year,"&lt;="&amp;$A328),NA())),NA()))</f>
        <v>#N/A</v>
      </c>
      <c r="G328" t="e" cm="1">
        <f t="array" aca="1" ref="G328" ca="1">_xlfn.SINGLE(IF(ISNUMBER(G$2),IF(ISERROR(MATCH(G$1+$A328-1,dates,0)),NA(),IF(MATCH(G$1+$A328-1,dates,0),SUMIFS(stitches,years_of_year,G$2,days_of_year,"&lt;="&amp;$A328),NA())),NA()))</f>
        <v>#N/A</v>
      </c>
      <c r="H328" t="e" cm="1">
        <f t="array" aca="1" ref="H328" ca="1">_xlfn.SINGLE(IF(ISNUMBER(H$2),IF(ISERROR(MATCH(H$1+$A328-1,dates,0)),NA(),IF(MATCH(H$1+$A328-1,dates,0),SUMIFS(stitches,years_of_year,H$2,days_of_year,"&lt;="&amp;$A328),NA())),NA()))</f>
        <v>#N/A</v>
      </c>
      <c r="I328" t="e" cm="1">
        <f t="array" aca="1" ref="I328" ca="1">_xlfn.SINGLE(IF(ISNUMBER(I$2),IF(ISERROR(MATCH(I$1+$A328-1,dates,0)),NA(),IF(MATCH(I$1+$A328-1,dates,0),SUMIFS(stitches,years_of_year,I$2,days_of_year,"&lt;="&amp;$A328),NA())),NA()))</f>
        <v>#N/A</v>
      </c>
      <c r="J328" t="e" cm="1">
        <f t="array" aca="1" ref="J328" ca="1">_xlfn.SINGLE(IF(ISNUMBER(J$2),IF(ISERROR(MATCH(J$1+$A328-1,dates,0)),NA(),IF(MATCH(J$1+$A328-1,dates,0),SUMIFS(stitches,years_of_year,J$2,days_of_year,"&lt;="&amp;$A328),NA())),NA()))</f>
        <v>#N/A</v>
      </c>
      <c r="K328" t="e" cm="1">
        <f t="array" aca="1" ref="K328" ca="1">_xlfn.SINGLE(IF(ISNUMBER(K$2),IF(ISERROR(MATCH(K$1+$A328-1,dates,0)),NA(),IF(MATCH(K$1+$A328-1,dates,0),SUMIFS(stitches,years_of_year,K$2,days_of_year,"&lt;="&amp;$A328),NA())),NA()))</f>
        <v>#N/A</v>
      </c>
    </row>
    <row r="329" spans="1:11">
      <c r="A329">
        <f t="shared" si="24"/>
        <v>327</v>
      </c>
      <c r="B329" t="e">
        <f t="shared" ca="1" si="23"/>
        <v>#N/A</v>
      </c>
      <c r="C329" t="e">
        <f t="shared" ca="1" si="23"/>
        <v>#N/A</v>
      </c>
      <c r="D329" t="e">
        <f t="shared" ca="1" si="23"/>
        <v>#N/A</v>
      </c>
      <c r="E329" t="e">
        <f t="shared" ca="1" si="23"/>
        <v>#N/A</v>
      </c>
      <c r="F329" t="e" cm="1">
        <f t="array" aca="1" ref="F329" ca="1">_xlfn.SINGLE(IF(ISNUMBER(F$2),IF(ISERROR(MATCH(F$1+$A329-1,dates,0)),NA(),IF(MATCH(F$1+$A329-1,dates,0),SUMIFS(stitches,years_of_year,F$2,days_of_year,"&lt;="&amp;$A329),NA())),NA()))</f>
        <v>#N/A</v>
      </c>
      <c r="G329" t="e" cm="1">
        <f t="array" aca="1" ref="G329" ca="1">_xlfn.SINGLE(IF(ISNUMBER(G$2),IF(ISERROR(MATCH(G$1+$A329-1,dates,0)),NA(),IF(MATCH(G$1+$A329-1,dates,0),SUMIFS(stitches,years_of_year,G$2,days_of_year,"&lt;="&amp;$A329),NA())),NA()))</f>
        <v>#N/A</v>
      </c>
      <c r="H329" t="e" cm="1">
        <f t="array" aca="1" ref="H329" ca="1">_xlfn.SINGLE(IF(ISNUMBER(H$2),IF(ISERROR(MATCH(H$1+$A329-1,dates,0)),NA(),IF(MATCH(H$1+$A329-1,dates,0),SUMIFS(stitches,years_of_year,H$2,days_of_year,"&lt;="&amp;$A329),NA())),NA()))</f>
        <v>#N/A</v>
      </c>
      <c r="I329" t="e" cm="1">
        <f t="array" aca="1" ref="I329" ca="1">_xlfn.SINGLE(IF(ISNUMBER(I$2),IF(ISERROR(MATCH(I$1+$A329-1,dates,0)),NA(),IF(MATCH(I$1+$A329-1,dates,0),SUMIFS(stitches,years_of_year,I$2,days_of_year,"&lt;="&amp;$A329),NA())),NA()))</f>
        <v>#N/A</v>
      </c>
      <c r="J329" t="e" cm="1">
        <f t="array" aca="1" ref="J329" ca="1">_xlfn.SINGLE(IF(ISNUMBER(J$2),IF(ISERROR(MATCH(J$1+$A329-1,dates,0)),NA(),IF(MATCH(J$1+$A329-1,dates,0),SUMIFS(stitches,years_of_year,J$2,days_of_year,"&lt;="&amp;$A329),NA())),NA()))</f>
        <v>#N/A</v>
      </c>
      <c r="K329" t="e" cm="1">
        <f t="array" aca="1" ref="K329" ca="1">_xlfn.SINGLE(IF(ISNUMBER(K$2),IF(ISERROR(MATCH(K$1+$A329-1,dates,0)),NA(),IF(MATCH(K$1+$A329-1,dates,0),SUMIFS(stitches,years_of_year,K$2,days_of_year,"&lt;="&amp;$A329),NA())),NA()))</f>
        <v>#N/A</v>
      </c>
    </row>
    <row r="330" spans="1:11">
      <c r="A330">
        <f t="shared" si="24"/>
        <v>328</v>
      </c>
      <c r="B330" t="e">
        <f t="shared" ca="1" si="23"/>
        <v>#N/A</v>
      </c>
      <c r="C330" t="e">
        <f t="shared" ca="1" si="23"/>
        <v>#N/A</v>
      </c>
      <c r="D330" t="e">
        <f t="shared" ca="1" si="23"/>
        <v>#N/A</v>
      </c>
      <c r="E330" t="e">
        <f t="shared" ca="1" si="23"/>
        <v>#N/A</v>
      </c>
      <c r="F330" t="e" cm="1">
        <f t="array" aca="1" ref="F330" ca="1">_xlfn.SINGLE(IF(ISNUMBER(F$2),IF(ISERROR(MATCH(F$1+$A330-1,dates,0)),NA(),IF(MATCH(F$1+$A330-1,dates,0),SUMIFS(stitches,years_of_year,F$2,days_of_year,"&lt;="&amp;$A330),NA())),NA()))</f>
        <v>#N/A</v>
      </c>
      <c r="G330" t="e" cm="1">
        <f t="array" aca="1" ref="G330" ca="1">_xlfn.SINGLE(IF(ISNUMBER(G$2),IF(ISERROR(MATCH(G$1+$A330-1,dates,0)),NA(),IF(MATCH(G$1+$A330-1,dates,0),SUMIFS(stitches,years_of_year,G$2,days_of_year,"&lt;="&amp;$A330),NA())),NA()))</f>
        <v>#N/A</v>
      </c>
      <c r="H330" t="e" cm="1">
        <f t="array" aca="1" ref="H330" ca="1">_xlfn.SINGLE(IF(ISNUMBER(H$2),IF(ISERROR(MATCH(H$1+$A330-1,dates,0)),NA(),IF(MATCH(H$1+$A330-1,dates,0),SUMIFS(stitches,years_of_year,H$2,days_of_year,"&lt;="&amp;$A330),NA())),NA()))</f>
        <v>#N/A</v>
      </c>
      <c r="I330" t="e" cm="1">
        <f t="array" aca="1" ref="I330" ca="1">_xlfn.SINGLE(IF(ISNUMBER(I$2),IF(ISERROR(MATCH(I$1+$A330-1,dates,0)),NA(),IF(MATCH(I$1+$A330-1,dates,0),SUMIFS(stitches,years_of_year,I$2,days_of_year,"&lt;="&amp;$A330),NA())),NA()))</f>
        <v>#N/A</v>
      </c>
      <c r="J330" t="e" cm="1">
        <f t="array" aca="1" ref="J330" ca="1">_xlfn.SINGLE(IF(ISNUMBER(J$2),IF(ISERROR(MATCH(J$1+$A330-1,dates,0)),NA(),IF(MATCH(J$1+$A330-1,dates,0),SUMIFS(stitches,years_of_year,J$2,days_of_year,"&lt;="&amp;$A330),NA())),NA()))</f>
        <v>#N/A</v>
      </c>
      <c r="K330" t="e" cm="1">
        <f t="array" aca="1" ref="K330" ca="1">_xlfn.SINGLE(IF(ISNUMBER(K$2),IF(ISERROR(MATCH(K$1+$A330-1,dates,0)),NA(),IF(MATCH(K$1+$A330-1,dates,0),SUMIFS(stitches,years_of_year,K$2,days_of_year,"&lt;="&amp;$A330),NA())),NA()))</f>
        <v>#N/A</v>
      </c>
    </row>
    <row r="331" spans="1:11">
      <c r="A331">
        <f t="shared" si="24"/>
        <v>329</v>
      </c>
      <c r="B331" t="e">
        <f t="shared" ca="1" si="23"/>
        <v>#N/A</v>
      </c>
      <c r="C331" t="e">
        <f t="shared" ca="1" si="23"/>
        <v>#N/A</v>
      </c>
      <c r="D331" t="e">
        <f t="shared" ca="1" si="23"/>
        <v>#N/A</v>
      </c>
      <c r="E331" t="e">
        <f t="shared" ca="1" si="23"/>
        <v>#N/A</v>
      </c>
      <c r="F331" t="e" cm="1">
        <f t="array" aca="1" ref="F331" ca="1">_xlfn.SINGLE(IF(ISNUMBER(F$2),IF(ISERROR(MATCH(F$1+$A331-1,dates,0)),NA(),IF(MATCH(F$1+$A331-1,dates,0),SUMIFS(stitches,years_of_year,F$2,days_of_year,"&lt;="&amp;$A331),NA())),NA()))</f>
        <v>#N/A</v>
      </c>
      <c r="G331" t="e" cm="1">
        <f t="array" aca="1" ref="G331" ca="1">_xlfn.SINGLE(IF(ISNUMBER(G$2),IF(ISERROR(MATCH(G$1+$A331-1,dates,0)),NA(),IF(MATCH(G$1+$A331-1,dates,0),SUMIFS(stitches,years_of_year,G$2,days_of_year,"&lt;="&amp;$A331),NA())),NA()))</f>
        <v>#N/A</v>
      </c>
      <c r="H331" t="e" cm="1">
        <f t="array" aca="1" ref="H331" ca="1">_xlfn.SINGLE(IF(ISNUMBER(H$2),IF(ISERROR(MATCH(H$1+$A331-1,dates,0)),NA(),IF(MATCH(H$1+$A331-1,dates,0),SUMIFS(stitches,years_of_year,H$2,days_of_year,"&lt;="&amp;$A331),NA())),NA()))</f>
        <v>#N/A</v>
      </c>
      <c r="I331" t="e" cm="1">
        <f t="array" aca="1" ref="I331" ca="1">_xlfn.SINGLE(IF(ISNUMBER(I$2),IF(ISERROR(MATCH(I$1+$A331-1,dates,0)),NA(),IF(MATCH(I$1+$A331-1,dates,0),SUMIFS(stitches,years_of_year,I$2,days_of_year,"&lt;="&amp;$A331),NA())),NA()))</f>
        <v>#N/A</v>
      </c>
      <c r="J331" t="e" cm="1">
        <f t="array" aca="1" ref="J331" ca="1">_xlfn.SINGLE(IF(ISNUMBER(J$2),IF(ISERROR(MATCH(J$1+$A331-1,dates,0)),NA(),IF(MATCH(J$1+$A331-1,dates,0),SUMIFS(stitches,years_of_year,J$2,days_of_year,"&lt;="&amp;$A331),NA())),NA()))</f>
        <v>#N/A</v>
      </c>
      <c r="K331" t="e" cm="1">
        <f t="array" aca="1" ref="K331" ca="1">_xlfn.SINGLE(IF(ISNUMBER(K$2),IF(ISERROR(MATCH(K$1+$A331-1,dates,0)),NA(),IF(MATCH(K$1+$A331-1,dates,0),SUMIFS(stitches,years_of_year,K$2,days_of_year,"&lt;="&amp;$A331),NA())),NA()))</f>
        <v>#N/A</v>
      </c>
    </row>
    <row r="332" spans="1:11">
      <c r="A332">
        <f t="shared" si="24"/>
        <v>330</v>
      </c>
      <c r="B332" t="e">
        <f t="shared" ca="1" si="23"/>
        <v>#N/A</v>
      </c>
      <c r="C332" t="e">
        <f t="shared" ca="1" si="23"/>
        <v>#N/A</v>
      </c>
      <c r="D332" t="e">
        <f t="shared" ca="1" si="23"/>
        <v>#N/A</v>
      </c>
      <c r="E332" t="e">
        <f t="shared" ca="1" si="23"/>
        <v>#N/A</v>
      </c>
      <c r="F332" t="e" cm="1">
        <f t="array" aca="1" ref="F332" ca="1">_xlfn.SINGLE(IF(ISNUMBER(F$2),IF(ISERROR(MATCH(F$1+$A332-1,dates,0)),NA(),IF(MATCH(F$1+$A332-1,dates,0),SUMIFS(stitches,years_of_year,F$2,days_of_year,"&lt;="&amp;$A332),NA())),NA()))</f>
        <v>#N/A</v>
      </c>
      <c r="G332" t="e" cm="1">
        <f t="array" aca="1" ref="G332" ca="1">_xlfn.SINGLE(IF(ISNUMBER(G$2),IF(ISERROR(MATCH(G$1+$A332-1,dates,0)),NA(),IF(MATCH(G$1+$A332-1,dates,0),SUMIFS(stitches,years_of_year,G$2,days_of_year,"&lt;="&amp;$A332),NA())),NA()))</f>
        <v>#N/A</v>
      </c>
      <c r="H332" t="e" cm="1">
        <f t="array" aca="1" ref="H332" ca="1">_xlfn.SINGLE(IF(ISNUMBER(H$2),IF(ISERROR(MATCH(H$1+$A332-1,dates,0)),NA(),IF(MATCH(H$1+$A332-1,dates,0),SUMIFS(stitches,years_of_year,H$2,days_of_year,"&lt;="&amp;$A332),NA())),NA()))</f>
        <v>#N/A</v>
      </c>
      <c r="I332" t="e" cm="1">
        <f t="array" aca="1" ref="I332" ca="1">_xlfn.SINGLE(IF(ISNUMBER(I$2),IF(ISERROR(MATCH(I$1+$A332-1,dates,0)),NA(),IF(MATCH(I$1+$A332-1,dates,0),SUMIFS(stitches,years_of_year,I$2,days_of_year,"&lt;="&amp;$A332),NA())),NA()))</f>
        <v>#N/A</v>
      </c>
      <c r="J332" t="e" cm="1">
        <f t="array" aca="1" ref="J332" ca="1">_xlfn.SINGLE(IF(ISNUMBER(J$2),IF(ISERROR(MATCH(J$1+$A332-1,dates,0)),NA(),IF(MATCH(J$1+$A332-1,dates,0),SUMIFS(stitches,years_of_year,J$2,days_of_year,"&lt;="&amp;$A332),NA())),NA()))</f>
        <v>#N/A</v>
      </c>
      <c r="K332" t="e" cm="1">
        <f t="array" aca="1" ref="K332" ca="1">_xlfn.SINGLE(IF(ISNUMBER(K$2),IF(ISERROR(MATCH(K$1+$A332-1,dates,0)),NA(),IF(MATCH(K$1+$A332-1,dates,0),SUMIFS(stitches,years_of_year,K$2,days_of_year,"&lt;="&amp;$A332),NA())),NA()))</f>
        <v>#N/A</v>
      </c>
    </row>
    <row r="333" spans="1:11">
      <c r="A333">
        <f t="shared" si="24"/>
        <v>331</v>
      </c>
      <c r="B333" t="e">
        <f t="shared" ca="1" si="23"/>
        <v>#N/A</v>
      </c>
      <c r="C333" t="e">
        <f t="shared" ca="1" si="23"/>
        <v>#N/A</v>
      </c>
      <c r="D333" t="e">
        <f t="shared" ca="1" si="23"/>
        <v>#N/A</v>
      </c>
      <c r="E333" t="e">
        <f t="shared" ca="1" si="23"/>
        <v>#N/A</v>
      </c>
      <c r="F333" t="e" cm="1">
        <f t="array" aca="1" ref="F333" ca="1">_xlfn.SINGLE(IF(ISNUMBER(F$2),IF(ISERROR(MATCH(F$1+$A333-1,dates,0)),NA(),IF(MATCH(F$1+$A333-1,dates,0),SUMIFS(stitches,years_of_year,F$2,days_of_year,"&lt;="&amp;$A333),NA())),NA()))</f>
        <v>#N/A</v>
      </c>
      <c r="G333" t="e" cm="1">
        <f t="array" aca="1" ref="G333" ca="1">_xlfn.SINGLE(IF(ISNUMBER(G$2),IF(ISERROR(MATCH(G$1+$A333-1,dates,0)),NA(),IF(MATCH(G$1+$A333-1,dates,0),SUMIFS(stitches,years_of_year,G$2,days_of_year,"&lt;="&amp;$A333),NA())),NA()))</f>
        <v>#N/A</v>
      </c>
      <c r="H333" t="e" cm="1">
        <f t="array" aca="1" ref="H333" ca="1">_xlfn.SINGLE(IF(ISNUMBER(H$2),IF(ISERROR(MATCH(H$1+$A333-1,dates,0)),NA(),IF(MATCH(H$1+$A333-1,dates,0),SUMIFS(stitches,years_of_year,H$2,days_of_year,"&lt;="&amp;$A333),NA())),NA()))</f>
        <v>#N/A</v>
      </c>
      <c r="I333" t="e" cm="1">
        <f t="array" aca="1" ref="I333" ca="1">_xlfn.SINGLE(IF(ISNUMBER(I$2),IF(ISERROR(MATCH(I$1+$A333-1,dates,0)),NA(),IF(MATCH(I$1+$A333-1,dates,0),SUMIFS(stitches,years_of_year,I$2,days_of_year,"&lt;="&amp;$A333),NA())),NA()))</f>
        <v>#N/A</v>
      </c>
      <c r="J333" t="e" cm="1">
        <f t="array" aca="1" ref="J333" ca="1">_xlfn.SINGLE(IF(ISNUMBER(J$2),IF(ISERROR(MATCH(J$1+$A333-1,dates,0)),NA(),IF(MATCH(J$1+$A333-1,dates,0),SUMIFS(stitches,years_of_year,J$2,days_of_year,"&lt;="&amp;$A333),NA())),NA()))</f>
        <v>#N/A</v>
      </c>
      <c r="K333" t="e" cm="1">
        <f t="array" aca="1" ref="K333" ca="1">_xlfn.SINGLE(IF(ISNUMBER(K$2),IF(ISERROR(MATCH(K$1+$A333-1,dates,0)),NA(),IF(MATCH(K$1+$A333-1,dates,0),SUMIFS(stitches,years_of_year,K$2,days_of_year,"&lt;="&amp;$A333),NA())),NA()))</f>
        <v>#N/A</v>
      </c>
    </row>
    <row r="334" spans="1:11">
      <c r="A334">
        <f t="shared" si="24"/>
        <v>332</v>
      </c>
      <c r="B334" t="e">
        <f t="shared" ca="1" si="23"/>
        <v>#N/A</v>
      </c>
      <c r="C334" t="e">
        <f t="shared" ca="1" si="23"/>
        <v>#N/A</v>
      </c>
      <c r="D334" t="e">
        <f t="shared" ca="1" si="23"/>
        <v>#N/A</v>
      </c>
      <c r="E334" t="e">
        <f t="shared" ca="1" si="23"/>
        <v>#N/A</v>
      </c>
      <c r="F334" t="e" cm="1">
        <f t="array" aca="1" ref="F334" ca="1">_xlfn.SINGLE(IF(ISNUMBER(F$2),IF(ISERROR(MATCH(F$1+$A334-1,dates,0)),NA(),IF(MATCH(F$1+$A334-1,dates,0),SUMIFS(stitches,years_of_year,F$2,days_of_year,"&lt;="&amp;$A334),NA())),NA()))</f>
        <v>#N/A</v>
      </c>
      <c r="G334" t="e" cm="1">
        <f t="array" aca="1" ref="G334" ca="1">_xlfn.SINGLE(IF(ISNUMBER(G$2),IF(ISERROR(MATCH(G$1+$A334-1,dates,0)),NA(),IF(MATCH(G$1+$A334-1,dates,0),SUMIFS(stitches,years_of_year,G$2,days_of_year,"&lt;="&amp;$A334),NA())),NA()))</f>
        <v>#N/A</v>
      </c>
      <c r="H334" t="e" cm="1">
        <f t="array" aca="1" ref="H334" ca="1">_xlfn.SINGLE(IF(ISNUMBER(H$2),IF(ISERROR(MATCH(H$1+$A334-1,dates,0)),NA(),IF(MATCH(H$1+$A334-1,dates,0),SUMIFS(stitches,years_of_year,H$2,days_of_year,"&lt;="&amp;$A334),NA())),NA()))</f>
        <v>#N/A</v>
      </c>
      <c r="I334" t="e" cm="1">
        <f t="array" aca="1" ref="I334" ca="1">_xlfn.SINGLE(IF(ISNUMBER(I$2),IF(ISERROR(MATCH(I$1+$A334-1,dates,0)),NA(),IF(MATCH(I$1+$A334-1,dates,0),SUMIFS(stitches,years_of_year,I$2,days_of_year,"&lt;="&amp;$A334),NA())),NA()))</f>
        <v>#N/A</v>
      </c>
      <c r="J334" t="e" cm="1">
        <f t="array" aca="1" ref="J334" ca="1">_xlfn.SINGLE(IF(ISNUMBER(J$2),IF(ISERROR(MATCH(J$1+$A334-1,dates,0)),NA(),IF(MATCH(J$1+$A334-1,dates,0),SUMIFS(stitches,years_of_year,J$2,days_of_year,"&lt;="&amp;$A334),NA())),NA()))</f>
        <v>#N/A</v>
      </c>
      <c r="K334" t="e" cm="1">
        <f t="array" aca="1" ref="K334" ca="1">_xlfn.SINGLE(IF(ISNUMBER(K$2),IF(ISERROR(MATCH(K$1+$A334-1,dates,0)),NA(),IF(MATCH(K$1+$A334-1,dates,0),SUMIFS(stitches,years_of_year,K$2,days_of_year,"&lt;="&amp;$A334),NA())),NA()))</f>
        <v>#N/A</v>
      </c>
    </row>
    <row r="335" spans="1:11">
      <c r="A335">
        <f t="shared" si="24"/>
        <v>333</v>
      </c>
      <c r="B335" t="e">
        <f t="shared" ca="1" si="23"/>
        <v>#N/A</v>
      </c>
      <c r="C335" t="e">
        <f t="shared" ca="1" si="23"/>
        <v>#N/A</v>
      </c>
      <c r="D335" t="e">
        <f t="shared" ca="1" si="23"/>
        <v>#N/A</v>
      </c>
      <c r="E335" t="e">
        <f t="shared" ca="1" si="23"/>
        <v>#N/A</v>
      </c>
      <c r="F335" t="e" cm="1">
        <f t="array" aca="1" ref="F335" ca="1">_xlfn.SINGLE(IF(ISNUMBER(F$2),IF(ISERROR(MATCH(F$1+$A335-1,dates,0)),NA(),IF(MATCH(F$1+$A335-1,dates,0),SUMIFS(stitches,years_of_year,F$2,days_of_year,"&lt;="&amp;$A335),NA())),NA()))</f>
        <v>#N/A</v>
      </c>
      <c r="G335" t="e" cm="1">
        <f t="array" aca="1" ref="G335" ca="1">_xlfn.SINGLE(IF(ISNUMBER(G$2),IF(ISERROR(MATCH(G$1+$A335-1,dates,0)),NA(),IF(MATCH(G$1+$A335-1,dates,0),SUMIFS(stitches,years_of_year,G$2,days_of_year,"&lt;="&amp;$A335),NA())),NA()))</f>
        <v>#N/A</v>
      </c>
      <c r="H335" t="e" cm="1">
        <f t="array" aca="1" ref="H335" ca="1">_xlfn.SINGLE(IF(ISNUMBER(H$2),IF(ISERROR(MATCH(H$1+$A335-1,dates,0)),NA(),IF(MATCH(H$1+$A335-1,dates,0),SUMIFS(stitches,years_of_year,H$2,days_of_year,"&lt;="&amp;$A335),NA())),NA()))</f>
        <v>#N/A</v>
      </c>
      <c r="I335" t="e" cm="1">
        <f t="array" aca="1" ref="I335" ca="1">_xlfn.SINGLE(IF(ISNUMBER(I$2),IF(ISERROR(MATCH(I$1+$A335-1,dates,0)),NA(),IF(MATCH(I$1+$A335-1,dates,0),SUMIFS(stitches,years_of_year,I$2,days_of_year,"&lt;="&amp;$A335),NA())),NA()))</f>
        <v>#N/A</v>
      </c>
      <c r="J335" t="e" cm="1">
        <f t="array" aca="1" ref="J335" ca="1">_xlfn.SINGLE(IF(ISNUMBER(J$2),IF(ISERROR(MATCH(J$1+$A335-1,dates,0)),NA(),IF(MATCH(J$1+$A335-1,dates,0),SUMIFS(stitches,years_of_year,J$2,days_of_year,"&lt;="&amp;$A335),NA())),NA()))</f>
        <v>#N/A</v>
      </c>
      <c r="K335" t="e" cm="1">
        <f t="array" aca="1" ref="K335" ca="1">_xlfn.SINGLE(IF(ISNUMBER(K$2),IF(ISERROR(MATCH(K$1+$A335-1,dates,0)),NA(),IF(MATCH(K$1+$A335-1,dates,0),SUMIFS(stitches,years_of_year,K$2,days_of_year,"&lt;="&amp;$A335),NA())),NA()))</f>
        <v>#N/A</v>
      </c>
    </row>
    <row r="336" spans="1:11">
      <c r="A336">
        <f t="shared" si="24"/>
        <v>334</v>
      </c>
      <c r="B336" t="e">
        <f t="shared" ca="1" si="23"/>
        <v>#N/A</v>
      </c>
      <c r="C336" t="e">
        <f t="shared" ca="1" si="23"/>
        <v>#N/A</v>
      </c>
      <c r="D336" t="e">
        <f t="shared" ca="1" si="23"/>
        <v>#N/A</v>
      </c>
      <c r="E336" t="e">
        <f t="shared" ca="1" si="23"/>
        <v>#N/A</v>
      </c>
      <c r="F336" t="e" cm="1">
        <f t="array" aca="1" ref="F336" ca="1">_xlfn.SINGLE(IF(ISNUMBER(F$2),IF(ISERROR(MATCH(F$1+$A336-1,dates,0)),NA(),IF(MATCH(F$1+$A336-1,dates,0),SUMIFS(stitches,years_of_year,F$2,days_of_year,"&lt;="&amp;$A336),NA())),NA()))</f>
        <v>#N/A</v>
      </c>
      <c r="G336" t="e" cm="1">
        <f t="array" aca="1" ref="G336" ca="1">_xlfn.SINGLE(IF(ISNUMBER(G$2),IF(ISERROR(MATCH(G$1+$A336-1,dates,0)),NA(),IF(MATCH(G$1+$A336-1,dates,0),SUMIFS(stitches,years_of_year,G$2,days_of_year,"&lt;="&amp;$A336),NA())),NA()))</f>
        <v>#N/A</v>
      </c>
      <c r="H336" t="e" cm="1">
        <f t="array" aca="1" ref="H336" ca="1">_xlfn.SINGLE(IF(ISNUMBER(H$2),IF(ISERROR(MATCH(H$1+$A336-1,dates,0)),NA(),IF(MATCH(H$1+$A336-1,dates,0),SUMIFS(stitches,years_of_year,H$2,days_of_year,"&lt;="&amp;$A336),NA())),NA()))</f>
        <v>#N/A</v>
      </c>
      <c r="I336" t="e" cm="1">
        <f t="array" aca="1" ref="I336" ca="1">_xlfn.SINGLE(IF(ISNUMBER(I$2),IF(ISERROR(MATCH(I$1+$A336-1,dates,0)),NA(),IF(MATCH(I$1+$A336-1,dates,0),SUMIFS(stitches,years_of_year,I$2,days_of_year,"&lt;="&amp;$A336),NA())),NA()))</f>
        <v>#N/A</v>
      </c>
      <c r="J336" t="e" cm="1">
        <f t="array" aca="1" ref="J336" ca="1">_xlfn.SINGLE(IF(ISNUMBER(J$2),IF(ISERROR(MATCH(J$1+$A336-1,dates,0)),NA(),IF(MATCH(J$1+$A336-1,dates,0),SUMIFS(stitches,years_of_year,J$2,days_of_year,"&lt;="&amp;$A336),NA())),NA()))</f>
        <v>#N/A</v>
      </c>
      <c r="K336" t="e" cm="1">
        <f t="array" aca="1" ref="K336" ca="1">_xlfn.SINGLE(IF(ISNUMBER(K$2),IF(ISERROR(MATCH(K$1+$A336-1,dates,0)),NA(),IF(MATCH(K$1+$A336-1,dates,0),SUMIFS(stitches,years_of_year,K$2,days_of_year,"&lt;="&amp;$A336),NA())),NA()))</f>
        <v>#N/A</v>
      </c>
    </row>
    <row r="337" spans="1:11">
      <c r="A337">
        <f t="shared" si="24"/>
        <v>335</v>
      </c>
      <c r="B337" t="e">
        <f t="shared" ca="1" si="23"/>
        <v>#N/A</v>
      </c>
      <c r="C337" t="e">
        <f t="shared" ca="1" si="23"/>
        <v>#N/A</v>
      </c>
      <c r="D337" t="e">
        <f t="shared" ca="1" si="23"/>
        <v>#N/A</v>
      </c>
      <c r="E337" t="e">
        <f t="shared" ca="1" si="23"/>
        <v>#N/A</v>
      </c>
      <c r="F337" t="e" cm="1">
        <f t="array" aca="1" ref="F337" ca="1">_xlfn.SINGLE(IF(ISNUMBER(F$2),IF(ISERROR(MATCH(F$1+$A337-1,dates,0)),NA(),IF(MATCH(F$1+$A337-1,dates,0),SUMIFS(stitches,years_of_year,F$2,days_of_year,"&lt;="&amp;$A337),NA())),NA()))</f>
        <v>#N/A</v>
      </c>
      <c r="G337" t="e" cm="1">
        <f t="array" aca="1" ref="G337" ca="1">_xlfn.SINGLE(IF(ISNUMBER(G$2),IF(ISERROR(MATCH(G$1+$A337-1,dates,0)),NA(),IF(MATCH(G$1+$A337-1,dates,0),SUMIFS(stitches,years_of_year,G$2,days_of_year,"&lt;="&amp;$A337),NA())),NA()))</f>
        <v>#N/A</v>
      </c>
      <c r="H337" t="e" cm="1">
        <f t="array" aca="1" ref="H337" ca="1">_xlfn.SINGLE(IF(ISNUMBER(H$2),IF(ISERROR(MATCH(H$1+$A337-1,dates,0)),NA(),IF(MATCH(H$1+$A337-1,dates,0),SUMIFS(stitches,years_of_year,H$2,days_of_year,"&lt;="&amp;$A337),NA())),NA()))</f>
        <v>#N/A</v>
      </c>
      <c r="I337" t="e" cm="1">
        <f t="array" aca="1" ref="I337" ca="1">_xlfn.SINGLE(IF(ISNUMBER(I$2),IF(ISERROR(MATCH(I$1+$A337-1,dates,0)),NA(),IF(MATCH(I$1+$A337-1,dates,0),SUMIFS(stitches,years_of_year,I$2,days_of_year,"&lt;="&amp;$A337),NA())),NA()))</f>
        <v>#N/A</v>
      </c>
      <c r="J337" t="e" cm="1">
        <f t="array" aca="1" ref="J337" ca="1">_xlfn.SINGLE(IF(ISNUMBER(J$2),IF(ISERROR(MATCH(J$1+$A337-1,dates,0)),NA(),IF(MATCH(J$1+$A337-1,dates,0),SUMIFS(stitches,years_of_year,J$2,days_of_year,"&lt;="&amp;$A337),NA())),NA()))</f>
        <v>#N/A</v>
      </c>
      <c r="K337" t="e" cm="1">
        <f t="array" aca="1" ref="K337" ca="1">_xlfn.SINGLE(IF(ISNUMBER(K$2),IF(ISERROR(MATCH(K$1+$A337-1,dates,0)),NA(),IF(MATCH(K$1+$A337-1,dates,0),SUMIFS(stitches,years_of_year,K$2,days_of_year,"&lt;="&amp;$A337),NA())),NA()))</f>
        <v>#N/A</v>
      </c>
    </row>
    <row r="338" spans="1:11">
      <c r="A338">
        <f t="shared" si="24"/>
        <v>336</v>
      </c>
      <c r="B338" t="e">
        <f t="shared" ca="1" si="23"/>
        <v>#N/A</v>
      </c>
      <c r="C338" t="e">
        <f t="shared" ca="1" si="23"/>
        <v>#N/A</v>
      </c>
      <c r="D338" t="e">
        <f t="shared" ca="1" si="23"/>
        <v>#N/A</v>
      </c>
      <c r="E338" t="e">
        <f t="shared" ca="1" si="23"/>
        <v>#N/A</v>
      </c>
      <c r="F338" t="e" cm="1">
        <f t="array" aca="1" ref="F338" ca="1">_xlfn.SINGLE(IF(ISNUMBER(F$2),IF(ISERROR(MATCH(F$1+$A338-1,dates,0)),NA(),IF(MATCH(F$1+$A338-1,dates,0),SUMIFS(stitches,years_of_year,F$2,days_of_year,"&lt;="&amp;$A338),NA())),NA()))</f>
        <v>#N/A</v>
      </c>
      <c r="G338" t="e" cm="1">
        <f t="array" aca="1" ref="G338" ca="1">_xlfn.SINGLE(IF(ISNUMBER(G$2),IF(ISERROR(MATCH(G$1+$A338-1,dates,0)),NA(),IF(MATCH(G$1+$A338-1,dates,0),SUMIFS(stitches,years_of_year,G$2,days_of_year,"&lt;="&amp;$A338),NA())),NA()))</f>
        <v>#N/A</v>
      </c>
      <c r="H338" t="e" cm="1">
        <f t="array" aca="1" ref="H338" ca="1">_xlfn.SINGLE(IF(ISNUMBER(H$2),IF(ISERROR(MATCH(H$1+$A338-1,dates,0)),NA(),IF(MATCH(H$1+$A338-1,dates,0),SUMIFS(stitches,years_of_year,H$2,days_of_year,"&lt;="&amp;$A338),NA())),NA()))</f>
        <v>#N/A</v>
      </c>
      <c r="I338" t="e" cm="1">
        <f t="array" aca="1" ref="I338" ca="1">_xlfn.SINGLE(IF(ISNUMBER(I$2),IF(ISERROR(MATCH(I$1+$A338-1,dates,0)),NA(),IF(MATCH(I$1+$A338-1,dates,0),SUMIFS(stitches,years_of_year,I$2,days_of_year,"&lt;="&amp;$A338),NA())),NA()))</f>
        <v>#N/A</v>
      </c>
      <c r="J338" t="e" cm="1">
        <f t="array" aca="1" ref="J338" ca="1">_xlfn.SINGLE(IF(ISNUMBER(J$2),IF(ISERROR(MATCH(J$1+$A338-1,dates,0)),NA(),IF(MATCH(J$1+$A338-1,dates,0),SUMIFS(stitches,years_of_year,J$2,days_of_year,"&lt;="&amp;$A338),NA())),NA()))</f>
        <v>#N/A</v>
      </c>
      <c r="K338" t="e" cm="1">
        <f t="array" aca="1" ref="K338" ca="1">_xlfn.SINGLE(IF(ISNUMBER(K$2),IF(ISERROR(MATCH(K$1+$A338-1,dates,0)),NA(),IF(MATCH(K$1+$A338-1,dates,0),SUMIFS(stitches,years_of_year,K$2,days_of_year,"&lt;="&amp;$A338),NA())),NA()))</f>
        <v>#N/A</v>
      </c>
    </row>
    <row r="339" spans="1:11">
      <c r="A339">
        <f t="shared" si="24"/>
        <v>337</v>
      </c>
      <c r="B339" t="e">
        <f t="shared" ca="1" si="23"/>
        <v>#N/A</v>
      </c>
      <c r="C339" t="e">
        <f t="shared" ca="1" si="23"/>
        <v>#N/A</v>
      </c>
      <c r="D339" t="e">
        <f t="shared" ca="1" si="23"/>
        <v>#N/A</v>
      </c>
      <c r="E339" t="e">
        <f t="shared" ca="1" si="23"/>
        <v>#N/A</v>
      </c>
      <c r="F339" t="e" cm="1">
        <f t="array" aca="1" ref="F339" ca="1">_xlfn.SINGLE(IF(ISNUMBER(F$2),IF(ISERROR(MATCH(F$1+$A339-1,dates,0)),NA(),IF(MATCH(F$1+$A339-1,dates,0),SUMIFS(stitches,years_of_year,F$2,days_of_year,"&lt;="&amp;$A339),NA())),NA()))</f>
        <v>#N/A</v>
      </c>
      <c r="G339" t="e" cm="1">
        <f t="array" aca="1" ref="G339" ca="1">_xlfn.SINGLE(IF(ISNUMBER(G$2),IF(ISERROR(MATCH(G$1+$A339-1,dates,0)),NA(),IF(MATCH(G$1+$A339-1,dates,0),SUMIFS(stitches,years_of_year,G$2,days_of_year,"&lt;="&amp;$A339),NA())),NA()))</f>
        <v>#N/A</v>
      </c>
      <c r="H339" t="e" cm="1">
        <f t="array" aca="1" ref="H339" ca="1">_xlfn.SINGLE(IF(ISNUMBER(H$2),IF(ISERROR(MATCH(H$1+$A339-1,dates,0)),NA(),IF(MATCH(H$1+$A339-1,dates,0),SUMIFS(stitches,years_of_year,H$2,days_of_year,"&lt;="&amp;$A339),NA())),NA()))</f>
        <v>#N/A</v>
      </c>
      <c r="I339" t="e" cm="1">
        <f t="array" aca="1" ref="I339" ca="1">_xlfn.SINGLE(IF(ISNUMBER(I$2),IF(ISERROR(MATCH(I$1+$A339-1,dates,0)),NA(),IF(MATCH(I$1+$A339-1,dates,0),SUMIFS(stitches,years_of_year,I$2,days_of_year,"&lt;="&amp;$A339),NA())),NA()))</f>
        <v>#N/A</v>
      </c>
      <c r="J339" t="e" cm="1">
        <f t="array" aca="1" ref="J339" ca="1">_xlfn.SINGLE(IF(ISNUMBER(J$2),IF(ISERROR(MATCH(J$1+$A339-1,dates,0)),NA(),IF(MATCH(J$1+$A339-1,dates,0),SUMIFS(stitches,years_of_year,J$2,days_of_year,"&lt;="&amp;$A339),NA())),NA()))</f>
        <v>#N/A</v>
      </c>
      <c r="K339" t="e" cm="1">
        <f t="array" aca="1" ref="K339" ca="1">_xlfn.SINGLE(IF(ISNUMBER(K$2),IF(ISERROR(MATCH(K$1+$A339-1,dates,0)),NA(),IF(MATCH(K$1+$A339-1,dates,0),SUMIFS(stitches,years_of_year,K$2,days_of_year,"&lt;="&amp;$A339),NA())),NA()))</f>
        <v>#N/A</v>
      </c>
    </row>
    <row r="340" spans="1:11">
      <c r="A340">
        <f t="shared" si="24"/>
        <v>338</v>
      </c>
      <c r="B340" t="e">
        <f t="shared" ca="1" si="23"/>
        <v>#N/A</v>
      </c>
      <c r="C340" t="e">
        <f t="shared" ca="1" si="23"/>
        <v>#N/A</v>
      </c>
      <c r="D340" t="e">
        <f t="shared" ca="1" si="23"/>
        <v>#N/A</v>
      </c>
      <c r="E340" t="e">
        <f t="shared" ca="1" si="23"/>
        <v>#N/A</v>
      </c>
      <c r="F340" t="e" cm="1">
        <f t="array" aca="1" ref="F340" ca="1">_xlfn.SINGLE(IF(ISNUMBER(F$2),IF(ISERROR(MATCH(F$1+$A340-1,dates,0)),NA(),IF(MATCH(F$1+$A340-1,dates,0),SUMIFS(stitches,years_of_year,F$2,days_of_year,"&lt;="&amp;$A340),NA())),NA()))</f>
        <v>#N/A</v>
      </c>
      <c r="G340" t="e" cm="1">
        <f t="array" aca="1" ref="G340" ca="1">_xlfn.SINGLE(IF(ISNUMBER(G$2),IF(ISERROR(MATCH(G$1+$A340-1,dates,0)),NA(),IF(MATCH(G$1+$A340-1,dates,0),SUMIFS(stitches,years_of_year,G$2,days_of_year,"&lt;="&amp;$A340),NA())),NA()))</f>
        <v>#N/A</v>
      </c>
      <c r="H340" t="e" cm="1">
        <f t="array" aca="1" ref="H340" ca="1">_xlfn.SINGLE(IF(ISNUMBER(H$2),IF(ISERROR(MATCH(H$1+$A340-1,dates,0)),NA(),IF(MATCH(H$1+$A340-1,dates,0),SUMIFS(stitches,years_of_year,H$2,days_of_year,"&lt;="&amp;$A340),NA())),NA()))</f>
        <v>#N/A</v>
      </c>
      <c r="I340" t="e" cm="1">
        <f t="array" aca="1" ref="I340" ca="1">_xlfn.SINGLE(IF(ISNUMBER(I$2),IF(ISERROR(MATCH(I$1+$A340-1,dates,0)),NA(),IF(MATCH(I$1+$A340-1,dates,0),SUMIFS(stitches,years_of_year,I$2,days_of_year,"&lt;="&amp;$A340),NA())),NA()))</f>
        <v>#N/A</v>
      </c>
      <c r="J340" t="e" cm="1">
        <f t="array" aca="1" ref="J340" ca="1">_xlfn.SINGLE(IF(ISNUMBER(J$2),IF(ISERROR(MATCH(J$1+$A340-1,dates,0)),NA(),IF(MATCH(J$1+$A340-1,dates,0),SUMIFS(stitches,years_of_year,J$2,days_of_year,"&lt;="&amp;$A340),NA())),NA()))</f>
        <v>#N/A</v>
      </c>
      <c r="K340" t="e" cm="1">
        <f t="array" aca="1" ref="K340" ca="1">_xlfn.SINGLE(IF(ISNUMBER(K$2),IF(ISERROR(MATCH(K$1+$A340-1,dates,0)),NA(),IF(MATCH(K$1+$A340-1,dates,0),SUMIFS(stitches,years_of_year,K$2,days_of_year,"&lt;="&amp;$A340),NA())),NA()))</f>
        <v>#N/A</v>
      </c>
    </row>
    <row r="341" spans="1:11">
      <c r="A341">
        <f t="shared" si="24"/>
        <v>339</v>
      </c>
      <c r="B341" t="e">
        <f t="shared" ca="1" si="23"/>
        <v>#N/A</v>
      </c>
      <c r="C341" t="e">
        <f t="shared" ca="1" si="23"/>
        <v>#N/A</v>
      </c>
      <c r="D341" t="e">
        <f t="shared" ca="1" si="23"/>
        <v>#N/A</v>
      </c>
      <c r="E341" t="e">
        <f t="shared" ca="1" si="23"/>
        <v>#N/A</v>
      </c>
      <c r="F341" t="e" cm="1">
        <f t="array" aca="1" ref="F341" ca="1">_xlfn.SINGLE(IF(ISNUMBER(F$2),IF(ISERROR(MATCH(F$1+$A341-1,dates,0)),NA(),IF(MATCH(F$1+$A341-1,dates,0),SUMIFS(stitches,years_of_year,F$2,days_of_year,"&lt;="&amp;$A341),NA())),NA()))</f>
        <v>#N/A</v>
      </c>
      <c r="G341" t="e" cm="1">
        <f t="array" aca="1" ref="G341" ca="1">_xlfn.SINGLE(IF(ISNUMBER(G$2),IF(ISERROR(MATCH(G$1+$A341-1,dates,0)),NA(),IF(MATCH(G$1+$A341-1,dates,0),SUMIFS(stitches,years_of_year,G$2,days_of_year,"&lt;="&amp;$A341),NA())),NA()))</f>
        <v>#N/A</v>
      </c>
      <c r="H341" t="e" cm="1">
        <f t="array" aca="1" ref="H341" ca="1">_xlfn.SINGLE(IF(ISNUMBER(H$2),IF(ISERROR(MATCH(H$1+$A341-1,dates,0)),NA(),IF(MATCH(H$1+$A341-1,dates,0),SUMIFS(stitches,years_of_year,H$2,days_of_year,"&lt;="&amp;$A341),NA())),NA()))</f>
        <v>#N/A</v>
      </c>
      <c r="I341" t="e" cm="1">
        <f t="array" aca="1" ref="I341" ca="1">_xlfn.SINGLE(IF(ISNUMBER(I$2),IF(ISERROR(MATCH(I$1+$A341-1,dates,0)),NA(),IF(MATCH(I$1+$A341-1,dates,0),SUMIFS(stitches,years_of_year,I$2,days_of_year,"&lt;="&amp;$A341),NA())),NA()))</f>
        <v>#N/A</v>
      </c>
      <c r="J341" t="e" cm="1">
        <f t="array" aca="1" ref="J341" ca="1">_xlfn.SINGLE(IF(ISNUMBER(J$2),IF(ISERROR(MATCH(J$1+$A341-1,dates,0)),NA(),IF(MATCH(J$1+$A341-1,dates,0),SUMIFS(stitches,years_of_year,J$2,days_of_year,"&lt;="&amp;$A341),NA())),NA()))</f>
        <v>#N/A</v>
      </c>
      <c r="K341" t="e" cm="1">
        <f t="array" aca="1" ref="K341" ca="1">_xlfn.SINGLE(IF(ISNUMBER(K$2),IF(ISERROR(MATCH(K$1+$A341-1,dates,0)),NA(),IF(MATCH(K$1+$A341-1,dates,0),SUMIFS(stitches,years_of_year,K$2,days_of_year,"&lt;="&amp;$A341),NA())),NA()))</f>
        <v>#N/A</v>
      </c>
    </row>
    <row r="342" spans="1:11">
      <c r="A342">
        <f t="shared" si="24"/>
        <v>340</v>
      </c>
      <c r="B342" t="e">
        <f t="shared" ca="1" si="23"/>
        <v>#N/A</v>
      </c>
      <c r="C342" t="e">
        <f t="shared" ca="1" si="23"/>
        <v>#N/A</v>
      </c>
      <c r="D342" t="e">
        <f t="shared" ca="1" si="23"/>
        <v>#N/A</v>
      </c>
      <c r="E342" t="e">
        <f t="shared" ca="1" si="23"/>
        <v>#N/A</v>
      </c>
      <c r="F342" t="e" cm="1">
        <f t="array" aca="1" ref="F342" ca="1">_xlfn.SINGLE(IF(ISNUMBER(F$2),IF(ISERROR(MATCH(F$1+$A342-1,dates,0)),NA(),IF(MATCH(F$1+$A342-1,dates,0),SUMIFS(stitches,years_of_year,F$2,days_of_year,"&lt;="&amp;$A342),NA())),NA()))</f>
        <v>#N/A</v>
      </c>
      <c r="G342" t="e" cm="1">
        <f t="array" aca="1" ref="G342" ca="1">_xlfn.SINGLE(IF(ISNUMBER(G$2),IF(ISERROR(MATCH(G$1+$A342-1,dates,0)),NA(),IF(MATCH(G$1+$A342-1,dates,0),SUMIFS(stitches,years_of_year,G$2,days_of_year,"&lt;="&amp;$A342),NA())),NA()))</f>
        <v>#N/A</v>
      </c>
      <c r="H342" t="e" cm="1">
        <f t="array" aca="1" ref="H342" ca="1">_xlfn.SINGLE(IF(ISNUMBER(H$2),IF(ISERROR(MATCH(H$1+$A342-1,dates,0)),NA(),IF(MATCH(H$1+$A342-1,dates,0),SUMIFS(stitches,years_of_year,H$2,days_of_year,"&lt;="&amp;$A342),NA())),NA()))</f>
        <v>#N/A</v>
      </c>
      <c r="I342" t="e" cm="1">
        <f t="array" aca="1" ref="I342" ca="1">_xlfn.SINGLE(IF(ISNUMBER(I$2),IF(ISERROR(MATCH(I$1+$A342-1,dates,0)),NA(),IF(MATCH(I$1+$A342-1,dates,0),SUMIFS(stitches,years_of_year,I$2,days_of_year,"&lt;="&amp;$A342),NA())),NA()))</f>
        <v>#N/A</v>
      </c>
      <c r="J342" t="e" cm="1">
        <f t="array" aca="1" ref="J342" ca="1">_xlfn.SINGLE(IF(ISNUMBER(J$2),IF(ISERROR(MATCH(J$1+$A342-1,dates,0)),NA(),IF(MATCH(J$1+$A342-1,dates,0),SUMIFS(stitches,years_of_year,J$2,days_of_year,"&lt;="&amp;$A342),NA())),NA()))</f>
        <v>#N/A</v>
      </c>
      <c r="K342" t="e" cm="1">
        <f t="array" aca="1" ref="K342" ca="1">_xlfn.SINGLE(IF(ISNUMBER(K$2),IF(ISERROR(MATCH(K$1+$A342-1,dates,0)),NA(),IF(MATCH(K$1+$A342-1,dates,0),SUMIFS(stitches,years_of_year,K$2,days_of_year,"&lt;="&amp;$A342),NA())),NA()))</f>
        <v>#N/A</v>
      </c>
    </row>
    <row r="343" spans="1:11">
      <c r="A343">
        <f t="shared" si="24"/>
        <v>341</v>
      </c>
      <c r="B343" t="e">
        <f t="shared" ref="B343:E362" ca="1" si="25">IF(ISNUMBER(B$2),IF(ISERROR(MATCH(B$1+$A343-1,dates,0)),NA(),IF(MATCH(B$1+$A343-1,dates,0),SUMIFS(stitches,years_of_year,B$2,days_of_year,"&lt;="&amp;$A343),NA())),NA())</f>
        <v>#N/A</v>
      </c>
      <c r="C343" t="e">
        <f t="shared" ca="1" si="25"/>
        <v>#N/A</v>
      </c>
      <c r="D343" t="e">
        <f t="shared" ca="1" si="25"/>
        <v>#N/A</v>
      </c>
      <c r="E343" t="e">
        <f t="shared" ca="1" si="25"/>
        <v>#N/A</v>
      </c>
      <c r="F343" t="e" cm="1">
        <f t="array" aca="1" ref="F343" ca="1">_xlfn.SINGLE(IF(ISNUMBER(F$2),IF(ISERROR(MATCH(F$1+$A343-1,dates,0)),NA(),IF(MATCH(F$1+$A343-1,dates,0),SUMIFS(stitches,years_of_year,F$2,days_of_year,"&lt;="&amp;$A343),NA())),NA()))</f>
        <v>#N/A</v>
      </c>
      <c r="G343" t="e" cm="1">
        <f t="array" aca="1" ref="G343" ca="1">_xlfn.SINGLE(IF(ISNUMBER(G$2),IF(ISERROR(MATCH(G$1+$A343-1,dates,0)),NA(),IF(MATCH(G$1+$A343-1,dates,0),SUMIFS(stitches,years_of_year,G$2,days_of_year,"&lt;="&amp;$A343),NA())),NA()))</f>
        <v>#N/A</v>
      </c>
      <c r="H343" t="e" cm="1">
        <f t="array" aca="1" ref="H343" ca="1">_xlfn.SINGLE(IF(ISNUMBER(H$2),IF(ISERROR(MATCH(H$1+$A343-1,dates,0)),NA(),IF(MATCH(H$1+$A343-1,dates,0),SUMIFS(stitches,years_of_year,H$2,days_of_year,"&lt;="&amp;$A343),NA())),NA()))</f>
        <v>#N/A</v>
      </c>
      <c r="I343" t="e" cm="1">
        <f t="array" aca="1" ref="I343" ca="1">_xlfn.SINGLE(IF(ISNUMBER(I$2),IF(ISERROR(MATCH(I$1+$A343-1,dates,0)),NA(),IF(MATCH(I$1+$A343-1,dates,0),SUMIFS(stitches,years_of_year,I$2,days_of_year,"&lt;="&amp;$A343),NA())),NA()))</f>
        <v>#N/A</v>
      </c>
      <c r="J343" t="e" cm="1">
        <f t="array" aca="1" ref="J343" ca="1">_xlfn.SINGLE(IF(ISNUMBER(J$2),IF(ISERROR(MATCH(J$1+$A343-1,dates,0)),NA(),IF(MATCH(J$1+$A343-1,dates,0),SUMIFS(stitches,years_of_year,J$2,days_of_year,"&lt;="&amp;$A343),NA())),NA()))</f>
        <v>#N/A</v>
      </c>
      <c r="K343" t="e" cm="1">
        <f t="array" aca="1" ref="K343" ca="1">_xlfn.SINGLE(IF(ISNUMBER(K$2),IF(ISERROR(MATCH(K$1+$A343-1,dates,0)),NA(),IF(MATCH(K$1+$A343-1,dates,0),SUMIFS(stitches,years_of_year,K$2,days_of_year,"&lt;="&amp;$A343),NA())),NA()))</f>
        <v>#N/A</v>
      </c>
    </row>
    <row r="344" spans="1:11">
      <c r="A344">
        <f t="shared" si="24"/>
        <v>342</v>
      </c>
      <c r="B344" t="e">
        <f t="shared" ca="1" si="25"/>
        <v>#N/A</v>
      </c>
      <c r="C344" t="e">
        <f t="shared" ca="1" si="25"/>
        <v>#N/A</v>
      </c>
      <c r="D344" t="e">
        <f t="shared" ca="1" si="25"/>
        <v>#N/A</v>
      </c>
      <c r="E344" t="e">
        <f t="shared" ca="1" si="25"/>
        <v>#N/A</v>
      </c>
      <c r="F344" t="e" cm="1">
        <f t="array" aca="1" ref="F344" ca="1">_xlfn.SINGLE(IF(ISNUMBER(F$2),IF(ISERROR(MATCH(F$1+$A344-1,dates,0)),NA(),IF(MATCH(F$1+$A344-1,dates,0),SUMIFS(stitches,years_of_year,F$2,days_of_year,"&lt;="&amp;$A344),NA())),NA()))</f>
        <v>#N/A</v>
      </c>
      <c r="G344" t="e" cm="1">
        <f t="array" aca="1" ref="G344" ca="1">_xlfn.SINGLE(IF(ISNUMBER(G$2),IF(ISERROR(MATCH(G$1+$A344-1,dates,0)),NA(),IF(MATCH(G$1+$A344-1,dates,0),SUMIFS(stitches,years_of_year,G$2,days_of_year,"&lt;="&amp;$A344),NA())),NA()))</f>
        <v>#N/A</v>
      </c>
      <c r="H344" t="e" cm="1">
        <f t="array" aca="1" ref="H344" ca="1">_xlfn.SINGLE(IF(ISNUMBER(H$2),IF(ISERROR(MATCH(H$1+$A344-1,dates,0)),NA(),IF(MATCH(H$1+$A344-1,dates,0),SUMIFS(stitches,years_of_year,H$2,days_of_year,"&lt;="&amp;$A344),NA())),NA()))</f>
        <v>#N/A</v>
      </c>
      <c r="I344" t="e" cm="1">
        <f t="array" aca="1" ref="I344" ca="1">_xlfn.SINGLE(IF(ISNUMBER(I$2),IF(ISERROR(MATCH(I$1+$A344-1,dates,0)),NA(),IF(MATCH(I$1+$A344-1,dates,0),SUMIFS(stitches,years_of_year,I$2,days_of_year,"&lt;="&amp;$A344),NA())),NA()))</f>
        <v>#N/A</v>
      </c>
      <c r="J344" t="e" cm="1">
        <f t="array" aca="1" ref="J344" ca="1">_xlfn.SINGLE(IF(ISNUMBER(J$2),IF(ISERROR(MATCH(J$1+$A344-1,dates,0)),NA(),IF(MATCH(J$1+$A344-1,dates,0),SUMIFS(stitches,years_of_year,J$2,days_of_year,"&lt;="&amp;$A344),NA())),NA()))</f>
        <v>#N/A</v>
      </c>
      <c r="K344" t="e" cm="1">
        <f t="array" aca="1" ref="K344" ca="1">_xlfn.SINGLE(IF(ISNUMBER(K$2),IF(ISERROR(MATCH(K$1+$A344-1,dates,0)),NA(),IF(MATCH(K$1+$A344-1,dates,0),SUMIFS(stitches,years_of_year,K$2,days_of_year,"&lt;="&amp;$A344),NA())),NA()))</f>
        <v>#N/A</v>
      </c>
    </row>
    <row r="345" spans="1:11">
      <c r="A345">
        <f t="shared" si="24"/>
        <v>343</v>
      </c>
      <c r="B345" t="e">
        <f t="shared" ca="1" si="25"/>
        <v>#N/A</v>
      </c>
      <c r="C345" t="e">
        <f t="shared" ca="1" si="25"/>
        <v>#N/A</v>
      </c>
      <c r="D345" t="e">
        <f t="shared" ca="1" si="25"/>
        <v>#N/A</v>
      </c>
      <c r="E345" t="e">
        <f t="shared" ca="1" si="25"/>
        <v>#N/A</v>
      </c>
      <c r="F345" t="e" cm="1">
        <f t="array" aca="1" ref="F345" ca="1">_xlfn.SINGLE(IF(ISNUMBER(F$2),IF(ISERROR(MATCH(F$1+$A345-1,dates,0)),NA(),IF(MATCH(F$1+$A345-1,dates,0),SUMIFS(stitches,years_of_year,F$2,days_of_year,"&lt;="&amp;$A345),NA())),NA()))</f>
        <v>#N/A</v>
      </c>
      <c r="G345" t="e" cm="1">
        <f t="array" aca="1" ref="G345" ca="1">_xlfn.SINGLE(IF(ISNUMBER(G$2),IF(ISERROR(MATCH(G$1+$A345-1,dates,0)),NA(),IF(MATCH(G$1+$A345-1,dates,0),SUMIFS(stitches,years_of_year,G$2,days_of_year,"&lt;="&amp;$A345),NA())),NA()))</f>
        <v>#N/A</v>
      </c>
      <c r="H345" t="e" cm="1">
        <f t="array" aca="1" ref="H345" ca="1">_xlfn.SINGLE(IF(ISNUMBER(H$2),IF(ISERROR(MATCH(H$1+$A345-1,dates,0)),NA(),IF(MATCH(H$1+$A345-1,dates,0),SUMIFS(stitches,years_of_year,H$2,days_of_year,"&lt;="&amp;$A345),NA())),NA()))</f>
        <v>#N/A</v>
      </c>
      <c r="I345" t="e" cm="1">
        <f t="array" aca="1" ref="I345" ca="1">_xlfn.SINGLE(IF(ISNUMBER(I$2),IF(ISERROR(MATCH(I$1+$A345-1,dates,0)),NA(),IF(MATCH(I$1+$A345-1,dates,0),SUMIFS(stitches,years_of_year,I$2,days_of_year,"&lt;="&amp;$A345),NA())),NA()))</f>
        <v>#N/A</v>
      </c>
      <c r="J345" t="e" cm="1">
        <f t="array" aca="1" ref="J345" ca="1">_xlfn.SINGLE(IF(ISNUMBER(J$2),IF(ISERROR(MATCH(J$1+$A345-1,dates,0)),NA(),IF(MATCH(J$1+$A345-1,dates,0),SUMIFS(stitches,years_of_year,J$2,days_of_year,"&lt;="&amp;$A345),NA())),NA()))</f>
        <v>#N/A</v>
      </c>
      <c r="K345" t="e" cm="1">
        <f t="array" aca="1" ref="K345" ca="1">_xlfn.SINGLE(IF(ISNUMBER(K$2),IF(ISERROR(MATCH(K$1+$A345-1,dates,0)),NA(),IF(MATCH(K$1+$A345-1,dates,0),SUMIFS(stitches,years_of_year,K$2,days_of_year,"&lt;="&amp;$A345),NA())),NA()))</f>
        <v>#N/A</v>
      </c>
    </row>
    <row r="346" spans="1:11">
      <c r="A346">
        <f t="shared" si="24"/>
        <v>344</v>
      </c>
      <c r="B346" t="e">
        <f t="shared" ca="1" si="25"/>
        <v>#N/A</v>
      </c>
      <c r="C346" t="e">
        <f t="shared" ca="1" si="25"/>
        <v>#N/A</v>
      </c>
      <c r="D346" t="e">
        <f t="shared" ca="1" si="25"/>
        <v>#N/A</v>
      </c>
      <c r="E346" t="e">
        <f t="shared" ca="1" si="25"/>
        <v>#N/A</v>
      </c>
      <c r="F346" t="e" cm="1">
        <f t="array" aca="1" ref="F346" ca="1">_xlfn.SINGLE(IF(ISNUMBER(F$2),IF(ISERROR(MATCH(F$1+$A346-1,dates,0)),NA(),IF(MATCH(F$1+$A346-1,dates,0),SUMIFS(stitches,years_of_year,F$2,days_of_year,"&lt;="&amp;$A346),NA())),NA()))</f>
        <v>#N/A</v>
      </c>
      <c r="G346" t="e" cm="1">
        <f t="array" aca="1" ref="G346" ca="1">_xlfn.SINGLE(IF(ISNUMBER(G$2),IF(ISERROR(MATCH(G$1+$A346-1,dates,0)),NA(),IF(MATCH(G$1+$A346-1,dates,0),SUMIFS(stitches,years_of_year,G$2,days_of_year,"&lt;="&amp;$A346),NA())),NA()))</f>
        <v>#N/A</v>
      </c>
      <c r="H346" t="e" cm="1">
        <f t="array" aca="1" ref="H346" ca="1">_xlfn.SINGLE(IF(ISNUMBER(H$2),IF(ISERROR(MATCH(H$1+$A346-1,dates,0)),NA(),IF(MATCH(H$1+$A346-1,dates,0),SUMIFS(stitches,years_of_year,H$2,days_of_year,"&lt;="&amp;$A346),NA())),NA()))</f>
        <v>#N/A</v>
      </c>
      <c r="I346" t="e" cm="1">
        <f t="array" aca="1" ref="I346" ca="1">_xlfn.SINGLE(IF(ISNUMBER(I$2),IF(ISERROR(MATCH(I$1+$A346-1,dates,0)),NA(),IF(MATCH(I$1+$A346-1,dates,0),SUMIFS(stitches,years_of_year,I$2,days_of_year,"&lt;="&amp;$A346),NA())),NA()))</f>
        <v>#N/A</v>
      </c>
      <c r="J346" t="e" cm="1">
        <f t="array" aca="1" ref="J346" ca="1">_xlfn.SINGLE(IF(ISNUMBER(J$2),IF(ISERROR(MATCH(J$1+$A346-1,dates,0)),NA(),IF(MATCH(J$1+$A346-1,dates,0),SUMIFS(stitches,years_of_year,J$2,days_of_year,"&lt;="&amp;$A346),NA())),NA()))</f>
        <v>#N/A</v>
      </c>
      <c r="K346" t="e" cm="1">
        <f t="array" aca="1" ref="K346" ca="1">_xlfn.SINGLE(IF(ISNUMBER(K$2),IF(ISERROR(MATCH(K$1+$A346-1,dates,0)),NA(),IF(MATCH(K$1+$A346-1,dates,0),SUMIFS(stitches,years_of_year,K$2,days_of_year,"&lt;="&amp;$A346),NA())),NA()))</f>
        <v>#N/A</v>
      </c>
    </row>
    <row r="347" spans="1:11">
      <c r="A347">
        <f t="shared" si="24"/>
        <v>345</v>
      </c>
      <c r="B347" t="e">
        <f t="shared" ca="1" si="25"/>
        <v>#N/A</v>
      </c>
      <c r="C347" t="e">
        <f t="shared" ca="1" si="25"/>
        <v>#N/A</v>
      </c>
      <c r="D347" t="e">
        <f t="shared" ca="1" si="25"/>
        <v>#N/A</v>
      </c>
      <c r="E347" t="e">
        <f t="shared" ca="1" si="25"/>
        <v>#N/A</v>
      </c>
      <c r="F347" t="e" cm="1">
        <f t="array" aca="1" ref="F347" ca="1">_xlfn.SINGLE(IF(ISNUMBER(F$2),IF(ISERROR(MATCH(F$1+$A347-1,dates,0)),NA(),IF(MATCH(F$1+$A347-1,dates,0),SUMIFS(stitches,years_of_year,F$2,days_of_year,"&lt;="&amp;$A347),NA())),NA()))</f>
        <v>#N/A</v>
      </c>
      <c r="G347" t="e" cm="1">
        <f t="array" aca="1" ref="G347" ca="1">_xlfn.SINGLE(IF(ISNUMBER(G$2),IF(ISERROR(MATCH(G$1+$A347-1,dates,0)),NA(),IF(MATCH(G$1+$A347-1,dates,0),SUMIFS(stitches,years_of_year,G$2,days_of_year,"&lt;="&amp;$A347),NA())),NA()))</f>
        <v>#N/A</v>
      </c>
      <c r="H347" t="e" cm="1">
        <f t="array" aca="1" ref="H347" ca="1">_xlfn.SINGLE(IF(ISNUMBER(H$2),IF(ISERROR(MATCH(H$1+$A347-1,dates,0)),NA(),IF(MATCH(H$1+$A347-1,dates,0),SUMIFS(stitches,years_of_year,H$2,days_of_year,"&lt;="&amp;$A347),NA())),NA()))</f>
        <v>#N/A</v>
      </c>
      <c r="I347" t="e" cm="1">
        <f t="array" aca="1" ref="I347" ca="1">_xlfn.SINGLE(IF(ISNUMBER(I$2),IF(ISERROR(MATCH(I$1+$A347-1,dates,0)),NA(),IF(MATCH(I$1+$A347-1,dates,0),SUMIFS(stitches,years_of_year,I$2,days_of_year,"&lt;="&amp;$A347),NA())),NA()))</f>
        <v>#N/A</v>
      </c>
      <c r="J347" t="e" cm="1">
        <f t="array" aca="1" ref="J347" ca="1">_xlfn.SINGLE(IF(ISNUMBER(J$2),IF(ISERROR(MATCH(J$1+$A347-1,dates,0)),NA(),IF(MATCH(J$1+$A347-1,dates,0),SUMIFS(stitches,years_of_year,J$2,days_of_year,"&lt;="&amp;$A347),NA())),NA()))</f>
        <v>#N/A</v>
      </c>
      <c r="K347" t="e" cm="1">
        <f t="array" aca="1" ref="K347" ca="1">_xlfn.SINGLE(IF(ISNUMBER(K$2),IF(ISERROR(MATCH(K$1+$A347-1,dates,0)),NA(),IF(MATCH(K$1+$A347-1,dates,0),SUMIFS(stitches,years_of_year,K$2,days_of_year,"&lt;="&amp;$A347),NA())),NA()))</f>
        <v>#N/A</v>
      </c>
    </row>
    <row r="348" spans="1:11">
      <c r="A348">
        <f t="shared" si="24"/>
        <v>346</v>
      </c>
      <c r="B348" t="e">
        <f t="shared" ca="1" si="25"/>
        <v>#N/A</v>
      </c>
      <c r="C348" t="e">
        <f t="shared" ca="1" si="25"/>
        <v>#N/A</v>
      </c>
      <c r="D348" t="e">
        <f t="shared" ca="1" si="25"/>
        <v>#N/A</v>
      </c>
      <c r="E348" t="e">
        <f t="shared" ca="1" si="25"/>
        <v>#N/A</v>
      </c>
      <c r="F348" t="e" cm="1">
        <f t="array" aca="1" ref="F348" ca="1">_xlfn.SINGLE(IF(ISNUMBER(F$2),IF(ISERROR(MATCH(F$1+$A348-1,dates,0)),NA(),IF(MATCH(F$1+$A348-1,dates,0),SUMIFS(stitches,years_of_year,F$2,days_of_year,"&lt;="&amp;$A348),NA())),NA()))</f>
        <v>#N/A</v>
      </c>
      <c r="G348" t="e" cm="1">
        <f t="array" aca="1" ref="G348" ca="1">_xlfn.SINGLE(IF(ISNUMBER(G$2),IF(ISERROR(MATCH(G$1+$A348-1,dates,0)),NA(),IF(MATCH(G$1+$A348-1,dates,0),SUMIFS(stitches,years_of_year,G$2,days_of_year,"&lt;="&amp;$A348),NA())),NA()))</f>
        <v>#N/A</v>
      </c>
      <c r="H348" t="e" cm="1">
        <f t="array" aca="1" ref="H348" ca="1">_xlfn.SINGLE(IF(ISNUMBER(H$2),IF(ISERROR(MATCH(H$1+$A348-1,dates,0)),NA(),IF(MATCH(H$1+$A348-1,dates,0),SUMIFS(stitches,years_of_year,H$2,days_of_year,"&lt;="&amp;$A348),NA())),NA()))</f>
        <v>#N/A</v>
      </c>
      <c r="I348" t="e" cm="1">
        <f t="array" aca="1" ref="I348" ca="1">_xlfn.SINGLE(IF(ISNUMBER(I$2),IF(ISERROR(MATCH(I$1+$A348-1,dates,0)),NA(),IF(MATCH(I$1+$A348-1,dates,0),SUMIFS(stitches,years_of_year,I$2,days_of_year,"&lt;="&amp;$A348),NA())),NA()))</f>
        <v>#N/A</v>
      </c>
      <c r="J348" t="e" cm="1">
        <f t="array" aca="1" ref="J348" ca="1">_xlfn.SINGLE(IF(ISNUMBER(J$2),IF(ISERROR(MATCH(J$1+$A348-1,dates,0)),NA(),IF(MATCH(J$1+$A348-1,dates,0),SUMIFS(stitches,years_of_year,J$2,days_of_year,"&lt;="&amp;$A348),NA())),NA()))</f>
        <v>#N/A</v>
      </c>
      <c r="K348" t="e" cm="1">
        <f t="array" aca="1" ref="K348" ca="1">_xlfn.SINGLE(IF(ISNUMBER(K$2),IF(ISERROR(MATCH(K$1+$A348-1,dates,0)),NA(),IF(MATCH(K$1+$A348-1,dates,0),SUMIFS(stitches,years_of_year,K$2,days_of_year,"&lt;="&amp;$A348),NA())),NA()))</f>
        <v>#N/A</v>
      </c>
    </row>
    <row r="349" spans="1:11">
      <c r="A349">
        <f t="shared" si="24"/>
        <v>347</v>
      </c>
      <c r="B349" t="e">
        <f t="shared" ca="1" si="25"/>
        <v>#N/A</v>
      </c>
      <c r="C349" t="e">
        <f t="shared" ca="1" si="25"/>
        <v>#N/A</v>
      </c>
      <c r="D349" t="e">
        <f t="shared" ca="1" si="25"/>
        <v>#N/A</v>
      </c>
      <c r="E349" t="e">
        <f t="shared" ca="1" si="25"/>
        <v>#N/A</v>
      </c>
      <c r="F349" t="e" cm="1">
        <f t="array" aca="1" ref="F349" ca="1">_xlfn.SINGLE(IF(ISNUMBER(F$2),IF(ISERROR(MATCH(F$1+$A349-1,dates,0)),NA(),IF(MATCH(F$1+$A349-1,dates,0),SUMIFS(stitches,years_of_year,F$2,days_of_year,"&lt;="&amp;$A349),NA())),NA()))</f>
        <v>#N/A</v>
      </c>
      <c r="G349" t="e" cm="1">
        <f t="array" aca="1" ref="G349" ca="1">_xlfn.SINGLE(IF(ISNUMBER(G$2),IF(ISERROR(MATCH(G$1+$A349-1,dates,0)),NA(),IF(MATCH(G$1+$A349-1,dates,0),SUMIFS(stitches,years_of_year,G$2,days_of_year,"&lt;="&amp;$A349),NA())),NA()))</f>
        <v>#N/A</v>
      </c>
      <c r="H349" t="e" cm="1">
        <f t="array" aca="1" ref="H349" ca="1">_xlfn.SINGLE(IF(ISNUMBER(H$2),IF(ISERROR(MATCH(H$1+$A349-1,dates,0)),NA(),IF(MATCH(H$1+$A349-1,dates,0),SUMIFS(stitches,years_of_year,H$2,days_of_year,"&lt;="&amp;$A349),NA())),NA()))</f>
        <v>#N/A</v>
      </c>
      <c r="I349" t="e" cm="1">
        <f t="array" aca="1" ref="I349" ca="1">_xlfn.SINGLE(IF(ISNUMBER(I$2),IF(ISERROR(MATCH(I$1+$A349-1,dates,0)),NA(),IF(MATCH(I$1+$A349-1,dates,0),SUMIFS(stitches,years_of_year,I$2,days_of_year,"&lt;="&amp;$A349),NA())),NA()))</f>
        <v>#N/A</v>
      </c>
      <c r="J349" t="e" cm="1">
        <f t="array" aca="1" ref="J349" ca="1">_xlfn.SINGLE(IF(ISNUMBER(J$2),IF(ISERROR(MATCH(J$1+$A349-1,dates,0)),NA(),IF(MATCH(J$1+$A349-1,dates,0),SUMIFS(stitches,years_of_year,J$2,days_of_year,"&lt;="&amp;$A349),NA())),NA()))</f>
        <v>#N/A</v>
      </c>
      <c r="K349" t="e" cm="1">
        <f t="array" aca="1" ref="K349" ca="1">_xlfn.SINGLE(IF(ISNUMBER(K$2),IF(ISERROR(MATCH(K$1+$A349-1,dates,0)),NA(),IF(MATCH(K$1+$A349-1,dates,0),SUMIFS(stitches,years_of_year,K$2,days_of_year,"&lt;="&amp;$A349),NA())),NA()))</f>
        <v>#N/A</v>
      </c>
    </row>
    <row r="350" spans="1:11">
      <c r="A350">
        <f t="shared" si="24"/>
        <v>348</v>
      </c>
      <c r="B350" t="e">
        <f t="shared" ca="1" si="25"/>
        <v>#N/A</v>
      </c>
      <c r="C350" t="e">
        <f t="shared" ca="1" si="25"/>
        <v>#N/A</v>
      </c>
      <c r="D350" t="e">
        <f t="shared" ca="1" si="25"/>
        <v>#N/A</v>
      </c>
      <c r="E350" t="e">
        <f t="shared" ca="1" si="25"/>
        <v>#N/A</v>
      </c>
      <c r="F350" t="e" cm="1">
        <f t="array" aca="1" ref="F350" ca="1">_xlfn.SINGLE(IF(ISNUMBER(F$2),IF(ISERROR(MATCH(F$1+$A350-1,dates,0)),NA(),IF(MATCH(F$1+$A350-1,dates,0),SUMIFS(stitches,years_of_year,F$2,days_of_year,"&lt;="&amp;$A350),NA())),NA()))</f>
        <v>#N/A</v>
      </c>
      <c r="G350" t="e" cm="1">
        <f t="array" aca="1" ref="G350" ca="1">_xlfn.SINGLE(IF(ISNUMBER(G$2),IF(ISERROR(MATCH(G$1+$A350-1,dates,0)),NA(),IF(MATCH(G$1+$A350-1,dates,0),SUMIFS(stitches,years_of_year,G$2,days_of_year,"&lt;="&amp;$A350),NA())),NA()))</f>
        <v>#N/A</v>
      </c>
      <c r="H350" t="e" cm="1">
        <f t="array" aca="1" ref="H350" ca="1">_xlfn.SINGLE(IF(ISNUMBER(H$2),IF(ISERROR(MATCH(H$1+$A350-1,dates,0)),NA(),IF(MATCH(H$1+$A350-1,dates,0),SUMIFS(stitches,years_of_year,H$2,days_of_year,"&lt;="&amp;$A350),NA())),NA()))</f>
        <v>#N/A</v>
      </c>
      <c r="I350" t="e" cm="1">
        <f t="array" aca="1" ref="I350" ca="1">_xlfn.SINGLE(IF(ISNUMBER(I$2),IF(ISERROR(MATCH(I$1+$A350-1,dates,0)),NA(),IF(MATCH(I$1+$A350-1,dates,0),SUMIFS(stitches,years_of_year,I$2,days_of_year,"&lt;="&amp;$A350),NA())),NA()))</f>
        <v>#N/A</v>
      </c>
      <c r="J350" t="e" cm="1">
        <f t="array" aca="1" ref="J350" ca="1">_xlfn.SINGLE(IF(ISNUMBER(J$2),IF(ISERROR(MATCH(J$1+$A350-1,dates,0)),NA(),IF(MATCH(J$1+$A350-1,dates,0),SUMIFS(stitches,years_of_year,J$2,days_of_year,"&lt;="&amp;$A350),NA())),NA()))</f>
        <v>#N/A</v>
      </c>
      <c r="K350" t="e" cm="1">
        <f t="array" aca="1" ref="K350" ca="1">_xlfn.SINGLE(IF(ISNUMBER(K$2),IF(ISERROR(MATCH(K$1+$A350-1,dates,0)),NA(),IF(MATCH(K$1+$A350-1,dates,0),SUMIFS(stitches,years_of_year,K$2,days_of_year,"&lt;="&amp;$A350),NA())),NA()))</f>
        <v>#N/A</v>
      </c>
    </row>
    <row r="351" spans="1:11">
      <c r="A351">
        <f t="shared" si="24"/>
        <v>349</v>
      </c>
      <c r="B351" t="e">
        <f t="shared" ca="1" si="25"/>
        <v>#N/A</v>
      </c>
      <c r="C351" t="e">
        <f t="shared" ca="1" si="25"/>
        <v>#N/A</v>
      </c>
      <c r="D351" t="e">
        <f t="shared" ca="1" si="25"/>
        <v>#N/A</v>
      </c>
      <c r="E351" t="e">
        <f t="shared" ca="1" si="25"/>
        <v>#N/A</v>
      </c>
      <c r="F351" t="e" cm="1">
        <f t="array" aca="1" ref="F351" ca="1">_xlfn.SINGLE(IF(ISNUMBER(F$2),IF(ISERROR(MATCH(F$1+$A351-1,dates,0)),NA(),IF(MATCH(F$1+$A351-1,dates,0),SUMIFS(stitches,years_of_year,F$2,days_of_year,"&lt;="&amp;$A351),NA())),NA()))</f>
        <v>#N/A</v>
      </c>
      <c r="G351" t="e" cm="1">
        <f t="array" aca="1" ref="G351" ca="1">_xlfn.SINGLE(IF(ISNUMBER(G$2),IF(ISERROR(MATCH(G$1+$A351-1,dates,0)),NA(),IF(MATCH(G$1+$A351-1,dates,0),SUMIFS(stitches,years_of_year,G$2,days_of_year,"&lt;="&amp;$A351),NA())),NA()))</f>
        <v>#N/A</v>
      </c>
      <c r="H351" t="e" cm="1">
        <f t="array" aca="1" ref="H351" ca="1">_xlfn.SINGLE(IF(ISNUMBER(H$2),IF(ISERROR(MATCH(H$1+$A351-1,dates,0)),NA(),IF(MATCH(H$1+$A351-1,dates,0),SUMIFS(stitches,years_of_year,H$2,days_of_year,"&lt;="&amp;$A351),NA())),NA()))</f>
        <v>#N/A</v>
      </c>
      <c r="I351" t="e" cm="1">
        <f t="array" aca="1" ref="I351" ca="1">_xlfn.SINGLE(IF(ISNUMBER(I$2),IF(ISERROR(MATCH(I$1+$A351-1,dates,0)),NA(),IF(MATCH(I$1+$A351-1,dates,0),SUMIFS(stitches,years_of_year,I$2,days_of_year,"&lt;="&amp;$A351),NA())),NA()))</f>
        <v>#N/A</v>
      </c>
      <c r="J351" t="e" cm="1">
        <f t="array" aca="1" ref="J351" ca="1">_xlfn.SINGLE(IF(ISNUMBER(J$2),IF(ISERROR(MATCH(J$1+$A351-1,dates,0)),NA(),IF(MATCH(J$1+$A351-1,dates,0),SUMIFS(stitches,years_of_year,J$2,days_of_year,"&lt;="&amp;$A351),NA())),NA()))</f>
        <v>#N/A</v>
      </c>
      <c r="K351" t="e" cm="1">
        <f t="array" aca="1" ref="K351" ca="1">_xlfn.SINGLE(IF(ISNUMBER(K$2),IF(ISERROR(MATCH(K$1+$A351-1,dates,0)),NA(),IF(MATCH(K$1+$A351-1,dates,0),SUMIFS(stitches,years_of_year,K$2,days_of_year,"&lt;="&amp;$A351),NA())),NA()))</f>
        <v>#N/A</v>
      </c>
    </row>
    <row r="352" spans="1:11">
      <c r="A352">
        <f t="shared" si="24"/>
        <v>350</v>
      </c>
      <c r="B352" t="e">
        <f t="shared" ca="1" si="25"/>
        <v>#N/A</v>
      </c>
      <c r="C352" t="e">
        <f t="shared" ca="1" si="25"/>
        <v>#N/A</v>
      </c>
      <c r="D352" t="e">
        <f t="shared" ca="1" si="25"/>
        <v>#N/A</v>
      </c>
      <c r="E352" t="e">
        <f t="shared" ca="1" si="25"/>
        <v>#N/A</v>
      </c>
      <c r="F352" t="e" cm="1">
        <f t="array" aca="1" ref="F352" ca="1">_xlfn.SINGLE(IF(ISNUMBER(F$2),IF(ISERROR(MATCH(F$1+$A352-1,dates,0)),NA(),IF(MATCH(F$1+$A352-1,dates,0),SUMIFS(stitches,years_of_year,F$2,days_of_year,"&lt;="&amp;$A352),NA())),NA()))</f>
        <v>#N/A</v>
      </c>
      <c r="G352" t="e" cm="1">
        <f t="array" aca="1" ref="G352" ca="1">_xlfn.SINGLE(IF(ISNUMBER(G$2),IF(ISERROR(MATCH(G$1+$A352-1,dates,0)),NA(),IF(MATCH(G$1+$A352-1,dates,0),SUMIFS(stitches,years_of_year,G$2,days_of_year,"&lt;="&amp;$A352),NA())),NA()))</f>
        <v>#N/A</v>
      </c>
      <c r="H352" t="e" cm="1">
        <f t="array" aca="1" ref="H352" ca="1">_xlfn.SINGLE(IF(ISNUMBER(H$2),IF(ISERROR(MATCH(H$1+$A352-1,dates,0)),NA(),IF(MATCH(H$1+$A352-1,dates,0),SUMIFS(stitches,years_of_year,H$2,days_of_year,"&lt;="&amp;$A352),NA())),NA()))</f>
        <v>#N/A</v>
      </c>
      <c r="I352" t="e" cm="1">
        <f t="array" aca="1" ref="I352" ca="1">_xlfn.SINGLE(IF(ISNUMBER(I$2),IF(ISERROR(MATCH(I$1+$A352-1,dates,0)),NA(),IF(MATCH(I$1+$A352-1,dates,0),SUMIFS(stitches,years_of_year,I$2,days_of_year,"&lt;="&amp;$A352),NA())),NA()))</f>
        <v>#N/A</v>
      </c>
      <c r="J352" t="e" cm="1">
        <f t="array" aca="1" ref="J352" ca="1">_xlfn.SINGLE(IF(ISNUMBER(J$2),IF(ISERROR(MATCH(J$1+$A352-1,dates,0)),NA(),IF(MATCH(J$1+$A352-1,dates,0),SUMIFS(stitches,years_of_year,J$2,days_of_year,"&lt;="&amp;$A352),NA())),NA()))</f>
        <v>#N/A</v>
      </c>
      <c r="K352" t="e" cm="1">
        <f t="array" aca="1" ref="K352" ca="1">_xlfn.SINGLE(IF(ISNUMBER(K$2),IF(ISERROR(MATCH(K$1+$A352-1,dates,0)),NA(),IF(MATCH(K$1+$A352-1,dates,0),SUMIFS(stitches,years_of_year,K$2,days_of_year,"&lt;="&amp;$A352),NA())),NA()))</f>
        <v>#N/A</v>
      </c>
    </row>
    <row r="353" spans="1:11">
      <c r="A353">
        <f t="shared" si="24"/>
        <v>351</v>
      </c>
      <c r="B353" t="e">
        <f t="shared" ca="1" si="25"/>
        <v>#N/A</v>
      </c>
      <c r="C353" t="e">
        <f t="shared" ca="1" si="25"/>
        <v>#N/A</v>
      </c>
      <c r="D353" t="e">
        <f t="shared" ca="1" si="25"/>
        <v>#N/A</v>
      </c>
      <c r="E353" t="e">
        <f t="shared" ca="1" si="25"/>
        <v>#N/A</v>
      </c>
      <c r="F353" t="e" cm="1">
        <f t="array" aca="1" ref="F353" ca="1">_xlfn.SINGLE(IF(ISNUMBER(F$2),IF(ISERROR(MATCH(F$1+$A353-1,dates,0)),NA(),IF(MATCH(F$1+$A353-1,dates,0),SUMIFS(stitches,years_of_year,F$2,days_of_year,"&lt;="&amp;$A353),NA())),NA()))</f>
        <v>#N/A</v>
      </c>
      <c r="G353" t="e" cm="1">
        <f t="array" aca="1" ref="G353" ca="1">_xlfn.SINGLE(IF(ISNUMBER(G$2),IF(ISERROR(MATCH(G$1+$A353-1,dates,0)),NA(),IF(MATCH(G$1+$A353-1,dates,0),SUMIFS(stitches,years_of_year,G$2,days_of_year,"&lt;="&amp;$A353),NA())),NA()))</f>
        <v>#N/A</v>
      </c>
      <c r="H353" t="e" cm="1">
        <f t="array" aca="1" ref="H353" ca="1">_xlfn.SINGLE(IF(ISNUMBER(H$2),IF(ISERROR(MATCH(H$1+$A353-1,dates,0)),NA(),IF(MATCH(H$1+$A353-1,dates,0),SUMIFS(stitches,years_of_year,H$2,days_of_year,"&lt;="&amp;$A353),NA())),NA()))</f>
        <v>#N/A</v>
      </c>
      <c r="I353" t="e" cm="1">
        <f t="array" aca="1" ref="I353" ca="1">_xlfn.SINGLE(IF(ISNUMBER(I$2),IF(ISERROR(MATCH(I$1+$A353-1,dates,0)),NA(),IF(MATCH(I$1+$A353-1,dates,0),SUMIFS(stitches,years_of_year,I$2,days_of_year,"&lt;="&amp;$A353),NA())),NA()))</f>
        <v>#N/A</v>
      </c>
      <c r="J353" t="e" cm="1">
        <f t="array" aca="1" ref="J353" ca="1">_xlfn.SINGLE(IF(ISNUMBER(J$2),IF(ISERROR(MATCH(J$1+$A353-1,dates,0)),NA(),IF(MATCH(J$1+$A353-1,dates,0),SUMIFS(stitches,years_of_year,J$2,days_of_year,"&lt;="&amp;$A353),NA())),NA()))</f>
        <v>#N/A</v>
      </c>
      <c r="K353" t="e" cm="1">
        <f t="array" aca="1" ref="K353" ca="1">_xlfn.SINGLE(IF(ISNUMBER(K$2),IF(ISERROR(MATCH(K$1+$A353-1,dates,0)),NA(),IF(MATCH(K$1+$A353-1,dates,0),SUMIFS(stitches,years_of_year,K$2,days_of_year,"&lt;="&amp;$A353),NA())),NA()))</f>
        <v>#N/A</v>
      </c>
    </row>
    <row r="354" spans="1:11">
      <c r="A354">
        <f t="shared" si="24"/>
        <v>352</v>
      </c>
      <c r="B354" t="e">
        <f t="shared" ca="1" si="25"/>
        <v>#N/A</v>
      </c>
      <c r="C354" t="e">
        <f t="shared" ca="1" si="25"/>
        <v>#N/A</v>
      </c>
      <c r="D354" t="e">
        <f t="shared" ca="1" si="25"/>
        <v>#N/A</v>
      </c>
      <c r="E354" t="e">
        <f t="shared" ca="1" si="25"/>
        <v>#N/A</v>
      </c>
      <c r="F354" t="e" cm="1">
        <f t="array" aca="1" ref="F354" ca="1">_xlfn.SINGLE(IF(ISNUMBER(F$2),IF(ISERROR(MATCH(F$1+$A354-1,dates,0)),NA(),IF(MATCH(F$1+$A354-1,dates,0),SUMIFS(stitches,years_of_year,F$2,days_of_year,"&lt;="&amp;$A354),NA())),NA()))</f>
        <v>#N/A</v>
      </c>
      <c r="G354" t="e" cm="1">
        <f t="array" aca="1" ref="G354" ca="1">_xlfn.SINGLE(IF(ISNUMBER(G$2),IF(ISERROR(MATCH(G$1+$A354-1,dates,0)),NA(),IF(MATCH(G$1+$A354-1,dates,0),SUMIFS(stitches,years_of_year,G$2,days_of_year,"&lt;="&amp;$A354),NA())),NA()))</f>
        <v>#N/A</v>
      </c>
      <c r="H354" t="e" cm="1">
        <f t="array" aca="1" ref="H354" ca="1">_xlfn.SINGLE(IF(ISNUMBER(H$2),IF(ISERROR(MATCH(H$1+$A354-1,dates,0)),NA(),IF(MATCH(H$1+$A354-1,dates,0),SUMIFS(stitches,years_of_year,H$2,days_of_year,"&lt;="&amp;$A354),NA())),NA()))</f>
        <v>#N/A</v>
      </c>
      <c r="I354" t="e" cm="1">
        <f t="array" aca="1" ref="I354" ca="1">_xlfn.SINGLE(IF(ISNUMBER(I$2),IF(ISERROR(MATCH(I$1+$A354-1,dates,0)),NA(),IF(MATCH(I$1+$A354-1,dates,0),SUMIFS(stitches,years_of_year,I$2,days_of_year,"&lt;="&amp;$A354),NA())),NA()))</f>
        <v>#N/A</v>
      </c>
      <c r="J354" t="e" cm="1">
        <f t="array" aca="1" ref="J354" ca="1">_xlfn.SINGLE(IF(ISNUMBER(J$2),IF(ISERROR(MATCH(J$1+$A354-1,dates,0)),NA(),IF(MATCH(J$1+$A354-1,dates,0),SUMIFS(stitches,years_of_year,J$2,days_of_year,"&lt;="&amp;$A354),NA())),NA()))</f>
        <v>#N/A</v>
      </c>
      <c r="K354" t="e" cm="1">
        <f t="array" aca="1" ref="K354" ca="1">_xlfn.SINGLE(IF(ISNUMBER(K$2),IF(ISERROR(MATCH(K$1+$A354-1,dates,0)),NA(),IF(MATCH(K$1+$A354-1,dates,0),SUMIFS(stitches,years_of_year,K$2,days_of_year,"&lt;="&amp;$A354),NA())),NA()))</f>
        <v>#N/A</v>
      </c>
    </row>
    <row r="355" spans="1:11">
      <c r="A355">
        <f t="shared" si="24"/>
        <v>353</v>
      </c>
      <c r="B355" t="e">
        <f t="shared" ca="1" si="25"/>
        <v>#N/A</v>
      </c>
      <c r="C355" t="e">
        <f t="shared" ca="1" si="25"/>
        <v>#N/A</v>
      </c>
      <c r="D355" t="e">
        <f t="shared" ca="1" si="25"/>
        <v>#N/A</v>
      </c>
      <c r="E355" t="e">
        <f t="shared" ca="1" si="25"/>
        <v>#N/A</v>
      </c>
      <c r="F355" t="e" cm="1">
        <f t="array" aca="1" ref="F355" ca="1">_xlfn.SINGLE(IF(ISNUMBER(F$2),IF(ISERROR(MATCH(F$1+$A355-1,dates,0)),NA(),IF(MATCH(F$1+$A355-1,dates,0),SUMIFS(stitches,years_of_year,F$2,days_of_year,"&lt;="&amp;$A355),NA())),NA()))</f>
        <v>#N/A</v>
      </c>
      <c r="G355" t="e" cm="1">
        <f t="array" aca="1" ref="G355" ca="1">_xlfn.SINGLE(IF(ISNUMBER(G$2),IF(ISERROR(MATCH(G$1+$A355-1,dates,0)),NA(),IF(MATCH(G$1+$A355-1,dates,0),SUMIFS(stitches,years_of_year,G$2,days_of_year,"&lt;="&amp;$A355),NA())),NA()))</f>
        <v>#N/A</v>
      </c>
      <c r="H355" t="e" cm="1">
        <f t="array" aca="1" ref="H355" ca="1">_xlfn.SINGLE(IF(ISNUMBER(H$2),IF(ISERROR(MATCH(H$1+$A355-1,dates,0)),NA(),IF(MATCH(H$1+$A355-1,dates,0),SUMIFS(stitches,years_of_year,H$2,days_of_year,"&lt;="&amp;$A355),NA())),NA()))</f>
        <v>#N/A</v>
      </c>
      <c r="I355" t="e" cm="1">
        <f t="array" aca="1" ref="I355" ca="1">_xlfn.SINGLE(IF(ISNUMBER(I$2),IF(ISERROR(MATCH(I$1+$A355-1,dates,0)),NA(),IF(MATCH(I$1+$A355-1,dates,0),SUMIFS(stitches,years_of_year,I$2,days_of_year,"&lt;="&amp;$A355),NA())),NA()))</f>
        <v>#N/A</v>
      </c>
      <c r="J355" t="e" cm="1">
        <f t="array" aca="1" ref="J355" ca="1">_xlfn.SINGLE(IF(ISNUMBER(J$2),IF(ISERROR(MATCH(J$1+$A355-1,dates,0)),NA(),IF(MATCH(J$1+$A355-1,dates,0),SUMIFS(stitches,years_of_year,J$2,days_of_year,"&lt;="&amp;$A355),NA())),NA()))</f>
        <v>#N/A</v>
      </c>
      <c r="K355" t="e" cm="1">
        <f t="array" aca="1" ref="K355" ca="1">_xlfn.SINGLE(IF(ISNUMBER(K$2),IF(ISERROR(MATCH(K$1+$A355-1,dates,0)),NA(),IF(MATCH(K$1+$A355-1,dates,0),SUMIFS(stitches,years_of_year,K$2,days_of_year,"&lt;="&amp;$A355),NA())),NA()))</f>
        <v>#N/A</v>
      </c>
    </row>
    <row r="356" spans="1:11">
      <c r="A356">
        <f t="shared" si="24"/>
        <v>354</v>
      </c>
      <c r="B356" t="e">
        <f t="shared" ca="1" si="25"/>
        <v>#N/A</v>
      </c>
      <c r="C356" t="e">
        <f t="shared" ca="1" si="25"/>
        <v>#N/A</v>
      </c>
      <c r="D356" t="e">
        <f t="shared" ca="1" si="25"/>
        <v>#N/A</v>
      </c>
      <c r="E356" t="e">
        <f t="shared" ca="1" si="25"/>
        <v>#N/A</v>
      </c>
      <c r="F356" t="e" cm="1">
        <f t="array" aca="1" ref="F356" ca="1">_xlfn.SINGLE(IF(ISNUMBER(F$2),IF(ISERROR(MATCH(F$1+$A356-1,dates,0)),NA(),IF(MATCH(F$1+$A356-1,dates,0),SUMIFS(stitches,years_of_year,F$2,days_of_year,"&lt;="&amp;$A356),NA())),NA()))</f>
        <v>#N/A</v>
      </c>
      <c r="G356" t="e" cm="1">
        <f t="array" aca="1" ref="G356" ca="1">_xlfn.SINGLE(IF(ISNUMBER(G$2),IF(ISERROR(MATCH(G$1+$A356-1,dates,0)),NA(),IF(MATCH(G$1+$A356-1,dates,0),SUMIFS(stitches,years_of_year,G$2,days_of_year,"&lt;="&amp;$A356),NA())),NA()))</f>
        <v>#N/A</v>
      </c>
      <c r="H356" t="e" cm="1">
        <f t="array" aca="1" ref="H356" ca="1">_xlfn.SINGLE(IF(ISNUMBER(H$2),IF(ISERROR(MATCH(H$1+$A356-1,dates,0)),NA(),IF(MATCH(H$1+$A356-1,dates,0),SUMIFS(stitches,years_of_year,H$2,days_of_year,"&lt;="&amp;$A356),NA())),NA()))</f>
        <v>#N/A</v>
      </c>
      <c r="I356" t="e" cm="1">
        <f t="array" aca="1" ref="I356" ca="1">_xlfn.SINGLE(IF(ISNUMBER(I$2),IF(ISERROR(MATCH(I$1+$A356-1,dates,0)),NA(),IF(MATCH(I$1+$A356-1,dates,0),SUMIFS(stitches,years_of_year,I$2,days_of_year,"&lt;="&amp;$A356),NA())),NA()))</f>
        <v>#N/A</v>
      </c>
      <c r="J356" t="e" cm="1">
        <f t="array" aca="1" ref="J356" ca="1">_xlfn.SINGLE(IF(ISNUMBER(J$2),IF(ISERROR(MATCH(J$1+$A356-1,dates,0)),NA(),IF(MATCH(J$1+$A356-1,dates,0),SUMIFS(stitches,years_of_year,J$2,days_of_year,"&lt;="&amp;$A356),NA())),NA()))</f>
        <v>#N/A</v>
      </c>
      <c r="K356" t="e" cm="1">
        <f t="array" aca="1" ref="K356" ca="1">_xlfn.SINGLE(IF(ISNUMBER(K$2),IF(ISERROR(MATCH(K$1+$A356-1,dates,0)),NA(),IF(MATCH(K$1+$A356-1,dates,0),SUMIFS(stitches,years_of_year,K$2,days_of_year,"&lt;="&amp;$A356),NA())),NA()))</f>
        <v>#N/A</v>
      </c>
    </row>
    <row r="357" spans="1:11">
      <c r="A357">
        <f t="shared" si="24"/>
        <v>355</v>
      </c>
      <c r="B357" t="e">
        <f t="shared" ca="1" si="25"/>
        <v>#N/A</v>
      </c>
      <c r="C357" t="e">
        <f t="shared" ca="1" si="25"/>
        <v>#N/A</v>
      </c>
      <c r="D357" t="e">
        <f t="shared" ca="1" si="25"/>
        <v>#N/A</v>
      </c>
      <c r="E357" t="e">
        <f t="shared" ca="1" si="25"/>
        <v>#N/A</v>
      </c>
      <c r="F357" t="e" cm="1">
        <f t="array" aca="1" ref="F357" ca="1">_xlfn.SINGLE(IF(ISNUMBER(F$2),IF(ISERROR(MATCH(F$1+$A357-1,dates,0)),NA(),IF(MATCH(F$1+$A357-1,dates,0),SUMIFS(stitches,years_of_year,F$2,days_of_year,"&lt;="&amp;$A357),NA())),NA()))</f>
        <v>#N/A</v>
      </c>
      <c r="G357" t="e" cm="1">
        <f t="array" aca="1" ref="G357" ca="1">_xlfn.SINGLE(IF(ISNUMBER(G$2),IF(ISERROR(MATCH(G$1+$A357-1,dates,0)),NA(),IF(MATCH(G$1+$A357-1,dates,0),SUMIFS(stitches,years_of_year,G$2,days_of_year,"&lt;="&amp;$A357),NA())),NA()))</f>
        <v>#N/A</v>
      </c>
      <c r="H357" t="e" cm="1">
        <f t="array" aca="1" ref="H357" ca="1">_xlfn.SINGLE(IF(ISNUMBER(H$2),IF(ISERROR(MATCH(H$1+$A357-1,dates,0)),NA(),IF(MATCH(H$1+$A357-1,dates,0),SUMIFS(stitches,years_of_year,H$2,days_of_year,"&lt;="&amp;$A357),NA())),NA()))</f>
        <v>#N/A</v>
      </c>
      <c r="I357" t="e" cm="1">
        <f t="array" aca="1" ref="I357" ca="1">_xlfn.SINGLE(IF(ISNUMBER(I$2),IF(ISERROR(MATCH(I$1+$A357-1,dates,0)),NA(),IF(MATCH(I$1+$A357-1,dates,0),SUMIFS(stitches,years_of_year,I$2,days_of_year,"&lt;="&amp;$A357),NA())),NA()))</f>
        <v>#N/A</v>
      </c>
      <c r="J357" t="e" cm="1">
        <f t="array" aca="1" ref="J357" ca="1">_xlfn.SINGLE(IF(ISNUMBER(J$2),IF(ISERROR(MATCH(J$1+$A357-1,dates,0)),NA(),IF(MATCH(J$1+$A357-1,dates,0),SUMIFS(stitches,years_of_year,J$2,days_of_year,"&lt;="&amp;$A357),NA())),NA()))</f>
        <v>#N/A</v>
      </c>
      <c r="K357" t="e" cm="1">
        <f t="array" aca="1" ref="K357" ca="1">_xlfn.SINGLE(IF(ISNUMBER(K$2),IF(ISERROR(MATCH(K$1+$A357-1,dates,0)),NA(),IF(MATCH(K$1+$A357-1,dates,0),SUMIFS(stitches,years_of_year,K$2,days_of_year,"&lt;="&amp;$A357),NA())),NA()))</f>
        <v>#N/A</v>
      </c>
    </row>
    <row r="358" spans="1:11">
      <c r="A358">
        <f t="shared" si="24"/>
        <v>356</v>
      </c>
      <c r="B358" t="e">
        <f t="shared" ca="1" si="25"/>
        <v>#N/A</v>
      </c>
      <c r="C358" t="e">
        <f t="shared" ca="1" si="25"/>
        <v>#N/A</v>
      </c>
      <c r="D358" t="e">
        <f t="shared" ca="1" si="25"/>
        <v>#N/A</v>
      </c>
      <c r="E358" t="e">
        <f t="shared" ca="1" si="25"/>
        <v>#N/A</v>
      </c>
      <c r="F358" t="e" cm="1">
        <f t="array" aca="1" ref="F358" ca="1">_xlfn.SINGLE(IF(ISNUMBER(F$2),IF(ISERROR(MATCH(F$1+$A358-1,dates,0)),NA(),IF(MATCH(F$1+$A358-1,dates,0),SUMIFS(stitches,years_of_year,F$2,days_of_year,"&lt;="&amp;$A358),NA())),NA()))</f>
        <v>#N/A</v>
      </c>
      <c r="G358" t="e" cm="1">
        <f t="array" aca="1" ref="G358" ca="1">_xlfn.SINGLE(IF(ISNUMBER(G$2),IF(ISERROR(MATCH(G$1+$A358-1,dates,0)),NA(),IF(MATCH(G$1+$A358-1,dates,0),SUMIFS(stitches,years_of_year,G$2,days_of_year,"&lt;="&amp;$A358),NA())),NA()))</f>
        <v>#N/A</v>
      </c>
      <c r="H358" t="e" cm="1">
        <f t="array" aca="1" ref="H358" ca="1">_xlfn.SINGLE(IF(ISNUMBER(H$2),IF(ISERROR(MATCH(H$1+$A358-1,dates,0)),NA(),IF(MATCH(H$1+$A358-1,dates,0),SUMIFS(stitches,years_of_year,H$2,days_of_year,"&lt;="&amp;$A358),NA())),NA()))</f>
        <v>#N/A</v>
      </c>
      <c r="I358" t="e" cm="1">
        <f t="array" aca="1" ref="I358" ca="1">_xlfn.SINGLE(IF(ISNUMBER(I$2),IF(ISERROR(MATCH(I$1+$A358-1,dates,0)),NA(),IF(MATCH(I$1+$A358-1,dates,0),SUMIFS(stitches,years_of_year,I$2,days_of_year,"&lt;="&amp;$A358),NA())),NA()))</f>
        <v>#N/A</v>
      </c>
      <c r="J358" t="e" cm="1">
        <f t="array" aca="1" ref="J358" ca="1">_xlfn.SINGLE(IF(ISNUMBER(J$2),IF(ISERROR(MATCH(J$1+$A358-1,dates,0)),NA(),IF(MATCH(J$1+$A358-1,dates,0),SUMIFS(stitches,years_of_year,J$2,days_of_year,"&lt;="&amp;$A358),NA())),NA()))</f>
        <v>#N/A</v>
      </c>
      <c r="K358" t="e" cm="1">
        <f t="array" aca="1" ref="K358" ca="1">_xlfn.SINGLE(IF(ISNUMBER(K$2),IF(ISERROR(MATCH(K$1+$A358-1,dates,0)),NA(),IF(MATCH(K$1+$A358-1,dates,0),SUMIFS(stitches,years_of_year,K$2,days_of_year,"&lt;="&amp;$A358),NA())),NA()))</f>
        <v>#N/A</v>
      </c>
    </row>
    <row r="359" spans="1:11">
      <c r="A359">
        <f t="shared" si="24"/>
        <v>357</v>
      </c>
      <c r="B359" t="e">
        <f t="shared" ca="1" si="25"/>
        <v>#N/A</v>
      </c>
      <c r="C359" t="e">
        <f t="shared" ca="1" si="25"/>
        <v>#N/A</v>
      </c>
      <c r="D359" t="e">
        <f t="shared" ca="1" si="25"/>
        <v>#N/A</v>
      </c>
      <c r="E359" t="e">
        <f t="shared" ca="1" si="25"/>
        <v>#N/A</v>
      </c>
      <c r="F359" t="e" cm="1">
        <f t="array" aca="1" ref="F359" ca="1">_xlfn.SINGLE(IF(ISNUMBER(F$2),IF(ISERROR(MATCH(F$1+$A359-1,dates,0)),NA(),IF(MATCH(F$1+$A359-1,dates,0),SUMIFS(stitches,years_of_year,F$2,days_of_year,"&lt;="&amp;$A359),NA())),NA()))</f>
        <v>#N/A</v>
      </c>
      <c r="G359" t="e" cm="1">
        <f t="array" aca="1" ref="G359" ca="1">_xlfn.SINGLE(IF(ISNUMBER(G$2),IF(ISERROR(MATCH(G$1+$A359-1,dates,0)),NA(),IF(MATCH(G$1+$A359-1,dates,0),SUMIFS(stitches,years_of_year,G$2,days_of_year,"&lt;="&amp;$A359),NA())),NA()))</f>
        <v>#N/A</v>
      </c>
      <c r="H359" t="e" cm="1">
        <f t="array" aca="1" ref="H359" ca="1">_xlfn.SINGLE(IF(ISNUMBER(H$2),IF(ISERROR(MATCH(H$1+$A359-1,dates,0)),NA(),IF(MATCH(H$1+$A359-1,dates,0),SUMIFS(stitches,years_of_year,H$2,days_of_year,"&lt;="&amp;$A359),NA())),NA()))</f>
        <v>#N/A</v>
      </c>
      <c r="I359" t="e" cm="1">
        <f t="array" aca="1" ref="I359" ca="1">_xlfn.SINGLE(IF(ISNUMBER(I$2),IF(ISERROR(MATCH(I$1+$A359-1,dates,0)),NA(),IF(MATCH(I$1+$A359-1,dates,0),SUMIFS(stitches,years_of_year,I$2,days_of_year,"&lt;="&amp;$A359),NA())),NA()))</f>
        <v>#N/A</v>
      </c>
      <c r="J359" t="e" cm="1">
        <f t="array" aca="1" ref="J359" ca="1">_xlfn.SINGLE(IF(ISNUMBER(J$2),IF(ISERROR(MATCH(J$1+$A359-1,dates,0)),NA(),IF(MATCH(J$1+$A359-1,dates,0),SUMIFS(stitches,years_of_year,J$2,days_of_year,"&lt;="&amp;$A359),NA())),NA()))</f>
        <v>#N/A</v>
      </c>
      <c r="K359" t="e" cm="1">
        <f t="array" aca="1" ref="K359" ca="1">_xlfn.SINGLE(IF(ISNUMBER(K$2),IF(ISERROR(MATCH(K$1+$A359-1,dates,0)),NA(),IF(MATCH(K$1+$A359-1,dates,0),SUMIFS(stitches,years_of_year,K$2,days_of_year,"&lt;="&amp;$A359),NA())),NA()))</f>
        <v>#N/A</v>
      </c>
    </row>
    <row r="360" spans="1:11">
      <c r="A360">
        <f t="shared" si="24"/>
        <v>358</v>
      </c>
      <c r="B360" t="e">
        <f t="shared" ca="1" si="25"/>
        <v>#N/A</v>
      </c>
      <c r="C360" t="e">
        <f t="shared" ca="1" si="25"/>
        <v>#N/A</v>
      </c>
      <c r="D360" t="e">
        <f t="shared" ca="1" si="25"/>
        <v>#N/A</v>
      </c>
      <c r="E360" t="e">
        <f t="shared" ca="1" si="25"/>
        <v>#N/A</v>
      </c>
      <c r="F360" t="e" cm="1">
        <f t="array" aca="1" ref="F360" ca="1">_xlfn.SINGLE(IF(ISNUMBER(F$2),IF(ISERROR(MATCH(F$1+$A360-1,dates,0)),NA(),IF(MATCH(F$1+$A360-1,dates,0),SUMIFS(stitches,years_of_year,F$2,days_of_year,"&lt;="&amp;$A360),NA())),NA()))</f>
        <v>#N/A</v>
      </c>
      <c r="G360" t="e" cm="1">
        <f t="array" aca="1" ref="G360" ca="1">_xlfn.SINGLE(IF(ISNUMBER(G$2),IF(ISERROR(MATCH(G$1+$A360-1,dates,0)),NA(),IF(MATCH(G$1+$A360-1,dates,0),SUMIFS(stitches,years_of_year,G$2,days_of_year,"&lt;="&amp;$A360),NA())),NA()))</f>
        <v>#N/A</v>
      </c>
      <c r="H360" t="e" cm="1">
        <f t="array" aca="1" ref="H360" ca="1">_xlfn.SINGLE(IF(ISNUMBER(H$2),IF(ISERROR(MATCH(H$1+$A360-1,dates,0)),NA(),IF(MATCH(H$1+$A360-1,dates,0),SUMIFS(stitches,years_of_year,H$2,days_of_year,"&lt;="&amp;$A360),NA())),NA()))</f>
        <v>#N/A</v>
      </c>
      <c r="I360" t="e" cm="1">
        <f t="array" aca="1" ref="I360" ca="1">_xlfn.SINGLE(IF(ISNUMBER(I$2),IF(ISERROR(MATCH(I$1+$A360-1,dates,0)),NA(),IF(MATCH(I$1+$A360-1,dates,0),SUMIFS(stitches,years_of_year,I$2,days_of_year,"&lt;="&amp;$A360),NA())),NA()))</f>
        <v>#N/A</v>
      </c>
      <c r="J360" t="e" cm="1">
        <f t="array" aca="1" ref="J360" ca="1">_xlfn.SINGLE(IF(ISNUMBER(J$2),IF(ISERROR(MATCH(J$1+$A360-1,dates,0)),NA(),IF(MATCH(J$1+$A360-1,dates,0),SUMIFS(stitches,years_of_year,J$2,days_of_year,"&lt;="&amp;$A360),NA())),NA()))</f>
        <v>#N/A</v>
      </c>
      <c r="K360" t="e" cm="1">
        <f t="array" aca="1" ref="K360" ca="1">_xlfn.SINGLE(IF(ISNUMBER(K$2),IF(ISERROR(MATCH(K$1+$A360-1,dates,0)),NA(),IF(MATCH(K$1+$A360-1,dates,0),SUMIFS(stitches,years_of_year,K$2,days_of_year,"&lt;="&amp;$A360),NA())),NA()))</f>
        <v>#N/A</v>
      </c>
    </row>
    <row r="361" spans="1:11">
      <c r="A361">
        <f t="shared" si="24"/>
        <v>359</v>
      </c>
      <c r="B361" t="e">
        <f t="shared" ca="1" si="25"/>
        <v>#N/A</v>
      </c>
      <c r="C361" t="e">
        <f t="shared" ca="1" si="25"/>
        <v>#N/A</v>
      </c>
      <c r="D361" t="e">
        <f t="shared" ca="1" si="25"/>
        <v>#N/A</v>
      </c>
      <c r="E361" t="e">
        <f t="shared" ca="1" si="25"/>
        <v>#N/A</v>
      </c>
      <c r="F361" t="e" cm="1">
        <f t="array" aca="1" ref="F361" ca="1">_xlfn.SINGLE(IF(ISNUMBER(F$2),IF(ISERROR(MATCH(F$1+$A361-1,dates,0)),NA(),IF(MATCH(F$1+$A361-1,dates,0),SUMIFS(stitches,years_of_year,F$2,days_of_year,"&lt;="&amp;$A361),NA())),NA()))</f>
        <v>#N/A</v>
      </c>
      <c r="G361" t="e" cm="1">
        <f t="array" aca="1" ref="G361" ca="1">_xlfn.SINGLE(IF(ISNUMBER(G$2),IF(ISERROR(MATCH(G$1+$A361-1,dates,0)),NA(),IF(MATCH(G$1+$A361-1,dates,0),SUMIFS(stitches,years_of_year,G$2,days_of_year,"&lt;="&amp;$A361),NA())),NA()))</f>
        <v>#N/A</v>
      </c>
      <c r="H361" t="e" cm="1">
        <f t="array" aca="1" ref="H361" ca="1">_xlfn.SINGLE(IF(ISNUMBER(H$2),IF(ISERROR(MATCH(H$1+$A361-1,dates,0)),NA(),IF(MATCH(H$1+$A361-1,dates,0),SUMIFS(stitches,years_of_year,H$2,days_of_year,"&lt;="&amp;$A361),NA())),NA()))</f>
        <v>#N/A</v>
      </c>
      <c r="I361" t="e" cm="1">
        <f t="array" aca="1" ref="I361" ca="1">_xlfn.SINGLE(IF(ISNUMBER(I$2),IF(ISERROR(MATCH(I$1+$A361-1,dates,0)),NA(),IF(MATCH(I$1+$A361-1,dates,0),SUMIFS(stitches,years_of_year,I$2,days_of_year,"&lt;="&amp;$A361),NA())),NA()))</f>
        <v>#N/A</v>
      </c>
      <c r="J361" t="e" cm="1">
        <f t="array" aca="1" ref="J361" ca="1">_xlfn.SINGLE(IF(ISNUMBER(J$2),IF(ISERROR(MATCH(J$1+$A361-1,dates,0)),NA(),IF(MATCH(J$1+$A361-1,dates,0),SUMIFS(stitches,years_of_year,J$2,days_of_year,"&lt;="&amp;$A361),NA())),NA()))</f>
        <v>#N/A</v>
      </c>
      <c r="K361" t="e" cm="1">
        <f t="array" aca="1" ref="K361" ca="1">_xlfn.SINGLE(IF(ISNUMBER(K$2),IF(ISERROR(MATCH(K$1+$A361-1,dates,0)),NA(),IF(MATCH(K$1+$A361-1,dates,0),SUMIFS(stitches,years_of_year,K$2,days_of_year,"&lt;="&amp;$A361),NA())),NA()))</f>
        <v>#N/A</v>
      </c>
    </row>
    <row r="362" spans="1:11">
      <c r="A362">
        <f t="shared" si="24"/>
        <v>360</v>
      </c>
      <c r="B362" t="e">
        <f t="shared" ca="1" si="25"/>
        <v>#N/A</v>
      </c>
      <c r="C362" t="e">
        <f t="shared" ca="1" si="25"/>
        <v>#N/A</v>
      </c>
      <c r="D362" t="e">
        <f t="shared" ca="1" si="25"/>
        <v>#N/A</v>
      </c>
      <c r="E362" t="e">
        <f t="shared" ca="1" si="25"/>
        <v>#N/A</v>
      </c>
      <c r="F362" t="e" cm="1">
        <f t="array" aca="1" ref="F362" ca="1">_xlfn.SINGLE(IF(ISNUMBER(F$2),IF(ISERROR(MATCH(F$1+$A362-1,dates,0)),NA(),IF(MATCH(F$1+$A362-1,dates,0),SUMIFS(stitches,years_of_year,F$2,days_of_year,"&lt;="&amp;$A362),NA())),NA()))</f>
        <v>#N/A</v>
      </c>
      <c r="G362" t="e" cm="1">
        <f t="array" aca="1" ref="G362" ca="1">_xlfn.SINGLE(IF(ISNUMBER(G$2),IF(ISERROR(MATCH(G$1+$A362-1,dates,0)),NA(),IF(MATCH(G$1+$A362-1,dates,0),SUMIFS(stitches,years_of_year,G$2,days_of_year,"&lt;="&amp;$A362),NA())),NA()))</f>
        <v>#N/A</v>
      </c>
      <c r="H362" t="e" cm="1">
        <f t="array" aca="1" ref="H362" ca="1">_xlfn.SINGLE(IF(ISNUMBER(H$2),IF(ISERROR(MATCH(H$1+$A362-1,dates,0)),NA(),IF(MATCH(H$1+$A362-1,dates,0),SUMIFS(stitches,years_of_year,H$2,days_of_year,"&lt;="&amp;$A362),NA())),NA()))</f>
        <v>#N/A</v>
      </c>
      <c r="I362" t="e" cm="1">
        <f t="array" aca="1" ref="I362" ca="1">_xlfn.SINGLE(IF(ISNUMBER(I$2),IF(ISERROR(MATCH(I$1+$A362-1,dates,0)),NA(),IF(MATCH(I$1+$A362-1,dates,0),SUMIFS(stitches,years_of_year,I$2,days_of_year,"&lt;="&amp;$A362),NA())),NA()))</f>
        <v>#N/A</v>
      </c>
      <c r="J362" t="e" cm="1">
        <f t="array" aca="1" ref="J362" ca="1">_xlfn.SINGLE(IF(ISNUMBER(J$2),IF(ISERROR(MATCH(J$1+$A362-1,dates,0)),NA(),IF(MATCH(J$1+$A362-1,dates,0),SUMIFS(stitches,years_of_year,J$2,days_of_year,"&lt;="&amp;$A362),NA())),NA()))</f>
        <v>#N/A</v>
      </c>
      <c r="K362" t="e" cm="1">
        <f t="array" aca="1" ref="K362" ca="1">_xlfn.SINGLE(IF(ISNUMBER(K$2),IF(ISERROR(MATCH(K$1+$A362-1,dates,0)),NA(),IF(MATCH(K$1+$A362-1,dates,0),SUMIFS(stitches,years_of_year,K$2,days_of_year,"&lt;="&amp;$A362),NA())),NA()))</f>
        <v>#N/A</v>
      </c>
    </row>
    <row r="363" spans="1:11">
      <c r="A363">
        <f t="shared" si="24"/>
        <v>361</v>
      </c>
      <c r="B363" t="e">
        <f t="shared" ref="B363:E368" ca="1" si="26">IF(ISNUMBER(B$2),IF(ISERROR(MATCH(B$1+$A363-1,dates,0)),NA(),IF(MATCH(B$1+$A363-1,dates,0),SUMIFS(stitches,years_of_year,B$2,days_of_year,"&lt;="&amp;$A363),NA())),NA())</f>
        <v>#N/A</v>
      </c>
      <c r="C363" t="e">
        <f t="shared" ca="1" si="26"/>
        <v>#N/A</v>
      </c>
      <c r="D363" t="e">
        <f t="shared" ca="1" si="26"/>
        <v>#N/A</v>
      </c>
      <c r="E363" t="e">
        <f t="shared" ca="1" si="26"/>
        <v>#N/A</v>
      </c>
      <c r="F363" t="e" cm="1">
        <f t="array" aca="1" ref="F363" ca="1">_xlfn.SINGLE(IF(ISNUMBER(F$2),IF(ISERROR(MATCH(F$1+$A363-1,dates,0)),NA(),IF(MATCH(F$1+$A363-1,dates,0),SUMIFS(stitches,years_of_year,F$2,days_of_year,"&lt;="&amp;$A363),NA())),NA()))</f>
        <v>#N/A</v>
      </c>
      <c r="G363" t="e" cm="1">
        <f t="array" aca="1" ref="G363" ca="1">_xlfn.SINGLE(IF(ISNUMBER(G$2),IF(ISERROR(MATCH(G$1+$A363-1,dates,0)),NA(),IF(MATCH(G$1+$A363-1,dates,0),SUMIFS(stitches,years_of_year,G$2,days_of_year,"&lt;="&amp;$A363),NA())),NA()))</f>
        <v>#N/A</v>
      </c>
      <c r="H363" t="e" cm="1">
        <f t="array" aca="1" ref="H363" ca="1">_xlfn.SINGLE(IF(ISNUMBER(H$2),IF(ISERROR(MATCH(H$1+$A363-1,dates,0)),NA(),IF(MATCH(H$1+$A363-1,dates,0),SUMIFS(stitches,years_of_year,H$2,days_of_year,"&lt;="&amp;$A363),NA())),NA()))</f>
        <v>#N/A</v>
      </c>
      <c r="I363" t="e" cm="1">
        <f t="array" aca="1" ref="I363" ca="1">_xlfn.SINGLE(IF(ISNUMBER(I$2),IF(ISERROR(MATCH(I$1+$A363-1,dates,0)),NA(),IF(MATCH(I$1+$A363-1,dates,0),SUMIFS(stitches,years_of_year,I$2,days_of_year,"&lt;="&amp;$A363),NA())),NA()))</f>
        <v>#N/A</v>
      </c>
      <c r="J363" t="e" cm="1">
        <f t="array" aca="1" ref="J363" ca="1">_xlfn.SINGLE(IF(ISNUMBER(J$2),IF(ISERROR(MATCH(J$1+$A363-1,dates,0)),NA(),IF(MATCH(J$1+$A363-1,dates,0),SUMIFS(stitches,years_of_year,J$2,days_of_year,"&lt;="&amp;$A363),NA())),NA()))</f>
        <v>#N/A</v>
      </c>
      <c r="K363" t="e" cm="1">
        <f t="array" aca="1" ref="K363" ca="1">_xlfn.SINGLE(IF(ISNUMBER(K$2),IF(ISERROR(MATCH(K$1+$A363-1,dates,0)),NA(),IF(MATCH(K$1+$A363-1,dates,0),SUMIFS(stitches,years_of_year,K$2,days_of_year,"&lt;="&amp;$A363),NA())),NA()))</f>
        <v>#N/A</v>
      </c>
    </row>
    <row r="364" spans="1:11">
      <c r="A364">
        <f t="shared" si="24"/>
        <v>362</v>
      </c>
      <c r="B364" t="e">
        <f t="shared" ca="1" si="26"/>
        <v>#N/A</v>
      </c>
      <c r="C364" t="e">
        <f t="shared" ca="1" si="26"/>
        <v>#N/A</v>
      </c>
      <c r="D364" t="e">
        <f t="shared" ca="1" si="26"/>
        <v>#N/A</v>
      </c>
      <c r="E364" t="e">
        <f t="shared" ca="1" si="26"/>
        <v>#N/A</v>
      </c>
      <c r="F364" t="e" cm="1">
        <f t="array" aca="1" ref="F364" ca="1">_xlfn.SINGLE(IF(ISNUMBER(F$2),IF(ISERROR(MATCH(F$1+$A364-1,dates,0)),NA(),IF(MATCH(F$1+$A364-1,dates,0),SUMIFS(stitches,years_of_year,F$2,days_of_year,"&lt;="&amp;$A364),NA())),NA()))</f>
        <v>#N/A</v>
      </c>
      <c r="G364" t="e" cm="1">
        <f t="array" aca="1" ref="G364" ca="1">_xlfn.SINGLE(IF(ISNUMBER(G$2),IF(ISERROR(MATCH(G$1+$A364-1,dates,0)),NA(),IF(MATCH(G$1+$A364-1,dates,0),SUMIFS(stitches,years_of_year,G$2,days_of_year,"&lt;="&amp;$A364),NA())),NA()))</f>
        <v>#N/A</v>
      </c>
      <c r="H364" t="e" cm="1">
        <f t="array" aca="1" ref="H364" ca="1">_xlfn.SINGLE(IF(ISNUMBER(H$2),IF(ISERROR(MATCH(H$1+$A364-1,dates,0)),NA(),IF(MATCH(H$1+$A364-1,dates,0),SUMIFS(stitches,years_of_year,H$2,days_of_year,"&lt;="&amp;$A364),NA())),NA()))</f>
        <v>#N/A</v>
      </c>
      <c r="I364" t="e" cm="1">
        <f t="array" aca="1" ref="I364" ca="1">_xlfn.SINGLE(IF(ISNUMBER(I$2),IF(ISERROR(MATCH(I$1+$A364-1,dates,0)),NA(),IF(MATCH(I$1+$A364-1,dates,0),SUMIFS(stitches,years_of_year,I$2,days_of_year,"&lt;="&amp;$A364),NA())),NA()))</f>
        <v>#N/A</v>
      </c>
      <c r="J364" t="e" cm="1">
        <f t="array" aca="1" ref="J364" ca="1">_xlfn.SINGLE(IF(ISNUMBER(J$2),IF(ISERROR(MATCH(J$1+$A364-1,dates,0)),NA(),IF(MATCH(J$1+$A364-1,dates,0),SUMIFS(stitches,years_of_year,J$2,days_of_year,"&lt;="&amp;$A364),NA())),NA()))</f>
        <v>#N/A</v>
      </c>
      <c r="K364" t="e" cm="1">
        <f t="array" aca="1" ref="K364" ca="1">_xlfn.SINGLE(IF(ISNUMBER(K$2),IF(ISERROR(MATCH(K$1+$A364-1,dates,0)),NA(),IF(MATCH(K$1+$A364-1,dates,0),SUMIFS(stitches,years_of_year,K$2,days_of_year,"&lt;="&amp;$A364),NA())),NA()))</f>
        <v>#N/A</v>
      </c>
    </row>
    <row r="365" spans="1:11">
      <c r="A365">
        <f t="shared" si="24"/>
        <v>363</v>
      </c>
      <c r="B365" t="e">
        <f t="shared" ca="1" si="26"/>
        <v>#N/A</v>
      </c>
      <c r="C365" t="e">
        <f t="shared" ca="1" si="26"/>
        <v>#N/A</v>
      </c>
      <c r="D365" t="e">
        <f t="shared" ca="1" si="26"/>
        <v>#N/A</v>
      </c>
      <c r="E365" t="e">
        <f t="shared" ca="1" si="26"/>
        <v>#N/A</v>
      </c>
      <c r="F365" t="e" cm="1">
        <f t="array" aca="1" ref="F365" ca="1">_xlfn.SINGLE(IF(ISNUMBER(F$2),IF(ISERROR(MATCH(F$1+$A365-1,dates,0)),NA(),IF(MATCH(F$1+$A365-1,dates,0),SUMIFS(stitches,years_of_year,F$2,days_of_year,"&lt;="&amp;$A365),NA())),NA()))</f>
        <v>#N/A</v>
      </c>
      <c r="G365" t="e" cm="1">
        <f t="array" aca="1" ref="G365" ca="1">_xlfn.SINGLE(IF(ISNUMBER(G$2),IF(ISERROR(MATCH(G$1+$A365-1,dates,0)),NA(),IF(MATCH(G$1+$A365-1,dates,0),SUMIFS(stitches,years_of_year,G$2,days_of_year,"&lt;="&amp;$A365),NA())),NA()))</f>
        <v>#N/A</v>
      </c>
      <c r="H365" t="e" cm="1">
        <f t="array" aca="1" ref="H365" ca="1">_xlfn.SINGLE(IF(ISNUMBER(H$2),IF(ISERROR(MATCH(H$1+$A365-1,dates,0)),NA(),IF(MATCH(H$1+$A365-1,dates,0),SUMIFS(stitches,years_of_year,H$2,days_of_year,"&lt;="&amp;$A365),NA())),NA()))</f>
        <v>#N/A</v>
      </c>
      <c r="I365" t="e" cm="1">
        <f t="array" aca="1" ref="I365" ca="1">_xlfn.SINGLE(IF(ISNUMBER(I$2),IF(ISERROR(MATCH(I$1+$A365-1,dates,0)),NA(),IF(MATCH(I$1+$A365-1,dates,0),SUMIFS(stitches,years_of_year,I$2,days_of_year,"&lt;="&amp;$A365),NA())),NA()))</f>
        <v>#N/A</v>
      </c>
      <c r="J365" t="e" cm="1">
        <f t="array" aca="1" ref="J365" ca="1">_xlfn.SINGLE(IF(ISNUMBER(J$2),IF(ISERROR(MATCH(J$1+$A365-1,dates,0)),NA(),IF(MATCH(J$1+$A365-1,dates,0),SUMIFS(stitches,years_of_year,J$2,days_of_year,"&lt;="&amp;$A365),NA())),NA()))</f>
        <v>#N/A</v>
      </c>
      <c r="K365" t="e" cm="1">
        <f t="array" aca="1" ref="K365" ca="1">_xlfn.SINGLE(IF(ISNUMBER(K$2),IF(ISERROR(MATCH(K$1+$A365-1,dates,0)),NA(),IF(MATCH(K$1+$A365-1,dates,0),SUMIFS(stitches,years_of_year,K$2,days_of_year,"&lt;="&amp;$A365),NA())),NA()))</f>
        <v>#N/A</v>
      </c>
    </row>
    <row r="366" spans="1:11">
      <c r="A366">
        <f t="shared" si="24"/>
        <v>364</v>
      </c>
      <c r="B366" t="e">
        <f t="shared" ca="1" si="26"/>
        <v>#N/A</v>
      </c>
      <c r="C366" t="e">
        <f t="shared" ca="1" si="26"/>
        <v>#N/A</v>
      </c>
      <c r="D366" t="e">
        <f t="shared" ca="1" si="26"/>
        <v>#N/A</v>
      </c>
      <c r="E366" t="e">
        <f t="shared" ca="1" si="26"/>
        <v>#N/A</v>
      </c>
      <c r="F366" t="e" cm="1">
        <f t="array" aca="1" ref="F366" ca="1">_xlfn.SINGLE(IF(ISNUMBER(F$2),IF(ISERROR(MATCH(F$1+$A366-1,dates,0)),NA(),IF(MATCH(F$1+$A366-1,dates,0),SUMIFS(stitches,years_of_year,F$2,days_of_year,"&lt;="&amp;$A366),NA())),NA()))</f>
        <v>#N/A</v>
      </c>
      <c r="G366" t="e" cm="1">
        <f t="array" aca="1" ref="G366" ca="1">_xlfn.SINGLE(IF(ISNUMBER(G$2),IF(ISERROR(MATCH(G$1+$A366-1,dates,0)),NA(),IF(MATCH(G$1+$A366-1,dates,0),SUMIFS(stitches,years_of_year,G$2,days_of_year,"&lt;="&amp;$A366),NA())),NA()))</f>
        <v>#N/A</v>
      </c>
      <c r="H366" t="e" cm="1">
        <f t="array" aca="1" ref="H366" ca="1">_xlfn.SINGLE(IF(ISNUMBER(H$2),IF(ISERROR(MATCH(H$1+$A366-1,dates,0)),NA(),IF(MATCH(H$1+$A366-1,dates,0),SUMIFS(stitches,years_of_year,H$2,days_of_year,"&lt;="&amp;$A366),NA())),NA()))</f>
        <v>#N/A</v>
      </c>
      <c r="I366" t="e" cm="1">
        <f t="array" aca="1" ref="I366" ca="1">_xlfn.SINGLE(IF(ISNUMBER(I$2),IF(ISERROR(MATCH(I$1+$A366-1,dates,0)),NA(),IF(MATCH(I$1+$A366-1,dates,0),SUMIFS(stitches,years_of_year,I$2,days_of_year,"&lt;="&amp;$A366),NA())),NA()))</f>
        <v>#N/A</v>
      </c>
      <c r="J366" t="e" cm="1">
        <f t="array" aca="1" ref="J366" ca="1">_xlfn.SINGLE(IF(ISNUMBER(J$2),IF(ISERROR(MATCH(J$1+$A366-1,dates,0)),NA(),IF(MATCH(J$1+$A366-1,dates,0),SUMIFS(stitches,years_of_year,J$2,days_of_year,"&lt;="&amp;$A366),NA())),NA()))</f>
        <v>#N/A</v>
      </c>
      <c r="K366" t="e" cm="1">
        <f t="array" aca="1" ref="K366" ca="1">_xlfn.SINGLE(IF(ISNUMBER(K$2),IF(ISERROR(MATCH(K$1+$A366-1,dates,0)),NA(),IF(MATCH(K$1+$A366-1,dates,0),SUMIFS(stitches,years_of_year,K$2,days_of_year,"&lt;="&amp;$A366),NA())),NA()))</f>
        <v>#N/A</v>
      </c>
    </row>
    <row r="367" spans="1:11">
      <c r="A367">
        <f t="shared" si="24"/>
        <v>365</v>
      </c>
      <c r="B367" t="e">
        <f t="shared" ca="1" si="26"/>
        <v>#N/A</v>
      </c>
      <c r="C367" t="e">
        <f t="shared" ca="1" si="26"/>
        <v>#N/A</v>
      </c>
      <c r="D367" t="e">
        <f t="shared" ca="1" si="26"/>
        <v>#N/A</v>
      </c>
      <c r="E367" t="e">
        <f t="shared" ca="1" si="26"/>
        <v>#N/A</v>
      </c>
      <c r="F367" t="e" cm="1">
        <f t="array" aca="1" ref="F367" ca="1">_xlfn.SINGLE(IF(ISNUMBER(F$2),IF(ISERROR(MATCH(F$1+$A367-1,dates,0)),NA(),IF(MATCH(F$1+$A367-1,dates,0),SUMIFS(stitches,years_of_year,F$2,days_of_year,"&lt;="&amp;$A367),NA())),NA()))</f>
        <v>#N/A</v>
      </c>
      <c r="G367" t="e" cm="1">
        <f t="array" aca="1" ref="G367" ca="1">_xlfn.SINGLE(IF(ISNUMBER(G$2),IF(ISERROR(MATCH(G$1+$A367-1,dates,0)),NA(),IF(MATCH(G$1+$A367-1,dates,0),SUMIFS(stitches,years_of_year,G$2,days_of_year,"&lt;="&amp;$A367),NA())),NA()))</f>
        <v>#N/A</v>
      </c>
      <c r="H367" t="e" cm="1">
        <f t="array" aca="1" ref="H367" ca="1">_xlfn.SINGLE(IF(ISNUMBER(H$2),IF(ISERROR(MATCH(H$1+$A367-1,dates,0)),NA(),IF(MATCH(H$1+$A367-1,dates,0),SUMIFS(stitches,years_of_year,H$2,days_of_year,"&lt;="&amp;$A367),NA())),NA()))</f>
        <v>#N/A</v>
      </c>
      <c r="I367" t="e" cm="1">
        <f t="array" aca="1" ref="I367" ca="1">_xlfn.SINGLE(IF(ISNUMBER(I$2),IF(ISERROR(MATCH(I$1+$A367-1,dates,0)),NA(),IF(MATCH(I$1+$A367-1,dates,0),SUMIFS(stitches,years_of_year,I$2,days_of_year,"&lt;="&amp;$A367),NA())),NA()))</f>
        <v>#N/A</v>
      </c>
      <c r="J367" t="e" cm="1">
        <f t="array" aca="1" ref="J367" ca="1">_xlfn.SINGLE(IF(ISNUMBER(J$2),IF(ISERROR(MATCH(J$1+$A367-1,dates,0)),NA(),IF(MATCH(J$1+$A367-1,dates,0),SUMIFS(stitches,years_of_year,J$2,days_of_year,"&lt;="&amp;$A367),NA())),NA()))</f>
        <v>#N/A</v>
      </c>
      <c r="K367" t="e" cm="1">
        <f t="array" aca="1" ref="K367" ca="1">_xlfn.SINGLE(IF(ISNUMBER(K$2),IF(ISERROR(MATCH(K$1+$A367-1,dates,0)),NA(),IF(MATCH(K$1+$A367-1,dates,0),SUMIFS(stitches,years_of_year,K$2,days_of_year,"&lt;="&amp;$A367),NA())),NA()))</f>
        <v>#N/A</v>
      </c>
    </row>
    <row r="368" spans="1:11">
      <c r="A368">
        <f t="shared" si="24"/>
        <v>366</v>
      </c>
      <c r="B368" t="e">
        <f t="shared" ca="1" si="26"/>
        <v>#N/A</v>
      </c>
      <c r="C368" t="e">
        <f t="shared" ca="1" si="26"/>
        <v>#N/A</v>
      </c>
      <c r="D368" t="e">
        <f t="shared" ca="1" si="26"/>
        <v>#N/A</v>
      </c>
      <c r="E368" t="e">
        <f t="shared" ca="1" si="26"/>
        <v>#N/A</v>
      </c>
      <c r="F368" t="e" cm="1">
        <f t="array" aca="1" ref="F368" ca="1">_xlfn.SINGLE(IF(ISNUMBER(F$2),IF(ISERROR(MATCH(F$1+$A368-1,dates,0)),NA(),IF(MATCH(F$1+$A368-1,dates,0),SUMIFS(stitches,years_of_year,F$2,days_of_year,"&lt;="&amp;$A368),NA())),NA()))</f>
        <v>#N/A</v>
      </c>
      <c r="G368" t="e" cm="1">
        <f t="array" aca="1" ref="G368" ca="1">_xlfn.SINGLE(IF(ISNUMBER(G$2),IF(ISERROR(MATCH(G$1+$A368-1,dates,0)),NA(),IF(MATCH(G$1+$A368-1,dates,0),SUMIFS(stitches,years_of_year,G$2,days_of_year,"&lt;="&amp;$A368),NA())),NA()))</f>
        <v>#N/A</v>
      </c>
      <c r="H368" t="e" cm="1">
        <f t="array" aca="1" ref="H368" ca="1">_xlfn.SINGLE(IF(ISNUMBER(H$2),IF(ISERROR(MATCH(H$1+$A368-1,dates,0)),NA(),IF(MATCH(H$1+$A368-1,dates,0),SUMIFS(stitches,years_of_year,H$2,days_of_year,"&lt;="&amp;$A368),NA())),NA()))</f>
        <v>#N/A</v>
      </c>
      <c r="I368" t="e" cm="1">
        <f t="array" aca="1" ref="I368" ca="1">_xlfn.SINGLE(IF(ISNUMBER(I$2),IF(ISERROR(MATCH(I$1+$A368-1,dates,0)),NA(),IF(MATCH(I$1+$A368-1,dates,0),SUMIFS(stitches,years_of_year,I$2,days_of_year,"&lt;="&amp;$A368),NA())),NA()))</f>
        <v>#N/A</v>
      </c>
      <c r="J368" t="e" cm="1">
        <f t="array" aca="1" ref="J368" ca="1">_xlfn.SINGLE(IF(ISNUMBER(J$2),IF(ISERROR(MATCH(J$1+$A368-1,dates,0)),NA(),IF(MATCH(J$1+$A368-1,dates,0),SUMIFS(stitches,years_of_year,J$2,days_of_year,"&lt;="&amp;$A368),NA())),NA()))</f>
        <v>#N/A</v>
      </c>
      <c r="K368" t="e" cm="1">
        <f t="array" aca="1" ref="K368" ca="1">_xlfn.SINGLE(IF(ISNUMBER(K$2),IF(ISERROR(MATCH(K$1+$A368-1,dates,0)),NA(),IF(MATCH(K$1+$A368-1,dates,0),SUMIFS(stitches,years_of_year,K$2,days_of_year,"&lt;="&amp;$A368),NA())),NA()))</f>
        <v>#N/A</v>
      </c>
    </row>
  </sheetData>
  <conditionalFormatting sqref="B3:K368">
    <cfRule type="expression" dxfId="0" priority="1">
      <formula>ISNA(B3)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0B88F-55BE-4BDA-85EA-8744557B02D2}">
  <sheetPr>
    <tabColor theme="4" tint="0.79998168889431442"/>
  </sheetPr>
  <dimension ref="A1:X500"/>
  <sheetViews>
    <sheetView workbookViewId="0">
      <selection activeCell="C6" sqref="C6"/>
    </sheetView>
  </sheetViews>
  <sheetFormatPr defaultColWidth="11.42578125" defaultRowHeight="15"/>
  <cols>
    <col min="1" max="1" width="27.7109375" bestFit="1" customWidth="1"/>
    <col min="2" max="2" width="25.85546875" bestFit="1" customWidth="1"/>
    <col min="3" max="3" width="31.85546875" bestFit="1" customWidth="1"/>
    <col min="4" max="4" width="24.7109375" bestFit="1" customWidth="1"/>
    <col min="5" max="5" width="6.140625" bestFit="1" customWidth="1"/>
    <col min="6" max="6" width="6" bestFit="1" customWidth="1"/>
    <col min="7" max="7" width="5.140625" bestFit="1" customWidth="1"/>
    <col min="8" max="8" width="13.140625" bestFit="1" customWidth="1"/>
    <col min="9" max="9" width="12" bestFit="1" customWidth="1"/>
    <col min="10" max="10" width="38.85546875" bestFit="1" customWidth="1"/>
    <col min="11" max="11" width="32" bestFit="1" customWidth="1"/>
    <col min="12" max="12" width="8.85546875" bestFit="1" customWidth="1"/>
    <col min="13" max="13" width="11" bestFit="1" customWidth="1"/>
    <col min="14" max="14" width="7.85546875" bestFit="1" customWidth="1"/>
    <col min="15" max="15" width="7.7109375" bestFit="1" customWidth="1"/>
    <col min="16" max="16" width="10.85546875" bestFit="1" customWidth="1"/>
    <col min="17" max="17" width="12" bestFit="1" customWidth="1"/>
    <col min="18" max="18" width="15.28515625" bestFit="1" customWidth="1"/>
    <col min="19" max="19" width="13.42578125" bestFit="1" customWidth="1"/>
    <col min="20" max="20" width="4.42578125" bestFit="1" customWidth="1"/>
    <col min="21" max="21" width="5.7109375" bestFit="1" customWidth="1"/>
    <col min="22" max="22" width="32.85546875" bestFit="1" customWidth="1"/>
    <col min="23" max="23" width="6.7109375" bestFit="1" customWidth="1"/>
    <col min="24" max="24" width="28.28515625" bestFit="1" customWidth="1"/>
  </cols>
  <sheetData>
    <row r="1" spans="1:24">
      <c r="A1" t="s">
        <v>144</v>
      </c>
      <c r="B1" t="s">
        <v>145</v>
      </c>
      <c r="C1" t="s">
        <v>146</v>
      </c>
      <c r="D1" t="s">
        <v>147</v>
      </c>
      <c r="E1" t="s">
        <v>172</v>
      </c>
      <c r="F1" t="s">
        <v>148</v>
      </c>
      <c r="G1" t="s">
        <v>149</v>
      </c>
      <c r="H1" t="s">
        <v>150</v>
      </c>
      <c r="I1" t="s">
        <v>151</v>
      </c>
      <c r="J1" t="s">
        <v>152</v>
      </c>
      <c r="K1" t="s">
        <v>153</v>
      </c>
      <c r="L1" t="s">
        <v>154</v>
      </c>
      <c r="M1" t="s">
        <v>155</v>
      </c>
      <c r="N1" t="s">
        <v>156</v>
      </c>
      <c r="O1" t="s">
        <v>157</v>
      </c>
      <c r="P1" t="s">
        <v>158</v>
      </c>
      <c r="Q1" t="s">
        <v>159</v>
      </c>
      <c r="R1" t="s">
        <v>160</v>
      </c>
      <c r="S1" t="s">
        <v>161</v>
      </c>
      <c r="T1" t="s">
        <v>162</v>
      </c>
      <c r="U1" t="s">
        <v>163</v>
      </c>
      <c r="V1" t="s">
        <v>164</v>
      </c>
      <c r="W1" t="s">
        <v>171</v>
      </c>
      <c r="X1" t="s">
        <v>165</v>
      </c>
    </row>
    <row r="2" spans="1:24">
      <c r="A2">
        <f>Projects!A2</f>
        <v>0</v>
      </c>
      <c r="B2">
        <f>Projects!B2</f>
        <v>0</v>
      </c>
      <c r="C2">
        <f>Projects!C2</f>
        <v>0</v>
      </c>
      <c r="D2">
        <f>Projects!D2</f>
        <v>0</v>
      </c>
      <c r="E2">
        <f>Projects!E2</f>
        <v>0</v>
      </c>
      <c r="F2">
        <f>Projects!F2</f>
        <v>0</v>
      </c>
      <c r="G2">
        <f>Projects!G2</f>
        <v>0</v>
      </c>
      <c r="H2">
        <f>Projects!H2</f>
        <v>0</v>
      </c>
      <c r="I2">
        <f>Projects!I2</f>
        <v>0</v>
      </c>
      <c r="J2">
        <f>Projects!J2</f>
        <v>0</v>
      </c>
      <c r="K2">
        <f>Projects!K2</f>
        <v>0</v>
      </c>
      <c r="L2">
        <f>Projects!L2</f>
        <v>0</v>
      </c>
      <c r="M2">
        <f>Projects!M2</f>
        <v>0</v>
      </c>
      <c r="N2">
        <f>Projects!N2</f>
        <v>0</v>
      </c>
      <c r="O2">
        <f>Projects!O2</f>
        <v>0</v>
      </c>
      <c r="P2">
        <f>Projects!P2</f>
        <v>0</v>
      </c>
      <c r="Q2">
        <f>Projects!Q2</f>
        <v>0</v>
      </c>
      <c r="R2">
        <f>Projects!R2</f>
        <v>0</v>
      </c>
      <c r="S2">
        <f>Projects!S2</f>
        <v>0</v>
      </c>
      <c r="T2">
        <f>Projects!T2</f>
        <v>0</v>
      </c>
      <c r="U2">
        <f>Projects!U2</f>
        <v>0</v>
      </c>
      <c r="V2">
        <f>Projects!V2</f>
        <v>0</v>
      </c>
      <c r="W2">
        <f>Projects!W2</f>
        <v>0</v>
      </c>
      <c r="X2">
        <f>Projects!X2</f>
        <v>0</v>
      </c>
    </row>
    <row r="3" spans="1:24">
      <c r="A3">
        <f>Projects!A3</f>
        <v>0</v>
      </c>
      <c r="B3">
        <f>Projects!B3</f>
        <v>0</v>
      </c>
      <c r="C3">
        <f>Projects!C3</f>
        <v>0</v>
      </c>
      <c r="D3">
        <f>Projects!D3</f>
        <v>0</v>
      </c>
      <c r="E3">
        <f>Projects!E3</f>
        <v>0</v>
      </c>
      <c r="F3">
        <f>Projects!F3</f>
        <v>0</v>
      </c>
      <c r="G3">
        <f>Projects!G3</f>
        <v>0</v>
      </c>
      <c r="H3">
        <f>Projects!H3</f>
        <v>0</v>
      </c>
      <c r="I3">
        <f>Projects!I3</f>
        <v>0</v>
      </c>
      <c r="J3">
        <f>Projects!J3</f>
        <v>0</v>
      </c>
      <c r="K3">
        <f>Projects!K3</f>
        <v>0</v>
      </c>
      <c r="L3">
        <f>Projects!L3</f>
        <v>0</v>
      </c>
      <c r="M3">
        <f>Projects!M3</f>
        <v>0</v>
      </c>
      <c r="N3">
        <f>Projects!N3</f>
        <v>0</v>
      </c>
      <c r="O3">
        <f>Projects!O3</f>
        <v>0</v>
      </c>
      <c r="P3">
        <f>Projects!P3</f>
        <v>0</v>
      </c>
      <c r="Q3">
        <f>Projects!Q3</f>
        <v>0</v>
      </c>
      <c r="R3">
        <f>Projects!R3</f>
        <v>0</v>
      </c>
      <c r="S3">
        <f>Projects!S3</f>
        <v>0</v>
      </c>
      <c r="T3">
        <f>Projects!T3</f>
        <v>0</v>
      </c>
      <c r="U3">
        <f>Projects!U3</f>
        <v>0</v>
      </c>
      <c r="V3">
        <f>Projects!V3</f>
        <v>0</v>
      </c>
      <c r="W3">
        <f>Projects!W3</f>
        <v>0</v>
      </c>
      <c r="X3">
        <f>Projects!X3</f>
        <v>0</v>
      </c>
    </row>
    <row r="4" spans="1:24">
      <c r="A4">
        <f>Projects!A4</f>
        <v>0</v>
      </c>
      <c r="B4">
        <f>Projects!B4</f>
        <v>0</v>
      </c>
      <c r="C4">
        <f>Projects!C4</f>
        <v>0</v>
      </c>
      <c r="D4">
        <f>Projects!D4</f>
        <v>0</v>
      </c>
      <c r="E4">
        <f>Projects!E4</f>
        <v>0</v>
      </c>
      <c r="F4">
        <f>Projects!F4</f>
        <v>0</v>
      </c>
      <c r="G4">
        <f>Projects!G4</f>
        <v>0</v>
      </c>
      <c r="H4">
        <f>Projects!H4</f>
        <v>0</v>
      </c>
      <c r="I4">
        <f>Projects!I4</f>
        <v>0</v>
      </c>
      <c r="J4">
        <f>Projects!J4</f>
        <v>0</v>
      </c>
      <c r="K4">
        <f>Projects!K4</f>
        <v>0</v>
      </c>
      <c r="L4">
        <f>Projects!L4</f>
        <v>0</v>
      </c>
      <c r="M4">
        <f>Projects!M4</f>
        <v>0</v>
      </c>
      <c r="N4">
        <f>Projects!N4</f>
        <v>0</v>
      </c>
      <c r="O4">
        <f>Projects!O4</f>
        <v>0</v>
      </c>
      <c r="P4">
        <f>Projects!P4</f>
        <v>0</v>
      </c>
      <c r="Q4">
        <f>Projects!Q4</f>
        <v>0</v>
      </c>
      <c r="R4">
        <f>Projects!R4</f>
        <v>0</v>
      </c>
      <c r="S4">
        <f>Projects!S4</f>
        <v>0</v>
      </c>
      <c r="T4">
        <f>Projects!T4</f>
        <v>0</v>
      </c>
      <c r="U4">
        <f>Projects!U4</f>
        <v>0</v>
      </c>
      <c r="V4">
        <f>Projects!V4</f>
        <v>0</v>
      </c>
      <c r="W4">
        <f>Projects!W4</f>
        <v>0</v>
      </c>
      <c r="X4">
        <f>Projects!X4</f>
        <v>0</v>
      </c>
    </row>
    <row r="5" spans="1:24">
      <c r="A5">
        <f>Projects!A5</f>
        <v>0</v>
      </c>
      <c r="B5">
        <f>Projects!B5</f>
        <v>0</v>
      </c>
      <c r="C5">
        <f>Projects!C5</f>
        <v>0</v>
      </c>
      <c r="D5">
        <f>Projects!D5</f>
        <v>0</v>
      </c>
      <c r="E5">
        <f>Projects!E5</f>
        <v>0</v>
      </c>
      <c r="F5">
        <f>Projects!F5</f>
        <v>0</v>
      </c>
      <c r="G5">
        <f>Projects!G5</f>
        <v>0</v>
      </c>
      <c r="H5">
        <f>Projects!H5</f>
        <v>0</v>
      </c>
      <c r="I5">
        <f>Projects!I5</f>
        <v>0</v>
      </c>
      <c r="J5">
        <f>Projects!J5</f>
        <v>0</v>
      </c>
      <c r="K5">
        <f>Projects!K5</f>
        <v>0</v>
      </c>
      <c r="L5">
        <f>Projects!L5</f>
        <v>0</v>
      </c>
      <c r="M5">
        <f>Projects!M5</f>
        <v>0</v>
      </c>
      <c r="N5">
        <f>Projects!N5</f>
        <v>0</v>
      </c>
      <c r="O5">
        <f>Projects!O5</f>
        <v>0</v>
      </c>
      <c r="P5">
        <f>Projects!P5</f>
        <v>0</v>
      </c>
      <c r="Q5">
        <f>Projects!Q5</f>
        <v>0</v>
      </c>
      <c r="R5">
        <f>Projects!R5</f>
        <v>0</v>
      </c>
      <c r="S5">
        <f>Projects!S5</f>
        <v>0</v>
      </c>
      <c r="T5">
        <f>Projects!T5</f>
        <v>0</v>
      </c>
      <c r="U5">
        <f>Projects!U5</f>
        <v>0</v>
      </c>
      <c r="V5">
        <f>Projects!V5</f>
        <v>0</v>
      </c>
      <c r="W5">
        <f>Projects!W5</f>
        <v>0</v>
      </c>
      <c r="X5">
        <f>Projects!X5</f>
        <v>0</v>
      </c>
    </row>
    <row r="6" spans="1:24">
      <c r="A6">
        <f>Projects!A6</f>
        <v>0</v>
      </c>
      <c r="B6">
        <f>Projects!B6</f>
        <v>0</v>
      </c>
      <c r="C6">
        <f>Projects!C6</f>
        <v>0</v>
      </c>
      <c r="D6">
        <f>Projects!D6</f>
        <v>0</v>
      </c>
      <c r="E6">
        <f>Projects!E6</f>
        <v>0</v>
      </c>
      <c r="F6">
        <f>Projects!F6</f>
        <v>0</v>
      </c>
      <c r="G6">
        <f>Projects!G6</f>
        <v>0</v>
      </c>
      <c r="H6">
        <f>Projects!H6</f>
        <v>0</v>
      </c>
      <c r="I6">
        <f>Projects!I6</f>
        <v>0</v>
      </c>
      <c r="J6">
        <f>Projects!J6</f>
        <v>0</v>
      </c>
      <c r="K6">
        <f>Projects!K6</f>
        <v>0</v>
      </c>
      <c r="L6">
        <f>Projects!L6</f>
        <v>0</v>
      </c>
      <c r="M6">
        <f>Projects!M6</f>
        <v>0</v>
      </c>
      <c r="N6">
        <f>Projects!N6</f>
        <v>0</v>
      </c>
      <c r="O6">
        <f>Projects!O6</f>
        <v>0</v>
      </c>
      <c r="P6">
        <f>Projects!P6</f>
        <v>0</v>
      </c>
      <c r="Q6">
        <f>Projects!Q6</f>
        <v>0</v>
      </c>
      <c r="R6">
        <f>Projects!R6</f>
        <v>0</v>
      </c>
      <c r="S6">
        <f>Projects!S6</f>
        <v>0</v>
      </c>
      <c r="T6">
        <f>Projects!T6</f>
        <v>0</v>
      </c>
      <c r="U6">
        <f>Projects!U6</f>
        <v>0</v>
      </c>
      <c r="V6">
        <f>Projects!V6</f>
        <v>0</v>
      </c>
      <c r="W6">
        <f>Projects!W6</f>
        <v>0</v>
      </c>
      <c r="X6">
        <f>Projects!X6</f>
        <v>0</v>
      </c>
    </row>
    <row r="7" spans="1:24">
      <c r="A7">
        <f>Projects!A7</f>
        <v>0</v>
      </c>
      <c r="B7">
        <f>Projects!B7</f>
        <v>0</v>
      </c>
      <c r="C7">
        <f>Projects!C7</f>
        <v>0</v>
      </c>
      <c r="D7">
        <f>Projects!D7</f>
        <v>0</v>
      </c>
      <c r="E7">
        <f>Projects!E7</f>
        <v>0</v>
      </c>
      <c r="F7">
        <f>Projects!F7</f>
        <v>0</v>
      </c>
      <c r="G7">
        <f>Projects!G7</f>
        <v>0</v>
      </c>
      <c r="H7">
        <f>Projects!H7</f>
        <v>0</v>
      </c>
      <c r="I7">
        <f>Projects!I7</f>
        <v>0</v>
      </c>
      <c r="J7">
        <f>Projects!J7</f>
        <v>0</v>
      </c>
      <c r="K7">
        <f>Projects!K7</f>
        <v>0</v>
      </c>
      <c r="L7">
        <f>Projects!L7</f>
        <v>0</v>
      </c>
      <c r="M7">
        <f>Projects!M7</f>
        <v>0</v>
      </c>
      <c r="N7">
        <f>Projects!N7</f>
        <v>0</v>
      </c>
      <c r="O7">
        <f>Projects!O7</f>
        <v>0</v>
      </c>
      <c r="P7">
        <f>Projects!P7</f>
        <v>0</v>
      </c>
      <c r="Q7">
        <f>Projects!Q7</f>
        <v>0</v>
      </c>
      <c r="R7">
        <f>Projects!R7</f>
        <v>0</v>
      </c>
      <c r="S7">
        <f>Projects!S7</f>
        <v>0</v>
      </c>
      <c r="T7">
        <f>Projects!T7</f>
        <v>0</v>
      </c>
      <c r="U7">
        <f>Projects!U7</f>
        <v>0</v>
      </c>
      <c r="V7">
        <f>Projects!V7</f>
        <v>0</v>
      </c>
      <c r="W7">
        <f>Projects!W7</f>
        <v>0</v>
      </c>
      <c r="X7">
        <f>Projects!X7</f>
        <v>0</v>
      </c>
    </row>
    <row r="8" spans="1:24">
      <c r="A8">
        <f>Projects!A8</f>
        <v>0</v>
      </c>
      <c r="B8">
        <f>Projects!B8</f>
        <v>0</v>
      </c>
      <c r="C8">
        <f>Projects!C8</f>
        <v>0</v>
      </c>
      <c r="D8">
        <f>Projects!D8</f>
        <v>0</v>
      </c>
      <c r="E8">
        <f>Projects!E8</f>
        <v>0</v>
      </c>
      <c r="F8">
        <f>Projects!F8</f>
        <v>0</v>
      </c>
      <c r="G8">
        <f>Projects!G8</f>
        <v>0</v>
      </c>
      <c r="H8">
        <f>Projects!H8</f>
        <v>0</v>
      </c>
      <c r="I8">
        <f>Projects!I8</f>
        <v>0</v>
      </c>
      <c r="J8">
        <f>Projects!J8</f>
        <v>0</v>
      </c>
      <c r="K8">
        <f>Projects!K8</f>
        <v>0</v>
      </c>
      <c r="L8">
        <f>Projects!L8</f>
        <v>0</v>
      </c>
      <c r="M8">
        <f>Projects!M8</f>
        <v>0</v>
      </c>
      <c r="N8">
        <f>Projects!N8</f>
        <v>0</v>
      </c>
      <c r="O8">
        <f>Projects!O8</f>
        <v>0</v>
      </c>
      <c r="P8">
        <f>Projects!P8</f>
        <v>0</v>
      </c>
      <c r="Q8">
        <f>Projects!Q8</f>
        <v>0</v>
      </c>
      <c r="R8">
        <f>Projects!R8</f>
        <v>0</v>
      </c>
      <c r="S8">
        <f>Projects!S8</f>
        <v>0</v>
      </c>
      <c r="T8">
        <f>Projects!T8</f>
        <v>0</v>
      </c>
      <c r="U8">
        <f>Projects!U8</f>
        <v>0</v>
      </c>
      <c r="V8">
        <f>Projects!V8</f>
        <v>0</v>
      </c>
      <c r="W8">
        <f>Projects!W8</f>
        <v>0</v>
      </c>
      <c r="X8">
        <f>Projects!X8</f>
        <v>0</v>
      </c>
    </row>
    <row r="9" spans="1:24">
      <c r="A9">
        <f>Projects!A9</f>
        <v>0</v>
      </c>
      <c r="B9">
        <f>Projects!B9</f>
        <v>0</v>
      </c>
      <c r="C9">
        <f>Projects!C9</f>
        <v>0</v>
      </c>
      <c r="D9">
        <f>Projects!D9</f>
        <v>0</v>
      </c>
      <c r="E9">
        <f>Projects!E9</f>
        <v>0</v>
      </c>
      <c r="F9">
        <f>Projects!F9</f>
        <v>0</v>
      </c>
      <c r="G9">
        <f>Projects!G9</f>
        <v>0</v>
      </c>
      <c r="H9">
        <f>Projects!H9</f>
        <v>0</v>
      </c>
      <c r="I9">
        <f>Projects!I9</f>
        <v>0</v>
      </c>
      <c r="J9">
        <f>Projects!J9</f>
        <v>0</v>
      </c>
      <c r="K9">
        <f>Projects!K9</f>
        <v>0</v>
      </c>
      <c r="L9">
        <f>Projects!L9</f>
        <v>0</v>
      </c>
      <c r="M9">
        <f>Projects!M9</f>
        <v>0</v>
      </c>
      <c r="N9">
        <f>Projects!N9</f>
        <v>0</v>
      </c>
      <c r="O9">
        <f>Projects!O9</f>
        <v>0</v>
      </c>
      <c r="P9">
        <f>Projects!P9</f>
        <v>0</v>
      </c>
      <c r="Q9">
        <f>Projects!Q9</f>
        <v>0</v>
      </c>
      <c r="R9">
        <f>Projects!R9</f>
        <v>0</v>
      </c>
      <c r="S9">
        <f>Projects!S9</f>
        <v>0</v>
      </c>
      <c r="T9">
        <f>Projects!T9</f>
        <v>0</v>
      </c>
      <c r="U9">
        <f>Projects!U9</f>
        <v>0</v>
      </c>
      <c r="V9">
        <f>Projects!V9</f>
        <v>0</v>
      </c>
      <c r="W9">
        <f>Projects!W9</f>
        <v>0</v>
      </c>
      <c r="X9">
        <f>Projects!X9</f>
        <v>0</v>
      </c>
    </row>
    <row r="10" spans="1:24">
      <c r="A10">
        <f>Projects!A10</f>
        <v>0</v>
      </c>
      <c r="B10">
        <f>Projects!B10</f>
        <v>0</v>
      </c>
      <c r="C10">
        <f>Projects!C10</f>
        <v>0</v>
      </c>
      <c r="D10">
        <f>Projects!D10</f>
        <v>0</v>
      </c>
      <c r="E10">
        <f>Projects!E10</f>
        <v>0</v>
      </c>
      <c r="F10">
        <f>Projects!F10</f>
        <v>0</v>
      </c>
      <c r="G10">
        <f>Projects!G10</f>
        <v>0</v>
      </c>
      <c r="H10">
        <f>Projects!H10</f>
        <v>0</v>
      </c>
      <c r="I10">
        <f>Projects!I10</f>
        <v>0</v>
      </c>
      <c r="J10">
        <f>Projects!J10</f>
        <v>0</v>
      </c>
      <c r="K10">
        <f>Projects!K10</f>
        <v>0</v>
      </c>
      <c r="L10">
        <f>Projects!L10</f>
        <v>0</v>
      </c>
      <c r="M10">
        <f>Projects!M10</f>
        <v>0</v>
      </c>
      <c r="N10">
        <f>Projects!N10</f>
        <v>0</v>
      </c>
      <c r="O10">
        <f>Projects!O10</f>
        <v>0</v>
      </c>
      <c r="P10">
        <f>Projects!P10</f>
        <v>0</v>
      </c>
      <c r="Q10">
        <f>Projects!Q10</f>
        <v>0</v>
      </c>
      <c r="R10">
        <f>Projects!R10</f>
        <v>0</v>
      </c>
      <c r="S10">
        <f>Projects!S10</f>
        <v>0</v>
      </c>
      <c r="T10">
        <f>Projects!T10</f>
        <v>0</v>
      </c>
      <c r="U10">
        <f>Projects!U10</f>
        <v>0</v>
      </c>
      <c r="V10">
        <f>Projects!V10</f>
        <v>0</v>
      </c>
      <c r="W10">
        <f>Projects!W10</f>
        <v>0</v>
      </c>
      <c r="X10">
        <f>Projects!X10</f>
        <v>0</v>
      </c>
    </row>
    <row r="11" spans="1:24">
      <c r="A11">
        <f>Projects!A11</f>
        <v>0</v>
      </c>
      <c r="B11">
        <f>Projects!B11</f>
        <v>0</v>
      </c>
      <c r="C11">
        <f>Projects!C11</f>
        <v>0</v>
      </c>
      <c r="D11">
        <f>Projects!D11</f>
        <v>0</v>
      </c>
      <c r="E11">
        <f>Projects!E11</f>
        <v>0</v>
      </c>
      <c r="F11">
        <f>Projects!F11</f>
        <v>0</v>
      </c>
      <c r="G11">
        <f>Projects!G11</f>
        <v>0</v>
      </c>
      <c r="H11">
        <f>Projects!H11</f>
        <v>0</v>
      </c>
      <c r="I11">
        <f>Projects!I11</f>
        <v>0</v>
      </c>
      <c r="J11">
        <f>Projects!J11</f>
        <v>0</v>
      </c>
      <c r="K11">
        <f>Projects!K11</f>
        <v>0</v>
      </c>
      <c r="L11">
        <f>Projects!L11</f>
        <v>0</v>
      </c>
      <c r="M11">
        <f>Projects!M11</f>
        <v>0</v>
      </c>
      <c r="N11">
        <f>Projects!N11</f>
        <v>0</v>
      </c>
      <c r="O11">
        <f>Projects!O11</f>
        <v>0</v>
      </c>
      <c r="P11">
        <f>Projects!P11</f>
        <v>0</v>
      </c>
      <c r="Q11">
        <f>Projects!Q11</f>
        <v>0</v>
      </c>
      <c r="R11">
        <f>Projects!R11</f>
        <v>0</v>
      </c>
      <c r="S11">
        <f>Projects!S11</f>
        <v>0</v>
      </c>
      <c r="T11">
        <f>Projects!T11</f>
        <v>0</v>
      </c>
      <c r="U11">
        <f>Projects!U11</f>
        <v>0</v>
      </c>
      <c r="V11">
        <f>Projects!V11</f>
        <v>0</v>
      </c>
      <c r="W11">
        <f>Projects!W11</f>
        <v>0</v>
      </c>
      <c r="X11">
        <f>Projects!X11</f>
        <v>0</v>
      </c>
    </row>
    <row r="12" spans="1:24">
      <c r="A12">
        <f>Projects!A12</f>
        <v>0</v>
      </c>
      <c r="B12">
        <f>Projects!B12</f>
        <v>0</v>
      </c>
      <c r="C12">
        <f>Projects!C12</f>
        <v>0</v>
      </c>
      <c r="D12">
        <f>Projects!D12</f>
        <v>0</v>
      </c>
      <c r="E12">
        <f>Projects!E12</f>
        <v>0</v>
      </c>
      <c r="F12">
        <f>Projects!F12</f>
        <v>0</v>
      </c>
      <c r="G12">
        <f>Projects!G12</f>
        <v>0</v>
      </c>
      <c r="H12">
        <f>Projects!H12</f>
        <v>0</v>
      </c>
      <c r="I12">
        <f>Projects!I12</f>
        <v>0</v>
      </c>
      <c r="J12">
        <f>Projects!J12</f>
        <v>0</v>
      </c>
      <c r="K12">
        <f>Projects!K12</f>
        <v>0</v>
      </c>
      <c r="L12">
        <f>Projects!L12</f>
        <v>0</v>
      </c>
      <c r="M12">
        <f>Projects!M12</f>
        <v>0</v>
      </c>
      <c r="N12">
        <f>Projects!N12</f>
        <v>0</v>
      </c>
      <c r="O12">
        <f>Projects!O12</f>
        <v>0</v>
      </c>
      <c r="P12">
        <f>Projects!P12</f>
        <v>0</v>
      </c>
      <c r="Q12">
        <f>Projects!Q12</f>
        <v>0</v>
      </c>
      <c r="R12">
        <f>Projects!R12</f>
        <v>0</v>
      </c>
      <c r="S12">
        <f>Projects!S12</f>
        <v>0</v>
      </c>
      <c r="T12">
        <f>Projects!T12</f>
        <v>0</v>
      </c>
      <c r="U12">
        <f>Projects!U12</f>
        <v>0</v>
      </c>
      <c r="V12">
        <f>Projects!V12</f>
        <v>0</v>
      </c>
      <c r="W12">
        <f>Projects!W12</f>
        <v>0</v>
      </c>
      <c r="X12">
        <f>Projects!X12</f>
        <v>0</v>
      </c>
    </row>
    <row r="13" spans="1:24">
      <c r="A13">
        <f>Projects!A13</f>
        <v>0</v>
      </c>
      <c r="B13">
        <f>Projects!B13</f>
        <v>0</v>
      </c>
      <c r="C13">
        <f>Projects!C13</f>
        <v>0</v>
      </c>
      <c r="D13">
        <f>Projects!D13</f>
        <v>0</v>
      </c>
      <c r="E13">
        <f>Projects!E13</f>
        <v>0</v>
      </c>
      <c r="F13">
        <f>Projects!F13</f>
        <v>0</v>
      </c>
      <c r="G13">
        <f>Projects!G13</f>
        <v>0</v>
      </c>
      <c r="H13">
        <f>Projects!H13</f>
        <v>0</v>
      </c>
      <c r="I13">
        <f>Projects!I13</f>
        <v>0</v>
      </c>
      <c r="J13">
        <f>Projects!J13</f>
        <v>0</v>
      </c>
      <c r="K13">
        <f>Projects!K13</f>
        <v>0</v>
      </c>
      <c r="L13">
        <f>Projects!L13</f>
        <v>0</v>
      </c>
      <c r="M13">
        <f>Projects!M13</f>
        <v>0</v>
      </c>
      <c r="N13">
        <f>Projects!N13</f>
        <v>0</v>
      </c>
      <c r="O13">
        <f>Projects!O13</f>
        <v>0</v>
      </c>
      <c r="P13">
        <f>Projects!P13</f>
        <v>0</v>
      </c>
      <c r="Q13">
        <f>Projects!Q13</f>
        <v>0</v>
      </c>
      <c r="R13">
        <f>Projects!R13</f>
        <v>0</v>
      </c>
      <c r="S13">
        <f>Projects!S13</f>
        <v>0</v>
      </c>
      <c r="T13">
        <f>Projects!T13</f>
        <v>0</v>
      </c>
      <c r="U13">
        <f>Projects!U13</f>
        <v>0</v>
      </c>
      <c r="V13">
        <f>Projects!V13</f>
        <v>0</v>
      </c>
      <c r="W13">
        <f>Projects!W13</f>
        <v>0</v>
      </c>
      <c r="X13">
        <f>Projects!X13</f>
        <v>0</v>
      </c>
    </row>
    <row r="14" spans="1:24">
      <c r="A14">
        <f>Projects!A14</f>
        <v>0</v>
      </c>
      <c r="B14">
        <f>Projects!B14</f>
        <v>0</v>
      </c>
      <c r="C14">
        <f>Projects!C14</f>
        <v>0</v>
      </c>
      <c r="D14">
        <f>Projects!D14</f>
        <v>0</v>
      </c>
      <c r="E14">
        <f>Projects!E14</f>
        <v>0</v>
      </c>
      <c r="F14">
        <f>Projects!F14</f>
        <v>0</v>
      </c>
      <c r="G14">
        <f>Projects!G14</f>
        <v>0</v>
      </c>
      <c r="H14">
        <f>Projects!H14</f>
        <v>0</v>
      </c>
      <c r="I14">
        <f>Projects!I14</f>
        <v>0</v>
      </c>
      <c r="J14">
        <f>Projects!J14</f>
        <v>0</v>
      </c>
      <c r="K14">
        <f>Projects!K14</f>
        <v>0</v>
      </c>
      <c r="L14">
        <f>Projects!L14</f>
        <v>0</v>
      </c>
      <c r="M14">
        <f>Projects!M14</f>
        <v>0</v>
      </c>
      <c r="N14">
        <f>Projects!N14</f>
        <v>0</v>
      </c>
      <c r="O14">
        <f>Projects!O14</f>
        <v>0</v>
      </c>
      <c r="P14">
        <f>Projects!P14</f>
        <v>0</v>
      </c>
      <c r="Q14">
        <f>Projects!Q14</f>
        <v>0</v>
      </c>
      <c r="R14">
        <f>Projects!R14</f>
        <v>0</v>
      </c>
      <c r="S14">
        <f>Projects!S14</f>
        <v>0</v>
      </c>
      <c r="T14">
        <f>Projects!T14</f>
        <v>0</v>
      </c>
      <c r="U14">
        <f>Projects!U14</f>
        <v>0</v>
      </c>
      <c r="V14">
        <f>Projects!V14</f>
        <v>0</v>
      </c>
      <c r="W14">
        <f>Projects!W14</f>
        <v>0</v>
      </c>
      <c r="X14">
        <f>Projects!X14</f>
        <v>0</v>
      </c>
    </row>
    <row r="15" spans="1:24">
      <c r="A15">
        <f>Projects!A15</f>
        <v>0</v>
      </c>
      <c r="B15">
        <f>Projects!B15</f>
        <v>0</v>
      </c>
      <c r="C15">
        <f>Projects!C15</f>
        <v>0</v>
      </c>
      <c r="D15">
        <f>Projects!D15</f>
        <v>0</v>
      </c>
      <c r="E15">
        <f>Projects!E15</f>
        <v>0</v>
      </c>
      <c r="F15">
        <f>Projects!F15</f>
        <v>0</v>
      </c>
      <c r="G15">
        <f>Projects!G15</f>
        <v>0</v>
      </c>
      <c r="H15">
        <f>Projects!H15</f>
        <v>0</v>
      </c>
      <c r="I15">
        <f>Projects!I15</f>
        <v>0</v>
      </c>
      <c r="J15">
        <f>Projects!J15</f>
        <v>0</v>
      </c>
      <c r="K15">
        <f>Projects!K15</f>
        <v>0</v>
      </c>
      <c r="L15">
        <f>Projects!L15</f>
        <v>0</v>
      </c>
      <c r="M15">
        <f>Projects!M15</f>
        <v>0</v>
      </c>
      <c r="N15">
        <f>Projects!N15</f>
        <v>0</v>
      </c>
      <c r="O15">
        <f>Projects!O15</f>
        <v>0</v>
      </c>
      <c r="P15">
        <f>Projects!P15</f>
        <v>0</v>
      </c>
      <c r="Q15">
        <f>Projects!Q15</f>
        <v>0</v>
      </c>
      <c r="R15">
        <f>Projects!R15</f>
        <v>0</v>
      </c>
      <c r="S15">
        <f>Projects!S15</f>
        <v>0</v>
      </c>
      <c r="T15">
        <f>Projects!T15</f>
        <v>0</v>
      </c>
      <c r="U15">
        <f>Projects!U15</f>
        <v>0</v>
      </c>
      <c r="V15">
        <f>Projects!V15</f>
        <v>0</v>
      </c>
      <c r="W15">
        <f>Projects!W15</f>
        <v>0</v>
      </c>
      <c r="X15">
        <f>Projects!X15</f>
        <v>0</v>
      </c>
    </row>
    <row r="16" spans="1:24">
      <c r="A16">
        <f>Projects!A16</f>
        <v>0</v>
      </c>
      <c r="B16">
        <f>Projects!B16</f>
        <v>0</v>
      </c>
      <c r="C16">
        <f>Projects!C16</f>
        <v>0</v>
      </c>
      <c r="D16">
        <f>Projects!D16</f>
        <v>0</v>
      </c>
      <c r="E16">
        <f>Projects!E16</f>
        <v>0</v>
      </c>
      <c r="F16">
        <f>Projects!F16</f>
        <v>0</v>
      </c>
      <c r="G16">
        <f>Projects!G16</f>
        <v>0</v>
      </c>
      <c r="H16">
        <f>Projects!H16</f>
        <v>0</v>
      </c>
      <c r="I16">
        <f>Projects!I16</f>
        <v>0</v>
      </c>
      <c r="J16">
        <f>Projects!J16</f>
        <v>0</v>
      </c>
      <c r="K16">
        <f>Projects!K16</f>
        <v>0</v>
      </c>
      <c r="L16">
        <f>Projects!L16</f>
        <v>0</v>
      </c>
      <c r="M16">
        <f>Projects!M16</f>
        <v>0</v>
      </c>
      <c r="N16">
        <f>Projects!N16</f>
        <v>0</v>
      </c>
      <c r="O16">
        <f>Projects!O16</f>
        <v>0</v>
      </c>
      <c r="P16">
        <f>Projects!P16</f>
        <v>0</v>
      </c>
      <c r="Q16">
        <f>Projects!Q16</f>
        <v>0</v>
      </c>
      <c r="R16">
        <f>Projects!R16</f>
        <v>0</v>
      </c>
      <c r="S16">
        <f>Projects!S16</f>
        <v>0</v>
      </c>
      <c r="T16">
        <f>Projects!T16</f>
        <v>0</v>
      </c>
      <c r="U16">
        <f>Projects!U16</f>
        <v>0</v>
      </c>
      <c r="V16">
        <f>Projects!V16</f>
        <v>0</v>
      </c>
      <c r="W16">
        <f>Projects!W16</f>
        <v>0</v>
      </c>
      <c r="X16">
        <f>Projects!X16</f>
        <v>0</v>
      </c>
    </row>
    <row r="17" spans="1:24">
      <c r="A17">
        <f>Projects!A17</f>
        <v>0</v>
      </c>
      <c r="B17">
        <f>Projects!B17</f>
        <v>0</v>
      </c>
      <c r="C17">
        <f>Projects!C17</f>
        <v>0</v>
      </c>
      <c r="D17">
        <f>Projects!D17</f>
        <v>0</v>
      </c>
      <c r="E17">
        <f>Projects!E17</f>
        <v>0</v>
      </c>
      <c r="F17">
        <f>Projects!F17</f>
        <v>0</v>
      </c>
      <c r="G17">
        <f>Projects!G17</f>
        <v>0</v>
      </c>
      <c r="H17">
        <f>Projects!H17</f>
        <v>0</v>
      </c>
      <c r="I17">
        <f>Projects!I17</f>
        <v>0</v>
      </c>
      <c r="J17">
        <f>Projects!J17</f>
        <v>0</v>
      </c>
      <c r="K17">
        <f>Projects!K17</f>
        <v>0</v>
      </c>
      <c r="L17">
        <f>Projects!L17</f>
        <v>0</v>
      </c>
      <c r="M17">
        <f>Projects!M17</f>
        <v>0</v>
      </c>
      <c r="N17">
        <f>Projects!N17</f>
        <v>0</v>
      </c>
      <c r="O17">
        <f>Projects!O17</f>
        <v>0</v>
      </c>
      <c r="P17">
        <f>Projects!P17</f>
        <v>0</v>
      </c>
      <c r="Q17">
        <f>Projects!Q17</f>
        <v>0</v>
      </c>
      <c r="R17">
        <f>Projects!R17</f>
        <v>0</v>
      </c>
      <c r="S17">
        <f>Projects!S17</f>
        <v>0</v>
      </c>
      <c r="T17">
        <f>Projects!T17</f>
        <v>0</v>
      </c>
      <c r="U17">
        <f>Projects!U17</f>
        <v>0</v>
      </c>
      <c r="V17">
        <f>Projects!V17</f>
        <v>0</v>
      </c>
      <c r="W17">
        <f>Projects!W17</f>
        <v>0</v>
      </c>
      <c r="X17">
        <f>Projects!X17</f>
        <v>0</v>
      </c>
    </row>
    <row r="18" spans="1:24">
      <c r="A18">
        <f>Projects!A18</f>
        <v>0</v>
      </c>
      <c r="B18">
        <f>Projects!B18</f>
        <v>0</v>
      </c>
      <c r="C18">
        <f>Projects!C18</f>
        <v>0</v>
      </c>
      <c r="D18">
        <f>Projects!D18</f>
        <v>0</v>
      </c>
      <c r="E18">
        <f>Projects!E18</f>
        <v>0</v>
      </c>
      <c r="F18">
        <f>Projects!F18</f>
        <v>0</v>
      </c>
      <c r="G18">
        <f>Projects!G18</f>
        <v>0</v>
      </c>
      <c r="H18">
        <f>Projects!H18</f>
        <v>0</v>
      </c>
      <c r="I18">
        <f>Projects!I18</f>
        <v>0</v>
      </c>
      <c r="J18">
        <f>Projects!J18</f>
        <v>0</v>
      </c>
      <c r="K18">
        <f>Projects!K18</f>
        <v>0</v>
      </c>
      <c r="L18">
        <f>Projects!L18</f>
        <v>0</v>
      </c>
      <c r="M18">
        <f>Projects!M18</f>
        <v>0</v>
      </c>
      <c r="N18">
        <f>Projects!N18</f>
        <v>0</v>
      </c>
      <c r="O18">
        <f>Projects!O18</f>
        <v>0</v>
      </c>
      <c r="P18">
        <f>Projects!P18</f>
        <v>0</v>
      </c>
      <c r="Q18">
        <f>Projects!Q18</f>
        <v>0</v>
      </c>
      <c r="R18">
        <f>Projects!R18</f>
        <v>0</v>
      </c>
      <c r="S18">
        <f>Projects!S18</f>
        <v>0</v>
      </c>
      <c r="T18">
        <f>Projects!T18</f>
        <v>0</v>
      </c>
      <c r="U18">
        <f>Projects!U18</f>
        <v>0</v>
      </c>
      <c r="V18">
        <f>Projects!V18</f>
        <v>0</v>
      </c>
      <c r="W18">
        <f>Projects!W18</f>
        <v>0</v>
      </c>
      <c r="X18">
        <f>Projects!X18</f>
        <v>0</v>
      </c>
    </row>
    <row r="19" spans="1:24">
      <c r="A19">
        <f>Projects!A19</f>
        <v>0</v>
      </c>
      <c r="B19">
        <f>Projects!B19</f>
        <v>0</v>
      </c>
      <c r="C19">
        <f>Projects!C19</f>
        <v>0</v>
      </c>
      <c r="D19">
        <f>Projects!D19</f>
        <v>0</v>
      </c>
      <c r="E19">
        <f>Projects!E19</f>
        <v>0</v>
      </c>
      <c r="F19">
        <f>Projects!F19</f>
        <v>0</v>
      </c>
      <c r="G19">
        <f>Projects!G19</f>
        <v>0</v>
      </c>
      <c r="H19">
        <f>Projects!H19</f>
        <v>0</v>
      </c>
      <c r="I19">
        <f>Projects!I19</f>
        <v>0</v>
      </c>
      <c r="J19">
        <f>Projects!J19</f>
        <v>0</v>
      </c>
      <c r="K19">
        <f>Projects!K19</f>
        <v>0</v>
      </c>
      <c r="L19">
        <f>Projects!L19</f>
        <v>0</v>
      </c>
      <c r="M19">
        <f>Projects!M19</f>
        <v>0</v>
      </c>
      <c r="N19">
        <f>Projects!N19</f>
        <v>0</v>
      </c>
      <c r="O19">
        <f>Projects!O19</f>
        <v>0</v>
      </c>
      <c r="P19">
        <f>Projects!P19</f>
        <v>0</v>
      </c>
      <c r="Q19">
        <f>Projects!Q19</f>
        <v>0</v>
      </c>
      <c r="R19">
        <f>Projects!R19</f>
        <v>0</v>
      </c>
      <c r="S19">
        <f>Projects!S19</f>
        <v>0</v>
      </c>
      <c r="T19">
        <f>Projects!T19</f>
        <v>0</v>
      </c>
      <c r="U19">
        <f>Projects!U19</f>
        <v>0</v>
      </c>
      <c r="V19">
        <f>Projects!V19</f>
        <v>0</v>
      </c>
      <c r="W19">
        <f>Projects!W19</f>
        <v>0</v>
      </c>
      <c r="X19">
        <f>Projects!X19</f>
        <v>0</v>
      </c>
    </row>
    <row r="20" spans="1:24">
      <c r="A20">
        <f>Projects!A20</f>
        <v>0</v>
      </c>
      <c r="B20">
        <f>Projects!B20</f>
        <v>0</v>
      </c>
      <c r="C20">
        <f>Projects!C20</f>
        <v>0</v>
      </c>
      <c r="D20">
        <f>Projects!D20</f>
        <v>0</v>
      </c>
      <c r="E20">
        <f>Projects!E20</f>
        <v>0</v>
      </c>
      <c r="F20">
        <f>Projects!F20</f>
        <v>0</v>
      </c>
      <c r="G20">
        <f>Projects!G20</f>
        <v>0</v>
      </c>
      <c r="H20">
        <f>Projects!H20</f>
        <v>0</v>
      </c>
      <c r="I20">
        <f>Projects!I20</f>
        <v>0</v>
      </c>
      <c r="J20">
        <f>Projects!J20</f>
        <v>0</v>
      </c>
      <c r="K20">
        <f>Projects!K20</f>
        <v>0</v>
      </c>
      <c r="L20">
        <f>Projects!L20</f>
        <v>0</v>
      </c>
      <c r="M20">
        <f>Projects!M20</f>
        <v>0</v>
      </c>
      <c r="N20">
        <f>Projects!N20</f>
        <v>0</v>
      </c>
      <c r="O20">
        <f>Projects!O20</f>
        <v>0</v>
      </c>
      <c r="P20">
        <f>Projects!P20</f>
        <v>0</v>
      </c>
      <c r="Q20">
        <f>Projects!Q20</f>
        <v>0</v>
      </c>
      <c r="R20">
        <f>Projects!R20</f>
        <v>0</v>
      </c>
      <c r="S20">
        <f>Projects!S20</f>
        <v>0</v>
      </c>
      <c r="T20">
        <f>Projects!T20</f>
        <v>0</v>
      </c>
      <c r="U20">
        <f>Projects!U20</f>
        <v>0</v>
      </c>
      <c r="V20">
        <f>Projects!V20</f>
        <v>0</v>
      </c>
      <c r="W20">
        <f>Projects!W20</f>
        <v>0</v>
      </c>
      <c r="X20">
        <f>Projects!X20</f>
        <v>0</v>
      </c>
    </row>
    <row r="21" spans="1:24">
      <c r="A21">
        <f>Projects!A21</f>
        <v>0</v>
      </c>
      <c r="B21">
        <f>Projects!B21</f>
        <v>0</v>
      </c>
      <c r="C21">
        <f>Projects!C21</f>
        <v>0</v>
      </c>
      <c r="D21">
        <f>Projects!D21</f>
        <v>0</v>
      </c>
      <c r="E21">
        <f>Projects!E21</f>
        <v>0</v>
      </c>
      <c r="F21">
        <f>Projects!F21</f>
        <v>0</v>
      </c>
      <c r="G21">
        <f>Projects!G21</f>
        <v>0</v>
      </c>
      <c r="H21">
        <f>Projects!H21</f>
        <v>0</v>
      </c>
      <c r="I21">
        <f>Projects!I21</f>
        <v>0</v>
      </c>
      <c r="J21">
        <f>Projects!J21</f>
        <v>0</v>
      </c>
      <c r="K21">
        <f>Projects!K21</f>
        <v>0</v>
      </c>
      <c r="L21">
        <f>Projects!L21</f>
        <v>0</v>
      </c>
      <c r="M21">
        <f>Projects!M21</f>
        <v>0</v>
      </c>
      <c r="N21">
        <f>Projects!N21</f>
        <v>0</v>
      </c>
      <c r="O21">
        <f>Projects!O21</f>
        <v>0</v>
      </c>
      <c r="P21">
        <f>Projects!P21</f>
        <v>0</v>
      </c>
      <c r="Q21">
        <f>Projects!Q21</f>
        <v>0</v>
      </c>
      <c r="R21">
        <f>Projects!R21</f>
        <v>0</v>
      </c>
      <c r="S21">
        <f>Projects!S21</f>
        <v>0</v>
      </c>
      <c r="T21">
        <f>Projects!T21</f>
        <v>0</v>
      </c>
      <c r="U21">
        <f>Projects!U21</f>
        <v>0</v>
      </c>
      <c r="V21">
        <f>Projects!V21</f>
        <v>0</v>
      </c>
      <c r="W21">
        <f>Projects!W21</f>
        <v>0</v>
      </c>
      <c r="X21">
        <f>Projects!X21</f>
        <v>0</v>
      </c>
    </row>
    <row r="22" spans="1:24">
      <c r="A22">
        <f>Projects!A22</f>
        <v>0</v>
      </c>
      <c r="B22">
        <f>Projects!B22</f>
        <v>0</v>
      </c>
      <c r="C22">
        <f>Projects!C22</f>
        <v>0</v>
      </c>
      <c r="D22">
        <f>Projects!D22</f>
        <v>0</v>
      </c>
      <c r="E22">
        <f>Projects!E22</f>
        <v>0</v>
      </c>
      <c r="F22">
        <f>Projects!F22</f>
        <v>0</v>
      </c>
      <c r="G22">
        <f>Projects!G22</f>
        <v>0</v>
      </c>
      <c r="H22">
        <f>Projects!H22</f>
        <v>0</v>
      </c>
      <c r="I22">
        <f>Projects!I22</f>
        <v>0</v>
      </c>
      <c r="J22">
        <f>Projects!J22</f>
        <v>0</v>
      </c>
      <c r="K22">
        <f>Projects!K22</f>
        <v>0</v>
      </c>
      <c r="L22">
        <f>Projects!L22</f>
        <v>0</v>
      </c>
      <c r="M22">
        <f>Projects!M22</f>
        <v>0</v>
      </c>
      <c r="N22">
        <f>Projects!N22</f>
        <v>0</v>
      </c>
      <c r="O22">
        <f>Projects!O22</f>
        <v>0</v>
      </c>
      <c r="P22">
        <f>Projects!P22</f>
        <v>0</v>
      </c>
      <c r="Q22">
        <f>Projects!Q22</f>
        <v>0</v>
      </c>
      <c r="R22">
        <f>Projects!R22</f>
        <v>0</v>
      </c>
      <c r="S22">
        <f>Projects!S22</f>
        <v>0</v>
      </c>
      <c r="T22">
        <f>Projects!T22</f>
        <v>0</v>
      </c>
      <c r="U22">
        <f>Projects!U22</f>
        <v>0</v>
      </c>
      <c r="V22">
        <f>Projects!V22</f>
        <v>0</v>
      </c>
      <c r="W22">
        <f>Projects!W22</f>
        <v>0</v>
      </c>
      <c r="X22">
        <f>Projects!X22</f>
        <v>0</v>
      </c>
    </row>
    <row r="23" spans="1:24">
      <c r="A23">
        <f>Projects!A23</f>
        <v>0</v>
      </c>
      <c r="B23">
        <f>Projects!B23</f>
        <v>0</v>
      </c>
      <c r="C23">
        <f>Projects!C23</f>
        <v>0</v>
      </c>
      <c r="D23">
        <f>Projects!D23</f>
        <v>0</v>
      </c>
      <c r="E23">
        <f>Projects!E23</f>
        <v>0</v>
      </c>
      <c r="F23">
        <f>Projects!F23</f>
        <v>0</v>
      </c>
      <c r="G23">
        <f>Projects!G23</f>
        <v>0</v>
      </c>
      <c r="H23">
        <f>Projects!H23</f>
        <v>0</v>
      </c>
      <c r="I23">
        <f>Projects!I23</f>
        <v>0</v>
      </c>
      <c r="J23">
        <f>Projects!J23</f>
        <v>0</v>
      </c>
      <c r="K23">
        <f>Projects!K23</f>
        <v>0</v>
      </c>
      <c r="L23">
        <f>Projects!L23</f>
        <v>0</v>
      </c>
      <c r="M23">
        <f>Projects!M23</f>
        <v>0</v>
      </c>
      <c r="N23">
        <f>Projects!N23</f>
        <v>0</v>
      </c>
      <c r="O23">
        <f>Projects!O23</f>
        <v>0</v>
      </c>
      <c r="P23">
        <f>Projects!P23</f>
        <v>0</v>
      </c>
      <c r="Q23">
        <f>Projects!Q23</f>
        <v>0</v>
      </c>
      <c r="R23">
        <f>Projects!R23</f>
        <v>0</v>
      </c>
      <c r="S23">
        <f>Projects!S23</f>
        <v>0</v>
      </c>
      <c r="T23">
        <f>Projects!T23</f>
        <v>0</v>
      </c>
      <c r="U23">
        <f>Projects!U23</f>
        <v>0</v>
      </c>
      <c r="V23">
        <f>Projects!V23</f>
        <v>0</v>
      </c>
      <c r="W23">
        <f>Projects!W23</f>
        <v>0</v>
      </c>
      <c r="X23">
        <f>Projects!X23</f>
        <v>0</v>
      </c>
    </row>
    <row r="24" spans="1:24">
      <c r="A24">
        <f>Projects!A24</f>
        <v>0</v>
      </c>
      <c r="B24">
        <f>Projects!B24</f>
        <v>0</v>
      </c>
      <c r="C24">
        <f>Projects!C24</f>
        <v>0</v>
      </c>
      <c r="D24">
        <f>Projects!D24</f>
        <v>0</v>
      </c>
      <c r="E24">
        <f>Projects!E24</f>
        <v>0</v>
      </c>
      <c r="F24">
        <f>Projects!F24</f>
        <v>0</v>
      </c>
      <c r="G24">
        <f>Projects!G24</f>
        <v>0</v>
      </c>
      <c r="H24">
        <f>Projects!H24</f>
        <v>0</v>
      </c>
      <c r="I24">
        <f>Projects!I24</f>
        <v>0</v>
      </c>
      <c r="J24">
        <f>Projects!J24</f>
        <v>0</v>
      </c>
      <c r="K24">
        <f>Projects!K24</f>
        <v>0</v>
      </c>
      <c r="L24">
        <f>Projects!L24</f>
        <v>0</v>
      </c>
      <c r="M24">
        <f>Projects!M24</f>
        <v>0</v>
      </c>
      <c r="N24">
        <f>Projects!N24</f>
        <v>0</v>
      </c>
      <c r="O24">
        <f>Projects!O24</f>
        <v>0</v>
      </c>
      <c r="P24">
        <f>Projects!P24</f>
        <v>0</v>
      </c>
      <c r="Q24">
        <f>Projects!Q24</f>
        <v>0</v>
      </c>
      <c r="R24">
        <f>Projects!R24</f>
        <v>0</v>
      </c>
      <c r="S24">
        <f>Projects!S24</f>
        <v>0</v>
      </c>
      <c r="T24">
        <f>Projects!T24</f>
        <v>0</v>
      </c>
      <c r="U24">
        <f>Projects!U24</f>
        <v>0</v>
      </c>
      <c r="V24">
        <f>Projects!V24</f>
        <v>0</v>
      </c>
      <c r="W24">
        <f>Projects!W24</f>
        <v>0</v>
      </c>
      <c r="X24">
        <f>Projects!X24</f>
        <v>0</v>
      </c>
    </row>
    <row r="25" spans="1:24">
      <c r="A25">
        <f>Projects!A25</f>
        <v>0</v>
      </c>
      <c r="B25">
        <f>Projects!B25</f>
        <v>0</v>
      </c>
      <c r="C25">
        <f>Projects!C25</f>
        <v>0</v>
      </c>
      <c r="D25">
        <f>Projects!D25</f>
        <v>0</v>
      </c>
      <c r="E25">
        <f>Projects!E25</f>
        <v>0</v>
      </c>
      <c r="F25">
        <f>Projects!F25</f>
        <v>0</v>
      </c>
      <c r="G25">
        <f>Projects!G25</f>
        <v>0</v>
      </c>
      <c r="H25">
        <f>Projects!H25</f>
        <v>0</v>
      </c>
      <c r="I25">
        <f>Projects!I25</f>
        <v>0</v>
      </c>
      <c r="J25">
        <f>Projects!J25</f>
        <v>0</v>
      </c>
      <c r="K25">
        <f>Projects!K25</f>
        <v>0</v>
      </c>
      <c r="L25">
        <f>Projects!L25</f>
        <v>0</v>
      </c>
      <c r="M25">
        <f>Projects!M25</f>
        <v>0</v>
      </c>
      <c r="N25">
        <f>Projects!N25</f>
        <v>0</v>
      </c>
      <c r="O25">
        <f>Projects!O25</f>
        <v>0</v>
      </c>
      <c r="P25">
        <f>Projects!P25</f>
        <v>0</v>
      </c>
      <c r="Q25">
        <f>Projects!Q25</f>
        <v>0</v>
      </c>
      <c r="R25">
        <f>Projects!R25</f>
        <v>0</v>
      </c>
      <c r="S25">
        <f>Projects!S25</f>
        <v>0</v>
      </c>
      <c r="T25">
        <f>Projects!T25</f>
        <v>0</v>
      </c>
      <c r="U25">
        <f>Projects!U25</f>
        <v>0</v>
      </c>
      <c r="V25">
        <f>Projects!V25</f>
        <v>0</v>
      </c>
      <c r="W25">
        <f>Projects!W25</f>
        <v>0</v>
      </c>
      <c r="X25">
        <f>Projects!X25</f>
        <v>0</v>
      </c>
    </row>
    <row r="26" spans="1:24">
      <c r="A26">
        <f>Projects!A26</f>
        <v>0</v>
      </c>
      <c r="B26">
        <f>Projects!B26</f>
        <v>0</v>
      </c>
      <c r="C26">
        <f>Projects!C26</f>
        <v>0</v>
      </c>
      <c r="D26">
        <f>Projects!D26</f>
        <v>0</v>
      </c>
      <c r="E26">
        <f>Projects!E26</f>
        <v>0</v>
      </c>
      <c r="F26">
        <f>Projects!F26</f>
        <v>0</v>
      </c>
      <c r="G26">
        <f>Projects!G26</f>
        <v>0</v>
      </c>
      <c r="H26">
        <f>Projects!H26</f>
        <v>0</v>
      </c>
      <c r="I26">
        <f>Projects!I26</f>
        <v>0</v>
      </c>
      <c r="J26">
        <f>Projects!J26</f>
        <v>0</v>
      </c>
      <c r="K26">
        <f>Projects!K26</f>
        <v>0</v>
      </c>
      <c r="L26">
        <f>Projects!L26</f>
        <v>0</v>
      </c>
      <c r="M26">
        <f>Projects!M26</f>
        <v>0</v>
      </c>
      <c r="N26">
        <f>Projects!N26</f>
        <v>0</v>
      </c>
      <c r="O26">
        <f>Projects!O26</f>
        <v>0</v>
      </c>
      <c r="P26">
        <f>Projects!P26</f>
        <v>0</v>
      </c>
      <c r="Q26">
        <f>Projects!Q26</f>
        <v>0</v>
      </c>
      <c r="R26">
        <f>Projects!R26</f>
        <v>0</v>
      </c>
      <c r="S26">
        <f>Projects!S26</f>
        <v>0</v>
      </c>
      <c r="T26">
        <f>Projects!T26</f>
        <v>0</v>
      </c>
      <c r="U26">
        <f>Projects!U26</f>
        <v>0</v>
      </c>
      <c r="V26">
        <f>Projects!V26</f>
        <v>0</v>
      </c>
      <c r="W26">
        <f>Projects!W26</f>
        <v>0</v>
      </c>
      <c r="X26">
        <f>Projects!X26</f>
        <v>0</v>
      </c>
    </row>
    <row r="27" spans="1:24">
      <c r="A27">
        <f>Projects!A27</f>
        <v>0</v>
      </c>
      <c r="B27">
        <f>Projects!B27</f>
        <v>0</v>
      </c>
      <c r="C27">
        <f>Projects!C27</f>
        <v>0</v>
      </c>
      <c r="D27">
        <f>Projects!D27</f>
        <v>0</v>
      </c>
      <c r="E27">
        <f>Projects!E27</f>
        <v>0</v>
      </c>
      <c r="F27">
        <f>Projects!F27</f>
        <v>0</v>
      </c>
      <c r="G27">
        <f>Projects!G27</f>
        <v>0</v>
      </c>
      <c r="H27">
        <f>Projects!H27</f>
        <v>0</v>
      </c>
      <c r="I27">
        <f>Projects!I27</f>
        <v>0</v>
      </c>
      <c r="J27">
        <f>Projects!J27</f>
        <v>0</v>
      </c>
      <c r="K27">
        <f>Projects!K27</f>
        <v>0</v>
      </c>
      <c r="L27">
        <f>Projects!L27</f>
        <v>0</v>
      </c>
      <c r="M27">
        <f>Projects!M27</f>
        <v>0</v>
      </c>
      <c r="N27">
        <f>Projects!N27</f>
        <v>0</v>
      </c>
      <c r="O27">
        <f>Projects!O27</f>
        <v>0</v>
      </c>
      <c r="P27">
        <f>Projects!P27</f>
        <v>0</v>
      </c>
      <c r="Q27">
        <f>Projects!Q27</f>
        <v>0</v>
      </c>
      <c r="R27">
        <f>Projects!R27</f>
        <v>0</v>
      </c>
      <c r="S27">
        <f>Projects!S27</f>
        <v>0</v>
      </c>
      <c r="T27">
        <f>Projects!T27</f>
        <v>0</v>
      </c>
      <c r="U27">
        <f>Projects!U27</f>
        <v>0</v>
      </c>
      <c r="V27">
        <f>Projects!V27</f>
        <v>0</v>
      </c>
      <c r="W27">
        <f>Projects!W27</f>
        <v>0</v>
      </c>
      <c r="X27">
        <f>Projects!X27</f>
        <v>0</v>
      </c>
    </row>
    <row r="28" spans="1:24">
      <c r="A28">
        <f>Projects!A28</f>
        <v>0</v>
      </c>
      <c r="B28">
        <f>Projects!B28</f>
        <v>0</v>
      </c>
      <c r="C28">
        <f>Projects!C28</f>
        <v>0</v>
      </c>
      <c r="D28">
        <f>Projects!D28</f>
        <v>0</v>
      </c>
      <c r="E28">
        <f>Projects!E28</f>
        <v>0</v>
      </c>
      <c r="F28">
        <f>Projects!F28</f>
        <v>0</v>
      </c>
      <c r="G28">
        <f>Projects!G28</f>
        <v>0</v>
      </c>
      <c r="H28">
        <f>Projects!H28</f>
        <v>0</v>
      </c>
      <c r="I28">
        <f>Projects!I28</f>
        <v>0</v>
      </c>
      <c r="J28">
        <f>Projects!J28</f>
        <v>0</v>
      </c>
      <c r="K28">
        <f>Projects!K28</f>
        <v>0</v>
      </c>
      <c r="L28">
        <f>Projects!L28</f>
        <v>0</v>
      </c>
      <c r="M28">
        <f>Projects!M28</f>
        <v>0</v>
      </c>
      <c r="N28">
        <f>Projects!N28</f>
        <v>0</v>
      </c>
      <c r="O28">
        <f>Projects!O28</f>
        <v>0</v>
      </c>
      <c r="P28">
        <f>Projects!P28</f>
        <v>0</v>
      </c>
      <c r="Q28">
        <f>Projects!Q28</f>
        <v>0</v>
      </c>
      <c r="R28">
        <f>Projects!R28</f>
        <v>0</v>
      </c>
      <c r="S28">
        <f>Projects!S28</f>
        <v>0</v>
      </c>
      <c r="T28">
        <f>Projects!T28</f>
        <v>0</v>
      </c>
      <c r="U28">
        <f>Projects!U28</f>
        <v>0</v>
      </c>
      <c r="V28">
        <f>Projects!V28</f>
        <v>0</v>
      </c>
      <c r="W28">
        <f>Projects!W28</f>
        <v>0</v>
      </c>
      <c r="X28">
        <f>Projects!X28</f>
        <v>0</v>
      </c>
    </row>
    <row r="29" spans="1:24">
      <c r="A29">
        <f>Projects!A29</f>
        <v>0</v>
      </c>
      <c r="B29">
        <f>Projects!B29</f>
        <v>0</v>
      </c>
      <c r="C29">
        <f>Projects!C29</f>
        <v>0</v>
      </c>
      <c r="D29">
        <f>Projects!D29</f>
        <v>0</v>
      </c>
      <c r="E29">
        <f>Projects!E29</f>
        <v>0</v>
      </c>
      <c r="F29">
        <f>Projects!F29</f>
        <v>0</v>
      </c>
      <c r="G29">
        <f>Projects!G29</f>
        <v>0</v>
      </c>
      <c r="H29">
        <f>Projects!H29</f>
        <v>0</v>
      </c>
      <c r="I29">
        <f>Projects!I29</f>
        <v>0</v>
      </c>
      <c r="J29">
        <f>Projects!J29</f>
        <v>0</v>
      </c>
      <c r="K29">
        <f>Projects!K29</f>
        <v>0</v>
      </c>
      <c r="L29">
        <f>Projects!L29</f>
        <v>0</v>
      </c>
      <c r="M29">
        <f>Projects!M29</f>
        <v>0</v>
      </c>
      <c r="N29">
        <f>Projects!N29</f>
        <v>0</v>
      </c>
      <c r="O29">
        <f>Projects!O29</f>
        <v>0</v>
      </c>
      <c r="P29">
        <f>Projects!P29</f>
        <v>0</v>
      </c>
      <c r="Q29">
        <f>Projects!Q29</f>
        <v>0</v>
      </c>
      <c r="R29">
        <f>Projects!R29</f>
        <v>0</v>
      </c>
      <c r="S29">
        <f>Projects!S29</f>
        <v>0</v>
      </c>
      <c r="T29">
        <f>Projects!T29</f>
        <v>0</v>
      </c>
      <c r="U29">
        <f>Projects!U29</f>
        <v>0</v>
      </c>
      <c r="V29">
        <f>Projects!V29</f>
        <v>0</v>
      </c>
      <c r="W29">
        <f>Projects!W29</f>
        <v>0</v>
      </c>
      <c r="X29">
        <f>Projects!X29</f>
        <v>0</v>
      </c>
    </row>
    <row r="30" spans="1:24">
      <c r="A30">
        <f>Projects!A30</f>
        <v>0</v>
      </c>
      <c r="B30">
        <f>Projects!B30</f>
        <v>0</v>
      </c>
      <c r="C30">
        <f>Projects!C30</f>
        <v>0</v>
      </c>
      <c r="D30">
        <f>Projects!D30</f>
        <v>0</v>
      </c>
      <c r="E30">
        <f>Projects!E30</f>
        <v>0</v>
      </c>
      <c r="F30">
        <f>Projects!F30</f>
        <v>0</v>
      </c>
      <c r="G30">
        <f>Projects!G30</f>
        <v>0</v>
      </c>
      <c r="H30">
        <f>Projects!H30</f>
        <v>0</v>
      </c>
      <c r="I30">
        <f>Projects!I30</f>
        <v>0</v>
      </c>
      <c r="J30">
        <f>Projects!J30</f>
        <v>0</v>
      </c>
      <c r="K30">
        <f>Projects!K30</f>
        <v>0</v>
      </c>
      <c r="L30">
        <f>Projects!L30</f>
        <v>0</v>
      </c>
      <c r="M30">
        <f>Projects!M30</f>
        <v>0</v>
      </c>
      <c r="N30">
        <f>Projects!N30</f>
        <v>0</v>
      </c>
      <c r="O30">
        <f>Projects!O30</f>
        <v>0</v>
      </c>
      <c r="P30">
        <f>Projects!P30</f>
        <v>0</v>
      </c>
      <c r="Q30">
        <f>Projects!Q30</f>
        <v>0</v>
      </c>
      <c r="R30">
        <f>Projects!R30</f>
        <v>0</v>
      </c>
      <c r="S30">
        <f>Projects!S30</f>
        <v>0</v>
      </c>
      <c r="T30">
        <f>Projects!T30</f>
        <v>0</v>
      </c>
      <c r="U30">
        <f>Projects!U30</f>
        <v>0</v>
      </c>
      <c r="V30">
        <f>Projects!V30</f>
        <v>0</v>
      </c>
      <c r="W30">
        <f>Projects!W30</f>
        <v>0</v>
      </c>
      <c r="X30">
        <f>Projects!X30</f>
        <v>0</v>
      </c>
    </row>
    <row r="31" spans="1:24">
      <c r="A31">
        <f>Projects!A31</f>
        <v>0</v>
      </c>
      <c r="B31">
        <f>Projects!B31</f>
        <v>0</v>
      </c>
      <c r="C31">
        <f>Projects!C31</f>
        <v>0</v>
      </c>
      <c r="D31">
        <f>Projects!D31</f>
        <v>0</v>
      </c>
      <c r="E31">
        <f>Projects!E31</f>
        <v>0</v>
      </c>
      <c r="F31">
        <f>Projects!F31</f>
        <v>0</v>
      </c>
      <c r="G31">
        <f>Projects!G31</f>
        <v>0</v>
      </c>
      <c r="H31">
        <f>Projects!H31</f>
        <v>0</v>
      </c>
      <c r="I31">
        <f>Projects!I31</f>
        <v>0</v>
      </c>
      <c r="J31">
        <f>Projects!J31</f>
        <v>0</v>
      </c>
      <c r="K31">
        <f>Projects!K31</f>
        <v>0</v>
      </c>
      <c r="L31">
        <f>Projects!L31</f>
        <v>0</v>
      </c>
      <c r="M31">
        <f>Projects!M31</f>
        <v>0</v>
      </c>
      <c r="N31">
        <f>Projects!N31</f>
        <v>0</v>
      </c>
      <c r="O31">
        <f>Projects!O31</f>
        <v>0</v>
      </c>
      <c r="P31">
        <f>Projects!P31</f>
        <v>0</v>
      </c>
      <c r="Q31">
        <f>Projects!Q31</f>
        <v>0</v>
      </c>
      <c r="R31">
        <f>Projects!R31</f>
        <v>0</v>
      </c>
      <c r="S31">
        <f>Projects!S31</f>
        <v>0</v>
      </c>
      <c r="T31">
        <f>Projects!T31</f>
        <v>0</v>
      </c>
      <c r="U31">
        <f>Projects!U31</f>
        <v>0</v>
      </c>
      <c r="V31">
        <f>Projects!V31</f>
        <v>0</v>
      </c>
      <c r="W31">
        <f>Projects!W31</f>
        <v>0</v>
      </c>
      <c r="X31">
        <f>Projects!X31</f>
        <v>0</v>
      </c>
    </row>
    <row r="32" spans="1:24">
      <c r="A32">
        <f>Projects!A32</f>
        <v>0</v>
      </c>
      <c r="B32">
        <f>Projects!B32</f>
        <v>0</v>
      </c>
      <c r="C32">
        <f>Projects!C32</f>
        <v>0</v>
      </c>
      <c r="D32">
        <f>Projects!D32</f>
        <v>0</v>
      </c>
      <c r="E32">
        <f>Projects!E32</f>
        <v>0</v>
      </c>
      <c r="F32">
        <f>Projects!F32</f>
        <v>0</v>
      </c>
      <c r="G32">
        <f>Projects!G32</f>
        <v>0</v>
      </c>
      <c r="H32">
        <f>Projects!H32</f>
        <v>0</v>
      </c>
      <c r="I32">
        <f>Projects!I32</f>
        <v>0</v>
      </c>
      <c r="J32">
        <f>Projects!J32</f>
        <v>0</v>
      </c>
      <c r="K32">
        <f>Projects!K32</f>
        <v>0</v>
      </c>
      <c r="L32">
        <f>Projects!L32</f>
        <v>0</v>
      </c>
      <c r="M32">
        <f>Projects!M32</f>
        <v>0</v>
      </c>
      <c r="N32">
        <f>Projects!N32</f>
        <v>0</v>
      </c>
      <c r="O32">
        <f>Projects!O32</f>
        <v>0</v>
      </c>
      <c r="P32">
        <f>Projects!P32</f>
        <v>0</v>
      </c>
      <c r="Q32">
        <f>Projects!Q32</f>
        <v>0</v>
      </c>
      <c r="R32">
        <f>Projects!R32</f>
        <v>0</v>
      </c>
      <c r="S32">
        <f>Projects!S32</f>
        <v>0</v>
      </c>
      <c r="T32">
        <f>Projects!T32</f>
        <v>0</v>
      </c>
      <c r="U32">
        <f>Projects!U32</f>
        <v>0</v>
      </c>
      <c r="V32">
        <f>Projects!V32</f>
        <v>0</v>
      </c>
      <c r="W32">
        <f>Projects!W32</f>
        <v>0</v>
      </c>
      <c r="X32">
        <f>Projects!X32</f>
        <v>0</v>
      </c>
    </row>
    <row r="33" spans="1:24">
      <c r="A33">
        <f>Projects!A33</f>
        <v>0</v>
      </c>
      <c r="B33">
        <f>Projects!B33</f>
        <v>0</v>
      </c>
      <c r="C33">
        <f>Projects!C33</f>
        <v>0</v>
      </c>
      <c r="D33">
        <f>Projects!D33</f>
        <v>0</v>
      </c>
      <c r="E33">
        <f>Projects!E33</f>
        <v>0</v>
      </c>
      <c r="F33">
        <f>Projects!F33</f>
        <v>0</v>
      </c>
      <c r="G33">
        <f>Projects!G33</f>
        <v>0</v>
      </c>
      <c r="H33">
        <f>Projects!H33</f>
        <v>0</v>
      </c>
      <c r="I33">
        <f>Projects!I33</f>
        <v>0</v>
      </c>
      <c r="J33">
        <f>Projects!J33</f>
        <v>0</v>
      </c>
      <c r="K33">
        <f>Projects!K33</f>
        <v>0</v>
      </c>
      <c r="L33">
        <f>Projects!L33</f>
        <v>0</v>
      </c>
      <c r="M33">
        <f>Projects!M33</f>
        <v>0</v>
      </c>
      <c r="N33">
        <f>Projects!N33</f>
        <v>0</v>
      </c>
      <c r="O33">
        <f>Projects!O33</f>
        <v>0</v>
      </c>
      <c r="P33">
        <f>Projects!P33</f>
        <v>0</v>
      </c>
      <c r="Q33">
        <f>Projects!Q33</f>
        <v>0</v>
      </c>
      <c r="R33">
        <f>Projects!R33</f>
        <v>0</v>
      </c>
      <c r="S33">
        <f>Projects!S33</f>
        <v>0</v>
      </c>
      <c r="T33">
        <f>Projects!T33</f>
        <v>0</v>
      </c>
      <c r="U33">
        <f>Projects!U33</f>
        <v>0</v>
      </c>
      <c r="V33">
        <f>Projects!V33</f>
        <v>0</v>
      </c>
      <c r="W33">
        <f>Projects!W33</f>
        <v>0</v>
      </c>
      <c r="X33">
        <f>Projects!X33</f>
        <v>0</v>
      </c>
    </row>
    <row r="34" spans="1:24">
      <c r="A34">
        <f>Projects!A34</f>
        <v>0</v>
      </c>
      <c r="B34">
        <f>Projects!B34</f>
        <v>0</v>
      </c>
      <c r="C34">
        <f>Projects!C34</f>
        <v>0</v>
      </c>
      <c r="D34">
        <f>Projects!D34</f>
        <v>0</v>
      </c>
      <c r="E34">
        <f>Projects!E34</f>
        <v>0</v>
      </c>
      <c r="F34">
        <f>Projects!F34</f>
        <v>0</v>
      </c>
      <c r="G34">
        <f>Projects!G34</f>
        <v>0</v>
      </c>
      <c r="H34">
        <f>Projects!H34</f>
        <v>0</v>
      </c>
      <c r="I34">
        <f>Projects!I34</f>
        <v>0</v>
      </c>
      <c r="J34">
        <f>Projects!J34</f>
        <v>0</v>
      </c>
      <c r="K34">
        <f>Projects!K34</f>
        <v>0</v>
      </c>
      <c r="L34">
        <f>Projects!L34</f>
        <v>0</v>
      </c>
      <c r="M34">
        <f>Projects!M34</f>
        <v>0</v>
      </c>
      <c r="N34">
        <f>Projects!N34</f>
        <v>0</v>
      </c>
      <c r="O34">
        <f>Projects!O34</f>
        <v>0</v>
      </c>
      <c r="P34">
        <f>Projects!P34</f>
        <v>0</v>
      </c>
      <c r="Q34">
        <f>Projects!Q34</f>
        <v>0</v>
      </c>
      <c r="R34">
        <f>Projects!R34</f>
        <v>0</v>
      </c>
      <c r="S34">
        <f>Projects!S34</f>
        <v>0</v>
      </c>
      <c r="T34">
        <f>Projects!T34</f>
        <v>0</v>
      </c>
      <c r="U34">
        <f>Projects!U34</f>
        <v>0</v>
      </c>
      <c r="V34">
        <f>Projects!V34</f>
        <v>0</v>
      </c>
      <c r="W34">
        <f>Projects!W34</f>
        <v>0</v>
      </c>
      <c r="X34">
        <f>Projects!X34</f>
        <v>0</v>
      </c>
    </row>
    <row r="35" spans="1:24">
      <c r="A35">
        <f>Projects!A35</f>
        <v>0</v>
      </c>
      <c r="B35">
        <f>Projects!B35</f>
        <v>0</v>
      </c>
      <c r="C35">
        <f>Projects!C35</f>
        <v>0</v>
      </c>
      <c r="D35">
        <f>Projects!D35</f>
        <v>0</v>
      </c>
      <c r="E35">
        <f>Projects!E35</f>
        <v>0</v>
      </c>
      <c r="F35">
        <f>Projects!F35</f>
        <v>0</v>
      </c>
      <c r="G35">
        <f>Projects!G35</f>
        <v>0</v>
      </c>
      <c r="H35">
        <f>Projects!H35</f>
        <v>0</v>
      </c>
      <c r="I35">
        <f>Projects!I35</f>
        <v>0</v>
      </c>
      <c r="J35">
        <f>Projects!J35</f>
        <v>0</v>
      </c>
      <c r="K35">
        <f>Projects!K35</f>
        <v>0</v>
      </c>
      <c r="L35">
        <f>Projects!L35</f>
        <v>0</v>
      </c>
      <c r="M35">
        <f>Projects!M35</f>
        <v>0</v>
      </c>
      <c r="N35">
        <f>Projects!N35</f>
        <v>0</v>
      </c>
      <c r="O35">
        <f>Projects!O35</f>
        <v>0</v>
      </c>
      <c r="P35">
        <f>Projects!P35</f>
        <v>0</v>
      </c>
      <c r="Q35">
        <f>Projects!Q35</f>
        <v>0</v>
      </c>
      <c r="R35">
        <f>Projects!R35</f>
        <v>0</v>
      </c>
      <c r="S35">
        <f>Projects!S35</f>
        <v>0</v>
      </c>
      <c r="T35">
        <f>Projects!T35</f>
        <v>0</v>
      </c>
      <c r="U35">
        <f>Projects!U35</f>
        <v>0</v>
      </c>
      <c r="V35">
        <f>Projects!V35</f>
        <v>0</v>
      </c>
      <c r="W35">
        <f>Projects!W35</f>
        <v>0</v>
      </c>
      <c r="X35">
        <f>Projects!X35</f>
        <v>0</v>
      </c>
    </row>
    <row r="36" spans="1:24">
      <c r="A36">
        <f>Projects!A36</f>
        <v>0</v>
      </c>
      <c r="B36">
        <f>Projects!B36</f>
        <v>0</v>
      </c>
      <c r="C36">
        <f>Projects!C36</f>
        <v>0</v>
      </c>
      <c r="D36">
        <f>Projects!D36</f>
        <v>0</v>
      </c>
      <c r="E36">
        <f>Projects!E36</f>
        <v>0</v>
      </c>
      <c r="F36">
        <f>Projects!F36</f>
        <v>0</v>
      </c>
      <c r="G36">
        <f>Projects!G36</f>
        <v>0</v>
      </c>
      <c r="H36">
        <f>Projects!H36</f>
        <v>0</v>
      </c>
      <c r="I36">
        <f>Projects!I36</f>
        <v>0</v>
      </c>
      <c r="J36">
        <f>Projects!J36</f>
        <v>0</v>
      </c>
      <c r="K36">
        <f>Projects!K36</f>
        <v>0</v>
      </c>
      <c r="L36">
        <f>Projects!L36</f>
        <v>0</v>
      </c>
      <c r="M36">
        <f>Projects!M36</f>
        <v>0</v>
      </c>
      <c r="N36">
        <f>Projects!N36</f>
        <v>0</v>
      </c>
      <c r="O36">
        <f>Projects!O36</f>
        <v>0</v>
      </c>
      <c r="P36">
        <f>Projects!P36</f>
        <v>0</v>
      </c>
      <c r="Q36">
        <f>Projects!Q36</f>
        <v>0</v>
      </c>
      <c r="R36">
        <f>Projects!R36</f>
        <v>0</v>
      </c>
      <c r="S36">
        <f>Projects!S36</f>
        <v>0</v>
      </c>
      <c r="T36">
        <f>Projects!T36</f>
        <v>0</v>
      </c>
      <c r="U36">
        <f>Projects!U36</f>
        <v>0</v>
      </c>
      <c r="V36">
        <f>Projects!V36</f>
        <v>0</v>
      </c>
      <c r="W36">
        <f>Projects!W36</f>
        <v>0</v>
      </c>
      <c r="X36">
        <f>Projects!X36</f>
        <v>0</v>
      </c>
    </row>
    <row r="37" spans="1:24">
      <c r="A37">
        <f>Projects!A37</f>
        <v>0</v>
      </c>
      <c r="B37">
        <f>Projects!B37</f>
        <v>0</v>
      </c>
      <c r="C37">
        <f>Projects!C37</f>
        <v>0</v>
      </c>
      <c r="D37">
        <f>Projects!D37</f>
        <v>0</v>
      </c>
      <c r="E37">
        <f>Projects!E37</f>
        <v>0</v>
      </c>
      <c r="F37">
        <f>Projects!F37</f>
        <v>0</v>
      </c>
      <c r="G37">
        <f>Projects!G37</f>
        <v>0</v>
      </c>
      <c r="H37">
        <f>Projects!H37</f>
        <v>0</v>
      </c>
      <c r="I37">
        <f>Projects!I37</f>
        <v>0</v>
      </c>
      <c r="J37">
        <f>Projects!J37</f>
        <v>0</v>
      </c>
      <c r="K37">
        <f>Projects!K37</f>
        <v>0</v>
      </c>
      <c r="L37">
        <f>Projects!L37</f>
        <v>0</v>
      </c>
      <c r="M37">
        <f>Projects!M37</f>
        <v>0</v>
      </c>
      <c r="N37">
        <f>Projects!N37</f>
        <v>0</v>
      </c>
      <c r="O37">
        <f>Projects!O37</f>
        <v>0</v>
      </c>
      <c r="P37">
        <f>Projects!P37</f>
        <v>0</v>
      </c>
      <c r="Q37">
        <f>Projects!Q37</f>
        <v>0</v>
      </c>
      <c r="R37">
        <f>Projects!R37</f>
        <v>0</v>
      </c>
      <c r="S37">
        <f>Projects!S37</f>
        <v>0</v>
      </c>
      <c r="T37">
        <f>Projects!T37</f>
        <v>0</v>
      </c>
      <c r="U37">
        <f>Projects!U37</f>
        <v>0</v>
      </c>
      <c r="V37">
        <f>Projects!V37</f>
        <v>0</v>
      </c>
      <c r="W37">
        <f>Projects!W37</f>
        <v>0</v>
      </c>
      <c r="X37">
        <f>Projects!X37</f>
        <v>0</v>
      </c>
    </row>
    <row r="38" spans="1:24">
      <c r="A38">
        <f>Projects!A38</f>
        <v>0</v>
      </c>
      <c r="B38">
        <f>Projects!B38</f>
        <v>0</v>
      </c>
      <c r="C38">
        <f>Projects!C38</f>
        <v>0</v>
      </c>
      <c r="D38">
        <f>Projects!D38</f>
        <v>0</v>
      </c>
      <c r="E38">
        <f>Projects!E38</f>
        <v>0</v>
      </c>
      <c r="F38">
        <f>Projects!F38</f>
        <v>0</v>
      </c>
      <c r="G38">
        <f>Projects!G38</f>
        <v>0</v>
      </c>
      <c r="H38">
        <f>Projects!H38</f>
        <v>0</v>
      </c>
      <c r="I38">
        <f>Projects!I38</f>
        <v>0</v>
      </c>
      <c r="J38">
        <f>Projects!J38</f>
        <v>0</v>
      </c>
      <c r="K38">
        <f>Projects!K38</f>
        <v>0</v>
      </c>
      <c r="L38">
        <f>Projects!L38</f>
        <v>0</v>
      </c>
      <c r="M38">
        <f>Projects!M38</f>
        <v>0</v>
      </c>
      <c r="N38">
        <f>Projects!N38</f>
        <v>0</v>
      </c>
      <c r="O38">
        <f>Projects!O38</f>
        <v>0</v>
      </c>
      <c r="P38">
        <f>Projects!P38</f>
        <v>0</v>
      </c>
      <c r="Q38">
        <f>Projects!Q38</f>
        <v>0</v>
      </c>
      <c r="R38">
        <f>Projects!R38</f>
        <v>0</v>
      </c>
      <c r="S38">
        <f>Projects!S38</f>
        <v>0</v>
      </c>
      <c r="T38">
        <f>Projects!T38</f>
        <v>0</v>
      </c>
      <c r="U38">
        <f>Projects!U38</f>
        <v>0</v>
      </c>
      <c r="V38">
        <f>Projects!V38</f>
        <v>0</v>
      </c>
      <c r="W38">
        <f>Projects!W38</f>
        <v>0</v>
      </c>
      <c r="X38">
        <f>Projects!X38</f>
        <v>0</v>
      </c>
    </row>
    <row r="39" spans="1:24">
      <c r="A39">
        <f>Projects!A39</f>
        <v>0</v>
      </c>
      <c r="B39">
        <f>Projects!B39</f>
        <v>0</v>
      </c>
      <c r="C39">
        <f>Projects!C39</f>
        <v>0</v>
      </c>
      <c r="D39">
        <f>Projects!D39</f>
        <v>0</v>
      </c>
      <c r="E39">
        <f>Projects!E39</f>
        <v>0</v>
      </c>
      <c r="F39">
        <f>Projects!F39</f>
        <v>0</v>
      </c>
      <c r="G39">
        <f>Projects!G39</f>
        <v>0</v>
      </c>
      <c r="H39">
        <f>Projects!H39</f>
        <v>0</v>
      </c>
      <c r="I39">
        <f>Projects!I39</f>
        <v>0</v>
      </c>
      <c r="J39">
        <f>Projects!J39</f>
        <v>0</v>
      </c>
      <c r="K39">
        <f>Projects!K39</f>
        <v>0</v>
      </c>
      <c r="L39">
        <f>Projects!L39</f>
        <v>0</v>
      </c>
      <c r="M39">
        <f>Projects!M39</f>
        <v>0</v>
      </c>
      <c r="N39">
        <f>Projects!N39</f>
        <v>0</v>
      </c>
      <c r="O39">
        <f>Projects!O39</f>
        <v>0</v>
      </c>
      <c r="P39">
        <f>Projects!P39</f>
        <v>0</v>
      </c>
      <c r="Q39">
        <f>Projects!Q39</f>
        <v>0</v>
      </c>
      <c r="R39">
        <f>Projects!R39</f>
        <v>0</v>
      </c>
      <c r="S39">
        <f>Projects!S39</f>
        <v>0</v>
      </c>
      <c r="T39">
        <f>Projects!T39</f>
        <v>0</v>
      </c>
      <c r="U39">
        <f>Projects!U39</f>
        <v>0</v>
      </c>
      <c r="V39">
        <f>Projects!V39</f>
        <v>0</v>
      </c>
      <c r="W39">
        <f>Projects!W39</f>
        <v>0</v>
      </c>
      <c r="X39">
        <f>Projects!X39</f>
        <v>0</v>
      </c>
    </row>
    <row r="40" spans="1:24">
      <c r="A40">
        <f>Projects!A40</f>
        <v>0</v>
      </c>
      <c r="B40">
        <f>Projects!B40</f>
        <v>0</v>
      </c>
      <c r="C40">
        <f>Projects!C40</f>
        <v>0</v>
      </c>
      <c r="D40">
        <f>Projects!D40</f>
        <v>0</v>
      </c>
      <c r="E40">
        <f>Projects!E40</f>
        <v>0</v>
      </c>
      <c r="F40">
        <f>Projects!F40</f>
        <v>0</v>
      </c>
      <c r="G40">
        <f>Projects!G40</f>
        <v>0</v>
      </c>
      <c r="H40">
        <f>Projects!H40</f>
        <v>0</v>
      </c>
      <c r="I40">
        <f>Projects!I40</f>
        <v>0</v>
      </c>
      <c r="J40">
        <f>Projects!J40</f>
        <v>0</v>
      </c>
      <c r="K40">
        <f>Projects!K40</f>
        <v>0</v>
      </c>
      <c r="L40">
        <f>Projects!L40</f>
        <v>0</v>
      </c>
      <c r="M40">
        <f>Projects!M40</f>
        <v>0</v>
      </c>
      <c r="N40">
        <f>Projects!N40</f>
        <v>0</v>
      </c>
      <c r="O40">
        <f>Projects!O40</f>
        <v>0</v>
      </c>
      <c r="P40">
        <f>Projects!P40</f>
        <v>0</v>
      </c>
      <c r="Q40">
        <f>Projects!Q40</f>
        <v>0</v>
      </c>
      <c r="R40">
        <f>Projects!R40</f>
        <v>0</v>
      </c>
      <c r="S40">
        <f>Projects!S40</f>
        <v>0</v>
      </c>
      <c r="T40">
        <f>Projects!T40</f>
        <v>0</v>
      </c>
      <c r="U40">
        <f>Projects!U40</f>
        <v>0</v>
      </c>
      <c r="V40">
        <f>Projects!V40</f>
        <v>0</v>
      </c>
      <c r="W40">
        <f>Projects!W40</f>
        <v>0</v>
      </c>
      <c r="X40">
        <f>Projects!X40</f>
        <v>0</v>
      </c>
    </row>
    <row r="41" spans="1:24">
      <c r="A41">
        <f>Projects!A41</f>
        <v>0</v>
      </c>
      <c r="B41">
        <f>Projects!B41</f>
        <v>0</v>
      </c>
      <c r="C41">
        <f>Projects!C41</f>
        <v>0</v>
      </c>
      <c r="D41">
        <f>Projects!D41</f>
        <v>0</v>
      </c>
      <c r="E41">
        <f>Projects!E41</f>
        <v>0</v>
      </c>
      <c r="F41">
        <f>Projects!F41</f>
        <v>0</v>
      </c>
      <c r="G41">
        <f>Projects!G41</f>
        <v>0</v>
      </c>
      <c r="H41">
        <f>Projects!H41</f>
        <v>0</v>
      </c>
      <c r="I41">
        <f>Projects!I41</f>
        <v>0</v>
      </c>
      <c r="J41">
        <f>Projects!J41</f>
        <v>0</v>
      </c>
      <c r="K41">
        <f>Projects!K41</f>
        <v>0</v>
      </c>
      <c r="L41">
        <f>Projects!L41</f>
        <v>0</v>
      </c>
      <c r="M41">
        <f>Projects!M41</f>
        <v>0</v>
      </c>
      <c r="N41">
        <f>Projects!N41</f>
        <v>0</v>
      </c>
      <c r="O41">
        <f>Projects!O41</f>
        <v>0</v>
      </c>
      <c r="P41">
        <f>Projects!P41</f>
        <v>0</v>
      </c>
      <c r="Q41">
        <f>Projects!Q41</f>
        <v>0</v>
      </c>
      <c r="R41">
        <f>Projects!R41</f>
        <v>0</v>
      </c>
      <c r="S41">
        <f>Projects!S41</f>
        <v>0</v>
      </c>
      <c r="T41">
        <f>Projects!T41</f>
        <v>0</v>
      </c>
      <c r="U41">
        <f>Projects!U41</f>
        <v>0</v>
      </c>
      <c r="V41">
        <f>Projects!V41</f>
        <v>0</v>
      </c>
      <c r="W41">
        <f>Projects!W41</f>
        <v>0</v>
      </c>
      <c r="X41">
        <f>Projects!X41</f>
        <v>0</v>
      </c>
    </row>
    <row r="42" spans="1:24">
      <c r="A42">
        <f>Projects!A42</f>
        <v>0</v>
      </c>
      <c r="B42">
        <f>Projects!B42</f>
        <v>0</v>
      </c>
      <c r="C42">
        <f>Projects!C42</f>
        <v>0</v>
      </c>
      <c r="D42">
        <f>Projects!D42</f>
        <v>0</v>
      </c>
      <c r="E42">
        <f>Projects!E42</f>
        <v>0</v>
      </c>
      <c r="F42">
        <f>Projects!F42</f>
        <v>0</v>
      </c>
      <c r="G42">
        <f>Projects!G42</f>
        <v>0</v>
      </c>
      <c r="H42">
        <f>Projects!H42</f>
        <v>0</v>
      </c>
      <c r="I42">
        <f>Projects!I42</f>
        <v>0</v>
      </c>
      <c r="J42">
        <f>Projects!J42</f>
        <v>0</v>
      </c>
      <c r="K42">
        <f>Projects!K42</f>
        <v>0</v>
      </c>
      <c r="L42">
        <f>Projects!L42</f>
        <v>0</v>
      </c>
      <c r="M42">
        <f>Projects!M42</f>
        <v>0</v>
      </c>
      <c r="N42">
        <f>Projects!N42</f>
        <v>0</v>
      </c>
      <c r="O42">
        <f>Projects!O42</f>
        <v>0</v>
      </c>
      <c r="P42">
        <f>Projects!P42</f>
        <v>0</v>
      </c>
      <c r="Q42">
        <f>Projects!Q42</f>
        <v>0</v>
      </c>
      <c r="R42">
        <f>Projects!R42</f>
        <v>0</v>
      </c>
      <c r="S42">
        <f>Projects!S42</f>
        <v>0</v>
      </c>
      <c r="T42">
        <f>Projects!T42</f>
        <v>0</v>
      </c>
      <c r="U42">
        <f>Projects!U42</f>
        <v>0</v>
      </c>
      <c r="V42">
        <f>Projects!V42</f>
        <v>0</v>
      </c>
      <c r="W42">
        <f>Projects!W42</f>
        <v>0</v>
      </c>
      <c r="X42">
        <f>Projects!X42</f>
        <v>0</v>
      </c>
    </row>
    <row r="43" spans="1:24">
      <c r="A43">
        <f>Projects!A43</f>
        <v>0</v>
      </c>
      <c r="B43">
        <f>Projects!B43</f>
        <v>0</v>
      </c>
      <c r="C43">
        <f>Projects!C43</f>
        <v>0</v>
      </c>
      <c r="D43">
        <f>Projects!D43</f>
        <v>0</v>
      </c>
      <c r="E43">
        <f>Projects!E43</f>
        <v>0</v>
      </c>
      <c r="F43">
        <f>Projects!F43</f>
        <v>0</v>
      </c>
      <c r="G43">
        <f>Projects!G43</f>
        <v>0</v>
      </c>
      <c r="H43">
        <f>Projects!H43</f>
        <v>0</v>
      </c>
      <c r="I43">
        <f>Projects!I43</f>
        <v>0</v>
      </c>
      <c r="J43">
        <f>Projects!J43</f>
        <v>0</v>
      </c>
      <c r="K43">
        <f>Projects!K43</f>
        <v>0</v>
      </c>
      <c r="L43">
        <f>Projects!L43</f>
        <v>0</v>
      </c>
      <c r="M43">
        <f>Projects!M43</f>
        <v>0</v>
      </c>
      <c r="N43">
        <f>Projects!N43</f>
        <v>0</v>
      </c>
      <c r="O43">
        <f>Projects!O43</f>
        <v>0</v>
      </c>
      <c r="P43">
        <f>Projects!P43</f>
        <v>0</v>
      </c>
      <c r="Q43">
        <f>Projects!Q43</f>
        <v>0</v>
      </c>
      <c r="R43">
        <f>Projects!R43</f>
        <v>0</v>
      </c>
      <c r="S43">
        <f>Projects!S43</f>
        <v>0</v>
      </c>
      <c r="T43">
        <f>Projects!T43</f>
        <v>0</v>
      </c>
      <c r="U43">
        <f>Projects!U43</f>
        <v>0</v>
      </c>
      <c r="V43">
        <f>Projects!V43</f>
        <v>0</v>
      </c>
      <c r="W43">
        <f>Projects!W43</f>
        <v>0</v>
      </c>
      <c r="X43">
        <f>Projects!X43</f>
        <v>0</v>
      </c>
    </row>
    <row r="44" spans="1:24">
      <c r="A44">
        <f>Projects!A44</f>
        <v>0</v>
      </c>
      <c r="B44">
        <f>Projects!B44</f>
        <v>0</v>
      </c>
      <c r="C44">
        <f>Projects!C44</f>
        <v>0</v>
      </c>
      <c r="D44">
        <f>Projects!D44</f>
        <v>0</v>
      </c>
      <c r="E44">
        <f>Projects!E44</f>
        <v>0</v>
      </c>
      <c r="F44">
        <f>Projects!F44</f>
        <v>0</v>
      </c>
      <c r="G44">
        <f>Projects!G44</f>
        <v>0</v>
      </c>
      <c r="H44">
        <f>Projects!H44</f>
        <v>0</v>
      </c>
      <c r="I44">
        <f>Projects!I44</f>
        <v>0</v>
      </c>
      <c r="J44">
        <f>Projects!J44</f>
        <v>0</v>
      </c>
      <c r="K44">
        <f>Projects!K44</f>
        <v>0</v>
      </c>
      <c r="L44">
        <f>Projects!L44</f>
        <v>0</v>
      </c>
      <c r="M44">
        <f>Projects!M44</f>
        <v>0</v>
      </c>
      <c r="N44">
        <f>Projects!N44</f>
        <v>0</v>
      </c>
      <c r="O44">
        <f>Projects!O44</f>
        <v>0</v>
      </c>
      <c r="P44">
        <f>Projects!P44</f>
        <v>0</v>
      </c>
      <c r="Q44">
        <f>Projects!Q44</f>
        <v>0</v>
      </c>
      <c r="R44">
        <f>Projects!R44</f>
        <v>0</v>
      </c>
      <c r="S44">
        <f>Projects!S44</f>
        <v>0</v>
      </c>
      <c r="T44">
        <f>Projects!T44</f>
        <v>0</v>
      </c>
      <c r="U44">
        <f>Projects!U44</f>
        <v>0</v>
      </c>
      <c r="V44">
        <f>Projects!V44</f>
        <v>0</v>
      </c>
      <c r="W44">
        <f>Projects!W44</f>
        <v>0</v>
      </c>
      <c r="X44">
        <f>Projects!X44</f>
        <v>0</v>
      </c>
    </row>
    <row r="45" spans="1:24">
      <c r="A45">
        <f>Projects!A45</f>
        <v>0</v>
      </c>
      <c r="B45">
        <f>Projects!B45</f>
        <v>0</v>
      </c>
      <c r="C45">
        <f>Projects!C45</f>
        <v>0</v>
      </c>
      <c r="D45">
        <f>Projects!D45</f>
        <v>0</v>
      </c>
      <c r="E45">
        <f>Projects!E45</f>
        <v>0</v>
      </c>
      <c r="F45">
        <f>Projects!F45</f>
        <v>0</v>
      </c>
      <c r="G45">
        <f>Projects!G45</f>
        <v>0</v>
      </c>
      <c r="H45">
        <f>Projects!H45</f>
        <v>0</v>
      </c>
      <c r="I45">
        <f>Projects!I45</f>
        <v>0</v>
      </c>
      <c r="J45">
        <f>Projects!J45</f>
        <v>0</v>
      </c>
      <c r="K45">
        <f>Projects!K45</f>
        <v>0</v>
      </c>
      <c r="L45">
        <f>Projects!L45</f>
        <v>0</v>
      </c>
      <c r="M45">
        <f>Projects!M45</f>
        <v>0</v>
      </c>
      <c r="N45">
        <f>Projects!N45</f>
        <v>0</v>
      </c>
      <c r="O45">
        <f>Projects!O45</f>
        <v>0</v>
      </c>
      <c r="P45">
        <f>Projects!P45</f>
        <v>0</v>
      </c>
      <c r="Q45">
        <f>Projects!Q45</f>
        <v>0</v>
      </c>
      <c r="R45">
        <f>Projects!R45</f>
        <v>0</v>
      </c>
      <c r="S45">
        <f>Projects!S45</f>
        <v>0</v>
      </c>
      <c r="T45">
        <f>Projects!T45</f>
        <v>0</v>
      </c>
      <c r="U45">
        <f>Projects!U45</f>
        <v>0</v>
      </c>
      <c r="V45">
        <f>Projects!V45</f>
        <v>0</v>
      </c>
      <c r="W45">
        <f>Projects!W45</f>
        <v>0</v>
      </c>
      <c r="X45">
        <f>Projects!X45</f>
        <v>0</v>
      </c>
    </row>
    <row r="46" spans="1:24">
      <c r="A46">
        <f>Projects!A46</f>
        <v>0</v>
      </c>
      <c r="B46">
        <f>Projects!B46</f>
        <v>0</v>
      </c>
      <c r="C46">
        <f>Projects!C46</f>
        <v>0</v>
      </c>
      <c r="D46">
        <f>Projects!D46</f>
        <v>0</v>
      </c>
      <c r="E46">
        <f>Projects!E46</f>
        <v>0</v>
      </c>
      <c r="F46">
        <f>Projects!F46</f>
        <v>0</v>
      </c>
      <c r="G46">
        <f>Projects!G46</f>
        <v>0</v>
      </c>
      <c r="H46">
        <f>Projects!H46</f>
        <v>0</v>
      </c>
      <c r="I46">
        <f>Projects!I46</f>
        <v>0</v>
      </c>
      <c r="J46">
        <f>Projects!J46</f>
        <v>0</v>
      </c>
      <c r="K46">
        <f>Projects!K46</f>
        <v>0</v>
      </c>
      <c r="L46">
        <f>Projects!L46</f>
        <v>0</v>
      </c>
      <c r="M46">
        <f>Projects!M46</f>
        <v>0</v>
      </c>
      <c r="N46">
        <f>Projects!N46</f>
        <v>0</v>
      </c>
      <c r="O46">
        <f>Projects!O46</f>
        <v>0</v>
      </c>
      <c r="P46">
        <f>Projects!P46</f>
        <v>0</v>
      </c>
      <c r="Q46">
        <f>Projects!Q46</f>
        <v>0</v>
      </c>
      <c r="R46">
        <f>Projects!R46</f>
        <v>0</v>
      </c>
      <c r="S46">
        <f>Projects!S46</f>
        <v>0</v>
      </c>
      <c r="T46">
        <f>Projects!T46</f>
        <v>0</v>
      </c>
      <c r="U46">
        <f>Projects!U46</f>
        <v>0</v>
      </c>
      <c r="V46">
        <f>Projects!V46</f>
        <v>0</v>
      </c>
      <c r="W46">
        <f>Projects!W46</f>
        <v>0</v>
      </c>
      <c r="X46">
        <f>Projects!X46</f>
        <v>0</v>
      </c>
    </row>
    <row r="47" spans="1:24">
      <c r="A47">
        <f>Projects!A47</f>
        <v>0</v>
      </c>
      <c r="B47">
        <f>Projects!B47</f>
        <v>0</v>
      </c>
      <c r="C47">
        <f>Projects!C47</f>
        <v>0</v>
      </c>
      <c r="D47">
        <f>Projects!D47</f>
        <v>0</v>
      </c>
      <c r="E47">
        <f>Projects!E47</f>
        <v>0</v>
      </c>
      <c r="F47">
        <f>Projects!F47</f>
        <v>0</v>
      </c>
      <c r="G47">
        <f>Projects!G47</f>
        <v>0</v>
      </c>
      <c r="H47">
        <f>Projects!H47</f>
        <v>0</v>
      </c>
      <c r="I47">
        <f>Projects!I47</f>
        <v>0</v>
      </c>
      <c r="J47">
        <f>Projects!J47</f>
        <v>0</v>
      </c>
      <c r="K47">
        <f>Projects!K47</f>
        <v>0</v>
      </c>
      <c r="L47">
        <f>Projects!L47</f>
        <v>0</v>
      </c>
      <c r="M47">
        <f>Projects!M47</f>
        <v>0</v>
      </c>
      <c r="N47">
        <f>Projects!N47</f>
        <v>0</v>
      </c>
      <c r="O47">
        <f>Projects!O47</f>
        <v>0</v>
      </c>
      <c r="P47">
        <f>Projects!P47</f>
        <v>0</v>
      </c>
      <c r="Q47">
        <f>Projects!Q47</f>
        <v>0</v>
      </c>
      <c r="R47">
        <f>Projects!R47</f>
        <v>0</v>
      </c>
      <c r="S47">
        <f>Projects!S47</f>
        <v>0</v>
      </c>
      <c r="T47">
        <f>Projects!T47</f>
        <v>0</v>
      </c>
      <c r="U47">
        <f>Projects!U47</f>
        <v>0</v>
      </c>
      <c r="V47">
        <f>Projects!V47</f>
        <v>0</v>
      </c>
      <c r="W47">
        <f>Projects!W47</f>
        <v>0</v>
      </c>
      <c r="X47">
        <f>Projects!X47</f>
        <v>0</v>
      </c>
    </row>
    <row r="48" spans="1:24">
      <c r="A48">
        <f>Projects!A48</f>
        <v>0</v>
      </c>
      <c r="B48">
        <f>Projects!B48</f>
        <v>0</v>
      </c>
      <c r="C48">
        <f>Projects!C48</f>
        <v>0</v>
      </c>
      <c r="D48">
        <f>Projects!D48</f>
        <v>0</v>
      </c>
      <c r="E48">
        <f>Projects!E48</f>
        <v>0</v>
      </c>
      <c r="F48">
        <f>Projects!F48</f>
        <v>0</v>
      </c>
      <c r="G48">
        <f>Projects!G48</f>
        <v>0</v>
      </c>
      <c r="H48">
        <f>Projects!H48</f>
        <v>0</v>
      </c>
      <c r="I48">
        <f>Projects!I48</f>
        <v>0</v>
      </c>
      <c r="J48">
        <f>Projects!J48</f>
        <v>0</v>
      </c>
      <c r="K48">
        <f>Projects!K48</f>
        <v>0</v>
      </c>
      <c r="L48">
        <f>Projects!L48</f>
        <v>0</v>
      </c>
      <c r="M48">
        <f>Projects!M48</f>
        <v>0</v>
      </c>
      <c r="N48">
        <f>Projects!N48</f>
        <v>0</v>
      </c>
      <c r="O48">
        <f>Projects!O48</f>
        <v>0</v>
      </c>
      <c r="P48">
        <f>Projects!P48</f>
        <v>0</v>
      </c>
      <c r="Q48">
        <f>Projects!Q48</f>
        <v>0</v>
      </c>
      <c r="R48">
        <f>Projects!R48</f>
        <v>0</v>
      </c>
      <c r="S48">
        <f>Projects!S48</f>
        <v>0</v>
      </c>
      <c r="T48">
        <f>Projects!T48</f>
        <v>0</v>
      </c>
      <c r="U48">
        <f>Projects!U48</f>
        <v>0</v>
      </c>
      <c r="V48">
        <f>Projects!V48</f>
        <v>0</v>
      </c>
      <c r="W48">
        <f>Projects!W48</f>
        <v>0</v>
      </c>
      <c r="X48">
        <f>Projects!X48</f>
        <v>0</v>
      </c>
    </row>
    <row r="49" spans="1:24">
      <c r="A49">
        <f>Projects!A49</f>
        <v>0</v>
      </c>
      <c r="B49">
        <f>Projects!B49</f>
        <v>0</v>
      </c>
      <c r="C49">
        <f>Projects!C49</f>
        <v>0</v>
      </c>
      <c r="D49">
        <f>Projects!D49</f>
        <v>0</v>
      </c>
      <c r="E49">
        <f>Projects!E49</f>
        <v>0</v>
      </c>
      <c r="F49">
        <f>Projects!F49</f>
        <v>0</v>
      </c>
      <c r="G49">
        <f>Projects!G49</f>
        <v>0</v>
      </c>
      <c r="H49">
        <f>Projects!H49</f>
        <v>0</v>
      </c>
      <c r="I49">
        <f>Projects!I49</f>
        <v>0</v>
      </c>
      <c r="J49">
        <f>Projects!J49</f>
        <v>0</v>
      </c>
      <c r="K49">
        <f>Projects!K49</f>
        <v>0</v>
      </c>
      <c r="L49">
        <f>Projects!L49</f>
        <v>0</v>
      </c>
      <c r="M49">
        <f>Projects!M49</f>
        <v>0</v>
      </c>
      <c r="N49">
        <f>Projects!N49</f>
        <v>0</v>
      </c>
      <c r="O49">
        <f>Projects!O49</f>
        <v>0</v>
      </c>
      <c r="P49">
        <f>Projects!P49</f>
        <v>0</v>
      </c>
      <c r="Q49">
        <f>Projects!Q49</f>
        <v>0</v>
      </c>
      <c r="R49">
        <f>Projects!R49</f>
        <v>0</v>
      </c>
      <c r="S49">
        <f>Projects!S49</f>
        <v>0</v>
      </c>
      <c r="T49">
        <f>Projects!T49</f>
        <v>0</v>
      </c>
      <c r="U49">
        <f>Projects!U49</f>
        <v>0</v>
      </c>
      <c r="V49">
        <f>Projects!V49</f>
        <v>0</v>
      </c>
      <c r="W49">
        <f>Projects!W49</f>
        <v>0</v>
      </c>
      <c r="X49">
        <f>Projects!X49</f>
        <v>0</v>
      </c>
    </row>
    <row r="50" spans="1:24">
      <c r="A50">
        <f>Projects!A50</f>
        <v>0</v>
      </c>
      <c r="B50">
        <f>Projects!B50</f>
        <v>0</v>
      </c>
      <c r="C50">
        <f>Projects!C50</f>
        <v>0</v>
      </c>
      <c r="D50">
        <f>Projects!D50</f>
        <v>0</v>
      </c>
      <c r="E50">
        <f>Projects!E50</f>
        <v>0</v>
      </c>
      <c r="F50">
        <f>Projects!F50</f>
        <v>0</v>
      </c>
      <c r="G50">
        <f>Projects!G50</f>
        <v>0</v>
      </c>
      <c r="H50">
        <f>Projects!H50</f>
        <v>0</v>
      </c>
      <c r="I50">
        <f>Projects!I50</f>
        <v>0</v>
      </c>
      <c r="J50">
        <f>Projects!J50</f>
        <v>0</v>
      </c>
      <c r="K50">
        <f>Projects!K50</f>
        <v>0</v>
      </c>
      <c r="L50">
        <f>Projects!L50</f>
        <v>0</v>
      </c>
      <c r="M50">
        <f>Projects!M50</f>
        <v>0</v>
      </c>
      <c r="N50">
        <f>Projects!N50</f>
        <v>0</v>
      </c>
      <c r="O50">
        <f>Projects!O50</f>
        <v>0</v>
      </c>
      <c r="P50">
        <f>Projects!P50</f>
        <v>0</v>
      </c>
      <c r="Q50">
        <f>Projects!Q50</f>
        <v>0</v>
      </c>
      <c r="R50">
        <f>Projects!R50</f>
        <v>0</v>
      </c>
      <c r="S50">
        <f>Projects!S50</f>
        <v>0</v>
      </c>
      <c r="T50">
        <f>Projects!T50</f>
        <v>0</v>
      </c>
      <c r="U50">
        <f>Projects!U50</f>
        <v>0</v>
      </c>
      <c r="V50">
        <f>Projects!V50</f>
        <v>0</v>
      </c>
      <c r="W50">
        <f>Projects!W50</f>
        <v>0</v>
      </c>
      <c r="X50">
        <f>Projects!X50</f>
        <v>0</v>
      </c>
    </row>
    <row r="51" spans="1:24">
      <c r="A51">
        <f>Projects!A51</f>
        <v>0</v>
      </c>
      <c r="B51">
        <f>Projects!B51</f>
        <v>0</v>
      </c>
      <c r="C51">
        <f>Projects!C51</f>
        <v>0</v>
      </c>
      <c r="D51">
        <f>Projects!D51</f>
        <v>0</v>
      </c>
      <c r="E51">
        <f>Projects!E51</f>
        <v>0</v>
      </c>
      <c r="F51">
        <f>Projects!F51</f>
        <v>0</v>
      </c>
      <c r="G51">
        <f>Projects!G51</f>
        <v>0</v>
      </c>
      <c r="H51">
        <f>Projects!H51</f>
        <v>0</v>
      </c>
      <c r="I51">
        <f>Projects!I51</f>
        <v>0</v>
      </c>
      <c r="J51">
        <f>Projects!J51</f>
        <v>0</v>
      </c>
      <c r="K51">
        <f>Projects!K51</f>
        <v>0</v>
      </c>
      <c r="L51">
        <f>Projects!L51</f>
        <v>0</v>
      </c>
      <c r="M51">
        <f>Projects!M51</f>
        <v>0</v>
      </c>
      <c r="N51">
        <f>Projects!N51</f>
        <v>0</v>
      </c>
      <c r="O51">
        <f>Projects!O51</f>
        <v>0</v>
      </c>
      <c r="P51">
        <f>Projects!P51</f>
        <v>0</v>
      </c>
      <c r="Q51">
        <f>Projects!Q51</f>
        <v>0</v>
      </c>
      <c r="R51">
        <f>Projects!R51</f>
        <v>0</v>
      </c>
      <c r="S51">
        <f>Projects!S51</f>
        <v>0</v>
      </c>
      <c r="T51">
        <f>Projects!T51</f>
        <v>0</v>
      </c>
      <c r="U51">
        <f>Projects!U51</f>
        <v>0</v>
      </c>
      <c r="V51">
        <f>Projects!V51</f>
        <v>0</v>
      </c>
      <c r="W51">
        <f>Projects!W51</f>
        <v>0</v>
      </c>
      <c r="X51">
        <f>Projects!X51</f>
        <v>0</v>
      </c>
    </row>
    <row r="52" spans="1:24">
      <c r="A52">
        <f>Projects!A52</f>
        <v>0</v>
      </c>
      <c r="B52">
        <f>Projects!B52</f>
        <v>0</v>
      </c>
      <c r="C52">
        <f>Projects!C52</f>
        <v>0</v>
      </c>
      <c r="D52">
        <f>Projects!D52</f>
        <v>0</v>
      </c>
      <c r="E52">
        <f>Projects!E52</f>
        <v>0</v>
      </c>
      <c r="F52">
        <f>Projects!F52</f>
        <v>0</v>
      </c>
      <c r="G52">
        <f>Projects!G52</f>
        <v>0</v>
      </c>
      <c r="H52">
        <f>Projects!H52</f>
        <v>0</v>
      </c>
      <c r="I52">
        <f>Projects!I52</f>
        <v>0</v>
      </c>
      <c r="J52">
        <f>Projects!J52</f>
        <v>0</v>
      </c>
      <c r="K52">
        <f>Projects!K52</f>
        <v>0</v>
      </c>
      <c r="L52">
        <f>Projects!L52</f>
        <v>0</v>
      </c>
      <c r="M52">
        <f>Projects!M52</f>
        <v>0</v>
      </c>
      <c r="N52">
        <f>Projects!N52</f>
        <v>0</v>
      </c>
      <c r="O52">
        <f>Projects!O52</f>
        <v>0</v>
      </c>
      <c r="P52">
        <f>Projects!P52</f>
        <v>0</v>
      </c>
      <c r="Q52">
        <f>Projects!Q52</f>
        <v>0</v>
      </c>
      <c r="R52">
        <f>Projects!R52</f>
        <v>0</v>
      </c>
      <c r="S52">
        <f>Projects!S52</f>
        <v>0</v>
      </c>
      <c r="T52">
        <f>Projects!T52</f>
        <v>0</v>
      </c>
      <c r="U52">
        <f>Projects!U52</f>
        <v>0</v>
      </c>
      <c r="V52">
        <f>Projects!V52</f>
        <v>0</v>
      </c>
      <c r="W52">
        <f>Projects!W52</f>
        <v>0</v>
      </c>
      <c r="X52">
        <f>Projects!X52</f>
        <v>0</v>
      </c>
    </row>
    <row r="53" spans="1:24">
      <c r="A53">
        <f>Projects!A53</f>
        <v>0</v>
      </c>
      <c r="B53">
        <f>Projects!B53</f>
        <v>0</v>
      </c>
      <c r="C53">
        <f>Projects!C53</f>
        <v>0</v>
      </c>
      <c r="D53">
        <f>Projects!D53</f>
        <v>0</v>
      </c>
      <c r="E53">
        <f>Projects!E53</f>
        <v>0</v>
      </c>
      <c r="F53">
        <f>Projects!F53</f>
        <v>0</v>
      </c>
      <c r="G53">
        <f>Projects!G53</f>
        <v>0</v>
      </c>
      <c r="H53">
        <f>Projects!H53</f>
        <v>0</v>
      </c>
      <c r="I53">
        <f>Projects!I53</f>
        <v>0</v>
      </c>
      <c r="J53">
        <f>Projects!J53</f>
        <v>0</v>
      </c>
      <c r="K53">
        <f>Projects!K53</f>
        <v>0</v>
      </c>
      <c r="L53">
        <f>Projects!L53</f>
        <v>0</v>
      </c>
      <c r="M53">
        <f>Projects!M53</f>
        <v>0</v>
      </c>
      <c r="N53">
        <f>Projects!N53</f>
        <v>0</v>
      </c>
      <c r="O53">
        <f>Projects!O53</f>
        <v>0</v>
      </c>
      <c r="P53">
        <f>Projects!P53</f>
        <v>0</v>
      </c>
      <c r="Q53">
        <f>Projects!Q53</f>
        <v>0</v>
      </c>
      <c r="R53">
        <f>Projects!R53</f>
        <v>0</v>
      </c>
      <c r="S53">
        <f>Projects!S53</f>
        <v>0</v>
      </c>
      <c r="T53">
        <f>Projects!T53</f>
        <v>0</v>
      </c>
      <c r="U53">
        <f>Projects!U53</f>
        <v>0</v>
      </c>
      <c r="V53">
        <f>Projects!V53</f>
        <v>0</v>
      </c>
      <c r="W53">
        <f>Projects!W53</f>
        <v>0</v>
      </c>
      <c r="X53">
        <f>Projects!X53</f>
        <v>0</v>
      </c>
    </row>
    <row r="54" spans="1:24">
      <c r="A54">
        <f>Projects!A54</f>
        <v>0</v>
      </c>
      <c r="B54">
        <f>Projects!B54</f>
        <v>0</v>
      </c>
      <c r="C54">
        <f>Projects!C54</f>
        <v>0</v>
      </c>
      <c r="D54">
        <f>Projects!D54</f>
        <v>0</v>
      </c>
      <c r="E54">
        <f>Projects!E54</f>
        <v>0</v>
      </c>
      <c r="F54">
        <f>Projects!F54</f>
        <v>0</v>
      </c>
      <c r="G54">
        <f>Projects!G54</f>
        <v>0</v>
      </c>
      <c r="H54">
        <f>Projects!H54</f>
        <v>0</v>
      </c>
      <c r="I54">
        <f>Projects!I54</f>
        <v>0</v>
      </c>
      <c r="J54">
        <f>Projects!J54</f>
        <v>0</v>
      </c>
      <c r="K54">
        <f>Projects!K54</f>
        <v>0</v>
      </c>
      <c r="L54">
        <f>Projects!L54</f>
        <v>0</v>
      </c>
      <c r="M54">
        <f>Projects!M54</f>
        <v>0</v>
      </c>
      <c r="N54">
        <f>Projects!N54</f>
        <v>0</v>
      </c>
      <c r="O54">
        <f>Projects!O54</f>
        <v>0</v>
      </c>
      <c r="P54">
        <f>Projects!P54</f>
        <v>0</v>
      </c>
      <c r="Q54">
        <f>Projects!Q54</f>
        <v>0</v>
      </c>
      <c r="R54">
        <f>Projects!R54</f>
        <v>0</v>
      </c>
      <c r="S54">
        <f>Projects!S54</f>
        <v>0</v>
      </c>
      <c r="T54">
        <f>Projects!T54</f>
        <v>0</v>
      </c>
      <c r="U54">
        <f>Projects!U54</f>
        <v>0</v>
      </c>
      <c r="V54">
        <f>Projects!V54</f>
        <v>0</v>
      </c>
      <c r="W54">
        <f>Projects!W54</f>
        <v>0</v>
      </c>
      <c r="X54">
        <f>Projects!X54</f>
        <v>0</v>
      </c>
    </row>
    <row r="55" spans="1:24">
      <c r="A55">
        <f>Projects!A55</f>
        <v>0</v>
      </c>
      <c r="B55">
        <f>Projects!B55</f>
        <v>0</v>
      </c>
      <c r="C55">
        <f>Projects!C55</f>
        <v>0</v>
      </c>
      <c r="D55">
        <f>Projects!D55</f>
        <v>0</v>
      </c>
      <c r="E55">
        <f>Projects!E55</f>
        <v>0</v>
      </c>
      <c r="F55">
        <f>Projects!F55</f>
        <v>0</v>
      </c>
      <c r="G55">
        <f>Projects!G55</f>
        <v>0</v>
      </c>
      <c r="H55">
        <f>Projects!H55</f>
        <v>0</v>
      </c>
      <c r="I55">
        <f>Projects!I55</f>
        <v>0</v>
      </c>
      <c r="J55">
        <f>Projects!J55</f>
        <v>0</v>
      </c>
      <c r="K55">
        <f>Projects!K55</f>
        <v>0</v>
      </c>
      <c r="L55">
        <f>Projects!L55</f>
        <v>0</v>
      </c>
      <c r="M55">
        <f>Projects!M55</f>
        <v>0</v>
      </c>
      <c r="N55">
        <f>Projects!N55</f>
        <v>0</v>
      </c>
      <c r="O55">
        <f>Projects!O55</f>
        <v>0</v>
      </c>
      <c r="P55">
        <f>Projects!P55</f>
        <v>0</v>
      </c>
      <c r="Q55">
        <f>Projects!Q55</f>
        <v>0</v>
      </c>
      <c r="R55">
        <f>Projects!R55</f>
        <v>0</v>
      </c>
      <c r="S55">
        <f>Projects!S55</f>
        <v>0</v>
      </c>
      <c r="T55">
        <f>Projects!T55</f>
        <v>0</v>
      </c>
      <c r="U55">
        <f>Projects!U55</f>
        <v>0</v>
      </c>
      <c r="V55">
        <f>Projects!V55</f>
        <v>0</v>
      </c>
      <c r="W55">
        <f>Projects!W55</f>
        <v>0</v>
      </c>
      <c r="X55">
        <f>Projects!X55</f>
        <v>0</v>
      </c>
    </row>
    <row r="56" spans="1:24">
      <c r="A56">
        <f>Projects!A56</f>
        <v>0</v>
      </c>
      <c r="B56">
        <f>Projects!B56</f>
        <v>0</v>
      </c>
      <c r="C56">
        <f>Projects!C56</f>
        <v>0</v>
      </c>
      <c r="D56">
        <f>Projects!D56</f>
        <v>0</v>
      </c>
      <c r="E56">
        <f>Projects!E56</f>
        <v>0</v>
      </c>
      <c r="F56">
        <f>Projects!F56</f>
        <v>0</v>
      </c>
      <c r="G56">
        <f>Projects!G56</f>
        <v>0</v>
      </c>
      <c r="H56">
        <f>Projects!H56</f>
        <v>0</v>
      </c>
      <c r="I56">
        <f>Projects!I56</f>
        <v>0</v>
      </c>
      <c r="J56">
        <f>Projects!J56</f>
        <v>0</v>
      </c>
      <c r="K56">
        <f>Projects!K56</f>
        <v>0</v>
      </c>
      <c r="L56">
        <f>Projects!L56</f>
        <v>0</v>
      </c>
      <c r="M56">
        <f>Projects!M56</f>
        <v>0</v>
      </c>
      <c r="N56">
        <f>Projects!N56</f>
        <v>0</v>
      </c>
      <c r="O56">
        <f>Projects!O56</f>
        <v>0</v>
      </c>
      <c r="P56">
        <f>Projects!P56</f>
        <v>0</v>
      </c>
      <c r="Q56">
        <f>Projects!Q56</f>
        <v>0</v>
      </c>
      <c r="R56">
        <f>Projects!R56</f>
        <v>0</v>
      </c>
      <c r="S56">
        <f>Projects!S56</f>
        <v>0</v>
      </c>
      <c r="T56">
        <f>Projects!T56</f>
        <v>0</v>
      </c>
      <c r="U56">
        <f>Projects!U56</f>
        <v>0</v>
      </c>
      <c r="V56">
        <f>Projects!V56</f>
        <v>0</v>
      </c>
      <c r="W56">
        <f>Projects!W56</f>
        <v>0</v>
      </c>
      <c r="X56">
        <f>Projects!X56</f>
        <v>0</v>
      </c>
    </row>
    <row r="57" spans="1:24">
      <c r="A57">
        <f>Projects!A57</f>
        <v>0</v>
      </c>
      <c r="B57">
        <f>Projects!B57</f>
        <v>0</v>
      </c>
      <c r="C57">
        <f>Projects!C57</f>
        <v>0</v>
      </c>
      <c r="D57">
        <f>Projects!D57</f>
        <v>0</v>
      </c>
      <c r="E57">
        <f>Projects!E57</f>
        <v>0</v>
      </c>
      <c r="F57">
        <f>Projects!F57</f>
        <v>0</v>
      </c>
      <c r="G57">
        <f>Projects!G57</f>
        <v>0</v>
      </c>
      <c r="H57">
        <f>Projects!H57</f>
        <v>0</v>
      </c>
      <c r="I57">
        <f>Projects!I57</f>
        <v>0</v>
      </c>
      <c r="J57">
        <f>Projects!J57</f>
        <v>0</v>
      </c>
      <c r="K57">
        <f>Projects!K57</f>
        <v>0</v>
      </c>
      <c r="L57">
        <f>Projects!L57</f>
        <v>0</v>
      </c>
      <c r="M57">
        <f>Projects!M57</f>
        <v>0</v>
      </c>
      <c r="N57">
        <f>Projects!N57</f>
        <v>0</v>
      </c>
      <c r="O57">
        <f>Projects!O57</f>
        <v>0</v>
      </c>
      <c r="P57">
        <f>Projects!P57</f>
        <v>0</v>
      </c>
      <c r="Q57">
        <f>Projects!Q57</f>
        <v>0</v>
      </c>
      <c r="R57">
        <f>Projects!R57</f>
        <v>0</v>
      </c>
      <c r="S57">
        <f>Projects!S57</f>
        <v>0</v>
      </c>
      <c r="T57">
        <f>Projects!T57</f>
        <v>0</v>
      </c>
      <c r="U57">
        <f>Projects!U57</f>
        <v>0</v>
      </c>
      <c r="V57">
        <f>Projects!V57</f>
        <v>0</v>
      </c>
      <c r="W57">
        <f>Projects!W57</f>
        <v>0</v>
      </c>
      <c r="X57">
        <f>Projects!X57</f>
        <v>0</v>
      </c>
    </row>
    <row r="58" spans="1:24">
      <c r="A58">
        <f>Projects!A58</f>
        <v>0</v>
      </c>
      <c r="B58">
        <f>Projects!B58</f>
        <v>0</v>
      </c>
      <c r="C58">
        <f>Projects!C58</f>
        <v>0</v>
      </c>
      <c r="D58">
        <f>Projects!D58</f>
        <v>0</v>
      </c>
      <c r="E58">
        <f>Projects!E58</f>
        <v>0</v>
      </c>
      <c r="F58">
        <f>Projects!F58</f>
        <v>0</v>
      </c>
      <c r="G58">
        <f>Projects!G58</f>
        <v>0</v>
      </c>
      <c r="H58">
        <f>Projects!H58</f>
        <v>0</v>
      </c>
      <c r="I58">
        <f>Projects!I58</f>
        <v>0</v>
      </c>
      <c r="J58">
        <f>Projects!J58</f>
        <v>0</v>
      </c>
      <c r="K58">
        <f>Projects!K58</f>
        <v>0</v>
      </c>
      <c r="L58">
        <f>Projects!L58</f>
        <v>0</v>
      </c>
      <c r="M58">
        <f>Projects!M58</f>
        <v>0</v>
      </c>
      <c r="N58">
        <f>Projects!N58</f>
        <v>0</v>
      </c>
      <c r="O58">
        <f>Projects!O58</f>
        <v>0</v>
      </c>
      <c r="P58">
        <f>Projects!P58</f>
        <v>0</v>
      </c>
      <c r="Q58">
        <f>Projects!Q58</f>
        <v>0</v>
      </c>
      <c r="R58">
        <f>Projects!R58</f>
        <v>0</v>
      </c>
      <c r="S58">
        <f>Projects!S58</f>
        <v>0</v>
      </c>
      <c r="T58">
        <f>Projects!T58</f>
        <v>0</v>
      </c>
      <c r="U58">
        <f>Projects!U58</f>
        <v>0</v>
      </c>
      <c r="V58">
        <f>Projects!V58</f>
        <v>0</v>
      </c>
      <c r="W58">
        <f>Projects!W58</f>
        <v>0</v>
      </c>
      <c r="X58">
        <f>Projects!X58</f>
        <v>0</v>
      </c>
    </row>
    <row r="59" spans="1:24">
      <c r="A59">
        <f>Projects!A59</f>
        <v>0</v>
      </c>
      <c r="B59">
        <f>Projects!B59</f>
        <v>0</v>
      </c>
      <c r="C59">
        <f>Projects!C59</f>
        <v>0</v>
      </c>
      <c r="D59">
        <f>Projects!D59</f>
        <v>0</v>
      </c>
      <c r="E59">
        <f>Projects!E59</f>
        <v>0</v>
      </c>
      <c r="F59">
        <f>Projects!F59</f>
        <v>0</v>
      </c>
      <c r="G59">
        <f>Projects!G59</f>
        <v>0</v>
      </c>
      <c r="H59">
        <f>Projects!H59</f>
        <v>0</v>
      </c>
      <c r="I59">
        <f>Projects!I59</f>
        <v>0</v>
      </c>
      <c r="J59">
        <f>Projects!J59</f>
        <v>0</v>
      </c>
      <c r="K59">
        <f>Projects!K59</f>
        <v>0</v>
      </c>
      <c r="L59">
        <f>Projects!L59</f>
        <v>0</v>
      </c>
      <c r="M59">
        <f>Projects!M59</f>
        <v>0</v>
      </c>
      <c r="N59">
        <f>Projects!N59</f>
        <v>0</v>
      </c>
      <c r="O59">
        <f>Projects!O59</f>
        <v>0</v>
      </c>
      <c r="P59">
        <f>Projects!P59</f>
        <v>0</v>
      </c>
      <c r="Q59">
        <f>Projects!Q59</f>
        <v>0</v>
      </c>
      <c r="R59">
        <f>Projects!R59</f>
        <v>0</v>
      </c>
      <c r="S59">
        <f>Projects!S59</f>
        <v>0</v>
      </c>
      <c r="T59">
        <f>Projects!T59</f>
        <v>0</v>
      </c>
      <c r="U59">
        <f>Projects!U59</f>
        <v>0</v>
      </c>
      <c r="V59">
        <f>Projects!V59</f>
        <v>0</v>
      </c>
      <c r="W59">
        <f>Projects!W59</f>
        <v>0</v>
      </c>
      <c r="X59">
        <f>Projects!X59</f>
        <v>0</v>
      </c>
    </row>
    <row r="60" spans="1:24">
      <c r="A60">
        <f>Projects!A60</f>
        <v>0</v>
      </c>
      <c r="B60">
        <f>Projects!B60</f>
        <v>0</v>
      </c>
      <c r="C60">
        <f>Projects!C60</f>
        <v>0</v>
      </c>
      <c r="D60">
        <f>Projects!D60</f>
        <v>0</v>
      </c>
      <c r="E60">
        <f>Projects!E60</f>
        <v>0</v>
      </c>
      <c r="F60">
        <f>Projects!F60</f>
        <v>0</v>
      </c>
      <c r="G60">
        <f>Projects!G60</f>
        <v>0</v>
      </c>
      <c r="H60">
        <f>Projects!H60</f>
        <v>0</v>
      </c>
      <c r="I60">
        <f>Projects!I60</f>
        <v>0</v>
      </c>
      <c r="J60">
        <f>Projects!J60</f>
        <v>0</v>
      </c>
      <c r="K60">
        <f>Projects!K60</f>
        <v>0</v>
      </c>
      <c r="L60">
        <f>Projects!L60</f>
        <v>0</v>
      </c>
      <c r="M60">
        <f>Projects!M60</f>
        <v>0</v>
      </c>
      <c r="N60">
        <f>Projects!N60</f>
        <v>0</v>
      </c>
      <c r="O60">
        <f>Projects!O60</f>
        <v>0</v>
      </c>
      <c r="P60">
        <f>Projects!P60</f>
        <v>0</v>
      </c>
      <c r="Q60">
        <f>Projects!Q60</f>
        <v>0</v>
      </c>
      <c r="R60">
        <f>Projects!R60</f>
        <v>0</v>
      </c>
      <c r="S60">
        <f>Projects!S60</f>
        <v>0</v>
      </c>
      <c r="T60">
        <f>Projects!T60</f>
        <v>0</v>
      </c>
      <c r="U60">
        <f>Projects!U60</f>
        <v>0</v>
      </c>
      <c r="V60">
        <f>Projects!V60</f>
        <v>0</v>
      </c>
      <c r="W60">
        <f>Projects!W60</f>
        <v>0</v>
      </c>
      <c r="X60">
        <f>Projects!X60</f>
        <v>0</v>
      </c>
    </row>
    <row r="61" spans="1:24">
      <c r="A61">
        <f>Projects!A61</f>
        <v>0</v>
      </c>
      <c r="B61">
        <f>Projects!B61</f>
        <v>0</v>
      </c>
      <c r="C61">
        <f>Projects!C61</f>
        <v>0</v>
      </c>
      <c r="D61">
        <f>Projects!D61</f>
        <v>0</v>
      </c>
      <c r="E61">
        <f>Projects!E61</f>
        <v>0</v>
      </c>
      <c r="F61">
        <f>Projects!F61</f>
        <v>0</v>
      </c>
      <c r="G61">
        <f>Projects!G61</f>
        <v>0</v>
      </c>
      <c r="H61">
        <f>Projects!H61</f>
        <v>0</v>
      </c>
      <c r="I61">
        <f>Projects!I61</f>
        <v>0</v>
      </c>
      <c r="J61">
        <f>Projects!J61</f>
        <v>0</v>
      </c>
      <c r="K61">
        <f>Projects!K61</f>
        <v>0</v>
      </c>
      <c r="L61">
        <f>Projects!L61</f>
        <v>0</v>
      </c>
      <c r="M61">
        <f>Projects!M61</f>
        <v>0</v>
      </c>
      <c r="N61">
        <f>Projects!N61</f>
        <v>0</v>
      </c>
      <c r="O61">
        <f>Projects!O61</f>
        <v>0</v>
      </c>
      <c r="P61">
        <f>Projects!P61</f>
        <v>0</v>
      </c>
      <c r="Q61">
        <f>Projects!Q61</f>
        <v>0</v>
      </c>
      <c r="R61">
        <f>Projects!R61</f>
        <v>0</v>
      </c>
      <c r="S61">
        <f>Projects!S61</f>
        <v>0</v>
      </c>
      <c r="T61">
        <f>Projects!T61</f>
        <v>0</v>
      </c>
      <c r="U61">
        <f>Projects!U61</f>
        <v>0</v>
      </c>
      <c r="V61">
        <f>Projects!V61</f>
        <v>0</v>
      </c>
      <c r="W61">
        <f>Projects!W61</f>
        <v>0</v>
      </c>
      <c r="X61">
        <f>Projects!X61</f>
        <v>0</v>
      </c>
    </row>
    <row r="62" spans="1:24">
      <c r="A62">
        <f>Projects!A62</f>
        <v>0</v>
      </c>
      <c r="B62">
        <f>Projects!B62</f>
        <v>0</v>
      </c>
      <c r="C62">
        <f>Projects!C62</f>
        <v>0</v>
      </c>
      <c r="D62">
        <f>Projects!D62</f>
        <v>0</v>
      </c>
      <c r="E62">
        <f>Projects!E62</f>
        <v>0</v>
      </c>
      <c r="F62">
        <f>Projects!F62</f>
        <v>0</v>
      </c>
      <c r="G62">
        <f>Projects!G62</f>
        <v>0</v>
      </c>
      <c r="H62">
        <f>Projects!H62</f>
        <v>0</v>
      </c>
      <c r="I62">
        <f>Projects!I62</f>
        <v>0</v>
      </c>
      <c r="J62">
        <f>Projects!J62</f>
        <v>0</v>
      </c>
      <c r="K62">
        <f>Projects!K62</f>
        <v>0</v>
      </c>
      <c r="L62">
        <f>Projects!L62</f>
        <v>0</v>
      </c>
      <c r="M62">
        <f>Projects!M62</f>
        <v>0</v>
      </c>
      <c r="N62">
        <f>Projects!N62</f>
        <v>0</v>
      </c>
      <c r="O62">
        <f>Projects!O62</f>
        <v>0</v>
      </c>
      <c r="P62">
        <f>Projects!P62</f>
        <v>0</v>
      </c>
      <c r="Q62">
        <f>Projects!Q62</f>
        <v>0</v>
      </c>
      <c r="R62">
        <f>Projects!R62</f>
        <v>0</v>
      </c>
      <c r="S62">
        <f>Projects!S62</f>
        <v>0</v>
      </c>
      <c r="T62">
        <f>Projects!T62</f>
        <v>0</v>
      </c>
      <c r="U62">
        <f>Projects!U62</f>
        <v>0</v>
      </c>
      <c r="V62">
        <f>Projects!V62</f>
        <v>0</v>
      </c>
      <c r="W62">
        <f>Projects!W62</f>
        <v>0</v>
      </c>
      <c r="X62">
        <f>Projects!X62</f>
        <v>0</v>
      </c>
    </row>
    <row r="63" spans="1:24">
      <c r="A63">
        <f>Projects!A63</f>
        <v>0</v>
      </c>
      <c r="B63">
        <f>Projects!B63</f>
        <v>0</v>
      </c>
      <c r="C63">
        <f>Projects!C63</f>
        <v>0</v>
      </c>
      <c r="D63">
        <f>Projects!D63</f>
        <v>0</v>
      </c>
      <c r="E63">
        <f>Projects!E63</f>
        <v>0</v>
      </c>
      <c r="F63">
        <f>Projects!F63</f>
        <v>0</v>
      </c>
      <c r="G63">
        <f>Projects!G63</f>
        <v>0</v>
      </c>
      <c r="H63">
        <f>Projects!H63</f>
        <v>0</v>
      </c>
      <c r="I63">
        <f>Projects!I63</f>
        <v>0</v>
      </c>
      <c r="J63">
        <f>Projects!J63</f>
        <v>0</v>
      </c>
      <c r="K63">
        <f>Projects!K63</f>
        <v>0</v>
      </c>
      <c r="L63">
        <f>Projects!L63</f>
        <v>0</v>
      </c>
      <c r="M63">
        <f>Projects!M63</f>
        <v>0</v>
      </c>
      <c r="N63">
        <f>Projects!N63</f>
        <v>0</v>
      </c>
      <c r="O63">
        <f>Projects!O63</f>
        <v>0</v>
      </c>
      <c r="P63">
        <f>Projects!P63</f>
        <v>0</v>
      </c>
      <c r="Q63">
        <f>Projects!Q63</f>
        <v>0</v>
      </c>
      <c r="R63">
        <f>Projects!R63</f>
        <v>0</v>
      </c>
      <c r="S63">
        <f>Projects!S63</f>
        <v>0</v>
      </c>
      <c r="T63">
        <f>Projects!T63</f>
        <v>0</v>
      </c>
      <c r="U63">
        <f>Projects!U63</f>
        <v>0</v>
      </c>
      <c r="V63">
        <f>Projects!V63</f>
        <v>0</v>
      </c>
      <c r="W63">
        <f>Projects!W63</f>
        <v>0</v>
      </c>
      <c r="X63">
        <f>Projects!X63</f>
        <v>0</v>
      </c>
    </row>
    <row r="64" spans="1:24">
      <c r="A64">
        <f>Projects!A64</f>
        <v>0</v>
      </c>
      <c r="B64">
        <f>Projects!B64</f>
        <v>0</v>
      </c>
      <c r="C64">
        <f>Projects!C64</f>
        <v>0</v>
      </c>
      <c r="D64">
        <f>Projects!D64</f>
        <v>0</v>
      </c>
      <c r="E64">
        <f>Projects!E64</f>
        <v>0</v>
      </c>
      <c r="F64">
        <f>Projects!F64</f>
        <v>0</v>
      </c>
      <c r="G64">
        <f>Projects!G64</f>
        <v>0</v>
      </c>
      <c r="H64">
        <f>Projects!H64</f>
        <v>0</v>
      </c>
      <c r="I64">
        <f>Projects!I64</f>
        <v>0</v>
      </c>
      <c r="J64">
        <f>Projects!J64</f>
        <v>0</v>
      </c>
      <c r="K64">
        <f>Projects!K64</f>
        <v>0</v>
      </c>
      <c r="L64">
        <f>Projects!L64</f>
        <v>0</v>
      </c>
      <c r="M64">
        <f>Projects!M64</f>
        <v>0</v>
      </c>
      <c r="N64">
        <f>Projects!N64</f>
        <v>0</v>
      </c>
      <c r="O64">
        <f>Projects!O64</f>
        <v>0</v>
      </c>
      <c r="P64">
        <f>Projects!P64</f>
        <v>0</v>
      </c>
      <c r="Q64">
        <f>Projects!Q64</f>
        <v>0</v>
      </c>
      <c r="R64">
        <f>Projects!R64</f>
        <v>0</v>
      </c>
      <c r="S64">
        <f>Projects!S64</f>
        <v>0</v>
      </c>
      <c r="T64">
        <f>Projects!T64</f>
        <v>0</v>
      </c>
      <c r="U64">
        <f>Projects!U64</f>
        <v>0</v>
      </c>
      <c r="V64">
        <f>Projects!V64</f>
        <v>0</v>
      </c>
      <c r="W64">
        <f>Projects!W64</f>
        <v>0</v>
      </c>
      <c r="X64">
        <f>Projects!X64</f>
        <v>0</v>
      </c>
    </row>
    <row r="65" spans="1:24">
      <c r="A65">
        <f>Projects!A65</f>
        <v>0</v>
      </c>
      <c r="B65">
        <f>Projects!B65</f>
        <v>0</v>
      </c>
      <c r="C65">
        <f>Projects!C65</f>
        <v>0</v>
      </c>
      <c r="D65">
        <f>Projects!D65</f>
        <v>0</v>
      </c>
      <c r="E65">
        <f>Projects!E65</f>
        <v>0</v>
      </c>
      <c r="F65">
        <f>Projects!F65</f>
        <v>0</v>
      </c>
      <c r="G65">
        <f>Projects!G65</f>
        <v>0</v>
      </c>
      <c r="H65">
        <f>Projects!H65</f>
        <v>0</v>
      </c>
      <c r="I65">
        <f>Projects!I65</f>
        <v>0</v>
      </c>
      <c r="J65">
        <f>Projects!J65</f>
        <v>0</v>
      </c>
      <c r="K65">
        <f>Projects!K65</f>
        <v>0</v>
      </c>
      <c r="L65">
        <f>Projects!L65</f>
        <v>0</v>
      </c>
      <c r="M65">
        <f>Projects!M65</f>
        <v>0</v>
      </c>
      <c r="N65">
        <f>Projects!N65</f>
        <v>0</v>
      </c>
      <c r="O65">
        <f>Projects!O65</f>
        <v>0</v>
      </c>
      <c r="P65">
        <f>Projects!P65</f>
        <v>0</v>
      </c>
      <c r="Q65">
        <f>Projects!Q65</f>
        <v>0</v>
      </c>
      <c r="R65">
        <f>Projects!R65</f>
        <v>0</v>
      </c>
      <c r="S65">
        <f>Projects!S65</f>
        <v>0</v>
      </c>
      <c r="T65">
        <f>Projects!T65</f>
        <v>0</v>
      </c>
      <c r="U65">
        <f>Projects!U65</f>
        <v>0</v>
      </c>
      <c r="V65">
        <f>Projects!V65</f>
        <v>0</v>
      </c>
      <c r="W65">
        <f>Projects!W65</f>
        <v>0</v>
      </c>
      <c r="X65">
        <f>Projects!X65</f>
        <v>0</v>
      </c>
    </row>
    <row r="66" spans="1:24">
      <c r="A66">
        <f>Projects!A66</f>
        <v>0</v>
      </c>
      <c r="B66">
        <f>Projects!B66</f>
        <v>0</v>
      </c>
      <c r="C66">
        <f>Projects!C66</f>
        <v>0</v>
      </c>
      <c r="D66">
        <f>Projects!D66</f>
        <v>0</v>
      </c>
      <c r="E66">
        <f>Projects!E66</f>
        <v>0</v>
      </c>
      <c r="F66">
        <f>Projects!F66</f>
        <v>0</v>
      </c>
      <c r="G66">
        <f>Projects!G66</f>
        <v>0</v>
      </c>
      <c r="H66">
        <f>Projects!H66</f>
        <v>0</v>
      </c>
      <c r="I66">
        <f>Projects!I66</f>
        <v>0</v>
      </c>
      <c r="J66">
        <f>Projects!J66</f>
        <v>0</v>
      </c>
      <c r="K66">
        <f>Projects!K66</f>
        <v>0</v>
      </c>
      <c r="L66">
        <f>Projects!L66</f>
        <v>0</v>
      </c>
      <c r="M66">
        <f>Projects!M66</f>
        <v>0</v>
      </c>
      <c r="N66">
        <f>Projects!N66</f>
        <v>0</v>
      </c>
      <c r="O66">
        <f>Projects!O66</f>
        <v>0</v>
      </c>
      <c r="P66">
        <f>Projects!P66</f>
        <v>0</v>
      </c>
      <c r="Q66">
        <f>Projects!Q66</f>
        <v>0</v>
      </c>
      <c r="R66">
        <f>Projects!R66</f>
        <v>0</v>
      </c>
      <c r="S66">
        <f>Projects!S66</f>
        <v>0</v>
      </c>
      <c r="T66">
        <f>Projects!T66</f>
        <v>0</v>
      </c>
      <c r="U66">
        <f>Projects!U66</f>
        <v>0</v>
      </c>
      <c r="V66">
        <f>Projects!V66</f>
        <v>0</v>
      </c>
      <c r="W66">
        <f>Projects!W66</f>
        <v>0</v>
      </c>
      <c r="X66">
        <f>Projects!X66</f>
        <v>0</v>
      </c>
    </row>
    <row r="67" spans="1:24">
      <c r="A67">
        <f>Projects!A67</f>
        <v>0</v>
      </c>
      <c r="B67">
        <f>Projects!B67</f>
        <v>0</v>
      </c>
      <c r="C67">
        <f>Projects!C67</f>
        <v>0</v>
      </c>
      <c r="D67">
        <f>Projects!D67</f>
        <v>0</v>
      </c>
      <c r="E67">
        <f>Projects!E67</f>
        <v>0</v>
      </c>
      <c r="F67">
        <f>Projects!F67</f>
        <v>0</v>
      </c>
      <c r="G67">
        <f>Projects!G67</f>
        <v>0</v>
      </c>
      <c r="H67">
        <f>Projects!H67</f>
        <v>0</v>
      </c>
      <c r="I67">
        <f>Projects!I67</f>
        <v>0</v>
      </c>
      <c r="J67">
        <f>Projects!J67</f>
        <v>0</v>
      </c>
      <c r="K67">
        <f>Projects!K67</f>
        <v>0</v>
      </c>
      <c r="L67">
        <f>Projects!L67</f>
        <v>0</v>
      </c>
      <c r="M67">
        <f>Projects!M67</f>
        <v>0</v>
      </c>
      <c r="N67">
        <f>Projects!N67</f>
        <v>0</v>
      </c>
      <c r="O67">
        <f>Projects!O67</f>
        <v>0</v>
      </c>
      <c r="P67">
        <f>Projects!P67</f>
        <v>0</v>
      </c>
      <c r="Q67">
        <f>Projects!Q67</f>
        <v>0</v>
      </c>
      <c r="R67">
        <f>Projects!R67</f>
        <v>0</v>
      </c>
      <c r="S67">
        <f>Projects!S67</f>
        <v>0</v>
      </c>
      <c r="T67">
        <f>Projects!T67</f>
        <v>0</v>
      </c>
      <c r="U67">
        <f>Projects!U67</f>
        <v>0</v>
      </c>
      <c r="V67">
        <f>Projects!V67</f>
        <v>0</v>
      </c>
      <c r="W67">
        <f>Projects!W67</f>
        <v>0</v>
      </c>
      <c r="X67">
        <f>Projects!X67</f>
        <v>0</v>
      </c>
    </row>
    <row r="68" spans="1:24">
      <c r="A68">
        <f>Projects!A68</f>
        <v>0</v>
      </c>
      <c r="B68">
        <f>Projects!B68</f>
        <v>0</v>
      </c>
      <c r="C68">
        <f>Projects!C68</f>
        <v>0</v>
      </c>
      <c r="D68">
        <f>Projects!D68</f>
        <v>0</v>
      </c>
      <c r="E68">
        <f>Projects!E68</f>
        <v>0</v>
      </c>
      <c r="F68">
        <f>Projects!F68</f>
        <v>0</v>
      </c>
      <c r="G68">
        <f>Projects!G68</f>
        <v>0</v>
      </c>
      <c r="H68">
        <f>Projects!H68</f>
        <v>0</v>
      </c>
      <c r="I68">
        <f>Projects!I68</f>
        <v>0</v>
      </c>
      <c r="J68">
        <f>Projects!J68</f>
        <v>0</v>
      </c>
      <c r="K68">
        <f>Projects!K68</f>
        <v>0</v>
      </c>
      <c r="L68">
        <f>Projects!L68</f>
        <v>0</v>
      </c>
      <c r="M68">
        <f>Projects!M68</f>
        <v>0</v>
      </c>
      <c r="N68">
        <f>Projects!N68</f>
        <v>0</v>
      </c>
      <c r="O68">
        <f>Projects!O68</f>
        <v>0</v>
      </c>
      <c r="P68">
        <f>Projects!P68</f>
        <v>0</v>
      </c>
      <c r="Q68">
        <f>Projects!Q68</f>
        <v>0</v>
      </c>
      <c r="R68">
        <f>Projects!R68</f>
        <v>0</v>
      </c>
      <c r="S68">
        <f>Projects!S68</f>
        <v>0</v>
      </c>
      <c r="T68">
        <f>Projects!T68</f>
        <v>0</v>
      </c>
      <c r="U68">
        <f>Projects!U68</f>
        <v>0</v>
      </c>
      <c r="V68">
        <f>Projects!V68</f>
        <v>0</v>
      </c>
      <c r="W68">
        <f>Projects!W68</f>
        <v>0</v>
      </c>
      <c r="X68">
        <f>Projects!X68</f>
        <v>0</v>
      </c>
    </row>
    <row r="69" spans="1:24">
      <c r="A69">
        <f>Projects!A69</f>
        <v>0</v>
      </c>
      <c r="B69">
        <f>Projects!B69</f>
        <v>0</v>
      </c>
      <c r="C69">
        <f>Projects!C69</f>
        <v>0</v>
      </c>
      <c r="D69">
        <f>Projects!D69</f>
        <v>0</v>
      </c>
      <c r="E69">
        <f>Projects!E69</f>
        <v>0</v>
      </c>
      <c r="F69">
        <f>Projects!F69</f>
        <v>0</v>
      </c>
      <c r="G69">
        <f>Projects!G69</f>
        <v>0</v>
      </c>
      <c r="H69">
        <f>Projects!H69</f>
        <v>0</v>
      </c>
      <c r="I69">
        <f>Projects!I69</f>
        <v>0</v>
      </c>
      <c r="J69">
        <f>Projects!J69</f>
        <v>0</v>
      </c>
      <c r="K69">
        <f>Projects!K69</f>
        <v>0</v>
      </c>
      <c r="L69">
        <f>Projects!L69</f>
        <v>0</v>
      </c>
      <c r="M69">
        <f>Projects!M69</f>
        <v>0</v>
      </c>
      <c r="N69">
        <f>Projects!N69</f>
        <v>0</v>
      </c>
      <c r="O69">
        <f>Projects!O69</f>
        <v>0</v>
      </c>
      <c r="P69">
        <f>Projects!P69</f>
        <v>0</v>
      </c>
      <c r="Q69">
        <f>Projects!Q69</f>
        <v>0</v>
      </c>
      <c r="R69">
        <f>Projects!R69</f>
        <v>0</v>
      </c>
      <c r="S69">
        <f>Projects!S69</f>
        <v>0</v>
      </c>
      <c r="T69">
        <f>Projects!T69</f>
        <v>0</v>
      </c>
      <c r="U69">
        <f>Projects!U69</f>
        <v>0</v>
      </c>
      <c r="V69">
        <f>Projects!V69</f>
        <v>0</v>
      </c>
      <c r="W69">
        <f>Projects!W69</f>
        <v>0</v>
      </c>
      <c r="X69">
        <f>Projects!X69</f>
        <v>0</v>
      </c>
    </row>
    <row r="70" spans="1:24">
      <c r="A70">
        <f>Projects!A70</f>
        <v>0</v>
      </c>
      <c r="B70">
        <f>Projects!B70</f>
        <v>0</v>
      </c>
      <c r="C70">
        <f>Projects!C70</f>
        <v>0</v>
      </c>
      <c r="D70">
        <f>Projects!D70</f>
        <v>0</v>
      </c>
      <c r="E70">
        <f>Projects!E70</f>
        <v>0</v>
      </c>
      <c r="F70">
        <f>Projects!F70</f>
        <v>0</v>
      </c>
      <c r="G70">
        <f>Projects!G70</f>
        <v>0</v>
      </c>
      <c r="H70">
        <f>Projects!H70</f>
        <v>0</v>
      </c>
      <c r="I70">
        <f>Projects!I70</f>
        <v>0</v>
      </c>
      <c r="J70">
        <f>Projects!J70</f>
        <v>0</v>
      </c>
      <c r="K70">
        <f>Projects!K70</f>
        <v>0</v>
      </c>
      <c r="L70">
        <f>Projects!L70</f>
        <v>0</v>
      </c>
      <c r="M70">
        <f>Projects!M70</f>
        <v>0</v>
      </c>
      <c r="N70">
        <f>Projects!N70</f>
        <v>0</v>
      </c>
      <c r="O70">
        <f>Projects!O70</f>
        <v>0</v>
      </c>
      <c r="P70">
        <f>Projects!P70</f>
        <v>0</v>
      </c>
      <c r="Q70">
        <f>Projects!Q70</f>
        <v>0</v>
      </c>
      <c r="R70">
        <f>Projects!R70</f>
        <v>0</v>
      </c>
      <c r="S70">
        <f>Projects!S70</f>
        <v>0</v>
      </c>
      <c r="T70">
        <f>Projects!T70</f>
        <v>0</v>
      </c>
      <c r="U70">
        <f>Projects!U70</f>
        <v>0</v>
      </c>
      <c r="V70">
        <f>Projects!V70</f>
        <v>0</v>
      </c>
      <c r="W70">
        <f>Projects!W70</f>
        <v>0</v>
      </c>
      <c r="X70">
        <f>Projects!X70</f>
        <v>0</v>
      </c>
    </row>
    <row r="71" spans="1:24">
      <c r="A71">
        <f>Projects!A71</f>
        <v>0</v>
      </c>
      <c r="B71">
        <f>Projects!B71</f>
        <v>0</v>
      </c>
      <c r="C71">
        <f>Projects!C71</f>
        <v>0</v>
      </c>
      <c r="D71">
        <f>Projects!D71</f>
        <v>0</v>
      </c>
      <c r="E71">
        <f>Projects!E71</f>
        <v>0</v>
      </c>
      <c r="F71">
        <f>Projects!F71</f>
        <v>0</v>
      </c>
      <c r="G71">
        <f>Projects!G71</f>
        <v>0</v>
      </c>
      <c r="H71">
        <f>Projects!H71</f>
        <v>0</v>
      </c>
      <c r="I71">
        <f>Projects!I71</f>
        <v>0</v>
      </c>
      <c r="J71">
        <f>Projects!J71</f>
        <v>0</v>
      </c>
      <c r="K71">
        <f>Projects!K71</f>
        <v>0</v>
      </c>
      <c r="L71">
        <f>Projects!L71</f>
        <v>0</v>
      </c>
      <c r="M71">
        <f>Projects!M71</f>
        <v>0</v>
      </c>
      <c r="N71">
        <f>Projects!N71</f>
        <v>0</v>
      </c>
      <c r="O71">
        <f>Projects!O71</f>
        <v>0</v>
      </c>
      <c r="P71">
        <f>Projects!P71</f>
        <v>0</v>
      </c>
      <c r="Q71">
        <f>Projects!Q71</f>
        <v>0</v>
      </c>
      <c r="R71">
        <f>Projects!R71</f>
        <v>0</v>
      </c>
      <c r="S71">
        <f>Projects!S71</f>
        <v>0</v>
      </c>
      <c r="T71">
        <f>Projects!T71</f>
        <v>0</v>
      </c>
      <c r="U71">
        <f>Projects!U71</f>
        <v>0</v>
      </c>
      <c r="V71">
        <f>Projects!V71</f>
        <v>0</v>
      </c>
      <c r="W71">
        <f>Projects!W71</f>
        <v>0</v>
      </c>
      <c r="X71">
        <f>Projects!X71</f>
        <v>0</v>
      </c>
    </row>
    <row r="72" spans="1:24">
      <c r="A72">
        <f>Projects!A72</f>
        <v>0</v>
      </c>
      <c r="B72">
        <f>Projects!B72</f>
        <v>0</v>
      </c>
      <c r="C72">
        <f>Projects!C72</f>
        <v>0</v>
      </c>
      <c r="D72">
        <f>Projects!D72</f>
        <v>0</v>
      </c>
      <c r="E72">
        <f>Projects!E72</f>
        <v>0</v>
      </c>
      <c r="F72">
        <f>Projects!F72</f>
        <v>0</v>
      </c>
      <c r="G72">
        <f>Projects!G72</f>
        <v>0</v>
      </c>
      <c r="H72">
        <f>Projects!H72</f>
        <v>0</v>
      </c>
      <c r="I72">
        <f>Projects!I72</f>
        <v>0</v>
      </c>
      <c r="J72">
        <f>Projects!J72</f>
        <v>0</v>
      </c>
      <c r="K72">
        <f>Projects!K72</f>
        <v>0</v>
      </c>
      <c r="L72">
        <f>Projects!L72</f>
        <v>0</v>
      </c>
      <c r="M72">
        <f>Projects!M72</f>
        <v>0</v>
      </c>
      <c r="N72">
        <f>Projects!N72</f>
        <v>0</v>
      </c>
      <c r="O72">
        <f>Projects!O72</f>
        <v>0</v>
      </c>
      <c r="P72">
        <f>Projects!P72</f>
        <v>0</v>
      </c>
      <c r="Q72">
        <f>Projects!Q72</f>
        <v>0</v>
      </c>
      <c r="R72">
        <f>Projects!R72</f>
        <v>0</v>
      </c>
      <c r="S72">
        <f>Projects!S72</f>
        <v>0</v>
      </c>
      <c r="T72">
        <f>Projects!T72</f>
        <v>0</v>
      </c>
      <c r="U72">
        <f>Projects!U72</f>
        <v>0</v>
      </c>
      <c r="V72">
        <f>Projects!V72</f>
        <v>0</v>
      </c>
      <c r="W72">
        <f>Projects!W72</f>
        <v>0</v>
      </c>
      <c r="X72">
        <f>Projects!X72</f>
        <v>0</v>
      </c>
    </row>
    <row r="73" spans="1:24">
      <c r="A73">
        <f>Projects!A73</f>
        <v>0</v>
      </c>
      <c r="B73">
        <f>Projects!B73</f>
        <v>0</v>
      </c>
      <c r="C73">
        <f>Projects!C73</f>
        <v>0</v>
      </c>
      <c r="D73">
        <f>Projects!D73</f>
        <v>0</v>
      </c>
      <c r="E73">
        <f>Projects!E73</f>
        <v>0</v>
      </c>
      <c r="F73">
        <f>Projects!F73</f>
        <v>0</v>
      </c>
      <c r="G73">
        <f>Projects!G73</f>
        <v>0</v>
      </c>
      <c r="H73">
        <f>Projects!H73</f>
        <v>0</v>
      </c>
      <c r="I73">
        <f>Projects!I73</f>
        <v>0</v>
      </c>
      <c r="J73">
        <f>Projects!J73</f>
        <v>0</v>
      </c>
      <c r="K73">
        <f>Projects!K73</f>
        <v>0</v>
      </c>
      <c r="L73">
        <f>Projects!L73</f>
        <v>0</v>
      </c>
      <c r="M73">
        <f>Projects!M73</f>
        <v>0</v>
      </c>
      <c r="N73">
        <f>Projects!N73</f>
        <v>0</v>
      </c>
      <c r="O73">
        <f>Projects!O73</f>
        <v>0</v>
      </c>
      <c r="P73">
        <f>Projects!P73</f>
        <v>0</v>
      </c>
      <c r="Q73">
        <f>Projects!Q73</f>
        <v>0</v>
      </c>
      <c r="R73">
        <f>Projects!R73</f>
        <v>0</v>
      </c>
      <c r="S73">
        <f>Projects!S73</f>
        <v>0</v>
      </c>
      <c r="T73">
        <f>Projects!T73</f>
        <v>0</v>
      </c>
      <c r="U73">
        <f>Projects!U73</f>
        <v>0</v>
      </c>
      <c r="V73">
        <f>Projects!V73</f>
        <v>0</v>
      </c>
      <c r="W73">
        <f>Projects!W73</f>
        <v>0</v>
      </c>
      <c r="X73">
        <f>Projects!X73</f>
        <v>0</v>
      </c>
    </row>
    <row r="74" spans="1:24">
      <c r="A74">
        <f>Projects!A74</f>
        <v>0</v>
      </c>
      <c r="B74">
        <f>Projects!B74</f>
        <v>0</v>
      </c>
      <c r="C74">
        <f>Projects!C74</f>
        <v>0</v>
      </c>
      <c r="D74">
        <f>Projects!D74</f>
        <v>0</v>
      </c>
      <c r="E74">
        <f>Projects!E74</f>
        <v>0</v>
      </c>
      <c r="F74">
        <f>Projects!F74</f>
        <v>0</v>
      </c>
      <c r="G74">
        <f>Projects!G74</f>
        <v>0</v>
      </c>
      <c r="H74">
        <f>Projects!H74</f>
        <v>0</v>
      </c>
      <c r="I74">
        <f>Projects!I74</f>
        <v>0</v>
      </c>
      <c r="J74">
        <f>Projects!J74</f>
        <v>0</v>
      </c>
      <c r="K74">
        <f>Projects!K74</f>
        <v>0</v>
      </c>
      <c r="L74">
        <f>Projects!L74</f>
        <v>0</v>
      </c>
      <c r="M74">
        <f>Projects!M74</f>
        <v>0</v>
      </c>
      <c r="N74">
        <f>Projects!N74</f>
        <v>0</v>
      </c>
      <c r="O74">
        <f>Projects!O74</f>
        <v>0</v>
      </c>
      <c r="P74">
        <f>Projects!P74</f>
        <v>0</v>
      </c>
      <c r="Q74">
        <f>Projects!Q74</f>
        <v>0</v>
      </c>
      <c r="R74">
        <f>Projects!R74</f>
        <v>0</v>
      </c>
      <c r="S74">
        <f>Projects!S74</f>
        <v>0</v>
      </c>
      <c r="T74">
        <f>Projects!T74</f>
        <v>0</v>
      </c>
      <c r="U74">
        <f>Projects!U74</f>
        <v>0</v>
      </c>
      <c r="V74">
        <f>Projects!V74</f>
        <v>0</v>
      </c>
      <c r="W74">
        <f>Projects!W74</f>
        <v>0</v>
      </c>
      <c r="X74">
        <f>Projects!X74</f>
        <v>0</v>
      </c>
    </row>
    <row r="75" spans="1:24">
      <c r="A75">
        <f>Projects!A75</f>
        <v>0</v>
      </c>
      <c r="B75">
        <f>Projects!B75</f>
        <v>0</v>
      </c>
      <c r="C75">
        <f>Projects!C75</f>
        <v>0</v>
      </c>
      <c r="D75">
        <f>Projects!D75</f>
        <v>0</v>
      </c>
      <c r="E75">
        <f>Projects!E75</f>
        <v>0</v>
      </c>
      <c r="F75">
        <f>Projects!F75</f>
        <v>0</v>
      </c>
      <c r="G75">
        <f>Projects!G75</f>
        <v>0</v>
      </c>
      <c r="H75">
        <f>Projects!H75</f>
        <v>0</v>
      </c>
      <c r="I75">
        <f>Projects!I75</f>
        <v>0</v>
      </c>
      <c r="J75">
        <f>Projects!J75</f>
        <v>0</v>
      </c>
      <c r="K75">
        <f>Projects!K75</f>
        <v>0</v>
      </c>
      <c r="L75">
        <f>Projects!L75</f>
        <v>0</v>
      </c>
      <c r="M75">
        <f>Projects!M75</f>
        <v>0</v>
      </c>
      <c r="N75">
        <f>Projects!N75</f>
        <v>0</v>
      </c>
      <c r="O75">
        <f>Projects!O75</f>
        <v>0</v>
      </c>
      <c r="P75">
        <f>Projects!P75</f>
        <v>0</v>
      </c>
      <c r="Q75">
        <f>Projects!Q75</f>
        <v>0</v>
      </c>
      <c r="R75">
        <f>Projects!R75</f>
        <v>0</v>
      </c>
      <c r="S75">
        <f>Projects!S75</f>
        <v>0</v>
      </c>
      <c r="T75">
        <f>Projects!T75</f>
        <v>0</v>
      </c>
      <c r="U75">
        <f>Projects!U75</f>
        <v>0</v>
      </c>
      <c r="V75">
        <f>Projects!V75</f>
        <v>0</v>
      </c>
      <c r="W75">
        <f>Projects!W75</f>
        <v>0</v>
      </c>
      <c r="X75">
        <f>Projects!X75</f>
        <v>0</v>
      </c>
    </row>
    <row r="76" spans="1:24">
      <c r="A76">
        <f>Projects!A76</f>
        <v>0</v>
      </c>
      <c r="B76">
        <f>Projects!B76</f>
        <v>0</v>
      </c>
      <c r="C76">
        <f>Projects!C76</f>
        <v>0</v>
      </c>
      <c r="D76">
        <f>Projects!D76</f>
        <v>0</v>
      </c>
      <c r="E76">
        <f>Projects!E76</f>
        <v>0</v>
      </c>
      <c r="F76">
        <f>Projects!F76</f>
        <v>0</v>
      </c>
      <c r="G76">
        <f>Projects!G76</f>
        <v>0</v>
      </c>
      <c r="H76">
        <f>Projects!H76</f>
        <v>0</v>
      </c>
      <c r="I76">
        <f>Projects!I76</f>
        <v>0</v>
      </c>
      <c r="J76">
        <f>Projects!J76</f>
        <v>0</v>
      </c>
      <c r="K76">
        <f>Projects!K76</f>
        <v>0</v>
      </c>
      <c r="L76">
        <f>Projects!L76</f>
        <v>0</v>
      </c>
      <c r="M76">
        <f>Projects!M76</f>
        <v>0</v>
      </c>
      <c r="N76">
        <f>Projects!N76</f>
        <v>0</v>
      </c>
      <c r="O76">
        <f>Projects!O76</f>
        <v>0</v>
      </c>
      <c r="P76">
        <f>Projects!P76</f>
        <v>0</v>
      </c>
      <c r="Q76">
        <f>Projects!Q76</f>
        <v>0</v>
      </c>
      <c r="R76">
        <f>Projects!R76</f>
        <v>0</v>
      </c>
      <c r="S76">
        <f>Projects!S76</f>
        <v>0</v>
      </c>
      <c r="T76">
        <f>Projects!T76</f>
        <v>0</v>
      </c>
      <c r="U76">
        <f>Projects!U76</f>
        <v>0</v>
      </c>
      <c r="V76">
        <f>Projects!V76</f>
        <v>0</v>
      </c>
      <c r="W76">
        <f>Projects!W76</f>
        <v>0</v>
      </c>
      <c r="X76">
        <f>Projects!X76</f>
        <v>0</v>
      </c>
    </row>
    <row r="77" spans="1:24">
      <c r="A77">
        <f>Projects!A77</f>
        <v>0</v>
      </c>
      <c r="B77">
        <f>Projects!B77</f>
        <v>0</v>
      </c>
      <c r="C77">
        <f>Projects!C77</f>
        <v>0</v>
      </c>
      <c r="D77">
        <f>Projects!D77</f>
        <v>0</v>
      </c>
      <c r="E77">
        <f>Projects!E77</f>
        <v>0</v>
      </c>
      <c r="F77">
        <f>Projects!F77</f>
        <v>0</v>
      </c>
      <c r="G77">
        <f>Projects!G77</f>
        <v>0</v>
      </c>
      <c r="H77">
        <f>Projects!H77</f>
        <v>0</v>
      </c>
      <c r="I77">
        <f>Projects!I77</f>
        <v>0</v>
      </c>
      <c r="J77">
        <f>Projects!J77</f>
        <v>0</v>
      </c>
      <c r="K77">
        <f>Projects!K77</f>
        <v>0</v>
      </c>
      <c r="L77">
        <f>Projects!L77</f>
        <v>0</v>
      </c>
      <c r="M77">
        <f>Projects!M77</f>
        <v>0</v>
      </c>
      <c r="N77">
        <f>Projects!N77</f>
        <v>0</v>
      </c>
      <c r="O77">
        <f>Projects!O77</f>
        <v>0</v>
      </c>
      <c r="P77">
        <f>Projects!P77</f>
        <v>0</v>
      </c>
      <c r="Q77">
        <f>Projects!Q77</f>
        <v>0</v>
      </c>
      <c r="R77">
        <f>Projects!R77</f>
        <v>0</v>
      </c>
      <c r="S77">
        <f>Projects!S77</f>
        <v>0</v>
      </c>
      <c r="T77">
        <f>Projects!T77</f>
        <v>0</v>
      </c>
      <c r="U77">
        <f>Projects!U77</f>
        <v>0</v>
      </c>
      <c r="V77">
        <f>Projects!V77</f>
        <v>0</v>
      </c>
      <c r="W77">
        <f>Projects!W77</f>
        <v>0</v>
      </c>
      <c r="X77">
        <f>Projects!X77</f>
        <v>0</v>
      </c>
    </row>
    <row r="78" spans="1:24">
      <c r="A78">
        <f>Projects!A78</f>
        <v>0</v>
      </c>
      <c r="B78">
        <f>Projects!B78</f>
        <v>0</v>
      </c>
      <c r="C78">
        <f>Projects!C78</f>
        <v>0</v>
      </c>
      <c r="D78">
        <f>Projects!D78</f>
        <v>0</v>
      </c>
      <c r="E78">
        <f>Projects!E78</f>
        <v>0</v>
      </c>
      <c r="F78">
        <f>Projects!F78</f>
        <v>0</v>
      </c>
      <c r="G78">
        <f>Projects!G78</f>
        <v>0</v>
      </c>
      <c r="H78">
        <f>Projects!H78</f>
        <v>0</v>
      </c>
      <c r="I78">
        <f>Projects!I78</f>
        <v>0</v>
      </c>
      <c r="J78">
        <f>Projects!J78</f>
        <v>0</v>
      </c>
      <c r="K78">
        <f>Projects!K78</f>
        <v>0</v>
      </c>
      <c r="L78">
        <f>Projects!L78</f>
        <v>0</v>
      </c>
      <c r="M78">
        <f>Projects!M78</f>
        <v>0</v>
      </c>
      <c r="N78">
        <f>Projects!N78</f>
        <v>0</v>
      </c>
      <c r="O78">
        <f>Projects!O78</f>
        <v>0</v>
      </c>
      <c r="P78">
        <f>Projects!P78</f>
        <v>0</v>
      </c>
      <c r="Q78">
        <f>Projects!Q78</f>
        <v>0</v>
      </c>
      <c r="R78">
        <f>Projects!R78</f>
        <v>0</v>
      </c>
      <c r="S78">
        <f>Projects!S78</f>
        <v>0</v>
      </c>
      <c r="T78">
        <f>Projects!T78</f>
        <v>0</v>
      </c>
      <c r="U78">
        <f>Projects!U78</f>
        <v>0</v>
      </c>
      <c r="V78">
        <f>Projects!V78</f>
        <v>0</v>
      </c>
      <c r="W78">
        <f>Projects!W78</f>
        <v>0</v>
      </c>
      <c r="X78">
        <f>Projects!X78</f>
        <v>0</v>
      </c>
    </row>
    <row r="79" spans="1:24">
      <c r="A79">
        <f>Projects!A79</f>
        <v>0</v>
      </c>
      <c r="B79">
        <f>Projects!B79</f>
        <v>0</v>
      </c>
      <c r="C79">
        <f>Projects!C79</f>
        <v>0</v>
      </c>
      <c r="D79">
        <f>Projects!D79</f>
        <v>0</v>
      </c>
      <c r="E79">
        <f>Projects!E79</f>
        <v>0</v>
      </c>
      <c r="F79">
        <f>Projects!F79</f>
        <v>0</v>
      </c>
      <c r="G79">
        <f>Projects!G79</f>
        <v>0</v>
      </c>
      <c r="H79">
        <f>Projects!H79</f>
        <v>0</v>
      </c>
      <c r="I79">
        <f>Projects!I79</f>
        <v>0</v>
      </c>
      <c r="J79">
        <f>Projects!J79</f>
        <v>0</v>
      </c>
      <c r="K79">
        <f>Projects!K79</f>
        <v>0</v>
      </c>
      <c r="L79">
        <f>Projects!L79</f>
        <v>0</v>
      </c>
      <c r="M79">
        <f>Projects!M79</f>
        <v>0</v>
      </c>
      <c r="N79">
        <f>Projects!N79</f>
        <v>0</v>
      </c>
      <c r="O79">
        <f>Projects!O79</f>
        <v>0</v>
      </c>
      <c r="P79">
        <f>Projects!P79</f>
        <v>0</v>
      </c>
      <c r="Q79">
        <f>Projects!Q79</f>
        <v>0</v>
      </c>
      <c r="R79">
        <f>Projects!R79</f>
        <v>0</v>
      </c>
      <c r="S79">
        <f>Projects!S79</f>
        <v>0</v>
      </c>
      <c r="T79">
        <f>Projects!T79</f>
        <v>0</v>
      </c>
      <c r="U79">
        <f>Projects!U79</f>
        <v>0</v>
      </c>
      <c r="V79">
        <f>Projects!V79</f>
        <v>0</v>
      </c>
      <c r="W79">
        <f>Projects!W79</f>
        <v>0</v>
      </c>
      <c r="X79">
        <f>Projects!X79</f>
        <v>0</v>
      </c>
    </row>
    <row r="80" spans="1:24">
      <c r="A80">
        <f>Projects!A80</f>
        <v>0</v>
      </c>
      <c r="B80">
        <f>Projects!B80</f>
        <v>0</v>
      </c>
      <c r="C80">
        <f>Projects!C80</f>
        <v>0</v>
      </c>
      <c r="D80">
        <f>Projects!D80</f>
        <v>0</v>
      </c>
      <c r="E80">
        <f>Projects!E80</f>
        <v>0</v>
      </c>
      <c r="F80">
        <f>Projects!F80</f>
        <v>0</v>
      </c>
      <c r="G80">
        <f>Projects!G80</f>
        <v>0</v>
      </c>
      <c r="H80">
        <f>Projects!H80</f>
        <v>0</v>
      </c>
      <c r="I80">
        <f>Projects!I80</f>
        <v>0</v>
      </c>
      <c r="J80">
        <f>Projects!J80</f>
        <v>0</v>
      </c>
      <c r="K80">
        <f>Projects!K80</f>
        <v>0</v>
      </c>
      <c r="L80">
        <f>Projects!L80</f>
        <v>0</v>
      </c>
      <c r="M80">
        <f>Projects!M80</f>
        <v>0</v>
      </c>
      <c r="N80">
        <f>Projects!N80</f>
        <v>0</v>
      </c>
      <c r="O80">
        <f>Projects!O80</f>
        <v>0</v>
      </c>
      <c r="P80">
        <f>Projects!P80</f>
        <v>0</v>
      </c>
      <c r="Q80">
        <f>Projects!Q80</f>
        <v>0</v>
      </c>
      <c r="R80">
        <f>Projects!R80</f>
        <v>0</v>
      </c>
      <c r="S80">
        <f>Projects!S80</f>
        <v>0</v>
      </c>
      <c r="T80">
        <f>Projects!T80</f>
        <v>0</v>
      </c>
      <c r="U80">
        <f>Projects!U80</f>
        <v>0</v>
      </c>
      <c r="V80">
        <f>Projects!V80</f>
        <v>0</v>
      </c>
      <c r="W80">
        <f>Projects!W80</f>
        <v>0</v>
      </c>
      <c r="X80">
        <f>Projects!X80</f>
        <v>0</v>
      </c>
    </row>
    <row r="81" spans="1:24">
      <c r="A81">
        <f>Projects!A81</f>
        <v>0</v>
      </c>
      <c r="B81">
        <f>Projects!B81</f>
        <v>0</v>
      </c>
      <c r="C81">
        <f>Projects!C81</f>
        <v>0</v>
      </c>
      <c r="D81">
        <f>Projects!D81</f>
        <v>0</v>
      </c>
      <c r="E81">
        <f>Projects!E81</f>
        <v>0</v>
      </c>
      <c r="F81">
        <f>Projects!F81</f>
        <v>0</v>
      </c>
      <c r="G81">
        <f>Projects!G81</f>
        <v>0</v>
      </c>
      <c r="H81">
        <f>Projects!H81</f>
        <v>0</v>
      </c>
      <c r="I81">
        <f>Projects!I81</f>
        <v>0</v>
      </c>
      <c r="J81">
        <f>Projects!J81</f>
        <v>0</v>
      </c>
      <c r="K81">
        <f>Projects!K81</f>
        <v>0</v>
      </c>
      <c r="L81">
        <f>Projects!L81</f>
        <v>0</v>
      </c>
      <c r="M81">
        <f>Projects!M81</f>
        <v>0</v>
      </c>
      <c r="N81">
        <f>Projects!N81</f>
        <v>0</v>
      </c>
      <c r="O81">
        <f>Projects!O81</f>
        <v>0</v>
      </c>
      <c r="P81">
        <f>Projects!P81</f>
        <v>0</v>
      </c>
      <c r="Q81">
        <f>Projects!Q81</f>
        <v>0</v>
      </c>
      <c r="R81">
        <f>Projects!R81</f>
        <v>0</v>
      </c>
      <c r="S81">
        <f>Projects!S81</f>
        <v>0</v>
      </c>
      <c r="T81">
        <f>Projects!T81</f>
        <v>0</v>
      </c>
      <c r="U81">
        <f>Projects!U81</f>
        <v>0</v>
      </c>
      <c r="V81">
        <f>Projects!V81</f>
        <v>0</v>
      </c>
      <c r="W81">
        <f>Projects!W81</f>
        <v>0</v>
      </c>
      <c r="X81">
        <f>Projects!X81</f>
        <v>0</v>
      </c>
    </row>
    <row r="82" spans="1:24">
      <c r="A82">
        <f>Projects!A82</f>
        <v>0</v>
      </c>
      <c r="B82">
        <f>Projects!B82</f>
        <v>0</v>
      </c>
      <c r="C82">
        <f>Projects!C82</f>
        <v>0</v>
      </c>
      <c r="D82">
        <f>Projects!D82</f>
        <v>0</v>
      </c>
      <c r="E82">
        <f>Projects!E82</f>
        <v>0</v>
      </c>
      <c r="F82">
        <f>Projects!F82</f>
        <v>0</v>
      </c>
      <c r="G82">
        <f>Projects!G82</f>
        <v>0</v>
      </c>
      <c r="H82">
        <f>Projects!H82</f>
        <v>0</v>
      </c>
      <c r="I82">
        <f>Projects!I82</f>
        <v>0</v>
      </c>
      <c r="J82">
        <f>Projects!J82</f>
        <v>0</v>
      </c>
      <c r="K82">
        <f>Projects!K82</f>
        <v>0</v>
      </c>
      <c r="L82">
        <f>Projects!L82</f>
        <v>0</v>
      </c>
      <c r="M82">
        <f>Projects!M82</f>
        <v>0</v>
      </c>
      <c r="N82">
        <f>Projects!N82</f>
        <v>0</v>
      </c>
      <c r="O82">
        <f>Projects!O82</f>
        <v>0</v>
      </c>
      <c r="P82">
        <f>Projects!P82</f>
        <v>0</v>
      </c>
      <c r="Q82">
        <f>Projects!Q82</f>
        <v>0</v>
      </c>
      <c r="R82">
        <f>Projects!R82</f>
        <v>0</v>
      </c>
      <c r="S82">
        <f>Projects!S82</f>
        <v>0</v>
      </c>
      <c r="T82">
        <f>Projects!T82</f>
        <v>0</v>
      </c>
      <c r="U82">
        <f>Projects!U82</f>
        <v>0</v>
      </c>
      <c r="V82">
        <f>Projects!V82</f>
        <v>0</v>
      </c>
      <c r="W82">
        <f>Projects!W82</f>
        <v>0</v>
      </c>
      <c r="X82">
        <f>Projects!X82</f>
        <v>0</v>
      </c>
    </row>
    <row r="83" spans="1:24">
      <c r="A83">
        <f>Projects!A83</f>
        <v>0</v>
      </c>
      <c r="B83">
        <f>Projects!B83</f>
        <v>0</v>
      </c>
      <c r="C83">
        <f>Projects!C83</f>
        <v>0</v>
      </c>
      <c r="D83">
        <f>Projects!D83</f>
        <v>0</v>
      </c>
      <c r="E83">
        <f>Projects!E83</f>
        <v>0</v>
      </c>
      <c r="F83">
        <f>Projects!F83</f>
        <v>0</v>
      </c>
      <c r="G83">
        <f>Projects!G83</f>
        <v>0</v>
      </c>
      <c r="H83">
        <f>Projects!H83</f>
        <v>0</v>
      </c>
      <c r="I83">
        <f>Projects!I83</f>
        <v>0</v>
      </c>
      <c r="J83">
        <f>Projects!J83</f>
        <v>0</v>
      </c>
      <c r="K83">
        <f>Projects!K83</f>
        <v>0</v>
      </c>
      <c r="L83">
        <f>Projects!L83</f>
        <v>0</v>
      </c>
      <c r="M83">
        <f>Projects!M83</f>
        <v>0</v>
      </c>
      <c r="N83">
        <f>Projects!N83</f>
        <v>0</v>
      </c>
      <c r="O83">
        <f>Projects!O83</f>
        <v>0</v>
      </c>
      <c r="P83">
        <f>Projects!P83</f>
        <v>0</v>
      </c>
      <c r="Q83">
        <f>Projects!Q83</f>
        <v>0</v>
      </c>
      <c r="R83">
        <f>Projects!R83</f>
        <v>0</v>
      </c>
      <c r="S83">
        <f>Projects!S83</f>
        <v>0</v>
      </c>
      <c r="T83">
        <f>Projects!T83</f>
        <v>0</v>
      </c>
      <c r="U83">
        <f>Projects!U83</f>
        <v>0</v>
      </c>
      <c r="V83">
        <f>Projects!V83</f>
        <v>0</v>
      </c>
      <c r="W83">
        <f>Projects!W83</f>
        <v>0</v>
      </c>
      <c r="X83">
        <f>Projects!X83</f>
        <v>0</v>
      </c>
    </row>
    <row r="84" spans="1:24">
      <c r="A84">
        <f>Projects!A84</f>
        <v>0</v>
      </c>
      <c r="B84">
        <f>Projects!B84</f>
        <v>0</v>
      </c>
      <c r="C84">
        <f>Projects!C84</f>
        <v>0</v>
      </c>
      <c r="D84">
        <f>Projects!D84</f>
        <v>0</v>
      </c>
      <c r="E84">
        <f>Projects!E84</f>
        <v>0</v>
      </c>
      <c r="F84">
        <f>Projects!F84</f>
        <v>0</v>
      </c>
      <c r="G84">
        <f>Projects!G84</f>
        <v>0</v>
      </c>
      <c r="H84">
        <f>Projects!H84</f>
        <v>0</v>
      </c>
      <c r="I84">
        <f>Projects!I84</f>
        <v>0</v>
      </c>
      <c r="J84">
        <f>Projects!J84</f>
        <v>0</v>
      </c>
      <c r="K84">
        <f>Projects!K84</f>
        <v>0</v>
      </c>
      <c r="L84">
        <f>Projects!L84</f>
        <v>0</v>
      </c>
      <c r="M84">
        <f>Projects!M84</f>
        <v>0</v>
      </c>
      <c r="N84">
        <f>Projects!N84</f>
        <v>0</v>
      </c>
      <c r="O84">
        <f>Projects!O84</f>
        <v>0</v>
      </c>
      <c r="P84">
        <f>Projects!P84</f>
        <v>0</v>
      </c>
      <c r="Q84">
        <f>Projects!Q84</f>
        <v>0</v>
      </c>
      <c r="R84">
        <f>Projects!R84</f>
        <v>0</v>
      </c>
      <c r="S84">
        <f>Projects!S84</f>
        <v>0</v>
      </c>
      <c r="T84">
        <f>Projects!T84</f>
        <v>0</v>
      </c>
      <c r="U84">
        <f>Projects!U84</f>
        <v>0</v>
      </c>
      <c r="V84">
        <f>Projects!V84</f>
        <v>0</v>
      </c>
      <c r="W84">
        <f>Projects!W84</f>
        <v>0</v>
      </c>
      <c r="X84">
        <f>Projects!X84</f>
        <v>0</v>
      </c>
    </row>
    <row r="85" spans="1:24">
      <c r="A85">
        <f>Projects!A85</f>
        <v>0</v>
      </c>
      <c r="B85">
        <f>Projects!B85</f>
        <v>0</v>
      </c>
      <c r="C85">
        <f>Projects!C85</f>
        <v>0</v>
      </c>
      <c r="D85">
        <f>Projects!D85</f>
        <v>0</v>
      </c>
      <c r="E85">
        <f>Projects!E85</f>
        <v>0</v>
      </c>
      <c r="F85">
        <f>Projects!F85</f>
        <v>0</v>
      </c>
      <c r="G85">
        <f>Projects!G85</f>
        <v>0</v>
      </c>
      <c r="H85">
        <f>Projects!H85</f>
        <v>0</v>
      </c>
      <c r="I85">
        <f>Projects!I85</f>
        <v>0</v>
      </c>
      <c r="J85">
        <f>Projects!J85</f>
        <v>0</v>
      </c>
      <c r="K85">
        <f>Projects!K85</f>
        <v>0</v>
      </c>
      <c r="L85">
        <f>Projects!L85</f>
        <v>0</v>
      </c>
      <c r="M85">
        <f>Projects!M85</f>
        <v>0</v>
      </c>
      <c r="N85">
        <f>Projects!N85</f>
        <v>0</v>
      </c>
      <c r="O85">
        <f>Projects!O85</f>
        <v>0</v>
      </c>
      <c r="P85">
        <f>Projects!P85</f>
        <v>0</v>
      </c>
      <c r="Q85">
        <f>Projects!Q85</f>
        <v>0</v>
      </c>
      <c r="R85">
        <f>Projects!R85</f>
        <v>0</v>
      </c>
      <c r="S85">
        <f>Projects!S85</f>
        <v>0</v>
      </c>
      <c r="T85">
        <f>Projects!T85</f>
        <v>0</v>
      </c>
      <c r="U85">
        <f>Projects!U85</f>
        <v>0</v>
      </c>
      <c r="V85">
        <f>Projects!V85</f>
        <v>0</v>
      </c>
      <c r="W85">
        <f>Projects!W85</f>
        <v>0</v>
      </c>
      <c r="X85">
        <f>Projects!X85</f>
        <v>0</v>
      </c>
    </row>
    <row r="86" spans="1:24">
      <c r="A86">
        <f>Projects!A86</f>
        <v>0</v>
      </c>
      <c r="B86">
        <f>Projects!B86</f>
        <v>0</v>
      </c>
      <c r="C86">
        <f>Projects!C86</f>
        <v>0</v>
      </c>
      <c r="D86">
        <f>Projects!D86</f>
        <v>0</v>
      </c>
      <c r="E86">
        <f>Projects!E86</f>
        <v>0</v>
      </c>
      <c r="F86">
        <f>Projects!F86</f>
        <v>0</v>
      </c>
      <c r="G86">
        <f>Projects!G86</f>
        <v>0</v>
      </c>
      <c r="H86">
        <f>Projects!H86</f>
        <v>0</v>
      </c>
      <c r="I86">
        <f>Projects!I86</f>
        <v>0</v>
      </c>
      <c r="J86">
        <f>Projects!J86</f>
        <v>0</v>
      </c>
      <c r="K86">
        <f>Projects!K86</f>
        <v>0</v>
      </c>
      <c r="L86">
        <f>Projects!L86</f>
        <v>0</v>
      </c>
      <c r="M86">
        <f>Projects!M86</f>
        <v>0</v>
      </c>
      <c r="N86">
        <f>Projects!N86</f>
        <v>0</v>
      </c>
      <c r="O86">
        <f>Projects!O86</f>
        <v>0</v>
      </c>
      <c r="P86">
        <f>Projects!P86</f>
        <v>0</v>
      </c>
      <c r="Q86">
        <f>Projects!Q86</f>
        <v>0</v>
      </c>
      <c r="R86">
        <f>Projects!R86</f>
        <v>0</v>
      </c>
      <c r="S86">
        <f>Projects!S86</f>
        <v>0</v>
      </c>
      <c r="T86">
        <f>Projects!T86</f>
        <v>0</v>
      </c>
      <c r="U86">
        <f>Projects!U86</f>
        <v>0</v>
      </c>
      <c r="V86">
        <f>Projects!V86</f>
        <v>0</v>
      </c>
      <c r="W86">
        <f>Projects!W86</f>
        <v>0</v>
      </c>
      <c r="X86">
        <f>Projects!X86</f>
        <v>0</v>
      </c>
    </row>
    <row r="87" spans="1:24">
      <c r="A87">
        <f>Projects!A87</f>
        <v>0</v>
      </c>
      <c r="B87">
        <f>Projects!B87</f>
        <v>0</v>
      </c>
      <c r="C87">
        <f>Projects!C87</f>
        <v>0</v>
      </c>
      <c r="D87">
        <f>Projects!D87</f>
        <v>0</v>
      </c>
      <c r="E87">
        <f>Projects!E87</f>
        <v>0</v>
      </c>
      <c r="F87">
        <f>Projects!F87</f>
        <v>0</v>
      </c>
      <c r="G87">
        <f>Projects!G87</f>
        <v>0</v>
      </c>
      <c r="H87">
        <f>Projects!H87</f>
        <v>0</v>
      </c>
      <c r="I87">
        <f>Projects!I87</f>
        <v>0</v>
      </c>
      <c r="J87">
        <f>Projects!J87</f>
        <v>0</v>
      </c>
      <c r="K87">
        <f>Projects!K87</f>
        <v>0</v>
      </c>
      <c r="L87">
        <f>Projects!L87</f>
        <v>0</v>
      </c>
      <c r="M87">
        <f>Projects!M87</f>
        <v>0</v>
      </c>
      <c r="N87">
        <f>Projects!N87</f>
        <v>0</v>
      </c>
      <c r="O87">
        <f>Projects!O87</f>
        <v>0</v>
      </c>
      <c r="P87">
        <f>Projects!P87</f>
        <v>0</v>
      </c>
      <c r="Q87">
        <f>Projects!Q87</f>
        <v>0</v>
      </c>
      <c r="R87">
        <f>Projects!R87</f>
        <v>0</v>
      </c>
      <c r="S87">
        <f>Projects!S87</f>
        <v>0</v>
      </c>
      <c r="T87">
        <f>Projects!T87</f>
        <v>0</v>
      </c>
      <c r="U87">
        <f>Projects!U87</f>
        <v>0</v>
      </c>
      <c r="V87">
        <f>Projects!V87</f>
        <v>0</v>
      </c>
      <c r="W87">
        <f>Projects!W87</f>
        <v>0</v>
      </c>
      <c r="X87">
        <f>Projects!X87</f>
        <v>0</v>
      </c>
    </row>
    <row r="88" spans="1:24">
      <c r="A88">
        <f>Projects!A88</f>
        <v>0</v>
      </c>
      <c r="B88">
        <f>Projects!B88</f>
        <v>0</v>
      </c>
      <c r="C88">
        <f>Projects!C88</f>
        <v>0</v>
      </c>
      <c r="D88">
        <f>Projects!D88</f>
        <v>0</v>
      </c>
      <c r="E88">
        <f>Projects!E88</f>
        <v>0</v>
      </c>
      <c r="F88">
        <f>Projects!F88</f>
        <v>0</v>
      </c>
      <c r="G88">
        <f>Projects!G88</f>
        <v>0</v>
      </c>
      <c r="H88">
        <f>Projects!H88</f>
        <v>0</v>
      </c>
      <c r="I88">
        <f>Projects!I88</f>
        <v>0</v>
      </c>
      <c r="J88">
        <f>Projects!J88</f>
        <v>0</v>
      </c>
      <c r="K88">
        <f>Projects!K88</f>
        <v>0</v>
      </c>
      <c r="L88">
        <f>Projects!L88</f>
        <v>0</v>
      </c>
      <c r="M88">
        <f>Projects!M88</f>
        <v>0</v>
      </c>
      <c r="N88">
        <f>Projects!N88</f>
        <v>0</v>
      </c>
      <c r="O88">
        <f>Projects!O88</f>
        <v>0</v>
      </c>
      <c r="P88">
        <f>Projects!P88</f>
        <v>0</v>
      </c>
      <c r="Q88">
        <f>Projects!Q88</f>
        <v>0</v>
      </c>
      <c r="R88">
        <f>Projects!R88</f>
        <v>0</v>
      </c>
      <c r="S88">
        <f>Projects!S88</f>
        <v>0</v>
      </c>
      <c r="T88">
        <f>Projects!T88</f>
        <v>0</v>
      </c>
      <c r="U88">
        <f>Projects!U88</f>
        <v>0</v>
      </c>
      <c r="V88">
        <f>Projects!V88</f>
        <v>0</v>
      </c>
      <c r="W88">
        <f>Projects!W88</f>
        <v>0</v>
      </c>
      <c r="X88">
        <f>Projects!X88</f>
        <v>0</v>
      </c>
    </row>
    <row r="89" spans="1:24">
      <c r="A89">
        <f>Projects!A89</f>
        <v>0</v>
      </c>
      <c r="B89">
        <f>Projects!B89</f>
        <v>0</v>
      </c>
      <c r="C89">
        <f>Projects!C89</f>
        <v>0</v>
      </c>
      <c r="D89">
        <f>Projects!D89</f>
        <v>0</v>
      </c>
      <c r="E89">
        <f>Projects!E89</f>
        <v>0</v>
      </c>
      <c r="F89">
        <f>Projects!F89</f>
        <v>0</v>
      </c>
      <c r="G89">
        <f>Projects!G89</f>
        <v>0</v>
      </c>
      <c r="H89">
        <f>Projects!H89</f>
        <v>0</v>
      </c>
      <c r="I89">
        <f>Projects!I89</f>
        <v>0</v>
      </c>
      <c r="J89">
        <f>Projects!J89</f>
        <v>0</v>
      </c>
      <c r="K89">
        <f>Projects!K89</f>
        <v>0</v>
      </c>
      <c r="L89">
        <f>Projects!L89</f>
        <v>0</v>
      </c>
      <c r="M89">
        <f>Projects!M89</f>
        <v>0</v>
      </c>
      <c r="N89">
        <f>Projects!N89</f>
        <v>0</v>
      </c>
      <c r="O89">
        <f>Projects!O89</f>
        <v>0</v>
      </c>
      <c r="P89">
        <f>Projects!P89</f>
        <v>0</v>
      </c>
      <c r="Q89">
        <f>Projects!Q89</f>
        <v>0</v>
      </c>
      <c r="R89">
        <f>Projects!R89</f>
        <v>0</v>
      </c>
      <c r="S89">
        <f>Projects!S89</f>
        <v>0</v>
      </c>
      <c r="T89">
        <f>Projects!T89</f>
        <v>0</v>
      </c>
      <c r="U89">
        <f>Projects!U89</f>
        <v>0</v>
      </c>
      <c r="V89">
        <f>Projects!V89</f>
        <v>0</v>
      </c>
      <c r="W89">
        <f>Projects!W89</f>
        <v>0</v>
      </c>
      <c r="X89">
        <f>Projects!X89</f>
        <v>0</v>
      </c>
    </row>
    <row r="90" spans="1:24">
      <c r="A90">
        <f>Projects!A90</f>
        <v>0</v>
      </c>
      <c r="B90">
        <f>Projects!B90</f>
        <v>0</v>
      </c>
      <c r="C90">
        <f>Projects!C90</f>
        <v>0</v>
      </c>
      <c r="D90">
        <f>Projects!D90</f>
        <v>0</v>
      </c>
      <c r="E90">
        <f>Projects!E90</f>
        <v>0</v>
      </c>
      <c r="F90">
        <f>Projects!F90</f>
        <v>0</v>
      </c>
      <c r="G90">
        <f>Projects!G90</f>
        <v>0</v>
      </c>
      <c r="H90">
        <f>Projects!H90</f>
        <v>0</v>
      </c>
      <c r="I90">
        <f>Projects!I90</f>
        <v>0</v>
      </c>
      <c r="J90">
        <f>Projects!J90</f>
        <v>0</v>
      </c>
      <c r="K90">
        <f>Projects!K90</f>
        <v>0</v>
      </c>
      <c r="L90">
        <f>Projects!L90</f>
        <v>0</v>
      </c>
      <c r="M90">
        <f>Projects!M90</f>
        <v>0</v>
      </c>
      <c r="N90">
        <f>Projects!N90</f>
        <v>0</v>
      </c>
      <c r="O90">
        <f>Projects!O90</f>
        <v>0</v>
      </c>
      <c r="P90">
        <f>Projects!P90</f>
        <v>0</v>
      </c>
      <c r="Q90">
        <f>Projects!Q90</f>
        <v>0</v>
      </c>
      <c r="R90">
        <f>Projects!R90</f>
        <v>0</v>
      </c>
      <c r="S90">
        <f>Projects!S90</f>
        <v>0</v>
      </c>
      <c r="T90">
        <f>Projects!T90</f>
        <v>0</v>
      </c>
      <c r="U90">
        <f>Projects!U90</f>
        <v>0</v>
      </c>
      <c r="V90">
        <f>Projects!V90</f>
        <v>0</v>
      </c>
      <c r="W90">
        <f>Projects!W90</f>
        <v>0</v>
      </c>
      <c r="X90">
        <f>Projects!X90</f>
        <v>0</v>
      </c>
    </row>
    <row r="91" spans="1:24">
      <c r="A91">
        <f>Projects!A91</f>
        <v>0</v>
      </c>
      <c r="B91">
        <f>Projects!B91</f>
        <v>0</v>
      </c>
      <c r="C91">
        <f>Projects!C91</f>
        <v>0</v>
      </c>
      <c r="D91">
        <f>Projects!D91</f>
        <v>0</v>
      </c>
      <c r="E91">
        <f>Projects!E91</f>
        <v>0</v>
      </c>
      <c r="F91">
        <f>Projects!F91</f>
        <v>0</v>
      </c>
      <c r="G91">
        <f>Projects!G91</f>
        <v>0</v>
      </c>
      <c r="H91">
        <f>Projects!H91</f>
        <v>0</v>
      </c>
      <c r="I91">
        <f>Projects!I91</f>
        <v>0</v>
      </c>
      <c r="J91">
        <f>Projects!J91</f>
        <v>0</v>
      </c>
      <c r="K91">
        <f>Projects!K91</f>
        <v>0</v>
      </c>
      <c r="L91">
        <f>Projects!L91</f>
        <v>0</v>
      </c>
      <c r="M91">
        <f>Projects!M91</f>
        <v>0</v>
      </c>
      <c r="N91">
        <f>Projects!N91</f>
        <v>0</v>
      </c>
      <c r="O91">
        <f>Projects!O91</f>
        <v>0</v>
      </c>
      <c r="P91">
        <f>Projects!P91</f>
        <v>0</v>
      </c>
      <c r="Q91">
        <f>Projects!Q91</f>
        <v>0</v>
      </c>
      <c r="R91">
        <f>Projects!R91</f>
        <v>0</v>
      </c>
      <c r="S91">
        <f>Projects!S91</f>
        <v>0</v>
      </c>
      <c r="T91">
        <f>Projects!T91</f>
        <v>0</v>
      </c>
      <c r="U91">
        <f>Projects!U91</f>
        <v>0</v>
      </c>
      <c r="V91">
        <f>Projects!V91</f>
        <v>0</v>
      </c>
      <c r="W91">
        <f>Projects!W91</f>
        <v>0</v>
      </c>
      <c r="X91">
        <f>Projects!X91</f>
        <v>0</v>
      </c>
    </row>
    <row r="92" spans="1:24">
      <c r="A92">
        <f>Projects!A92</f>
        <v>0</v>
      </c>
      <c r="B92">
        <f>Projects!B92</f>
        <v>0</v>
      </c>
      <c r="C92">
        <f>Projects!C92</f>
        <v>0</v>
      </c>
      <c r="D92">
        <f>Projects!D92</f>
        <v>0</v>
      </c>
      <c r="E92">
        <f>Projects!E92</f>
        <v>0</v>
      </c>
      <c r="F92">
        <f>Projects!F92</f>
        <v>0</v>
      </c>
      <c r="G92">
        <f>Projects!G92</f>
        <v>0</v>
      </c>
      <c r="H92">
        <f>Projects!H92</f>
        <v>0</v>
      </c>
      <c r="I92">
        <f>Projects!I92</f>
        <v>0</v>
      </c>
      <c r="J92">
        <f>Projects!J92</f>
        <v>0</v>
      </c>
      <c r="K92">
        <f>Projects!K92</f>
        <v>0</v>
      </c>
      <c r="L92">
        <f>Projects!L92</f>
        <v>0</v>
      </c>
      <c r="M92">
        <f>Projects!M92</f>
        <v>0</v>
      </c>
      <c r="N92">
        <f>Projects!N92</f>
        <v>0</v>
      </c>
      <c r="O92">
        <f>Projects!O92</f>
        <v>0</v>
      </c>
      <c r="P92">
        <f>Projects!P92</f>
        <v>0</v>
      </c>
      <c r="Q92">
        <f>Projects!Q92</f>
        <v>0</v>
      </c>
      <c r="R92">
        <f>Projects!R92</f>
        <v>0</v>
      </c>
      <c r="S92">
        <f>Projects!S92</f>
        <v>0</v>
      </c>
      <c r="T92">
        <f>Projects!T92</f>
        <v>0</v>
      </c>
      <c r="U92">
        <f>Projects!U92</f>
        <v>0</v>
      </c>
      <c r="V92">
        <f>Projects!V92</f>
        <v>0</v>
      </c>
      <c r="W92">
        <f>Projects!W92</f>
        <v>0</v>
      </c>
      <c r="X92">
        <f>Projects!X92</f>
        <v>0</v>
      </c>
    </row>
    <row r="93" spans="1:24">
      <c r="A93">
        <f>Projects!A93</f>
        <v>0</v>
      </c>
      <c r="B93">
        <f>Projects!B93</f>
        <v>0</v>
      </c>
      <c r="C93">
        <f>Projects!C93</f>
        <v>0</v>
      </c>
      <c r="D93">
        <f>Projects!D93</f>
        <v>0</v>
      </c>
      <c r="E93">
        <f>Projects!E93</f>
        <v>0</v>
      </c>
      <c r="F93">
        <f>Projects!F93</f>
        <v>0</v>
      </c>
      <c r="G93">
        <f>Projects!G93</f>
        <v>0</v>
      </c>
      <c r="H93">
        <f>Projects!H93</f>
        <v>0</v>
      </c>
      <c r="I93">
        <f>Projects!I93</f>
        <v>0</v>
      </c>
      <c r="J93">
        <f>Projects!J93</f>
        <v>0</v>
      </c>
      <c r="K93">
        <f>Projects!K93</f>
        <v>0</v>
      </c>
      <c r="L93">
        <f>Projects!L93</f>
        <v>0</v>
      </c>
      <c r="M93">
        <f>Projects!M93</f>
        <v>0</v>
      </c>
      <c r="N93">
        <f>Projects!N93</f>
        <v>0</v>
      </c>
      <c r="O93">
        <f>Projects!O93</f>
        <v>0</v>
      </c>
      <c r="P93">
        <f>Projects!P93</f>
        <v>0</v>
      </c>
      <c r="Q93">
        <f>Projects!Q93</f>
        <v>0</v>
      </c>
      <c r="R93">
        <f>Projects!R93</f>
        <v>0</v>
      </c>
      <c r="S93">
        <f>Projects!S93</f>
        <v>0</v>
      </c>
      <c r="T93">
        <f>Projects!T93</f>
        <v>0</v>
      </c>
      <c r="U93">
        <f>Projects!U93</f>
        <v>0</v>
      </c>
      <c r="V93">
        <f>Projects!V93</f>
        <v>0</v>
      </c>
      <c r="W93">
        <f>Projects!W93</f>
        <v>0</v>
      </c>
      <c r="X93">
        <f>Projects!X93</f>
        <v>0</v>
      </c>
    </row>
    <row r="94" spans="1:24">
      <c r="A94">
        <f>Projects!A94</f>
        <v>0</v>
      </c>
      <c r="B94">
        <f>Projects!B94</f>
        <v>0</v>
      </c>
      <c r="C94">
        <f>Projects!C94</f>
        <v>0</v>
      </c>
      <c r="D94">
        <f>Projects!D94</f>
        <v>0</v>
      </c>
      <c r="E94">
        <f>Projects!E94</f>
        <v>0</v>
      </c>
      <c r="F94">
        <f>Projects!F94</f>
        <v>0</v>
      </c>
      <c r="G94">
        <f>Projects!G94</f>
        <v>0</v>
      </c>
      <c r="H94">
        <f>Projects!H94</f>
        <v>0</v>
      </c>
      <c r="I94">
        <f>Projects!I94</f>
        <v>0</v>
      </c>
      <c r="J94">
        <f>Projects!J94</f>
        <v>0</v>
      </c>
      <c r="K94">
        <f>Projects!K94</f>
        <v>0</v>
      </c>
      <c r="L94">
        <f>Projects!L94</f>
        <v>0</v>
      </c>
      <c r="M94">
        <f>Projects!M94</f>
        <v>0</v>
      </c>
      <c r="N94">
        <f>Projects!N94</f>
        <v>0</v>
      </c>
      <c r="O94">
        <f>Projects!O94</f>
        <v>0</v>
      </c>
      <c r="P94">
        <f>Projects!P94</f>
        <v>0</v>
      </c>
      <c r="Q94">
        <f>Projects!Q94</f>
        <v>0</v>
      </c>
      <c r="R94">
        <f>Projects!R94</f>
        <v>0</v>
      </c>
      <c r="S94">
        <f>Projects!S94</f>
        <v>0</v>
      </c>
      <c r="T94">
        <f>Projects!T94</f>
        <v>0</v>
      </c>
      <c r="U94">
        <f>Projects!U94</f>
        <v>0</v>
      </c>
      <c r="V94">
        <f>Projects!V94</f>
        <v>0</v>
      </c>
      <c r="W94">
        <f>Projects!W94</f>
        <v>0</v>
      </c>
      <c r="X94">
        <f>Projects!X94</f>
        <v>0</v>
      </c>
    </row>
    <row r="95" spans="1:24">
      <c r="A95">
        <f>Projects!A95</f>
        <v>0</v>
      </c>
      <c r="B95">
        <f>Projects!B95</f>
        <v>0</v>
      </c>
      <c r="C95">
        <f>Projects!C95</f>
        <v>0</v>
      </c>
      <c r="D95">
        <f>Projects!D95</f>
        <v>0</v>
      </c>
      <c r="E95">
        <f>Projects!E95</f>
        <v>0</v>
      </c>
      <c r="F95">
        <f>Projects!F95</f>
        <v>0</v>
      </c>
      <c r="G95">
        <f>Projects!G95</f>
        <v>0</v>
      </c>
      <c r="H95">
        <f>Projects!H95</f>
        <v>0</v>
      </c>
      <c r="I95">
        <f>Projects!I95</f>
        <v>0</v>
      </c>
      <c r="J95">
        <f>Projects!J95</f>
        <v>0</v>
      </c>
      <c r="K95">
        <f>Projects!K95</f>
        <v>0</v>
      </c>
      <c r="L95">
        <f>Projects!L95</f>
        <v>0</v>
      </c>
      <c r="M95">
        <f>Projects!M95</f>
        <v>0</v>
      </c>
      <c r="N95">
        <f>Projects!N95</f>
        <v>0</v>
      </c>
      <c r="O95">
        <f>Projects!O95</f>
        <v>0</v>
      </c>
      <c r="P95">
        <f>Projects!P95</f>
        <v>0</v>
      </c>
      <c r="Q95">
        <f>Projects!Q95</f>
        <v>0</v>
      </c>
      <c r="R95">
        <f>Projects!R95</f>
        <v>0</v>
      </c>
      <c r="S95">
        <f>Projects!S95</f>
        <v>0</v>
      </c>
      <c r="T95">
        <f>Projects!T95</f>
        <v>0</v>
      </c>
      <c r="U95">
        <f>Projects!U95</f>
        <v>0</v>
      </c>
      <c r="V95">
        <f>Projects!V95</f>
        <v>0</v>
      </c>
      <c r="W95">
        <f>Projects!W95</f>
        <v>0</v>
      </c>
      <c r="X95">
        <f>Projects!X95</f>
        <v>0</v>
      </c>
    </row>
    <row r="96" spans="1:24">
      <c r="A96">
        <f>Projects!A96</f>
        <v>0</v>
      </c>
      <c r="B96">
        <f>Projects!B96</f>
        <v>0</v>
      </c>
      <c r="C96">
        <f>Projects!C96</f>
        <v>0</v>
      </c>
      <c r="D96">
        <f>Projects!D96</f>
        <v>0</v>
      </c>
      <c r="E96">
        <f>Projects!E96</f>
        <v>0</v>
      </c>
      <c r="F96">
        <f>Projects!F96</f>
        <v>0</v>
      </c>
      <c r="G96">
        <f>Projects!G96</f>
        <v>0</v>
      </c>
      <c r="H96">
        <f>Projects!H96</f>
        <v>0</v>
      </c>
      <c r="I96">
        <f>Projects!I96</f>
        <v>0</v>
      </c>
      <c r="J96">
        <f>Projects!J96</f>
        <v>0</v>
      </c>
      <c r="K96">
        <f>Projects!K96</f>
        <v>0</v>
      </c>
      <c r="L96">
        <f>Projects!L96</f>
        <v>0</v>
      </c>
      <c r="M96">
        <f>Projects!M96</f>
        <v>0</v>
      </c>
      <c r="N96">
        <f>Projects!N96</f>
        <v>0</v>
      </c>
      <c r="O96">
        <f>Projects!O96</f>
        <v>0</v>
      </c>
      <c r="P96">
        <f>Projects!P96</f>
        <v>0</v>
      </c>
      <c r="Q96">
        <f>Projects!Q96</f>
        <v>0</v>
      </c>
      <c r="R96">
        <f>Projects!R96</f>
        <v>0</v>
      </c>
      <c r="S96">
        <f>Projects!S96</f>
        <v>0</v>
      </c>
      <c r="T96">
        <f>Projects!T96</f>
        <v>0</v>
      </c>
      <c r="U96">
        <f>Projects!U96</f>
        <v>0</v>
      </c>
      <c r="V96">
        <f>Projects!V96</f>
        <v>0</v>
      </c>
      <c r="W96">
        <f>Projects!W96</f>
        <v>0</v>
      </c>
      <c r="X96">
        <f>Projects!X96</f>
        <v>0</v>
      </c>
    </row>
    <row r="97" spans="1:24">
      <c r="A97">
        <f>Projects!A97</f>
        <v>0</v>
      </c>
      <c r="B97">
        <f>Projects!B97</f>
        <v>0</v>
      </c>
      <c r="C97">
        <f>Projects!C97</f>
        <v>0</v>
      </c>
      <c r="D97">
        <f>Projects!D97</f>
        <v>0</v>
      </c>
      <c r="E97">
        <f>Projects!E97</f>
        <v>0</v>
      </c>
      <c r="F97">
        <f>Projects!F97</f>
        <v>0</v>
      </c>
      <c r="G97">
        <f>Projects!G97</f>
        <v>0</v>
      </c>
      <c r="H97">
        <f>Projects!H97</f>
        <v>0</v>
      </c>
      <c r="I97">
        <f>Projects!I97</f>
        <v>0</v>
      </c>
      <c r="J97">
        <f>Projects!J97</f>
        <v>0</v>
      </c>
      <c r="K97">
        <f>Projects!K97</f>
        <v>0</v>
      </c>
      <c r="L97">
        <f>Projects!L97</f>
        <v>0</v>
      </c>
      <c r="M97">
        <f>Projects!M97</f>
        <v>0</v>
      </c>
      <c r="N97">
        <f>Projects!N97</f>
        <v>0</v>
      </c>
      <c r="O97">
        <f>Projects!O97</f>
        <v>0</v>
      </c>
      <c r="P97">
        <f>Projects!P97</f>
        <v>0</v>
      </c>
      <c r="Q97">
        <f>Projects!Q97</f>
        <v>0</v>
      </c>
      <c r="R97">
        <f>Projects!R97</f>
        <v>0</v>
      </c>
      <c r="S97">
        <f>Projects!S97</f>
        <v>0</v>
      </c>
      <c r="T97">
        <f>Projects!T97</f>
        <v>0</v>
      </c>
      <c r="U97">
        <f>Projects!U97</f>
        <v>0</v>
      </c>
      <c r="V97">
        <f>Projects!V97</f>
        <v>0</v>
      </c>
      <c r="W97">
        <f>Projects!W97</f>
        <v>0</v>
      </c>
      <c r="X97">
        <f>Projects!X97</f>
        <v>0</v>
      </c>
    </row>
    <row r="98" spans="1:24">
      <c r="A98">
        <f>Projects!A98</f>
        <v>0</v>
      </c>
      <c r="B98">
        <f>Projects!B98</f>
        <v>0</v>
      </c>
      <c r="C98">
        <f>Projects!C98</f>
        <v>0</v>
      </c>
      <c r="D98">
        <f>Projects!D98</f>
        <v>0</v>
      </c>
      <c r="E98">
        <f>Projects!E98</f>
        <v>0</v>
      </c>
      <c r="F98">
        <f>Projects!F98</f>
        <v>0</v>
      </c>
      <c r="G98">
        <f>Projects!G98</f>
        <v>0</v>
      </c>
      <c r="H98">
        <f>Projects!H98</f>
        <v>0</v>
      </c>
      <c r="I98">
        <f>Projects!I98</f>
        <v>0</v>
      </c>
      <c r="J98">
        <f>Projects!J98</f>
        <v>0</v>
      </c>
      <c r="K98">
        <f>Projects!K98</f>
        <v>0</v>
      </c>
      <c r="L98">
        <f>Projects!L98</f>
        <v>0</v>
      </c>
      <c r="M98">
        <f>Projects!M98</f>
        <v>0</v>
      </c>
      <c r="N98">
        <f>Projects!N98</f>
        <v>0</v>
      </c>
      <c r="O98">
        <f>Projects!O98</f>
        <v>0</v>
      </c>
      <c r="P98">
        <f>Projects!P98</f>
        <v>0</v>
      </c>
      <c r="Q98">
        <f>Projects!Q98</f>
        <v>0</v>
      </c>
      <c r="R98">
        <f>Projects!R98</f>
        <v>0</v>
      </c>
      <c r="S98">
        <f>Projects!S98</f>
        <v>0</v>
      </c>
      <c r="T98">
        <f>Projects!T98</f>
        <v>0</v>
      </c>
      <c r="U98">
        <f>Projects!U98</f>
        <v>0</v>
      </c>
      <c r="V98">
        <f>Projects!V98</f>
        <v>0</v>
      </c>
      <c r="W98">
        <f>Projects!W98</f>
        <v>0</v>
      </c>
      <c r="X98">
        <f>Projects!X98</f>
        <v>0</v>
      </c>
    </row>
    <row r="99" spans="1:24">
      <c r="A99">
        <f>Projects!A99</f>
        <v>0</v>
      </c>
      <c r="B99">
        <f>Projects!B99</f>
        <v>0</v>
      </c>
      <c r="C99">
        <f>Projects!C99</f>
        <v>0</v>
      </c>
      <c r="D99">
        <f>Projects!D99</f>
        <v>0</v>
      </c>
      <c r="E99">
        <f>Projects!E99</f>
        <v>0</v>
      </c>
      <c r="F99">
        <f>Projects!F99</f>
        <v>0</v>
      </c>
      <c r="G99">
        <f>Projects!G99</f>
        <v>0</v>
      </c>
      <c r="H99">
        <f>Projects!H99</f>
        <v>0</v>
      </c>
      <c r="I99">
        <f>Projects!I99</f>
        <v>0</v>
      </c>
      <c r="J99">
        <f>Projects!J99</f>
        <v>0</v>
      </c>
      <c r="K99">
        <f>Projects!K99</f>
        <v>0</v>
      </c>
      <c r="L99">
        <f>Projects!L99</f>
        <v>0</v>
      </c>
      <c r="M99">
        <f>Projects!M99</f>
        <v>0</v>
      </c>
      <c r="N99">
        <f>Projects!N99</f>
        <v>0</v>
      </c>
      <c r="O99">
        <f>Projects!O99</f>
        <v>0</v>
      </c>
      <c r="P99">
        <f>Projects!P99</f>
        <v>0</v>
      </c>
      <c r="Q99">
        <f>Projects!Q99</f>
        <v>0</v>
      </c>
      <c r="R99">
        <f>Projects!R99</f>
        <v>0</v>
      </c>
      <c r="S99">
        <f>Projects!S99</f>
        <v>0</v>
      </c>
      <c r="T99">
        <f>Projects!T99</f>
        <v>0</v>
      </c>
      <c r="U99">
        <f>Projects!U99</f>
        <v>0</v>
      </c>
      <c r="V99">
        <f>Projects!V99</f>
        <v>0</v>
      </c>
      <c r="W99">
        <f>Projects!W99</f>
        <v>0</v>
      </c>
      <c r="X99">
        <f>Projects!X99</f>
        <v>0</v>
      </c>
    </row>
    <row r="100" spans="1:24">
      <c r="A100">
        <f>Projects!A100</f>
        <v>0</v>
      </c>
      <c r="B100">
        <f>Projects!B100</f>
        <v>0</v>
      </c>
      <c r="C100">
        <f>Projects!C100</f>
        <v>0</v>
      </c>
      <c r="D100">
        <f>Projects!D100</f>
        <v>0</v>
      </c>
      <c r="E100">
        <f>Projects!E100</f>
        <v>0</v>
      </c>
      <c r="F100">
        <f>Projects!F100</f>
        <v>0</v>
      </c>
      <c r="G100">
        <f>Projects!G100</f>
        <v>0</v>
      </c>
      <c r="H100">
        <f>Projects!H100</f>
        <v>0</v>
      </c>
      <c r="I100">
        <f>Projects!I100</f>
        <v>0</v>
      </c>
      <c r="J100">
        <f>Projects!J100</f>
        <v>0</v>
      </c>
      <c r="K100">
        <f>Projects!K100</f>
        <v>0</v>
      </c>
      <c r="L100">
        <f>Projects!L100</f>
        <v>0</v>
      </c>
      <c r="M100">
        <f>Projects!M100</f>
        <v>0</v>
      </c>
      <c r="N100">
        <f>Projects!N100</f>
        <v>0</v>
      </c>
      <c r="O100">
        <f>Projects!O100</f>
        <v>0</v>
      </c>
      <c r="P100">
        <f>Projects!P100</f>
        <v>0</v>
      </c>
      <c r="Q100">
        <f>Projects!Q100</f>
        <v>0</v>
      </c>
      <c r="R100">
        <f>Projects!R100</f>
        <v>0</v>
      </c>
      <c r="S100">
        <f>Projects!S100</f>
        <v>0</v>
      </c>
      <c r="T100">
        <f>Projects!T100</f>
        <v>0</v>
      </c>
      <c r="U100">
        <f>Projects!U100</f>
        <v>0</v>
      </c>
      <c r="V100">
        <f>Projects!V100</f>
        <v>0</v>
      </c>
      <c r="W100">
        <f>Projects!W100</f>
        <v>0</v>
      </c>
      <c r="X100">
        <f>Projects!X100</f>
        <v>0</v>
      </c>
    </row>
    <row r="101" spans="1:24">
      <c r="A101">
        <f>Projects!A101</f>
        <v>0</v>
      </c>
      <c r="B101">
        <f>Projects!B101</f>
        <v>0</v>
      </c>
      <c r="C101">
        <f>Projects!C101</f>
        <v>0</v>
      </c>
      <c r="D101">
        <f>Projects!D101</f>
        <v>0</v>
      </c>
      <c r="E101">
        <f>Projects!E101</f>
        <v>0</v>
      </c>
      <c r="F101">
        <f>Projects!F101</f>
        <v>0</v>
      </c>
      <c r="G101">
        <f>Projects!G101</f>
        <v>0</v>
      </c>
      <c r="H101">
        <f>Projects!H101</f>
        <v>0</v>
      </c>
      <c r="I101">
        <f>Projects!I101</f>
        <v>0</v>
      </c>
      <c r="J101">
        <f>Projects!J101</f>
        <v>0</v>
      </c>
      <c r="K101">
        <f>Projects!K101</f>
        <v>0</v>
      </c>
      <c r="L101">
        <f>Projects!L101</f>
        <v>0</v>
      </c>
      <c r="M101">
        <f>Projects!M101</f>
        <v>0</v>
      </c>
      <c r="N101">
        <f>Projects!N101</f>
        <v>0</v>
      </c>
      <c r="O101">
        <f>Projects!O101</f>
        <v>0</v>
      </c>
      <c r="P101">
        <f>Projects!P101</f>
        <v>0</v>
      </c>
      <c r="Q101">
        <f>Projects!Q101</f>
        <v>0</v>
      </c>
      <c r="R101">
        <f>Projects!R101</f>
        <v>0</v>
      </c>
      <c r="S101">
        <f>Projects!S101</f>
        <v>0</v>
      </c>
      <c r="T101">
        <f>Projects!T101</f>
        <v>0</v>
      </c>
      <c r="U101">
        <f>Projects!U101</f>
        <v>0</v>
      </c>
      <c r="V101">
        <f>Projects!V101</f>
        <v>0</v>
      </c>
      <c r="W101">
        <f>Projects!W101</f>
        <v>0</v>
      </c>
      <c r="X101">
        <f>Projects!X101</f>
        <v>0</v>
      </c>
    </row>
    <row r="102" spans="1:24">
      <c r="A102">
        <f>Projects!A102</f>
        <v>0</v>
      </c>
      <c r="B102">
        <f>Projects!B102</f>
        <v>0</v>
      </c>
      <c r="C102">
        <f>Projects!C102</f>
        <v>0</v>
      </c>
      <c r="D102">
        <f>Projects!D102</f>
        <v>0</v>
      </c>
      <c r="E102">
        <f>Projects!E102</f>
        <v>0</v>
      </c>
      <c r="F102">
        <f>Projects!F102</f>
        <v>0</v>
      </c>
      <c r="G102">
        <f>Projects!G102</f>
        <v>0</v>
      </c>
      <c r="H102">
        <f>Projects!H102</f>
        <v>0</v>
      </c>
      <c r="I102">
        <f>Projects!I102</f>
        <v>0</v>
      </c>
      <c r="J102">
        <f>Projects!J102</f>
        <v>0</v>
      </c>
      <c r="K102">
        <f>Projects!K102</f>
        <v>0</v>
      </c>
      <c r="L102">
        <f>Projects!L102</f>
        <v>0</v>
      </c>
      <c r="M102">
        <f>Projects!M102</f>
        <v>0</v>
      </c>
      <c r="N102">
        <f>Projects!N102</f>
        <v>0</v>
      </c>
      <c r="O102">
        <f>Projects!O102</f>
        <v>0</v>
      </c>
      <c r="P102">
        <f>Projects!P102</f>
        <v>0</v>
      </c>
      <c r="Q102">
        <f>Projects!Q102</f>
        <v>0</v>
      </c>
      <c r="R102">
        <f>Projects!R102</f>
        <v>0</v>
      </c>
      <c r="S102">
        <f>Projects!S102</f>
        <v>0</v>
      </c>
      <c r="T102">
        <f>Projects!T102</f>
        <v>0</v>
      </c>
      <c r="U102">
        <f>Projects!U102</f>
        <v>0</v>
      </c>
      <c r="V102">
        <f>Projects!V102</f>
        <v>0</v>
      </c>
      <c r="W102">
        <f>Projects!W102</f>
        <v>0</v>
      </c>
      <c r="X102">
        <f>Projects!X102</f>
        <v>0</v>
      </c>
    </row>
    <row r="103" spans="1:24">
      <c r="A103">
        <f>Projects!A103</f>
        <v>0</v>
      </c>
      <c r="B103">
        <f>Projects!B103</f>
        <v>0</v>
      </c>
      <c r="C103">
        <f>Projects!C103</f>
        <v>0</v>
      </c>
      <c r="D103">
        <f>Projects!D103</f>
        <v>0</v>
      </c>
      <c r="E103">
        <f>Projects!E103</f>
        <v>0</v>
      </c>
      <c r="F103">
        <f>Projects!F103</f>
        <v>0</v>
      </c>
      <c r="G103">
        <f>Projects!G103</f>
        <v>0</v>
      </c>
      <c r="H103">
        <f>Projects!H103</f>
        <v>0</v>
      </c>
      <c r="I103">
        <f>Projects!I103</f>
        <v>0</v>
      </c>
      <c r="J103">
        <f>Projects!J103</f>
        <v>0</v>
      </c>
      <c r="K103">
        <f>Projects!K103</f>
        <v>0</v>
      </c>
      <c r="L103">
        <f>Projects!L103</f>
        <v>0</v>
      </c>
      <c r="M103">
        <f>Projects!M103</f>
        <v>0</v>
      </c>
      <c r="N103">
        <f>Projects!N103</f>
        <v>0</v>
      </c>
      <c r="O103">
        <f>Projects!O103</f>
        <v>0</v>
      </c>
      <c r="P103">
        <f>Projects!P103</f>
        <v>0</v>
      </c>
      <c r="Q103">
        <f>Projects!Q103</f>
        <v>0</v>
      </c>
      <c r="R103">
        <f>Projects!R103</f>
        <v>0</v>
      </c>
      <c r="S103">
        <f>Projects!S103</f>
        <v>0</v>
      </c>
      <c r="T103">
        <f>Projects!T103</f>
        <v>0</v>
      </c>
      <c r="U103">
        <f>Projects!U103</f>
        <v>0</v>
      </c>
      <c r="V103">
        <f>Projects!V103</f>
        <v>0</v>
      </c>
      <c r="W103">
        <f>Projects!W103</f>
        <v>0</v>
      </c>
      <c r="X103">
        <f>Projects!X103</f>
        <v>0</v>
      </c>
    </row>
    <row r="104" spans="1:24">
      <c r="A104">
        <f>Projects!A104</f>
        <v>0</v>
      </c>
      <c r="B104">
        <f>Projects!B104</f>
        <v>0</v>
      </c>
      <c r="C104">
        <f>Projects!C104</f>
        <v>0</v>
      </c>
      <c r="D104">
        <f>Projects!D104</f>
        <v>0</v>
      </c>
      <c r="E104">
        <f>Projects!E104</f>
        <v>0</v>
      </c>
      <c r="F104">
        <f>Projects!F104</f>
        <v>0</v>
      </c>
      <c r="G104">
        <f>Projects!G104</f>
        <v>0</v>
      </c>
      <c r="H104">
        <f>Projects!H104</f>
        <v>0</v>
      </c>
      <c r="I104">
        <f>Projects!I104</f>
        <v>0</v>
      </c>
      <c r="J104">
        <f>Projects!J104</f>
        <v>0</v>
      </c>
      <c r="K104">
        <f>Projects!K104</f>
        <v>0</v>
      </c>
      <c r="L104">
        <f>Projects!L104</f>
        <v>0</v>
      </c>
      <c r="M104">
        <f>Projects!M104</f>
        <v>0</v>
      </c>
      <c r="N104">
        <f>Projects!N104</f>
        <v>0</v>
      </c>
      <c r="O104">
        <f>Projects!O104</f>
        <v>0</v>
      </c>
      <c r="P104">
        <f>Projects!P104</f>
        <v>0</v>
      </c>
      <c r="Q104">
        <f>Projects!Q104</f>
        <v>0</v>
      </c>
      <c r="R104">
        <f>Projects!R104</f>
        <v>0</v>
      </c>
      <c r="S104">
        <f>Projects!S104</f>
        <v>0</v>
      </c>
      <c r="T104">
        <f>Projects!T104</f>
        <v>0</v>
      </c>
      <c r="U104">
        <f>Projects!U104</f>
        <v>0</v>
      </c>
      <c r="V104">
        <f>Projects!V104</f>
        <v>0</v>
      </c>
      <c r="W104">
        <f>Projects!W104</f>
        <v>0</v>
      </c>
      <c r="X104">
        <f>Projects!X104</f>
        <v>0</v>
      </c>
    </row>
    <row r="105" spans="1:24">
      <c r="A105">
        <f>Projects!A105</f>
        <v>0</v>
      </c>
      <c r="B105">
        <f>Projects!B105</f>
        <v>0</v>
      </c>
      <c r="C105">
        <f>Projects!C105</f>
        <v>0</v>
      </c>
      <c r="D105">
        <f>Projects!D105</f>
        <v>0</v>
      </c>
      <c r="E105">
        <f>Projects!E105</f>
        <v>0</v>
      </c>
      <c r="F105">
        <f>Projects!F105</f>
        <v>0</v>
      </c>
      <c r="G105">
        <f>Projects!G105</f>
        <v>0</v>
      </c>
      <c r="H105">
        <f>Projects!H105</f>
        <v>0</v>
      </c>
      <c r="I105">
        <f>Projects!I105</f>
        <v>0</v>
      </c>
      <c r="J105">
        <f>Projects!J105</f>
        <v>0</v>
      </c>
      <c r="K105">
        <f>Projects!K105</f>
        <v>0</v>
      </c>
      <c r="L105">
        <f>Projects!L105</f>
        <v>0</v>
      </c>
      <c r="M105">
        <f>Projects!M105</f>
        <v>0</v>
      </c>
      <c r="N105">
        <f>Projects!N105</f>
        <v>0</v>
      </c>
      <c r="O105">
        <f>Projects!O105</f>
        <v>0</v>
      </c>
      <c r="P105">
        <f>Projects!P105</f>
        <v>0</v>
      </c>
      <c r="Q105">
        <f>Projects!Q105</f>
        <v>0</v>
      </c>
      <c r="R105">
        <f>Projects!R105</f>
        <v>0</v>
      </c>
      <c r="S105">
        <f>Projects!S105</f>
        <v>0</v>
      </c>
      <c r="T105">
        <f>Projects!T105</f>
        <v>0</v>
      </c>
      <c r="U105">
        <f>Projects!U105</f>
        <v>0</v>
      </c>
      <c r="V105">
        <f>Projects!V105</f>
        <v>0</v>
      </c>
      <c r="W105">
        <f>Projects!W105</f>
        <v>0</v>
      </c>
      <c r="X105">
        <f>Projects!X105</f>
        <v>0</v>
      </c>
    </row>
    <row r="106" spans="1:24">
      <c r="A106">
        <f>Projects!A106</f>
        <v>0</v>
      </c>
      <c r="B106">
        <f>Projects!B106</f>
        <v>0</v>
      </c>
      <c r="C106">
        <f>Projects!C106</f>
        <v>0</v>
      </c>
      <c r="D106">
        <f>Projects!D106</f>
        <v>0</v>
      </c>
      <c r="E106">
        <f>Projects!E106</f>
        <v>0</v>
      </c>
      <c r="F106">
        <f>Projects!F106</f>
        <v>0</v>
      </c>
      <c r="G106">
        <f>Projects!G106</f>
        <v>0</v>
      </c>
      <c r="H106">
        <f>Projects!H106</f>
        <v>0</v>
      </c>
      <c r="I106">
        <f>Projects!I106</f>
        <v>0</v>
      </c>
      <c r="J106">
        <f>Projects!J106</f>
        <v>0</v>
      </c>
      <c r="K106">
        <f>Projects!K106</f>
        <v>0</v>
      </c>
      <c r="L106">
        <f>Projects!L106</f>
        <v>0</v>
      </c>
      <c r="M106">
        <f>Projects!M106</f>
        <v>0</v>
      </c>
      <c r="N106">
        <f>Projects!N106</f>
        <v>0</v>
      </c>
      <c r="O106">
        <f>Projects!O106</f>
        <v>0</v>
      </c>
      <c r="P106">
        <f>Projects!P106</f>
        <v>0</v>
      </c>
      <c r="Q106">
        <f>Projects!Q106</f>
        <v>0</v>
      </c>
      <c r="R106">
        <f>Projects!R106</f>
        <v>0</v>
      </c>
      <c r="S106">
        <f>Projects!S106</f>
        <v>0</v>
      </c>
      <c r="T106">
        <f>Projects!T106</f>
        <v>0</v>
      </c>
      <c r="U106">
        <f>Projects!U106</f>
        <v>0</v>
      </c>
      <c r="V106">
        <f>Projects!V106</f>
        <v>0</v>
      </c>
      <c r="W106">
        <f>Projects!W106</f>
        <v>0</v>
      </c>
      <c r="X106">
        <f>Projects!X106</f>
        <v>0</v>
      </c>
    </row>
    <row r="107" spans="1:24">
      <c r="A107">
        <f>Projects!A107</f>
        <v>0</v>
      </c>
      <c r="B107">
        <f>Projects!B107</f>
        <v>0</v>
      </c>
      <c r="C107">
        <f>Projects!C107</f>
        <v>0</v>
      </c>
      <c r="D107">
        <f>Projects!D107</f>
        <v>0</v>
      </c>
      <c r="E107">
        <f>Projects!E107</f>
        <v>0</v>
      </c>
      <c r="F107">
        <f>Projects!F107</f>
        <v>0</v>
      </c>
      <c r="G107">
        <f>Projects!G107</f>
        <v>0</v>
      </c>
      <c r="H107">
        <f>Projects!H107</f>
        <v>0</v>
      </c>
      <c r="I107">
        <f>Projects!I107</f>
        <v>0</v>
      </c>
      <c r="J107">
        <f>Projects!J107</f>
        <v>0</v>
      </c>
      <c r="K107">
        <f>Projects!K107</f>
        <v>0</v>
      </c>
      <c r="L107">
        <f>Projects!L107</f>
        <v>0</v>
      </c>
      <c r="M107">
        <f>Projects!M107</f>
        <v>0</v>
      </c>
      <c r="N107">
        <f>Projects!N107</f>
        <v>0</v>
      </c>
      <c r="O107">
        <f>Projects!O107</f>
        <v>0</v>
      </c>
      <c r="P107">
        <f>Projects!P107</f>
        <v>0</v>
      </c>
      <c r="Q107">
        <f>Projects!Q107</f>
        <v>0</v>
      </c>
      <c r="R107">
        <f>Projects!R107</f>
        <v>0</v>
      </c>
      <c r="S107">
        <f>Projects!S107</f>
        <v>0</v>
      </c>
      <c r="T107">
        <f>Projects!T107</f>
        <v>0</v>
      </c>
      <c r="U107">
        <f>Projects!U107</f>
        <v>0</v>
      </c>
      <c r="V107">
        <f>Projects!V107</f>
        <v>0</v>
      </c>
      <c r="W107">
        <f>Projects!W107</f>
        <v>0</v>
      </c>
      <c r="X107">
        <f>Projects!X107</f>
        <v>0</v>
      </c>
    </row>
    <row r="108" spans="1:24">
      <c r="A108">
        <f>Projects!A108</f>
        <v>0</v>
      </c>
      <c r="B108">
        <f>Projects!B108</f>
        <v>0</v>
      </c>
      <c r="C108">
        <f>Projects!C108</f>
        <v>0</v>
      </c>
      <c r="D108">
        <f>Projects!D108</f>
        <v>0</v>
      </c>
      <c r="E108">
        <f>Projects!E108</f>
        <v>0</v>
      </c>
      <c r="F108">
        <f>Projects!F108</f>
        <v>0</v>
      </c>
      <c r="G108">
        <f>Projects!G108</f>
        <v>0</v>
      </c>
      <c r="H108">
        <f>Projects!H108</f>
        <v>0</v>
      </c>
      <c r="I108">
        <f>Projects!I108</f>
        <v>0</v>
      </c>
      <c r="J108">
        <f>Projects!J108</f>
        <v>0</v>
      </c>
      <c r="K108">
        <f>Projects!K108</f>
        <v>0</v>
      </c>
      <c r="L108">
        <f>Projects!L108</f>
        <v>0</v>
      </c>
      <c r="M108">
        <f>Projects!M108</f>
        <v>0</v>
      </c>
      <c r="N108">
        <f>Projects!N108</f>
        <v>0</v>
      </c>
      <c r="O108">
        <f>Projects!O108</f>
        <v>0</v>
      </c>
      <c r="P108">
        <f>Projects!P108</f>
        <v>0</v>
      </c>
      <c r="Q108">
        <f>Projects!Q108</f>
        <v>0</v>
      </c>
      <c r="R108">
        <f>Projects!R108</f>
        <v>0</v>
      </c>
      <c r="S108">
        <f>Projects!S108</f>
        <v>0</v>
      </c>
      <c r="T108">
        <f>Projects!T108</f>
        <v>0</v>
      </c>
      <c r="U108">
        <f>Projects!U108</f>
        <v>0</v>
      </c>
      <c r="V108">
        <f>Projects!V108</f>
        <v>0</v>
      </c>
      <c r="W108">
        <f>Projects!W108</f>
        <v>0</v>
      </c>
      <c r="X108">
        <f>Projects!X108</f>
        <v>0</v>
      </c>
    </row>
    <row r="109" spans="1:24">
      <c r="A109">
        <f>Projects!A109</f>
        <v>0</v>
      </c>
      <c r="B109">
        <f>Projects!B109</f>
        <v>0</v>
      </c>
      <c r="C109">
        <f>Projects!C109</f>
        <v>0</v>
      </c>
      <c r="D109">
        <f>Projects!D109</f>
        <v>0</v>
      </c>
      <c r="E109">
        <f>Projects!E109</f>
        <v>0</v>
      </c>
      <c r="F109">
        <f>Projects!F109</f>
        <v>0</v>
      </c>
      <c r="G109">
        <f>Projects!G109</f>
        <v>0</v>
      </c>
      <c r="H109">
        <f>Projects!H109</f>
        <v>0</v>
      </c>
      <c r="I109">
        <f>Projects!I109</f>
        <v>0</v>
      </c>
      <c r="J109">
        <f>Projects!J109</f>
        <v>0</v>
      </c>
      <c r="K109">
        <f>Projects!K109</f>
        <v>0</v>
      </c>
      <c r="L109">
        <f>Projects!L109</f>
        <v>0</v>
      </c>
      <c r="M109">
        <f>Projects!M109</f>
        <v>0</v>
      </c>
      <c r="N109">
        <f>Projects!N109</f>
        <v>0</v>
      </c>
      <c r="O109">
        <f>Projects!O109</f>
        <v>0</v>
      </c>
      <c r="P109">
        <f>Projects!P109</f>
        <v>0</v>
      </c>
      <c r="Q109">
        <f>Projects!Q109</f>
        <v>0</v>
      </c>
      <c r="R109">
        <f>Projects!R109</f>
        <v>0</v>
      </c>
      <c r="S109">
        <f>Projects!S109</f>
        <v>0</v>
      </c>
      <c r="T109">
        <f>Projects!T109</f>
        <v>0</v>
      </c>
      <c r="U109">
        <f>Projects!U109</f>
        <v>0</v>
      </c>
      <c r="V109">
        <f>Projects!V109</f>
        <v>0</v>
      </c>
      <c r="W109">
        <f>Projects!W109</f>
        <v>0</v>
      </c>
      <c r="X109">
        <f>Projects!X109</f>
        <v>0</v>
      </c>
    </row>
    <row r="110" spans="1:24">
      <c r="A110">
        <f>Projects!A110</f>
        <v>0</v>
      </c>
      <c r="B110">
        <f>Projects!B110</f>
        <v>0</v>
      </c>
      <c r="C110">
        <f>Projects!C110</f>
        <v>0</v>
      </c>
      <c r="D110">
        <f>Projects!D110</f>
        <v>0</v>
      </c>
      <c r="E110">
        <f>Projects!E110</f>
        <v>0</v>
      </c>
      <c r="F110">
        <f>Projects!F110</f>
        <v>0</v>
      </c>
      <c r="G110">
        <f>Projects!G110</f>
        <v>0</v>
      </c>
      <c r="H110">
        <f>Projects!H110</f>
        <v>0</v>
      </c>
      <c r="I110">
        <f>Projects!I110</f>
        <v>0</v>
      </c>
      <c r="J110">
        <f>Projects!J110</f>
        <v>0</v>
      </c>
      <c r="K110">
        <f>Projects!K110</f>
        <v>0</v>
      </c>
      <c r="L110">
        <f>Projects!L110</f>
        <v>0</v>
      </c>
      <c r="M110">
        <f>Projects!M110</f>
        <v>0</v>
      </c>
      <c r="N110">
        <f>Projects!N110</f>
        <v>0</v>
      </c>
      <c r="O110">
        <f>Projects!O110</f>
        <v>0</v>
      </c>
      <c r="P110">
        <f>Projects!P110</f>
        <v>0</v>
      </c>
      <c r="Q110">
        <f>Projects!Q110</f>
        <v>0</v>
      </c>
      <c r="R110">
        <f>Projects!R110</f>
        <v>0</v>
      </c>
      <c r="S110">
        <f>Projects!S110</f>
        <v>0</v>
      </c>
      <c r="T110">
        <f>Projects!T110</f>
        <v>0</v>
      </c>
      <c r="U110">
        <f>Projects!U110</f>
        <v>0</v>
      </c>
      <c r="V110">
        <f>Projects!V110</f>
        <v>0</v>
      </c>
      <c r="W110">
        <f>Projects!W110</f>
        <v>0</v>
      </c>
      <c r="X110">
        <f>Projects!X110</f>
        <v>0</v>
      </c>
    </row>
    <row r="111" spans="1:24">
      <c r="A111">
        <f>Projects!A111</f>
        <v>0</v>
      </c>
      <c r="B111">
        <f>Projects!B111</f>
        <v>0</v>
      </c>
      <c r="C111">
        <f>Projects!C111</f>
        <v>0</v>
      </c>
      <c r="D111">
        <f>Projects!D111</f>
        <v>0</v>
      </c>
      <c r="E111">
        <f>Projects!E111</f>
        <v>0</v>
      </c>
      <c r="F111">
        <f>Projects!F111</f>
        <v>0</v>
      </c>
      <c r="G111">
        <f>Projects!G111</f>
        <v>0</v>
      </c>
      <c r="H111">
        <f>Projects!H111</f>
        <v>0</v>
      </c>
      <c r="I111">
        <f>Projects!I111</f>
        <v>0</v>
      </c>
      <c r="J111">
        <f>Projects!J111</f>
        <v>0</v>
      </c>
      <c r="K111">
        <f>Projects!K111</f>
        <v>0</v>
      </c>
      <c r="L111">
        <f>Projects!L111</f>
        <v>0</v>
      </c>
      <c r="M111">
        <f>Projects!M111</f>
        <v>0</v>
      </c>
      <c r="N111">
        <f>Projects!N111</f>
        <v>0</v>
      </c>
      <c r="O111">
        <f>Projects!O111</f>
        <v>0</v>
      </c>
      <c r="P111">
        <f>Projects!P111</f>
        <v>0</v>
      </c>
      <c r="Q111">
        <f>Projects!Q111</f>
        <v>0</v>
      </c>
      <c r="R111">
        <f>Projects!R111</f>
        <v>0</v>
      </c>
      <c r="S111">
        <f>Projects!S111</f>
        <v>0</v>
      </c>
      <c r="T111">
        <f>Projects!T111</f>
        <v>0</v>
      </c>
      <c r="U111">
        <f>Projects!U111</f>
        <v>0</v>
      </c>
      <c r="V111">
        <f>Projects!V111</f>
        <v>0</v>
      </c>
      <c r="W111">
        <f>Projects!W111</f>
        <v>0</v>
      </c>
      <c r="X111">
        <f>Projects!X111</f>
        <v>0</v>
      </c>
    </row>
    <row r="112" spans="1:24">
      <c r="A112">
        <f>Projects!A112</f>
        <v>0</v>
      </c>
      <c r="B112">
        <f>Projects!B112</f>
        <v>0</v>
      </c>
      <c r="C112">
        <f>Projects!C112</f>
        <v>0</v>
      </c>
      <c r="D112">
        <f>Projects!D112</f>
        <v>0</v>
      </c>
      <c r="E112">
        <f>Projects!E112</f>
        <v>0</v>
      </c>
      <c r="F112">
        <f>Projects!F112</f>
        <v>0</v>
      </c>
      <c r="G112">
        <f>Projects!G112</f>
        <v>0</v>
      </c>
      <c r="H112">
        <f>Projects!H112</f>
        <v>0</v>
      </c>
      <c r="I112">
        <f>Projects!I112</f>
        <v>0</v>
      </c>
      <c r="J112">
        <f>Projects!J112</f>
        <v>0</v>
      </c>
      <c r="K112">
        <f>Projects!K112</f>
        <v>0</v>
      </c>
      <c r="L112">
        <f>Projects!L112</f>
        <v>0</v>
      </c>
      <c r="M112">
        <f>Projects!M112</f>
        <v>0</v>
      </c>
      <c r="N112">
        <f>Projects!N112</f>
        <v>0</v>
      </c>
      <c r="O112">
        <f>Projects!O112</f>
        <v>0</v>
      </c>
      <c r="P112">
        <f>Projects!P112</f>
        <v>0</v>
      </c>
      <c r="Q112">
        <f>Projects!Q112</f>
        <v>0</v>
      </c>
      <c r="R112">
        <f>Projects!R112</f>
        <v>0</v>
      </c>
      <c r="S112">
        <f>Projects!S112</f>
        <v>0</v>
      </c>
      <c r="T112">
        <f>Projects!T112</f>
        <v>0</v>
      </c>
      <c r="U112">
        <f>Projects!U112</f>
        <v>0</v>
      </c>
      <c r="V112">
        <f>Projects!V112</f>
        <v>0</v>
      </c>
      <c r="W112">
        <f>Projects!W112</f>
        <v>0</v>
      </c>
      <c r="X112">
        <f>Projects!X112</f>
        <v>0</v>
      </c>
    </row>
    <row r="113" spans="1:24">
      <c r="A113">
        <f>Projects!A113</f>
        <v>0</v>
      </c>
      <c r="B113">
        <f>Projects!B113</f>
        <v>0</v>
      </c>
      <c r="C113">
        <f>Projects!C113</f>
        <v>0</v>
      </c>
      <c r="D113">
        <f>Projects!D113</f>
        <v>0</v>
      </c>
      <c r="E113">
        <f>Projects!E113</f>
        <v>0</v>
      </c>
      <c r="F113">
        <f>Projects!F113</f>
        <v>0</v>
      </c>
      <c r="G113">
        <f>Projects!G113</f>
        <v>0</v>
      </c>
      <c r="H113">
        <f>Projects!H113</f>
        <v>0</v>
      </c>
      <c r="I113">
        <f>Projects!I113</f>
        <v>0</v>
      </c>
      <c r="J113">
        <f>Projects!J113</f>
        <v>0</v>
      </c>
      <c r="K113">
        <f>Projects!K113</f>
        <v>0</v>
      </c>
      <c r="L113">
        <f>Projects!L113</f>
        <v>0</v>
      </c>
      <c r="M113">
        <f>Projects!M113</f>
        <v>0</v>
      </c>
      <c r="N113">
        <f>Projects!N113</f>
        <v>0</v>
      </c>
      <c r="O113">
        <f>Projects!O113</f>
        <v>0</v>
      </c>
      <c r="P113">
        <f>Projects!P113</f>
        <v>0</v>
      </c>
      <c r="Q113">
        <f>Projects!Q113</f>
        <v>0</v>
      </c>
      <c r="R113">
        <f>Projects!R113</f>
        <v>0</v>
      </c>
      <c r="S113">
        <f>Projects!S113</f>
        <v>0</v>
      </c>
      <c r="T113">
        <f>Projects!T113</f>
        <v>0</v>
      </c>
      <c r="U113">
        <f>Projects!U113</f>
        <v>0</v>
      </c>
      <c r="V113">
        <f>Projects!V113</f>
        <v>0</v>
      </c>
      <c r="W113">
        <f>Projects!W113</f>
        <v>0</v>
      </c>
      <c r="X113">
        <f>Projects!X113</f>
        <v>0</v>
      </c>
    </row>
    <row r="114" spans="1:24">
      <c r="A114">
        <f>Projects!A114</f>
        <v>0</v>
      </c>
      <c r="B114">
        <f>Projects!B114</f>
        <v>0</v>
      </c>
      <c r="C114">
        <f>Projects!C114</f>
        <v>0</v>
      </c>
      <c r="D114">
        <f>Projects!D114</f>
        <v>0</v>
      </c>
      <c r="E114">
        <f>Projects!E114</f>
        <v>0</v>
      </c>
      <c r="F114">
        <f>Projects!F114</f>
        <v>0</v>
      </c>
      <c r="G114">
        <f>Projects!G114</f>
        <v>0</v>
      </c>
      <c r="H114">
        <f>Projects!H114</f>
        <v>0</v>
      </c>
      <c r="I114">
        <f>Projects!I114</f>
        <v>0</v>
      </c>
      <c r="J114">
        <f>Projects!J114</f>
        <v>0</v>
      </c>
      <c r="K114">
        <f>Projects!K114</f>
        <v>0</v>
      </c>
      <c r="L114">
        <f>Projects!L114</f>
        <v>0</v>
      </c>
      <c r="M114">
        <f>Projects!M114</f>
        <v>0</v>
      </c>
      <c r="N114">
        <f>Projects!N114</f>
        <v>0</v>
      </c>
      <c r="O114">
        <f>Projects!O114</f>
        <v>0</v>
      </c>
      <c r="P114">
        <f>Projects!P114</f>
        <v>0</v>
      </c>
      <c r="Q114">
        <f>Projects!Q114</f>
        <v>0</v>
      </c>
      <c r="R114">
        <f>Projects!R114</f>
        <v>0</v>
      </c>
      <c r="S114">
        <f>Projects!S114</f>
        <v>0</v>
      </c>
      <c r="T114">
        <f>Projects!T114</f>
        <v>0</v>
      </c>
      <c r="U114">
        <f>Projects!U114</f>
        <v>0</v>
      </c>
      <c r="V114">
        <f>Projects!V114</f>
        <v>0</v>
      </c>
      <c r="W114">
        <f>Projects!W114</f>
        <v>0</v>
      </c>
      <c r="X114">
        <f>Projects!X114</f>
        <v>0</v>
      </c>
    </row>
    <row r="115" spans="1:24">
      <c r="A115">
        <f>Projects!A115</f>
        <v>0</v>
      </c>
      <c r="B115">
        <f>Projects!B115</f>
        <v>0</v>
      </c>
      <c r="C115">
        <f>Projects!C115</f>
        <v>0</v>
      </c>
      <c r="D115">
        <f>Projects!D115</f>
        <v>0</v>
      </c>
      <c r="E115">
        <f>Projects!E115</f>
        <v>0</v>
      </c>
      <c r="F115">
        <f>Projects!F115</f>
        <v>0</v>
      </c>
      <c r="G115">
        <f>Projects!G115</f>
        <v>0</v>
      </c>
      <c r="H115">
        <f>Projects!H115</f>
        <v>0</v>
      </c>
      <c r="I115">
        <f>Projects!I115</f>
        <v>0</v>
      </c>
      <c r="J115">
        <f>Projects!J115</f>
        <v>0</v>
      </c>
      <c r="K115">
        <f>Projects!K115</f>
        <v>0</v>
      </c>
      <c r="L115">
        <f>Projects!L115</f>
        <v>0</v>
      </c>
      <c r="M115">
        <f>Projects!M115</f>
        <v>0</v>
      </c>
      <c r="N115">
        <f>Projects!N115</f>
        <v>0</v>
      </c>
      <c r="O115">
        <f>Projects!O115</f>
        <v>0</v>
      </c>
      <c r="P115">
        <f>Projects!P115</f>
        <v>0</v>
      </c>
      <c r="Q115">
        <f>Projects!Q115</f>
        <v>0</v>
      </c>
      <c r="R115">
        <f>Projects!R115</f>
        <v>0</v>
      </c>
      <c r="S115">
        <f>Projects!S115</f>
        <v>0</v>
      </c>
      <c r="T115">
        <f>Projects!T115</f>
        <v>0</v>
      </c>
      <c r="U115">
        <f>Projects!U115</f>
        <v>0</v>
      </c>
      <c r="V115">
        <f>Projects!V115</f>
        <v>0</v>
      </c>
      <c r="W115">
        <f>Projects!W115</f>
        <v>0</v>
      </c>
      <c r="X115">
        <f>Projects!X115</f>
        <v>0</v>
      </c>
    </row>
    <row r="116" spans="1:24">
      <c r="A116">
        <f>Projects!A116</f>
        <v>0</v>
      </c>
      <c r="B116">
        <f>Projects!B116</f>
        <v>0</v>
      </c>
      <c r="C116">
        <f>Projects!C116</f>
        <v>0</v>
      </c>
      <c r="D116">
        <f>Projects!D116</f>
        <v>0</v>
      </c>
      <c r="E116">
        <f>Projects!E116</f>
        <v>0</v>
      </c>
      <c r="F116">
        <f>Projects!F116</f>
        <v>0</v>
      </c>
      <c r="G116">
        <f>Projects!G116</f>
        <v>0</v>
      </c>
      <c r="H116">
        <f>Projects!H116</f>
        <v>0</v>
      </c>
      <c r="I116">
        <f>Projects!I116</f>
        <v>0</v>
      </c>
      <c r="J116">
        <f>Projects!J116</f>
        <v>0</v>
      </c>
      <c r="K116">
        <f>Projects!K116</f>
        <v>0</v>
      </c>
      <c r="L116">
        <f>Projects!L116</f>
        <v>0</v>
      </c>
      <c r="M116">
        <f>Projects!M116</f>
        <v>0</v>
      </c>
      <c r="N116">
        <f>Projects!N116</f>
        <v>0</v>
      </c>
      <c r="O116">
        <f>Projects!O116</f>
        <v>0</v>
      </c>
      <c r="P116">
        <f>Projects!P116</f>
        <v>0</v>
      </c>
      <c r="Q116">
        <f>Projects!Q116</f>
        <v>0</v>
      </c>
      <c r="R116">
        <f>Projects!R116</f>
        <v>0</v>
      </c>
      <c r="S116">
        <f>Projects!S116</f>
        <v>0</v>
      </c>
      <c r="T116">
        <f>Projects!T116</f>
        <v>0</v>
      </c>
      <c r="U116">
        <f>Projects!U116</f>
        <v>0</v>
      </c>
      <c r="V116">
        <f>Projects!V116</f>
        <v>0</v>
      </c>
      <c r="W116">
        <f>Projects!W116</f>
        <v>0</v>
      </c>
      <c r="X116">
        <f>Projects!X116</f>
        <v>0</v>
      </c>
    </row>
    <row r="117" spans="1:24">
      <c r="A117">
        <f>Projects!A117</f>
        <v>0</v>
      </c>
      <c r="B117">
        <f>Projects!B117</f>
        <v>0</v>
      </c>
      <c r="C117">
        <f>Projects!C117</f>
        <v>0</v>
      </c>
      <c r="D117">
        <f>Projects!D117</f>
        <v>0</v>
      </c>
      <c r="E117">
        <f>Projects!E117</f>
        <v>0</v>
      </c>
      <c r="F117">
        <f>Projects!F117</f>
        <v>0</v>
      </c>
      <c r="G117">
        <f>Projects!G117</f>
        <v>0</v>
      </c>
      <c r="H117">
        <f>Projects!H117</f>
        <v>0</v>
      </c>
      <c r="I117">
        <f>Projects!I117</f>
        <v>0</v>
      </c>
      <c r="J117">
        <f>Projects!J117</f>
        <v>0</v>
      </c>
      <c r="K117">
        <f>Projects!K117</f>
        <v>0</v>
      </c>
      <c r="L117">
        <f>Projects!L117</f>
        <v>0</v>
      </c>
      <c r="M117">
        <f>Projects!M117</f>
        <v>0</v>
      </c>
      <c r="N117">
        <f>Projects!N117</f>
        <v>0</v>
      </c>
      <c r="O117">
        <f>Projects!O117</f>
        <v>0</v>
      </c>
      <c r="P117">
        <f>Projects!P117</f>
        <v>0</v>
      </c>
      <c r="Q117">
        <f>Projects!Q117</f>
        <v>0</v>
      </c>
      <c r="R117">
        <f>Projects!R117</f>
        <v>0</v>
      </c>
      <c r="S117">
        <f>Projects!S117</f>
        <v>0</v>
      </c>
      <c r="T117">
        <f>Projects!T117</f>
        <v>0</v>
      </c>
      <c r="U117">
        <f>Projects!U117</f>
        <v>0</v>
      </c>
      <c r="V117">
        <f>Projects!V117</f>
        <v>0</v>
      </c>
      <c r="W117">
        <f>Projects!W117</f>
        <v>0</v>
      </c>
      <c r="X117">
        <f>Projects!X117</f>
        <v>0</v>
      </c>
    </row>
    <row r="118" spans="1:24">
      <c r="A118">
        <f>Projects!A118</f>
        <v>0</v>
      </c>
      <c r="B118">
        <f>Projects!B118</f>
        <v>0</v>
      </c>
      <c r="C118">
        <f>Projects!C118</f>
        <v>0</v>
      </c>
      <c r="D118">
        <f>Projects!D118</f>
        <v>0</v>
      </c>
      <c r="E118">
        <f>Projects!E118</f>
        <v>0</v>
      </c>
      <c r="F118">
        <f>Projects!F118</f>
        <v>0</v>
      </c>
      <c r="G118">
        <f>Projects!G118</f>
        <v>0</v>
      </c>
      <c r="H118">
        <f>Projects!H118</f>
        <v>0</v>
      </c>
      <c r="I118">
        <f>Projects!I118</f>
        <v>0</v>
      </c>
      <c r="J118">
        <f>Projects!J118</f>
        <v>0</v>
      </c>
      <c r="K118">
        <f>Projects!K118</f>
        <v>0</v>
      </c>
      <c r="L118">
        <f>Projects!L118</f>
        <v>0</v>
      </c>
      <c r="M118">
        <f>Projects!M118</f>
        <v>0</v>
      </c>
      <c r="N118">
        <f>Projects!N118</f>
        <v>0</v>
      </c>
      <c r="O118">
        <f>Projects!O118</f>
        <v>0</v>
      </c>
      <c r="P118">
        <f>Projects!P118</f>
        <v>0</v>
      </c>
      <c r="Q118">
        <f>Projects!Q118</f>
        <v>0</v>
      </c>
      <c r="R118">
        <f>Projects!R118</f>
        <v>0</v>
      </c>
      <c r="S118">
        <f>Projects!S118</f>
        <v>0</v>
      </c>
      <c r="T118">
        <f>Projects!T118</f>
        <v>0</v>
      </c>
      <c r="U118">
        <f>Projects!U118</f>
        <v>0</v>
      </c>
      <c r="V118">
        <f>Projects!V118</f>
        <v>0</v>
      </c>
      <c r="W118">
        <f>Projects!W118</f>
        <v>0</v>
      </c>
      <c r="X118">
        <f>Projects!X118</f>
        <v>0</v>
      </c>
    </row>
    <row r="119" spans="1:24">
      <c r="A119">
        <f>Projects!A119</f>
        <v>0</v>
      </c>
      <c r="B119">
        <f>Projects!B119</f>
        <v>0</v>
      </c>
      <c r="C119">
        <f>Projects!C119</f>
        <v>0</v>
      </c>
      <c r="D119">
        <f>Projects!D119</f>
        <v>0</v>
      </c>
      <c r="E119">
        <f>Projects!E119</f>
        <v>0</v>
      </c>
      <c r="F119">
        <f>Projects!F119</f>
        <v>0</v>
      </c>
      <c r="G119">
        <f>Projects!G119</f>
        <v>0</v>
      </c>
      <c r="H119">
        <f>Projects!H119</f>
        <v>0</v>
      </c>
      <c r="I119">
        <f>Projects!I119</f>
        <v>0</v>
      </c>
      <c r="J119">
        <f>Projects!J119</f>
        <v>0</v>
      </c>
      <c r="K119">
        <f>Projects!K119</f>
        <v>0</v>
      </c>
      <c r="L119">
        <f>Projects!L119</f>
        <v>0</v>
      </c>
      <c r="M119">
        <f>Projects!M119</f>
        <v>0</v>
      </c>
      <c r="N119">
        <f>Projects!N119</f>
        <v>0</v>
      </c>
      <c r="O119">
        <f>Projects!O119</f>
        <v>0</v>
      </c>
      <c r="P119">
        <f>Projects!P119</f>
        <v>0</v>
      </c>
      <c r="Q119">
        <f>Projects!Q119</f>
        <v>0</v>
      </c>
      <c r="R119">
        <f>Projects!R119</f>
        <v>0</v>
      </c>
      <c r="S119">
        <f>Projects!S119</f>
        <v>0</v>
      </c>
      <c r="T119">
        <f>Projects!T119</f>
        <v>0</v>
      </c>
      <c r="U119">
        <f>Projects!U119</f>
        <v>0</v>
      </c>
      <c r="V119">
        <f>Projects!V119</f>
        <v>0</v>
      </c>
      <c r="W119">
        <f>Projects!W119</f>
        <v>0</v>
      </c>
      <c r="X119">
        <f>Projects!X119</f>
        <v>0</v>
      </c>
    </row>
    <row r="120" spans="1:24">
      <c r="A120">
        <f>Projects!A120</f>
        <v>0</v>
      </c>
      <c r="B120">
        <f>Projects!B120</f>
        <v>0</v>
      </c>
      <c r="C120">
        <f>Projects!C120</f>
        <v>0</v>
      </c>
      <c r="D120">
        <f>Projects!D120</f>
        <v>0</v>
      </c>
      <c r="E120">
        <f>Projects!E120</f>
        <v>0</v>
      </c>
      <c r="F120">
        <f>Projects!F120</f>
        <v>0</v>
      </c>
      <c r="G120">
        <f>Projects!G120</f>
        <v>0</v>
      </c>
      <c r="H120">
        <f>Projects!H120</f>
        <v>0</v>
      </c>
      <c r="I120">
        <f>Projects!I120</f>
        <v>0</v>
      </c>
      <c r="J120">
        <f>Projects!J120</f>
        <v>0</v>
      </c>
      <c r="K120">
        <f>Projects!K120</f>
        <v>0</v>
      </c>
      <c r="L120">
        <f>Projects!L120</f>
        <v>0</v>
      </c>
      <c r="M120">
        <f>Projects!M120</f>
        <v>0</v>
      </c>
      <c r="N120">
        <f>Projects!N120</f>
        <v>0</v>
      </c>
      <c r="O120">
        <f>Projects!O120</f>
        <v>0</v>
      </c>
      <c r="P120">
        <f>Projects!P120</f>
        <v>0</v>
      </c>
      <c r="Q120">
        <f>Projects!Q120</f>
        <v>0</v>
      </c>
      <c r="R120">
        <f>Projects!R120</f>
        <v>0</v>
      </c>
      <c r="S120">
        <f>Projects!S120</f>
        <v>0</v>
      </c>
      <c r="T120">
        <f>Projects!T120</f>
        <v>0</v>
      </c>
      <c r="U120">
        <f>Projects!U120</f>
        <v>0</v>
      </c>
      <c r="V120">
        <f>Projects!V120</f>
        <v>0</v>
      </c>
      <c r="W120">
        <f>Projects!W120</f>
        <v>0</v>
      </c>
      <c r="X120">
        <f>Projects!X120</f>
        <v>0</v>
      </c>
    </row>
    <row r="121" spans="1:24">
      <c r="A121">
        <f>Projects!A121</f>
        <v>0</v>
      </c>
      <c r="B121">
        <f>Projects!B121</f>
        <v>0</v>
      </c>
      <c r="C121">
        <f>Projects!C121</f>
        <v>0</v>
      </c>
      <c r="D121">
        <f>Projects!D121</f>
        <v>0</v>
      </c>
      <c r="E121">
        <f>Projects!E121</f>
        <v>0</v>
      </c>
      <c r="F121">
        <f>Projects!F121</f>
        <v>0</v>
      </c>
      <c r="G121">
        <f>Projects!G121</f>
        <v>0</v>
      </c>
      <c r="H121">
        <f>Projects!H121</f>
        <v>0</v>
      </c>
      <c r="I121">
        <f>Projects!I121</f>
        <v>0</v>
      </c>
      <c r="J121">
        <f>Projects!J121</f>
        <v>0</v>
      </c>
      <c r="K121">
        <f>Projects!K121</f>
        <v>0</v>
      </c>
      <c r="L121">
        <f>Projects!L121</f>
        <v>0</v>
      </c>
      <c r="M121">
        <f>Projects!M121</f>
        <v>0</v>
      </c>
      <c r="N121">
        <f>Projects!N121</f>
        <v>0</v>
      </c>
      <c r="O121">
        <f>Projects!O121</f>
        <v>0</v>
      </c>
      <c r="P121">
        <f>Projects!P121</f>
        <v>0</v>
      </c>
      <c r="Q121">
        <f>Projects!Q121</f>
        <v>0</v>
      </c>
      <c r="R121">
        <f>Projects!R121</f>
        <v>0</v>
      </c>
      <c r="S121">
        <f>Projects!S121</f>
        <v>0</v>
      </c>
      <c r="T121">
        <f>Projects!T121</f>
        <v>0</v>
      </c>
      <c r="U121">
        <f>Projects!U121</f>
        <v>0</v>
      </c>
      <c r="V121">
        <f>Projects!V121</f>
        <v>0</v>
      </c>
      <c r="W121">
        <f>Projects!W121</f>
        <v>0</v>
      </c>
      <c r="X121">
        <f>Projects!X121</f>
        <v>0</v>
      </c>
    </row>
    <row r="122" spans="1:24">
      <c r="A122">
        <f>Projects!A122</f>
        <v>0</v>
      </c>
      <c r="B122">
        <f>Projects!B122</f>
        <v>0</v>
      </c>
      <c r="C122">
        <f>Projects!C122</f>
        <v>0</v>
      </c>
      <c r="D122">
        <f>Projects!D122</f>
        <v>0</v>
      </c>
      <c r="E122">
        <f>Projects!E122</f>
        <v>0</v>
      </c>
      <c r="F122">
        <f>Projects!F122</f>
        <v>0</v>
      </c>
      <c r="G122">
        <f>Projects!G122</f>
        <v>0</v>
      </c>
      <c r="H122">
        <f>Projects!H122</f>
        <v>0</v>
      </c>
      <c r="I122">
        <f>Projects!I122</f>
        <v>0</v>
      </c>
      <c r="J122">
        <f>Projects!J122</f>
        <v>0</v>
      </c>
      <c r="K122">
        <f>Projects!K122</f>
        <v>0</v>
      </c>
      <c r="L122">
        <f>Projects!L122</f>
        <v>0</v>
      </c>
      <c r="M122">
        <f>Projects!M122</f>
        <v>0</v>
      </c>
      <c r="N122">
        <f>Projects!N122</f>
        <v>0</v>
      </c>
      <c r="O122">
        <f>Projects!O122</f>
        <v>0</v>
      </c>
      <c r="P122">
        <f>Projects!P122</f>
        <v>0</v>
      </c>
      <c r="Q122">
        <f>Projects!Q122</f>
        <v>0</v>
      </c>
      <c r="R122">
        <f>Projects!R122</f>
        <v>0</v>
      </c>
      <c r="S122">
        <f>Projects!S122</f>
        <v>0</v>
      </c>
      <c r="T122">
        <f>Projects!T122</f>
        <v>0</v>
      </c>
      <c r="U122">
        <f>Projects!U122</f>
        <v>0</v>
      </c>
      <c r="V122">
        <f>Projects!V122</f>
        <v>0</v>
      </c>
      <c r="W122">
        <f>Projects!W122</f>
        <v>0</v>
      </c>
      <c r="X122">
        <f>Projects!X122</f>
        <v>0</v>
      </c>
    </row>
    <row r="123" spans="1:24">
      <c r="A123">
        <f>Projects!A123</f>
        <v>0</v>
      </c>
      <c r="B123">
        <f>Projects!B123</f>
        <v>0</v>
      </c>
      <c r="C123">
        <f>Projects!C123</f>
        <v>0</v>
      </c>
      <c r="D123">
        <f>Projects!D123</f>
        <v>0</v>
      </c>
      <c r="E123">
        <f>Projects!E123</f>
        <v>0</v>
      </c>
      <c r="F123">
        <f>Projects!F123</f>
        <v>0</v>
      </c>
      <c r="G123">
        <f>Projects!G123</f>
        <v>0</v>
      </c>
      <c r="H123">
        <f>Projects!H123</f>
        <v>0</v>
      </c>
      <c r="I123">
        <f>Projects!I123</f>
        <v>0</v>
      </c>
      <c r="J123">
        <f>Projects!J123</f>
        <v>0</v>
      </c>
      <c r="K123">
        <f>Projects!K123</f>
        <v>0</v>
      </c>
      <c r="L123">
        <f>Projects!L123</f>
        <v>0</v>
      </c>
      <c r="M123">
        <f>Projects!M123</f>
        <v>0</v>
      </c>
      <c r="N123">
        <f>Projects!N123</f>
        <v>0</v>
      </c>
      <c r="O123">
        <f>Projects!O123</f>
        <v>0</v>
      </c>
      <c r="P123">
        <f>Projects!P123</f>
        <v>0</v>
      </c>
      <c r="Q123">
        <f>Projects!Q123</f>
        <v>0</v>
      </c>
      <c r="R123">
        <f>Projects!R123</f>
        <v>0</v>
      </c>
      <c r="S123">
        <f>Projects!S123</f>
        <v>0</v>
      </c>
      <c r="T123">
        <f>Projects!T123</f>
        <v>0</v>
      </c>
      <c r="U123">
        <f>Projects!U123</f>
        <v>0</v>
      </c>
      <c r="V123">
        <f>Projects!V123</f>
        <v>0</v>
      </c>
      <c r="W123">
        <f>Projects!W123</f>
        <v>0</v>
      </c>
      <c r="X123">
        <f>Projects!X123</f>
        <v>0</v>
      </c>
    </row>
    <row r="124" spans="1:24">
      <c r="A124">
        <f>Projects!A124</f>
        <v>0</v>
      </c>
      <c r="B124">
        <f>Projects!B124</f>
        <v>0</v>
      </c>
      <c r="C124">
        <f>Projects!C124</f>
        <v>0</v>
      </c>
      <c r="D124">
        <f>Projects!D124</f>
        <v>0</v>
      </c>
      <c r="E124">
        <f>Projects!E124</f>
        <v>0</v>
      </c>
      <c r="F124">
        <f>Projects!F124</f>
        <v>0</v>
      </c>
      <c r="G124">
        <f>Projects!G124</f>
        <v>0</v>
      </c>
      <c r="H124">
        <f>Projects!H124</f>
        <v>0</v>
      </c>
      <c r="I124">
        <f>Projects!I124</f>
        <v>0</v>
      </c>
      <c r="J124">
        <f>Projects!J124</f>
        <v>0</v>
      </c>
      <c r="K124">
        <f>Projects!K124</f>
        <v>0</v>
      </c>
      <c r="L124">
        <f>Projects!L124</f>
        <v>0</v>
      </c>
      <c r="M124">
        <f>Projects!M124</f>
        <v>0</v>
      </c>
      <c r="N124">
        <f>Projects!N124</f>
        <v>0</v>
      </c>
      <c r="O124">
        <f>Projects!O124</f>
        <v>0</v>
      </c>
      <c r="P124">
        <f>Projects!P124</f>
        <v>0</v>
      </c>
      <c r="Q124">
        <f>Projects!Q124</f>
        <v>0</v>
      </c>
      <c r="R124">
        <f>Projects!R124</f>
        <v>0</v>
      </c>
      <c r="S124">
        <f>Projects!S124</f>
        <v>0</v>
      </c>
      <c r="T124">
        <f>Projects!T124</f>
        <v>0</v>
      </c>
      <c r="U124">
        <f>Projects!U124</f>
        <v>0</v>
      </c>
      <c r="V124">
        <f>Projects!V124</f>
        <v>0</v>
      </c>
      <c r="W124">
        <f>Projects!W124</f>
        <v>0</v>
      </c>
      <c r="X124">
        <f>Projects!X124</f>
        <v>0</v>
      </c>
    </row>
    <row r="125" spans="1:24">
      <c r="A125">
        <f>Projects!A125</f>
        <v>0</v>
      </c>
      <c r="B125">
        <f>Projects!B125</f>
        <v>0</v>
      </c>
      <c r="C125">
        <f>Projects!C125</f>
        <v>0</v>
      </c>
      <c r="D125">
        <f>Projects!D125</f>
        <v>0</v>
      </c>
      <c r="E125">
        <f>Projects!E125</f>
        <v>0</v>
      </c>
      <c r="F125">
        <f>Projects!F125</f>
        <v>0</v>
      </c>
      <c r="G125">
        <f>Projects!G125</f>
        <v>0</v>
      </c>
      <c r="H125">
        <f>Projects!H125</f>
        <v>0</v>
      </c>
      <c r="I125">
        <f>Projects!I125</f>
        <v>0</v>
      </c>
      <c r="J125">
        <f>Projects!J125</f>
        <v>0</v>
      </c>
      <c r="K125">
        <f>Projects!K125</f>
        <v>0</v>
      </c>
      <c r="L125">
        <f>Projects!L125</f>
        <v>0</v>
      </c>
      <c r="M125">
        <f>Projects!M125</f>
        <v>0</v>
      </c>
      <c r="N125">
        <f>Projects!N125</f>
        <v>0</v>
      </c>
      <c r="O125">
        <f>Projects!O125</f>
        <v>0</v>
      </c>
      <c r="P125">
        <f>Projects!P125</f>
        <v>0</v>
      </c>
      <c r="Q125">
        <f>Projects!Q125</f>
        <v>0</v>
      </c>
      <c r="R125">
        <f>Projects!R125</f>
        <v>0</v>
      </c>
      <c r="S125">
        <f>Projects!S125</f>
        <v>0</v>
      </c>
      <c r="T125">
        <f>Projects!T125</f>
        <v>0</v>
      </c>
      <c r="U125">
        <f>Projects!U125</f>
        <v>0</v>
      </c>
      <c r="V125">
        <f>Projects!V125</f>
        <v>0</v>
      </c>
      <c r="W125">
        <f>Projects!W125</f>
        <v>0</v>
      </c>
      <c r="X125">
        <f>Projects!X125</f>
        <v>0</v>
      </c>
    </row>
    <row r="126" spans="1:24">
      <c r="A126">
        <f>Projects!A126</f>
        <v>0</v>
      </c>
      <c r="B126">
        <f>Projects!B126</f>
        <v>0</v>
      </c>
      <c r="C126">
        <f>Projects!C126</f>
        <v>0</v>
      </c>
      <c r="D126">
        <f>Projects!D126</f>
        <v>0</v>
      </c>
      <c r="E126">
        <f>Projects!E126</f>
        <v>0</v>
      </c>
      <c r="F126">
        <f>Projects!F126</f>
        <v>0</v>
      </c>
      <c r="G126">
        <f>Projects!G126</f>
        <v>0</v>
      </c>
      <c r="H126">
        <f>Projects!H126</f>
        <v>0</v>
      </c>
      <c r="I126">
        <f>Projects!I126</f>
        <v>0</v>
      </c>
      <c r="J126">
        <f>Projects!J126</f>
        <v>0</v>
      </c>
      <c r="K126">
        <f>Projects!K126</f>
        <v>0</v>
      </c>
      <c r="L126">
        <f>Projects!L126</f>
        <v>0</v>
      </c>
      <c r="M126">
        <f>Projects!M126</f>
        <v>0</v>
      </c>
      <c r="N126">
        <f>Projects!N126</f>
        <v>0</v>
      </c>
      <c r="O126">
        <f>Projects!O126</f>
        <v>0</v>
      </c>
      <c r="P126">
        <f>Projects!P126</f>
        <v>0</v>
      </c>
      <c r="Q126">
        <f>Projects!Q126</f>
        <v>0</v>
      </c>
      <c r="R126">
        <f>Projects!R126</f>
        <v>0</v>
      </c>
      <c r="S126">
        <f>Projects!S126</f>
        <v>0</v>
      </c>
      <c r="T126">
        <f>Projects!T126</f>
        <v>0</v>
      </c>
      <c r="U126">
        <f>Projects!U126</f>
        <v>0</v>
      </c>
      <c r="V126">
        <f>Projects!V126</f>
        <v>0</v>
      </c>
      <c r="W126">
        <f>Projects!W126</f>
        <v>0</v>
      </c>
      <c r="X126">
        <f>Projects!X126</f>
        <v>0</v>
      </c>
    </row>
    <row r="127" spans="1:24">
      <c r="A127">
        <f>Projects!A127</f>
        <v>0</v>
      </c>
      <c r="B127">
        <f>Projects!B127</f>
        <v>0</v>
      </c>
      <c r="C127">
        <f>Projects!C127</f>
        <v>0</v>
      </c>
      <c r="D127">
        <f>Projects!D127</f>
        <v>0</v>
      </c>
      <c r="E127">
        <f>Projects!E127</f>
        <v>0</v>
      </c>
      <c r="F127">
        <f>Projects!F127</f>
        <v>0</v>
      </c>
      <c r="G127">
        <f>Projects!G127</f>
        <v>0</v>
      </c>
      <c r="H127">
        <f>Projects!H127</f>
        <v>0</v>
      </c>
      <c r="I127">
        <f>Projects!I127</f>
        <v>0</v>
      </c>
      <c r="J127">
        <f>Projects!J127</f>
        <v>0</v>
      </c>
      <c r="K127">
        <f>Projects!K127</f>
        <v>0</v>
      </c>
      <c r="L127">
        <f>Projects!L127</f>
        <v>0</v>
      </c>
      <c r="M127">
        <f>Projects!M127</f>
        <v>0</v>
      </c>
      <c r="N127">
        <f>Projects!N127</f>
        <v>0</v>
      </c>
      <c r="O127">
        <f>Projects!O127</f>
        <v>0</v>
      </c>
      <c r="P127">
        <f>Projects!P127</f>
        <v>0</v>
      </c>
      <c r="Q127">
        <f>Projects!Q127</f>
        <v>0</v>
      </c>
      <c r="R127">
        <f>Projects!R127</f>
        <v>0</v>
      </c>
      <c r="S127">
        <f>Projects!S127</f>
        <v>0</v>
      </c>
      <c r="T127">
        <f>Projects!T127</f>
        <v>0</v>
      </c>
      <c r="U127">
        <f>Projects!U127</f>
        <v>0</v>
      </c>
      <c r="V127">
        <f>Projects!V127</f>
        <v>0</v>
      </c>
      <c r="W127">
        <f>Projects!W127</f>
        <v>0</v>
      </c>
      <c r="X127">
        <f>Projects!X127</f>
        <v>0</v>
      </c>
    </row>
    <row r="128" spans="1:24">
      <c r="A128">
        <f>Projects!A128</f>
        <v>0</v>
      </c>
      <c r="B128">
        <f>Projects!B128</f>
        <v>0</v>
      </c>
      <c r="C128">
        <f>Projects!C128</f>
        <v>0</v>
      </c>
      <c r="D128">
        <f>Projects!D128</f>
        <v>0</v>
      </c>
      <c r="E128">
        <f>Projects!E128</f>
        <v>0</v>
      </c>
      <c r="F128">
        <f>Projects!F128</f>
        <v>0</v>
      </c>
      <c r="G128">
        <f>Projects!G128</f>
        <v>0</v>
      </c>
      <c r="H128">
        <f>Projects!H128</f>
        <v>0</v>
      </c>
      <c r="I128">
        <f>Projects!I128</f>
        <v>0</v>
      </c>
      <c r="J128">
        <f>Projects!J128</f>
        <v>0</v>
      </c>
      <c r="K128">
        <f>Projects!K128</f>
        <v>0</v>
      </c>
      <c r="L128">
        <f>Projects!L128</f>
        <v>0</v>
      </c>
      <c r="M128">
        <f>Projects!M128</f>
        <v>0</v>
      </c>
      <c r="N128">
        <f>Projects!N128</f>
        <v>0</v>
      </c>
      <c r="O128">
        <f>Projects!O128</f>
        <v>0</v>
      </c>
      <c r="P128">
        <f>Projects!P128</f>
        <v>0</v>
      </c>
      <c r="Q128">
        <f>Projects!Q128</f>
        <v>0</v>
      </c>
      <c r="R128">
        <f>Projects!R128</f>
        <v>0</v>
      </c>
      <c r="S128">
        <f>Projects!S128</f>
        <v>0</v>
      </c>
      <c r="T128">
        <f>Projects!T128</f>
        <v>0</v>
      </c>
      <c r="U128">
        <f>Projects!U128</f>
        <v>0</v>
      </c>
      <c r="V128">
        <f>Projects!V128</f>
        <v>0</v>
      </c>
      <c r="W128">
        <f>Projects!W128</f>
        <v>0</v>
      </c>
      <c r="X128">
        <f>Projects!X128</f>
        <v>0</v>
      </c>
    </row>
    <row r="129" spans="1:24">
      <c r="A129">
        <f>Projects!A129</f>
        <v>0</v>
      </c>
      <c r="B129">
        <f>Projects!B129</f>
        <v>0</v>
      </c>
      <c r="C129">
        <f>Projects!C129</f>
        <v>0</v>
      </c>
      <c r="D129">
        <f>Projects!D129</f>
        <v>0</v>
      </c>
      <c r="E129">
        <f>Projects!E129</f>
        <v>0</v>
      </c>
      <c r="F129">
        <f>Projects!F129</f>
        <v>0</v>
      </c>
      <c r="G129">
        <f>Projects!G129</f>
        <v>0</v>
      </c>
      <c r="H129">
        <f>Projects!H129</f>
        <v>0</v>
      </c>
      <c r="I129">
        <f>Projects!I129</f>
        <v>0</v>
      </c>
      <c r="J129">
        <f>Projects!J129</f>
        <v>0</v>
      </c>
      <c r="K129">
        <f>Projects!K129</f>
        <v>0</v>
      </c>
      <c r="L129">
        <f>Projects!L129</f>
        <v>0</v>
      </c>
      <c r="M129">
        <f>Projects!M129</f>
        <v>0</v>
      </c>
      <c r="N129">
        <f>Projects!N129</f>
        <v>0</v>
      </c>
      <c r="O129">
        <f>Projects!O129</f>
        <v>0</v>
      </c>
      <c r="P129">
        <f>Projects!P129</f>
        <v>0</v>
      </c>
      <c r="Q129">
        <f>Projects!Q129</f>
        <v>0</v>
      </c>
      <c r="R129">
        <f>Projects!R129</f>
        <v>0</v>
      </c>
      <c r="S129">
        <f>Projects!S129</f>
        <v>0</v>
      </c>
      <c r="T129">
        <f>Projects!T129</f>
        <v>0</v>
      </c>
      <c r="U129">
        <f>Projects!U129</f>
        <v>0</v>
      </c>
      <c r="V129">
        <f>Projects!V129</f>
        <v>0</v>
      </c>
      <c r="W129">
        <f>Projects!W129</f>
        <v>0</v>
      </c>
      <c r="X129">
        <f>Projects!X129</f>
        <v>0</v>
      </c>
    </row>
    <row r="130" spans="1:24">
      <c r="A130">
        <f>Projects!A130</f>
        <v>0</v>
      </c>
      <c r="B130">
        <f>Projects!B130</f>
        <v>0</v>
      </c>
      <c r="C130">
        <f>Projects!C130</f>
        <v>0</v>
      </c>
      <c r="D130">
        <f>Projects!D130</f>
        <v>0</v>
      </c>
      <c r="E130">
        <f>Projects!E130</f>
        <v>0</v>
      </c>
      <c r="F130">
        <f>Projects!F130</f>
        <v>0</v>
      </c>
      <c r="G130">
        <f>Projects!G130</f>
        <v>0</v>
      </c>
      <c r="H130">
        <f>Projects!H130</f>
        <v>0</v>
      </c>
      <c r="I130">
        <f>Projects!I130</f>
        <v>0</v>
      </c>
      <c r="J130">
        <f>Projects!J130</f>
        <v>0</v>
      </c>
      <c r="K130">
        <f>Projects!K130</f>
        <v>0</v>
      </c>
      <c r="L130">
        <f>Projects!L130</f>
        <v>0</v>
      </c>
      <c r="M130">
        <f>Projects!M130</f>
        <v>0</v>
      </c>
      <c r="N130">
        <f>Projects!N130</f>
        <v>0</v>
      </c>
      <c r="O130">
        <f>Projects!O130</f>
        <v>0</v>
      </c>
      <c r="P130">
        <f>Projects!P130</f>
        <v>0</v>
      </c>
      <c r="Q130">
        <f>Projects!Q130</f>
        <v>0</v>
      </c>
      <c r="R130">
        <f>Projects!R130</f>
        <v>0</v>
      </c>
      <c r="S130">
        <f>Projects!S130</f>
        <v>0</v>
      </c>
      <c r="T130">
        <f>Projects!T130</f>
        <v>0</v>
      </c>
      <c r="U130">
        <f>Projects!U130</f>
        <v>0</v>
      </c>
      <c r="V130">
        <f>Projects!V130</f>
        <v>0</v>
      </c>
      <c r="W130">
        <f>Projects!W130</f>
        <v>0</v>
      </c>
      <c r="X130">
        <f>Projects!X130</f>
        <v>0</v>
      </c>
    </row>
    <row r="131" spans="1:24">
      <c r="A131">
        <f>Projects!A131</f>
        <v>0</v>
      </c>
      <c r="B131">
        <f>Projects!B131</f>
        <v>0</v>
      </c>
      <c r="C131">
        <f>Projects!C131</f>
        <v>0</v>
      </c>
      <c r="D131">
        <f>Projects!D131</f>
        <v>0</v>
      </c>
      <c r="E131">
        <f>Projects!E131</f>
        <v>0</v>
      </c>
      <c r="F131">
        <f>Projects!F131</f>
        <v>0</v>
      </c>
      <c r="G131">
        <f>Projects!G131</f>
        <v>0</v>
      </c>
      <c r="H131">
        <f>Projects!H131</f>
        <v>0</v>
      </c>
      <c r="I131">
        <f>Projects!I131</f>
        <v>0</v>
      </c>
      <c r="J131">
        <f>Projects!J131</f>
        <v>0</v>
      </c>
      <c r="K131">
        <f>Projects!K131</f>
        <v>0</v>
      </c>
      <c r="L131">
        <f>Projects!L131</f>
        <v>0</v>
      </c>
      <c r="M131">
        <f>Projects!M131</f>
        <v>0</v>
      </c>
      <c r="N131">
        <f>Projects!N131</f>
        <v>0</v>
      </c>
      <c r="O131">
        <f>Projects!O131</f>
        <v>0</v>
      </c>
      <c r="P131">
        <f>Projects!P131</f>
        <v>0</v>
      </c>
      <c r="Q131">
        <f>Projects!Q131</f>
        <v>0</v>
      </c>
      <c r="R131">
        <f>Projects!R131</f>
        <v>0</v>
      </c>
      <c r="S131">
        <f>Projects!S131</f>
        <v>0</v>
      </c>
      <c r="T131">
        <f>Projects!T131</f>
        <v>0</v>
      </c>
      <c r="U131">
        <f>Projects!U131</f>
        <v>0</v>
      </c>
      <c r="V131">
        <f>Projects!V131</f>
        <v>0</v>
      </c>
      <c r="W131">
        <f>Projects!W131</f>
        <v>0</v>
      </c>
      <c r="X131">
        <f>Projects!X131</f>
        <v>0</v>
      </c>
    </row>
    <row r="132" spans="1:24">
      <c r="A132">
        <f>Projects!A132</f>
        <v>0</v>
      </c>
      <c r="B132">
        <f>Projects!B132</f>
        <v>0</v>
      </c>
      <c r="C132">
        <f>Projects!C132</f>
        <v>0</v>
      </c>
      <c r="D132">
        <f>Projects!D132</f>
        <v>0</v>
      </c>
      <c r="E132">
        <f>Projects!E132</f>
        <v>0</v>
      </c>
      <c r="F132">
        <f>Projects!F132</f>
        <v>0</v>
      </c>
      <c r="G132">
        <f>Projects!G132</f>
        <v>0</v>
      </c>
      <c r="H132">
        <f>Projects!H132</f>
        <v>0</v>
      </c>
      <c r="I132">
        <f>Projects!I132</f>
        <v>0</v>
      </c>
      <c r="J132">
        <f>Projects!J132</f>
        <v>0</v>
      </c>
      <c r="K132">
        <f>Projects!K132</f>
        <v>0</v>
      </c>
      <c r="L132">
        <f>Projects!L132</f>
        <v>0</v>
      </c>
      <c r="M132">
        <f>Projects!M132</f>
        <v>0</v>
      </c>
      <c r="N132">
        <f>Projects!N132</f>
        <v>0</v>
      </c>
      <c r="O132">
        <f>Projects!O132</f>
        <v>0</v>
      </c>
      <c r="P132">
        <f>Projects!P132</f>
        <v>0</v>
      </c>
      <c r="Q132">
        <f>Projects!Q132</f>
        <v>0</v>
      </c>
      <c r="R132">
        <f>Projects!R132</f>
        <v>0</v>
      </c>
      <c r="S132">
        <f>Projects!S132</f>
        <v>0</v>
      </c>
      <c r="T132">
        <f>Projects!T132</f>
        <v>0</v>
      </c>
      <c r="U132">
        <f>Projects!U132</f>
        <v>0</v>
      </c>
      <c r="V132">
        <f>Projects!V132</f>
        <v>0</v>
      </c>
      <c r="W132">
        <f>Projects!W132</f>
        <v>0</v>
      </c>
      <c r="X132">
        <f>Projects!X132</f>
        <v>0</v>
      </c>
    </row>
    <row r="133" spans="1:24">
      <c r="A133">
        <f>Projects!A133</f>
        <v>0</v>
      </c>
      <c r="B133">
        <f>Projects!B133</f>
        <v>0</v>
      </c>
      <c r="C133">
        <f>Projects!C133</f>
        <v>0</v>
      </c>
      <c r="D133">
        <f>Projects!D133</f>
        <v>0</v>
      </c>
      <c r="E133">
        <f>Projects!E133</f>
        <v>0</v>
      </c>
      <c r="F133">
        <f>Projects!F133</f>
        <v>0</v>
      </c>
      <c r="G133">
        <f>Projects!G133</f>
        <v>0</v>
      </c>
      <c r="H133">
        <f>Projects!H133</f>
        <v>0</v>
      </c>
      <c r="I133">
        <f>Projects!I133</f>
        <v>0</v>
      </c>
      <c r="J133">
        <f>Projects!J133</f>
        <v>0</v>
      </c>
      <c r="K133">
        <f>Projects!K133</f>
        <v>0</v>
      </c>
      <c r="L133">
        <f>Projects!L133</f>
        <v>0</v>
      </c>
      <c r="M133">
        <f>Projects!M133</f>
        <v>0</v>
      </c>
      <c r="N133">
        <f>Projects!N133</f>
        <v>0</v>
      </c>
      <c r="O133">
        <f>Projects!O133</f>
        <v>0</v>
      </c>
      <c r="P133">
        <f>Projects!P133</f>
        <v>0</v>
      </c>
      <c r="Q133">
        <f>Projects!Q133</f>
        <v>0</v>
      </c>
      <c r="R133">
        <f>Projects!R133</f>
        <v>0</v>
      </c>
      <c r="S133">
        <f>Projects!S133</f>
        <v>0</v>
      </c>
      <c r="T133">
        <f>Projects!T133</f>
        <v>0</v>
      </c>
      <c r="U133">
        <f>Projects!U133</f>
        <v>0</v>
      </c>
      <c r="V133">
        <f>Projects!V133</f>
        <v>0</v>
      </c>
      <c r="W133">
        <f>Projects!W133</f>
        <v>0</v>
      </c>
      <c r="X133">
        <f>Projects!X133</f>
        <v>0</v>
      </c>
    </row>
    <row r="134" spans="1:24">
      <c r="A134">
        <f>Projects!A134</f>
        <v>0</v>
      </c>
      <c r="B134">
        <f>Projects!B134</f>
        <v>0</v>
      </c>
      <c r="C134">
        <f>Projects!C134</f>
        <v>0</v>
      </c>
      <c r="D134">
        <f>Projects!D134</f>
        <v>0</v>
      </c>
      <c r="E134">
        <f>Projects!E134</f>
        <v>0</v>
      </c>
      <c r="F134">
        <f>Projects!F134</f>
        <v>0</v>
      </c>
      <c r="G134">
        <f>Projects!G134</f>
        <v>0</v>
      </c>
      <c r="H134">
        <f>Projects!H134</f>
        <v>0</v>
      </c>
      <c r="I134">
        <f>Projects!I134</f>
        <v>0</v>
      </c>
      <c r="J134">
        <f>Projects!J134</f>
        <v>0</v>
      </c>
      <c r="K134">
        <f>Projects!K134</f>
        <v>0</v>
      </c>
      <c r="L134">
        <f>Projects!L134</f>
        <v>0</v>
      </c>
      <c r="M134">
        <f>Projects!M134</f>
        <v>0</v>
      </c>
      <c r="N134">
        <f>Projects!N134</f>
        <v>0</v>
      </c>
      <c r="O134">
        <f>Projects!O134</f>
        <v>0</v>
      </c>
      <c r="P134">
        <f>Projects!P134</f>
        <v>0</v>
      </c>
      <c r="Q134">
        <f>Projects!Q134</f>
        <v>0</v>
      </c>
      <c r="R134">
        <f>Projects!R134</f>
        <v>0</v>
      </c>
      <c r="S134">
        <f>Projects!S134</f>
        <v>0</v>
      </c>
      <c r="T134">
        <f>Projects!T134</f>
        <v>0</v>
      </c>
      <c r="U134">
        <f>Projects!U134</f>
        <v>0</v>
      </c>
      <c r="V134">
        <f>Projects!V134</f>
        <v>0</v>
      </c>
      <c r="W134">
        <f>Projects!W134</f>
        <v>0</v>
      </c>
      <c r="X134">
        <f>Projects!X134</f>
        <v>0</v>
      </c>
    </row>
    <row r="135" spans="1:24">
      <c r="A135">
        <f>Projects!A135</f>
        <v>0</v>
      </c>
      <c r="B135">
        <f>Projects!B135</f>
        <v>0</v>
      </c>
      <c r="C135">
        <f>Projects!C135</f>
        <v>0</v>
      </c>
      <c r="D135">
        <f>Projects!D135</f>
        <v>0</v>
      </c>
      <c r="E135">
        <f>Projects!E135</f>
        <v>0</v>
      </c>
      <c r="F135">
        <f>Projects!F135</f>
        <v>0</v>
      </c>
      <c r="G135">
        <f>Projects!G135</f>
        <v>0</v>
      </c>
      <c r="H135">
        <f>Projects!H135</f>
        <v>0</v>
      </c>
      <c r="I135">
        <f>Projects!I135</f>
        <v>0</v>
      </c>
      <c r="J135">
        <f>Projects!J135</f>
        <v>0</v>
      </c>
      <c r="K135">
        <f>Projects!K135</f>
        <v>0</v>
      </c>
      <c r="L135">
        <f>Projects!L135</f>
        <v>0</v>
      </c>
      <c r="M135">
        <f>Projects!M135</f>
        <v>0</v>
      </c>
      <c r="N135">
        <f>Projects!N135</f>
        <v>0</v>
      </c>
      <c r="O135">
        <f>Projects!O135</f>
        <v>0</v>
      </c>
      <c r="P135">
        <f>Projects!P135</f>
        <v>0</v>
      </c>
      <c r="Q135">
        <f>Projects!Q135</f>
        <v>0</v>
      </c>
      <c r="R135">
        <f>Projects!R135</f>
        <v>0</v>
      </c>
      <c r="S135">
        <f>Projects!S135</f>
        <v>0</v>
      </c>
      <c r="T135">
        <f>Projects!T135</f>
        <v>0</v>
      </c>
      <c r="U135">
        <f>Projects!U135</f>
        <v>0</v>
      </c>
      <c r="V135">
        <f>Projects!V135</f>
        <v>0</v>
      </c>
      <c r="W135">
        <f>Projects!W135</f>
        <v>0</v>
      </c>
      <c r="X135">
        <f>Projects!X135</f>
        <v>0</v>
      </c>
    </row>
    <row r="136" spans="1:24">
      <c r="A136">
        <f>Projects!A136</f>
        <v>0</v>
      </c>
      <c r="B136">
        <f>Projects!B136</f>
        <v>0</v>
      </c>
      <c r="C136">
        <f>Projects!C136</f>
        <v>0</v>
      </c>
      <c r="D136">
        <f>Projects!D136</f>
        <v>0</v>
      </c>
      <c r="E136">
        <f>Projects!E136</f>
        <v>0</v>
      </c>
      <c r="F136">
        <f>Projects!F136</f>
        <v>0</v>
      </c>
      <c r="G136">
        <f>Projects!G136</f>
        <v>0</v>
      </c>
      <c r="H136">
        <f>Projects!H136</f>
        <v>0</v>
      </c>
      <c r="I136">
        <f>Projects!I136</f>
        <v>0</v>
      </c>
      <c r="J136">
        <f>Projects!J136</f>
        <v>0</v>
      </c>
      <c r="K136">
        <f>Projects!K136</f>
        <v>0</v>
      </c>
      <c r="L136">
        <f>Projects!L136</f>
        <v>0</v>
      </c>
      <c r="M136">
        <f>Projects!M136</f>
        <v>0</v>
      </c>
      <c r="N136">
        <f>Projects!N136</f>
        <v>0</v>
      </c>
      <c r="O136">
        <f>Projects!O136</f>
        <v>0</v>
      </c>
      <c r="P136">
        <f>Projects!P136</f>
        <v>0</v>
      </c>
      <c r="Q136">
        <f>Projects!Q136</f>
        <v>0</v>
      </c>
      <c r="R136">
        <f>Projects!R136</f>
        <v>0</v>
      </c>
      <c r="S136">
        <f>Projects!S136</f>
        <v>0</v>
      </c>
      <c r="T136">
        <f>Projects!T136</f>
        <v>0</v>
      </c>
      <c r="U136">
        <f>Projects!U136</f>
        <v>0</v>
      </c>
      <c r="V136">
        <f>Projects!V136</f>
        <v>0</v>
      </c>
      <c r="W136">
        <f>Projects!W136</f>
        <v>0</v>
      </c>
      <c r="X136">
        <f>Projects!X136</f>
        <v>0</v>
      </c>
    </row>
    <row r="137" spans="1:24">
      <c r="A137">
        <f>Projects!A137</f>
        <v>0</v>
      </c>
      <c r="B137">
        <f>Projects!B137</f>
        <v>0</v>
      </c>
      <c r="C137">
        <f>Projects!C137</f>
        <v>0</v>
      </c>
      <c r="D137">
        <f>Projects!D137</f>
        <v>0</v>
      </c>
      <c r="E137">
        <f>Projects!E137</f>
        <v>0</v>
      </c>
      <c r="F137">
        <f>Projects!F137</f>
        <v>0</v>
      </c>
      <c r="G137">
        <f>Projects!G137</f>
        <v>0</v>
      </c>
      <c r="H137">
        <f>Projects!H137</f>
        <v>0</v>
      </c>
      <c r="I137">
        <f>Projects!I137</f>
        <v>0</v>
      </c>
      <c r="J137">
        <f>Projects!J137</f>
        <v>0</v>
      </c>
      <c r="K137">
        <f>Projects!K137</f>
        <v>0</v>
      </c>
      <c r="L137">
        <f>Projects!L137</f>
        <v>0</v>
      </c>
      <c r="M137">
        <f>Projects!M137</f>
        <v>0</v>
      </c>
      <c r="N137">
        <f>Projects!N137</f>
        <v>0</v>
      </c>
      <c r="O137">
        <f>Projects!O137</f>
        <v>0</v>
      </c>
      <c r="P137">
        <f>Projects!P137</f>
        <v>0</v>
      </c>
      <c r="Q137">
        <f>Projects!Q137</f>
        <v>0</v>
      </c>
      <c r="R137">
        <f>Projects!R137</f>
        <v>0</v>
      </c>
      <c r="S137">
        <f>Projects!S137</f>
        <v>0</v>
      </c>
      <c r="T137">
        <f>Projects!T137</f>
        <v>0</v>
      </c>
      <c r="U137">
        <f>Projects!U137</f>
        <v>0</v>
      </c>
      <c r="V137">
        <f>Projects!V137</f>
        <v>0</v>
      </c>
      <c r="W137">
        <f>Projects!W137</f>
        <v>0</v>
      </c>
      <c r="X137">
        <f>Projects!X137</f>
        <v>0</v>
      </c>
    </row>
    <row r="138" spans="1:24">
      <c r="A138">
        <f>Projects!A138</f>
        <v>0</v>
      </c>
      <c r="B138">
        <f>Projects!B138</f>
        <v>0</v>
      </c>
      <c r="C138">
        <f>Projects!C138</f>
        <v>0</v>
      </c>
      <c r="D138">
        <f>Projects!D138</f>
        <v>0</v>
      </c>
      <c r="E138">
        <f>Projects!E138</f>
        <v>0</v>
      </c>
      <c r="F138">
        <f>Projects!F138</f>
        <v>0</v>
      </c>
      <c r="G138">
        <f>Projects!G138</f>
        <v>0</v>
      </c>
      <c r="H138">
        <f>Projects!H138</f>
        <v>0</v>
      </c>
      <c r="I138">
        <f>Projects!I138</f>
        <v>0</v>
      </c>
      <c r="J138">
        <f>Projects!J138</f>
        <v>0</v>
      </c>
      <c r="K138">
        <f>Projects!K138</f>
        <v>0</v>
      </c>
      <c r="L138">
        <f>Projects!L138</f>
        <v>0</v>
      </c>
      <c r="M138">
        <f>Projects!M138</f>
        <v>0</v>
      </c>
      <c r="N138">
        <f>Projects!N138</f>
        <v>0</v>
      </c>
      <c r="O138">
        <f>Projects!O138</f>
        <v>0</v>
      </c>
      <c r="P138">
        <f>Projects!P138</f>
        <v>0</v>
      </c>
      <c r="Q138">
        <f>Projects!Q138</f>
        <v>0</v>
      </c>
      <c r="R138">
        <f>Projects!R138</f>
        <v>0</v>
      </c>
      <c r="S138">
        <f>Projects!S138</f>
        <v>0</v>
      </c>
      <c r="T138">
        <f>Projects!T138</f>
        <v>0</v>
      </c>
      <c r="U138">
        <f>Projects!U138</f>
        <v>0</v>
      </c>
      <c r="V138">
        <f>Projects!V138</f>
        <v>0</v>
      </c>
      <c r="W138">
        <f>Projects!W138</f>
        <v>0</v>
      </c>
      <c r="X138">
        <f>Projects!X138</f>
        <v>0</v>
      </c>
    </row>
    <row r="139" spans="1:24">
      <c r="A139">
        <f>Projects!A139</f>
        <v>0</v>
      </c>
      <c r="B139">
        <f>Projects!B139</f>
        <v>0</v>
      </c>
      <c r="C139">
        <f>Projects!C139</f>
        <v>0</v>
      </c>
      <c r="D139">
        <f>Projects!D139</f>
        <v>0</v>
      </c>
      <c r="E139">
        <f>Projects!E139</f>
        <v>0</v>
      </c>
      <c r="F139">
        <f>Projects!F139</f>
        <v>0</v>
      </c>
      <c r="G139">
        <f>Projects!G139</f>
        <v>0</v>
      </c>
      <c r="H139">
        <f>Projects!H139</f>
        <v>0</v>
      </c>
      <c r="I139">
        <f>Projects!I139</f>
        <v>0</v>
      </c>
      <c r="J139">
        <f>Projects!J139</f>
        <v>0</v>
      </c>
      <c r="K139">
        <f>Projects!K139</f>
        <v>0</v>
      </c>
      <c r="L139">
        <f>Projects!L139</f>
        <v>0</v>
      </c>
      <c r="M139">
        <f>Projects!M139</f>
        <v>0</v>
      </c>
      <c r="N139">
        <f>Projects!N139</f>
        <v>0</v>
      </c>
      <c r="O139">
        <f>Projects!O139</f>
        <v>0</v>
      </c>
      <c r="P139">
        <f>Projects!P139</f>
        <v>0</v>
      </c>
      <c r="Q139">
        <f>Projects!Q139</f>
        <v>0</v>
      </c>
      <c r="R139">
        <f>Projects!R139</f>
        <v>0</v>
      </c>
      <c r="S139">
        <f>Projects!S139</f>
        <v>0</v>
      </c>
      <c r="T139">
        <f>Projects!T139</f>
        <v>0</v>
      </c>
      <c r="U139">
        <f>Projects!U139</f>
        <v>0</v>
      </c>
      <c r="V139">
        <f>Projects!V139</f>
        <v>0</v>
      </c>
      <c r="W139">
        <f>Projects!W139</f>
        <v>0</v>
      </c>
      <c r="X139">
        <f>Projects!X139</f>
        <v>0</v>
      </c>
    </row>
    <row r="140" spans="1:24">
      <c r="A140">
        <f>Projects!A140</f>
        <v>0</v>
      </c>
      <c r="B140">
        <f>Projects!B140</f>
        <v>0</v>
      </c>
      <c r="C140">
        <f>Projects!C140</f>
        <v>0</v>
      </c>
      <c r="D140">
        <f>Projects!D140</f>
        <v>0</v>
      </c>
      <c r="E140">
        <f>Projects!E140</f>
        <v>0</v>
      </c>
      <c r="F140">
        <f>Projects!F140</f>
        <v>0</v>
      </c>
      <c r="G140">
        <f>Projects!G140</f>
        <v>0</v>
      </c>
      <c r="H140">
        <f>Projects!H140</f>
        <v>0</v>
      </c>
      <c r="I140">
        <f>Projects!I140</f>
        <v>0</v>
      </c>
      <c r="J140">
        <f>Projects!J140</f>
        <v>0</v>
      </c>
      <c r="K140">
        <f>Projects!K140</f>
        <v>0</v>
      </c>
      <c r="L140">
        <f>Projects!L140</f>
        <v>0</v>
      </c>
      <c r="M140">
        <f>Projects!M140</f>
        <v>0</v>
      </c>
      <c r="N140">
        <f>Projects!N140</f>
        <v>0</v>
      </c>
      <c r="O140">
        <f>Projects!O140</f>
        <v>0</v>
      </c>
      <c r="P140">
        <f>Projects!P140</f>
        <v>0</v>
      </c>
      <c r="Q140">
        <f>Projects!Q140</f>
        <v>0</v>
      </c>
      <c r="R140">
        <f>Projects!R140</f>
        <v>0</v>
      </c>
      <c r="S140">
        <f>Projects!S140</f>
        <v>0</v>
      </c>
      <c r="T140">
        <f>Projects!T140</f>
        <v>0</v>
      </c>
      <c r="U140">
        <f>Projects!U140</f>
        <v>0</v>
      </c>
      <c r="V140">
        <f>Projects!V140</f>
        <v>0</v>
      </c>
      <c r="W140">
        <f>Projects!W140</f>
        <v>0</v>
      </c>
      <c r="X140">
        <f>Projects!X140</f>
        <v>0</v>
      </c>
    </row>
    <row r="141" spans="1:24">
      <c r="A141">
        <f>Projects!A141</f>
        <v>0</v>
      </c>
      <c r="B141">
        <f>Projects!B141</f>
        <v>0</v>
      </c>
      <c r="C141">
        <f>Projects!C141</f>
        <v>0</v>
      </c>
      <c r="D141">
        <f>Projects!D141</f>
        <v>0</v>
      </c>
      <c r="E141">
        <f>Projects!E141</f>
        <v>0</v>
      </c>
      <c r="F141">
        <f>Projects!F141</f>
        <v>0</v>
      </c>
      <c r="G141">
        <f>Projects!G141</f>
        <v>0</v>
      </c>
      <c r="H141">
        <f>Projects!H141</f>
        <v>0</v>
      </c>
      <c r="I141">
        <f>Projects!I141</f>
        <v>0</v>
      </c>
      <c r="J141">
        <f>Projects!J141</f>
        <v>0</v>
      </c>
      <c r="K141">
        <f>Projects!K141</f>
        <v>0</v>
      </c>
      <c r="L141">
        <f>Projects!L141</f>
        <v>0</v>
      </c>
      <c r="M141">
        <f>Projects!M141</f>
        <v>0</v>
      </c>
      <c r="N141">
        <f>Projects!N141</f>
        <v>0</v>
      </c>
      <c r="O141">
        <f>Projects!O141</f>
        <v>0</v>
      </c>
      <c r="P141">
        <f>Projects!P141</f>
        <v>0</v>
      </c>
      <c r="Q141">
        <f>Projects!Q141</f>
        <v>0</v>
      </c>
      <c r="R141">
        <f>Projects!R141</f>
        <v>0</v>
      </c>
      <c r="S141">
        <f>Projects!S141</f>
        <v>0</v>
      </c>
      <c r="T141">
        <f>Projects!T141</f>
        <v>0</v>
      </c>
      <c r="U141">
        <f>Projects!U141</f>
        <v>0</v>
      </c>
      <c r="V141">
        <f>Projects!V141</f>
        <v>0</v>
      </c>
      <c r="W141">
        <f>Projects!W141</f>
        <v>0</v>
      </c>
      <c r="X141">
        <f>Projects!X141</f>
        <v>0</v>
      </c>
    </row>
    <row r="142" spans="1:24">
      <c r="A142">
        <f>Projects!A142</f>
        <v>0</v>
      </c>
      <c r="B142">
        <f>Projects!B142</f>
        <v>0</v>
      </c>
      <c r="C142">
        <f>Projects!C142</f>
        <v>0</v>
      </c>
      <c r="D142">
        <f>Projects!D142</f>
        <v>0</v>
      </c>
      <c r="E142">
        <f>Projects!E142</f>
        <v>0</v>
      </c>
      <c r="F142">
        <f>Projects!F142</f>
        <v>0</v>
      </c>
      <c r="G142">
        <f>Projects!G142</f>
        <v>0</v>
      </c>
      <c r="H142">
        <f>Projects!H142</f>
        <v>0</v>
      </c>
      <c r="I142">
        <f>Projects!I142</f>
        <v>0</v>
      </c>
      <c r="J142">
        <f>Projects!J142</f>
        <v>0</v>
      </c>
      <c r="K142">
        <f>Projects!K142</f>
        <v>0</v>
      </c>
      <c r="L142">
        <f>Projects!L142</f>
        <v>0</v>
      </c>
      <c r="M142">
        <f>Projects!M142</f>
        <v>0</v>
      </c>
      <c r="N142">
        <f>Projects!N142</f>
        <v>0</v>
      </c>
      <c r="O142">
        <f>Projects!O142</f>
        <v>0</v>
      </c>
      <c r="P142">
        <f>Projects!P142</f>
        <v>0</v>
      </c>
      <c r="Q142">
        <f>Projects!Q142</f>
        <v>0</v>
      </c>
      <c r="R142">
        <f>Projects!R142</f>
        <v>0</v>
      </c>
      <c r="S142">
        <f>Projects!S142</f>
        <v>0</v>
      </c>
      <c r="T142">
        <f>Projects!T142</f>
        <v>0</v>
      </c>
      <c r="U142">
        <f>Projects!U142</f>
        <v>0</v>
      </c>
      <c r="V142">
        <f>Projects!V142</f>
        <v>0</v>
      </c>
      <c r="W142">
        <f>Projects!W142</f>
        <v>0</v>
      </c>
      <c r="X142">
        <f>Projects!X142</f>
        <v>0</v>
      </c>
    </row>
    <row r="143" spans="1:24">
      <c r="A143">
        <f>Projects!A143</f>
        <v>0</v>
      </c>
      <c r="B143">
        <f>Projects!B143</f>
        <v>0</v>
      </c>
      <c r="C143">
        <f>Projects!C143</f>
        <v>0</v>
      </c>
      <c r="D143">
        <f>Projects!D143</f>
        <v>0</v>
      </c>
      <c r="E143">
        <f>Projects!E143</f>
        <v>0</v>
      </c>
      <c r="F143">
        <f>Projects!F143</f>
        <v>0</v>
      </c>
      <c r="G143">
        <f>Projects!G143</f>
        <v>0</v>
      </c>
      <c r="H143">
        <f>Projects!H143</f>
        <v>0</v>
      </c>
      <c r="I143">
        <f>Projects!I143</f>
        <v>0</v>
      </c>
      <c r="J143">
        <f>Projects!J143</f>
        <v>0</v>
      </c>
      <c r="K143">
        <f>Projects!K143</f>
        <v>0</v>
      </c>
      <c r="L143">
        <f>Projects!L143</f>
        <v>0</v>
      </c>
      <c r="M143">
        <f>Projects!M143</f>
        <v>0</v>
      </c>
      <c r="N143">
        <f>Projects!N143</f>
        <v>0</v>
      </c>
      <c r="O143">
        <f>Projects!O143</f>
        <v>0</v>
      </c>
      <c r="P143">
        <f>Projects!P143</f>
        <v>0</v>
      </c>
      <c r="Q143">
        <f>Projects!Q143</f>
        <v>0</v>
      </c>
      <c r="R143">
        <f>Projects!R143</f>
        <v>0</v>
      </c>
      <c r="S143">
        <f>Projects!S143</f>
        <v>0</v>
      </c>
      <c r="T143">
        <f>Projects!T143</f>
        <v>0</v>
      </c>
      <c r="U143">
        <f>Projects!U143</f>
        <v>0</v>
      </c>
      <c r="V143">
        <f>Projects!V143</f>
        <v>0</v>
      </c>
      <c r="W143">
        <f>Projects!W143</f>
        <v>0</v>
      </c>
      <c r="X143">
        <f>Projects!X143</f>
        <v>0</v>
      </c>
    </row>
    <row r="144" spans="1:24">
      <c r="A144">
        <f>Projects!A144</f>
        <v>0</v>
      </c>
      <c r="B144">
        <f>Projects!B144</f>
        <v>0</v>
      </c>
      <c r="C144">
        <f>Projects!C144</f>
        <v>0</v>
      </c>
      <c r="D144">
        <f>Projects!D144</f>
        <v>0</v>
      </c>
      <c r="E144">
        <f>Projects!E144</f>
        <v>0</v>
      </c>
      <c r="F144">
        <f>Projects!F144</f>
        <v>0</v>
      </c>
      <c r="G144">
        <f>Projects!G144</f>
        <v>0</v>
      </c>
      <c r="H144">
        <f>Projects!H144</f>
        <v>0</v>
      </c>
      <c r="I144">
        <f>Projects!I144</f>
        <v>0</v>
      </c>
      <c r="J144">
        <f>Projects!J144</f>
        <v>0</v>
      </c>
      <c r="K144">
        <f>Projects!K144</f>
        <v>0</v>
      </c>
      <c r="L144">
        <f>Projects!L144</f>
        <v>0</v>
      </c>
      <c r="M144">
        <f>Projects!M144</f>
        <v>0</v>
      </c>
      <c r="N144">
        <f>Projects!N144</f>
        <v>0</v>
      </c>
      <c r="O144">
        <f>Projects!O144</f>
        <v>0</v>
      </c>
      <c r="P144">
        <f>Projects!P144</f>
        <v>0</v>
      </c>
      <c r="Q144">
        <f>Projects!Q144</f>
        <v>0</v>
      </c>
      <c r="R144">
        <f>Projects!R144</f>
        <v>0</v>
      </c>
      <c r="S144">
        <f>Projects!S144</f>
        <v>0</v>
      </c>
      <c r="T144">
        <f>Projects!T144</f>
        <v>0</v>
      </c>
      <c r="U144">
        <f>Projects!U144</f>
        <v>0</v>
      </c>
      <c r="V144">
        <f>Projects!V144</f>
        <v>0</v>
      </c>
      <c r="W144">
        <f>Projects!W144</f>
        <v>0</v>
      </c>
      <c r="X144">
        <f>Projects!X144</f>
        <v>0</v>
      </c>
    </row>
    <row r="145" spans="1:24">
      <c r="A145">
        <f>Projects!A145</f>
        <v>0</v>
      </c>
      <c r="B145">
        <f>Projects!B145</f>
        <v>0</v>
      </c>
      <c r="C145">
        <f>Projects!C145</f>
        <v>0</v>
      </c>
      <c r="D145">
        <f>Projects!D145</f>
        <v>0</v>
      </c>
      <c r="E145">
        <f>Projects!E145</f>
        <v>0</v>
      </c>
      <c r="F145">
        <f>Projects!F145</f>
        <v>0</v>
      </c>
      <c r="G145">
        <f>Projects!G145</f>
        <v>0</v>
      </c>
      <c r="H145">
        <f>Projects!H145</f>
        <v>0</v>
      </c>
      <c r="I145">
        <f>Projects!I145</f>
        <v>0</v>
      </c>
      <c r="J145">
        <f>Projects!J145</f>
        <v>0</v>
      </c>
      <c r="K145">
        <f>Projects!K145</f>
        <v>0</v>
      </c>
      <c r="L145">
        <f>Projects!L145</f>
        <v>0</v>
      </c>
      <c r="M145">
        <f>Projects!M145</f>
        <v>0</v>
      </c>
      <c r="N145">
        <f>Projects!N145</f>
        <v>0</v>
      </c>
      <c r="O145">
        <f>Projects!O145</f>
        <v>0</v>
      </c>
      <c r="P145">
        <f>Projects!P145</f>
        <v>0</v>
      </c>
      <c r="Q145">
        <f>Projects!Q145</f>
        <v>0</v>
      </c>
      <c r="R145">
        <f>Projects!R145</f>
        <v>0</v>
      </c>
      <c r="S145">
        <f>Projects!S145</f>
        <v>0</v>
      </c>
      <c r="T145">
        <f>Projects!T145</f>
        <v>0</v>
      </c>
      <c r="U145">
        <f>Projects!U145</f>
        <v>0</v>
      </c>
      <c r="V145">
        <f>Projects!V145</f>
        <v>0</v>
      </c>
      <c r="W145">
        <f>Projects!W145</f>
        <v>0</v>
      </c>
      <c r="X145">
        <f>Projects!X145</f>
        <v>0</v>
      </c>
    </row>
    <row r="146" spans="1:24">
      <c r="A146">
        <f>Projects!A146</f>
        <v>0</v>
      </c>
      <c r="B146">
        <f>Projects!B146</f>
        <v>0</v>
      </c>
      <c r="C146">
        <f>Projects!C146</f>
        <v>0</v>
      </c>
      <c r="D146">
        <f>Projects!D146</f>
        <v>0</v>
      </c>
      <c r="E146">
        <f>Projects!E146</f>
        <v>0</v>
      </c>
      <c r="F146">
        <f>Projects!F146</f>
        <v>0</v>
      </c>
      <c r="G146">
        <f>Projects!G146</f>
        <v>0</v>
      </c>
      <c r="H146">
        <f>Projects!H146</f>
        <v>0</v>
      </c>
      <c r="I146">
        <f>Projects!I146</f>
        <v>0</v>
      </c>
      <c r="J146">
        <f>Projects!J146</f>
        <v>0</v>
      </c>
      <c r="K146">
        <f>Projects!K146</f>
        <v>0</v>
      </c>
      <c r="L146">
        <f>Projects!L146</f>
        <v>0</v>
      </c>
      <c r="M146">
        <f>Projects!M146</f>
        <v>0</v>
      </c>
      <c r="N146">
        <f>Projects!N146</f>
        <v>0</v>
      </c>
      <c r="O146">
        <f>Projects!O146</f>
        <v>0</v>
      </c>
      <c r="P146">
        <f>Projects!P146</f>
        <v>0</v>
      </c>
      <c r="Q146">
        <f>Projects!Q146</f>
        <v>0</v>
      </c>
      <c r="R146">
        <f>Projects!R146</f>
        <v>0</v>
      </c>
      <c r="S146">
        <f>Projects!S146</f>
        <v>0</v>
      </c>
      <c r="T146">
        <f>Projects!T146</f>
        <v>0</v>
      </c>
      <c r="U146">
        <f>Projects!U146</f>
        <v>0</v>
      </c>
      <c r="V146">
        <f>Projects!V146</f>
        <v>0</v>
      </c>
      <c r="W146">
        <f>Projects!W146</f>
        <v>0</v>
      </c>
      <c r="X146">
        <f>Projects!X146</f>
        <v>0</v>
      </c>
    </row>
    <row r="147" spans="1:24">
      <c r="A147">
        <f>Projects!A147</f>
        <v>0</v>
      </c>
      <c r="B147">
        <f>Projects!B147</f>
        <v>0</v>
      </c>
      <c r="C147">
        <f>Projects!C147</f>
        <v>0</v>
      </c>
      <c r="D147">
        <f>Projects!D147</f>
        <v>0</v>
      </c>
      <c r="E147">
        <f>Projects!E147</f>
        <v>0</v>
      </c>
      <c r="F147">
        <f>Projects!F147</f>
        <v>0</v>
      </c>
      <c r="G147">
        <f>Projects!G147</f>
        <v>0</v>
      </c>
      <c r="H147">
        <f>Projects!H147</f>
        <v>0</v>
      </c>
      <c r="I147">
        <f>Projects!I147</f>
        <v>0</v>
      </c>
      <c r="J147">
        <f>Projects!J147</f>
        <v>0</v>
      </c>
      <c r="K147">
        <f>Projects!K147</f>
        <v>0</v>
      </c>
      <c r="L147">
        <f>Projects!L147</f>
        <v>0</v>
      </c>
      <c r="M147">
        <f>Projects!M147</f>
        <v>0</v>
      </c>
      <c r="N147">
        <f>Projects!N147</f>
        <v>0</v>
      </c>
      <c r="O147">
        <f>Projects!O147</f>
        <v>0</v>
      </c>
      <c r="P147">
        <f>Projects!P147</f>
        <v>0</v>
      </c>
      <c r="Q147">
        <f>Projects!Q147</f>
        <v>0</v>
      </c>
      <c r="R147">
        <f>Projects!R147</f>
        <v>0</v>
      </c>
      <c r="S147">
        <f>Projects!S147</f>
        <v>0</v>
      </c>
      <c r="T147">
        <f>Projects!T147</f>
        <v>0</v>
      </c>
      <c r="U147">
        <f>Projects!U147</f>
        <v>0</v>
      </c>
      <c r="V147">
        <f>Projects!V147</f>
        <v>0</v>
      </c>
      <c r="W147">
        <f>Projects!W147</f>
        <v>0</v>
      </c>
      <c r="X147">
        <f>Projects!X147</f>
        <v>0</v>
      </c>
    </row>
    <row r="148" spans="1:24">
      <c r="A148">
        <f>Projects!A148</f>
        <v>0</v>
      </c>
      <c r="B148">
        <f>Projects!B148</f>
        <v>0</v>
      </c>
      <c r="C148">
        <f>Projects!C148</f>
        <v>0</v>
      </c>
      <c r="D148">
        <f>Projects!D148</f>
        <v>0</v>
      </c>
      <c r="E148">
        <f>Projects!E148</f>
        <v>0</v>
      </c>
      <c r="F148">
        <f>Projects!F148</f>
        <v>0</v>
      </c>
      <c r="G148">
        <f>Projects!G148</f>
        <v>0</v>
      </c>
      <c r="H148">
        <f>Projects!H148</f>
        <v>0</v>
      </c>
      <c r="I148">
        <f>Projects!I148</f>
        <v>0</v>
      </c>
      <c r="J148">
        <f>Projects!J148</f>
        <v>0</v>
      </c>
      <c r="K148">
        <f>Projects!K148</f>
        <v>0</v>
      </c>
      <c r="L148">
        <f>Projects!L148</f>
        <v>0</v>
      </c>
      <c r="M148">
        <f>Projects!M148</f>
        <v>0</v>
      </c>
      <c r="N148">
        <f>Projects!N148</f>
        <v>0</v>
      </c>
      <c r="O148">
        <f>Projects!O148</f>
        <v>0</v>
      </c>
      <c r="P148">
        <f>Projects!P148</f>
        <v>0</v>
      </c>
      <c r="Q148">
        <f>Projects!Q148</f>
        <v>0</v>
      </c>
      <c r="R148">
        <f>Projects!R148</f>
        <v>0</v>
      </c>
      <c r="S148">
        <f>Projects!S148</f>
        <v>0</v>
      </c>
      <c r="T148">
        <f>Projects!T148</f>
        <v>0</v>
      </c>
      <c r="U148">
        <f>Projects!U148</f>
        <v>0</v>
      </c>
      <c r="V148">
        <f>Projects!V148</f>
        <v>0</v>
      </c>
      <c r="W148">
        <f>Projects!W148</f>
        <v>0</v>
      </c>
      <c r="X148">
        <f>Projects!X148</f>
        <v>0</v>
      </c>
    </row>
    <row r="149" spans="1:24">
      <c r="A149">
        <f>Projects!A149</f>
        <v>0</v>
      </c>
      <c r="B149">
        <f>Projects!B149</f>
        <v>0</v>
      </c>
      <c r="C149">
        <f>Projects!C149</f>
        <v>0</v>
      </c>
      <c r="D149">
        <f>Projects!D149</f>
        <v>0</v>
      </c>
      <c r="E149">
        <f>Projects!E149</f>
        <v>0</v>
      </c>
      <c r="F149">
        <f>Projects!F149</f>
        <v>0</v>
      </c>
      <c r="G149">
        <f>Projects!G149</f>
        <v>0</v>
      </c>
      <c r="H149">
        <f>Projects!H149</f>
        <v>0</v>
      </c>
      <c r="I149">
        <f>Projects!I149</f>
        <v>0</v>
      </c>
      <c r="J149">
        <f>Projects!J149</f>
        <v>0</v>
      </c>
      <c r="K149">
        <f>Projects!K149</f>
        <v>0</v>
      </c>
      <c r="L149">
        <f>Projects!L149</f>
        <v>0</v>
      </c>
      <c r="M149">
        <f>Projects!M149</f>
        <v>0</v>
      </c>
      <c r="N149">
        <f>Projects!N149</f>
        <v>0</v>
      </c>
      <c r="O149">
        <f>Projects!O149</f>
        <v>0</v>
      </c>
      <c r="P149">
        <f>Projects!P149</f>
        <v>0</v>
      </c>
      <c r="Q149">
        <f>Projects!Q149</f>
        <v>0</v>
      </c>
      <c r="R149">
        <f>Projects!R149</f>
        <v>0</v>
      </c>
      <c r="S149">
        <f>Projects!S149</f>
        <v>0</v>
      </c>
      <c r="T149">
        <f>Projects!T149</f>
        <v>0</v>
      </c>
      <c r="U149">
        <f>Projects!U149</f>
        <v>0</v>
      </c>
      <c r="V149">
        <f>Projects!V149</f>
        <v>0</v>
      </c>
      <c r="W149">
        <f>Projects!W149</f>
        <v>0</v>
      </c>
      <c r="X149">
        <f>Projects!X149</f>
        <v>0</v>
      </c>
    </row>
    <row r="150" spans="1:24">
      <c r="A150">
        <f>Projects!A150</f>
        <v>0</v>
      </c>
      <c r="B150">
        <f>Projects!B150</f>
        <v>0</v>
      </c>
      <c r="C150">
        <f>Projects!C150</f>
        <v>0</v>
      </c>
      <c r="D150">
        <f>Projects!D150</f>
        <v>0</v>
      </c>
      <c r="E150">
        <f>Projects!E150</f>
        <v>0</v>
      </c>
      <c r="F150">
        <f>Projects!F150</f>
        <v>0</v>
      </c>
      <c r="G150">
        <f>Projects!G150</f>
        <v>0</v>
      </c>
      <c r="H150">
        <f>Projects!H150</f>
        <v>0</v>
      </c>
      <c r="I150">
        <f>Projects!I150</f>
        <v>0</v>
      </c>
      <c r="J150">
        <f>Projects!J150</f>
        <v>0</v>
      </c>
      <c r="K150">
        <f>Projects!K150</f>
        <v>0</v>
      </c>
      <c r="L150">
        <f>Projects!L150</f>
        <v>0</v>
      </c>
      <c r="M150">
        <f>Projects!M150</f>
        <v>0</v>
      </c>
      <c r="N150">
        <f>Projects!N150</f>
        <v>0</v>
      </c>
      <c r="O150">
        <f>Projects!O150</f>
        <v>0</v>
      </c>
      <c r="P150">
        <f>Projects!P150</f>
        <v>0</v>
      </c>
      <c r="Q150">
        <f>Projects!Q150</f>
        <v>0</v>
      </c>
      <c r="R150">
        <f>Projects!R150</f>
        <v>0</v>
      </c>
      <c r="S150">
        <f>Projects!S150</f>
        <v>0</v>
      </c>
      <c r="T150">
        <f>Projects!T150</f>
        <v>0</v>
      </c>
      <c r="U150">
        <f>Projects!U150</f>
        <v>0</v>
      </c>
      <c r="V150">
        <f>Projects!V150</f>
        <v>0</v>
      </c>
      <c r="W150">
        <f>Projects!W150</f>
        <v>0</v>
      </c>
      <c r="X150">
        <f>Projects!X150</f>
        <v>0</v>
      </c>
    </row>
    <row r="151" spans="1:24">
      <c r="A151">
        <f>Projects!A151</f>
        <v>0</v>
      </c>
      <c r="B151">
        <f>Projects!B151</f>
        <v>0</v>
      </c>
      <c r="C151">
        <f>Projects!C151</f>
        <v>0</v>
      </c>
      <c r="D151">
        <f>Projects!D151</f>
        <v>0</v>
      </c>
      <c r="E151">
        <f>Projects!E151</f>
        <v>0</v>
      </c>
      <c r="F151">
        <f>Projects!F151</f>
        <v>0</v>
      </c>
      <c r="G151">
        <f>Projects!G151</f>
        <v>0</v>
      </c>
      <c r="H151">
        <f>Projects!H151</f>
        <v>0</v>
      </c>
      <c r="I151">
        <f>Projects!I151</f>
        <v>0</v>
      </c>
      <c r="J151">
        <f>Projects!J151</f>
        <v>0</v>
      </c>
      <c r="K151">
        <f>Projects!K151</f>
        <v>0</v>
      </c>
      <c r="L151">
        <f>Projects!L151</f>
        <v>0</v>
      </c>
      <c r="M151">
        <f>Projects!M151</f>
        <v>0</v>
      </c>
      <c r="N151">
        <f>Projects!N151</f>
        <v>0</v>
      </c>
      <c r="O151">
        <f>Projects!O151</f>
        <v>0</v>
      </c>
      <c r="P151">
        <f>Projects!P151</f>
        <v>0</v>
      </c>
      <c r="Q151">
        <f>Projects!Q151</f>
        <v>0</v>
      </c>
      <c r="R151">
        <f>Projects!R151</f>
        <v>0</v>
      </c>
      <c r="S151">
        <f>Projects!S151</f>
        <v>0</v>
      </c>
      <c r="T151">
        <f>Projects!T151</f>
        <v>0</v>
      </c>
      <c r="U151">
        <f>Projects!U151</f>
        <v>0</v>
      </c>
      <c r="V151">
        <f>Projects!V151</f>
        <v>0</v>
      </c>
      <c r="W151">
        <f>Projects!W151</f>
        <v>0</v>
      </c>
      <c r="X151">
        <f>Projects!X151</f>
        <v>0</v>
      </c>
    </row>
    <row r="152" spans="1:24">
      <c r="A152">
        <f>Projects!A152</f>
        <v>0</v>
      </c>
      <c r="B152">
        <f>Projects!B152</f>
        <v>0</v>
      </c>
      <c r="C152">
        <f>Projects!C152</f>
        <v>0</v>
      </c>
      <c r="D152">
        <f>Projects!D152</f>
        <v>0</v>
      </c>
      <c r="E152">
        <f>Projects!E152</f>
        <v>0</v>
      </c>
      <c r="F152">
        <f>Projects!F152</f>
        <v>0</v>
      </c>
      <c r="G152">
        <f>Projects!G152</f>
        <v>0</v>
      </c>
      <c r="H152">
        <f>Projects!H152</f>
        <v>0</v>
      </c>
      <c r="I152">
        <f>Projects!I152</f>
        <v>0</v>
      </c>
      <c r="J152">
        <f>Projects!J152</f>
        <v>0</v>
      </c>
      <c r="K152">
        <f>Projects!K152</f>
        <v>0</v>
      </c>
      <c r="L152">
        <f>Projects!L152</f>
        <v>0</v>
      </c>
      <c r="M152">
        <f>Projects!M152</f>
        <v>0</v>
      </c>
      <c r="N152">
        <f>Projects!N152</f>
        <v>0</v>
      </c>
      <c r="O152">
        <f>Projects!O152</f>
        <v>0</v>
      </c>
      <c r="P152">
        <f>Projects!P152</f>
        <v>0</v>
      </c>
      <c r="Q152">
        <f>Projects!Q152</f>
        <v>0</v>
      </c>
      <c r="R152">
        <f>Projects!R152</f>
        <v>0</v>
      </c>
      <c r="S152">
        <f>Projects!S152</f>
        <v>0</v>
      </c>
      <c r="T152">
        <f>Projects!T152</f>
        <v>0</v>
      </c>
      <c r="U152">
        <f>Projects!U152</f>
        <v>0</v>
      </c>
      <c r="V152">
        <f>Projects!V152</f>
        <v>0</v>
      </c>
      <c r="W152">
        <f>Projects!W152</f>
        <v>0</v>
      </c>
      <c r="X152">
        <f>Projects!X152</f>
        <v>0</v>
      </c>
    </row>
    <row r="153" spans="1:24">
      <c r="A153">
        <f>Projects!A153</f>
        <v>0</v>
      </c>
      <c r="B153">
        <f>Projects!B153</f>
        <v>0</v>
      </c>
      <c r="C153">
        <f>Projects!C153</f>
        <v>0</v>
      </c>
      <c r="D153">
        <f>Projects!D153</f>
        <v>0</v>
      </c>
      <c r="E153">
        <f>Projects!E153</f>
        <v>0</v>
      </c>
      <c r="F153">
        <f>Projects!F153</f>
        <v>0</v>
      </c>
      <c r="G153">
        <f>Projects!G153</f>
        <v>0</v>
      </c>
      <c r="H153">
        <f>Projects!H153</f>
        <v>0</v>
      </c>
      <c r="I153">
        <f>Projects!I153</f>
        <v>0</v>
      </c>
      <c r="J153">
        <f>Projects!J153</f>
        <v>0</v>
      </c>
      <c r="K153">
        <f>Projects!K153</f>
        <v>0</v>
      </c>
      <c r="L153">
        <f>Projects!L153</f>
        <v>0</v>
      </c>
      <c r="M153">
        <f>Projects!M153</f>
        <v>0</v>
      </c>
      <c r="N153">
        <f>Projects!N153</f>
        <v>0</v>
      </c>
      <c r="O153">
        <f>Projects!O153</f>
        <v>0</v>
      </c>
      <c r="P153">
        <f>Projects!P153</f>
        <v>0</v>
      </c>
      <c r="Q153">
        <f>Projects!Q153</f>
        <v>0</v>
      </c>
      <c r="R153">
        <f>Projects!R153</f>
        <v>0</v>
      </c>
      <c r="S153">
        <f>Projects!S153</f>
        <v>0</v>
      </c>
      <c r="T153">
        <f>Projects!T153</f>
        <v>0</v>
      </c>
      <c r="U153">
        <f>Projects!U153</f>
        <v>0</v>
      </c>
      <c r="V153">
        <f>Projects!V153</f>
        <v>0</v>
      </c>
      <c r="W153">
        <f>Projects!W153</f>
        <v>0</v>
      </c>
      <c r="X153">
        <f>Projects!X153</f>
        <v>0</v>
      </c>
    </row>
    <row r="154" spans="1:24">
      <c r="A154">
        <f>Projects!A154</f>
        <v>0</v>
      </c>
      <c r="B154">
        <f>Projects!B154</f>
        <v>0</v>
      </c>
      <c r="C154">
        <f>Projects!C154</f>
        <v>0</v>
      </c>
      <c r="D154">
        <f>Projects!D154</f>
        <v>0</v>
      </c>
      <c r="E154">
        <f>Projects!E154</f>
        <v>0</v>
      </c>
      <c r="F154">
        <f>Projects!F154</f>
        <v>0</v>
      </c>
      <c r="G154">
        <f>Projects!G154</f>
        <v>0</v>
      </c>
      <c r="H154">
        <f>Projects!H154</f>
        <v>0</v>
      </c>
      <c r="I154">
        <f>Projects!I154</f>
        <v>0</v>
      </c>
      <c r="J154">
        <f>Projects!J154</f>
        <v>0</v>
      </c>
      <c r="K154">
        <f>Projects!K154</f>
        <v>0</v>
      </c>
      <c r="L154">
        <f>Projects!L154</f>
        <v>0</v>
      </c>
      <c r="M154">
        <f>Projects!M154</f>
        <v>0</v>
      </c>
      <c r="N154">
        <f>Projects!N154</f>
        <v>0</v>
      </c>
      <c r="O154">
        <f>Projects!O154</f>
        <v>0</v>
      </c>
      <c r="P154">
        <f>Projects!P154</f>
        <v>0</v>
      </c>
      <c r="Q154">
        <f>Projects!Q154</f>
        <v>0</v>
      </c>
      <c r="R154">
        <f>Projects!R154</f>
        <v>0</v>
      </c>
      <c r="S154">
        <f>Projects!S154</f>
        <v>0</v>
      </c>
      <c r="T154">
        <f>Projects!T154</f>
        <v>0</v>
      </c>
      <c r="U154">
        <f>Projects!U154</f>
        <v>0</v>
      </c>
      <c r="V154">
        <f>Projects!V154</f>
        <v>0</v>
      </c>
      <c r="W154">
        <f>Projects!W154</f>
        <v>0</v>
      </c>
      <c r="X154">
        <f>Projects!X154</f>
        <v>0</v>
      </c>
    </row>
    <row r="155" spans="1:24">
      <c r="A155">
        <f>Projects!A155</f>
        <v>0</v>
      </c>
      <c r="B155">
        <f>Projects!B155</f>
        <v>0</v>
      </c>
      <c r="C155">
        <f>Projects!C155</f>
        <v>0</v>
      </c>
      <c r="D155">
        <f>Projects!D155</f>
        <v>0</v>
      </c>
      <c r="E155">
        <f>Projects!E155</f>
        <v>0</v>
      </c>
      <c r="F155">
        <f>Projects!F155</f>
        <v>0</v>
      </c>
      <c r="G155">
        <f>Projects!G155</f>
        <v>0</v>
      </c>
      <c r="H155">
        <f>Projects!H155</f>
        <v>0</v>
      </c>
      <c r="I155">
        <f>Projects!I155</f>
        <v>0</v>
      </c>
      <c r="J155">
        <f>Projects!J155</f>
        <v>0</v>
      </c>
      <c r="K155">
        <f>Projects!K155</f>
        <v>0</v>
      </c>
      <c r="L155">
        <f>Projects!L155</f>
        <v>0</v>
      </c>
      <c r="M155">
        <f>Projects!M155</f>
        <v>0</v>
      </c>
      <c r="N155">
        <f>Projects!N155</f>
        <v>0</v>
      </c>
      <c r="O155">
        <f>Projects!O155</f>
        <v>0</v>
      </c>
      <c r="P155">
        <f>Projects!P155</f>
        <v>0</v>
      </c>
      <c r="Q155">
        <f>Projects!Q155</f>
        <v>0</v>
      </c>
      <c r="R155">
        <f>Projects!R155</f>
        <v>0</v>
      </c>
      <c r="S155">
        <f>Projects!S155</f>
        <v>0</v>
      </c>
      <c r="T155">
        <f>Projects!T155</f>
        <v>0</v>
      </c>
      <c r="U155">
        <f>Projects!U155</f>
        <v>0</v>
      </c>
      <c r="V155">
        <f>Projects!V155</f>
        <v>0</v>
      </c>
      <c r="W155">
        <f>Projects!W155</f>
        <v>0</v>
      </c>
      <c r="X155">
        <f>Projects!X155</f>
        <v>0</v>
      </c>
    </row>
    <row r="156" spans="1:24">
      <c r="A156">
        <f>Projects!A156</f>
        <v>0</v>
      </c>
      <c r="B156">
        <f>Projects!B156</f>
        <v>0</v>
      </c>
      <c r="C156">
        <f>Projects!C156</f>
        <v>0</v>
      </c>
      <c r="D156">
        <f>Projects!D156</f>
        <v>0</v>
      </c>
      <c r="E156">
        <f>Projects!E156</f>
        <v>0</v>
      </c>
      <c r="F156">
        <f>Projects!F156</f>
        <v>0</v>
      </c>
      <c r="G156">
        <f>Projects!G156</f>
        <v>0</v>
      </c>
      <c r="H156">
        <f>Projects!H156</f>
        <v>0</v>
      </c>
      <c r="I156">
        <f>Projects!I156</f>
        <v>0</v>
      </c>
      <c r="J156">
        <f>Projects!J156</f>
        <v>0</v>
      </c>
      <c r="K156">
        <f>Projects!K156</f>
        <v>0</v>
      </c>
      <c r="L156">
        <f>Projects!L156</f>
        <v>0</v>
      </c>
      <c r="M156">
        <f>Projects!M156</f>
        <v>0</v>
      </c>
      <c r="N156">
        <f>Projects!N156</f>
        <v>0</v>
      </c>
      <c r="O156">
        <f>Projects!O156</f>
        <v>0</v>
      </c>
      <c r="P156">
        <f>Projects!P156</f>
        <v>0</v>
      </c>
      <c r="Q156">
        <f>Projects!Q156</f>
        <v>0</v>
      </c>
      <c r="R156">
        <f>Projects!R156</f>
        <v>0</v>
      </c>
      <c r="S156">
        <f>Projects!S156</f>
        <v>0</v>
      </c>
      <c r="T156">
        <f>Projects!T156</f>
        <v>0</v>
      </c>
      <c r="U156">
        <f>Projects!U156</f>
        <v>0</v>
      </c>
      <c r="V156">
        <f>Projects!V156</f>
        <v>0</v>
      </c>
      <c r="W156">
        <f>Projects!W156</f>
        <v>0</v>
      </c>
      <c r="X156">
        <f>Projects!X156</f>
        <v>0</v>
      </c>
    </row>
    <row r="157" spans="1:24">
      <c r="A157">
        <f>Projects!A157</f>
        <v>0</v>
      </c>
      <c r="B157">
        <f>Projects!B157</f>
        <v>0</v>
      </c>
      <c r="C157">
        <f>Projects!C157</f>
        <v>0</v>
      </c>
      <c r="D157">
        <f>Projects!D157</f>
        <v>0</v>
      </c>
      <c r="E157">
        <f>Projects!E157</f>
        <v>0</v>
      </c>
      <c r="F157">
        <f>Projects!F157</f>
        <v>0</v>
      </c>
      <c r="G157">
        <f>Projects!G157</f>
        <v>0</v>
      </c>
      <c r="H157">
        <f>Projects!H157</f>
        <v>0</v>
      </c>
      <c r="I157">
        <f>Projects!I157</f>
        <v>0</v>
      </c>
      <c r="J157">
        <f>Projects!J157</f>
        <v>0</v>
      </c>
      <c r="K157">
        <f>Projects!K157</f>
        <v>0</v>
      </c>
      <c r="L157">
        <f>Projects!L157</f>
        <v>0</v>
      </c>
      <c r="M157">
        <f>Projects!M157</f>
        <v>0</v>
      </c>
      <c r="N157">
        <f>Projects!N157</f>
        <v>0</v>
      </c>
      <c r="O157">
        <f>Projects!O157</f>
        <v>0</v>
      </c>
      <c r="P157">
        <f>Projects!P157</f>
        <v>0</v>
      </c>
      <c r="Q157">
        <f>Projects!Q157</f>
        <v>0</v>
      </c>
      <c r="R157">
        <f>Projects!R157</f>
        <v>0</v>
      </c>
      <c r="S157">
        <f>Projects!S157</f>
        <v>0</v>
      </c>
      <c r="T157">
        <f>Projects!T157</f>
        <v>0</v>
      </c>
      <c r="U157">
        <f>Projects!U157</f>
        <v>0</v>
      </c>
      <c r="V157">
        <f>Projects!V157</f>
        <v>0</v>
      </c>
      <c r="W157">
        <f>Projects!W157</f>
        <v>0</v>
      </c>
      <c r="X157">
        <f>Projects!X157</f>
        <v>0</v>
      </c>
    </row>
    <row r="158" spans="1:24">
      <c r="A158">
        <f>Projects!A158</f>
        <v>0</v>
      </c>
      <c r="B158">
        <f>Projects!B158</f>
        <v>0</v>
      </c>
      <c r="C158">
        <f>Projects!C158</f>
        <v>0</v>
      </c>
      <c r="D158">
        <f>Projects!D158</f>
        <v>0</v>
      </c>
      <c r="E158">
        <f>Projects!E158</f>
        <v>0</v>
      </c>
      <c r="F158">
        <f>Projects!F158</f>
        <v>0</v>
      </c>
      <c r="G158">
        <f>Projects!G158</f>
        <v>0</v>
      </c>
      <c r="H158">
        <f>Projects!H158</f>
        <v>0</v>
      </c>
      <c r="I158">
        <f>Projects!I158</f>
        <v>0</v>
      </c>
      <c r="J158">
        <f>Projects!J158</f>
        <v>0</v>
      </c>
      <c r="K158">
        <f>Projects!K158</f>
        <v>0</v>
      </c>
      <c r="L158">
        <f>Projects!L158</f>
        <v>0</v>
      </c>
      <c r="M158">
        <f>Projects!M158</f>
        <v>0</v>
      </c>
      <c r="N158">
        <f>Projects!N158</f>
        <v>0</v>
      </c>
      <c r="O158">
        <f>Projects!O158</f>
        <v>0</v>
      </c>
      <c r="P158">
        <f>Projects!P158</f>
        <v>0</v>
      </c>
      <c r="Q158">
        <f>Projects!Q158</f>
        <v>0</v>
      </c>
      <c r="R158">
        <f>Projects!R158</f>
        <v>0</v>
      </c>
      <c r="S158">
        <f>Projects!S158</f>
        <v>0</v>
      </c>
      <c r="T158">
        <f>Projects!T158</f>
        <v>0</v>
      </c>
      <c r="U158">
        <f>Projects!U158</f>
        <v>0</v>
      </c>
      <c r="V158">
        <f>Projects!V158</f>
        <v>0</v>
      </c>
      <c r="W158">
        <f>Projects!W158</f>
        <v>0</v>
      </c>
      <c r="X158">
        <f>Projects!X158</f>
        <v>0</v>
      </c>
    </row>
    <row r="159" spans="1:24">
      <c r="A159">
        <f>Projects!A159</f>
        <v>0</v>
      </c>
      <c r="B159">
        <f>Projects!B159</f>
        <v>0</v>
      </c>
      <c r="C159">
        <f>Projects!C159</f>
        <v>0</v>
      </c>
      <c r="D159">
        <f>Projects!D159</f>
        <v>0</v>
      </c>
      <c r="E159">
        <f>Projects!E159</f>
        <v>0</v>
      </c>
      <c r="F159">
        <f>Projects!F159</f>
        <v>0</v>
      </c>
      <c r="G159">
        <f>Projects!G159</f>
        <v>0</v>
      </c>
      <c r="H159">
        <f>Projects!H159</f>
        <v>0</v>
      </c>
      <c r="I159">
        <f>Projects!I159</f>
        <v>0</v>
      </c>
      <c r="J159">
        <f>Projects!J159</f>
        <v>0</v>
      </c>
      <c r="K159">
        <f>Projects!K159</f>
        <v>0</v>
      </c>
      <c r="L159">
        <f>Projects!L159</f>
        <v>0</v>
      </c>
      <c r="M159">
        <f>Projects!M159</f>
        <v>0</v>
      </c>
      <c r="N159">
        <f>Projects!N159</f>
        <v>0</v>
      </c>
      <c r="O159">
        <f>Projects!O159</f>
        <v>0</v>
      </c>
      <c r="P159">
        <f>Projects!P159</f>
        <v>0</v>
      </c>
      <c r="Q159">
        <f>Projects!Q159</f>
        <v>0</v>
      </c>
      <c r="R159">
        <f>Projects!R159</f>
        <v>0</v>
      </c>
      <c r="S159">
        <f>Projects!S159</f>
        <v>0</v>
      </c>
      <c r="T159">
        <f>Projects!T159</f>
        <v>0</v>
      </c>
      <c r="U159">
        <f>Projects!U159</f>
        <v>0</v>
      </c>
      <c r="V159">
        <f>Projects!V159</f>
        <v>0</v>
      </c>
      <c r="W159">
        <f>Projects!W159</f>
        <v>0</v>
      </c>
      <c r="X159">
        <f>Projects!X159</f>
        <v>0</v>
      </c>
    </row>
    <row r="160" spans="1:24">
      <c r="A160">
        <f>Projects!A160</f>
        <v>0</v>
      </c>
      <c r="B160">
        <f>Projects!B160</f>
        <v>0</v>
      </c>
      <c r="C160">
        <f>Projects!C160</f>
        <v>0</v>
      </c>
      <c r="D160">
        <f>Projects!D160</f>
        <v>0</v>
      </c>
      <c r="E160">
        <f>Projects!E160</f>
        <v>0</v>
      </c>
      <c r="F160">
        <f>Projects!F160</f>
        <v>0</v>
      </c>
      <c r="G160">
        <f>Projects!G160</f>
        <v>0</v>
      </c>
      <c r="H160">
        <f>Projects!H160</f>
        <v>0</v>
      </c>
      <c r="I160">
        <f>Projects!I160</f>
        <v>0</v>
      </c>
      <c r="J160">
        <f>Projects!J160</f>
        <v>0</v>
      </c>
      <c r="K160">
        <f>Projects!K160</f>
        <v>0</v>
      </c>
      <c r="L160">
        <f>Projects!L160</f>
        <v>0</v>
      </c>
      <c r="M160">
        <f>Projects!M160</f>
        <v>0</v>
      </c>
      <c r="N160">
        <f>Projects!N160</f>
        <v>0</v>
      </c>
      <c r="O160">
        <f>Projects!O160</f>
        <v>0</v>
      </c>
      <c r="P160">
        <f>Projects!P160</f>
        <v>0</v>
      </c>
      <c r="Q160">
        <f>Projects!Q160</f>
        <v>0</v>
      </c>
      <c r="R160">
        <f>Projects!R160</f>
        <v>0</v>
      </c>
      <c r="S160">
        <f>Projects!S160</f>
        <v>0</v>
      </c>
      <c r="T160">
        <f>Projects!T160</f>
        <v>0</v>
      </c>
      <c r="U160">
        <f>Projects!U160</f>
        <v>0</v>
      </c>
      <c r="V160">
        <f>Projects!V160</f>
        <v>0</v>
      </c>
      <c r="W160">
        <f>Projects!W160</f>
        <v>0</v>
      </c>
      <c r="X160">
        <f>Projects!X160</f>
        <v>0</v>
      </c>
    </row>
    <row r="161" spans="1:24">
      <c r="A161">
        <f>Projects!A161</f>
        <v>0</v>
      </c>
      <c r="B161">
        <f>Projects!B161</f>
        <v>0</v>
      </c>
      <c r="C161">
        <f>Projects!C161</f>
        <v>0</v>
      </c>
      <c r="D161">
        <f>Projects!D161</f>
        <v>0</v>
      </c>
      <c r="E161">
        <f>Projects!E161</f>
        <v>0</v>
      </c>
      <c r="F161">
        <f>Projects!F161</f>
        <v>0</v>
      </c>
      <c r="G161">
        <f>Projects!G161</f>
        <v>0</v>
      </c>
      <c r="H161">
        <f>Projects!H161</f>
        <v>0</v>
      </c>
      <c r="I161">
        <f>Projects!I161</f>
        <v>0</v>
      </c>
      <c r="J161">
        <f>Projects!J161</f>
        <v>0</v>
      </c>
      <c r="K161">
        <f>Projects!K161</f>
        <v>0</v>
      </c>
      <c r="L161">
        <f>Projects!L161</f>
        <v>0</v>
      </c>
      <c r="M161">
        <f>Projects!M161</f>
        <v>0</v>
      </c>
      <c r="N161">
        <f>Projects!N161</f>
        <v>0</v>
      </c>
      <c r="O161">
        <f>Projects!O161</f>
        <v>0</v>
      </c>
      <c r="P161">
        <f>Projects!P161</f>
        <v>0</v>
      </c>
      <c r="Q161">
        <f>Projects!Q161</f>
        <v>0</v>
      </c>
      <c r="R161">
        <f>Projects!R161</f>
        <v>0</v>
      </c>
      <c r="S161">
        <f>Projects!S161</f>
        <v>0</v>
      </c>
      <c r="T161">
        <f>Projects!T161</f>
        <v>0</v>
      </c>
      <c r="U161">
        <f>Projects!U161</f>
        <v>0</v>
      </c>
      <c r="V161">
        <f>Projects!V161</f>
        <v>0</v>
      </c>
      <c r="W161">
        <f>Projects!W161</f>
        <v>0</v>
      </c>
      <c r="X161">
        <f>Projects!X161</f>
        <v>0</v>
      </c>
    </row>
    <row r="162" spans="1:24">
      <c r="A162">
        <f>Projects!A162</f>
        <v>0</v>
      </c>
      <c r="B162">
        <f>Projects!B162</f>
        <v>0</v>
      </c>
      <c r="C162">
        <f>Projects!C162</f>
        <v>0</v>
      </c>
      <c r="D162">
        <f>Projects!D162</f>
        <v>0</v>
      </c>
      <c r="E162">
        <f>Projects!E162</f>
        <v>0</v>
      </c>
      <c r="F162">
        <f>Projects!F162</f>
        <v>0</v>
      </c>
      <c r="G162">
        <f>Projects!G162</f>
        <v>0</v>
      </c>
      <c r="H162">
        <f>Projects!H162</f>
        <v>0</v>
      </c>
      <c r="I162">
        <f>Projects!I162</f>
        <v>0</v>
      </c>
      <c r="J162">
        <f>Projects!J162</f>
        <v>0</v>
      </c>
      <c r="K162">
        <f>Projects!K162</f>
        <v>0</v>
      </c>
      <c r="L162">
        <f>Projects!L162</f>
        <v>0</v>
      </c>
      <c r="M162">
        <f>Projects!M162</f>
        <v>0</v>
      </c>
      <c r="N162">
        <f>Projects!N162</f>
        <v>0</v>
      </c>
      <c r="O162">
        <f>Projects!O162</f>
        <v>0</v>
      </c>
      <c r="P162">
        <f>Projects!P162</f>
        <v>0</v>
      </c>
      <c r="Q162">
        <f>Projects!Q162</f>
        <v>0</v>
      </c>
      <c r="R162">
        <f>Projects!R162</f>
        <v>0</v>
      </c>
      <c r="S162">
        <f>Projects!S162</f>
        <v>0</v>
      </c>
      <c r="T162">
        <f>Projects!T162</f>
        <v>0</v>
      </c>
      <c r="U162">
        <f>Projects!U162</f>
        <v>0</v>
      </c>
      <c r="V162">
        <f>Projects!V162</f>
        <v>0</v>
      </c>
      <c r="W162">
        <f>Projects!W162</f>
        <v>0</v>
      </c>
      <c r="X162">
        <f>Projects!X162</f>
        <v>0</v>
      </c>
    </row>
    <row r="163" spans="1:24">
      <c r="A163">
        <f>Projects!A163</f>
        <v>0</v>
      </c>
      <c r="B163">
        <f>Projects!B163</f>
        <v>0</v>
      </c>
      <c r="C163">
        <f>Projects!C163</f>
        <v>0</v>
      </c>
      <c r="D163">
        <f>Projects!D163</f>
        <v>0</v>
      </c>
      <c r="E163">
        <f>Projects!E163</f>
        <v>0</v>
      </c>
      <c r="F163">
        <f>Projects!F163</f>
        <v>0</v>
      </c>
      <c r="G163">
        <f>Projects!G163</f>
        <v>0</v>
      </c>
      <c r="H163">
        <f>Projects!H163</f>
        <v>0</v>
      </c>
      <c r="I163">
        <f>Projects!I163</f>
        <v>0</v>
      </c>
      <c r="J163">
        <f>Projects!J163</f>
        <v>0</v>
      </c>
      <c r="K163">
        <f>Projects!K163</f>
        <v>0</v>
      </c>
      <c r="L163">
        <f>Projects!L163</f>
        <v>0</v>
      </c>
      <c r="M163">
        <f>Projects!M163</f>
        <v>0</v>
      </c>
      <c r="N163">
        <f>Projects!N163</f>
        <v>0</v>
      </c>
      <c r="O163">
        <f>Projects!O163</f>
        <v>0</v>
      </c>
      <c r="P163">
        <f>Projects!P163</f>
        <v>0</v>
      </c>
      <c r="Q163">
        <f>Projects!Q163</f>
        <v>0</v>
      </c>
      <c r="R163">
        <f>Projects!R163</f>
        <v>0</v>
      </c>
      <c r="S163">
        <f>Projects!S163</f>
        <v>0</v>
      </c>
      <c r="T163">
        <f>Projects!T163</f>
        <v>0</v>
      </c>
      <c r="U163">
        <f>Projects!U163</f>
        <v>0</v>
      </c>
      <c r="V163">
        <f>Projects!V163</f>
        <v>0</v>
      </c>
      <c r="W163">
        <f>Projects!W163</f>
        <v>0</v>
      </c>
      <c r="X163">
        <f>Projects!X163</f>
        <v>0</v>
      </c>
    </row>
    <row r="164" spans="1:24">
      <c r="A164">
        <f>Projects!A164</f>
        <v>0</v>
      </c>
      <c r="B164">
        <f>Projects!B164</f>
        <v>0</v>
      </c>
      <c r="C164">
        <f>Projects!C164</f>
        <v>0</v>
      </c>
      <c r="D164">
        <f>Projects!D164</f>
        <v>0</v>
      </c>
      <c r="E164">
        <f>Projects!E164</f>
        <v>0</v>
      </c>
      <c r="F164">
        <f>Projects!F164</f>
        <v>0</v>
      </c>
      <c r="G164">
        <f>Projects!G164</f>
        <v>0</v>
      </c>
      <c r="H164">
        <f>Projects!H164</f>
        <v>0</v>
      </c>
      <c r="I164">
        <f>Projects!I164</f>
        <v>0</v>
      </c>
      <c r="J164">
        <f>Projects!J164</f>
        <v>0</v>
      </c>
      <c r="K164">
        <f>Projects!K164</f>
        <v>0</v>
      </c>
      <c r="L164">
        <f>Projects!L164</f>
        <v>0</v>
      </c>
      <c r="M164">
        <f>Projects!M164</f>
        <v>0</v>
      </c>
      <c r="N164">
        <f>Projects!N164</f>
        <v>0</v>
      </c>
      <c r="O164">
        <f>Projects!O164</f>
        <v>0</v>
      </c>
      <c r="P164">
        <f>Projects!P164</f>
        <v>0</v>
      </c>
      <c r="Q164">
        <f>Projects!Q164</f>
        <v>0</v>
      </c>
      <c r="R164">
        <f>Projects!R164</f>
        <v>0</v>
      </c>
      <c r="S164">
        <f>Projects!S164</f>
        <v>0</v>
      </c>
      <c r="T164">
        <f>Projects!T164</f>
        <v>0</v>
      </c>
      <c r="U164">
        <f>Projects!U164</f>
        <v>0</v>
      </c>
      <c r="V164">
        <f>Projects!V164</f>
        <v>0</v>
      </c>
      <c r="W164">
        <f>Projects!W164</f>
        <v>0</v>
      </c>
      <c r="X164">
        <f>Projects!X164</f>
        <v>0</v>
      </c>
    </row>
    <row r="165" spans="1:24">
      <c r="A165">
        <f>Projects!A165</f>
        <v>0</v>
      </c>
      <c r="B165">
        <f>Projects!B165</f>
        <v>0</v>
      </c>
      <c r="C165">
        <f>Projects!C165</f>
        <v>0</v>
      </c>
      <c r="D165">
        <f>Projects!D165</f>
        <v>0</v>
      </c>
      <c r="E165">
        <f>Projects!E165</f>
        <v>0</v>
      </c>
      <c r="F165">
        <f>Projects!F165</f>
        <v>0</v>
      </c>
      <c r="G165">
        <f>Projects!G165</f>
        <v>0</v>
      </c>
      <c r="H165">
        <f>Projects!H165</f>
        <v>0</v>
      </c>
      <c r="I165">
        <f>Projects!I165</f>
        <v>0</v>
      </c>
      <c r="J165">
        <f>Projects!J165</f>
        <v>0</v>
      </c>
      <c r="K165">
        <f>Projects!K165</f>
        <v>0</v>
      </c>
      <c r="L165">
        <f>Projects!L165</f>
        <v>0</v>
      </c>
      <c r="M165">
        <f>Projects!M165</f>
        <v>0</v>
      </c>
      <c r="N165">
        <f>Projects!N165</f>
        <v>0</v>
      </c>
      <c r="O165">
        <f>Projects!O165</f>
        <v>0</v>
      </c>
      <c r="P165">
        <f>Projects!P165</f>
        <v>0</v>
      </c>
      <c r="Q165">
        <f>Projects!Q165</f>
        <v>0</v>
      </c>
      <c r="R165">
        <f>Projects!R165</f>
        <v>0</v>
      </c>
      <c r="S165">
        <f>Projects!S165</f>
        <v>0</v>
      </c>
      <c r="T165">
        <f>Projects!T165</f>
        <v>0</v>
      </c>
      <c r="U165">
        <f>Projects!U165</f>
        <v>0</v>
      </c>
      <c r="V165">
        <f>Projects!V165</f>
        <v>0</v>
      </c>
      <c r="W165">
        <f>Projects!W165</f>
        <v>0</v>
      </c>
      <c r="X165">
        <f>Projects!X165</f>
        <v>0</v>
      </c>
    </row>
    <row r="166" spans="1:24">
      <c r="A166">
        <f>Projects!A166</f>
        <v>0</v>
      </c>
      <c r="B166">
        <f>Projects!B166</f>
        <v>0</v>
      </c>
      <c r="C166">
        <f>Projects!C166</f>
        <v>0</v>
      </c>
      <c r="D166">
        <f>Projects!D166</f>
        <v>0</v>
      </c>
      <c r="E166">
        <f>Projects!E166</f>
        <v>0</v>
      </c>
      <c r="F166">
        <f>Projects!F166</f>
        <v>0</v>
      </c>
      <c r="G166">
        <f>Projects!G166</f>
        <v>0</v>
      </c>
      <c r="H166">
        <f>Projects!H166</f>
        <v>0</v>
      </c>
      <c r="I166">
        <f>Projects!I166</f>
        <v>0</v>
      </c>
      <c r="J166">
        <f>Projects!J166</f>
        <v>0</v>
      </c>
      <c r="K166">
        <f>Projects!K166</f>
        <v>0</v>
      </c>
      <c r="L166">
        <f>Projects!L166</f>
        <v>0</v>
      </c>
      <c r="M166">
        <f>Projects!M166</f>
        <v>0</v>
      </c>
      <c r="N166">
        <f>Projects!N166</f>
        <v>0</v>
      </c>
      <c r="O166">
        <f>Projects!O166</f>
        <v>0</v>
      </c>
      <c r="P166">
        <f>Projects!P166</f>
        <v>0</v>
      </c>
      <c r="Q166">
        <f>Projects!Q166</f>
        <v>0</v>
      </c>
      <c r="R166">
        <f>Projects!R166</f>
        <v>0</v>
      </c>
      <c r="S166">
        <f>Projects!S166</f>
        <v>0</v>
      </c>
      <c r="T166">
        <f>Projects!T166</f>
        <v>0</v>
      </c>
      <c r="U166">
        <f>Projects!U166</f>
        <v>0</v>
      </c>
      <c r="V166">
        <f>Projects!V166</f>
        <v>0</v>
      </c>
      <c r="W166">
        <f>Projects!W166</f>
        <v>0</v>
      </c>
      <c r="X166">
        <f>Projects!X166</f>
        <v>0</v>
      </c>
    </row>
    <row r="167" spans="1:24">
      <c r="A167">
        <f>Projects!A167</f>
        <v>0</v>
      </c>
      <c r="B167">
        <f>Projects!B167</f>
        <v>0</v>
      </c>
      <c r="C167">
        <f>Projects!C167</f>
        <v>0</v>
      </c>
      <c r="D167">
        <f>Projects!D167</f>
        <v>0</v>
      </c>
      <c r="E167">
        <f>Projects!E167</f>
        <v>0</v>
      </c>
      <c r="F167">
        <f>Projects!F167</f>
        <v>0</v>
      </c>
      <c r="G167">
        <f>Projects!G167</f>
        <v>0</v>
      </c>
      <c r="H167">
        <f>Projects!H167</f>
        <v>0</v>
      </c>
      <c r="I167">
        <f>Projects!I167</f>
        <v>0</v>
      </c>
      <c r="J167">
        <f>Projects!J167</f>
        <v>0</v>
      </c>
      <c r="K167">
        <f>Projects!K167</f>
        <v>0</v>
      </c>
      <c r="L167">
        <f>Projects!L167</f>
        <v>0</v>
      </c>
      <c r="M167">
        <f>Projects!M167</f>
        <v>0</v>
      </c>
      <c r="N167">
        <f>Projects!N167</f>
        <v>0</v>
      </c>
      <c r="O167">
        <f>Projects!O167</f>
        <v>0</v>
      </c>
      <c r="P167">
        <f>Projects!P167</f>
        <v>0</v>
      </c>
      <c r="Q167">
        <f>Projects!Q167</f>
        <v>0</v>
      </c>
      <c r="R167">
        <f>Projects!R167</f>
        <v>0</v>
      </c>
      <c r="S167">
        <f>Projects!S167</f>
        <v>0</v>
      </c>
      <c r="T167">
        <f>Projects!T167</f>
        <v>0</v>
      </c>
      <c r="U167">
        <f>Projects!U167</f>
        <v>0</v>
      </c>
      <c r="V167">
        <f>Projects!V167</f>
        <v>0</v>
      </c>
      <c r="W167">
        <f>Projects!W167</f>
        <v>0</v>
      </c>
      <c r="X167">
        <f>Projects!X167</f>
        <v>0</v>
      </c>
    </row>
    <row r="168" spans="1:24">
      <c r="A168">
        <f>Projects!A168</f>
        <v>0</v>
      </c>
      <c r="B168">
        <f>Projects!B168</f>
        <v>0</v>
      </c>
      <c r="C168">
        <f>Projects!C168</f>
        <v>0</v>
      </c>
      <c r="D168">
        <f>Projects!D168</f>
        <v>0</v>
      </c>
      <c r="E168">
        <f>Projects!E168</f>
        <v>0</v>
      </c>
      <c r="F168">
        <f>Projects!F168</f>
        <v>0</v>
      </c>
      <c r="G168">
        <f>Projects!G168</f>
        <v>0</v>
      </c>
      <c r="H168">
        <f>Projects!H168</f>
        <v>0</v>
      </c>
      <c r="I168">
        <f>Projects!I168</f>
        <v>0</v>
      </c>
      <c r="J168">
        <f>Projects!J168</f>
        <v>0</v>
      </c>
      <c r="K168">
        <f>Projects!K168</f>
        <v>0</v>
      </c>
      <c r="L168">
        <f>Projects!L168</f>
        <v>0</v>
      </c>
      <c r="M168">
        <f>Projects!M168</f>
        <v>0</v>
      </c>
      <c r="N168">
        <f>Projects!N168</f>
        <v>0</v>
      </c>
      <c r="O168">
        <f>Projects!O168</f>
        <v>0</v>
      </c>
      <c r="P168">
        <f>Projects!P168</f>
        <v>0</v>
      </c>
      <c r="Q168">
        <f>Projects!Q168</f>
        <v>0</v>
      </c>
      <c r="R168">
        <f>Projects!R168</f>
        <v>0</v>
      </c>
      <c r="S168">
        <f>Projects!S168</f>
        <v>0</v>
      </c>
      <c r="T168">
        <f>Projects!T168</f>
        <v>0</v>
      </c>
      <c r="U168">
        <f>Projects!U168</f>
        <v>0</v>
      </c>
      <c r="V168">
        <f>Projects!V168</f>
        <v>0</v>
      </c>
      <c r="W168">
        <f>Projects!W168</f>
        <v>0</v>
      </c>
      <c r="X168">
        <f>Projects!X168</f>
        <v>0</v>
      </c>
    </row>
    <row r="169" spans="1:24">
      <c r="A169">
        <f>Projects!A169</f>
        <v>0</v>
      </c>
      <c r="B169">
        <f>Projects!B169</f>
        <v>0</v>
      </c>
      <c r="C169">
        <f>Projects!C169</f>
        <v>0</v>
      </c>
      <c r="D169">
        <f>Projects!D169</f>
        <v>0</v>
      </c>
      <c r="E169">
        <f>Projects!E169</f>
        <v>0</v>
      </c>
      <c r="F169">
        <f>Projects!F169</f>
        <v>0</v>
      </c>
      <c r="G169">
        <f>Projects!G169</f>
        <v>0</v>
      </c>
      <c r="H169">
        <f>Projects!H169</f>
        <v>0</v>
      </c>
      <c r="I169">
        <f>Projects!I169</f>
        <v>0</v>
      </c>
      <c r="J169">
        <f>Projects!J169</f>
        <v>0</v>
      </c>
      <c r="K169">
        <f>Projects!K169</f>
        <v>0</v>
      </c>
      <c r="L169">
        <f>Projects!L169</f>
        <v>0</v>
      </c>
      <c r="M169">
        <f>Projects!M169</f>
        <v>0</v>
      </c>
      <c r="N169">
        <f>Projects!N169</f>
        <v>0</v>
      </c>
      <c r="O169">
        <f>Projects!O169</f>
        <v>0</v>
      </c>
      <c r="P169">
        <f>Projects!P169</f>
        <v>0</v>
      </c>
      <c r="Q169">
        <f>Projects!Q169</f>
        <v>0</v>
      </c>
      <c r="R169">
        <f>Projects!R169</f>
        <v>0</v>
      </c>
      <c r="S169">
        <f>Projects!S169</f>
        <v>0</v>
      </c>
      <c r="T169">
        <f>Projects!T169</f>
        <v>0</v>
      </c>
      <c r="U169">
        <f>Projects!U169</f>
        <v>0</v>
      </c>
      <c r="V169">
        <f>Projects!V169</f>
        <v>0</v>
      </c>
      <c r="W169">
        <f>Projects!W169</f>
        <v>0</v>
      </c>
      <c r="X169">
        <f>Projects!X169</f>
        <v>0</v>
      </c>
    </row>
    <row r="170" spans="1:24">
      <c r="A170">
        <f>Projects!A170</f>
        <v>0</v>
      </c>
      <c r="B170">
        <f>Projects!B170</f>
        <v>0</v>
      </c>
      <c r="C170">
        <f>Projects!C170</f>
        <v>0</v>
      </c>
      <c r="D170">
        <f>Projects!D170</f>
        <v>0</v>
      </c>
      <c r="E170">
        <f>Projects!E170</f>
        <v>0</v>
      </c>
      <c r="F170">
        <f>Projects!F170</f>
        <v>0</v>
      </c>
      <c r="G170">
        <f>Projects!G170</f>
        <v>0</v>
      </c>
      <c r="H170">
        <f>Projects!H170</f>
        <v>0</v>
      </c>
      <c r="I170">
        <f>Projects!I170</f>
        <v>0</v>
      </c>
      <c r="J170">
        <f>Projects!J170</f>
        <v>0</v>
      </c>
      <c r="K170">
        <f>Projects!K170</f>
        <v>0</v>
      </c>
      <c r="L170">
        <f>Projects!L170</f>
        <v>0</v>
      </c>
      <c r="M170">
        <f>Projects!M170</f>
        <v>0</v>
      </c>
      <c r="N170">
        <f>Projects!N170</f>
        <v>0</v>
      </c>
      <c r="O170">
        <f>Projects!O170</f>
        <v>0</v>
      </c>
      <c r="P170">
        <f>Projects!P170</f>
        <v>0</v>
      </c>
      <c r="Q170">
        <f>Projects!Q170</f>
        <v>0</v>
      </c>
      <c r="R170">
        <f>Projects!R170</f>
        <v>0</v>
      </c>
      <c r="S170">
        <f>Projects!S170</f>
        <v>0</v>
      </c>
      <c r="T170">
        <f>Projects!T170</f>
        <v>0</v>
      </c>
      <c r="U170">
        <f>Projects!U170</f>
        <v>0</v>
      </c>
      <c r="V170">
        <f>Projects!V170</f>
        <v>0</v>
      </c>
      <c r="W170">
        <f>Projects!W170</f>
        <v>0</v>
      </c>
      <c r="X170">
        <f>Projects!X170</f>
        <v>0</v>
      </c>
    </row>
    <row r="171" spans="1:24">
      <c r="A171">
        <f>Projects!A171</f>
        <v>0</v>
      </c>
      <c r="B171">
        <f>Projects!B171</f>
        <v>0</v>
      </c>
      <c r="C171">
        <f>Projects!C171</f>
        <v>0</v>
      </c>
      <c r="D171">
        <f>Projects!D171</f>
        <v>0</v>
      </c>
      <c r="E171">
        <f>Projects!E171</f>
        <v>0</v>
      </c>
      <c r="F171">
        <f>Projects!F171</f>
        <v>0</v>
      </c>
      <c r="G171">
        <f>Projects!G171</f>
        <v>0</v>
      </c>
      <c r="H171">
        <f>Projects!H171</f>
        <v>0</v>
      </c>
      <c r="I171">
        <f>Projects!I171</f>
        <v>0</v>
      </c>
      <c r="J171">
        <f>Projects!J171</f>
        <v>0</v>
      </c>
      <c r="K171">
        <f>Projects!K171</f>
        <v>0</v>
      </c>
      <c r="L171">
        <f>Projects!L171</f>
        <v>0</v>
      </c>
      <c r="M171">
        <f>Projects!M171</f>
        <v>0</v>
      </c>
      <c r="N171">
        <f>Projects!N171</f>
        <v>0</v>
      </c>
      <c r="O171">
        <f>Projects!O171</f>
        <v>0</v>
      </c>
      <c r="P171">
        <f>Projects!P171</f>
        <v>0</v>
      </c>
      <c r="Q171">
        <f>Projects!Q171</f>
        <v>0</v>
      </c>
      <c r="R171">
        <f>Projects!R171</f>
        <v>0</v>
      </c>
      <c r="S171">
        <f>Projects!S171</f>
        <v>0</v>
      </c>
      <c r="T171">
        <f>Projects!T171</f>
        <v>0</v>
      </c>
      <c r="U171">
        <f>Projects!U171</f>
        <v>0</v>
      </c>
      <c r="V171">
        <f>Projects!V171</f>
        <v>0</v>
      </c>
      <c r="W171">
        <f>Projects!W171</f>
        <v>0</v>
      </c>
      <c r="X171">
        <f>Projects!X171</f>
        <v>0</v>
      </c>
    </row>
    <row r="172" spans="1:24">
      <c r="A172">
        <f>Projects!A172</f>
        <v>0</v>
      </c>
      <c r="B172">
        <f>Projects!B172</f>
        <v>0</v>
      </c>
      <c r="C172">
        <f>Projects!C172</f>
        <v>0</v>
      </c>
      <c r="D172">
        <f>Projects!D172</f>
        <v>0</v>
      </c>
      <c r="E172">
        <f>Projects!E172</f>
        <v>0</v>
      </c>
      <c r="F172">
        <f>Projects!F172</f>
        <v>0</v>
      </c>
      <c r="G172">
        <f>Projects!G172</f>
        <v>0</v>
      </c>
      <c r="H172">
        <f>Projects!H172</f>
        <v>0</v>
      </c>
      <c r="I172">
        <f>Projects!I172</f>
        <v>0</v>
      </c>
      <c r="J172">
        <f>Projects!J172</f>
        <v>0</v>
      </c>
      <c r="K172">
        <f>Projects!K172</f>
        <v>0</v>
      </c>
      <c r="L172">
        <f>Projects!L172</f>
        <v>0</v>
      </c>
      <c r="M172">
        <f>Projects!M172</f>
        <v>0</v>
      </c>
      <c r="N172">
        <f>Projects!N172</f>
        <v>0</v>
      </c>
      <c r="O172">
        <f>Projects!O172</f>
        <v>0</v>
      </c>
      <c r="P172">
        <f>Projects!P172</f>
        <v>0</v>
      </c>
      <c r="Q172">
        <f>Projects!Q172</f>
        <v>0</v>
      </c>
      <c r="R172">
        <f>Projects!R172</f>
        <v>0</v>
      </c>
      <c r="S172">
        <f>Projects!S172</f>
        <v>0</v>
      </c>
      <c r="T172">
        <f>Projects!T172</f>
        <v>0</v>
      </c>
      <c r="U172">
        <f>Projects!U172</f>
        <v>0</v>
      </c>
      <c r="V172">
        <f>Projects!V172</f>
        <v>0</v>
      </c>
      <c r="W172">
        <f>Projects!W172</f>
        <v>0</v>
      </c>
      <c r="X172">
        <f>Projects!X172</f>
        <v>0</v>
      </c>
    </row>
    <row r="173" spans="1:24">
      <c r="A173">
        <f>Projects!A173</f>
        <v>0</v>
      </c>
      <c r="B173">
        <f>Projects!B173</f>
        <v>0</v>
      </c>
      <c r="C173">
        <f>Projects!C173</f>
        <v>0</v>
      </c>
      <c r="D173">
        <f>Projects!D173</f>
        <v>0</v>
      </c>
      <c r="E173">
        <f>Projects!E173</f>
        <v>0</v>
      </c>
      <c r="F173">
        <f>Projects!F173</f>
        <v>0</v>
      </c>
      <c r="G173">
        <f>Projects!G173</f>
        <v>0</v>
      </c>
      <c r="H173">
        <f>Projects!H173</f>
        <v>0</v>
      </c>
      <c r="I173">
        <f>Projects!I173</f>
        <v>0</v>
      </c>
      <c r="J173">
        <f>Projects!J173</f>
        <v>0</v>
      </c>
      <c r="K173">
        <f>Projects!K173</f>
        <v>0</v>
      </c>
      <c r="L173">
        <f>Projects!L173</f>
        <v>0</v>
      </c>
      <c r="M173">
        <f>Projects!M173</f>
        <v>0</v>
      </c>
      <c r="N173">
        <f>Projects!N173</f>
        <v>0</v>
      </c>
      <c r="O173">
        <f>Projects!O173</f>
        <v>0</v>
      </c>
      <c r="P173">
        <f>Projects!P173</f>
        <v>0</v>
      </c>
      <c r="Q173">
        <f>Projects!Q173</f>
        <v>0</v>
      </c>
      <c r="R173">
        <f>Projects!R173</f>
        <v>0</v>
      </c>
      <c r="S173">
        <f>Projects!S173</f>
        <v>0</v>
      </c>
      <c r="T173">
        <f>Projects!T173</f>
        <v>0</v>
      </c>
      <c r="U173">
        <f>Projects!U173</f>
        <v>0</v>
      </c>
      <c r="V173">
        <f>Projects!V173</f>
        <v>0</v>
      </c>
      <c r="W173">
        <f>Projects!W173</f>
        <v>0</v>
      </c>
      <c r="X173">
        <f>Projects!X173</f>
        <v>0</v>
      </c>
    </row>
    <row r="174" spans="1:24">
      <c r="A174">
        <f>Projects!A174</f>
        <v>0</v>
      </c>
      <c r="B174">
        <f>Projects!B174</f>
        <v>0</v>
      </c>
      <c r="C174">
        <f>Projects!C174</f>
        <v>0</v>
      </c>
      <c r="D174">
        <f>Projects!D174</f>
        <v>0</v>
      </c>
      <c r="E174">
        <f>Projects!E174</f>
        <v>0</v>
      </c>
      <c r="F174">
        <f>Projects!F174</f>
        <v>0</v>
      </c>
      <c r="G174">
        <f>Projects!G174</f>
        <v>0</v>
      </c>
      <c r="H174">
        <f>Projects!H174</f>
        <v>0</v>
      </c>
      <c r="I174">
        <f>Projects!I174</f>
        <v>0</v>
      </c>
      <c r="J174">
        <f>Projects!J174</f>
        <v>0</v>
      </c>
      <c r="K174">
        <f>Projects!K174</f>
        <v>0</v>
      </c>
      <c r="L174">
        <f>Projects!L174</f>
        <v>0</v>
      </c>
      <c r="M174">
        <f>Projects!M174</f>
        <v>0</v>
      </c>
      <c r="N174">
        <f>Projects!N174</f>
        <v>0</v>
      </c>
      <c r="O174">
        <f>Projects!O174</f>
        <v>0</v>
      </c>
      <c r="P174">
        <f>Projects!P174</f>
        <v>0</v>
      </c>
      <c r="Q174">
        <f>Projects!Q174</f>
        <v>0</v>
      </c>
      <c r="R174">
        <f>Projects!R174</f>
        <v>0</v>
      </c>
      <c r="S174">
        <f>Projects!S174</f>
        <v>0</v>
      </c>
      <c r="T174">
        <f>Projects!T174</f>
        <v>0</v>
      </c>
      <c r="U174">
        <f>Projects!U174</f>
        <v>0</v>
      </c>
      <c r="V174">
        <f>Projects!V174</f>
        <v>0</v>
      </c>
      <c r="W174">
        <f>Projects!W174</f>
        <v>0</v>
      </c>
      <c r="X174">
        <f>Projects!X174</f>
        <v>0</v>
      </c>
    </row>
    <row r="175" spans="1:24">
      <c r="A175">
        <f>Projects!A175</f>
        <v>0</v>
      </c>
      <c r="B175">
        <f>Projects!B175</f>
        <v>0</v>
      </c>
      <c r="C175">
        <f>Projects!C175</f>
        <v>0</v>
      </c>
      <c r="D175">
        <f>Projects!D175</f>
        <v>0</v>
      </c>
      <c r="E175">
        <f>Projects!E175</f>
        <v>0</v>
      </c>
      <c r="F175">
        <f>Projects!F175</f>
        <v>0</v>
      </c>
      <c r="G175">
        <f>Projects!G175</f>
        <v>0</v>
      </c>
      <c r="H175">
        <f>Projects!H175</f>
        <v>0</v>
      </c>
      <c r="I175">
        <f>Projects!I175</f>
        <v>0</v>
      </c>
      <c r="J175">
        <f>Projects!J175</f>
        <v>0</v>
      </c>
      <c r="K175">
        <f>Projects!K175</f>
        <v>0</v>
      </c>
      <c r="L175">
        <f>Projects!L175</f>
        <v>0</v>
      </c>
      <c r="M175">
        <f>Projects!M175</f>
        <v>0</v>
      </c>
      <c r="N175">
        <f>Projects!N175</f>
        <v>0</v>
      </c>
      <c r="O175">
        <f>Projects!O175</f>
        <v>0</v>
      </c>
      <c r="P175">
        <f>Projects!P175</f>
        <v>0</v>
      </c>
      <c r="Q175">
        <f>Projects!Q175</f>
        <v>0</v>
      </c>
      <c r="R175">
        <f>Projects!R175</f>
        <v>0</v>
      </c>
      <c r="S175">
        <f>Projects!S175</f>
        <v>0</v>
      </c>
      <c r="T175">
        <f>Projects!T175</f>
        <v>0</v>
      </c>
      <c r="U175">
        <f>Projects!U175</f>
        <v>0</v>
      </c>
      <c r="V175">
        <f>Projects!V175</f>
        <v>0</v>
      </c>
      <c r="W175">
        <f>Projects!W175</f>
        <v>0</v>
      </c>
      <c r="X175">
        <f>Projects!X175</f>
        <v>0</v>
      </c>
    </row>
    <row r="176" spans="1:24">
      <c r="A176">
        <f>Projects!A176</f>
        <v>0</v>
      </c>
      <c r="B176">
        <f>Projects!B176</f>
        <v>0</v>
      </c>
      <c r="C176">
        <f>Projects!C176</f>
        <v>0</v>
      </c>
      <c r="D176">
        <f>Projects!D176</f>
        <v>0</v>
      </c>
      <c r="E176">
        <f>Projects!E176</f>
        <v>0</v>
      </c>
      <c r="F176">
        <f>Projects!F176</f>
        <v>0</v>
      </c>
      <c r="G176">
        <f>Projects!G176</f>
        <v>0</v>
      </c>
      <c r="H176">
        <f>Projects!H176</f>
        <v>0</v>
      </c>
      <c r="I176">
        <f>Projects!I176</f>
        <v>0</v>
      </c>
      <c r="J176">
        <f>Projects!J176</f>
        <v>0</v>
      </c>
      <c r="K176">
        <f>Projects!K176</f>
        <v>0</v>
      </c>
      <c r="L176">
        <f>Projects!L176</f>
        <v>0</v>
      </c>
      <c r="M176">
        <f>Projects!M176</f>
        <v>0</v>
      </c>
      <c r="N176">
        <f>Projects!N176</f>
        <v>0</v>
      </c>
      <c r="O176">
        <f>Projects!O176</f>
        <v>0</v>
      </c>
      <c r="P176">
        <f>Projects!P176</f>
        <v>0</v>
      </c>
      <c r="Q176">
        <f>Projects!Q176</f>
        <v>0</v>
      </c>
      <c r="R176">
        <f>Projects!R176</f>
        <v>0</v>
      </c>
      <c r="S176">
        <f>Projects!S176</f>
        <v>0</v>
      </c>
      <c r="T176">
        <f>Projects!T176</f>
        <v>0</v>
      </c>
      <c r="U176">
        <f>Projects!U176</f>
        <v>0</v>
      </c>
      <c r="V176">
        <f>Projects!V176</f>
        <v>0</v>
      </c>
      <c r="W176">
        <f>Projects!W176</f>
        <v>0</v>
      </c>
      <c r="X176">
        <f>Projects!X176</f>
        <v>0</v>
      </c>
    </row>
    <row r="177" spans="1:24">
      <c r="A177">
        <f>Projects!A177</f>
        <v>0</v>
      </c>
      <c r="B177">
        <f>Projects!B177</f>
        <v>0</v>
      </c>
      <c r="C177">
        <f>Projects!C177</f>
        <v>0</v>
      </c>
      <c r="D177">
        <f>Projects!D177</f>
        <v>0</v>
      </c>
      <c r="E177">
        <f>Projects!E177</f>
        <v>0</v>
      </c>
      <c r="F177">
        <f>Projects!F177</f>
        <v>0</v>
      </c>
      <c r="G177">
        <f>Projects!G177</f>
        <v>0</v>
      </c>
      <c r="H177">
        <f>Projects!H177</f>
        <v>0</v>
      </c>
      <c r="I177">
        <f>Projects!I177</f>
        <v>0</v>
      </c>
      <c r="J177">
        <f>Projects!J177</f>
        <v>0</v>
      </c>
      <c r="K177">
        <f>Projects!K177</f>
        <v>0</v>
      </c>
      <c r="L177">
        <f>Projects!L177</f>
        <v>0</v>
      </c>
      <c r="M177">
        <f>Projects!M177</f>
        <v>0</v>
      </c>
      <c r="N177">
        <f>Projects!N177</f>
        <v>0</v>
      </c>
      <c r="O177">
        <f>Projects!O177</f>
        <v>0</v>
      </c>
      <c r="P177">
        <f>Projects!P177</f>
        <v>0</v>
      </c>
      <c r="Q177">
        <f>Projects!Q177</f>
        <v>0</v>
      </c>
      <c r="R177">
        <f>Projects!R177</f>
        <v>0</v>
      </c>
      <c r="S177">
        <f>Projects!S177</f>
        <v>0</v>
      </c>
      <c r="T177">
        <f>Projects!T177</f>
        <v>0</v>
      </c>
      <c r="U177">
        <f>Projects!U177</f>
        <v>0</v>
      </c>
      <c r="V177">
        <f>Projects!V177</f>
        <v>0</v>
      </c>
      <c r="W177">
        <f>Projects!W177</f>
        <v>0</v>
      </c>
      <c r="X177">
        <f>Projects!X177</f>
        <v>0</v>
      </c>
    </row>
    <row r="178" spans="1:24">
      <c r="A178">
        <f>Projects!A178</f>
        <v>0</v>
      </c>
      <c r="B178">
        <f>Projects!B178</f>
        <v>0</v>
      </c>
      <c r="C178">
        <f>Projects!C178</f>
        <v>0</v>
      </c>
      <c r="D178">
        <f>Projects!D178</f>
        <v>0</v>
      </c>
      <c r="E178">
        <f>Projects!E178</f>
        <v>0</v>
      </c>
      <c r="F178">
        <f>Projects!F178</f>
        <v>0</v>
      </c>
      <c r="G178">
        <f>Projects!G178</f>
        <v>0</v>
      </c>
      <c r="H178">
        <f>Projects!H178</f>
        <v>0</v>
      </c>
      <c r="I178">
        <f>Projects!I178</f>
        <v>0</v>
      </c>
      <c r="J178">
        <f>Projects!J178</f>
        <v>0</v>
      </c>
      <c r="K178">
        <f>Projects!K178</f>
        <v>0</v>
      </c>
      <c r="L178">
        <f>Projects!L178</f>
        <v>0</v>
      </c>
      <c r="M178">
        <f>Projects!M178</f>
        <v>0</v>
      </c>
      <c r="N178">
        <f>Projects!N178</f>
        <v>0</v>
      </c>
      <c r="O178">
        <f>Projects!O178</f>
        <v>0</v>
      </c>
      <c r="P178">
        <f>Projects!P178</f>
        <v>0</v>
      </c>
      <c r="Q178">
        <f>Projects!Q178</f>
        <v>0</v>
      </c>
      <c r="R178">
        <f>Projects!R178</f>
        <v>0</v>
      </c>
      <c r="S178">
        <f>Projects!S178</f>
        <v>0</v>
      </c>
      <c r="T178">
        <f>Projects!T178</f>
        <v>0</v>
      </c>
      <c r="U178">
        <f>Projects!U178</f>
        <v>0</v>
      </c>
      <c r="V178">
        <f>Projects!V178</f>
        <v>0</v>
      </c>
      <c r="W178">
        <f>Projects!W178</f>
        <v>0</v>
      </c>
      <c r="X178">
        <f>Projects!X178</f>
        <v>0</v>
      </c>
    </row>
    <row r="179" spans="1:24">
      <c r="A179">
        <f>Projects!A179</f>
        <v>0</v>
      </c>
      <c r="B179">
        <f>Projects!B179</f>
        <v>0</v>
      </c>
      <c r="C179">
        <f>Projects!C179</f>
        <v>0</v>
      </c>
      <c r="D179">
        <f>Projects!D179</f>
        <v>0</v>
      </c>
      <c r="E179">
        <f>Projects!E179</f>
        <v>0</v>
      </c>
      <c r="F179">
        <f>Projects!F179</f>
        <v>0</v>
      </c>
      <c r="G179">
        <f>Projects!G179</f>
        <v>0</v>
      </c>
      <c r="H179">
        <f>Projects!H179</f>
        <v>0</v>
      </c>
      <c r="I179">
        <f>Projects!I179</f>
        <v>0</v>
      </c>
      <c r="J179">
        <f>Projects!J179</f>
        <v>0</v>
      </c>
      <c r="K179">
        <f>Projects!K179</f>
        <v>0</v>
      </c>
      <c r="L179">
        <f>Projects!L179</f>
        <v>0</v>
      </c>
      <c r="M179">
        <f>Projects!M179</f>
        <v>0</v>
      </c>
      <c r="N179">
        <f>Projects!N179</f>
        <v>0</v>
      </c>
      <c r="O179">
        <f>Projects!O179</f>
        <v>0</v>
      </c>
      <c r="P179">
        <f>Projects!P179</f>
        <v>0</v>
      </c>
      <c r="Q179">
        <f>Projects!Q179</f>
        <v>0</v>
      </c>
      <c r="R179">
        <f>Projects!R179</f>
        <v>0</v>
      </c>
      <c r="S179">
        <f>Projects!S179</f>
        <v>0</v>
      </c>
      <c r="T179">
        <f>Projects!T179</f>
        <v>0</v>
      </c>
      <c r="U179">
        <f>Projects!U179</f>
        <v>0</v>
      </c>
      <c r="V179">
        <f>Projects!V179</f>
        <v>0</v>
      </c>
      <c r="W179">
        <f>Projects!W179</f>
        <v>0</v>
      </c>
      <c r="X179">
        <f>Projects!X179</f>
        <v>0</v>
      </c>
    </row>
    <row r="180" spans="1:24">
      <c r="A180">
        <f>Projects!A180</f>
        <v>0</v>
      </c>
      <c r="B180">
        <f>Projects!B180</f>
        <v>0</v>
      </c>
      <c r="C180">
        <f>Projects!C180</f>
        <v>0</v>
      </c>
      <c r="D180">
        <f>Projects!D180</f>
        <v>0</v>
      </c>
      <c r="E180">
        <f>Projects!E180</f>
        <v>0</v>
      </c>
      <c r="F180">
        <f>Projects!F180</f>
        <v>0</v>
      </c>
      <c r="G180">
        <f>Projects!G180</f>
        <v>0</v>
      </c>
      <c r="H180">
        <f>Projects!H180</f>
        <v>0</v>
      </c>
      <c r="I180">
        <f>Projects!I180</f>
        <v>0</v>
      </c>
      <c r="J180">
        <f>Projects!J180</f>
        <v>0</v>
      </c>
      <c r="K180">
        <f>Projects!K180</f>
        <v>0</v>
      </c>
      <c r="L180">
        <f>Projects!L180</f>
        <v>0</v>
      </c>
      <c r="M180">
        <f>Projects!M180</f>
        <v>0</v>
      </c>
      <c r="N180">
        <f>Projects!N180</f>
        <v>0</v>
      </c>
      <c r="O180">
        <f>Projects!O180</f>
        <v>0</v>
      </c>
      <c r="P180">
        <f>Projects!P180</f>
        <v>0</v>
      </c>
      <c r="Q180">
        <f>Projects!Q180</f>
        <v>0</v>
      </c>
      <c r="R180">
        <f>Projects!R180</f>
        <v>0</v>
      </c>
      <c r="S180">
        <f>Projects!S180</f>
        <v>0</v>
      </c>
      <c r="T180">
        <f>Projects!T180</f>
        <v>0</v>
      </c>
      <c r="U180">
        <f>Projects!U180</f>
        <v>0</v>
      </c>
      <c r="V180">
        <f>Projects!V180</f>
        <v>0</v>
      </c>
      <c r="W180">
        <f>Projects!W180</f>
        <v>0</v>
      </c>
      <c r="X180">
        <f>Projects!X180</f>
        <v>0</v>
      </c>
    </row>
    <row r="181" spans="1:24">
      <c r="A181">
        <f>Projects!A181</f>
        <v>0</v>
      </c>
      <c r="B181">
        <f>Projects!B181</f>
        <v>0</v>
      </c>
      <c r="C181">
        <f>Projects!C181</f>
        <v>0</v>
      </c>
      <c r="D181">
        <f>Projects!D181</f>
        <v>0</v>
      </c>
      <c r="E181">
        <f>Projects!E181</f>
        <v>0</v>
      </c>
      <c r="F181">
        <f>Projects!F181</f>
        <v>0</v>
      </c>
      <c r="G181">
        <f>Projects!G181</f>
        <v>0</v>
      </c>
      <c r="H181">
        <f>Projects!H181</f>
        <v>0</v>
      </c>
      <c r="I181">
        <f>Projects!I181</f>
        <v>0</v>
      </c>
      <c r="J181">
        <f>Projects!J181</f>
        <v>0</v>
      </c>
      <c r="K181">
        <f>Projects!K181</f>
        <v>0</v>
      </c>
      <c r="L181">
        <f>Projects!L181</f>
        <v>0</v>
      </c>
      <c r="M181">
        <f>Projects!M181</f>
        <v>0</v>
      </c>
      <c r="N181">
        <f>Projects!N181</f>
        <v>0</v>
      </c>
      <c r="O181">
        <f>Projects!O181</f>
        <v>0</v>
      </c>
      <c r="P181">
        <f>Projects!P181</f>
        <v>0</v>
      </c>
      <c r="Q181">
        <f>Projects!Q181</f>
        <v>0</v>
      </c>
      <c r="R181">
        <f>Projects!R181</f>
        <v>0</v>
      </c>
      <c r="S181">
        <f>Projects!S181</f>
        <v>0</v>
      </c>
      <c r="T181">
        <f>Projects!T181</f>
        <v>0</v>
      </c>
      <c r="U181">
        <f>Projects!U181</f>
        <v>0</v>
      </c>
      <c r="V181">
        <f>Projects!V181</f>
        <v>0</v>
      </c>
      <c r="W181">
        <f>Projects!W181</f>
        <v>0</v>
      </c>
      <c r="X181">
        <f>Projects!X181</f>
        <v>0</v>
      </c>
    </row>
    <row r="182" spans="1:24">
      <c r="A182">
        <f>Projects!A182</f>
        <v>0</v>
      </c>
      <c r="B182">
        <f>Projects!B182</f>
        <v>0</v>
      </c>
      <c r="C182">
        <f>Projects!C182</f>
        <v>0</v>
      </c>
      <c r="D182">
        <f>Projects!D182</f>
        <v>0</v>
      </c>
      <c r="E182">
        <f>Projects!E182</f>
        <v>0</v>
      </c>
      <c r="F182">
        <f>Projects!F182</f>
        <v>0</v>
      </c>
      <c r="G182">
        <f>Projects!G182</f>
        <v>0</v>
      </c>
      <c r="H182">
        <f>Projects!H182</f>
        <v>0</v>
      </c>
      <c r="I182">
        <f>Projects!I182</f>
        <v>0</v>
      </c>
      <c r="J182">
        <f>Projects!J182</f>
        <v>0</v>
      </c>
      <c r="K182">
        <f>Projects!K182</f>
        <v>0</v>
      </c>
      <c r="L182">
        <f>Projects!L182</f>
        <v>0</v>
      </c>
      <c r="M182">
        <f>Projects!M182</f>
        <v>0</v>
      </c>
      <c r="N182">
        <f>Projects!N182</f>
        <v>0</v>
      </c>
      <c r="O182">
        <f>Projects!O182</f>
        <v>0</v>
      </c>
      <c r="P182">
        <f>Projects!P182</f>
        <v>0</v>
      </c>
      <c r="Q182">
        <f>Projects!Q182</f>
        <v>0</v>
      </c>
      <c r="R182">
        <f>Projects!R182</f>
        <v>0</v>
      </c>
      <c r="S182">
        <f>Projects!S182</f>
        <v>0</v>
      </c>
      <c r="T182">
        <f>Projects!T182</f>
        <v>0</v>
      </c>
      <c r="U182">
        <f>Projects!U182</f>
        <v>0</v>
      </c>
      <c r="V182">
        <f>Projects!V182</f>
        <v>0</v>
      </c>
      <c r="W182">
        <f>Projects!W182</f>
        <v>0</v>
      </c>
      <c r="X182">
        <f>Projects!X182</f>
        <v>0</v>
      </c>
    </row>
    <row r="183" spans="1:24">
      <c r="A183">
        <f>Projects!A183</f>
        <v>0</v>
      </c>
      <c r="B183">
        <f>Projects!B183</f>
        <v>0</v>
      </c>
      <c r="C183">
        <f>Projects!C183</f>
        <v>0</v>
      </c>
      <c r="D183">
        <f>Projects!D183</f>
        <v>0</v>
      </c>
      <c r="E183">
        <f>Projects!E183</f>
        <v>0</v>
      </c>
      <c r="F183">
        <f>Projects!F183</f>
        <v>0</v>
      </c>
      <c r="G183">
        <f>Projects!G183</f>
        <v>0</v>
      </c>
      <c r="H183">
        <f>Projects!H183</f>
        <v>0</v>
      </c>
      <c r="I183">
        <f>Projects!I183</f>
        <v>0</v>
      </c>
      <c r="J183">
        <f>Projects!J183</f>
        <v>0</v>
      </c>
      <c r="K183">
        <f>Projects!K183</f>
        <v>0</v>
      </c>
      <c r="L183">
        <f>Projects!L183</f>
        <v>0</v>
      </c>
      <c r="M183">
        <f>Projects!M183</f>
        <v>0</v>
      </c>
      <c r="N183">
        <f>Projects!N183</f>
        <v>0</v>
      </c>
      <c r="O183">
        <f>Projects!O183</f>
        <v>0</v>
      </c>
      <c r="P183">
        <f>Projects!P183</f>
        <v>0</v>
      </c>
      <c r="Q183">
        <f>Projects!Q183</f>
        <v>0</v>
      </c>
      <c r="R183">
        <f>Projects!R183</f>
        <v>0</v>
      </c>
      <c r="S183">
        <f>Projects!S183</f>
        <v>0</v>
      </c>
      <c r="T183">
        <f>Projects!T183</f>
        <v>0</v>
      </c>
      <c r="U183">
        <f>Projects!U183</f>
        <v>0</v>
      </c>
      <c r="V183">
        <f>Projects!V183</f>
        <v>0</v>
      </c>
      <c r="W183">
        <f>Projects!W183</f>
        <v>0</v>
      </c>
      <c r="X183">
        <f>Projects!X183</f>
        <v>0</v>
      </c>
    </row>
    <row r="184" spans="1:24">
      <c r="A184">
        <f>Projects!A184</f>
        <v>0</v>
      </c>
      <c r="B184">
        <f>Projects!B184</f>
        <v>0</v>
      </c>
      <c r="C184">
        <f>Projects!C184</f>
        <v>0</v>
      </c>
      <c r="D184">
        <f>Projects!D184</f>
        <v>0</v>
      </c>
      <c r="E184">
        <f>Projects!E184</f>
        <v>0</v>
      </c>
      <c r="F184">
        <f>Projects!F184</f>
        <v>0</v>
      </c>
      <c r="G184">
        <f>Projects!G184</f>
        <v>0</v>
      </c>
      <c r="H184">
        <f>Projects!H184</f>
        <v>0</v>
      </c>
      <c r="I184">
        <f>Projects!I184</f>
        <v>0</v>
      </c>
      <c r="J184">
        <f>Projects!J184</f>
        <v>0</v>
      </c>
      <c r="K184">
        <f>Projects!K184</f>
        <v>0</v>
      </c>
      <c r="L184">
        <f>Projects!L184</f>
        <v>0</v>
      </c>
      <c r="M184">
        <f>Projects!M184</f>
        <v>0</v>
      </c>
      <c r="N184">
        <f>Projects!N184</f>
        <v>0</v>
      </c>
      <c r="O184">
        <f>Projects!O184</f>
        <v>0</v>
      </c>
      <c r="P184">
        <f>Projects!P184</f>
        <v>0</v>
      </c>
      <c r="Q184">
        <f>Projects!Q184</f>
        <v>0</v>
      </c>
      <c r="R184">
        <f>Projects!R184</f>
        <v>0</v>
      </c>
      <c r="S184">
        <f>Projects!S184</f>
        <v>0</v>
      </c>
      <c r="T184">
        <f>Projects!T184</f>
        <v>0</v>
      </c>
      <c r="U184">
        <f>Projects!U184</f>
        <v>0</v>
      </c>
      <c r="V184">
        <f>Projects!V184</f>
        <v>0</v>
      </c>
      <c r="W184">
        <f>Projects!W184</f>
        <v>0</v>
      </c>
      <c r="X184">
        <f>Projects!X184</f>
        <v>0</v>
      </c>
    </row>
    <row r="185" spans="1:24">
      <c r="A185">
        <f>Projects!A185</f>
        <v>0</v>
      </c>
      <c r="B185">
        <f>Projects!B185</f>
        <v>0</v>
      </c>
      <c r="C185">
        <f>Projects!C185</f>
        <v>0</v>
      </c>
      <c r="D185">
        <f>Projects!D185</f>
        <v>0</v>
      </c>
      <c r="E185">
        <f>Projects!E185</f>
        <v>0</v>
      </c>
      <c r="F185">
        <f>Projects!F185</f>
        <v>0</v>
      </c>
      <c r="G185">
        <f>Projects!G185</f>
        <v>0</v>
      </c>
      <c r="H185">
        <f>Projects!H185</f>
        <v>0</v>
      </c>
      <c r="I185">
        <f>Projects!I185</f>
        <v>0</v>
      </c>
      <c r="J185">
        <f>Projects!J185</f>
        <v>0</v>
      </c>
      <c r="K185">
        <f>Projects!K185</f>
        <v>0</v>
      </c>
      <c r="L185">
        <f>Projects!L185</f>
        <v>0</v>
      </c>
      <c r="M185">
        <f>Projects!M185</f>
        <v>0</v>
      </c>
      <c r="N185">
        <f>Projects!N185</f>
        <v>0</v>
      </c>
      <c r="O185">
        <f>Projects!O185</f>
        <v>0</v>
      </c>
      <c r="P185">
        <f>Projects!P185</f>
        <v>0</v>
      </c>
      <c r="Q185">
        <f>Projects!Q185</f>
        <v>0</v>
      </c>
      <c r="R185">
        <f>Projects!R185</f>
        <v>0</v>
      </c>
      <c r="S185">
        <f>Projects!S185</f>
        <v>0</v>
      </c>
      <c r="T185">
        <f>Projects!T185</f>
        <v>0</v>
      </c>
      <c r="U185">
        <f>Projects!U185</f>
        <v>0</v>
      </c>
      <c r="V185">
        <f>Projects!V185</f>
        <v>0</v>
      </c>
      <c r="W185">
        <f>Projects!W185</f>
        <v>0</v>
      </c>
      <c r="X185">
        <f>Projects!X185</f>
        <v>0</v>
      </c>
    </row>
    <row r="186" spans="1:24">
      <c r="A186">
        <f>Projects!A186</f>
        <v>0</v>
      </c>
      <c r="B186">
        <f>Projects!B186</f>
        <v>0</v>
      </c>
      <c r="C186">
        <f>Projects!C186</f>
        <v>0</v>
      </c>
      <c r="D186">
        <f>Projects!D186</f>
        <v>0</v>
      </c>
      <c r="E186">
        <f>Projects!E186</f>
        <v>0</v>
      </c>
      <c r="F186">
        <f>Projects!F186</f>
        <v>0</v>
      </c>
      <c r="G186">
        <f>Projects!G186</f>
        <v>0</v>
      </c>
      <c r="H186">
        <f>Projects!H186</f>
        <v>0</v>
      </c>
      <c r="I186">
        <f>Projects!I186</f>
        <v>0</v>
      </c>
      <c r="J186">
        <f>Projects!J186</f>
        <v>0</v>
      </c>
      <c r="K186">
        <f>Projects!K186</f>
        <v>0</v>
      </c>
      <c r="L186">
        <f>Projects!L186</f>
        <v>0</v>
      </c>
      <c r="M186">
        <f>Projects!M186</f>
        <v>0</v>
      </c>
      <c r="N186">
        <f>Projects!N186</f>
        <v>0</v>
      </c>
      <c r="O186">
        <f>Projects!O186</f>
        <v>0</v>
      </c>
      <c r="P186">
        <f>Projects!P186</f>
        <v>0</v>
      </c>
      <c r="Q186">
        <f>Projects!Q186</f>
        <v>0</v>
      </c>
      <c r="R186">
        <f>Projects!R186</f>
        <v>0</v>
      </c>
      <c r="S186">
        <f>Projects!S186</f>
        <v>0</v>
      </c>
      <c r="T186">
        <f>Projects!T186</f>
        <v>0</v>
      </c>
      <c r="U186">
        <f>Projects!U186</f>
        <v>0</v>
      </c>
      <c r="V186">
        <f>Projects!V186</f>
        <v>0</v>
      </c>
      <c r="W186">
        <f>Projects!W186</f>
        <v>0</v>
      </c>
      <c r="X186">
        <f>Projects!X186</f>
        <v>0</v>
      </c>
    </row>
    <row r="187" spans="1:24">
      <c r="A187">
        <f>Projects!A187</f>
        <v>0</v>
      </c>
      <c r="B187">
        <f>Projects!B187</f>
        <v>0</v>
      </c>
      <c r="C187">
        <f>Projects!C187</f>
        <v>0</v>
      </c>
      <c r="D187">
        <f>Projects!D187</f>
        <v>0</v>
      </c>
      <c r="E187">
        <f>Projects!E187</f>
        <v>0</v>
      </c>
      <c r="F187">
        <f>Projects!F187</f>
        <v>0</v>
      </c>
      <c r="G187">
        <f>Projects!G187</f>
        <v>0</v>
      </c>
      <c r="H187">
        <f>Projects!H187</f>
        <v>0</v>
      </c>
      <c r="I187">
        <f>Projects!I187</f>
        <v>0</v>
      </c>
      <c r="J187">
        <f>Projects!J187</f>
        <v>0</v>
      </c>
      <c r="K187">
        <f>Projects!K187</f>
        <v>0</v>
      </c>
      <c r="L187">
        <f>Projects!L187</f>
        <v>0</v>
      </c>
      <c r="M187">
        <f>Projects!M187</f>
        <v>0</v>
      </c>
      <c r="N187">
        <f>Projects!N187</f>
        <v>0</v>
      </c>
      <c r="O187">
        <f>Projects!O187</f>
        <v>0</v>
      </c>
      <c r="P187">
        <f>Projects!P187</f>
        <v>0</v>
      </c>
      <c r="Q187">
        <f>Projects!Q187</f>
        <v>0</v>
      </c>
      <c r="R187">
        <f>Projects!R187</f>
        <v>0</v>
      </c>
      <c r="S187">
        <f>Projects!S187</f>
        <v>0</v>
      </c>
      <c r="T187">
        <f>Projects!T187</f>
        <v>0</v>
      </c>
      <c r="U187">
        <f>Projects!U187</f>
        <v>0</v>
      </c>
      <c r="V187">
        <f>Projects!V187</f>
        <v>0</v>
      </c>
      <c r="W187">
        <f>Projects!W187</f>
        <v>0</v>
      </c>
      <c r="X187">
        <f>Projects!X187</f>
        <v>0</v>
      </c>
    </row>
    <row r="188" spans="1:24">
      <c r="A188">
        <f>Projects!A188</f>
        <v>0</v>
      </c>
      <c r="B188">
        <f>Projects!B188</f>
        <v>0</v>
      </c>
      <c r="C188">
        <f>Projects!C188</f>
        <v>0</v>
      </c>
      <c r="D188">
        <f>Projects!D188</f>
        <v>0</v>
      </c>
      <c r="E188">
        <f>Projects!E188</f>
        <v>0</v>
      </c>
      <c r="F188">
        <f>Projects!F188</f>
        <v>0</v>
      </c>
      <c r="G188">
        <f>Projects!G188</f>
        <v>0</v>
      </c>
      <c r="H188">
        <f>Projects!H188</f>
        <v>0</v>
      </c>
      <c r="I188">
        <f>Projects!I188</f>
        <v>0</v>
      </c>
      <c r="J188">
        <f>Projects!J188</f>
        <v>0</v>
      </c>
      <c r="K188">
        <f>Projects!K188</f>
        <v>0</v>
      </c>
      <c r="L188">
        <f>Projects!L188</f>
        <v>0</v>
      </c>
      <c r="M188">
        <f>Projects!M188</f>
        <v>0</v>
      </c>
      <c r="N188">
        <f>Projects!N188</f>
        <v>0</v>
      </c>
      <c r="O188">
        <f>Projects!O188</f>
        <v>0</v>
      </c>
      <c r="P188">
        <f>Projects!P188</f>
        <v>0</v>
      </c>
      <c r="Q188">
        <f>Projects!Q188</f>
        <v>0</v>
      </c>
      <c r="R188">
        <f>Projects!R188</f>
        <v>0</v>
      </c>
      <c r="S188">
        <f>Projects!S188</f>
        <v>0</v>
      </c>
      <c r="T188">
        <f>Projects!T188</f>
        <v>0</v>
      </c>
      <c r="U188">
        <f>Projects!U188</f>
        <v>0</v>
      </c>
      <c r="V188">
        <f>Projects!V188</f>
        <v>0</v>
      </c>
      <c r="W188">
        <f>Projects!W188</f>
        <v>0</v>
      </c>
      <c r="X188">
        <f>Projects!X188</f>
        <v>0</v>
      </c>
    </row>
    <row r="189" spans="1:24">
      <c r="A189">
        <f>Projects!A189</f>
        <v>0</v>
      </c>
      <c r="B189">
        <f>Projects!B189</f>
        <v>0</v>
      </c>
      <c r="C189">
        <f>Projects!C189</f>
        <v>0</v>
      </c>
      <c r="D189">
        <f>Projects!D189</f>
        <v>0</v>
      </c>
      <c r="E189">
        <f>Projects!E189</f>
        <v>0</v>
      </c>
      <c r="F189">
        <f>Projects!F189</f>
        <v>0</v>
      </c>
      <c r="G189">
        <f>Projects!G189</f>
        <v>0</v>
      </c>
      <c r="H189">
        <f>Projects!H189</f>
        <v>0</v>
      </c>
      <c r="I189">
        <f>Projects!I189</f>
        <v>0</v>
      </c>
      <c r="J189">
        <f>Projects!J189</f>
        <v>0</v>
      </c>
      <c r="K189">
        <f>Projects!K189</f>
        <v>0</v>
      </c>
      <c r="L189">
        <f>Projects!L189</f>
        <v>0</v>
      </c>
      <c r="M189">
        <f>Projects!M189</f>
        <v>0</v>
      </c>
      <c r="N189">
        <f>Projects!N189</f>
        <v>0</v>
      </c>
      <c r="O189">
        <f>Projects!O189</f>
        <v>0</v>
      </c>
      <c r="P189">
        <f>Projects!P189</f>
        <v>0</v>
      </c>
      <c r="Q189">
        <f>Projects!Q189</f>
        <v>0</v>
      </c>
      <c r="R189">
        <f>Projects!R189</f>
        <v>0</v>
      </c>
      <c r="S189">
        <f>Projects!S189</f>
        <v>0</v>
      </c>
      <c r="T189">
        <f>Projects!T189</f>
        <v>0</v>
      </c>
      <c r="U189">
        <f>Projects!U189</f>
        <v>0</v>
      </c>
      <c r="V189">
        <f>Projects!V189</f>
        <v>0</v>
      </c>
      <c r="W189">
        <f>Projects!W189</f>
        <v>0</v>
      </c>
      <c r="X189">
        <f>Projects!X189</f>
        <v>0</v>
      </c>
    </row>
    <row r="190" spans="1:24">
      <c r="A190">
        <f>Projects!A190</f>
        <v>0</v>
      </c>
      <c r="B190">
        <f>Projects!B190</f>
        <v>0</v>
      </c>
      <c r="C190">
        <f>Projects!C190</f>
        <v>0</v>
      </c>
      <c r="D190">
        <f>Projects!D190</f>
        <v>0</v>
      </c>
      <c r="E190">
        <f>Projects!E190</f>
        <v>0</v>
      </c>
      <c r="F190">
        <f>Projects!F190</f>
        <v>0</v>
      </c>
      <c r="G190">
        <f>Projects!G190</f>
        <v>0</v>
      </c>
      <c r="H190">
        <f>Projects!H190</f>
        <v>0</v>
      </c>
      <c r="I190">
        <f>Projects!I190</f>
        <v>0</v>
      </c>
      <c r="J190">
        <f>Projects!J190</f>
        <v>0</v>
      </c>
      <c r="K190">
        <f>Projects!K190</f>
        <v>0</v>
      </c>
      <c r="L190">
        <f>Projects!L190</f>
        <v>0</v>
      </c>
      <c r="M190">
        <f>Projects!M190</f>
        <v>0</v>
      </c>
      <c r="N190">
        <f>Projects!N190</f>
        <v>0</v>
      </c>
      <c r="O190">
        <f>Projects!O190</f>
        <v>0</v>
      </c>
      <c r="P190">
        <f>Projects!P190</f>
        <v>0</v>
      </c>
      <c r="Q190">
        <f>Projects!Q190</f>
        <v>0</v>
      </c>
      <c r="R190">
        <f>Projects!R190</f>
        <v>0</v>
      </c>
      <c r="S190">
        <f>Projects!S190</f>
        <v>0</v>
      </c>
      <c r="T190">
        <f>Projects!T190</f>
        <v>0</v>
      </c>
      <c r="U190">
        <f>Projects!U190</f>
        <v>0</v>
      </c>
      <c r="V190">
        <f>Projects!V190</f>
        <v>0</v>
      </c>
      <c r="W190">
        <f>Projects!W190</f>
        <v>0</v>
      </c>
      <c r="X190">
        <f>Projects!X190</f>
        <v>0</v>
      </c>
    </row>
    <row r="191" spans="1:24">
      <c r="A191">
        <f>Projects!A191</f>
        <v>0</v>
      </c>
      <c r="B191">
        <f>Projects!B191</f>
        <v>0</v>
      </c>
      <c r="C191">
        <f>Projects!C191</f>
        <v>0</v>
      </c>
      <c r="D191">
        <f>Projects!D191</f>
        <v>0</v>
      </c>
      <c r="E191">
        <f>Projects!E191</f>
        <v>0</v>
      </c>
      <c r="F191">
        <f>Projects!F191</f>
        <v>0</v>
      </c>
      <c r="G191">
        <f>Projects!G191</f>
        <v>0</v>
      </c>
      <c r="H191">
        <f>Projects!H191</f>
        <v>0</v>
      </c>
      <c r="I191">
        <f>Projects!I191</f>
        <v>0</v>
      </c>
      <c r="J191">
        <f>Projects!J191</f>
        <v>0</v>
      </c>
      <c r="K191">
        <f>Projects!K191</f>
        <v>0</v>
      </c>
      <c r="L191">
        <f>Projects!L191</f>
        <v>0</v>
      </c>
      <c r="M191">
        <f>Projects!M191</f>
        <v>0</v>
      </c>
      <c r="N191">
        <f>Projects!N191</f>
        <v>0</v>
      </c>
      <c r="O191">
        <f>Projects!O191</f>
        <v>0</v>
      </c>
      <c r="P191">
        <f>Projects!P191</f>
        <v>0</v>
      </c>
      <c r="Q191">
        <f>Projects!Q191</f>
        <v>0</v>
      </c>
      <c r="R191">
        <f>Projects!R191</f>
        <v>0</v>
      </c>
      <c r="S191">
        <f>Projects!S191</f>
        <v>0</v>
      </c>
      <c r="T191">
        <f>Projects!T191</f>
        <v>0</v>
      </c>
      <c r="U191">
        <f>Projects!U191</f>
        <v>0</v>
      </c>
      <c r="V191">
        <f>Projects!V191</f>
        <v>0</v>
      </c>
      <c r="W191">
        <f>Projects!W191</f>
        <v>0</v>
      </c>
      <c r="X191">
        <f>Projects!X191</f>
        <v>0</v>
      </c>
    </row>
    <row r="192" spans="1:24">
      <c r="A192">
        <f>Projects!A192</f>
        <v>0</v>
      </c>
      <c r="B192">
        <f>Projects!B192</f>
        <v>0</v>
      </c>
      <c r="C192">
        <f>Projects!C192</f>
        <v>0</v>
      </c>
      <c r="D192">
        <f>Projects!D192</f>
        <v>0</v>
      </c>
      <c r="E192">
        <f>Projects!E192</f>
        <v>0</v>
      </c>
      <c r="F192">
        <f>Projects!F192</f>
        <v>0</v>
      </c>
      <c r="G192">
        <f>Projects!G192</f>
        <v>0</v>
      </c>
      <c r="H192">
        <f>Projects!H192</f>
        <v>0</v>
      </c>
      <c r="I192">
        <f>Projects!I192</f>
        <v>0</v>
      </c>
      <c r="J192">
        <f>Projects!J192</f>
        <v>0</v>
      </c>
      <c r="K192">
        <f>Projects!K192</f>
        <v>0</v>
      </c>
      <c r="L192">
        <f>Projects!L192</f>
        <v>0</v>
      </c>
      <c r="M192">
        <f>Projects!M192</f>
        <v>0</v>
      </c>
      <c r="N192">
        <f>Projects!N192</f>
        <v>0</v>
      </c>
      <c r="O192">
        <f>Projects!O192</f>
        <v>0</v>
      </c>
      <c r="P192">
        <f>Projects!P192</f>
        <v>0</v>
      </c>
      <c r="Q192">
        <f>Projects!Q192</f>
        <v>0</v>
      </c>
      <c r="R192">
        <f>Projects!R192</f>
        <v>0</v>
      </c>
      <c r="S192">
        <f>Projects!S192</f>
        <v>0</v>
      </c>
      <c r="T192">
        <f>Projects!T192</f>
        <v>0</v>
      </c>
      <c r="U192">
        <f>Projects!U192</f>
        <v>0</v>
      </c>
      <c r="V192">
        <f>Projects!V192</f>
        <v>0</v>
      </c>
      <c r="W192">
        <f>Projects!W192</f>
        <v>0</v>
      </c>
      <c r="X192">
        <f>Projects!X192</f>
        <v>0</v>
      </c>
    </row>
    <row r="193" spans="1:24">
      <c r="A193">
        <f>Projects!A193</f>
        <v>0</v>
      </c>
      <c r="B193">
        <f>Projects!B193</f>
        <v>0</v>
      </c>
      <c r="C193">
        <f>Projects!C193</f>
        <v>0</v>
      </c>
      <c r="D193">
        <f>Projects!D193</f>
        <v>0</v>
      </c>
      <c r="E193">
        <f>Projects!E193</f>
        <v>0</v>
      </c>
      <c r="F193">
        <f>Projects!F193</f>
        <v>0</v>
      </c>
      <c r="G193">
        <f>Projects!G193</f>
        <v>0</v>
      </c>
      <c r="H193">
        <f>Projects!H193</f>
        <v>0</v>
      </c>
      <c r="I193">
        <f>Projects!I193</f>
        <v>0</v>
      </c>
      <c r="J193">
        <f>Projects!J193</f>
        <v>0</v>
      </c>
      <c r="K193">
        <f>Projects!K193</f>
        <v>0</v>
      </c>
      <c r="L193">
        <f>Projects!L193</f>
        <v>0</v>
      </c>
      <c r="M193">
        <f>Projects!M193</f>
        <v>0</v>
      </c>
      <c r="N193">
        <f>Projects!N193</f>
        <v>0</v>
      </c>
      <c r="O193">
        <f>Projects!O193</f>
        <v>0</v>
      </c>
      <c r="P193">
        <f>Projects!P193</f>
        <v>0</v>
      </c>
      <c r="Q193">
        <f>Projects!Q193</f>
        <v>0</v>
      </c>
      <c r="R193">
        <f>Projects!R193</f>
        <v>0</v>
      </c>
      <c r="S193">
        <f>Projects!S193</f>
        <v>0</v>
      </c>
      <c r="T193">
        <f>Projects!T193</f>
        <v>0</v>
      </c>
      <c r="U193">
        <f>Projects!U193</f>
        <v>0</v>
      </c>
      <c r="V193">
        <f>Projects!V193</f>
        <v>0</v>
      </c>
      <c r="W193">
        <f>Projects!W193</f>
        <v>0</v>
      </c>
      <c r="X193">
        <f>Projects!X193</f>
        <v>0</v>
      </c>
    </row>
    <row r="194" spans="1:24">
      <c r="A194">
        <f>Projects!A194</f>
        <v>0</v>
      </c>
      <c r="B194">
        <f>Projects!B194</f>
        <v>0</v>
      </c>
      <c r="C194">
        <f>Projects!C194</f>
        <v>0</v>
      </c>
      <c r="D194">
        <f>Projects!D194</f>
        <v>0</v>
      </c>
      <c r="E194">
        <f>Projects!E194</f>
        <v>0</v>
      </c>
      <c r="F194">
        <f>Projects!F194</f>
        <v>0</v>
      </c>
      <c r="G194">
        <f>Projects!G194</f>
        <v>0</v>
      </c>
      <c r="H194">
        <f>Projects!H194</f>
        <v>0</v>
      </c>
      <c r="I194">
        <f>Projects!I194</f>
        <v>0</v>
      </c>
      <c r="J194">
        <f>Projects!J194</f>
        <v>0</v>
      </c>
      <c r="K194">
        <f>Projects!K194</f>
        <v>0</v>
      </c>
      <c r="L194">
        <f>Projects!L194</f>
        <v>0</v>
      </c>
      <c r="M194">
        <f>Projects!M194</f>
        <v>0</v>
      </c>
      <c r="N194">
        <f>Projects!N194</f>
        <v>0</v>
      </c>
      <c r="O194">
        <f>Projects!O194</f>
        <v>0</v>
      </c>
      <c r="P194">
        <f>Projects!P194</f>
        <v>0</v>
      </c>
      <c r="Q194">
        <f>Projects!Q194</f>
        <v>0</v>
      </c>
      <c r="R194">
        <f>Projects!R194</f>
        <v>0</v>
      </c>
      <c r="S194">
        <f>Projects!S194</f>
        <v>0</v>
      </c>
      <c r="T194">
        <f>Projects!T194</f>
        <v>0</v>
      </c>
      <c r="U194">
        <f>Projects!U194</f>
        <v>0</v>
      </c>
      <c r="V194">
        <f>Projects!V194</f>
        <v>0</v>
      </c>
      <c r="W194">
        <f>Projects!W194</f>
        <v>0</v>
      </c>
      <c r="X194">
        <f>Projects!X194</f>
        <v>0</v>
      </c>
    </row>
    <row r="195" spans="1:24">
      <c r="A195">
        <f>Projects!A195</f>
        <v>0</v>
      </c>
      <c r="B195">
        <f>Projects!B195</f>
        <v>0</v>
      </c>
      <c r="C195">
        <f>Projects!C195</f>
        <v>0</v>
      </c>
      <c r="D195">
        <f>Projects!D195</f>
        <v>0</v>
      </c>
      <c r="E195">
        <f>Projects!E195</f>
        <v>0</v>
      </c>
      <c r="F195">
        <f>Projects!F195</f>
        <v>0</v>
      </c>
      <c r="G195">
        <f>Projects!G195</f>
        <v>0</v>
      </c>
      <c r="H195">
        <f>Projects!H195</f>
        <v>0</v>
      </c>
      <c r="I195">
        <f>Projects!I195</f>
        <v>0</v>
      </c>
      <c r="J195">
        <f>Projects!J195</f>
        <v>0</v>
      </c>
      <c r="K195">
        <f>Projects!K195</f>
        <v>0</v>
      </c>
      <c r="L195">
        <f>Projects!L195</f>
        <v>0</v>
      </c>
      <c r="M195">
        <f>Projects!M195</f>
        <v>0</v>
      </c>
      <c r="N195">
        <f>Projects!N195</f>
        <v>0</v>
      </c>
      <c r="O195">
        <f>Projects!O195</f>
        <v>0</v>
      </c>
      <c r="P195">
        <f>Projects!P195</f>
        <v>0</v>
      </c>
      <c r="Q195">
        <f>Projects!Q195</f>
        <v>0</v>
      </c>
      <c r="R195">
        <f>Projects!R195</f>
        <v>0</v>
      </c>
      <c r="S195">
        <f>Projects!S195</f>
        <v>0</v>
      </c>
      <c r="T195">
        <f>Projects!T195</f>
        <v>0</v>
      </c>
      <c r="U195">
        <f>Projects!U195</f>
        <v>0</v>
      </c>
      <c r="V195">
        <f>Projects!V195</f>
        <v>0</v>
      </c>
      <c r="W195">
        <f>Projects!W195</f>
        <v>0</v>
      </c>
      <c r="X195">
        <f>Projects!X195</f>
        <v>0</v>
      </c>
    </row>
    <row r="196" spans="1:24">
      <c r="A196">
        <f>Projects!A196</f>
        <v>0</v>
      </c>
      <c r="B196">
        <f>Projects!B196</f>
        <v>0</v>
      </c>
      <c r="C196">
        <f>Projects!C196</f>
        <v>0</v>
      </c>
      <c r="D196">
        <f>Projects!D196</f>
        <v>0</v>
      </c>
      <c r="E196">
        <f>Projects!E196</f>
        <v>0</v>
      </c>
      <c r="F196">
        <f>Projects!F196</f>
        <v>0</v>
      </c>
      <c r="G196">
        <f>Projects!G196</f>
        <v>0</v>
      </c>
      <c r="H196">
        <f>Projects!H196</f>
        <v>0</v>
      </c>
      <c r="I196">
        <f>Projects!I196</f>
        <v>0</v>
      </c>
      <c r="J196">
        <f>Projects!J196</f>
        <v>0</v>
      </c>
      <c r="K196">
        <f>Projects!K196</f>
        <v>0</v>
      </c>
      <c r="L196">
        <f>Projects!L196</f>
        <v>0</v>
      </c>
      <c r="M196">
        <f>Projects!M196</f>
        <v>0</v>
      </c>
      <c r="N196">
        <f>Projects!N196</f>
        <v>0</v>
      </c>
      <c r="O196">
        <f>Projects!O196</f>
        <v>0</v>
      </c>
      <c r="P196">
        <f>Projects!P196</f>
        <v>0</v>
      </c>
      <c r="Q196">
        <f>Projects!Q196</f>
        <v>0</v>
      </c>
      <c r="R196">
        <f>Projects!R196</f>
        <v>0</v>
      </c>
      <c r="S196">
        <f>Projects!S196</f>
        <v>0</v>
      </c>
      <c r="T196">
        <f>Projects!T196</f>
        <v>0</v>
      </c>
      <c r="U196">
        <f>Projects!U196</f>
        <v>0</v>
      </c>
      <c r="V196">
        <f>Projects!V196</f>
        <v>0</v>
      </c>
      <c r="W196">
        <f>Projects!W196</f>
        <v>0</v>
      </c>
      <c r="X196">
        <f>Projects!X196</f>
        <v>0</v>
      </c>
    </row>
    <row r="197" spans="1:24">
      <c r="A197">
        <f>Projects!A197</f>
        <v>0</v>
      </c>
      <c r="B197">
        <f>Projects!B197</f>
        <v>0</v>
      </c>
      <c r="C197">
        <f>Projects!C197</f>
        <v>0</v>
      </c>
      <c r="D197">
        <f>Projects!D197</f>
        <v>0</v>
      </c>
      <c r="E197">
        <f>Projects!E197</f>
        <v>0</v>
      </c>
      <c r="F197">
        <f>Projects!F197</f>
        <v>0</v>
      </c>
      <c r="G197">
        <f>Projects!G197</f>
        <v>0</v>
      </c>
      <c r="H197">
        <f>Projects!H197</f>
        <v>0</v>
      </c>
      <c r="I197">
        <f>Projects!I197</f>
        <v>0</v>
      </c>
      <c r="J197">
        <f>Projects!J197</f>
        <v>0</v>
      </c>
      <c r="K197">
        <f>Projects!K197</f>
        <v>0</v>
      </c>
      <c r="L197">
        <f>Projects!L197</f>
        <v>0</v>
      </c>
      <c r="M197">
        <f>Projects!M197</f>
        <v>0</v>
      </c>
      <c r="N197">
        <f>Projects!N197</f>
        <v>0</v>
      </c>
      <c r="O197">
        <f>Projects!O197</f>
        <v>0</v>
      </c>
      <c r="P197">
        <f>Projects!P197</f>
        <v>0</v>
      </c>
      <c r="Q197">
        <f>Projects!Q197</f>
        <v>0</v>
      </c>
      <c r="R197">
        <f>Projects!R197</f>
        <v>0</v>
      </c>
      <c r="S197">
        <f>Projects!S197</f>
        <v>0</v>
      </c>
      <c r="T197">
        <f>Projects!T197</f>
        <v>0</v>
      </c>
      <c r="U197">
        <f>Projects!U197</f>
        <v>0</v>
      </c>
      <c r="V197">
        <f>Projects!V197</f>
        <v>0</v>
      </c>
      <c r="W197">
        <f>Projects!W197</f>
        <v>0</v>
      </c>
      <c r="X197">
        <f>Projects!X197</f>
        <v>0</v>
      </c>
    </row>
    <row r="198" spans="1:24">
      <c r="A198">
        <f>Projects!A198</f>
        <v>0</v>
      </c>
      <c r="B198">
        <f>Projects!B198</f>
        <v>0</v>
      </c>
      <c r="C198">
        <f>Projects!C198</f>
        <v>0</v>
      </c>
      <c r="D198">
        <f>Projects!D198</f>
        <v>0</v>
      </c>
      <c r="E198">
        <f>Projects!E198</f>
        <v>0</v>
      </c>
      <c r="F198">
        <f>Projects!F198</f>
        <v>0</v>
      </c>
      <c r="G198">
        <f>Projects!G198</f>
        <v>0</v>
      </c>
      <c r="H198">
        <f>Projects!H198</f>
        <v>0</v>
      </c>
      <c r="I198">
        <f>Projects!I198</f>
        <v>0</v>
      </c>
      <c r="J198">
        <f>Projects!J198</f>
        <v>0</v>
      </c>
      <c r="K198">
        <f>Projects!K198</f>
        <v>0</v>
      </c>
      <c r="L198">
        <f>Projects!L198</f>
        <v>0</v>
      </c>
      <c r="M198">
        <f>Projects!M198</f>
        <v>0</v>
      </c>
      <c r="N198">
        <f>Projects!N198</f>
        <v>0</v>
      </c>
      <c r="O198">
        <f>Projects!O198</f>
        <v>0</v>
      </c>
      <c r="P198">
        <f>Projects!P198</f>
        <v>0</v>
      </c>
      <c r="Q198">
        <f>Projects!Q198</f>
        <v>0</v>
      </c>
      <c r="R198">
        <f>Projects!R198</f>
        <v>0</v>
      </c>
      <c r="S198">
        <f>Projects!S198</f>
        <v>0</v>
      </c>
      <c r="T198">
        <f>Projects!T198</f>
        <v>0</v>
      </c>
      <c r="U198">
        <f>Projects!U198</f>
        <v>0</v>
      </c>
      <c r="V198">
        <f>Projects!V198</f>
        <v>0</v>
      </c>
      <c r="W198">
        <f>Projects!W198</f>
        <v>0</v>
      </c>
      <c r="X198">
        <f>Projects!X198</f>
        <v>0</v>
      </c>
    </row>
    <row r="199" spans="1:24">
      <c r="A199">
        <f>Projects!A199</f>
        <v>0</v>
      </c>
      <c r="B199">
        <f>Projects!B199</f>
        <v>0</v>
      </c>
      <c r="C199">
        <f>Projects!C199</f>
        <v>0</v>
      </c>
      <c r="D199">
        <f>Projects!D199</f>
        <v>0</v>
      </c>
      <c r="E199">
        <f>Projects!E199</f>
        <v>0</v>
      </c>
      <c r="F199">
        <f>Projects!F199</f>
        <v>0</v>
      </c>
      <c r="G199">
        <f>Projects!G199</f>
        <v>0</v>
      </c>
      <c r="H199">
        <f>Projects!H199</f>
        <v>0</v>
      </c>
      <c r="I199">
        <f>Projects!I199</f>
        <v>0</v>
      </c>
      <c r="J199">
        <f>Projects!J199</f>
        <v>0</v>
      </c>
      <c r="K199">
        <f>Projects!K199</f>
        <v>0</v>
      </c>
      <c r="L199">
        <f>Projects!L199</f>
        <v>0</v>
      </c>
      <c r="M199">
        <f>Projects!M199</f>
        <v>0</v>
      </c>
      <c r="N199">
        <f>Projects!N199</f>
        <v>0</v>
      </c>
      <c r="O199">
        <f>Projects!O199</f>
        <v>0</v>
      </c>
      <c r="P199">
        <f>Projects!P199</f>
        <v>0</v>
      </c>
      <c r="Q199">
        <f>Projects!Q199</f>
        <v>0</v>
      </c>
      <c r="R199">
        <f>Projects!R199</f>
        <v>0</v>
      </c>
      <c r="S199">
        <f>Projects!S199</f>
        <v>0</v>
      </c>
      <c r="T199">
        <f>Projects!T199</f>
        <v>0</v>
      </c>
      <c r="U199">
        <f>Projects!U199</f>
        <v>0</v>
      </c>
      <c r="V199">
        <f>Projects!V199</f>
        <v>0</v>
      </c>
      <c r="W199">
        <f>Projects!W199</f>
        <v>0</v>
      </c>
      <c r="X199">
        <f>Projects!X199</f>
        <v>0</v>
      </c>
    </row>
    <row r="200" spans="1:24">
      <c r="A200">
        <f>Projects!A200</f>
        <v>0</v>
      </c>
      <c r="B200">
        <f>Projects!B200</f>
        <v>0</v>
      </c>
      <c r="C200">
        <f>Projects!C200</f>
        <v>0</v>
      </c>
      <c r="D200">
        <f>Projects!D200</f>
        <v>0</v>
      </c>
      <c r="E200">
        <f>Projects!E200</f>
        <v>0</v>
      </c>
      <c r="F200">
        <f>Projects!F200</f>
        <v>0</v>
      </c>
      <c r="G200">
        <f>Projects!G200</f>
        <v>0</v>
      </c>
      <c r="H200">
        <f>Projects!H200</f>
        <v>0</v>
      </c>
      <c r="I200">
        <f>Projects!I200</f>
        <v>0</v>
      </c>
      <c r="J200">
        <f>Projects!J200</f>
        <v>0</v>
      </c>
      <c r="K200">
        <f>Projects!K200</f>
        <v>0</v>
      </c>
      <c r="L200">
        <f>Projects!L200</f>
        <v>0</v>
      </c>
      <c r="M200">
        <f>Projects!M200</f>
        <v>0</v>
      </c>
      <c r="N200">
        <f>Projects!N200</f>
        <v>0</v>
      </c>
      <c r="O200">
        <f>Projects!O200</f>
        <v>0</v>
      </c>
      <c r="P200">
        <f>Projects!P200</f>
        <v>0</v>
      </c>
      <c r="Q200">
        <f>Projects!Q200</f>
        <v>0</v>
      </c>
      <c r="R200">
        <f>Projects!R200</f>
        <v>0</v>
      </c>
      <c r="S200">
        <f>Projects!S200</f>
        <v>0</v>
      </c>
      <c r="T200">
        <f>Projects!T200</f>
        <v>0</v>
      </c>
      <c r="U200">
        <f>Projects!U200</f>
        <v>0</v>
      </c>
      <c r="V200">
        <f>Projects!V200</f>
        <v>0</v>
      </c>
      <c r="W200">
        <f>Projects!W200</f>
        <v>0</v>
      </c>
      <c r="X200">
        <f>Projects!X200</f>
        <v>0</v>
      </c>
    </row>
    <row r="201" spans="1:24">
      <c r="A201">
        <f>Projects!A201</f>
        <v>0</v>
      </c>
      <c r="B201">
        <f>Projects!B201</f>
        <v>0</v>
      </c>
      <c r="C201">
        <f>Projects!C201</f>
        <v>0</v>
      </c>
      <c r="D201">
        <f>Projects!D201</f>
        <v>0</v>
      </c>
      <c r="E201">
        <f>Projects!E201</f>
        <v>0</v>
      </c>
      <c r="F201">
        <f>Projects!F201</f>
        <v>0</v>
      </c>
      <c r="G201">
        <f>Projects!G201</f>
        <v>0</v>
      </c>
      <c r="H201">
        <f>Projects!H201</f>
        <v>0</v>
      </c>
      <c r="I201">
        <f>Projects!I201</f>
        <v>0</v>
      </c>
      <c r="J201">
        <f>Projects!J201</f>
        <v>0</v>
      </c>
      <c r="K201">
        <f>Projects!K201</f>
        <v>0</v>
      </c>
      <c r="L201">
        <f>Projects!L201</f>
        <v>0</v>
      </c>
      <c r="M201">
        <f>Projects!M201</f>
        <v>0</v>
      </c>
      <c r="N201">
        <f>Projects!N201</f>
        <v>0</v>
      </c>
      <c r="O201">
        <f>Projects!O201</f>
        <v>0</v>
      </c>
      <c r="P201">
        <f>Projects!P201</f>
        <v>0</v>
      </c>
      <c r="Q201">
        <f>Projects!Q201</f>
        <v>0</v>
      </c>
      <c r="R201">
        <f>Projects!R201</f>
        <v>0</v>
      </c>
      <c r="S201">
        <f>Projects!S201</f>
        <v>0</v>
      </c>
      <c r="T201">
        <f>Projects!T201</f>
        <v>0</v>
      </c>
      <c r="U201">
        <f>Projects!U201</f>
        <v>0</v>
      </c>
      <c r="V201">
        <f>Projects!V201</f>
        <v>0</v>
      </c>
      <c r="W201">
        <f>Projects!W201</f>
        <v>0</v>
      </c>
      <c r="X201">
        <f>Projects!X201</f>
        <v>0</v>
      </c>
    </row>
    <row r="202" spans="1:24">
      <c r="A202">
        <f>Projects!A202</f>
        <v>0</v>
      </c>
      <c r="B202">
        <f>Projects!B202</f>
        <v>0</v>
      </c>
      <c r="C202">
        <f>Projects!C202</f>
        <v>0</v>
      </c>
      <c r="D202">
        <f>Projects!D202</f>
        <v>0</v>
      </c>
      <c r="E202">
        <f>Projects!E202</f>
        <v>0</v>
      </c>
      <c r="F202">
        <f>Projects!F202</f>
        <v>0</v>
      </c>
      <c r="G202">
        <f>Projects!G202</f>
        <v>0</v>
      </c>
      <c r="H202">
        <f>Projects!H202</f>
        <v>0</v>
      </c>
      <c r="I202">
        <f>Projects!I202</f>
        <v>0</v>
      </c>
      <c r="J202">
        <f>Projects!J202</f>
        <v>0</v>
      </c>
      <c r="K202">
        <f>Projects!K202</f>
        <v>0</v>
      </c>
      <c r="L202">
        <f>Projects!L202</f>
        <v>0</v>
      </c>
      <c r="M202">
        <f>Projects!M202</f>
        <v>0</v>
      </c>
      <c r="N202">
        <f>Projects!N202</f>
        <v>0</v>
      </c>
      <c r="O202">
        <f>Projects!O202</f>
        <v>0</v>
      </c>
      <c r="P202">
        <f>Projects!P202</f>
        <v>0</v>
      </c>
      <c r="Q202">
        <f>Projects!Q202</f>
        <v>0</v>
      </c>
      <c r="R202">
        <f>Projects!R202</f>
        <v>0</v>
      </c>
      <c r="S202">
        <f>Projects!S202</f>
        <v>0</v>
      </c>
      <c r="T202">
        <f>Projects!T202</f>
        <v>0</v>
      </c>
      <c r="U202">
        <f>Projects!U202</f>
        <v>0</v>
      </c>
      <c r="V202">
        <f>Projects!V202</f>
        <v>0</v>
      </c>
      <c r="W202">
        <f>Projects!W202</f>
        <v>0</v>
      </c>
      <c r="X202">
        <f>Projects!X202</f>
        <v>0</v>
      </c>
    </row>
    <row r="203" spans="1:24">
      <c r="A203">
        <f>Projects!A203</f>
        <v>0</v>
      </c>
      <c r="B203">
        <f>Projects!B203</f>
        <v>0</v>
      </c>
      <c r="C203">
        <f>Projects!C203</f>
        <v>0</v>
      </c>
      <c r="D203">
        <f>Projects!D203</f>
        <v>0</v>
      </c>
      <c r="E203">
        <f>Projects!E203</f>
        <v>0</v>
      </c>
      <c r="F203">
        <f>Projects!F203</f>
        <v>0</v>
      </c>
      <c r="G203">
        <f>Projects!G203</f>
        <v>0</v>
      </c>
      <c r="H203">
        <f>Projects!H203</f>
        <v>0</v>
      </c>
      <c r="I203">
        <f>Projects!I203</f>
        <v>0</v>
      </c>
      <c r="J203">
        <f>Projects!J203</f>
        <v>0</v>
      </c>
      <c r="K203">
        <f>Projects!K203</f>
        <v>0</v>
      </c>
      <c r="L203">
        <f>Projects!L203</f>
        <v>0</v>
      </c>
      <c r="M203">
        <f>Projects!M203</f>
        <v>0</v>
      </c>
      <c r="N203">
        <f>Projects!N203</f>
        <v>0</v>
      </c>
      <c r="O203">
        <f>Projects!O203</f>
        <v>0</v>
      </c>
      <c r="P203">
        <f>Projects!P203</f>
        <v>0</v>
      </c>
      <c r="Q203">
        <f>Projects!Q203</f>
        <v>0</v>
      </c>
      <c r="R203">
        <f>Projects!R203</f>
        <v>0</v>
      </c>
      <c r="S203">
        <f>Projects!S203</f>
        <v>0</v>
      </c>
      <c r="T203">
        <f>Projects!T203</f>
        <v>0</v>
      </c>
      <c r="U203">
        <f>Projects!U203</f>
        <v>0</v>
      </c>
      <c r="V203">
        <f>Projects!V203</f>
        <v>0</v>
      </c>
      <c r="W203">
        <f>Projects!W203</f>
        <v>0</v>
      </c>
      <c r="X203">
        <f>Projects!X203</f>
        <v>0</v>
      </c>
    </row>
    <row r="204" spans="1:24">
      <c r="A204">
        <f>Projects!A204</f>
        <v>0</v>
      </c>
      <c r="B204">
        <f>Projects!B204</f>
        <v>0</v>
      </c>
      <c r="C204">
        <f>Projects!C204</f>
        <v>0</v>
      </c>
      <c r="D204">
        <f>Projects!D204</f>
        <v>0</v>
      </c>
      <c r="E204">
        <f>Projects!E204</f>
        <v>0</v>
      </c>
      <c r="F204">
        <f>Projects!F204</f>
        <v>0</v>
      </c>
      <c r="G204">
        <f>Projects!G204</f>
        <v>0</v>
      </c>
      <c r="H204">
        <f>Projects!H204</f>
        <v>0</v>
      </c>
      <c r="I204">
        <f>Projects!I204</f>
        <v>0</v>
      </c>
      <c r="J204">
        <f>Projects!J204</f>
        <v>0</v>
      </c>
      <c r="K204">
        <f>Projects!K204</f>
        <v>0</v>
      </c>
      <c r="L204">
        <f>Projects!L204</f>
        <v>0</v>
      </c>
      <c r="M204">
        <f>Projects!M204</f>
        <v>0</v>
      </c>
      <c r="N204">
        <f>Projects!N204</f>
        <v>0</v>
      </c>
      <c r="O204">
        <f>Projects!O204</f>
        <v>0</v>
      </c>
      <c r="P204">
        <f>Projects!P204</f>
        <v>0</v>
      </c>
      <c r="Q204">
        <f>Projects!Q204</f>
        <v>0</v>
      </c>
      <c r="R204">
        <f>Projects!R204</f>
        <v>0</v>
      </c>
      <c r="S204">
        <f>Projects!S204</f>
        <v>0</v>
      </c>
      <c r="T204">
        <f>Projects!T204</f>
        <v>0</v>
      </c>
      <c r="U204">
        <f>Projects!U204</f>
        <v>0</v>
      </c>
      <c r="V204">
        <f>Projects!V204</f>
        <v>0</v>
      </c>
      <c r="W204">
        <f>Projects!W204</f>
        <v>0</v>
      </c>
      <c r="X204">
        <f>Projects!X204</f>
        <v>0</v>
      </c>
    </row>
    <row r="205" spans="1:24">
      <c r="A205">
        <f>Projects!A205</f>
        <v>0</v>
      </c>
      <c r="B205">
        <f>Projects!B205</f>
        <v>0</v>
      </c>
      <c r="C205">
        <f>Projects!C205</f>
        <v>0</v>
      </c>
      <c r="D205">
        <f>Projects!D205</f>
        <v>0</v>
      </c>
      <c r="E205">
        <f>Projects!E205</f>
        <v>0</v>
      </c>
      <c r="F205">
        <f>Projects!F205</f>
        <v>0</v>
      </c>
      <c r="G205">
        <f>Projects!G205</f>
        <v>0</v>
      </c>
      <c r="H205">
        <f>Projects!H205</f>
        <v>0</v>
      </c>
      <c r="I205">
        <f>Projects!I205</f>
        <v>0</v>
      </c>
      <c r="J205">
        <f>Projects!J205</f>
        <v>0</v>
      </c>
      <c r="K205">
        <f>Projects!K205</f>
        <v>0</v>
      </c>
      <c r="L205">
        <f>Projects!L205</f>
        <v>0</v>
      </c>
      <c r="M205">
        <f>Projects!M205</f>
        <v>0</v>
      </c>
      <c r="N205">
        <f>Projects!N205</f>
        <v>0</v>
      </c>
      <c r="O205">
        <f>Projects!O205</f>
        <v>0</v>
      </c>
      <c r="P205">
        <f>Projects!P205</f>
        <v>0</v>
      </c>
      <c r="Q205">
        <f>Projects!Q205</f>
        <v>0</v>
      </c>
      <c r="R205">
        <f>Projects!R205</f>
        <v>0</v>
      </c>
      <c r="S205">
        <f>Projects!S205</f>
        <v>0</v>
      </c>
      <c r="T205">
        <f>Projects!T205</f>
        <v>0</v>
      </c>
      <c r="U205">
        <f>Projects!U205</f>
        <v>0</v>
      </c>
      <c r="V205">
        <f>Projects!V205</f>
        <v>0</v>
      </c>
      <c r="W205">
        <f>Projects!W205</f>
        <v>0</v>
      </c>
      <c r="X205">
        <f>Projects!X205</f>
        <v>0</v>
      </c>
    </row>
    <row r="206" spans="1:24">
      <c r="A206">
        <f>Projects!A206</f>
        <v>0</v>
      </c>
      <c r="B206">
        <f>Projects!B206</f>
        <v>0</v>
      </c>
      <c r="C206">
        <f>Projects!C206</f>
        <v>0</v>
      </c>
      <c r="D206">
        <f>Projects!D206</f>
        <v>0</v>
      </c>
      <c r="E206">
        <f>Projects!E206</f>
        <v>0</v>
      </c>
      <c r="F206">
        <f>Projects!F206</f>
        <v>0</v>
      </c>
      <c r="G206">
        <f>Projects!G206</f>
        <v>0</v>
      </c>
      <c r="H206">
        <f>Projects!H206</f>
        <v>0</v>
      </c>
      <c r="I206">
        <f>Projects!I206</f>
        <v>0</v>
      </c>
      <c r="J206">
        <f>Projects!J206</f>
        <v>0</v>
      </c>
      <c r="K206">
        <f>Projects!K206</f>
        <v>0</v>
      </c>
      <c r="L206">
        <f>Projects!L206</f>
        <v>0</v>
      </c>
      <c r="M206">
        <f>Projects!M206</f>
        <v>0</v>
      </c>
      <c r="N206">
        <f>Projects!N206</f>
        <v>0</v>
      </c>
      <c r="O206">
        <f>Projects!O206</f>
        <v>0</v>
      </c>
      <c r="P206">
        <f>Projects!P206</f>
        <v>0</v>
      </c>
      <c r="Q206">
        <f>Projects!Q206</f>
        <v>0</v>
      </c>
      <c r="R206">
        <f>Projects!R206</f>
        <v>0</v>
      </c>
      <c r="S206">
        <f>Projects!S206</f>
        <v>0</v>
      </c>
      <c r="T206">
        <f>Projects!T206</f>
        <v>0</v>
      </c>
      <c r="U206">
        <f>Projects!U206</f>
        <v>0</v>
      </c>
      <c r="V206">
        <f>Projects!V206</f>
        <v>0</v>
      </c>
      <c r="W206">
        <f>Projects!W206</f>
        <v>0</v>
      </c>
      <c r="X206">
        <f>Projects!X206</f>
        <v>0</v>
      </c>
    </row>
    <row r="207" spans="1:24">
      <c r="A207">
        <f>Projects!A207</f>
        <v>0</v>
      </c>
      <c r="B207">
        <f>Projects!B207</f>
        <v>0</v>
      </c>
      <c r="C207">
        <f>Projects!C207</f>
        <v>0</v>
      </c>
      <c r="D207">
        <f>Projects!D207</f>
        <v>0</v>
      </c>
      <c r="E207">
        <f>Projects!E207</f>
        <v>0</v>
      </c>
      <c r="F207">
        <f>Projects!F207</f>
        <v>0</v>
      </c>
      <c r="G207">
        <f>Projects!G207</f>
        <v>0</v>
      </c>
      <c r="H207">
        <f>Projects!H207</f>
        <v>0</v>
      </c>
      <c r="I207">
        <f>Projects!I207</f>
        <v>0</v>
      </c>
      <c r="J207">
        <f>Projects!J207</f>
        <v>0</v>
      </c>
      <c r="K207">
        <f>Projects!K207</f>
        <v>0</v>
      </c>
      <c r="L207">
        <f>Projects!L207</f>
        <v>0</v>
      </c>
      <c r="M207">
        <f>Projects!M207</f>
        <v>0</v>
      </c>
      <c r="N207">
        <f>Projects!N207</f>
        <v>0</v>
      </c>
      <c r="O207">
        <f>Projects!O207</f>
        <v>0</v>
      </c>
      <c r="P207">
        <f>Projects!P207</f>
        <v>0</v>
      </c>
      <c r="Q207">
        <f>Projects!Q207</f>
        <v>0</v>
      </c>
      <c r="R207">
        <f>Projects!R207</f>
        <v>0</v>
      </c>
      <c r="S207">
        <f>Projects!S207</f>
        <v>0</v>
      </c>
      <c r="T207">
        <f>Projects!T207</f>
        <v>0</v>
      </c>
      <c r="U207">
        <f>Projects!U207</f>
        <v>0</v>
      </c>
      <c r="V207">
        <f>Projects!V207</f>
        <v>0</v>
      </c>
      <c r="W207">
        <f>Projects!W207</f>
        <v>0</v>
      </c>
      <c r="X207">
        <f>Projects!X207</f>
        <v>0</v>
      </c>
    </row>
    <row r="208" spans="1:24">
      <c r="A208">
        <f>Projects!A208</f>
        <v>0</v>
      </c>
      <c r="B208">
        <f>Projects!B208</f>
        <v>0</v>
      </c>
      <c r="C208">
        <f>Projects!C208</f>
        <v>0</v>
      </c>
      <c r="D208">
        <f>Projects!D208</f>
        <v>0</v>
      </c>
      <c r="E208">
        <f>Projects!E208</f>
        <v>0</v>
      </c>
      <c r="F208">
        <f>Projects!F208</f>
        <v>0</v>
      </c>
      <c r="G208">
        <f>Projects!G208</f>
        <v>0</v>
      </c>
      <c r="H208">
        <f>Projects!H208</f>
        <v>0</v>
      </c>
      <c r="I208">
        <f>Projects!I208</f>
        <v>0</v>
      </c>
      <c r="J208">
        <f>Projects!J208</f>
        <v>0</v>
      </c>
      <c r="K208">
        <f>Projects!K208</f>
        <v>0</v>
      </c>
      <c r="L208">
        <f>Projects!L208</f>
        <v>0</v>
      </c>
      <c r="M208">
        <f>Projects!M208</f>
        <v>0</v>
      </c>
      <c r="N208">
        <f>Projects!N208</f>
        <v>0</v>
      </c>
      <c r="O208">
        <f>Projects!O208</f>
        <v>0</v>
      </c>
      <c r="P208">
        <f>Projects!P208</f>
        <v>0</v>
      </c>
      <c r="Q208">
        <f>Projects!Q208</f>
        <v>0</v>
      </c>
      <c r="R208">
        <f>Projects!R208</f>
        <v>0</v>
      </c>
      <c r="S208">
        <f>Projects!S208</f>
        <v>0</v>
      </c>
      <c r="T208">
        <f>Projects!T208</f>
        <v>0</v>
      </c>
      <c r="U208">
        <f>Projects!U208</f>
        <v>0</v>
      </c>
      <c r="V208">
        <f>Projects!V208</f>
        <v>0</v>
      </c>
      <c r="W208">
        <f>Projects!W208</f>
        <v>0</v>
      </c>
      <c r="X208">
        <f>Projects!X208</f>
        <v>0</v>
      </c>
    </row>
    <row r="209" spans="1:24">
      <c r="A209">
        <f>Projects!A209</f>
        <v>0</v>
      </c>
      <c r="B209">
        <f>Projects!B209</f>
        <v>0</v>
      </c>
      <c r="C209">
        <f>Projects!C209</f>
        <v>0</v>
      </c>
      <c r="D209">
        <f>Projects!D209</f>
        <v>0</v>
      </c>
      <c r="E209">
        <f>Projects!E209</f>
        <v>0</v>
      </c>
      <c r="F209">
        <f>Projects!F209</f>
        <v>0</v>
      </c>
      <c r="G209">
        <f>Projects!G209</f>
        <v>0</v>
      </c>
      <c r="H209">
        <f>Projects!H209</f>
        <v>0</v>
      </c>
      <c r="I209">
        <f>Projects!I209</f>
        <v>0</v>
      </c>
      <c r="J209">
        <f>Projects!J209</f>
        <v>0</v>
      </c>
      <c r="K209">
        <f>Projects!K209</f>
        <v>0</v>
      </c>
      <c r="L209">
        <f>Projects!L209</f>
        <v>0</v>
      </c>
      <c r="M209">
        <f>Projects!M209</f>
        <v>0</v>
      </c>
      <c r="N209">
        <f>Projects!N209</f>
        <v>0</v>
      </c>
      <c r="O209">
        <f>Projects!O209</f>
        <v>0</v>
      </c>
      <c r="P209">
        <f>Projects!P209</f>
        <v>0</v>
      </c>
      <c r="Q209">
        <f>Projects!Q209</f>
        <v>0</v>
      </c>
      <c r="R209">
        <f>Projects!R209</f>
        <v>0</v>
      </c>
      <c r="S209">
        <f>Projects!S209</f>
        <v>0</v>
      </c>
      <c r="T209">
        <f>Projects!T209</f>
        <v>0</v>
      </c>
      <c r="U209">
        <f>Projects!U209</f>
        <v>0</v>
      </c>
      <c r="V209">
        <f>Projects!V209</f>
        <v>0</v>
      </c>
      <c r="W209">
        <f>Projects!W209</f>
        <v>0</v>
      </c>
      <c r="X209">
        <f>Projects!X209</f>
        <v>0</v>
      </c>
    </row>
    <row r="210" spans="1:24">
      <c r="A210">
        <f>Projects!A210</f>
        <v>0</v>
      </c>
      <c r="B210">
        <f>Projects!B210</f>
        <v>0</v>
      </c>
      <c r="C210">
        <f>Projects!C210</f>
        <v>0</v>
      </c>
      <c r="D210">
        <f>Projects!D210</f>
        <v>0</v>
      </c>
      <c r="E210">
        <f>Projects!E210</f>
        <v>0</v>
      </c>
      <c r="F210">
        <f>Projects!F210</f>
        <v>0</v>
      </c>
      <c r="G210">
        <f>Projects!G210</f>
        <v>0</v>
      </c>
      <c r="H210">
        <f>Projects!H210</f>
        <v>0</v>
      </c>
      <c r="I210">
        <f>Projects!I210</f>
        <v>0</v>
      </c>
      <c r="J210">
        <f>Projects!J210</f>
        <v>0</v>
      </c>
      <c r="K210">
        <f>Projects!K210</f>
        <v>0</v>
      </c>
      <c r="L210">
        <f>Projects!L210</f>
        <v>0</v>
      </c>
      <c r="M210">
        <f>Projects!M210</f>
        <v>0</v>
      </c>
      <c r="N210">
        <f>Projects!N210</f>
        <v>0</v>
      </c>
      <c r="O210">
        <f>Projects!O210</f>
        <v>0</v>
      </c>
      <c r="P210">
        <f>Projects!P210</f>
        <v>0</v>
      </c>
      <c r="Q210">
        <f>Projects!Q210</f>
        <v>0</v>
      </c>
      <c r="R210">
        <f>Projects!R210</f>
        <v>0</v>
      </c>
      <c r="S210">
        <f>Projects!S210</f>
        <v>0</v>
      </c>
      <c r="T210">
        <f>Projects!T210</f>
        <v>0</v>
      </c>
      <c r="U210">
        <f>Projects!U210</f>
        <v>0</v>
      </c>
      <c r="V210">
        <f>Projects!V210</f>
        <v>0</v>
      </c>
      <c r="W210">
        <f>Projects!W210</f>
        <v>0</v>
      </c>
      <c r="X210">
        <f>Projects!X210</f>
        <v>0</v>
      </c>
    </row>
    <row r="211" spans="1:24">
      <c r="A211">
        <f>Projects!A211</f>
        <v>0</v>
      </c>
      <c r="B211">
        <f>Projects!B211</f>
        <v>0</v>
      </c>
      <c r="C211">
        <f>Projects!C211</f>
        <v>0</v>
      </c>
      <c r="D211">
        <f>Projects!D211</f>
        <v>0</v>
      </c>
      <c r="E211">
        <f>Projects!E211</f>
        <v>0</v>
      </c>
      <c r="F211">
        <f>Projects!F211</f>
        <v>0</v>
      </c>
      <c r="G211">
        <f>Projects!G211</f>
        <v>0</v>
      </c>
      <c r="H211">
        <f>Projects!H211</f>
        <v>0</v>
      </c>
      <c r="I211">
        <f>Projects!I211</f>
        <v>0</v>
      </c>
      <c r="J211">
        <f>Projects!J211</f>
        <v>0</v>
      </c>
      <c r="K211">
        <f>Projects!K211</f>
        <v>0</v>
      </c>
      <c r="L211">
        <f>Projects!L211</f>
        <v>0</v>
      </c>
      <c r="M211">
        <f>Projects!M211</f>
        <v>0</v>
      </c>
      <c r="N211">
        <f>Projects!N211</f>
        <v>0</v>
      </c>
      <c r="O211">
        <f>Projects!O211</f>
        <v>0</v>
      </c>
      <c r="P211">
        <f>Projects!P211</f>
        <v>0</v>
      </c>
      <c r="Q211">
        <f>Projects!Q211</f>
        <v>0</v>
      </c>
      <c r="R211">
        <f>Projects!R211</f>
        <v>0</v>
      </c>
      <c r="S211">
        <f>Projects!S211</f>
        <v>0</v>
      </c>
      <c r="T211">
        <f>Projects!T211</f>
        <v>0</v>
      </c>
      <c r="U211">
        <f>Projects!U211</f>
        <v>0</v>
      </c>
      <c r="V211">
        <f>Projects!V211</f>
        <v>0</v>
      </c>
      <c r="W211">
        <f>Projects!W211</f>
        <v>0</v>
      </c>
      <c r="X211">
        <f>Projects!X211</f>
        <v>0</v>
      </c>
    </row>
    <row r="212" spans="1:24">
      <c r="A212">
        <f>Projects!A212</f>
        <v>0</v>
      </c>
      <c r="B212">
        <f>Projects!B212</f>
        <v>0</v>
      </c>
      <c r="C212">
        <f>Projects!C212</f>
        <v>0</v>
      </c>
      <c r="D212">
        <f>Projects!D212</f>
        <v>0</v>
      </c>
      <c r="E212">
        <f>Projects!E212</f>
        <v>0</v>
      </c>
      <c r="F212">
        <f>Projects!F212</f>
        <v>0</v>
      </c>
      <c r="G212">
        <f>Projects!G212</f>
        <v>0</v>
      </c>
      <c r="H212">
        <f>Projects!H212</f>
        <v>0</v>
      </c>
      <c r="I212">
        <f>Projects!I212</f>
        <v>0</v>
      </c>
      <c r="J212">
        <f>Projects!J212</f>
        <v>0</v>
      </c>
      <c r="K212">
        <f>Projects!K212</f>
        <v>0</v>
      </c>
      <c r="L212">
        <f>Projects!L212</f>
        <v>0</v>
      </c>
      <c r="M212">
        <f>Projects!M212</f>
        <v>0</v>
      </c>
      <c r="N212">
        <f>Projects!N212</f>
        <v>0</v>
      </c>
      <c r="O212">
        <f>Projects!O212</f>
        <v>0</v>
      </c>
      <c r="P212">
        <f>Projects!P212</f>
        <v>0</v>
      </c>
      <c r="Q212">
        <f>Projects!Q212</f>
        <v>0</v>
      </c>
      <c r="R212">
        <f>Projects!R212</f>
        <v>0</v>
      </c>
      <c r="S212">
        <f>Projects!S212</f>
        <v>0</v>
      </c>
      <c r="T212">
        <f>Projects!T212</f>
        <v>0</v>
      </c>
      <c r="U212">
        <f>Projects!U212</f>
        <v>0</v>
      </c>
      <c r="V212">
        <f>Projects!V212</f>
        <v>0</v>
      </c>
      <c r="W212">
        <f>Projects!W212</f>
        <v>0</v>
      </c>
      <c r="X212">
        <f>Projects!X212</f>
        <v>0</v>
      </c>
    </row>
    <row r="213" spans="1:24">
      <c r="A213">
        <f>Projects!A213</f>
        <v>0</v>
      </c>
      <c r="B213">
        <f>Projects!B213</f>
        <v>0</v>
      </c>
      <c r="C213">
        <f>Projects!C213</f>
        <v>0</v>
      </c>
      <c r="D213">
        <f>Projects!D213</f>
        <v>0</v>
      </c>
      <c r="E213">
        <f>Projects!E213</f>
        <v>0</v>
      </c>
      <c r="F213">
        <f>Projects!F213</f>
        <v>0</v>
      </c>
      <c r="G213">
        <f>Projects!G213</f>
        <v>0</v>
      </c>
      <c r="H213">
        <f>Projects!H213</f>
        <v>0</v>
      </c>
      <c r="I213">
        <f>Projects!I213</f>
        <v>0</v>
      </c>
      <c r="J213">
        <f>Projects!J213</f>
        <v>0</v>
      </c>
      <c r="K213">
        <f>Projects!K213</f>
        <v>0</v>
      </c>
      <c r="L213">
        <f>Projects!L213</f>
        <v>0</v>
      </c>
      <c r="M213">
        <f>Projects!M213</f>
        <v>0</v>
      </c>
      <c r="N213">
        <f>Projects!N213</f>
        <v>0</v>
      </c>
      <c r="O213">
        <f>Projects!O213</f>
        <v>0</v>
      </c>
      <c r="P213">
        <f>Projects!P213</f>
        <v>0</v>
      </c>
      <c r="Q213">
        <f>Projects!Q213</f>
        <v>0</v>
      </c>
      <c r="R213">
        <f>Projects!R213</f>
        <v>0</v>
      </c>
      <c r="S213">
        <f>Projects!S213</f>
        <v>0</v>
      </c>
      <c r="T213">
        <f>Projects!T213</f>
        <v>0</v>
      </c>
      <c r="U213">
        <f>Projects!U213</f>
        <v>0</v>
      </c>
      <c r="V213">
        <f>Projects!V213</f>
        <v>0</v>
      </c>
      <c r="W213">
        <f>Projects!W213</f>
        <v>0</v>
      </c>
      <c r="X213">
        <f>Projects!X213</f>
        <v>0</v>
      </c>
    </row>
    <row r="214" spans="1:24">
      <c r="A214">
        <f>Projects!A214</f>
        <v>0</v>
      </c>
      <c r="B214">
        <f>Projects!B214</f>
        <v>0</v>
      </c>
      <c r="C214">
        <f>Projects!C214</f>
        <v>0</v>
      </c>
      <c r="D214">
        <f>Projects!D214</f>
        <v>0</v>
      </c>
      <c r="E214">
        <f>Projects!E214</f>
        <v>0</v>
      </c>
      <c r="F214">
        <f>Projects!F214</f>
        <v>0</v>
      </c>
      <c r="G214">
        <f>Projects!G214</f>
        <v>0</v>
      </c>
      <c r="H214">
        <f>Projects!H214</f>
        <v>0</v>
      </c>
      <c r="I214">
        <f>Projects!I214</f>
        <v>0</v>
      </c>
      <c r="J214">
        <f>Projects!J214</f>
        <v>0</v>
      </c>
      <c r="K214">
        <f>Projects!K214</f>
        <v>0</v>
      </c>
      <c r="L214">
        <f>Projects!L214</f>
        <v>0</v>
      </c>
      <c r="M214">
        <f>Projects!M214</f>
        <v>0</v>
      </c>
      <c r="N214">
        <f>Projects!N214</f>
        <v>0</v>
      </c>
      <c r="O214">
        <f>Projects!O214</f>
        <v>0</v>
      </c>
      <c r="P214">
        <f>Projects!P214</f>
        <v>0</v>
      </c>
      <c r="Q214">
        <f>Projects!Q214</f>
        <v>0</v>
      </c>
      <c r="R214">
        <f>Projects!R214</f>
        <v>0</v>
      </c>
      <c r="S214">
        <f>Projects!S214</f>
        <v>0</v>
      </c>
      <c r="T214">
        <f>Projects!T214</f>
        <v>0</v>
      </c>
      <c r="U214">
        <f>Projects!U214</f>
        <v>0</v>
      </c>
      <c r="V214">
        <f>Projects!V214</f>
        <v>0</v>
      </c>
      <c r="W214">
        <f>Projects!W214</f>
        <v>0</v>
      </c>
      <c r="X214">
        <f>Projects!X214</f>
        <v>0</v>
      </c>
    </row>
    <row r="215" spans="1:24">
      <c r="A215">
        <f>Projects!A215</f>
        <v>0</v>
      </c>
      <c r="B215">
        <f>Projects!B215</f>
        <v>0</v>
      </c>
      <c r="C215">
        <f>Projects!C215</f>
        <v>0</v>
      </c>
      <c r="D215">
        <f>Projects!D215</f>
        <v>0</v>
      </c>
      <c r="E215">
        <f>Projects!E215</f>
        <v>0</v>
      </c>
      <c r="F215">
        <f>Projects!F215</f>
        <v>0</v>
      </c>
      <c r="G215">
        <f>Projects!G215</f>
        <v>0</v>
      </c>
      <c r="H215">
        <f>Projects!H215</f>
        <v>0</v>
      </c>
      <c r="I215">
        <f>Projects!I215</f>
        <v>0</v>
      </c>
      <c r="J215">
        <f>Projects!J215</f>
        <v>0</v>
      </c>
      <c r="K215">
        <f>Projects!K215</f>
        <v>0</v>
      </c>
      <c r="L215">
        <f>Projects!L215</f>
        <v>0</v>
      </c>
      <c r="M215">
        <f>Projects!M215</f>
        <v>0</v>
      </c>
      <c r="N215">
        <f>Projects!N215</f>
        <v>0</v>
      </c>
      <c r="O215">
        <f>Projects!O215</f>
        <v>0</v>
      </c>
      <c r="P215">
        <f>Projects!P215</f>
        <v>0</v>
      </c>
      <c r="Q215">
        <f>Projects!Q215</f>
        <v>0</v>
      </c>
      <c r="R215">
        <f>Projects!R215</f>
        <v>0</v>
      </c>
      <c r="S215">
        <f>Projects!S215</f>
        <v>0</v>
      </c>
      <c r="T215">
        <f>Projects!T215</f>
        <v>0</v>
      </c>
      <c r="U215">
        <f>Projects!U215</f>
        <v>0</v>
      </c>
      <c r="V215">
        <f>Projects!V215</f>
        <v>0</v>
      </c>
      <c r="W215">
        <f>Projects!W215</f>
        <v>0</v>
      </c>
      <c r="X215">
        <f>Projects!X215</f>
        <v>0</v>
      </c>
    </row>
    <row r="216" spans="1:24">
      <c r="A216">
        <f>Projects!A216</f>
        <v>0</v>
      </c>
      <c r="B216">
        <f>Projects!B216</f>
        <v>0</v>
      </c>
      <c r="C216">
        <f>Projects!C216</f>
        <v>0</v>
      </c>
      <c r="D216">
        <f>Projects!D216</f>
        <v>0</v>
      </c>
      <c r="E216">
        <f>Projects!E216</f>
        <v>0</v>
      </c>
      <c r="F216">
        <f>Projects!F216</f>
        <v>0</v>
      </c>
      <c r="G216">
        <f>Projects!G216</f>
        <v>0</v>
      </c>
      <c r="H216">
        <f>Projects!H216</f>
        <v>0</v>
      </c>
      <c r="I216">
        <f>Projects!I216</f>
        <v>0</v>
      </c>
      <c r="J216">
        <f>Projects!J216</f>
        <v>0</v>
      </c>
      <c r="K216">
        <f>Projects!K216</f>
        <v>0</v>
      </c>
      <c r="L216">
        <f>Projects!L216</f>
        <v>0</v>
      </c>
      <c r="M216">
        <f>Projects!M216</f>
        <v>0</v>
      </c>
      <c r="N216">
        <f>Projects!N216</f>
        <v>0</v>
      </c>
      <c r="O216">
        <f>Projects!O216</f>
        <v>0</v>
      </c>
      <c r="P216">
        <f>Projects!P216</f>
        <v>0</v>
      </c>
      <c r="Q216">
        <f>Projects!Q216</f>
        <v>0</v>
      </c>
      <c r="R216">
        <f>Projects!R216</f>
        <v>0</v>
      </c>
      <c r="S216">
        <f>Projects!S216</f>
        <v>0</v>
      </c>
      <c r="T216">
        <f>Projects!T216</f>
        <v>0</v>
      </c>
      <c r="U216">
        <f>Projects!U216</f>
        <v>0</v>
      </c>
      <c r="V216">
        <f>Projects!V216</f>
        <v>0</v>
      </c>
      <c r="W216">
        <f>Projects!W216</f>
        <v>0</v>
      </c>
      <c r="X216">
        <f>Projects!X216</f>
        <v>0</v>
      </c>
    </row>
    <row r="217" spans="1:24">
      <c r="A217">
        <f>Projects!A217</f>
        <v>0</v>
      </c>
      <c r="B217">
        <f>Projects!B217</f>
        <v>0</v>
      </c>
      <c r="C217">
        <f>Projects!C217</f>
        <v>0</v>
      </c>
      <c r="D217">
        <f>Projects!D217</f>
        <v>0</v>
      </c>
      <c r="E217">
        <f>Projects!E217</f>
        <v>0</v>
      </c>
      <c r="F217">
        <f>Projects!F217</f>
        <v>0</v>
      </c>
      <c r="G217">
        <f>Projects!G217</f>
        <v>0</v>
      </c>
      <c r="H217">
        <f>Projects!H217</f>
        <v>0</v>
      </c>
      <c r="I217">
        <f>Projects!I217</f>
        <v>0</v>
      </c>
      <c r="J217">
        <f>Projects!J217</f>
        <v>0</v>
      </c>
      <c r="K217">
        <f>Projects!K217</f>
        <v>0</v>
      </c>
      <c r="L217">
        <f>Projects!L217</f>
        <v>0</v>
      </c>
      <c r="M217">
        <f>Projects!M217</f>
        <v>0</v>
      </c>
      <c r="N217">
        <f>Projects!N217</f>
        <v>0</v>
      </c>
      <c r="O217">
        <f>Projects!O217</f>
        <v>0</v>
      </c>
      <c r="P217">
        <f>Projects!P217</f>
        <v>0</v>
      </c>
      <c r="Q217">
        <f>Projects!Q217</f>
        <v>0</v>
      </c>
      <c r="R217">
        <f>Projects!R217</f>
        <v>0</v>
      </c>
      <c r="S217">
        <f>Projects!S217</f>
        <v>0</v>
      </c>
      <c r="T217">
        <f>Projects!T217</f>
        <v>0</v>
      </c>
      <c r="U217">
        <f>Projects!U217</f>
        <v>0</v>
      </c>
      <c r="V217">
        <f>Projects!V217</f>
        <v>0</v>
      </c>
      <c r="W217">
        <f>Projects!W217</f>
        <v>0</v>
      </c>
      <c r="X217">
        <f>Projects!X217</f>
        <v>0</v>
      </c>
    </row>
    <row r="218" spans="1:24">
      <c r="A218">
        <f>Projects!A218</f>
        <v>0</v>
      </c>
      <c r="B218">
        <f>Projects!B218</f>
        <v>0</v>
      </c>
      <c r="C218">
        <f>Projects!C218</f>
        <v>0</v>
      </c>
      <c r="D218">
        <f>Projects!D218</f>
        <v>0</v>
      </c>
      <c r="E218">
        <f>Projects!E218</f>
        <v>0</v>
      </c>
      <c r="F218">
        <f>Projects!F218</f>
        <v>0</v>
      </c>
      <c r="G218">
        <f>Projects!G218</f>
        <v>0</v>
      </c>
      <c r="H218">
        <f>Projects!H218</f>
        <v>0</v>
      </c>
      <c r="I218">
        <f>Projects!I218</f>
        <v>0</v>
      </c>
      <c r="J218">
        <f>Projects!J218</f>
        <v>0</v>
      </c>
      <c r="K218">
        <f>Projects!K218</f>
        <v>0</v>
      </c>
      <c r="L218">
        <f>Projects!L218</f>
        <v>0</v>
      </c>
      <c r="M218">
        <f>Projects!M218</f>
        <v>0</v>
      </c>
      <c r="N218">
        <f>Projects!N218</f>
        <v>0</v>
      </c>
      <c r="O218">
        <f>Projects!O218</f>
        <v>0</v>
      </c>
      <c r="P218">
        <f>Projects!P218</f>
        <v>0</v>
      </c>
      <c r="Q218">
        <f>Projects!Q218</f>
        <v>0</v>
      </c>
      <c r="R218">
        <f>Projects!R218</f>
        <v>0</v>
      </c>
      <c r="S218">
        <f>Projects!S218</f>
        <v>0</v>
      </c>
      <c r="T218">
        <f>Projects!T218</f>
        <v>0</v>
      </c>
      <c r="U218">
        <f>Projects!U218</f>
        <v>0</v>
      </c>
      <c r="V218">
        <f>Projects!V218</f>
        <v>0</v>
      </c>
      <c r="W218">
        <f>Projects!W218</f>
        <v>0</v>
      </c>
      <c r="X218">
        <f>Projects!X218</f>
        <v>0</v>
      </c>
    </row>
    <row r="219" spans="1:24">
      <c r="A219">
        <f>Projects!A219</f>
        <v>0</v>
      </c>
      <c r="B219">
        <f>Projects!B219</f>
        <v>0</v>
      </c>
      <c r="C219">
        <f>Projects!C219</f>
        <v>0</v>
      </c>
      <c r="D219">
        <f>Projects!D219</f>
        <v>0</v>
      </c>
      <c r="E219">
        <f>Projects!E219</f>
        <v>0</v>
      </c>
      <c r="F219">
        <f>Projects!F219</f>
        <v>0</v>
      </c>
      <c r="G219">
        <f>Projects!G219</f>
        <v>0</v>
      </c>
      <c r="H219">
        <f>Projects!H219</f>
        <v>0</v>
      </c>
      <c r="I219">
        <f>Projects!I219</f>
        <v>0</v>
      </c>
      <c r="J219">
        <f>Projects!J219</f>
        <v>0</v>
      </c>
      <c r="K219">
        <f>Projects!K219</f>
        <v>0</v>
      </c>
      <c r="L219">
        <f>Projects!L219</f>
        <v>0</v>
      </c>
      <c r="M219">
        <f>Projects!M219</f>
        <v>0</v>
      </c>
      <c r="N219">
        <f>Projects!N219</f>
        <v>0</v>
      </c>
      <c r="O219">
        <f>Projects!O219</f>
        <v>0</v>
      </c>
      <c r="P219">
        <f>Projects!P219</f>
        <v>0</v>
      </c>
      <c r="Q219">
        <f>Projects!Q219</f>
        <v>0</v>
      </c>
      <c r="R219">
        <f>Projects!R219</f>
        <v>0</v>
      </c>
      <c r="S219">
        <f>Projects!S219</f>
        <v>0</v>
      </c>
      <c r="T219">
        <f>Projects!T219</f>
        <v>0</v>
      </c>
      <c r="U219">
        <f>Projects!U219</f>
        <v>0</v>
      </c>
      <c r="V219">
        <f>Projects!V219</f>
        <v>0</v>
      </c>
      <c r="W219">
        <f>Projects!W219</f>
        <v>0</v>
      </c>
      <c r="X219">
        <f>Projects!X219</f>
        <v>0</v>
      </c>
    </row>
    <row r="220" spans="1:24">
      <c r="A220">
        <f>Projects!A220</f>
        <v>0</v>
      </c>
      <c r="B220">
        <f>Projects!B220</f>
        <v>0</v>
      </c>
      <c r="C220">
        <f>Projects!C220</f>
        <v>0</v>
      </c>
      <c r="D220">
        <f>Projects!D220</f>
        <v>0</v>
      </c>
      <c r="E220">
        <f>Projects!E220</f>
        <v>0</v>
      </c>
      <c r="F220">
        <f>Projects!F220</f>
        <v>0</v>
      </c>
      <c r="G220">
        <f>Projects!G220</f>
        <v>0</v>
      </c>
      <c r="H220">
        <f>Projects!H220</f>
        <v>0</v>
      </c>
      <c r="I220">
        <f>Projects!I220</f>
        <v>0</v>
      </c>
      <c r="J220">
        <f>Projects!J220</f>
        <v>0</v>
      </c>
      <c r="K220">
        <f>Projects!K220</f>
        <v>0</v>
      </c>
      <c r="L220">
        <f>Projects!L220</f>
        <v>0</v>
      </c>
      <c r="M220">
        <f>Projects!M220</f>
        <v>0</v>
      </c>
      <c r="N220">
        <f>Projects!N220</f>
        <v>0</v>
      </c>
      <c r="O220">
        <f>Projects!O220</f>
        <v>0</v>
      </c>
      <c r="P220">
        <f>Projects!P220</f>
        <v>0</v>
      </c>
      <c r="Q220">
        <f>Projects!Q220</f>
        <v>0</v>
      </c>
      <c r="R220">
        <f>Projects!R220</f>
        <v>0</v>
      </c>
      <c r="S220">
        <f>Projects!S220</f>
        <v>0</v>
      </c>
      <c r="T220">
        <f>Projects!T220</f>
        <v>0</v>
      </c>
      <c r="U220">
        <f>Projects!U220</f>
        <v>0</v>
      </c>
      <c r="V220">
        <f>Projects!V220</f>
        <v>0</v>
      </c>
      <c r="W220">
        <f>Projects!W220</f>
        <v>0</v>
      </c>
      <c r="X220">
        <f>Projects!X220</f>
        <v>0</v>
      </c>
    </row>
    <row r="221" spans="1:24">
      <c r="A221">
        <f>Projects!A221</f>
        <v>0</v>
      </c>
      <c r="B221">
        <f>Projects!B221</f>
        <v>0</v>
      </c>
      <c r="C221">
        <f>Projects!C221</f>
        <v>0</v>
      </c>
      <c r="D221">
        <f>Projects!D221</f>
        <v>0</v>
      </c>
      <c r="E221">
        <f>Projects!E221</f>
        <v>0</v>
      </c>
      <c r="F221">
        <f>Projects!F221</f>
        <v>0</v>
      </c>
      <c r="G221">
        <f>Projects!G221</f>
        <v>0</v>
      </c>
      <c r="H221">
        <f>Projects!H221</f>
        <v>0</v>
      </c>
      <c r="I221">
        <f>Projects!I221</f>
        <v>0</v>
      </c>
      <c r="J221">
        <f>Projects!J221</f>
        <v>0</v>
      </c>
      <c r="K221">
        <f>Projects!K221</f>
        <v>0</v>
      </c>
      <c r="L221">
        <f>Projects!L221</f>
        <v>0</v>
      </c>
      <c r="M221">
        <f>Projects!M221</f>
        <v>0</v>
      </c>
      <c r="N221">
        <f>Projects!N221</f>
        <v>0</v>
      </c>
      <c r="O221">
        <f>Projects!O221</f>
        <v>0</v>
      </c>
      <c r="P221">
        <f>Projects!P221</f>
        <v>0</v>
      </c>
      <c r="Q221">
        <f>Projects!Q221</f>
        <v>0</v>
      </c>
      <c r="R221">
        <f>Projects!R221</f>
        <v>0</v>
      </c>
      <c r="S221">
        <f>Projects!S221</f>
        <v>0</v>
      </c>
      <c r="T221">
        <f>Projects!T221</f>
        <v>0</v>
      </c>
      <c r="U221">
        <f>Projects!U221</f>
        <v>0</v>
      </c>
      <c r="V221">
        <f>Projects!V221</f>
        <v>0</v>
      </c>
      <c r="W221">
        <f>Projects!W221</f>
        <v>0</v>
      </c>
      <c r="X221">
        <f>Projects!X221</f>
        <v>0</v>
      </c>
    </row>
    <row r="222" spans="1:24">
      <c r="A222">
        <f>Projects!A222</f>
        <v>0</v>
      </c>
      <c r="B222">
        <f>Projects!B222</f>
        <v>0</v>
      </c>
      <c r="C222">
        <f>Projects!C222</f>
        <v>0</v>
      </c>
      <c r="D222">
        <f>Projects!D222</f>
        <v>0</v>
      </c>
      <c r="E222">
        <f>Projects!E222</f>
        <v>0</v>
      </c>
      <c r="F222">
        <f>Projects!F222</f>
        <v>0</v>
      </c>
      <c r="G222">
        <f>Projects!G222</f>
        <v>0</v>
      </c>
      <c r="H222">
        <f>Projects!H222</f>
        <v>0</v>
      </c>
      <c r="I222">
        <f>Projects!I222</f>
        <v>0</v>
      </c>
      <c r="J222">
        <f>Projects!J222</f>
        <v>0</v>
      </c>
      <c r="K222">
        <f>Projects!K222</f>
        <v>0</v>
      </c>
      <c r="L222">
        <f>Projects!L222</f>
        <v>0</v>
      </c>
      <c r="M222">
        <f>Projects!M222</f>
        <v>0</v>
      </c>
      <c r="N222">
        <f>Projects!N222</f>
        <v>0</v>
      </c>
      <c r="O222">
        <f>Projects!O222</f>
        <v>0</v>
      </c>
      <c r="P222">
        <f>Projects!P222</f>
        <v>0</v>
      </c>
      <c r="Q222">
        <f>Projects!Q222</f>
        <v>0</v>
      </c>
      <c r="R222">
        <f>Projects!R222</f>
        <v>0</v>
      </c>
      <c r="S222">
        <f>Projects!S222</f>
        <v>0</v>
      </c>
      <c r="T222">
        <f>Projects!T222</f>
        <v>0</v>
      </c>
      <c r="U222">
        <f>Projects!U222</f>
        <v>0</v>
      </c>
      <c r="V222">
        <f>Projects!V222</f>
        <v>0</v>
      </c>
      <c r="W222">
        <f>Projects!W222</f>
        <v>0</v>
      </c>
      <c r="X222">
        <f>Projects!X222</f>
        <v>0</v>
      </c>
    </row>
    <row r="223" spans="1:24">
      <c r="A223">
        <f>Projects!A223</f>
        <v>0</v>
      </c>
      <c r="B223">
        <f>Projects!B223</f>
        <v>0</v>
      </c>
      <c r="C223">
        <f>Projects!C223</f>
        <v>0</v>
      </c>
      <c r="D223">
        <f>Projects!D223</f>
        <v>0</v>
      </c>
      <c r="E223">
        <f>Projects!E223</f>
        <v>0</v>
      </c>
      <c r="F223">
        <f>Projects!F223</f>
        <v>0</v>
      </c>
      <c r="G223">
        <f>Projects!G223</f>
        <v>0</v>
      </c>
      <c r="H223">
        <f>Projects!H223</f>
        <v>0</v>
      </c>
      <c r="I223">
        <f>Projects!I223</f>
        <v>0</v>
      </c>
      <c r="J223">
        <f>Projects!J223</f>
        <v>0</v>
      </c>
      <c r="K223">
        <f>Projects!K223</f>
        <v>0</v>
      </c>
      <c r="L223">
        <f>Projects!L223</f>
        <v>0</v>
      </c>
      <c r="M223">
        <f>Projects!M223</f>
        <v>0</v>
      </c>
      <c r="N223">
        <f>Projects!N223</f>
        <v>0</v>
      </c>
      <c r="O223">
        <f>Projects!O223</f>
        <v>0</v>
      </c>
      <c r="P223">
        <f>Projects!P223</f>
        <v>0</v>
      </c>
      <c r="Q223">
        <f>Projects!Q223</f>
        <v>0</v>
      </c>
      <c r="R223">
        <f>Projects!R223</f>
        <v>0</v>
      </c>
      <c r="S223">
        <f>Projects!S223</f>
        <v>0</v>
      </c>
      <c r="T223">
        <f>Projects!T223</f>
        <v>0</v>
      </c>
      <c r="U223">
        <f>Projects!U223</f>
        <v>0</v>
      </c>
      <c r="V223">
        <f>Projects!V223</f>
        <v>0</v>
      </c>
      <c r="W223">
        <f>Projects!W223</f>
        <v>0</v>
      </c>
      <c r="X223">
        <f>Projects!X223</f>
        <v>0</v>
      </c>
    </row>
    <row r="224" spans="1:24">
      <c r="A224">
        <f>Projects!A224</f>
        <v>0</v>
      </c>
      <c r="B224">
        <f>Projects!B224</f>
        <v>0</v>
      </c>
      <c r="C224">
        <f>Projects!C224</f>
        <v>0</v>
      </c>
      <c r="D224">
        <f>Projects!D224</f>
        <v>0</v>
      </c>
      <c r="E224">
        <f>Projects!E224</f>
        <v>0</v>
      </c>
      <c r="F224">
        <f>Projects!F224</f>
        <v>0</v>
      </c>
      <c r="G224">
        <f>Projects!G224</f>
        <v>0</v>
      </c>
      <c r="H224">
        <f>Projects!H224</f>
        <v>0</v>
      </c>
      <c r="I224">
        <f>Projects!I224</f>
        <v>0</v>
      </c>
      <c r="J224">
        <f>Projects!J224</f>
        <v>0</v>
      </c>
      <c r="K224">
        <f>Projects!K224</f>
        <v>0</v>
      </c>
      <c r="L224">
        <f>Projects!L224</f>
        <v>0</v>
      </c>
      <c r="M224">
        <f>Projects!M224</f>
        <v>0</v>
      </c>
      <c r="N224">
        <f>Projects!N224</f>
        <v>0</v>
      </c>
      <c r="O224">
        <f>Projects!O224</f>
        <v>0</v>
      </c>
      <c r="P224">
        <f>Projects!P224</f>
        <v>0</v>
      </c>
      <c r="Q224">
        <f>Projects!Q224</f>
        <v>0</v>
      </c>
      <c r="R224">
        <f>Projects!R224</f>
        <v>0</v>
      </c>
      <c r="S224">
        <f>Projects!S224</f>
        <v>0</v>
      </c>
      <c r="T224">
        <f>Projects!T224</f>
        <v>0</v>
      </c>
      <c r="U224">
        <f>Projects!U224</f>
        <v>0</v>
      </c>
      <c r="V224">
        <f>Projects!V224</f>
        <v>0</v>
      </c>
      <c r="W224">
        <f>Projects!W224</f>
        <v>0</v>
      </c>
      <c r="X224">
        <f>Projects!X224</f>
        <v>0</v>
      </c>
    </row>
    <row r="225" spans="1:24">
      <c r="A225">
        <f>Projects!A225</f>
        <v>0</v>
      </c>
      <c r="B225">
        <f>Projects!B225</f>
        <v>0</v>
      </c>
      <c r="C225">
        <f>Projects!C225</f>
        <v>0</v>
      </c>
      <c r="D225">
        <f>Projects!D225</f>
        <v>0</v>
      </c>
      <c r="E225">
        <f>Projects!E225</f>
        <v>0</v>
      </c>
      <c r="F225">
        <f>Projects!F225</f>
        <v>0</v>
      </c>
      <c r="G225">
        <f>Projects!G225</f>
        <v>0</v>
      </c>
      <c r="H225">
        <f>Projects!H225</f>
        <v>0</v>
      </c>
      <c r="I225">
        <f>Projects!I225</f>
        <v>0</v>
      </c>
      <c r="J225">
        <f>Projects!J225</f>
        <v>0</v>
      </c>
      <c r="K225">
        <f>Projects!K225</f>
        <v>0</v>
      </c>
      <c r="L225">
        <f>Projects!L225</f>
        <v>0</v>
      </c>
      <c r="M225">
        <f>Projects!M225</f>
        <v>0</v>
      </c>
      <c r="N225">
        <f>Projects!N225</f>
        <v>0</v>
      </c>
      <c r="O225">
        <f>Projects!O225</f>
        <v>0</v>
      </c>
      <c r="P225">
        <f>Projects!P225</f>
        <v>0</v>
      </c>
      <c r="Q225">
        <f>Projects!Q225</f>
        <v>0</v>
      </c>
      <c r="R225">
        <f>Projects!R225</f>
        <v>0</v>
      </c>
      <c r="S225">
        <f>Projects!S225</f>
        <v>0</v>
      </c>
      <c r="T225">
        <f>Projects!T225</f>
        <v>0</v>
      </c>
      <c r="U225">
        <f>Projects!U225</f>
        <v>0</v>
      </c>
      <c r="V225">
        <f>Projects!V225</f>
        <v>0</v>
      </c>
      <c r="W225">
        <f>Projects!W225</f>
        <v>0</v>
      </c>
      <c r="X225">
        <f>Projects!X225</f>
        <v>0</v>
      </c>
    </row>
    <row r="226" spans="1:24">
      <c r="A226">
        <f>Projects!A226</f>
        <v>0</v>
      </c>
      <c r="B226">
        <f>Projects!B226</f>
        <v>0</v>
      </c>
      <c r="C226">
        <f>Projects!C226</f>
        <v>0</v>
      </c>
      <c r="D226">
        <f>Projects!D226</f>
        <v>0</v>
      </c>
      <c r="E226">
        <f>Projects!E226</f>
        <v>0</v>
      </c>
      <c r="F226">
        <f>Projects!F226</f>
        <v>0</v>
      </c>
      <c r="G226">
        <f>Projects!G226</f>
        <v>0</v>
      </c>
      <c r="H226">
        <f>Projects!H226</f>
        <v>0</v>
      </c>
      <c r="I226">
        <f>Projects!I226</f>
        <v>0</v>
      </c>
      <c r="J226">
        <f>Projects!J226</f>
        <v>0</v>
      </c>
      <c r="K226">
        <f>Projects!K226</f>
        <v>0</v>
      </c>
      <c r="L226">
        <f>Projects!L226</f>
        <v>0</v>
      </c>
      <c r="M226">
        <f>Projects!M226</f>
        <v>0</v>
      </c>
      <c r="N226">
        <f>Projects!N226</f>
        <v>0</v>
      </c>
      <c r="O226">
        <f>Projects!O226</f>
        <v>0</v>
      </c>
      <c r="P226">
        <f>Projects!P226</f>
        <v>0</v>
      </c>
      <c r="Q226">
        <f>Projects!Q226</f>
        <v>0</v>
      </c>
      <c r="R226">
        <f>Projects!R226</f>
        <v>0</v>
      </c>
      <c r="S226">
        <f>Projects!S226</f>
        <v>0</v>
      </c>
      <c r="T226">
        <f>Projects!T226</f>
        <v>0</v>
      </c>
      <c r="U226">
        <f>Projects!U226</f>
        <v>0</v>
      </c>
      <c r="V226">
        <f>Projects!V226</f>
        <v>0</v>
      </c>
      <c r="W226">
        <f>Projects!W226</f>
        <v>0</v>
      </c>
      <c r="X226">
        <f>Projects!X226</f>
        <v>0</v>
      </c>
    </row>
    <row r="227" spans="1:24">
      <c r="A227">
        <f>Projects!A227</f>
        <v>0</v>
      </c>
      <c r="B227">
        <f>Projects!B227</f>
        <v>0</v>
      </c>
      <c r="C227">
        <f>Projects!C227</f>
        <v>0</v>
      </c>
      <c r="D227">
        <f>Projects!D227</f>
        <v>0</v>
      </c>
      <c r="E227">
        <f>Projects!E227</f>
        <v>0</v>
      </c>
      <c r="F227">
        <f>Projects!F227</f>
        <v>0</v>
      </c>
      <c r="G227">
        <f>Projects!G227</f>
        <v>0</v>
      </c>
      <c r="H227">
        <f>Projects!H227</f>
        <v>0</v>
      </c>
      <c r="I227">
        <f>Projects!I227</f>
        <v>0</v>
      </c>
      <c r="J227">
        <f>Projects!J227</f>
        <v>0</v>
      </c>
      <c r="K227">
        <f>Projects!K227</f>
        <v>0</v>
      </c>
      <c r="L227">
        <f>Projects!L227</f>
        <v>0</v>
      </c>
      <c r="M227">
        <f>Projects!M227</f>
        <v>0</v>
      </c>
      <c r="N227">
        <f>Projects!N227</f>
        <v>0</v>
      </c>
      <c r="O227">
        <f>Projects!O227</f>
        <v>0</v>
      </c>
      <c r="P227">
        <f>Projects!P227</f>
        <v>0</v>
      </c>
      <c r="Q227">
        <f>Projects!Q227</f>
        <v>0</v>
      </c>
      <c r="R227">
        <f>Projects!R227</f>
        <v>0</v>
      </c>
      <c r="S227">
        <f>Projects!S227</f>
        <v>0</v>
      </c>
      <c r="T227">
        <f>Projects!T227</f>
        <v>0</v>
      </c>
      <c r="U227">
        <f>Projects!U227</f>
        <v>0</v>
      </c>
      <c r="V227">
        <f>Projects!V227</f>
        <v>0</v>
      </c>
      <c r="W227">
        <f>Projects!W227</f>
        <v>0</v>
      </c>
      <c r="X227">
        <f>Projects!X227</f>
        <v>0</v>
      </c>
    </row>
    <row r="228" spans="1:24">
      <c r="A228">
        <f>Projects!A228</f>
        <v>0</v>
      </c>
      <c r="B228">
        <f>Projects!B228</f>
        <v>0</v>
      </c>
      <c r="C228">
        <f>Projects!C228</f>
        <v>0</v>
      </c>
      <c r="D228">
        <f>Projects!D228</f>
        <v>0</v>
      </c>
      <c r="E228">
        <f>Projects!E228</f>
        <v>0</v>
      </c>
      <c r="F228">
        <f>Projects!F228</f>
        <v>0</v>
      </c>
      <c r="G228">
        <f>Projects!G228</f>
        <v>0</v>
      </c>
      <c r="H228">
        <f>Projects!H228</f>
        <v>0</v>
      </c>
      <c r="I228">
        <f>Projects!I228</f>
        <v>0</v>
      </c>
      <c r="J228">
        <f>Projects!J228</f>
        <v>0</v>
      </c>
      <c r="K228">
        <f>Projects!K228</f>
        <v>0</v>
      </c>
      <c r="L228">
        <f>Projects!L228</f>
        <v>0</v>
      </c>
      <c r="M228">
        <f>Projects!M228</f>
        <v>0</v>
      </c>
      <c r="N228">
        <f>Projects!N228</f>
        <v>0</v>
      </c>
      <c r="O228">
        <f>Projects!O228</f>
        <v>0</v>
      </c>
      <c r="P228">
        <f>Projects!P228</f>
        <v>0</v>
      </c>
      <c r="Q228">
        <f>Projects!Q228</f>
        <v>0</v>
      </c>
      <c r="R228">
        <f>Projects!R228</f>
        <v>0</v>
      </c>
      <c r="S228">
        <f>Projects!S228</f>
        <v>0</v>
      </c>
      <c r="T228">
        <f>Projects!T228</f>
        <v>0</v>
      </c>
      <c r="U228">
        <f>Projects!U228</f>
        <v>0</v>
      </c>
      <c r="V228">
        <f>Projects!V228</f>
        <v>0</v>
      </c>
      <c r="W228">
        <f>Projects!W228</f>
        <v>0</v>
      </c>
      <c r="X228">
        <f>Projects!X228</f>
        <v>0</v>
      </c>
    </row>
    <row r="229" spans="1:24">
      <c r="A229">
        <f>Projects!A229</f>
        <v>0</v>
      </c>
      <c r="B229">
        <f>Projects!B229</f>
        <v>0</v>
      </c>
      <c r="C229">
        <f>Projects!C229</f>
        <v>0</v>
      </c>
      <c r="D229">
        <f>Projects!D229</f>
        <v>0</v>
      </c>
      <c r="E229">
        <f>Projects!E229</f>
        <v>0</v>
      </c>
      <c r="F229">
        <f>Projects!F229</f>
        <v>0</v>
      </c>
      <c r="G229">
        <f>Projects!G229</f>
        <v>0</v>
      </c>
      <c r="H229">
        <f>Projects!H229</f>
        <v>0</v>
      </c>
      <c r="I229">
        <f>Projects!I229</f>
        <v>0</v>
      </c>
      <c r="J229">
        <f>Projects!J229</f>
        <v>0</v>
      </c>
      <c r="K229">
        <f>Projects!K229</f>
        <v>0</v>
      </c>
      <c r="L229">
        <f>Projects!L229</f>
        <v>0</v>
      </c>
      <c r="M229">
        <f>Projects!M229</f>
        <v>0</v>
      </c>
      <c r="N229">
        <f>Projects!N229</f>
        <v>0</v>
      </c>
      <c r="O229">
        <f>Projects!O229</f>
        <v>0</v>
      </c>
      <c r="P229">
        <f>Projects!P229</f>
        <v>0</v>
      </c>
      <c r="Q229">
        <f>Projects!Q229</f>
        <v>0</v>
      </c>
      <c r="R229">
        <f>Projects!R229</f>
        <v>0</v>
      </c>
      <c r="S229">
        <f>Projects!S229</f>
        <v>0</v>
      </c>
      <c r="T229">
        <f>Projects!T229</f>
        <v>0</v>
      </c>
      <c r="U229">
        <f>Projects!U229</f>
        <v>0</v>
      </c>
      <c r="V229">
        <f>Projects!V229</f>
        <v>0</v>
      </c>
      <c r="W229">
        <f>Projects!W229</f>
        <v>0</v>
      </c>
      <c r="X229">
        <f>Projects!X229</f>
        <v>0</v>
      </c>
    </row>
    <row r="230" spans="1:24">
      <c r="A230">
        <f>Projects!A230</f>
        <v>0</v>
      </c>
      <c r="B230">
        <f>Projects!B230</f>
        <v>0</v>
      </c>
      <c r="C230">
        <f>Projects!C230</f>
        <v>0</v>
      </c>
      <c r="D230">
        <f>Projects!D230</f>
        <v>0</v>
      </c>
      <c r="E230">
        <f>Projects!E230</f>
        <v>0</v>
      </c>
      <c r="F230">
        <f>Projects!F230</f>
        <v>0</v>
      </c>
      <c r="G230">
        <f>Projects!G230</f>
        <v>0</v>
      </c>
      <c r="H230">
        <f>Projects!H230</f>
        <v>0</v>
      </c>
      <c r="I230">
        <f>Projects!I230</f>
        <v>0</v>
      </c>
      <c r="J230">
        <f>Projects!J230</f>
        <v>0</v>
      </c>
      <c r="K230">
        <f>Projects!K230</f>
        <v>0</v>
      </c>
      <c r="L230">
        <f>Projects!L230</f>
        <v>0</v>
      </c>
      <c r="M230">
        <f>Projects!M230</f>
        <v>0</v>
      </c>
      <c r="N230">
        <f>Projects!N230</f>
        <v>0</v>
      </c>
      <c r="O230">
        <f>Projects!O230</f>
        <v>0</v>
      </c>
      <c r="P230">
        <f>Projects!P230</f>
        <v>0</v>
      </c>
      <c r="Q230">
        <f>Projects!Q230</f>
        <v>0</v>
      </c>
      <c r="R230">
        <f>Projects!R230</f>
        <v>0</v>
      </c>
      <c r="S230">
        <f>Projects!S230</f>
        <v>0</v>
      </c>
      <c r="T230">
        <f>Projects!T230</f>
        <v>0</v>
      </c>
      <c r="U230">
        <f>Projects!U230</f>
        <v>0</v>
      </c>
      <c r="V230">
        <f>Projects!V230</f>
        <v>0</v>
      </c>
      <c r="W230">
        <f>Projects!W230</f>
        <v>0</v>
      </c>
      <c r="X230">
        <f>Projects!X230</f>
        <v>0</v>
      </c>
    </row>
    <row r="231" spans="1:24">
      <c r="A231">
        <f>Projects!A231</f>
        <v>0</v>
      </c>
      <c r="B231">
        <f>Projects!B231</f>
        <v>0</v>
      </c>
      <c r="C231">
        <f>Projects!C231</f>
        <v>0</v>
      </c>
      <c r="D231">
        <f>Projects!D231</f>
        <v>0</v>
      </c>
      <c r="E231">
        <f>Projects!E231</f>
        <v>0</v>
      </c>
      <c r="F231">
        <f>Projects!F231</f>
        <v>0</v>
      </c>
      <c r="G231">
        <f>Projects!G231</f>
        <v>0</v>
      </c>
      <c r="H231">
        <f>Projects!H231</f>
        <v>0</v>
      </c>
      <c r="I231">
        <f>Projects!I231</f>
        <v>0</v>
      </c>
      <c r="J231">
        <f>Projects!J231</f>
        <v>0</v>
      </c>
      <c r="K231">
        <f>Projects!K231</f>
        <v>0</v>
      </c>
      <c r="L231">
        <f>Projects!L231</f>
        <v>0</v>
      </c>
      <c r="M231">
        <f>Projects!M231</f>
        <v>0</v>
      </c>
      <c r="N231">
        <f>Projects!N231</f>
        <v>0</v>
      </c>
      <c r="O231">
        <f>Projects!O231</f>
        <v>0</v>
      </c>
      <c r="P231">
        <f>Projects!P231</f>
        <v>0</v>
      </c>
      <c r="Q231">
        <f>Projects!Q231</f>
        <v>0</v>
      </c>
      <c r="R231">
        <f>Projects!R231</f>
        <v>0</v>
      </c>
      <c r="S231">
        <f>Projects!S231</f>
        <v>0</v>
      </c>
      <c r="T231">
        <f>Projects!T231</f>
        <v>0</v>
      </c>
      <c r="U231">
        <f>Projects!U231</f>
        <v>0</v>
      </c>
      <c r="V231">
        <f>Projects!V231</f>
        <v>0</v>
      </c>
      <c r="W231">
        <f>Projects!W231</f>
        <v>0</v>
      </c>
      <c r="X231">
        <f>Projects!X231</f>
        <v>0</v>
      </c>
    </row>
    <row r="232" spans="1:24">
      <c r="A232">
        <f>Projects!A232</f>
        <v>0</v>
      </c>
      <c r="B232">
        <f>Projects!B232</f>
        <v>0</v>
      </c>
      <c r="C232">
        <f>Projects!C232</f>
        <v>0</v>
      </c>
      <c r="D232">
        <f>Projects!D232</f>
        <v>0</v>
      </c>
      <c r="E232">
        <f>Projects!E232</f>
        <v>0</v>
      </c>
      <c r="F232">
        <f>Projects!F232</f>
        <v>0</v>
      </c>
      <c r="G232">
        <f>Projects!G232</f>
        <v>0</v>
      </c>
      <c r="H232">
        <f>Projects!H232</f>
        <v>0</v>
      </c>
      <c r="I232">
        <f>Projects!I232</f>
        <v>0</v>
      </c>
      <c r="J232">
        <f>Projects!J232</f>
        <v>0</v>
      </c>
      <c r="K232">
        <f>Projects!K232</f>
        <v>0</v>
      </c>
      <c r="L232">
        <f>Projects!L232</f>
        <v>0</v>
      </c>
      <c r="M232">
        <f>Projects!M232</f>
        <v>0</v>
      </c>
      <c r="N232">
        <f>Projects!N232</f>
        <v>0</v>
      </c>
      <c r="O232">
        <f>Projects!O232</f>
        <v>0</v>
      </c>
      <c r="P232">
        <f>Projects!P232</f>
        <v>0</v>
      </c>
      <c r="Q232">
        <f>Projects!Q232</f>
        <v>0</v>
      </c>
      <c r="R232">
        <f>Projects!R232</f>
        <v>0</v>
      </c>
      <c r="S232">
        <f>Projects!S232</f>
        <v>0</v>
      </c>
      <c r="T232">
        <f>Projects!T232</f>
        <v>0</v>
      </c>
      <c r="U232">
        <f>Projects!U232</f>
        <v>0</v>
      </c>
      <c r="V232">
        <f>Projects!V232</f>
        <v>0</v>
      </c>
      <c r="W232">
        <f>Projects!W232</f>
        <v>0</v>
      </c>
      <c r="X232">
        <f>Projects!X232</f>
        <v>0</v>
      </c>
    </row>
    <row r="233" spans="1:24">
      <c r="A233">
        <f>Projects!A233</f>
        <v>0</v>
      </c>
      <c r="B233">
        <f>Projects!B233</f>
        <v>0</v>
      </c>
      <c r="C233">
        <f>Projects!C233</f>
        <v>0</v>
      </c>
      <c r="D233">
        <f>Projects!D233</f>
        <v>0</v>
      </c>
      <c r="E233">
        <f>Projects!E233</f>
        <v>0</v>
      </c>
      <c r="F233">
        <f>Projects!F233</f>
        <v>0</v>
      </c>
      <c r="G233">
        <f>Projects!G233</f>
        <v>0</v>
      </c>
      <c r="H233">
        <f>Projects!H233</f>
        <v>0</v>
      </c>
      <c r="I233">
        <f>Projects!I233</f>
        <v>0</v>
      </c>
      <c r="J233">
        <f>Projects!J233</f>
        <v>0</v>
      </c>
      <c r="K233">
        <f>Projects!K233</f>
        <v>0</v>
      </c>
      <c r="L233">
        <f>Projects!L233</f>
        <v>0</v>
      </c>
      <c r="M233">
        <f>Projects!M233</f>
        <v>0</v>
      </c>
      <c r="N233">
        <f>Projects!N233</f>
        <v>0</v>
      </c>
      <c r="O233">
        <f>Projects!O233</f>
        <v>0</v>
      </c>
      <c r="P233">
        <f>Projects!P233</f>
        <v>0</v>
      </c>
      <c r="Q233">
        <f>Projects!Q233</f>
        <v>0</v>
      </c>
      <c r="R233">
        <f>Projects!R233</f>
        <v>0</v>
      </c>
      <c r="S233">
        <f>Projects!S233</f>
        <v>0</v>
      </c>
      <c r="T233">
        <f>Projects!T233</f>
        <v>0</v>
      </c>
      <c r="U233">
        <f>Projects!U233</f>
        <v>0</v>
      </c>
      <c r="V233">
        <f>Projects!V233</f>
        <v>0</v>
      </c>
      <c r="W233">
        <f>Projects!W233</f>
        <v>0</v>
      </c>
      <c r="X233">
        <f>Projects!X233</f>
        <v>0</v>
      </c>
    </row>
    <row r="234" spans="1:24">
      <c r="A234">
        <f>Projects!A234</f>
        <v>0</v>
      </c>
      <c r="B234">
        <f>Projects!B234</f>
        <v>0</v>
      </c>
      <c r="C234">
        <f>Projects!C234</f>
        <v>0</v>
      </c>
      <c r="D234">
        <f>Projects!D234</f>
        <v>0</v>
      </c>
      <c r="E234">
        <f>Projects!E234</f>
        <v>0</v>
      </c>
      <c r="F234">
        <f>Projects!F234</f>
        <v>0</v>
      </c>
      <c r="G234">
        <f>Projects!G234</f>
        <v>0</v>
      </c>
      <c r="H234">
        <f>Projects!H234</f>
        <v>0</v>
      </c>
      <c r="I234">
        <f>Projects!I234</f>
        <v>0</v>
      </c>
      <c r="J234">
        <f>Projects!J234</f>
        <v>0</v>
      </c>
      <c r="K234">
        <f>Projects!K234</f>
        <v>0</v>
      </c>
      <c r="L234">
        <f>Projects!L234</f>
        <v>0</v>
      </c>
      <c r="M234">
        <f>Projects!M234</f>
        <v>0</v>
      </c>
      <c r="N234">
        <f>Projects!N234</f>
        <v>0</v>
      </c>
      <c r="O234">
        <f>Projects!O234</f>
        <v>0</v>
      </c>
      <c r="P234">
        <f>Projects!P234</f>
        <v>0</v>
      </c>
      <c r="Q234">
        <f>Projects!Q234</f>
        <v>0</v>
      </c>
      <c r="R234">
        <f>Projects!R234</f>
        <v>0</v>
      </c>
      <c r="S234">
        <f>Projects!S234</f>
        <v>0</v>
      </c>
      <c r="T234">
        <f>Projects!T234</f>
        <v>0</v>
      </c>
      <c r="U234">
        <f>Projects!U234</f>
        <v>0</v>
      </c>
      <c r="V234">
        <f>Projects!V234</f>
        <v>0</v>
      </c>
      <c r="W234">
        <f>Projects!W234</f>
        <v>0</v>
      </c>
      <c r="X234">
        <f>Projects!X234</f>
        <v>0</v>
      </c>
    </row>
    <row r="235" spans="1:24">
      <c r="A235">
        <f>Projects!A235</f>
        <v>0</v>
      </c>
      <c r="B235">
        <f>Projects!B235</f>
        <v>0</v>
      </c>
      <c r="C235">
        <f>Projects!C235</f>
        <v>0</v>
      </c>
      <c r="D235">
        <f>Projects!D235</f>
        <v>0</v>
      </c>
      <c r="E235">
        <f>Projects!E235</f>
        <v>0</v>
      </c>
      <c r="F235">
        <f>Projects!F235</f>
        <v>0</v>
      </c>
      <c r="G235">
        <f>Projects!G235</f>
        <v>0</v>
      </c>
      <c r="H235">
        <f>Projects!H235</f>
        <v>0</v>
      </c>
      <c r="I235">
        <f>Projects!I235</f>
        <v>0</v>
      </c>
      <c r="J235">
        <f>Projects!J235</f>
        <v>0</v>
      </c>
      <c r="K235">
        <f>Projects!K235</f>
        <v>0</v>
      </c>
      <c r="L235">
        <f>Projects!L235</f>
        <v>0</v>
      </c>
      <c r="M235">
        <f>Projects!M235</f>
        <v>0</v>
      </c>
      <c r="N235">
        <f>Projects!N235</f>
        <v>0</v>
      </c>
      <c r="O235">
        <f>Projects!O235</f>
        <v>0</v>
      </c>
      <c r="P235">
        <f>Projects!P235</f>
        <v>0</v>
      </c>
      <c r="Q235">
        <f>Projects!Q235</f>
        <v>0</v>
      </c>
      <c r="R235">
        <f>Projects!R235</f>
        <v>0</v>
      </c>
      <c r="S235">
        <f>Projects!S235</f>
        <v>0</v>
      </c>
      <c r="T235">
        <f>Projects!T235</f>
        <v>0</v>
      </c>
      <c r="U235">
        <f>Projects!U235</f>
        <v>0</v>
      </c>
      <c r="V235">
        <f>Projects!V235</f>
        <v>0</v>
      </c>
      <c r="W235">
        <f>Projects!W235</f>
        <v>0</v>
      </c>
      <c r="X235">
        <f>Projects!X235</f>
        <v>0</v>
      </c>
    </row>
    <row r="236" spans="1:24">
      <c r="A236">
        <f>Projects!A236</f>
        <v>0</v>
      </c>
      <c r="B236">
        <f>Projects!B236</f>
        <v>0</v>
      </c>
      <c r="C236">
        <f>Projects!C236</f>
        <v>0</v>
      </c>
      <c r="D236">
        <f>Projects!D236</f>
        <v>0</v>
      </c>
      <c r="E236">
        <f>Projects!E236</f>
        <v>0</v>
      </c>
      <c r="F236">
        <f>Projects!F236</f>
        <v>0</v>
      </c>
      <c r="G236">
        <f>Projects!G236</f>
        <v>0</v>
      </c>
      <c r="H236">
        <f>Projects!H236</f>
        <v>0</v>
      </c>
      <c r="I236">
        <f>Projects!I236</f>
        <v>0</v>
      </c>
      <c r="J236">
        <f>Projects!J236</f>
        <v>0</v>
      </c>
      <c r="K236">
        <f>Projects!K236</f>
        <v>0</v>
      </c>
      <c r="L236">
        <f>Projects!L236</f>
        <v>0</v>
      </c>
      <c r="M236">
        <f>Projects!M236</f>
        <v>0</v>
      </c>
      <c r="N236">
        <f>Projects!N236</f>
        <v>0</v>
      </c>
      <c r="O236">
        <f>Projects!O236</f>
        <v>0</v>
      </c>
      <c r="P236">
        <f>Projects!P236</f>
        <v>0</v>
      </c>
      <c r="Q236">
        <f>Projects!Q236</f>
        <v>0</v>
      </c>
      <c r="R236">
        <f>Projects!R236</f>
        <v>0</v>
      </c>
      <c r="S236">
        <f>Projects!S236</f>
        <v>0</v>
      </c>
      <c r="T236">
        <f>Projects!T236</f>
        <v>0</v>
      </c>
      <c r="U236">
        <f>Projects!U236</f>
        <v>0</v>
      </c>
      <c r="V236">
        <f>Projects!V236</f>
        <v>0</v>
      </c>
      <c r="W236">
        <f>Projects!W236</f>
        <v>0</v>
      </c>
      <c r="X236">
        <f>Projects!X236</f>
        <v>0</v>
      </c>
    </row>
    <row r="237" spans="1:24">
      <c r="A237">
        <f>Projects!A237</f>
        <v>0</v>
      </c>
      <c r="B237">
        <f>Projects!B237</f>
        <v>0</v>
      </c>
      <c r="C237">
        <f>Projects!C237</f>
        <v>0</v>
      </c>
      <c r="D237">
        <f>Projects!D237</f>
        <v>0</v>
      </c>
      <c r="E237">
        <f>Projects!E237</f>
        <v>0</v>
      </c>
      <c r="F237">
        <f>Projects!F237</f>
        <v>0</v>
      </c>
      <c r="G237">
        <f>Projects!G237</f>
        <v>0</v>
      </c>
      <c r="H237">
        <f>Projects!H237</f>
        <v>0</v>
      </c>
      <c r="I237">
        <f>Projects!I237</f>
        <v>0</v>
      </c>
      <c r="J237">
        <f>Projects!J237</f>
        <v>0</v>
      </c>
      <c r="K237">
        <f>Projects!K237</f>
        <v>0</v>
      </c>
      <c r="L237">
        <f>Projects!L237</f>
        <v>0</v>
      </c>
      <c r="M237">
        <f>Projects!M237</f>
        <v>0</v>
      </c>
      <c r="N237">
        <f>Projects!N237</f>
        <v>0</v>
      </c>
      <c r="O237">
        <f>Projects!O237</f>
        <v>0</v>
      </c>
      <c r="P237">
        <f>Projects!P237</f>
        <v>0</v>
      </c>
      <c r="Q237">
        <f>Projects!Q237</f>
        <v>0</v>
      </c>
      <c r="R237">
        <f>Projects!R237</f>
        <v>0</v>
      </c>
      <c r="S237">
        <f>Projects!S237</f>
        <v>0</v>
      </c>
      <c r="T237">
        <f>Projects!T237</f>
        <v>0</v>
      </c>
      <c r="U237">
        <f>Projects!U237</f>
        <v>0</v>
      </c>
      <c r="V237">
        <f>Projects!V237</f>
        <v>0</v>
      </c>
      <c r="W237">
        <f>Projects!W237</f>
        <v>0</v>
      </c>
      <c r="X237">
        <f>Projects!X237</f>
        <v>0</v>
      </c>
    </row>
    <row r="238" spans="1:24">
      <c r="A238">
        <f>Projects!A238</f>
        <v>0</v>
      </c>
      <c r="B238">
        <f>Projects!B238</f>
        <v>0</v>
      </c>
      <c r="C238">
        <f>Projects!C238</f>
        <v>0</v>
      </c>
      <c r="D238">
        <f>Projects!D238</f>
        <v>0</v>
      </c>
      <c r="E238">
        <f>Projects!E238</f>
        <v>0</v>
      </c>
      <c r="F238">
        <f>Projects!F238</f>
        <v>0</v>
      </c>
      <c r="G238">
        <f>Projects!G238</f>
        <v>0</v>
      </c>
      <c r="H238">
        <f>Projects!H238</f>
        <v>0</v>
      </c>
      <c r="I238">
        <f>Projects!I238</f>
        <v>0</v>
      </c>
      <c r="J238">
        <f>Projects!J238</f>
        <v>0</v>
      </c>
      <c r="K238">
        <f>Projects!K238</f>
        <v>0</v>
      </c>
      <c r="L238">
        <f>Projects!L238</f>
        <v>0</v>
      </c>
      <c r="M238">
        <f>Projects!M238</f>
        <v>0</v>
      </c>
      <c r="N238">
        <f>Projects!N238</f>
        <v>0</v>
      </c>
      <c r="O238">
        <f>Projects!O238</f>
        <v>0</v>
      </c>
      <c r="P238">
        <f>Projects!P238</f>
        <v>0</v>
      </c>
      <c r="Q238">
        <f>Projects!Q238</f>
        <v>0</v>
      </c>
      <c r="R238">
        <f>Projects!R238</f>
        <v>0</v>
      </c>
      <c r="S238">
        <f>Projects!S238</f>
        <v>0</v>
      </c>
      <c r="T238">
        <f>Projects!T238</f>
        <v>0</v>
      </c>
      <c r="U238">
        <f>Projects!U238</f>
        <v>0</v>
      </c>
      <c r="V238">
        <f>Projects!V238</f>
        <v>0</v>
      </c>
      <c r="W238">
        <f>Projects!W238</f>
        <v>0</v>
      </c>
      <c r="X238">
        <f>Projects!X238</f>
        <v>0</v>
      </c>
    </row>
    <row r="239" spans="1:24">
      <c r="A239">
        <f>Projects!A239</f>
        <v>0</v>
      </c>
      <c r="B239">
        <f>Projects!B239</f>
        <v>0</v>
      </c>
      <c r="C239">
        <f>Projects!C239</f>
        <v>0</v>
      </c>
      <c r="D239">
        <f>Projects!D239</f>
        <v>0</v>
      </c>
      <c r="E239">
        <f>Projects!E239</f>
        <v>0</v>
      </c>
      <c r="F239">
        <f>Projects!F239</f>
        <v>0</v>
      </c>
      <c r="G239">
        <f>Projects!G239</f>
        <v>0</v>
      </c>
      <c r="H239">
        <f>Projects!H239</f>
        <v>0</v>
      </c>
      <c r="I239">
        <f>Projects!I239</f>
        <v>0</v>
      </c>
      <c r="J239">
        <f>Projects!J239</f>
        <v>0</v>
      </c>
      <c r="K239">
        <f>Projects!K239</f>
        <v>0</v>
      </c>
      <c r="L239">
        <f>Projects!L239</f>
        <v>0</v>
      </c>
      <c r="M239">
        <f>Projects!M239</f>
        <v>0</v>
      </c>
      <c r="N239">
        <f>Projects!N239</f>
        <v>0</v>
      </c>
      <c r="O239">
        <f>Projects!O239</f>
        <v>0</v>
      </c>
      <c r="P239">
        <f>Projects!P239</f>
        <v>0</v>
      </c>
      <c r="Q239">
        <f>Projects!Q239</f>
        <v>0</v>
      </c>
      <c r="R239">
        <f>Projects!R239</f>
        <v>0</v>
      </c>
      <c r="S239">
        <f>Projects!S239</f>
        <v>0</v>
      </c>
      <c r="T239">
        <f>Projects!T239</f>
        <v>0</v>
      </c>
      <c r="U239">
        <f>Projects!U239</f>
        <v>0</v>
      </c>
      <c r="V239">
        <f>Projects!V239</f>
        <v>0</v>
      </c>
      <c r="W239">
        <f>Projects!W239</f>
        <v>0</v>
      </c>
      <c r="X239">
        <f>Projects!X239</f>
        <v>0</v>
      </c>
    </row>
    <row r="240" spans="1:24">
      <c r="A240">
        <f>Projects!A240</f>
        <v>0</v>
      </c>
      <c r="B240">
        <f>Projects!B240</f>
        <v>0</v>
      </c>
      <c r="C240">
        <f>Projects!C240</f>
        <v>0</v>
      </c>
      <c r="D240">
        <f>Projects!D240</f>
        <v>0</v>
      </c>
      <c r="E240">
        <f>Projects!E240</f>
        <v>0</v>
      </c>
      <c r="F240">
        <f>Projects!F240</f>
        <v>0</v>
      </c>
      <c r="G240">
        <f>Projects!G240</f>
        <v>0</v>
      </c>
      <c r="H240">
        <f>Projects!H240</f>
        <v>0</v>
      </c>
      <c r="I240">
        <f>Projects!I240</f>
        <v>0</v>
      </c>
      <c r="J240">
        <f>Projects!J240</f>
        <v>0</v>
      </c>
      <c r="K240">
        <f>Projects!K240</f>
        <v>0</v>
      </c>
      <c r="L240">
        <f>Projects!L240</f>
        <v>0</v>
      </c>
      <c r="M240">
        <f>Projects!M240</f>
        <v>0</v>
      </c>
      <c r="N240">
        <f>Projects!N240</f>
        <v>0</v>
      </c>
      <c r="O240">
        <f>Projects!O240</f>
        <v>0</v>
      </c>
      <c r="P240">
        <f>Projects!P240</f>
        <v>0</v>
      </c>
      <c r="Q240">
        <f>Projects!Q240</f>
        <v>0</v>
      </c>
      <c r="R240">
        <f>Projects!R240</f>
        <v>0</v>
      </c>
      <c r="S240">
        <f>Projects!S240</f>
        <v>0</v>
      </c>
      <c r="T240">
        <f>Projects!T240</f>
        <v>0</v>
      </c>
      <c r="U240">
        <f>Projects!U240</f>
        <v>0</v>
      </c>
      <c r="V240">
        <f>Projects!V240</f>
        <v>0</v>
      </c>
      <c r="W240">
        <f>Projects!W240</f>
        <v>0</v>
      </c>
      <c r="X240">
        <f>Projects!X240</f>
        <v>0</v>
      </c>
    </row>
    <row r="241" spans="1:24">
      <c r="A241">
        <f>Projects!A241</f>
        <v>0</v>
      </c>
      <c r="B241">
        <f>Projects!B241</f>
        <v>0</v>
      </c>
      <c r="C241">
        <f>Projects!C241</f>
        <v>0</v>
      </c>
      <c r="D241">
        <f>Projects!D241</f>
        <v>0</v>
      </c>
      <c r="E241">
        <f>Projects!E241</f>
        <v>0</v>
      </c>
      <c r="F241">
        <f>Projects!F241</f>
        <v>0</v>
      </c>
      <c r="G241">
        <f>Projects!G241</f>
        <v>0</v>
      </c>
      <c r="H241">
        <f>Projects!H241</f>
        <v>0</v>
      </c>
      <c r="I241">
        <f>Projects!I241</f>
        <v>0</v>
      </c>
      <c r="J241">
        <f>Projects!J241</f>
        <v>0</v>
      </c>
      <c r="K241">
        <f>Projects!K241</f>
        <v>0</v>
      </c>
      <c r="L241">
        <f>Projects!L241</f>
        <v>0</v>
      </c>
      <c r="M241">
        <f>Projects!M241</f>
        <v>0</v>
      </c>
      <c r="N241">
        <f>Projects!N241</f>
        <v>0</v>
      </c>
      <c r="O241">
        <f>Projects!O241</f>
        <v>0</v>
      </c>
      <c r="P241">
        <f>Projects!P241</f>
        <v>0</v>
      </c>
      <c r="Q241">
        <f>Projects!Q241</f>
        <v>0</v>
      </c>
      <c r="R241">
        <f>Projects!R241</f>
        <v>0</v>
      </c>
      <c r="S241">
        <f>Projects!S241</f>
        <v>0</v>
      </c>
      <c r="T241">
        <f>Projects!T241</f>
        <v>0</v>
      </c>
      <c r="U241">
        <f>Projects!U241</f>
        <v>0</v>
      </c>
      <c r="V241">
        <f>Projects!V241</f>
        <v>0</v>
      </c>
      <c r="W241">
        <f>Projects!W241</f>
        <v>0</v>
      </c>
      <c r="X241">
        <f>Projects!X241</f>
        <v>0</v>
      </c>
    </row>
    <row r="242" spans="1:24">
      <c r="A242">
        <f>Projects!A242</f>
        <v>0</v>
      </c>
      <c r="B242">
        <f>Projects!B242</f>
        <v>0</v>
      </c>
      <c r="C242">
        <f>Projects!C242</f>
        <v>0</v>
      </c>
      <c r="D242">
        <f>Projects!D242</f>
        <v>0</v>
      </c>
      <c r="E242">
        <f>Projects!E242</f>
        <v>0</v>
      </c>
      <c r="F242">
        <f>Projects!F242</f>
        <v>0</v>
      </c>
      <c r="G242">
        <f>Projects!G242</f>
        <v>0</v>
      </c>
      <c r="H242">
        <f>Projects!H242</f>
        <v>0</v>
      </c>
      <c r="I242">
        <f>Projects!I242</f>
        <v>0</v>
      </c>
      <c r="J242">
        <f>Projects!J242</f>
        <v>0</v>
      </c>
      <c r="K242">
        <f>Projects!K242</f>
        <v>0</v>
      </c>
      <c r="L242">
        <f>Projects!L242</f>
        <v>0</v>
      </c>
      <c r="M242">
        <f>Projects!M242</f>
        <v>0</v>
      </c>
      <c r="N242">
        <f>Projects!N242</f>
        <v>0</v>
      </c>
      <c r="O242">
        <f>Projects!O242</f>
        <v>0</v>
      </c>
      <c r="P242">
        <f>Projects!P242</f>
        <v>0</v>
      </c>
      <c r="Q242">
        <f>Projects!Q242</f>
        <v>0</v>
      </c>
      <c r="R242">
        <f>Projects!R242</f>
        <v>0</v>
      </c>
      <c r="S242">
        <f>Projects!S242</f>
        <v>0</v>
      </c>
      <c r="T242">
        <f>Projects!T242</f>
        <v>0</v>
      </c>
      <c r="U242">
        <f>Projects!U242</f>
        <v>0</v>
      </c>
      <c r="V242">
        <f>Projects!V242</f>
        <v>0</v>
      </c>
      <c r="W242">
        <f>Projects!W242</f>
        <v>0</v>
      </c>
      <c r="X242">
        <f>Projects!X242</f>
        <v>0</v>
      </c>
    </row>
    <row r="243" spans="1:24">
      <c r="A243">
        <f>Projects!A243</f>
        <v>0</v>
      </c>
      <c r="B243">
        <f>Projects!B243</f>
        <v>0</v>
      </c>
      <c r="C243">
        <f>Projects!C243</f>
        <v>0</v>
      </c>
      <c r="D243">
        <f>Projects!D243</f>
        <v>0</v>
      </c>
      <c r="E243">
        <f>Projects!E243</f>
        <v>0</v>
      </c>
      <c r="F243">
        <f>Projects!F243</f>
        <v>0</v>
      </c>
      <c r="G243">
        <f>Projects!G243</f>
        <v>0</v>
      </c>
      <c r="H243">
        <f>Projects!H243</f>
        <v>0</v>
      </c>
      <c r="I243">
        <f>Projects!I243</f>
        <v>0</v>
      </c>
      <c r="J243">
        <f>Projects!J243</f>
        <v>0</v>
      </c>
      <c r="K243">
        <f>Projects!K243</f>
        <v>0</v>
      </c>
      <c r="L243">
        <f>Projects!L243</f>
        <v>0</v>
      </c>
      <c r="M243">
        <f>Projects!M243</f>
        <v>0</v>
      </c>
      <c r="N243">
        <f>Projects!N243</f>
        <v>0</v>
      </c>
      <c r="O243">
        <f>Projects!O243</f>
        <v>0</v>
      </c>
      <c r="P243">
        <f>Projects!P243</f>
        <v>0</v>
      </c>
      <c r="Q243">
        <f>Projects!Q243</f>
        <v>0</v>
      </c>
      <c r="R243">
        <f>Projects!R243</f>
        <v>0</v>
      </c>
      <c r="S243">
        <f>Projects!S243</f>
        <v>0</v>
      </c>
      <c r="T243">
        <f>Projects!T243</f>
        <v>0</v>
      </c>
      <c r="U243">
        <f>Projects!U243</f>
        <v>0</v>
      </c>
      <c r="V243">
        <f>Projects!V243</f>
        <v>0</v>
      </c>
      <c r="W243">
        <f>Projects!W243</f>
        <v>0</v>
      </c>
      <c r="X243">
        <f>Projects!X243</f>
        <v>0</v>
      </c>
    </row>
    <row r="244" spans="1:24">
      <c r="A244">
        <f>Projects!A244</f>
        <v>0</v>
      </c>
      <c r="B244">
        <f>Projects!B244</f>
        <v>0</v>
      </c>
      <c r="C244">
        <f>Projects!C244</f>
        <v>0</v>
      </c>
      <c r="D244">
        <f>Projects!D244</f>
        <v>0</v>
      </c>
      <c r="E244">
        <f>Projects!E244</f>
        <v>0</v>
      </c>
      <c r="F244">
        <f>Projects!F244</f>
        <v>0</v>
      </c>
      <c r="G244">
        <f>Projects!G244</f>
        <v>0</v>
      </c>
      <c r="H244">
        <f>Projects!H244</f>
        <v>0</v>
      </c>
      <c r="I244">
        <f>Projects!I244</f>
        <v>0</v>
      </c>
      <c r="J244">
        <f>Projects!J244</f>
        <v>0</v>
      </c>
      <c r="K244">
        <f>Projects!K244</f>
        <v>0</v>
      </c>
      <c r="L244">
        <f>Projects!L244</f>
        <v>0</v>
      </c>
      <c r="M244">
        <f>Projects!M244</f>
        <v>0</v>
      </c>
      <c r="N244">
        <f>Projects!N244</f>
        <v>0</v>
      </c>
      <c r="O244">
        <f>Projects!O244</f>
        <v>0</v>
      </c>
      <c r="P244">
        <f>Projects!P244</f>
        <v>0</v>
      </c>
      <c r="Q244">
        <f>Projects!Q244</f>
        <v>0</v>
      </c>
      <c r="R244">
        <f>Projects!R244</f>
        <v>0</v>
      </c>
      <c r="S244">
        <f>Projects!S244</f>
        <v>0</v>
      </c>
      <c r="T244">
        <f>Projects!T244</f>
        <v>0</v>
      </c>
      <c r="U244">
        <f>Projects!U244</f>
        <v>0</v>
      </c>
      <c r="V244">
        <f>Projects!V244</f>
        <v>0</v>
      </c>
      <c r="W244">
        <f>Projects!W244</f>
        <v>0</v>
      </c>
      <c r="X244">
        <f>Projects!X244</f>
        <v>0</v>
      </c>
    </row>
    <row r="245" spans="1:24">
      <c r="A245">
        <f>Projects!A245</f>
        <v>0</v>
      </c>
      <c r="B245">
        <f>Projects!B245</f>
        <v>0</v>
      </c>
      <c r="C245">
        <f>Projects!C245</f>
        <v>0</v>
      </c>
      <c r="D245">
        <f>Projects!D245</f>
        <v>0</v>
      </c>
      <c r="E245">
        <f>Projects!E245</f>
        <v>0</v>
      </c>
      <c r="F245">
        <f>Projects!F245</f>
        <v>0</v>
      </c>
      <c r="G245">
        <f>Projects!G245</f>
        <v>0</v>
      </c>
      <c r="H245">
        <f>Projects!H245</f>
        <v>0</v>
      </c>
      <c r="I245">
        <f>Projects!I245</f>
        <v>0</v>
      </c>
      <c r="J245">
        <f>Projects!J245</f>
        <v>0</v>
      </c>
      <c r="K245">
        <f>Projects!K245</f>
        <v>0</v>
      </c>
      <c r="L245">
        <f>Projects!L245</f>
        <v>0</v>
      </c>
      <c r="M245">
        <f>Projects!M245</f>
        <v>0</v>
      </c>
      <c r="N245">
        <f>Projects!N245</f>
        <v>0</v>
      </c>
      <c r="O245">
        <f>Projects!O245</f>
        <v>0</v>
      </c>
      <c r="P245">
        <f>Projects!P245</f>
        <v>0</v>
      </c>
      <c r="Q245">
        <f>Projects!Q245</f>
        <v>0</v>
      </c>
      <c r="R245">
        <f>Projects!R245</f>
        <v>0</v>
      </c>
      <c r="S245">
        <f>Projects!S245</f>
        <v>0</v>
      </c>
      <c r="T245">
        <f>Projects!T245</f>
        <v>0</v>
      </c>
      <c r="U245">
        <f>Projects!U245</f>
        <v>0</v>
      </c>
      <c r="V245">
        <f>Projects!V245</f>
        <v>0</v>
      </c>
      <c r="W245">
        <f>Projects!W245</f>
        <v>0</v>
      </c>
      <c r="X245">
        <f>Projects!X245</f>
        <v>0</v>
      </c>
    </row>
    <row r="246" spans="1:24">
      <c r="A246">
        <f>Projects!A246</f>
        <v>0</v>
      </c>
      <c r="B246">
        <f>Projects!B246</f>
        <v>0</v>
      </c>
      <c r="C246">
        <f>Projects!C246</f>
        <v>0</v>
      </c>
      <c r="D246">
        <f>Projects!D246</f>
        <v>0</v>
      </c>
      <c r="E246">
        <f>Projects!E246</f>
        <v>0</v>
      </c>
      <c r="F246">
        <f>Projects!F246</f>
        <v>0</v>
      </c>
      <c r="G246">
        <f>Projects!G246</f>
        <v>0</v>
      </c>
      <c r="H246">
        <f>Projects!H246</f>
        <v>0</v>
      </c>
      <c r="I246">
        <f>Projects!I246</f>
        <v>0</v>
      </c>
      <c r="J246">
        <f>Projects!J246</f>
        <v>0</v>
      </c>
      <c r="K246">
        <f>Projects!K246</f>
        <v>0</v>
      </c>
      <c r="L246">
        <f>Projects!L246</f>
        <v>0</v>
      </c>
      <c r="M246">
        <f>Projects!M246</f>
        <v>0</v>
      </c>
      <c r="N246">
        <f>Projects!N246</f>
        <v>0</v>
      </c>
      <c r="O246">
        <f>Projects!O246</f>
        <v>0</v>
      </c>
      <c r="P246">
        <f>Projects!P246</f>
        <v>0</v>
      </c>
      <c r="Q246">
        <f>Projects!Q246</f>
        <v>0</v>
      </c>
      <c r="R246">
        <f>Projects!R246</f>
        <v>0</v>
      </c>
      <c r="S246">
        <f>Projects!S246</f>
        <v>0</v>
      </c>
      <c r="T246">
        <f>Projects!T246</f>
        <v>0</v>
      </c>
      <c r="U246">
        <f>Projects!U246</f>
        <v>0</v>
      </c>
      <c r="V246">
        <f>Projects!V246</f>
        <v>0</v>
      </c>
      <c r="W246">
        <f>Projects!W246</f>
        <v>0</v>
      </c>
      <c r="X246">
        <f>Projects!X246</f>
        <v>0</v>
      </c>
    </row>
    <row r="247" spans="1:24">
      <c r="A247">
        <f>Projects!A247</f>
        <v>0</v>
      </c>
      <c r="B247">
        <f>Projects!B247</f>
        <v>0</v>
      </c>
      <c r="C247">
        <f>Projects!C247</f>
        <v>0</v>
      </c>
      <c r="D247">
        <f>Projects!D247</f>
        <v>0</v>
      </c>
      <c r="E247">
        <f>Projects!E247</f>
        <v>0</v>
      </c>
      <c r="F247">
        <f>Projects!F247</f>
        <v>0</v>
      </c>
      <c r="G247">
        <f>Projects!G247</f>
        <v>0</v>
      </c>
      <c r="H247">
        <f>Projects!H247</f>
        <v>0</v>
      </c>
      <c r="I247">
        <f>Projects!I247</f>
        <v>0</v>
      </c>
      <c r="J247">
        <f>Projects!J247</f>
        <v>0</v>
      </c>
      <c r="K247">
        <f>Projects!K247</f>
        <v>0</v>
      </c>
      <c r="L247">
        <f>Projects!L247</f>
        <v>0</v>
      </c>
      <c r="M247">
        <f>Projects!M247</f>
        <v>0</v>
      </c>
      <c r="N247">
        <f>Projects!N247</f>
        <v>0</v>
      </c>
      <c r="O247">
        <f>Projects!O247</f>
        <v>0</v>
      </c>
      <c r="P247">
        <f>Projects!P247</f>
        <v>0</v>
      </c>
      <c r="Q247">
        <f>Projects!Q247</f>
        <v>0</v>
      </c>
      <c r="R247">
        <f>Projects!R247</f>
        <v>0</v>
      </c>
      <c r="S247">
        <f>Projects!S247</f>
        <v>0</v>
      </c>
      <c r="T247">
        <f>Projects!T247</f>
        <v>0</v>
      </c>
      <c r="U247">
        <f>Projects!U247</f>
        <v>0</v>
      </c>
      <c r="V247">
        <f>Projects!V247</f>
        <v>0</v>
      </c>
      <c r="W247">
        <f>Projects!W247</f>
        <v>0</v>
      </c>
      <c r="X247">
        <f>Projects!X247</f>
        <v>0</v>
      </c>
    </row>
    <row r="248" spans="1:24">
      <c r="A248">
        <f>Projects!A248</f>
        <v>0</v>
      </c>
      <c r="B248">
        <f>Projects!B248</f>
        <v>0</v>
      </c>
      <c r="C248">
        <f>Projects!C248</f>
        <v>0</v>
      </c>
      <c r="D248">
        <f>Projects!D248</f>
        <v>0</v>
      </c>
      <c r="E248">
        <f>Projects!E248</f>
        <v>0</v>
      </c>
      <c r="F248">
        <f>Projects!F248</f>
        <v>0</v>
      </c>
      <c r="G248">
        <f>Projects!G248</f>
        <v>0</v>
      </c>
      <c r="H248">
        <f>Projects!H248</f>
        <v>0</v>
      </c>
      <c r="I248">
        <f>Projects!I248</f>
        <v>0</v>
      </c>
      <c r="J248">
        <f>Projects!J248</f>
        <v>0</v>
      </c>
      <c r="K248">
        <f>Projects!K248</f>
        <v>0</v>
      </c>
      <c r="L248">
        <f>Projects!L248</f>
        <v>0</v>
      </c>
      <c r="M248">
        <f>Projects!M248</f>
        <v>0</v>
      </c>
      <c r="N248">
        <f>Projects!N248</f>
        <v>0</v>
      </c>
      <c r="O248">
        <f>Projects!O248</f>
        <v>0</v>
      </c>
      <c r="P248">
        <f>Projects!P248</f>
        <v>0</v>
      </c>
      <c r="Q248">
        <f>Projects!Q248</f>
        <v>0</v>
      </c>
      <c r="R248">
        <f>Projects!R248</f>
        <v>0</v>
      </c>
      <c r="S248">
        <f>Projects!S248</f>
        <v>0</v>
      </c>
      <c r="T248">
        <f>Projects!T248</f>
        <v>0</v>
      </c>
      <c r="U248">
        <f>Projects!U248</f>
        <v>0</v>
      </c>
      <c r="V248">
        <f>Projects!V248</f>
        <v>0</v>
      </c>
      <c r="W248">
        <f>Projects!W248</f>
        <v>0</v>
      </c>
      <c r="X248">
        <f>Projects!X248</f>
        <v>0</v>
      </c>
    </row>
    <row r="249" spans="1:24">
      <c r="A249">
        <f>Projects!A249</f>
        <v>0</v>
      </c>
      <c r="B249">
        <f>Projects!B249</f>
        <v>0</v>
      </c>
      <c r="C249">
        <f>Projects!C249</f>
        <v>0</v>
      </c>
      <c r="D249">
        <f>Projects!D249</f>
        <v>0</v>
      </c>
      <c r="E249">
        <f>Projects!E249</f>
        <v>0</v>
      </c>
      <c r="F249">
        <f>Projects!F249</f>
        <v>0</v>
      </c>
      <c r="G249">
        <f>Projects!G249</f>
        <v>0</v>
      </c>
      <c r="H249">
        <f>Projects!H249</f>
        <v>0</v>
      </c>
      <c r="I249">
        <f>Projects!I249</f>
        <v>0</v>
      </c>
      <c r="J249">
        <f>Projects!J249</f>
        <v>0</v>
      </c>
      <c r="K249">
        <f>Projects!K249</f>
        <v>0</v>
      </c>
      <c r="L249">
        <f>Projects!L249</f>
        <v>0</v>
      </c>
      <c r="M249">
        <f>Projects!M249</f>
        <v>0</v>
      </c>
      <c r="N249">
        <f>Projects!N249</f>
        <v>0</v>
      </c>
      <c r="O249">
        <f>Projects!O249</f>
        <v>0</v>
      </c>
      <c r="P249">
        <f>Projects!P249</f>
        <v>0</v>
      </c>
      <c r="Q249">
        <f>Projects!Q249</f>
        <v>0</v>
      </c>
      <c r="R249">
        <f>Projects!R249</f>
        <v>0</v>
      </c>
      <c r="S249">
        <f>Projects!S249</f>
        <v>0</v>
      </c>
      <c r="T249">
        <f>Projects!T249</f>
        <v>0</v>
      </c>
      <c r="U249">
        <f>Projects!U249</f>
        <v>0</v>
      </c>
      <c r="V249">
        <f>Projects!V249</f>
        <v>0</v>
      </c>
      <c r="W249">
        <f>Projects!W249</f>
        <v>0</v>
      </c>
      <c r="X249">
        <f>Projects!X249</f>
        <v>0</v>
      </c>
    </row>
    <row r="250" spans="1:24">
      <c r="A250">
        <f>Projects!A250</f>
        <v>0</v>
      </c>
      <c r="B250">
        <f>Projects!B250</f>
        <v>0</v>
      </c>
      <c r="C250">
        <f>Projects!C250</f>
        <v>0</v>
      </c>
      <c r="D250">
        <f>Projects!D250</f>
        <v>0</v>
      </c>
      <c r="E250">
        <f>Projects!E250</f>
        <v>0</v>
      </c>
      <c r="F250">
        <f>Projects!F250</f>
        <v>0</v>
      </c>
      <c r="G250">
        <f>Projects!G250</f>
        <v>0</v>
      </c>
      <c r="H250">
        <f>Projects!H250</f>
        <v>0</v>
      </c>
      <c r="I250">
        <f>Projects!I250</f>
        <v>0</v>
      </c>
      <c r="J250">
        <f>Projects!J250</f>
        <v>0</v>
      </c>
      <c r="K250">
        <f>Projects!K250</f>
        <v>0</v>
      </c>
      <c r="L250">
        <f>Projects!L250</f>
        <v>0</v>
      </c>
      <c r="M250">
        <f>Projects!M250</f>
        <v>0</v>
      </c>
      <c r="N250">
        <f>Projects!N250</f>
        <v>0</v>
      </c>
      <c r="O250">
        <f>Projects!O250</f>
        <v>0</v>
      </c>
      <c r="P250">
        <f>Projects!P250</f>
        <v>0</v>
      </c>
      <c r="Q250">
        <f>Projects!Q250</f>
        <v>0</v>
      </c>
      <c r="R250">
        <f>Projects!R250</f>
        <v>0</v>
      </c>
      <c r="S250">
        <f>Projects!S250</f>
        <v>0</v>
      </c>
      <c r="T250">
        <f>Projects!T250</f>
        <v>0</v>
      </c>
      <c r="U250">
        <f>Projects!U250</f>
        <v>0</v>
      </c>
      <c r="V250">
        <f>Projects!V250</f>
        <v>0</v>
      </c>
      <c r="W250">
        <f>Projects!W250</f>
        <v>0</v>
      </c>
      <c r="X250">
        <f>Projects!X250</f>
        <v>0</v>
      </c>
    </row>
    <row r="251" spans="1:24">
      <c r="A251">
        <f>Projects!A251</f>
        <v>0</v>
      </c>
      <c r="B251">
        <f>Projects!B251</f>
        <v>0</v>
      </c>
      <c r="C251">
        <f>Projects!C251</f>
        <v>0</v>
      </c>
      <c r="D251">
        <f>Projects!D251</f>
        <v>0</v>
      </c>
      <c r="E251">
        <f>Projects!E251</f>
        <v>0</v>
      </c>
      <c r="F251">
        <f>Projects!F251</f>
        <v>0</v>
      </c>
      <c r="G251">
        <f>Projects!G251</f>
        <v>0</v>
      </c>
      <c r="H251">
        <f>Projects!H251</f>
        <v>0</v>
      </c>
      <c r="I251">
        <f>Projects!I251</f>
        <v>0</v>
      </c>
      <c r="J251">
        <f>Projects!J251</f>
        <v>0</v>
      </c>
      <c r="K251">
        <f>Projects!K251</f>
        <v>0</v>
      </c>
      <c r="L251">
        <f>Projects!L251</f>
        <v>0</v>
      </c>
      <c r="M251">
        <f>Projects!M251</f>
        <v>0</v>
      </c>
      <c r="N251">
        <f>Projects!N251</f>
        <v>0</v>
      </c>
      <c r="O251">
        <f>Projects!O251</f>
        <v>0</v>
      </c>
      <c r="P251">
        <f>Projects!P251</f>
        <v>0</v>
      </c>
      <c r="Q251">
        <f>Projects!Q251</f>
        <v>0</v>
      </c>
      <c r="R251">
        <f>Projects!R251</f>
        <v>0</v>
      </c>
      <c r="S251">
        <f>Projects!S251</f>
        <v>0</v>
      </c>
      <c r="T251">
        <f>Projects!T251</f>
        <v>0</v>
      </c>
      <c r="U251">
        <f>Projects!U251</f>
        <v>0</v>
      </c>
      <c r="V251">
        <f>Projects!V251</f>
        <v>0</v>
      </c>
      <c r="W251">
        <f>Projects!W251</f>
        <v>0</v>
      </c>
      <c r="X251">
        <f>Projects!X251</f>
        <v>0</v>
      </c>
    </row>
    <row r="252" spans="1:24">
      <c r="A252">
        <f>Projects!A252</f>
        <v>0</v>
      </c>
      <c r="B252">
        <f>Projects!B252</f>
        <v>0</v>
      </c>
      <c r="C252">
        <f>Projects!C252</f>
        <v>0</v>
      </c>
      <c r="D252">
        <f>Projects!D252</f>
        <v>0</v>
      </c>
      <c r="E252">
        <f>Projects!E252</f>
        <v>0</v>
      </c>
      <c r="F252">
        <f>Projects!F252</f>
        <v>0</v>
      </c>
      <c r="G252">
        <f>Projects!G252</f>
        <v>0</v>
      </c>
      <c r="H252">
        <f>Projects!H252</f>
        <v>0</v>
      </c>
      <c r="I252">
        <f>Projects!I252</f>
        <v>0</v>
      </c>
      <c r="J252">
        <f>Projects!J252</f>
        <v>0</v>
      </c>
      <c r="K252">
        <f>Projects!K252</f>
        <v>0</v>
      </c>
      <c r="L252">
        <f>Projects!L252</f>
        <v>0</v>
      </c>
      <c r="M252">
        <f>Projects!M252</f>
        <v>0</v>
      </c>
      <c r="N252">
        <f>Projects!N252</f>
        <v>0</v>
      </c>
      <c r="O252">
        <f>Projects!O252</f>
        <v>0</v>
      </c>
      <c r="P252">
        <f>Projects!P252</f>
        <v>0</v>
      </c>
      <c r="Q252">
        <f>Projects!Q252</f>
        <v>0</v>
      </c>
      <c r="R252">
        <f>Projects!R252</f>
        <v>0</v>
      </c>
      <c r="S252">
        <f>Projects!S252</f>
        <v>0</v>
      </c>
      <c r="T252">
        <f>Projects!T252</f>
        <v>0</v>
      </c>
      <c r="U252">
        <f>Projects!U252</f>
        <v>0</v>
      </c>
      <c r="V252">
        <f>Projects!V252</f>
        <v>0</v>
      </c>
      <c r="W252">
        <f>Projects!W252</f>
        <v>0</v>
      </c>
      <c r="X252">
        <f>Projects!X252</f>
        <v>0</v>
      </c>
    </row>
    <row r="253" spans="1:24">
      <c r="A253">
        <f>Projects!A253</f>
        <v>0</v>
      </c>
      <c r="B253">
        <f>Projects!B253</f>
        <v>0</v>
      </c>
      <c r="C253">
        <f>Projects!C253</f>
        <v>0</v>
      </c>
      <c r="D253">
        <f>Projects!D253</f>
        <v>0</v>
      </c>
      <c r="E253">
        <f>Projects!E253</f>
        <v>0</v>
      </c>
      <c r="F253">
        <f>Projects!F253</f>
        <v>0</v>
      </c>
      <c r="G253">
        <f>Projects!G253</f>
        <v>0</v>
      </c>
      <c r="H253">
        <f>Projects!H253</f>
        <v>0</v>
      </c>
      <c r="I253">
        <f>Projects!I253</f>
        <v>0</v>
      </c>
      <c r="J253">
        <f>Projects!J253</f>
        <v>0</v>
      </c>
      <c r="K253">
        <f>Projects!K253</f>
        <v>0</v>
      </c>
      <c r="L253">
        <f>Projects!L253</f>
        <v>0</v>
      </c>
      <c r="M253">
        <f>Projects!M253</f>
        <v>0</v>
      </c>
      <c r="N253">
        <f>Projects!N253</f>
        <v>0</v>
      </c>
      <c r="O253">
        <f>Projects!O253</f>
        <v>0</v>
      </c>
      <c r="P253">
        <f>Projects!P253</f>
        <v>0</v>
      </c>
      <c r="Q253">
        <f>Projects!Q253</f>
        <v>0</v>
      </c>
      <c r="R253">
        <f>Projects!R253</f>
        <v>0</v>
      </c>
      <c r="S253">
        <f>Projects!S253</f>
        <v>0</v>
      </c>
      <c r="T253">
        <f>Projects!T253</f>
        <v>0</v>
      </c>
      <c r="U253">
        <f>Projects!U253</f>
        <v>0</v>
      </c>
      <c r="V253">
        <f>Projects!V253</f>
        <v>0</v>
      </c>
      <c r="W253">
        <f>Projects!W253</f>
        <v>0</v>
      </c>
      <c r="X253">
        <f>Projects!X253</f>
        <v>0</v>
      </c>
    </row>
    <row r="254" spans="1:24">
      <c r="A254">
        <f>Projects!A254</f>
        <v>0</v>
      </c>
      <c r="B254">
        <f>Projects!B254</f>
        <v>0</v>
      </c>
      <c r="C254">
        <f>Projects!C254</f>
        <v>0</v>
      </c>
      <c r="D254">
        <f>Projects!D254</f>
        <v>0</v>
      </c>
      <c r="E254">
        <f>Projects!E254</f>
        <v>0</v>
      </c>
      <c r="F254">
        <f>Projects!F254</f>
        <v>0</v>
      </c>
      <c r="G254">
        <f>Projects!G254</f>
        <v>0</v>
      </c>
      <c r="H254">
        <f>Projects!H254</f>
        <v>0</v>
      </c>
      <c r="I254">
        <f>Projects!I254</f>
        <v>0</v>
      </c>
      <c r="J254">
        <f>Projects!J254</f>
        <v>0</v>
      </c>
      <c r="K254">
        <f>Projects!K254</f>
        <v>0</v>
      </c>
      <c r="L254">
        <f>Projects!L254</f>
        <v>0</v>
      </c>
      <c r="M254">
        <f>Projects!M254</f>
        <v>0</v>
      </c>
      <c r="N254">
        <f>Projects!N254</f>
        <v>0</v>
      </c>
      <c r="O254">
        <f>Projects!O254</f>
        <v>0</v>
      </c>
      <c r="P254">
        <f>Projects!P254</f>
        <v>0</v>
      </c>
      <c r="Q254">
        <f>Projects!Q254</f>
        <v>0</v>
      </c>
      <c r="R254">
        <f>Projects!R254</f>
        <v>0</v>
      </c>
      <c r="S254">
        <f>Projects!S254</f>
        <v>0</v>
      </c>
      <c r="T254">
        <f>Projects!T254</f>
        <v>0</v>
      </c>
      <c r="U254">
        <f>Projects!U254</f>
        <v>0</v>
      </c>
      <c r="V254">
        <f>Projects!V254</f>
        <v>0</v>
      </c>
      <c r="W254">
        <f>Projects!W254</f>
        <v>0</v>
      </c>
      <c r="X254">
        <f>Projects!X254</f>
        <v>0</v>
      </c>
    </row>
    <row r="255" spans="1:24">
      <c r="A255">
        <f>Projects!A255</f>
        <v>0</v>
      </c>
      <c r="B255">
        <f>Projects!B255</f>
        <v>0</v>
      </c>
      <c r="C255">
        <f>Projects!C255</f>
        <v>0</v>
      </c>
      <c r="D255">
        <f>Projects!D255</f>
        <v>0</v>
      </c>
      <c r="E255">
        <f>Projects!E255</f>
        <v>0</v>
      </c>
      <c r="F255">
        <f>Projects!F255</f>
        <v>0</v>
      </c>
      <c r="G255">
        <f>Projects!G255</f>
        <v>0</v>
      </c>
      <c r="H255">
        <f>Projects!H255</f>
        <v>0</v>
      </c>
      <c r="I255">
        <f>Projects!I255</f>
        <v>0</v>
      </c>
      <c r="J255">
        <f>Projects!J255</f>
        <v>0</v>
      </c>
      <c r="K255">
        <f>Projects!K255</f>
        <v>0</v>
      </c>
      <c r="L255">
        <f>Projects!L255</f>
        <v>0</v>
      </c>
      <c r="M255">
        <f>Projects!M255</f>
        <v>0</v>
      </c>
      <c r="N255">
        <f>Projects!N255</f>
        <v>0</v>
      </c>
      <c r="O255">
        <f>Projects!O255</f>
        <v>0</v>
      </c>
      <c r="P255">
        <f>Projects!P255</f>
        <v>0</v>
      </c>
      <c r="Q255">
        <f>Projects!Q255</f>
        <v>0</v>
      </c>
      <c r="R255">
        <f>Projects!R255</f>
        <v>0</v>
      </c>
      <c r="S255">
        <f>Projects!S255</f>
        <v>0</v>
      </c>
      <c r="T255">
        <f>Projects!T255</f>
        <v>0</v>
      </c>
      <c r="U255">
        <f>Projects!U255</f>
        <v>0</v>
      </c>
      <c r="V255">
        <f>Projects!V255</f>
        <v>0</v>
      </c>
      <c r="W255">
        <f>Projects!W255</f>
        <v>0</v>
      </c>
      <c r="X255">
        <f>Projects!X255</f>
        <v>0</v>
      </c>
    </row>
    <row r="256" spans="1:24">
      <c r="A256">
        <f>Projects!A256</f>
        <v>0</v>
      </c>
      <c r="B256">
        <f>Projects!B256</f>
        <v>0</v>
      </c>
      <c r="C256">
        <f>Projects!C256</f>
        <v>0</v>
      </c>
      <c r="D256">
        <f>Projects!D256</f>
        <v>0</v>
      </c>
      <c r="E256">
        <f>Projects!E256</f>
        <v>0</v>
      </c>
      <c r="F256">
        <f>Projects!F256</f>
        <v>0</v>
      </c>
      <c r="G256">
        <f>Projects!G256</f>
        <v>0</v>
      </c>
      <c r="H256">
        <f>Projects!H256</f>
        <v>0</v>
      </c>
      <c r="I256">
        <f>Projects!I256</f>
        <v>0</v>
      </c>
      <c r="J256">
        <f>Projects!J256</f>
        <v>0</v>
      </c>
      <c r="K256">
        <f>Projects!K256</f>
        <v>0</v>
      </c>
      <c r="L256">
        <f>Projects!L256</f>
        <v>0</v>
      </c>
      <c r="M256">
        <f>Projects!M256</f>
        <v>0</v>
      </c>
      <c r="N256">
        <f>Projects!N256</f>
        <v>0</v>
      </c>
      <c r="O256">
        <f>Projects!O256</f>
        <v>0</v>
      </c>
      <c r="P256">
        <f>Projects!P256</f>
        <v>0</v>
      </c>
      <c r="Q256">
        <f>Projects!Q256</f>
        <v>0</v>
      </c>
      <c r="R256">
        <f>Projects!R256</f>
        <v>0</v>
      </c>
      <c r="S256">
        <f>Projects!S256</f>
        <v>0</v>
      </c>
      <c r="T256">
        <f>Projects!T256</f>
        <v>0</v>
      </c>
      <c r="U256">
        <f>Projects!U256</f>
        <v>0</v>
      </c>
      <c r="V256">
        <f>Projects!V256</f>
        <v>0</v>
      </c>
      <c r="W256">
        <f>Projects!W256</f>
        <v>0</v>
      </c>
      <c r="X256">
        <f>Projects!X256</f>
        <v>0</v>
      </c>
    </row>
    <row r="257" spans="1:24">
      <c r="A257">
        <f>Projects!A257</f>
        <v>0</v>
      </c>
      <c r="B257">
        <f>Projects!B257</f>
        <v>0</v>
      </c>
      <c r="C257">
        <f>Projects!C257</f>
        <v>0</v>
      </c>
      <c r="D257">
        <f>Projects!D257</f>
        <v>0</v>
      </c>
      <c r="E257">
        <f>Projects!E257</f>
        <v>0</v>
      </c>
      <c r="F257">
        <f>Projects!F257</f>
        <v>0</v>
      </c>
      <c r="G257">
        <f>Projects!G257</f>
        <v>0</v>
      </c>
      <c r="H257">
        <f>Projects!H257</f>
        <v>0</v>
      </c>
      <c r="I257">
        <f>Projects!I257</f>
        <v>0</v>
      </c>
      <c r="J257">
        <f>Projects!J257</f>
        <v>0</v>
      </c>
      <c r="K257">
        <f>Projects!K257</f>
        <v>0</v>
      </c>
      <c r="L257">
        <f>Projects!L257</f>
        <v>0</v>
      </c>
      <c r="M257">
        <f>Projects!M257</f>
        <v>0</v>
      </c>
      <c r="N257">
        <f>Projects!N257</f>
        <v>0</v>
      </c>
      <c r="O257">
        <f>Projects!O257</f>
        <v>0</v>
      </c>
      <c r="P257">
        <f>Projects!P257</f>
        <v>0</v>
      </c>
      <c r="Q257">
        <f>Projects!Q257</f>
        <v>0</v>
      </c>
      <c r="R257">
        <f>Projects!R257</f>
        <v>0</v>
      </c>
      <c r="S257">
        <f>Projects!S257</f>
        <v>0</v>
      </c>
      <c r="T257">
        <f>Projects!T257</f>
        <v>0</v>
      </c>
      <c r="U257">
        <f>Projects!U257</f>
        <v>0</v>
      </c>
      <c r="V257">
        <f>Projects!V257</f>
        <v>0</v>
      </c>
      <c r="W257">
        <f>Projects!W257</f>
        <v>0</v>
      </c>
      <c r="X257">
        <f>Projects!X257</f>
        <v>0</v>
      </c>
    </row>
    <row r="258" spans="1:24">
      <c r="A258">
        <f>Projects!A258</f>
        <v>0</v>
      </c>
      <c r="B258">
        <f>Projects!B258</f>
        <v>0</v>
      </c>
      <c r="C258">
        <f>Projects!C258</f>
        <v>0</v>
      </c>
      <c r="D258">
        <f>Projects!D258</f>
        <v>0</v>
      </c>
      <c r="E258">
        <f>Projects!E258</f>
        <v>0</v>
      </c>
      <c r="F258">
        <f>Projects!F258</f>
        <v>0</v>
      </c>
      <c r="G258">
        <f>Projects!G258</f>
        <v>0</v>
      </c>
      <c r="H258">
        <f>Projects!H258</f>
        <v>0</v>
      </c>
      <c r="I258">
        <f>Projects!I258</f>
        <v>0</v>
      </c>
      <c r="J258">
        <f>Projects!J258</f>
        <v>0</v>
      </c>
      <c r="K258">
        <f>Projects!K258</f>
        <v>0</v>
      </c>
      <c r="L258">
        <f>Projects!L258</f>
        <v>0</v>
      </c>
      <c r="M258">
        <f>Projects!M258</f>
        <v>0</v>
      </c>
      <c r="N258">
        <f>Projects!N258</f>
        <v>0</v>
      </c>
      <c r="O258">
        <f>Projects!O258</f>
        <v>0</v>
      </c>
      <c r="P258">
        <f>Projects!P258</f>
        <v>0</v>
      </c>
      <c r="Q258">
        <f>Projects!Q258</f>
        <v>0</v>
      </c>
      <c r="R258">
        <f>Projects!R258</f>
        <v>0</v>
      </c>
      <c r="S258">
        <f>Projects!S258</f>
        <v>0</v>
      </c>
      <c r="T258">
        <f>Projects!T258</f>
        <v>0</v>
      </c>
      <c r="U258">
        <f>Projects!U258</f>
        <v>0</v>
      </c>
      <c r="V258">
        <f>Projects!V258</f>
        <v>0</v>
      </c>
      <c r="W258">
        <f>Projects!W258</f>
        <v>0</v>
      </c>
      <c r="X258">
        <f>Projects!X258</f>
        <v>0</v>
      </c>
    </row>
    <row r="259" spans="1:24">
      <c r="A259">
        <f>Projects!A259</f>
        <v>0</v>
      </c>
      <c r="B259">
        <f>Projects!B259</f>
        <v>0</v>
      </c>
      <c r="C259">
        <f>Projects!C259</f>
        <v>0</v>
      </c>
      <c r="D259">
        <f>Projects!D259</f>
        <v>0</v>
      </c>
      <c r="E259">
        <f>Projects!E259</f>
        <v>0</v>
      </c>
      <c r="F259">
        <f>Projects!F259</f>
        <v>0</v>
      </c>
      <c r="G259">
        <f>Projects!G259</f>
        <v>0</v>
      </c>
      <c r="H259">
        <f>Projects!H259</f>
        <v>0</v>
      </c>
      <c r="I259">
        <f>Projects!I259</f>
        <v>0</v>
      </c>
      <c r="J259">
        <f>Projects!J259</f>
        <v>0</v>
      </c>
      <c r="K259">
        <f>Projects!K259</f>
        <v>0</v>
      </c>
      <c r="L259">
        <f>Projects!L259</f>
        <v>0</v>
      </c>
      <c r="M259">
        <f>Projects!M259</f>
        <v>0</v>
      </c>
      <c r="N259">
        <f>Projects!N259</f>
        <v>0</v>
      </c>
      <c r="O259">
        <f>Projects!O259</f>
        <v>0</v>
      </c>
      <c r="P259">
        <f>Projects!P259</f>
        <v>0</v>
      </c>
      <c r="Q259">
        <f>Projects!Q259</f>
        <v>0</v>
      </c>
      <c r="R259">
        <f>Projects!R259</f>
        <v>0</v>
      </c>
      <c r="S259">
        <f>Projects!S259</f>
        <v>0</v>
      </c>
      <c r="T259">
        <f>Projects!T259</f>
        <v>0</v>
      </c>
      <c r="U259">
        <f>Projects!U259</f>
        <v>0</v>
      </c>
      <c r="V259">
        <f>Projects!V259</f>
        <v>0</v>
      </c>
      <c r="W259">
        <f>Projects!W259</f>
        <v>0</v>
      </c>
      <c r="X259">
        <f>Projects!X259</f>
        <v>0</v>
      </c>
    </row>
    <row r="260" spans="1:24">
      <c r="A260">
        <f>Projects!A260</f>
        <v>0</v>
      </c>
      <c r="B260">
        <f>Projects!B260</f>
        <v>0</v>
      </c>
      <c r="C260">
        <f>Projects!C260</f>
        <v>0</v>
      </c>
      <c r="D260">
        <f>Projects!D260</f>
        <v>0</v>
      </c>
      <c r="E260">
        <f>Projects!E260</f>
        <v>0</v>
      </c>
      <c r="F260">
        <f>Projects!F260</f>
        <v>0</v>
      </c>
      <c r="G260">
        <f>Projects!G260</f>
        <v>0</v>
      </c>
      <c r="H260">
        <f>Projects!H260</f>
        <v>0</v>
      </c>
      <c r="I260">
        <f>Projects!I260</f>
        <v>0</v>
      </c>
      <c r="J260">
        <f>Projects!J260</f>
        <v>0</v>
      </c>
      <c r="K260">
        <f>Projects!K260</f>
        <v>0</v>
      </c>
      <c r="L260">
        <f>Projects!L260</f>
        <v>0</v>
      </c>
      <c r="M260">
        <f>Projects!M260</f>
        <v>0</v>
      </c>
      <c r="N260">
        <f>Projects!N260</f>
        <v>0</v>
      </c>
      <c r="O260">
        <f>Projects!O260</f>
        <v>0</v>
      </c>
      <c r="P260">
        <f>Projects!P260</f>
        <v>0</v>
      </c>
      <c r="Q260">
        <f>Projects!Q260</f>
        <v>0</v>
      </c>
      <c r="R260">
        <f>Projects!R260</f>
        <v>0</v>
      </c>
      <c r="S260">
        <f>Projects!S260</f>
        <v>0</v>
      </c>
      <c r="T260">
        <f>Projects!T260</f>
        <v>0</v>
      </c>
      <c r="U260">
        <f>Projects!U260</f>
        <v>0</v>
      </c>
      <c r="V260">
        <f>Projects!V260</f>
        <v>0</v>
      </c>
      <c r="W260">
        <f>Projects!W260</f>
        <v>0</v>
      </c>
      <c r="X260">
        <f>Projects!X260</f>
        <v>0</v>
      </c>
    </row>
    <row r="261" spans="1:24">
      <c r="A261">
        <f>Projects!A261</f>
        <v>0</v>
      </c>
      <c r="B261">
        <f>Projects!B261</f>
        <v>0</v>
      </c>
      <c r="C261">
        <f>Projects!C261</f>
        <v>0</v>
      </c>
      <c r="D261">
        <f>Projects!D261</f>
        <v>0</v>
      </c>
      <c r="E261">
        <f>Projects!E261</f>
        <v>0</v>
      </c>
      <c r="F261">
        <f>Projects!F261</f>
        <v>0</v>
      </c>
      <c r="G261">
        <f>Projects!G261</f>
        <v>0</v>
      </c>
      <c r="H261">
        <f>Projects!H261</f>
        <v>0</v>
      </c>
      <c r="I261">
        <f>Projects!I261</f>
        <v>0</v>
      </c>
      <c r="J261">
        <f>Projects!J261</f>
        <v>0</v>
      </c>
      <c r="K261">
        <f>Projects!K261</f>
        <v>0</v>
      </c>
      <c r="L261">
        <f>Projects!L261</f>
        <v>0</v>
      </c>
      <c r="M261">
        <f>Projects!M261</f>
        <v>0</v>
      </c>
      <c r="N261">
        <f>Projects!N261</f>
        <v>0</v>
      </c>
      <c r="O261">
        <f>Projects!O261</f>
        <v>0</v>
      </c>
      <c r="P261">
        <f>Projects!P261</f>
        <v>0</v>
      </c>
      <c r="Q261">
        <f>Projects!Q261</f>
        <v>0</v>
      </c>
      <c r="R261">
        <f>Projects!R261</f>
        <v>0</v>
      </c>
      <c r="S261">
        <f>Projects!S261</f>
        <v>0</v>
      </c>
      <c r="T261">
        <f>Projects!T261</f>
        <v>0</v>
      </c>
      <c r="U261">
        <f>Projects!U261</f>
        <v>0</v>
      </c>
      <c r="V261">
        <f>Projects!V261</f>
        <v>0</v>
      </c>
      <c r="W261">
        <f>Projects!W261</f>
        <v>0</v>
      </c>
      <c r="X261">
        <f>Projects!X261</f>
        <v>0</v>
      </c>
    </row>
    <row r="262" spans="1:24">
      <c r="A262">
        <f>Projects!A262</f>
        <v>0</v>
      </c>
      <c r="B262">
        <f>Projects!B262</f>
        <v>0</v>
      </c>
      <c r="C262">
        <f>Projects!C262</f>
        <v>0</v>
      </c>
      <c r="D262">
        <f>Projects!D262</f>
        <v>0</v>
      </c>
      <c r="E262">
        <f>Projects!E262</f>
        <v>0</v>
      </c>
      <c r="F262">
        <f>Projects!F262</f>
        <v>0</v>
      </c>
      <c r="G262">
        <f>Projects!G262</f>
        <v>0</v>
      </c>
      <c r="H262">
        <f>Projects!H262</f>
        <v>0</v>
      </c>
      <c r="I262">
        <f>Projects!I262</f>
        <v>0</v>
      </c>
      <c r="J262">
        <f>Projects!J262</f>
        <v>0</v>
      </c>
      <c r="K262">
        <f>Projects!K262</f>
        <v>0</v>
      </c>
      <c r="L262">
        <f>Projects!L262</f>
        <v>0</v>
      </c>
      <c r="M262">
        <f>Projects!M262</f>
        <v>0</v>
      </c>
      <c r="N262">
        <f>Projects!N262</f>
        <v>0</v>
      </c>
      <c r="O262">
        <f>Projects!O262</f>
        <v>0</v>
      </c>
      <c r="P262">
        <f>Projects!P262</f>
        <v>0</v>
      </c>
      <c r="Q262">
        <f>Projects!Q262</f>
        <v>0</v>
      </c>
      <c r="R262">
        <f>Projects!R262</f>
        <v>0</v>
      </c>
      <c r="S262">
        <f>Projects!S262</f>
        <v>0</v>
      </c>
      <c r="T262">
        <f>Projects!T262</f>
        <v>0</v>
      </c>
      <c r="U262">
        <f>Projects!U262</f>
        <v>0</v>
      </c>
      <c r="V262">
        <f>Projects!V262</f>
        <v>0</v>
      </c>
      <c r="W262">
        <f>Projects!W262</f>
        <v>0</v>
      </c>
      <c r="X262">
        <f>Projects!X262</f>
        <v>0</v>
      </c>
    </row>
    <row r="263" spans="1:24">
      <c r="A263">
        <f>Projects!A263</f>
        <v>0</v>
      </c>
      <c r="B263">
        <f>Projects!B263</f>
        <v>0</v>
      </c>
      <c r="C263">
        <f>Projects!C263</f>
        <v>0</v>
      </c>
      <c r="D263">
        <f>Projects!D263</f>
        <v>0</v>
      </c>
      <c r="E263">
        <f>Projects!E263</f>
        <v>0</v>
      </c>
      <c r="F263">
        <f>Projects!F263</f>
        <v>0</v>
      </c>
      <c r="G263">
        <f>Projects!G263</f>
        <v>0</v>
      </c>
      <c r="H263">
        <f>Projects!H263</f>
        <v>0</v>
      </c>
      <c r="I263">
        <f>Projects!I263</f>
        <v>0</v>
      </c>
      <c r="J263">
        <f>Projects!J263</f>
        <v>0</v>
      </c>
      <c r="K263">
        <f>Projects!K263</f>
        <v>0</v>
      </c>
      <c r="L263">
        <f>Projects!L263</f>
        <v>0</v>
      </c>
      <c r="M263">
        <f>Projects!M263</f>
        <v>0</v>
      </c>
      <c r="N263">
        <f>Projects!N263</f>
        <v>0</v>
      </c>
      <c r="O263">
        <f>Projects!O263</f>
        <v>0</v>
      </c>
      <c r="P263">
        <f>Projects!P263</f>
        <v>0</v>
      </c>
      <c r="Q263">
        <f>Projects!Q263</f>
        <v>0</v>
      </c>
      <c r="R263">
        <f>Projects!R263</f>
        <v>0</v>
      </c>
      <c r="S263">
        <f>Projects!S263</f>
        <v>0</v>
      </c>
      <c r="T263">
        <f>Projects!T263</f>
        <v>0</v>
      </c>
      <c r="U263">
        <f>Projects!U263</f>
        <v>0</v>
      </c>
      <c r="V263">
        <f>Projects!V263</f>
        <v>0</v>
      </c>
      <c r="W263">
        <f>Projects!W263</f>
        <v>0</v>
      </c>
      <c r="X263">
        <f>Projects!X263</f>
        <v>0</v>
      </c>
    </row>
    <row r="264" spans="1:24">
      <c r="A264">
        <f>Projects!A264</f>
        <v>0</v>
      </c>
      <c r="B264">
        <f>Projects!B264</f>
        <v>0</v>
      </c>
      <c r="C264">
        <f>Projects!C264</f>
        <v>0</v>
      </c>
      <c r="D264">
        <f>Projects!D264</f>
        <v>0</v>
      </c>
      <c r="E264">
        <f>Projects!E264</f>
        <v>0</v>
      </c>
      <c r="F264">
        <f>Projects!F264</f>
        <v>0</v>
      </c>
      <c r="G264">
        <f>Projects!G264</f>
        <v>0</v>
      </c>
      <c r="H264">
        <f>Projects!H264</f>
        <v>0</v>
      </c>
      <c r="I264">
        <f>Projects!I264</f>
        <v>0</v>
      </c>
      <c r="J264">
        <f>Projects!J264</f>
        <v>0</v>
      </c>
      <c r="K264">
        <f>Projects!K264</f>
        <v>0</v>
      </c>
      <c r="L264">
        <f>Projects!L264</f>
        <v>0</v>
      </c>
      <c r="M264">
        <f>Projects!M264</f>
        <v>0</v>
      </c>
      <c r="N264">
        <f>Projects!N264</f>
        <v>0</v>
      </c>
      <c r="O264">
        <f>Projects!O264</f>
        <v>0</v>
      </c>
      <c r="P264">
        <f>Projects!P264</f>
        <v>0</v>
      </c>
      <c r="Q264">
        <f>Projects!Q264</f>
        <v>0</v>
      </c>
      <c r="R264">
        <f>Projects!R264</f>
        <v>0</v>
      </c>
      <c r="S264">
        <f>Projects!S264</f>
        <v>0</v>
      </c>
      <c r="T264">
        <f>Projects!T264</f>
        <v>0</v>
      </c>
      <c r="U264">
        <f>Projects!U264</f>
        <v>0</v>
      </c>
      <c r="V264">
        <f>Projects!V264</f>
        <v>0</v>
      </c>
      <c r="W264">
        <f>Projects!W264</f>
        <v>0</v>
      </c>
      <c r="X264">
        <f>Projects!X264</f>
        <v>0</v>
      </c>
    </row>
    <row r="265" spans="1:24">
      <c r="A265">
        <f>Projects!A265</f>
        <v>0</v>
      </c>
      <c r="B265">
        <f>Projects!B265</f>
        <v>0</v>
      </c>
      <c r="C265">
        <f>Projects!C265</f>
        <v>0</v>
      </c>
      <c r="D265">
        <f>Projects!D265</f>
        <v>0</v>
      </c>
      <c r="E265">
        <f>Projects!E265</f>
        <v>0</v>
      </c>
      <c r="F265">
        <f>Projects!F265</f>
        <v>0</v>
      </c>
      <c r="G265">
        <f>Projects!G265</f>
        <v>0</v>
      </c>
      <c r="H265">
        <f>Projects!H265</f>
        <v>0</v>
      </c>
      <c r="I265">
        <f>Projects!I265</f>
        <v>0</v>
      </c>
      <c r="J265">
        <f>Projects!J265</f>
        <v>0</v>
      </c>
      <c r="K265">
        <f>Projects!K265</f>
        <v>0</v>
      </c>
      <c r="L265">
        <f>Projects!L265</f>
        <v>0</v>
      </c>
      <c r="M265">
        <f>Projects!M265</f>
        <v>0</v>
      </c>
      <c r="N265">
        <f>Projects!N265</f>
        <v>0</v>
      </c>
      <c r="O265">
        <f>Projects!O265</f>
        <v>0</v>
      </c>
      <c r="P265">
        <f>Projects!P265</f>
        <v>0</v>
      </c>
      <c r="Q265">
        <f>Projects!Q265</f>
        <v>0</v>
      </c>
      <c r="R265">
        <f>Projects!R265</f>
        <v>0</v>
      </c>
      <c r="S265">
        <f>Projects!S265</f>
        <v>0</v>
      </c>
      <c r="T265">
        <f>Projects!T265</f>
        <v>0</v>
      </c>
      <c r="U265">
        <f>Projects!U265</f>
        <v>0</v>
      </c>
      <c r="V265">
        <f>Projects!V265</f>
        <v>0</v>
      </c>
      <c r="W265">
        <f>Projects!W265</f>
        <v>0</v>
      </c>
      <c r="X265">
        <f>Projects!X265</f>
        <v>0</v>
      </c>
    </row>
    <row r="266" spans="1:24">
      <c r="A266">
        <f>Projects!A266</f>
        <v>0</v>
      </c>
      <c r="B266">
        <f>Projects!B266</f>
        <v>0</v>
      </c>
      <c r="C266">
        <f>Projects!C266</f>
        <v>0</v>
      </c>
      <c r="D266">
        <f>Projects!D266</f>
        <v>0</v>
      </c>
      <c r="E266">
        <f>Projects!E266</f>
        <v>0</v>
      </c>
      <c r="F266">
        <f>Projects!F266</f>
        <v>0</v>
      </c>
      <c r="G266">
        <f>Projects!G266</f>
        <v>0</v>
      </c>
      <c r="H266">
        <f>Projects!H266</f>
        <v>0</v>
      </c>
      <c r="I266">
        <f>Projects!I266</f>
        <v>0</v>
      </c>
      <c r="J266">
        <f>Projects!J266</f>
        <v>0</v>
      </c>
      <c r="K266">
        <f>Projects!K266</f>
        <v>0</v>
      </c>
      <c r="L266">
        <f>Projects!L266</f>
        <v>0</v>
      </c>
      <c r="M266">
        <f>Projects!M266</f>
        <v>0</v>
      </c>
      <c r="N266">
        <f>Projects!N266</f>
        <v>0</v>
      </c>
      <c r="O266">
        <f>Projects!O266</f>
        <v>0</v>
      </c>
      <c r="P266">
        <f>Projects!P266</f>
        <v>0</v>
      </c>
      <c r="Q266">
        <f>Projects!Q266</f>
        <v>0</v>
      </c>
      <c r="R266">
        <f>Projects!R266</f>
        <v>0</v>
      </c>
      <c r="S266">
        <f>Projects!S266</f>
        <v>0</v>
      </c>
      <c r="T266">
        <f>Projects!T266</f>
        <v>0</v>
      </c>
      <c r="U266">
        <f>Projects!U266</f>
        <v>0</v>
      </c>
      <c r="V266">
        <f>Projects!V266</f>
        <v>0</v>
      </c>
      <c r="W266">
        <f>Projects!W266</f>
        <v>0</v>
      </c>
      <c r="X266">
        <f>Projects!X266</f>
        <v>0</v>
      </c>
    </row>
    <row r="267" spans="1:24">
      <c r="A267">
        <f>Projects!A267</f>
        <v>0</v>
      </c>
      <c r="B267">
        <f>Projects!B267</f>
        <v>0</v>
      </c>
      <c r="C267">
        <f>Projects!C267</f>
        <v>0</v>
      </c>
      <c r="D267">
        <f>Projects!D267</f>
        <v>0</v>
      </c>
      <c r="E267">
        <f>Projects!E267</f>
        <v>0</v>
      </c>
      <c r="F267">
        <f>Projects!F267</f>
        <v>0</v>
      </c>
      <c r="G267">
        <f>Projects!G267</f>
        <v>0</v>
      </c>
      <c r="H267">
        <f>Projects!H267</f>
        <v>0</v>
      </c>
      <c r="I267">
        <f>Projects!I267</f>
        <v>0</v>
      </c>
      <c r="J267">
        <f>Projects!J267</f>
        <v>0</v>
      </c>
      <c r="K267">
        <f>Projects!K267</f>
        <v>0</v>
      </c>
      <c r="L267">
        <f>Projects!L267</f>
        <v>0</v>
      </c>
      <c r="M267">
        <f>Projects!M267</f>
        <v>0</v>
      </c>
      <c r="N267">
        <f>Projects!N267</f>
        <v>0</v>
      </c>
      <c r="O267">
        <f>Projects!O267</f>
        <v>0</v>
      </c>
      <c r="P267">
        <f>Projects!P267</f>
        <v>0</v>
      </c>
      <c r="Q267">
        <f>Projects!Q267</f>
        <v>0</v>
      </c>
      <c r="R267">
        <f>Projects!R267</f>
        <v>0</v>
      </c>
      <c r="S267">
        <f>Projects!S267</f>
        <v>0</v>
      </c>
      <c r="T267">
        <f>Projects!T267</f>
        <v>0</v>
      </c>
      <c r="U267">
        <f>Projects!U267</f>
        <v>0</v>
      </c>
      <c r="V267">
        <f>Projects!V267</f>
        <v>0</v>
      </c>
      <c r="W267">
        <f>Projects!W267</f>
        <v>0</v>
      </c>
      <c r="X267">
        <f>Projects!X267</f>
        <v>0</v>
      </c>
    </row>
    <row r="268" spans="1:24">
      <c r="A268">
        <f>Projects!A268</f>
        <v>0</v>
      </c>
      <c r="B268">
        <f>Projects!B268</f>
        <v>0</v>
      </c>
      <c r="C268">
        <f>Projects!C268</f>
        <v>0</v>
      </c>
      <c r="D268">
        <f>Projects!D268</f>
        <v>0</v>
      </c>
      <c r="E268">
        <f>Projects!E268</f>
        <v>0</v>
      </c>
      <c r="F268">
        <f>Projects!F268</f>
        <v>0</v>
      </c>
      <c r="G268">
        <f>Projects!G268</f>
        <v>0</v>
      </c>
      <c r="H268">
        <f>Projects!H268</f>
        <v>0</v>
      </c>
      <c r="I268">
        <f>Projects!I268</f>
        <v>0</v>
      </c>
      <c r="J268">
        <f>Projects!J268</f>
        <v>0</v>
      </c>
      <c r="K268">
        <f>Projects!K268</f>
        <v>0</v>
      </c>
      <c r="L268">
        <f>Projects!L268</f>
        <v>0</v>
      </c>
      <c r="M268">
        <f>Projects!M268</f>
        <v>0</v>
      </c>
      <c r="N268">
        <f>Projects!N268</f>
        <v>0</v>
      </c>
      <c r="O268">
        <f>Projects!O268</f>
        <v>0</v>
      </c>
      <c r="P268">
        <f>Projects!P268</f>
        <v>0</v>
      </c>
      <c r="Q268">
        <f>Projects!Q268</f>
        <v>0</v>
      </c>
      <c r="R268">
        <f>Projects!R268</f>
        <v>0</v>
      </c>
      <c r="S268">
        <f>Projects!S268</f>
        <v>0</v>
      </c>
      <c r="T268">
        <f>Projects!T268</f>
        <v>0</v>
      </c>
      <c r="U268">
        <f>Projects!U268</f>
        <v>0</v>
      </c>
      <c r="V268">
        <f>Projects!V268</f>
        <v>0</v>
      </c>
      <c r="W268">
        <f>Projects!W268</f>
        <v>0</v>
      </c>
      <c r="X268">
        <f>Projects!X268</f>
        <v>0</v>
      </c>
    </row>
    <row r="269" spans="1:24">
      <c r="A269">
        <f>Projects!A269</f>
        <v>0</v>
      </c>
      <c r="B269">
        <f>Projects!B269</f>
        <v>0</v>
      </c>
      <c r="C269">
        <f>Projects!C269</f>
        <v>0</v>
      </c>
      <c r="D269">
        <f>Projects!D269</f>
        <v>0</v>
      </c>
      <c r="E269">
        <f>Projects!E269</f>
        <v>0</v>
      </c>
      <c r="F269">
        <f>Projects!F269</f>
        <v>0</v>
      </c>
      <c r="G269">
        <f>Projects!G269</f>
        <v>0</v>
      </c>
      <c r="H269">
        <f>Projects!H269</f>
        <v>0</v>
      </c>
      <c r="I269">
        <f>Projects!I269</f>
        <v>0</v>
      </c>
      <c r="J269">
        <f>Projects!J269</f>
        <v>0</v>
      </c>
      <c r="K269">
        <f>Projects!K269</f>
        <v>0</v>
      </c>
      <c r="L269">
        <f>Projects!L269</f>
        <v>0</v>
      </c>
      <c r="M269">
        <f>Projects!M269</f>
        <v>0</v>
      </c>
      <c r="N269">
        <f>Projects!N269</f>
        <v>0</v>
      </c>
      <c r="O269">
        <f>Projects!O269</f>
        <v>0</v>
      </c>
      <c r="P269">
        <f>Projects!P269</f>
        <v>0</v>
      </c>
      <c r="Q269">
        <f>Projects!Q269</f>
        <v>0</v>
      </c>
      <c r="R269">
        <f>Projects!R269</f>
        <v>0</v>
      </c>
      <c r="S269">
        <f>Projects!S269</f>
        <v>0</v>
      </c>
      <c r="T269">
        <f>Projects!T269</f>
        <v>0</v>
      </c>
      <c r="U269">
        <f>Projects!U269</f>
        <v>0</v>
      </c>
      <c r="V269">
        <f>Projects!V269</f>
        <v>0</v>
      </c>
      <c r="W269">
        <f>Projects!W269</f>
        <v>0</v>
      </c>
      <c r="X269">
        <f>Projects!X269</f>
        <v>0</v>
      </c>
    </row>
    <row r="270" spans="1:24">
      <c r="A270">
        <f>Projects!A270</f>
        <v>0</v>
      </c>
      <c r="B270">
        <f>Projects!B270</f>
        <v>0</v>
      </c>
      <c r="C270">
        <f>Projects!C270</f>
        <v>0</v>
      </c>
      <c r="D270">
        <f>Projects!D270</f>
        <v>0</v>
      </c>
      <c r="E270">
        <f>Projects!E270</f>
        <v>0</v>
      </c>
      <c r="F270">
        <f>Projects!F270</f>
        <v>0</v>
      </c>
      <c r="G270">
        <f>Projects!G270</f>
        <v>0</v>
      </c>
      <c r="H270">
        <f>Projects!H270</f>
        <v>0</v>
      </c>
      <c r="I270">
        <f>Projects!I270</f>
        <v>0</v>
      </c>
      <c r="J270">
        <f>Projects!J270</f>
        <v>0</v>
      </c>
      <c r="K270">
        <f>Projects!K270</f>
        <v>0</v>
      </c>
      <c r="L270">
        <f>Projects!L270</f>
        <v>0</v>
      </c>
      <c r="M270">
        <f>Projects!M270</f>
        <v>0</v>
      </c>
      <c r="N270">
        <f>Projects!N270</f>
        <v>0</v>
      </c>
      <c r="O270">
        <f>Projects!O270</f>
        <v>0</v>
      </c>
      <c r="P270">
        <f>Projects!P270</f>
        <v>0</v>
      </c>
      <c r="Q270">
        <f>Projects!Q270</f>
        <v>0</v>
      </c>
      <c r="R270">
        <f>Projects!R270</f>
        <v>0</v>
      </c>
      <c r="S270">
        <f>Projects!S270</f>
        <v>0</v>
      </c>
      <c r="T270">
        <f>Projects!T270</f>
        <v>0</v>
      </c>
      <c r="U270">
        <f>Projects!U270</f>
        <v>0</v>
      </c>
      <c r="V270">
        <f>Projects!V270</f>
        <v>0</v>
      </c>
      <c r="W270">
        <f>Projects!W270</f>
        <v>0</v>
      </c>
      <c r="X270">
        <f>Projects!X270</f>
        <v>0</v>
      </c>
    </row>
    <row r="271" spans="1:24">
      <c r="A271">
        <f>Projects!A271</f>
        <v>0</v>
      </c>
      <c r="B271">
        <f>Projects!B271</f>
        <v>0</v>
      </c>
      <c r="C271">
        <f>Projects!C271</f>
        <v>0</v>
      </c>
      <c r="D271">
        <f>Projects!D271</f>
        <v>0</v>
      </c>
      <c r="E271">
        <f>Projects!E271</f>
        <v>0</v>
      </c>
      <c r="F271">
        <f>Projects!F271</f>
        <v>0</v>
      </c>
      <c r="G271">
        <f>Projects!G271</f>
        <v>0</v>
      </c>
      <c r="H271">
        <f>Projects!H271</f>
        <v>0</v>
      </c>
      <c r="I271">
        <f>Projects!I271</f>
        <v>0</v>
      </c>
      <c r="J271">
        <f>Projects!J271</f>
        <v>0</v>
      </c>
      <c r="K271">
        <f>Projects!K271</f>
        <v>0</v>
      </c>
      <c r="L271">
        <f>Projects!L271</f>
        <v>0</v>
      </c>
      <c r="M271">
        <f>Projects!M271</f>
        <v>0</v>
      </c>
      <c r="N271">
        <f>Projects!N271</f>
        <v>0</v>
      </c>
      <c r="O271">
        <f>Projects!O271</f>
        <v>0</v>
      </c>
      <c r="P271">
        <f>Projects!P271</f>
        <v>0</v>
      </c>
      <c r="Q271">
        <f>Projects!Q271</f>
        <v>0</v>
      </c>
      <c r="R271">
        <f>Projects!R271</f>
        <v>0</v>
      </c>
      <c r="S271">
        <f>Projects!S271</f>
        <v>0</v>
      </c>
      <c r="T271">
        <f>Projects!T271</f>
        <v>0</v>
      </c>
      <c r="U271">
        <f>Projects!U271</f>
        <v>0</v>
      </c>
      <c r="V271">
        <f>Projects!V271</f>
        <v>0</v>
      </c>
      <c r="W271">
        <f>Projects!W271</f>
        <v>0</v>
      </c>
      <c r="X271">
        <f>Projects!X271</f>
        <v>0</v>
      </c>
    </row>
    <row r="272" spans="1:24">
      <c r="A272">
        <f>Projects!A272</f>
        <v>0</v>
      </c>
      <c r="B272">
        <f>Projects!B272</f>
        <v>0</v>
      </c>
      <c r="C272">
        <f>Projects!C272</f>
        <v>0</v>
      </c>
      <c r="D272">
        <f>Projects!D272</f>
        <v>0</v>
      </c>
      <c r="E272">
        <f>Projects!E272</f>
        <v>0</v>
      </c>
      <c r="F272">
        <f>Projects!F272</f>
        <v>0</v>
      </c>
      <c r="G272">
        <f>Projects!G272</f>
        <v>0</v>
      </c>
      <c r="H272">
        <f>Projects!H272</f>
        <v>0</v>
      </c>
      <c r="I272">
        <f>Projects!I272</f>
        <v>0</v>
      </c>
      <c r="J272">
        <f>Projects!J272</f>
        <v>0</v>
      </c>
      <c r="K272">
        <f>Projects!K272</f>
        <v>0</v>
      </c>
      <c r="L272">
        <f>Projects!L272</f>
        <v>0</v>
      </c>
      <c r="M272">
        <f>Projects!M272</f>
        <v>0</v>
      </c>
      <c r="N272">
        <f>Projects!N272</f>
        <v>0</v>
      </c>
      <c r="O272">
        <f>Projects!O272</f>
        <v>0</v>
      </c>
      <c r="P272">
        <f>Projects!P272</f>
        <v>0</v>
      </c>
      <c r="Q272">
        <f>Projects!Q272</f>
        <v>0</v>
      </c>
      <c r="R272">
        <f>Projects!R272</f>
        <v>0</v>
      </c>
      <c r="S272">
        <f>Projects!S272</f>
        <v>0</v>
      </c>
      <c r="T272">
        <f>Projects!T272</f>
        <v>0</v>
      </c>
      <c r="U272">
        <f>Projects!U272</f>
        <v>0</v>
      </c>
      <c r="V272">
        <f>Projects!V272</f>
        <v>0</v>
      </c>
      <c r="W272">
        <f>Projects!W272</f>
        <v>0</v>
      </c>
      <c r="X272">
        <f>Projects!X272</f>
        <v>0</v>
      </c>
    </row>
    <row r="273" spans="1:24">
      <c r="A273">
        <f>Projects!A273</f>
        <v>0</v>
      </c>
      <c r="B273">
        <f>Projects!B273</f>
        <v>0</v>
      </c>
      <c r="C273">
        <f>Projects!C273</f>
        <v>0</v>
      </c>
      <c r="D273">
        <f>Projects!D273</f>
        <v>0</v>
      </c>
      <c r="E273">
        <f>Projects!E273</f>
        <v>0</v>
      </c>
      <c r="F273">
        <f>Projects!F273</f>
        <v>0</v>
      </c>
      <c r="G273">
        <f>Projects!G273</f>
        <v>0</v>
      </c>
      <c r="H273">
        <f>Projects!H273</f>
        <v>0</v>
      </c>
      <c r="I273">
        <f>Projects!I273</f>
        <v>0</v>
      </c>
      <c r="J273">
        <f>Projects!J273</f>
        <v>0</v>
      </c>
      <c r="K273">
        <f>Projects!K273</f>
        <v>0</v>
      </c>
      <c r="L273">
        <f>Projects!L273</f>
        <v>0</v>
      </c>
      <c r="M273">
        <f>Projects!M273</f>
        <v>0</v>
      </c>
      <c r="N273">
        <f>Projects!N273</f>
        <v>0</v>
      </c>
      <c r="O273">
        <f>Projects!O273</f>
        <v>0</v>
      </c>
      <c r="P273">
        <f>Projects!P273</f>
        <v>0</v>
      </c>
      <c r="Q273">
        <f>Projects!Q273</f>
        <v>0</v>
      </c>
      <c r="R273">
        <f>Projects!R273</f>
        <v>0</v>
      </c>
      <c r="S273">
        <f>Projects!S273</f>
        <v>0</v>
      </c>
      <c r="T273">
        <f>Projects!T273</f>
        <v>0</v>
      </c>
      <c r="U273">
        <f>Projects!U273</f>
        <v>0</v>
      </c>
      <c r="V273">
        <f>Projects!V273</f>
        <v>0</v>
      </c>
      <c r="W273">
        <f>Projects!W273</f>
        <v>0</v>
      </c>
      <c r="X273">
        <f>Projects!X273</f>
        <v>0</v>
      </c>
    </row>
    <row r="274" spans="1:24">
      <c r="A274">
        <f>Projects!A274</f>
        <v>0</v>
      </c>
      <c r="B274">
        <f>Projects!B274</f>
        <v>0</v>
      </c>
      <c r="C274">
        <f>Projects!C274</f>
        <v>0</v>
      </c>
      <c r="D274">
        <f>Projects!D274</f>
        <v>0</v>
      </c>
      <c r="E274">
        <f>Projects!E274</f>
        <v>0</v>
      </c>
      <c r="F274">
        <f>Projects!F274</f>
        <v>0</v>
      </c>
      <c r="G274">
        <f>Projects!G274</f>
        <v>0</v>
      </c>
      <c r="H274">
        <f>Projects!H274</f>
        <v>0</v>
      </c>
      <c r="I274">
        <f>Projects!I274</f>
        <v>0</v>
      </c>
      <c r="J274">
        <f>Projects!J274</f>
        <v>0</v>
      </c>
      <c r="K274">
        <f>Projects!K274</f>
        <v>0</v>
      </c>
      <c r="L274">
        <f>Projects!L274</f>
        <v>0</v>
      </c>
      <c r="M274">
        <f>Projects!M274</f>
        <v>0</v>
      </c>
      <c r="N274">
        <f>Projects!N274</f>
        <v>0</v>
      </c>
      <c r="O274">
        <f>Projects!O274</f>
        <v>0</v>
      </c>
      <c r="P274">
        <f>Projects!P274</f>
        <v>0</v>
      </c>
      <c r="Q274">
        <f>Projects!Q274</f>
        <v>0</v>
      </c>
      <c r="R274">
        <f>Projects!R274</f>
        <v>0</v>
      </c>
      <c r="S274">
        <f>Projects!S274</f>
        <v>0</v>
      </c>
      <c r="T274">
        <f>Projects!T274</f>
        <v>0</v>
      </c>
      <c r="U274">
        <f>Projects!U274</f>
        <v>0</v>
      </c>
      <c r="V274">
        <f>Projects!V274</f>
        <v>0</v>
      </c>
      <c r="W274">
        <f>Projects!W274</f>
        <v>0</v>
      </c>
      <c r="X274">
        <f>Projects!X274</f>
        <v>0</v>
      </c>
    </row>
    <row r="275" spans="1:24">
      <c r="A275">
        <f>Projects!A275</f>
        <v>0</v>
      </c>
      <c r="B275">
        <f>Projects!B275</f>
        <v>0</v>
      </c>
      <c r="C275">
        <f>Projects!C275</f>
        <v>0</v>
      </c>
      <c r="D275">
        <f>Projects!D275</f>
        <v>0</v>
      </c>
      <c r="E275">
        <f>Projects!E275</f>
        <v>0</v>
      </c>
      <c r="F275">
        <f>Projects!F275</f>
        <v>0</v>
      </c>
      <c r="G275">
        <f>Projects!G275</f>
        <v>0</v>
      </c>
      <c r="H275">
        <f>Projects!H275</f>
        <v>0</v>
      </c>
      <c r="I275">
        <f>Projects!I275</f>
        <v>0</v>
      </c>
      <c r="J275">
        <f>Projects!J275</f>
        <v>0</v>
      </c>
      <c r="K275">
        <f>Projects!K275</f>
        <v>0</v>
      </c>
      <c r="L275">
        <f>Projects!L275</f>
        <v>0</v>
      </c>
      <c r="M275">
        <f>Projects!M275</f>
        <v>0</v>
      </c>
      <c r="N275">
        <f>Projects!N275</f>
        <v>0</v>
      </c>
      <c r="O275">
        <f>Projects!O275</f>
        <v>0</v>
      </c>
      <c r="P275">
        <f>Projects!P275</f>
        <v>0</v>
      </c>
      <c r="Q275">
        <f>Projects!Q275</f>
        <v>0</v>
      </c>
      <c r="R275">
        <f>Projects!R275</f>
        <v>0</v>
      </c>
      <c r="S275">
        <f>Projects!S275</f>
        <v>0</v>
      </c>
      <c r="T275">
        <f>Projects!T275</f>
        <v>0</v>
      </c>
      <c r="U275">
        <f>Projects!U275</f>
        <v>0</v>
      </c>
      <c r="V275">
        <f>Projects!V275</f>
        <v>0</v>
      </c>
      <c r="W275">
        <f>Projects!W275</f>
        <v>0</v>
      </c>
      <c r="X275">
        <f>Projects!X275</f>
        <v>0</v>
      </c>
    </row>
    <row r="276" spans="1:24">
      <c r="A276">
        <f>Projects!A276</f>
        <v>0</v>
      </c>
      <c r="B276">
        <f>Projects!B276</f>
        <v>0</v>
      </c>
      <c r="C276">
        <f>Projects!C276</f>
        <v>0</v>
      </c>
      <c r="D276">
        <f>Projects!D276</f>
        <v>0</v>
      </c>
      <c r="E276">
        <f>Projects!E276</f>
        <v>0</v>
      </c>
      <c r="F276">
        <f>Projects!F276</f>
        <v>0</v>
      </c>
      <c r="G276">
        <f>Projects!G276</f>
        <v>0</v>
      </c>
      <c r="H276">
        <f>Projects!H276</f>
        <v>0</v>
      </c>
      <c r="I276">
        <f>Projects!I276</f>
        <v>0</v>
      </c>
      <c r="J276">
        <f>Projects!J276</f>
        <v>0</v>
      </c>
      <c r="K276">
        <f>Projects!K276</f>
        <v>0</v>
      </c>
      <c r="L276">
        <f>Projects!L276</f>
        <v>0</v>
      </c>
      <c r="M276">
        <f>Projects!M276</f>
        <v>0</v>
      </c>
      <c r="N276">
        <f>Projects!N276</f>
        <v>0</v>
      </c>
      <c r="O276">
        <f>Projects!O276</f>
        <v>0</v>
      </c>
      <c r="P276">
        <f>Projects!P276</f>
        <v>0</v>
      </c>
      <c r="Q276">
        <f>Projects!Q276</f>
        <v>0</v>
      </c>
      <c r="R276">
        <f>Projects!R276</f>
        <v>0</v>
      </c>
      <c r="S276">
        <f>Projects!S276</f>
        <v>0</v>
      </c>
      <c r="T276">
        <f>Projects!T276</f>
        <v>0</v>
      </c>
      <c r="U276">
        <f>Projects!U276</f>
        <v>0</v>
      </c>
      <c r="V276">
        <f>Projects!V276</f>
        <v>0</v>
      </c>
      <c r="W276">
        <f>Projects!W276</f>
        <v>0</v>
      </c>
      <c r="X276">
        <f>Projects!X276</f>
        <v>0</v>
      </c>
    </row>
    <row r="277" spans="1:24">
      <c r="A277">
        <f>Projects!A277</f>
        <v>0</v>
      </c>
      <c r="B277">
        <f>Projects!B277</f>
        <v>0</v>
      </c>
      <c r="C277">
        <f>Projects!C277</f>
        <v>0</v>
      </c>
      <c r="D277">
        <f>Projects!D277</f>
        <v>0</v>
      </c>
      <c r="E277">
        <f>Projects!E277</f>
        <v>0</v>
      </c>
      <c r="F277">
        <f>Projects!F277</f>
        <v>0</v>
      </c>
      <c r="G277">
        <f>Projects!G277</f>
        <v>0</v>
      </c>
      <c r="H277">
        <f>Projects!H277</f>
        <v>0</v>
      </c>
      <c r="I277">
        <f>Projects!I277</f>
        <v>0</v>
      </c>
      <c r="J277">
        <f>Projects!J277</f>
        <v>0</v>
      </c>
      <c r="K277">
        <f>Projects!K277</f>
        <v>0</v>
      </c>
      <c r="L277">
        <f>Projects!L277</f>
        <v>0</v>
      </c>
      <c r="M277">
        <f>Projects!M277</f>
        <v>0</v>
      </c>
      <c r="N277">
        <f>Projects!N277</f>
        <v>0</v>
      </c>
      <c r="O277">
        <f>Projects!O277</f>
        <v>0</v>
      </c>
      <c r="P277">
        <f>Projects!P277</f>
        <v>0</v>
      </c>
      <c r="Q277">
        <f>Projects!Q277</f>
        <v>0</v>
      </c>
      <c r="R277">
        <f>Projects!R277</f>
        <v>0</v>
      </c>
      <c r="S277">
        <f>Projects!S277</f>
        <v>0</v>
      </c>
      <c r="T277">
        <f>Projects!T277</f>
        <v>0</v>
      </c>
      <c r="U277">
        <f>Projects!U277</f>
        <v>0</v>
      </c>
      <c r="V277">
        <f>Projects!V277</f>
        <v>0</v>
      </c>
      <c r="W277">
        <f>Projects!W277</f>
        <v>0</v>
      </c>
      <c r="X277">
        <f>Projects!X277</f>
        <v>0</v>
      </c>
    </row>
    <row r="278" spans="1:24">
      <c r="A278">
        <f>Projects!A278</f>
        <v>0</v>
      </c>
      <c r="B278">
        <f>Projects!B278</f>
        <v>0</v>
      </c>
      <c r="C278">
        <f>Projects!C278</f>
        <v>0</v>
      </c>
      <c r="D278">
        <f>Projects!D278</f>
        <v>0</v>
      </c>
      <c r="E278">
        <f>Projects!E278</f>
        <v>0</v>
      </c>
      <c r="F278">
        <f>Projects!F278</f>
        <v>0</v>
      </c>
      <c r="G278">
        <f>Projects!G278</f>
        <v>0</v>
      </c>
      <c r="H278">
        <f>Projects!H278</f>
        <v>0</v>
      </c>
      <c r="I278">
        <f>Projects!I278</f>
        <v>0</v>
      </c>
      <c r="J278">
        <f>Projects!J278</f>
        <v>0</v>
      </c>
      <c r="K278">
        <f>Projects!K278</f>
        <v>0</v>
      </c>
      <c r="L278">
        <f>Projects!L278</f>
        <v>0</v>
      </c>
      <c r="M278">
        <f>Projects!M278</f>
        <v>0</v>
      </c>
      <c r="N278">
        <f>Projects!N278</f>
        <v>0</v>
      </c>
      <c r="O278">
        <f>Projects!O278</f>
        <v>0</v>
      </c>
      <c r="P278">
        <f>Projects!P278</f>
        <v>0</v>
      </c>
      <c r="Q278">
        <f>Projects!Q278</f>
        <v>0</v>
      </c>
      <c r="R278">
        <f>Projects!R278</f>
        <v>0</v>
      </c>
      <c r="S278">
        <f>Projects!S278</f>
        <v>0</v>
      </c>
      <c r="T278">
        <f>Projects!T278</f>
        <v>0</v>
      </c>
      <c r="U278">
        <f>Projects!U278</f>
        <v>0</v>
      </c>
      <c r="V278">
        <f>Projects!V278</f>
        <v>0</v>
      </c>
      <c r="W278">
        <f>Projects!W278</f>
        <v>0</v>
      </c>
      <c r="X278">
        <f>Projects!X278</f>
        <v>0</v>
      </c>
    </row>
    <row r="279" spans="1:24">
      <c r="A279">
        <f>Projects!A279</f>
        <v>0</v>
      </c>
      <c r="B279">
        <f>Projects!B279</f>
        <v>0</v>
      </c>
      <c r="C279">
        <f>Projects!C279</f>
        <v>0</v>
      </c>
      <c r="D279">
        <f>Projects!D279</f>
        <v>0</v>
      </c>
      <c r="E279">
        <f>Projects!E279</f>
        <v>0</v>
      </c>
      <c r="F279">
        <f>Projects!F279</f>
        <v>0</v>
      </c>
      <c r="G279">
        <f>Projects!G279</f>
        <v>0</v>
      </c>
      <c r="H279">
        <f>Projects!H279</f>
        <v>0</v>
      </c>
      <c r="I279">
        <f>Projects!I279</f>
        <v>0</v>
      </c>
      <c r="J279">
        <f>Projects!J279</f>
        <v>0</v>
      </c>
      <c r="K279">
        <f>Projects!K279</f>
        <v>0</v>
      </c>
      <c r="L279">
        <f>Projects!L279</f>
        <v>0</v>
      </c>
      <c r="M279">
        <f>Projects!M279</f>
        <v>0</v>
      </c>
      <c r="N279">
        <f>Projects!N279</f>
        <v>0</v>
      </c>
      <c r="O279">
        <f>Projects!O279</f>
        <v>0</v>
      </c>
      <c r="P279">
        <f>Projects!P279</f>
        <v>0</v>
      </c>
      <c r="Q279">
        <f>Projects!Q279</f>
        <v>0</v>
      </c>
      <c r="R279">
        <f>Projects!R279</f>
        <v>0</v>
      </c>
      <c r="S279">
        <f>Projects!S279</f>
        <v>0</v>
      </c>
      <c r="T279">
        <f>Projects!T279</f>
        <v>0</v>
      </c>
      <c r="U279">
        <f>Projects!U279</f>
        <v>0</v>
      </c>
      <c r="V279">
        <f>Projects!V279</f>
        <v>0</v>
      </c>
      <c r="W279">
        <f>Projects!W279</f>
        <v>0</v>
      </c>
      <c r="X279">
        <f>Projects!X279</f>
        <v>0</v>
      </c>
    </row>
    <row r="280" spans="1:24">
      <c r="A280">
        <f>Projects!A280</f>
        <v>0</v>
      </c>
      <c r="B280">
        <f>Projects!B280</f>
        <v>0</v>
      </c>
      <c r="C280">
        <f>Projects!C280</f>
        <v>0</v>
      </c>
      <c r="D280">
        <f>Projects!D280</f>
        <v>0</v>
      </c>
      <c r="E280">
        <f>Projects!E280</f>
        <v>0</v>
      </c>
      <c r="F280">
        <f>Projects!F280</f>
        <v>0</v>
      </c>
      <c r="G280">
        <f>Projects!G280</f>
        <v>0</v>
      </c>
      <c r="H280">
        <f>Projects!H280</f>
        <v>0</v>
      </c>
      <c r="I280">
        <f>Projects!I280</f>
        <v>0</v>
      </c>
      <c r="J280">
        <f>Projects!J280</f>
        <v>0</v>
      </c>
      <c r="K280">
        <f>Projects!K280</f>
        <v>0</v>
      </c>
      <c r="L280">
        <f>Projects!L280</f>
        <v>0</v>
      </c>
      <c r="M280">
        <f>Projects!M280</f>
        <v>0</v>
      </c>
      <c r="N280">
        <f>Projects!N280</f>
        <v>0</v>
      </c>
      <c r="O280">
        <f>Projects!O280</f>
        <v>0</v>
      </c>
      <c r="P280">
        <f>Projects!P280</f>
        <v>0</v>
      </c>
      <c r="Q280">
        <f>Projects!Q280</f>
        <v>0</v>
      </c>
      <c r="R280">
        <f>Projects!R280</f>
        <v>0</v>
      </c>
      <c r="S280">
        <f>Projects!S280</f>
        <v>0</v>
      </c>
      <c r="T280">
        <f>Projects!T280</f>
        <v>0</v>
      </c>
      <c r="U280">
        <f>Projects!U280</f>
        <v>0</v>
      </c>
      <c r="V280">
        <f>Projects!V280</f>
        <v>0</v>
      </c>
      <c r="W280">
        <f>Projects!W280</f>
        <v>0</v>
      </c>
      <c r="X280">
        <f>Projects!X280</f>
        <v>0</v>
      </c>
    </row>
    <row r="281" spans="1:24">
      <c r="A281">
        <f>Projects!A281</f>
        <v>0</v>
      </c>
      <c r="B281">
        <f>Projects!B281</f>
        <v>0</v>
      </c>
      <c r="C281">
        <f>Projects!C281</f>
        <v>0</v>
      </c>
      <c r="D281">
        <f>Projects!D281</f>
        <v>0</v>
      </c>
      <c r="E281">
        <f>Projects!E281</f>
        <v>0</v>
      </c>
      <c r="F281">
        <f>Projects!F281</f>
        <v>0</v>
      </c>
      <c r="G281">
        <f>Projects!G281</f>
        <v>0</v>
      </c>
      <c r="H281">
        <f>Projects!H281</f>
        <v>0</v>
      </c>
      <c r="I281">
        <f>Projects!I281</f>
        <v>0</v>
      </c>
      <c r="J281">
        <f>Projects!J281</f>
        <v>0</v>
      </c>
      <c r="K281">
        <f>Projects!K281</f>
        <v>0</v>
      </c>
      <c r="L281">
        <f>Projects!L281</f>
        <v>0</v>
      </c>
      <c r="M281">
        <f>Projects!M281</f>
        <v>0</v>
      </c>
      <c r="N281">
        <f>Projects!N281</f>
        <v>0</v>
      </c>
      <c r="O281">
        <f>Projects!O281</f>
        <v>0</v>
      </c>
      <c r="P281">
        <f>Projects!P281</f>
        <v>0</v>
      </c>
      <c r="Q281">
        <f>Projects!Q281</f>
        <v>0</v>
      </c>
      <c r="R281">
        <f>Projects!R281</f>
        <v>0</v>
      </c>
      <c r="S281">
        <f>Projects!S281</f>
        <v>0</v>
      </c>
      <c r="T281">
        <f>Projects!T281</f>
        <v>0</v>
      </c>
      <c r="U281">
        <f>Projects!U281</f>
        <v>0</v>
      </c>
      <c r="V281">
        <f>Projects!V281</f>
        <v>0</v>
      </c>
      <c r="W281">
        <f>Projects!W281</f>
        <v>0</v>
      </c>
      <c r="X281">
        <f>Projects!X281</f>
        <v>0</v>
      </c>
    </row>
    <row r="282" spans="1:24">
      <c r="A282">
        <f>Projects!A282</f>
        <v>0</v>
      </c>
      <c r="B282">
        <f>Projects!B282</f>
        <v>0</v>
      </c>
      <c r="C282">
        <f>Projects!C282</f>
        <v>0</v>
      </c>
      <c r="D282">
        <f>Projects!D282</f>
        <v>0</v>
      </c>
      <c r="E282">
        <f>Projects!E282</f>
        <v>0</v>
      </c>
      <c r="F282">
        <f>Projects!F282</f>
        <v>0</v>
      </c>
      <c r="G282">
        <f>Projects!G282</f>
        <v>0</v>
      </c>
      <c r="H282">
        <f>Projects!H282</f>
        <v>0</v>
      </c>
      <c r="I282">
        <f>Projects!I282</f>
        <v>0</v>
      </c>
      <c r="J282">
        <f>Projects!J282</f>
        <v>0</v>
      </c>
      <c r="K282">
        <f>Projects!K282</f>
        <v>0</v>
      </c>
      <c r="L282">
        <f>Projects!L282</f>
        <v>0</v>
      </c>
      <c r="M282">
        <f>Projects!M282</f>
        <v>0</v>
      </c>
      <c r="N282">
        <f>Projects!N282</f>
        <v>0</v>
      </c>
      <c r="O282">
        <f>Projects!O282</f>
        <v>0</v>
      </c>
      <c r="P282">
        <f>Projects!P282</f>
        <v>0</v>
      </c>
      <c r="Q282">
        <f>Projects!Q282</f>
        <v>0</v>
      </c>
      <c r="R282">
        <f>Projects!R282</f>
        <v>0</v>
      </c>
      <c r="S282">
        <f>Projects!S282</f>
        <v>0</v>
      </c>
      <c r="T282">
        <f>Projects!T282</f>
        <v>0</v>
      </c>
      <c r="U282">
        <f>Projects!U282</f>
        <v>0</v>
      </c>
      <c r="V282">
        <f>Projects!V282</f>
        <v>0</v>
      </c>
      <c r="W282">
        <f>Projects!W282</f>
        <v>0</v>
      </c>
      <c r="X282">
        <f>Projects!X282</f>
        <v>0</v>
      </c>
    </row>
    <row r="283" spans="1:24">
      <c r="A283">
        <f>Projects!A283</f>
        <v>0</v>
      </c>
      <c r="B283">
        <f>Projects!B283</f>
        <v>0</v>
      </c>
      <c r="C283">
        <f>Projects!C283</f>
        <v>0</v>
      </c>
      <c r="D283">
        <f>Projects!D283</f>
        <v>0</v>
      </c>
      <c r="E283">
        <f>Projects!E283</f>
        <v>0</v>
      </c>
      <c r="F283">
        <f>Projects!F283</f>
        <v>0</v>
      </c>
      <c r="G283">
        <f>Projects!G283</f>
        <v>0</v>
      </c>
      <c r="H283">
        <f>Projects!H283</f>
        <v>0</v>
      </c>
      <c r="I283">
        <f>Projects!I283</f>
        <v>0</v>
      </c>
      <c r="J283">
        <f>Projects!J283</f>
        <v>0</v>
      </c>
      <c r="K283">
        <f>Projects!K283</f>
        <v>0</v>
      </c>
      <c r="L283">
        <f>Projects!L283</f>
        <v>0</v>
      </c>
      <c r="M283">
        <f>Projects!M283</f>
        <v>0</v>
      </c>
      <c r="N283">
        <f>Projects!N283</f>
        <v>0</v>
      </c>
      <c r="O283">
        <f>Projects!O283</f>
        <v>0</v>
      </c>
      <c r="P283">
        <f>Projects!P283</f>
        <v>0</v>
      </c>
      <c r="Q283">
        <f>Projects!Q283</f>
        <v>0</v>
      </c>
      <c r="R283">
        <f>Projects!R283</f>
        <v>0</v>
      </c>
      <c r="S283">
        <f>Projects!S283</f>
        <v>0</v>
      </c>
      <c r="T283">
        <f>Projects!T283</f>
        <v>0</v>
      </c>
      <c r="U283">
        <f>Projects!U283</f>
        <v>0</v>
      </c>
      <c r="V283">
        <f>Projects!V283</f>
        <v>0</v>
      </c>
      <c r="W283">
        <f>Projects!W283</f>
        <v>0</v>
      </c>
      <c r="X283">
        <f>Projects!X283</f>
        <v>0</v>
      </c>
    </row>
    <row r="284" spans="1:24">
      <c r="A284">
        <f>Projects!A284</f>
        <v>0</v>
      </c>
      <c r="B284">
        <f>Projects!B284</f>
        <v>0</v>
      </c>
      <c r="C284">
        <f>Projects!C284</f>
        <v>0</v>
      </c>
      <c r="D284">
        <f>Projects!D284</f>
        <v>0</v>
      </c>
      <c r="E284">
        <f>Projects!E284</f>
        <v>0</v>
      </c>
      <c r="F284">
        <f>Projects!F284</f>
        <v>0</v>
      </c>
      <c r="G284">
        <f>Projects!G284</f>
        <v>0</v>
      </c>
      <c r="H284">
        <f>Projects!H284</f>
        <v>0</v>
      </c>
      <c r="I284">
        <f>Projects!I284</f>
        <v>0</v>
      </c>
      <c r="J284">
        <f>Projects!J284</f>
        <v>0</v>
      </c>
      <c r="K284">
        <f>Projects!K284</f>
        <v>0</v>
      </c>
      <c r="L284">
        <f>Projects!L284</f>
        <v>0</v>
      </c>
      <c r="M284">
        <f>Projects!M284</f>
        <v>0</v>
      </c>
      <c r="N284">
        <f>Projects!N284</f>
        <v>0</v>
      </c>
      <c r="O284">
        <f>Projects!O284</f>
        <v>0</v>
      </c>
      <c r="P284">
        <f>Projects!P284</f>
        <v>0</v>
      </c>
      <c r="Q284">
        <f>Projects!Q284</f>
        <v>0</v>
      </c>
      <c r="R284">
        <f>Projects!R284</f>
        <v>0</v>
      </c>
      <c r="S284">
        <f>Projects!S284</f>
        <v>0</v>
      </c>
      <c r="T284">
        <f>Projects!T284</f>
        <v>0</v>
      </c>
      <c r="U284">
        <f>Projects!U284</f>
        <v>0</v>
      </c>
      <c r="V284">
        <f>Projects!V284</f>
        <v>0</v>
      </c>
      <c r="W284">
        <f>Projects!W284</f>
        <v>0</v>
      </c>
      <c r="X284">
        <f>Projects!X284</f>
        <v>0</v>
      </c>
    </row>
    <row r="285" spans="1:24">
      <c r="A285">
        <f>Projects!A285</f>
        <v>0</v>
      </c>
      <c r="B285">
        <f>Projects!B285</f>
        <v>0</v>
      </c>
      <c r="C285">
        <f>Projects!C285</f>
        <v>0</v>
      </c>
      <c r="D285">
        <f>Projects!D285</f>
        <v>0</v>
      </c>
      <c r="E285">
        <f>Projects!E285</f>
        <v>0</v>
      </c>
      <c r="F285">
        <f>Projects!F285</f>
        <v>0</v>
      </c>
      <c r="G285">
        <f>Projects!G285</f>
        <v>0</v>
      </c>
      <c r="H285">
        <f>Projects!H285</f>
        <v>0</v>
      </c>
      <c r="I285">
        <f>Projects!I285</f>
        <v>0</v>
      </c>
      <c r="J285">
        <f>Projects!J285</f>
        <v>0</v>
      </c>
      <c r="K285">
        <f>Projects!K285</f>
        <v>0</v>
      </c>
      <c r="L285">
        <f>Projects!L285</f>
        <v>0</v>
      </c>
      <c r="M285">
        <f>Projects!M285</f>
        <v>0</v>
      </c>
      <c r="N285">
        <f>Projects!N285</f>
        <v>0</v>
      </c>
      <c r="O285">
        <f>Projects!O285</f>
        <v>0</v>
      </c>
      <c r="P285">
        <f>Projects!P285</f>
        <v>0</v>
      </c>
      <c r="Q285">
        <f>Projects!Q285</f>
        <v>0</v>
      </c>
      <c r="R285">
        <f>Projects!R285</f>
        <v>0</v>
      </c>
      <c r="S285">
        <f>Projects!S285</f>
        <v>0</v>
      </c>
      <c r="T285">
        <f>Projects!T285</f>
        <v>0</v>
      </c>
      <c r="U285">
        <f>Projects!U285</f>
        <v>0</v>
      </c>
      <c r="V285">
        <f>Projects!V285</f>
        <v>0</v>
      </c>
      <c r="W285">
        <f>Projects!W285</f>
        <v>0</v>
      </c>
      <c r="X285">
        <f>Projects!X285</f>
        <v>0</v>
      </c>
    </row>
    <row r="286" spans="1:24">
      <c r="A286">
        <f>Projects!A286</f>
        <v>0</v>
      </c>
      <c r="B286">
        <f>Projects!B286</f>
        <v>0</v>
      </c>
      <c r="C286">
        <f>Projects!C286</f>
        <v>0</v>
      </c>
      <c r="D286">
        <f>Projects!D286</f>
        <v>0</v>
      </c>
      <c r="E286">
        <f>Projects!E286</f>
        <v>0</v>
      </c>
      <c r="F286">
        <f>Projects!F286</f>
        <v>0</v>
      </c>
      <c r="G286">
        <f>Projects!G286</f>
        <v>0</v>
      </c>
      <c r="H286">
        <f>Projects!H286</f>
        <v>0</v>
      </c>
      <c r="I286">
        <f>Projects!I286</f>
        <v>0</v>
      </c>
      <c r="J286">
        <f>Projects!J286</f>
        <v>0</v>
      </c>
      <c r="K286">
        <f>Projects!K286</f>
        <v>0</v>
      </c>
      <c r="L286">
        <f>Projects!L286</f>
        <v>0</v>
      </c>
      <c r="M286">
        <f>Projects!M286</f>
        <v>0</v>
      </c>
      <c r="N286">
        <f>Projects!N286</f>
        <v>0</v>
      </c>
      <c r="O286">
        <f>Projects!O286</f>
        <v>0</v>
      </c>
      <c r="P286">
        <f>Projects!P286</f>
        <v>0</v>
      </c>
      <c r="Q286">
        <f>Projects!Q286</f>
        <v>0</v>
      </c>
      <c r="R286">
        <f>Projects!R286</f>
        <v>0</v>
      </c>
      <c r="S286">
        <f>Projects!S286</f>
        <v>0</v>
      </c>
      <c r="T286">
        <f>Projects!T286</f>
        <v>0</v>
      </c>
      <c r="U286">
        <f>Projects!U286</f>
        <v>0</v>
      </c>
      <c r="V286">
        <f>Projects!V286</f>
        <v>0</v>
      </c>
      <c r="W286">
        <f>Projects!W286</f>
        <v>0</v>
      </c>
      <c r="X286">
        <f>Projects!X286</f>
        <v>0</v>
      </c>
    </row>
    <row r="287" spans="1:24">
      <c r="A287">
        <f>Projects!A287</f>
        <v>0</v>
      </c>
      <c r="B287">
        <f>Projects!B287</f>
        <v>0</v>
      </c>
      <c r="C287">
        <f>Projects!C287</f>
        <v>0</v>
      </c>
      <c r="D287">
        <f>Projects!D287</f>
        <v>0</v>
      </c>
      <c r="E287">
        <f>Projects!E287</f>
        <v>0</v>
      </c>
      <c r="F287">
        <f>Projects!F287</f>
        <v>0</v>
      </c>
      <c r="G287">
        <f>Projects!G287</f>
        <v>0</v>
      </c>
      <c r="H287">
        <f>Projects!H287</f>
        <v>0</v>
      </c>
      <c r="I287">
        <f>Projects!I287</f>
        <v>0</v>
      </c>
      <c r="J287">
        <f>Projects!J287</f>
        <v>0</v>
      </c>
      <c r="K287">
        <f>Projects!K287</f>
        <v>0</v>
      </c>
      <c r="L287">
        <f>Projects!L287</f>
        <v>0</v>
      </c>
      <c r="M287">
        <f>Projects!M287</f>
        <v>0</v>
      </c>
      <c r="N287">
        <f>Projects!N287</f>
        <v>0</v>
      </c>
      <c r="O287">
        <f>Projects!O287</f>
        <v>0</v>
      </c>
      <c r="P287">
        <f>Projects!P287</f>
        <v>0</v>
      </c>
      <c r="Q287">
        <f>Projects!Q287</f>
        <v>0</v>
      </c>
      <c r="R287">
        <f>Projects!R287</f>
        <v>0</v>
      </c>
      <c r="S287">
        <f>Projects!S287</f>
        <v>0</v>
      </c>
      <c r="T287">
        <f>Projects!T287</f>
        <v>0</v>
      </c>
      <c r="U287">
        <f>Projects!U287</f>
        <v>0</v>
      </c>
      <c r="V287">
        <f>Projects!V287</f>
        <v>0</v>
      </c>
      <c r="W287">
        <f>Projects!W287</f>
        <v>0</v>
      </c>
      <c r="X287">
        <f>Projects!X287</f>
        <v>0</v>
      </c>
    </row>
    <row r="288" spans="1:24">
      <c r="A288">
        <f>Projects!A288</f>
        <v>0</v>
      </c>
      <c r="B288">
        <f>Projects!B288</f>
        <v>0</v>
      </c>
      <c r="C288">
        <f>Projects!C288</f>
        <v>0</v>
      </c>
      <c r="D288">
        <f>Projects!D288</f>
        <v>0</v>
      </c>
      <c r="E288">
        <f>Projects!E288</f>
        <v>0</v>
      </c>
      <c r="F288">
        <f>Projects!F288</f>
        <v>0</v>
      </c>
      <c r="G288">
        <f>Projects!G288</f>
        <v>0</v>
      </c>
      <c r="H288">
        <f>Projects!H288</f>
        <v>0</v>
      </c>
      <c r="I288">
        <f>Projects!I288</f>
        <v>0</v>
      </c>
      <c r="J288">
        <f>Projects!J288</f>
        <v>0</v>
      </c>
      <c r="K288">
        <f>Projects!K288</f>
        <v>0</v>
      </c>
      <c r="L288">
        <f>Projects!L288</f>
        <v>0</v>
      </c>
      <c r="M288">
        <f>Projects!M288</f>
        <v>0</v>
      </c>
      <c r="N288">
        <f>Projects!N288</f>
        <v>0</v>
      </c>
      <c r="O288">
        <f>Projects!O288</f>
        <v>0</v>
      </c>
      <c r="P288">
        <f>Projects!P288</f>
        <v>0</v>
      </c>
      <c r="Q288">
        <f>Projects!Q288</f>
        <v>0</v>
      </c>
      <c r="R288">
        <f>Projects!R288</f>
        <v>0</v>
      </c>
      <c r="S288">
        <f>Projects!S288</f>
        <v>0</v>
      </c>
      <c r="T288">
        <f>Projects!T288</f>
        <v>0</v>
      </c>
      <c r="U288">
        <f>Projects!U288</f>
        <v>0</v>
      </c>
      <c r="V288">
        <f>Projects!V288</f>
        <v>0</v>
      </c>
      <c r="W288">
        <f>Projects!W288</f>
        <v>0</v>
      </c>
      <c r="X288">
        <f>Projects!X288</f>
        <v>0</v>
      </c>
    </row>
    <row r="289" spans="1:24">
      <c r="A289">
        <f>Projects!A289</f>
        <v>0</v>
      </c>
      <c r="B289">
        <f>Projects!B289</f>
        <v>0</v>
      </c>
      <c r="C289">
        <f>Projects!C289</f>
        <v>0</v>
      </c>
      <c r="D289">
        <f>Projects!D289</f>
        <v>0</v>
      </c>
      <c r="E289">
        <f>Projects!E289</f>
        <v>0</v>
      </c>
      <c r="F289">
        <f>Projects!F289</f>
        <v>0</v>
      </c>
      <c r="G289">
        <f>Projects!G289</f>
        <v>0</v>
      </c>
      <c r="H289">
        <f>Projects!H289</f>
        <v>0</v>
      </c>
      <c r="I289">
        <f>Projects!I289</f>
        <v>0</v>
      </c>
      <c r="J289">
        <f>Projects!J289</f>
        <v>0</v>
      </c>
      <c r="K289">
        <f>Projects!K289</f>
        <v>0</v>
      </c>
      <c r="L289">
        <f>Projects!L289</f>
        <v>0</v>
      </c>
      <c r="M289">
        <f>Projects!M289</f>
        <v>0</v>
      </c>
      <c r="N289">
        <f>Projects!N289</f>
        <v>0</v>
      </c>
      <c r="O289">
        <f>Projects!O289</f>
        <v>0</v>
      </c>
      <c r="P289">
        <f>Projects!P289</f>
        <v>0</v>
      </c>
      <c r="Q289">
        <f>Projects!Q289</f>
        <v>0</v>
      </c>
      <c r="R289">
        <f>Projects!R289</f>
        <v>0</v>
      </c>
      <c r="S289">
        <f>Projects!S289</f>
        <v>0</v>
      </c>
      <c r="T289">
        <f>Projects!T289</f>
        <v>0</v>
      </c>
      <c r="U289">
        <f>Projects!U289</f>
        <v>0</v>
      </c>
      <c r="V289">
        <f>Projects!V289</f>
        <v>0</v>
      </c>
      <c r="W289">
        <f>Projects!W289</f>
        <v>0</v>
      </c>
      <c r="X289">
        <f>Projects!X289</f>
        <v>0</v>
      </c>
    </row>
    <row r="290" spans="1:24">
      <c r="A290">
        <f>Projects!A290</f>
        <v>0</v>
      </c>
      <c r="B290">
        <f>Projects!B290</f>
        <v>0</v>
      </c>
      <c r="C290">
        <f>Projects!C290</f>
        <v>0</v>
      </c>
      <c r="D290">
        <f>Projects!D290</f>
        <v>0</v>
      </c>
      <c r="E290">
        <f>Projects!E290</f>
        <v>0</v>
      </c>
      <c r="F290">
        <f>Projects!F290</f>
        <v>0</v>
      </c>
      <c r="G290">
        <f>Projects!G290</f>
        <v>0</v>
      </c>
      <c r="H290">
        <f>Projects!H290</f>
        <v>0</v>
      </c>
      <c r="I290">
        <f>Projects!I290</f>
        <v>0</v>
      </c>
      <c r="J290">
        <f>Projects!J290</f>
        <v>0</v>
      </c>
      <c r="K290">
        <f>Projects!K290</f>
        <v>0</v>
      </c>
      <c r="L290">
        <f>Projects!L290</f>
        <v>0</v>
      </c>
      <c r="M290">
        <f>Projects!M290</f>
        <v>0</v>
      </c>
      <c r="N290">
        <f>Projects!N290</f>
        <v>0</v>
      </c>
      <c r="O290">
        <f>Projects!O290</f>
        <v>0</v>
      </c>
      <c r="P290">
        <f>Projects!P290</f>
        <v>0</v>
      </c>
      <c r="Q290">
        <f>Projects!Q290</f>
        <v>0</v>
      </c>
      <c r="R290">
        <f>Projects!R290</f>
        <v>0</v>
      </c>
      <c r="S290">
        <f>Projects!S290</f>
        <v>0</v>
      </c>
      <c r="T290">
        <f>Projects!T290</f>
        <v>0</v>
      </c>
      <c r="U290">
        <f>Projects!U290</f>
        <v>0</v>
      </c>
      <c r="V290">
        <f>Projects!V290</f>
        <v>0</v>
      </c>
      <c r="W290">
        <f>Projects!W290</f>
        <v>0</v>
      </c>
      <c r="X290">
        <f>Projects!X290</f>
        <v>0</v>
      </c>
    </row>
    <row r="291" spans="1:24">
      <c r="A291">
        <f>Projects!A291</f>
        <v>0</v>
      </c>
      <c r="B291">
        <f>Projects!B291</f>
        <v>0</v>
      </c>
      <c r="C291">
        <f>Projects!C291</f>
        <v>0</v>
      </c>
      <c r="D291">
        <f>Projects!D291</f>
        <v>0</v>
      </c>
      <c r="E291">
        <f>Projects!E291</f>
        <v>0</v>
      </c>
      <c r="F291">
        <f>Projects!F291</f>
        <v>0</v>
      </c>
      <c r="G291">
        <f>Projects!G291</f>
        <v>0</v>
      </c>
      <c r="H291">
        <f>Projects!H291</f>
        <v>0</v>
      </c>
      <c r="I291">
        <f>Projects!I291</f>
        <v>0</v>
      </c>
      <c r="J291">
        <f>Projects!J291</f>
        <v>0</v>
      </c>
      <c r="K291">
        <f>Projects!K291</f>
        <v>0</v>
      </c>
      <c r="L291">
        <f>Projects!L291</f>
        <v>0</v>
      </c>
      <c r="M291">
        <f>Projects!M291</f>
        <v>0</v>
      </c>
      <c r="N291">
        <f>Projects!N291</f>
        <v>0</v>
      </c>
      <c r="O291">
        <f>Projects!O291</f>
        <v>0</v>
      </c>
      <c r="P291">
        <f>Projects!P291</f>
        <v>0</v>
      </c>
      <c r="Q291">
        <f>Projects!Q291</f>
        <v>0</v>
      </c>
      <c r="R291">
        <f>Projects!R291</f>
        <v>0</v>
      </c>
      <c r="S291">
        <f>Projects!S291</f>
        <v>0</v>
      </c>
      <c r="T291">
        <f>Projects!T291</f>
        <v>0</v>
      </c>
      <c r="U291">
        <f>Projects!U291</f>
        <v>0</v>
      </c>
      <c r="V291">
        <f>Projects!V291</f>
        <v>0</v>
      </c>
      <c r="W291">
        <f>Projects!W291</f>
        <v>0</v>
      </c>
      <c r="X291">
        <f>Projects!X291</f>
        <v>0</v>
      </c>
    </row>
    <row r="292" spans="1:24">
      <c r="A292">
        <f>Projects!A292</f>
        <v>0</v>
      </c>
      <c r="B292">
        <f>Projects!B292</f>
        <v>0</v>
      </c>
      <c r="C292">
        <f>Projects!C292</f>
        <v>0</v>
      </c>
      <c r="D292">
        <f>Projects!D292</f>
        <v>0</v>
      </c>
      <c r="E292">
        <f>Projects!E292</f>
        <v>0</v>
      </c>
      <c r="F292">
        <f>Projects!F292</f>
        <v>0</v>
      </c>
      <c r="G292">
        <f>Projects!G292</f>
        <v>0</v>
      </c>
      <c r="H292">
        <f>Projects!H292</f>
        <v>0</v>
      </c>
      <c r="I292">
        <f>Projects!I292</f>
        <v>0</v>
      </c>
      <c r="J292">
        <f>Projects!J292</f>
        <v>0</v>
      </c>
      <c r="K292">
        <f>Projects!K292</f>
        <v>0</v>
      </c>
      <c r="L292">
        <f>Projects!L292</f>
        <v>0</v>
      </c>
      <c r="M292">
        <f>Projects!M292</f>
        <v>0</v>
      </c>
      <c r="N292">
        <f>Projects!N292</f>
        <v>0</v>
      </c>
      <c r="O292">
        <f>Projects!O292</f>
        <v>0</v>
      </c>
      <c r="P292">
        <f>Projects!P292</f>
        <v>0</v>
      </c>
      <c r="Q292">
        <f>Projects!Q292</f>
        <v>0</v>
      </c>
      <c r="R292">
        <f>Projects!R292</f>
        <v>0</v>
      </c>
      <c r="S292">
        <f>Projects!S292</f>
        <v>0</v>
      </c>
      <c r="T292">
        <f>Projects!T292</f>
        <v>0</v>
      </c>
      <c r="U292">
        <f>Projects!U292</f>
        <v>0</v>
      </c>
      <c r="V292">
        <f>Projects!V292</f>
        <v>0</v>
      </c>
      <c r="W292">
        <f>Projects!W292</f>
        <v>0</v>
      </c>
      <c r="X292">
        <f>Projects!X292</f>
        <v>0</v>
      </c>
    </row>
    <row r="293" spans="1:24">
      <c r="A293">
        <f>Projects!A293</f>
        <v>0</v>
      </c>
      <c r="B293">
        <f>Projects!B293</f>
        <v>0</v>
      </c>
      <c r="C293">
        <f>Projects!C293</f>
        <v>0</v>
      </c>
      <c r="D293">
        <f>Projects!D293</f>
        <v>0</v>
      </c>
      <c r="E293">
        <f>Projects!E293</f>
        <v>0</v>
      </c>
      <c r="F293">
        <f>Projects!F293</f>
        <v>0</v>
      </c>
      <c r="G293">
        <f>Projects!G293</f>
        <v>0</v>
      </c>
      <c r="H293">
        <f>Projects!H293</f>
        <v>0</v>
      </c>
      <c r="I293">
        <f>Projects!I293</f>
        <v>0</v>
      </c>
      <c r="J293">
        <f>Projects!J293</f>
        <v>0</v>
      </c>
      <c r="K293">
        <f>Projects!K293</f>
        <v>0</v>
      </c>
      <c r="L293">
        <f>Projects!L293</f>
        <v>0</v>
      </c>
      <c r="M293">
        <f>Projects!M293</f>
        <v>0</v>
      </c>
      <c r="N293">
        <f>Projects!N293</f>
        <v>0</v>
      </c>
      <c r="O293">
        <f>Projects!O293</f>
        <v>0</v>
      </c>
      <c r="P293">
        <f>Projects!P293</f>
        <v>0</v>
      </c>
      <c r="Q293">
        <f>Projects!Q293</f>
        <v>0</v>
      </c>
      <c r="R293">
        <f>Projects!R293</f>
        <v>0</v>
      </c>
      <c r="S293">
        <f>Projects!S293</f>
        <v>0</v>
      </c>
      <c r="T293">
        <f>Projects!T293</f>
        <v>0</v>
      </c>
      <c r="U293">
        <f>Projects!U293</f>
        <v>0</v>
      </c>
      <c r="V293">
        <f>Projects!V293</f>
        <v>0</v>
      </c>
      <c r="W293">
        <f>Projects!W293</f>
        <v>0</v>
      </c>
      <c r="X293">
        <f>Projects!X293</f>
        <v>0</v>
      </c>
    </row>
    <row r="294" spans="1:24">
      <c r="A294">
        <f>Projects!A294</f>
        <v>0</v>
      </c>
      <c r="B294">
        <f>Projects!B294</f>
        <v>0</v>
      </c>
      <c r="C294">
        <f>Projects!C294</f>
        <v>0</v>
      </c>
      <c r="D294">
        <f>Projects!D294</f>
        <v>0</v>
      </c>
      <c r="E294">
        <f>Projects!E294</f>
        <v>0</v>
      </c>
      <c r="F294">
        <f>Projects!F294</f>
        <v>0</v>
      </c>
      <c r="G294">
        <f>Projects!G294</f>
        <v>0</v>
      </c>
      <c r="H294">
        <f>Projects!H294</f>
        <v>0</v>
      </c>
      <c r="I294">
        <f>Projects!I294</f>
        <v>0</v>
      </c>
      <c r="J294">
        <f>Projects!J294</f>
        <v>0</v>
      </c>
      <c r="K294">
        <f>Projects!K294</f>
        <v>0</v>
      </c>
      <c r="L294">
        <f>Projects!L294</f>
        <v>0</v>
      </c>
      <c r="M294">
        <f>Projects!M294</f>
        <v>0</v>
      </c>
      <c r="N294">
        <f>Projects!N294</f>
        <v>0</v>
      </c>
      <c r="O294">
        <f>Projects!O294</f>
        <v>0</v>
      </c>
      <c r="P294">
        <f>Projects!P294</f>
        <v>0</v>
      </c>
      <c r="Q294">
        <f>Projects!Q294</f>
        <v>0</v>
      </c>
      <c r="R294">
        <f>Projects!R294</f>
        <v>0</v>
      </c>
      <c r="S294">
        <f>Projects!S294</f>
        <v>0</v>
      </c>
      <c r="T294">
        <f>Projects!T294</f>
        <v>0</v>
      </c>
      <c r="U294">
        <f>Projects!U294</f>
        <v>0</v>
      </c>
      <c r="V294">
        <f>Projects!V294</f>
        <v>0</v>
      </c>
      <c r="W294">
        <f>Projects!W294</f>
        <v>0</v>
      </c>
      <c r="X294">
        <f>Projects!X294</f>
        <v>0</v>
      </c>
    </row>
    <row r="295" spans="1:24">
      <c r="A295">
        <f>Projects!A295</f>
        <v>0</v>
      </c>
      <c r="B295">
        <f>Projects!B295</f>
        <v>0</v>
      </c>
      <c r="C295">
        <f>Projects!C295</f>
        <v>0</v>
      </c>
      <c r="D295">
        <f>Projects!D295</f>
        <v>0</v>
      </c>
      <c r="E295">
        <f>Projects!E295</f>
        <v>0</v>
      </c>
      <c r="F295">
        <f>Projects!F295</f>
        <v>0</v>
      </c>
      <c r="G295">
        <f>Projects!G295</f>
        <v>0</v>
      </c>
      <c r="H295">
        <f>Projects!H295</f>
        <v>0</v>
      </c>
      <c r="I295">
        <f>Projects!I295</f>
        <v>0</v>
      </c>
      <c r="J295">
        <f>Projects!J295</f>
        <v>0</v>
      </c>
      <c r="K295">
        <f>Projects!K295</f>
        <v>0</v>
      </c>
      <c r="L295">
        <f>Projects!L295</f>
        <v>0</v>
      </c>
      <c r="M295">
        <f>Projects!M295</f>
        <v>0</v>
      </c>
      <c r="N295">
        <f>Projects!N295</f>
        <v>0</v>
      </c>
      <c r="O295">
        <f>Projects!O295</f>
        <v>0</v>
      </c>
      <c r="P295">
        <f>Projects!P295</f>
        <v>0</v>
      </c>
      <c r="Q295">
        <f>Projects!Q295</f>
        <v>0</v>
      </c>
      <c r="R295">
        <f>Projects!R295</f>
        <v>0</v>
      </c>
      <c r="S295">
        <f>Projects!S295</f>
        <v>0</v>
      </c>
      <c r="T295">
        <f>Projects!T295</f>
        <v>0</v>
      </c>
      <c r="U295">
        <f>Projects!U295</f>
        <v>0</v>
      </c>
      <c r="V295">
        <f>Projects!V295</f>
        <v>0</v>
      </c>
      <c r="W295">
        <f>Projects!W295</f>
        <v>0</v>
      </c>
      <c r="X295">
        <f>Projects!X295</f>
        <v>0</v>
      </c>
    </row>
    <row r="296" spans="1:24">
      <c r="A296">
        <f>Projects!A296</f>
        <v>0</v>
      </c>
      <c r="B296">
        <f>Projects!B296</f>
        <v>0</v>
      </c>
      <c r="C296">
        <f>Projects!C296</f>
        <v>0</v>
      </c>
      <c r="D296">
        <f>Projects!D296</f>
        <v>0</v>
      </c>
      <c r="E296">
        <f>Projects!E296</f>
        <v>0</v>
      </c>
      <c r="F296">
        <f>Projects!F296</f>
        <v>0</v>
      </c>
      <c r="G296">
        <f>Projects!G296</f>
        <v>0</v>
      </c>
      <c r="H296">
        <f>Projects!H296</f>
        <v>0</v>
      </c>
      <c r="I296">
        <f>Projects!I296</f>
        <v>0</v>
      </c>
      <c r="J296">
        <f>Projects!J296</f>
        <v>0</v>
      </c>
      <c r="K296">
        <f>Projects!K296</f>
        <v>0</v>
      </c>
      <c r="L296">
        <f>Projects!L296</f>
        <v>0</v>
      </c>
      <c r="M296">
        <f>Projects!M296</f>
        <v>0</v>
      </c>
      <c r="N296">
        <f>Projects!N296</f>
        <v>0</v>
      </c>
      <c r="O296">
        <f>Projects!O296</f>
        <v>0</v>
      </c>
      <c r="P296">
        <f>Projects!P296</f>
        <v>0</v>
      </c>
      <c r="Q296">
        <f>Projects!Q296</f>
        <v>0</v>
      </c>
      <c r="R296">
        <f>Projects!R296</f>
        <v>0</v>
      </c>
      <c r="S296">
        <f>Projects!S296</f>
        <v>0</v>
      </c>
      <c r="T296">
        <f>Projects!T296</f>
        <v>0</v>
      </c>
      <c r="U296">
        <f>Projects!U296</f>
        <v>0</v>
      </c>
      <c r="V296">
        <f>Projects!V296</f>
        <v>0</v>
      </c>
      <c r="W296">
        <f>Projects!W296</f>
        <v>0</v>
      </c>
      <c r="X296">
        <f>Projects!X296</f>
        <v>0</v>
      </c>
    </row>
    <row r="297" spans="1:24">
      <c r="A297">
        <f>Projects!A297</f>
        <v>0</v>
      </c>
      <c r="B297">
        <f>Projects!B297</f>
        <v>0</v>
      </c>
      <c r="C297">
        <f>Projects!C297</f>
        <v>0</v>
      </c>
      <c r="D297">
        <f>Projects!D297</f>
        <v>0</v>
      </c>
      <c r="E297">
        <f>Projects!E297</f>
        <v>0</v>
      </c>
      <c r="F297">
        <f>Projects!F297</f>
        <v>0</v>
      </c>
      <c r="G297">
        <f>Projects!G297</f>
        <v>0</v>
      </c>
      <c r="H297">
        <f>Projects!H297</f>
        <v>0</v>
      </c>
      <c r="I297">
        <f>Projects!I297</f>
        <v>0</v>
      </c>
      <c r="J297">
        <f>Projects!J297</f>
        <v>0</v>
      </c>
      <c r="K297">
        <f>Projects!K297</f>
        <v>0</v>
      </c>
      <c r="L297">
        <f>Projects!L297</f>
        <v>0</v>
      </c>
      <c r="M297">
        <f>Projects!M297</f>
        <v>0</v>
      </c>
      <c r="N297">
        <f>Projects!N297</f>
        <v>0</v>
      </c>
      <c r="O297">
        <f>Projects!O297</f>
        <v>0</v>
      </c>
      <c r="P297">
        <f>Projects!P297</f>
        <v>0</v>
      </c>
      <c r="Q297">
        <f>Projects!Q297</f>
        <v>0</v>
      </c>
      <c r="R297">
        <f>Projects!R297</f>
        <v>0</v>
      </c>
      <c r="S297">
        <f>Projects!S297</f>
        <v>0</v>
      </c>
      <c r="T297">
        <f>Projects!T297</f>
        <v>0</v>
      </c>
      <c r="U297">
        <f>Projects!U297</f>
        <v>0</v>
      </c>
      <c r="V297">
        <f>Projects!V297</f>
        <v>0</v>
      </c>
      <c r="W297">
        <f>Projects!W297</f>
        <v>0</v>
      </c>
      <c r="X297">
        <f>Projects!X297</f>
        <v>0</v>
      </c>
    </row>
    <row r="298" spans="1:24">
      <c r="A298">
        <f>Projects!A298</f>
        <v>0</v>
      </c>
      <c r="B298">
        <f>Projects!B298</f>
        <v>0</v>
      </c>
      <c r="C298">
        <f>Projects!C298</f>
        <v>0</v>
      </c>
      <c r="D298">
        <f>Projects!D298</f>
        <v>0</v>
      </c>
      <c r="E298">
        <f>Projects!E298</f>
        <v>0</v>
      </c>
      <c r="F298">
        <f>Projects!F298</f>
        <v>0</v>
      </c>
      <c r="G298">
        <f>Projects!G298</f>
        <v>0</v>
      </c>
      <c r="H298">
        <f>Projects!H298</f>
        <v>0</v>
      </c>
      <c r="I298">
        <f>Projects!I298</f>
        <v>0</v>
      </c>
      <c r="J298">
        <f>Projects!J298</f>
        <v>0</v>
      </c>
      <c r="K298">
        <f>Projects!K298</f>
        <v>0</v>
      </c>
      <c r="L298">
        <f>Projects!L298</f>
        <v>0</v>
      </c>
      <c r="M298">
        <f>Projects!M298</f>
        <v>0</v>
      </c>
      <c r="N298">
        <f>Projects!N298</f>
        <v>0</v>
      </c>
      <c r="O298">
        <f>Projects!O298</f>
        <v>0</v>
      </c>
      <c r="P298">
        <f>Projects!P298</f>
        <v>0</v>
      </c>
      <c r="Q298">
        <f>Projects!Q298</f>
        <v>0</v>
      </c>
      <c r="R298">
        <f>Projects!R298</f>
        <v>0</v>
      </c>
      <c r="S298">
        <f>Projects!S298</f>
        <v>0</v>
      </c>
      <c r="T298">
        <f>Projects!T298</f>
        <v>0</v>
      </c>
      <c r="U298">
        <f>Projects!U298</f>
        <v>0</v>
      </c>
      <c r="V298">
        <f>Projects!V298</f>
        <v>0</v>
      </c>
      <c r="W298">
        <f>Projects!W298</f>
        <v>0</v>
      </c>
      <c r="X298">
        <f>Projects!X298</f>
        <v>0</v>
      </c>
    </row>
    <row r="299" spans="1:24">
      <c r="A299">
        <f>Projects!A299</f>
        <v>0</v>
      </c>
      <c r="B299">
        <f>Projects!B299</f>
        <v>0</v>
      </c>
      <c r="C299">
        <f>Projects!C299</f>
        <v>0</v>
      </c>
      <c r="D299">
        <f>Projects!D299</f>
        <v>0</v>
      </c>
      <c r="E299">
        <f>Projects!E299</f>
        <v>0</v>
      </c>
      <c r="F299">
        <f>Projects!F299</f>
        <v>0</v>
      </c>
      <c r="G299">
        <f>Projects!G299</f>
        <v>0</v>
      </c>
      <c r="H299">
        <f>Projects!H299</f>
        <v>0</v>
      </c>
      <c r="I299">
        <f>Projects!I299</f>
        <v>0</v>
      </c>
      <c r="J299">
        <f>Projects!J299</f>
        <v>0</v>
      </c>
      <c r="K299">
        <f>Projects!K299</f>
        <v>0</v>
      </c>
      <c r="L299">
        <f>Projects!L299</f>
        <v>0</v>
      </c>
      <c r="M299">
        <f>Projects!M299</f>
        <v>0</v>
      </c>
      <c r="N299">
        <f>Projects!N299</f>
        <v>0</v>
      </c>
      <c r="O299">
        <f>Projects!O299</f>
        <v>0</v>
      </c>
      <c r="P299">
        <f>Projects!P299</f>
        <v>0</v>
      </c>
      <c r="Q299">
        <f>Projects!Q299</f>
        <v>0</v>
      </c>
      <c r="R299">
        <f>Projects!R299</f>
        <v>0</v>
      </c>
      <c r="S299">
        <f>Projects!S299</f>
        <v>0</v>
      </c>
      <c r="T299">
        <f>Projects!T299</f>
        <v>0</v>
      </c>
      <c r="U299">
        <f>Projects!U299</f>
        <v>0</v>
      </c>
      <c r="V299">
        <f>Projects!V299</f>
        <v>0</v>
      </c>
      <c r="W299">
        <f>Projects!W299</f>
        <v>0</v>
      </c>
      <c r="X299">
        <f>Projects!X299</f>
        <v>0</v>
      </c>
    </row>
    <row r="300" spans="1:24">
      <c r="A300">
        <f>Projects!A300</f>
        <v>0</v>
      </c>
      <c r="B300">
        <f>Projects!B300</f>
        <v>0</v>
      </c>
      <c r="C300">
        <f>Projects!C300</f>
        <v>0</v>
      </c>
      <c r="D300">
        <f>Projects!D300</f>
        <v>0</v>
      </c>
      <c r="E300">
        <f>Projects!E300</f>
        <v>0</v>
      </c>
      <c r="F300">
        <f>Projects!F300</f>
        <v>0</v>
      </c>
      <c r="G300">
        <f>Projects!G300</f>
        <v>0</v>
      </c>
      <c r="H300">
        <f>Projects!H300</f>
        <v>0</v>
      </c>
      <c r="I300">
        <f>Projects!I300</f>
        <v>0</v>
      </c>
      <c r="J300">
        <f>Projects!J300</f>
        <v>0</v>
      </c>
      <c r="K300">
        <f>Projects!K300</f>
        <v>0</v>
      </c>
      <c r="L300">
        <f>Projects!L300</f>
        <v>0</v>
      </c>
      <c r="M300">
        <f>Projects!M300</f>
        <v>0</v>
      </c>
      <c r="N300">
        <f>Projects!N300</f>
        <v>0</v>
      </c>
      <c r="O300">
        <f>Projects!O300</f>
        <v>0</v>
      </c>
      <c r="P300">
        <f>Projects!P300</f>
        <v>0</v>
      </c>
      <c r="Q300">
        <f>Projects!Q300</f>
        <v>0</v>
      </c>
      <c r="R300">
        <f>Projects!R300</f>
        <v>0</v>
      </c>
      <c r="S300">
        <f>Projects!S300</f>
        <v>0</v>
      </c>
      <c r="T300">
        <f>Projects!T300</f>
        <v>0</v>
      </c>
      <c r="U300">
        <f>Projects!U300</f>
        <v>0</v>
      </c>
      <c r="V300">
        <f>Projects!V300</f>
        <v>0</v>
      </c>
      <c r="W300">
        <f>Projects!W300</f>
        <v>0</v>
      </c>
      <c r="X300">
        <f>Projects!X300</f>
        <v>0</v>
      </c>
    </row>
    <row r="301" spans="1:24">
      <c r="A301">
        <f>Projects!A301</f>
        <v>0</v>
      </c>
      <c r="B301">
        <f>Projects!B301</f>
        <v>0</v>
      </c>
      <c r="C301">
        <f>Projects!C301</f>
        <v>0</v>
      </c>
      <c r="D301">
        <f>Projects!D301</f>
        <v>0</v>
      </c>
      <c r="E301">
        <f>Projects!E301</f>
        <v>0</v>
      </c>
      <c r="F301">
        <f>Projects!F301</f>
        <v>0</v>
      </c>
      <c r="G301">
        <f>Projects!G301</f>
        <v>0</v>
      </c>
      <c r="H301">
        <f>Projects!H301</f>
        <v>0</v>
      </c>
      <c r="I301">
        <f>Projects!I301</f>
        <v>0</v>
      </c>
      <c r="J301">
        <f>Projects!J301</f>
        <v>0</v>
      </c>
      <c r="K301">
        <f>Projects!K301</f>
        <v>0</v>
      </c>
      <c r="L301">
        <f>Projects!L301</f>
        <v>0</v>
      </c>
      <c r="M301">
        <f>Projects!M301</f>
        <v>0</v>
      </c>
      <c r="N301">
        <f>Projects!N301</f>
        <v>0</v>
      </c>
      <c r="O301">
        <f>Projects!O301</f>
        <v>0</v>
      </c>
      <c r="P301">
        <f>Projects!P301</f>
        <v>0</v>
      </c>
      <c r="Q301">
        <f>Projects!Q301</f>
        <v>0</v>
      </c>
      <c r="R301">
        <f>Projects!R301</f>
        <v>0</v>
      </c>
      <c r="S301">
        <f>Projects!S301</f>
        <v>0</v>
      </c>
      <c r="T301">
        <f>Projects!T301</f>
        <v>0</v>
      </c>
      <c r="U301">
        <f>Projects!U301</f>
        <v>0</v>
      </c>
      <c r="V301">
        <f>Projects!V301</f>
        <v>0</v>
      </c>
      <c r="W301">
        <f>Projects!W301</f>
        <v>0</v>
      </c>
      <c r="X301">
        <f>Projects!X301</f>
        <v>0</v>
      </c>
    </row>
    <row r="302" spans="1:24">
      <c r="A302">
        <f>Projects!A302</f>
        <v>0</v>
      </c>
      <c r="B302">
        <f>Projects!B302</f>
        <v>0</v>
      </c>
      <c r="C302">
        <f>Projects!C302</f>
        <v>0</v>
      </c>
      <c r="D302">
        <f>Projects!D302</f>
        <v>0</v>
      </c>
      <c r="E302">
        <f>Projects!E302</f>
        <v>0</v>
      </c>
      <c r="F302">
        <f>Projects!F302</f>
        <v>0</v>
      </c>
      <c r="G302">
        <f>Projects!G302</f>
        <v>0</v>
      </c>
      <c r="H302">
        <f>Projects!H302</f>
        <v>0</v>
      </c>
      <c r="I302">
        <f>Projects!I302</f>
        <v>0</v>
      </c>
      <c r="J302">
        <f>Projects!J302</f>
        <v>0</v>
      </c>
      <c r="K302">
        <f>Projects!K302</f>
        <v>0</v>
      </c>
      <c r="L302">
        <f>Projects!L302</f>
        <v>0</v>
      </c>
      <c r="M302">
        <f>Projects!M302</f>
        <v>0</v>
      </c>
      <c r="N302">
        <f>Projects!N302</f>
        <v>0</v>
      </c>
      <c r="O302">
        <f>Projects!O302</f>
        <v>0</v>
      </c>
      <c r="P302">
        <f>Projects!P302</f>
        <v>0</v>
      </c>
      <c r="Q302">
        <f>Projects!Q302</f>
        <v>0</v>
      </c>
      <c r="R302">
        <f>Projects!R302</f>
        <v>0</v>
      </c>
      <c r="S302">
        <f>Projects!S302</f>
        <v>0</v>
      </c>
      <c r="T302">
        <f>Projects!T302</f>
        <v>0</v>
      </c>
      <c r="U302">
        <f>Projects!U302</f>
        <v>0</v>
      </c>
      <c r="V302">
        <f>Projects!V302</f>
        <v>0</v>
      </c>
      <c r="W302">
        <f>Projects!W302</f>
        <v>0</v>
      </c>
      <c r="X302">
        <f>Projects!X302</f>
        <v>0</v>
      </c>
    </row>
    <row r="303" spans="1:24">
      <c r="A303">
        <f>Projects!A303</f>
        <v>0</v>
      </c>
      <c r="B303">
        <f>Projects!B303</f>
        <v>0</v>
      </c>
      <c r="C303">
        <f>Projects!C303</f>
        <v>0</v>
      </c>
      <c r="D303">
        <f>Projects!D303</f>
        <v>0</v>
      </c>
      <c r="E303">
        <f>Projects!E303</f>
        <v>0</v>
      </c>
      <c r="F303">
        <f>Projects!F303</f>
        <v>0</v>
      </c>
      <c r="G303">
        <f>Projects!G303</f>
        <v>0</v>
      </c>
      <c r="H303">
        <f>Projects!H303</f>
        <v>0</v>
      </c>
      <c r="I303">
        <f>Projects!I303</f>
        <v>0</v>
      </c>
      <c r="J303">
        <f>Projects!J303</f>
        <v>0</v>
      </c>
      <c r="K303">
        <f>Projects!K303</f>
        <v>0</v>
      </c>
      <c r="L303">
        <f>Projects!L303</f>
        <v>0</v>
      </c>
      <c r="M303">
        <f>Projects!M303</f>
        <v>0</v>
      </c>
      <c r="N303">
        <f>Projects!N303</f>
        <v>0</v>
      </c>
      <c r="O303">
        <f>Projects!O303</f>
        <v>0</v>
      </c>
      <c r="P303">
        <f>Projects!P303</f>
        <v>0</v>
      </c>
      <c r="Q303">
        <f>Projects!Q303</f>
        <v>0</v>
      </c>
      <c r="R303">
        <f>Projects!R303</f>
        <v>0</v>
      </c>
      <c r="S303">
        <f>Projects!S303</f>
        <v>0</v>
      </c>
      <c r="T303">
        <f>Projects!T303</f>
        <v>0</v>
      </c>
      <c r="U303">
        <f>Projects!U303</f>
        <v>0</v>
      </c>
      <c r="V303">
        <f>Projects!V303</f>
        <v>0</v>
      </c>
      <c r="W303">
        <f>Projects!W303</f>
        <v>0</v>
      </c>
      <c r="X303">
        <f>Projects!X303</f>
        <v>0</v>
      </c>
    </row>
    <row r="304" spans="1:24">
      <c r="A304">
        <f>Projects!A304</f>
        <v>0</v>
      </c>
      <c r="B304">
        <f>Projects!B304</f>
        <v>0</v>
      </c>
      <c r="C304">
        <f>Projects!C304</f>
        <v>0</v>
      </c>
      <c r="D304">
        <f>Projects!D304</f>
        <v>0</v>
      </c>
      <c r="E304">
        <f>Projects!E304</f>
        <v>0</v>
      </c>
      <c r="F304">
        <f>Projects!F304</f>
        <v>0</v>
      </c>
      <c r="G304">
        <f>Projects!G304</f>
        <v>0</v>
      </c>
      <c r="H304">
        <f>Projects!H304</f>
        <v>0</v>
      </c>
      <c r="I304">
        <f>Projects!I304</f>
        <v>0</v>
      </c>
      <c r="J304">
        <f>Projects!J304</f>
        <v>0</v>
      </c>
      <c r="K304">
        <f>Projects!K304</f>
        <v>0</v>
      </c>
      <c r="L304">
        <f>Projects!L304</f>
        <v>0</v>
      </c>
      <c r="M304">
        <f>Projects!M304</f>
        <v>0</v>
      </c>
      <c r="N304">
        <f>Projects!N304</f>
        <v>0</v>
      </c>
      <c r="O304">
        <f>Projects!O304</f>
        <v>0</v>
      </c>
      <c r="P304">
        <f>Projects!P304</f>
        <v>0</v>
      </c>
      <c r="Q304">
        <f>Projects!Q304</f>
        <v>0</v>
      </c>
      <c r="R304">
        <f>Projects!R304</f>
        <v>0</v>
      </c>
      <c r="S304">
        <f>Projects!S304</f>
        <v>0</v>
      </c>
      <c r="T304">
        <f>Projects!T304</f>
        <v>0</v>
      </c>
      <c r="U304">
        <f>Projects!U304</f>
        <v>0</v>
      </c>
      <c r="V304">
        <f>Projects!V304</f>
        <v>0</v>
      </c>
      <c r="W304">
        <f>Projects!W304</f>
        <v>0</v>
      </c>
      <c r="X304">
        <f>Projects!X304</f>
        <v>0</v>
      </c>
    </row>
    <row r="305" spans="1:24">
      <c r="A305">
        <f>Projects!A305</f>
        <v>0</v>
      </c>
      <c r="B305">
        <f>Projects!B305</f>
        <v>0</v>
      </c>
      <c r="C305">
        <f>Projects!C305</f>
        <v>0</v>
      </c>
      <c r="D305">
        <f>Projects!D305</f>
        <v>0</v>
      </c>
      <c r="E305">
        <f>Projects!E305</f>
        <v>0</v>
      </c>
      <c r="F305">
        <f>Projects!F305</f>
        <v>0</v>
      </c>
      <c r="G305">
        <f>Projects!G305</f>
        <v>0</v>
      </c>
      <c r="H305">
        <f>Projects!H305</f>
        <v>0</v>
      </c>
      <c r="I305">
        <f>Projects!I305</f>
        <v>0</v>
      </c>
      <c r="J305">
        <f>Projects!J305</f>
        <v>0</v>
      </c>
      <c r="K305">
        <f>Projects!K305</f>
        <v>0</v>
      </c>
      <c r="L305">
        <f>Projects!L305</f>
        <v>0</v>
      </c>
      <c r="M305">
        <f>Projects!M305</f>
        <v>0</v>
      </c>
      <c r="N305">
        <f>Projects!N305</f>
        <v>0</v>
      </c>
      <c r="O305">
        <f>Projects!O305</f>
        <v>0</v>
      </c>
      <c r="P305">
        <f>Projects!P305</f>
        <v>0</v>
      </c>
      <c r="Q305">
        <f>Projects!Q305</f>
        <v>0</v>
      </c>
      <c r="R305">
        <f>Projects!R305</f>
        <v>0</v>
      </c>
      <c r="S305">
        <f>Projects!S305</f>
        <v>0</v>
      </c>
      <c r="T305">
        <f>Projects!T305</f>
        <v>0</v>
      </c>
      <c r="U305">
        <f>Projects!U305</f>
        <v>0</v>
      </c>
      <c r="V305">
        <f>Projects!V305</f>
        <v>0</v>
      </c>
      <c r="W305">
        <f>Projects!W305</f>
        <v>0</v>
      </c>
      <c r="X305">
        <f>Projects!X305</f>
        <v>0</v>
      </c>
    </row>
    <row r="306" spans="1:24">
      <c r="A306">
        <f>Projects!A306</f>
        <v>0</v>
      </c>
      <c r="B306">
        <f>Projects!B306</f>
        <v>0</v>
      </c>
      <c r="C306">
        <f>Projects!C306</f>
        <v>0</v>
      </c>
      <c r="D306">
        <f>Projects!D306</f>
        <v>0</v>
      </c>
      <c r="E306">
        <f>Projects!E306</f>
        <v>0</v>
      </c>
      <c r="F306">
        <f>Projects!F306</f>
        <v>0</v>
      </c>
      <c r="G306">
        <f>Projects!G306</f>
        <v>0</v>
      </c>
      <c r="H306">
        <f>Projects!H306</f>
        <v>0</v>
      </c>
      <c r="I306">
        <f>Projects!I306</f>
        <v>0</v>
      </c>
      <c r="J306">
        <f>Projects!J306</f>
        <v>0</v>
      </c>
      <c r="K306">
        <f>Projects!K306</f>
        <v>0</v>
      </c>
      <c r="L306">
        <f>Projects!L306</f>
        <v>0</v>
      </c>
      <c r="M306">
        <f>Projects!M306</f>
        <v>0</v>
      </c>
      <c r="N306">
        <f>Projects!N306</f>
        <v>0</v>
      </c>
      <c r="O306">
        <f>Projects!O306</f>
        <v>0</v>
      </c>
      <c r="P306">
        <f>Projects!P306</f>
        <v>0</v>
      </c>
      <c r="Q306">
        <f>Projects!Q306</f>
        <v>0</v>
      </c>
      <c r="R306">
        <f>Projects!R306</f>
        <v>0</v>
      </c>
      <c r="S306">
        <f>Projects!S306</f>
        <v>0</v>
      </c>
      <c r="T306">
        <f>Projects!T306</f>
        <v>0</v>
      </c>
      <c r="U306">
        <f>Projects!U306</f>
        <v>0</v>
      </c>
      <c r="V306">
        <f>Projects!V306</f>
        <v>0</v>
      </c>
      <c r="W306">
        <f>Projects!W306</f>
        <v>0</v>
      </c>
      <c r="X306">
        <f>Projects!X306</f>
        <v>0</v>
      </c>
    </row>
    <row r="307" spans="1:24">
      <c r="A307">
        <f>Projects!A307</f>
        <v>0</v>
      </c>
      <c r="B307">
        <f>Projects!B307</f>
        <v>0</v>
      </c>
      <c r="C307">
        <f>Projects!C307</f>
        <v>0</v>
      </c>
      <c r="D307">
        <f>Projects!D307</f>
        <v>0</v>
      </c>
      <c r="E307">
        <f>Projects!E307</f>
        <v>0</v>
      </c>
      <c r="F307">
        <f>Projects!F307</f>
        <v>0</v>
      </c>
      <c r="G307">
        <f>Projects!G307</f>
        <v>0</v>
      </c>
      <c r="H307">
        <f>Projects!H307</f>
        <v>0</v>
      </c>
      <c r="I307">
        <f>Projects!I307</f>
        <v>0</v>
      </c>
      <c r="J307">
        <f>Projects!J307</f>
        <v>0</v>
      </c>
      <c r="K307">
        <f>Projects!K307</f>
        <v>0</v>
      </c>
      <c r="L307">
        <f>Projects!L307</f>
        <v>0</v>
      </c>
      <c r="M307">
        <f>Projects!M307</f>
        <v>0</v>
      </c>
      <c r="N307">
        <f>Projects!N307</f>
        <v>0</v>
      </c>
      <c r="O307">
        <f>Projects!O307</f>
        <v>0</v>
      </c>
      <c r="P307">
        <f>Projects!P307</f>
        <v>0</v>
      </c>
      <c r="Q307">
        <f>Projects!Q307</f>
        <v>0</v>
      </c>
      <c r="R307">
        <f>Projects!R307</f>
        <v>0</v>
      </c>
      <c r="S307">
        <f>Projects!S307</f>
        <v>0</v>
      </c>
      <c r="T307">
        <f>Projects!T307</f>
        <v>0</v>
      </c>
      <c r="U307">
        <f>Projects!U307</f>
        <v>0</v>
      </c>
      <c r="V307">
        <f>Projects!V307</f>
        <v>0</v>
      </c>
      <c r="W307">
        <f>Projects!W307</f>
        <v>0</v>
      </c>
      <c r="X307">
        <f>Projects!X307</f>
        <v>0</v>
      </c>
    </row>
    <row r="308" spans="1:24">
      <c r="A308">
        <f>Projects!A308</f>
        <v>0</v>
      </c>
      <c r="B308">
        <f>Projects!B308</f>
        <v>0</v>
      </c>
      <c r="C308">
        <f>Projects!C308</f>
        <v>0</v>
      </c>
      <c r="D308">
        <f>Projects!D308</f>
        <v>0</v>
      </c>
      <c r="E308">
        <f>Projects!E308</f>
        <v>0</v>
      </c>
      <c r="F308">
        <f>Projects!F308</f>
        <v>0</v>
      </c>
      <c r="G308">
        <f>Projects!G308</f>
        <v>0</v>
      </c>
      <c r="H308">
        <f>Projects!H308</f>
        <v>0</v>
      </c>
      <c r="I308">
        <f>Projects!I308</f>
        <v>0</v>
      </c>
      <c r="J308">
        <f>Projects!J308</f>
        <v>0</v>
      </c>
      <c r="K308">
        <f>Projects!K308</f>
        <v>0</v>
      </c>
      <c r="L308">
        <f>Projects!L308</f>
        <v>0</v>
      </c>
      <c r="M308">
        <f>Projects!M308</f>
        <v>0</v>
      </c>
      <c r="N308">
        <f>Projects!N308</f>
        <v>0</v>
      </c>
      <c r="O308">
        <f>Projects!O308</f>
        <v>0</v>
      </c>
      <c r="P308">
        <f>Projects!P308</f>
        <v>0</v>
      </c>
      <c r="Q308">
        <f>Projects!Q308</f>
        <v>0</v>
      </c>
      <c r="R308">
        <f>Projects!R308</f>
        <v>0</v>
      </c>
      <c r="S308">
        <f>Projects!S308</f>
        <v>0</v>
      </c>
      <c r="T308">
        <f>Projects!T308</f>
        <v>0</v>
      </c>
      <c r="U308">
        <f>Projects!U308</f>
        <v>0</v>
      </c>
      <c r="V308">
        <f>Projects!V308</f>
        <v>0</v>
      </c>
      <c r="W308">
        <f>Projects!W308</f>
        <v>0</v>
      </c>
      <c r="X308">
        <f>Projects!X308</f>
        <v>0</v>
      </c>
    </row>
    <row r="309" spans="1:24">
      <c r="A309">
        <f>Projects!A309</f>
        <v>0</v>
      </c>
      <c r="B309">
        <f>Projects!B309</f>
        <v>0</v>
      </c>
      <c r="C309">
        <f>Projects!C309</f>
        <v>0</v>
      </c>
      <c r="D309">
        <f>Projects!D309</f>
        <v>0</v>
      </c>
      <c r="E309">
        <f>Projects!E309</f>
        <v>0</v>
      </c>
      <c r="F309">
        <f>Projects!F309</f>
        <v>0</v>
      </c>
      <c r="G309">
        <f>Projects!G309</f>
        <v>0</v>
      </c>
      <c r="H309">
        <f>Projects!H309</f>
        <v>0</v>
      </c>
      <c r="I309">
        <f>Projects!I309</f>
        <v>0</v>
      </c>
      <c r="J309">
        <f>Projects!J309</f>
        <v>0</v>
      </c>
      <c r="K309">
        <f>Projects!K309</f>
        <v>0</v>
      </c>
      <c r="L309">
        <f>Projects!L309</f>
        <v>0</v>
      </c>
      <c r="M309">
        <f>Projects!M309</f>
        <v>0</v>
      </c>
      <c r="N309">
        <f>Projects!N309</f>
        <v>0</v>
      </c>
      <c r="O309">
        <f>Projects!O309</f>
        <v>0</v>
      </c>
      <c r="P309">
        <f>Projects!P309</f>
        <v>0</v>
      </c>
      <c r="Q309">
        <f>Projects!Q309</f>
        <v>0</v>
      </c>
      <c r="R309">
        <f>Projects!R309</f>
        <v>0</v>
      </c>
      <c r="S309">
        <f>Projects!S309</f>
        <v>0</v>
      </c>
      <c r="T309">
        <f>Projects!T309</f>
        <v>0</v>
      </c>
      <c r="U309">
        <f>Projects!U309</f>
        <v>0</v>
      </c>
      <c r="V309">
        <f>Projects!V309</f>
        <v>0</v>
      </c>
      <c r="W309">
        <f>Projects!W309</f>
        <v>0</v>
      </c>
      <c r="X309">
        <f>Projects!X309</f>
        <v>0</v>
      </c>
    </row>
    <row r="310" spans="1:24">
      <c r="A310">
        <f>Projects!A310</f>
        <v>0</v>
      </c>
      <c r="B310">
        <f>Projects!B310</f>
        <v>0</v>
      </c>
      <c r="C310">
        <f>Projects!C310</f>
        <v>0</v>
      </c>
      <c r="D310">
        <f>Projects!D310</f>
        <v>0</v>
      </c>
      <c r="E310">
        <f>Projects!E310</f>
        <v>0</v>
      </c>
      <c r="F310">
        <f>Projects!F310</f>
        <v>0</v>
      </c>
      <c r="G310">
        <f>Projects!G310</f>
        <v>0</v>
      </c>
      <c r="H310">
        <f>Projects!H310</f>
        <v>0</v>
      </c>
      <c r="I310">
        <f>Projects!I310</f>
        <v>0</v>
      </c>
      <c r="J310">
        <f>Projects!J310</f>
        <v>0</v>
      </c>
      <c r="K310">
        <f>Projects!K310</f>
        <v>0</v>
      </c>
      <c r="L310">
        <f>Projects!L310</f>
        <v>0</v>
      </c>
      <c r="M310">
        <f>Projects!M310</f>
        <v>0</v>
      </c>
      <c r="N310">
        <f>Projects!N310</f>
        <v>0</v>
      </c>
      <c r="O310">
        <f>Projects!O310</f>
        <v>0</v>
      </c>
      <c r="P310">
        <f>Projects!P310</f>
        <v>0</v>
      </c>
      <c r="Q310">
        <f>Projects!Q310</f>
        <v>0</v>
      </c>
      <c r="R310">
        <f>Projects!R310</f>
        <v>0</v>
      </c>
      <c r="S310">
        <f>Projects!S310</f>
        <v>0</v>
      </c>
      <c r="T310">
        <f>Projects!T310</f>
        <v>0</v>
      </c>
      <c r="U310">
        <f>Projects!U310</f>
        <v>0</v>
      </c>
      <c r="V310">
        <f>Projects!V310</f>
        <v>0</v>
      </c>
      <c r="W310">
        <f>Projects!W310</f>
        <v>0</v>
      </c>
      <c r="X310">
        <f>Projects!X310</f>
        <v>0</v>
      </c>
    </row>
    <row r="311" spans="1:24">
      <c r="A311">
        <f>Projects!A311</f>
        <v>0</v>
      </c>
      <c r="B311">
        <f>Projects!B311</f>
        <v>0</v>
      </c>
      <c r="C311">
        <f>Projects!C311</f>
        <v>0</v>
      </c>
      <c r="D311">
        <f>Projects!D311</f>
        <v>0</v>
      </c>
      <c r="E311">
        <f>Projects!E311</f>
        <v>0</v>
      </c>
      <c r="F311">
        <f>Projects!F311</f>
        <v>0</v>
      </c>
      <c r="G311">
        <f>Projects!G311</f>
        <v>0</v>
      </c>
      <c r="H311">
        <f>Projects!H311</f>
        <v>0</v>
      </c>
      <c r="I311">
        <f>Projects!I311</f>
        <v>0</v>
      </c>
      <c r="J311">
        <f>Projects!J311</f>
        <v>0</v>
      </c>
      <c r="K311">
        <f>Projects!K311</f>
        <v>0</v>
      </c>
      <c r="L311">
        <f>Projects!L311</f>
        <v>0</v>
      </c>
      <c r="M311">
        <f>Projects!M311</f>
        <v>0</v>
      </c>
      <c r="N311">
        <f>Projects!N311</f>
        <v>0</v>
      </c>
      <c r="O311">
        <f>Projects!O311</f>
        <v>0</v>
      </c>
      <c r="P311">
        <f>Projects!P311</f>
        <v>0</v>
      </c>
      <c r="Q311">
        <f>Projects!Q311</f>
        <v>0</v>
      </c>
      <c r="R311">
        <f>Projects!R311</f>
        <v>0</v>
      </c>
      <c r="S311">
        <f>Projects!S311</f>
        <v>0</v>
      </c>
      <c r="T311">
        <f>Projects!T311</f>
        <v>0</v>
      </c>
      <c r="U311">
        <f>Projects!U311</f>
        <v>0</v>
      </c>
      <c r="V311">
        <f>Projects!V311</f>
        <v>0</v>
      </c>
      <c r="W311">
        <f>Projects!W311</f>
        <v>0</v>
      </c>
      <c r="X311">
        <f>Projects!X311</f>
        <v>0</v>
      </c>
    </row>
    <row r="312" spans="1:24">
      <c r="A312">
        <f>Projects!A312</f>
        <v>0</v>
      </c>
      <c r="B312">
        <f>Projects!B312</f>
        <v>0</v>
      </c>
      <c r="C312">
        <f>Projects!C312</f>
        <v>0</v>
      </c>
      <c r="D312">
        <f>Projects!D312</f>
        <v>0</v>
      </c>
      <c r="E312">
        <f>Projects!E312</f>
        <v>0</v>
      </c>
      <c r="F312">
        <f>Projects!F312</f>
        <v>0</v>
      </c>
      <c r="G312">
        <f>Projects!G312</f>
        <v>0</v>
      </c>
      <c r="H312">
        <f>Projects!H312</f>
        <v>0</v>
      </c>
      <c r="I312">
        <f>Projects!I312</f>
        <v>0</v>
      </c>
      <c r="J312">
        <f>Projects!J312</f>
        <v>0</v>
      </c>
      <c r="K312">
        <f>Projects!K312</f>
        <v>0</v>
      </c>
      <c r="L312">
        <f>Projects!L312</f>
        <v>0</v>
      </c>
      <c r="M312">
        <f>Projects!M312</f>
        <v>0</v>
      </c>
      <c r="N312">
        <f>Projects!N312</f>
        <v>0</v>
      </c>
      <c r="O312">
        <f>Projects!O312</f>
        <v>0</v>
      </c>
      <c r="P312">
        <f>Projects!P312</f>
        <v>0</v>
      </c>
      <c r="Q312">
        <f>Projects!Q312</f>
        <v>0</v>
      </c>
      <c r="R312">
        <f>Projects!R312</f>
        <v>0</v>
      </c>
      <c r="S312">
        <f>Projects!S312</f>
        <v>0</v>
      </c>
      <c r="T312">
        <f>Projects!T312</f>
        <v>0</v>
      </c>
      <c r="U312">
        <f>Projects!U312</f>
        <v>0</v>
      </c>
      <c r="V312">
        <f>Projects!V312</f>
        <v>0</v>
      </c>
      <c r="W312">
        <f>Projects!W312</f>
        <v>0</v>
      </c>
      <c r="X312">
        <f>Projects!X312</f>
        <v>0</v>
      </c>
    </row>
    <row r="313" spans="1:24">
      <c r="A313">
        <f>Projects!A313</f>
        <v>0</v>
      </c>
      <c r="B313">
        <f>Projects!B313</f>
        <v>0</v>
      </c>
      <c r="C313">
        <f>Projects!C313</f>
        <v>0</v>
      </c>
      <c r="D313">
        <f>Projects!D313</f>
        <v>0</v>
      </c>
      <c r="E313">
        <f>Projects!E313</f>
        <v>0</v>
      </c>
      <c r="F313">
        <f>Projects!F313</f>
        <v>0</v>
      </c>
      <c r="G313">
        <f>Projects!G313</f>
        <v>0</v>
      </c>
      <c r="H313">
        <f>Projects!H313</f>
        <v>0</v>
      </c>
      <c r="I313">
        <f>Projects!I313</f>
        <v>0</v>
      </c>
      <c r="J313">
        <f>Projects!J313</f>
        <v>0</v>
      </c>
      <c r="K313">
        <f>Projects!K313</f>
        <v>0</v>
      </c>
      <c r="L313">
        <f>Projects!L313</f>
        <v>0</v>
      </c>
      <c r="M313">
        <f>Projects!M313</f>
        <v>0</v>
      </c>
      <c r="N313">
        <f>Projects!N313</f>
        <v>0</v>
      </c>
      <c r="O313">
        <f>Projects!O313</f>
        <v>0</v>
      </c>
      <c r="P313">
        <f>Projects!P313</f>
        <v>0</v>
      </c>
      <c r="Q313">
        <f>Projects!Q313</f>
        <v>0</v>
      </c>
      <c r="R313">
        <f>Projects!R313</f>
        <v>0</v>
      </c>
      <c r="S313">
        <f>Projects!S313</f>
        <v>0</v>
      </c>
      <c r="T313">
        <f>Projects!T313</f>
        <v>0</v>
      </c>
      <c r="U313">
        <f>Projects!U313</f>
        <v>0</v>
      </c>
      <c r="V313">
        <f>Projects!V313</f>
        <v>0</v>
      </c>
      <c r="W313">
        <f>Projects!W313</f>
        <v>0</v>
      </c>
      <c r="X313">
        <f>Projects!X313</f>
        <v>0</v>
      </c>
    </row>
    <row r="314" spans="1:24">
      <c r="A314">
        <f>Projects!A314</f>
        <v>0</v>
      </c>
      <c r="B314">
        <f>Projects!B314</f>
        <v>0</v>
      </c>
      <c r="C314">
        <f>Projects!C314</f>
        <v>0</v>
      </c>
      <c r="D314">
        <f>Projects!D314</f>
        <v>0</v>
      </c>
      <c r="E314">
        <f>Projects!E314</f>
        <v>0</v>
      </c>
      <c r="F314">
        <f>Projects!F314</f>
        <v>0</v>
      </c>
      <c r="G314">
        <f>Projects!G314</f>
        <v>0</v>
      </c>
      <c r="H314">
        <f>Projects!H314</f>
        <v>0</v>
      </c>
      <c r="I314">
        <f>Projects!I314</f>
        <v>0</v>
      </c>
      <c r="J314">
        <f>Projects!J314</f>
        <v>0</v>
      </c>
      <c r="K314">
        <f>Projects!K314</f>
        <v>0</v>
      </c>
      <c r="L314">
        <f>Projects!L314</f>
        <v>0</v>
      </c>
      <c r="M314">
        <f>Projects!M314</f>
        <v>0</v>
      </c>
      <c r="N314">
        <f>Projects!N314</f>
        <v>0</v>
      </c>
      <c r="O314">
        <f>Projects!O314</f>
        <v>0</v>
      </c>
      <c r="P314">
        <f>Projects!P314</f>
        <v>0</v>
      </c>
      <c r="Q314">
        <f>Projects!Q314</f>
        <v>0</v>
      </c>
      <c r="R314">
        <f>Projects!R314</f>
        <v>0</v>
      </c>
      <c r="S314">
        <f>Projects!S314</f>
        <v>0</v>
      </c>
      <c r="T314">
        <f>Projects!T314</f>
        <v>0</v>
      </c>
      <c r="U314">
        <f>Projects!U314</f>
        <v>0</v>
      </c>
      <c r="V314">
        <f>Projects!V314</f>
        <v>0</v>
      </c>
      <c r="W314">
        <f>Projects!W314</f>
        <v>0</v>
      </c>
      <c r="X314">
        <f>Projects!X314</f>
        <v>0</v>
      </c>
    </row>
    <row r="315" spans="1:24">
      <c r="A315">
        <f>Projects!A315</f>
        <v>0</v>
      </c>
      <c r="B315">
        <f>Projects!B315</f>
        <v>0</v>
      </c>
      <c r="C315">
        <f>Projects!C315</f>
        <v>0</v>
      </c>
      <c r="D315">
        <f>Projects!D315</f>
        <v>0</v>
      </c>
      <c r="E315">
        <f>Projects!E315</f>
        <v>0</v>
      </c>
      <c r="F315">
        <f>Projects!F315</f>
        <v>0</v>
      </c>
      <c r="G315">
        <f>Projects!G315</f>
        <v>0</v>
      </c>
      <c r="H315">
        <f>Projects!H315</f>
        <v>0</v>
      </c>
      <c r="I315">
        <f>Projects!I315</f>
        <v>0</v>
      </c>
      <c r="J315">
        <f>Projects!J315</f>
        <v>0</v>
      </c>
      <c r="K315">
        <f>Projects!K315</f>
        <v>0</v>
      </c>
      <c r="L315">
        <f>Projects!L315</f>
        <v>0</v>
      </c>
      <c r="M315">
        <f>Projects!M315</f>
        <v>0</v>
      </c>
      <c r="N315">
        <f>Projects!N315</f>
        <v>0</v>
      </c>
      <c r="O315">
        <f>Projects!O315</f>
        <v>0</v>
      </c>
      <c r="P315">
        <f>Projects!P315</f>
        <v>0</v>
      </c>
      <c r="Q315">
        <f>Projects!Q315</f>
        <v>0</v>
      </c>
      <c r="R315">
        <f>Projects!R315</f>
        <v>0</v>
      </c>
      <c r="S315">
        <f>Projects!S315</f>
        <v>0</v>
      </c>
      <c r="T315">
        <f>Projects!T315</f>
        <v>0</v>
      </c>
      <c r="U315">
        <f>Projects!U315</f>
        <v>0</v>
      </c>
      <c r="V315">
        <f>Projects!V315</f>
        <v>0</v>
      </c>
      <c r="W315">
        <f>Projects!W315</f>
        <v>0</v>
      </c>
      <c r="X315">
        <f>Projects!X315</f>
        <v>0</v>
      </c>
    </row>
    <row r="316" spans="1:24">
      <c r="A316">
        <f>Projects!A316</f>
        <v>0</v>
      </c>
      <c r="B316">
        <f>Projects!B316</f>
        <v>0</v>
      </c>
      <c r="C316">
        <f>Projects!C316</f>
        <v>0</v>
      </c>
      <c r="D316">
        <f>Projects!D316</f>
        <v>0</v>
      </c>
      <c r="E316">
        <f>Projects!E316</f>
        <v>0</v>
      </c>
      <c r="F316">
        <f>Projects!F316</f>
        <v>0</v>
      </c>
      <c r="G316">
        <f>Projects!G316</f>
        <v>0</v>
      </c>
      <c r="H316">
        <f>Projects!H316</f>
        <v>0</v>
      </c>
      <c r="I316">
        <f>Projects!I316</f>
        <v>0</v>
      </c>
      <c r="J316">
        <f>Projects!J316</f>
        <v>0</v>
      </c>
      <c r="K316">
        <f>Projects!K316</f>
        <v>0</v>
      </c>
      <c r="L316">
        <f>Projects!L316</f>
        <v>0</v>
      </c>
      <c r="M316">
        <f>Projects!M316</f>
        <v>0</v>
      </c>
      <c r="N316">
        <f>Projects!N316</f>
        <v>0</v>
      </c>
      <c r="O316">
        <f>Projects!O316</f>
        <v>0</v>
      </c>
      <c r="P316">
        <f>Projects!P316</f>
        <v>0</v>
      </c>
      <c r="Q316">
        <f>Projects!Q316</f>
        <v>0</v>
      </c>
      <c r="R316">
        <f>Projects!R316</f>
        <v>0</v>
      </c>
      <c r="S316">
        <f>Projects!S316</f>
        <v>0</v>
      </c>
      <c r="T316">
        <f>Projects!T316</f>
        <v>0</v>
      </c>
      <c r="U316">
        <f>Projects!U316</f>
        <v>0</v>
      </c>
      <c r="V316">
        <f>Projects!V316</f>
        <v>0</v>
      </c>
      <c r="W316">
        <f>Projects!W316</f>
        <v>0</v>
      </c>
      <c r="X316">
        <f>Projects!X316</f>
        <v>0</v>
      </c>
    </row>
    <row r="317" spans="1:24">
      <c r="A317">
        <f>Projects!A317</f>
        <v>0</v>
      </c>
      <c r="B317">
        <f>Projects!B317</f>
        <v>0</v>
      </c>
      <c r="C317">
        <f>Projects!C317</f>
        <v>0</v>
      </c>
      <c r="D317">
        <f>Projects!D317</f>
        <v>0</v>
      </c>
      <c r="E317">
        <f>Projects!E317</f>
        <v>0</v>
      </c>
      <c r="F317">
        <f>Projects!F317</f>
        <v>0</v>
      </c>
      <c r="G317">
        <f>Projects!G317</f>
        <v>0</v>
      </c>
      <c r="H317">
        <f>Projects!H317</f>
        <v>0</v>
      </c>
      <c r="I317">
        <f>Projects!I317</f>
        <v>0</v>
      </c>
      <c r="J317">
        <f>Projects!J317</f>
        <v>0</v>
      </c>
      <c r="K317">
        <f>Projects!K317</f>
        <v>0</v>
      </c>
      <c r="L317">
        <f>Projects!L317</f>
        <v>0</v>
      </c>
      <c r="M317">
        <f>Projects!M317</f>
        <v>0</v>
      </c>
      <c r="N317">
        <f>Projects!N317</f>
        <v>0</v>
      </c>
      <c r="O317">
        <f>Projects!O317</f>
        <v>0</v>
      </c>
      <c r="P317">
        <f>Projects!P317</f>
        <v>0</v>
      </c>
      <c r="Q317">
        <f>Projects!Q317</f>
        <v>0</v>
      </c>
      <c r="R317">
        <f>Projects!R317</f>
        <v>0</v>
      </c>
      <c r="S317">
        <f>Projects!S317</f>
        <v>0</v>
      </c>
      <c r="T317">
        <f>Projects!T317</f>
        <v>0</v>
      </c>
      <c r="U317">
        <f>Projects!U317</f>
        <v>0</v>
      </c>
      <c r="V317">
        <f>Projects!V317</f>
        <v>0</v>
      </c>
      <c r="W317">
        <f>Projects!W317</f>
        <v>0</v>
      </c>
      <c r="X317">
        <f>Projects!X317</f>
        <v>0</v>
      </c>
    </row>
    <row r="318" spans="1:24">
      <c r="A318">
        <f>Projects!A318</f>
        <v>0</v>
      </c>
      <c r="B318">
        <f>Projects!B318</f>
        <v>0</v>
      </c>
      <c r="C318">
        <f>Projects!C318</f>
        <v>0</v>
      </c>
      <c r="D318">
        <f>Projects!D318</f>
        <v>0</v>
      </c>
      <c r="E318">
        <f>Projects!E318</f>
        <v>0</v>
      </c>
      <c r="F318">
        <f>Projects!F318</f>
        <v>0</v>
      </c>
      <c r="G318">
        <f>Projects!G318</f>
        <v>0</v>
      </c>
      <c r="H318">
        <f>Projects!H318</f>
        <v>0</v>
      </c>
      <c r="I318">
        <f>Projects!I318</f>
        <v>0</v>
      </c>
      <c r="J318">
        <f>Projects!J318</f>
        <v>0</v>
      </c>
      <c r="K318">
        <f>Projects!K318</f>
        <v>0</v>
      </c>
      <c r="L318">
        <f>Projects!L318</f>
        <v>0</v>
      </c>
      <c r="M318">
        <f>Projects!M318</f>
        <v>0</v>
      </c>
      <c r="N318">
        <f>Projects!N318</f>
        <v>0</v>
      </c>
      <c r="O318">
        <f>Projects!O318</f>
        <v>0</v>
      </c>
      <c r="P318">
        <f>Projects!P318</f>
        <v>0</v>
      </c>
      <c r="Q318">
        <f>Projects!Q318</f>
        <v>0</v>
      </c>
      <c r="R318">
        <f>Projects!R318</f>
        <v>0</v>
      </c>
      <c r="S318">
        <f>Projects!S318</f>
        <v>0</v>
      </c>
      <c r="T318">
        <f>Projects!T318</f>
        <v>0</v>
      </c>
      <c r="U318">
        <f>Projects!U318</f>
        <v>0</v>
      </c>
      <c r="V318">
        <f>Projects!V318</f>
        <v>0</v>
      </c>
      <c r="W318">
        <f>Projects!W318</f>
        <v>0</v>
      </c>
      <c r="X318">
        <f>Projects!X318</f>
        <v>0</v>
      </c>
    </row>
    <row r="319" spans="1:24">
      <c r="A319">
        <f>Projects!A319</f>
        <v>0</v>
      </c>
      <c r="B319">
        <f>Projects!B319</f>
        <v>0</v>
      </c>
      <c r="C319">
        <f>Projects!C319</f>
        <v>0</v>
      </c>
      <c r="D319">
        <f>Projects!D319</f>
        <v>0</v>
      </c>
      <c r="E319">
        <f>Projects!E319</f>
        <v>0</v>
      </c>
      <c r="F319">
        <f>Projects!F319</f>
        <v>0</v>
      </c>
      <c r="G319">
        <f>Projects!G319</f>
        <v>0</v>
      </c>
      <c r="H319">
        <f>Projects!H319</f>
        <v>0</v>
      </c>
      <c r="I319">
        <f>Projects!I319</f>
        <v>0</v>
      </c>
      <c r="J319">
        <f>Projects!J319</f>
        <v>0</v>
      </c>
      <c r="K319">
        <f>Projects!K319</f>
        <v>0</v>
      </c>
      <c r="L319">
        <f>Projects!L319</f>
        <v>0</v>
      </c>
      <c r="M319">
        <f>Projects!M319</f>
        <v>0</v>
      </c>
      <c r="N319">
        <f>Projects!N319</f>
        <v>0</v>
      </c>
      <c r="O319">
        <f>Projects!O319</f>
        <v>0</v>
      </c>
      <c r="P319">
        <f>Projects!P319</f>
        <v>0</v>
      </c>
      <c r="Q319">
        <f>Projects!Q319</f>
        <v>0</v>
      </c>
      <c r="R319">
        <f>Projects!R319</f>
        <v>0</v>
      </c>
      <c r="S319">
        <f>Projects!S319</f>
        <v>0</v>
      </c>
      <c r="T319">
        <f>Projects!T319</f>
        <v>0</v>
      </c>
      <c r="U319">
        <f>Projects!U319</f>
        <v>0</v>
      </c>
      <c r="V319">
        <f>Projects!V319</f>
        <v>0</v>
      </c>
      <c r="W319">
        <f>Projects!W319</f>
        <v>0</v>
      </c>
      <c r="X319">
        <f>Projects!X319</f>
        <v>0</v>
      </c>
    </row>
    <row r="320" spans="1:24">
      <c r="A320">
        <f>Projects!A320</f>
        <v>0</v>
      </c>
      <c r="B320">
        <f>Projects!B320</f>
        <v>0</v>
      </c>
      <c r="C320">
        <f>Projects!C320</f>
        <v>0</v>
      </c>
      <c r="D320">
        <f>Projects!D320</f>
        <v>0</v>
      </c>
      <c r="E320">
        <f>Projects!E320</f>
        <v>0</v>
      </c>
      <c r="F320">
        <f>Projects!F320</f>
        <v>0</v>
      </c>
      <c r="G320">
        <f>Projects!G320</f>
        <v>0</v>
      </c>
      <c r="H320">
        <f>Projects!H320</f>
        <v>0</v>
      </c>
      <c r="I320">
        <f>Projects!I320</f>
        <v>0</v>
      </c>
      <c r="J320">
        <f>Projects!J320</f>
        <v>0</v>
      </c>
      <c r="K320">
        <f>Projects!K320</f>
        <v>0</v>
      </c>
      <c r="L320">
        <f>Projects!L320</f>
        <v>0</v>
      </c>
      <c r="M320">
        <f>Projects!M320</f>
        <v>0</v>
      </c>
      <c r="N320">
        <f>Projects!N320</f>
        <v>0</v>
      </c>
      <c r="O320">
        <f>Projects!O320</f>
        <v>0</v>
      </c>
      <c r="P320">
        <f>Projects!P320</f>
        <v>0</v>
      </c>
      <c r="Q320">
        <f>Projects!Q320</f>
        <v>0</v>
      </c>
      <c r="R320">
        <f>Projects!R320</f>
        <v>0</v>
      </c>
      <c r="S320">
        <f>Projects!S320</f>
        <v>0</v>
      </c>
      <c r="T320">
        <f>Projects!T320</f>
        <v>0</v>
      </c>
      <c r="U320">
        <f>Projects!U320</f>
        <v>0</v>
      </c>
      <c r="V320">
        <f>Projects!V320</f>
        <v>0</v>
      </c>
      <c r="W320">
        <f>Projects!W320</f>
        <v>0</v>
      </c>
      <c r="X320">
        <f>Projects!X320</f>
        <v>0</v>
      </c>
    </row>
    <row r="321" spans="1:24">
      <c r="A321">
        <f>Projects!A321</f>
        <v>0</v>
      </c>
      <c r="B321">
        <f>Projects!B321</f>
        <v>0</v>
      </c>
      <c r="C321">
        <f>Projects!C321</f>
        <v>0</v>
      </c>
      <c r="D321">
        <f>Projects!D321</f>
        <v>0</v>
      </c>
      <c r="E321">
        <f>Projects!E321</f>
        <v>0</v>
      </c>
      <c r="F321">
        <f>Projects!F321</f>
        <v>0</v>
      </c>
      <c r="G321">
        <f>Projects!G321</f>
        <v>0</v>
      </c>
      <c r="H321">
        <f>Projects!H321</f>
        <v>0</v>
      </c>
      <c r="I321">
        <f>Projects!I321</f>
        <v>0</v>
      </c>
      <c r="J321">
        <f>Projects!J321</f>
        <v>0</v>
      </c>
      <c r="K321">
        <f>Projects!K321</f>
        <v>0</v>
      </c>
      <c r="L321">
        <f>Projects!L321</f>
        <v>0</v>
      </c>
      <c r="M321">
        <f>Projects!M321</f>
        <v>0</v>
      </c>
      <c r="N321">
        <f>Projects!N321</f>
        <v>0</v>
      </c>
      <c r="O321">
        <f>Projects!O321</f>
        <v>0</v>
      </c>
      <c r="P321">
        <f>Projects!P321</f>
        <v>0</v>
      </c>
      <c r="Q321">
        <f>Projects!Q321</f>
        <v>0</v>
      </c>
      <c r="R321">
        <f>Projects!R321</f>
        <v>0</v>
      </c>
      <c r="S321">
        <f>Projects!S321</f>
        <v>0</v>
      </c>
      <c r="T321">
        <f>Projects!T321</f>
        <v>0</v>
      </c>
      <c r="U321">
        <f>Projects!U321</f>
        <v>0</v>
      </c>
      <c r="V321">
        <f>Projects!V321</f>
        <v>0</v>
      </c>
      <c r="W321">
        <f>Projects!W321</f>
        <v>0</v>
      </c>
      <c r="X321">
        <f>Projects!X321</f>
        <v>0</v>
      </c>
    </row>
    <row r="322" spans="1:24">
      <c r="A322">
        <f>Projects!A322</f>
        <v>0</v>
      </c>
      <c r="B322">
        <f>Projects!B322</f>
        <v>0</v>
      </c>
      <c r="C322">
        <f>Projects!C322</f>
        <v>0</v>
      </c>
      <c r="D322">
        <f>Projects!D322</f>
        <v>0</v>
      </c>
      <c r="E322">
        <f>Projects!E322</f>
        <v>0</v>
      </c>
      <c r="F322">
        <f>Projects!F322</f>
        <v>0</v>
      </c>
      <c r="G322">
        <f>Projects!G322</f>
        <v>0</v>
      </c>
      <c r="H322">
        <f>Projects!H322</f>
        <v>0</v>
      </c>
      <c r="I322">
        <f>Projects!I322</f>
        <v>0</v>
      </c>
      <c r="J322">
        <f>Projects!J322</f>
        <v>0</v>
      </c>
      <c r="K322">
        <f>Projects!K322</f>
        <v>0</v>
      </c>
      <c r="L322">
        <f>Projects!L322</f>
        <v>0</v>
      </c>
      <c r="M322">
        <f>Projects!M322</f>
        <v>0</v>
      </c>
      <c r="N322">
        <f>Projects!N322</f>
        <v>0</v>
      </c>
      <c r="O322">
        <f>Projects!O322</f>
        <v>0</v>
      </c>
      <c r="P322">
        <f>Projects!P322</f>
        <v>0</v>
      </c>
      <c r="Q322">
        <f>Projects!Q322</f>
        <v>0</v>
      </c>
      <c r="R322">
        <f>Projects!R322</f>
        <v>0</v>
      </c>
      <c r="S322">
        <f>Projects!S322</f>
        <v>0</v>
      </c>
      <c r="T322">
        <f>Projects!T322</f>
        <v>0</v>
      </c>
      <c r="U322">
        <f>Projects!U322</f>
        <v>0</v>
      </c>
      <c r="V322">
        <f>Projects!V322</f>
        <v>0</v>
      </c>
      <c r="W322">
        <f>Projects!W322</f>
        <v>0</v>
      </c>
      <c r="X322">
        <f>Projects!X322</f>
        <v>0</v>
      </c>
    </row>
    <row r="323" spans="1:24">
      <c r="A323">
        <f>Projects!A323</f>
        <v>0</v>
      </c>
      <c r="B323">
        <f>Projects!B323</f>
        <v>0</v>
      </c>
      <c r="C323">
        <f>Projects!C323</f>
        <v>0</v>
      </c>
      <c r="D323">
        <f>Projects!D323</f>
        <v>0</v>
      </c>
      <c r="E323">
        <f>Projects!E323</f>
        <v>0</v>
      </c>
      <c r="F323">
        <f>Projects!F323</f>
        <v>0</v>
      </c>
      <c r="G323">
        <f>Projects!G323</f>
        <v>0</v>
      </c>
      <c r="H323">
        <f>Projects!H323</f>
        <v>0</v>
      </c>
      <c r="I323">
        <f>Projects!I323</f>
        <v>0</v>
      </c>
      <c r="J323">
        <f>Projects!J323</f>
        <v>0</v>
      </c>
      <c r="K323">
        <f>Projects!K323</f>
        <v>0</v>
      </c>
      <c r="L323">
        <f>Projects!L323</f>
        <v>0</v>
      </c>
      <c r="M323">
        <f>Projects!M323</f>
        <v>0</v>
      </c>
      <c r="N323">
        <f>Projects!N323</f>
        <v>0</v>
      </c>
      <c r="O323">
        <f>Projects!O323</f>
        <v>0</v>
      </c>
      <c r="P323">
        <f>Projects!P323</f>
        <v>0</v>
      </c>
      <c r="Q323">
        <f>Projects!Q323</f>
        <v>0</v>
      </c>
      <c r="R323">
        <f>Projects!R323</f>
        <v>0</v>
      </c>
      <c r="S323">
        <f>Projects!S323</f>
        <v>0</v>
      </c>
      <c r="T323">
        <f>Projects!T323</f>
        <v>0</v>
      </c>
      <c r="U323">
        <f>Projects!U323</f>
        <v>0</v>
      </c>
      <c r="V323">
        <f>Projects!V323</f>
        <v>0</v>
      </c>
      <c r="W323">
        <f>Projects!W323</f>
        <v>0</v>
      </c>
      <c r="X323">
        <f>Projects!X323</f>
        <v>0</v>
      </c>
    </row>
    <row r="324" spans="1:24">
      <c r="A324">
        <f>Projects!A324</f>
        <v>0</v>
      </c>
      <c r="B324">
        <f>Projects!B324</f>
        <v>0</v>
      </c>
      <c r="C324">
        <f>Projects!C324</f>
        <v>0</v>
      </c>
      <c r="D324">
        <f>Projects!D324</f>
        <v>0</v>
      </c>
      <c r="E324">
        <f>Projects!E324</f>
        <v>0</v>
      </c>
      <c r="F324">
        <f>Projects!F324</f>
        <v>0</v>
      </c>
      <c r="G324">
        <f>Projects!G324</f>
        <v>0</v>
      </c>
      <c r="H324">
        <f>Projects!H324</f>
        <v>0</v>
      </c>
      <c r="I324">
        <f>Projects!I324</f>
        <v>0</v>
      </c>
      <c r="J324">
        <f>Projects!J324</f>
        <v>0</v>
      </c>
      <c r="K324">
        <f>Projects!K324</f>
        <v>0</v>
      </c>
      <c r="L324">
        <f>Projects!L324</f>
        <v>0</v>
      </c>
      <c r="M324">
        <f>Projects!M324</f>
        <v>0</v>
      </c>
      <c r="N324">
        <f>Projects!N324</f>
        <v>0</v>
      </c>
      <c r="O324">
        <f>Projects!O324</f>
        <v>0</v>
      </c>
      <c r="P324">
        <f>Projects!P324</f>
        <v>0</v>
      </c>
      <c r="Q324">
        <f>Projects!Q324</f>
        <v>0</v>
      </c>
      <c r="R324">
        <f>Projects!R324</f>
        <v>0</v>
      </c>
      <c r="S324">
        <f>Projects!S324</f>
        <v>0</v>
      </c>
      <c r="T324">
        <f>Projects!T324</f>
        <v>0</v>
      </c>
      <c r="U324">
        <f>Projects!U324</f>
        <v>0</v>
      </c>
      <c r="V324">
        <f>Projects!V324</f>
        <v>0</v>
      </c>
      <c r="W324">
        <f>Projects!W324</f>
        <v>0</v>
      </c>
      <c r="X324">
        <f>Projects!X324</f>
        <v>0</v>
      </c>
    </row>
    <row r="325" spans="1:24">
      <c r="A325">
        <f>Projects!A325</f>
        <v>0</v>
      </c>
      <c r="B325">
        <f>Projects!B325</f>
        <v>0</v>
      </c>
      <c r="C325">
        <f>Projects!C325</f>
        <v>0</v>
      </c>
      <c r="D325">
        <f>Projects!D325</f>
        <v>0</v>
      </c>
      <c r="E325">
        <f>Projects!E325</f>
        <v>0</v>
      </c>
      <c r="F325">
        <f>Projects!F325</f>
        <v>0</v>
      </c>
      <c r="G325">
        <f>Projects!G325</f>
        <v>0</v>
      </c>
      <c r="H325">
        <f>Projects!H325</f>
        <v>0</v>
      </c>
      <c r="I325">
        <f>Projects!I325</f>
        <v>0</v>
      </c>
      <c r="J325">
        <f>Projects!J325</f>
        <v>0</v>
      </c>
      <c r="K325">
        <f>Projects!K325</f>
        <v>0</v>
      </c>
      <c r="L325">
        <f>Projects!L325</f>
        <v>0</v>
      </c>
      <c r="M325">
        <f>Projects!M325</f>
        <v>0</v>
      </c>
      <c r="N325">
        <f>Projects!N325</f>
        <v>0</v>
      </c>
      <c r="O325">
        <f>Projects!O325</f>
        <v>0</v>
      </c>
      <c r="P325">
        <f>Projects!P325</f>
        <v>0</v>
      </c>
      <c r="Q325">
        <f>Projects!Q325</f>
        <v>0</v>
      </c>
      <c r="R325">
        <f>Projects!R325</f>
        <v>0</v>
      </c>
      <c r="S325">
        <f>Projects!S325</f>
        <v>0</v>
      </c>
      <c r="T325">
        <f>Projects!T325</f>
        <v>0</v>
      </c>
      <c r="U325">
        <f>Projects!U325</f>
        <v>0</v>
      </c>
      <c r="V325">
        <f>Projects!V325</f>
        <v>0</v>
      </c>
      <c r="W325">
        <f>Projects!W325</f>
        <v>0</v>
      </c>
      <c r="X325">
        <f>Projects!X325</f>
        <v>0</v>
      </c>
    </row>
    <row r="326" spans="1:24">
      <c r="A326">
        <f>Projects!A326</f>
        <v>0</v>
      </c>
      <c r="B326">
        <f>Projects!B326</f>
        <v>0</v>
      </c>
      <c r="C326">
        <f>Projects!C326</f>
        <v>0</v>
      </c>
      <c r="D326">
        <f>Projects!D326</f>
        <v>0</v>
      </c>
      <c r="E326">
        <f>Projects!E326</f>
        <v>0</v>
      </c>
      <c r="F326">
        <f>Projects!F326</f>
        <v>0</v>
      </c>
      <c r="G326">
        <f>Projects!G326</f>
        <v>0</v>
      </c>
      <c r="H326">
        <f>Projects!H326</f>
        <v>0</v>
      </c>
      <c r="I326">
        <f>Projects!I326</f>
        <v>0</v>
      </c>
      <c r="J326">
        <f>Projects!J326</f>
        <v>0</v>
      </c>
      <c r="K326">
        <f>Projects!K326</f>
        <v>0</v>
      </c>
      <c r="L326">
        <f>Projects!L326</f>
        <v>0</v>
      </c>
      <c r="M326">
        <f>Projects!M326</f>
        <v>0</v>
      </c>
      <c r="N326">
        <f>Projects!N326</f>
        <v>0</v>
      </c>
      <c r="O326">
        <f>Projects!O326</f>
        <v>0</v>
      </c>
      <c r="P326">
        <f>Projects!P326</f>
        <v>0</v>
      </c>
      <c r="Q326">
        <f>Projects!Q326</f>
        <v>0</v>
      </c>
      <c r="R326">
        <f>Projects!R326</f>
        <v>0</v>
      </c>
      <c r="S326">
        <f>Projects!S326</f>
        <v>0</v>
      </c>
      <c r="T326">
        <f>Projects!T326</f>
        <v>0</v>
      </c>
      <c r="U326">
        <f>Projects!U326</f>
        <v>0</v>
      </c>
      <c r="V326">
        <f>Projects!V326</f>
        <v>0</v>
      </c>
      <c r="W326">
        <f>Projects!W326</f>
        <v>0</v>
      </c>
      <c r="X326">
        <f>Projects!X326</f>
        <v>0</v>
      </c>
    </row>
    <row r="327" spans="1:24">
      <c r="A327">
        <f>Projects!A327</f>
        <v>0</v>
      </c>
      <c r="B327">
        <f>Projects!B327</f>
        <v>0</v>
      </c>
      <c r="C327">
        <f>Projects!C327</f>
        <v>0</v>
      </c>
      <c r="D327">
        <f>Projects!D327</f>
        <v>0</v>
      </c>
      <c r="E327">
        <f>Projects!E327</f>
        <v>0</v>
      </c>
      <c r="F327">
        <f>Projects!F327</f>
        <v>0</v>
      </c>
      <c r="G327">
        <f>Projects!G327</f>
        <v>0</v>
      </c>
      <c r="H327">
        <f>Projects!H327</f>
        <v>0</v>
      </c>
      <c r="I327">
        <f>Projects!I327</f>
        <v>0</v>
      </c>
      <c r="J327">
        <f>Projects!J327</f>
        <v>0</v>
      </c>
      <c r="K327">
        <f>Projects!K327</f>
        <v>0</v>
      </c>
      <c r="L327">
        <f>Projects!L327</f>
        <v>0</v>
      </c>
      <c r="M327">
        <f>Projects!M327</f>
        <v>0</v>
      </c>
      <c r="N327">
        <f>Projects!N327</f>
        <v>0</v>
      </c>
      <c r="O327">
        <f>Projects!O327</f>
        <v>0</v>
      </c>
      <c r="P327">
        <f>Projects!P327</f>
        <v>0</v>
      </c>
      <c r="Q327">
        <f>Projects!Q327</f>
        <v>0</v>
      </c>
      <c r="R327">
        <f>Projects!R327</f>
        <v>0</v>
      </c>
      <c r="S327">
        <f>Projects!S327</f>
        <v>0</v>
      </c>
      <c r="T327">
        <f>Projects!T327</f>
        <v>0</v>
      </c>
      <c r="U327">
        <f>Projects!U327</f>
        <v>0</v>
      </c>
      <c r="V327">
        <f>Projects!V327</f>
        <v>0</v>
      </c>
      <c r="W327">
        <f>Projects!W327</f>
        <v>0</v>
      </c>
      <c r="X327">
        <f>Projects!X327</f>
        <v>0</v>
      </c>
    </row>
    <row r="328" spans="1:24">
      <c r="A328">
        <f>Projects!A328</f>
        <v>0</v>
      </c>
      <c r="B328">
        <f>Projects!B328</f>
        <v>0</v>
      </c>
      <c r="C328">
        <f>Projects!C328</f>
        <v>0</v>
      </c>
      <c r="D328">
        <f>Projects!D328</f>
        <v>0</v>
      </c>
      <c r="E328">
        <f>Projects!E328</f>
        <v>0</v>
      </c>
      <c r="F328">
        <f>Projects!F328</f>
        <v>0</v>
      </c>
      <c r="G328">
        <f>Projects!G328</f>
        <v>0</v>
      </c>
      <c r="H328">
        <f>Projects!H328</f>
        <v>0</v>
      </c>
      <c r="I328">
        <f>Projects!I328</f>
        <v>0</v>
      </c>
      <c r="J328">
        <f>Projects!J328</f>
        <v>0</v>
      </c>
      <c r="K328">
        <f>Projects!K328</f>
        <v>0</v>
      </c>
      <c r="L328">
        <f>Projects!L328</f>
        <v>0</v>
      </c>
      <c r="M328">
        <f>Projects!M328</f>
        <v>0</v>
      </c>
      <c r="N328">
        <f>Projects!N328</f>
        <v>0</v>
      </c>
      <c r="O328">
        <f>Projects!O328</f>
        <v>0</v>
      </c>
      <c r="P328">
        <f>Projects!P328</f>
        <v>0</v>
      </c>
      <c r="Q328">
        <f>Projects!Q328</f>
        <v>0</v>
      </c>
      <c r="R328">
        <f>Projects!R328</f>
        <v>0</v>
      </c>
      <c r="S328">
        <f>Projects!S328</f>
        <v>0</v>
      </c>
      <c r="T328">
        <f>Projects!T328</f>
        <v>0</v>
      </c>
      <c r="U328">
        <f>Projects!U328</f>
        <v>0</v>
      </c>
      <c r="V328">
        <f>Projects!V328</f>
        <v>0</v>
      </c>
      <c r="W328">
        <f>Projects!W328</f>
        <v>0</v>
      </c>
      <c r="X328">
        <f>Projects!X328</f>
        <v>0</v>
      </c>
    </row>
    <row r="329" spans="1:24">
      <c r="A329">
        <f>Projects!A329</f>
        <v>0</v>
      </c>
      <c r="B329">
        <f>Projects!B329</f>
        <v>0</v>
      </c>
      <c r="C329">
        <f>Projects!C329</f>
        <v>0</v>
      </c>
      <c r="D329">
        <f>Projects!D329</f>
        <v>0</v>
      </c>
      <c r="E329">
        <f>Projects!E329</f>
        <v>0</v>
      </c>
      <c r="F329">
        <f>Projects!F329</f>
        <v>0</v>
      </c>
      <c r="G329">
        <f>Projects!G329</f>
        <v>0</v>
      </c>
      <c r="H329">
        <f>Projects!H329</f>
        <v>0</v>
      </c>
      <c r="I329">
        <f>Projects!I329</f>
        <v>0</v>
      </c>
      <c r="J329">
        <f>Projects!J329</f>
        <v>0</v>
      </c>
      <c r="K329">
        <f>Projects!K329</f>
        <v>0</v>
      </c>
      <c r="L329">
        <f>Projects!L329</f>
        <v>0</v>
      </c>
      <c r="M329">
        <f>Projects!M329</f>
        <v>0</v>
      </c>
      <c r="N329">
        <f>Projects!N329</f>
        <v>0</v>
      </c>
      <c r="O329">
        <f>Projects!O329</f>
        <v>0</v>
      </c>
      <c r="P329">
        <f>Projects!P329</f>
        <v>0</v>
      </c>
      <c r="Q329">
        <f>Projects!Q329</f>
        <v>0</v>
      </c>
      <c r="R329">
        <f>Projects!R329</f>
        <v>0</v>
      </c>
      <c r="S329">
        <f>Projects!S329</f>
        <v>0</v>
      </c>
      <c r="T329">
        <f>Projects!T329</f>
        <v>0</v>
      </c>
      <c r="U329">
        <f>Projects!U329</f>
        <v>0</v>
      </c>
      <c r="V329">
        <f>Projects!V329</f>
        <v>0</v>
      </c>
      <c r="W329">
        <f>Projects!W329</f>
        <v>0</v>
      </c>
      <c r="X329">
        <f>Projects!X329</f>
        <v>0</v>
      </c>
    </row>
    <row r="330" spans="1:24">
      <c r="A330">
        <f>Projects!A330</f>
        <v>0</v>
      </c>
      <c r="B330">
        <f>Projects!B330</f>
        <v>0</v>
      </c>
      <c r="C330">
        <f>Projects!C330</f>
        <v>0</v>
      </c>
      <c r="D330">
        <f>Projects!D330</f>
        <v>0</v>
      </c>
      <c r="E330">
        <f>Projects!E330</f>
        <v>0</v>
      </c>
      <c r="F330">
        <f>Projects!F330</f>
        <v>0</v>
      </c>
      <c r="G330">
        <f>Projects!G330</f>
        <v>0</v>
      </c>
      <c r="H330">
        <f>Projects!H330</f>
        <v>0</v>
      </c>
      <c r="I330">
        <f>Projects!I330</f>
        <v>0</v>
      </c>
      <c r="J330">
        <f>Projects!J330</f>
        <v>0</v>
      </c>
      <c r="K330">
        <f>Projects!K330</f>
        <v>0</v>
      </c>
      <c r="L330">
        <f>Projects!L330</f>
        <v>0</v>
      </c>
      <c r="M330">
        <f>Projects!M330</f>
        <v>0</v>
      </c>
      <c r="N330">
        <f>Projects!N330</f>
        <v>0</v>
      </c>
      <c r="O330">
        <f>Projects!O330</f>
        <v>0</v>
      </c>
      <c r="P330">
        <f>Projects!P330</f>
        <v>0</v>
      </c>
      <c r="Q330">
        <f>Projects!Q330</f>
        <v>0</v>
      </c>
      <c r="R330">
        <f>Projects!R330</f>
        <v>0</v>
      </c>
      <c r="S330">
        <f>Projects!S330</f>
        <v>0</v>
      </c>
      <c r="T330">
        <f>Projects!T330</f>
        <v>0</v>
      </c>
      <c r="U330">
        <f>Projects!U330</f>
        <v>0</v>
      </c>
      <c r="V330">
        <f>Projects!V330</f>
        <v>0</v>
      </c>
      <c r="W330">
        <f>Projects!W330</f>
        <v>0</v>
      </c>
      <c r="X330">
        <f>Projects!X330</f>
        <v>0</v>
      </c>
    </row>
    <row r="331" spans="1:24">
      <c r="A331">
        <f>Projects!A331</f>
        <v>0</v>
      </c>
      <c r="B331">
        <f>Projects!B331</f>
        <v>0</v>
      </c>
      <c r="C331">
        <f>Projects!C331</f>
        <v>0</v>
      </c>
      <c r="D331">
        <f>Projects!D331</f>
        <v>0</v>
      </c>
      <c r="E331">
        <f>Projects!E331</f>
        <v>0</v>
      </c>
      <c r="F331">
        <f>Projects!F331</f>
        <v>0</v>
      </c>
      <c r="G331">
        <f>Projects!G331</f>
        <v>0</v>
      </c>
      <c r="H331">
        <f>Projects!H331</f>
        <v>0</v>
      </c>
      <c r="I331">
        <f>Projects!I331</f>
        <v>0</v>
      </c>
      <c r="J331">
        <f>Projects!J331</f>
        <v>0</v>
      </c>
      <c r="K331">
        <f>Projects!K331</f>
        <v>0</v>
      </c>
      <c r="L331">
        <f>Projects!L331</f>
        <v>0</v>
      </c>
      <c r="M331">
        <f>Projects!M331</f>
        <v>0</v>
      </c>
      <c r="N331">
        <f>Projects!N331</f>
        <v>0</v>
      </c>
      <c r="O331">
        <f>Projects!O331</f>
        <v>0</v>
      </c>
      <c r="P331">
        <f>Projects!P331</f>
        <v>0</v>
      </c>
      <c r="Q331">
        <f>Projects!Q331</f>
        <v>0</v>
      </c>
      <c r="R331">
        <f>Projects!R331</f>
        <v>0</v>
      </c>
      <c r="S331">
        <f>Projects!S331</f>
        <v>0</v>
      </c>
      <c r="T331">
        <f>Projects!T331</f>
        <v>0</v>
      </c>
      <c r="U331">
        <f>Projects!U331</f>
        <v>0</v>
      </c>
      <c r="V331">
        <f>Projects!V331</f>
        <v>0</v>
      </c>
      <c r="W331">
        <f>Projects!W331</f>
        <v>0</v>
      </c>
      <c r="X331">
        <f>Projects!X331</f>
        <v>0</v>
      </c>
    </row>
    <row r="332" spans="1:24">
      <c r="A332">
        <f>Projects!A332</f>
        <v>0</v>
      </c>
      <c r="B332">
        <f>Projects!B332</f>
        <v>0</v>
      </c>
      <c r="C332">
        <f>Projects!C332</f>
        <v>0</v>
      </c>
      <c r="D332">
        <f>Projects!D332</f>
        <v>0</v>
      </c>
      <c r="E332">
        <f>Projects!E332</f>
        <v>0</v>
      </c>
      <c r="F332">
        <f>Projects!F332</f>
        <v>0</v>
      </c>
      <c r="G332">
        <f>Projects!G332</f>
        <v>0</v>
      </c>
      <c r="H332">
        <f>Projects!H332</f>
        <v>0</v>
      </c>
      <c r="I332">
        <f>Projects!I332</f>
        <v>0</v>
      </c>
      <c r="J332">
        <f>Projects!J332</f>
        <v>0</v>
      </c>
      <c r="K332">
        <f>Projects!K332</f>
        <v>0</v>
      </c>
      <c r="L332">
        <f>Projects!L332</f>
        <v>0</v>
      </c>
      <c r="M332">
        <f>Projects!M332</f>
        <v>0</v>
      </c>
      <c r="N332">
        <f>Projects!N332</f>
        <v>0</v>
      </c>
      <c r="O332">
        <f>Projects!O332</f>
        <v>0</v>
      </c>
      <c r="P332">
        <f>Projects!P332</f>
        <v>0</v>
      </c>
      <c r="Q332">
        <f>Projects!Q332</f>
        <v>0</v>
      </c>
      <c r="R332">
        <f>Projects!R332</f>
        <v>0</v>
      </c>
      <c r="S332">
        <f>Projects!S332</f>
        <v>0</v>
      </c>
      <c r="T332">
        <f>Projects!T332</f>
        <v>0</v>
      </c>
      <c r="U332">
        <f>Projects!U332</f>
        <v>0</v>
      </c>
      <c r="V332">
        <f>Projects!V332</f>
        <v>0</v>
      </c>
      <c r="W332">
        <f>Projects!W332</f>
        <v>0</v>
      </c>
      <c r="X332">
        <f>Projects!X332</f>
        <v>0</v>
      </c>
    </row>
    <row r="333" spans="1:24">
      <c r="A333">
        <f>Projects!A333</f>
        <v>0</v>
      </c>
      <c r="B333">
        <f>Projects!B333</f>
        <v>0</v>
      </c>
      <c r="C333">
        <f>Projects!C333</f>
        <v>0</v>
      </c>
      <c r="D333">
        <f>Projects!D333</f>
        <v>0</v>
      </c>
      <c r="E333">
        <f>Projects!E333</f>
        <v>0</v>
      </c>
      <c r="F333">
        <f>Projects!F333</f>
        <v>0</v>
      </c>
      <c r="G333">
        <f>Projects!G333</f>
        <v>0</v>
      </c>
      <c r="H333">
        <f>Projects!H333</f>
        <v>0</v>
      </c>
      <c r="I333">
        <f>Projects!I333</f>
        <v>0</v>
      </c>
      <c r="J333">
        <f>Projects!J333</f>
        <v>0</v>
      </c>
      <c r="K333">
        <f>Projects!K333</f>
        <v>0</v>
      </c>
      <c r="L333">
        <f>Projects!L333</f>
        <v>0</v>
      </c>
      <c r="M333">
        <f>Projects!M333</f>
        <v>0</v>
      </c>
      <c r="N333">
        <f>Projects!N333</f>
        <v>0</v>
      </c>
      <c r="O333">
        <f>Projects!O333</f>
        <v>0</v>
      </c>
      <c r="P333">
        <f>Projects!P333</f>
        <v>0</v>
      </c>
      <c r="Q333">
        <f>Projects!Q333</f>
        <v>0</v>
      </c>
      <c r="R333">
        <f>Projects!R333</f>
        <v>0</v>
      </c>
      <c r="S333">
        <f>Projects!S333</f>
        <v>0</v>
      </c>
      <c r="T333">
        <f>Projects!T333</f>
        <v>0</v>
      </c>
      <c r="U333">
        <f>Projects!U333</f>
        <v>0</v>
      </c>
      <c r="V333">
        <f>Projects!V333</f>
        <v>0</v>
      </c>
      <c r="W333">
        <f>Projects!W333</f>
        <v>0</v>
      </c>
      <c r="X333">
        <f>Projects!X333</f>
        <v>0</v>
      </c>
    </row>
    <row r="334" spans="1:24">
      <c r="A334">
        <f>Projects!A334</f>
        <v>0</v>
      </c>
      <c r="B334">
        <f>Projects!B334</f>
        <v>0</v>
      </c>
      <c r="C334">
        <f>Projects!C334</f>
        <v>0</v>
      </c>
      <c r="D334">
        <f>Projects!D334</f>
        <v>0</v>
      </c>
      <c r="E334">
        <f>Projects!E334</f>
        <v>0</v>
      </c>
      <c r="F334">
        <f>Projects!F334</f>
        <v>0</v>
      </c>
      <c r="G334">
        <f>Projects!G334</f>
        <v>0</v>
      </c>
      <c r="H334">
        <f>Projects!H334</f>
        <v>0</v>
      </c>
      <c r="I334">
        <f>Projects!I334</f>
        <v>0</v>
      </c>
      <c r="J334">
        <f>Projects!J334</f>
        <v>0</v>
      </c>
      <c r="K334">
        <f>Projects!K334</f>
        <v>0</v>
      </c>
      <c r="L334">
        <f>Projects!L334</f>
        <v>0</v>
      </c>
      <c r="M334">
        <f>Projects!M334</f>
        <v>0</v>
      </c>
      <c r="N334">
        <f>Projects!N334</f>
        <v>0</v>
      </c>
      <c r="O334">
        <f>Projects!O334</f>
        <v>0</v>
      </c>
      <c r="P334">
        <f>Projects!P334</f>
        <v>0</v>
      </c>
      <c r="Q334">
        <f>Projects!Q334</f>
        <v>0</v>
      </c>
      <c r="R334">
        <f>Projects!R334</f>
        <v>0</v>
      </c>
      <c r="S334">
        <f>Projects!S334</f>
        <v>0</v>
      </c>
      <c r="T334">
        <f>Projects!T334</f>
        <v>0</v>
      </c>
      <c r="U334">
        <f>Projects!U334</f>
        <v>0</v>
      </c>
      <c r="V334">
        <f>Projects!V334</f>
        <v>0</v>
      </c>
      <c r="W334">
        <f>Projects!W334</f>
        <v>0</v>
      </c>
      <c r="X334">
        <f>Projects!X334</f>
        <v>0</v>
      </c>
    </row>
    <row r="335" spans="1:24">
      <c r="A335">
        <f>Projects!A335</f>
        <v>0</v>
      </c>
      <c r="B335">
        <f>Projects!B335</f>
        <v>0</v>
      </c>
      <c r="C335">
        <f>Projects!C335</f>
        <v>0</v>
      </c>
      <c r="D335">
        <f>Projects!D335</f>
        <v>0</v>
      </c>
      <c r="E335">
        <f>Projects!E335</f>
        <v>0</v>
      </c>
      <c r="F335">
        <f>Projects!F335</f>
        <v>0</v>
      </c>
      <c r="G335">
        <f>Projects!G335</f>
        <v>0</v>
      </c>
      <c r="H335">
        <f>Projects!H335</f>
        <v>0</v>
      </c>
      <c r="I335">
        <f>Projects!I335</f>
        <v>0</v>
      </c>
      <c r="J335">
        <f>Projects!J335</f>
        <v>0</v>
      </c>
      <c r="K335">
        <f>Projects!K335</f>
        <v>0</v>
      </c>
      <c r="L335">
        <f>Projects!L335</f>
        <v>0</v>
      </c>
      <c r="M335">
        <f>Projects!M335</f>
        <v>0</v>
      </c>
      <c r="N335">
        <f>Projects!N335</f>
        <v>0</v>
      </c>
      <c r="O335">
        <f>Projects!O335</f>
        <v>0</v>
      </c>
      <c r="P335">
        <f>Projects!P335</f>
        <v>0</v>
      </c>
      <c r="Q335">
        <f>Projects!Q335</f>
        <v>0</v>
      </c>
      <c r="R335">
        <f>Projects!R335</f>
        <v>0</v>
      </c>
      <c r="S335">
        <f>Projects!S335</f>
        <v>0</v>
      </c>
      <c r="T335">
        <f>Projects!T335</f>
        <v>0</v>
      </c>
      <c r="U335">
        <f>Projects!U335</f>
        <v>0</v>
      </c>
      <c r="V335">
        <f>Projects!V335</f>
        <v>0</v>
      </c>
      <c r="W335">
        <f>Projects!W335</f>
        <v>0</v>
      </c>
      <c r="X335">
        <f>Projects!X335</f>
        <v>0</v>
      </c>
    </row>
    <row r="336" spans="1:24">
      <c r="A336">
        <f>Projects!A336</f>
        <v>0</v>
      </c>
      <c r="B336">
        <f>Projects!B336</f>
        <v>0</v>
      </c>
      <c r="C336">
        <f>Projects!C336</f>
        <v>0</v>
      </c>
      <c r="D336">
        <f>Projects!D336</f>
        <v>0</v>
      </c>
      <c r="E336">
        <f>Projects!E336</f>
        <v>0</v>
      </c>
      <c r="F336">
        <f>Projects!F336</f>
        <v>0</v>
      </c>
      <c r="G336">
        <f>Projects!G336</f>
        <v>0</v>
      </c>
      <c r="H336">
        <f>Projects!H336</f>
        <v>0</v>
      </c>
      <c r="I336">
        <f>Projects!I336</f>
        <v>0</v>
      </c>
      <c r="J336">
        <f>Projects!J336</f>
        <v>0</v>
      </c>
      <c r="K336">
        <f>Projects!K336</f>
        <v>0</v>
      </c>
      <c r="L336">
        <f>Projects!L336</f>
        <v>0</v>
      </c>
      <c r="M336">
        <f>Projects!M336</f>
        <v>0</v>
      </c>
      <c r="N336">
        <f>Projects!N336</f>
        <v>0</v>
      </c>
      <c r="O336">
        <f>Projects!O336</f>
        <v>0</v>
      </c>
      <c r="P336">
        <f>Projects!P336</f>
        <v>0</v>
      </c>
      <c r="Q336">
        <f>Projects!Q336</f>
        <v>0</v>
      </c>
      <c r="R336">
        <f>Projects!R336</f>
        <v>0</v>
      </c>
      <c r="S336">
        <f>Projects!S336</f>
        <v>0</v>
      </c>
      <c r="T336">
        <f>Projects!T336</f>
        <v>0</v>
      </c>
      <c r="U336">
        <f>Projects!U336</f>
        <v>0</v>
      </c>
      <c r="V336">
        <f>Projects!V336</f>
        <v>0</v>
      </c>
      <c r="W336">
        <f>Projects!W336</f>
        <v>0</v>
      </c>
      <c r="X336">
        <f>Projects!X336</f>
        <v>0</v>
      </c>
    </row>
    <row r="337" spans="1:24">
      <c r="A337">
        <f>Projects!A337</f>
        <v>0</v>
      </c>
      <c r="B337">
        <f>Projects!B337</f>
        <v>0</v>
      </c>
      <c r="C337">
        <f>Projects!C337</f>
        <v>0</v>
      </c>
      <c r="D337">
        <f>Projects!D337</f>
        <v>0</v>
      </c>
      <c r="E337">
        <f>Projects!E337</f>
        <v>0</v>
      </c>
      <c r="F337">
        <f>Projects!F337</f>
        <v>0</v>
      </c>
      <c r="G337">
        <f>Projects!G337</f>
        <v>0</v>
      </c>
      <c r="H337">
        <f>Projects!H337</f>
        <v>0</v>
      </c>
      <c r="I337">
        <f>Projects!I337</f>
        <v>0</v>
      </c>
      <c r="J337">
        <f>Projects!J337</f>
        <v>0</v>
      </c>
      <c r="K337">
        <f>Projects!K337</f>
        <v>0</v>
      </c>
      <c r="L337">
        <f>Projects!L337</f>
        <v>0</v>
      </c>
      <c r="M337">
        <f>Projects!M337</f>
        <v>0</v>
      </c>
      <c r="N337">
        <f>Projects!N337</f>
        <v>0</v>
      </c>
      <c r="O337">
        <f>Projects!O337</f>
        <v>0</v>
      </c>
      <c r="P337">
        <f>Projects!P337</f>
        <v>0</v>
      </c>
      <c r="Q337">
        <f>Projects!Q337</f>
        <v>0</v>
      </c>
      <c r="R337">
        <f>Projects!R337</f>
        <v>0</v>
      </c>
      <c r="S337">
        <f>Projects!S337</f>
        <v>0</v>
      </c>
      <c r="T337">
        <f>Projects!T337</f>
        <v>0</v>
      </c>
      <c r="U337">
        <f>Projects!U337</f>
        <v>0</v>
      </c>
      <c r="V337">
        <f>Projects!V337</f>
        <v>0</v>
      </c>
      <c r="W337">
        <f>Projects!W337</f>
        <v>0</v>
      </c>
      <c r="X337">
        <f>Projects!X337</f>
        <v>0</v>
      </c>
    </row>
    <row r="338" spans="1:24">
      <c r="A338">
        <f>Projects!A338</f>
        <v>0</v>
      </c>
      <c r="B338">
        <f>Projects!B338</f>
        <v>0</v>
      </c>
      <c r="C338">
        <f>Projects!C338</f>
        <v>0</v>
      </c>
      <c r="D338">
        <f>Projects!D338</f>
        <v>0</v>
      </c>
      <c r="E338">
        <f>Projects!E338</f>
        <v>0</v>
      </c>
      <c r="F338">
        <f>Projects!F338</f>
        <v>0</v>
      </c>
      <c r="G338">
        <f>Projects!G338</f>
        <v>0</v>
      </c>
      <c r="H338">
        <f>Projects!H338</f>
        <v>0</v>
      </c>
      <c r="I338">
        <f>Projects!I338</f>
        <v>0</v>
      </c>
      <c r="J338">
        <f>Projects!J338</f>
        <v>0</v>
      </c>
      <c r="K338">
        <f>Projects!K338</f>
        <v>0</v>
      </c>
      <c r="L338">
        <f>Projects!L338</f>
        <v>0</v>
      </c>
      <c r="M338">
        <f>Projects!M338</f>
        <v>0</v>
      </c>
      <c r="N338">
        <f>Projects!N338</f>
        <v>0</v>
      </c>
      <c r="O338">
        <f>Projects!O338</f>
        <v>0</v>
      </c>
      <c r="P338">
        <f>Projects!P338</f>
        <v>0</v>
      </c>
      <c r="Q338">
        <f>Projects!Q338</f>
        <v>0</v>
      </c>
      <c r="R338">
        <f>Projects!R338</f>
        <v>0</v>
      </c>
      <c r="S338">
        <f>Projects!S338</f>
        <v>0</v>
      </c>
      <c r="T338">
        <f>Projects!T338</f>
        <v>0</v>
      </c>
      <c r="U338">
        <f>Projects!U338</f>
        <v>0</v>
      </c>
      <c r="V338">
        <f>Projects!V338</f>
        <v>0</v>
      </c>
      <c r="W338">
        <f>Projects!W338</f>
        <v>0</v>
      </c>
      <c r="X338">
        <f>Projects!X338</f>
        <v>0</v>
      </c>
    </row>
    <row r="339" spans="1:24">
      <c r="A339">
        <f>Projects!A339</f>
        <v>0</v>
      </c>
      <c r="B339">
        <f>Projects!B339</f>
        <v>0</v>
      </c>
      <c r="C339">
        <f>Projects!C339</f>
        <v>0</v>
      </c>
      <c r="D339">
        <f>Projects!D339</f>
        <v>0</v>
      </c>
      <c r="E339">
        <f>Projects!E339</f>
        <v>0</v>
      </c>
      <c r="F339">
        <f>Projects!F339</f>
        <v>0</v>
      </c>
      <c r="G339">
        <f>Projects!G339</f>
        <v>0</v>
      </c>
      <c r="H339">
        <f>Projects!H339</f>
        <v>0</v>
      </c>
      <c r="I339">
        <f>Projects!I339</f>
        <v>0</v>
      </c>
      <c r="J339">
        <f>Projects!J339</f>
        <v>0</v>
      </c>
      <c r="K339">
        <f>Projects!K339</f>
        <v>0</v>
      </c>
      <c r="L339">
        <f>Projects!L339</f>
        <v>0</v>
      </c>
      <c r="M339">
        <f>Projects!M339</f>
        <v>0</v>
      </c>
      <c r="N339">
        <f>Projects!N339</f>
        <v>0</v>
      </c>
      <c r="O339">
        <f>Projects!O339</f>
        <v>0</v>
      </c>
      <c r="P339">
        <f>Projects!P339</f>
        <v>0</v>
      </c>
      <c r="Q339">
        <f>Projects!Q339</f>
        <v>0</v>
      </c>
      <c r="R339">
        <f>Projects!R339</f>
        <v>0</v>
      </c>
      <c r="S339">
        <f>Projects!S339</f>
        <v>0</v>
      </c>
      <c r="T339">
        <f>Projects!T339</f>
        <v>0</v>
      </c>
      <c r="U339">
        <f>Projects!U339</f>
        <v>0</v>
      </c>
      <c r="V339">
        <f>Projects!V339</f>
        <v>0</v>
      </c>
      <c r="W339">
        <f>Projects!W339</f>
        <v>0</v>
      </c>
      <c r="X339">
        <f>Projects!X339</f>
        <v>0</v>
      </c>
    </row>
    <row r="340" spans="1:24">
      <c r="A340">
        <f>Projects!A340</f>
        <v>0</v>
      </c>
      <c r="B340">
        <f>Projects!B340</f>
        <v>0</v>
      </c>
      <c r="C340">
        <f>Projects!C340</f>
        <v>0</v>
      </c>
      <c r="D340">
        <f>Projects!D340</f>
        <v>0</v>
      </c>
      <c r="E340">
        <f>Projects!E340</f>
        <v>0</v>
      </c>
      <c r="F340">
        <f>Projects!F340</f>
        <v>0</v>
      </c>
      <c r="G340">
        <f>Projects!G340</f>
        <v>0</v>
      </c>
      <c r="H340">
        <f>Projects!H340</f>
        <v>0</v>
      </c>
      <c r="I340">
        <f>Projects!I340</f>
        <v>0</v>
      </c>
      <c r="J340">
        <f>Projects!J340</f>
        <v>0</v>
      </c>
      <c r="K340">
        <f>Projects!K340</f>
        <v>0</v>
      </c>
      <c r="L340">
        <f>Projects!L340</f>
        <v>0</v>
      </c>
      <c r="M340">
        <f>Projects!M340</f>
        <v>0</v>
      </c>
      <c r="N340">
        <f>Projects!N340</f>
        <v>0</v>
      </c>
      <c r="O340">
        <f>Projects!O340</f>
        <v>0</v>
      </c>
      <c r="P340">
        <f>Projects!P340</f>
        <v>0</v>
      </c>
      <c r="Q340">
        <f>Projects!Q340</f>
        <v>0</v>
      </c>
      <c r="R340">
        <f>Projects!R340</f>
        <v>0</v>
      </c>
      <c r="S340">
        <f>Projects!S340</f>
        <v>0</v>
      </c>
      <c r="T340">
        <f>Projects!T340</f>
        <v>0</v>
      </c>
      <c r="U340">
        <f>Projects!U340</f>
        <v>0</v>
      </c>
      <c r="V340">
        <f>Projects!V340</f>
        <v>0</v>
      </c>
      <c r="W340">
        <f>Projects!W340</f>
        <v>0</v>
      </c>
      <c r="X340">
        <f>Projects!X340</f>
        <v>0</v>
      </c>
    </row>
    <row r="341" spans="1:24">
      <c r="A341">
        <f>Projects!A341</f>
        <v>0</v>
      </c>
      <c r="B341">
        <f>Projects!B341</f>
        <v>0</v>
      </c>
      <c r="C341">
        <f>Projects!C341</f>
        <v>0</v>
      </c>
      <c r="D341">
        <f>Projects!D341</f>
        <v>0</v>
      </c>
      <c r="E341">
        <f>Projects!E341</f>
        <v>0</v>
      </c>
      <c r="F341">
        <f>Projects!F341</f>
        <v>0</v>
      </c>
      <c r="G341">
        <f>Projects!G341</f>
        <v>0</v>
      </c>
      <c r="H341">
        <f>Projects!H341</f>
        <v>0</v>
      </c>
      <c r="I341">
        <f>Projects!I341</f>
        <v>0</v>
      </c>
      <c r="J341">
        <f>Projects!J341</f>
        <v>0</v>
      </c>
      <c r="K341">
        <f>Projects!K341</f>
        <v>0</v>
      </c>
      <c r="L341">
        <f>Projects!L341</f>
        <v>0</v>
      </c>
      <c r="M341">
        <f>Projects!M341</f>
        <v>0</v>
      </c>
      <c r="N341">
        <f>Projects!N341</f>
        <v>0</v>
      </c>
      <c r="O341">
        <f>Projects!O341</f>
        <v>0</v>
      </c>
      <c r="P341">
        <f>Projects!P341</f>
        <v>0</v>
      </c>
      <c r="Q341">
        <f>Projects!Q341</f>
        <v>0</v>
      </c>
      <c r="R341">
        <f>Projects!R341</f>
        <v>0</v>
      </c>
      <c r="S341">
        <f>Projects!S341</f>
        <v>0</v>
      </c>
      <c r="T341">
        <f>Projects!T341</f>
        <v>0</v>
      </c>
      <c r="U341">
        <f>Projects!U341</f>
        <v>0</v>
      </c>
      <c r="V341">
        <f>Projects!V341</f>
        <v>0</v>
      </c>
      <c r="W341">
        <f>Projects!W341</f>
        <v>0</v>
      </c>
      <c r="X341">
        <f>Projects!X341</f>
        <v>0</v>
      </c>
    </row>
    <row r="342" spans="1:24">
      <c r="A342">
        <f>Projects!A342</f>
        <v>0</v>
      </c>
      <c r="B342">
        <f>Projects!B342</f>
        <v>0</v>
      </c>
      <c r="C342">
        <f>Projects!C342</f>
        <v>0</v>
      </c>
      <c r="D342">
        <f>Projects!D342</f>
        <v>0</v>
      </c>
      <c r="E342">
        <f>Projects!E342</f>
        <v>0</v>
      </c>
      <c r="F342">
        <f>Projects!F342</f>
        <v>0</v>
      </c>
      <c r="G342">
        <f>Projects!G342</f>
        <v>0</v>
      </c>
      <c r="H342">
        <f>Projects!H342</f>
        <v>0</v>
      </c>
      <c r="I342">
        <f>Projects!I342</f>
        <v>0</v>
      </c>
      <c r="J342">
        <f>Projects!J342</f>
        <v>0</v>
      </c>
      <c r="K342">
        <f>Projects!K342</f>
        <v>0</v>
      </c>
      <c r="L342">
        <f>Projects!L342</f>
        <v>0</v>
      </c>
      <c r="M342">
        <f>Projects!M342</f>
        <v>0</v>
      </c>
      <c r="N342">
        <f>Projects!N342</f>
        <v>0</v>
      </c>
      <c r="O342">
        <f>Projects!O342</f>
        <v>0</v>
      </c>
      <c r="P342">
        <f>Projects!P342</f>
        <v>0</v>
      </c>
      <c r="Q342">
        <f>Projects!Q342</f>
        <v>0</v>
      </c>
      <c r="R342">
        <f>Projects!R342</f>
        <v>0</v>
      </c>
      <c r="S342">
        <f>Projects!S342</f>
        <v>0</v>
      </c>
      <c r="T342">
        <f>Projects!T342</f>
        <v>0</v>
      </c>
      <c r="U342">
        <f>Projects!U342</f>
        <v>0</v>
      </c>
      <c r="V342">
        <f>Projects!V342</f>
        <v>0</v>
      </c>
      <c r="W342">
        <f>Projects!W342</f>
        <v>0</v>
      </c>
      <c r="X342">
        <f>Projects!X342</f>
        <v>0</v>
      </c>
    </row>
    <row r="343" spans="1:24">
      <c r="A343">
        <f>Projects!A343</f>
        <v>0</v>
      </c>
      <c r="B343">
        <f>Projects!B343</f>
        <v>0</v>
      </c>
      <c r="C343">
        <f>Projects!C343</f>
        <v>0</v>
      </c>
      <c r="D343">
        <f>Projects!D343</f>
        <v>0</v>
      </c>
      <c r="E343">
        <f>Projects!E343</f>
        <v>0</v>
      </c>
      <c r="F343">
        <f>Projects!F343</f>
        <v>0</v>
      </c>
      <c r="G343">
        <f>Projects!G343</f>
        <v>0</v>
      </c>
      <c r="H343">
        <f>Projects!H343</f>
        <v>0</v>
      </c>
      <c r="I343">
        <f>Projects!I343</f>
        <v>0</v>
      </c>
      <c r="J343">
        <f>Projects!J343</f>
        <v>0</v>
      </c>
      <c r="K343">
        <f>Projects!K343</f>
        <v>0</v>
      </c>
      <c r="L343">
        <f>Projects!L343</f>
        <v>0</v>
      </c>
      <c r="M343">
        <f>Projects!M343</f>
        <v>0</v>
      </c>
      <c r="N343">
        <f>Projects!N343</f>
        <v>0</v>
      </c>
      <c r="O343">
        <f>Projects!O343</f>
        <v>0</v>
      </c>
      <c r="P343">
        <f>Projects!P343</f>
        <v>0</v>
      </c>
      <c r="Q343">
        <f>Projects!Q343</f>
        <v>0</v>
      </c>
      <c r="R343">
        <f>Projects!R343</f>
        <v>0</v>
      </c>
      <c r="S343">
        <f>Projects!S343</f>
        <v>0</v>
      </c>
      <c r="T343">
        <f>Projects!T343</f>
        <v>0</v>
      </c>
      <c r="U343">
        <f>Projects!U343</f>
        <v>0</v>
      </c>
      <c r="V343">
        <f>Projects!V343</f>
        <v>0</v>
      </c>
      <c r="W343">
        <f>Projects!W343</f>
        <v>0</v>
      </c>
      <c r="X343">
        <f>Projects!X343</f>
        <v>0</v>
      </c>
    </row>
    <row r="344" spans="1:24">
      <c r="A344">
        <f>Projects!A344</f>
        <v>0</v>
      </c>
      <c r="B344">
        <f>Projects!B344</f>
        <v>0</v>
      </c>
      <c r="C344">
        <f>Projects!C344</f>
        <v>0</v>
      </c>
      <c r="D344">
        <f>Projects!D344</f>
        <v>0</v>
      </c>
      <c r="E344">
        <f>Projects!E344</f>
        <v>0</v>
      </c>
      <c r="F344">
        <f>Projects!F344</f>
        <v>0</v>
      </c>
      <c r="G344">
        <f>Projects!G344</f>
        <v>0</v>
      </c>
      <c r="H344">
        <f>Projects!H344</f>
        <v>0</v>
      </c>
      <c r="I344">
        <f>Projects!I344</f>
        <v>0</v>
      </c>
      <c r="J344">
        <f>Projects!J344</f>
        <v>0</v>
      </c>
      <c r="K344">
        <f>Projects!K344</f>
        <v>0</v>
      </c>
      <c r="L344">
        <f>Projects!L344</f>
        <v>0</v>
      </c>
      <c r="M344">
        <f>Projects!M344</f>
        <v>0</v>
      </c>
      <c r="N344">
        <f>Projects!N344</f>
        <v>0</v>
      </c>
      <c r="O344">
        <f>Projects!O344</f>
        <v>0</v>
      </c>
      <c r="P344">
        <f>Projects!P344</f>
        <v>0</v>
      </c>
      <c r="Q344">
        <f>Projects!Q344</f>
        <v>0</v>
      </c>
      <c r="R344">
        <f>Projects!R344</f>
        <v>0</v>
      </c>
      <c r="S344">
        <f>Projects!S344</f>
        <v>0</v>
      </c>
      <c r="T344">
        <f>Projects!T344</f>
        <v>0</v>
      </c>
      <c r="U344">
        <f>Projects!U344</f>
        <v>0</v>
      </c>
      <c r="V344">
        <f>Projects!V344</f>
        <v>0</v>
      </c>
      <c r="W344">
        <f>Projects!W344</f>
        <v>0</v>
      </c>
      <c r="X344">
        <f>Projects!X344</f>
        <v>0</v>
      </c>
    </row>
    <row r="345" spans="1:24">
      <c r="A345">
        <f>Projects!A345</f>
        <v>0</v>
      </c>
      <c r="B345">
        <f>Projects!B345</f>
        <v>0</v>
      </c>
      <c r="C345">
        <f>Projects!C345</f>
        <v>0</v>
      </c>
      <c r="D345">
        <f>Projects!D345</f>
        <v>0</v>
      </c>
      <c r="E345">
        <f>Projects!E345</f>
        <v>0</v>
      </c>
      <c r="F345">
        <f>Projects!F345</f>
        <v>0</v>
      </c>
      <c r="G345">
        <f>Projects!G345</f>
        <v>0</v>
      </c>
      <c r="H345">
        <f>Projects!H345</f>
        <v>0</v>
      </c>
      <c r="I345">
        <f>Projects!I345</f>
        <v>0</v>
      </c>
      <c r="J345">
        <f>Projects!J345</f>
        <v>0</v>
      </c>
      <c r="K345">
        <f>Projects!K345</f>
        <v>0</v>
      </c>
      <c r="L345">
        <f>Projects!L345</f>
        <v>0</v>
      </c>
      <c r="M345">
        <f>Projects!M345</f>
        <v>0</v>
      </c>
      <c r="N345">
        <f>Projects!N345</f>
        <v>0</v>
      </c>
      <c r="O345">
        <f>Projects!O345</f>
        <v>0</v>
      </c>
      <c r="P345">
        <f>Projects!P345</f>
        <v>0</v>
      </c>
      <c r="Q345">
        <f>Projects!Q345</f>
        <v>0</v>
      </c>
      <c r="R345">
        <f>Projects!R345</f>
        <v>0</v>
      </c>
      <c r="S345">
        <f>Projects!S345</f>
        <v>0</v>
      </c>
      <c r="T345">
        <f>Projects!T345</f>
        <v>0</v>
      </c>
      <c r="U345">
        <f>Projects!U345</f>
        <v>0</v>
      </c>
      <c r="V345">
        <f>Projects!V345</f>
        <v>0</v>
      </c>
      <c r="W345">
        <f>Projects!W345</f>
        <v>0</v>
      </c>
      <c r="X345">
        <f>Projects!X345</f>
        <v>0</v>
      </c>
    </row>
    <row r="346" spans="1:24">
      <c r="A346">
        <f>Projects!A346</f>
        <v>0</v>
      </c>
      <c r="B346">
        <f>Projects!B346</f>
        <v>0</v>
      </c>
      <c r="C346">
        <f>Projects!C346</f>
        <v>0</v>
      </c>
      <c r="D346">
        <f>Projects!D346</f>
        <v>0</v>
      </c>
      <c r="E346">
        <f>Projects!E346</f>
        <v>0</v>
      </c>
      <c r="F346">
        <f>Projects!F346</f>
        <v>0</v>
      </c>
      <c r="G346">
        <f>Projects!G346</f>
        <v>0</v>
      </c>
      <c r="H346">
        <f>Projects!H346</f>
        <v>0</v>
      </c>
      <c r="I346">
        <f>Projects!I346</f>
        <v>0</v>
      </c>
      <c r="J346">
        <f>Projects!J346</f>
        <v>0</v>
      </c>
      <c r="K346">
        <f>Projects!K346</f>
        <v>0</v>
      </c>
      <c r="L346">
        <f>Projects!L346</f>
        <v>0</v>
      </c>
      <c r="M346">
        <f>Projects!M346</f>
        <v>0</v>
      </c>
      <c r="N346">
        <f>Projects!N346</f>
        <v>0</v>
      </c>
      <c r="O346">
        <f>Projects!O346</f>
        <v>0</v>
      </c>
      <c r="P346">
        <f>Projects!P346</f>
        <v>0</v>
      </c>
      <c r="Q346">
        <f>Projects!Q346</f>
        <v>0</v>
      </c>
      <c r="R346">
        <f>Projects!R346</f>
        <v>0</v>
      </c>
      <c r="S346">
        <f>Projects!S346</f>
        <v>0</v>
      </c>
      <c r="T346">
        <f>Projects!T346</f>
        <v>0</v>
      </c>
      <c r="U346">
        <f>Projects!U346</f>
        <v>0</v>
      </c>
      <c r="V346">
        <f>Projects!V346</f>
        <v>0</v>
      </c>
      <c r="W346">
        <f>Projects!W346</f>
        <v>0</v>
      </c>
      <c r="X346">
        <f>Projects!X346</f>
        <v>0</v>
      </c>
    </row>
    <row r="347" spans="1:24">
      <c r="A347">
        <f>Projects!A347</f>
        <v>0</v>
      </c>
      <c r="B347">
        <f>Projects!B347</f>
        <v>0</v>
      </c>
      <c r="C347">
        <f>Projects!C347</f>
        <v>0</v>
      </c>
      <c r="D347">
        <f>Projects!D347</f>
        <v>0</v>
      </c>
      <c r="E347">
        <f>Projects!E347</f>
        <v>0</v>
      </c>
      <c r="F347">
        <f>Projects!F347</f>
        <v>0</v>
      </c>
      <c r="G347">
        <f>Projects!G347</f>
        <v>0</v>
      </c>
      <c r="H347">
        <f>Projects!H347</f>
        <v>0</v>
      </c>
      <c r="I347">
        <f>Projects!I347</f>
        <v>0</v>
      </c>
      <c r="J347">
        <f>Projects!J347</f>
        <v>0</v>
      </c>
      <c r="K347">
        <f>Projects!K347</f>
        <v>0</v>
      </c>
      <c r="L347">
        <f>Projects!L347</f>
        <v>0</v>
      </c>
      <c r="M347">
        <f>Projects!M347</f>
        <v>0</v>
      </c>
      <c r="N347">
        <f>Projects!N347</f>
        <v>0</v>
      </c>
      <c r="O347">
        <f>Projects!O347</f>
        <v>0</v>
      </c>
      <c r="P347">
        <f>Projects!P347</f>
        <v>0</v>
      </c>
      <c r="Q347">
        <f>Projects!Q347</f>
        <v>0</v>
      </c>
      <c r="R347">
        <f>Projects!R347</f>
        <v>0</v>
      </c>
      <c r="S347">
        <f>Projects!S347</f>
        <v>0</v>
      </c>
      <c r="T347">
        <f>Projects!T347</f>
        <v>0</v>
      </c>
      <c r="U347">
        <f>Projects!U347</f>
        <v>0</v>
      </c>
      <c r="V347">
        <f>Projects!V347</f>
        <v>0</v>
      </c>
      <c r="W347">
        <f>Projects!W347</f>
        <v>0</v>
      </c>
      <c r="X347">
        <f>Projects!X347</f>
        <v>0</v>
      </c>
    </row>
    <row r="348" spans="1:24">
      <c r="A348">
        <f>Projects!A348</f>
        <v>0</v>
      </c>
      <c r="B348">
        <f>Projects!B348</f>
        <v>0</v>
      </c>
      <c r="C348">
        <f>Projects!C348</f>
        <v>0</v>
      </c>
      <c r="D348">
        <f>Projects!D348</f>
        <v>0</v>
      </c>
      <c r="E348">
        <f>Projects!E348</f>
        <v>0</v>
      </c>
      <c r="F348">
        <f>Projects!F348</f>
        <v>0</v>
      </c>
      <c r="G348">
        <f>Projects!G348</f>
        <v>0</v>
      </c>
      <c r="H348">
        <f>Projects!H348</f>
        <v>0</v>
      </c>
      <c r="I348">
        <f>Projects!I348</f>
        <v>0</v>
      </c>
      <c r="J348">
        <f>Projects!J348</f>
        <v>0</v>
      </c>
      <c r="K348">
        <f>Projects!K348</f>
        <v>0</v>
      </c>
      <c r="L348">
        <f>Projects!L348</f>
        <v>0</v>
      </c>
      <c r="M348">
        <f>Projects!M348</f>
        <v>0</v>
      </c>
      <c r="N348">
        <f>Projects!N348</f>
        <v>0</v>
      </c>
      <c r="O348">
        <f>Projects!O348</f>
        <v>0</v>
      </c>
      <c r="P348">
        <f>Projects!P348</f>
        <v>0</v>
      </c>
      <c r="Q348">
        <f>Projects!Q348</f>
        <v>0</v>
      </c>
      <c r="R348">
        <f>Projects!R348</f>
        <v>0</v>
      </c>
      <c r="S348">
        <f>Projects!S348</f>
        <v>0</v>
      </c>
      <c r="T348">
        <f>Projects!T348</f>
        <v>0</v>
      </c>
      <c r="U348">
        <f>Projects!U348</f>
        <v>0</v>
      </c>
      <c r="V348">
        <f>Projects!V348</f>
        <v>0</v>
      </c>
      <c r="W348">
        <f>Projects!W348</f>
        <v>0</v>
      </c>
      <c r="X348">
        <f>Projects!X348</f>
        <v>0</v>
      </c>
    </row>
    <row r="349" spans="1:24">
      <c r="A349">
        <f>Projects!A349</f>
        <v>0</v>
      </c>
      <c r="B349">
        <f>Projects!B349</f>
        <v>0</v>
      </c>
      <c r="C349">
        <f>Projects!C349</f>
        <v>0</v>
      </c>
      <c r="D349">
        <f>Projects!D349</f>
        <v>0</v>
      </c>
      <c r="E349">
        <f>Projects!E349</f>
        <v>0</v>
      </c>
      <c r="F349">
        <f>Projects!F349</f>
        <v>0</v>
      </c>
      <c r="G349">
        <f>Projects!G349</f>
        <v>0</v>
      </c>
      <c r="H349">
        <f>Projects!H349</f>
        <v>0</v>
      </c>
      <c r="I349">
        <f>Projects!I349</f>
        <v>0</v>
      </c>
      <c r="J349">
        <f>Projects!J349</f>
        <v>0</v>
      </c>
      <c r="K349">
        <f>Projects!K349</f>
        <v>0</v>
      </c>
      <c r="L349">
        <f>Projects!L349</f>
        <v>0</v>
      </c>
      <c r="M349">
        <f>Projects!M349</f>
        <v>0</v>
      </c>
      <c r="N349">
        <f>Projects!N349</f>
        <v>0</v>
      </c>
      <c r="O349">
        <f>Projects!O349</f>
        <v>0</v>
      </c>
      <c r="P349">
        <f>Projects!P349</f>
        <v>0</v>
      </c>
      <c r="Q349">
        <f>Projects!Q349</f>
        <v>0</v>
      </c>
      <c r="R349">
        <f>Projects!R349</f>
        <v>0</v>
      </c>
      <c r="S349">
        <f>Projects!S349</f>
        <v>0</v>
      </c>
      <c r="T349">
        <f>Projects!T349</f>
        <v>0</v>
      </c>
      <c r="U349">
        <f>Projects!U349</f>
        <v>0</v>
      </c>
      <c r="V349">
        <f>Projects!V349</f>
        <v>0</v>
      </c>
      <c r="W349">
        <f>Projects!W349</f>
        <v>0</v>
      </c>
      <c r="X349">
        <f>Projects!X349</f>
        <v>0</v>
      </c>
    </row>
    <row r="350" spans="1:24">
      <c r="A350">
        <f>Projects!A350</f>
        <v>0</v>
      </c>
      <c r="B350">
        <f>Projects!B350</f>
        <v>0</v>
      </c>
      <c r="C350">
        <f>Projects!C350</f>
        <v>0</v>
      </c>
      <c r="D350">
        <f>Projects!D350</f>
        <v>0</v>
      </c>
      <c r="E350">
        <f>Projects!E350</f>
        <v>0</v>
      </c>
      <c r="F350">
        <f>Projects!F350</f>
        <v>0</v>
      </c>
      <c r="G350">
        <f>Projects!G350</f>
        <v>0</v>
      </c>
      <c r="H350">
        <f>Projects!H350</f>
        <v>0</v>
      </c>
      <c r="I350">
        <f>Projects!I350</f>
        <v>0</v>
      </c>
      <c r="J350">
        <f>Projects!J350</f>
        <v>0</v>
      </c>
      <c r="K350">
        <f>Projects!K350</f>
        <v>0</v>
      </c>
      <c r="L350">
        <f>Projects!L350</f>
        <v>0</v>
      </c>
      <c r="M350">
        <f>Projects!M350</f>
        <v>0</v>
      </c>
      <c r="N350">
        <f>Projects!N350</f>
        <v>0</v>
      </c>
      <c r="O350">
        <f>Projects!O350</f>
        <v>0</v>
      </c>
      <c r="P350">
        <f>Projects!P350</f>
        <v>0</v>
      </c>
      <c r="Q350">
        <f>Projects!Q350</f>
        <v>0</v>
      </c>
      <c r="R350">
        <f>Projects!R350</f>
        <v>0</v>
      </c>
      <c r="S350">
        <f>Projects!S350</f>
        <v>0</v>
      </c>
      <c r="T350">
        <f>Projects!T350</f>
        <v>0</v>
      </c>
      <c r="U350">
        <f>Projects!U350</f>
        <v>0</v>
      </c>
      <c r="V350">
        <f>Projects!V350</f>
        <v>0</v>
      </c>
      <c r="W350">
        <f>Projects!W350</f>
        <v>0</v>
      </c>
      <c r="X350">
        <f>Projects!X350</f>
        <v>0</v>
      </c>
    </row>
    <row r="351" spans="1:24">
      <c r="A351">
        <f>Projects!A351</f>
        <v>0</v>
      </c>
      <c r="B351">
        <f>Projects!B351</f>
        <v>0</v>
      </c>
      <c r="C351">
        <f>Projects!C351</f>
        <v>0</v>
      </c>
      <c r="D351">
        <f>Projects!D351</f>
        <v>0</v>
      </c>
      <c r="E351">
        <f>Projects!E351</f>
        <v>0</v>
      </c>
      <c r="F351">
        <f>Projects!F351</f>
        <v>0</v>
      </c>
      <c r="G351">
        <f>Projects!G351</f>
        <v>0</v>
      </c>
      <c r="H351">
        <f>Projects!H351</f>
        <v>0</v>
      </c>
      <c r="I351">
        <f>Projects!I351</f>
        <v>0</v>
      </c>
      <c r="J351">
        <f>Projects!J351</f>
        <v>0</v>
      </c>
      <c r="K351">
        <f>Projects!K351</f>
        <v>0</v>
      </c>
      <c r="L351">
        <f>Projects!L351</f>
        <v>0</v>
      </c>
      <c r="M351">
        <f>Projects!M351</f>
        <v>0</v>
      </c>
      <c r="N351">
        <f>Projects!N351</f>
        <v>0</v>
      </c>
      <c r="O351">
        <f>Projects!O351</f>
        <v>0</v>
      </c>
      <c r="P351">
        <f>Projects!P351</f>
        <v>0</v>
      </c>
      <c r="Q351">
        <f>Projects!Q351</f>
        <v>0</v>
      </c>
      <c r="R351">
        <f>Projects!R351</f>
        <v>0</v>
      </c>
      <c r="S351">
        <f>Projects!S351</f>
        <v>0</v>
      </c>
      <c r="T351">
        <f>Projects!T351</f>
        <v>0</v>
      </c>
      <c r="U351">
        <f>Projects!U351</f>
        <v>0</v>
      </c>
      <c r="V351">
        <f>Projects!V351</f>
        <v>0</v>
      </c>
      <c r="W351">
        <f>Projects!W351</f>
        <v>0</v>
      </c>
      <c r="X351">
        <f>Projects!X351</f>
        <v>0</v>
      </c>
    </row>
    <row r="352" spans="1:24">
      <c r="A352">
        <f>Projects!A352</f>
        <v>0</v>
      </c>
      <c r="B352">
        <f>Projects!B352</f>
        <v>0</v>
      </c>
      <c r="C352">
        <f>Projects!C352</f>
        <v>0</v>
      </c>
      <c r="D352">
        <f>Projects!D352</f>
        <v>0</v>
      </c>
      <c r="E352">
        <f>Projects!E352</f>
        <v>0</v>
      </c>
      <c r="F352">
        <f>Projects!F352</f>
        <v>0</v>
      </c>
      <c r="G352">
        <f>Projects!G352</f>
        <v>0</v>
      </c>
      <c r="H352">
        <f>Projects!H352</f>
        <v>0</v>
      </c>
      <c r="I352">
        <f>Projects!I352</f>
        <v>0</v>
      </c>
      <c r="J352">
        <f>Projects!J352</f>
        <v>0</v>
      </c>
      <c r="K352">
        <f>Projects!K352</f>
        <v>0</v>
      </c>
      <c r="L352">
        <f>Projects!L352</f>
        <v>0</v>
      </c>
      <c r="M352">
        <f>Projects!M352</f>
        <v>0</v>
      </c>
      <c r="N352">
        <f>Projects!N352</f>
        <v>0</v>
      </c>
      <c r="O352">
        <f>Projects!O352</f>
        <v>0</v>
      </c>
      <c r="P352">
        <f>Projects!P352</f>
        <v>0</v>
      </c>
      <c r="Q352">
        <f>Projects!Q352</f>
        <v>0</v>
      </c>
      <c r="R352">
        <f>Projects!R352</f>
        <v>0</v>
      </c>
      <c r="S352">
        <f>Projects!S352</f>
        <v>0</v>
      </c>
      <c r="T352">
        <f>Projects!T352</f>
        <v>0</v>
      </c>
      <c r="U352">
        <f>Projects!U352</f>
        <v>0</v>
      </c>
      <c r="V352">
        <f>Projects!V352</f>
        <v>0</v>
      </c>
      <c r="W352">
        <f>Projects!W352</f>
        <v>0</v>
      </c>
      <c r="X352">
        <f>Projects!X352</f>
        <v>0</v>
      </c>
    </row>
    <row r="353" spans="1:24">
      <c r="A353">
        <f>Projects!A353</f>
        <v>0</v>
      </c>
      <c r="B353">
        <f>Projects!B353</f>
        <v>0</v>
      </c>
      <c r="C353">
        <f>Projects!C353</f>
        <v>0</v>
      </c>
      <c r="D353">
        <f>Projects!D353</f>
        <v>0</v>
      </c>
      <c r="E353">
        <f>Projects!E353</f>
        <v>0</v>
      </c>
      <c r="F353">
        <f>Projects!F353</f>
        <v>0</v>
      </c>
      <c r="G353">
        <f>Projects!G353</f>
        <v>0</v>
      </c>
      <c r="H353">
        <f>Projects!H353</f>
        <v>0</v>
      </c>
      <c r="I353">
        <f>Projects!I353</f>
        <v>0</v>
      </c>
      <c r="J353">
        <f>Projects!J353</f>
        <v>0</v>
      </c>
      <c r="K353">
        <f>Projects!K353</f>
        <v>0</v>
      </c>
      <c r="L353">
        <f>Projects!L353</f>
        <v>0</v>
      </c>
      <c r="M353">
        <f>Projects!M353</f>
        <v>0</v>
      </c>
      <c r="N353">
        <f>Projects!N353</f>
        <v>0</v>
      </c>
      <c r="O353">
        <f>Projects!O353</f>
        <v>0</v>
      </c>
      <c r="P353">
        <f>Projects!P353</f>
        <v>0</v>
      </c>
      <c r="Q353">
        <f>Projects!Q353</f>
        <v>0</v>
      </c>
      <c r="R353">
        <f>Projects!R353</f>
        <v>0</v>
      </c>
      <c r="S353">
        <f>Projects!S353</f>
        <v>0</v>
      </c>
      <c r="T353">
        <f>Projects!T353</f>
        <v>0</v>
      </c>
      <c r="U353">
        <f>Projects!U353</f>
        <v>0</v>
      </c>
      <c r="V353">
        <f>Projects!V353</f>
        <v>0</v>
      </c>
      <c r="W353">
        <f>Projects!W353</f>
        <v>0</v>
      </c>
      <c r="X353">
        <f>Projects!X353</f>
        <v>0</v>
      </c>
    </row>
    <row r="354" spans="1:24">
      <c r="A354">
        <f>Projects!A354</f>
        <v>0</v>
      </c>
      <c r="B354">
        <f>Projects!B354</f>
        <v>0</v>
      </c>
      <c r="C354">
        <f>Projects!C354</f>
        <v>0</v>
      </c>
      <c r="D354">
        <f>Projects!D354</f>
        <v>0</v>
      </c>
      <c r="E354">
        <f>Projects!E354</f>
        <v>0</v>
      </c>
      <c r="F354">
        <f>Projects!F354</f>
        <v>0</v>
      </c>
      <c r="G354">
        <f>Projects!G354</f>
        <v>0</v>
      </c>
      <c r="H354">
        <f>Projects!H354</f>
        <v>0</v>
      </c>
      <c r="I354">
        <f>Projects!I354</f>
        <v>0</v>
      </c>
      <c r="J354">
        <f>Projects!J354</f>
        <v>0</v>
      </c>
      <c r="K354">
        <f>Projects!K354</f>
        <v>0</v>
      </c>
      <c r="L354">
        <f>Projects!L354</f>
        <v>0</v>
      </c>
      <c r="M354">
        <f>Projects!M354</f>
        <v>0</v>
      </c>
      <c r="N354">
        <f>Projects!N354</f>
        <v>0</v>
      </c>
      <c r="O354">
        <f>Projects!O354</f>
        <v>0</v>
      </c>
      <c r="P354">
        <f>Projects!P354</f>
        <v>0</v>
      </c>
      <c r="Q354">
        <f>Projects!Q354</f>
        <v>0</v>
      </c>
      <c r="R354">
        <f>Projects!R354</f>
        <v>0</v>
      </c>
      <c r="S354">
        <f>Projects!S354</f>
        <v>0</v>
      </c>
      <c r="T354">
        <f>Projects!T354</f>
        <v>0</v>
      </c>
      <c r="U354">
        <f>Projects!U354</f>
        <v>0</v>
      </c>
      <c r="V354">
        <f>Projects!V354</f>
        <v>0</v>
      </c>
      <c r="W354">
        <f>Projects!W354</f>
        <v>0</v>
      </c>
      <c r="X354">
        <f>Projects!X354</f>
        <v>0</v>
      </c>
    </row>
    <row r="355" spans="1:24">
      <c r="A355">
        <f>Projects!A355</f>
        <v>0</v>
      </c>
      <c r="B355">
        <f>Projects!B355</f>
        <v>0</v>
      </c>
      <c r="C355">
        <f>Projects!C355</f>
        <v>0</v>
      </c>
      <c r="D355">
        <f>Projects!D355</f>
        <v>0</v>
      </c>
      <c r="E355">
        <f>Projects!E355</f>
        <v>0</v>
      </c>
      <c r="F355">
        <f>Projects!F355</f>
        <v>0</v>
      </c>
      <c r="G355">
        <f>Projects!G355</f>
        <v>0</v>
      </c>
      <c r="H355">
        <f>Projects!H355</f>
        <v>0</v>
      </c>
      <c r="I355">
        <f>Projects!I355</f>
        <v>0</v>
      </c>
      <c r="J355">
        <f>Projects!J355</f>
        <v>0</v>
      </c>
      <c r="K355">
        <f>Projects!K355</f>
        <v>0</v>
      </c>
      <c r="L355">
        <f>Projects!L355</f>
        <v>0</v>
      </c>
      <c r="M355">
        <f>Projects!M355</f>
        <v>0</v>
      </c>
      <c r="N355">
        <f>Projects!N355</f>
        <v>0</v>
      </c>
      <c r="O355">
        <f>Projects!O355</f>
        <v>0</v>
      </c>
      <c r="P355">
        <f>Projects!P355</f>
        <v>0</v>
      </c>
      <c r="Q355">
        <f>Projects!Q355</f>
        <v>0</v>
      </c>
      <c r="R355">
        <f>Projects!R355</f>
        <v>0</v>
      </c>
      <c r="S355">
        <f>Projects!S355</f>
        <v>0</v>
      </c>
      <c r="T355">
        <f>Projects!T355</f>
        <v>0</v>
      </c>
      <c r="U355">
        <f>Projects!U355</f>
        <v>0</v>
      </c>
      <c r="V355">
        <f>Projects!V355</f>
        <v>0</v>
      </c>
      <c r="W355">
        <f>Projects!W355</f>
        <v>0</v>
      </c>
      <c r="X355">
        <f>Projects!X355</f>
        <v>0</v>
      </c>
    </row>
    <row r="356" spans="1:24">
      <c r="A356">
        <f>Projects!A356</f>
        <v>0</v>
      </c>
      <c r="B356">
        <f>Projects!B356</f>
        <v>0</v>
      </c>
      <c r="C356">
        <f>Projects!C356</f>
        <v>0</v>
      </c>
      <c r="D356">
        <f>Projects!D356</f>
        <v>0</v>
      </c>
      <c r="E356">
        <f>Projects!E356</f>
        <v>0</v>
      </c>
      <c r="F356">
        <f>Projects!F356</f>
        <v>0</v>
      </c>
      <c r="G356">
        <f>Projects!G356</f>
        <v>0</v>
      </c>
      <c r="H356">
        <f>Projects!H356</f>
        <v>0</v>
      </c>
      <c r="I356">
        <f>Projects!I356</f>
        <v>0</v>
      </c>
      <c r="J356">
        <f>Projects!J356</f>
        <v>0</v>
      </c>
      <c r="K356">
        <f>Projects!K356</f>
        <v>0</v>
      </c>
      <c r="L356">
        <f>Projects!L356</f>
        <v>0</v>
      </c>
      <c r="M356">
        <f>Projects!M356</f>
        <v>0</v>
      </c>
      <c r="N356">
        <f>Projects!N356</f>
        <v>0</v>
      </c>
      <c r="O356">
        <f>Projects!O356</f>
        <v>0</v>
      </c>
      <c r="P356">
        <f>Projects!P356</f>
        <v>0</v>
      </c>
      <c r="Q356">
        <f>Projects!Q356</f>
        <v>0</v>
      </c>
      <c r="R356">
        <f>Projects!R356</f>
        <v>0</v>
      </c>
      <c r="S356">
        <f>Projects!S356</f>
        <v>0</v>
      </c>
      <c r="T356">
        <f>Projects!T356</f>
        <v>0</v>
      </c>
      <c r="U356">
        <f>Projects!U356</f>
        <v>0</v>
      </c>
      <c r="V356">
        <f>Projects!V356</f>
        <v>0</v>
      </c>
      <c r="W356">
        <f>Projects!W356</f>
        <v>0</v>
      </c>
      <c r="X356">
        <f>Projects!X356</f>
        <v>0</v>
      </c>
    </row>
    <row r="357" spans="1:24">
      <c r="A357">
        <f>Projects!A357</f>
        <v>0</v>
      </c>
      <c r="B357">
        <f>Projects!B357</f>
        <v>0</v>
      </c>
      <c r="C357">
        <f>Projects!C357</f>
        <v>0</v>
      </c>
      <c r="D357">
        <f>Projects!D357</f>
        <v>0</v>
      </c>
      <c r="E357">
        <f>Projects!E357</f>
        <v>0</v>
      </c>
      <c r="F357">
        <f>Projects!F357</f>
        <v>0</v>
      </c>
      <c r="G357">
        <f>Projects!G357</f>
        <v>0</v>
      </c>
      <c r="H357">
        <f>Projects!H357</f>
        <v>0</v>
      </c>
      <c r="I357">
        <f>Projects!I357</f>
        <v>0</v>
      </c>
      <c r="J357">
        <f>Projects!J357</f>
        <v>0</v>
      </c>
      <c r="K357">
        <f>Projects!K357</f>
        <v>0</v>
      </c>
      <c r="L357">
        <f>Projects!L357</f>
        <v>0</v>
      </c>
      <c r="M357">
        <f>Projects!M357</f>
        <v>0</v>
      </c>
      <c r="N357">
        <f>Projects!N357</f>
        <v>0</v>
      </c>
      <c r="O357">
        <f>Projects!O357</f>
        <v>0</v>
      </c>
      <c r="P357">
        <f>Projects!P357</f>
        <v>0</v>
      </c>
      <c r="Q357">
        <f>Projects!Q357</f>
        <v>0</v>
      </c>
      <c r="R357">
        <f>Projects!R357</f>
        <v>0</v>
      </c>
      <c r="S357">
        <f>Projects!S357</f>
        <v>0</v>
      </c>
      <c r="T357">
        <f>Projects!T357</f>
        <v>0</v>
      </c>
      <c r="U357">
        <f>Projects!U357</f>
        <v>0</v>
      </c>
      <c r="V357">
        <f>Projects!V357</f>
        <v>0</v>
      </c>
      <c r="W357">
        <f>Projects!W357</f>
        <v>0</v>
      </c>
      <c r="X357">
        <f>Projects!X357</f>
        <v>0</v>
      </c>
    </row>
    <row r="358" spans="1:24">
      <c r="A358">
        <f>Projects!A358</f>
        <v>0</v>
      </c>
      <c r="B358">
        <f>Projects!B358</f>
        <v>0</v>
      </c>
      <c r="C358">
        <f>Projects!C358</f>
        <v>0</v>
      </c>
      <c r="D358">
        <f>Projects!D358</f>
        <v>0</v>
      </c>
      <c r="E358">
        <f>Projects!E358</f>
        <v>0</v>
      </c>
      <c r="F358">
        <f>Projects!F358</f>
        <v>0</v>
      </c>
      <c r="G358">
        <f>Projects!G358</f>
        <v>0</v>
      </c>
      <c r="H358">
        <f>Projects!H358</f>
        <v>0</v>
      </c>
      <c r="I358">
        <f>Projects!I358</f>
        <v>0</v>
      </c>
      <c r="J358">
        <f>Projects!J358</f>
        <v>0</v>
      </c>
      <c r="K358">
        <f>Projects!K358</f>
        <v>0</v>
      </c>
      <c r="L358">
        <f>Projects!L358</f>
        <v>0</v>
      </c>
      <c r="M358">
        <f>Projects!M358</f>
        <v>0</v>
      </c>
      <c r="N358">
        <f>Projects!N358</f>
        <v>0</v>
      </c>
      <c r="O358">
        <f>Projects!O358</f>
        <v>0</v>
      </c>
      <c r="P358">
        <f>Projects!P358</f>
        <v>0</v>
      </c>
      <c r="Q358">
        <f>Projects!Q358</f>
        <v>0</v>
      </c>
      <c r="R358">
        <f>Projects!R358</f>
        <v>0</v>
      </c>
      <c r="S358">
        <f>Projects!S358</f>
        <v>0</v>
      </c>
      <c r="T358">
        <f>Projects!T358</f>
        <v>0</v>
      </c>
      <c r="U358">
        <f>Projects!U358</f>
        <v>0</v>
      </c>
      <c r="V358">
        <f>Projects!V358</f>
        <v>0</v>
      </c>
      <c r="W358">
        <f>Projects!W358</f>
        <v>0</v>
      </c>
      <c r="X358">
        <f>Projects!X358</f>
        <v>0</v>
      </c>
    </row>
    <row r="359" spans="1:24">
      <c r="A359">
        <f>Projects!A359</f>
        <v>0</v>
      </c>
      <c r="B359">
        <f>Projects!B359</f>
        <v>0</v>
      </c>
      <c r="C359">
        <f>Projects!C359</f>
        <v>0</v>
      </c>
      <c r="D359">
        <f>Projects!D359</f>
        <v>0</v>
      </c>
      <c r="E359">
        <f>Projects!E359</f>
        <v>0</v>
      </c>
      <c r="F359">
        <f>Projects!F359</f>
        <v>0</v>
      </c>
      <c r="G359">
        <f>Projects!G359</f>
        <v>0</v>
      </c>
      <c r="H359">
        <f>Projects!H359</f>
        <v>0</v>
      </c>
      <c r="I359">
        <f>Projects!I359</f>
        <v>0</v>
      </c>
      <c r="J359">
        <f>Projects!J359</f>
        <v>0</v>
      </c>
      <c r="K359">
        <f>Projects!K359</f>
        <v>0</v>
      </c>
      <c r="L359">
        <f>Projects!L359</f>
        <v>0</v>
      </c>
      <c r="M359">
        <f>Projects!M359</f>
        <v>0</v>
      </c>
      <c r="N359">
        <f>Projects!N359</f>
        <v>0</v>
      </c>
      <c r="O359">
        <f>Projects!O359</f>
        <v>0</v>
      </c>
      <c r="P359">
        <f>Projects!P359</f>
        <v>0</v>
      </c>
      <c r="Q359">
        <f>Projects!Q359</f>
        <v>0</v>
      </c>
      <c r="R359">
        <f>Projects!R359</f>
        <v>0</v>
      </c>
      <c r="S359">
        <f>Projects!S359</f>
        <v>0</v>
      </c>
      <c r="T359">
        <f>Projects!T359</f>
        <v>0</v>
      </c>
      <c r="U359">
        <f>Projects!U359</f>
        <v>0</v>
      </c>
      <c r="V359">
        <f>Projects!V359</f>
        <v>0</v>
      </c>
      <c r="W359">
        <f>Projects!W359</f>
        <v>0</v>
      </c>
      <c r="X359">
        <f>Projects!X359</f>
        <v>0</v>
      </c>
    </row>
    <row r="360" spans="1:24">
      <c r="A360">
        <f>Projects!A360</f>
        <v>0</v>
      </c>
      <c r="B360">
        <f>Projects!B360</f>
        <v>0</v>
      </c>
      <c r="C360">
        <f>Projects!C360</f>
        <v>0</v>
      </c>
      <c r="D360">
        <f>Projects!D360</f>
        <v>0</v>
      </c>
      <c r="E360">
        <f>Projects!E360</f>
        <v>0</v>
      </c>
      <c r="F360">
        <f>Projects!F360</f>
        <v>0</v>
      </c>
      <c r="G360">
        <f>Projects!G360</f>
        <v>0</v>
      </c>
      <c r="H360">
        <f>Projects!H360</f>
        <v>0</v>
      </c>
      <c r="I360">
        <f>Projects!I360</f>
        <v>0</v>
      </c>
      <c r="J360">
        <f>Projects!J360</f>
        <v>0</v>
      </c>
      <c r="K360">
        <f>Projects!K360</f>
        <v>0</v>
      </c>
      <c r="L360">
        <f>Projects!L360</f>
        <v>0</v>
      </c>
      <c r="M360">
        <f>Projects!M360</f>
        <v>0</v>
      </c>
      <c r="N360">
        <f>Projects!N360</f>
        <v>0</v>
      </c>
      <c r="O360">
        <f>Projects!O360</f>
        <v>0</v>
      </c>
      <c r="P360">
        <f>Projects!P360</f>
        <v>0</v>
      </c>
      <c r="Q360">
        <f>Projects!Q360</f>
        <v>0</v>
      </c>
      <c r="R360">
        <f>Projects!R360</f>
        <v>0</v>
      </c>
      <c r="S360">
        <f>Projects!S360</f>
        <v>0</v>
      </c>
      <c r="T360">
        <f>Projects!T360</f>
        <v>0</v>
      </c>
      <c r="U360">
        <f>Projects!U360</f>
        <v>0</v>
      </c>
      <c r="V360">
        <f>Projects!V360</f>
        <v>0</v>
      </c>
      <c r="W360">
        <f>Projects!W360</f>
        <v>0</v>
      </c>
      <c r="X360">
        <f>Projects!X360</f>
        <v>0</v>
      </c>
    </row>
    <row r="361" spans="1:24">
      <c r="A361">
        <f>Projects!A361</f>
        <v>0</v>
      </c>
      <c r="B361">
        <f>Projects!B361</f>
        <v>0</v>
      </c>
      <c r="C361">
        <f>Projects!C361</f>
        <v>0</v>
      </c>
      <c r="D361">
        <f>Projects!D361</f>
        <v>0</v>
      </c>
      <c r="E361">
        <f>Projects!E361</f>
        <v>0</v>
      </c>
      <c r="F361">
        <f>Projects!F361</f>
        <v>0</v>
      </c>
      <c r="G361">
        <f>Projects!G361</f>
        <v>0</v>
      </c>
      <c r="H361">
        <f>Projects!H361</f>
        <v>0</v>
      </c>
      <c r="I361">
        <f>Projects!I361</f>
        <v>0</v>
      </c>
      <c r="J361">
        <f>Projects!J361</f>
        <v>0</v>
      </c>
      <c r="K361">
        <f>Projects!K361</f>
        <v>0</v>
      </c>
      <c r="L361">
        <f>Projects!L361</f>
        <v>0</v>
      </c>
      <c r="M361">
        <f>Projects!M361</f>
        <v>0</v>
      </c>
      <c r="N361">
        <f>Projects!N361</f>
        <v>0</v>
      </c>
      <c r="O361">
        <f>Projects!O361</f>
        <v>0</v>
      </c>
      <c r="P361">
        <f>Projects!P361</f>
        <v>0</v>
      </c>
      <c r="Q361">
        <f>Projects!Q361</f>
        <v>0</v>
      </c>
      <c r="R361">
        <f>Projects!R361</f>
        <v>0</v>
      </c>
      <c r="S361">
        <f>Projects!S361</f>
        <v>0</v>
      </c>
      <c r="T361">
        <f>Projects!T361</f>
        <v>0</v>
      </c>
      <c r="U361">
        <f>Projects!U361</f>
        <v>0</v>
      </c>
      <c r="V361">
        <f>Projects!V361</f>
        <v>0</v>
      </c>
      <c r="W361">
        <f>Projects!W361</f>
        <v>0</v>
      </c>
      <c r="X361">
        <f>Projects!X361</f>
        <v>0</v>
      </c>
    </row>
    <row r="362" spans="1:24">
      <c r="A362">
        <f>Projects!A362</f>
        <v>0</v>
      </c>
      <c r="B362">
        <f>Projects!B362</f>
        <v>0</v>
      </c>
      <c r="C362">
        <f>Projects!C362</f>
        <v>0</v>
      </c>
      <c r="D362">
        <f>Projects!D362</f>
        <v>0</v>
      </c>
      <c r="E362">
        <f>Projects!E362</f>
        <v>0</v>
      </c>
      <c r="F362">
        <f>Projects!F362</f>
        <v>0</v>
      </c>
      <c r="G362">
        <f>Projects!G362</f>
        <v>0</v>
      </c>
      <c r="H362">
        <f>Projects!H362</f>
        <v>0</v>
      </c>
      <c r="I362">
        <f>Projects!I362</f>
        <v>0</v>
      </c>
      <c r="J362">
        <f>Projects!J362</f>
        <v>0</v>
      </c>
      <c r="K362">
        <f>Projects!K362</f>
        <v>0</v>
      </c>
      <c r="L362">
        <f>Projects!L362</f>
        <v>0</v>
      </c>
      <c r="M362">
        <f>Projects!M362</f>
        <v>0</v>
      </c>
      <c r="N362">
        <f>Projects!N362</f>
        <v>0</v>
      </c>
      <c r="O362">
        <f>Projects!O362</f>
        <v>0</v>
      </c>
      <c r="P362">
        <f>Projects!P362</f>
        <v>0</v>
      </c>
      <c r="Q362">
        <f>Projects!Q362</f>
        <v>0</v>
      </c>
      <c r="R362">
        <f>Projects!R362</f>
        <v>0</v>
      </c>
      <c r="S362">
        <f>Projects!S362</f>
        <v>0</v>
      </c>
      <c r="T362">
        <f>Projects!T362</f>
        <v>0</v>
      </c>
      <c r="U362">
        <f>Projects!U362</f>
        <v>0</v>
      </c>
      <c r="V362">
        <f>Projects!V362</f>
        <v>0</v>
      </c>
      <c r="W362">
        <f>Projects!W362</f>
        <v>0</v>
      </c>
      <c r="X362">
        <f>Projects!X362</f>
        <v>0</v>
      </c>
    </row>
    <row r="363" spans="1:24">
      <c r="A363">
        <f>Projects!A363</f>
        <v>0</v>
      </c>
      <c r="B363">
        <f>Projects!B363</f>
        <v>0</v>
      </c>
      <c r="C363">
        <f>Projects!C363</f>
        <v>0</v>
      </c>
      <c r="D363">
        <f>Projects!D363</f>
        <v>0</v>
      </c>
      <c r="E363">
        <f>Projects!E363</f>
        <v>0</v>
      </c>
      <c r="F363">
        <f>Projects!F363</f>
        <v>0</v>
      </c>
      <c r="G363">
        <f>Projects!G363</f>
        <v>0</v>
      </c>
      <c r="H363">
        <f>Projects!H363</f>
        <v>0</v>
      </c>
      <c r="I363">
        <f>Projects!I363</f>
        <v>0</v>
      </c>
      <c r="J363">
        <f>Projects!J363</f>
        <v>0</v>
      </c>
      <c r="K363">
        <f>Projects!K363</f>
        <v>0</v>
      </c>
      <c r="L363">
        <f>Projects!L363</f>
        <v>0</v>
      </c>
      <c r="M363">
        <f>Projects!M363</f>
        <v>0</v>
      </c>
      <c r="N363">
        <f>Projects!N363</f>
        <v>0</v>
      </c>
      <c r="O363">
        <f>Projects!O363</f>
        <v>0</v>
      </c>
      <c r="P363">
        <f>Projects!P363</f>
        <v>0</v>
      </c>
      <c r="Q363">
        <f>Projects!Q363</f>
        <v>0</v>
      </c>
      <c r="R363">
        <f>Projects!R363</f>
        <v>0</v>
      </c>
      <c r="S363">
        <f>Projects!S363</f>
        <v>0</v>
      </c>
      <c r="T363">
        <f>Projects!T363</f>
        <v>0</v>
      </c>
      <c r="U363">
        <f>Projects!U363</f>
        <v>0</v>
      </c>
      <c r="V363">
        <f>Projects!V363</f>
        <v>0</v>
      </c>
      <c r="W363">
        <f>Projects!W363</f>
        <v>0</v>
      </c>
      <c r="X363">
        <f>Projects!X363</f>
        <v>0</v>
      </c>
    </row>
    <row r="364" spans="1:24">
      <c r="A364">
        <f>Projects!A364</f>
        <v>0</v>
      </c>
      <c r="B364">
        <f>Projects!B364</f>
        <v>0</v>
      </c>
      <c r="C364">
        <f>Projects!C364</f>
        <v>0</v>
      </c>
      <c r="D364">
        <f>Projects!D364</f>
        <v>0</v>
      </c>
      <c r="E364">
        <f>Projects!E364</f>
        <v>0</v>
      </c>
      <c r="F364">
        <f>Projects!F364</f>
        <v>0</v>
      </c>
      <c r="G364">
        <f>Projects!G364</f>
        <v>0</v>
      </c>
      <c r="H364">
        <f>Projects!H364</f>
        <v>0</v>
      </c>
      <c r="I364">
        <f>Projects!I364</f>
        <v>0</v>
      </c>
      <c r="J364">
        <f>Projects!J364</f>
        <v>0</v>
      </c>
      <c r="K364">
        <f>Projects!K364</f>
        <v>0</v>
      </c>
      <c r="L364">
        <f>Projects!L364</f>
        <v>0</v>
      </c>
      <c r="M364">
        <f>Projects!M364</f>
        <v>0</v>
      </c>
      <c r="N364">
        <f>Projects!N364</f>
        <v>0</v>
      </c>
      <c r="O364">
        <f>Projects!O364</f>
        <v>0</v>
      </c>
      <c r="P364">
        <f>Projects!P364</f>
        <v>0</v>
      </c>
      <c r="Q364">
        <f>Projects!Q364</f>
        <v>0</v>
      </c>
      <c r="R364">
        <f>Projects!R364</f>
        <v>0</v>
      </c>
      <c r="S364">
        <f>Projects!S364</f>
        <v>0</v>
      </c>
      <c r="T364">
        <f>Projects!T364</f>
        <v>0</v>
      </c>
      <c r="U364">
        <f>Projects!U364</f>
        <v>0</v>
      </c>
      <c r="V364">
        <f>Projects!V364</f>
        <v>0</v>
      </c>
      <c r="W364">
        <f>Projects!W364</f>
        <v>0</v>
      </c>
      <c r="X364">
        <f>Projects!X364</f>
        <v>0</v>
      </c>
    </row>
    <row r="365" spans="1:24">
      <c r="A365">
        <f>Projects!A365</f>
        <v>0</v>
      </c>
      <c r="B365">
        <f>Projects!B365</f>
        <v>0</v>
      </c>
      <c r="C365">
        <f>Projects!C365</f>
        <v>0</v>
      </c>
      <c r="D365">
        <f>Projects!D365</f>
        <v>0</v>
      </c>
      <c r="E365">
        <f>Projects!E365</f>
        <v>0</v>
      </c>
      <c r="F365">
        <f>Projects!F365</f>
        <v>0</v>
      </c>
      <c r="G365">
        <f>Projects!G365</f>
        <v>0</v>
      </c>
      <c r="H365">
        <f>Projects!H365</f>
        <v>0</v>
      </c>
      <c r="I365">
        <f>Projects!I365</f>
        <v>0</v>
      </c>
      <c r="J365">
        <f>Projects!J365</f>
        <v>0</v>
      </c>
      <c r="K365">
        <f>Projects!K365</f>
        <v>0</v>
      </c>
      <c r="L365">
        <f>Projects!L365</f>
        <v>0</v>
      </c>
      <c r="M365">
        <f>Projects!M365</f>
        <v>0</v>
      </c>
      <c r="N365">
        <f>Projects!N365</f>
        <v>0</v>
      </c>
      <c r="O365">
        <f>Projects!O365</f>
        <v>0</v>
      </c>
      <c r="P365">
        <f>Projects!P365</f>
        <v>0</v>
      </c>
      <c r="Q365">
        <f>Projects!Q365</f>
        <v>0</v>
      </c>
      <c r="R365">
        <f>Projects!R365</f>
        <v>0</v>
      </c>
      <c r="S365">
        <f>Projects!S365</f>
        <v>0</v>
      </c>
      <c r="T365">
        <f>Projects!T365</f>
        <v>0</v>
      </c>
      <c r="U365">
        <f>Projects!U365</f>
        <v>0</v>
      </c>
      <c r="V365">
        <f>Projects!V365</f>
        <v>0</v>
      </c>
      <c r="W365">
        <f>Projects!W365</f>
        <v>0</v>
      </c>
      <c r="X365">
        <f>Projects!X365</f>
        <v>0</v>
      </c>
    </row>
    <row r="366" spans="1:24">
      <c r="A366">
        <f>Projects!A366</f>
        <v>0</v>
      </c>
      <c r="B366">
        <f>Projects!B366</f>
        <v>0</v>
      </c>
      <c r="C366">
        <f>Projects!C366</f>
        <v>0</v>
      </c>
      <c r="D366">
        <f>Projects!D366</f>
        <v>0</v>
      </c>
      <c r="E366">
        <f>Projects!E366</f>
        <v>0</v>
      </c>
      <c r="F366">
        <f>Projects!F366</f>
        <v>0</v>
      </c>
      <c r="G366">
        <f>Projects!G366</f>
        <v>0</v>
      </c>
      <c r="H366">
        <f>Projects!H366</f>
        <v>0</v>
      </c>
      <c r="I366">
        <f>Projects!I366</f>
        <v>0</v>
      </c>
      <c r="J366">
        <f>Projects!J366</f>
        <v>0</v>
      </c>
      <c r="K366">
        <f>Projects!K366</f>
        <v>0</v>
      </c>
      <c r="L366">
        <f>Projects!L366</f>
        <v>0</v>
      </c>
      <c r="M366">
        <f>Projects!M366</f>
        <v>0</v>
      </c>
      <c r="N366">
        <f>Projects!N366</f>
        <v>0</v>
      </c>
      <c r="O366">
        <f>Projects!O366</f>
        <v>0</v>
      </c>
      <c r="P366">
        <f>Projects!P366</f>
        <v>0</v>
      </c>
      <c r="Q366">
        <f>Projects!Q366</f>
        <v>0</v>
      </c>
      <c r="R366">
        <f>Projects!R366</f>
        <v>0</v>
      </c>
      <c r="S366">
        <f>Projects!S366</f>
        <v>0</v>
      </c>
      <c r="T366">
        <f>Projects!T366</f>
        <v>0</v>
      </c>
      <c r="U366">
        <f>Projects!U366</f>
        <v>0</v>
      </c>
      <c r="V366">
        <f>Projects!V366</f>
        <v>0</v>
      </c>
      <c r="W366">
        <f>Projects!W366</f>
        <v>0</v>
      </c>
      <c r="X366">
        <f>Projects!X366</f>
        <v>0</v>
      </c>
    </row>
    <row r="367" spans="1:24">
      <c r="A367">
        <f>Projects!A367</f>
        <v>0</v>
      </c>
      <c r="B367">
        <f>Projects!B367</f>
        <v>0</v>
      </c>
      <c r="C367">
        <f>Projects!C367</f>
        <v>0</v>
      </c>
      <c r="D367">
        <f>Projects!D367</f>
        <v>0</v>
      </c>
      <c r="E367">
        <f>Projects!E367</f>
        <v>0</v>
      </c>
      <c r="F367">
        <f>Projects!F367</f>
        <v>0</v>
      </c>
      <c r="G367">
        <f>Projects!G367</f>
        <v>0</v>
      </c>
      <c r="H367">
        <f>Projects!H367</f>
        <v>0</v>
      </c>
      <c r="I367">
        <f>Projects!I367</f>
        <v>0</v>
      </c>
      <c r="J367">
        <f>Projects!J367</f>
        <v>0</v>
      </c>
      <c r="K367">
        <f>Projects!K367</f>
        <v>0</v>
      </c>
      <c r="L367">
        <f>Projects!L367</f>
        <v>0</v>
      </c>
      <c r="M367">
        <f>Projects!M367</f>
        <v>0</v>
      </c>
      <c r="N367">
        <f>Projects!N367</f>
        <v>0</v>
      </c>
      <c r="O367">
        <f>Projects!O367</f>
        <v>0</v>
      </c>
      <c r="P367">
        <f>Projects!P367</f>
        <v>0</v>
      </c>
      <c r="Q367">
        <f>Projects!Q367</f>
        <v>0</v>
      </c>
      <c r="R367">
        <f>Projects!R367</f>
        <v>0</v>
      </c>
      <c r="S367">
        <f>Projects!S367</f>
        <v>0</v>
      </c>
      <c r="T367">
        <f>Projects!T367</f>
        <v>0</v>
      </c>
      <c r="U367">
        <f>Projects!U367</f>
        <v>0</v>
      </c>
      <c r="V367">
        <f>Projects!V367</f>
        <v>0</v>
      </c>
      <c r="W367">
        <f>Projects!W367</f>
        <v>0</v>
      </c>
      <c r="X367">
        <f>Projects!X367</f>
        <v>0</v>
      </c>
    </row>
    <row r="368" spans="1:24">
      <c r="A368">
        <f>Projects!A368</f>
        <v>0</v>
      </c>
      <c r="B368">
        <f>Projects!B368</f>
        <v>0</v>
      </c>
      <c r="C368">
        <f>Projects!C368</f>
        <v>0</v>
      </c>
      <c r="D368">
        <f>Projects!D368</f>
        <v>0</v>
      </c>
      <c r="E368">
        <f>Projects!E368</f>
        <v>0</v>
      </c>
      <c r="F368">
        <f>Projects!F368</f>
        <v>0</v>
      </c>
      <c r="G368">
        <f>Projects!G368</f>
        <v>0</v>
      </c>
      <c r="H368">
        <f>Projects!H368</f>
        <v>0</v>
      </c>
      <c r="I368">
        <f>Projects!I368</f>
        <v>0</v>
      </c>
      <c r="J368">
        <f>Projects!J368</f>
        <v>0</v>
      </c>
      <c r="K368">
        <f>Projects!K368</f>
        <v>0</v>
      </c>
      <c r="L368">
        <f>Projects!L368</f>
        <v>0</v>
      </c>
      <c r="M368">
        <f>Projects!M368</f>
        <v>0</v>
      </c>
      <c r="N368">
        <f>Projects!N368</f>
        <v>0</v>
      </c>
      <c r="O368">
        <f>Projects!O368</f>
        <v>0</v>
      </c>
      <c r="P368">
        <f>Projects!P368</f>
        <v>0</v>
      </c>
      <c r="Q368">
        <f>Projects!Q368</f>
        <v>0</v>
      </c>
      <c r="R368">
        <f>Projects!R368</f>
        <v>0</v>
      </c>
      <c r="S368">
        <f>Projects!S368</f>
        <v>0</v>
      </c>
      <c r="T368">
        <f>Projects!T368</f>
        <v>0</v>
      </c>
      <c r="U368">
        <f>Projects!U368</f>
        <v>0</v>
      </c>
      <c r="V368">
        <f>Projects!V368</f>
        <v>0</v>
      </c>
      <c r="W368">
        <f>Projects!W368</f>
        <v>0</v>
      </c>
      <c r="X368">
        <f>Projects!X368</f>
        <v>0</v>
      </c>
    </row>
    <row r="369" spans="1:24">
      <c r="A369">
        <f>Projects!A369</f>
        <v>0</v>
      </c>
      <c r="B369">
        <f>Projects!B369</f>
        <v>0</v>
      </c>
      <c r="C369">
        <f>Projects!C369</f>
        <v>0</v>
      </c>
      <c r="D369">
        <f>Projects!D369</f>
        <v>0</v>
      </c>
      <c r="E369">
        <f>Projects!E369</f>
        <v>0</v>
      </c>
      <c r="F369">
        <f>Projects!F369</f>
        <v>0</v>
      </c>
      <c r="G369">
        <f>Projects!G369</f>
        <v>0</v>
      </c>
      <c r="H369">
        <f>Projects!H369</f>
        <v>0</v>
      </c>
      <c r="I369">
        <f>Projects!I369</f>
        <v>0</v>
      </c>
      <c r="J369">
        <f>Projects!J369</f>
        <v>0</v>
      </c>
      <c r="K369">
        <f>Projects!K369</f>
        <v>0</v>
      </c>
      <c r="L369">
        <f>Projects!L369</f>
        <v>0</v>
      </c>
      <c r="M369">
        <f>Projects!M369</f>
        <v>0</v>
      </c>
      <c r="N369">
        <f>Projects!N369</f>
        <v>0</v>
      </c>
      <c r="O369">
        <f>Projects!O369</f>
        <v>0</v>
      </c>
      <c r="P369">
        <f>Projects!P369</f>
        <v>0</v>
      </c>
      <c r="Q369">
        <f>Projects!Q369</f>
        <v>0</v>
      </c>
      <c r="R369">
        <f>Projects!R369</f>
        <v>0</v>
      </c>
      <c r="S369">
        <f>Projects!S369</f>
        <v>0</v>
      </c>
      <c r="T369">
        <f>Projects!T369</f>
        <v>0</v>
      </c>
      <c r="U369">
        <f>Projects!U369</f>
        <v>0</v>
      </c>
      <c r="V369">
        <f>Projects!V369</f>
        <v>0</v>
      </c>
      <c r="W369">
        <f>Projects!W369</f>
        <v>0</v>
      </c>
      <c r="X369">
        <f>Projects!X369</f>
        <v>0</v>
      </c>
    </row>
    <row r="370" spans="1:24">
      <c r="A370">
        <f>Projects!A370</f>
        <v>0</v>
      </c>
      <c r="B370">
        <f>Projects!B370</f>
        <v>0</v>
      </c>
      <c r="C370">
        <f>Projects!C370</f>
        <v>0</v>
      </c>
      <c r="D370">
        <f>Projects!D370</f>
        <v>0</v>
      </c>
      <c r="E370">
        <f>Projects!E370</f>
        <v>0</v>
      </c>
      <c r="F370">
        <f>Projects!F370</f>
        <v>0</v>
      </c>
      <c r="G370">
        <f>Projects!G370</f>
        <v>0</v>
      </c>
      <c r="H370">
        <f>Projects!H370</f>
        <v>0</v>
      </c>
      <c r="I370">
        <f>Projects!I370</f>
        <v>0</v>
      </c>
      <c r="J370">
        <f>Projects!J370</f>
        <v>0</v>
      </c>
      <c r="K370">
        <f>Projects!K370</f>
        <v>0</v>
      </c>
      <c r="L370">
        <f>Projects!L370</f>
        <v>0</v>
      </c>
      <c r="M370">
        <f>Projects!M370</f>
        <v>0</v>
      </c>
      <c r="N370">
        <f>Projects!N370</f>
        <v>0</v>
      </c>
      <c r="O370">
        <f>Projects!O370</f>
        <v>0</v>
      </c>
      <c r="P370">
        <f>Projects!P370</f>
        <v>0</v>
      </c>
      <c r="Q370">
        <f>Projects!Q370</f>
        <v>0</v>
      </c>
      <c r="R370">
        <f>Projects!R370</f>
        <v>0</v>
      </c>
      <c r="S370">
        <f>Projects!S370</f>
        <v>0</v>
      </c>
      <c r="T370">
        <f>Projects!T370</f>
        <v>0</v>
      </c>
      <c r="U370">
        <f>Projects!U370</f>
        <v>0</v>
      </c>
      <c r="V370">
        <f>Projects!V370</f>
        <v>0</v>
      </c>
      <c r="W370">
        <f>Projects!W370</f>
        <v>0</v>
      </c>
      <c r="X370">
        <f>Projects!X370</f>
        <v>0</v>
      </c>
    </row>
    <row r="371" spans="1:24">
      <c r="A371">
        <f>Projects!A371</f>
        <v>0</v>
      </c>
      <c r="B371">
        <f>Projects!B371</f>
        <v>0</v>
      </c>
      <c r="C371">
        <f>Projects!C371</f>
        <v>0</v>
      </c>
      <c r="D371">
        <f>Projects!D371</f>
        <v>0</v>
      </c>
      <c r="E371">
        <f>Projects!E371</f>
        <v>0</v>
      </c>
      <c r="F371">
        <f>Projects!F371</f>
        <v>0</v>
      </c>
      <c r="G371">
        <f>Projects!G371</f>
        <v>0</v>
      </c>
      <c r="H371">
        <f>Projects!H371</f>
        <v>0</v>
      </c>
      <c r="I371">
        <f>Projects!I371</f>
        <v>0</v>
      </c>
      <c r="J371">
        <f>Projects!J371</f>
        <v>0</v>
      </c>
      <c r="K371">
        <f>Projects!K371</f>
        <v>0</v>
      </c>
      <c r="L371">
        <f>Projects!L371</f>
        <v>0</v>
      </c>
      <c r="M371">
        <f>Projects!M371</f>
        <v>0</v>
      </c>
      <c r="N371">
        <f>Projects!N371</f>
        <v>0</v>
      </c>
      <c r="O371">
        <f>Projects!O371</f>
        <v>0</v>
      </c>
      <c r="P371">
        <f>Projects!P371</f>
        <v>0</v>
      </c>
      <c r="Q371">
        <f>Projects!Q371</f>
        <v>0</v>
      </c>
      <c r="R371">
        <f>Projects!R371</f>
        <v>0</v>
      </c>
      <c r="S371">
        <f>Projects!S371</f>
        <v>0</v>
      </c>
      <c r="T371">
        <f>Projects!T371</f>
        <v>0</v>
      </c>
      <c r="U371">
        <f>Projects!U371</f>
        <v>0</v>
      </c>
      <c r="V371">
        <f>Projects!V371</f>
        <v>0</v>
      </c>
      <c r="W371">
        <f>Projects!W371</f>
        <v>0</v>
      </c>
      <c r="X371">
        <f>Projects!X371</f>
        <v>0</v>
      </c>
    </row>
    <row r="372" spans="1:24">
      <c r="A372">
        <f>Projects!A372</f>
        <v>0</v>
      </c>
      <c r="B372">
        <f>Projects!B372</f>
        <v>0</v>
      </c>
      <c r="C372">
        <f>Projects!C372</f>
        <v>0</v>
      </c>
      <c r="D372">
        <f>Projects!D372</f>
        <v>0</v>
      </c>
      <c r="E372">
        <f>Projects!E372</f>
        <v>0</v>
      </c>
      <c r="F372">
        <f>Projects!F372</f>
        <v>0</v>
      </c>
      <c r="G372">
        <f>Projects!G372</f>
        <v>0</v>
      </c>
      <c r="H372">
        <f>Projects!H372</f>
        <v>0</v>
      </c>
      <c r="I372">
        <f>Projects!I372</f>
        <v>0</v>
      </c>
      <c r="J372">
        <f>Projects!J372</f>
        <v>0</v>
      </c>
      <c r="K372">
        <f>Projects!K372</f>
        <v>0</v>
      </c>
      <c r="L372">
        <f>Projects!L372</f>
        <v>0</v>
      </c>
      <c r="M372">
        <f>Projects!M372</f>
        <v>0</v>
      </c>
      <c r="N372">
        <f>Projects!N372</f>
        <v>0</v>
      </c>
      <c r="O372">
        <f>Projects!O372</f>
        <v>0</v>
      </c>
      <c r="P372">
        <f>Projects!P372</f>
        <v>0</v>
      </c>
      <c r="Q372">
        <f>Projects!Q372</f>
        <v>0</v>
      </c>
      <c r="R372">
        <f>Projects!R372</f>
        <v>0</v>
      </c>
      <c r="S372">
        <f>Projects!S372</f>
        <v>0</v>
      </c>
      <c r="T372">
        <f>Projects!T372</f>
        <v>0</v>
      </c>
      <c r="U372">
        <f>Projects!U372</f>
        <v>0</v>
      </c>
      <c r="V372">
        <f>Projects!V372</f>
        <v>0</v>
      </c>
      <c r="W372">
        <f>Projects!W372</f>
        <v>0</v>
      </c>
      <c r="X372">
        <f>Projects!X372</f>
        <v>0</v>
      </c>
    </row>
    <row r="373" spans="1:24">
      <c r="A373">
        <f>Projects!A373</f>
        <v>0</v>
      </c>
      <c r="B373">
        <f>Projects!B373</f>
        <v>0</v>
      </c>
      <c r="C373">
        <f>Projects!C373</f>
        <v>0</v>
      </c>
      <c r="D373">
        <f>Projects!D373</f>
        <v>0</v>
      </c>
      <c r="E373">
        <f>Projects!E373</f>
        <v>0</v>
      </c>
      <c r="F373">
        <f>Projects!F373</f>
        <v>0</v>
      </c>
      <c r="G373">
        <f>Projects!G373</f>
        <v>0</v>
      </c>
      <c r="H373">
        <f>Projects!H373</f>
        <v>0</v>
      </c>
      <c r="I373">
        <f>Projects!I373</f>
        <v>0</v>
      </c>
      <c r="J373">
        <f>Projects!J373</f>
        <v>0</v>
      </c>
      <c r="K373">
        <f>Projects!K373</f>
        <v>0</v>
      </c>
      <c r="L373">
        <f>Projects!L373</f>
        <v>0</v>
      </c>
      <c r="M373">
        <f>Projects!M373</f>
        <v>0</v>
      </c>
      <c r="N373">
        <f>Projects!N373</f>
        <v>0</v>
      </c>
      <c r="O373">
        <f>Projects!O373</f>
        <v>0</v>
      </c>
      <c r="P373">
        <f>Projects!P373</f>
        <v>0</v>
      </c>
      <c r="Q373">
        <f>Projects!Q373</f>
        <v>0</v>
      </c>
      <c r="R373">
        <f>Projects!R373</f>
        <v>0</v>
      </c>
      <c r="S373">
        <f>Projects!S373</f>
        <v>0</v>
      </c>
      <c r="T373">
        <f>Projects!T373</f>
        <v>0</v>
      </c>
      <c r="U373">
        <f>Projects!U373</f>
        <v>0</v>
      </c>
      <c r="V373">
        <f>Projects!V373</f>
        <v>0</v>
      </c>
      <c r="W373">
        <f>Projects!W373</f>
        <v>0</v>
      </c>
      <c r="X373">
        <f>Projects!X373</f>
        <v>0</v>
      </c>
    </row>
    <row r="374" spans="1:24">
      <c r="A374">
        <f>Projects!A374</f>
        <v>0</v>
      </c>
      <c r="B374">
        <f>Projects!B374</f>
        <v>0</v>
      </c>
      <c r="C374">
        <f>Projects!C374</f>
        <v>0</v>
      </c>
      <c r="D374">
        <f>Projects!D374</f>
        <v>0</v>
      </c>
      <c r="E374">
        <f>Projects!E374</f>
        <v>0</v>
      </c>
      <c r="F374">
        <f>Projects!F374</f>
        <v>0</v>
      </c>
      <c r="G374">
        <f>Projects!G374</f>
        <v>0</v>
      </c>
      <c r="H374">
        <f>Projects!H374</f>
        <v>0</v>
      </c>
      <c r="I374">
        <f>Projects!I374</f>
        <v>0</v>
      </c>
      <c r="J374">
        <f>Projects!J374</f>
        <v>0</v>
      </c>
      <c r="K374">
        <f>Projects!K374</f>
        <v>0</v>
      </c>
      <c r="L374">
        <f>Projects!L374</f>
        <v>0</v>
      </c>
      <c r="M374">
        <f>Projects!M374</f>
        <v>0</v>
      </c>
      <c r="N374">
        <f>Projects!N374</f>
        <v>0</v>
      </c>
      <c r="O374">
        <f>Projects!O374</f>
        <v>0</v>
      </c>
      <c r="P374">
        <f>Projects!P374</f>
        <v>0</v>
      </c>
      <c r="Q374">
        <f>Projects!Q374</f>
        <v>0</v>
      </c>
      <c r="R374">
        <f>Projects!R374</f>
        <v>0</v>
      </c>
      <c r="S374">
        <f>Projects!S374</f>
        <v>0</v>
      </c>
      <c r="T374">
        <f>Projects!T374</f>
        <v>0</v>
      </c>
      <c r="U374">
        <f>Projects!U374</f>
        <v>0</v>
      </c>
      <c r="V374">
        <f>Projects!V374</f>
        <v>0</v>
      </c>
      <c r="W374">
        <f>Projects!W374</f>
        <v>0</v>
      </c>
      <c r="X374">
        <f>Projects!X374</f>
        <v>0</v>
      </c>
    </row>
    <row r="375" spans="1:24">
      <c r="A375">
        <f>Projects!A375</f>
        <v>0</v>
      </c>
      <c r="B375">
        <f>Projects!B375</f>
        <v>0</v>
      </c>
      <c r="C375">
        <f>Projects!C375</f>
        <v>0</v>
      </c>
      <c r="D375">
        <f>Projects!D375</f>
        <v>0</v>
      </c>
      <c r="E375">
        <f>Projects!E375</f>
        <v>0</v>
      </c>
      <c r="F375">
        <f>Projects!F375</f>
        <v>0</v>
      </c>
      <c r="G375">
        <f>Projects!G375</f>
        <v>0</v>
      </c>
      <c r="H375">
        <f>Projects!H375</f>
        <v>0</v>
      </c>
      <c r="I375">
        <f>Projects!I375</f>
        <v>0</v>
      </c>
      <c r="J375">
        <f>Projects!J375</f>
        <v>0</v>
      </c>
      <c r="K375">
        <f>Projects!K375</f>
        <v>0</v>
      </c>
      <c r="L375">
        <f>Projects!L375</f>
        <v>0</v>
      </c>
      <c r="M375">
        <f>Projects!M375</f>
        <v>0</v>
      </c>
      <c r="N375">
        <f>Projects!N375</f>
        <v>0</v>
      </c>
      <c r="O375">
        <f>Projects!O375</f>
        <v>0</v>
      </c>
      <c r="P375">
        <f>Projects!P375</f>
        <v>0</v>
      </c>
      <c r="Q375">
        <f>Projects!Q375</f>
        <v>0</v>
      </c>
      <c r="R375">
        <f>Projects!R375</f>
        <v>0</v>
      </c>
      <c r="S375">
        <f>Projects!S375</f>
        <v>0</v>
      </c>
      <c r="T375">
        <f>Projects!T375</f>
        <v>0</v>
      </c>
      <c r="U375">
        <f>Projects!U375</f>
        <v>0</v>
      </c>
      <c r="V375">
        <f>Projects!V375</f>
        <v>0</v>
      </c>
      <c r="W375">
        <f>Projects!W375</f>
        <v>0</v>
      </c>
      <c r="X375">
        <f>Projects!X375</f>
        <v>0</v>
      </c>
    </row>
    <row r="376" spans="1:24">
      <c r="A376">
        <f>Projects!A376</f>
        <v>0</v>
      </c>
      <c r="B376">
        <f>Projects!B376</f>
        <v>0</v>
      </c>
      <c r="C376">
        <f>Projects!C376</f>
        <v>0</v>
      </c>
      <c r="D376">
        <f>Projects!D376</f>
        <v>0</v>
      </c>
      <c r="E376">
        <f>Projects!E376</f>
        <v>0</v>
      </c>
      <c r="F376">
        <f>Projects!F376</f>
        <v>0</v>
      </c>
      <c r="G376">
        <f>Projects!G376</f>
        <v>0</v>
      </c>
      <c r="H376">
        <f>Projects!H376</f>
        <v>0</v>
      </c>
      <c r="I376">
        <f>Projects!I376</f>
        <v>0</v>
      </c>
      <c r="J376">
        <f>Projects!J376</f>
        <v>0</v>
      </c>
      <c r="K376">
        <f>Projects!K376</f>
        <v>0</v>
      </c>
      <c r="L376">
        <f>Projects!L376</f>
        <v>0</v>
      </c>
      <c r="M376">
        <f>Projects!M376</f>
        <v>0</v>
      </c>
      <c r="N376">
        <f>Projects!N376</f>
        <v>0</v>
      </c>
      <c r="O376">
        <f>Projects!O376</f>
        <v>0</v>
      </c>
      <c r="P376">
        <f>Projects!P376</f>
        <v>0</v>
      </c>
      <c r="Q376">
        <f>Projects!Q376</f>
        <v>0</v>
      </c>
      <c r="R376">
        <f>Projects!R376</f>
        <v>0</v>
      </c>
      <c r="S376">
        <f>Projects!S376</f>
        <v>0</v>
      </c>
      <c r="T376">
        <f>Projects!T376</f>
        <v>0</v>
      </c>
      <c r="U376">
        <f>Projects!U376</f>
        <v>0</v>
      </c>
      <c r="V376">
        <f>Projects!V376</f>
        <v>0</v>
      </c>
      <c r="W376">
        <f>Projects!W376</f>
        <v>0</v>
      </c>
      <c r="X376">
        <f>Projects!X376</f>
        <v>0</v>
      </c>
    </row>
    <row r="377" spans="1:24">
      <c r="A377">
        <f>Projects!A377</f>
        <v>0</v>
      </c>
      <c r="B377">
        <f>Projects!B377</f>
        <v>0</v>
      </c>
      <c r="C377">
        <f>Projects!C377</f>
        <v>0</v>
      </c>
      <c r="D377">
        <f>Projects!D377</f>
        <v>0</v>
      </c>
      <c r="E377">
        <f>Projects!E377</f>
        <v>0</v>
      </c>
      <c r="F377">
        <f>Projects!F377</f>
        <v>0</v>
      </c>
      <c r="G377">
        <f>Projects!G377</f>
        <v>0</v>
      </c>
      <c r="H377">
        <f>Projects!H377</f>
        <v>0</v>
      </c>
      <c r="I377">
        <f>Projects!I377</f>
        <v>0</v>
      </c>
      <c r="J377">
        <f>Projects!J377</f>
        <v>0</v>
      </c>
      <c r="K377">
        <f>Projects!K377</f>
        <v>0</v>
      </c>
      <c r="L377">
        <f>Projects!L377</f>
        <v>0</v>
      </c>
      <c r="M377">
        <f>Projects!M377</f>
        <v>0</v>
      </c>
      <c r="N377">
        <f>Projects!N377</f>
        <v>0</v>
      </c>
      <c r="O377">
        <f>Projects!O377</f>
        <v>0</v>
      </c>
      <c r="P377">
        <f>Projects!P377</f>
        <v>0</v>
      </c>
      <c r="Q377">
        <f>Projects!Q377</f>
        <v>0</v>
      </c>
      <c r="R377">
        <f>Projects!R377</f>
        <v>0</v>
      </c>
      <c r="S377">
        <f>Projects!S377</f>
        <v>0</v>
      </c>
      <c r="T377">
        <f>Projects!T377</f>
        <v>0</v>
      </c>
      <c r="U377">
        <f>Projects!U377</f>
        <v>0</v>
      </c>
      <c r="V377">
        <f>Projects!V377</f>
        <v>0</v>
      </c>
      <c r="W377">
        <f>Projects!W377</f>
        <v>0</v>
      </c>
      <c r="X377">
        <f>Projects!X377</f>
        <v>0</v>
      </c>
    </row>
    <row r="378" spans="1:24">
      <c r="A378">
        <f>Projects!A378</f>
        <v>0</v>
      </c>
      <c r="B378">
        <f>Projects!B378</f>
        <v>0</v>
      </c>
      <c r="C378">
        <f>Projects!C378</f>
        <v>0</v>
      </c>
      <c r="D378">
        <f>Projects!D378</f>
        <v>0</v>
      </c>
      <c r="E378">
        <f>Projects!E378</f>
        <v>0</v>
      </c>
      <c r="F378">
        <f>Projects!F378</f>
        <v>0</v>
      </c>
      <c r="G378">
        <f>Projects!G378</f>
        <v>0</v>
      </c>
      <c r="H378">
        <f>Projects!H378</f>
        <v>0</v>
      </c>
      <c r="I378">
        <f>Projects!I378</f>
        <v>0</v>
      </c>
      <c r="J378">
        <f>Projects!J378</f>
        <v>0</v>
      </c>
      <c r="K378">
        <f>Projects!K378</f>
        <v>0</v>
      </c>
      <c r="L378">
        <f>Projects!L378</f>
        <v>0</v>
      </c>
      <c r="M378">
        <f>Projects!M378</f>
        <v>0</v>
      </c>
      <c r="N378">
        <f>Projects!N378</f>
        <v>0</v>
      </c>
      <c r="O378">
        <f>Projects!O378</f>
        <v>0</v>
      </c>
      <c r="P378">
        <f>Projects!P378</f>
        <v>0</v>
      </c>
      <c r="Q378">
        <f>Projects!Q378</f>
        <v>0</v>
      </c>
      <c r="R378">
        <f>Projects!R378</f>
        <v>0</v>
      </c>
      <c r="S378">
        <f>Projects!S378</f>
        <v>0</v>
      </c>
      <c r="T378">
        <f>Projects!T378</f>
        <v>0</v>
      </c>
      <c r="U378">
        <f>Projects!U378</f>
        <v>0</v>
      </c>
      <c r="V378">
        <f>Projects!V378</f>
        <v>0</v>
      </c>
      <c r="W378">
        <f>Projects!W378</f>
        <v>0</v>
      </c>
      <c r="X378">
        <f>Projects!X378</f>
        <v>0</v>
      </c>
    </row>
    <row r="379" spans="1:24">
      <c r="A379">
        <f>Projects!A379</f>
        <v>0</v>
      </c>
      <c r="B379">
        <f>Projects!B379</f>
        <v>0</v>
      </c>
      <c r="C379">
        <f>Projects!C379</f>
        <v>0</v>
      </c>
      <c r="D379">
        <f>Projects!D379</f>
        <v>0</v>
      </c>
      <c r="E379">
        <f>Projects!E379</f>
        <v>0</v>
      </c>
      <c r="F379">
        <f>Projects!F379</f>
        <v>0</v>
      </c>
      <c r="G379">
        <f>Projects!G379</f>
        <v>0</v>
      </c>
      <c r="H379">
        <f>Projects!H379</f>
        <v>0</v>
      </c>
      <c r="I379">
        <f>Projects!I379</f>
        <v>0</v>
      </c>
      <c r="J379">
        <f>Projects!J379</f>
        <v>0</v>
      </c>
      <c r="K379">
        <f>Projects!K379</f>
        <v>0</v>
      </c>
      <c r="L379">
        <f>Projects!L379</f>
        <v>0</v>
      </c>
      <c r="M379">
        <f>Projects!M379</f>
        <v>0</v>
      </c>
      <c r="N379">
        <f>Projects!N379</f>
        <v>0</v>
      </c>
      <c r="O379">
        <f>Projects!O379</f>
        <v>0</v>
      </c>
      <c r="P379">
        <f>Projects!P379</f>
        <v>0</v>
      </c>
      <c r="Q379">
        <f>Projects!Q379</f>
        <v>0</v>
      </c>
      <c r="R379">
        <f>Projects!R379</f>
        <v>0</v>
      </c>
      <c r="S379">
        <f>Projects!S379</f>
        <v>0</v>
      </c>
      <c r="T379">
        <f>Projects!T379</f>
        <v>0</v>
      </c>
      <c r="U379">
        <f>Projects!U379</f>
        <v>0</v>
      </c>
      <c r="V379">
        <f>Projects!V379</f>
        <v>0</v>
      </c>
      <c r="W379">
        <f>Projects!W379</f>
        <v>0</v>
      </c>
      <c r="X379">
        <f>Projects!X379</f>
        <v>0</v>
      </c>
    </row>
    <row r="380" spans="1:24">
      <c r="A380">
        <f>Projects!A380</f>
        <v>0</v>
      </c>
      <c r="B380">
        <f>Projects!B380</f>
        <v>0</v>
      </c>
      <c r="C380">
        <f>Projects!C380</f>
        <v>0</v>
      </c>
      <c r="D380">
        <f>Projects!D380</f>
        <v>0</v>
      </c>
      <c r="E380">
        <f>Projects!E380</f>
        <v>0</v>
      </c>
      <c r="F380">
        <f>Projects!F380</f>
        <v>0</v>
      </c>
      <c r="G380">
        <f>Projects!G380</f>
        <v>0</v>
      </c>
      <c r="H380">
        <f>Projects!H380</f>
        <v>0</v>
      </c>
      <c r="I380">
        <f>Projects!I380</f>
        <v>0</v>
      </c>
      <c r="J380">
        <f>Projects!J380</f>
        <v>0</v>
      </c>
      <c r="K380">
        <f>Projects!K380</f>
        <v>0</v>
      </c>
      <c r="L380">
        <f>Projects!L380</f>
        <v>0</v>
      </c>
      <c r="M380">
        <f>Projects!M380</f>
        <v>0</v>
      </c>
      <c r="N380">
        <f>Projects!N380</f>
        <v>0</v>
      </c>
      <c r="O380">
        <f>Projects!O380</f>
        <v>0</v>
      </c>
      <c r="P380">
        <f>Projects!P380</f>
        <v>0</v>
      </c>
      <c r="Q380">
        <f>Projects!Q380</f>
        <v>0</v>
      </c>
      <c r="R380">
        <f>Projects!R380</f>
        <v>0</v>
      </c>
      <c r="S380">
        <f>Projects!S380</f>
        <v>0</v>
      </c>
      <c r="T380">
        <f>Projects!T380</f>
        <v>0</v>
      </c>
      <c r="U380">
        <f>Projects!U380</f>
        <v>0</v>
      </c>
      <c r="V380">
        <f>Projects!V380</f>
        <v>0</v>
      </c>
      <c r="W380">
        <f>Projects!W380</f>
        <v>0</v>
      </c>
      <c r="X380">
        <f>Projects!X380</f>
        <v>0</v>
      </c>
    </row>
    <row r="381" spans="1:24">
      <c r="A381">
        <f>Projects!A381</f>
        <v>0</v>
      </c>
      <c r="B381">
        <f>Projects!B381</f>
        <v>0</v>
      </c>
      <c r="C381">
        <f>Projects!C381</f>
        <v>0</v>
      </c>
      <c r="D381">
        <f>Projects!D381</f>
        <v>0</v>
      </c>
      <c r="E381">
        <f>Projects!E381</f>
        <v>0</v>
      </c>
      <c r="F381">
        <f>Projects!F381</f>
        <v>0</v>
      </c>
      <c r="G381">
        <f>Projects!G381</f>
        <v>0</v>
      </c>
      <c r="H381">
        <f>Projects!H381</f>
        <v>0</v>
      </c>
      <c r="I381">
        <f>Projects!I381</f>
        <v>0</v>
      </c>
      <c r="J381">
        <f>Projects!J381</f>
        <v>0</v>
      </c>
      <c r="K381">
        <f>Projects!K381</f>
        <v>0</v>
      </c>
      <c r="L381">
        <f>Projects!L381</f>
        <v>0</v>
      </c>
      <c r="M381">
        <f>Projects!M381</f>
        <v>0</v>
      </c>
      <c r="N381">
        <f>Projects!N381</f>
        <v>0</v>
      </c>
      <c r="O381">
        <f>Projects!O381</f>
        <v>0</v>
      </c>
      <c r="P381">
        <f>Projects!P381</f>
        <v>0</v>
      </c>
      <c r="Q381">
        <f>Projects!Q381</f>
        <v>0</v>
      </c>
      <c r="R381">
        <f>Projects!R381</f>
        <v>0</v>
      </c>
      <c r="S381">
        <f>Projects!S381</f>
        <v>0</v>
      </c>
      <c r="T381">
        <f>Projects!T381</f>
        <v>0</v>
      </c>
      <c r="U381">
        <f>Projects!U381</f>
        <v>0</v>
      </c>
      <c r="V381">
        <f>Projects!V381</f>
        <v>0</v>
      </c>
      <c r="W381">
        <f>Projects!W381</f>
        <v>0</v>
      </c>
      <c r="X381">
        <f>Projects!X381</f>
        <v>0</v>
      </c>
    </row>
    <row r="382" spans="1:24">
      <c r="A382">
        <f>Projects!A382</f>
        <v>0</v>
      </c>
      <c r="B382">
        <f>Projects!B382</f>
        <v>0</v>
      </c>
      <c r="C382">
        <f>Projects!C382</f>
        <v>0</v>
      </c>
      <c r="D382">
        <f>Projects!D382</f>
        <v>0</v>
      </c>
      <c r="E382">
        <f>Projects!E382</f>
        <v>0</v>
      </c>
      <c r="F382">
        <f>Projects!F382</f>
        <v>0</v>
      </c>
      <c r="G382">
        <f>Projects!G382</f>
        <v>0</v>
      </c>
      <c r="H382">
        <f>Projects!H382</f>
        <v>0</v>
      </c>
      <c r="I382">
        <f>Projects!I382</f>
        <v>0</v>
      </c>
      <c r="J382">
        <f>Projects!J382</f>
        <v>0</v>
      </c>
      <c r="K382">
        <f>Projects!K382</f>
        <v>0</v>
      </c>
      <c r="L382">
        <f>Projects!L382</f>
        <v>0</v>
      </c>
      <c r="M382">
        <f>Projects!M382</f>
        <v>0</v>
      </c>
      <c r="N382">
        <f>Projects!N382</f>
        <v>0</v>
      </c>
      <c r="O382">
        <f>Projects!O382</f>
        <v>0</v>
      </c>
      <c r="P382">
        <f>Projects!P382</f>
        <v>0</v>
      </c>
      <c r="Q382">
        <f>Projects!Q382</f>
        <v>0</v>
      </c>
      <c r="R382">
        <f>Projects!R382</f>
        <v>0</v>
      </c>
      <c r="S382">
        <f>Projects!S382</f>
        <v>0</v>
      </c>
      <c r="T382">
        <f>Projects!T382</f>
        <v>0</v>
      </c>
      <c r="U382">
        <f>Projects!U382</f>
        <v>0</v>
      </c>
      <c r="V382">
        <f>Projects!V382</f>
        <v>0</v>
      </c>
      <c r="W382">
        <f>Projects!W382</f>
        <v>0</v>
      </c>
      <c r="X382">
        <f>Projects!X382</f>
        <v>0</v>
      </c>
    </row>
    <row r="383" spans="1:24">
      <c r="A383">
        <f>Projects!A383</f>
        <v>0</v>
      </c>
      <c r="B383">
        <f>Projects!B383</f>
        <v>0</v>
      </c>
      <c r="C383">
        <f>Projects!C383</f>
        <v>0</v>
      </c>
      <c r="D383">
        <f>Projects!D383</f>
        <v>0</v>
      </c>
      <c r="E383">
        <f>Projects!E383</f>
        <v>0</v>
      </c>
      <c r="F383">
        <f>Projects!F383</f>
        <v>0</v>
      </c>
      <c r="G383">
        <f>Projects!G383</f>
        <v>0</v>
      </c>
      <c r="H383">
        <f>Projects!H383</f>
        <v>0</v>
      </c>
      <c r="I383">
        <f>Projects!I383</f>
        <v>0</v>
      </c>
      <c r="J383">
        <f>Projects!J383</f>
        <v>0</v>
      </c>
      <c r="K383">
        <f>Projects!K383</f>
        <v>0</v>
      </c>
      <c r="L383">
        <f>Projects!L383</f>
        <v>0</v>
      </c>
      <c r="M383">
        <f>Projects!M383</f>
        <v>0</v>
      </c>
      <c r="N383">
        <f>Projects!N383</f>
        <v>0</v>
      </c>
      <c r="O383">
        <f>Projects!O383</f>
        <v>0</v>
      </c>
      <c r="P383">
        <f>Projects!P383</f>
        <v>0</v>
      </c>
      <c r="Q383">
        <f>Projects!Q383</f>
        <v>0</v>
      </c>
      <c r="R383">
        <f>Projects!R383</f>
        <v>0</v>
      </c>
      <c r="S383">
        <f>Projects!S383</f>
        <v>0</v>
      </c>
      <c r="T383">
        <f>Projects!T383</f>
        <v>0</v>
      </c>
      <c r="U383">
        <f>Projects!U383</f>
        <v>0</v>
      </c>
      <c r="V383">
        <f>Projects!V383</f>
        <v>0</v>
      </c>
      <c r="W383">
        <f>Projects!W383</f>
        <v>0</v>
      </c>
      <c r="X383">
        <f>Projects!X383</f>
        <v>0</v>
      </c>
    </row>
    <row r="384" spans="1:24">
      <c r="A384">
        <f>Projects!A384</f>
        <v>0</v>
      </c>
      <c r="B384">
        <f>Projects!B384</f>
        <v>0</v>
      </c>
      <c r="C384">
        <f>Projects!C384</f>
        <v>0</v>
      </c>
      <c r="D384">
        <f>Projects!D384</f>
        <v>0</v>
      </c>
      <c r="E384">
        <f>Projects!E384</f>
        <v>0</v>
      </c>
      <c r="F384">
        <f>Projects!F384</f>
        <v>0</v>
      </c>
      <c r="G384">
        <f>Projects!G384</f>
        <v>0</v>
      </c>
      <c r="H384">
        <f>Projects!H384</f>
        <v>0</v>
      </c>
      <c r="I384">
        <f>Projects!I384</f>
        <v>0</v>
      </c>
      <c r="J384">
        <f>Projects!J384</f>
        <v>0</v>
      </c>
      <c r="K384">
        <f>Projects!K384</f>
        <v>0</v>
      </c>
      <c r="L384">
        <f>Projects!L384</f>
        <v>0</v>
      </c>
      <c r="M384">
        <f>Projects!M384</f>
        <v>0</v>
      </c>
      <c r="N384">
        <f>Projects!N384</f>
        <v>0</v>
      </c>
      <c r="O384">
        <f>Projects!O384</f>
        <v>0</v>
      </c>
      <c r="P384">
        <f>Projects!P384</f>
        <v>0</v>
      </c>
      <c r="Q384">
        <f>Projects!Q384</f>
        <v>0</v>
      </c>
      <c r="R384">
        <f>Projects!R384</f>
        <v>0</v>
      </c>
      <c r="S384">
        <f>Projects!S384</f>
        <v>0</v>
      </c>
      <c r="T384">
        <f>Projects!T384</f>
        <v>0</v>
      </c>
      <c r="U384">
        <f>Projects!U384</f>
        <v>0</v>
      </c>
      <c r="V384">
        <f>Projects!V384</f>
        <v>0</v>
      </c>
      <c r="W384">
        <f>Projects!W384</f>
        <v>0</v>
      </c>
      <c r="X384">
        <f>Projects!X384</f>
        <v>0</v>
      </c>
    </row>
    <row r="385" spans="1:24">
      <c r="A385">
        <f>Projects!A385</f>
        <v>0</v>
      </c>
      <c r="B385">
        <f>Projects!B385</f>
        <v>0</v>
      </c>
      <c r="C385">
        <f>Projects!C385</f>
        <v>0</v>
      </c>
      <c r="D385">
        <f>Projects!D385</f>
        <v>0</v>
      </c>
      <c r="E385">
        <f>Projects!E385</f>
        <v>0</v>
      </c>
      <c r="F385">
        <f>Projects!F385</f>
        <v>0</v>
      </c>
      <c r="G385">
        <f>Projects!G385</f>
        <v>0</v>
      </c>
      <c r="H385">
        <f>Projects!H385</f>
        <v>0</v>
      </c>
      <c r="I385">
        <f>Projects!I385</f>
        <v>0</v>
      </c>
      <c r="J385">
        <f>Projects!J385</f>
        <v>0</v>
      </c>
      <c r="K385">
        <f>Projects!K385</f>
        <v>0</v>
      </c>
      <c r="L385">
        <f>Projects!L385</f>
        <v>0</v>
      </c>
      <c r="M385">
        <f>Projects!M385</f>
        <v>0</v>
      </c>
      <c r="N385">
        <f>Projects!N385</f>
        <v>0</v>
      </c>
      <c r="O385">
        <f>Projects!O385</f>
        <v>0</v>
      </c>
      <c r="P385">
        <f>Projects!P385</f>
        <v>0</v>
      </c>
      <c r="Q385">
        <f>Projects!Q385</f>
        <v>0</v>
      </c>
      <c r="R385">
        <f>Projects!R385</f>
        <v>0</v>
      </c>
      <c r="S385">
        <f>Projects!S385</f>
        <v>0</v>
      </c>
      <c r="T385">
        <f>Projects!T385</f>
        <v>0</v>
      </c>
      <c r="U385">
        <f>Projects!U385</f>
        <v>0</v>
      </c>
      <c r="V385">
        <f>Projects!V385</f>
        <v>0</v>
      </c>
      <c r="W385">
        <f>Projects!W385</f>
        <v>0</v>
      </c>
      <c r="X385">
        <f>Projects!X385</f>
        <v>0</v>
      </c>
    </row>
    <row r="386" spans="1:24">
      <c r="A386">
        <f>Projects!A386</f>
        <v>0</v>
      </c>
      <c r="B386">
        <f>Projects!B386</f>
        <v>0</v>
      </c>
      <c r="C386">
        <f>Projects!C386</f>
        <v>0</v>
      </c>
      <c r="D386">
        <f>Projects!D386</f>
        <v>0</v>
      </c>
      <c r="E386">
        <f>Projects!E386</f>
        <v>0</v>
      </c>
      <c r="F386">
        <f>Projects!F386</f>
        <v>0</v>
      </c>
      <c r="G386">
        <f>Projects!G386</f>
        <v>0</v>
      </c>
      <c r="H386">
        <f>Projects!H386</f>
        <v>0</v>
      </c>
      <c r="I386">
        <f>Projects!I386</f>
        <v>0</v>
      </c>
      <c r="J386">
        <f>Projects!J386</f>
        <v>0</v>
      </c>
      <c r="K386">
        <f>Projects!K386</f>
        <v>0</v>
      </c>
      <c r="L386">
        <f>Projects!L386</f>
        <v>0</v>
      </c>
      <c r="M386">
        <f>Projects!M386</f>
        <v>0</v>
      </c>
      <c r="N386">
        <f>Projects!N386</f>
        <v>0</v>
      </c>
      <c r="O386">
        <f>Projects!O386</f>
        <v>0</v>
      </c>
      <c r="P386">
        <f>Projects!P386</f>
        <v>0</v>
      </c>
      <c r="Q386">
        <f>Projects!Q386</f>
        <v>0</v>
      </c>
      <c r="R386">
        <f>Projects!R386</f>
        <v>0</v>
      </c>
      <c r="S386">
        <f>Projects!S386</f>
        <v>0</v>
      </c>
      <c r="T386">
        <f>Projects!T386</f>
        <v>0</v>
      </c>
      <c r="U386">
        <f>Projects!U386</f>
        <v>0</v>
      </c>
      <c r="V386">
        <f>Projects!V386</f>
        <v>0</v>
      </c>
      <c r="W386">
        <f>Projects!W386</f>
        <v>0</v>
      </c>
      <c r="X386">
        <f>Projects!X386</f>
        <v>0</v>
      </c>
    </row>
    <row r="387" spans="1:24">
      <c r="A387">
        <f>Projects!A387</f>
        <v>0</v>
      </c>
      <c r="B387">
        <f>Projects!B387</f>
        <v>0</v>
      </c>
      <c r="C387">
        <f>Projects!C387</f>
        <v>0</v>
      </c>
      <c r="D387">
        <f>Projects!D387</f>
        <v>0</v>
      </c>
      <c r="E387">
        <f>Projects!E387</f>
        <v>0</v>
      </c>
      <c r="F387">
        <f>Projects!F387</f>
        <v>0</v>
      </c>
      <c r="G387">
        <f>Projects!G387</f>
        <v>0</v>
      </c>
      <c r="H387">
        <f>Projects!H387</f>
        <v>0</v>
      </c>
      <c r="I387">
        <f>Projects!I387</f>
        <v>0</v>
      </c>
      <c r="J387">
        <f>Projects!J387</f>
        <v>0</v>
      </c>
      <c r="K387">
        <f>Projects!K387</f>
        <v>0</v>
      </c>
      <c r="L387">
        <f>Projects!L387</f>
        <v>0</v>
      </c>
      <c r="M387">
        <f>Projects!M387</f>
        <v>0</v>
      </c>
      <c r="N387">
        <f>Projects!N387</f>
        <v>0</v>
      </c>
      <c r="O387">
        <f>Projects!O387</f>
        <v>0</v>
      </c>
      <c r="P387">
        <f>Projects!P387</f>
        <v>0</v>
      </c>
      <c r="Q387">
        <f>Projects!Q387</f>
        <v>0</v>
      </c>
      <c r="R387">
        <f>Projects!R387</f>
        <v>0</v>
      </c>
      <c r="S387">
        <f>Projects!S387</f>
        <v>0</v>
      </c>
      <c r="T387">
        <f>Projects!T387</f>
        <v>0</v>
      </c>
      <c r="U387">
        <f>Projects!U387</f>
        <v>0</v>
      </c>
      <c r="V387">
        <f>Projects!V387</f>
        <v>0</v>
      </c>
      <c r="W387">
        <f>Projects!W387</f>
        <v>0</v>
      </c>
      <c r="X387">
        <f>Projects!X387</f>
        <v>0</v>
      </c>
    </row>
    <row r="388" spans="1:24">
      <c r="A388">
        <f>Projects!A388</f>
        <v>0</v>
      </c>
      <c r="B388">
        <f>Projects!B388</f>
        <v>0</v>
      </c>
      <c r="C388">
        <f>Projects!C388</f>
        <v>0</v>
      </c>
      <c r="D388">
        <f>Projects!D388</f>
        <v>0</v>
      </c>
      <c r="E388">
        <f>Projects!E388</f>
        <v>0</v>
      </c>
      <c r="F388">
        <f>Projects!F388</f>
        <v>0</v>
      </c>
      <c r="G388">
        <f>Projects!G388</f>
        <v>0</v>
      </c>
      <c r="H388">
        <f>Projects!H388</f>
        <v>0</v>
      </c>
      <c r="I388">
        <f>Projects!I388</f>
        <v>0</v>
      </c>
      <c r="J388">
        <f>Projects!J388</f>
        <v>0</v>
      </c>
      <c r="K388">
        <f>Projects!K388</f>
        <v>0</v>
      </c>
      <c r="L388">
        <f>Projects!L388</f>
        <v>0</v>
      </c>
      <c r="M388">
        <f>Projects!M388</f>
        <v>0</v>
      </c>
      <c r="N388">
        <f>Projects!N388</f>
        <v>0</v>
      </c>
      <c r="O388">
        <f>Projects!O388</f>
        <v>0</v>
      </c>
      <c r="P388">
        <f>Projects!P388</f>
        <v>0</v>
      </c>
      <c r="Q388">
        <f>Projects!Q388</f>
        <v>0</v>
      </c>
      <c r="R388">
        <f>Projects!R388</f>
        <v>0</v>
      </c>
      <c r="S388">
        <f>Projects!S388</f>
        <v>0</v>
      </c>
      <c r="T388">
        <f>Projects!T388</f>
        <v>0</v>
      </c>
      <c r="U388">
        <f>Projects!U388</f>
        <v>0</v>
      </c>
      <c r="V388">
        <f>Projects!V388</f>
        <v>0</v>
      </c>
      <c r="W388">
        <f>Projects!W388</f>
        <v>0</v>
      </c>
      <c r="X388">
        <f>Projects!X388</f>
        <v>0</v>
      </c>
    </row>
    <row r="389" spans="1:24">
      <c r="A389">
        <f>Projects!A389</f>
        <v>0</v>
      </c>
      <c r="B389">
        <f>Projects!B389</f>
        <v>0</v>
      </c>
      <c r="C389">
        <f>Projects!C389</f>
        <v>0</v>
      </c>
      <c r="D389">
        <f>Projects!D389</f>
        <v>0</v>
      </c>
      <c r="E389">
        <f>Projects!E389</f>
        <v>0</v>
      </c>
      <c r="F389">
        <f>Projects!F389</f>
        <v>0</v>
      </c>
      <c r="G389">
        <f>Projects!G389</f>
        <v>0</v>
      </c>
      <c r="H389">
        <f>Projects!H389</f>
        <v>0</v>
      </c>
      <c r="I389">
        <f>Projects!I389</f>
        <v>0</v>
      </c>
      <c r="J389">
        <f>Projects!J389</f>
        <v>0</v>
      </c>
      <c r="K389">
        <f>Projects!K389</f>
        <v>0</v>
      </c>
      <c r="L389">
        <f>Projects!L389</f>
        <v>0</v>
      </c>
      <c r="M389">
        <f>Projects!M389</f>
        <v>0</v>
      </c>
      <c r="N389">
        <f>Projects!N389</f>
        <v>0</v>
      </c>
      <c r="O389">
        <f>Projects!O389</f>
        <v>0</v>
      </c>
      <c r="P389">
        <f>Projects!P389</f>
        <v>0</v>
      </c>
      <c r="Q389">
        <f>Projects!Q389</f>
        <v>0</v>
      </c>
      <c r="R389">
        <f>Projects!R389</f>
        <v>0</v>
      </c>
      <c r="S389">
        <f>Projects!S389</f>
        <v>0</v>
      </c>
      <c r="T389">
        <f>Projects!T389</f>
        <v>0</v>
      </c>
      <c r="U389">
        <f>Projects!U389</f>
        <v>0</v>
      </c>
      <c r="V389">
        <f>Projects!V389</f>
        <v>0</v>
      </c>
      <c r="W389">
        <f>Projects!W389</f>
        <v>0</v>
      </c>
      <c r="X389">
        <f>Projects!X389</f>
        <v>0</v>
      </c>
    </row>
    <row r="390" spans="1:24">
      <c r="A390">
        <f>Projects!A390</f>
        <v>0</v>
      </c>
      <c r="B390">
        <f>Projects!B390</f>
        <v>0</v>
      </c>
      <c r="C390">
        <f>Projects!C390</f>
        <v>0</v>
      </c>
      <c r="D390">
        <f>Projects!D390</f>
        <v>0</v>
      </c>
      <c r="E390">
        <f>Projects!E390</f>
        <v>0</v>
      </c>
      <c r="F390">
        <f>Projects!F390</f>
        <v>0</v>
      </c>
      <c r="G390">
        <f>Projects!G390</f>
        <v>0</v>
      </c>
      <c r="H390">
        <f>Projects!H390</f>
        <v>0</v>
      </c>
      <c r="I390">
        <f>Projects!I390</f>
        <v>0</v>
      </c>
      <c r="J390">
        <f>Projects!J390</f>
        <v>0</v>
      </c>
      <c r="K390">
        <f>Projects!K390</f>
        <v>0</v>
      </c>
      <c r="L390">
        <f>Projects!L390</f>
        <v>0</v>
      </c>
      <c r="M390">
        <f>Projects!M390</f>
        <v>0</v>
      </c>
      <c r="N390">
        <f>Projects!N390</f>
        <v>0</v>
      </c>
      <c r="O390">
        <f>Projects!O390</f>
        <v>0</v>
      </c>
      <c r="P390">
        <f>Projects!P390</f>
        <v>0</v>
      </c>
      <c r="Q390">
        <f>Projects!Q390</f>
        <v>0</v>
      </c>
      <c r="R390">
        <f>Projects!R390</f>
        <v>0</v>
      </c>
      <c r="S390">
        <f>Projects!S390</f>
        <v>0</v>
      </c>
      <c r="T390">
        <f>Projects!T390</f>
        <v>0</v>
      </c>
      <c r="U390">
        <f>Projects!U390</f>
        <v>0</v>
      </c>
      <c r="V390">
        <f>Projects!V390</f>
        <v>0</v>
      </c>
      <c r="W390">
        <f>Projects!W390</f>
        <v>0</v>
      </c>
      <c r="X390">
        <f>Projects!X390</f>
        <v>0</v>
      </c>
    </row>
    <row r="391" spans="1:24">
      <c r="A391">
        <f>Projects!A391</f>
        <v>0</v>
      </c>
      <c r="B391">
        <f>Projects!B391</f>
        <v>0</v>
      </c>
      <c r="C391">
        <f>Projects!C391</f>
        <v>0</v>
      </c>
      <c r="D391">
        <f>Projects!D391</f>
        <v>0</v>
      </c>
      <c r="E391">
        <f>Projects!E391</f>
        <v>0</v>
      </c>
      <c r="F391">
        <f>Projects!F391</f>
        <v>0</v>
      </c>
      <c r="G391">
        <f>Projects!G391</f>
        <v>0</v>
      </c>
      <c r="H391">
        <f>Projects!H391</f>
        <v>0</v>
      </c>
      <c r="I391">
        <f>Projects!I391</f>
        <v>0</v>
      </c>
      <c r="J391">
        <f>Projects!J391</f>
        <v>0</v>
      </c>
      <c r="K391">
        <f>Projects!K391</f>
        <v>0</v>
      </c>
      <c r="L391">
        <f>Projects!L391</f>
        <v>0</v>
      </c>
      <c r="M391">
        <f>Projects!M391</f>
        <v>0</v>
      </c>
      <c r="N391">
        <f>Projects!N391</f>
        <v>0</v>
      </c>
      <c r="O391">
        <f>Projects!O391</f>
        <v>0</v>
      </c>
      <c r="P391">
        <f>Projects!P391</f>
        <v>0</v>
      </c>
      <c r="Q391">
        <f>Projects!Q391</f>
        <v>0</v>
      </c>
      <c r="R391">
        <f>Projects!R391</f>
        <v>0</v>
      </c>
      <c r="S391">
        <f>Projects!S391</f>
        <v>0</v>
      </c>
      <c r="T391">
        <f>Projects!T391</f>
        <v>0</v>
      </c>
      <c r="U391">
        <f>Projects!U391</f>
        <v>0</v>
      </c>
      <c r="V391">
        <f>Projects!V391</f>
        <v>0</v>
      </c>
      <c r="W391">
        <f>Projects!W391</f>
        <v>0</v>
      </c>
      <c r="X391">
        <f>Projects!X391</f>
        <v>0</v>
      </c>
    </row>
    <row r="392" spans="1:24">
      <c r="A392">
        <f>Projects!A392</f>
        <v>0</v>
      </c>
      <c r="B392">
        <f>Projects!B392</f>
        <v>0</v>
      </c>
      <c r="C392">
        <f>Projects!C392</f>
        <v>0</v>
      </c>
      <c r="D392">
        <f>Projects!D392</f>
        <v>0</v>
      </c>
      <c r="E392">
        <f>Projects!E392</f>
        <v>0</v>
      </c>
      <c r="F392">
        <f>Projects!F392</f>
        <v>0</v>
      </c>
      <c r="G392">
        <f>Projects!G392</f>
        <v>0</v>
      </c>
      <c r="H392">
        <f>Projects!H392</f>
        <v>0</v>
      </c>
      <c r="I392">
        <f>Projects!I392</f>
        <v>0</v>
      </c>
      <c r="J392">
        <f>Projects!J392</f>
        <v>0</v>
      </c>
      <c r="K392">
        <f>Projects!K392</f>
        <v>0</v>
      </c>
      <c r="L392">
        <f>Projects!L392</f>
        <v>0</v>
      </c>
      <c r="M392">
        <f>Projects!M392</f>
        <v>0</v>
      </c>
      <c r="N392">
        <f>Projects!N392</f>
        <v>0</v>
      </c>
      <c r="O392">
        <f>Projects!O392</f>
        <v>0</v>
      </c>
      <c r="P392">
        <f>Projects!P392</f>
        <v>0</v>
      </c>
      <c r="Q392">
        <f>Projects!Q392</f>
        <v>0</v>
      </c>
      <c r="R392">
        <f>Projects!R392</f>
        <v>0</v>
      </c>
      <c r="S392">
        <f>Projects!S392</f>
        <v>0</v>
      </c>
      <c r="T392">
        <f>Projects!T392</f>
        <v>0</v>
      </c>
      <c r="U392">
        <f>Projects!U392</f>
        <v>0</v>
      </c>
      <c r="V392">
        <f>Projects!V392</f>
        <v>0</v>
      </c>
      <c r="W392">
        <f>Projects!W392</f>
        <v>0</v>
      </c>
      <c r="X392">
        <f>Projects!X392</f>
        <v>0</v>
      </c>
    </row>
    <row r="393" spans="1:24">
      <c r="A393">
        <f>Projects!A393</f>
        <v>0</v>
      </c>
      <c r="B393">
        <f>Projects!B393</f>
        <v>0</v>
      </c>
      <c r="C393">
        <f>Projects!C393</f>
        <v>0</v>
      </c>
      <c r="D393">
        <f>Projects!D393</f>
        <v>0</v>
      </c>
      <c r="E393">
        <f>Projects!E393</f>
        <v>0</v>
      </c>
      <c r="F393">
        <f>Projects!F393</f>
        <v>0</v>
      </c>
      <c r="G393">
        <f>Projects!G393</f>
        <v>0</v>
      </c>
      <c r="H393">
        <f>Projects!H393</f>
        <v>0</v>
      </c>
      <c r="I393">
        <f>Projects!I393</f>
        <v>0</v>
      </c>
      <c r="J393">
        <f>Projects!J393</f>
        <v>0</v>
      </c>
      <c r="K393">
        <f>Projects!K393</f>
        <v>0</v>
      </c>
      <c r="L393">
        <f>Projects!L393</f>
        <v>0</v>
      </c>
      <c r="M393">
        <f>Projects!M393</f>
        <v>0</v>
      </c>
      <c r="N393">
        <f>Projects!N393</f>
        <v>0</v>
      </c>
      <c r="O393">
        <f>Projects!O393</f>
        <v>0</v>
      </c>
      <c r="P393">
        <f>Projects!P393</f>
        <v>0</v>
      </c>
      <c r="Q393">
        <f>Projects!Q393</f>
        <v>0</v>
      </c>
      <c r="R393">
        <f>Projects!R393</f>
        <v>0</v>
      </c>
      <c r="S393">
        <f>Projects!S393</f>
        <v>0</v>
      </c>
      <c r="T393">
        <f>Projects!T393</f>
        <v>0</v>
      </c>
      <c r="U393">
        <f>Projects!U393</f>
        <v>0</v>
      </c>
      <c r="V393">
        <f>Projects!V393</f>
        <v>0</v>
      </c>
      <c r="W393">
        <f>Projects!W393</f>
        <v>0</v>
      </c>
      <c r="X393">
        <f>Projects!X393</f>
        <v>0</v>
      </c>
    </row>
    <row r="394" spans="1:24">
      <c r="A394">
        <f>Projects!A394</f>
        <v>0</v>
      </c>
      <c r="B394">
        <f>Projects!B394</f>
        <v>0</v>
      </c>
      <c r="C394">
        <f>Projects!C394</f>
        <v>0</v>
      </c>
      <c r="D394">
        <f>Projects!D394</f>
        <v>0</v>
      </c>
      <c r="E394">
        <f>Projects!E394</f>
        <v>0</v>
      </c>
      <c r="F394">
        <f>Projects!F394</f>
        <v>0</v>
      </c>
      <c r="G394">
        <f>Projects!G394</f>
        <v>0</v>
      </c>
      <c r="H394">
        <f>Projects!H394</f>
        <v>0</v>
      </c>
      <c r="I394">
        <f>Projects!I394</f>
        <v>0</v>
      </c>
      <c r="J394">
        <f>Projects!J394</f>
        <v>0</v>
      </c>
      <c r="K394">
        <f>Projects!K394</f>
        <v>0</v>
      </c>
      <c r="L394">
        <f>Projects!L394</f>
        <v>0</v>
      </c>
      <c r="M394">
        <f>Projects!M394</f>
        <v>0</v>
      </c>
      <c r="N394">
        <f>Projects!N394</f>
        <v>0</v>
      </c>
      <c r="O394">
        <f>Projects!O394</f>
        <v>0</v>
      </c>
      <c r="P394">
        <f>Projects!P394</f>
        <v>0</v>
      </c>
      <c r="Q394">
        <f>Projects!Q394</f>
        <v>0</v>
      </c>
      <c r="R394">
        <f>Projects!R394</f>
        <v>0</v>
      </c>
      <c r="S394">
        <f>Projects!S394</f>
        <v>0</v>
      </c>
      <c r="T394">
        <f>Projects!T394</f>
        <v>0</v>
      </c>
      <c r="U394">
        <f>Projects!U394</f>
        <v>0</v>
      </c>
      <c r="V394">
        <f>Projects!V394</f>
        <v>0</v>
      </c>
      <c r="W394">
        <f>Projects!W394</f>
        <v>0</v>
      </c>
      <c r="X394">
        <f>Projects!X394</f>
        <v>0</v>
      </c>
    </row>
    <row r="395" spans="1:24">
      <c r="A395">
        <f>Projects!A395</f>
        <v>0</v>
      </c>
      <c r="B395">
        <f>Projects!B395</f>
        <v>0</v>
      </c>
      <c r="C395">
        <f>Projects!C395</f>
        <v>0</v>
      </c>
      <c r="D395">
        <f>Projects!D395</f>
        <v>0</v>
      </c>
      <c r="E395">
        <f>Projects!E395</f>
        <v>0</v>
      </c>
      <c r="F395">
        <f>Projects!F395</f>
        <v>0</v>
      </c>
      <c r="G395">
        <f>Projects!G395</f>
        <v>0</v>
      </c>
      <c r="H395">
        <f>Projects!H395</f>
        <v>0</v>
      </c>
      <c r="I395">
        <f>Projects!I395</f>
        <v>0</v>
      </c>
      <c r="J395">
        <f>Projects!J395</f>
        <v>0</v>
      </c>
      <c r="K395">
        <f>Projects!K395</f>
        <v>0</v>
      </c>
      <c r="L395">
        <f>Projects!L395</f>
        <v>0</v>
      </c>
      <c r="M395">
        <f>Projects!M395</f>
        <v>0</v>
      </c>
      <c r="N395">
        <f>Projects!N395</f>
        <v>0</v>
      </c>
      <c r="O395">
        <f>Projects!O395</f>
        <v>0</v>
      </c>
      <c r="P395">
        <f>Projects!P395</f>
        <v>0</v>
      </c>
      <c r="Q395">
        <f>Projects!Q395</f>
        <v>0</v>
      </c>
      <c r="R395">
        <f>Projects!R395</f>
        <v>0</v>
      </c>
      <c r="S395">
        <f>Projects!S395</f>
        <v>0</v>
      </c>
      <c r="T395">
        <f>Projects!T395</f>
        <v>0</v>
      </c>
      <c r="U395">
        <f>Projects!U395</f>
        <v>0</v>
      </c>
      <c r="V395">
        <f>Projects!V395</f>
        <v>0</v>
      </c>
      <c r="W395">
        <f>Projects!W395</f>
        <v>0</v>
      </c>
      <c r="X395">
        <f>Projects!X395</f>
        <v>0</v>
      </c>
    </row>
    <row r="396" spans="1:24">
      <c r="A396">
        <f>Projects!A396</f>
        <v>0</v>
      </c>
      <c r="B396">
        <f>Projects!B396</f>
        <v>0</v>
      </c>
      <c r="C396">
        <f>Projects!C396</f>
        <v>0</v>
      </c>
      <c r="D396">
        <f>Projects!D396</f>
        <v>0</v>
      </c>
      <c r="E396">
        <f>Projects!E396</f>
        <v>0</v>
      </c>
      <c r="F396">
        <f>Projects!F396</f>
        <v>0</v>
      </c>
      <c r="G396">
        <f>Projects!G396</f>
        <v>0</v>
      </c>
      <c r="H396">
        <f>Projects!H396</f>
        <v>0</v>
      </c>
      <c r="I396">
        <f>Projects!I396</f>
        <v>0</v>
      </c>
      <c r="J396">
        <f>Projects!J396</f>
        <v>0</v>
      </c>
      <c r="K396">
        <f>Projects!K396</f>
        <v>0</v>
      </c>
      <c r="L396">
        <f>Projects!L396</f>
        <v>0</v>
      </c>
      <c r="M396">
        <f>Projects!M396</f>
        <v>0</v>
      </c>
      <c r="N396">
        <f>Projects!N396</f>
        <v>0</v>
      </c>
      <c r="O396">
        <f>Projects!O396</f>
        <v>0</v>
      </c>
      <c r="P396">
        <f>Projects!P396</f>
        <v>0</v>
      </c>
      <c r="Q396">
        <f>Projects!Q396</f>
        <v>0</v>
      </c>
      <c r="R396">
        <f>Projects!R396</f>
        <v>0</v>
      </c>
      <c r="S396">
        <f>Projects!S396</f>
        <v>0</v>
      </c>
      <c r="T396">
        <f>Projects!T396</f>
        <v>0</v>
      </c>
      <c r="U396">
        <f>Projects!U396</f>
        <v>0</v>
      </c>
      <c r="V396">
        <f>Projects!V396</f>
        <v>0</v>
      </c>
      <c r="W396">
        <f>Projects!W396</f>
        <v>0</v>
      </c>
      <c r="X396">
        <f>Projects!X396</f>
        <v>0</v>
      </c>
    </row>
    <row r="397" spans="1:24">
      <c r="A397">
        <f>Projects!A397</f>
        <v>0</v>
      </c>
      <c r="B397">
        <f>Projects!B397</f>
        <v>0</v>
      </c>
      <c r="C397">
        <f>Projects!C397</f>
        <v>0</v>
      </c>
      <c r="D397">
        <f>Projects!D397</f>
        <v>0</v>
      </c>
      <c r="E397">
        <f>Projects!E397</f>
        <v>0</v>
      </c>
      <c r="F397">
        <f>Projects!F397</f>
        <v>0</v>
      </c>
      <c r="G397">
        <f>Projects!G397</f>
        <v>0</v>
      </c>
      <c r="H397">
        <f>Projects!H397</f>
        <v>0</v>
      </c>
      <c r="I397">
        <f>Projects!I397</f>
        <v>0</v>
      </c>
      <c r="J397">
        <f>Projects!J397</f>
        <v>0</v>
      </c>
      <c r="K397">
        <f>Projects!K397</f>
        <v>0</v>
      </c>
      <c r="L397">
        <f>Projects!L397</f>
        <v>0</v>
      </c>
      <c r="M397">
        <f>Projects!M397</f>
        <v>0</v>
      </c>
      <c r="N397">
        <f>Projects!N397</f>
        <v>0</v>
      </c>
      <c r="O397">
        <f>Projects!O397</f>
        <v>0</v>
      </c>
      <c r="P397">
        <f>Projects!P397</f>
        <v>0</v>
      </c>
      <c r="Q397">
        <f>Projects!Q397</f>
        <v>0</v>
      </c>
      <c r="R397">
        <f>Projects!R397</f>
        <v>0</v>
      </c>
      <c r="S397">
        <f>Projects!S397</f>
        <v>0</v>
      </c>
      <c r="T397">
        <f>Projects!T397</f>
        <v>0</v>
      </c>
      <c r="U397">
        <f>Projects!U397</f>
        <v>0</v>
      </c>
      <c r="V397">
        <f>Projects!V397</f>
        <v>0</v>
      </c>
      <c r="W397">
        <f>Projects!W397</f>
        <v>0</v>
      </c>
      <c r="X397">
        <f>Projects!X397</f>
        <v>0</v>
      </c>
    </row>
    <row r="398" spans="1:24">
      <c r="A398">
        <f>Projects!A398</f>
        <v>0</v>
      </c>
      <c r="B398">
        <f>Projects!B398</f>
        <v>0</v>
      </c>
      <c r="C398">
        <f>Projects!C398</f>
        <v>0</v>
      </c>
      <c r="D398">
        <f>Projects!D398</f>
        <v>0</v>
      </c>
      <c r="E398">
        <f>Projects!E398</f>
        <v>0</v>
      </c>
      <c r="F398">
        <f>Projects!F398</f>
        <v>0</v>
      </c>
      <c r="G398">
        <f>Projects!G398</f>
        <v>0</v>
      </c>
      <c r="H398">
        <f>Projects!H398</f>
        <v>0</v>
      </c>
      <c r="I398">
        <f>Projects!I398</f>
        <v>0</v>
      </c>
      <c r="J398">
        <f>Projects!J398</f>
        <v>0</v>
      </c>
      <c r="K398">
        <f>Projects!K398</f>
        <v>0</v>
      </c>
      <c r="L398">
        <f>Projects!L398</f>
        <v>0</v>
      </c>
      <c r="M398">
        <f>Projects!M398</f>
        <v>0</v>
      </c>
      <c r="N398">
        <f>Projects!N398</f>
        <v>0</v>
      </c>
      <c r="O398">
        <f>Projects!O398</f>
        <v>0</v>
      </c>
      <c r="P398">
        <f>Projects!P398</f>
        <v>0</v>
      </c>
      <c r="Q398">
        <f>Projects!Q398</f>
        <v>0</v>
      </c>
      <c r="R398">
        <f>Projects!R398</f>
        <v>0</v>
      </c>
      <c r="S398">
        <f>Projects!S398</f>
        <v>0</v>
      </c>
      <c r="T398">
        <f>Projects!T398</f>
        <v>0</v>
      </c>
      <c r="U398">
        <f>Projects!U398</f>
        <v>0</v>
      </c>
      <c r="V398">
        <f>Projects!V398</f>
        <v>0</v>
      </c>
      <c r="W398">
        <f>Projects!W398</f>
        <v>0</v>
      </c>
      <c r="X398">
        <f>Projects!X398</f>
        <v>0</v>
      </c>
    </row>
    <row r="399" spans="1:24">
      <c r="A399">
        <f>Projects!A399</f>
        <v>0</v>
      </c>
      <c r="B399">
        <f>Projects!B399</f>
        <v>0</v>
      </c>
      <c r="C399">
        <f>Projects!C399</f>
        <v>0</v>
      </c>
      <c r="D399">
        <f>Projects!D399</f>
        <v>0</v>
      </c>
      <c r="E399">
        <f>Projects!E399</f>
        <v>0</v>
      </c>
      <c r="F399">
        <f>Projects!F399</f>
        <v>0</v>
      </c>
      <c r="G399">
        <f>Projects!G399</f>
        <v>0</v>
      </c>
      <c r="H399">
        <f>Projects!H399</f>
        <v>0</v>
      </c>
      <c r="I399">
        <f>Projects!I399</f>
        <v>0</v>
      </c>
      <c r="J399">
        <f>Projects!J399</f>
        <v>0</v>
      </c>
      <c r="K399">
        <f>Projects!K399</f>
        <v>0</v>
      </c>
      <c r="L399">
        <f>Projects!L399</f>
        <v>0</v>
      </c>
      <c r="M399">
        <f>Projects!M399</f>
        <v>0</v>
      </c>
      <c r="N399">
        <f>Projects!N399</f>
        <v>0</v>
      </c>
      <c r="O399">
        <f>Projects!O399</f>
        <v>0</v>
      </c>
      <c r="P399">
        <f>Projects!P399</f>
        <v>0</v>
      </c>
      <c r="Q399">
        <f>Projects!Q399</f>
        <v>0</v>
      </c>
      <c r="R399">
        <f>Projects!R399</f>
        <v>0</v>
      </c>
      <c r="S399">
        <f>Projects!S399</f>
        <v>0</v>
      </c>
      <c r="T399">
        <f>Projects!T399</f>
        <v>0</v>
      </c>
      <c r="U399">
        <f>Projects!U399</f>
        <v>0</v>
      </c>
      <c r="V399">
        <f>Projects!V399</f>
        <v>0</v>
      </c>
      <c r="W399">
        <f>Projects!W399</f>
        <v>0</v>
      </c>
      <c r="X399">
        <f>Projects!X399</f>
        <v>0</v>
      </c>
    </row>
    <row r="400" spans="1:24">
      <c r="A400">
        <f>Projects!A400</f>
        <v>0</v>
      </c>
      <c r="B400">
        <f>Projects!B400</f>
        <v>0</v>
      </c>
      <c r="C400">
        <f>Projects!C400</f>
        <v>0</v>
      </c>
      <c r="D400">
        <f>Projects!D400</f>
        <v>0</v>
      </c>
      <c r="E400">
        <f>Projects!E400</f>
        <v>0</v>
      </c>
      <c r="F400">
        <f>Projects!F400</f>
        <v>0</v>
      </c>
      <c r="G400">
        <f>Projects!G400</f>
        <v>0</v>
      </c>
      <c r="H400">
        <f>Projects!H400</f>
        <v>0</v>
      </c>
      <c r="I400">
        <f>Projects!I400</f>
        <v>0</v>
      </c>
      <c r="J400">
        <f>Projects!J400</f>
        <v>0</v>
      </c>
      <c r="K400">
        <f>Projects!K400</f>
        <v>0</v>
      </c>
      <c r="L400">
        <f>Projects!L400</f>
        <v>0</v>
      </c>
      <c r="M400">
        <f>Projects!M400</f>
        <v>0</v>
      </c>
      <c r="N400">
        <f>Projects!N400</f>
        <v>0</v>
      </c>
      <c r="O400">
        <f>Projects!O400</f>
        <v>0</v>
      </c>
      <c r="P400">
        <f>Projects!P400</f>
        <v>0</v>
      </c>
      <c r="Q400">
        <f>Projects!Q400</f>
        <v>0</v>
      </c>
      <c r="R400">
        <f>Projects!R400</f>
        <v>0</v>
      </c>
      <c r="S400">
        <f>Projects!S400</f>
        <v>0</v>
      </c>
      <c r="T400">
        <f>Projects!T400</f>
        <v>0</v>
      </c>
      <c r="U400">
        <f>Projects!U400</f>
        <v>0</v>
      </c>
      <c r="V400">
        <f>Projects!V400</f>
        <v>0</v>
      </c>
      <c r="W400">
        <f>Projects!W400</f>
        <v>0</v>
      </c>
      <c r="X400">
        <f>Projects!X400</f>
        <v>0</v>
      </c>
    </row>
    <row r="401" spans="1:24">
      <c r="A401">
        <f>Projects!A401</f>
        <v>0</v>
      </c>
      <c r="B401">
        <f>Projects!B401</f>
        <v>0</v>
      </c>
      <c r="C401">
        <f>Projects!C401</f>
        <v>0</v>
      </c>
      <c r="D401">
        <f>Projects!D401</f>
        <v>0</v>
      </c>
      <c r="E401">
        <f>Projects!E401</f>
        <v>0</v>
      </c>
      <c r="F401">
        <f>Projects!F401</f>
        <v>0</v>
      </c>
      <c r="G401">
        <f>Projects!G401</f>
        <v>0</v>
      </c>
      <c r="H401">
        <f>Projects!H401</f>
        <v>0</v>
      </c>
      <c r="I401">
        <f>Projects!I401</f>
        <v>0</v>
      </c>
      <c r="J401">
        <f>Projects!J401</f>
        <v>0</v>
      </c>
      <c r="K401">
        <f>Projects!K401</f>
        <v>0</v>
      </c>
      <c r="L401">
        <f>Projects!L401</f>
        <v>0</v>
      </c>
      <c r="M401">
        <f>Projects!M401</f>
        <v>0</v>
      </c>
      <c r="N401">
        <f>Projects!N401</f>
        <v>0</v>
      </c>
      <c r="O401">
        <f>Projects!O401</f>
        <v>0</v>
      </c>
      <c r="P401">
        <f>Projects!P401</f>
        <v>0</v>
      </c>
      <c r="Q401">
        <f>Projects!Q401</f>
        <v>0</v>
      </c>
      <c r="R401">
        <f>Projects!R401</f>
        <v>0</v>
      </c>
      <c r="S401">
        <f>Projects!S401</f>
        <v>0</v>
      </c>
      <c r="T401">
        <f>Projects!T401</f>
        <v>0</v>
      </c>
      <c r="U401">
        <f>Projects!U401</f>
        <v>0</v>
      </c>
      <c r="V401">
        <f>Projects!V401</f>
        <v>0</v>
      </c>
      <c r="W401">
        <f>Projects!W401</f>
        <v>0</v>
      </c>
      <c r="X401">
        <f>Projects!X401</f>
        <v>0</v>
      </c>
    </row>
    <row r="402" spans="1:24">
      <c r="A402">
        <f>Projects!A402</f>
        <v>0</v>
      </c>
      <c r="B402">
        <f>Projects!B402</f>
        <v>0</v>
      </c>
      <c r="C402">
        <f>Projects!C402</f>
        <v>0</v>
      </c>
      <c r="D402">
        <f>Projects!D402</f>
        <v>0</v>
      </c>
      <c r="E402">
        <f>Projects!E402</f>
        <v>0</v>
      </c>
      <c r="F402">
        <f>Projects!F402</f>
        <v>0</v>
      </c>
      <c r="G402">
        <f>Projects!G402</f>
        <v>0</v>
      </c>
      <c r="H402">
        <f>Projects!H402</f>
        <v>0</v>
      </c>
      <c r="I402">
        <f>Projects!I402</f>
        <v>0</v>
      </c>
      <c r="J402">
        <f>Projects!J402</f>
        <v>0</v>
      </c>
      <c r="K402">
        <f>Projects!K402</f>
        <v>0</v>
      </c>
      <c r="L402">
        <f>Projects!L402</f>
        <v>0</v>
      </c>
      <c r="M402">
        <f>Projects!M402</f>
        <v>0</v>
      </c>
      <c r="N402">
        <f>Projects!N402</f>
        <v>0</v>
      </c>
      <c r="O402">
        <f>Projects!O402</f>
        <v>0</v>
      </c>
      <c r="P402">
        <f>Projects!P402</f>
        <v>0</v>
      </c>
      <c r="Q402">
        <f>Projects!Q402</f>
        <v>0</v>
      </c>
      <c r="R402">
        <f>Projects!R402</f>
        <v>0</v>
      </c>
      <c r="S402">
        <f>Projects!S402</f>
        <v>0</v>
      </c>
      <c r="T402">
        <f>Projects!T402</f>
        <v>0</v>
      </c>
      <c r="U402">
        <f>Projects!U402</f>
        <v>0</v>
      </c>
      <c r="V402">
        <f>Projects!V402</f>
        <v>0</v>
      </c>
      <c r="W402">
        <f>Projects!W402</f>
        <v>0</v>
      </c>
      <c r="X402">
        <f>Projects!X402</f>
        <v>0</v>
      </c>
    </row>
    <row r="403" spans="1:24">
      <c r="A403">
        <f>Projects!A403</f>
        <v>0</v>
      </c>
      <c r="B403">
        <f>Projects!B403</f>
        <v>0</v>
      </c>
      <c r="C403">
        <f>Projects!C403</f>
        <v>0</v>
      </c>
      <c r="D403">
        <f>Projects!D403</f>
        <v>0</v>
      </c>
      <c r="E403">
        <f>Projects!E403</f>
        <v>0</v>
      </c>
      <c r="F403">
        <f>Projects!F403</f>
        <v>0</v>
      </c>
      <c r="G403">
        <f>Projects!G403</f>
        <v>0</v>
      </c>
      <c r="H403">
        <f>Projects!H403</f>
        <v>0</v>
      </c>
      <c r="I403">
        <f>Projects!I403</f>
        <v>0</v>
      </c>
      <c r="J403">
        <f>Projects!J403</f>
        <v>0</v>
      </c>
      <c r="K403">
        <f>Projects!K403</f>
        <v>0</v>
      </c>
      <c r="L403">
        <f>Projects!L403</f>
        <v>0</v>
      </c>
      <c r="M403">
        <f>Projects!M403</f>
        <v>0</v>
      </c>
      <c r="N403">
        <f>Projects!N403</f>
        <v>0</v>
      </c>
      <c r="O403">
        <f>Projects!O403</f>
        <v>0</v>
      </c>
      <c r="P403">
        <f>Projects!P403</f>
        <v>0</v>
      </c>
      <c r="Q403">
        <f>Projects!Q403</f>
        <v>0</v>
      </c>
      <c r="R403">
        <f>Projects!R403</f>
        <v>0</v>
      </c>
      <c r="S403">
        <f>Projects!S403</f>
        <v>0</v>
      </c>
      <c r="T403">
        <f>Projects!T403</f>
        <v>0</v>
      </c>
      <c r="U403">
        <f>Projects!U403</f>
        <v>0</v>
      </c>
      <c r="V403">
        <f>Projects!V403</f>
        <v>0</v>
      </c>
      <c r="W403">
        <f>Projects!W403</f>
        <v>0</v>
      </c>
      <c r="X403">
        <f>Projects!X403</f>
        <v>0</v>
      </c>
    </row>
    <row r="404" spans="1:24">
      <c r="A404">
        <f>Projects!A404</f>
        <v>0</v>
      </c>
      <c r="B404">
        <f>Projects!B404</f>
        <v>0</v>
      </c>
      <c r="C404">
        <f>Projects!C404</f>
        <v>0</v>
      </c>
      <c r="D404">
        <f>Projects!D404</f>
        <v>0</v>
      </c>
      <c r="E404">
        <f>Projects!E404</f>
        <v>0</v>
      </c>
      <c r="F404">
        <f>Projects!F404</f>
        <v>0</v>
      </c>
      <c r="G404">
        <f>Projects!G404</f>
        <v>0</v>
      </c>
      <c r="H404">
        <f>Projects!H404</f>
        <v>0</v>
      </c>
      <c r="I404">
        <f>Projects!I404</f>
        <v>0</v>
      </c>
      <c r="J404">
        <f>Projects!J404</f>
        <v>0</v>
      </c>
      <c r="K404">
        <f>Projects!K404</f>
        <v>0</v>
      </c>
      <c r="L404">
        <f>Projects!L404</f>
        <v>0</v>
      </c>
      <c r="M404">
        <f>Projects!M404</f>
        <v>0</v>
      </c>
      <c r="N404">
        <f>Projects!N404</f>
        <v>0</v>
      </c>
      <c r="O404">
        <f>Projects!O404</f>
        <v>0</v>
      </c>
      <c r="P404">
        <f>Projects!P404</f>
        <v>0</v>
      </c>
      <c r="Q404">
        <f>Projects!Q404</f>
        <v>0</v>
      </c>
      <c r="R404">
        <f>Projects!R404</f>
        <v>0</v>
      </c>
      <c r="S404">
        <f>Projects!S404</f>
        <v>0</v>
      </c>
      <c r="T404">
        <f>Projects!T404</f>
        <v>0</v>
      </c>
      <c r="U404">
        <f>Projects!U404</f>
        <v>0</v>
      </c>
      <c r="V404">
        <f>Projects!V404</f>
        <v>0</v>
      </c>
      <c r="W404">
        <f>Projects!W404</f>
        <v>0</v>
      </c>
      <c r="X404">
        <f>Projects!X404</f>
        <v>0</v>
      </c>
    </row>
    <row r="405" spans="1:24">
      <c r="A405">
        <f>Projects!A405</f>
        <v>0</v>
      </c>
      <c r="B405">
        <f>Projects!B405</f>
        <v>0</v>
      </c>
      <c r="C405">
        <f>Projects!C405</f>
        <v>0</v>
      </c>
      <c r="D405">
        <f>Projects!D405</f>
        <v>0</v>
      </c>
      <c r="E405">
        <f>Projects!E405</f>
        <v>0</v>
      </c>
      <c r="F405">
        <f>Projects!F405</f>
        <v>0</v>
      </c>
      <c r="G405">
        <f>Projects!G405</f>
        <v>0</v>
      </c>
      <c r="H405">
        <f>Projects!H405</f>
        <v>0</v>
      </c>
      <c r="I405">
        <f>Projects!I405</f>
        <v>0</v>
      </c>
      <c r="J405">
        <f>Projects!J405</f>
        <v>0</v>
      </c>
      <c r="K405">
        <f>Projects!K405</f>
        <v>0</v>
      </c>
      <c r="L405">
        <f>Projects!L405</f>
        <v>0</v>
      </c>
      <c r="M405">
        <f>Projects!M405</f>
        <v>0</v>
      </c>
      <c r="N405">
        <f>Projects!N405</f>
        <v>0</v>
      </c>
      <c r="O405">
        <f>Projects!O405</f>
        <v>0</v>
      </c>
      <c r="P405">
        <f>Projects!P405</f>
        <v>0</v>
      </c>
      <c r="Q405">
        <f>Projects!Q405</f>
        <v>0</v>
      </c>
      <c r="R405">
        <f>Projects!R405</f>
        <v>0</v>
      </c>
      <c r="S405">
        <f>Projects!S405</f>
        <v>0</v>
      </c>
      <c r="T405">
        <f>Projects!T405</f>
        <v>0</v>
      </c>
      <c r="U405">
        <f>Projects!U405</f>
        <v>0</v>
      </c>
      <c r="V405">
        <f>Projects!V405</f>
        <v>0</v>
      </c>
      <c r="W405">
        <f>Projects!W405</f>
        <v>0</v>
      </c>
      <c r="X405">
        <f>Projects!X405</f>
        <v>0</v>
      </c>
    </row>
    <row r="406" spans="1:24">
      <c r="A406">
        <f>Projects!A406</f>
        <v>0</v>
      </c>
      <c r="B406">
        <f>Projects!B406</f>
        <v>0</v>
      </c>
      <c r="C406">
        <f>Projects!C406</f>
        <v>0</v>
      </c>
      <c r="D406">
        <f>Projects!D406</f>
        <v>0</v>
      </c>
      <c r="E406">
        <f>Projects!E406</f>
        <v>0</v>
      </c>
      <c r="F406">
        <f>Projects!F406</f>
        <v>0</v>
      </c>
      <c r="G406">
        <f>Projects!G406</f>
        <v>0</v>
      </c>
      <c r="H406">
        <f>Projects!H406</f>
        <v>0</v>
      </c>
      <c r="I406">
        <f>Projects!I406</f>
        <v>0</v>
      </c>
      <c r="J406">
        <f>Projects!J406</f>
        <v>0</v>
      </c>
      <c r="K406">
        <f>Projects!K406</f>
        <v>0</v>
      </c>
      <c r="L406">
        <f>Projects!L406</f>
        <v>0</v>
      </c>
      <c r="M406">
        <f>Projects!M406</f>
        <v>0</v>
      </c>
      <c r="N406">
        <f>Projects!N406</f>
        <v>0</v>
      </c>
      <c r="O406">
        <f>Projects!O406</f>
        <v>0</v>
      </c>
      <c r="P406">
        <f>Projects!P406</f>
        <v>0</v>
      </c>
      <c r="Q406">
        <f>Projects!Q406</f>
        <v>0</v>
      </c>
      <c r="R406">
        <f>Projects!R406</f>
        <v>0</v>
      </c>
      <c r="S406">
        <f>Projects!S406</f>
        <v>0</v>
      </c>
      <c r="T406">
        <f>Projects!T406</f>
        <v>0</v>
      </c>
      <c r="U406">
        <f>Projects!U406</f>
        <v>0</v>
      </c>
      <c r="V406">
        <f>Projects!V406</f>
        <v>0</v>
      </c>
      <c r="W406">
        <f>Projects!W406</f>
        <v>0</v>
      </c>
      <c r="X406">
        <f>Projects!X406</f>
        <v>0</v>
      </c>
    </row>
    <row r="407" spans="1:24">
      <c r="A407">
        <f>Projects!A407</f>
        <v>0</v>
      </c>
      <c r="B407">
        <f>Projects!B407</f>
        <v>0</v>
      </c>
      <c r="C407">
        <f>Projects!C407</f>
        <v>0</v>
      </c>
      <c r="D407">
        <f>Projects!D407</f>
        <v>0</v>
      </c>
      <c r="E407">
        <f>Projects!E407</f>
        <v>0</v>
      </c>
      <c r="F407">
        <f>Projects!F407</f>
        <v>0</v>
      </c>
      <c r="G407">
        <f>Projects!G407</f>
        <v>0</v>
      </c>
      <c r="H407">
        <f>Projects!H407</f>
        <v>0</v>
      </c>
      <c r="I407">
        <f>Projects!I407</f>
        <v>0</v>
      </c>
      <c r="J407">
        <f>Projects!J407</f>
        <v>0</v>
      </c>
      <c r="K407">
        <f>Projects!K407</f>
        <v>0</v>
      </c>
      <c r="L407">
        <f>Projects!L407</f>
        <v>0</v>
      </c>
      <c r="M407">
        <f>Projects!M407</f>
        <v>0</v>
      </c>
      <c r="N407">
        <f>Projects!N407</f>
        <v>0</v>
      </c>
      <c r="O407">
        <f>Projects!O407</f>
        <v>0</v>
      </c>
      <c r="P407">
        <f>Projects!P407</f>
        <v>0</v>
      </c>
      <c r="Q407">
        <f>Projects!Q407</f>
        <v>0</v>
      </c>
      <c r="R407">
        <f>Projects!R407</f>
        <v>0</v>
      </c>
      <c r="S407">
        <f>Projects!S407</f>
        <v>0</v>
      </c>
      <c r="T407">
        <f>Projects!T407</f>
        <v>0</v>
      </c>
      <c r="U407">
        <f>Projects!U407</f>
        <v>0</v>
      </c>
      <c r="V407">
        <f>Projects!V407</f>
        <v>0</v>
      </c>
      <c r="W407">
        <f>Projects!W407</f>
        <v>0</v>
      </c>
      <c r="X407">
        <f>Projects!X407</f>
        <v>0</v>
      </c>
    </row>
    <row r="408" spans="1:24">
      <c r="A408">
        <f>Projects!A408</f>
        <v>0</v>
      </c>
      <c r="B408">
        <f>Projects!B408</f>
        <v>0</v>
      </c>
      <c r="C408">
        <f>Projects!C408</f>
        <v>0</v>
      </c>
      <c r="D408">
        <f>Projects!D408</f>
        <v>0</v>
      </c>
      <c r="E408">
        <f>Projects!E408</f>
        <v>0</v>
      </c>
      <c r="F408">
        <f>Projects!F408</f>
        <v>0</v>
      </c>
      <c r="G408">
        <f>Projects!G408</f>
        <v>0</v>
      </c>
      <c r="H408">
        <f>Projects!H408</f>
        <v>0</v>
      </c>
      <c r="I408">
        <f>Projects!I408</f>
        <v>0</v>
      </c>
      <c r="J408">
        <f>Projects!J408</f>
        <v>0</v>
      </c>
      <c r="K408">
        <f>Projects!K408</f>
        <v>0</v>
      </c>
      <c r="L408">
        <f>Projects!L408</f>
        <v>0</v>
      </c>
      <c r="M408">
        <f>Projects!M408</f>
        <v>0</v>
      </c>
      <c r="N408">
        <f>Projects!N408</f>
        <v>0</v>
      </c>
      <c r="O408">
        <f>Projects!O408</f>
        <v>0</v>
      </c>
      <c r="P408">
        <f>Projects!P408</f>
        <v>0</v>
      </c>
      <c r="Q408">
        <f>Projects!Q408</f>
        <v>0</v>
      </c>
      <c r="R408">
        <f>Projects!R408</f>
        <v>0</v>
      </c>
      <c r="S408">
        <f>Projects!S408</f>
        <v>0</v>
      </c>
      <c r="T408">
        <f>Projects!T408</f>
        <v>0</v>
      </c>
      <c r="U408">
        <f>Projects!U408</f>
        <v>0</v>
      </c>
      <c r="V408">
        <f>Projects!V408</f>
        <v>0</v>
      </c>
      <c r="W408">
        <f>Projects!W408</f>
        <v>0</v>
      </c>
      <c r="X408">
        <f>Projects!X408</f>
        <v>0</v>
      </c>
    </row>
    <row r="409" spans="1:24">
      <c r="A409">
        <f>Projects!A409</f>
        <v>0</v>
      </c>
      <c r="B409">
        <f>Projects!B409</f>
        <v>0</v>
      </c>
      <c r="C409">
        <f>Projects!C409</f>
        <v>0</v>
      </c>
      <c r="D409">
        <f>Projects!D409</f>
        <v>0</v>
      </c>
      <c r="E409">
        <f>Projects!E409</f>
        <v>0</v>
      </c>
      <c r="F409">
        <f>Projects!F409</f>
        <v>0</v>
      </c>
      <c r="G409">
        <f>Projects!G409</f>
        <v>0</v>
      </c>
      <c r="H409">
        <f>Projects!H409</f>
        <v>0</v>
      </c>
      <c r="I409">
        <f>Projects!I409</f>
        <v>0</v>
      </c>
      <c r="J409">
        <f>Projects!J409</f>
        <v>0</v>
      </c>
      <c r="K409">
        <f>Projects!K409</f>
        <v>0</v>
      </c>
      <c r="L409">
        <f>Projects!L409</f>
        <v>0</v>
      </c>
      <c r="M409">
        <f>Projects!M409</f>
        <v>0</v>
      </c>
      <c r="N409">
        <f>Projects!N409</f>
        <v>0</v>
      </c>
      <c r="O409">
        <f>Projects!O409</f>
        <v>0</v>
      </c>
      <c r="P409">
        <f>Projects!P409</f>
        <v>0</v>
      </c>
      <c r="Q409">
        <f>Projects!Q409</f>
        <v>0</v>
      </c>
      <c r="R409">
        <f>Projects!R409</f>
        <v>0</v>
      </c>
      <c r="S409">
        <f>Projects!S409</f>
        <v>0</v>
      </c>
      <c r="T409">
        <f>Projects!T409</f>
        <v>0</v>
      </c>
      <c r="U409">
        <f>Projects!U409</f>
        <v>0</v>
      </c>
      <c r="V409">
        <f>Projects!V409</f>
        <v>0</v>
      </c>
      <c r="W409">
        <f>Projects!W409</f>
        <v>0</v>
      </c>
      <c r="X409">
        <f>Projects!X409</f>
        <v>0</v>
      </c>
    </row>
    <row r="410" spans="1:24">
      <c r="A410">
        <f>Projects!A410</f>
        <v>0</v>
      </c>
      <c r="B410">
        <f>Projects!B410</f>
        <v>0</v>
      </c>
      <c r="C410">
        <f>Projects!C410</f>
        <v>0</v>
      </c>
      <c r="D410">
        <f>Projects!D410</f>
        <v>0</v>
      </c>
      <c r="E410">
        <f>Projects!E410</f>
        <v>0</v>
      </c>
      <c r="F410">
        <f>Projects!F410</f>
        <v>0</v>
      </c>
      <c r="G410">
        <f>Projects!G410</f>
        <v>0</v>
      </c>
      <c r="H410">
        <f>Projects!H410</f>
        <v>0</v>
      </c>
      <c r="I410">
        <f>Projects!I410</f>
        <v>0</v>
      </c>
      <c r="J410">
        <f>Projects!J410</f>
        <v>0</v>
      </c>
      <c r="K410">
        <f>Projects!K410</f>
        <v>0</v>
      </c>
      <c r="L410">
        <f>Projects!L410</f>
        <v>0</v>
      </c>
      <c r="M410">
        <f>Projects!M410</f>
        <v>0</v>
      </c>
      <c r="N410">
        <f>Projects!N410</f>
        <v>0</v>
      </c>
      <c r="O410">
        <f>Projects!O410</f>
        <v>0</v>
      </c>
      <c r="P410">
        <f>Projects!P410</f>
        <v>0</v>
      </c>
      <c r="Q410">
        <f>Projects!Q410</f>
        <v>0</v>
      </c>
      <c r="R410">
        <f>Projects!R410</f>
        <v>0</v>
      </c>
      <c r="S410">
        <f>Projects!S410</f>
        <v>0</v>
      </c>
      <c r="T410">
        <f>Projects!T410</f>
        <v>0</v>
      </c>
      <c r="U410">
        <f>Projects!U410</f>
        <v>0</v>
      </c>
      <c r="V410">
        <f>Projects!V410</f>
        <v>0</v>
      </c>
      <c r="W410">
        <f>Projects!W410</f>
        <v>0</v>
      </c>
      <c r="X410">
        <f>Projects!X410</f>
        <v>0</v>
      </c>
    </row>
    <row r="411" spans="1:24">
      <c r="A411">
        <f>Projects!A411</f>
        <v>0</v>
      </c>
      <c r="B411">
        <f>Projects!B411</f>
        <v>0</v>
      </c>
      <c r="C411">
        <f>Projects!C411</f>
        <v>0</v>
      </c>
      <c r="D411">
        <f>Projects!D411</f>
        <v>0</v>
      </c>
      <c r="E411">
        <f>Projects!E411</f>
        <v>0</v>
      </c>
      <c r="F411">
        <f>Projects!F411</f>
        <v>0</v>
      </c>
      <c r="G411">
        <f>Projects!G411</f>
        <v>0</v>
      </c>
      <c r="H411">
        <f>Projects!H411</f>
        <v>0</v>
      </c>
      <c r="I411">
        <f>Projects!I411</f>
        <v>0</v>
      </c>
      <c r="J411">
        <f>Projects!J411</f>
        <v>0</v>
      </c>
      <c r="K411">
        <f>Projects!K411</f>
        <v>0</v>
      </c>
      <c r="L411">
        <f>Projects!L411</f>
        <v>0</v>
      </c>
      <c r="M411">
        <f>Projects!M411</f>
        <v>0</v>
      </c>
      <c r="N411">
        <f>Projects!N411</f>
        <v>0</v>
      </c>
      <c r="O411">
        <f>Projects!O411</f>
        <v>0</v>
      </c>
      <c r="P411">
        <f>Projects!P411</f>
        <v>0</v>
      </c>
      <c r="Q411">
        <f>Projects!Q411</f>
        <v>0</v>
      </c>
      <c r="R411">
        <f>Projects!R411</f>
        <v>0</v>
      </c>
      <c r="S411">
        <f>Projects!S411</f>
        <v>0</v>
      </c>
      <c r="T411">
        <f>Projects!T411</f>
        <v>0</v>
      </c>
      <c r="U411">
        <f>Projects!U411</f>
        <v>0</v>
      </c>
      <c r="V411">
        <f>Projects!V411</f>
        <v>0</v>
      </c>
      <c r="W411">
        <f>Projects!W411</f>
        <v>0</v>
      </c>
      <c r="X411">
        <f>Projects!X411</f>
        <v>0</v>
      </c>
    </row>
    <row r="412" spans="1:24">
      <c r="A412">
        <f>Projects!A412</f>
        <v>0</v>
      </c>
      <c r="B412">
        <f>Projects!B412</f>
        <v>0</v>
      </c>
      <c r="C412">
        <f>Projects!C412</f>
        <v>0</v>
      </c>
      <c r="D412">
        <f>Projects!D412</f>
        <v>0</v>
      </c>
      <c r="E412">
        <f>Projects!E412</f>
        <v>0</v>
      </c>
      <c r="F412">
        <f>Projects!F412</f>
        <v>0</v>
      </c>
      <c r="G412">
        <f>Projects!G412</f>
        <v>0</v>
      </c>
      <c r="H412">
        <f>Projects!H412</f>
        <v>0</v>
      </c>
      <c r="I412">
        <f>Projects!I412</f>
        <v>0</v>
      </c>
      <c r="J412">
        <f>Projects!J412</f>
        <v>0</v>
      </c>
      <c r="K412">
        <f>Projects!K412</f>
        <v>0</v>
      </c>
      <c r="L412">
        <f>Projects!L412</f>
        <v>0</v>
      </c>
      <c r="M412">
        <f>Projects!M412</f>
        <v>0</v>
      </c>
      <c r="N412">
        <f>Projects!N412</f>
        <v>0</v>
      </c>
      <c r="O412">
        <f>Projects!O412</f>
        <v>0</v>
      </c>
      <c r="P412">
        <f>Projects!P412</f>
        <v>0</v>
      </c>
      <c r="Q412">
        <f>Projects!Q412</f>
        <v>0</v>
      </c>
      <c r="R412">
        <f>Projects!R412</f>
        <v>0</v>
      </c>
      <c r="S412">
        <f>Projects!S412</f>
        <v>0</v>
      </c>
      <c r="T412">
        <f>Projects!T412</f>
        <v>0</v>
      </c>
      <c r="U412">
        <f>Projects!U412</f>
        <v>0</v>
      </c>
      <c r="V412">
        <f>Projects!V412</f>
        <v>0</v>
      </c>
      <c r="W412">
        <f>Projects!W412</f>
        <v>0</v>
      </c>
      <c r="X412">
        <f>Projects!X412</f>
        <v>0</v>
      </c>
    </row>
    <row r="413" spans="1:24">
      <c r="A413">
        <f>Projects!A413</f>
        <v>0</v>
      </c>
      <c r="B413">
        <f>Projects!B413</f>
        <v>0</v>
      </c>
      <c r="C413">
        <f>Projects!C413</f>
        <v>0</v>
      </c>
      <c r="D413">
        <f>Projects!D413</f>
        <v>0</v>
      </c>
      <c r="E413">
        <f>Projects!E413</f>
        <v>0</v>
      </c>
      <c r="F413">
        <f>Projects!F413</f>
        <v>0</v>
      </c>
      <c r="G413">
        <f>Projects!G413</f>
        <v>0</v>
      </c>
      <c r="H413">
        <f>Projects!H413</f>
        <v>0</v>
      </c>
      <c r="I413">
        <f>Projects!I413</f>
        <v>0</v>
      </c>
      <c r="J413">
        <f>Projects!J413</f>
        <v>0</v>
      </c>
      <c r="K413">
        <f>Projects!K413</f>
        <v>0</v>
      </c>
      <c r="L413">
        <f>Projects!L413</f>
        <v>0</v>
      </c>
      <c r="M413">
        <f>Projects!M413</f>
        <v>0</v>
      </c>
      <c r="N413">
        <f>Projects!N413</f>
        <v>0</v>
      </c>
      <c r="O413">
        <f>Projects!O413</f>
        <v>0</v>
      </c>
      <c r="P413">
        <f>Projects!P413</f>
        <v>0</v>
      </c>
      <c r="Q413">
        <f>Projects!Q413</f>
        <v>0</v>
      </c>
      <c r="R413">
        <f>Projects!R413</f>
        <v>0</v>
      </c>
      <c r="S413">
        <f>Projects!S413</f>
        <v>0</v>
      </c>
      <c r="T413">
        <f>Projects!T413</f>
        <v>0</v>
      </c>
      <c r="U413">
        <f>Projects!U413</f>
        <v>0</v>
      </c>
      <c r="V413">
        <f>Projects!V413</f>
        <v>0</v>
      </c>
      <c r="W413">
        <f>Projects!W413</f>
        <v>0</v>
      </c>
      <c r="X413">
        <f>Projects!X413</f>
        <v>0</v>
      </c>
    </row>
    <row r="414" spans="1:24">
      <c r="A414">
        <f>Projects!A414</f>
        <v>0</v>
      </c>
      <c r="B414">
        <f>Projects!B414</f>
        <v>0</v>
      </c>
      <c r="C414">
        <f>Projects!C414</f>
        <v>0</v>
      </c>
      <c r="D414">
        <f>Projects!D414</f>
        <v>0</v>
      </c>
      <c r="E414">
        <f>Projects!E414</f>
        <v>0</v>
      </c>
      <c r="F414">
        <f>Projects!F414</f>
        <v>0</v>
      </c>
      <c r="G414">
        <f>Projects!G414</f>
        <v>0</v>
      </c>
      <c r="H414">
        <f>Projects!H414</f>
        <v>0</v>
      </c>
      <c r="I414">
        <f>Projects!I414</f>
        <v>0</v>
      </c>
      <c r="J414">
        <f>Projects!J414</f>
        <v>0</v>
      </c>
      <c r="K414">
        <f>Projects!K414</f>
        <v>0</v>
      </c>
      <c r="L414">
        <f>Projects!L414</f>
        <v>0</v>
      </c>
      <c r="M414">
        <f>Projects!M414</f>
        <v>0</v>
      </c>
      <c r="N414">
        <f>Projects!N414</f>
        <v>0</v>
      </c>
      <c r="O414">
        <f>Projects!O414</f>
        <v>0</v>
      </c>
      <c r="P414">
        <f>Projects!P414</f>
        <v>0</v>
      </c>
      <c r="Q414">
        <f>Projects!Q414</f>
        <v>0</v>
      </c>
      <c r="R414">
        <f>Projects!R414</f>
        <v>0</v>
      </c>
      <c r="S414">
        <f>Projects!S414</f>
        <v>0</v>
      </c>
      <c r="T414">
        <f>Projects!T414</f>
        <v>0</v>
      </c>
      <c r="U414">
        <f>Projects!U414</f>
        <v>0</v>
      </c>
      <c r="V414">
        <f>Projects!V414</f>
        <v>0</v>
      </c>
      <c r="W414">
        <f>Projects!W414</f>
        <v>0</v>
      </c>
      <c r="X414">
        <f>Projects!X414</f>
        <v>0</v>
      </c>
    </row>
    <row r="415" spans="1:24">
      <c r="A415">
        <f>Projects!A415</f>
        <v>0</v>
      </c>
      <c r="B415">
        <f>Projects!B415</f>
        <v>0</v>
      </c>
      <c r="C415">
        <f>Projects!C415</f>
        <v>0</v>
      </c>
      <c r="D415">
        <f>Projects!D415</f>
        <v>0</v>
      </c>
      <c r="E415">
        <f>Projects!E415</f>
        <v>0</v>
      </c>
      <c r="F415">
        <f>Projects!F415</f>
        <v>0</v>
      </c>
      <c r="G415">
        <f>Projects!G415</f>
        <v>0</v>
      </c>
      <c r="H415">
        <f>Projects!H415</f>
        <v>0</v>
      </c>
      <c r="I415">
        <f>Projects!I415</f>
        <v>0</v>
      </c>
      <c r="J415">
        <f>Projects!J415</f>
        <v>0</v>
      </c>
      <c r="K415">
        <f>Projects!K415</f>
        <v>0</v>
      </c>
      <c r="L415">
        <f>Projects!L415</f>
        <v>0</v>
      </c>
      <c r="M415">
        <f>Projects!M415</f>
        <v>0</v>
      </c>
      <c r="N415">
        <f>Projects!N415</f>
        <v>0</v>
      </c>
      <c r="O415">
        <f>Projects!O415</f>
        <v>0</v>
      </c>
      <c r="P415">
        <f>Projects!P415</f>
        <v>0</v>
      </c>
      <c r="Q415">
        <f>Projects!Q415</f>
        <v>0</v>
      </c>
      <c r="R415">
        <f>Projects!R415</f>
        <v>0</v>
      </c>
      <c r="S415">
        <f>Projects!S415</f>
        <v>0</v>
      </c>
      <c r="T415">
        <f>Projects!T415</f>
        <v>0</v>
      </c>
      <c r="U415">
        <f>Projects!U415</f>
        <v>0</v>
      </c>
      <c r="V415">
        <f>Projects!V415</f>
        <v>0</v>
      </c>
      <c r="W415">
        <f>Projects!W415</f>
        <v>0</v>
      </c>
      <c r="X415">
        <f>Projects!X415</f>
        <v>0</v>
      </c>
    </row>
    <row r="416" spans="1:24">
      <c r="A416">
        <f>Projects!A416</f>
        <v>0</v>
      </c>
      <c r="B416">
        <f>Projects!B416</f>
        <v>0</v>
      </c>
      <c r="C416">
        <f>Projects!C416</f>
        <v>0</v>
      </c>
      <c r="D416">
        <f>Projects!D416</f>
        <v>0</v>
      </c>
      <c r="E416">
        <f>Projects!E416</f>
        <v>0</v>
      </c>
      <c r="F416">
        <f>Projects!F416</f>
        <v>0</v>
      </c>
      <c r="G416">
        <f>Projects!G416</f>
        <v>0</v>
      </c>
      <c r="H416">
        <f>Projects!H416</f>
        <v>0</v>
      </c>
      <c r="I416">
        <f>Projects!I416</f>
        <v>0</v>
      </c>
      <c r="J416">
        <f>Projects!J416</f>
        <v>0</v>
      </c>
      <c r="K416">
        <f>Projects!K416</f>
        <v>0</v>
      </c>
      <c r="L416">
        <f>Projects!L416</f>
        <v>0</v>
      </c>
      <c r="M416">
        <f>Projects!M416</f>
        <v>0</v>
      </c>
      <c r="N416">
        <f>Projects!N416</f>
        <v>0</v>
      </c>
      <c r="O416">
        <f>Projects!O416</f>
        <v>0</v>
      </c>
      <c r="P416">
        <f>Projects!P416</f>
        <v>0</v>
      </c>
      <c r="Q416">
        <f>Projects!Q416</f>
        <v>0</v>
      </c>
      <c r="R416">
        <f>Projects!R416</f>
        <v>0</v>
      </c>
      <c r="S416">
        <f>Projects!S416</f>
        <v>0</v>
      </c>
      <c r="T416">
        <f>Projects!T416</f>
        <v>0</v>
      </c>
      <c r="U416">
        <f>Projects!U416</f>
        <v>0</v>
      </c>
      <c r="V416">
        <f>Projects!V416</f>
        <v>0</v>
      </c>
      <c r="W416">
        <f>Projects!W416</f>
        <v>0</v>
      </c>
      <c r="X416">
        <f>Projects!X416</f>
        <v>0</v>
      </c>
    </row>
    <row r="417" spans="1:24">
      <c r="A417">
        <f>Projects!A417</f>
        <v>0</v>
      </c>
      <c r="B417">
        <f>Projects!B417</f>
        <v>0</v>
      </c>
      <c r="C417">
        <f>Projects!C417</f>
        <v>0</v>
      </c>
      <c r="D417">
        <f>Projects!D417</f>
        <v>0</v>
      </c>
      <c r="E417">
        <f>Projects!E417</f>
        <v>0</v>
      </c>
      <c r="F417">
        <f>Projects!F417</f>
        <v>0</v>
      </c>
      <c r="G417">
        <f>Projects!G417</f>
        <v>0</v>
      </c>
      <c r="H417">
        <f>Projects!H417</f>
        <v>0</v>
      </c>
      <c r="I417">
        <f>Projects!I417</f>
        <v>0</v>
      </c>
      <c r="J417">
        <f>Projects!J417</f>
        <v>0</v>
      </c>
      <c r="K417">
        <f>Projects!K417</f>
        <v>0</v>
      </c>
      <c r="L417">
        <f>Projects!L417</f>
        <v>0</v>
      </c>
      <c r="M417">
        <f>Projects!M417</f>
        <v>0</v>
      </c>
      <c r="N417">
        <f>Projects!N417</f>
        <v>0</v>
      </c>
      <c r="O417">
        <f>Projects!O417</f>
        <v>0</v>
      </c>
      <c r="P417">
        <f>Projects!P417</f>
        <v>0</v>
      </c>
      <c r="Q417">
        <f>Projects!Q417</f>
        <v>0</v>
      </c>
      <c r="R417">
        <f>Projects!R417</f>
        <v>0</v>
      </c>
      <c r="S417">
        <f>Projects!S417</f>
        <v>0</v>
      </c>
      <c r="T417">
        <f>Projects!T417</f>
        <v>0</v>
      </c>
      <c r="U417">
        <f>Projects!U417</f>
        <v>0</v>
      </c>
      <c r="V417">
        <f>Projects!V417</f>
        <v>0</v>
      </c>
      <c r="W417">
        <f>Projects!W417</f>
        <v>0</v>
      </c>
      <c r="X417">
        <f>Projects!X417</f>
        <v>0</v>
      </c>
    </row>
    <row r="418" spans="1:24">
      <c r="A418">
        <f>Projects!A418</f>
        <v>0</v>
      </c>
      <c r="B418">
        <f>Projects!B418</f>
        <v>0</v>
      </c>
      <c r="C418">
        <f>Projects!C418</f>
        <v>0</v>
      </c>
      <c r="D418">
        <f>Projects!D418</f>
        <v>0</v>
      </c>
      <c r="E418">
        <f>Projects!E418</f>
        <v>0</v>
      </c>
      <c r="F418">
        <f>Projects!F418</f>
        <v>0</v>
      </c>
      <c r="G418">
        <f>Projects!G418</f>
        <v>0</v>
      </c>
      <c r="H418">
        <f>Projects!H418</f>
        <v>0</v>
      </c>
      <c r="I418">
        <f>Projects!I418</f>
        <v>0</v>
      </c>
      <c r="J418">
        <f>Projects!J418</f>
        <v>0</v>
      </c>
      <c r="K418">
        <f>Projects!K418</f>
        <v>0</v>
      </c>
      <c r="L418">
        <f>Projects!L418</f>
        <v>0</v>
      </c>
      <c r="M418">
        <f>Projects!M418</f>
        <v>0</v>
      </c>
      <c r="N418">
        <f>Projects!N418</f>
        <v>0</v>
      </c>
      <c r="O418">
        <f>Projects!O418</f>
        <v>0</v>
      </c>
      <c r="P418">
        <f>Projects!P418</f>
        <v>0</v>
      </c>
      <c r="Q418">
        <f>Projects!Q418</f>
        <v>0</v>
      </c>
      <c r="R418">
        <f>Projects!R418</f>
        <v>0</v>
      </c>
      <c r="S418">
        <f>Projects!S418</f>
        <v>0</v>
      </c>
      <c r="T418">
        <f>Projects!T418</f>
        <v>0</v>
      </c>
      <c r="U418">
        <f>Projects!U418</f>
        <v>0</v>
      </c>
      <c r="V418">
        <f>Projects!V418</f>
        <v>0</v>
      </c>
      <c r="W418">
        <f>Projects!W418</f>
        <v>0</v>
      </c>
      <c r="X418">
        <f>Projects!X418</f>
        <v>0</v>
      </c>
    </row>
    <row r="419" spans="1:24">
      <c r="A419">
        <f>Projects!A419</f>
        <v>0</v>
      </c>
      <c r="B419">
        <f>Projects!B419</f>
        <v>0</v>
      </c>
      <c r="C419">
        <f>Projects!C419</f>
        <v>0</v>
      </c>
      <c r="D419">
        <f>Projects!D419</f>
        <v>0</v>
      </c>
      <c r="E419">
        <f>Projects!E419</f>
        <v>0</v>
      </c>
      <c r="F419">
        <f>Projects!F419</f>
        <v>0</v>
      </c>
      <c r="G419">
        <f>Projects!G419</f>
        <v>0</v>
      </c>
      <c r="H419">
        <f>Projects!H419</f>
        <v>0</v>
      </c>
      <c r="I419">
        <f>Projects!I419</f>
        <v>0</v>
      </c>
      <c r="J419">
        <f>Projects!J419</f>
        <v>0</v>
      </c>
      <c r="K419">
        <f>Projects!K419</f>
        <v>0</v>
      </c>
      <c r="L419">
        <f>Projects!L419</f>
        <v>0</v>
      </c>
      <c r="M419">
        <f>Projects!M419</f>
        <v>0</v>
      </c>
      <c r="N419">
        <f>Projects!N419</f>
        <v>0</v>
      </c>
      <c r="O419">
        <f>Projects!O419</f>
        <v>0</v>
      </c>
      <c r="P419">
        <f>Projects!P419</f>
        <v>0</v>
      </c>
      <c r="Q419">
        <f>Projects!Q419</f>
        <v>0</v>
      </c>
      <c r="R419">
        <f>Projects!R419</f>
        <v>0</v>
      </c>
      <c r="S419">
        <f>Projects!S419</f>
        <v>0</v>
      </c>
      <c r="T419">
        <f>Projects!T419</f>
        <v>0</v>
      </c>
      <c r="U419">
        <f>Projects!U419</f>
        <v>0</v>
      </c>
      <c r="V419">
        <f>Projects!V419</f>
        <v>0</v>
      </c>
      <c r="W419">
        <f>Projects!W419</f>
        <v>0</v>
      </c>
      <c r="X419">
        <f>Projects!X419</f>
        <v>0</v>
      </c>
    </row>
    <row r="420" spans="1:24">
      <c r="A420">
        <f>Projects!A420</f>
        <v>0</v>
      </c>
      <c r="B420">
        <f>Projects!B420</f>
        <v>0</v>
      </c>
      <c r="C420">
        <f>Projects!C420</f>
        <v>0</v>
      </c>
      <c r="D420">
        <f>Projects!D420</f>
        <v>0</v>
      </c>
      <c r="E420">
        <f>Projects!E420</f>
        <v>0</v>
      </c>
      <c r="F420">
        <f>Projects!F420</f>
        <v>0</v>
      </c>
      <c r="G420">
        <f>Projects!G420</f>
        <v>0</v>
      </c>
      <c r="H420">
        <f>Projects!H420</f>
        <v>0</v>
      </c>
      <c r="I420">
        <f>Projects!I420</f>
        <v>0</v>
      </c>
      <c r="J420">
        <f>Projects!J420</f>
        <v>0</v>
      </c>
      <c r="K420">
        <f>Projects!K420</f>
        <v>0</v>
      </c>
      <c r="L420">
        <f>Projects!L420</f>
        <v>0</v>
      </c>
      <c r="M420">
        <f>Projects!M420</f>
        <v>0</v>
      </c>
      <c r="N420">
        <f>Projects!N420</f>
        <v>0</v>
      </c>
      <c r="O420">
        <f>Projects!O420</f>
        <v>0</v>
      </c>
      <c r="P420">
        <f>Projects!P420</f>
        <v>0</v>
      </c>
      <c r="Q420">
        <f>Projects!Q420</f>
        <v>0</v>
      </c>
      <c r="R420">
        <f>Projects!R420</f>
        <v>0</v>
      </c>
      <c r="S420">
        <f>Projects!S420</f>
        <v>0</v>
      </c>
      <c r="T420">
        <f>Projects!T420</f>
        <v>0</v>
      </c>
      <c r="U420">
        <f>Projects!U420</f>
        <v>0</v>
      </c>
      <c r="V420">
        <f>Projects!V420</f>
        <v>0</v>
      </c>
      <c r="W420">
        <f>Projects!W420</f>
        <v>0</v>
      </c>
      <c r="X420">
        <f>Projects!X420</f>
        <v>0</v>
      </c>
    </row>
    <row r="421" spans="1:24">
      <c r="A421">
        <f>Projects!A421</f>
        <v>0</v>
      </c>
      <c r="B421">
        <f>Projects!B421</f>
        <v>0</v>
      </c>
      <c r="C421">
        <f>Projects!C421</f>
        <v>0</v>
      </c>
      <c r="D421">
        <f>Projects!D421</f>
        <v>0</v>
      </c>
      <c r="E421">
        <f>Projects!E421</f>
        <v>0</v>
      </c>
      <c r="F421">
        <f>Projects!F421</f>
        <v>0</v>
      </c>
      <c r="G421">
        <f>Projects!G421</f>
        <v>0</v>
      </c>
      <c r="H421">
        <f>Projects!H421</f>
        <v>0</v>
      </c>
      <c r="I421">
        <f>Projects!I421</f>
        <v>0</v>
      </c>
      <c r="J421">
        <f>Projects!J421</f>
        <v>0</v>
      </c>
      <c r="K421">
        <f>Projects!K421</f>
        <v>0</v>
      </c>
      <c r="L421">
        <f>Projects!L421</f>
        <v>0</v>
      </c>
      <c r="M421">
        <f>Projects!M421</f>
        <v>0</v>
      </c>
      <c r="N421">
        <f>Projects!N421</f>
        <v>0</v>
      </c>
      <c r="O421">
        <f>Projects!O421</f>
        <v>0</v>
      </c>
      <c r="P421">
        <f>Projects!P421</f>
        <v>0</v>
      </c>
      <c r="Q421">
        <f>Projects!Q421</f>
        <v>0</v>
      </c>
      <c r="R421">
        <f>Projects!R421</f>
        <v>0</v>
      </c>
      <c r="S421">
        <f>Projects!S421</f>
        <v>0</v>
      </c>
      <c r="T421">
        <f>Projects!T421</f>
        <v>0</v>
      </c>
      <c r="U421">
        <f>Projects!U421</f>
        <v>0</v>
      </c>
      <c r="V421">
        <f>Projects!V421</f>
        <v>0</v>
      </c>
      <c r="W421">
        <f>Projects!W421</f>
        <v>0</v>
      </c>
      <c r="X421">
        <f>Projects!X421</f>
        <v>0</v>
      </c>
    </row>
    <row r="422" spans="1:24">
      <c r="A422">
        <f>Projects!A422</f>
        <v>0</v>
      </c>
      <c r="B422">
        <f>Projects!B422</f>
        <v>0</v>
      </c>
      <c r="C422">
        <f>Projects!C422</f>
        <v>0</v>
      </c>
      <c r="D422">
        <f>Projects!D422</f>
        <v>0</v>
      </c>
      <c r="E422">
        <f>Projects!E422</f>
        <v>0</v>
      </c>
      <c r="F422">
        <f>Projects!F422</f>
        <v>0</v>
      </c>
      <c r="G422">
        <f>Projects!G422</f>
        <v>0</v>
      </c>
      <c r="H422">
        <f>Projects!H422</f>
        <v>0</v>
      </c>
      <c r="I422">
        <f>Projects!I422</f>
        <v>0</v>
      </c>
      <c r="J422">
        <f>Projects!J422</f>
        <v>0</v>
      </c>
      <c r="K422">
        <f>Projects!K422</f>
        <v>0</v>
      </c>
      <c r="L422">
        <f>Projects!L422</f>
        <v>0</v>
      </c>
      <c r="M422">
        <f>Projects!M422</f>
        <v>0</v>
      </c>
      <c r="N422">
        <f>Projects!N422</f>
        <v>0</v>
      </c>
      <c r="O422">
        <f>Projects!O422</f>
        <v>0</v>
      </c>
      <c r="P422">
        <f>Projects!P422</f>
        <v>0</v>
      </c>
      <c r="Q422">
        <f>Projects!Q422</f>
        <v>0</v>
      </c>
      <c r="R422">
        <f>Projects!R422</f>
        <v>0</v>
      </c>
      <c r="S422">
        <f>Projects!S422</f>
        <v>0</v>
      </c>
      <c r="T422">
        <f>Projects!T422</f>
        <v>0</v>
      </c>
      <c r="U422">
        <f>Projects!U422</f>
        <v>0</v>
      </c>
      <c r="V422">
        <f>Projects!V422</f>
        <v>0</v>
      </c>
      <c r="W422">
        <f>Projects!W422</f>
        <v>0</v>
      </c>
      <c r="X422">
        <f>Projects!X422</f>
        <v>0</v>
      </c>
    </row>
    <row r="423" spans="1:24">
      <c r="A423">
        <f>Projects!A423</f>
        <v>0</v>
      </c>
      <c r="B423">
        <f>Projects!B423</f>
        <v>0</v>
      </c>
      <c r="C423">
        <f>Projects!C423</f>
        <v>0</v>
      </c>
      <c r="D423">
        <f>Projects!D423</f>
        <v>0</v>
      </c>
      <c r="E423">
        <f>Projects!E423</f>
        <v>0</v>
      </c>
      <c r="F423">
        <f>Projects!F423</f>
        <v>0</v>
      </c>
      <c r="G423">
        <f>Projects!G423</f>
        <v>0</v>
      </c>
      <c r="H423">
        <f>Projects!H423</f>
        <v>0</v>
      </c>
      <c r="I423">
        <f>Projects!I423</f>
        <v>0</v>
      </c>
      <c r="J423">
        <f>Projects!J423</f>
        <v>0</v>
      </c>
      <c r="K423">
        <f>Projects!K423</f>
        <v>0</v>
      </c>
      <c r="L423">
        <f>Projects!L423</f>
        <v>0</v>
      </c>
      <c r="M423">
        <f>Projects!M423</f>
        <v>0</v>
      </c>
      <c r="N423">
        <f>Projects!N423</f>
        <v>0</v>
      </c>
      <c r="O423">
        <f>Projects!O423</f>
        <v>0</v>
      </c>
      <c r="P423">
        <f>Projects!P423</f>
        <v>0</v>
      </c>
      <c r="Q423">
        <f>Projects!Q423</f>
        <v>0</v>
      </c>
      <c r="R423">
        <f>Projects!R423</f>
        <v>0</v>
      </c>
      <c r="S423">
        <f>Projects!S423</f>
        <v>0</v>
      </c>
      <c r="T423">
        <f>Projects!T423</f>
        <v>0</v>
      </c>
      <c r="U423">
        <f>Projects!U423</f>
        <v>0</v>
      </c>
      <c r="V423">
        <f>Projects!V423</f>
        <v>0</v>
      </c>
      <c r="W423">
        <f>Projects!W423</f>
        <v>0</v>
      </c>
      <c r="X423">
        <f>Projects!X423</f>
        <v>0</v>
      </c>
    </row>
    <row r="424" spans="1:24">
      <c r="A424">
        <f>Projects!A424</f>
        <v>0</v>
      </c>
      <c r="B424">
        <f>Projects!B424</f>
        <v>0</v>
      </c>
      <c r="C424">
        <f>Projects!C424</f>
        <v>0</v>
      </c>
      <c r="D424">
        <f>Projects!D424</f>
        <v>0</v>
      </c>
      <c r="E424">
        <f>Projects!E424</f>
        <v>0</v>
      </c>
      <c r="F424">
        <f>Projects!F424</f>
        <v>0</v>
      </c>
      <c r="G424">
        <f>Projects!G424</f>
        <v>0</v>
      </c>
      <c r="H424">
        <f>Projects!H424</f>
        <v>0</v>
      </c>
      <c r="I424">
        <f>Projects!I424</f>
        <v>0</v>
      </c>
      <c r="J424">
        <f>Projects!J424</f>
        <v>0</v>
      </c>
      <c r="K424">
        <f>Projects!K424</f>
        <v>0</v>
      </c>
      <c r="L424">
        <f>Projects!L424</f>
        <v>0</v>
      </c>
      <c r="M424">
        <f>Projects!M424</f>
        <v>0</v>
      </c>
      <c r="N424">
        <f>Projects!N424</f>
        <v>0</v>
      </c>
      <c r="O424">
        <f>Projects!O424</f>
        <v>0</v>
      </c>
      <c r="P424">
        <f>Projects!P424</f>
        <v>0</v>
      </c>
      <c r="Q424">
        <f>Projects!Q424</f>
        <v>0</v>
      </c>
      <c r="R424">
        <f>Projects!R424</f>
        <v>0</v>
      </c>
      <c r="S424">
        <f>Projects!S424</f>
        <v>0</v>
      </c>
      <c r="T424">
        <f>Projects!T424</f>
        <v>0</v>
      </c>
      <c r="U424">
        <f>Projects!U424</f>
        <v>0</v>
      </c>
      <c r="V424">
        <f>Projects!V424</f>
        <v>0</v>
      </c>
      <c r="W424">
        <f>Projects!W424</f>
        <v>0</v>
      </c>
      <c r="X424">
        <f>Projects!X424</f>
        <v>0</v>
      </c>
    </row>
    <row r="425" spans="1:24">
      <c r="A425">
        <f>Projects!A425</f>
        <v>0</v>
      </c>
      <c r="B425">
        <f>Projects!B425</f>
        <v>0</v>
      </c>
      <c r="C425">
        <f>Projects!C425</f>
        <v>0</v>
      </c>
      <c r="D425">
        <f>Projects!D425</f>
        <v>0</v>
      </c>
      <c r="E425">
        <f>Projects!E425</f>
        <v>0</v>
      </c>
      <c r="F425">
        <f>Projects!F425</f>
        <v>0</v>
      </c>
      <c r="G425">
        <f>Projects!G425</f>
        <v>0</v>
      </c>
      <c r="H425">
        <f>Projects!H425</f>
        <v>0</v>
      </c>
      <c r="I425">
        <f>Projects!I425</f>
        <v>0</v>
      </c>
      <c r="J425">
        <f>Projects!J425</f>
        <v>0</v>
      </c>
      <c r="K425">
        <f>Projects!K425</f>
        <v>0</v>
      </c>
      <c r="L425">
        <f>Projects!L425</f>
        <v>0</v>
      </c>
      <c r="M425">
        <f>Projects!M425</f>
        <v>0</v>
      </c>
      <c r="N425">
        <f>Projects!N425</f>
        <v>0</v>
      </c>
      <c r="O425">
        <f>Projects!O425</f>
        <v>0</v>
      </c>
      <c r="P425">
        <f>Projects!P425</f>
        <v>0</v>
      </c>
      <c r="Q425">
        <f>Projects!Q425</f>
        <v>0</v>
      </c>
      <c r="R425">
        <f>Projects!R425</f>
        <v>0</v>
      </c>
      <c r="S425">
        <f>Projects!S425</f>
        <v>0</v>
      </c>
      <c r="T425">
        <f>Projects!T425</f>
        <v>0</v>
      </c>
      <c r="U425">
        <f>Projects!U425</f>
        <v>0</v>
      </c>
      <c r="V425">
        <f>Projects!V425</f>
        <v>0</v>
      </c>
      <c r="W425">
        <f>Projects!W425</f>
        <v>0</v>
      </c>
      <c r="X425">
        <f>Projects!X425</f>
        <v>0</v>
      </c>
    </row>
    <row r="426" spans="1:24">
      <c r="A426">
        <f>Projects!A426</f>
        <v>0</v>
      </c>
      <c r="B426">
        <f>Projects!B426</f>
        <v>0</v>
      </c>
      <c r="C426">
        <f>Projects!C426</f>
        <v>0</v>
      </c>
      <c r="D426">
        <f>Projects!D426</f>
        <v>0</v>
      </c>
      <c r="E426">
        <f>Projects!E426</f>
        <v>0</v>
      </c>
      <c r="F426">
        <f>Projects!F426</f>
        <v>0</v>
      </c>
      <c r="G426">
        <f>Projects!G426</f>
        <v>0</v>
      </c>
      <c r="H426">
        <f>Projects!H426</f>
        <v>0</v>
      </c>
      <c r="I426">
        <f>Projects!I426</f>
        <v>0</v>
      </c>
      <c r="J426">
        <f>Projects!J426</f>
        <v>0</v>
      </c>
      <c r="K426">
        <f>Projects!K426</f>
        <v>0</v>
      </c>
      <c r="L426">
        <f>Projects!L426</f>
        <v>0</v>
      </c>
      <c r="M426">
        <f>Projects!M426</f>
        <v>0</v>
      </c>
      <c r="N426">
        <f>Projects!N426</f>
        <v>0</v>
      </c>
      <c r="O426">
        <f>Projects!O426</f>
        <v>0</v>
      </c>
      <c r="P426">
        <f>Projects!P426</f>
        <v>0</v>
      </c>
      <c r="Q426">
        <f>Projects!Q426</f>
        <v>0</v>
      </c>
      <c r="R426">
        <f>Projects!R426</f>
        <v>0</v>
      </c>
      <c r="S426">
        <f>Projects!S426</f>
        <v>0</v>
      </c>
      <c r="T426">
        <f>Projects!T426</f>
        <v>0</v>
      </c>
      <c r="U426">
        <f>Projects!U426</f>
        <v>0</v>
      </c>
      <c r="V426">
        <f>Projects!V426</f>
        <v>0</v>
      </c>
      <c r="W426">
        <f>Projects!W426</f>
        <v>0</v>
      </c>
      <c r="X426">
        <f>Projects!X426</f>
        <v>0</v>
      </c>
    </row>
    <row r="427" spans="1:24">
      <c r="A427">
        <f>Projects!A427</f>
        <v>0</v>
      </c>
      <c r="B427">
        <f>Projects!B427</f>
        <v>0</v>
      </c>
      <c r="C427">
        <f>Projects!C427</f>
        <v>0</v>
      </c>
      <c r="D427">
        <f>Projects!D427</f>
        <v>0</v>
      </c>
      <c r="E427">
        <f>Projects!E427</f>
        <v>0</v>
      </c>
      <c r="F427">
        <f>Projects!F427</f>
        <v>0</v>
      </c>
      <c r="G427">
        <f>Projects!G427</f>
        <v>0</v>
      </c>
      <c r="H427">
        <f>Projects!H427</f>
        <v>0</v>
      </c>
      <c r="I427">
        <f>Projects!I427</f>
        <v>0</v>
      </c>
      <c r="J427">
        <f>Projects!J427</f>
        <v>0</v>
      </c>
      <c r="K427">
        <f>Projects!K427</f>
        <v>0</v>
      </c>
      <c r="L427">
        <f>Projects!L427</f>
        <v>0</v>
      </c>
      <c r="M427">
        <f>Projects!M427</f>
        <v>0</v>
      </c>
      <c r="N427">
        <f>Projects!N427</f>
        <v>0</v>
      </c>
      <c r="O427">
        <f>Projects!O427</f>
        <v>0</v>
      </c>
      <c r="P427">
        <f>Projects!P427</f>
        <v>0</v>
      </c>
      <c r="Q427">
        <f>Projects!Q427</f>
        <v>0</v>
      </c>
      <c r="R427">
        <f>Projects!R427</f>
        <v>0</v>
      </c>
      <c r="S427">
        <f>Projects!S427</f>
        <v>0</v>
      </c>
      <c r="T427">
        <f>Projects!T427</f>
        <v>0</v>
      </c>
      <c r="U427">
        <f>Projects!U427</f>
        <v>0</v>
      </c>
      <c r="V427">
        <f>Projects!V427</f>
        <v>0</v>
      </c>
      <c r="W427">
        <f>Projects!W427</f>
        <v>0</v>
      </c>
      <c r="X427">
        <f>Projects!X427</f>
        <v>0</v>
      </c>
    </row>
    <row r="428" spans="1:24">
      <c r="A428">
        <f>Projects!A428</f>
        <v>0</v>
      </c>
      <c r="B428">
        <f>Projects!B428</f>
        <v>0</v>
      </c>
      <c r="C428">
        <f>Projects!C428</f>
        <v>0</v>
      </c>
      <c r="D428">
        <f>Projects!D428</f>
        <v>0</v>
      </c>
      <c r="E428">
        <f>Projects!E428</f>
        <v>0</v>
      </c>
      <c r="F428">
        <f>Projects!F428</f>
        <v>0</v>
      </c>
      <c r="G428">
        <f>Projects!G428</f>
        <v>0</v>
      </c>
      <c r="H428">
        <f>Projects!H428</f>
        <v>0</v>
      </c>
      <c r="I428">
        <f>Projects!I428</f>
        <v>0</v>
      </c>
      <c r="J428">
        <f>Projects!J428</f>
        <v>0</v>
      </c>
      <c r="K428">
        <f>Projects!K428</f>
        <v>0</v>
      </c>
      <c r="L428">
        <f>Projects!L428</f>
        <v>0</v>
      </c>
      <c r="M428">
        <f>Projects!M428</f>
        <v>0</v>
      </c>
      <c r="N428">
        <f>Projects!N428</f>
        <v>0</v>
      </c>
      <c r="O428">
        <f>Projects!O428</f>
        <v>0</v>
      </c>
      <c r="P428">
        <f>Projects!P428</f>
        <v>0</v>
      </c>
      <c r="Q428">
        <f>Projects!Q428</f>
        <v>0</v>
      </c>
      <c r="R428">
        <f>Projects!R428</f>
        <v>0</v>
      </c>
      <c r="S428">
        <f>Projects!S428</f>
        <v>0</v>
      </c>
      <c r="T428">
        <f>Projects!T428</f>
        <v>0</v>
      </c>
      <c r="U428">
        <f>Projects!U428</f>
        <v>0</v>
      </c>
      <c r="V428">
        <f>Projects!V428</f>
        <v>0</v>
      </c>
      <c r="W428">
        <f>Projects!W428</f>
        <v>0</v>
      </c>
      <c r="X428">
        <f>Projects!X428</f>
        <v>0</v>
      </c>
    </row>
    <row r="429" spans="1:24">
      <c r="A429">
        <f>Projects!A429</f>
        <v>0</v>
      </c>
      <c r="B429">
        <f>Projects!B429</f>
        <v>0</v>
      </c>
      <c r="C429">
        <f>Projects!C429</f>
        <v>0</v>
      </c>
      <c r="D429">
        <f>Projects!D429</f>
        <v>0</v>
      </c>
      <c r="E429">
        <f>Projects!E429</f>
        <v>0</v>
      </c>
      <c r="F429">
        <f>Projects!F429</f>
        <v>0</v>
      </c>
      <c r="G429">
        <f>Projects!G429</f>
        <v>0</v>
      </c>
      <c r="H429">
        <f>Projects!H429</f>
        <v>0</v>
      </c>
      <c r="I429">
        <f>Projects!I429</f>
        <v>0</v>
      </c>
      <c r="J429">
        <f>Projects!J429</f>
        <v>0</v>
      </c>
      <c r="K429">
        <f>Projects!K429</f>
        <v>0</v>
      </c>
      <c r="L429">
        <f>Projects!L429</f>
        <v>0</v>
      </c>
      <c r="M429">
        <f>Projects!M429</f>
        <v>0</v>
      </c>
      <c r="N429">
        <f>Projects!N429</f>
        <v>0</v>
      </c>
      <c r="O429">
        <f>Projects!O429</f>
        <v>0</v>
      </c>
      <c r="P429">
        <f>Projects!P429</f>
        <v>0</v>
      </c>
      <c r="Q429">
        <f>Projects!Q429</f>
        <v>0</v>
      </c>
      <c r="R429">
        <f>Projects!R429</f>
        <v>0</v>
      </c>
      <c r="S429">
        <f>Projects!S429</f>
        <v>0</v>
      </c>
      <c r="T429">
        <f>Projects!T429</f>
        <v>0</v>
      </c>
      <c r="U429">
        <f>Projects!U429</f>
        <v>0</v>
      </c>
      <c r="V429">
        <f>Projects!V429</f>
        <v>0</v>
      </c>
      <c r="W429">
        <f>Projects!W429</f>
        <v>0</v>
      </c>
      <c r="X429">
        <f>Projects!X429</f>
        <v>0</v>
      </c>
    </row>
    <row r="430" spans="1:24">
      <c r="A430">
        <f>Projects!A430</f>
        <v>0</v>
      </c>
      <c r="B430">
        <f>Projects!B430</f>
        <v>0</v>
      </c>
      <c r="C430">
        <f>Projects!C430</f>
        <v>0</v>
      </c>
      <c r="D430">
        <f>Projects!D430</f>
        <v>0</v>
      </c>
      <c r="E430">
        <f>Projects!E430</f>
        <v>0</v>
      </c>
      <c r="F430">
        <f>Projects!F430</f>
        <v>0</v>
      </c>
      <c r="G430">
        <f>Projects!G430</f>
        <v>0</v>
      </c>
      <c r="H430">
        <f>Projects!H430</f>
        <v>0</v>
      </c>
      <c r="I430">
        <f>Projects!I430</f>
        <v>0</v>
      </c>
      <c r="J430">
        <f>Projects!J430</f>
        <v>0</v>
      </c>
      <c r="K430">
        <f>Projects!K430</f>
        <v>0</v>
      </c>
      <c r="L430">
        <f>Projects!L430</f>
        <v>0</v>
      </c>
      <c r="M430">
        <f>Projects!M430</f>
        <v>0</v>
      </c>
      <c r="N430">
        <f>Projects!N430</f>
        <v>0</v>
      </c>
      <c r="O430">
        <f>Projects!O430</f>
        <v>0</v>
      </c>
      <c r="P430">
        <f>Projects!P430</f>
        <v>0</v>
      </c>
      <c r="Q430">
        <f>Projects!Q430</f>
        <v>0</v>
      </c>
      <c r="R430">
        <f>Projects!R430</f>
        <v>0</v>
      </c>
      <c r="S430">
        <f>Projects!S430</f>
        <v>0</v>
      </c>
      <c r="T430">
        <f>Projects!T430</f>
        <v>0</v>
      </c>
      <c r="U430">
        <f>Projects!U430</f>
        <v>0</v>
      </c>
      <c r="V430">
        <f>Projects!V430</f>
        <v>0</v>
      </c>
      <c r="W430">
        <f>Projects!W430</f>
        <v>0</v>
      </c>
      <c r="X430">
        <f>Projects!X430</f>
        <v>0</v>
      </c>
    </row>
    <row r="431" spans="1:24">
      <c r="A431">
        <f>Projects!A431</f>
        <v>0</v>
      </c>
      <c r="B431">
        <f>Projects!B431</f>
        <v>0</v>
      </c>
      <c r="C431">
        <f>Projects!C431</f>
        <v>0</v>
      </c>
      <c r="D431">
        <f>Projects!D431</f>
        <v>0</v>
      </c>
      <c r="E431">
        <f>Projects!E431</f>
        <v>0</v>
      </c>
      <c r="F431">
        <f>Projects!F431</f>
        <v>0</v>
      </c>
      <c r="G431">
        <f>Projects!G431</f>
        <v>0</v>
      </c>
      <c r="H431">
        <f>Projects!H431</f>
        <v>0</v>
      </c>
      <c r="I431">
        <f>Projects!I431</f>
        <v>0</v>
      </c>
      <c r="J431">
        <f>Projects!J431</f>
        <v>0</v>
      </c>
      <c r="K431">
        <f>Projects!K431</f>
        <v>0</v>
      </c>
      <c r="L431">
        <f>Projects!L431</f>
        <v>0</v>
      </c>
      <c r="M431">
        <f>Projects!M431</f>
        <v>0</v>
      </c>
      <c r="N431">
        <f>Projects!N431</f>
        <v>0</v>
      </c>
      <c r="O431">
        <f>Projects!O431</f>
        <v>0</v>
      </c>
      <c r="P431">
        <f>Projects!P431</f>
        <v>0</v>
      </c>
      <c r="Q431">
        <f>Projects!Q431</f>
        <v>0</v>
      </c>
      <c r="R431">
        <f>Projects!R431</f>
        <v>0</v>
      </c>
      <c r="S431">
        <f>Projects!S431</f>
        <v>0</v>
      </c>
      <c r="T431">
        <f>Projects!T431</f>
        <v>0</v>
      </c>
      <c r="U431">
        <f>Projects!U431</f>
        <v>0</v>
      </c>
      <c r="V431">
        <f>Projects!V431</f>
        <v>0</v>
      </c>
      <c r="W431">
        <f>Projects!W431</f>
        <v>0</v>
      </c>
      <c r="X431">
        <f>Projects!X431</f>
        <v>0</v>
      </c>
    </row>
    <row r="432" spans="1:24">
      <c r="A432">
        <f>Projects!A432</f>
        <v>0</v>
      </c>
      <c r="B432">
        <f>Projects!B432</f>
        <v>0</v>
      </c>
      <c r="C432">
        <f>Projects!C432</f>
        <v>0</v>
      </c>
      <c r="D432">
        <f>Projects!D432</f>
        <v>0</v>
      </c>
      <c r="E432">
        <f>Projects!E432</f>
        <v>0</v>
      </c>
      <c r="F432">
        <f>Projects!F432</f>
        <v>0</v>
      </c>
      <c r="G432">
        <f>Projects!G432</f>
        <v>0</v>
      </c>
      <c r="H432">
        <f>Projects!H432</f>
        <v>0</v>
      </c>
      <c r="I432">
        <f>Projects!I432</f>
        <v>0</v>
      </c>
      <c r="J432">
        <f>Projects!J432</f>
        <v>0</v>
      </c>
      <c r="K432">
        <f>Projects!K432</f>
        <v>0</v>
      </c>
      <c r="L432">
        <f>Projects!L432</f>
        <v>0</v>
      </c>
      <c r="M432">
        <f>Projects!M432</f>
        <v>0</v>
      </c>
      <c r="N432">
        <f>Projects!N432</f>
        <v>0</v>
      </c>
      <c r="O432">
        <f>Projects!O432</f>
        <v>0</v>
      </c>
      <c r="P432">
        <f>Projects!P432</f>
        <v>0</v>
      </c>
      <c r="Q432">
        <f>Projects!Q432</f>
        <v>0</v>
      </c>
      <c r="R432">
        <f>Projects!R432</f>
        <v>0</v>
      </c>
      <c r="S432">
        <f>Projects!S432</f>
        <v>0</v>
      </c>
      <c r="T432">
        <f>Projects!T432</f>
        <v>0</v>
      </c>
      <c r="U432">
        <f>Projects!U432</f>
        <v>0</v>
      </c>
      <c r="V432">
        <f>Projects!V432</f>
        <v>0</v>
      </c>
      <c r="W432">
        <f>Projects!W432</f>
        <v>0</v>
      </c>
      <c r="X432">
        <f>Projects!X432</f>
        <v>0</v>
      </c>
    </row>
    <row r="433" spans="1:24">
      <c r="A433">
        <f>Projects!A433</f>
        <v>0</v>
      </c>
      <c r="B433">
        <f>Projects!B433</f>
        <v>0</v>
      </c>
      <c r="C433">
        <f>Projects!C433</f>
        <v>0</v>
      </c>
      <c r="D433">
        <f>Projects!D433</f>
        <v>0</v>
      </c>
      <c r="E433">
        <f>Projects!E433</f>
        <v>0</v>
      </c>
      <c r="F433">
        <f>Projects!F433</f>
        <v>0</v>
      </c>
      <c r="G433">
        <f>Projects!G433</f>
        <v>0</v>
      </c>
      <c r="H433">
        <f>Projects!H433</f>
        <v>0</v>
      </c>
      <c r="I433">
        <f>Projects!I433</f>
        <v>0</v>
      </c>
      <c r="J433">
        <f>Projects!J433</f>
        <v>0</v>
      </c>
      <c r="K433">
        <f>Projects!K433</f>
        <v>0</v>
      </c>
      <c r="L433">
        <f>Projects!L433</f>
        <v>0</v>
      </c>
      <c r="M433">
        <f>Projects!M433</f>
        <v>0</v>
      </c>
      <c r="N433">
        <f>Projects!N433</f>
        <v>0</v>
      </c>
      <c r="O433">
        <f>Projects!O433</f>
        <v>0</v>
      </c>
      <c r="P433">
        <f>Projects!P433</f>
        <v>0</v>
      </c>
      <c r="Q433">
        <f>Projects!Q433</f>
        <v>0</v>
      </c>
      <c r="R433">
        <f>Projects!R433</f>
        <v>0</v>
      </c>
      <c r="S433">
        <f>Projects!S433</f>
        <v>0</v>
      </c>
      <c r="T433">
        <f>Projects!T433</f>
        <v>0</v>
      </c>
      <c r="U433">
        <f>Projects!U433</f>
        <v>0</v>
      </c>
      <c r="V433">
        <f>Projects!V433</f>
        <v>0</v>
      </c>
      <c r="W433">
        <f>Projects!W433</f>
        <v>0</v>
      </c>
      <c r="X433">
        <f>Projects!X433</f>
        <v>0</v>
      </c>
    </row>
    <row r="434" spans="1:24">
      <c r="A434">
        <f>Projects!A434</f>
        <v>0</v>
      </c>
      <c r="B434">
        <f>Projects!B434</f>
        <v>0</v>
      </c>
      <c r="C434">
        <f>Projects!C434</f>
        <v>0</v>
      </c>
      <c r="D434">
        <f>Projects!D434</f>
        <v>0</v>
      </c>
      <c r="E434">
        <f>Projects!E434</f>
        <v>0</v>
      </c>
      <c r="F434">
        <f>Projects!F434</f>
        <v>0</v>
      </c>
      <c r="G434">
        <f>Projects!G434</f>
        <v>0</v>
      </c>
      <c r="H434">
        <f>Projects!H434</f>
        <v>0</v>
      </c>
      <c r="I434">
        <f>Projects!I434</f>
        <v>0</v>
      </c>
      <c r="J434">
        <f>Projects!J434</f>
        <v>0</v>
      </c>
      <c r="K434">
        <f>Projects!K434</f>
        <v>0</v>
      </c>
      <c r="L434">
        <f>Projects!L434</f>
        <v>0</v>
      </c>
      <c r="M434">
        <f>Projects!M434</f>
        <v>0</v>
      </c>
      <c r="N434">
        <f>Projects!N434</f>
        <v>0</v>
      </c>
      <c r="O434">
        <f>Projects!O434</f>
        <v>0</v>
      </c>
      <c r="P434">
        <f>Projects!P434</f>
        <v>0</v>
      </c>
      <c r="Q434">
        <f>Projects!Q434</f>
        <v>0</v>
      </c>
      <c r="R434">
        <f>Projects!R434</f>
        <v>0</v>
      </c>
      <c r="S434">
        <f>Projects!S434</f>
        <v>0</v>
      </c>
      <c r="T434">
        <f>Projects!T434</f>
        <v>0</v>
      </c>
      <c r="U434">
        <f>Projects!U434</f>
        <v>0</v>
      </c>
      <c r="V434">
        <f>Projects!V434</f>
        <v>0</v>
      </c>
      <c r="W434">
        <f>Projects!W434</f>
        <v>0</v>
      </c>
      <c r="X434">
        <f>Projects!X434</f>
        <v>0</v>
      </c>
    </row>
    <row r="435" spans="1:24">
      <c r="A435">
        <f>Projects!A435</f>
        <v>0</v>
      </c>
      <c r="B435">
        <f>Projects!B435</f>
        <v>0</v>
      </c>
      <c r="C435">
        <f>Projects!C435</f>
        <v>0</v>
      </c>
      <c r="D435">
        <f>Projects!D435</f>
        <v>0</v>
      </c>
      <c r="E435">
        <f>Projects!E435</f>
        <v>0</v>
      </c>
      <c r="F435">
        <f>Projects!F435</f>
        <v>0</v>
      </c>
      <c r="G435">
        <f>Projects!G435</f>
        <v>0</v>
      </c>
      <c r="H435">
        <f>Projects!H435</f>
        <v>0</v>
      </c>
      <c r="I435">
        <f>Projects!I435</f>
        <v>0</v>
      </c>
      <c r="J435">
        <f>Projects!J435</f>
        <v>0</v>
      </c>
      <c r="K435">
        <f>Projects!K435</f>
        <v>0</v>
      </c>
      <c r="L435">
        <f>Projects!L435</f>
        <v>0</v>
      </c>
      <c r="M435">
        <f>Projects!M435</f>
        <v>0</v>
      </c>
      <c r="N435">
        <f>Projects!N435</f>
        <v>0</v>
      </c>
      <c r="O435">
        <f>Projects!O435</f>
        <v>0</v>
      </c>
      <c r="P435">
        <f>Projects!P435</f>
        <v>0</v>
      </c>
      <c r="Q435">
        <f>Projects!Q435</f>
        <v>0</v>
      </c>
      <c r="R435">
        <f>Projects!R435</f>
        <v>0</v>
      </c>
      <c r="S435">
        <f>Projects!S435</f>
        <v>0</v>
      </c>
      <c r="T435">
        <f>Projects!T435</f>
        <v>0</v>
      </c>
      <c r="U435">
        <f>Projects!U435</f>
        <v>0</v>
      </c>
      <c r="V435">
        <f>Projects!V435</f>
        <v>0</v>
      </c>
      <c r="W435">
        <f>Projects!W435</f>
        <v>0</v>
      </c>
      <c r="X435">
        <f>Projects!X435</f>
        <v>0</v>
      </c>
    </row>
    <row r="436" spans="1:24">
      <c r="A436">
        <f>Projects!A436</f>
        <v>0</v>
      </c>
      <c r="B436">
        <f>Projects!B436</f>
        <v>0</v>
      </c>
      <c r="C436">
        <f>Projects!C436</f>
        <v>0</v>
      </c>
      <c r="D436">
        <f>Projects!D436</f>
        <v>0</v>
      </c>
      <c r="E436">
        <f>Projects!E436</f>
        <v>0</v>
      </c>
      <c r="F436">
        <f>Projects!F436</f>
        <v>0</v>
      </c>
      <c r="G436">
        <f>Projects!G436</f>
        <v>0</v>
      </c>
      <c r="H436">
        <f>Projects!H436</f>
        <v>0</v>
      </c>
      <c r="I436">
        <f>Projects!I436</f>
        <v>0</v>
      </c>
      <c r="J436">
        <f>Projects!J436</f>
        <v>0</v>
      </c>
      <c r="K436">
        <f>Projects!K436</f>
        <v>0</v>
      </c>
      <c r="L436">
        <f>Projects!L436</f>
        <v>0</v>
      </c>
      <c r="M436">
        <f>Projects!M436</f>
        <v>0</v>
      </c>
      <c r="N436">
        <f>Projects!N436</f>
        <v>0</v>
      </c>
      <c r="O436">
        <f>Projects!O436</f>
        <v>0</v>
      </c>
      <c r="P436">
        <f>Projects!P436</f>
        <v>0</v>
      </c>
      <c r="Q436">
        <f>Projects!Q436</f>
        <v>0</v>
      </c>
      <c r="R436">
        <f>Projects!R436</f>
        <v>0</v>
      </c>
      <c r="S436">
        <f>Projects!S436</f>
        <v>0</v>
      </c>
      <c r="T436">
        <f>Projects!T436</f>
        <v>0</v>
      </c>
      <c r="U436">
        <f>Projects!U436</f>
        <v>0</v>
      </c>
      <c r="V436">
        <f>Projects!V436</f>
        <v>0</v>
      </c>
      <c r="W436">
        <f>Projects!W436</f>
        <v>0</v>
      </c>
      <c r="X436">
        <f>Projects!X436</f>
        <v>0</v>
      </c>
    </row>
    <row r="437" spans="1:24">
      <c r="A437">
        <f>Projects!A437</f>
        <v>0</v>
      </c>
      <c r="B437">
        <f>Projects!B437</f>
        <v>0</v>
      </c>
      <c r="C437">
        <f>Projects!C437</f>
        <v>0</v>
      </c>
      <c r="D437">
        <f>Projects!D437</f>
        <v>0</v>
      </c>
      <c r="E437">
        <f>Projects!E437</f>
        <v>0</v>
      </c>
      <c r="F437">
        <f>Projects!F437</f>
        <v>0</v>
      </c>
      <c r="G437">
        <f>Projects!G437</f>
        <v>0</v>
      </c>
      <c r="H437">
        <f>Projects!H437</f>
        <v>0</v>
      </c>
      <c r="I437">
        <f>Projects!I437</f>
        <v>0</v>
      </c>
      <c r="J437">
        <f>Projects!J437</f>
        <v>0</v>
      </c>
      <c r="K437">
        <f>Projects!K437</f>
        <v>0</v>
      </c>
      <c r="L437">
        <f>Projects!L437</f>
        <v>0</v>
      </c>
      <c r="M437">
        <f>Projects!M437</f>
        <v>0</v>
      </c>
      <c r="N437">
        <f>Projects!N437</f>
        <v>0</v>
      </c>
      <c r="O437">
        <f>Projects!O437</f>
        <v>0</v>
      </c>
      <c r="P437">
        <f>Projects!P437</f>
        <v>0</v>
      </c>
      <c r="Q437">
        <f>Projects!Q437</f>
        <v>0</v>
      </c>
      <c r="R437">
        <f>Projects!R437</f>
        <v>0</v>
      </c>
      <c r="S437">
        <f>Projects!S437</f>
        <v>0</v>
      </c>
      <c r="T437">
        <f>Projects!T437</f>
        <v>0</v>
      </c>
      <c r="U437">
        <f>Projects!U437</f>
        <v>0</v>
      </c>
      <c r="V437">
        <f>Projects!V437</f>
        <v>0</v>
      </c>
      <c r="W437">
        <f>Projects!W437</f>
        <v>0</v>
      </c>
      <c r="X437">
        <f>Projects!X437</f>
        <v>0</v>
      </c>
    </row>
    <row r="438" spans="1:24">
      <c r="A438">
        <f>Projects!A438</f>
        <v>0</v>
      </c>
      <c r="B438">
        <f>Projects!B438</f>
        <v>0</v>
      </c>
      <c r="C438">
        <f>Projects!C438</f>
        <v>0</v>
      </c>
      <c r="D438">
        <f>Projects!D438</f>
        <v>0</v>
      </c>
      <c r="E438">
        <f>Projects!E438</f>
        <v>0</v>
      </c>
      <c r="F438">
        <f>Projects!F438</f>
        <v>0</v>
      </c>
      <c r="G438">
        <f>Projects!G438</f>
        <v>0</v>
      </c>
      <c r="H438">
        <f>Projects!H438</f>
        <v>0</v>
      </c>
      <c r="I438">
        <f>Projects!I438</f>
        <v>0</v>
      </c>
      <c r="J438">
        <f>Projects!J438</f>
        <v>0</v>
      </c>
      <c r="K438">
        <f>Projects!K438</f>
        <v>0</v>
      </c>
      <c r="L438">
        <f>Projects!L438</f>
        <v>0</v>
      </c>
      <c r="M438">
        <f>Projects!M438</f>
        <v>0</v>
      </c>
      <c r="N438">
        <f>Projects!N438</f>
        <v>0</v>
      </c>
      <c r="O438">
        <f>Projects!O438</f>
        <v>0</v>
      </c>
      <c r="P438">
        <f>Projects!P438</f>
        <v>0</v>
      </c>
      <c r="Q438">
        <f>Projects!Q438</f>
        <v>0</v>
      </c>
      <c r="R438">
        <f>Projects!R438</f>
        <v>0</v>
      </c>
      <c r="S438">
        <f>Projects!S438</f>
        <v>0</v>
      </c>
      <c r="T438">
        <f>Projects!T438</f>
        <v>0</v>
      </c>
      <c r="U438">
        <f>Projects!U438</f>
        <v>0</v>
      </c>
      <c r="V438">
        <f>Projects!V438</f>
        <v>0</v>
      </c>
      <c r="W438">
        <f>Projects!W438</f>
        <v>0</v>
      </c>
      <c r="X438">
        <f>Projects!X438</f>
        <v>0</v>
      </c>
    </row>
    <row r="439" spans="1:24">
      <c r="A439">
        <f>Projects!A439</f>
        <v>0</v>
      </c>
      <c r="B439">
        <f>Projects!B439</f>
        <v>0</v>
      </c>
      <c r="C439">
        <f>Projects!C439</f>
        <v>0</v>
      </c>
      <c r="D439">
        <f>Projects!D439</f>
        <v>0</v>
      </c>
      <c r="E439">
        <f>Projects!E439</f>
        <v>0</v>
      </c>
      <c r="F439">
        <f>Projects!F439</f>
        <v>0</v>
      </c>
      <c r="G439">
        <f>Projects!G439</f>
        <v>0</v>
      </c>
      <c r="H439">
        <f>Projects!H439</f>
        <v>0</v>
      </c>
      <c r="I439">
        <f>Projects!I439</f>
        <v>0</v>
      </c>
      <c r="J439">
        <f>Projects!J439</f>
        <v>0</v>
      </c>
      <c r="K439">
        <f>Projects!K439</f>
        <v>0</v>
      </c>
      <c r="L439">
        <f>Projects!L439</f>
        <v>0</v>
      </c>
      <c r="M439">
        <f>Projects!M439</f>
        <v>0</v>
      </c>
      <c r="N439">
        <f>Projects!N439</f>
        <v>0</v>
      </c>
      <c r="O439">
        <f>Projects!O439</f>
        <v>0</v>
      </c>
      <c r="P439">
        <f>Projects!P439</f>
        <v>0</v>
      </c>
      <c r="Q439">
        <f>Projects!Q439</f>
        <v>0</v>
      </c>
      <c r="R439">
        <f>Projects!R439</f>
        <v>0</v>
      </c>
      <c r="S439">
        <f>Projects!S439</f>
        <v>0</v>
      </c>
      <c r="T439">
        <f>Projects!T439</f>
        <v>0</v>
      </c>
      <c r="U439">
        <f>Projects!U439</f>
        <v>0</v>
      </c>
      <c r="V439">
        <f>Projects!V439</f>
        <v>0</v>
      </c>
      <c r="W439">
        <f>Projects!W439</f>
        <v>0</v>
      </c>
      <c r="X439">
        <f>Projects!X439</f>
        <v>0</v>
      </c>
    </row>
    <row r="440" spans="1:24">
      <c r="A440">
        <f>Projects!A440</f>
        <v>0</v>
      </c>
      <c r="B440">
        <f>Projects!B440</f>
        <v>0</v>
      </c>
      <c r="C440">
        <f>Projects!C440</f>
        <v>0</v>
      </c>
      <c r="D440">
        <f>Projects!D440</f>
        <v>0</v>
      </c>
      <c r="E440">
        <f>Projects!E440</f>
        <v>0</v>
      </c>
      <c r="F440">
        <f>Projects!F440</f>
        <v>0</v>
      </c>
      <c r="G440">
        <f>Projects!G440</f>
        <v>0</v>
      </c>
      <c r="H440">
        <f>Projects!H440</f>
        <v>0</v>
      </c>
      <c r="I440">
        <f>Projects!I440</f>
        <v>0</v>
      </c>
      <c r="J440">
        <f>Projects!J440</f>
        <v>0</v>
      </c>
      <c r="K440">
        <f>Projects!K440</f>
        <v>0</v>
      </c>
      <c r="L440">
        <f>Projects!L440</f>
        <v>0</v>
      </c>
      <c r="M440">
        <f>Projects!M440</f>
        <v>0</v>
      </c>
      <c r="N440">
        <f>Projects!N440</f>
        <v>0</v>
      </c>
      <c r="O440">
        <f>Projects!O440</f>
        <v>0</v>
      </c>
      <c r="P440">
        <f>Projects!P440</f>
        <v>0</v>
      </c>
      <c r="Q440">
        <f>Projects!Q440</f>
        <v>0</v>
      </c>
      <c r="R440">
        <f>Projects!R440</f>
        <v>0</v>
      </c>
      <c r="S440">
        <f>Projects!S440</f>
        <v>0</v>
      </c>
      <c r="T440">
        <f>Projects!T440</f>
        <v>0</v>
      </c>
      <c r="U440">
        <f>Projects!U440</f>
        <v>0</v>
      </c>
      <c r="V440">
        <f>Projects!V440</f>
        <v>0</v>
      </c>
      <c r="W440">
        <f>Projects!W440</f>
        <v>0</v>
      </c>
      <c r="X440">
        <f>Projects!X440</f>
        <v>0</v>
      </c>
    </row>
    <row r="441" spans="1:24">
      <c r="A441">
        <f>Projects!A441</f>
        <v>0</v>
      </c>
      <c r="B441">
        <f>Projects!B441</f>
        <v>0</v>
      </c>
      <c r="C441">
        <f>Projects!C441</f>
        <v>0</v>
      </c>
      <c r="D441">
        <f>Projects!D441</f>
        <v>0</v>
      </c>
      <c r="E441">
        <f>Projects!E441</f>
        <v>0</v>
      </c>
      <c r="F441">
        <f>Projects!F441</f>
        <v>0</v>
      </c>
      <c r="G441">
        <f>Projects!G441</f>
        <v>0</v>
      </c>
      <c r="H441">
        <f>Projects!H441</f>
        <v>0</v>
      </c>
      <c r="I441">
        <f>Projects!I441</f>
        <v>0</v>
      </c>
      <c r="J441">
        <f>Projects!J441</f>
        <v>0</v>
      </c>
      <c r="K441">
        <f>Projects!K441</f>
        <v>0</v>
      </c>
      <c r="L441">
        <f>Projects!L441</f>
        <v>0</v>
      </c>
      <c r="M441">
        <f>Projects!M441</f>
        <v>0</v>
      </c>
      <c r="N441">
        <f>Projects!N441</f>
        <v>0</v>
      </c>
      <c r="O441">
        <f>Projects!O441</f>
        <v>0</v>
      </c>
      <c r="P441">
        <f>Projects!P441</f>
        <v>0</v>
      </c>
      <c r="Q441">
        <f>Projects!Q441</f>
        <v>0</v>
      </c>
      <c r="R441">
        <f>Projects!R441</f>
        <v>0</v>
      </c>
      <c r="S441">
        <f>Projects!S441</f>
        <v>0</v>
      </c>
      <c r="T441">
        <f>Projects!T441</f>
        <v>0</v>
      </c>
      <c r="U441">
        <f>Projects!U441</f>
        <v>0</v>
      </c>
      <c r="V441">
        <f>Projects!V441</f>
        <v>0</v>
      </c>
      <c r="W441">
        <f>Projects!W441</f>
        <v>0</v>
      </c>
      <c r="X441">
        <f>Projects!X441</f>
        <v>0</v>
      </c>
    </row>
    <row r="442" spans="1:24">
      <c r="A442">
        <f>Projects!A442</f>
        <v>0</v>
      </c>
      <c r="B442">
        <f>Projects!B442</f>
        <v>0</v>
      </c>
      <c r="C442">
        <f>Projects!C442</f>
        <v>0</v>
      </c>
      <c r="D442">
        <f>Projects!D442</f>
        <v>0</v>
      </c>
      <c r="E442">
        <f>Projects!E442</f>
        <v>0</v>
      </c>
      <c r="F442">
        <f>Projects!F442</f>
        <v>0</v>
      </c>
      <c r="G442">
        <f>Projects!G442</f>
        <v>0</v>
      </c>
      <c r="H442">
        <f>Projects!H442</f>
        <v>0</v>
      </c>
      <c r="I442">
        <f>Projects!I442</f>
        <v>0</v>
      </c>
      <c r="J442">
        <f>Projects!J442</f>
        <v>0</v>
      </c>
      <c r="K442">
        <f>Projects!K442</f>
        <v>0</v>
      </c>
      <c r="L442">
        <f>Projects!L442</f>
        <v>0</v>
      </c>
      <c r="M442">
        <f>Projects!M442</f>
        <v>0</v>
      </c>
      <c r="N442">
        <f>Projects!N442</f>
        <v>0</v>
      </c>
      <c r="O442">
        <f>Projects!O442</f>
        <v>0</v>
      </c>
      <c r="P442">
        <f>Projects!P442</f>
        <v>0</v>
      </c>
      <c r="Q442">
        <f>Projects!Q442</f>
        <v>0</v>
      </c>
      <c r="R442">
        <f>Projects!R442</f>
        <v>0</v>
      </c>
      <c r="S442">
        <f>Projects!S442</f>
        <v>0</v>
      </c>
      <c r="T442">
        <f>Projects!T442</f>
        <v>0</v>
      </c>
      <c r="U442">
        <f>Projects!U442</f>
        <v>0</v>
      </c>
      <c r="V442">
        <f>Projects!V442</f>
        <v>0</v>
      </c>
      <c r="W442">
        <f>Projects!W442</f>
        <v>0</v>
      </c>
      <c r="X442">
        <f>Projects!X442</f>
        <v>0</v>
      </c>
    </row>
    <row r="443" spans="1:24">
      <c r="A443">
        <f>Projects!A443</f>
        <v>0</v>
      </c>
      <c r="B443">
        <f>Projects!B443</f>
        <v>0</v>
      </c>
      <c r="C443">
        <f>Projects!C443</f>
        <v>0</v>
      </c>
      <c r="D443">
        <f>Projects!D443</f>
        <v>0</v>
      </c>
      <c r="E443">
        <f>Projects!E443</f>
        <v>0</v>
      </c>
      <c r="F443">
        <f>Projects!F443</f>
        <v>0</v>
      </c>
      <c r="G443">
        <f>Projects!G443</f>
        <v>0</v>
      </c>
      <c r="H443">
        <f>Projects!H443</f>
        <v>0</v>
      </c>
      <c r="I443">
        <f>Projects!I443</f>
        <v>0</v>
      </c>
      <c r="J443">
        <f>Projects!J443</f>
        <v>0</v>
      </c>
      <c r="K443">
        <f>Projects!K443</f>
        <v>0</v>
      </c>
      <c r="L443">
        <f>Projects!L443</f>
        <v>0</v>
      </c>
      <c r="M443">
        <f>Projects!M443</f>
        <v>0</v>
      </c>
      <c r="N443">
        <f>Projects!N443</f>
        <v>0</v>
      </c>
      <c r="O443">
        <f>Projects!O443</f>
        <v>0</v>
      </c>
      <c r="P443">
        <f>Projects!P443</f>
        <v>0</v>
      </c>
      <c r="Q443">
        <f>Projects!Q443</f>
        <v>0</v>
      </c>
      <c r="R443">
        <f>Projects!R443</f>
        <v>0</v>
      </c>
      <c r="S443">
        <f>Projects!S443</f>
        <v>0</v>
      </c>
      <c r="T443">
        <f>Projects!T443</f>
        <v>0</v>
      </c>
      <c r="U443">
        <f>Projects!U443</f>
        <v>0</v>
      </c>
      <c r="V443">
        <f>Projects!V443</f>
        <v>0</v>
      </c>
      <c r="W443">
        <f>Projects!W443</f>
        <v>0</v>
      </c>
      <c r="X443">
        <f>Projects!X443</f>
        <v>0</v>
      </c>
    </row>
    <row r="444" spans="1:24">
      <c r="A444">
        <f>Projects!A444</f>
        <v>0</v>
      </c>
      <c r="B444">
        <f>Projects!B444</f>
        <v>0</v>
      </c>
      <c r="C444">
        <f>Projects!C444</f>
        <v>0</v>
      </c>
      <c r="D444">
        <f>Projects!D444</f>
        <v>0</v>
      </c>
      <c r="E444">
        <f>Projects!E444</f>
        <v>0</v>
      </c>
      <c r="F444">
        <f>Projects!F444</f>
        <v>0</v>
      </c>
      <c r="G444">
        <f>Projects!G444</f>
        <v>0</v>
      </c>
      <c r="H444">
        <f>Projects!H444</f>
        <v>0</v>
      </c>
      <c r="I444">
        <f>Projects!I444</f>
        <v>0</v>
      </c>
      <c r="J444">
        <f>Projects!J444</f>
        <v>0</v>
      </c>
      <c r="K444">
        <f>Projects!K444</f>
        <v>0</v>
      </c>
      <c r="L444">
        <f>Projects!L444</f>
        <v>0</v>
      </c>
      <c r="M444">
        <f>Projects!M444</f>
        <v>0</v>
      </c>
      <c r="N444">
        <f>Projects!N444</f>
        <v>0</v>
      </c>
      <c r="O444">
        <f>Projects!O444</f>
        <v>0</v>
      </c>
      <c r="P444">
        <f>Projects!P444</f>
        <v>0</v>
      </c>
      <c r="Q444">
        <f>Projects!Q444</f>
        <v>0</v>
      </c>
      <c r="R444">
        <f>Projects!R444</f>
        <v>0</v>
      </c>
      <c r="S444">
        <f>Projects!S444</f>
        <v>0</v>
      </c>
      <c r="T444">
        <f>Projects!T444</f>
        <v>0</v>
      </c>
      <c r="U444">
        <f>Projects!U444</f>
        <v>0</v>
      </c>
      <c r="V444">
        <f>Projects!V444</f>
        <v>0</v>
      </c>
      <c r="W444">
        <f>Projects!W444</f>
        <v>0</v>
      </c>
      <c r="X444">
        <f>Projects!X444</f>
        <v>0</v>
      </c>
    </row>
    <row r="445" spans="1:24">
      <c r="A445">
        <f>Projects!A445</f>
        <v>0</v>
      </c>
      <c r="B445">
        <f>Projects!B445</f>
        <v>0</v>
      </c>
      <c r="C445">
        <f>Projects!C445</f>
        <v>0</v>
      </c>
      <c r="D445">
        <f>Projects!D445</f>
        <v>0</v>
      </c>
      <c r="E445">
        <f>Projects!E445</f>
        <v>0</v>
      </c>
      <c r="F445">
        <f>Projects!F445</f>
        <v>0</v>
      </c>
      <c r="G445">
        <f>Projects!G445</f>
        <v>0</v>
      </c>
      <c r="H445">
        <f>Projects!H445</f>
        <v>0</v>
      </c>
      <c r="I445">
        <f>Projects!I445</f>
        <v>0</v>
      </c>
      <c r="J445">
        <f>Projects!J445</f>
        <v>0</v>
      </c>
      <c r="K445">
        <f>Projects!K445</f>
        <v>0</v>
      </c>
      <c r="L445">
        <f>Projects!L445</f>
        <v>0</v>
      </c>
      <c r="M445">
        <f>Projects!M445</f>
        <v>0</v>
      </c>
      <c r="N445">
        <f>Projects!N445</f>
        <v>0</v>
      </c>
      <c r="O445">
        <f>Projects!O445</f>
        <v>0</v>
      </c>
      <c r="P445">
        <f>Projects!P445</f>
        <v>0</v>
      </c>
      <c r="Q445">
        <f>Projects!Q445</f>
        <v>0</v>
      </c>
      <c r="R445">
        <f>Projects!R445</f>
        <v>0</v>
      </c>
      <c r="S445">
        <f>Projects!S445</f>
        <v>0</v>
      </c>
      <c r="T445">
        <f>Projects!T445</f>
        <v>0</v>
      </c>
      <c r="U445">
        <f>Projects!U445</f>
        <v>0</v>
      </c>
      <c r="V445">
        <f>Projects!V445</f>
        <v>0</v>
      </c>
      <c r="W445">
        <f>Projects!W445</f>
        <v>0</v>
      </c>
      <c r="X445">
        <f>Projects!X445</f>
        <v>0</v>
      </c>
    </row>
    <row r="446" spans="1:24">
      <c r="A446">
        <f>Projects!A446</f>
        <v>0</v>
      </c>
      <c r="B446">
        <f>Projects!B446</f>
        <v>0</v>
      </c>
      <c r="C446">
        <f>Projects!C446</f>
        <v>0</v>
      </c>
      <c r="D446">
        <f>Projects!D446</f>
        <v>0</v>
      </c>
      <c r="E446">
        <f>Projects!E446</f>
        <v>0</v>
      </c>
      <c r="F446">
        <f>Projects!F446</f>
        <v>0</v>
      </c>
      <c r="G446">
        <f>Projects!G446</f>
        <v>0</v>
      </c>
      <c r="H446">
        <f>Projects!H446</f>
        <v>0</v>
      </c>
      <c r="I446">
        <f>Projects!I446</f>
        <v>0</v>
      </c>
      <c r="J446">
        <f>Projects!J446</f>
        <v>0</v>
      </c>
      <c r="K446">
        <f>Projects!K446</f>
        <v>0</v>
      </c>
      <c r="L446">
        <f>Projects!L446</f>
        <v>0</v>
      </c>
      <c r="M446">
        <f>Projects!M446</f>
        <v>0</v>
      </c>
      <c r="N446">
        <f>Projects!N446</f>
        <v>0</v>
      </c>
      <c r="O446">
        <f>Projects!O446</f>
        <v>0</v>
      </c>
      <c r="P446">
        <f>Projects!P446</f>
        <v>0</v>
      </c>
      <c r="Q446">
        <f>Projects!Q446</f>
        <v>0</v>
      </c>
      <c r="R446">
        <f>Projects!R446</f>
        <v>0</v>
      </c>
      <c r="S446">
        <f>Projects!S446</f>
        <v>0</v>
      </c>
      <c r="T446">
        <f>Projects!T446</f>
        <v>0</v>
      </c>
      <c r="U446">
        <f>Projects!U446</f>
        <v>0</v>
      </c>
      <c r="V446">
        <f>Projects!V446</f>
        <v>0</v>
      </c>
      <c r="W446">
        <f>Projects!W446</f>
        <v>0</v>
      </c>
      <c r="X446">
        <f>Projects!X446</f>
        <v>0</v>
      </c>
    </row>
    <row r="447" spans="1:24">
      <c r="A447">
        <f>Projects!A447</f>
        <v>0</v>
      </c>
      <c r="B447">
        <f>Projects!B447</f>
        <v>0</v>
      </c>
      <c r="C447">
        <f>Projects!C447</f>
        <v>0</v>
      </c>
      <c r="D447">
        <f>Projects!D447</f>
        <v>0</v>
      </c>
      <c r="E447">
        <f>Projects!E447</f>
        <v>0</v>
      </c>
      <c r="F447">
        <f>Projects!F447</f>
        <v>0</v>
      </c>
      <c r="G447">
        <f>Projects!G447</f>
        <v>0</v>
      </c>
      <c r="H447">
        <f>Projects!H447</f>
        <v>0</v>
      </c>
      <c r="I447">
        <f>Projects!I447</f>
        <v>0</v>
      </c>
      <c r="J447">
        <f>Projects!J447</f>
        <v>0</v>
      </c>
      <c r="K447">
        <f>Projects!K447</f>
        <v>0</v>
      </c>
      <c r="L447">
        <f>Projects!L447</f>
        <v>0</v>
      </c>
      <c r="M447">
        <f>Projects!M447</f>
        <v>0</v>
      </c>
      <c r="N447">
        <f>Projects!N447</f>
        <v>0</v>
      </c>
      <c r="O447">
        <f>Projects!O447</f>
        <v>0</v>
      </c>
      <c r="P447">
        <f>Projects!P447</f>
        <v>0</v>
      </c>
      <c r="Q447">
        <f>Projects!Q447</f>
        <v>0</v>
      </c>
      <c r="R447">
        <f>Projects!R447</f>
        <v>0</v>
      </c>
      <c r="S447">
        <f>Projects!S447</f>
        <v>0</v>
      </c>
      <c r="T447">
        <f>Projects!T447</f>
        <v>0</v>
      </c>
      <c r="U447">
        <f>Projects!U447</f>
        <v>0</v>
      </c>
      <c r="V447">
        <f>Projects!V447</f>
        <v>0</v>
      </c>
      <c r="W447">
        <f>Projects!W447</f>
        <v>0</v>
      </c>
      <c r="X447">
        <f>Projects!X447</f>
        <v>0</v>
      </c>
    </row>
    <row r="448" spans="1:24">
      <c r="A448">
        <f>Projects!A448</f>
        <v>0</v>
      </c>
      <c r="B448">
        <f>Projects!B448</f>
        <v>0</v>
      </c>
      <c r="C448">
        <f>Projects!C448</f>
        <v>0</v>
      </c>
      <c r="D448">
        <f>Projects!D448</f>
        <v>0</v>
      </c>
      <c r="E448">
        <f>Projects!E448</f>
        <v>0</v>
      </c>
      <c r="F448">
        <f>Projects!F448</f>
        <v>0</v>
      </c>
      <c r="G448">
        <f>Projects!G448</f>
        <v>0</v>
      </c>
      <c r="H448">
        <f>Projects!H448</f>
        <v>0</v>
      </c>
      <c r="I448">
        <f>Projects!I448</f>
        <v>0</v>
      </c>
      <c r="J448">
        <f>Projects!J448</f>
        <v>0</v>
      </c>
      <c r="K448">
        <f>Projects!K448</f>
        <v>0</v>
      </c>
      <c r="L448">
        <f>Projects!L448</f>
        <v>0</v>
      </c>
      <c r="M448">
        <f>Projects!M448</f>
        <v>0</v>
      </c>
      <c r="N448">
        <f>Projects!N448</f>
        <v>0</v>
      </c>
      <c r="O448">
        <f>Projects!O448</f>
        <v>0</v>
      </c>
      <c r="P448">
        <f>Projects!P448</f>
        <v>0</v>
      </c>
      <c r="Q448">
        <f>Projects!Q448</f>
        <v>0</v>
      </c>
      <c r="R448">
        <f>Projects!R448</f>
        <v>0</v>
      </c>
      <c r="S448">
        <f>Projects!S448</f>
        <v>0</v>
      </c>
      <c r="T448">
        <f>Projects!T448</f>
        <v>0</v>
      </c>
      <c r="U448">
        <f>Projects!U448</f>
        <v>0</v>
      </c>
      <c r="V448">
        <f>Projects!V448</f>
        <v>0</v>
      </c>
      <c r="W448">
        <f>Projects!W448</f>
        <v>0</v>
      </c>
      <c r="X448">
        <f>Projects!X448</f>
        <v>0</v>
      </c>
    </row>
    <row r="449" spans="1:24">
      <c r="A449">
        <f>Projects!A449</f>
        <v>0</v>
      </c>
      <c r="B449">
        <f>Projects!B449</f>
        <v>0</v>
      </c>
      <c r="C449">
        <f>Projects!C449</f>
        <v>0</v>
      </c>
      <c r="D449">
        <f>Projects!D449</f>
        <v>0</v>
      </c>
      <c r="E449">
        <f>Projects!E449</f>
        <v>0</v>
      </c>
      <c r="F449">
        <f>Projects!F449</f>
        <v>0</v>
      </c>
      <c r="G449">
        <f>Projects!G449</f>
        <v>0</v>
      </c>
      <c r="H449">
        <f>Projects!H449</f>
        <v>0</v>
      </c>
      <c r="I449">
        <f>Projects!I449</f>
        <v>0</v>
      </c>
      <c r="J449">
        <f>Projects!J449</f>
        <v>0</v>
      </c>
      <c r="K449">
        <f>Projects!K449</f>
        <v>0</v>
      </c>
      <c r="L449">
        <f>Projects!L449</f>
        <v>0</v>
      </c>
      <c r="M449">
        <f>Projects!M449</f>
        <v>0</v>
      </c>
      <c r="N449">
        <f>Projects!N449</f>
        <v>0</v>
      </c>
      <c r="O449">
        <f>Projects!O449</f>
        <v>0</v>
      </c>
      <c r="P449">
        <f>Projects!P449</f>
        <v>0</v>
      </c>
      <c r="Q449">
        <f>Projects!Q449</f>
        <v>0</v>
      </c>
      <c r="R449">
        <f>Projects!R449</f>
        <v>0</v>
      </c>
      <c r="S449">
        <f>Projects!S449</f>
        <v>0</v>
      </c>
      <c r="T449">
        <f>Projects!T449</f>
        <v>0</v>
      </c>
      <c r="U449">
        <f>Projects!U449</f>
        <v>0</v>
      </c>
      <c r="V449">
        <f>Projects!V449</f>
        <v>0</v>
      </c>
      <c r="W449">
        <f>Projects!W449</f>
        <v>0</v>
      </c>
      <c r="X449">
        <f>Projects!X449</f>
        <v>0</v>
      </c>
    </row>
    <row r="450" spans="1:24">
      <c r="A450">
        <f>Projects!A450</f>
        <v>0</v>
      </c>
      <c r="B450">
        <f>Projects!B450</f>
        <v>0</v>
      </c>
      <c r="C450">
        <f>Projects!C450</f>
        <v>0</v>
      </c>
      <c r="D450">
        <f>Projects!D450</f>
        <v>0</v>
      </c>
      <c r="E450">
        <f>Projects!E450</f>
        <v>0</v>
      </c>
      <c r="F450">
        <f>Projects!F450</f>
        <v>0</v>
      </c>
      <c r="G450">
        <f>Projects!G450</f>
        <v>0</v>
      </c>
      <c r="H450">
        <f>Projects!H450</f>
        <v>0</v>
      </c>
      <c r="I450">
        <f>Projects!I450</f>
        <v>0</v>
      </c>
      <c r="J450">
        <f>Projects!J450</f>
        <v>0</v>
      </c>
      <c r="K450">
        <f>Projects!K450</f>
        <v>0</v>
      </c>
      <c r="L450">
        <f>Projects!L450</f>
        <v>0</v>
      </c>
      <c r="M450">
        <f>Projects!M450</f>
        <v>0</v>
      </c>
      <c r="N450">
        <f>Projects!N450</f>
        <v>0</v>
      </c>
      <c r="O450">
        <f>Projects!O450</f>
        <v>0</v>
      </c>
      <c r="P450">
        <f>Projects!P450</f>
        <v>0</v>
      </c>
      <c r="Q450">
        <f>Projects!Q450</f>
        <v>0</v>
      </c>
      <c r="R450">
        <f>Projects!R450</f>
        <v>0</v>
      </c>
      <c r="S450">
        <f>Projects!S450</f>
        <v>0</v>
      </c>
      <c r="T450">
        <f>Projects!T450</f>
        <v>0</v>
      </c>
      <c r="U450">
        <f>Projects!U450</f>
        <v>0</v>
      </c>
      <c r="V450">
        <f>Projects!V450</f>
        <v>0</v>
      </c>
      <c r="W450">
        <f>Projects!W450</f>
        <v>0</v>
      </c>
      <c r="X450">
        <f>Projects!X450</f>
        <v>0</v>
      </c>
    </row>
    <row r="451" spans="1:24">
      <c r="A451">
        <f>Projects!A451</f>
        <v>0</v>
      </c>
      <c r="B451">
        <f>Projects!B451</f>
        <v>0</v>
      </c>
      <c r="C451">
        <f>Projects!C451</f>
        <v>0</v>
      </c>
      <c r="D451">
        <f>Projects!D451</f>
        <v>0</v>
      </c>
      <c r="E451">
        <f>Projects!E451</f>
        <v>0</v>
      </c>
      <c r="F451">
        <f>Projects!F451</f>
        <v>0</v>
      </c>
      <c r="G451">
        <f>Projects!G451</f>
        <v>0</v>
      </c>
      <c r="H451">
        <f>Projects!H451</f>
        <v>0</v>
      </c>
      <c r="I451">
        <f>Projects!I451</f>
        <v>0</v>
      </c>
      <c r="J451">
        <f>Projects!J451</f>
        <v>0</v>
      </c>
      <c r="K451">
        <f>Projects!K451</f>
        <v>0</v>
      </c>
      <c r="L451">
        <f>Projects!L451</f>
        <v>0</v>
      </c>
      <c r="M451">
        <f>Projects!M451</f>
        <v>0</v>
      </c>
      <c r="N451">
        <f>Projects!N451</f>
        <v>0</v>
      </c>
      <c r="O451">
        <f>Projects!O451</f>
        <v>0</v>
      </c>
      <c r="P451">
        <f>Projects!P451</f>
        <v>0</v>
      </c>
      <c r="Q451">
        <f>Projects!Q451</f>
        <v>0</v>
      </c>
      <c r="R451">
        <f>Projects!R451</f>
        <v>0</v>
      </c>
      <c r="S451">
        <f>Projects!S451</f>
        <v>0</v>
      </c>
      <c r="T451">
        <f>Projects!T451</f>
        <v>0</v>
      </c>
      <c r="U451">
        <f>Projects!U451</f>
        <v>0</v>
      </c>
      <c r="V451">
        <f>Projects!V451</f>
        <v>0</v>
      </c>
      <c r="W451">
        <f>Projects!W451</f>
        <v>0</v>
      </c>
      <c r="X451">
        <f>Projects!X451</f>
        <v>0</v>
      </c>
    </row>
    <row r="452" spans="1:24">
      <c r="A452">
        <f>Projects!A452</f>
        <v>0</v>
      </c>
      <c r="B452">
        <f>Projects!B452</f>
        <v>0</v>
      </c>
      <c r="C452">
        <f>Projects!C452</f>
        <v>0</v>
      </c>
      <c r="D452">
        <f>Projects!D452</f>
        <v>0</v>
      </c>
      <c r="E452">
        <f>Projects!E452</f>
        <v>0</v>
      </c>
      <c r="F452">
        <f>Projects!F452</f>
        <v>0</v>
      </c>
      <c r="G452">
        <f>Projects!G452</f>
        <v>0</v>
      </c>
      <c r="H452">
        <f>Projects!H452</f>
        <v>0</v>
      </c>
      <c r="I452">
        <f>Projects!I452</f>
        <v>0</v>
      </c>
      <c r="J452">
        <f>Projects!J452</f>
        <v>0</v>
      </c>
      <c r="K452">
        <f>Projects!K452</f>
        <v>0</v>
      </c>
      <c r="L452">
        <f>Projects!L452</f>
        <v>0</v>
      </c>
      <c r="M452">
        <f>Projects!M452</f>
        <v>0</v>
      </c>
      <c r="N452">
        <f>Projects!N452</f>
        <v>0</v>
      </c>
      <c r="O452">
        <f>Projects!O452</f>
        <v>0</v>
      </c>
      <c r="P452">
        <f>Projects!P452</f>
        <v>0</v>
      </c>
      <c r="Q452">
        <f>Projects!Q452</f>
        <v>0</v>
      </c>
      <c r="R452">
        <f>Projects!R452</f>
        <v>0</v>
      </c>
      <c r="S452">
        <f>Projects!S452</f>
        <v>0</v>
      </c>
      <c r="T452">
        <f>Projects!T452</f>
        <v>0</v>
      </c>
      <c r="U452">
        <f>Projects!U452</f>
        <v>0</v>
      </c>
      <c r="V452">
        <f>Projects!V452</f>
        <v>0</v>
      </c>
      <c r="W452">
        <f>Projects!W452</f>
        <v>0</v>
      </c>
      <c r="X452">
        <f>Projects!X452</f>
        <v>0</v>
      </c>
    </row>
    <row r="453" spans="1:24">
      <c r="A453">
        <f>Projects!A453</f>
        <v>0</v>
      </c>
      <c r="B453">
        <f>Projects!B453</f>
        <v>0</v>
      </c>
      <c r="C453">
        <f>Projects!C453</f>
        <v>0</v>
      </c>
      <c r="D453">
        <f>Projects!D453</f>
        <v>0</v>
      </c>
      <c r="E453">
        <f>Projects!E453</f>
        <v>0</v>
      </c>
      <c r="F453">
        <f>Projects!F453</f>
        <v>0</v>
      </c>
      <c r="G453">
        <f>Projects!G453</f>
        <v>0</v>
      </c>
      <c r="H453">
        <f>Projects!H453</f>
        <v>0</v>
      </c>
      <c r="I453">
        <f>Projects!I453</f>
        <v>0</v>
      </c>
      <c r="J453">
        <f>Projects!J453</f>
        <v>0</v>
      </c>
      <c r="K453">
        <f>Projects!K453</f>
        <v>0</v>
      </c>
      <c r="L453">
        <f>Projects!L453</f>
        <v>0</v>
      </c>
      <c r="M453">
        <f>Projects!M453</f>
        <v>0</v>
      </c>
      <c r="N453">
        <f>Projects!N453</f>
        <v>0</v>
      </c>
      <c r="O453">
        <f>Projects!O453</f>
        <v>0</v>
      </c>
      <c r="P453">
        <f>Projects!P453</f>
        <v>0</v>
      </c>
      <c r="Q453">
        <f>Projects!Q453</f>
        <v>0</v>
      </c>
      <c r="R453">
        <f>Projects!R453</f>
        <v>0</v>
      </c>
      <c r="S453">
        <f>Projects!S453</f>
        <v>0</v>
      </c>
      <c r="T453">
        <f>Projects!T453</f>
        <v>0</v>
      </c>
      <c r="U453">
        <f>Projects!U453</f>
        <v>0</v>
      </c>
      <c r="V453">
        <f>Projects!V453</f>
        <v>0</v>
      </c>
      <c r="W453">
        <f>Projects!W453</f>
        <v>0</v>
      </c>
      <c r="X453">
        <f>Projects!X453</f>
        <v>0</v>
      </c>
    </row>
    <row r="454" spans="1:24">
      <c r="A454">
        <f>Projects!A454</f>
        <v>0</v>
      </c>
      <c r="B454">
        <f>Projects!B454</f>
        <v>0</v>
      </c>
      <c r="C454">
        <f>Projects!C454</f>
        <v>0</v>
      </c>
      <c r="D454">
        <f>Projects!D454</f>
        <v>0</v>
      </c>
      <c r="E454">
        <f>Projects!E454</f>
        <v>0</v>
      </c>
      <c r="F454">
        <f>Projects!F454</f>
        <v>0</v>
      </c>
      <c r="G454">
        <f>Projects!G454</f>
        <v>0</v>
      </c>
      <c r="H454">
        <f>Projects!H454</f>
        <v>0</v>
      </c>
      <c r="I454">
        <f>Projects!I454</f>
        <v>0</v>
      </c>
      <c r="J454">
        <f>Projects!J454</f>
        <v>0</v>
      </c>
      <c r="K454">
        <f>Projects!K454</f>
        <v>0</v>
      </c>
      <c r="L454">
        <f>Projects!L454</f>
        <v>0</v>
      </c>
      <c r="M454">
        <f>Projects!M454</f>
        <v>0</v>
      </c>
      <c r="N454">
        <f>Projects!N454</f>
        <v>0</v>
      </c>
      <c r="O454">
        <f>Projects!O454</f>
        <v>0</v>
      </c>
      <c r="P454">
        <f>Projects!P454</f>
        <v>0</v>
      </c>
      <c r="Q454">
        <f>Projects!Q454</f>
        <v>0</v>
      </c>
      <c r="R454">
        <f>Projects!R454</f>
        <v>0</v>
      </c>
      <c r="S454">
        <f>Projects!S454</f>
        <v>0</v>
      </c>
      <c r="T454">
        <f>Projects!T454</f>
        <v>0</v>
      </c>
      <c r="U454">
        <f>Projects!U454</f>
        <v>0</v>
      </c>
      <c r="V454">
        <f>Projects!V454</f>
        <v>0</v>
      </c>
      <c r="W454">
        <f>Projects!W454</f>
        <v>0</v>
      </c>
      <c r="X454">
        <f>Projects!X454</f>
        <v>0</v>
      </c>
    </row>
    <row r="455" spans="1:24">
      <c r="A455">
        <f>Projects!A455</f>
        <v>0</v>
      </c>
      <c r="B455">
        <f>Projects!B455</f>
        <v>0</v>
      </c>
      <c r="C455">
        <f>Projects!C455</f>
        <v>0</v>
      </c>
      <c r="D455">
        <f>Projects!D455</f>
        <v>0</v>
      </c>
      <c r="E455">
        <f>Projects!E455</f>
        <v>0</v>
      </c>
      <c r="F455">
        <f>Projects!F455</f>
        <v>0</v>
      </c>
      <c r="G455">
        <f>Projects!G455</f>
        <v>0</v>
      </c>
      <c r="H455">
        <f>Projects!H455</f>
        <v>0</v>
      </c>
      <c r="I455">
        <f>Projects!I455</f>
        <v>0</v>
      </c>
      <c r="J455">
        <f>Projects!J455</f>
        <v>0</v>
      </c>
      <c r="K455">
        <f>Projects!K455</f>
        <v>0</v>
      </c>
      <c r="L455">
        <f>Projects!L455</f>
        <v>0</v>
      </c>
      <c r="M455">
        <f>Projects!M455</f>
        <v>0</v>
      </c>
      <c r="N455">
        <f>Projects!N455</f>
        <v>0</v>
      </c>
      <c r="O455">
        <f>Projects!O455</f>
        <v>0</v>
      </c>
      <c r="P455">
        <f>Projects!P455</f>
        <v>0</v>
      </c>
      <c r="Q455">
        <f>Projects!Q455</f>
        <v>0</v>
      </c>
      <c r="R455">
        <f>Projects!R455</f>
        <v>0</v>
      </c>
      <c r="S455">
        <f>Projects!S455</f>
        <v>0</v>
      </c>
      <c r="T455">
        <f>Projects!T455</f>
        <v>0</v>
      </c>
      <c r="U455">
        <f>Projects!U455</f>
        <v>0</v>
      </c>
      <c r="V455">
        <f>Projects!V455</f>
        <v>0</v>
      </c>
      <c r="W455">
        <f>Projects!W455</f>
        <v>0</v>
      </c>
      <c r="X455">
        <f>Projects!X455</f>
        <v>0</v>
      </c>
    </row>
    <row r="456" spans="1:24">
      <c r="A456">
        <f>Projects!A456</f>
        <v>0</v>
      </c>
      <c r="B456">
        <f>Projects!B456</f>
        <v>0</v>
      </c>
      <c r="C456">
        <f>Projects!C456</f>
        <v>0</v>
      </c>
      <c r="D456">
        <f>Projects!D456</f>
        <v>0</v>
      </c>
      <c r="E456">
        <f>Projects!E456</f>
        <v>0</v>
      </c>
      <c r="F456">
        <f>Projects!F456</f>
        <v>0</v>
      </c>
      <c r="G456">
        <f>Projects!G456</f>
        <v>0</v>
      </c>
      <c r="H456">
        <f>Projects!H456</f>
        <v>0</v>
      </c>
      <c r="I456">
        <f>Projects!I456</f>
        <v>0</v>
      </c>
      <c r="J456">
        <f>Projects!J456</f>
        <v>0</v>
      </c>
      <c r="K456">
        <f>Projects!K456</f>
        <v>0</v>
      </c>
      <c r="L456">
        <f>Projects!L456</f>
        <v>0</v>
      </c>
      <c r="M456">
        <f>Projects!M456</f>
        <v>0</v>
      </c>
      <c r="N456">
        <f>Projects!N456</f>
        <v>0</v>
      </c>
      <c r="O456">
        <f>Projects!O456</f>
        <v>0</v>
      </c>
      <c r="P456">
        <f>Projects!P456</f>
        <v>0</v>
      </c>
      <c r="Q456">
        <f>Projects!Q456</f>
        <v>0</v>
      </c>
      <c r="R456">
        <f>Projects!R456</f>
        <v>0</v>
      </c>
      <c r="S456">
        <f>Projects!S456</f>
        <v>0</v>
      </c>
      <c r="T456">
        <f>Projects!T456</f>
        <v>0</v>
      </c>
      <c r="U456">
        <f>Projects!U456</f>
        <v>0</v>
      </c>
      <c r="V456">
        <f>Projects!V456</f>
        <v>0</v>
      </c>
      <c r="W456">
        <f>Projects!W456</f>
        <v>0</v>
      </c>
      <c r="X456">
        <f>Projects!X456</f>
        <v>0</v>
      </c>
    </row>
    <row r="457" spans="1:24">
      <c r="A457">
        <f>Projects!A457</f>
        <v>0</v>
      </c>
      <c r="B457">
        <f>Projects!B457</f>
        <v>0</v>
      </c>
      <c r="C457">
        <f>Projects!C457</f>
        <v>0</v>
      </c>
      <c r="D457">
        <f>Projects!D457</f>
        <v>0</v>
      </c>
      <c r="E457">
        <f>Projects!E457</f>
        <v>0</v>
      </c>
      <c r="F457">
        <f>Projects!F457</f>
        <v>0</v>
      </c>
      <c r="G457">
        <f>Projects!G457</f>
        <v>0</v>
      </c>
      <c r="H457">
        <f>Projects!H457</f>
        <v>0</v>
      </c>
      <c r="I457">
        <f>Projects!I457</f>
        <v>0</v>
      </c>
      <c r="J457">
        <f>Projects!J457</f>
        <v>0</v>
      </c>
      <c r="K457">
        <f>Projects!K457</f>
        <v>0</v>
      </c>
      <c r="L457">
        <f>Projects!L457</f>
        <v>0</v>
      </c>
      <c r="M457">
        <f>Projects!M457</f>
        <v>0</v>
      </c>
      <c r="N457">
        <f>Projects!N457</f>
        <v>0</v>
      </c>
      <c r="O457">
        <f>Projects!O457</f>
        <v>0</v>
      </c>
      <c r="P457">
        <f>Projects!P457</f>
        <v>0</v>
      </c>
      <c r="Q457">
        <f>Projects!Q457</f>
        <v>0</v>
      </c>
      <c r="R457">
        <f>Projects!R457</f>
        <v>0</v>
      </c>
      <c r="S457">
        <f>Projects!S457</f>
        <v>0</v>
      </c>
      <c r="T457">
        <f>Projects!T457</f>
        <v>0</v>
      </c>
      <c r="U457">
        <f>Projects!U457</f>
        <v>0</v>
      </c>
      <c r="V457">
        <f>Projects!V457</f>
        <v>0</v>
      </c>
      <c r="W457">
        <f>Projects!W457</f>
        <v>0</v>
      </c>
      <c r="X457">
        <f>Projects!X457</f>
        <v>0</v>
      </c>
    </row>
    <row r="458" spans="1:24">
      <c r="A458">
        <f>Projects!A458</f>
        <v>0</v>
      </c>
      <c r="B458">
        <f>Projects!B458</f>
        <v>0</v>
      </c>
      <c r="C458">
        <f>Projects!C458</f>
        <v>0</v>
      </c>
      <c r="D458">
        <f>Projects!D458</f>
        <v>0</v>
      </c>
      <c r="E458">
        <f>Projects!E458</f>
        <v>0</v>
      </c>
      <c r="F458">
        <f>Projects!F458</f>
        <v>0</v>
      </c>
      <c r="G458">
        <f>Projects!G458</f>
        <v>0</v>
      </c>
      <c r="H458">
        <f>Projects!H458</f>
        <v>0</v>
      </c>
      <c r="I458">
        <f>Projects!I458</f>
        <v>0</v>
      </c>
      <c r="J458">
        <f>Projects!J458</f>
        <v>0</v>
      </c>
      <c r="K458">
        <f>Projects!K458</f>
        <v>0</v>
      </c>
      <c r="L458">
        <f>Projects!L458</f>
        <v>0</v>
      </c>
      <c r="M458">
        <f>Projects!M458</f>
        <v>0</v>
      </c>
      <c r="N458">
        <f>Projects!N458</f>
        <v>0</v>
      </c>
      <c r="O458">
        <f>Projects!O458</f>
        <v>0</v>
      </c>
      <c r="P458">
        <f>Projects!P458</f>
        <v>0</v>
      </c>
      <c r="Q458">
        <f>Projects!Q458</f>
        <v>0</v>
      </c>
      <c r="R458">
        <f>Projects!R458</f>
        <v>0</v>
      </c>
      <c r="S458">
        <f>Projects!S458</f>
        <v>0</v>
      </c>
      <c r="T458">
        <f>Projects!T458</f>
        <v>0</v>
      </c>
      <c r="U458">
        <f>Projects!U458</f>
        <v>0</v>
      </c>
      <c r="V458">
        <f>Projects!V458</f>
        <v>0</v>
      </c>
      <c r="W458">
        <f>Projects!W458</f>
        <v>0</v>
      </c>
      <c r="X458">
        <f>Projects!X458</f>
        <v>0</v>
      </c>
    </row>
    <row r="459" spans="1:24">
      <c r="A459">
        <f>Projects!A459</f>
        <v>0</v>
      </c>
      <c r="B459">
        <f>Projects!B459</f>
        <v>0</v>
      </c>
      <c r="C459">
        <f>Projects!C459</f>
        <v>0</v>
      </c>
      <c r="D459">
        <f>Projects!D459</f>
        <v>0</v>
      </c>
      <c r="E459">
        <f>Projects!E459</f>
        <v>0</v>
      </c>
      <c r="F459">
        <f>Projects!F459</f>
        <v>0</v>
      </c>
      <c r="G459">
        <f>Projects!G459</f>
        <v>0</v>
      </c>
      <c r="H459">
        <f>Projects!H459</f>
        <v>0</v>
      </c>
      <c r="I459">
        <f>Projects!I459</f>
        <v>0</v>
      </c>
      <c r="J459">
        <f>Projects!J459</f>
        <v>0</v>
      </c>
      <c r="K459">
        <f>Projects!K459</f>
        <v>0</v>
      </c>
      <c r="L459">
        <f>Projects!L459</f>
        <v>0</v>
      </c>
      <c r="M459">
        <f>Projects!M459</f>
        <v>0</v>
      </c>
      <c r="N459">
        <f>Projects!N459</f>
        <v>0</v>
      </c>
      <c r="O459">
        <f>Projects!O459</f>
        <v>0</v>
      </c>
      <c r="P459">
        <f>Projects!P459</f>
        <v>0</v>
      </c>
      <c r="Q459">
        <f>Projects!Q459</f>
        <v>0</v>
      </c>
      <c r="R459">
        <f>Projects!R459</f>
        <v>0</v>
      </c>
      <c r="S459">
        <f>Projects!S459</f>
        <v>0</v>
      </c>
      <c r="T459">
        <f>Projects!T459</f>
        <v>0</v>
      </c>
      <c r="U459">
        <f>Projects!U459</f>
        <v>0</v>
      </c>
      <c r="V459">
        <f>Projects!V459</f>
        <v>0</v>
      </c>
      <c r="W459">
        <f>Projects!W459</f>
        <v>0</v>
      </c>
      <c r="X459">
        <f>Projects!X459</f>
        <v>0</v>
      </c>
    </row>
    <row r="460" spans="1:24">
      <c r="A460">
        <f>Projects!A460</f>
        <v>0</v>
      </c>
      <c r="B460">
        <f>Projects!B460</f>
        <v>0</v>
      </c>
      <c r="C460">
        <f>Projects!C460</f>
        <v>0</v>
      </c>
      <c r="D460">
        <f>Projects!D460</f>
        <v>0</v>
      </c>
      <c r="E460">
        <f>Projects!E460</f>
        <v>0</v>
      </c>
      <c r="F460">
        <f>Projects!F460</f>
        <v>0</v>
      </c>
      <c r="G460">
        <f>Projects!G460</f>
        <v>0</v>
      </c>
      <c r="H460">
        <f>Projects!H460</f>
        <v>0</v>
      </c>
      <c r="I460">
        <f>Projects!I460</f>
        <v>0</v>
      </c>
      <c r="J460">
        <f>Projects!J460</f>
        <v>0</v>
      </c>
      <c r="K460">
        <f>Projects!K460</f>
        <v>0</v>
      </c>
      <c r="L460">
        <f>Projects!L460</f>
        <v>0</v>
      </c>
      <c r="M460">
        <f>Projects!M460</f>
        <v>0</v>
      </c>
      <c r="N460">
        <f>Projects!N460</f>
        <v>0</v>
      </c>
      <c r="O460">
        <f>Projects!O460</f>
        <v>0</v>
      </c>
      <c r="P460">
        <f>Projects!P460</f>
        <v>0</v>
      </c>
      <c r="Q460">
        <f>Projects!Q460</f>
        <v>0</v>
      </c>
      <c r="R460">
        <f>Projects!R460</f>
        <v>0</v>
      </c>
      <c r="S460">
        <f>Projects!S460</f>
        <v>0</v>
      </c>
      <c r="T460">
        <f>Projects!T460</f>
        <v>0</v>
      </c>
      <c r="U460">
        <f>Projects!U460</f>
        <v>0</v>
      </c>
      <c r="V460">
        <f>Projects!V460</f>
        <v>0</v>
      </c>
      <c r="W460">
        <f>Projects!W460</f>
        <v>0</v>
      </c>
      <c r="X460">
        <f>Projects!X460</f>
        <v>0</v>
      </c>
    </row>
    <row r="461" spans="1:24">
      <c r="A461">
        <f>Projects!A461</f>
        <v>0</v>
      </c>
      <c r="B461">
        <f>Projects!B461</f>
        <v>0</v>
      </c>
      <c r="C461">
        <f>Projects!C461</f>
        <v>0</v>
      </c>
      <c r="D461">
        <f>Projects!D461</f>
        <v>0</v>
      </c>
      <c r="E461">
        <f>Projects!E461</f>
        <v>0</v>
      </c>
      <c r="F461">
        <f>Projects!F461</f>
        <v>0</v>
      </c>
      <c r="G461">
        <f>Projects!G461</f>
        <v>0</v>
      </c>
      <c r="H461">
        <f>Projects!H461</f>
        <v>0</v>
      </c>
      <c r="I461">
        <f>Projects!I461</f>
        <v>0</v>
      </c>
      <c r="J461">
        <f>Projects!J461</f>
        <v>0</v>
      </c>
      <c r="K461">
        <f>Projects!K461</f>
        <v>0</v>
      </c>
      <c r="L461">
        <f>Projects!L461</f>
        <v>0</v>
      </c>
      <c r="M461">
        <f>Projects!M461</f>
        <v>0</v>
      </c>
      <c r="N461">
        <f>Projects!N461</f>
        <v>0</v>
      </c>
      <c r="O461">
        <f>Projects!O461</f>
        <v>0</v>
      </c>
      <c r="P461">
        <f>Projects!P461</f>
        <v>0</v>
      </c>
      <c r="Q461">
        <f>Projects!Q461</f>
        <v>0</v>
      </c>
      <c r="R461">
        <f>Projects!R461</f>
        <v>0</v>
      </c>
      <c r="S461">
        <f>Projects!S461</f>
        <v>0</v>
      </c>
      <c r="T461">
        <f>Projects!T461</f>
        <v>0</v>
      </c>
      <c r="U461">
        <f>Projects!U461</f>
        <v>0</v>
      </c>
      <c r="V461">
        <f>Projects!V461</f>
        <v>0</v>
      </c>
      <c r="W461">
        <f>Projects!W461</f>
        <v>0</v>
      </c>
      <c r="X461">
        <f>Projects!X461</f>
        <v>0</v>
      </c>
    </row>
    <row r="462" spans="1:24">
      <c r="A462">
        <f>Projects!A462</f>
        <v>0</v>
      </c>
      <c r="B462">
        <f>Projects!B462</f>
        <v>0</v>
      </c>
      <c r="C462">
        <f>Projects!C462</f>
        <v>0</v>
      </c>
      <c r="D462">
        <f>Projects!D462</f>
        <v>0</v>
      </c>
      <c r="E462">
        <f>Projects!E462</f>
        <v>0</v>
      </c>
      <c r="F462">
        <f>Projects!F462</f>
        <v>0</v>
      </c>
      <c r="G462">
        <f>Projects!G462</f>
        <v>0</v>
      </c>
      <c r="H462">
        <f>Projects!H462</f>
        <v>0</v>
      </c>
      <c r="I462">
        <f>Projects!I462</f>
        <v>0</v>
      </c>
      <c r="J462">
        <f>Projects!J462</f>
        <v>0</v>
      </c>
      <c r="K462">
        <f>Projects!K462</f>
        <v>0</v>
      </c>
      <c r="L462">
        <f>Projects!L462</f>
        <v>0</v>
      </c>
      <c r="M462">
        <f>Projects!M462</f>
        <v>0</v>
      </c>
      <c r="N462">
        <f>Projects!N462</f>
        <v>0</v>
      </c>
      <c r="O462">
        <f>Projects!O462</f>
        <v>0</v>
      </c>
      <c r="P462">
        <f>Projects!P462</f>
        <v>0</v>
      </c>
      <c r="Q462">
        <f>Projects!Q462</f>
        <v>0</v>
      </c>
      <c r="R462">
        <f>Projects!R462</f>
        <v>0</v>
      </c>
      <c r="S462">
        <f>Projects!S462</f>
        <v>0</v>
      </c>
      <c r="T462">
        <f>Projects!T462</f>
        <v>0</v>
      </c>
      <c r="U462">
        <f>Projects!U462</f>
        <v>0</v>
      </c>
      <c r="V462">
        <f>Projects!V462</f>
        <v>0</v>
      </c>
      <c r="W462">
        <f>Projects!W462</f>
        <v>0</v>
      </c>
      <c r="X462">
        <f>Projects!X462</f>
        <v>0</v>
      </c>
    </row>
    <row r="463" spans="1:24">
      <c r="A463">
        <f>Projects!A463</f>
        <v>0</v>
      </c>
      <c r="B463">
        <f>Projects!B463</f>
        <v>0</v>
      </c>
      <c r="C463">
        <f>Projects!C463</f>
        <v>0</v>
      </c>
      <c r="D463">
        <f>Projects!D463</f>
        <v>0</v>
      </c>
      <c r="E463">
        <f>Projects!E463</f>
        <v>0</v>
      </c>
      <c r="F463">
        <f>Projects!F463</f>
        <v>0</v>
      </c>
      <c r="G463">
        <f>Projects!G463</f>
        <v>0</v>
      </c>
      <c r="H463">
        <f>Projects!H463</f>
        <v>0</v>
      </c>
      <c r="I463">
        <f>Projects!I463</f>
        <v>0</v>
      </c>
      <c r="J463">
        <f>Projects!J463</f>
        <v>0</v>
      </c>
      <c r="K463">
        <f>Projects!K463</f>
        <v>0</v>
      </c>
      <c r="L463">
        <f>Projects!L463</f>
        <v>0</v>
      </c>
      <c r="M463">
        <f>Projects!M463</f>
        <v>0</v>
      </c>
      <c r="N463">
        <f>Projects!N463</f>
        <v>0</v>
      </c>
      <c r="O463">
        <f>Projects!O463</f>
        <v>0</v>
      </c>
      <c r="P463">
        <f>Projects!P463</f>
        <v>0</v>
      </c>
      <c r="Q463">
        <f>Projects!Q463</f>
        <v>0</v>
      </c>
      <c r="R463">
        <f>Projects!R463</f>
        <v>0</v>
      </c>
      <c r="S463">
        <f>Projects!S463</f>
        <v>0</v>
      </c>
      <c r="T463">
        <f>Projects!T463</f>
        <v>0</v>
      </c>
      <c r="U463">
        <f>Projects!U463</f>
        <v>0</v>
      </c>
      <c r="V463">
        <f>Projects!V463</f>
        <v>0</v>
      </c>
      <c r="W463">
        <f>Projects!W463</f>
        <v>0</v>
      </c>
      <c r="X463">
        <f>Projects!X463</f>
        <v>0</v>
      </c>
    </row>
    <row r="464" spans="1:24">
      <c r="A464">
        <f>Projects!A464</f>
        <v>0</v>
      </c>
      <c r="B464">
        <f>Projects!B464</f>
        <v>0</v>
      </c>
      <c r="C464">
        <f>Projects!C464</f>
        <v>0</v>
      </c>
      <c r="D464">
        <f>Projects!D464</f>
        <v>0</v>
      </c>
      <c r="E464">
        <f>Projects!E464</f>
        <v>0</v>
      </c>
      <c r="F464">
        <f>Projects!F464</f>
        <v>0</v>
      </c>
      <c r="G464">
        <f>Projects!G464</f>
        <v>0</v>
      </c>
      <c r="H464">
        <f>Projects!H464</f>
        <v>0</v>
      </c>
      <c r="I464">
        <f>Projects!I464</f>
        <v>0</v>
      </c>
      <c r="J464">
        <f>Projects!J464</f>
        <v>0</v>
      </c>
      <c r="K464">
        <f>Projects!K464</f>
        <v>0</v>
      </c>
      <c r="L464">
        <f>Projects!L464</f>
        <v>0</v>
      </c>
      <c r="M464">
        <f>Projects!M464</f>
        <v>0</v>
      </c>
      <c r="N464">
        <f>Projects!N464</f>
        <v>0</v>
      </c>
      <c r="O464">
        <f>Projects!O464</f>
        <v>0</v>
      </c>
      <c r="P464">
        <f>Projects!P464</f>
        <v>0</v>
      </c>
      <c r="Q464">
        <f>Projects!Q464</f>
        <v>0</v>
      </c>
      <c r="R464">
        <f>Projects!R464</f>
        <v>0</v>
      </c>
      <c r="S464">
        <f>Projects!S464</f>
        <v>0</v>
      </c>
      <c r="T464">
        <f>Projects!T464</f>
        <v>0</v>
      </c>
      <c r="U464">
        <f>Projects!U464</f>
        <v>0</v>
      </c>
      <c r="V464">
        <f>Projects!V464</f>
        <v>0</v>
      </c>
      <c r="W464">
        <f>Projects!W464</f>
        <v>0</v>
      </c>
      <c r="X464">
        <f>Projects!X464</f>
        <v>0</v>
      </c>
    </row>
    <row r="465" spans="1:24">
      <c r="A465">
        <f>Projects!A465</f>
        <v>0</v>
      </c>
      <c r="B465">
        <f>Projects!B465</f>
        <v>0</v>
      </c>
      <c r="C465">
        <f>Projects!C465</f>
        <v>0</v>
      </c>
      <c r="D465">
        <f>Projects!D465</f>
        <v>0</v>
      </c>
      <c r="E465">
        <f>Projects!E465</f>
        <v>0</v>
      </c>
      <c r="F465">
        <f>Projects!F465</f>
        <v>0</v>
      </c>
      <c r="G465">
        <f>Projects!G465</f>
        <v>0</v>
      </c>
      <c r="H465">
        <f>Projects!H465</f>
        <v>0</v>
      </c>
      <c r="I465">
        <f>Projects!I465</f>
        <v>0</v>
      </c>
      <c r="J465">
        <f>Projects!J465</f>
        <v>0</v>
      </c>
      <c r="K465">
        <f>Projects!K465</f>
        <v>0</v>
      </c>
      <c r="L465">
        <f>Projects!L465</f>
        <v>0</v>
      </c>
      <c r="M465">
        <f>Projects!M465</f>
        <v>0</v>
      </c>
      <c r="N465">
        <f>Projects!N465</f>
        <v>0</v>
      </c>
      <c r="O465">
        <f>Projects!O465</f>
        <v>0</v>
      </c>
      <c r="P465">
        <f>Projects!P465</f>
        <v>0</v>
      </c>
      <c r="Q465">
        <f>Projects!Q465</f>
        <v>0</v>
      </c>
      <c r="R465">
        <f>Projects!R465</f>
        <v>0</v>
      </c>
      <c r="S465">
        <f>Projects!S465</f>
        <v>0</v>
      </c>
      <c r="T465">
        <f>Projects!T465</f>
        <v>0</v>
      </c>
      <c r="U465">
        <f>Projects!U465</f>
        <v>0</v>
      </c>
      <c r="V465">
        <f>Projects!V465</f>
        <v>0</v>
      </c>
      <c r="W465">
        <f>Projects!W465</f>
        <v>0</v>
      </c>
      <c r="X465">
        <f>Projects!X465</f>
        <v>0</v>
      </c>
    </row>
    <row r="466" spans="1:24">
      <c r="A466">
        <f>Projects!A466</f>
        <v>0</v>
      </c>
      <c r="B466">
        <f>Projects!B466</f>
        <v>0</v>
      </c>
      <c r="C466">
        <f>Projects!C466</f>
        <v>0</v>
      </c>
      <c r="D466">
        <f>Projects!D466</f>
        <v>0</v>
      </c>
      <c r="E466">
        <f>Projects!E466</f>
        <v>0</v>
      </c>
      <c r="F466">
        <f>Projects!F466</f>
        <v>0</v>
      </c>
      <c r="G466">
        <f>Projects!G466</f>
        <v>0</v>
      </c>
      <c r="H466">
        <f>Projects!H466</f>
        <v>0</v>
      </c>
      <c r="I466">
        <f>Projects!I466</f>
        <v>0</v>
      </c>
      <c r="J466">
        <f>Projects!J466</f>
        <v>0</v>
      </c>
      <c r="K466">
        <f>Projects!K466</f>
        <v>0</v>
      </c>
      <c r="L466">
        <f>Projects!L466</f>
        <v>0</v>
      </c>
      <c r="M466">
        <f>Projects!M466</f>
        <v>0</v>
      </c>
      <c r="N466">
        <f>Projects!N466</f>
        <v>0</v>
      </c>
      <c r="O466">
        <f>Projects!O466</f>
        <v>0</v>
      </c>
      <c r="P466">
        <f>Projects!P466</f>
        <v>0</v>
      </c>
      <c r="Q466">
        <f>Projects!Q466</f>
        <v>0</v>
      </c>
      <c r="R466">
        <f>Projects!R466</f>
        <v>0</v>
      </c>
      <c r="S466">
        <f>Projects!S466</f>
        <v>0</v>
      </c>
      <c r="T466">
        <f>Projects!T466</f>
        <v>0</v>
      </c>
      <c r="U466">
        <f>Projects!U466</f>
        <v>0</v>
      </c>
      <c r="V466">
        <f>Projects!V466</f>
        <v>0</v>
      </c>
      <c r="W466">
        <f>Projects!W466</f>
        <v>0</v>
      </c>
      <c r="X466">
        <f>Projects!X466</f>
        <v>0</v>
      </c>
    </row>
    <row r="467" spans="1:24">
      <c r="A467">
        <f>Projects!A467</f>
        <v>0</v>
      </c>
      <c r="B467">
        <f>Projects!B467</f>
        <v>0</v>
      </c>
      <c r="C467">
        <f>Projects!C467</f>
        <v>0</v>
      </c>
      <c r="D467">
        <f>Projects!D467</f>
        <v>0</v>
      </c>
      <c r="E467">
        <f>Projects!E467</f>
        <v>0</v>
      </c>
      <c r="F467">
        <f>Projects!F467</f>
        <v>0</v>
      </c>
      <c r="G467">
        <f>Projects!G467</f>
        <v>0</v>
      </c>
      <c r="H467">
        <f>Projects!H467</f>
        <v>0</v>
      </c>
      <c r="I467">
        <f>Projects!I467</f>
        <v>0</v>
      </c>
      <c r="J467">
        <f>Projects!J467</f>
        <v>0</v>
      </c>
      <c r="K467">
        <f>Projects!K467</f>
        <v>0</v>
      </c>
      <c r="L467">
        <f>Projects!L467</f>
        <v>0</v>
      </c>
      <c r="M467">
        <f>Projects!M467</f>
        <v>0</v>
      </c>
      <c r="N467">
        <f>Projects!N467</f>
        <v>0</v>
      </c>
      <c r="O467">
        <f>Projects!O467</f>
        <v>0</v>
      </c>
      <c r="P467">
        <f>Projects!P467</f>
        <v>0</v>
      </c>
      <c r="Q467">
        <f>Projects!Q467</f>
        <v>0</v>
      </c>
      <c r="R467">
        <f>Projects!R467</f>
        <v>0</v>
      </c>
      <c r="S467">
        <f>Projects!S467</f>
        <v>0</v>
      </c>
      <c r="T467">
        <f>Projects!T467</f>
        <v>0</v>
      </c>
      <c r="U467">
        <f>Projects!U467</f>
        <v>0</v>
      </c>
      <c r="V467">
        <f>Projects!V467</f>
        <v>0</v>
      </c>
      <c r="W467">
        <f>Projects!W467</f>
        <v>0</v>
      </c>
      <c r="X467">
        <f>Projects!X467</f>
        <v>0</v>
      </c>
    </row>
    <row r="468" spans="1:24">
      <c r="A468">
        <f>Projects!A468</f>
        <v>0</v>
      </c>
      <c r="B468">
        <f>Projects!B468</f>
        <v>0</v>
      </c>
      <c r="C468">
        <f>Projects!C468</f>
        <v>0</v>
      </c>
      <c r="D468">
        <f>Projects!D468</f>
        <v>0</v>
      </c>
      <c r="E468">
        <f>Projects!E468</f>
        <v>0</v>
      </c>
      <c r="F468">
        <f>Projects!F468</f>
        <v>0</v>
      </c>
      <c r="G468">
        <f>Projects!G468</f>
        <v>0</v>
      </c>
      <c r="H468">
        <f>Projects!H468</f>
        <v>0</v>
      </c>
      <c r="I468">
        <f>Projects!I468</f>
        <v>0</v>
      </c>
      <c r="J468">
        <f>Projects!J468</f>
        <v>0</v>
      </c>
      <c r="K468">
        <f>Projects!K468</f>
        <v>0</v>
      </c>
      <c r="L468">
        <f>Projects!L468</f>
        <v>0</v>
      </c>
      <c r="M468">
        <f>Projects!M468</f>
        <v>0</v>
      </c>
      <c r="N468">
        <f>Projects!N468</f>
        <v>0</v>
      </c>
      <c r="O468">
        <f>Projects!O468</f>
        <v>0</v>
      </c>
      <c r="P468">
        <f>Projects!P468</f>
        <v>0</v>
      </c>
      <c r="Q468">
        <f>Projects!Q468</f>
        <v>0</v>
      </c>
      <c r="R468">
        <f>Projects!R468</f>
        <v>0</v>
      </c>
      <c r="S468">
        <f>Projects!S468</f>
        <v>0</v>
      </c>
      <c r="T468">
        <f>Projects!T468</f>
        <v>0</v>
      </c>
      <c r="U468">
        <f>Projects!U468</f>
        <v>0</v>
      </c>
      <c r="V468">
        <f>Projects!V468</f>
        <v>0</v>
      </c>
      <c r="W468">
        <f>Projects!W468</f>
        <v>0</v>
      </c>
      <c r="X468">
        <f>Projects!X468</f>
        <v>0</v>
      </c>
    </row>
    <row r="469" spans="1:24">
      <c r="A469">
        <f>Projects!A469</f>
        <v>0</v>
      </c>
      <c r="B469">
        <f>Projects!B469</f>
        <v>0</v>
      </c>
      <c r="C469">
        <f>Projects!C469</f>
        <v>0</v>
      </c>
      <c r="D469">
        <f>Projects!D469</f>
        <v>0</v>
      </c>
      <c r="E469">
        <f>Projects!E469</f>
        <v>0</v>
      </c>
      <c r="F469">
        <f>Projects!F469</f>
        <v>0</v>
      </c>
      <c r="G469">
        <f>Projects!G469</f>
        <v>0</v>
      </c>
      <c r="H469">
        <f>Projects!H469</f>
        <v>0</v>
      </c>
      <c r="I469">
        <f>Projects!I469</f>
        <v>0</v>
      </c>
      <c r="J469">
        <f>Projects!J469</f>
        <v>0</v>
      </c>
      <c r="K469">
        <f>Projects!K469</f>
        <v>0</v>
      </c>
      <c r="L469">
        <f>Projects!L469</f>
        <v>0</v>
      </c>
      <c r="M469">
        <f>Projects!M469</f>
        <v>0</v>
      </c>
      <c r="N469">
        <f>Projects!N469</f>
        <v>0</v>
      </c>
      <c r="O469">
        <f>Projects!O469</f>
        <v>0</v>
      </c>
      <c r="P469">
        <f>Projects!P469</f>
        <v>0</v>
      </c>
      <c r="Q469">
        <f>Projects!Q469</f>
        <v>0</v>
      </c>
      <c r="R469">
        <f>Projects!R469</f>
        <v>0</v>
      </c>
      <c r="S469">
        <f>Projects!S469</f>
        <v>0</v>
      </c>
      <c r="T469">
        <f>Projects!T469</f>
        <v>0</v>
      </c>
      <c r="U469">
        <f>Projects!U469</f>
        <v>0</v>
      </c>
      <c r="V469">
        <f>Projects!V469</f>
        <v>0</v>
      </c>
      <c r="W469">
        <f>Projects!W469</f>
        <v>0</v>
      </c>
      <c r="X469">
        <f>Projects!X469</f>
        <v>0</v>
      </c>
    </row>
    <row r="470" spans="1:24">
      <c r="A470">
        <f>Projects!A470</f>
        <v>0</v>
      </c>
      <c r="B470">
        <f>Projects!B470</f>
        <v>0</v>
      </c>
      <c r="C470">
        <f>Projects!C470</f>
        <v>0</v>
      </c>
      <c r="D470">
        <f>Projects!D470</f>
        <v>0</v>
      </c>
      <c r="E470">
        <f>Projects!E470</f>
        <v>0</v>
      </c>
      <c r="F470">
        <f>Projects!F470</f>
        <v>0</v>
      </c>
      <c r="G470">
        <f>Projects!G470</f>
        <v>0</v>
      </c>
      <c r="H470">
        <f>Projects!H470</f>
        <v>0</v>
      </c>
      <c r="I470">
        <f>Projects!I470</f>
        <v>0</v>
      </c>
      <c r="J470">
        <f>Projects!J470</f>
        <v>0</v>
      </c>
      <c r="K470">
        <f>Projects!K470</f>
        <v>0</v>
      </c>
      <c r="L470">
        <f>Projects!L470</f>
        <v>0</v>
      </c>
      <c r="M470">
        <f>Projects!M470</f>
        <v>0</v>
      </c>
      <c r="N470">
        <f>Projects!N470</f>
        <v>0</v>
      </c>
      <c r="O470">
        <f>Projects!O470</f>
        <v>0</v>
      </c>
      <c r="P470">
        <f>Projects!P470</f>
        <v>0</v>
      </c>
      <c r="Q470">
        <f>Projects!Q470</f>
        <v>0</v>
      </c>
      <c r="R470">
        <f>Projects!R470</f>
        <v>0</v>
      </c>
      <c r="S470">
        <f>Projects!S470</f>
        <v>0</v>
      </c>
      <c r="T470">
        <f>Projects!T470</f>
        <v>0</v>
      </c>
      <c r="U470">
        <f>Projects!U470</f>
        <v>0</v>
      </c>
      <c r="V470">
        <f>Projects!V470</f>
        <v>0</v>
      </c>
      <c r="W470">
        <f>Projects!W470</f>
        <v>0</v>
      </c>
      <c r="X470">
        <f>Projects!X470</f>
        <v>0</v>
      </c>
    </row>
    <row r="471" spans="1:24">
      <c r="A471">
        <f>Projects!A471</f>
        <v>0</v>
      </c>
      <c r="B471">
        <f>Projects!B471</f>
        <v>0</v>
      </c>
      <c r="C471">
        <f>Projects!C471</f>
        <v>0</v>
      </c>
      <c r="D471">
        <f>Projects!D471</f>
        <v>0</v>
      </c>
      <c r="E471">
        <f>Projects!E471</f>
        <v>0</v>
      </c>
      <c r="F471">
        <f>Projects!F471</f>
        <v>0</v>
      </c>
      <c r="G471">
        <f>Projects!G471</f>
        <v>0</v>
      </c>
      <c r="H471">
        <f>Projects!H471</f>
        <v>0</v>
      </c>
      <c r="I471">
        <f>Projects!I471</f>
        <v>0</v>
      </c>
      <c r="J471">
        <f>Projects!J471</f>
        <v>0</v>
      </c>
      <c r="K471">
        <f>Projects!K471</f>
        <v>0</v>
      </c>
      <c r="L471">
        <f>Projects!L471</f>
        <v>0</v>
      </c>
      <c r="M471">
        <f>Projects!M471</f>
        <v>0</v>
      </c>
      <c r="N471">
        <f>Projects!N471</f>
        <v>0</v>
      </c>
      <c r="O471">
        <f>Projects!O471</f>
        <v>0</v>
      </c>
      <c r="P471">
        <f>Projects!P471</f>
        <v>0</v>
      </c>
      <c r="Q471">
        <f>Projects!Q471</f>
        <v>0</v>
      </c>
      <c r="R471">
        <f>Projects!R471</f>
        <v>0</v>
      </c>
      <c r="S471">
        <f>Projects!S471</f>
        <v>0</v>
      </c>
      <c r="T471">
        <f>Projects!T471</f>
        <v>0</v>
      </c>
      <c r="U471">
        <f>Projects!U471</f>
        <v>0</v>
      </c>
      <c r="V471">
        <f>Projects!V471</f>
        <v>0</v>
      </c>
      <c r="W471">
        <f>Projects!W471</f>
        <v>0</v>
      </c>
      <c r="X471">
        <f>Projects!X471</f>
        <v>0</v>
      </c>
    </row>
    <row r="472" spans="1:24">
      <c r="A472">
        <f>Projects!A472</f>
        <v>0</v>
      </c>
      <c r="B472">
        <f>Projects!B472</f>
        <v>0</v>
      </c>
      <c r="C472">
        <f>Projects!C472</f>
        <v>0</v>
      </c>
      <c r="D472">
        <f>Projects!D472</f>
        <v>0</v>
      </c>
      <c r="E472">
        <f>Projects!E472</f>
        <v>0</v>
      </c>
      <c r="F472">
        <f>Projects!F472</f>
        <v>0</v>
      </c>
      <c r="G472">
        <f>Projects!G472</f>
        <v>0</v>
      </c>
      <c r="H472">
        <f>Projects!H472</f>
        <v>0</v>
      </c>
      <c r="I472">
        <f>Projects!I472</f>
        <v>0</v>
      </c>
      <c r="J472">
        <f>Projects!J472</f>
        <v>0</v>
      </c>
      <c r="K472">
        <f>Projects!K472</f>
        <v>0</v>
      </c>
      <c r="L472">
        <f>Projects!L472</f>
        <v>0</v>
      </c>
      <c r="M472">
        <f>Projects!M472</f>
        <v>0</v>
      </c>
      <c r="N472">
        <f>Projects!N472</f>
        <v>0</v>
      </c>
      <c r="O472">
        <f>Projects!O472</f>
        <v>0</v>
      </c>
      <c r="P472">
        <f>Projects!P472</f>
        <v>0</v>
      </c>
      <c r="Q472">
        <f>Projects!Q472</f>
        <v>0</v>
      </c>
      <c r="R472">
        <f>Projects!R472</f>
        <v>0</v>
      </c>
      <c r="S472">
        <f>Projects!S472</f>
        <v>0</v>
      </c>
      <c r="T472">
        <f>Projects!T472</f>
        <v>0</v>
      </c>
      <c r="U472">
        <f>Projects!U472</f>
        <v>0</v>
      </c>
      <c r="V472">
        <f>Projects!V472</f>
        <v>0</v>
      </c>
      <c r="W472">
        <f>Projects!W472</f>
        <v>0</v>
      </c>
      <c r="X472">
        <f>Projects!X472</f>
        <v>0</v>
      </c>
    </row>
    <row r="473" spans="1:24">
      <c r="A473">
        <f>Projects!A473</f>
        <v>0</v>
      </c>
      <c r="B473">
        <f>Projects!B473</f>
        <v>0</v>
      </c>
      <c r="C473">
        <f>Projects!C473</f>
        <v>0</v>
      </c>
      <c r="D473">
        <f>Projects!D473</f>
        <v>0</v>
      </c>
      <c r="E473">
        <f>Projects!E473</f>
        <v>0</v>
      </c>
      <c r="F473">
        <f>Projects!F473</f>
        <v>0</v>
      </c>
      <c r="G473">
        <f>Projects!G473</f>
        <v>0</v>
      </c>
      <c r="H473">
        <f>Projects!H473</f>
        <v>0</v>
      </c>
      <c r="I473">
        <f>Projects!I473</f>
        <v>0</v>
      </c>
      <c r="J473">
        <f>Projects!J473</f>
        <v>0</v>
      </c>
      <c r="K473">
        <f>Projects!K473</f>
        <v>0</v>
      </c>
      <c r="L473">
        <f>Projects!L473</f>
        <v>0</v>
      </c>
      <c r="M473">
        <f>Projects!M473</f>
        <v>0</v>
      </c>
      <c r="N473">
        <f>Projects!N473</f>
        <v>0</v>
      </c>
      <c r="O473">
        <f>Projects!O473</f>
        <v>0</v>
      </c>
      <c r="P473">
        <f>Projects!P473</f>
        <v>0</v>
      </c>
      <c r="Q473">
        <f>Projects!Q473</f>
        <v>0</v>
      </c>
      <c r="R473">
        <f>Projects!R473</f>
        <v>0</v>
      </c>
      <c r="S473">
        <f>Projects!S473</f>
        <v>0</v>
      </c>
      <c r="T473">
        <f>Projects!T473</f>
        <v>0</v>
      </c>
      <c r="U473">
        <f>Projects!U473</f>
        <v>0</v>
      </c>
      <c r="V473">
        <f>Projects!V473</f>
        <v>0</v>
      </c>
      <c r="W473">
        <f>Projects!W473</f>
        <v>0</v>
      </c>
      <c r="X473">
        <f>Projects!X473</f>
        <v>0</v>
      </c>
    </row>
    <row r="474" spans="1:24">
      <c r="A474">
        <f>Projects!A474</f>
        <v>0</v>
      </c>
      <c r="B474">
        <f>Projects!B474</f>
        <v>0</v>
      </c>
      <c r="C474">
        <f>Projects!C474</f>
        <v>0</v>
      </c>
      <c r="D474">
        <f>Projects!D474</f>
        <v>0</v>
      </c>
      <c r="E474">
        <f>Projects!E474</f>
        <v>0</v>
      </c>
      <c r="F474">
        <f>Projects!F474</f>
        <v>0</v>
      </c>
      <c r="G474">
        <f>Projects!G474</f>
        <v>0</v>
      </c>
      <c r="H474">
        <f>Projects!H474</f>
        <v>0</v>
      </c>
      <c r="I474">
        <f>Projects!I474</f>
        <v>0</v>
      </c>
      <c r="J474">
        <f>Projects!J474</f>
        <v>0</v>
      </c>
      <c r="K474">
        <f>Projects!K474</f>
        <v>0</v>
      </c>
      <c r="L474">
        <f>Projects!L474</f>
        <v>0</v>
      </c>
      <c r="M474">
        <f>Projects!M474</f>
        <v>0</v>
      </c>
      <c r="N474">
        <f>Projects!N474</f>
        <v>0</v>
      </c>
      <c r="O474">
        <f>Projects!O474</f>
        <v>0</v>
      </c>
      <c r="P474">
        <f>Projects!P474</f>
        <v>0</v>
      </c>
      <c r="Q474">
        <f>Projects!Q474</f>
        <v>0</v>
      </c>
      <c r="R474">
        <f>Projects!R474</f>
        <v>0</v>
      </c>
      <c r="S474">
        <f>Projects!S474</f>
        <v>0</v>
      </c>
      <c r="T474">
        <f>Projects!T474</f>
        <v>0</v>
      </c>
      <c r="U474">
        <f>Projects!U474</f>
        <v>0</v>
      </c>
      <c r="V474">
        <f>Projects!V474</f>
        <v>0</v>
      </c>
      <c r="W474">
        <f>Projects!W474</f>
        <v>0</v>
      </c>
      <c r="X474">
        <f>Projects!X474</f>
        <v>0</v>
      </c>
    </row>
    <row r="475" spans="1:24">
      <c r="A475">
        <f>Projects!A475</f>
        <v>0</v>
      </c>
      <c r="B475">
        <f>Projects!B475</f>
        <v>0</v>
      </c>
      <c r="C475">
        <f>Projects!C475</f>
        <v>0</v>
      </c>
      <c r="D475">
        <f>Projects!D475</f>
        <v>0</v>
      </c>
      <c r="E475">
        <f>Projects!E475</f>
        <v>0</v>
      </c>
      <c r="F475">
        <f>Projects!F475</f>
        <v>0</v>
      </c>
      <c r="G475">
        <f>Projects!G475</f>
        <v>0</v>
      </c>
      <c r="H475">
        <f>Projects!H475</f>
        <v>0</v>
      </c>
      <c r="I475">
        <f>Projects!I475</f>
        <v>0</v>
      </c>
      <c r="J475">
        <f>Projects!J475</f>
        <v>0</v>
      </c>
      <c r="K475">
        <f>Projects!K475</f>
        <v>0</v>
      </c>
      <c r="L475">
        <f>Projects!L475</f>
        <v>0</v>
      </c>
      <c r="M475">
        <f>Projects!M475</f>
        <v>0</v>
      </c>
      <c r="N475">
        <f>Projects!N475</f>
        <v>0</v>
      </c>
      <c r="O475">
        <f>Projects!O475</f>
        <v>0</v>
      </c>
      <c r="P475">
        <f>Projects!P475</f>
        <v>0</v>
      </c>
      <c r="Q475">
        <f>Projects!Q475</f>
        <v>0</v>
      </c>
      <c r="R475">
        <f>Projects!R475</f>
        <v>0</v>
      </c>
      <c r="S475">
        <f>Projects!S475</f>
        <v>0</v>
      </c>
      <c r="T475">
        <f>Projects!T475</f>
        <v>0</v>
      </c>
      <c r="U475">
        <f>Projects!U475</f>
        <v>0</v>
      </c>
      <c r="V475">
        <f>Projects!V475</f>
        <v>0</v>
      </c>
      <c r="W475">
        <f>Projects!W475</f>
        <v>0</v>
      </c>
      <c r="X475">
        <f>Projects!X475</f>
        <v>0</v>
      </c>
    </row>
    <row r="476" spans="1:24">
      <c r="A476">
        <f>Projects!A476</f>
        <v>0</v>
      </c>
      <c r="B476">
        <f>Projects!B476</f>
        <v>0</v>
      </c>
      <c r="C476">
        <f>Projects!C476</f>
        <v>0</v>
      </c>
      <c r="D476">
        <f>Projects!D476</f>
        <v>0</v>
      </c>
      <c r="E476">
        <f>Projects!E476</f>
        <v>0</v>
      </c>
      <c r="F476">
        <f>Projects!F476</f>
        <v>0</v>
      </c>
      <c r="G476">
        <f>Projects!G476</f>
        <v>0</v>
      </c>
      <c r="H476">
        <f>Projects!H476</f>
        <v>0</v>
      </c>
      <c r="I476">
        <f>Projects!I476</f>
        <v>0</v>
      </c>
      <c r="J476">
        <f>Projects!J476</f>
        <v>0</v>
      </c>
      <c r="K476">
        <f>Projects!K476</f>
        <v>0</v>
      </c>
      <c r="L476">
        <f>Projects!L476</f>
        <v>0</v>
      </c>
      <c r="M476">
        <f>Projects!M476</f>
        <v>0</v>
      </c>
      <c r="N476">
        <f>Projects!N476</f>
        <v>0</v>
      </c>
      <c r="O476">
        <f>Projects!O476</f>
        <v>0</v>
      </c>
      <c r="P476">
        <f>Projects!P476</f>
        <v>0</v>
      </c>
      <c r="Q476">
        <f>Projects!Q476</f>
        <v>0</v>
      </c>
      <c r="R476">
        <f>Projects!R476</f>
        <v>0</v>
      </c>
      <c r="S476">
        <f>Projects!S476</f>
        <v>0</v>
      </c>
      <c r="T476">
        <f>Projects!T476</f>
        <v>0</v>
      </c>
      <c r="U476">
        <f>Projects!U476</f>
        <v>0</v>
      </c>
      <c r="V476">
        <f>Projects!V476</f>
        <v>0</v>
      </c>
      <c r="W476">
        <f>Projects!W476</f>
        <v>0</v>
      </c>
      <c r="X476">
        <f>Projects!X476</f>
        <v>0</v>
      </c>
    </row>
    <row r="477" spans="1:24">
      <c r="A477">
        <f>Projects!A477</f>
        <v>0</v>
      </c>
      <c r="B477">
        <f>Projects!B477</f>
        <v>0</v>
      </c>
      <c r="C477">
        <f>Projects!C477</f>
        <v>0</v>
      </c>
      <c r="D477">
        <f>Projects!D477</f>
        <v>0</v>
      </c>
      <c r="E477">
        <f>Projects!E477</f>
        <v>0</v>
      </c>
      <c r="F477">
        <f>Projects!F477</f>
        <v>0</v>
      </c>
      <c r="G477">
        <f>Projects!G477</f>
        <v>0</v>
      </c>
      <c r="H477">
        <f>Projects!H477</f>
        <v>0</v>
      </c>
      <c r="I477">
        <f>Projects!I477</f>
        <v>0</v>
      </c>
      <c r="J477">
        <f>Projects!J477</f>
        <v>0</v>
      </c>
      <c r="K477">
        <f>Projects!K477</f>
        <v>0</v>
      </c>
      <c r="L477">
        <f>Projects!L477</f>
        <v>0</v>
      </c>
      <c r="M477">
        <f>Projects!M477</f>
        <v>0</v>
      </c>
      <c r="N477">
        <f>Projects!N477</f>
        <v>0</v>
      </c>
      <c r="O477">
        <f>Projects!O477</f>
        <v>0</v>
      </c>
      <c r="P477">
        <f>Projects!P477</f>
        <v>0</v>
      </c>
      <c r="Q477">
        <f>Projects!Q477</f>
        <v>0</v>
      </c>
      <c r="R477">
        <f>Projects!R477</f>
        <v>0</v>
      </c>
      <c r="S477">
        <f>Projects!S477</f>
        <v>0</v>
      </c>
      <c r="T477">
        <f>Projects!T477</f>
        <v>0</v>
      </c>
      <c r="U477">
        <f>Projects!U477</f>
        <v>0</v>
      </c>
      <c r="V477">
        <f>Projects!V477</f>
        <v>0</v>
      </c>
      <c r="W477">
        <f>Projects!W477</f>
        <v>0</v>
      </c>
      <c r="X477">
        <f>Projects!X477</f>
        <v>0</v>
      </c>
    </row>
    <row r="478" spans="1:24">
      <c r="A478">
        <f>Projects!A478</f>
        <v>0</v>
      </c>
      <c r="B478">
        <f>Projects!B478</f>
        <v>0</v>
      </c>
      <c r="C478">
        <f>Projects!C478</f>
        <v>0</v>
      </c>
      <c r="D478">
        <f>Projects!D478</f>
        <v>0</v>
      </c>
      <c r="E478">
        <f>Projects!E478</f>
        <v>0</v>
      </c>
      <c r="F478">
        <f>Projects!F478</f>
        <v>0</v>
      </c>
      <c r="G478">
        <f>Projects!G478</f>
        <v>0</v>
      </c>
      <c r="H478">
        <f>Projects!H478</f>
        <v>0</v>
      </c>
      <c r="I478">
        <f>Projects!I478</f>
        <v>0</v>
      </c>
      <c r="J478">
        <f>Projects!J478</f>
        <v>0</v>
      </c>
      <c r="K478">
        <f>Projects!K478</f>
        <v>0</v>
      </c>
      <c r="L478">
        <f>Projects!L478</f>
        <v>0</v>
      </c>
      <c r="M478">
        <f>Projects!M478</f>
        <v>0</v>
      </c>
      <c r="N478">
        <f>Projects!N478</f>
        <v>0</v>
      </c>
      <c r="O478">
        <f>Projects!O478</f>
        <v>0</v>
      </c>
      <c r="P478">
        <f>Projects!P478</f>
        <v>0</v>
      </c>
      <c r="Q478">
        <f>Projects!Q478</f>
        <v>0</v>
      </c>
      <c r="R478">
        <f>Projects!R478</f>
        <v>0</v>
      </c>
      <c r="S478">
        <f>Projects!S478</f>
        <v>0</v>
      </c>
      <c r="T478">
        <f>Projects!T478</f>
        <v>0</v>
      </c>
      <c r="U478">
        <f>Projects!U478</f>
        <v>0</v>
      </c>
      <c r="V478">
        <f>Projects!V478</f>
        <v>0</v>
      </c>
      <c r="W478">
        <f>Projects!W478</f>
        <v>0</v>
      </c>
      <c r="X478">
        <f>Projects!X478</f>
        <v>0</v>
      </c>
    </row>
    <row r="479" spans="1:24">
      <c r="A479">
        <f>Projects!A479</f>
        <v>0</v>
      </c>
      <c r="B479">
        <f>Projects!B479</f>
        <v>0</v>
      </c>
      <c r="C479">
        <f>Projects!C479</f>
        <v>0</v>
      </c>
      <c r="D479">
        <f>Projects!D479</f>
        <v>0</v>
      </c>
      <c r="E479">
        <f>Projects!E479</f>
        <v>0</v>
      </c>
      <c r="F479">
        <f>Projects!F479</f>
        <v>0</v>
      </c>
      <c r="G479">
        <f>Projects!G479</f>
        <v>0</v>
      </c>
      <c r="H479">
        <f>Projects!H479</f>
        <v>0</v>
      </c>
      <c r="I479">
        <f>Projects!I479</f>
        <v>0</v>
      </c>
      <c r="J479">
        <f>Projects!J479</f>
        <v>0</v>
      </c>
      <c r="K479">
        <f>Projects!K479</f>
        <v>0</v>
      </c>
      <c r="L479">
        <f>Projects!L479</f>
        <v>0</v>
      </c>
      <c r="M479">
        <f>Projects!M479</f>
        <v>0</v>
      </c>
      <c r="N479">
        <f>Projects!N479</f>
        <v>0</v>
      </c>
      <c r="O479">
        <f>Projects!O479</f>
        <v>0</v>
      </c>
      <c r="P479">
        <f>Projects!P479</f>
        <v>0</v>
      </c>
      <c r="Q479">
        <f>Projects!Q479</f>
        <v>0</v>
      </c>
      <c r="R479">
        <f>Projects!R479</f>
        <v>0</v>
      </c>
      <c r="S479">
        <f>Projects!S479</f>
        <v>0</v>
      </c>
      <c r="T479">
        <f>Projects!T479</f>
        <v>0</v>
      </c>
      <c r="U479">
        <f>Projects!U479</f>
        <v>0</v>
      </c>
      <c r="V479">
        <f>Projects!V479</f>
        <v>0</v>
      </c>
      <c r="W479">
        <f>Projects!W479</f>
        <v>0</v>
      </c>
      <c r="X479">
        <f>Projects!X479</f>
        <v>0</v>
      </c>
    </row>
    <row r="480" spans="1:24">
      <c r="A480">
        <f>Projects!A480</f>
        <v>0</v>
      </c>
      <c r="B480">
        <f>Projects!B480</f>
        <v>0</v>
      </c>
      <c r="C480">
        <f>Projects!C480</f>
        <v>0</v>
      </c>
      <c r="D480">
        <f>Projects!D480</f>
        <v>0</v>
      </c>
      <c r="E480">
        <f>Projects!E480</f>
        <v>0</v>
      </c>
      <c r="F480">
        <f>Projects!F480</f>
        <v>0</v>
      </c>
      <c r="G480">
        <f>Projects!G480</f>
        <v>0</v>
      </c>
      <c r="H480">
        <f>Projects!H480</f>
        <v>0</v>
      </c>
      <c r="I480">
        <f>Projects!I480</f>
        <v>0</v>
      </c>
      <c r="J480">
        <f>Projects!J480</f>
        <v>0</v>
      </c>
      <c r="K480">
        <f>Projects!K480</f>
        <v>0</v>
      </c>
      <c r="L480">
        <f>Projects!L480</f>
        <v>0</v>
      </c>
      <c r="M480">
        <f>Projects!M480</f>
        <v>0</v>
      </c>
      <c r="N480">
        <f>Projects!N480</f>
        <v>0</v>
      </c>
      <c r="O480">
        <f>Projects!O480</f>
        <v>0</v>
      </c>
      <c r="P480">
        <f>Projects!P480</f>
        <v>0</v>
      </c>
      <c r="Q480">
        <f>Projects!Q480</f>
        <v>0</v>
      </c>
      <c r="R480">
        <f>Projects!R480</f>
        <v>0</v>
      </c>
      <c r="S480">
        <f>Projects!S480</f>
        <v>0</v>
      </c>
      <c r="T480">
        <f>Projects!T480</f>
        <v>0</v>
      </c>
      <c r="U480">
        <f>Projects!U480</f>
        <v>0</v>
      </c>
      <c r="V480">
        <f>Projects!V480</f>
        <v>0</v>
      </c>
      <c r="W480">
        <f>Projects!W480</f>
        <v>0</v>
      </c>
      <c r="X480">
        <f>Projects!X480</f>
        <v>0</v>
      </c>
    </row>
    <row r="481" spans="1:24">
      <c r="A481">
        <f>Projects!A481</f>
        <v>0</v>
      </c>
      <c r="B481">
        <f>Projects!B481</f>
        <v>0</v>
      </c>
      <c r="C481">
        <f>Projects!C481</f>
        <v>0</v>
      </c>
      <c r="D481">
        <f>Projects!D481</f>
        <v>0</v>
      </c>
      <c r="E481">
        <f>Projects!E481</f>
        <v>0</v>
      </c>
      <c r="F481">
        <f>Projects!F481</f>
        <v>0</v>
      </c>
      <c r="G481">
        <f>Projects!G481</f>
        <v>0</v>
      </c>
      <c r="H481">
        <f>Projects!H481</f>
        <v>0</v>
      </c>
      <c r="I481">
        <f>Projects!I481</f>
        <v>0</v>
      </c>
      <c r="J481">
        <f>Projects!J481</f>
        <v>0</v>
      </c>
      <c r="K481">
        <f>Projects!K481</f>
        <v>0</v>
      </c>
      <c r="L481">
        <f>Projects!L481</f>
        <v>0</v>
      </c>
      <c r="M481">
        <f>Projects!M481</f>
        <v>0</v>
      </c>
      <c r="N481">
        <f>Projects!N481</f>
        <v>0</v>
      </c>
      <c r="O481">
        <f>Projects!O481</f>
        <v>0</v>
      </c>
      <c r="P481">
        <f>Projects!P481</f>
        <v>0</v>
      </c>
      <c r="Q481">
        <f>Projects!Q481</f>
        <v>0</v>
      </c>
      <c r="R481">
        <f>Projects!R481</f>
        <v>0</v>
      </c>
      <c r="S481">
        <f>Projects!S481</f>
        <v>0</v>
      </c>
      <c r="T481">
        <f>Projects!T481</f>
        <v>0</v>
      </c>
      <c r="U481">
        <f>Projects!U481</f>
        <v>0</v>
      </c>
      <c r="V481">
        <f>Projects!V481</f>
        <v>0</v>
      </c>
      <c r="W481">
        <f>Projects!W481</f>
        <v>0</v>
      </c>
      <c r="X481">
        <f>Projects!X481</f>
        <v>0</v>
      </c>
    </row>
    <row r="482" spans="1:24">
      <c r="A482">
        <f>Projects!A482</f>
        <v>0</v>
      </c>
      <c r="B482">
        <f>Projects!B482</f>
        <v>0</v>
      </c>
      <c r="C482">
        <f>Projects!C482</f>
        <v>0</v>
      </c>
      <c r="D482">
        <f>Projects!D482</f>
        <v>0</v>
      </c>
      <c r="E482">
        <f>Projects!E482</f>
        <v>0</v>
      </c>
      <c r="F482">
        <f>Projects!F482</f>
        <v>0</v>
      </c>
      <c r="G482">
        <f>Projects!G482</f>
        <v>0</v>
      </c>
      <c r="H482">
        <f>Projects!H482</f>
        <v>0</v>
      </c>
      <c r="I482">
        <f>Projects!I482</f>
        <v>0</v>
      </c>
      <c r="J482">
        <f>Projects!J482</f>
        <v>0</v>
      </c>
      <c r="K482">
        <f>Projects!K482</f>
        <v>0</v>
      </c>
      <c r="L482">
        <f>Projects!L482</f>
        <v>0</v>
      </c>
      <c r="M482">
        <f>Projects!M482</f>
        <v>0</v>
      </c>
      <c r="N482">
        <f>Projects!N482</f>
        <v>0</v>
      </c>
      <c r="O482">
        <f>Projects!O482</f>
        <v>0</v>
      </c>
      <c r="P482">
        <f>Projects!P482</f>
        <v>0</v>
      </c>
      <c r="Q482">
        <f>Projects!Q482</f>
        <v>0</v>
      </c>
      <c r="R482">
        <f>Projects!R482</f>
        <v>0</v>
      </c>
      <c r="S482">
        <f>Projects!S482</f>
        <v>0</v>
      </c>
      <c r="T482">
        <f>Projects!T482</f>
        <v>0</v>
      </c>
      <c r="U482">
        <f>Projects!U482</f>
        <v>0</v>
      </c>
      <c r="V482">
        <f>Projects!V482</f>
        <v>0</v>
      </c>
      <c r="W482">
        <f>Projects!W482</f>
        <v>0</v>
      </c>
      <c r="X482">
        <f>Projects!X482</f>
        <v>0</v>
      </c>
    </row>
    <row r="483" spans="1:24">
      <c r="A483">
        <f>Projects!A483</f>
        <v>0</v>
      </c>
      <c r="B483">
        <f>Projects!B483</f>
        <v>0</v>
      </c>
      <c r="C483">
        <f>Projects!C483</f>
        <v>0</v>
      </c>
      <c r="D483">
        <f>Projects!D483</f>
        <v>0</v>
      </c>
      <c r="E483">
        <f>Projects!E483</f>
        <v>0</v>
      </c>
      <c r="F483">
        <f>Projects!F483</f>
        <v>0</v>
      </c>
      <c r="G483">
        <f>Projects!G483</f>
        <v>0</v>
      </c>
      <c r="H483">
        <f>Projects!H483</f>
        <v>0</v>
      </c>
      <c r="I483">
        <f>Projects!I483</f>
        <v>0</v>
      </c>
      <c r="J483">
        <f>Projects!J483</f>
        <v>0</v>
      </c>
      <c r="K483">
        <f>Projects!K483</f>
        <v>0</v>
      </c>
      <c r="L483">
        <f>Projects!L483</f>
        <v>0</v>
      </c>
      <c r="M483">
        <f>Projects!M483</f>
        <v>0</v>
      </c>
      <c r="N483">
        <f>Projects!N483</f>
        <v>0</v>
      </c>
      <c r="O483">
        <f>Projects!O483</f>
        <v>0</v>
      </c>
      <c r="P483">
        <f>Projects!P483</f>
        <v>0</v>
      </c>
      <c r="Q483">
        <f>Projects!Q483</f>
        <v>0</v>
      </c>
      <c r="R483">
        <f>Projects!R483</f>
        <v>0</v>
      </c>
      <c r="S483">
        <f>Projects!S483</f>
        <v>0</v>
      </c>
      <c r="T483">
        <f>Projects!T483</f>
        <v>0</v>
      </c>
      <c r="U483">
        <f>Projects!U483</f>
        <v>0</v>
      </c>
      <c r="V483">
        <f>Projects!V483</f>
        <v>0</v>
      </c>
      <c r="W483">
        <f>Projects!W483</f>
        <v>0</v>
      </c>
      <c r="X483">
        <f>Projects!X483</f>
        <v>0</v>
      </c>
    </row>
    <row r="484" spans="1:24">
      <c r="A484">
        <f>Projects!A484</f>
        <v>0</v>
      </c>
      <c r="B484">
        <f>Projects!B484</f>
        <v>0</v>
      </c>
      <c r="C484">
        <f>Projects!C484</f>
        <v>0</v>
      </c>
      <c r="D484">
        <f>Projects!D484</f>
        <v>0</v>
      </c>
      <c r="E484">
        <f>Projects!E484</f>
        <v>0</v>
      </c>
      <c r="F484">
        <f>Projects!F484</f>
        <v>0</v>
      </c>
      <c r="G484">
        <f>Projects!G484</f>
        <v>0</v>
      </c>
      <c r="H484">
        <f>Projects!H484</f>
        <v>0</v>
      </c>
      <c r="I484">
        <f>Projects!I484</f>
        <v>0</v>
      </c>
      <c r="J484">
        <f>Projects!J484</f>
        <v>0</v>
      </c>
      <c r="K484">
        <f>Projects!K484</f>
        <v>0</v>
      </c>
      <c r="L484">
        <f>Projects!L484</f>
        <v>0</v>
      </c>
      <c r="M484">
        <f>Projects!M484</f>
        <v>0</v>
      </c>
      <c r="N484">
        <f>Projects!N484</f>
        <v>0</v>
      </c>
      <c r="O484">
        <f>Projects!O484</f>
        <v>0</v>
      </c>
      <c r="P484">
        <f>Projects!P484</f>
        <v>0</v>
      </c>
      <c r="Q484">
        <f>Projects!Q484</f>
        <v>0</v>
      </c>
      <c r="R484">
        <f>Projects!R484</f>
        <v>0</v>
      </c>
      <c r="S484">
        <f>Projects!S484</f>
        <v>0</v>
      </c>
      <c r="T484">
        <f>Projects!T484</f>
        <v>0</v>
      </c>
      <c r="U484">
        <f>Projects!U484</f>
        <v>0</v>
      </c>
      <c r="V484">
        <f>Projects!V484</f>
        <v>0</v>
      </c>
      <c r="W484">
        <f>Projects!W484</f>
        <v>0</v>
      </c>
      <c r="X484">
        <f>Projects!X484</f>
        <v>0</v>
      </c>
    </row>
    <row r="485" spans="1:24">
      <c r="A485">
        <f>Projects!A485</f>
        <v>0</v>
      </c>
      <c r="B485">
        <f>Projects!B485</f>
        <v>0</v>
      </c>
      <c r="C485">
        <f>Projects!C485</f>
        <v>0</v>
      </c>
      <c r="D485">
        <f>Projects!D485</f>
        <v>0</v>
      </c>
      <c r="E485">
        <f>Projects!E485</f>
        <v>0</v>
      </c>
      <c r="F485">
        <f>Projects!F485</f>
        <v>0</v>
      </c>
      <c r="G485">
        <f>Projects!G485</f>
        <v>0</v>
      </c>
      <c r="H485">
        <f>Projects!H485</f>
        <v>0</v>
      </c>
      <c r="I485">
        <f>Projects!I485</f>
        <v>0</v>
      </c>
      <c r="J485">
        <f>Projects!J485</f>
        <v>0</v>
      </c>
      <c r="K485">
        <f>Projects!K485</f>
        <v>0</v>
      </c>
      <c r="L485">
        <f>Projects!L485</f>
        <v>0</v>
      </c>
      <c r="M485">
        <f>Projects!M485</f>
        <v>0</v>
      </c>
      <c r="N485">
        <f>Projects!N485</f>
        <v>0</v>
      </c>
      <c r="O485">
        <f>Projects!O485</f>
        <v>0</v>
      </c>
      <c r="P485">
        <f>Projects!P485</f>
        <v>0</v>
      </c>
      <c r="Q485">
        <f>Projects!Q485</f>
        <v>0</v>
      </c>
      <c r="R485">
        <f>Projects!R485</f>
        <v>0</v>
      </c>
      <c r="S485">
        <f>Projects!S485</f>
        <v>0</v>
      </c>
      <c r="T485">
        <f>Projects!T485</f>
        <v>0</v>
      </c>
      <c r="U485">
        <f>Projects!U485</f>
        <v>0</v>
      </c>
      <c r="V485">
        <f>Projects!V485</f>
        <v>0</v>
      </c>
      <c r="W485">
        <f>Projects!W485</f>
        <v>0</v>
      </c>
      <c r="X485">
        <f>Projects!X485</f>
        <v>0</v>
      </c>
    </row>
    <row r="486" spans="1:24">
      <c r="A486">
        <f>Projects!A486</f>
        <v>0</v>
      </c>
      <c r="B486">
        <f>Projects!B486</f>
        <v>0</v>
      </c>
      <c r="C486">
        <f>Projects!C486</f>
        <v>0</v>
      </c>
      <c r="D486">
        <f>Projects!D486</f>
        <v>0</v>
      </c>
      <c r="E486">
        <f>Projects!E486</f>
        <v>0</v>
      </c>
      <c r="F486">
        <f>Projects!F486</f>
        <v>0</v>
      </c>
      <c r="G486">
        <f>Projects!G486</f>
        <v>0</v>
      </c>
      <c r="H486">
        <f>Projects!H486</f>
        <v>0</v>
      </c>
      <c r="I486">
        <f>Projects!I486</f>
        <v>0</v>
      </c>
      <c r="J486">
        <f>Projects!J486</f>
        <v>0</v>
      </c>
      <c r="K486">
        <f>Projects!K486</f>
        <v>0</v>
      </c>
      <c r="L486">
        <f>Projects!L486</f>
        <v>0</v>
      </c>
      <c r="M486">
        <f>Projects!M486</f>
        <v>0</v>
      </c>
      <c r="N486">
        <f>Projects!N486</f>
        <v>0</v>
      </c>
      <c r="O486">
        <f>Projects!O486</f>
        <v>0</v>
      </c>
      <c r="P486">
        <f>Projects!P486</f>
        <v>0</v>
      </c>
      <c r="Q486">
        <f>Projects!Q486</f>
        <v>0</v>
      </c>
      <c r="R486">
        <f>Projects!R486</f>
        <v>0</v>
      </c>
      <c r="S486">
        <f>Projects!S486</f>
        <v>0</v>
      </c>
      <c r="T486">
        <f>Projects!T486</f>
        <v>0</v>
      </c>
      <c r="U486">
        <f>Projects!U486</f>
        <v>0</v>
      </c>
      <c r="V486">
        <f>Projects!V486</f>
        <v>0</v>
      </c>
      <c r="W486">
        <f>Projects!W486</f>
        <v>0</v>
      </c>
      <c r="X486">
        <f>Projects!X486</f>
        <v>0</v>
      </c>
    </row>
    <row r="487" spans="1:24">
      <c r="A487">
        <f>Projects!A487</f>
        <v>0</v>
      </c>
      <c r="B487">
        <f>Projects!B487</f>
        <v>0</v>
      </c>
      <c r="C487">
        <f>Projects!C487</f>
        <v>0</v>
      </c>
      <c r="D487">
        <f>Projects!D487</f>
        <v>0</v>
      </c>
      <c r="E487">
        <f>Projects!E487</f>
        <v>0</v>
      </c>
      <c r="F487">
        <f>Projects!F487</f>
        <v>0</v>
      </c>
      <c r="G487">
        <f>Projects!G487</f>
        <v>0</v>
      </c>
      <c r="H487">
        <f>Projects!H487</f>
        <v>0</v>
      </c>
      <c r="I487">
        <f>Projects!I487</f>
        <v>0</v>
      </c>
      <c r="J487">
        <f>Projects!J487</f>
        <v>0</v>
      </c>
      <c r="K487">
        <f>Projects!K487</f>
        <v>0</v>
      </c>
      <c r="L487">
        <f>Projects!L487</f>
        <v>0</v>
      </c>
      <c r="M487">
        <f>Projects!M487</f>
        <v>0</v>
      </c>
      <c r="N487">
        <f>Projects!N487</f>
        <v>0</v>
      </c>
      <c r="O487">
        <f>Projects!O487</f>
        <v>0</v>
      </c>
      <c r="P487">
        <f>Projects!P487</f>
        <v>0</v>
      </c>
      <c r="Q487">
        <f>Projects!Q487</f>
        <v>0</v>
      </c>
      <c r="R487">
        <f>Projects!R487</f>
        <v>0</v>
      </c>
      <c r="S487">
        <f>Projects!S487</f>
        <v>0</v>
      </c>
      <c r="T487">
        <f>Projects!T487</f>
        <v>0</v>
      </c>
      <c r="U487">
        <f>Projects!U487</f>
        <v>0</v>
      </c>
      <c r="V487">
        <f>Projects!V487</f>
        <v>0</v>
      </c>
      <c r="W487">
        <f>Projects!W487</f>
        <v>0</v>
      </c>
      <c r="X487">
        <f>Projects!X487</f>
        <v>0</v>
      </c>
    </row>
    <row r="488" spans="1:24">
      <c r="A488">
        <f>Projects!A488</f>
        <v>0</v>
      </c>
      <c r="B488">
        <f>Projects!B488</f>
        <v>0</v>
      </c>
      <c r="C488">
        <f>Projects!C488</f>
        <v>0</v>
      </c>
      <c r="D488">
        <f>Projects!D488</f>
        <v>0</v>
      </c>
      <c r="E488">
        <f>Projects!E488</f>
        <v>0</v>
      </c>
      <c r="F488">
        <f>Projects!F488</f>
        <v>0</v>
      </c>
      <c r="G488">
        <f>Projects!G488</f>
        <v>0</v>
      </c>
      <c r="H488">
        <f>Projects!H488</f>
        <v>0</v>
      </c>
      <c r="I488">
        <f>Projects!I488</f>
        <v>0</v>
      </c>
      <c r="J488">
        <f>Projects!J488</f>
        <v>0</v>
      </c>
      <c r="K488">
        <f>Projects!K488</f>
        <v>0</v>
      </c>
      <c r="L488">
        <f>Projects!L488</f>
        <v>0</v>
      </c>
      <c r="M488">
        <f>Projects!M488</f>
        <v>0</v>
      </c>
      <c r="N488">
        <f>Projects!N488</f>
        <v>0</v>
      </c>
      <c r="O488">
        <f>Projects!O488</f>
        <v>0</v>
      </c>
      <c r="P488">
        <f>Projects!P488</f>
        <v>0</v>
      </c>
      <c r="Q488">
        <f>Projects!Q488</f>
        <v>0</v>
      </c>
      <c r="R488">
        <f>Projects!R488</f>
        <v>0</v>
      </c>
      <c r="S488">
        <f>Projects!S488</f>
        <v>0</v>
      </c>
      <c r="T488">
        <f>Projects!T488</f>
        <v>0</v>
      </c>
      <c r="U488">
        <f>Projects!U488</f>
        <v>0</v>
      </c>
      <c r="V488">
        <f>Projects!V488</f>
        <v>0</v>
      </c>
      <c r="W488">
        <f>Projects!W488</f>
        <v>0</v>
      </c>
      <c r="X488">
        <f>Projects!X488</f>
        <v>0</v>
      </c>
    </row>
    <row r="489" spans="1:24">
      <c r="A489">
        <f>Projects!A489</f>
        <v>0</v>
      </c>
      <c r="B489">
        <f>Projects!B489</f>
        <v>0</v>
      </c>
      <c r="C489">
        <f>Projects!C489</f>
        <v>0</v>
      </c>
      <c r="D489">
        <f>Projects!D489</f>
        <v>0</v>
      </c>
      <c r="E489">
        <f>Projects!E489</f>
        <v>0</v>
      </c>
      <c r="F489">
        <f>Projects!F489</f>
        <v>0</v>
      </c>
      <c r="G489">
        <f>Projects!G489</f>
        <v>0</v>
      </c>
      <c r="H489">
        <f>Projects!H489</f>
        <v>0</v>
      </c>
      <c r="I489">
        <f>Projects!I489</f>
        <v>0</v>
      </c>
      <c r="J489">
        <f>Projects!J489</f>
        <v>0</v>
      </c>
      <c r="K489">
        <f>Projects!K489</f>
        <v>0</v>
      </c>
      <c r="L489">
        <f>Projects!L489</f>
        <v>0</v>
      </c>
      <c r="M489">
        <f>Projects!M489</f>
        <v>0</v>
      </c>
      <c r="N489">
        <f>Projects!N489</f>
        <v>0</v>
      </c>
      <c r="O489">
        <f>Projects!O489</f>
        <v>0</v>
      </c>
      <c r="P489">
        <f>Projects!P489</f>
        <v>0</v>
      </c>
      <c r="Q489">
        <f>Projects!Q489</f>
        <v>0</v>
      </c>
      <c r="R489">
        <f>Projects!R489</f>
        <v>0</v>
      </c>
      <c r="S489">
        <f>Projects!S489</f>
        <v>0</v>
      </c>
      <c r="T489">
        <f>Projects!T489</f>
        <v>0</v>
      </c>
      <c r="U489">
        <f>Projects!U489</f>
        <v>0</v>
      </c>
      <c r="V489">
        <f>Projects!V489</f>
        <v>0</v>
      </c>
      <c r="W489">
        <f>Projects!W489</f>
        <v>0</v>
      </c>
      <c r="X489">
        <f>Projects!X489</f>
        <v>0</v>
      </c>
    </row>
    <row r="490" spans="1:24">
      <c r="A490">
        <f>Projects!A490</f>
        <v>0</v>
      </c>
      <c r="B490">
        <f>Projects!B490</f>
        <v>0</v>
      </c>
      <c r="C490">
        <f>Projects!C490</f>
        <v>0</v>
      </c>
      <c r="D490">
        <f>Projects!D490</f>
        <v>0</v>
      </c>
      <c r="E490">
        <f>Projects!E490</f>
        <v>0</v>
      </c>
      <c r="F490">
        <f>Projects!F490</f>
        <v>0</v>
      </c>
      <c r="G490">
        <f>Projects!G490</f>
        <v>0</v>
      </c>
      <c r="H490">
        <f>Projects!H490</f>
        <v>0</v>
      </c>
      <c r="I490">
        <f>Projects!I490</f>
        <v>0</v>
      </c>
      <c r="J490">
        <f>Projects!J490</f>
        <v>0</v>
      </c>
      <c r="K490">
        <f>Projects!K490</f>
        <v>0</v>
      </c>
      <c r="L490">
        <f>Projects!L490</f>
        <v>0</v>
      </c>
      <c r="M490">
        <f>Projects!M490</f>
        <v>0</v>
      </c>
      <c r="N490">
        <f>Projects!N490</f>
        <v>0</v>
      </c>
      <c r="O490">
        <f>Projects!O490</f>
        <v>0</v>
      </c>
      <c r="P490">
        <f>Projects!P490</f>
        <v>0</v>
      </c>
      <c r="Q490">
        <f>Projects!Q490</f>
        <v>0</v>
      </c>
      <c r="R490">
        <f>Projects!R490</f>
        <v>0</v>
      </c>
      <c r="S490">
        <f>Projects!S490</f>
        <v>0</v>
      </c>
      <c r="T490">
        <f>Projects!T490</f>
        <v>0</v>
      </c>
      <c r="U490">
        <f>Projects!U490</f>
        <v>0</v>
      </c>
      <c r="V490">
        <f>Projects!V490</f>
        <v>0</v>
      </c>
      <c r="W490">
        <f>Projects!W490</f>
        <v>0</v>
      </c>
      <c r="X490">
        <f>Projects!X490</f>
        <v>0</v>
      </c>
    </row>
    <row r="491" spans="1:24">
      <c r="A491">
        <f>Projects!A491</f>
        <v>0</v>
      </c>
      <c r="B491">
        <f>Projects!B491</f>
        <v>0</v>
      </c>
      <c r="C491">
        <f>Projects!C491</f>
        <v>0</v>
      </c>
      <c r="D491">
        <f>Projects!D491</f>
        <v>0</v>
      </c>
      <c r="E491">
        <f>Projects!E491</f>
        <v>0</v>
      </c>
      <c r="F491">
        <f>Projects!F491</f>
        <v>0</v>
      </c>
      <c r="G491">
        <f>Projects!G491</f>
        <v>0</v>
      </c>
      <c r="H491">
        <f>Projects!H491</f>
        <v>0</v>
      </c>
      <c r="I491">
        <f>Projects!I491</f>
        <v>0</v>
      </c>
      <c r="J491">
        <f>Projects!J491</f>
        <v>0</v>
      </c>
      <c r="K491">
        <f>Projects!K491</f>
        <v>0</v>
      </c>
      <c r="L491">
        <f>Projects!L491</f>
        <v>0</v>
      </c>
      <c r="M491">
        <f>Projects!M491</f>
        <v>0</v>
      </c>
      <c r="N491">
        <f>Projects!N491</f>
        <v>0</v>
      </c>
      <c r="O491">
        <f>Projects!O491</f>
        <v>0</v>
      </c>
      <c r="P491">
        <f>Projects!P491</f>
        <v>0</v>
      </c>
      <c r="Q491">
        <f>Projects!Q491</f>
        <v>0</v>
      </c>
      <c r="R491">
        <f>Projects!R491</f>
        <v>0</v>
      </c>
      <c r="S491">
        <f>Projects!S491</f>
        <v>0</v>
      </c>
      <c r="T491">
        <f>Projects!T491</f>
        <v>0</v>
      </c>
      <c r="U491">
        <f>Projects!U491</f>
        <v>0</v>
      </c>
      <c r="V491">
        <f>Projects!V491</f>
        <v>0</v>
      </c>
      <c r="W491">
        <f>Projects!W491</f>
        <v>0</v>
      </c>
      <c r="X491">
        <f>Projects!X491</f>
        <v>0</v>
      </c>
    </row>
    <row r="492" spans="1:24">
      <c r="A492">
        <f>Projects!A492</f>
        <v>0</v>
      </c>
      <c r="B492">
        <f>Projects!B492</f>
        <v>0</v>
      </c>
      <c r="C492">
        <f>Projects!C492</f>
        <v>0</v>
      </c>
      <c r="D492">
        <f>Projects!D492</f>
        <v>0</v>
      </c>
      <c r="E492">
        <f>Projects!E492</f>
        <v>0</v>
      </c>
      <c r="F492">
        <f>Projects!F492</f>
        <v>0</v>
      </c>
      <c r="G492">
        <f>Projects!G492</f>
        <v>0</v>
      </c>
      <c r="H492">
        <f>Projects!H492</f>
        <v>0</v>
      </c>
      <c r="I492">
        <f>Projects!I492</f>
        <v>0</v>
      </c>
      <c r="J492">
        <f>Projects!J492</f>
        <v>0</v>
      </c>
      <c r="K492">
        <f>Projects!K492</f>
        <v>0</v>
      </c>
      <c r="L492">
        <f>Projects!L492</f>
        <v>0</v>
      </c>
      <c r="M492">
        <f>Projects!M492</f>
        <v>0</v>
      </c>
      <c r="N492">
        <f>Projects!N492</f>
        <v>0</v>
      </c>
      <c r="O492">
        <f>Projects!O492</f>
        <v>0</v>
      </c>
      <c r="P492">
        <f>Projects!P492</f>
        <v>0</v>
      </c>
      <c r="Q492">
        <f>Projects!Q492</f>
        <v>0</v>
      </c>
      <c r="R492">
        <f>Projects!R492</f>
        <v>0</v>
      </c>
      <c r="S492">
        <f>Projects!S492</f>
        <v>0</v>
      </c>
      <c r="T492">
        <f>Projects!T492</f>
        <v>0</v>
      </c>
      <c r="U492">
        <f>Projects!U492</f>
        <v>0</v>
      </c>
      <c r="V492">
        <f>Projects!V492</f>
        <v>0</v>
      </c>
      <c r="W492">
        <f>Projects!W492</f>
        <v>0</v>
      </c>
      <c r="X492">
        <f>Projects!X492</f>
        <v>0</v>
      </c>
    </row>
    <row r="493" spans="1:24">
      <c r="A493">
        <f>Projects!A493</f>
        <v>0</v>
      </c>
      <c r="B493">
        <f>Projects!B493</f>
        <v>0</v>
      </c>
      <c r="C493">
        <f>Projects!C493</f>
        <v>0</v>
      </c>
      <c r="D493">
        <f>Projects!D493</f>
        <v>0</v>
      </c>
      <c r="E493">
        <f>Projects!E493</f>
        <v>0</v>
      </c>
      <c r="F493">
        <f>Projects!F493</f>
        <v>0</v>
      </c>
      <c r="G493">
        <f>Projects!G493</f>
        <v>0</v>
      </c>
      <c r="H493">
        <f>Projects!H493</f>
        <v>0</v>
      </c>
      <c r="I493">
        <f>Projects!I493</f>
        <v>0</v>
      </c>
      <c r="J493">
        <f>Projects!J493</f>
        <v>0</v>
      </c>
      <c r="K493">
        <f>Projects!K493</f>
        <v>0</v>
      </c>
      <c r="L493">
        <f>Projects!L493</f>
        <v>0</v>
      </c>
      <c r="M493">
        <f>Projects!M493</f>
        <v>0</v>
      </c>
      <c r="N493">
        <f>Projects!N493</f>
        <v>0</v>
      </c>
      <c r="O493">
        <f>Projects!O493</f>
        <v>0</v>
      </c>
      <c r="P493">
        <f>Projects!P493</f>
        <v>0</v>
      </c>
      <c r="Q493">
        <f>Projects!Q493</f>
        <v>0</v>
      </c>
      <c r="R493">
        <f>Projects!R493</f>
        <v>0</v>
      </c>
      <c r="S493">
        <f>Projects!S493</f>
        <v>0</v>
      </c>
      <c r="T493">
        <f>Projects!T493</f>
        <v>0</v>
      </c>
      <c r="U493">
        <f>Projects!U493</f>
        <v>0</v>
      </c>
      <c r="V493">
        <f>Projects!V493</f>
        <v>0</v>
      </c>
      <c r="W493">
        <f>Projects!W493</f>
        <v>0</v>
      </c>
      <c r="X493">
        <f>Projects!X493</f>
        <v>0</v>
      </c>
    </row>
    <row r="494" spans="1:24">
      <c r="A494">
        <f>Projects!A494</f>
        <v>0</v>
      </c>
      <c r="B494">
        <f>Projects!B494</f>
        <v>0</v>
      </c>
      <c r="C494">
        <f>Projects!C494</f>
        <v>0</v>
      </c>
      <c r="D494">
        <f>Projects!D494</f>
        <v>0</v>
      </c>
      <c r="E494">
        <f>Projects!E494</f>
        <v>0</v>
      </c>
      <c r="F494">
        <f>Projects!F494</f>
        <v>0</v>
      </c>
      <c r="G494">
        <f>Projects!G494</f>
        <v>0</v>
      </c>
      <c r="H494">
        <f>Projects!H494</f>
        <v>0</v>
      </c>
      <c r="I494">
        <f>Projects!I494</f>
        <v>0</v>
      </c>
      <c r="J494">
        <f>Projects!J494</f>
        <v>0</v>
      </c>
      <c r="K494">
        <f>Projects!K494</f>
        <v>0</v>
      </c>
      <c r="L494">
        <f>Projects!L494</f>
        <v>0</v>
      </c>
      <c r="M494">
        <f>Projects!M494</f>
        <v>0</v>
      </c>
      <c r="N494">
        <f>Projects!N494</f>
        <v>0</v>
      </c>
      <c r="O494">
        <f>Projects!O494</f>
        <v>0</v>
      </c>
      <c r="P494">
        <f>Projects!P494</f>
        <v>0</v>
      </c>
      <c r="Q494">
        <f>Projects!Q494</f>
        <v>0</v>
      </c>
      <c r="R494">
        <f>Projects!R494</f>
        <v>0</v>
      </c>
      <c r="S494">
        <f>Projects!S494</f>
        <v>0</v>
      </c>
      <c r="T494">
        <f>Projects!T494</f>
        <v>0</v>
      </c>
      <c r="U494">
        <f>Projects!U494</f>
        <v>0</v>
      </c>
      <c r="V494">
        <f>Projects!V494</f>
        <v>0</v>
      </c>
      <c r="W494">
        <f>Projects!W494</f>
        <v>0</v>
      </c>
      <c r="X494">
        <f>Projects!X494</f>
        <v>0</v>
      </c>
    </row>
    <row r="495" spans="1:24">
      <c r="A495">
        <f>Projects!A495</f>
        <v>0</v>
      </c>
      <c r="B495">
        <f>Projects!B495</f>
        <v>0</v>
      </c>
      <c r="C495">
        <f>Projects!C495</f>
        <v>0</v>
      </c>
      <c r="D495">
        <f>Projects!D495</f>
        <v>0</v>
      </c>
      <c r="E495">
        <f>Projects!E495</f>
        <v>0</v>
      </c>
      <c r="F495">
        <f>Projects!F495</f>
        <v>0</v>
      </c>
      <c r="G495">
        <f>Projects!G495</f>
        <v>0</v>
      </c>
      <c r="H495">
        <f>Projects!H495</f>
        <v>0</v>
      </c>
      <c r="I495">
        <f>Projects!I495</f>
        <v>0</v>
      </c>
      <c r="J495">
        <f>Projects!J495</f>
        <v>0</v>
      </c>
      <c r="K495">
        <f>Projects!K495</f>
        <v>0</v>
      </c>
      <c r="L495">
        <f>Projects!L495</f>
        <v>0</v>
      </c>
      <c r="M495">
        <f>Projects!M495</f>
        <v>0</v>
      </c>
      <c r="N495">
        <f>Projects!N495</f>
        <v>0</v>
      </c>
      <c r="O495">
        <f>Projects!O495</f>
        <v>0</v>
      </c>
      <c r="P495">
        <f>Projects!P495</f>
        <v>0</v>
      </c>
      <c r="Q495">
        <f>Projects!Q495</f>
        <v>0</v>
      </c>
      <c r="R495">
        <f>Projects!R495</f>
        <v>0</v>
      </c>
      <c r="S495">
        <f>Projects!S495</f>
        <v>0</v>
      </c>
      <c r="T495">
        <f>Projects!T495</f>
        <v>0</v>
      </c>
      <c r="U495">
        <f>Projects!U495</f>
        <v>0</v>
      </c>
      <c r="V495">
        <f>Projects!V495</f>
        <v>0</v>
      </c>
      <c r="W495">
        <f>Projects!W495</f>
        <v>0</v>
      </c>
      <c r="X495">
        <f>Projects!X495</f>
        <v>0</v>
      </c>
    </row>
    <row r="496" spans="1:24">
      <c r="A496">
        <f>Projects!A496</f>
        <v>0</v>
      </c>
      <c r="B496">
        <f>Projects!B496</f>
        <v>0</v>
      </c>
      <c r="C496">
        <f>Projects!C496</f>
        <v>0</v>
      </c>
      <c r="D496">
        <f>Projects!D496</f>
        <v>0</v>
      </c>
      <c r="E496">
        <f>Projects!E496</f>
        <v>0</v>
      </c>
      <c r="F496">
        <f>Projects!F496</f>
        <v>0</v>
      </c>
      <c r="G496">
        <f>Projects!G496</f>
        <v>0</v>
      </c>
      <c r="H496">
        <f>Projects!H496</f>
        <v>0</v>
      </c>
      <c r="I496">
        <f>Projects!I496</f>
        <v>0</v>
      </c>
      <c r="J496">
        <f>Projects!J496</f>
        <v>0</v>
      </c>
      <c r="K496">
        <f>Projects!K496</f>
        <v>0</v>
      </c>
      <c r="L496">
        <f>Projects!L496</f>
        <v>0</v>
      </c>
      <c r="M496">
        <f>Projects!M496</f>
        <v>0</v>
      </c>
      <c r="N496">
        <f>Projects!N496</f>
        <v>0</v>
      </c>
      <c r="O496">
        <f>Projects!O496</f>
        <v>0</v>
      </c>
      <c r="P496">
        <f>Projects!P496</f>
        <v>0</v>
      </c>
      <c r="Q496">
        <f>Projects!Q496</f>
        <v>0</v>
      </c>
      <c r="R496">
        <f>Projects!R496</f>
        <v>0</v>
      </c>
      <c r="S496">
        <f>Projects!S496</f>
        <v>0</v>
      </c>
      <c r="T496">
        <f>Projects!T496</f>
        <v>0</v>
      </c>
      <c r="U496">
        <f>Projects!U496</f>
        <v>0</v>
      </c>
      <c r="V496">
        <f>Projects!V496</f>
        <v>0</v>
      </c>
      <c r="W496">
        <f>Projects!W496</f>
        <v>0</v>
      </c>
      <c r="X496">
        <f>Projects!X496</f>
        <v>0</v>
      </c>
    </row>
    <row r="497" spans="1:24">
      <c r="A497">
        <f>Projects!A497</f>
        <v>0</v>
      </c>
      <c r="B497">
        <f>Projects!B497</f>
        <v>0</v>
      </c>
      <c r="C497">
        <f>Projects!C497</f>
        <v>0</v>
      </c>
      <c r="D497">
        <f>Projects!D497</f>
        <v>0</v>
      </c>
      <c r="E497">
        <f>Projects!E497</f>
        <v>0</v>
      </c>
      <c r="F497">
        <f>Projects!F497</f>
        <v>0</v>
      </c>
      <c r="G497">
        <f>Projects!G497</f>
        <v>0</v>
      </c>
      <c r="H497">
        <f>Projects!H497</f>
        <v>0</v>
      </c>
      <c r="I497">
        <f>Projects!I497</f>
        <v>0</v>
      </c>
      <c r="J497">
        <f>Projects!J497</f>
        <v>0</v>
      </c>
      <c r="K497">
        <f>Projects!K497</f>
        <v>0</v>
      </c>
      <c r="L497">
        <f>Projects!L497</f>
        <v>0</v>
      </c>
      <c r="M497">
        <f>Projects!M497</f>
        <v>0</v>
      </c>
      <c r="N497">
        <f>Projects!N497</f>
        <v>0</v>
      </c>
      <c r="O497">
        <f>Projects!O497</f>
        <v>0</v>
      </c>
      <c r="P497">
        <f>Projects!P497</f>
        <v>0</v>
      </c>
      <c r="Q497">
        <f>Projects!Q497</f>
        <v>0</v>
      </c>
      <c r="R497">
        <f>Projects!R497</f>
        <v>0</v>
      </c>
      <c r="S497">
        <f>Projects!S497</f>
        <v>0</v>
      </c>
      <c r="T497">
        <f>Projects!T497</f>
        <v>0</v>
      </c>
      <c r="U497">
        <f>Projects!U497</f>
        <v>0</v>
      </c>
      <c r="V497">
        <f>Projects!V497</f>
        <v>0</v>
      </c>
      <c r="W497">
        <f>Projects!W497</f>
        <v>0</v>
      </c>
      <c r="X497">
        <f>Projects!X497</f>
        <v>0</v>
      </c>
    </row>
    <row r="498" spans="1:24">
      <c r="A498">
        <f>Projects!A498</f>
        <v>0</v>
      </c>
      <c r="B498">
        <f>Projects!B498</f>
        <v>0</v>
      </c>
      <c r="C498">
        <f>Projects!C498</f>
        <v>0</v>
      </c>
      <c r="D498">
        <f>Projects!D498</f>
        <v>0</v>
      </c>
      <c r="E498">
        <f>Projects!E498</f>
        <v>0</v>
      </c>
      <c r="F498">
        <f>Projects!F498</f>
        <v>0</v>
      </c>
      <c r="G498">
        <f>Projects!G498</f>
        <v>0</v>
      </c>
      <c r="H498">
        <f>Projects!H498</f>
        <v>0</v>
      </c>
      <c r="I498">
        <f>Projects!I498</f>
        <v>0</v>
      </c>
      <c r="J498">
        <f>Projects!J498</f>
        <v>0</v>
      </c>
      <c r="K498">
        <f>Projects!K498</f>
        <v>0</v>
      </c>
      <c r="L498">
        <f>Projects!L498</f>
        <v>0</v>
      </c>
      <c r="M498">
        <f>Projects!M498</f>
        <v>0</v>
      </c>
      <c r="N498">
        <f>Projects!N498</f>
        <v>0</v>
      </c>
      <c r="O498">
        <f>Projects!O498</f>
        <v>0</v>
      </c>
      <c r="P498">
        <f>Projects!P498</f>
        <v>0</v>
      </c>
      <c r="Q498">
        <f>Projects!Q498</f>
        <v>0</v>
      </c>
      <c r="R498">
        <f>Projects!R498</f>
        <v>0</v>
      </c>
      <c r="S498">
        <f>Projects!S498</f>
        <v>0</v>
      </c>
      <c r="T498">
        <f>Projects!T498</f>
        <v>0</v>
      </c>
      <c r="U498">
        <f>Projects!U498</f>
        <v>0</v>
      </c>
      <c r="V498">
        <f>Projects!V498</f>
        <v>0</v>
      </c>
      <c r="W498">
        <f>Projects!W498</f>
        <v>0</v>
      </c>
      <c r="X498">
        <f>Projects!X498</f>
        <v>0</v>
      </c>
    </row>
    <row r="499" spans="1:24">
      <c r="A499">
        <f>Projects!A499</f>
        <v>0</v>
      </c>
      <c r="B499">
        <f>Projects!B499</f>
        <v>0</v>
      </c>
      <c r="C499">
        <f>Projects!C499</f>
        <v>0</v>
      </c>
      <c r="D499">
        <f>Projects!D499</f>
        <v>0</v>
      </c>
      <c r="E499">
        <f>Projects!E499</f>
        <v>0</v>
      </c>
      <c r="F499">
        <f>Projects!F499</f>
        <v>0</v>
      </c>
      <c r="G499">
        <f>Projects!G499</f>
        <v>0</v>
      </c>
      <c r="H499">
        <f>Projects!H499</f>
        <v>0</v>
      </c>
      <c r="I499">
        <f>Projects!I499</f>
        <v>0</v>
      </c>
      <c r="J499">
        <f>Projects!J499</f>
        <v>0</v>
      </c>
      <c r="K499">
        <f>Projects!K499</f>
        <v>0</v>
      </c>
      <c r="L499">
        <f>Projects!L499</f>
        <v>0</v>
      </c>
      <c r="M499">
        <f>Projects!M499</f>
        <v>0</v>
      </c>
      <c r="N499">
        <f>Projects!N499</f>
        <v>0</v>
      </c>
      <c r="O499">
        <f>Projects!O499</f>
        <v>0</v>
      </c>
      <c r="P499">
        <f>Projects!P499</f>
        <v>0</v>
      </c>
      <c r="Q499">
        <f>Projects!Q499</f>
        <v>0</v>
      </c>
      <c r="R499">
        <f>Projects!R499</f>
        <v>0</v>
      </c>
      <c r="S499">
        <f>Projects!S499</f>
        <v>0</v>
      </c>
      <c r="T499">
        <f>Projects!T499</f>
        <v>0</v>
      </c>
      <c r="U499">
        <f>Projects!U499</f>
        <v>0</v>
      </c>
      <c r="V499">
        <f>Projects!V499</f>
        <v>0</v>
      </c>
      <c r="W499">
        <f>Projects!W499</f>
        <v>0</v>
      </c>
      <c r="X499">
        <f>Projects!X499</f>
        <v>0</v>
      </c>
    </row>
    <row r="500" spans="1:24">
      <c r="A500">
        <f>Projects!A500</f>
        <v>0</v>
      </c>
      <c r="B500">
        <f>Projects!B500</f>
        <v>0</v>
      </c>
      <c r="C500">
        <f>Projects!C500</f>
        <v>0</v>
      </c>
      <c r="D500">
        <f>Projects!D500</f>
        <v>0</v>
      </c>
      <c r="E500">
        <f>Projects!E500</f>
        <v>0</v>
      </c>
      <c r="F500">
        <f>Projects!F500</f>
        <v>0</v>
      </c>
      <c r="G500">
        <f>Projects!G500</f>
        <v>0</v>
      </c>
      <c r="H500">
        <f>Projects!H500</f>
        <v>0</v>
      </c>
      <c r="I500">
        <f>Projects!I500</f>
        <v>0</v>
      </c>
      <c r="J500">
        <f>Projects!J500</f>
        <v>0</v>
      </c>
      <c r="K500">
        <f>Projects!K500</f>
        <v>0</v>
      </c>
      <c r="L500">
        <f>Projects!L500</f>
        <v>0</v>
      </c>
      <c r="M500">
        <f>Projects!M500</f>
        <v>0</v>
      </c>
      <c r="N500">
        <f>Projects!N500</f>
        <v>0</v>
      </c>
      <c r="O500">
        <f>Projects!O500</f>
        <v>0</v>
      </c>
      <c r="P500">
        <f>Projects!P500</f>
        <v>0</v>
      </c>
      <c r="Q500">
        <f>Projects!Q500</f>
        <v>0</v>
      </c>
      <c r="R500">
        <f>Projects!R500</f>
        <v>0</v>
      </c>
      <c r="S500">
        <f>Projects!S500</f>
        <v>0</v>
      </c>
      <c r="T500">
        <f>Projects!T500</f>
        <v>0</v>
      </c>
      <c r="U500">
        <f>Projects!U500</f>
        <v>0</v>
      </c>
      <c r="V500">
        <f>Projects!V500</f>
        <v>0</v>
      </c>
      <c r="W500">
        <f>Projects!W500</f>
        <v>0</v>
      </c>
      <c r="X500">
        <f>Projects!X500</f>
        <v>0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4224-4C2E-4357-A2F6-8EA99D7230A1}">
  <sheetPr>
    <tabColor theme="4" tint="0.79998168889431442"/>
  </sheetPr>
  <dimension ref="A1:F4000"/>
  <sheetViews>
    <sheetView workbookViewId="0">
      <selection activeCell="F2346" sqref="A1:F2346"/>
    </sheetView>
  </sheetViews>
  <sheetFormatPr defaultColWidth="11.42578125" defaultRowHeight="15"/>
  <cols>
    <col min="1" max="1" width="8.42578125" bestFit="1" customWidth="1"/>
    <col min="2" max="2" width="4.7109375" bestFit="1" customWidth="1"/>
    <col min="3" max="3" width="9" bestFit="1" customWidth="1"/>
    <col min="4" max="4" width="12.140625" bestFit="1" customWidth="1"/>
    <col min="5" max="5" width="27.7109375" bestFit="1" customWidth="1"/>
    <col min="6" max="6" width="13.42578125" bestFit="1" customWidth="1"/>
  </cols>
  <sheetData>
    <row r="1" spans="1:6">
      <c r="A1" t="s">
        <v>166</v>
      </c>
      <c r="B1" t="s">
        <v>167</v>
      </c>
      <c r="C1" t="s">
        <v>168</v>
      </c>
      <c r="D1" t="s">
        <v>169</v>
      </c>
      <c r="E1" t="s">
        <v>144</v>
      </c>
      <c r="F1" t="s">
        <v>161</v>
      </c>
    </row>
    <row r="2" spans="1:6">
      <c r="A2" s="6">
        <f>'Stitching Log'!A2</f>
        <v>42370</v>
      </c>
      <c r="B2" t="str">
        <f>'Stitching Log'!B2</f>
        <v>Fri</v>
      </c>
      <c r="C2">
        <f>'Stitching Log'!C2</f>
        <v>0</v>
      </c>
      <c r="D2">
        <f>'Stitching Log'!D2</f>
        <v>0</v>
      </c>
      <c r="E2">
        <f>'Stitching Log'!E2</f>
        <v>0</v>
      </c>
      <c r="F2">
        <f>'Stitching Log'!F2</f>
        <v>0</v>
      </c>
    </row>
    <row r="3" spans="1:6">
      <c r="A3" s="6">
        <f>'Stitching Log'!A3</f>
        <v>42371</v>
      </c>
      <c r="B3" t="str">
        <f>'Stitching Log'!B3</f>
        <v>Sat</v>
      </c>
      <c r="C3">
        <f>'Stitching Log'!C3</f>
        <v>0</v>
      </c>
      <c r="D3">
        <f>'Stitching Log'!D3</f>
        <v>0</v>
      </c>
      <c r="E3">
        <f>'Stitching Log'!E3</f>
        <v>0</v>
      </c>
      <c r="F3">
        <f>'Stitching Log'!F3</f>
        <v>0</v>
      </c>
    </row>
    <row r="4" spans="1:6">
      <c r="A4" s="6">
        <f>'Stitching Log'!A4</f>
        <v>0</v>
      </c>
      <c r="B4">
        <f>'Stitching Log'!B4</f>
        <v>0</v>
      </c>
      <c r="C4">
        <f>'Stitching Log'!C4</f>
        <v>0</v>
      </c>
      <c r="D4">
        <f>'Stitching Log'!D4</f>
        <v>0</v>
      </c>
      <c r="E4">
        <f>'Stitching Log'!E4</f>
        <v>0</v>
      </c>
      <c r="F4">
        <f>'Stitching Log'!F4</f>
        <v>0</v>
      </c>
    </row>
    <row r="5" spans="1:6">
      <c r="A5" s="6">
        <f>'Stitching Log'!A5</f>
        <v>0</v>
      </c>
      <c r="B5">
        <f>'Stitching Log'!B5</f>
        <v>0</v>
      </c>
      <c r="C5">
        <f>'Stitching Log'!C5</f>
        <v>0</v>
      </c>
      <c r="D5">
        <f>'Stitching Log'!D5</f>
        <v>0</v>
      </c>
      <c r="E5">
        <f>'Stitching Log'!E5</f>
        <v>0</v>
      </c>
      <c r="F5">
        <f>'Stitching Log'!F5</f>
        <v>0</v>
      </c>
    </row>
    <row r="6" spans="1:6">
      <c r="A6" s="6">
        <f>'Stitching Log'!A6</f>
        <v>0</v>
      </c>
      <c r="B6">
        <f>'Stitching Log'!B6</f>
        <v>0</v>
      </c>
      <c r="C6">
        <f>'Stitching Log'!C6</f>
        <v>0</v>
      </c>
      <c r="D6">
        <f>'Stitching Log'!D6</f>
        <v>0</v>
      </c>
      <c r="E6">
        <f>'Stitching Log'!E6</f>
        <v>0</v>
      </c>
      <c r="F6">
        <f>'Stitching Log'!F6</f>
        <v>0</v>
      </c>
    </row>
    <row r="7" spans="1:6">
      <c r="A7" s="6">
        <f>'Stitching Log'!A7</f>
        <v>0</v>
      </c>
      <c r="B7">
        <f>'Stitching Log'!B7</f>
        <v>0</v>
      </c>
      <c r="C7">
        <f>'Stitching Log'!C7</f>
        <v>0</v>
      </c>
      <c r="D7">
        <f>'Stitching Log'!D7</f>
        <v>0</v>
      </c>
      <c r="E7">
        <f>'Stitching Log'!E7</f>
        <v>0</v>
      </c>
      <c r="F7">
        <f>'Stitching Log'!F7</f>
        <v>0</v>
      </c>
    </row>
    <row r="8" spans="1:6">
      <c r="A8" s="6">
        <f>'Stitching Log'!A8</f>
        <v>0</v>
      </c>
      <c r="B8">
        <f>'Stitching Log'!B8</f>
        <v>0</v>
      </c>
      <c r="C8">
        <f>'Stitching Log'!C8</f>
        <v>0</v>
      </c>
      <c r="D8">
        <f>'Stitching Log'!D8</f>
        <v>0</v>
      </c>
      <c r="E8">
        <f>'Stitching Log'!E8</f>
        <v>0</v>
      </c>
      <c r="F8">
        <f>'Stitching Log'!F8</f>
        <v>0</v>
      </c>
    </row>
    <row r="9" spans="1:6">
      <c r="A9" s="6">
        <f>'Stitching Log'!A9</f>
        <v>0</v>
      </c>
      <c r="B9">
        <f>'Stitching Log'!B9</f>
        <v>0</v>
      </c>
      <c r="C9">
        <f>'Stitching Log'!C9</f>
        <v>0</v>
      </c>
      <c r="D9">
        <f>'Stitching Log'!D9</f>
        <v>0</v>
      </c>
      <c r="E9">
        <f>'Stitching Log'!E9</f>
        <v>0</v>
      </c>
      <c r="F9">
        <f>'Stitching Log'!F9</f>
        <v>0</v>
      </c>
    </row>
    <row r="10" spans="1:6">
      <c r="A10" s="6">
        <f>'Stitching Log'!A10</f>
        <v>0</v>
      </c>
      <c r="B10">
        <f>'Stitching Log'!B10</f>
        <v>0</v>
      </c>
      <c r="C10">
        <f>'Stitching Log'!C10</f>
        <v>0</v>
      </c>
      <c r="D10">
        <f>'Stitching Log'!D10</f>
        <v>0</v>
      </c>
      <c r="E10">
        <f>'Stitching Log'!E10</f>
        <v>0</v>
      </c>
      <c r="F10">
        <f>'Stitching Log'!F10</f>
        <v>0</v>
      </c>
    </row>
    <row r="11" spans="1:6">
      <c r="A11" s="6">
        <f>'Stitching Log'!A11</f>
        <v>0</v>
      </c>
      <c r="B11">
        <f>'Stitching Log'!B11</f>
        <v>0</v>
      </c>
      <c r="C11">
        <f>'Stitching Log'!C11</f>
        <v>0</v>
      </c>
      <c r="D11">
        <f>'Stitching Log'!D11</f>
        <v>0</v>
      </c>
      <c r="E11">
        <f>'Stitching Log'!E11</f>
        <v>0</v>
      </c>
      <c r="F11">
        <f>'Stitching Log'!F11</f>
        <v>0</v>
      </c>
    </row>
    <row r="12" spans="1:6">
      <c r="A12" s="6">
        <f>'Stitching Log'!A12</f>
        <v>0</v>
      </c>
      <c r="B12">
        <f>'Stitching Log'!B12</f>
        <v>0</v>
      </c>
      <c r="C12">
        <f>'Stitching Log'!C12</f>
        <v>0</v>
      </c>
      <c r="D12">
        <f>'Stitching Log'!D12</f>
        <v>0</v>
      </c>
      <c r="E12">
        <f>'Stitching Log'!E12</f>
        <v>0</v>
      </c>
      <c r="F12">
        <f>'Stitching Log'!F12</f>
        <v>0</v>
      </c>
    </row>
    <row r="13" spans="1:6">
      <c r="A13" s="6">
        <f>'Stitching Log'!A13</f>
        <v>0</v>
      </c>
      <c r="B13">
        <f>'Stitching Log'!B13</f>
        <v>0</v>
      </c>
      <c r="C13">
        <f>'Stitching Log'!C13</f>
        <v>0</v>
      </c>
      <c r="D13">
        <f>'Stitching Log'!D13</f>
        <v>0</v>
      </c>
      <c r="E13">
        <f>'Stitching Log'!E13</f>
        <v>0</v>
      </c>
      <c r="F13">
        <f>'Stitching Log'!F13</f>
        <v>0</v>
      </c>
    </row>
    <row r="14" spans="1:6">
      <c r="A14" s="6">
        <f>'Stitching Log'!A14</f>
        <v>0</v>
      </c>
      <c r="B14">
        <f>'Stitching Log'!B14</f>
        <v>0</v>
      </c>
      <c r="C14">
        <f>'Stitching Log'!C14</f>
        <v>0</v>
      </c>
      <c r="D14">
        <f>'Stitching Log'!D14</f>
        <v>0</v>
      </c>
      <c r="E14">
        <f>'Stitching Log'!E14</f>
        <v>0</v>
      </c>
      <c r="F14">
        <f>'Stitching Log'!F14</f>
        <v>0</v>
      </c>
    </row>
    <row r="15" spans="1:6">
      <c r="A15" s="6">
        <f>'Stitching Log'!A15</f>
        <v>0</v>
      </c>
      <c r="B15">
        <f>'Stitching Log'!B15</f>
        <v>0</v>
      </c>
      <c r="C15">
        <f>'Stitching Log'!C15</f>
        <v>0</v>
      </c>
      <c r="D15">
        <f>'Stitching Log'!D15</f>
        <v>0</v>
      </c>
      <c r="E15">
        <f>'Stitching Log'!E15</f>
        <v>0</v>
      </c>
      <c r="F15">
        <f>'Stitching Log'!F15</f>
        <v>0</v>
      </c>
    </row>
    <row r="16" spans="1:6">
      <c r="A16" s="6">
        <f>'Stitching Log'!A16</f>
        <v>0</v>
      </c>
      <c r="B16">
        <f>'Stitching Log'!B16</f>
        <v>0</v>
      </c>
      <c r="C16">
        <f>'Stitching Log'!C16</f>
        <v>0</v>
      </c>
      <c r="D16">
        <f>'Stitching Log'!D16</f>
        <v>0</v>
      </c>
      <c r="E16">
        <f>'Stitching Log'!E16</f>
        <v>0</v>
      </c>
      <c r="F16">
        <f>'Stitching Log'!F16</f>
        <v>0</v>
      </c>
    </row>
    <row r="17" spans="1:6">
      <c r="A17" s="6">
        <f>'Stitching Log'!A17</f>
        <v>0</v>
      </c>
      <c r="B17">
        <f>'Stitching Log'!B17</f>
        <v>0</v>
      </c>
      <c r="C17">
        <f>'Stitching Log'!C17</f>
        <v>0</v>
      </c>
      <c r="D17">
        <f>'Stitching Log'!D17</f>
        <v>0</v>
      </c>
      <c r="E17">
        <f>'Stitching Log'!E17</f>
        <v>0</v>
      </c>
      <c r="F17">
        <f>'Stitching Log'!F17</f>
        <v>0</v>
      </c>
    </row>
    <row r="18" spans="1:6">
      <c r="A18" s="6">
        <f>'Stitching Log'!A18</f>
        <v>0</v>
      </c>
      <c r="B18">
        <f>'Stitching Log'!B18</f>
        <v>0</v>
      </c>
      <c r="C18">
        <f>'Stitching Log'!C18</f>
        <v>0</v>
      </c>
      <c r="D18">
        <f>'Stitching Log'!D18</f>
        <v>0</v>
      </c>
      <c r="E18">
        <f>'Stitching Log'!E18</f>
        <v>0</v>
      </c>
      <c r="F18">
        <f>'Stitching Log'!F18</f>
        <v>0</v>
      </c>
    </row>
    <row r="19" spans="1:6">
      <c r="A19" s="6">
        <f>'Stitching Log'!A19</f>
        <v>0</v>
      </c>
      <c r="B19">
        <f>'Stitching Log'!B19</f>
        <v>0</v>
      </c>
      <c r="C19">
        <f>'Stitching Log'!C19</f>
        <v>0</v>
      </c>
      <c r="D19">
        <f>'Stitching Log'!D19</f>
        <v>0</v>
      </c>
      <c r="E19">
        <f>'Stitching Log'!E19</f>
        <v>0</v>
      </c>
      <c r="F19">
        <f>'Stitching Log'!F19</f>
        <v>0</v>
      </c>
    </row>
    <row r="20" spans="1:6">
      <c r="A20" s="6">
        <f>'Stitching Log'!A20</f>
        <v>0</v>
      </c>
      <c r="B20">
        <f>'Stitching Log'!B20</f>
        <v>0</v>
      </c>
      <c r="C20">
        <f>'Stitching Log'!C20</f>
        <v>0</v>
      </c>
      <c r="D20">
        <f>'Stitching Log'!D20</f>
        <v>0</v>
      </c>
      <c r="E20">
        <f>'Stitching Log'!E20</f>
        <v>0</v>
      </c>
      <c r="F20">
        <f>'Stitching Log'!F20</f>
        <v>0</v>
      </c>
    </row>
    <row r="21" spans="1:6">
      <c r="A21" s="6">
        <f>'Stitching Log'!A21</f>
        <v>0</v>
      </c>
      <c r="B21">
        <f>'Stitching Log'!B21</f>
        <v>0</v>
      </c>
      <c r="C21">
        <f>'Stitching Log'!C21</f>
        <v>0</v>
      </c>
      <c r="D21">
        <f>'Stitching Log'!D21</f>
        <v>0</v>
      </c>
      <c r="E21">
        <f>'Stitching Log'!E21</f>
        <v>0</v>
      </c>
      <c r="F21">
        <f>'Stitching Log'!F21</f>
        <v>0</v>
      </c>
    </row>
    <row r="22" spans="1:6">
      <c r="A22" s="6">
        <f>'Stitching Log'!A22</f>
        <v>0</v>
      </c>
      <c r="B22">
        <f>'Stitching Log'!B22</f>
        <v>0</v>
      </c>
      <c r="C22">
        <f>'Stitching Log'!C22</f>
        <v>0</v>
      </c>
      <c r="D22">
        <f>'Stitching Log'!D22</f>
        <v>0</v>
      </c>
      <c r="E22">
        <f>'Stitching Log'!E22</f>
        <v>0</v>
      </c>
      <c r="F22">
        <f>'Stitching Log'!F22</f>
        <v>0</v>
      </c>
    </row>
    <row r="23" spans="1:6">
      <c r="A23" s="6">
        <f>'Stitching Log'!A23</f>
        <v>0</v>
      </c>
      <c r="B23">
        <f>'Stitching Log'!B23</f>
        <v>0</v>
      </c>
      <c r="C23">
        <f>'Stitching Log'!C23</f>
        <v>0</v>
      </c>
      <c r="D23">
        <f>'Stitching Log'!D23</f>
        <v>0</v>
      </c>
      <c r="E23">
        <f>'Stitching Log'!E23</f>
        <v>0</v>
      </c>
      <c r="F23">
        <f>'Stitching Log'!F23</f>
        <v>0</v>
      </c>
    </row>
    <row r="24" spans="1:6">
      <c r="A24" s="6">
        <f>'Stitching Log'!A24</f>
        <v>0</v>
      </c>
      <c r="B24">
        <f>'Stitching Log'!B24</f>
        <v>0</v>
      </c>
      <c r="C24">
        <f>'Stitching Log'!C24</f>
        <v>0</v>
      </c>
      <c r="D24">
        <f>'Stitching Log'!D24</f>
        <v>0</v>
      </c>
      <c r="E24">
        <f>'Stitching Log'!E24</f>
        <v>0</v>
      </c>
      <c r="F24">
        <f>'Stitching Log'!F24</f>
        <v>0</v>
      </c>
    </row>
    <row r="25" spans="1:6">
      <c r="A25" s="6">
        <f>'Stitching Log'!A25</f>
        <v>0</v>
      </c>
      <c r="B25">
        <f>'Stitching Log'!B25</f>
        <v>0</v>
      </c>
      <c r="C25">
        <f>'Stitching Log'!C25</f>
        <v>0</v>
      </c>
      <c r="D25">
        <f>'Stitching Log'!D25</f>
        <v>0</v>
      </c>
      <c r="E25">
        <f>'Stitching Log'!E25</f>
        <v>0</v>
      </c>
      <c r="F25">
        <f>'Stitching Log'!F25</f>
        <v>0</v>
      </c>
    </row>
    <row r="26" spans="1:6">
      <c r="A26" s="6">
        <f>'Stitching Log'!A26</f>
        <v>0</v>
      </c>
      <c r="B26">
        <f>'Stitching Log'!B26</f>
        <v>0</v>
      </c>
      <c r="C26">
        <f>'Stitching Log'!C26</f>
        <v>0</v>
      </c>
      <c r="D26">
        <f>'Stitching Log'!D26</f>
        <v>0</v>
      </c>
      <c r="E26">
        <f>'Stitching Log'!E26</f>
        <v>0</v>
      </c>
      <c r="F26">
        <f>'Stitching Log'!F26</f>
        <v>0</v>
      </c>
    </row>
    <row r="27" spans="1:6">
      <c r="A27" s="6">
        <f>'Stitching Log'!A27</f>
        <v>0</v>
      </c>
      <c r="B27">
        <f>'Stitching Log'!B27</f>
        <v>0</v>
      </c>
      <c r="C27">
        <f>'Stitching Log'!C27</f>
        <v>0</v>
      </c>
      <c r="D27">
        <f>'Stitching Log'!D27</f>
        <v>0</v>
      </c>
      <c r="E27">
        <f>'Stitching Log'!E27</f>
        <v>0</v>
      </c>
      <c r="F27">
        <f>'Stitching Log'!F27</f>
        <v>0</v>
      </c>
    </row>
    <row r="28" spans="1:6">
      <c r="A28" s="6">
        <f>'Stitching Log'!A28</f>
        <v>0</v>
      </c>
      <c r="B28">
        <f>'Stitching Log'!B28</f>
        <v>0</v>
      </c>
      <c r="C28">
        <f>'Stitching Log'!C28</f>
        <v>0</v>
      </c>
      <c r="D28">
        <f>'Stitching Log'!D28</f>
        <v>0</v>
      </c>
      <c r="E28">
        <f>'Stitching Log'!E28</f>
        <v>0</v>
      </c>
      <c r="F28">
        <f>'Stitching Log'!F28</f>
        <v>0</v>
      </c>
    </row>
    <row r="29" spans="1:6">
      <c r="A29" s="6">
        <f>'Stitching Log'!A29</f>
        <v>0</v>
      </c>
      <c r="B29">
        <f>'Stitching Log'!B29</f>
        <v>0</v>
      </c>
      <c r="C29">
        <f>'Stitching Log'!C29</f>
        <v>0</v>
      </c>
      <c r="D29">
        <f>'Stitching Log'!D29</f>
        <v>0</v>
      </c>
      <c r="E29">
        <f>'Stitching Log'!E29</f>
        <v>0</v>
      </c>
      <c r="F29">
        <f>'Stitching Log'!F29</f>
        <v>0</v>
      </c>
    </row>
    <row r="30" spans="1:6">
      <c r="A30" s="6">
        <f>'Stitching Log'!A30</f>
        <v>0</v>
      </c>
      <c r="B30">
        <f>'Stitching Log'!B30</f>
        <v>0</v>
      </c>
      <c r="C30">
        <f>'Stitching Log'!C30</f>
        <v>0</v>
      </c>
      <c r="D30">
        <f>'Stitching Log'!D30</f>
        <v>0</v>
      </c>
      <c r="E30">
        <f>'Stitching Log'!E30</f>
        <v>0</v>
      </c>
      <c r="F30">
        <f>'Stitching Log'!F30</f>
        <v>0</v>
      </c>
    </row>
    <row r="31" spans="1:6">
      <c r="A31" s="6">
        <f>'Stitching Log'!A31</f>
        <v>0</v>
      </c>
      <c r="B31">
        <f>'Stitching Log'!B31</f>
        <v>0</v>
      </c>
      <c r="C31">
        <f>'Stitching Log'!C31</f>
        <v>0</v>
      </c>
      <c r="D31">
        <f>'Stitching Log'!D31</f>
        <v>0</v>
      </c>
      <c r="E31">
        <f>'Stitching Log'!E31</f>
        <v>0</v>
      </c>
      <c r="F31">
        <f>'Stitching Log'!F31</f>
        <v>0</v>
      </c>
    </row>
    <row r="32" spans="1:6">
      <c r="A32" s="6">
        <f>'Stitching Log'!A32</f>
        <v>0</v>
      </c>
      <c r="B32">
        <f>'Stitching Log'!B32</f>
        <v>0</v>
      </c>
      <c r="C32">
        <f>'Stitching Log'!C32</f>
        <v>0</v>
      </c>
      <c r="D32">
        <f>'Stitching Log'!D32</f>
        <v>0</v>
      </c>
      <c r="E32">
        <f>'Stitching Log'!E32</f>
        <v>0</v>
      </c>
      <c r="F32">
        <f>'Stitching Log'!F32</f>
        <v>0</v>
      </c>
    </row>
    <row r="33" spans="1:6">
      <c r="A33" s="6">
        <f>'Stitching Log'!A33</f>
        <v>0</v>
      </c>
      <c r="B33">
        <f>'Stitching Log'!B33</f>
        <v>0</v>
      </c>
      <c r="C33">
        <f>'Stitching Log'!C33</f>
        <v>0</v>
      </c>
      <c r="D33">
        <f>'Stitching Log'!D33</f>
        <v>0</v>
      </c>
      <c r="E33">
        <f>'Stitching Log'!E33</f>
        <v>0</v>
      </c>
      <c r="F33">
        <f>'Stitching Log'!F33</f>
        <v>0</v>
      </c>
    </row>
    <row r="34" spans="1:6">
      <c r="A34" s="6">
        <f>'Stitching Log'!A34</f>
        <v>0</v>
      </c>
      <c r="B34">
        <f>'Stitching Log'!B34</f>
        <v>0</v>
      </c>
      <c r="C34">
        <f>'Stitching Log'!C34</f>
        <v>0</v>
      </c>
      <c r="D34">
        <f>'Stitching Log'!D34</f>
        <v>0</v>
      </c>
      <c r="E34">
        <f>'Stitching Log'!E34</f>
        <v>0</v>
      </c>
      <c r="F34">
        <f>'Stitching Log'!F34</f>
        <v>0</v>
      </c>
    </row>
    <row r="35" spans="1:6">
      <c r="A35" s="6">
        <f>'Stitching Log'!A35</f>
        <v>0</v>
      </c>
      <c r="B35">
        <f>'Stitching Log'!B35</f>
        <v>0</v>
      </c>
      <c r="C35">
        <f>'Stitching Log'!C35</f>
        <v>0</v>
      </c>
      <c r="D35">
        <f>'Stitching Log'!D35</f>
        <v>0</v>
      </c>
      <c r="E35">
        <f>'Stitching Log'!E35</f>
        <v>0</v>
      </c>
      <c r="F35">
        <f>'Stitching Log'!F35</f>
        <v>0</v>
      </c>
    </row>
    <row r="36" spans="1:6">
      <c r="A36" s="6">
        <f>'Stitching Log'!A36</f>
        <v>0</v>
      </c>
      <c r="B36">
        <f>'Stitching Log'!B36</f>
        <v>0</v>
      </c>
      <c r="C36">
        <f>'Stitching Log'!C36</f>
        <v>0</v>
      </c>
      <c r="D36">
        <f>'Stitching Log'!D36</f>
        <v>0</v>
      </c>
      <c r="E36">
        <f>'Stitching Log'!E36</f>
        <v>0</v>
      </c>
      <c r="F36">
        <f>'Stitching Log'!F36</f>
        <v>0</v>
      </c>
    </row>
    <row r="37" spans="1:6">
      <c r="A37" s="6">
        <f>'Stitching Log'!A37</f>
        <v>0</v>
      </c>
      <c r="B37">
        <f>'Stitching Log'!B37</f>
        <v>0</v>
      </c>
      <c r="C37">
        <f>'Stitching Log'!C37</f>
        <v>0</v>
      </c>
      <c r="D37">
        <f>'Stitching Log'!D37</f>
        <v>0</v>
      </c>
      <c r="E37">
        <f>'Stitching Log'!E37</f>
        <v>0</v>
      </c>
      <c r="F37">
        <f>'Stitching Log'!F37</f>
        <v>0</v>
      </c>
    </row>
    <row r="38" spans="1:6">
      <c r="A38" s="6">
        <f>'Stitching Log'!A38</f>
        <v>0</v>
      </c>
      <c r="B38">
        <f>'Stitching Log'!B38</f>
        <v>0</v>
      </c>
      <c r="C38">
        <f>'Stitching Log'!C38</f>
        <v>0</v>
      </c>
      <c r="D38">
        <f>'Stitching Log'!D38</f>
        <v>0</v>
      </c>
      <c r="E38">
        <f>'Stitching Log'!E38</f>
        <v>0</v>
      </c>
      <c r="F38">
        <f>'Stitching Log'!F38</f>
        <v>0</v>
      </c>
    </row>
    <row r="39" spans="1:6">
      <c r="A39" s="6">
        <f>'Stitching Log'!A39</f>
        <v>0</v>
      </c>
      <c r="B39">
        <f>'Stitching Log'!B39</f>
        <v>0</v>
      </c>
      <c r="C39">
        <f>'Stitching Log'!C39</f>
        <v>0</v>
      </c>
      <c r="D39">
        <f>'Stitching Log'!D39</f>
        <v>0</v>
      </c>
      <c r="E39">
        <f>'Stitching Log'!E39</f>
        <v>0</v>
      </c>
      <c r="F39">
        <f>'Stitching Log'!F39</f>
        <v>0</v>
      </c>
    </row>
    <row r="40" spans="1:6">
      <c r="A40" s="6">
        <f>'Stitching Log'!A40</f>
        <v>0</v>
      </c>
      <c r="B40">
        <f>'Stitching Log'!B40</f>
        <v>0</v>
      </c>
      <c r="C40">
        <f>'Stitching Log'!C40</f>
        <v>0</v>
      </c>
      <c r="D40">
        <f>'Stitching Log'!D40</f>
        <v>0</v>
      </c>
      <c r="E40">
        <f>'Stitching Log'!E40</f>
        <v>0</v>
      </c>
      <c r="F40">
        <f>'Stitching Log'!F40</f>
        <v>0</v>
      </c>
    </row>
    <row r="41" spans="1:6">
      <c r="A41" s="6">
        <f>'Stitching Log'!A41</f>
        <v>0</v>
      </c>
      <c r="B41">
        <f>'Stitching Log'!B41</f>
        <v>0</v>
      </c>
      <c r="C41">
        <f>'Stitching Log'!C41</f>
        <v>0</v>
      </c>
      <c r="D41">
        <f>'Stitching Log'!D41</f>
        <v>0</v>
      </c>
      <c r="E41">
        <f>'Stitching Log'!E41</f>
        <v>0</v>
      </c>
      <c r="F41">
        <f>'Stitching Log'!F41</f>
        <v>0</v>
      </c>
    </row>
    <row r="42" spans="1:6">
      <c r="A42" s="6">
        <f>'Stitching Log'!A42</f>
        <v>0</v>
      </c>
      <c r="B42">
        <f>'Stitching Log'!B42</f>
        <v>0</v>
      </c>
      <c r="C42">
        <f>'Stitching Log'!C42</f>
        <v>0</v>
      </c>
      <c r="D42">
        <f>'Stitching Log'!D42</f>
        <v>0</v>
      </c>
      <c r="E42">
        <f>'Stitching Log'!E42</f>
        <v>0</v>
      </c>
      <c r="F42">
        <f>'Stitching Log'!F42</f>
        <v>0</v>
      </c>
    </row>
    <row r="43" spans="1:6">
      <c r="A43" s="6">
        <f>'Stitching Log'!A43</f>
        <v>0</v>
      </c>
      <c r="B43">
        <f>'Stitching Log'!B43</f>
        <v>0</v>
      </c>
      <c r="C43">
        <f>'Stitching Log'!C43</f>
        <v>0</v>
      </c>
      <c r="D43">
        <f>'Stitching Log'!D43</f>
        <v>0</v>
      </c>
      <c r="E43">
        <f>'Stitching Log'!E43</f>
        <v>0</v>
      </c>
      <c r="F43">
        <f>'Stitching Log'!F43</f>
        <v>0</v>
      </c>
    </row>
    <row r="44" spans="1:6">
      <c r="A44" s="6">
        <f>'Stitching Log'!A44</f>
        <v>0</v>
      </c>
      <c r="B44">
        <f>'Stitching Log'!B44</f>
        <v>0</v>
      </c>
      <c r="C44">
        <f>'Stitching Log'!C44</f>
        <v>0</v>
      </c>
      <c r="D44">
        <f>'Stitching Log'!D44</f>
        <v>0</v>
      </c>
      <c r="E44">
        <f>'Stitching Log'!E44</f>
        <v>0</v>
      </c>
      <c r="F44">
        <f>'Stitching Log'!F44</f>
        <v>0</v>
      </c>
    </row>
    <row r="45" spans="1:6">
      <c r="A45" s="6">
        <f>'Stitching Log'!A45</f>
        <v>0</v>
      </c>
      <c r="B45">
        <f>'Stitching Log'!B45</f>
        <v>0</v>
      </c>
      <c r="C45">
        <f>'Stitching Log'!C45</f>
        <v>0</v>
      </c>
      <c r="D45">
        <f>'Stitching Log'!D45</f>
        <v>0</v>
      </c>
      <c r="E45">
        <f>'Stitching Log'!E45</f>
        <v>0</v>
      </c>
      <c r="F45">
        <f>'Stitching Log'!F45</f>
        <v>0</v>
      </c>
    </row>
    <row r="46" spans="1:6">
      <c r="A46" s="6">
        <f>'Stitching Log'!A46</f>
        <v>0</v>
      </c>
      <c r="B46">
        <f>'Stitching Log'!B46</f>
        <v>0</v>
      </c>
      <c r="C46">
        <f>'Stitching Log'!C46</f>
        <v>0</v>
      </c>
      <c r="D46">
        <f>'Stitching Log'!D46</f>
        <v>0</v>
      </c>
      <c r="E46">
        <f>'Stitching Log'!E46</f>
        <v>0</v>
      </c>
      <c r="F46">
        <f>'Stitching Log'!F46</f>
        <v>0</v>
      </c>
    </row>
    <row r="47" spans="1:6">
      <c r="A47" s="6">
        <f>'Stitching Log'!A47</f>
        <v>0</v>
      </c>
      <c r="B47">
        <f>'Stitching Log'!B47</f>
        <v>0</v>
      </c>
      <c r="C47">
        <f>'Stitching Log'!C47</f>
        <v>0</v>
      </c>
      <c r="D47">
        <f>'Stitching Log'!D47</f>
        <v>0</v>
      </c>
      <c r="E47">
        <f>'Stitching Log'!E47</f>
        <v>0</v>
      </c>
      <c r="F47">
        <f>'Stitching Log'!F47</f>
        <v>0</v>
      </c>
    </row>
    <row r="48" spans="1:6">
      <c r="A48" s="6">
        <f>'Stitching Log'!A48</f>
        <v>0</v>
      </c>
      <c r="B48">
        <f>'Stitching Log'!B48</f>
        <v>0</v>
      </c>
      <c r="C48">
        <f>'Stitching Log'!C48</f>
        <v>0</v>
      </c>
      <c r="D48">
        <f>'Stitching Log'!D48</f>
        <v>0</v>
      </c>
      <c r="E48">
        <f>'Stitching Log'!E48</f>
        <v>0</v>
      </c>
      <c r="F48">
        <f>'Stitching Log'!F48</f>
        <v>0</v>
      </c>
    </row>
    <row r="49" spans="1:6">
      <c r="A49" s="6">
        <f>'Stitching Log'!A49</f>
        <v>0</v>
      </c>
      <c r="B49">
        <f>'Stitching Log'!B49</f>
        <v>0</v>
      </c>
      <c r="C49">
        <f>'Stitching Log'!C49</f>
        <v>0</v>
      </c>
      <c r="D49">
        <f>'Stitching Log'!D49</f>
        <v>0</v>
      </c>
      <c r="E49">
        <f>'Stitching Log'!E49</f>
        <v>0</v>
      </c>
      <c r="F49">
        <f>'Stitching Log'!F49</f>
        <v>0</v>
      </c>
    </row>
    <row r="50" spans="1:6">
      <c r="A50" s="6">
        <f>'Stitching Log'!A50</f>
        <v>0</v>
      </c>
      <c r="B50">
        <f>'Stitching Log'!B50</f>
        <v>0</v>
      </c>
      <c r="C50">
        <f>'Stitching Log'!C50</f>
        <v>0</v>
      </c>
      <c r="D50">
        <f>'Stitching Log'!D50</f>
        <v>0</v>
      </c>
      <c r="E50">
        <f>'Stitching Log'!E50</f>
        <v>0</v>
      </c>
      <c r="F50">
        <f>'Stitching Log'!F50</f>
        <v>0</v>
      </c>
    </row>
    <row r="51" spans="1:6">
      <c r="A51" s="6">
        <f>'Stitching Log'!A51</f>
        <v>0</v>
      </c>
      <c r="B51">
        <f>'Stitching Log'!B51</f>
        <v>0</v>
      </c>
      <c r="C51">
        <f>'Stitching Log'!C51</f>
        <v>0</v>
      </c>
      <c r="D51">
        <f>'Stitching Log'!D51</f>
        <v>0</v>
      </c>
      <c r="E51">
        <f>'Stitching Log'!E51</f>
        <v>0</v>
      </c>
      <c r="F51">
        <f>'Stitching Log'!F51</f>
        <v>0</v>
      </c>
    </row>
    <row r="52" spans="1:6">
      <c r="A52" s="6">
        <f>'Stitching Log'!A52</f>
        <v>0</v>
      </c>
      <c r="B52">
        <f>'Stitching Log'!B52</f>
        <v>0</v>
      </c>
      <c r="C52">
        <f>'Stitching Log'!C52</f>
        <v>0</v>
      </c>
      <c r="D52">
        <f>'Stitching Log'!D52</f>
        <v>0</v>
      </c>
      <c r="E52">
        <f>'Stitching Log'!E52</f>
        <v>0</v>
      </c>
      <c r="F52">
        <f>'Stitching Log'!F52</f>
        <v>0</v>
      </c>
    </row>
    <row r="53" spans="1:6">
      <c r="A53" s="6">
        <f>'Stitching Log'!A53</f>
        <v>0</v>
      </c>
      <c r="B53">
        <f>'Stitching Log'!B53</f>
        <v>0</v>
      </c>
      <c r="C53">
        <f>'Stitching Log'!C53</f>
        <v>0</v>
      </c>
      <c r="D53">
        <f>'Stitching Log'!D53</f>
        <v>0</v>
      </c>
      <c r="E53">
        <f>'Stitching Log'!E53</f>
        <v>0</v>
      </c>
      <c r="F53">
        <f>'Stitching Log'!F53</f>
        <v>0</v>
      </c>
    </row>
    <row r="54" spans="1:6">
      <c r="A54" s="6">
        <f>'Stitching Log'!A54</f>
        <v>0</v>
      </c>
      <c r="B54">
        <f>'Stitching Log'!B54</f>
        <v>0</v>
      </c>
      <c r="C54">
        <f>'Stitching Log'!C54</f>
        <v>0</v>
      </c>
      <c r="D54">
        <f>'Stitching Log'!D54</f>
        <v>0</v>
      </c>
      <c r="E54">
        <f>'Stitching Log'!E54</f>
        <v>0</v>
      </c>
      <c r="F54">
        <f>'Stitching Log'!F54</f>
        <v>0</v>
      </c>
    </row>
    <row r="55" spans="1:6">
      <c r="A55" s="6">
        <f>'Stitching Log'!A55</f>
        <v>0</v>
      </c>
      <c r="B55">
        <f>'Stitching Log'!B55</f>
        <v>0</v>
      </c>
      <c r="C55">
        <f>'Stitching Log'!C55</f>
        <v>0</v>
      </c>
      <c r="D55">
        <f>'Stitching Log'!D55</f>
        <v>0</v>
      </c>
      <c r="E55">
        <f>'Stitching Log'!E55</f>
        <v>0</v>
      </c>
      <c r="F55">
        <f>'Stitching Log'!F55</f>
        <v>0</v>
      </c>
    </row>
    <row r="56" spans="1:6">
      <c r="A56" s="6">
        <f>'Stitching Log'!A56</f>
        <v>0</v>
      </c>
      <c r="B56">
        <f>'Stitching Log'!B56</f>
        <v>0</v>
      </c>
      <c r="C56">
        <f>'Stitching Log'!C56</f>
        <v>0</v>
      </c>
      <c r="D56">
        <f>'Stitching Log'!D56</f>
        <v>0</v>
      </c>
      <c r="E56">
        <f>'Stitching Log'!E56</f>
        <v>0</v>
      </c>
      <c r="F56">
        <f>'Stitching Log'!F56</f>
        <v>0</v>
      </c>
    </row>
    <row r="57" spans="1:6">
      <c r="A57" s="6">
        <f>'Stitching Log'!A57</f>
        <v>0</v>
      </c>
      <c r="B57">
        <f>'Stitching Log'!B57</f>
        <v>0</v>
      </c>
      <c r="C57">
        <f>'Stitching Log'!C57</f>
        <v>0</v>
      </c>
      <c r="D57">
        <f>'Stitching Log'!D57</f>
        <v>0</v>
      </c>
      <c r="E57">
        <f>'Stitching Log'!E57</f>
        <v>0</v>
      </c>
      <c r="F57">
        <f>'Stitching Log'!F57</f>
        <v>0</v>
      </c>
    </row>
    <row r="58" spans="1:6">
      <c r="A58" s="6">
        <f>'Stitching Log'!A58</f>
        <v>0</v>
      </c>
      <c r="B58">
        <f>'Stitching Log'!B58</f>
        <v>0</v>
      </c>
      <c r="C58">
        <f>'Stitching Log'!C58</f>
        <v>0</v>
      </c>
      <c r="D58">
        <f>'Stitching Log'!D58</f>
        <v>0</v>
      </c>
      <c r="E58">
        <f>'Stitching Log'!E58</f>
        <v>0</v>
      </c>
      <c r="F58">
        <f>'Stitching Log'!F58</f>
        <v>0</v>
      </c>
    </row>
    <row r="59" spans="1:6">
      <c r="A59" s="6">
        <f>'Stitching Log'!A59</f>
        <v>0</v>
      </c>
      <c r="B59">
        <f>'Stitching Log'!B59</f>
        <v>0</v>
      </c>
      <c r="C59">
        <f>'Stitching Log'!C59</f>
        <v>0</v>
      </c>
      <c r="D59">
        <f>'Stitching Log'!D59</f>
        <v>0</v>
      </c>
      <c r="E59">
        <f>'Stitching Log'!E59</f>
        <v>0</v>
      </c>
      <c r="F59">
        <f>'Stitching Log'!F59</f>
        <v>0</v>
      </c>
    </row>
    <row r="60" spans="1:6">
      <c r="A60" s="6">
        <f>'Stitching Log'!A60</f>
        <v>0</v>
      </c>
      <c r="B60">
        <f>'Stitching Log'!B60</f>
        <v>0</v>
      </c>
      <c r="C60">
        <f>'Stitching Log'!C60</f>
        <v>0</v>
      </c>
      <c r="D60">
        <f>'Stitching Log'!D60</f>
        <v>0</v>
      </c>
      <c r="E60">
        <f>'Stitching Log'!E60</f>
        <v>0</v>
      </c>
      <c r="F60">
        <f>'Stitching Log'!F60</f>
        <v>0</v>
      </c>
    </row>
    <row r="61" spans="1:6">
      <c r="A61" s="6">
        <f>'Stitching Log'!A61</f>
        <v>0</v>
      </c>
      <c r="B61">
        <f>'Stitching Log'!B61</f>
        <v>0</v>
      </c>
      <c r="C61">
        <f>'Stitching Log'!C61</f>
        <v>0</v>
      </c>
      <c r="D61">
        <f>'Stitching Log'!D61</f>
        <v>0</v>
      </c>
      <c r="E61">
        <f>'Stitching Log'!E61</f>
        <v>0</v>
      </c>
      <c r="F61">
        <f>'Stitching Log'!F61</f>
        <v>0</v>
      </c>
    </row>
    <row r="62" spans="1:6">
      <c r="A62" s="6">
        <f>'Stitching Log'!A62</f>
        <v>0</v>
      </c>
      <c r="B62">
        <f>'Stitching Log'!B62</f>
        <v>0</v>
      </c>
      <c r="C62">
        <f>'Stitching Log'!C62</f>
        <v>0</v>
      </c>
      <c r="D62">
        <f>'Stitching Log'!D62</f>
        <v>0</v>
      </c>
      <c r="E62">
        <f>'Stitching Log'!E62</f>
        <v>0</v>
      </c>
      <c r="F62">
        <f>'Stitching Log'!F62</f>
        <v>0</v>
      </c>
    </row>
    <row r="63" spans="1:6">
      <c r="A63" s="6">
        <f>'Stitching Log'!A63</f>
        <v>0</v>
      </c>
      <c r="B63">
        <f>'Stitching Log'!B63</f>
        <v>0</v>
      </c>
      <c r="C63">
        <f>'Stitching Log'!C63</f>
        <v>0</v>
      </c>
      <c r="D63">
        <f>'Stitching Log'!D63</f>
        <v>0</v>
      </c>
      <c r="E63">
        <f>'Stitching Log'!E63</f>
        <v>0</v>
      </c>
      <c r="F63">
        <f>'Stitching Log'!F63</f>
        <v>0</v>
      </c>
    </row>
    <row r="64" spans="1:6">
      <c r="A64" s="6">
        <f>'Stitching Log'!A64</f>
        <v>0</v>
      </c>
      <c r="B64">
        <f>'Stitching Log'!B64</f>
        <v>0</v>
      </c>
      <c r="C64">
        <f>'Stitching Log'!C64</f>
        <v>0</v>
      </c>
      <c r="D64">
        <f>'Stitching Log'!D64</f>
        <v>0</v>
      </c>
      <c r="E64">
        <f>'Stitching Log'!E64</f>
        <v>0</v>
      </c>
      <c r="F64">
        <f>'Stitching Log'!F64</f>
        <v>0</v>
      </c>
    </row>
    <row r="65" spans="1:6">
      <c r="A65" s="6">
        <f>'Stitching Log'!A65</f>
        <v>0</v>
      </c>
      <c r="B65">
        <f>'Stitching Log'!B65</f>
        <v>0</v>
      </c>
      <c r="C65">
        <f>'Stitching Log'!C65</f>
        <v>0</v>
      </c>
      <c r="D65">
        <f>'Stitching Log'!D65</f>
        <v>0</v>
      </c>
      <c r="E65">
        <f>'Stitching Log'!E65</f>
        <v>0</v>
      </c>
      <c r="F65">
        <f>'Stitching Log'!F65</f>
        <v>0</v>
      </c>
    </row>
    <row r="66" spans="1:6">
      <c r="A66" s="6">
        <f>'Stitching Log'!A66</f>
        <v>0</v>
      </c>
      <c r="B66">
        <f>'Stitching Log'!B66</f>
        <v>0</v>
      </c>
      <c r="C66">
        <f>'Stitching Log'!C66</f>
        <v>0</v>
      </c>
      <c r="D66">
        <f>'Stitching Log'!D66</f>
        <v>0</v>
      </c>
      <c r="E66">
        <f>'Stitching Log'!E66</f>
        <v>0</v>
      </c>
      <c r="F66">
        <f>'Stitching Log'!F66</f>
        <v>0</v>
      </c>
    </row>
    <row r="67" spans="1:6">
      <c r="A67" s="6">
        <f>'Stitching Log'!A67</f>
        <v>0</v>
      </c>
      <c r="B67">
        <f>'Stitching Log'!B67</f>
        <v>0</v>
      </c>
      <c r="C67">
        <f>'Stitching Log'!C67</f>
        <v>0</v>
      </c>
      <c r="D67">
        <f>'Stitching Log'!D67</f>
        <v>0</v>
      </c>
      <c r="E67">
        <f>'Stitching Log'!E67</f>
        <v>0</v>
      </c>
      <c r="F67">
        <f>'Stitching Log'!F67</f>
        <v>0</v>
      </c>
    </row>
    <row r="68" spans="1:6">
      <c r="A68" s="6">
        <f>'Stitching Log'!A68</f>
        <v>0</v>
      </c>
      <c r="B68">
        <f>'Stitching Log'!B68</f>
        <v>0</v>
      </c>
      <c r="C68">
        <f>'Stitching Log'!C68</f>
        <v>0</v>
      </c>
      <c r="D68">
        <f>'Stitching Log'!D68</f>
        <v>0</v>
      </c>
      <c r="E68">
        <f>'Stitching Log'!E68</f>
        <v>0</v>
      </c>
      <c r="F68">
        <f>'Stitching Log'!F68</f>
        <v>0</v>
      </c>
    </row>
    <row r="69" spans="1:6">
      <c r="A69" s="6">
        <f>'Stitching Log'!A69</f>
        <v>0</v>
      </c>
      <c r="B69">
        <f>'Stitching Log'!B69</f>
        <v>0</v>
      </c>
      <c r="C69">
        <f>'Stitching Log'!C69</f>
        <v>0</v>
      </c>
      <c r="D69">
        <f>'Stitching Log'!D69</f>
        <v>0</v>
      </c>
      <c r="E69">
        <f>'Stitching Log'!E69</f>
        <v>0</v>
      </c>
      <c r="F69">
        <f>'Stitching Log'!F69</f>
        <v>0</v>
      </c>
    </row>
    <row r="70" spans="1:6">
      <c r="A70" s="6">
        <f>'Stitching Log'!A70</f>
        <v>0</v>
      </c>
      <c r="B70">
        <f>'Stitching Log'!B70</f>
        <v>0</v>
      </c>
      <c r="C70">
        <f>'Stitching Log'!C70</f>
        <v>0</v>
      </c>
      <c r="D70">
        <f>'Stitching Log'!D70</f>
        <v>0</v>
      </c>
      <c r="E70">
        <f>'Stitching Log'!E70</f>
        <v>0</v>
      </c>
      <c r="F70">
        <f>'Stitching Log'!F70</f>
        <v>0</v>
      </c>
    </row>
    <row r="71" spans="1:6">
      <c r="A71" s="6">
        <f>'Stitching Log'!A71</f>
        <v>0</v>
      </c>
      <c r="B71">
        <f>'Stitching Log'!B71</f>
        <v>0</v>
      </c>
      <c r="C71">
        <f>'Stitching Log'!C71</f>
        <v>0</v>
      </c>
      <c r="D71">
        <f>'Stitching Log'!D71</f>
        <v>0</v>
      </c>
      <c r="E71">
        <f>'Stitching Log'!E71</f>
        <v>0</v>
      </c>
      <c r="F71">
        <f>'Stitching Log'!F71</f>
        <v>0</v>
      </c>
    </row>
    <row r="72" spans="1:6">
      <c r="A72" s="6">
        <f>'Stitching Log'!A72</f>
        <v>0</v>
      </c>
      <c r="B72">
        <f>'Stitching Log'!B72</f>
        <v>0</v>
      </c>
      <c r="C72">
        <f>'Stitching Log'!C72</f>
        <v>0</v>
      </c>
      <c r="D72">
        <f>'Stitching Log'!D72</f>
        <v>0</v>
      </c>
      <c r="E72">
        <f>'Stitching Log'!E72</f>
        <v>0</v>
      </c>
      <c r="F72">
        <f>'Stitching Log'!F72</f>
        <v>0</v>
      </c>
    </row>
    <row r="73" spans="1:6">
      <c r="A73" s="6">
        <f>'Stitching Log'!A73</f>
        <v>0</v>
      </c>
      <c r="B73">
        <f>'Stitching Log'!B73</f>
        <v>0</v>
      </c>
      <c r="C73">
        <f>'Stitching Log'!C73</f>
        <v>0</v>
      </c>
      <c r="D73">
        <f>'Stitching Log'!D73</f>
        <v>0</v>
      </c>
      <c r="E73">
        <f>'Stitching Log'!E73</f>
        <v>0</v>
      </c>
      <c r="F73">
        <f>'Stitching Log'!F73</f>
        <v>0</v>
      </c>
    </row>
    <row r="74" spans="1:6">
      <c r="A74" s="6">
        <f>'Stitching Log'!A74</f>
        <v>0</v>
      </c>
      <c r="B74">
        <f>'Stitching Log'!B74</f>
        <v>0</v>
      </c>
      <c r="C74">
        <f>'Stitching Log'!C74</f>
        <v>0</v>
      </c>
      <c r="D74">
        <f>'Stitching Log'!D74</f>
        <v>0</v>
      </c>
      <c r="E74">
        <f>'Stitching Log'!E74</f>
        <v>0</v>
      </c>
      <c r="F74">
        <f>'Stitching Log'!F74</f>
        <v>0</v>
      </c>
    </row>
    <row r="75" spans="1:6">
      <c r="A75" s="6">
        <f>'Stitching Log'!A75</f>
        <v>0</v>
      </c>
      <c r="B75">
        <f>'Stitching Log'!B75</f>
        <v>0</v>
      </c>
      <c r="C75">
        <f>'Stitching Log'!C75</f>
        <v>0</v>
      </c>
      <c r="D75">
        <f>'Stitching Log'!D75</f>
        <v>0</v>
      </c>
      <c r="E75">
        <f>'Stitching Log'!E75</f>
        <v>0</v>
      </c>
      <c r="F75">
        <f>'Stitching Log'!F75</f>
        <v>0</v>
      </c>
    </row>
    <row r="76" spans="1:6">
      <c r="A76" s="6">
        <f>'Stitching Log'!A76</f>
        <v>0</v>
      </c>
      <c r="B76">
        <f>'Stitching Log'!B76</f>
        <v>0</v>
      </c>
      <c r="C76">
        <f>'Stitching Log'!C76</f>
        <v>0</v>
      </c>
      <c r="D76">
        <f>'Stitching Log'!D76</f>
        <v>0</v>
      </c>
      <c r="E76">
        <f>'Stitching Log'!E76</f>
        <v>0</v>
      </c>
      <c r="F76">
        <f>'Stitching Log'!F76</f>
        <v>0</v>
      </c>
    </row>
    <row r="77" spans="1:6">
      <c r="A77" s="6">
        <f>'Stitching Log'!A77</f>
        <v>0</v>
      </c>
      <c r="B77">
        <f>'Stitching Log'!B77</f>
        <v>0</v>
      </c>
      <c r="C77">
        <f>'Stitching Log'!C77</f>
        <v>0</v>
      </c>
      <c r="D77">
        <f>'Stitching Log'!D77</f>
        <v>0</v>
      </c>
      <c r="E77">
        <f>'Stitching Log'!E77</f>
        <v>0</v>
      </c>
      <c r="F77">
        <f>'Stitching Log'!F77</f>
        <v>0</v>
      </c>
    </row>
    <row r="78" spans="1:6">
      <c r="A78" s="6">
        <f>'Stitching Log'!A78</f>
        <v>0</v>
      </c>
      <c r="B78">
        <f>'Stitching Log'!B78</f>
        <v>0</v>
      </c>
      <c r="C78">
        <f>'Stitching Log'!C78</f>
        <v>0</v>
      </c>
      <c r="D78">
        <f>'Stitching Log'!D78</f>
        <v>0</v>
      </c>
      <c r="E78">
        <f>'Stitching Log'!E78</f>
        <v>0</v>
      </c>
      <c r="F78">
        <f>'Stitching Log'!F78</f>
        <v>0</v>
      </c>
    </row>
    <row r="79" spans="1:6">
      <c r="A79" s="6">
        <f>'Stitching Log'!A79</f>
        <v>0</v>
      </c>
      <c r="B79">
        <f>'Stitching Log'!B79</f>
        <v>0</v>
      </c>
      <c r="C79">
        <f>'Stitching Log'!C79</f>
        <v>0</v>
      </c>
      <c r="D79">
        <f>'Stitching Log'!D79</f>
        <v>0</v>
      </c>
      <c r="E79">
        <f>'Stitching Log'!E79</f>
        <v>0</v>
      </c>
      <c r="F79">
        <f>'Stitching Log'!F79</f>
        <v>0</v>
      </c>
    </row>
    <row r="80" spans="1:6">
      <c r="A80" s="6">
        <f>'Stitching Log'!A80</f>
        <v>0</v>
      </c>
      <c r="B80">
        <f>'Stitching Log'!B80</f>
        <v>0</v>
      </c>
      <c r="C80">
        <f>'Stitching Log'!C80</f>
        <v>0</v>
      </c>
      <c r="D80">
        <f>'Stitching Log'!D80</f>
        <v>0</v>
      </c>
      <c r="E80">
        <f>'Stitching Log'!E80</f>
        <v>0</v>
      </c>
      <c r="F80">
        <f>'Stitching Log'!F80</f>
        <v>0</v>
      </c>
    </row>
    <row r="81" spans="1:6">
      <c r="A81" s="6">
        <f>'Stitching Log'!A81</f>
        <v>0</v>
      </c>
      <c r="B81">
        <f>'Stitching Log'!B81</f>
        <v>0</v>
      </c>
      <c r="C81">
        <f>'Stitching Log'!C81</f>
        <v>0</v>
      </c>
      <c r="D81">
        <f>'Stitching Log'!D81</f>
        <v>0</v>
      </c>
      <c r="E81">
        <f>'Stitching Log'!E81</f>
        <v>0</v>
      </c>
      <c r="F81">
        <f>'Stitching Log'!F81</f>
        <v>0</v>
      </c>
    </row>
    <row r="82" spans="1:6">
      <c r="A82" s="6">
        <f>'Stitching Log'!A82</f>
        <v>0</v>
      </c>
      <c r="B82">
        <f>'Stitching Log'!B82</f>
        <v>0</v>
      </c>
      <c r="C82">
        <f>'Stitching Log'!C82</f>
        <v>0</v>
      </c>
      <c r="D82">
        <f>'Stitching Log'!D82</f>
        <v>0</v>
      </c>
      <c r="E82">
        <f>'Stitching Log'!E82</f>
        <v>0</v>
      </c>
      <c r="F82">
        <f>'Stitching Log'!F82</f>
        <v>0</v>
      </c>
    </row>
    <row r="83" spans="1:6">
      <c r="A83" s="6">
        <f>'Stitching Log'!A83</f>
        <v>0</v>
      </c>
      <c r="B83">
        <f>'Stitching Log'!B83</f>
        <v>0</v>
      </c>
      <c r="C83">
        <f>'Stitching Log'!C83</f>
        <v>0</v>
      </c>
      <c r="D83">
        <f>'Stitching Log'!D83</f>
        <v>0</v>
      </c>
      <c r="E83">
        <f>'Stitching Log'!E83</f>
        <v>0</v>
      </c>
      <c r="F83">
        <f>'Stitching Log'!F83</f>
        <v>0</v>
      </c>
    </row>
    <row r="84" spans="1:6">
      <c r="A84" s="6">
        <f>'Stitching Log'!A84</f>
        <v>0</v>
      </c>
      <c r="B84">
        <f>'Stitching Log'!B84</f>
        <v>0</v>
      </c>
      <c r="C84">
        <f>'Stitching Log'!C84</f>
        <v>0</v>
      </c>
      <c r="D84">
        <f>'Stitching Log'!D84</f>
        <v>0</v>
      </c>
      <c r="E84">
        <f>'Stitching Log'!E84</f>
        <v>0</v>
      </c>
      <c r="F84">
        <f>'Stitching Log'!F84</f>
        <v>0</v>
      </c>
    </row>
    <row r="85" spans="1:6">
      <c r="A85" s="6">
        <f>'Stitching Log'!A85</f>
        <v>0</v>
      </c>
      <c r="B85">
        <f>'Stitching Log'!B85</f>
        <v>0</v>
      </c>
      <c r="C85">
        <f>'Stitching Log'!C85</f>
        <v>0</v>
      </c>
      <c r="D85">
        <f>'Stitching Log'!D85</f>
        <v>0</v>
      </c>
      <c r="E85">
        <f>'Stitching Log'!E85</f>
        <v>0</v>
      </c>
      <c r="F85">
        <f>'Stitching Log'!F85</f>
        <v>0</v>
      </c>
    </row>
    <row r="86" spans="1:6">
      <c r="A86" s="6">
        <f>'Stitching Log'!A86</f>
        <v>0</v>
      </c>
      <c r="B86">
        <f>'Stitching Log'!B86</f>
        <v>0</v>
      </c>
      <c r="C86">
        <f>'Stitching Log'!C86</f>
        <v>0</v>
      </c>
      <c r="D86">
        <f>'Stitching Log'!D86</f>
        <v>0</v>
      </c>
      <c r="E86">
        <f>'Stitching Log'!E86</f>
        <v>0</v>
      </c>
      <c r="F86">
        <f>'Stitching Log'!F86</f>
        <v>0</v>
      </c>
    </row>
    <row r="87" spans="1:6">
      <c r="A87" s="6">
        <f>'Stitching Log'!A87</f>
        <v>0</v>
      </c>
      <c r="B87">
        <f>'Stitching Log'!B87</f>
        <v>0</v>
      </c>
      <c r="C87">
        <f>'Stitching Log'!C87</f>
        <v>0</v>
      </c>
      <c r="D87">
        <f>'Stitching Log'!D87</f>
        <v>0</v>
      </c>
      <c r="E87">
        <f>'Stitching Log'!E87</f>
        <v>0</v>
      </c>
      <c r="F87">
        <f>'Stitching Log'!F87</f>
        <v>0</v>
      </c>
    </row>
    <row r="88" spans="1:6">
      <c r="A88" s="6">
        <f>'Stitching Log'!A88</f>
        <v>0</v>
      </c>
      <c r="B88">
        <f>'Stitching Log'!B88</f>
        <v>0</v>
      </c>
      <c r="C88">
        <f>'Stitching Log'!C88</f>
        <v>0</v>
      </c>
      <c r="D88">
        <f>'Stitching Log'!D88</f>
        <v>0</v>
      </c>
      <c r="E88">
        <f>'Stitching Log'!E88</f>
        <v>0</v>
      </c>
      <c r="F88">
        <f>'Stitching Log'!F88</f>
        <v>0</v>
      </c>
    </row>
    <row r="89" spans="1:6">
      <c r="A89" s="6">
        <f>'Stitching Log'!A89</f>
        <v>0</v>
      </c>
      <c r="B89">
        <f>'Stitching Log'!B89</f>
        <v>0</v>
      </c>
      <c r="C89">
        <f>'Stitching Log'!C89</f>
        <v>0</v>
      </c>
      <c r="D89">
        <f>'Stitching Log'!D89</f>
        <v>0</v>
      </c>
      <c r="E89">
        <f>'Stitching Log'!E89</f>
        <v>0</v>
      </c>
      <c r="F89">
        <f>'Stitching Log'!F89</f>
        <v>0</v>
      </c>
    </row>
    <row r="90" spans="1:6">
      <c r="A90" s="6">
        <f>'Stitching Log'!A90</f>
        <v>0</v>
      </c>
      <c r="B90">
        <f>'Stitching Log'!B90</f>
        <v>0</v>
      </c>
      <c r="C90">
        <f>'Stitching Log'!C90</f>
        <v>0</v>
      </c>
      <c r="D90">
        <f>'Stitching Log'!D90</f>
        <v>0</v>
      </c>
      <c r="E90">
        <f>'Stitching Log'!E90</f>
        <v>0</v>
      </c>
      <c r="F90">
        <f>'Stitching Log'!F90</f>
        <v>0</v>
      </c>
    </row>
    <row r="91" spans="1:6">
      <c r="A91" s="6">
        <f>'Stitching Log'!A91</f>
        <v>0</v>
      </c>
      <c r="B91">
        <f>'Stitching Log'!B91</f>
        <v>0</v>
      </c>
      <c r="C91">
        <f>'Stitching Log'!C91</f>
        <v>0</v>
      </c>
      <c r="D91">
        <f>'Stitching Log'!D91</f>
        <v>0</v>
      </c>
      <c r="E91">
        <f>'Stitching Log'!E91</f>
        <v>0</v>
      </c>
      <c r="F91">
        <f>'Stitching Log'!F91</f>
        <v>0</v>
      </c>
    </row>
    <row r="92" spans="1:6">
      <c r="A92" s="6">
        <f>'Stitching Log'!A92</f>
        <v>0</v>
      </c>
      <c r="B92">
        <f>'Stitching Log'!B92</f>
        <v>0</v>
      </c>
      <c r="C92">
        <f>'Stitching Log'!C92</f>
        <v>0</v>
      </c>
      <c r="D92">
        <f>'Stitching Log'!D92</f>
        <v>0</v>
      </c>
      <c r="E92">
        <f>'Stitching Log'!E92</f>
        <v>0</v>
      </c>
      <c r="F92">
        <f>'Stitching Log'!F92</f>
        <v>0</v>
      </c>
    </row>
    <row r="93" spans="1:6">
      <c r="A93" s="6">
        <f>'Stitching Log'!A93</f>
        <v>0</v>
      </c>
      <c r="B93">
        <f>'Stitching Log'!B93</f>
        <v>0</v>
      </c>
      <c r="C93">
        <f>'Stitching Log'!C93</f>
        <v>0</v>
      </c>
      <c r="D93">
        <f>'Stitching Log'!D93</f>
        <v>0</v>
      </c>
      <c r="E93">
        <f>'Stitching Log'!E93</f>
        <v>0</v>
      </c>
      <c r="F93">
        <f>'Stitching Log'!F93</f>
        <v>0</v>
      </c>
    </row>
    <row r="94" spans="1:6">
      <c r="A94" s="6">
        <f>'Stitching Log'!A94</f>
        <v>0</v>
      </c>
      <c r="B94">
        <f>'Stitching Log'!B94</f>
        <v>0</v>
      </c>
      <c r="C94">
        <f>'Stitching Log'!C94</f>
        <v>0</v>
      </c>
      <c r="D94">
        <f>'Stitching Log'!D94</f>
        <v>0</v>
      </c>
      <c r="E94">
        <f>'Stitching Log'!E94</f>
        <v>0</v>
      </c>
      <c r="F94">
        <f>'Stitching Log'!F94</f>
        <v>0</v>
      </c>
    </row>
    <row r="95" spans="1:6">
      <c r="A95" s="6">
        <f>'Stitching Log'!A95</f>
        <v>0</v>
      </c>
      <c r="B95">
        <f>'Stitching Log'!B95</f>
        <v>0</v>
      </c>
      <c r="C95">
        <f>'Stitching Log'!C95</f>
        <v>0</v>
      </c>
      <c r="D95">
        <f>'Stitching Log'!D95</f>
        <v>0</v>
      </c>
      <c r="E95">
        <f>'Stitching Log'!E95</f>
        <v>0</v>
      </c>
      <c r="F95">
        <f>'Stitching Log'!F95</f>
        <v>0</v>
      </c>
    </row>
    <row r="96" spans="1:6">
      <c r="A96" s="6">
        <f>'Stitching Log'!A96</f>
        <v>0</v>
      </c>
      <c r="B96">
        <f>'Stitching Log'!B96</f>
        <v>0</v>
      </c>
      <c r="C96">
        <f>'Stitching Log'!C96</f>
        <v>0</v>
      </c>
      <c r="D96">
        <f>'Stitching Log'!D96</f>
        <v>0</v>
      </c>
      <c r="E96">
        <f>'Stitching Log'!E96</f>
        <v>0</v>
      </c>
      <c r="F96">
        <f>'Stitching Log'!F96</f>
        <v>0</v>
      </c>
    </row>
    <row r="97" spans="1:6">
      <c r="A97" s="6">
        <f>'Stitching Log'!A97</f>
        <v>0</v>
      </c>
      <c r="B97">
        <f>'Stitching Log'!B97</f>
        <v>0</v>
      </c>
      <c r="C97">
        <f>'Stitching Log'!C97</f>
        <v>0</v>
      </c>
      <c r="D97">
        <f>'Stitching Log'!D97</f>
        <v>0</v>
      </c>
      <c r="E97">
        <f>'Stitching Log'!E97</f>
        <v>0</v>
      </c>
      <c r="F97">
        <f>'Stitching Log'!F97</f>
        <v>0</v>
      </c>
    </row>
    <row r="98" spans="1:6">
      <c r="A98" s="6">
        <f>'Stitching Log'!A98</f>
        <v>0</v>
      </c>
      <c r="B98">
        <f>'Stitching Log'!B98</f>
        <v>0</v>
      </c>
      <c r="C98">
        <f>'Stitching Log'!C98</f>
        <v>0</v>
      </c>
      <c r="D98">
        <f>'Stitching Log'!D98</f>
        <v>0</v>
      </c>
      <c r="E98">
        <f>'Stitching Log'!E98</f>
        <v>0</v>
      </c>
      <c r="F98">
        <f>'Stitching Log'!F98</f>
        <v>0</v>
      </c>
    </row>
    <row r="99" spans="1:6">
      <c r="A99" s="6">
        <f>'Stitching Log'!A99</f>
        <v>0</v>
      </c>
      <c r="B99">
        <f>'Stitching Log'!B99</f>
        <v>0</v>
      </c>
      <c r="C99">
        <f>'Stitching Log'!C99</f>
        <v>0</v>
      </c>
      <c r="D99">
        <f>'Stitching Log'!D99</f>
        <v>0</v>
      </c>
      <c r="E99">
        <f>'Stitching Log'!E99</f>
        <v>0</v>
      </c>
      <c r="F99">
        <f>'Stitching Log'!F99</f>
        <v>0</v>
      </c>
    </row>
    <row r="100" spans="1:6">
      <c r="A100" s="6">
        <f>'Stitching Log'!A100</f>
        <v>0</v>
      </c>
      <c r="B100">
        <f>'Stitching Log'!B100</f>
        <v>0</v>
      </c>
      <c r="C100">
        <f>'Stitching Log'!C100</f>
        <v>0</v>
      </c>
      <c r="D100">
        <f>'Stitching Log'!D100</f>
        <v>0</v>
      </c>
      <c r="E100">
        <f>'Stitching Log'!E100</f>
        <v>0</v>
      </c>
      <c r="F100">
        <f>'Stitching Log'!F100</f>
        <v>0</v>
      </c>
    </row>
    <row r="101" spans="1:6">
      <c r="A101" s="6">
        <f>'Stitching Log'!A101</f>
        <v>0</v>
      </c>
      <c r="B101">
        <f>'Stitching Log'!B101</f>
        <v>0</v>
      </c>
      <c r="C101">
        <f>'Stitching Log'!C101</f>
        <v>0</v>
      </c>
      <c r="D101">
        <f>'Stitching Log'!D101</f>
        <v>0</v>
      </c>
      <c r="E101">
        <f>'Stitching Log'!E101</f>
        <v>0</v>
      </c>
      <c r="F101">
        <f>'Stitching Log'!F101</f>
        <v>0</v>
      </c>
    </row>
    <row r="102" spans="1:6">
      <c r="A102" s="6">
        <f>'Stitching Log'!A102</f>
        <v>0</v>
      </c>
      <c r="B102">
        <f>'Stitching Log'!B102</f>
        <v>0</v>
      </c>
      <c r="C102">
        <f>'Stitching Log'!C102</f>
        <v>0</v>
      </c>
      <c r="D102">
        <f>'Stitching Log'!D102</f>
        <v>0</v>
      </c>
      <c r="E102">
        <f>'Stitching Log'!E102</f>
        <v>0</v>
      </c>
      <c r="F102">
        <f>'Stitching Log'!F102</f>
        <v>0</v>
      </c>
    </row>
    <row r="103" spans="1:6">
      <c r="A103" s="6">
        <f>'Stitching Log'!A103</f>
        <v>0</v>
      </c>
      <c r="B103">
        <f>'Stitching Log'!B103</f>
        <v>0</v>
      </c>
      <c r="C103">
        <f>'Stitching Log'!C103</f>
        <v>0</v>
      </c>
      <c r="D103">
        <f>'Stitching Log'!D103</f>
        <v>0</v>
      </c>
      <c r="E103">
        <f>'Stitching Log'!E103</f>
        <v>0</v>
      </c>
      <c r="F103">
        <f>'Stitching Log'!F103</f>
        <v>0</v>
      </c>
    </row>
    <row r="104" spans="1:6">
      <c r="A104" s="6">
        <f>'Stitching Log'!A104</f>
        <v>0</v>
      </c>
      <c r="B104">
        <f>'Stitching Log'!B104</f>
        <v>0</v>
      </c>
      <c r="C104">
        <f>'Stitching Log'!C104</f>
        <v>0</v>
      </c>
      <c r="D104">
        <f>'Stitching Log'!D104</f>
        <v>0</v>
      </c>
      <c r="E104">
        <f>'Stitching Log'!E104</f>
        <v>0</v>
      </c>
      <c r="F104">
        <f>'Stitching Log'!F104</f>
        <v>0</v>
      </c>
    </row>
    <row r="105" spans="1:6">
      <c r="A105" s="6">
        <f>'Stitching Log'!A105</f>
        <v>0</v>
      </c>
      <c r="B105">
        <f>'Stitching Log'!B105</f>
        <v>0</v>
      </c>
      <c r="C105">
        <f>'Stitching Log'!C105</f>
        <v>0</v>
      </c>
      <c r="D105">
        <f>'Stitching Log'!D105</f>
        <v>0</v>
      </c>
      <c r="E105">
        <f>'Stitching Log'!E105</f>
        <v>0</v>
      </c>
      <c r="F105">
        <f>'Stitching Log'!F105</f>
        <v>0</v>
      </c>
    </row>
    <row r="106" spans="1:6">
      <c r="A106" s="6">
        <f>'Stitching Log'!A106</f>
        <v>0</v>
      </c>
      <c r="B106">
        <f>'Stitching Log'!B106</f>
        <v>0</v>
      </c>
      <c r="C106">
        <f>'Stitching Log'!C106</f>
        <v>0</v>
      </c>
      <c r="D106">
        <f>'Stitching Log'!D106</f>
        <v>0</v>
      </c>
      <c r="E106">
        <f>'Stitching Log'!E106</f>
        <v>0</v>
      </c>
      <c r="F106">
        <f>'Stitching Log'!F106</f>
        <v>0</v>
      </c>
    </row>
    <row r="107" spans="1:6">
      <c r="A107" s="6">
        <f>'Stitching Log'!A107</f>
        <v>0</v>
      </c>
      <c r="B107">
        <f>'Stitching Log'!B107</f>
        <v>0</v>
      </c>
      <c r="C107">
        <f>'Stitching Log'!C107</f>
        <v>0</v>
      </c>
      <c r="D107">
        <f>'Stitching Log'!D107</f>
        <v>0</v>
      </c>
      <c r="E107">
        <f>'Stitching Log'!E107</f>
        <v>0</v>
      </c>
      <c r="F107">
        <f>'Stitching Log'!F107</f>
        <v>0</v>
      </c>
    </row>
    <row r="108" spans="1:6">
      <c r="A108" s="6">
        <f>'Stitching Log'!A108</f>
        <v>0</v>
      </c>
      <c r="B108">
        <f>'Stitching Log'!B108</f>
        <v>0</v>
      </c>
      <c r="C108">
        <f>'Stitching Log'!C108</f>
        <v>0</v>
      </c>
      <c r="D108">
        <f>'Stitching Log'!D108</f>
        <v>0</v>
      </c>
      <c r="E108">
        <f>'Stitching Log'!E108</f>
        <v>0</v>
      </c>
      <c r="F108">
        <f>'Stitching Log'!F108</f>
        <v>0</v>
      </c>
    </row>
    <row r="109" spans="1:6">
      <c r="A109" s="6">
        <f>'Stitching Log'!A109</f>
        <v>0</v>
      </c>
      <c r="B109">
        <f>'Stitching Log'!B109</f>
        <v>0</v>
      </c>
      <c r="C109">
        <f>'Stitching Log'!C109</f>
        <v>0</v>
      </c>
      <c r="D109">
        <f>'Stitching Log'!D109</f>
        <v>0</v>
      </c>
      <c r="E109">
        <f>'Stitching Log'!E109</f>
        <v>0</v>
      </c>
      <c r="F109">
        <f>'Stitching Log'!F109</f>
        <v>0</v>
      </c>
    </row>
    <row r="110" spans="1:6">
      <c r="A110" s="6">
        <f>'Stitching Log'!A110</f>
        <v>0</v>
      </c>
      <c r="B110">
        <f>'Stitching Log'!B110</f>
        <v>0</v>
      </c>
      <c r="C110">
        <f>'Stitching Log'!C110</f>
        <v>0</v>
      </c>
      <c r="D110">
        <f>'Stitching Log'!D110</f>
        <v>0</v>
      </c>
      <c r="E110">
        <f>'Stitching Log'!E110</f>
        <v>0</v>
      </c>
      <c r="F110">
        <f>'Stitching Log'!F110</f>
        <v>0</v>
      </c>
    </row>
    <row r="111" spans="1:6">
      <c r="A111" s="6">
        <f>'Stitching Log'!A111</f>
        <v>0</v>
      </c>
      <c r="B111">
        <f>'Stitching Log'!B111</f>
        <v>0</v>
      </c>
      <c r="C111">
        <f>'Stitching Log'!C111</f>
        <v>0</v>
      </c>
      <c r="D111">
        <f>'Stitching Log'!D111</f>
        <v>0</v>
      </c>
      <c r="E111">
        <f>'Stitching Log'!E111</f>
        <v>0</v>
      </c>
      <c r="F111">
        <f>'Stitching Log'!F111</f>
        <v>0</v>
      </c>
    </row>
    <row r="112" spans="1:6">
      <c r="A112" s="6">
        <f>'Stitching Log'!A112</f>
        <v>0</v>
      </c>
      <c r="B112">
        <f>'Stitching Log'!B112</f>
        <v>0</v>
      </c>
      <c r="C112">
        <f>'Stitching Log'!C112</f>
        <v>0</v>
      </c>
      <c r="D112">
        <f>'Stitching Log'!D112</f>
        <v>0</v>
      </c>
      <c r="E112">
        <f>'Stitching Log'!E112</f>
        <v>0</v>
      </c>
      <c r="F112">
        <f>'Stitching Log'!F112</f>
        <v>0</v>
      </c>
    </row>
    <row r="113" spans="1:6">
      <c r="A113" s="6">
        <f>'Stitching Log'!A113</f>
        <v>0</v>
      </c>
      <c r="B113">
        <f>'Stitching Log'!B113</f>
        <v>0</v>
      </c>
      <c r="C113">
        <f>'Stitching Log'!C113</f>
        <v>0</v>
      </c>
      <c r="D113">
        <f>'Stitching Log'!D113</f>
        <v>0</v>
      </c>
      <c r="E113">
        <f>'Stitching Log'!E113</f>
        <v>0</v>
      </c>
      <c r="F113">
        <f>'Stitching Log'!F113</f>
        <v>0</v>
      </c>
    </row>
    <row r="114" spans="1:6">
      <c r="A114" s="6">
        <f>'Stitching Log'!A114</f>
        <v>0</v>
      </c>
      <c r="B114">
        <f>'Stitching Log'!B114</f>
        <v>0</v>
      </c>
      <c r="C114">
        <f>'Stitching Log'!C114</f>
        <v>0</v>
      </c>
      <c r="D114">
        <f>'Stitching Log'!D114</f>
        <v>0</v>
      </c>
      <c r="E114">
        <f>'Stitching Log'!E114</f>
        <v>0</v>
      </c>
      <c r="F114">
        <f>'Stitching Log'!F114</f>
        <v>0</v>
      </c>
    </row>
    <row r="115" spans="1:6">
      <c r="A115" s="6">
        <f>'Stitching Log'!A115</f>
        <v>0</v>
      </c>
      <c r="B115">
        <f>'Stitching Log'!B115</f>
        <v>0</v>
      </c>
      <c r="C115">
        <f>'Stitching Log'!C115</f>
        <v>0</v>
      </c>
      <c r="D115">
        <f>'Stitching Log'!D115</f>
        <v>0</v>
      </c>
      <c r="E115">
        <f>'Stitching Log'!E115</f>
        <v>0</v>
      </c>
      <c r="F115">
        <f>'Stitching Log'!F115</f>
        <v>0</v>
      </c>
    </row>
    <row r="116" spans="1:6">
      <c r="A116" s="6">
        <f>'Stitching Log'!A116</f>
        <v>0</v>
      </c>
      <c r="B116">
        <f>'Stitching Log'!B116</f>
        <v>0</v>
      </c>
      <c r="C116">
        <f>'Stitching Log'!C116</f>
        <v>0</v>
      </c>
      <c r="D116">
        <f>'Stitching Log'!D116</f>
        <v>0</v>
      </c>
      <c r="E116">
        <f>'Stitching Log'!E116</f>
        <v>0</v>
      </c>
      <c r="F116">
        <f>'Stitching Log'!F116</f>
        <v>0</v>
      </c>
    </row>
    <row r="117" spans="1:6">
      <c r="A117" s="6">
        <f>'Stitching Log'!A117</f>
        <v>0</v>
      </c>
      <c r="B117">
        <f>'Stitching Log'!B117</f>
        <v>0</v>
      </c>
      <c r="C117">
        <f>'Stitching Log'!C117</f>
        <v>0</v>
      </c>
      <c r="D117">
        <f>'Stitching Log'!D117</f>
        <v>0</v>
      </c>
      <c r="E117">
        <f>'Stitching Log'!E117</f>
        <v>0</v>
      </c>
      <c r="F117">
        <f>'Stitching Log'!F117</f>
        <v>0</v>
      </c>
    </row>
    <row r="118" spans="1:6">
      <c r="A118" s="6">
        <f>'Stitching Log'!A118</f>
        <v>0</v>
      </c>
      <c r="B118">
        <f>'Stitching Log'!B118</f>
        <v>0</v>
      </c>
      <c r="C118">
        <f>'Stitching Log'!C118</f>
        <v>0</v>
      </c>
      <c r="D118">
        <f>'Stitching Log'!D118</f>
        <v>0</v>
      </c>
      <c r="E118">
        <f>'Stitching Log'!E118</f>
        <v>0</v>
      </c>
      <c r="F118">
        <f>'Stitching Log'!F118</f>
        <v>0</v>
      </c>
    </row>
    <row r="119" spans="1:6">
      <c r="A119" s="6">
        <f>'Stitching Log'!A119</f>
        <v>0</v>
      </c>
      <c r="B119">
        <f>'Stitching Log'!B119</f>
        <v>0</v>
      </c>
      <c r="C119">
        <f>'Stitching Log'!C119</f>
        <v>0</v>
      </c>
      <c r="D119">
        <f>'Stitching Log'!D119</f>
        <v>0</v>
      </c>
      <c r="E119">
        <f>'Stitching Log'!E119</f>
        <v>0</v>
      </c>
      <c r="F119">
        <f>'Stitching Log'!F119</f>
        <v>0</v>
      </c>
    </row>
    <row r="120" spans="1:6">
      <c r="A120" s="6">
        <f>'Stitching Log'!A120</f>
        <v>0</v>
      </c>
      <c r="B120">
        <f>'Stitching Log'!B120</f>
        <v>0</v>
      </c>
      <c r="C120">
        <f>'Stitching Log'!C120</f>
        <v>0</v>
      </c>
      <c r="D120">
        <f>'Stitching Log'!D120</f>
        <v>0</v>
      </c>
      <c r="E120">
        <f>'Stitching Log'!E120</f>
        <v>0</v>
      </c>
      <c r="F120">
        <f>'Stitching Log'!F120</f>
        <v>0</v>
      </c>
    </row>
    <row r="121" spans="1:6">
      <c r="A121" s="6">
        <f>'Stitching Log'!A121</f>
        <v>0</v>
      </c>
      <c r="B121">
        <f>'Stitching Log'!B121</f>
        <v>0</v>
      </c>
      <c r="C121">
        <f>'Stitching Log'!C121</f>
        <v>0</v>
      </c>
      <c r="D121">
        <f>'Stitching Log'!D121</f>
        <v>0</v>
      </c>
      <c r="E121">
        <f>'Stitching Log'!E121</f>
        <v>0</v>
      </c>
      <c r="F121">
        <f>'Stitching Log'!F121</f>
        <v>0</v>
      </c>
    </row>
    <row r="122" spans="1:6">
      <c r="A122" s="6">
        <f>'Stitching Log'!A122</f>
        <v>0</v>
      </c>
      <c r="B122">
        <f>'Stitching Log'!B122</f>
        <v>0</v>
      </c>
      <c r="C122">
        <f>'Stitching Log'!C122</f>
        <v>0</v>
      </c>
      <c r="D122">
        <f>'Stitching Log'!D122</f>
        <v>0</v>
      </c>
      <c r="E122">
        <f>'Stitching Log'!E122</f>
        <v>0</v>
      </c>
      <c r="F122">
        <f>'Stitching Log'!F122</f>
        <v>0</v>
      </c>
    </row>
    <row r="123" spans="1:6">
      <c r="A123" s="6">
        <f>'Stitching Log'!A123</f>
        <v>0</v>
      </c>
      <c r="B123">
        <f>'Stitching Log'!B123</f>
        <v>0</v>
      </c>
      <c r="C123">
        <f>'Stitching Log'!C123</f>
        <v>0</v>
      </c>
      <c r="D123">
        <f>'Stitching Log'!D123</f>
        <v>0</v>
      </c>
      <c r="E123">
        <f>'Stitching Log'!E123</f>
        <v>0</v>
      </c>
      <c r="F123">
        <f>'Stitching Log'!F123</f>
        <v>0</v>
      </c>
    </row>
    <row r="124" spans="1:6">
      <c r="A124" s="6">
        <f>'Stitching Log'!A124</f>
        <v>0</v>
      </c>
      <c r="B124">
        <f>'Stitching Log'!B124</f>
        <v>0</v>
      </c>
      <c r="C124">
        <f>'Stitching Log'!C124</f>
        <v>0</v>
      </c>
      <c r="D124">
        <f>'Stitching Log'!D124</f>
        <v>0</v>
      </c>
      <c r="E124">
        <f>'Stitching Log'!E124</f>
        <v>0</v>
      </c>
      <c r="F124">
        <f>'Stitching Log'!F124</f>
        <v>0</v>
      </c>
    </row>
    <row r="125" spans="1:6">
      <c r="A125" s="6">
        <f>'Stitching Log'!A125</f>
        <v>0</v>
      </c>
      <c r="B125">
        <f>'Stitching Log'!B125</f>
        <v>0</v>
      </c>
      <c r="C125">
        <f>'Stitching Log'!C125</f>
        <v>0</v>
      </c>
      <c r="D125">
        <f>'Stitching Log'!D125</f>
        <v>0</v>
      </c>
      <c r="E125">
        <f>'Stitching Log'!E125</f>
        <v>0</v>
      </c>
      <c r="F125">
        <f>'Stitching Log'!F125</f>
        <v>0</v>
      </c>
    </row>
    <row r="126" spans="1:6">
      <c r="A126" s="6">
        <f>'Stitching Log'!A126</f>
        <v>0</v>
      </c>
      <c r="B126">
        <f>'Stitching Log'!B126</f>
        <v>0</v>
      </c>
      <c r="C126">
        <f>'Stitching Log'!C126</f>
        <v>0</v>
      </c>
      <c r="D126">
        <f>'Stitching Log'!D126</f>
        <v>0</v>
      </c>
      <c r="E126">
        <f>'Stitching Log'!E126</f>
        <v>0</v>
      </c>
      <c r="F126">
        <f>'Stitching Log'!F126</f>
        <v>0</v>
      </c>
    </row>
    <row r="127" spans="1:6">
      <c r="A127" s="6">
        <f>'Stitching Log'!A127</f>
        <v>0</v>
      </c>
      <c r="B127">
        <f>'Stitching Log'!B127</f>
        <v>0</v>
      </c>
      <c r="C127">
        <f>'Stitching Log'!C127</f>
        <v>0</v>
      </c>
      <c r="D127">
        <f>'Stitching Log'!D127</f>
        <v>0</v>
      </c>
      <c r="E127">
        <f>'Stitching Log'!E127</f>
        <v>0</v>
      </c>
      <c r="F127">
        <f>'Stitching Log'!F127</f>
        <v>0</v>
      </c>
    </row>
    <row r="128" spans="1:6">
      <c r="A128" s="6">
        <f>'Stitching Log'!A128</f>
        <v>0</v>
      </c>
      <c r="B128">
        <f>'Stitching Log'!B128</f>
        <v>0</v>
      </c>
      <c r="C128">
        <f>'Stitching Log'!C128</f>
        <v>0</v>
      </c>
      <c r="D128">
        <f>'Stitching Log'!D128</f>
        <v>0</v>
      </c>
      <c r="E128">
        <f>'Stitching Log'!E128</f>
        <v>0</v>
      </c>
      <c r="F128">
        <f>'Stitching Log'!F128</f>
        <v>0</v>
      </c>
    </row>
    <row r="129" spans="1:6">
      <c r="A129" s="6">
        <f>'Stitching Log'!A129</f>
        <v>0</v>
      </c>
      <c r="B129">
        <f>'Stitching Log'!B129</f>
        <v>0</v>
      </c>
      <c r="C129">
        <f>'Stitching Log'!C129</f>
        <v>0</v>
      </c>
      <c r="D129">
        <f>'Stitching Log'!D129</f>
        <v>0</v>
      </c>
      <c r="E129">
        <f>'Stitching Log'!E129</f>
        <v>0</v>
      </c>
      <c r="F129">
        <f>'Stitching Log'!F129</f>
        <v>0</v>
      </c>
    </row>
    <row r="130" spans="1:6">
      <c r="A130" s="6">
        <f>'Stitching Log'!A130</f>
        <v>0</v>
      </c>
      <c r="B130">
        <f>'Stitching Log'!B130</f>
        <v>0</v>
      </c>
      <c r="C130">
        <f>'Stitching Log'!C130</f>
        <v>0</v>
      </c>
      <c r="D130">
        <f>'Stitching Log'!D130</f>
        <v>0</v>
      </c>
      <c r="E130">
        <f>'Stitching Log'!E130</f>
        <v>0</v>
      </c>
      <c r="F130">
        <f>'Stitching Log'!F130</f>
        <v>0</v>
      </c>
    </row>
    <row r="131" spans="1:6">
      <c r="A131" s="6">
        <f>'Stitching Log'!A131</f>
        <v>0</v>
      </c>
      <c r="B131">
        <f>'Stitching Log'!B131</f>
        <v>0</v>
      </c>
      <c r="C131">
        <f>'Stitching Log'!C131</f>
        <v>0</v>
      </c>
      <c r="D131">
        <f>'Stitching Log'!D131</f>
        <v>0</v>
      </c>
      <c r="E131">
        <f>'Stitching Log'!E131</f>
        <v>0</v>
      </c>
      <c r="F131">
        <f>'Stitching Log'!F131</f>
        <v>0</v>
      </c>
    </row>
    <row r="132" spans="1:6">
      <c r="A132" s="6">
        <f>'Stitching Log'!A132</f>
        <v>0</v>
      </c>
      <c r="B132">
        <f>'Stitching Log'!B132</f>
        <v>0</v>
      </c>
      <c r="C132">
        <f>'Stitching Log'!C132</f>
        <v>0</v>
      </c>
      <c r="D132">
        <f>'Stitching Log'!D132</f>
        <v>0</v>
      </c>
      <c r="E132">
        <f>'Stitching Log'!E132</f>
        <v>0</v>
      </c>
      <c r="F132">
        <f>'Stitching Log'!F132</f>
        <v>0</v>
      </c>
    </row>
    <row r="133" spans="1:6">
      <c r="A133" s="6">
        <f>'Stitching Log'!A133</f>
        <v>0</v>
      </c>
      <c r="B133">
        <f>'Stitching Log'!B133</f>
        <v>0</v>
      </c>
      <c r="C133">
        <f>'Stitching Log'!C133</f>
        <v>0</v>
      </c>
      <c r="D133">
        <f>'Stitching Log'!D133</f>
        <v>0</v>
      </c>
      <c r="E133">
        <f>'Stitching Log'!E133</f>
        <v>0</v>
      </c>
      <c r="F133">
        <f>'Stitching Log'!F133</f>
        <v>0</v>
      </c>
    </row>
    <row r="134" spans="1:6">
      <c r="A134" s="6">
        <f>'Stitching Log'!A134</f>
        <v>0</v>
      </c>
      <c r="B134">
        <f>'Stitching Log'!B134</f>
        <v>0</v>
      </c>
      <c r="C134">
        <f>'Stitching Log'!C134</f>
        <v>0</v>
      </c>
      <c r="D134">
        <f>'Stitching Log'!D134</f>
        <v>0</v>
      </c>
      <c r="E134">
        <f>'Stitching Log'!E134</f>
        <v>0</v>
      </c>
      <c r="F134">
        <f>'Stitching Log'!F134</f>
        <v>0</v>
      </c>
    </row>
    <row r="135" spans="1:6">
      <c r="A135" s="6">
        <f>'Stitching Log'!A135</f>
        <v>0</v>
      </c>
      <c r="B135">
        <f>'Stitching Log'!B135</f>
        <v>0</v>
      </c>
      <c r="C135">
        <f>'Stitching Log'!C135</f>
        <v>0</v>
      </c>
      <c r="D135">
        <f>'Stitching Log'!D135</f>
        <v>0</v>
      </c>
      <c r="E135">
        <f>'Stitching Log'!E135</f>
        <v>0</v>
      </c>
      <c r="F135">
        <f>'Stitching Log'!F135</f>
        <v>0</v>
      </c>
    </row>
    <row r="136" spans="1:6">
      <c r="A136" s="6">
        <f>'Stitching Log'!A136</f>
        <v>0</v>
      </c>
      <c r="B136">
        <f>'Stitching Log'!B136</f>
        <v>0</v>
      </c>
      <c r="C136">
        <f>'Stitching Log'!C136</f>
        <v>0</v>
      </c>
      <c r="D136">
        <f>'Stitching Log'!D136</f>
        <v>0</v>
      </c>
      <c r="E136">
        <f>'Stitching Log'!E136</f>
        <v>0</v>
      </c>
      <c r="F136">
        <f>'Stitching Log'!F136</f>
        <v>0</v>
      </c>
    </row>
    <row r="137" spans="1:6">
      <c r="A137" s="6">
        <f>'Stitching Log'!A137</f>
        <v>0</v>
      </c>
      <c r="B137">
        <f>'Stitching Log'!B137</f>
        <v>0</v>
      </c>
      <c r="C137">
        <f>'Stitching Log'!C137</f>
        <v>0</v>
      </c>
      <c r="D137">
        <f>'Stitching Log'!D137</f>
        <v>0</v>
      </c>
      <c r="E137">
        <f>'Stitching Log'!E137</f>
        <v>0</v>
      </c>
      <c r="F137">
        <f>'Stitching Log'!F137</f>
        <v>0</v>
      </c>
    </row>
    <row r="138" spans="1:6">
      <c r="A138" s="6">
        <f>'Stitching Log'!A138</f>
        <v>0</v>
      </c>
      <c r="B138">
        <f>'Stitching Log'!B138</f>
        <v>0</v>
      </c>
      <c r="C138">
        <f>'Stitching Log'!C138</f>
        <v>0</v>
      </c>
      <c r="D138">
        <f>'Stitching Log'!D138</f>
        <v>0</v>
      </c>
      <c r="E138">
        <f>'Stitching Log'!E138</f>
        <v>0</v>
      </c>
      <c r="F138">
        <f>'Stitching Log'!F138</f>
        <v>0</v>
      </c>
    </row>
    <row r="139" spans="1:6">
      <c r="A139" s="6">
        <f>'Stitching Log'!A139</f>
        <v>0</v>
      </c>
      <c r="B139">
        <f>'Stitching Log'!B139</f>
        <v>0</v>
      </c>
      <c r="C139">
        <f>'Stitching Log'!C139</f>
        <v>0</v>
      </c>
      <c r="D139">
        <f>'Stitching Log'!D139</f>
        <v>0</v>
      </c>
      <c r="E139">
        <f>'Stitching Log'!E139</f>
        <v>0</v>
      </c>
      <c r="F139">
        <f>'Stitching Log'!F139</f>
        <v>0</v>
      </c>
    </row>
    <row r="140" spans="1:6">
      <c r="A140" s="6">
        <f>'Stitching Log'!A140</f>
        <v>0</v>
      </c>
      <c r="B140">
        <f>'Stitching Log'!B140</f>
        <v>0</v>
      </c>
      <c r="C140">
        <f>'Stitching Log'!C140</f>
        <v>0</v>
      </c>
      <c r="D140">
        <f>'Stitching Log'!D140</f>
        <v>0</v>
      </c>
      <c r="E140">
        <f>'Stitching Log'!E140</f>
        <v>0</v>
      </c>
      <c r="F140">
        <f>'Stitching Log'!F140</f>
        <v>0</v>
      </c>
    </row>
    <row r="141" spans="1:6">
      <c r="A141" s="6">
        <f>'Stitching Log'!A141</f>
        <v>0</v>
      </c>
      <c r="B141">
        <f>'Stitching Log'!B141</f>
        <v>0</v>
      </c>
      <c r="C141">
        <f>'Stitching Log'!C141</f>
        <v>0</v>
      </c>
      <c r="D141">
        <f>'Stitching Log'!D141</f>
        <v>0</v>
      </c>
      <c r="E141">
        <f>'Stitching Log'!E141</f>
        <v>0</v>
      </c>
      <c r="F141">
        <f>'Stitching Log'!F141</f>
        <v>0</v>
      </c>
    </row>
    <row r="142" spans="1:6">
      <c r="A142" s="6">
        <f>'Stitching Log'!A142</f>
        <v>0</v>
      </c>
      <c r="B142">
        <f>'Stitching Log'!B142</f>
        <v>0</v>
      </c>
      <c r="C142">
        <f>'Stitching Log'!C142</f>
        <v>0</v>
      </c>
      <c r="D142">
        <f>'Stitching Log'!D142</f>
        <v>0</v>
      </c>
      <c r="E142">
        <f>'Stitching Log'!E142</f>
        <v>0</v>
      </c>
      <c r="F142">
        <f>'Stitching Log'!F142</f>
        <v>0</v>
      </c>
    </row>
    <row r="143" spans="1:6">
      <c r="A143" s="6">
        <f>'Stitching Log'!A143</f>
        <v>0</v>
      </c>
      <c r="B143">
        <f>'Stitching Log'!B143</f>
        <v>0</v>
      </c>
      <c r="C143">
        <f>'Stitching Log'!C143</f>
        <v>0</v>
      </c>
      <c r="D143">
        <f>'Stitching Log'!D143</f>
        <v>0</v>
      </c>
      <c r="E143">
        <f>'Stitching Log'!E143</f>
        <v>0</v>
      </c>
      <c r="F143">
        <f>'Stitching Log'!F143</f>
        <v>0</v>
      </c>
    </row>
    <row r="144" spans="1:6">
      <c r="A144" s="6">
        <f>'Stitching Log'!A144</f>
        <v>0</v>
      </c>
      <c r="B144">
        <f>'Stitching Log'!B144</f>
        <v>0</v>
      </c>
      <c r="C144">
        <f>'Stitching Log'!C144</f>
        <v>0</v>
      </c>
      <c r="D144">
        <f>'Stitching Log'!D144</f>
        <v>0</v>
      </c>
      <c r="E144">
        <f>'Stitching Log'!E144</f>
        <v>0</v>
      </c>
      <c r="F144">
        <f>'Stitching Log'!F144</f>
        <v>0</v>
      </c>
    </row>
    <row r="145" spans="1:6">
      <c r="A145" s="6">
        <f>'Stitching Log'!A145</f>
        <v>0</v>
      </c>
      <c r="B145">
        <f>'Stitching Log'!B145</f>
        <v>0</v>
      </c>
      <c r="C145">
        <f>'Stitching Log'!C145</f>
        <v>0</v>
      </c>
      <c r="D145">
        <f>'Stitching Log'!D145</f>
        <v>0</v>
      </c>
      <c r="E145">
        <f>'Stitching Log'!E145</f>
        <v>0</v>
      </c>
      <c r="F145">
        <f>'Stitching Log'!F145</f>
        <v>0</v>
      </c>
    </row>
    <row r="146" spans="1:6">
      <c r="A146" s="6">
        <f>'Stitching Log'!A146</f>
        <v>0</v>
      </c>
      <c r="B146">
        <f>'Stitching Log'!B146</f>
        <v>0</v>
      </c>
      <c r="C146">
        <f>'Stitching Log'!C146</f>
        <v>0</v>
      </c>
      <c r="D146">
        <f>'Stitching Log'!D146</f>
        <v>0</v>
      </c>
      <c r="E146">
        <f>'Stitching Log'!E146</f>
        <v>0</v>
      </c>
      <c r="F146">
        <f>'Stitching Log'!F146</f>
        <v>0</v>
      </c>
    </row>
    <row r="147" spans="1:6">
      <c r="A147" s="6">
        <f>'Stitching Log'!A147</f>
        <v>0</v>
      </c>
      <c r="B147">
        <f>'Stitching Log'!B147</f>
        <v>0</v>
      </c>
      <c r="C147">
        <f>'Stitching Log'!C147</f>
        <v>0</v>
      </c>
      <c r="D147">
        <f>'Stitching Log'!D147</f>
        <v>0</v>
      </c>
      <c r="E147">
        <f>'Stitching Log'!E147</f>
        <v>0</v>
      </c>
      <c r="F147">
        <f>'Stitching Log'!F147</f>
        <v>0</v>
      </c>
    </row>
    <row r="148" spans="1:6">
      <c r="A148" s="6">
        <f>'Stitching Log'!A148</f>
        <v>0</v>
      </c>
      <c r="B148">
        <f>'Stitching Log'!B148</f>
        <v>0</v>
      </c>
      <c r="C148">
        <f>'Stitching Log'!C148</f>
        <v>0</v>
      </c>
      <c r="D148">
        <f>'Stitching Log'!D148</f>
        <v>0</v>
      </c>
      <c r="E148">
        <f>'Stitching Log'!E148</f>
        <v>0</v>
      </c>
      <c r="F148">
        <f>'Stitching Log'!F148</f>
        <v>0</v>
      </c>
    </row>
    <row r="149" spans="1:6">
      <c r="A149" s="6">
        <f>'Stitching Log'!A149</f>
        <v>0</v>
      </c>
      <c r="B149">
        <f>'Stitching Log'!B149</f>
        <v>0</v>
      </c>
      <c r="C149">
        <f>'Stitching Log'!C149</f>
        <v>0</v>
      </c>
      <c r="D149">
        <f>'Stitching Log'!D149</f>
        <v>0</v>
      </c>
      <c r="E149">
        <f>'Stitching Log'!E149</f>
        <v>0</v>
      </c>
      <c r="F149">
        <f>'Stitching Log'!F149</f>
        <v>0</v>
      </c>
    </row>
    <row r="150" spans="1:6">
      <c r="A150" s="6">
        <f>'Stitching Log'!A150</f>
        <v>0</v>
      </c>
      <c r="B150">
        <f>'Stitching Log'!B150</f>
        <v>0</v>
      </c>
      <c r="C150">
        <f>'Stitching Log'!C150</f>
        <v>0</v>
      </c>
      <c r="D150">
        <f>'Stitching Log'!D150</f>
        <v>0</v>
      </c>
      <c r="E150">
        <f>'Stitching Log'!E150</f>
        <v>0</v>
      </c>
      <c r="F150">
        <f>'Stitching Log'!F150</f>
        <v>0</v>
      </c>
    </row>
    <row r="151" spans="1:6">
      <c r="A151" s="6">
        <f>'Stitching Log'!A151</f>
        <v>0</v>
      </c>
      <c r="B151">
        <f>'Stitching Log'!B151</f>
        <v>0</v>
      </c>
      <c r="C151">
        <f>'Stitching Log'!C151</f>
        <v>0</v>
      </c>
      <c r="D151">
        <f>'Stitching Log'!D151</f>
        <v>0</v>
      </c>
      <c r="E151">
        <f>'Stitching Log'!E151</f>
        <v>0</v>
      </c>
      <c r="F151">
        <f>'Stitching Log'!F151</f>
        <v>0</v>
      </c>
    </row>
    <row r="152" spans="1:6">
      <c r="A152" s="6">
        <f>'Stitching Log'!A152</f>
        <v>0</v>
      </c>
      <c r="B152">
        <f>'Stitching Log'!B152</f>
        <v>0</v>
      </c>
      <c r="C152">
        <f>'Stitching Log'!C152</f>
        <v>0</v>
      </c>
      <c r="D152">
        <f>'Stitching Log'!D152</f>
        <v>0</v>
      </c>
      <c r="E152">
        <f>'Stitching Log'!E152</f>
        <v>0</v>
      </c>
      <c r="F152">
        <f>'Stitching Log'!F152</f>
        <v>0</v>
      </c>
    </row>
    <row r="153" spans="1:6">
      <c r="A153" s="6">
        <f>'Stitching Log'!A153</f>
        <v>0</v>
      </c>
      <c r="B153">
        <f>'Stitching Log'!B153</f>
        <v>0</v>
      </c>
      <c r="C153">
        <f>'Stitching Log'!C153</f>
        <v>0</v>
      </c>
      <c r="D153">
        <f>'Stitching Log'!D153</f>
        <v>0</v>
      </c>
      <c r="E153">
        <f>'Stitching Log'!E153</f>
        <v>0</v>
      </c>
      <c r="F153">
        <f>'Stitching Log'!F153</f>
        <v>0</v>
      </c>
    </row>
    <row r="154" spans="1:6">
      <c r="A154" s="6">
        <f>'Stitching Log'!A154</f>
        <v>0</v>
      </c>
      <c r="B154">
        <f>'Stitching Log'!B154</f>
        <v>0</v>
      </c>
      <c r="C154">
        <f>'Stitching Log'!C154</f>
        <v>0</v>
      </c>
      <c r="D154">
        <f>'Stitching Log'!D154</f>
        <v>0</v>
      </c>
      <c r="E154">
        <f>'Stitching Log'!E154</f>
        <v>0</v>
      </c>
      <c r="F154">
        <f>'Stitching Log'!F154</f>
        <v>0</v>
      </c>
    </row>
    <row r="155" spans="1:6">
      <c r="A155" s="6">
        <f>'Stitching Log'!A155</f>
        <v>0</v>
      </c>
      <c r="B155">
        <f>'Stitching Log'!B155</f>
        <v>0</v>
      </c>
      <c r="C155">
        <f>'Stitching Log'!C155</f>
        <v>0</v>
      </c>
      <c r="D155">
        <f>'Stitching Log'!D155</f>
        <v>0</v>
      </c>
      <c r="E155">
        <f>'Stitching Log'!E155</f>
        <v>0</v>
      </c>
      <c r="F155">
        <f>'Stitching Log'!F155</f>
        <v>0</v>
      </c>
    </row>
    <row r="156" spans="1:6">
      <c r="A156" s="6">
        <f>'Stitching Log'!A156</f>
        <v>0</v>
      </c>
      <c r="B156">
        <f>'Stitching Log'!B156</f>
        <v>0</v>
      </c>
      <c r="C156">
        <f>'Stitching Log'!C156</f>
        <v>0</v>
      </c>
      <c r="D156">
        <f>'Stitching Log'!D156</f>
        <v>0</v>
      </c>
      <c r="E156">
        <f>'Stitching Log'!E156</f>
        <v>0</v>
      </c>
      <c r="F156">
        <f>'Stitching Log'!F156</f>
        <v>0</v>
      </c>
    </row>
    <row r="157" spans="1:6">
      <c r="A157" s="6">
        <f>'Stitching Log'!A157</f>
        <v>0</v>
      </c>
      <c r="B157">
        <f>'Stitching Log'!B157</f>
        <v>0</v>
      </c>
      <c r="C157">
        <f>'Stitching Log'!C157</f>
        <v>0</v>
      </c>
      <c r="D157">
        <f>'Stitching Log'!D157</f>
        <v>0</v>
      </c>
      <c r="E157">
        <f>'Stitching Log'!E157</f>
        <v>0</v>
      </c>
      <c r="F157">
        <f>'Stitching Log'!F157</f>
        <v>0</v>
      </c>
    </row>
    <row r="158" spans="1:6">
      <c r="A158" s="6">
        <f>'Stitching Log'!A158</f>
        <v>0</v>
      </c>
      <c r="B158">
        <f>'Stitching Log'!B158</f>
        <v>0</v>
      </c>
      <c r="C158">
        <f>'Stitching Log'!C158</f>
        <v>0</v>
      </c>
      <c r="D158">
        <f>'Stitching Log'!D158</f>
        <v>0</v>
      </c>
      <c r="E158">
        <f>'Stitching Log'!E158</f>
        <v>0</v>
      </c>
      <c r="F158">
        <f>'Stitching Log'!F158</f>
        <v>0</v>
      </c>
    </row>
    <row r="159" spans="1:6">
      <c r="A159" s="6">
        <f>'Stitching Log'!A159</f>
        <v>0</v>
      </c>
      <c r="B159">
        <f>'Stitching Log'!B159</f>
        <v>0</v>
      </c>
      <c r="C159">
        <f>'Stitching Log'!C159</f>
        <v>0</v>
      </c>
      <c r="D159">
        <f>'Stitching Log'!D159</f>
        <v>0</v>
      </c>
      <c r="E159">
        <f>'Stitching Log'!E159</f>
        <v>0</v>
      </c>
      <c r="F159">
        <f>'Stitching Log'!F159</f>
        <v>0</v>
      </c>
    </row>
    <row r="160" spans="1:6">
      <c r="A160" s="6">
        <f>'Stitching Log'!A160</f>
        <v>0</v>
      </c>
      <c r="B160">
        <f>'Stitching Log'!B160</f>
        <v>0</v>
      </c>
      <c r="C160">
        <f>'Stitching Log'!C160</f>
        <v>0</v>
      </c>
      <c r="D160">
        <f>'Stitching Log'!D160</f>
        <v>0</v>
      </c>
      <c r="E160">
        <f>'Stitching Log'!E160</f>
        <v>0</v>
      </c>
      <c r="F160">
        <f>'Stitching Log'!F160</f>
        <v>0</v>
      </c>
    </row>
    <row r="161" spans="1:6">
      <c r="A161" s="6">
        <f>'Stitching Log'!A161</f>
        <v>0</v>
      </c>
      <c r="B161">
        <f>'Stitching Log'!B161</f>
        <v>0</v>
      </c>
      <c r="C161">
        <f>'Stitching Log'!C161</f>
        <v>0</v>
      </c>
      <c r="D161">
        <f>'Stitching Log'!D161</f>
        <v>0</v>
      </c>
      <c r="E161">
        <f>'Stitching Log'!E161</f>
        <v>0</v>
      </c>
      <c r="F161">
        <f>'Stitching Log'!F161</f>
        <v>0</v>
      </c>
    </row>
    <row r="162" spans="1:6">
      <c r="A162" s="6">
        <f>'Stitching Log'!A162</f>
        <v>0</v>
      </c>
      <c r="B162">
        <f>'Stitching Log'!B162</f>
        <v>0</v>
      </c>
      <c r="C162">
        <f>'Stitching Log'!C162</f>
        <v>0</v>
      </c>
      <c r="D162">
        <f>'Stitching Log'!D162</f>
        <v>0</v>
      </c>
      <c r="E162">
        <f>'Stitching Log'!E162</f>
        <v>0</v>
      </c>
      <c r="F162">
        <f>'Stitching Log'!F162</f>
        <v>0</v>
      </c>
    </row>
    <row r="163" spans="1:6">
      <c r="A163" s="6">
        <f>'Stitching Log'!A163</f>
        <v>0</v>
      </c>
      <c r="B163">
        <f>'Stitching Log'!B163</f>
        <v>0</v>
      </c>
      <c r="C163">
        <f>'Stitching Log'!C163</f>
        <v>0</v>
      </c>
      <c r="D163">
        <f>'Stitching Log'!D163</f>
        <v>0</v>
      </c>
      <c r="E163">
        <f>'Stitching Log'!E163</f>
        <v>0</v>
      </c>
      <c r="F163">
        <f>'Stitching Log'!F163</f>
        <v>0</v>
      </c>
    </row>
    <row r="164" spans="1:6">
      <c r="A164" s="6">
        <f>'Stitching Log'!A164</f>
        <v>0</v>
      </c>
      <c r="B164">
        <f>'Stitching Log'!B164</f>
        <v>0</v>
      </c>
      <c r="C164">
        <f>'Stitching Log'!C164</f>
        <v>0</v>
      </c>
      <c r="D164">
        <f>'Stitching Log'!D164</f>
        <v>0</v>
      </c>
      <c r="E164">
        <f>'Stitching Log'!E164</f>
        <v>0</v>
      </c>
      <c r="F164">
        <f>'Stitching Log'!F164</f>
        <v>0</v>
      </c>
    </row>
    <row r="165" spans="1:6">
      <c r="A165" s="6">
        <f>'Stitching Log'!A165</f>
        <v>0</v>
      </c>
      <c r="B165">
        <f>'Stitching Log'!B165</f>
        <v>0</v>
      </c>
      <c r="C165">
        <f>'Stitching Log'!C165</f>
        <v>0</v>
      </c>
      <c r="D165">
        <f>'Stitching Log'!D165</f>
        <v>0</v>
      </c>
      <c r="E165">
        <f>'Stitching Log'!E165</f>
        <v>0</v>
      </c>
      <c r="F165">
        <f>'Stitching Log'!F165</f>
        <v>0</v>
      </c>
    </row>
    <row r="166" spans="1:6">
      <c r="A166" s="6">
        <f>'Stitching Log'!A166</f>
        <v>0</v>
      </c>
      <c r="B166">
        <f>'Stitching Log'!B166</f>
        <v>0</v>
      </c>
      <c r="C166">
        <f>'Stitching Log'!C166</f>
        <v>0</v>
      </c>
      <c r="D166">
        <f>'Stitching Log'!D166</f>
        <v>0</v>
      </c>
      <c r="E166">
        <f>'Stitching Log'!E166</f>
        <v>0</v>
      </c>
      <c r="F166">
        <f>'Stitching Log'!F166</f>
        <v>0</v>
      </c>
    </row>
    <row r="167" spans="1:6">
      <c r="A167" s="6">
        <f>'Stitching Log'!A167</f>
        <v>0</v>
      </c>
      <c r="B167">
        <f>'Stitching Log'!B167</f>
        <v>0</v>
      </c>
      <c r="C167">
        <f>'Stitching Log'!C167</f>
        <v>0</v>
      </c>
      <c r="D167">
        <f>'Stitching Log'!D167</f>
        <v>0</v>
      </c>
      <c r="E167">
        <f>'Stitching Log'!E167</f>
        <v>0</v>
      </c>
      <c r="F167">
        <f>'Stitching Log'!F167</f>
        <v>0</v>
      </c>
    </row>
    <row r="168" spans="1:6">
      <c r="A168" s="6">
        <f>'Stitching Log'!A168</f>
        <v>0</v>
      </c>
      <c r="B168">
        <f>'Stitching Log'!B168</f>
        <v>0</v>
      </c>
      <c r="C168">
        <f>'Stitching Log'!C168</f>
        <v>0</v>
      </c>
      <c r="D168">
        <f>'Stitching Log'!D168</f>
        <v>0</v>
      </c>
      <c r="E168">
        <f>'Stitching Log'!E168</f>
        <v>0</v>
      </c>
      <c r="F168">
        <f>'Stitching Log'!F168</f>
        <v>0</v>
      </c>
    </row>
    <row r="169" spans="1:6">
      <c r="A169" s="6">
        <f>'Stitching Log'!A169</f>
        <v>0</v>
      </c>
      <c r="B169">
        <f>'Stitching Log'!B169</f>
        <v>0</v>
      </c>
      <c r="C169">
        <f>'Stitching Log'!C169</f>
        <v>0</v>
      </c>
      <c r="D169">
        <f>'Stitching Log'!D169</f>
        <v>0</v>
      </c>
      <c r="E169">
        <f>'Stitching Log'!E169</f>
        <v>0</v>
      </c>
      <c r="F169">
        <f>'Stitching Log'!F169</f>
        <v>0</v>
      </c>
    </row>
    <row r="170" spans="1:6">
      <c r="A170" s="6">
        <f>'Stitching Log'!A170</f>
        <v>0</v>
      </c>
      <c r="B170">
        <f>'Stitching Log'!B170</f>
        <v>0</v>
      </c>
      <c r="C170">
        <f>'Stitching Log'!C170</f>
        <v>0</v>
      </c>
      <c r="D170">
        <f>'Stitching Log'!D170</f>
        <v>0</v>
      </c>
      <c r="E170">
        <f>'Stitching Log'!E170</f>
        <v>0</v>
      </c>
      <c r="F170">
        <f>'Stitching Log'!F170</f>
        <v>0</v>
      </c>
    </row>
    <row r="171" spans="1:6">
      <c r="A171" s="6">
        <f>'Stitching Log'!A171</f>
        <v>0</v>
      </c>
      <c r="B171">
        <f>'Stitching Log'!B171</f>
        <v>0</v>
      </c>
      <c r="C171">
        <f>'Stitching Log'!C171</f>
        <v>0</v>
      </c>
      <c r="D171">
        <f>'Stitching Log'!D171</f>
        <v>0</v>
      </c>
      <c r="E171">
        <f>'Stitching Log'!E171</f>
        <v>0</v>
      </c>
      <c r="F171">
        <f>'Stitching Log'!F171</f>
        <v>0</v>
      </c>
    </row>
    <row r="172" spans="1:6">
      <c r="A172" s="6">
        <f>'Stitching Log'!A172</f>
        <v>0</v>
      </c>
      <c r="B172">
        <f>'Stitching Log'!B172</f>
        <v>0</v>
      </c>
      <c r="C172">
        <f>'Stitching Log'!C172</f>
        <v>0</v>
      </c>
      <c r="D172">
        <f>'Stitching Log'!D172</f>
        <v>0</v>
      </c>
      <c r="E172">
        <f>'Stitching Log'!E172</f>
        <v>0</v>
      </c>
      <c r="F172">
        <f>'Stitching Log'!F172</f>
        <v>0</v>
      </c>
    </row>
    <row r="173" spans="1:6">
      <c r="A173" s="6">
        <f>'Stitching Log'!A173</f>
        <v>0</v>
      </c>
      <c r="B173">
        <f>'Stitching Log'!B173</f>
        <v>0</v>
      </c>
      <c r="C173">
        <f>'Stitching Log'!C173</f>
        <v>0</v>
      </c>
      <c r="D173">
        <f>'Stitching Log'!D173</f>
        <v>0</v>
      </c>
      <c r="E173">
        <f>'Stitching Log'!E173</f>
        <v>0</v>
      </c>
      <c r="F173">
        <f>'Stitching Log'!F173</f>
        <v>0</v>
      </c>
    </row>
    <row r="174" spans="1:6">
      <c r="A174" s="6">
        <f>'Stitching Log'!A174</f>
        <v>0</v>
      </c>
      <c r="B174">
        <f>'Stitching Log'!B174</f>
        <v>0</v>
      </c>
      <c r="C174">
        <f>'Stitching Log'!C174</f>
        <v>0</v>
      </c>
      <c r="D174">
        <f>'Stitching Log'!D174</f>
        <v>0</v>
      </c>
      <c r="E174">
        <f>'Stitching Log'!E174</f>
        <v>0</v>
      </c>
      <c r="F174">
        <f>'Stitching Log'!F174</f>
        <v>0</v>
      </c>
    </row>
    <row r="175" spans="1:6">
      <c r="A175" s="6">
        <f>'Stitching Log'!A175</f>
        <v>0</v>
      </c>
      <c r="B175">
        <f>'Stitching Log'!B175</f>
        <v>0</v>
      </c>
      <c r="C175">
        <f>'Stitching Log'!C175</f>
        <v>0</v>
      </c>
      <c r="D175">
        <f>'Stitching Log'!D175</f>
        <v>0</v>
      </c>
      <c r="E175">
        <f>'Stitching Log'!E175</f>
        <v>0</v>
      </c>
      <c r="F175">
        <f>'Stitching Log'!F175</f>
        <v>0</v>
      </c>
    </row>
    <row r="176" spans="1:6">
      <c r="A176" s="6">
        <f>'Stitching Log'!A176</f>
        <v>0</v>
      </c>
      <c r="B176">
        <f>'Stitching Log'!B176</f>
        <v>0</v>
      </c>
      <c r="C176">
        <f>'Stitching Log'!C176</f>
        <v>0</v>
      </c>
      <c r="D176">
        <f>'Stitching Log'!D176</f>
        <v>0</v>
      </c>
      <c r="E176">
        <f>'Stitching Log'!E176</f>
        <v>0</v>
      </c>
      <c r="F176">
        <f>'Stitching Log'!F176</f>
        <v>0</v>
      </c>
    </row>
    <row r="177" spans="1:6">
      <c r="A177" s="6">
        <f>'Stitching Log'!A177</f>
        <v>0</v>
      </c>
      <c r="B177">
        <f>'Stitching Log'!B177</f>
        <v>0</v>
      </c>
      <c r="C177">
        <f>'Stitching Log'!C177</f>
        <v>0</v>
      </c>
      <c r="D177">
        <f>'Stitching Log'!D177</f>
        <v>0</v>
      </c>
      <c r="E177">
        <f>'Stitching Log'!E177</f>
        <v>0</v>
      </c>
      <c r="F177">
        <f>'Stitching Log'!F177</f>
        <v>0</v>
      </c>
    </row>
    <row r="178" spans="1:6">
      <c r="A178" s="6">
        <f>'Stitching Log'!A178</f>
        <v>0</v>
      </c>
      <c r="B178">
        <f>'Stitching Log'!B178</f>
        <v>0</v>
      </c>
      <c r="C178">
        <f>'Stitching Log'!C178</f>
        <v>0</v>
      </c>
      <c r="D178">
        <f>'Stitching Log'!D178</f>
        <v>0</v>
      </c>
      <c r="E178">
        <f>'Stitching Log'!E178</f>
        <v>0</v>
      </c>
      <c r="F178">
        <f>'Stitching Log'!F178</f>
        <v>0</v>
      </c>
    </row>
    <row r="179" spans="1:6">
      <c r="A179" s="6">
        <f>'Stitching Log'!A179</f>
        <v>0</v>
      </c>
      <c r="B179">
        <f>'Stitching Log'!B179</f>
        <v>0</v>
      </c>
      <c r="C179">
        <f>'Stitching Log'!C179</f>
        <v>0</v>
      </c>
      <c r="D179">
        <f>'Stitching Log'!D179</f>
        <v>0</v>
      </c>
      <c r="E179">
        <f>'Stitching Log'!E179</f>
        <v>0</v>
      </c>
      <c r="F179">
        <f>'Stitching Log'!F179</f>
        <v>0</v>
      </c>
    </row>
    <row r="180" spans="1:6">
      <c r="A180" s="6">
        <f>'Stitching Log'!A180</f>
        <v>0</v>
      </c>
      <c r="B180">
        <f>'Stitching Log'!B180</f>
        <v>0</v>
      </c>
      <c r="C180">
        <f>'Stitching Log'!C180</f>
        <v>0</v>
      </c>
      <c r="D180">
        <f>'Stitching Log'!D180</f>
        <v>0</v>
      </c>
      <c r="E180">
        <f>'Stitching Log'!E180</f>
        <v>0</v>
      </c>
      <c r="F180">
        <f>'Stitching Log'!F180</f>
        <v>0</v>
      </c>
    </row>
    <row r="181" spans="1:6">
      <c r="A181" s="6">
        <f>'Stitching Log'!A181</f>
        <v>0</v>
      </c>
      <c r="B181">
        <f>'Stitching Log'!B181</f>
        <v>0</v>
      </c>
      <c r="C181">
        <f>'Stitching Log'!C181</f>
        <v>0</v>
      </c>
      <c r="D181">
        <f>'Stitching Log'!D181</f>
        <v>0</v>
      </c>
      <c r="E181">
        <f>'Stitching Log'!E181</f>
        <v>0</v>
      </c>
      <c r="F181">
        <f>'Stitching Log'!F181</f>
        <v>0</v>
      </c>
    </row>
    <row r="182" spans="1:6">
      <c r="A182" s="6">
        <f>'Stitching Log'!A182</f>
        <v>0</v>
      </c>
      <c r="B182">
        <f>'Stitching Log'!B182</f>
        <v>0</v>
      </c>
      <c r="C182">
        <f>'Stitching Log'!C182</f>
        <v>0</v>
      </c>
      <c r="D182">
        <f>'Stitching Log'!D182</f>
        <v>0</v>
      </c>
      <c r="E182">
        <f>'Stitching Log'!E182</f>
        <v>0</v>
      </c>
      <c r="F182">
        <f>'Stitching Log'!F182</f>
        <v>0</v>
      </c>
    </row>
    <row r="183" spans="1:6">
      <c r="A183" s="6">
        <f>'Stitching Log'!A183</f>
        <v>0</v>
      </c>
      <c r="B183">
        <f>'Stitching Log'!B183</f>
        <v>0</v>
      </c>
      <c r="C183">
        <f>'Stitching Log'!C183</f>
        <v>0</v>
      </c>
      <c r="D183">
        <f>'Stitching Log'!D183</f>
        <v>0</v>
      </c>
      <c r="E183">
        <f>'Stitching Log'!E183</f>
        <v>0</v>
      </c>
      <c r="F183">
        <f>'Stitching Log'!F183</f>
        <v>0</v>
      </c>
    </row>
    <row r="184" spans="1:6">
      <c r="A184" s="6">
        <f>'Stitching Log'!A184</f>
        <v>0</v>
      </c>
      <c r="B184">
        <f>'Stitching Log'!B184</f>
        <v>0</v>
      </c>
      <c r="C184">
        <f>'Stitching Log'!C184</f>
        <v>0</v>
      </c>
      <c r="D184">
        <f>'Stitching Log'!D184</f>
        <v>0</v>
      </c>
      <c r="E184">
        <f>'Stitching Log'!E184</f>
        <v>0</v>
      </c>
      <c r="F184">
        <f>'Stitching Log'!F184</f>
        <v>0</v>
      </c>
    </row>
    <row r="185" spans="1:6">
      <c r="A185" s="6">
        <f>'Stitching Log'!A185</f>
        <v>0</v>
      </c>
      <c r="B185">
        <f>'Stitching Log'!B185</f>
        <v>0</v>
      </c>
      <c r="C185">
        <f>'Stitching Log'!C185</f>
        <v>0</v>
      </c>
      <c r="D185">
        <f>'Stitching Log'!D185</f>
        <v>0</v>
      </c>
      <c r="E185">
        <f>'Stitching Log'!E185</f>
        <v>0</v>
      </c>
      <c r="F185">
        <f>'Stitching Log'!F185</f>
        <v>0</v>
      </c>
    </row>
    <row r="186" spans="1:6">
      <c r="A186" s="6">
        <f>'Stitching Log'!A186</f>
        <v>0</v>
      </c>
      <c r="B186">
        <f>'Stitching Log'!B186</f>
        <v>0</v>
      </c>
      <c r="C186">
        <f>'Stitching Log'!C186</f>
        <v>0</v>
      </c>
      <c r="D186">
        <f>'Stitching Log'!D186</f>
        <v>0</v>
      </c>
      <c r="E186">
        <f>'Stitching Log'!E186</f>
        <v>0</v>
      </c>
      <c r="F186">
        <f>'Stitching Log'!F186</f>
        <v>0</v>
      </c>
    </row>
    <row r="187" spans="1:6">
      <c r="A187" s="6">
        <f>'Stitching Log'!A187</f>
        <v>0</v>
      </c>
      <c r="B187">
        <f>'Stitching Log'!B187</f>
        <v>0</v>
      </c>
      <c r="C187">
        <f>'Stitching Log'!C187</f>
        <v>0</v>
      </c>
      <c r="D187">
        <f>'Stitching Log'!D187</f>
        <v>0</v>
      </c>
      <c r="E187">
        <f>'Stitching Log'!E187</f>
        <v>0</v>
      </c>
      <c r="F187">
        <f>'Stitching Log'!F187</f>
        <v>0</v>
      </c>
    </row>
    <row r="188" spans="1:6">
      <c r="A188" s="6">
        <f>'Stitching Log'!A188</f>
        <v>0</v>
      </c>
      <c r="B188">
        <f>'Stitching Log'!B188</f>
        <v>0</v>
      </c>
      <c r="C188">
        <f>'Stitching Log'!C188</f>
        <v>0</v>
      </c>
      <c r="D188">
        <f>'Stitching Log'!D188</f>
        <v>0</v>
      </c>
      <c r="E188">
        <f>'Stitching Log'!E188</f>
        <v>0</v>
      </c>
      <c r="F188">
        <f>'Stitching Log'!F188</f>
        <v>0</v>
      </c>
    </row>
    <row r="189" spans="1:6">
      <c r="A189" s="6">
        <f>'Stitching Log'!A189</f>
        <v>0</v>
      </c>
      <c r="B189">
        <f>'Stitching Log'!B189</f>
        <v>0</v>
      </c>
      <c r="C189">
        <f>'Stitching Log'!C189</f>
        <v>0</v>
      </c>
      <c r="D189">
        <f>'Stitching Log'!D189</f>
        <v>0</v>
      </c>
      <c r="E189">
        <f>'Stitching Log'!E189</f>
        <v>0</v>
      </c>
      <c r="F189">
        <f>'Stitching Log'!F189</f>
        <v>0</v>
      </c>
    </row>
    <row r="190" spans="1:6">
      <c r="A190" s="6">
        <f>'Stitching Log'!A190</f>
        <v>0</v>
      </c>
      <c r="B190">
        <f>'Stitching Log'!B190</f>
        <v>0</v>
      </c>
      <c r="C190">
        <f>'Stitching Log'!C190</f>
        <v>0</v>
      </c>
      <c r="D190">
        <f>'Stitching Log'!D190</f>
        <v>0</v>
      </c>
      <c r="E190">
        <f>'Stitching Log'!E190</f>
        <v>0</v>
      </c>
      <c r="F190">
        <f>'Stitching Log'!F190</f>
        <v>0</v>
      </c>
    </row>
    <row r="191" spans="1:6">
      <c r="A191" s="6">
        <f>'Stitching Log'!A191</f>
        <v>0</v>
      </c>
      <c r="B191">
        <f>'Stitching Log'!B191</f>
        <v>0</v>
      </c>
      <c r="C191">
        <f>'Stitching Log'!C191</f>
        <v>0</v>
      </c>
      <c r="D191">
        <f>'Stitching Log'!D191</f>
        <v>0</v>
      </c>
      <c r="E191">
        <f>'Stitching Log'!E191</f>
        <v>0</v>
      </c>
      <c r="F191">
        <f>'Stitching Log'!F191</f>
        <v>0</v>
      </c>
    </row>
    <row r="192" spans="1:6">
      <c r="A192" s="6">
        <f>'Stitching Log'!A192</f>
        <v>0</v>
      </c>
      <c r="B192">
        <f>'Stitching Log'!B192</f>
        <v>0</v>
      </c>
      <c r="C192">
        <f>'Stitching Log'!C192</f>
        <v>0</v>
      </c>
      <c r="D192">
        <f>'Stitching Log'!D192</f>
        <v>0</v>
      </c>
      <c r="E192">
        <f>'Stitching Log'!E192</f>
        <v>0</v>
      </c>
      <c r="F192">
        <f>'Stitching Log'!F192</f>
        <v>0</v>
      </c>
    </row>
    <row r="193" spans="1:6">
      <c r="A193" s="6">
        <f>'Stitching Log'!A193</f>
        <v>0</v>
      </c>
      <c r="B193">
        <f>'Stitching Log'!B193</f>
        <v>0</v>
      </c>
      <c r="C193">
        <f>'Stitching Log'!C193</f>
        <v>0</v>
      </c>
      <c r="D193">
        <f>'Stitching Log'!D193</f>
        <v>0</v>
      </c>
      <c r="E193">
        <f>'Stitching Log'!E193</f>
        <v>0</v>
      </c>
      <c r="F193">
        <f>'Stitching Log'!F193</f>
        <v>0</v>
      </c>
    </row>
    <row r="194" spans="1:6">
      <c r="A194" s="6">
        <f>'Stitching Log'!A194</f>
        <v>0</v>
      </c>
      <c r="B194">
        <f>'Stitching Log'!B194</f>
        <v>0</v>
      </c>
      <c r="C194">
        <f>'Stitching Log'!C194</f>
        <v>0</v>
      </c>
      <c r="D194">
        <f>'Stitching Log'!D194</f>
        <v>0</v>
      </c>
      <c r="E194">
        <f>'Stitching Log'!E194</f>
        <v>0</v>
      </c>
      <c r="F194">
        <f>'Stitching Log'!F194</f>
        <v>0</v>
      </c>
    </row>
    <row r="195" spans="1:6">
      <c r="A195" s="6">
        <f>'Stitching Log'!A195</f>
        <v>0</v>
      </c>
      <c r="B195">
        <f>'Stitching Log'!B195</f>
        <v>0</v>
      </c>
      <c r="C195">
        <f>'Stitching Log'!C195</f>
        <v>0</v>
      </c>
      <c r="D195">
        <f>'Stitching Log'!D195</f>
        <v>0</v>
      </c>
      <c r="E195">
        <f>'Stitching Log'!E195</f>
        <v>0</v>
      </c>
      <c r="F195">
        <f>'Stitching Log'!F195</f>
        <v>0</v>
      </c>
    </row>
    <row r="196" spans="1:6">
      <c r="A196" s="6">
        <f>'Stitching Log'!A196</f>
        <v>0</v>
      </c>
      <c r="B196">
        <f>'Stitching Log'!B196</f>
        <v>0</v>
      </c>
      <c r="C196">
        <f>'Stitching Log'!C196</f>
        <v>0</v>
      </c>
      <c r="D196">
        <f>'Stitching Log'!D196</f>
        <v>0</v>
      </c>
      <c r="E196">
        <f>'Stitching Log'!E196</f>
        <v>0</v>
      </c>
      <c r="F196">
        <f>'Stitching Log'!F196</f>
        <v>0</v>
      </c>
    </row>
    <row r="197" spans="1:6">
      <c r="A197" s="6">
        <f>'Stitching Log'!A197</f>
        <v>0</v>
      </c>
      <c r="B197">
        <f>'Stitching Log'!B197</f>
        <v>0</v>
      </c>
      <c r="C197">
        <f>'Stitching Log'!C197</f>
        <v>0</v>
      </c>
      <c r="D197">
        <f>'Stitching Log'!D197</f>
        <v>0</v>
      </c>
      <c r="E197">
        <f>'Stitching Log'!E197</f>
        <v>0</v>
      </c>
      <c r="F197">
        <f>'Stitching Log'!F197</f>
        <v>0</v>
      </c>
    </row>
    <row r="198" spans="1:6">
      <c r="A198" s="6">
        <f>'Stitching Log'!A198</f>
        <v>0</v>
      </c>
      <c r="B198">
        <f>'Stitching Log'!B198</f>
        <v>0</v>
      </c>
      <c r="C198">
        <f>'Stitching Log'!C198</f>
        <v>0</v>
      </c>
      <c r="D198">
        <f>'Stitching Log'!D198</f>
        <v>0</v>
      </c>
      <c r="E198">
        <f>'Stitching Log'!E198</f>
        <v>0</v>
      </c>
      <c r="F198">
        <f>'Stitching Log'!F198</f>
        <v>0</v>
      </c>
    </row>
    <row r="199" spans="1:6">
      <c r="A199" s="6">
        <f>'Stitching Log'!A199</f>
        <v>0</v>
      </c>
      <c r="B199">
        <f>'Stitching Log'!B199</f>
        <v>0</v>
      </c>
      <c r="C199">
        <f>'Stitching Log'!C199</f>
        <v>0</v>
      </c>
      <c r="D199">
        <f>'Stitching Log'!D199</f>
        <v>0</v>
      </c>
      <c r="E199">
        <f>'Stitching Log'!E199</f>
        <v>0</v>
      </c>
      <c r="F199">
        <f>'Stitching Log'!F199</f>
        <v>0</v>
      </c>
    </row>
    <row r="200" spans="1:6">
      <c r="A200" s="6">
        <f>'Stitching Log'!A200</f>
        <v>0</v>
      </c>
      <c r="B200">
        <f>'Stitching Log'!B200</f>
        <v>0</v>
      </c>
      <c r="C200">
        <f>'Stitching Log'!C200</f>
        <v>0</v>
      </c>
      <c r="D200">
        <f>'Stitching Log'!D200</f>
        <v>0</v>
      </c>
      <c r="E200">
        <f>'Stitching Log'!E200</f>
        <v>0</v>
      </c>
      <c r="F200">
        <f>'Stitching Log'!F200</f>
        <v>0</v>
      </c>
    </row>
    <row r="201" spans="1:6">
      <c r="A201" s="6">
        <f>'Stitching Log'!A201</f>
        <v>0</v>
      </c>
      <c r="B201">
        <f>'Stitching Log'!B201</f>
        <v>0</v>
      </c>
      <c r="C201">
        <f>'Stitching Log'!C201</f>
        <v>0</v>
      </c>
      <c r="D201">
        <f>'Stitching Log'!D201</f>
        <v>0</v>
      </c>
      <c r="E201">
        <f>'Stitching Log'!E201</f>
        <v>0</v>
      </c>
      <c r="F201">
        <f>'Stitching Log'!F201</f>
        <v>0</v>
      </c>
    </row>
    <row r="202" spans="1:6">
      <c r="A202" s="6">
        <f>'Stitching Log'!A202</f>
        <v>0</v>
      </c>
      <c r="B202">
        <f>'Stitching Log'!B202</f>
        <v>0</v>
      </c>
      <c r="C202">
        <f>'Stitching Log'!C202</f>
        <v>0</v>
      </c>
      <c r="D202">
        <f>'Stitching Log'!D202</f>
        <v>0</v>
      </c>
      <c r="E202">
        <f>'Stitching Log'!E202</f>
        <v>0</v>
      </c>
      <c r="F202">
        <f>'Stitching Log'!F202</f>
        <v>0</v>
      </c>
    </row>
    <row r="203" spans="1:6">
      <c r="A203" s="6">
        <f>'Stitching Log'!A203</f>
        <v>0</v>
      </c>
      <c r="B203">
        <f>'Stitching Log'!B203</f>
        <v>0</v>
      </c>
      <c r="C203">
        <f>'Stitching Log'!C203</f>
        <v>0</v>
      </c>
      <c r="D203">
        <f>'Stitching Log'!D203</f>
        <v>0</v>
      </c>
      <c r="E203">
        <f>'Stitching Log'!E203</f>
        <v>0</v>
      </c>
      <c r="F203">
        <f>'Stitching Log'!F203</f>
        <v>0</v>
      </c>
    </row>
    <row r="204" spans="1:6">
      <c r="A204" s="6">
        <f>'Stitching Log'!A204</f>
        <v>0</v>
      </c>
      <c r="B204">
        <f>'Stitching Log'!B204</f>
        <v>0</v>
      </c>
      <c r="C204">
        <f>'Stitching Log'!C204</f>
        <v>0</v>
      </c>
      <c r="D204">
        <f>'Stitching Log'!D204</f>
        <v>0</v>
      </c>
      <c r="E204">
        <f>'Stitching Log'!E204</f>
        <v>0</v>
      </c>
      <c r="F204">
        <f>'Stitching Log'!F204</f>
        <v>0</v>
      </c>
    </row>
    <row r="205" spans="1:6">
      <c r="A205" s="6">
        <f>'Stitching Log'!A205</f>
        <v>0</v>
      </c>
      <c r="B205">
        <f>'Stitching Log'!B205</f>
        <v>0</v>
      </c>
      <c r="C205">
        <f>'Stitching Log'!C205</f>
        <v>0</v>
      </c>
      <c r="D205">
        <f>'Stitching Log'!D205</f>
        <v>0</v>
      </c>
      <c r="E205">
        <f>'Stitching Log'!E205</f>
        <v>0</v>
      </c>
      <c r="F205">
        <f>'Stitching Log'!F205</f>
        <v>0</v>
      </c>
    </row>
    <row r="206" spans="1:6">
      <c r="A206" s="6">
        <f>'Stitching Log'!A206</f>
        <v>0</v>
      </c>
      <c r="B206">
        <f>'Stitching Log'!B206</f>
        <v>0</v>
      </c>
      <c r="C206">
        <f>'Stitching Log'!C206</f>
        <v>0</v>
      </c>
      <c r="D206">
        <f>'Stitching Log'!D206</f>
        <v>0</v>
      </c>
      <c r="E206">
        <f>'Stitching Log'!E206</f>
        <v>0</v>
      </c>
      <c r="F206">
        <f>'Stitching Log'!F206</f>
        <v>0</v>
      </c>
    </row>
    <row r="207" spans="1:6">
      <c r="A207" s="6">
        <f>'Stitching Log'!A207</f>
        <v>0</v>
      </c>
      <c r="B207">
        <f>'Stitching Log'!B207</f>
        <v>0</v>
      </c>
      <c r="C207">
        <f>'Stitching Log'!C207</f>
        <v>0</v>
      </c>
      <c r="D207">
        <f>'Stitching Log'!D207</f>
        <v>0</v>
      </c>
      <c r="E207">
        <f>'Stitching Log'!E207</f>
        <v>0</v>
      </c>
      <c r="F207">
        <f>'Stitching Log'!F207</f>
        <v>0</v>
      </c>
    </row>
    <row r="208" spans="1:6">
      <c r="A208" s="6">
        <f>'Stitching Log'!A208</f>
        <v>0</v>
      </c>
      <c r="B208">
        <f>'Stitching Log'!B208</f>
        <v>0</v>
      </c>
      <c r="C208">
        <f>'Stitching Log'!C208</f>
        <v>0</v>
      </c>
      <c r="D208">
        <f>'Stitching Log'!D208</f>
        <v>0</v>
      </c>
      <c r="E208">
        <f>'Stitching Log'!E208</f>
        <v>0</v>
      </c>
      <c r="F208">
        <f>'Stitching Log'!F208</f>
        <v>0</v>
      </c>
    </row>
    <row r="209" spans="1:6">
      <c r="A209" s="6">
        <f>'Stitching Log'!A209</f>
        <v>0</v>
      </c>
      <c r="B209">
        <f>'Stitching Log'!B209</f>
        <v>0</v>
      </c>
      <c r="C209">
        <f>'Stitching Log'!C209</f>
        <v>0</v>
      </c>
      <c r="D209">
        <f>'Stitching Log'!D209</f>
        <v>0</v>
      </c>
      <c r="E209">
        <f>'Stitching Log'!E209</f>
        <v>0</v>
      </c>
      <c r="F209">
        <f>'Stitching Log'!F209</f>
        <v>0</v>
      </c>
    </row>
    <row r="210" spans="1:6">
      <c r="A210" s="6">
        <f>'Stitching Log'!A210</f>
        <v>0</v>
      </c>
      <c r="B210">
        <f>'Stitching Log'!B210</f>
        <v>0</v>
      </c>
      <c r="C210">
        <f>'Stitching Log'!C210</f>
        <v>0</v>
      </c>
      <c r="D210">
        <f>'Stitching Log'!D210</f>
        <v>0</v>
      </c>
      <c r="E210">
        <f>'Stitching Log'!E210</f>
        <v>0</v>
      </c>
      <c r="F210">
        <f>'Stitching Log'!F210</f>
        <v>0</v>
      </c>
    </row>
    <row r="211" spans="1:6">
      <c r="A211" s="6">
        <f>'Stitching Log'!A211</f>
        <v>0</v>
      </c>
      <c r="B211">
        <f>'Stitching Log'!B211</f>
        <v>0</v>
      </c>
      <c r="C211">
        <f>'Stitching Log'!C211</f>
        <v>0</v>
      </c>
      <c r="D211">
        <f>'Stitching Log'!D211</f>
        <v>0</v>
      </c>
      <c r="E211">
        <f>'Stitching Log'!E211</f>
        <v>0</v>
      </c>
      <c r="F211">
        <f>'Stitching Log'!F211</f>
        <v>0</v>
      </c>
    </row>
    <row r="212" spans="1:6">
      <c r="A212" s="6">
        <f>'Stitching Log'!A212</f>
        <v>0</v>
      </c>
      <c r="B212">
        <f>'Stitching Log'!B212</f>
        <v>0</v>
      </c>
      <c r="C212">
        <f>'Stitching Log'!C212</f>
        <v>0</v>
      </c>
      <c r="D212">
        <f>'Stitching Log'!D212</f>
        <v>0</v>
      </c>
      <c r="E212">
        <f>'Stitching Log'!E212</f>
        <v>0</v>
      </c>
      <c r="F212">
        <f>'Stitching Log'!F212</f>
        <v>0</v>
      </c>
    </row>
    <row r="213" spans="1:6">
      <c r="A213" s="6">
        <f>'Stitching Log'!A213</f>
        <v>0</v>
      </c>
      <c r="B213">
        <f>'Stitching Log'!B213</f>
        <v>0</v>
      </c>
      <c r="C213">
        <f>'Stitching Log'!C213</f>
        <v>0</v>
      </c>
      <c r="D213">
        <f>'Stitching Log'!D213</f>
        <v>0</v>
      </c>
      <c r="E213">
        <f>'Stitching Log'!E213</f>
        <v>0</v>
      </c>
      <c r="F213">
        <f>'Stitching Log'!F213</f>
        <v>0</v>
      </c>
    </row>
    <row r="214" spans="1:6">
      <c r="A214" s="6">
        <f>'Stitching Log'!A214</f>
        <v>0</v>
      </c>
      <c r="B214">
        <f>'Stitching Log'!B214</f>
        <v>0</v>
      </c>
      <c r="C214">
        <f>'Stitching Log'!C214</f>
        <v>0</v>
      </c>
      <c r="D214">
        <f>'Stitching Log'!D214</f>
        <v>0</v>
      </c>
      <c r="E214">
        <f>'Stitching Log'!E214</f>
        <v>0</v>
      </c>
      <c r="F214">
        <f>'Stitching Log'!F214</f>
        <v>0</v>
      </c>
    </row>
    <row r="215" spans="1:6">
      <c r="A215" s="6">
        <f>'Stitching Log'!A215</f>
        <v>0</v>
      </c>
      <c r="B215">
        <f>'Stitching Log'!B215</f>
        <v>0</v>
      </c>
      <c r="C215">
        <f>'Stitching Log'!C215</f>
        <v>0</v>
      </c>
      <c r="D215">
        <f>'Stitching Log'!D215</f>
        <v>0</v>
      </c>
      <c r="E215">
        <f>'Stitching Log'!E215</f>
        <v>0</v>
      </c>
      <c r="F215">
        <f>'Stitching Log'!F215</f>
        <v>0</v>
      </c>
    </row>
    <row r="216" spans="1:6">
      <c r="A216" s="6">
        <f>'Stitching Log'!A216</f>
        <v>0</v>
      </c>
      <c r="B216">
        <f>'Stitching Log'!B216</f>
        <v>0</v>
      </c>
      <c r="C216">
        <f>'Stitching Log'!C216</f>
        <v>0</v>
      </c>
      <c r="D216">
        <f>'Stitching Log'!D216</f>
        <v>0</v>
      </c>
      <c r="E216">
        <f>'Stitching Log'!E216</f>
        <v>0</v>
      </c>
      <c r="F216">
        <f>'Stitching Log'!F216</f>
        <v>0</v>
      </c>
    </row>
    <row r="217" spans="1:6">
      <c r="A217" s="6">
        <f>'Stitching Log'!A217</f>
        <v>0</v>
      </c>
      <c r="B217">
        <f>'Stitching Log'!B217</f>
        <v>0</v>
      </c>
      <c r="C217">
        <f>'Stitching Log'!C217</f>
        <v>0</v>
      </c>
      <c r="D217">
        <f>'Stitching Log'!D217</f>
        <v>0</v>
      </c>
      <c r="E217">
        <f>'Stitching Log'!E217</f>
        <v>0</v>
      </c>
      <c r="F217">
        <f>'Stitching Log'!F217</f>
        <v>0</v>
      </c>
    </row>
    <row r="218" spans="1:6">
      <c r="A218" s="6">
        <f>'Stitching Log'!A218</f>
        <v>0</v>
      </c>
      <c r="B218">
        <f>'Stitching Log'!B218</f>
        <v>0</v>
      </c>
      <c r="C218">
        <f>'Stitching Log'!C218</f>
        <v>0</v>
      </c>
      <c r="D218">
        <f>'Stitching Log'!D218</f>
        <v>0</v>
      </c>
      <c r="E218">
        <f>'Stitching Log'!E218</f>
        <v>0</v>
      </c>
      <c r="F218">
        <f>'Stitching Log'!F218</f>
        <v>0</v>
      </c>
    </row>
    <row r="219" spans="1:6">
      <c r="A219" s="6">
        <f>'Stitching Log'!A219</f>
        <v>0</v>
      </c>
      <c r="B219">
        <f>'Stitching Log'!B219</f>
        <v>0</v>
      </c>
      <c r="C219">
        <f>'Stitching Log'!C219</f>
        <v>0</v>
      </c>
      <c r="D219">
        <f>'Stitching Log'!D219</f>
        <v>0</v>
      </c>
      <c r="E219">
        <f>'Stitching Log'!E219</f>
        <v>0</v>
      </c>
      <c r="F219">
        <f>'Stitching Log'!F219</f>
        <v>0</v>
      </c>
    </row>
    <row r="220" spans="1:6">
      <c r="A220" s="6">
        <f>'Stitching Log'!A220</f>
        <v>0</v>
      </c>
      <c r="B220">
        <f>'Stitching Log'!B220</f>
        <v>0</v>
      </c>
      <c r="C220">
        <f>'Stitching Log'!C220</f>
        <v>0</v>
      </c>
      <c r="D220">
        <f>'Stitching Log'!D220</f>
        <v>0</v>
      </c>
      <c r="E220">
        <f>'Stitching Log'!E220</f>
        <v>0</v>
      </c>
      <c r="F220">
        <f>'Stitching Log'!F220</f>
        <v>0</v>
      </c>
    </row>
    <row r="221" spans="1:6">
      <c r="A221" s="6">
        <f>'Stitching Log'!A221</f>
        <v>0</v>
      </c>
      <c r="B221">
        <f>'Stitching Log'!B221</f>
        <v>0</v>
      </c>
      <c r="C221">
        <f>'Stitching Log'!C221</f>
        <v>0</v>
      </c>
      <c r="D221">
        <f>'Stitching Log'!D221</f>
        <v>0</v>
      </c>
      <c r="E221">
        <f>'Stitching Log'!E221</f>
        <v>0</v>
      </c>
      <c r="F221">
        <f>'Stitching Log'!F221</f>
        <v>0</v>
      </c>
    </row>
    <row r="222" spans="1:6">
      <c r="A222" s="6">
        <f>'Stitching Log'!A222</f>
        <v>0</v>
      </c>
      <c r="B222">
        <f>'Stitching Log'!B222</f>
        <v>0</v>
      </c>
      <c r="C222">
        <f>'Stitching Log'!C222</f>
        <v>0</v>
      </c>
      <c r="D222">
        <f>'Stitching Log'!D222</f>
        <v>0</v>
      </c>
      <c r="E222">
        <f>'Stitching Log'!E222</f>
        <v>0</v>
      </c>
      <c r="F222">
        <f>'Stitching Log'!F222</f>
        <v>0</v>
      </c>
    </row>
    <row r="223" spans="1:6">
      <c r="A223" s="6">
        <f>'Stitching Log'!A223</f>
        <v>0</v>
      </c>
      <c r="B223">
        <f>'Stitching Log'!B223</f>
        <v>0</v>
      </c>
      <c r="C223">
        <f>'Stitching Log'!C223</f>
        <v>0</v>
      </c>
      <c r="D223">
        <f>'Stitching Log'!D223</f>
        <v>0</v>
      </c>
      <c r="E223">
        <f>'Stitching Log'!E223</f>
        <v>0</v>
      </c>
      <c r="F223">
        <f>'Stitching Log'!F223</f>
        <v>0</v>
      </c>
    </row>
    <row r="224" spans="1:6">
      <c r="A224" s="6">
        <f>'Stitching Log'!A224</f>
        <v>0</v>
      </c>
      <c r="B224">
        <f>'Stitching Log'!B224</f>
        <v>0</v>
      </c>
      <c r="C224">
        <f>'Stitching Log'!C224</f>
        <v>0</v>
      </c>
      <c r="D224">
        <f>'Stitching Log'!D224</f>
        <v>0</v>
      </c>
      <c r="E224">
        <f>'Stitching Log'!E224</f>
        <v>0</v>
      </c>
      <c r="F224">
        <f>'Stitching Log'!F224</f>
        <v>0</v>
      </c>
    </row>
    <row r="225" spans="1:6">
      <c r="A225" s="6">
        <f>'Stitching Log'!A225</f>
        <v>0</v>
      </c>
      <c r="B225">
        <f>'Stitching Log'!B225</f>
        <v>0</v>
      </c>
      <c r="C225">
        <f>'Stitching Log'!C225</f>
        <v>0</v>
      </c>
      <c r="D225">
        <f>'Stitching Log'!D225</f>
        <v>0</v>
      </c>
      <c r="E225">
        <f>'Stitching Log'!E225</f>
        <v>0</v>
      </c>
      <c r="F225">
        <f>'Stitching Log'!F225</f>
        <v>0</v>
      </c>
    </row>
    <row r="226" spans="1:6">
      <c r="A226" s="6">
        <f>'Stitching Log'!A226</f>
        <v>0</v>
      </c>
      <c r="B226">
        <f>'Stitching Log'!B226</f>
        <v>0</v>
      </c>
      <c r="C226">
        <f>'Stitching Log'!C226</f>
        <v>0</v>
      </c>
      <c r="D226">
        <f>'Stitching Log'!D226</f>
        <v>0</v>
      </c>
      <c r="E226">
        <f>'Stitching Log'!E226</f>
        <v>0</v>
      </c>
      <c r="F226">
        <f>'Stitching Log'!F226</f>
        <v>0</v>
      </c>
    </row>
    <row r="227" spans="1:6">
      <c r="A227" s="6">
        <f>'Stitching Log'!A227</f>
        <v>0</v>
      </c>
      <c r="B227">
        <f>'Stitching Log'!B227</f>
        <v>0</v>
      </c>
      <c r="C227">
        <f>'Stitching Log'!C227</f>
        <v>0</v>
      </c>
      <c r="D227">
        <f>'Stitching Log'!D227</f>
        <v>0</v>
      </c>
      <c r="E227">
        <f>'Stitching Log'!E227</f>
        <v>0</v>
      </c>
      <c r="F227">
        <f>'Stitching Log'!F227</f>
        <v>0</v>
      </c>
    </row>
    <row r="228" spans="1:6">
      <c r="A228" s="6">
        <f>'Stitching Log'!A228</f>
        <v>0</v>
      </c>
      <c r="B228">
        <f>'Stitching Log'!B228</f>
        <v>0</v>
      </c>
      <c r="C228">
        <f>'Stitching Log'!C228</f>
        <v>0</v>
      </c>
      <c r="D228">
        <f>'Stitching Log'!D228</f>
        <v>0</v>
      </c>
      <c r="E228">
        <f>'Stitching Log'!E228</f>
        <v>0</v>
      </c>
      <c r="F228">
        <f>'Stitching Log'!F228</f>
        <v>0</v>
      </c>
    </row>
    <row r="229" spans="1:6">
      <c r="A229" s="6">
        <f>'Stitching Log'!A229</f>
        <v>0</v>
      </c>
      <c r="B229">
        <f>'Stitching Log'!B229</f>
        <v>0</v>
      </c>
      <c r="C229">
        <f>'Stitching Log'!C229</f>
        <v>0</v>
      </c>
      <c r="D229">
        <f>'Stitching Log'!D229</f>
        <v>0</v>
      </c>
      <c r="E229">
        <f>'Stitching Log'!E229</f>
        <v>0</v>
      </c>
      <c r="F229">
        <f>'Stitching Log'!F229</f>
        <v>0</v>
      </c>
    </row>
    <row r="230" spans="1:6">
      <c r="A230" s="6">
        <f>'Stitching Log'!A230</f>
        <v>0</v>
      </c>
      <c r="B230">
        <f>'Stitching Log'!B230</f>
        <v>0</v>
      </c>
      <c r="C230">
        <f>'Stitching Log'!C230</f>
        <v>0</v>
      </c>
      <c r="D230">
        <f>'Stitching Log'!D230</f>
        <v>0</v>
      </c>
      <c r="E230">
        <f>'Stitching Log'!E230</f>
        <v>0</v>
      </c>
      <c r="F230">
        <f>'Stitching Log'!F230</f>
        <v>0</v>
      </c>
    </row>
    <row r="231" spans="1:6">
      <c r="A231" s="6">
        <f>'Stitching Log'!A231</f>
        <v>0</v>
      </c>
      <c r="B231">
        <f>'Stitching Log'!B231</f>
        <v>0</v>
      </c>
      <c r="C231">
        <f>'Stitching Log'!C231</f>
        <v>0</v>
      </c>
      <c r="D231">
        <f>'Stitching Log'!D231</f>
        <v>0</v>
      </c>
      <c r="E231">
        <f>'Stitching Log'!E231</f>
        <v>0</v>
      </c>
      <c r="F231">
        <f>'Stitching Log'!F231</f>
        <v>0</v>
      </c>
    </row>
    <row r="232" spans="1:6">
      <c r="A232" s="6">
        <f>'Stitching Log'!A232</f>
        <v>0</v>
      </c>
      <c r="B232">
        <f>'Stitching Log'!B232</f>
        <v>0</v>
      </c>
      <c r="C232">
        <f>'Stitching Log'!C232</f>
        <v>0</v>
      </c>
      <c r="D232">
        <f>'Stitching Log'!D232</f>
        <v>0</v>
      </c>
      <c r="E232">
        <f>'Stitching Log'!E232</f>
        <v>0</v>
      </c>
      <c r="F232">
        <f>'Stitching Log'!F232</f>
        <v>0</v>
      </c>
    </row>
    <row r="233" spans="1:6">
      <c r="A233" s="6">
        <f>'Stitching Log'!A233</f>
        <v>0</v>
      </c>
      <c r="B233">
        <f>'Stitching Log'!B233</f>
        <v>0</v>
      </c>
      <c r="C233">
        <f>'Stitching Log'!C233</f>
        <v>0</v>
      </c>
      <c r="D233">
        <f>'Stitching Log'!D233</f>
        <v>0</v>
      </c>
      <c r="E233">
        <f>'Stitching Log'!E233</f>
        <v>0</v>
      </c>
      <c r="F233">
        <f>'Stitching Log'!F233</f>
        <v>0</v>
      </c>
    </row>
    <row r="234" spans="1:6">
      <c r="A234" s="6">
        <f>'Stitching Log'!A234</f>
        <v>0</v>
      </c>
      <c r="B234">
        <f>'Stitching Log'!B234</f>
        <v>0</v>
      </c>
      <c r="C234">
        <f>'Stitching Log'!C234</f>
        <v>0</v>
      </c>
      <c r="D234">
        <f>'Stitching Log'!D234</f>
        <v>0</v>
      </c>
      <c r="E234">
        <f>'Stitching Log'!E234</f>
        <v>0</v>
      </c>
      <c r="F234">
        <f>'Stitching Log'!F234</f>
        <v>0</v>
      </c>
    </row>
    <row r="235" spans="1:6">
      <c r="A235" s="6">
        <f>'Stitching Log'!A235</f>
        <v>0</v>
      </c>
      <c r="B235">
        <f>'Stitching Log'!B235</f>
        <v>0</v>
      </c>
      <c r="C235">
        <f>'Stitching Log'!C235</f>
        <v>0</v>
      </c>
      <c r="D235">
        <f>'Stitching Log'!D235</f>
        <v>0</v>
      </c>
      <c r="E235">
        <f>'Stitching Log'!E235</f>
        <v>0</v>
      </c>
      <c r="F235">
        <f>'Stitching Log'!F235</f>
        <v>0</v>
      </c>
    </row>
    <row r="236" spans="1:6">
      <c r="A236" s="6">
        <f>'Stitching Log'!A236</f>
        <v>0</v>
      </c>
      <c r="B236">
        <f>'Stitching Log'!B236</f>
        <v>0</v>
      </c>
      <c r="C236">
        <f>'Stitching Log'!C236</f>
        <v>0</v>
      </c>
      <c r="D236">
        <f>'Stitching Log'!D236</f>
        <v>0</v>
      </c>
      <c r="E236">
        <f>'Stitching Log'!E236</f>
        <v>0</v>
      </c>
      <c r="F236">
        <f>'Stitching Log'!F236</f>
        <v>0</v>
      </c>
    </row>
    <row r="237" spans="1:6">
      <c r="A237" s="6">
        <f>'Stitching Log'!A237</f>
        <v>0</v>
      </c>
      <c r="B237">
        <f>'Stitching Log'!B237</f>
        <v>0</v>
      </c>
      <c r="C237">
        <f>'Stitching Log'!C237</f>
        <v>0</v>
      </c>
      <c r="D237">
        <f>'Stitching Log'!D237</f>
        <v>0</v>
      </c>
      <c r="E237">
        <f>'Stitching Log'!E237</f>
        <v>0</v>
      </c>
      <c r="F237">
        <f>'Stitching Log'!F237</f>
        <v>0</v>
      </c>
    </row>
    <row r="238" spans="1:6">
      <c r="A238" s="6">
        <f>'Stitching Log'!A238</f>
        <v>0</v>
      </c>
      <c r="B238">
        <f>'Stitching Log'!B238</f>
        <v>0</v>
      </c>
      <c r="C238">
        <f>'Stitching Log'!C238</f>
        <v>0</v>
      </c>
      <c r="D238">
        <f>'Stitching Log'!D238</f>
        <v>0</v>
      </c>
      <c r="E238">
        <f>'Stitching Log'!E238</f>
        <v>0</v>
      </c>
      <c r="F238">
        <f>'Stitching Log'!F238</f>
        <v>0</v>
      </c>
    </row>
    <row r="239" spans="1:6">
      <c r="A239" s="6">
        <f>'Stitching Log'!A239</f>
        <v>0</v>
      </c>
      <c r="B239">
        <f>'Stitching Log'!B239</f>
        <v>0</v>
      </c>
      <c r="C239">
        <f>'Stitching Log'!C239</f>
        <v>0</v>
      </c>
      <c r="D239">
        <f>'Stitching Log'!D239</f>
        <v>0</v>
      </c>
      <c r="E239">
        <f>'Stitching Log'!E239</f>
        <v>0</v>
      </c>
      <c r="F239">
        <f>'Stitching Log'!F239</f>
        <v>0</v>
      </c>
    </row>
    <row r="240" spans="1:6">
      <c r="A240" s="6">
        <f>'Stitching Log'!A240</f>
        <v>0</v>
      </c>
      <c r="B240">
        <f>'Stitching Log'!B240</f>
        <v>0</v>
      </c>
      <c r="C240">
        <f>'Stitching Log'!C240</f>
        <v>0</v>
      </c>
      <c r="D240">
        <f>'Stitching Log'!D240</f>
        <v>0</v>
      </c>
      <c r="E240">
        <f>'Stitching Log'!E240</f>
        <v>0</v>
      </c>
      <c r="F240">
        <f>'Stitching Log'!F240</f>
        <v>0</v>
      </c>
    </row>
    <row r="241" spans="1:6">
      <c r="A241" s="6">
        <f>'Stitching Log'!A241</f>
        <v>0</v>
      </c>
      <c r="B241">
        <f>'Stitching Log'!B241</f>
        <v>0</v>
      </c>
      <c r="C241">
        <f>'Stitching Log'!C241</f>
        <v>0</v>
      </c>
      <c r="D241">
        <f>'Stitching Log'!D241</f>
        <v>0</v>
      </c>
      <c r="E241">
        <f>'Stitching Log'!E241</f>
        <v>0</v>
      </c>
      <c r="F241">
        <f>'Stitching Log'!F241</f>
        <v>0</v>
      </c>
    </row>
    <row r="242" spans="1:6">
      <c r="A242" s="6">
        <f>'Stitching Log'!A242</f>
        <v>0</v>
      </c>
      <c r="B242">
        <f>'Stitching Log'!B242</f>
        <v>0</v>
      </c>
      <c r="C242">
        <f>'Stitching Log'!C242</f>
        <v>0</v>
      </c>
      <c r="D242">
        <f>'Stitching Log'!D242</f>
        <v>0</v>
      </c>
      <c r="E242">
        <f>'Stitching Log'!E242</f>
        <v>0</v>
      </c>
      <c r="F242">
        <f>'Stitching Log'!F242</f>
        <v>0</v>
      </c>
    </row>
    <row r="243" spans="1:6">
      <c r="A243" s="6">
        <f>'Stitching Log'!A243</f>
        <v>0</v>
      </c>
      <c r="B243">
        <f>'Stitching Log'!B243</f>
        <v>0</v>
      </c>
      <c r="C243">
        <f>'Stitching Log'!C243</f>
        <v>0</v>
      </c>
      <c r="D243">
        <f>'Stitching Log'!D243</f>
        <v>0</v>
      </c>
      <c r="E243">
        <f>'Stitching Log'!E243</f>
        <v>0</v>
      </c>
      <c r="F243">
        <f>'Stitching Log'!F243</f>
        <v>0</v>
      </c>
    </row>
    <row r="244" spans="1:6">
      <c r="A244" s="6">
        <f>'Stitching Log'!A244</f>
        <v>0</v>
      </c>
      <c r="B244">
        <f>'Stitching Log'!B244</f>
        <v>0</v>
      </c>
      <c r="C244">
        <f>'Stitching Log'!C244</f>
        <v>0</v>
      </c>
      <c r="D244">
        <f>'Stitching Log'!D244</f>
        <v>0</v>
      </c>
      <c r="E244">
        <f>'Stitching Log'!E244</f>
        <v>0</v>
      </c>
      <c r="F244">
        <f>'Stitching Log'!F244</f>
        <v>0</v>
      </c>
    </row>
    <row r="245" spans="1:6">
      <c r="A245" s="6">
        <f>'Stitching Log'!A245</f>
        <v>0</v>
      </c>
      <c r="B245">
        <f>'Stitching Log'!B245</f>
        <v>0</v>
      </c>
      <c r="C245">
        <f>'Stitching Log'!C245</f>
        <v>0</v>
      </c>
      <c r="D245">
        <f>'Stitching Log'!D245</f>
        <v>0</v>
      </c>
      <c r="E245">
        <f>'Stitching Log'!E245</f>
        <v>0</v>
      </c>
      <c r="F245">
        <f>'Stitching Log'!F245</f>
        <v>0</v>
      </c>
    </row>
    <row r="246" spans="1:6">
      <c r="A246" s="6">
        <f>'Stitching Log'!A246</f>
        <v>0</v>
      </c>
      <c r="B246">
        <f>'Stitching Log'!B246</f>
        <v>0</v>
      </c>
      <c r="C246">
        <f>'Stitching Log'!C246</f>
        <v>0</v>
      </c>
      <c r="D246">
        <f>'Stitching Log'!D246</f>
        <v>0</v>
      </c>
      <c r="E246">
        <f>'Stitching Log'!E246</f>
        <v>0</v>
      </c>
      <c r="F246">
        <f>'Stitching Log'!F246</f>
        <v>0</v>
      </c>
    </row>
    <row r="247" spans="1:6">
      <c r="A247" s="6">
        <f>'Stitching Log'!A247</f>
        <v>0</v>
      </c>
      <c r="B247">
        <f>'Stitching Log'!B247</f>
        <v>0</v>
      </c>
      <c r="C247">
        <f>'Stitching Log'!C247</f>
        <v>0</v>
      </c>
      <c r="D247">
        <f>'Stitching Log'!D247</f>
        <v>0</v>
      </c>
      <c r="E247">
        <f>'Stitching Log'!E247</f>
        <v>0</v>
      </c>
      <c r="F247">
        <f>'Stitching Log'!F247</f>
        <v>0</v>
      </c>
    </row>
    <row r="248" spans="1:6">
      <c r="A248" s="6">
        <f>'Stitching Log'!A248</f>
        <v>0</v>
      </c>
      <c r="B248">
        <f>'Stitching Log'!B248</f>
        <v>0</v>
      </c>
      <c r="C248">
        <f>'Stitching Log'!C248</f>
        <v>0</v>
      </c>
      <c r="D248">
        <f>'Stitching Log'!D248</f>
        <v>0</v>
      </c>
      <c r="E248">
        <f>'Stitching Log'!E248</f>
        <v>0</v>
      </c>
      <c r="F248">
        <f>'Stitching Log'!F248</f>
        <v>0</v>
      </c>
    </row>
    <row r="249" spans="1:6">
      <c r="A249" s="6">
        <f>'Stitching Log'!A249</f>
        <v>0</v>
      </c>
      <c r="B249">
        <f>'Stitching Log'!B249</f>
        <v>0</v>
      </c>
      <c r="C249">
        <f>'Stitching Log'!C249</f>
        <v>0</v>
      </c>
      <c r="D249">
        <f>'Stitching Log'!D249</f>
        <v>0</v>
      </c>
      <c r="E249">
        <f>'Stitching Log'!E249</f>
        <v>0</v>
      </c>
      <c r="F249">
        <f>'Stitching Log'!F249</f>
        <v>0</v>
      </c>
    </row>
    <row r="250" spans="1:6">
      <c r="A250" s="6">
        <f>'Stitching Log'!A250</f>
        <v>0</v>
      </c>
      <c r="B250">
        <f>'Stitching Log'!B250</f>
        <v>0</v>
      </c>
      <c r="C250">
        <f>'Stitching Log'!C250</f>
        <v>0</v>
      </c>
      <c r="D250">
        <f>'Stitching Log'!D250</f>
        <v>0</v>
      </c>
      <c r="E250">
        <f>'Stitching Log'!E250</f>
        <v>0</v>
      </c>
      <c r="F250">
        <f>'Stitching Log'!F250</f>
        <v>0</v>
      </c>
    </row>
    <row r="251" spans="1:6">
      <c r="A251" s="6">
        <f>'Stitching Log'!A251</f>
        <v>0</v>
      </c>
      <c r="B251">
        <f>'Stitching Log'!B251</f>
        <v>0</v>
      </c>
      <c r="C251">
        <f>'Stitching Log'!C251</f>
        <v>0</v>
      </c>
      <c r="D251">
        <f>'Stitching Log'!D251</f>
        <v>0</v>
      </c>
      <c r="E251">
        <f>'Stitching Log'!E251</f>
        <v>0</v>
      </c>
      <c r="F251">
        <f>'Stitching Log'!F251</f>
        <v>0</v>
      </c>
    </row>
    <row r="252" spans="1:6">
      <c r="A252" s="6">
        <f>'Stitching Log'!A252</f>
        <v>0</v>
      </c>
      <c r="B252">
        <f>'Stitching Log'!B252</f>
        <v>0</v>
      </c>
      <c r="C252">
        <f>'Stitching Log'!C252</f>
        <v>0</v>
      </c>
      <c r="D252">
        <f>'Stitching Log'!D252</f>
        <v>0</v>
      </c>
      <c r="E252">
        <f>'Stitching Log'!E252</f>
        <v>0</v>
      </c>
      <c r="F252">
        <f>'Stitching Log'!F252</f>
        <v>0</v>
      </c>
    </row>
    <row r="253" spans="1:6">
      <c r="A253" s="6">
        <f>'Stitching Log'!A253</f>
        <v>0</v>
      </c>
      <c r="B253">
        <f>'Stitching Log'!B253</f>
        <v>0</v>
      </c>
      <c r="C253">
        <f>'Stitching Log'!C253</f>
        <v>0</v>
      </c>
      <c r="D253">
        <f>'Stitching Log'!D253</f>
        <v>0</v>
      </c>
      <c r="E253">
        <f>'Stitching Log'!E253</f>
        <v>0</v>
      </c>
      <c r="F253">
        <f>'Stitching Log'!F253</f>
        <v>0</v>
      </c>
    </row>
    <row r="254" spans="1:6">
      <c r="A254" s="6">
        <f>'Stitching Log'!A254</f>
        <v>0</v>
      </c>
      <c r="B254">
        <f>'Stitching Log'!B254</f>
        <v>0</v>
      </c>
      <c r="C254">
        <f>'Stitching Log'!C254</f>
        <v>0</v>
      </c>
      <c r="D254">
        <f>'Stitching Log'!D254</f>
        <v>0</v>
      </c>
      <c r="E254">
        <f>'Stitching Log'!E254</f>
        <v>0</v>
      </c>
      <c r="F254">
        <f>'Stitching Log'!F254</f>
        <v>0</v>
      </c>
    </row>
    <row r="255" spans="1:6">
      <c r="A255" s="6">
        <f>'Stitching Log'!A255</f>
        <v>0</v>
      </c>
      <c r="B255">
        <f>'Stitching Log'!B255</f>
        <v>0</v>
      </c>
      <c r="C255">
        <f>'Stitching Log'!C255</f>
        <v>0</v>
      </c>
      <c r="D255">
        <f>'Stitching Log'!D255</f>
        <v>0</v>
      </c>
      <c r="E255">
        <f>'Stitching Log'!E255</f>
        <v>0</v>
      </c>
      <c r="F255">
        <f>'Stitching Log'!F255</f>
        <v>0</v>
      </c>
    </row>
    <row r="256" spans="1:6">
      <c r="A256" s="6">
        <f>'Stitching Log'!A256</f>
        <v>0</v>
      </c>
      <c r="B256">
        <f>'Stitching Log'!B256</f>
        <v>0</v>
      </c>
      <c r="C256">
        <f>'Stitching Log'!C256</f>
        <v>0</v>
      </c>
      <c r="D256">
        <f>'Stitching Log'!D256</f>
        <v>0</v>
      </c>
      <c r="E256">
        <f>'Stitching Log'!E256</f>
        <v>0</v>
      </c>
      <c r="F256">
        <f>'Stitching Log'!F256</f>
        <v>0</v>
      </c>
    </row>
    <row r="257" spans="1:6">
      <c r="A257" s="6">
        <f>'Stitching Log'!A257</f>
        <v>0</v>
      </c>
      <c r="B257">
        <f>'Stitching Log'!B257</f>
        <v>0</v>
      </c>
      <c r="C257">
        <f>'Stitching Log'!C257</f>
        <v>0</v>
      </c>
      <c r="D257">
        <f>'Stitching Log'!D257</f>
        <v>0</v>
      </c>
      <c r="E257">
        <f>'Stitching Log'!E257</f>
        <v>0</v>
      </c>
      <c r="F257">
        <f>'Stitching Log'!F257</f>
        <v>0</v>
      </c>
    </row>
    <row r="258" spans="1:6">
      <c r="A258" s="6">
        <f>'Stitching Log'!A258</f>
        <v>0</v>
      </c>
      <c r="B258">
        <f>'Stitching Log'!B258</f>
        <v>0</v>
      </c>
      <c r="C258">
        <f>'Stitching Log'!C258</f>
        <v>0</v>
      </c>
      <c r="D258">
        <f>'Stitching Log'!D258</f>
        <v>0</v>
      </c>
      <c r="E258">
        <f>'Stitching Log'!E258</f>
        <v>0</v>
      </c>
      <c r="F258">
        <f>'Stitching Log'!F258</f>
        <v>0</v>
      </c>
    </row>
    <row r="259" spans="1:6">
      <c r="A259" s="6">
        <f>'Stitching Log'!A259</f>
        <v>0</v>
      </c>
      <c r="B259">
        <f>'Stitching Log'!B259</f>
        <v>0</v>
      </c>
      <c r="C259">
        <f>'Stitching Log'!C259</f>
        <v>0</v>
      </c>
      <c r="D259">
        <f>'Stitching Log'!D259</f>
        <v>0</v>
      </c>
      <c r="E259">
        <f>'Stitching Log'!E259</f>
        <v>0</v>
      </c>
      <c r="F259">
        <f>'Stitching Log'!F259</f>
        <v>0</v>
      </c>
    </row>
    <row r="260" spans="1:6">
      <c r="A260" s="6">
        <f>'Stitching Log'!A260</f>
        <v>0</v>
      </c>
      <c r="B260">
        <f>'Stitching Log'!B260</f>
        <v>0</v>
      </c>
      <c r="C260">
        <f>'Stitching Log'!C260</f>
        <v>0</v>
      </c>
      <c r="D260">
        <f>'Stitching Log'!D260</f>
        <v>0</v>
      </c>
      <c r="E260">
        <f>'Stitching Log'!E260</f>
        <v>0</v>
      </c>
      <c r="F260">
        <f>'Stitching Log'!F260</f>
        <v>0</v>
      </c>
    </row>
    <row r="261" spans="1:6">
      <c r="A261" s="6">
        <f>'Stitching Log'!A261</f>
        <v>0</v>
      </c>
      <c r="B261">
        <f>'Stitching Log'!B261</f>
        <v>0</v>
      </c>
      <c r="C261">
        <f>'Stitching Log'!C261</f>
        <v>0</v>
      </c>
      <c r="D261">
        <f>'Stitching Log'!D261</f>
        <v>0</v>
      </c>
      <c r="E261">
        <f>'Stitching Log'!E261</f>
        <v>0</v>
      </c>
      <c r="F261">
        <f>'Stitching Log'!F261</f>
        <v>0</v>
      </c>
    </row>
    <row r="262" spans="1:6">
      <c r="A262" s="6">
        <f>'Stitching Log'!A262</f>
        <v>0</v>
      </c>
      <c r="B262">
        <f>'Stitching Log'!B262</f>
        <v>0</v>
      </c>
      <c r="C262">
        <f>'Stitching Log'!C262</f>
        <v>0</v>
      </c>
      <c r="D262">
        <f>'Stitching Log'!D262</f>
        <v>0</v>
      </c>
      <c r="E262">
        <f>'Stitching Log'!E262</f>
        <v>0</v>
      </c>
      <c r="F262">
        <f>'Stitching Log'!F262</f>
        <v>0</v>
      </c>
    </row>
    <row r="263" spans="1:6">
      <c r="A263" s="6">
        <f>'Stitching Log'!A263</f>
        <v>0</v>
      </c>
      <c r="B263">
        <f>'Stitching Log'!B263</f>
        <v>0</v>
      </c>
      <c r="C263">
        <f>'Stitching Log'!C263</f>
        <v>0</v>
      </c>
      <c r="D263">
        <f>'Stitching Log'!D263</f>
        <v>0</v>
      </c>
      <c r="E263">
        <f>'Stitching Log'!E263</f>
        <v>0</v>
      </c>
      <c r="F263">
        <f>'Stitching Log'!F263</f>
        <v>0</v>
      </c>
    </row>
    <row r="264" spans="1:6">
      <c r="A264" s="6">
        <f>'Stitching Log'!A264</f>
        <v>0</v>
      </c>
      <c r="B264">
        <f>'Stitching Log'!B264</f>
        <v>0</v>
      </c>
      <c r="C264">
        <f>'Stitching Log'!C264</f>
        <v>0</v>
      </c>
      <c r="D264">
        <f>'Stitching Log'!D264</f>
        <v>0</v>
      </c>
      <c r="E264">
        <f>'Stitching Log'!E264</f>
        <v>0</v>
      </c>
      <c r="F264">
        <f>'Stitching Log'!F264</f>
        <v>0</v>
      </c>
    </row>
    <row r="265" spans="1:6">
      <c r="A265" s="6">
        <f>'Stitching Log'!A265</f>
        <v>0</v>
      </c>
      <c r="B265">
        <f>'Stitching Log'!B265</f>
        <v>0</v>
      </c>
      <c r="C265">
        <f>'Stitching Log'!C265</f>
        <v>0</v>
      </c>
      <c r="D265">
        <f>'Stitching Log'!D265</f>
        <v>0</v>
      </c>
      <c r="E265">
        <f>'Stitching Log'!E265</f>
        <v>0</v>
      </c>
      <c r="F265">
        <f>'Stitching Log'!F265</f>
        <v>0</v>
      </c>
    </row>
    <row r="266" spans="1:6">
      <c r="A266" s="6">
        <f>'Stitching Log'!A266</f>
        <v>0</v>
      </c>
      <c r="B266">
        <f>'Stitching Log'!B266</f>
        <v>0</v>
      </c>
      <c r="C266">
        <f>'Stitching Log'!C266</f>
        <v>0</v>
      </c>
      <c r="D266">
        <f>'Stitching Log'!D266</f>
        <v>0</v>
      </c>
      <c r="E266">
        <f>'Stitching Log'!E266</f>
        <v>0</v>
      </c>
      <c r="F266">
        <f>'Stitching Log'!F266</f>
        <v>0</v>
      </c>
    </row>
    <row r="267" spans="1:6">
      <c r="A267" s="6">
        <f>'Stitching Log'!A267</f>
        <v>0</v>
      </c>
      <c r="B267">
        <f>'Stitching Log'!B267</f>
        <v>0</v>
      </c>
      <c r="C267">
        <f>'Stitching Log'!C267</f>
        <v>0</v>
      </c>
      <c r="D267">
        <f>'Stitching Log'!D267</f>
        <v>0</v>
      </c>
      <c r="E267">
        <f>'Stitching Log'!E267</f>
        <v>0</v>
      </c>
      <c r="F267">
        <f>'Stitching Log'!F267</f>
        <v>0</v>
      </c>
    </row>
    <row r="268" spans="1:6">
      <c r="A268" s="6">
        <f>'Stitching Log'!A268</f>
        <v>0</v>
      </c>
      <c r="B268">
        <f>'Stitching Log'!B268</f>
        <v>0</v>
      </c>
      <c r="C268">
        <f>'Stitching Log'!C268</f>
        <v>0</v>
      </c>
      <c r="D268">
        <f>'Stitching Log'!D268</f>
        <v>0</v>
      </c>
      <c r="E268">
        <f>'Stitching Log'!E268</f>
        <v>0</v>
      </c>
      <c r="F268">
        <f>'Stitching Log'!F268</f>
        <v>0</v>
      </c>
    </row>
    <row r="269" spans="1:6">
      <c r="A269" s="6">
        <f>'Stitching Log'!A269</f>
        <v>0</v>
      </c>
      <c r="B269">
        <f>'Stitching Log'!B269</f>
        <v>0</v>
      </c>
      <c r="C269">
        <f>'Stitching Log'!C269</f>
        <v>0</v>
      </c>
      <c r="D269">
        <f>'Stitching Log'!D269</f>
        <v>0</v>
      </c>
      <c r="E269">
        <f>'Stitching Log'!E269</f>
        <v>0</v>
      </c>
      <c r="F269">
        <f>'Stitching Log'!F269</f>
        <v>0</v>
      </c>
    </row>
    <row r="270" spans="1:6">
      <c r="A270" s="6">
        <f>'Stitching Log'!A270</f>
        <v>0</v>
      </c>
      <c r="B270">
        <f>'Stitching Log'!B270</f>
        <v>0</v>
      </c>
      <c r="C270">
        <f>'Stitching Log'!C270</f>
        <v>0</v>
      </c>
      <c r="D270">
        <f>'Stitching Log'!D270</f>
        <v>0</v>
      </c>
      <c r="E270">
        <f>'Stitching Log'!E270</f>
        <v>0</v>
      </c>
      <c r="F270">
        <f>'Stitching Log'!F270</f>
        <v>0</v>
      </c>
    </row>
    <row r="271" spans="1:6">
      <c r="A271" s="6">
        <f>'Stitching Log'!A271</f>
        <v>0</v>
      </c>
      <c r="B271">
        <f>'Stitching Log'!B271</f>
        <v>0</v>
      </c>
      <c r="C271">
        <f>'Stitching Log'!C271</f>
        <v>0</v>
      </c>
      <c r="D271">
        <f>'Stitching Log'!D271</f>
        <v>0</v>
      </c>
      <c r="E271">
        <f>'Stitching Log'!E271</f>
        <v>0</v>
      </c>
      <c r="F271">
        <f>'Stitching Log'!F271</f>
        <v>0</v>
      </c>
    </row>
    <row r="272" spans="1:6">
      <c r="A272" s="6">
        <f>'Stitching Log'!A272</f>
        <v>0</v>
      </c>
      <c r="B272">
        <f>'Stitching Log'!B272</f>
        <v>0</v>
      </c>
      <c r="C272">
        <f>'Stitching Log'!C272</f>
        <v>0</v>
      </c>
      <c r="D272">
        <f>'Stitching Log'!D272</f>
        <v>0</v>
      </c>
      <c r="E272">
        <f>'Stitching Log'!E272</f>
        <v>0</v>
      </c>
      <c r="F272">
        <f>'Stitching Log'!F272</f>
        <v>0</v>
      </c>
    </row>
    <row r="273" spans="1:6">
      <c r="A273" s="6">
        <f>'Stitching Log'!A273</f>
        <v>0</v>
      </c>
      <c r="B273">
        <f>'Stitching Log'!B273</f>
        <v>0</v>
      </c>
      <c r="C273">
        <f>'Stitching Log'!C273</f>
        <v>0</v>
      </c>
      <c r="D273">
        <f>'Stitching Log'!D273</f>
        <v>0</v>
      </c>
      <c r="E273">
        <f>'Stitching Log'!E273</f>
        <v>0</v>
      </c>
      <c r="F273">
        <f>'Stitching Log'!F273</f>
        <v>0</v>
      </c>
    </row>
    <row r="274" spans="1:6">
      <c r="A274" s="6">
        <f>'Stitching Log'!A274</f>
        <v>0</v>
      </c>
      <c r="B274">
        <f>'Stitching Log'!B274</f>
        <v>0</v>
      </c>
      <c r="C274">
        <f>'Stitching Log'!C274</f>
        <v>0</v>
      </c>
      <c r="D274">
        <f>'Stitching Log'!D274</f>
        <v>0</v>
      </c>
      <c r="E274">
        <f>'Stitching Log'!E274</f>
        <v>0</v>
      </c>
      <c r="F274">
        <f>'Stitching Log'!F274</f>
        <v>0</v>
      </c>
    </row>
    <row r="275" spans="1:6">
      <c r="A275" s="6">
        <f>'Stitching Log'!A275</f>
        <v>0</v>
      </c>
      <c r="B275">
        <f>'Stitching Log'!B275</f>
        <v>0</v>
      </c>
      <c r="C275">
        <f>'Stitching Log'!C275</f>
        <v>0</v>
      </c>
      <c r="D275">
        <f>'Stitching Log'!D275</f>
        <v>0</v>
      </c>
      <c r="E275">
        <f>'Stitching Log'!E275</f>
        <v>0</v>
      </c>
      <c r="F275">
        <f>'Stitching Log'!F275</f>
        <v>0</v>
      </c>
    </row>
    <row r="276" spans="1:6">
      <c r="A276" s="6">
        <f>'Stitching Log'!A276</f>
        <v>0</v>
      </c>
      <c r="B276">
        <f>'Stitching Log'!B276</f>
        <v>0</v>
      </c>
      <c r="C276">
        <f>'Stitching Log'!C276</f>
        <v>0</v>
      </c>
      <c r="D276">
        <f>'Stitching Log'!D276</f>
        <v>0</v>
      </c>
      <c r="E276">
        <f>'Stitching Log'!E276</f>
        <v>0</v>
      </c>
      <c r="F276">
        <f>'Stitching Log'!F276</f>
        <v>0</v>
      </c>
    </row>
    <row r="277" spans="1:6">
      <c r="A277" s="6">
        <f>'Stitching Log'!A277</f>
        <v>0</v>
      </c>
      <c r="B277">
        <f>'Stitching Log'!B277</f>
        <v>0</v>
      </c>
      <c r="C277">
        <f>'Stitching Log'!C277</f>
        <v>0</v>
      </c>
      <c r="D277">
        <f>'Stitching Log'!D277</f>
        <v>0</v>
      </c>
      <c r="E277">
        <f>'Stitching Log'!E277</f>
        <v>0</v>
      </c>
      <c r="F277">
        <f>'Stitching Log'!F277</f>
        <v>0</v>
      </c>
    </row>
    <row r="278" spans="1:6">
      <c r="A278" s="6">
        <f>'Stitching Log'!A278</f>
        <v>0</v>
      </c>
      <c r="B278">
        <f>'Stitching Log'!B278</f>
        <v>0</v>
      </c>
      <c r="C278">
        <f>'Stitching Log'!C278</f>
        <v>0</v>
      </c>
      <c r="D278">
        <f>'Stitching Log'!D278</f>
        <v>0</v>
      </c>
      <c r="E278">
        <f>'Stitching Log'!E278</f>
        <v>0</v>
      </c>
      <c r="F278">
        <f>'Stitching Log'!F278</f>
        <v>0</v>
      </c>
    </row>
    <row r="279" spans="1:6">
      <c r="A279" s="6">
        <f>'Stitching Log'!A279</f>
        <v>0</v>
      </c>
      <c r="B279">
        <f>'Stitching Log'!B279</f>
        <v>0</v>
      </c>
      <c r="C279">
        <f>'Stitching Log'!C279</f>
        <v>0</v>
      </c>
      <c r="D279">
        <f>'Stitching Log'!D279</f>
        <v>0</v>
      </c>
      <c r="E279">
        <f>'Stitching Log'!E279</f>
        <v>0</v>
      </c>
      <c r="F279">
        <f>'Stitching Log'!F279</f>
        <v>0</v>
      </c>
    </row>
    <row r="280" spans="1:6">
      <c r="A280" s="6">
        <f>'Stitching Log'!A280</f>
        <v>0</v>
      </c>
      <c r="B280">
        <f>'Stitching Log'!B280</f>
        <v>0</v>
      </c>
      <c r="C280">
        <f>'Stitching Log'!C280</f>
        <v>0</v>
      </c>
      <c r="D280">
        <f>'Stitching Log'!D280</f>
        <v>0</v>
      </c>
      <c r="E280">
        <f>'Stitching Log'!E280</f>
        <v>0</v>
      </c>
      <c r="F280">
        <f>'Stitching Log'!F280</f>
        <v>0</v>
      </c>
    </row>
    <row r="281" spans="1:6">
      <c r="A281" s="6">
        <f>'Stitching Log'!A281</f>
        <v>0</v>
      </c>
      <c r="B281">
        <f>'Stitching Log'!B281</f>
        <v>0</v>
      </c>
      <c r="C281">
        <f>'Stitching Log'!C281</f>
        <v>0</v>
      </c>
      <c r="D281">
        <f>'Stitching Log'!D281</f>
        <v>0</v>
      </c>
      <c r="E281">
        <f>'Stitching Log'!E281</f>
        <v>0</v>
      </c>
      <c r="F281">
        <f>'Stitching Log'!F281</f>
        <v>0</v>
      </c>
    </row>
    <row r="282" spans="1:6">
      <c r="A282" s="6">
        <f>'Stitching Log'!A282</f>
        <v>0</v>
      </c>
      <c r="B282">
        <f>'Stitching Log'!B282</f>
        <v>0</v>
      </c>
      <c r="C282">
        <f>'Stitching Log'!C282</f>
        <v>0</v>
      </c>
      <c r="D282">
        <f>'Stitching Log'!D282</f>
        <v>0</v>
      </c>
      <c r="E282">
        <f>'Stitching Log'!E282</f>
        <v>0</v>
      </c>
      <c r="F282">
        <f>'Stitching Log'!F282</f>
        <v>0</v>
      </c>
    </row>
    <row r="283" spans="1:6">
      <c r="A283" s="6">
        <f>'Stitching Log'!A283</f>
        <v>0</v>
      </c>
      <c r="B283">
        <f>'Stitching Log'!B283</f>
        <v>0</v>
      </c>
      <c r="C283">
        <f>'Stitching Log'!C283</f>
        <v>0</v>
      </c>
      <c r="D283">
        <f>'Stitching Log'!D283</f>
        <v>0</v>
      </c>
      <c r="E283">
        <f>'Stitching Log'!E283</f>
        <v>0</v>
      </c>
      <c r="F283">
        <f>'Stitching Log'!F283</f>
        <v>0</v>
      </c>
    </row>
    <row r="284" spans="1:6">
      <c r="A284" s="6">
        <f>'Stitching Log'!A284</f>
        <v>0</v>
      </c>
      <c r="B284">
        <f>'Stitching Log'!B284</f>
        <v>0</v>
      </c>
      <c r="C284">
        <f>'Stitching Log'!C284</f>
        <v>0</v>
      </c>
      <c r="D284">
        <f>'Stitching Log'!D284</f>
        <v>0</v>
      </c>
      <c r="E284">
        <f>'Stitching Log'!E284</f>
        <v>0</v>
      </c>
      <c r="F284">
        <f>'Stitching Log'!F284</f>
        <v>0</v>
      </c>
    </row>
    <row r="285" spans="1:6">
      <c r="A285" s="6">
        <f>'Stitching Log'!A285</f>
        <v>0</v>
      </c>
      <c r="B285">
        <f>'Stitching Log'!B285</f>
        <v>0</v>
      </c>
      <c r="C285">
        <f>'Stitching Log'!C285</f>
        <v>0</v>
      </c>
      <c r="D285">
        <f>'Stitching Log'!D285</f>
        <v>0</v>
      </c>
      <c r="E285">
        <f>'Stitching Log'!E285</f>
        <v>0</v>
      </c>
      <c r="F285">
        <f>'Stitching Log'!F285</f>
        <v>0</v>
      </c>
    </row>
    <row r="286" spans="1:6">
      <c r="A286" s="6">
        <f>'Stitching Log'!A286</f>
        <v>0</v>
      </c>
      <c r="B286">
        <f>'Stitching Log'!B286</f>
        <v>0</v>
      </c>
      <c r="C286">
        <f>'Stitching Log'!C286</f>
        <v>0</v>
      </c>
      <c r="D286">
        <f>'Stitching Log'!D286</f>
        <v>0</v>
      </c>
      <c r="E286">
        <f>'Stitching Log'!E286</f>
        <v>0</v>
      </c>
      <c r="F286">
        <f>'Stitching Log'!F286</f>
        <v>0</v>
      </c>
    </row>
    <row r="287" spans="1:6">
      <c r="A287" s="6">
        <f>'Stitching Log'!A287</f>
        <v>0</v>
      </c>
      <c r="B287">
        <f>'Stitching Log'!B287</f>
        <v>0</v>
      </c>
      <c r="C287">
        <f>'Stitching Log'!C287</f>
        <v>0</v>
      </c>
      <c r="D287">
        <f>'Stitching Log'!D287</f>
        <v>0</v>
      </c>
      <c r="E287">
        <f>'Stitching Log'!E287</f>
        <v>0</v>
      </c>
      <c r="F287">
        <f>'Stitching Log'!F287</f>
        <v>0</v>
      </c>
    </row>
    <row r="288" spans="1:6">
      <c r="A288" s="6">
        <f>'Stitching Log'!A288</f>
        <v>0</v>
      </c>
      <c r="B288">
        <f>'Stitching Log'!B288</f>
        <v>0</v>
      </c>
      <c r="C288">
        <f>'Stitching Log'!C288</f>
        <v>0</v>
      </c>
      <c r="D288">
        <f>'Stitching Log'!D288</f>
        <v>0</v>
      </c>
      <c r="E288">
        <f>'Stitching Log'!E288</f>
        <v>0</v>
      </c>
      <c r="F288">
        <f>'Stitching Log'!F288</f>
        <v>0</v>
      </c>
    </row>
    <row r="289" spans="1:6">
      <c r="A289" s="6">
        <f>'Stitching Log'!A289</f>
        <v>0</v>
      </c>
      <c r="B289">
        <f>'Stitching Log'!B289</f>
        <v>0</v>
      </c>
      <c r="C289">
        <f>'Stitching Log'!C289</f>
        <v>0</v>
      </c>
      <c r="D289">
        <f>'Stitching Log'!D289</f>
        <v>0</v>
      </c>
      <c r="E289">
        <f>'Stitching Log'!E289</f>
        <v>0</v>
      </c>
      <c r="F289">
        <f>'Stitching Log'!F289</f>
        <v>0</v>
      </c>
    </row>
    <row r="290" spans="1:6">
      <c r="A290" s="6">
        <f>'Stitching Log'!A290</f>
        <v>0</v>
      </c>
      <c r="B290">
        <f>'Stitching Log'!B290</f>
        <v>0</v>
      </c>
      <c r="C290">
        <f>'Stitching Log'!C290</f>
        <v>0</v>
      </c>
      <c r="D290">
        <f>'Stitching Log'!D290</f>
        <v>0</v>
      </c>
      <c r="E290">
        <f>'Stitching Log'!E290</f>
        <v>0</v>
      </c>
      <c r="F290">
        <f>'Stitching Log'!F290</f>
        <v>0</v>
      </c>
    </row>
    <row r="291" spans="1:6">
      <c r="A291" s="6">
        <f>'Stitching Log'!A291</f>
        <v>0</v>
      </c>
      <c r="B291">
        <f>'Stitching Log'!B291</f>
        <v>0</v>
      </c>
      <c r="C291">
        <f>'Stitching Log'!C291</f>
        <v>0</v>
      </c>
      <c r="D291">
        <f>'Stitching Log'!D291</f>
        <v>0</v>
      </c>
      <c r="E291">
        <f>'Stitching Log'!E291</f>
        <v>0</v>
      </c>
      <c r="F291">
        <f>'Stitching Log'!F291</f>
        <v>0</v>
      </c>
    </row>
    <row r="292" spans="1:6">
      <c r="A292" s="6">
        <f>'Stitching Log'!A292</f>
        <v>0</v>
      </c>
      <c r="B292">
        <f>'Stitching Log'!B292</f>
        <v>0</v>
      </c>
      <c r="C292">
        <f>'Stitching Log'!C292</f>
        <v>0</v>
      </c>
      <c r="D292">
        <f>'Stitching Log'!D292</f>
        <v>0</v>
      </c>
      <c r="E292">
        <f>'Stitching Log'!E292</f>
        <v>0</v>
      </c>
      <c r="F292">
        <f>'Stitching Log'!F292</f>
        <v>0</v>
      </c>
    </row>
    <row r="293" spans="1:6">
      <c r="A293" s="6">
        <f>'Stitching Log'!A293</f>
        <v>0</v>
      </c>
      <c r="B293">
        <f>'Stitching Log'!B293</f>
        <v>0</v>
      </c>
      <c r="C293">
        <f>'Stitching Log'!C293</f>
        <v>0</v>
      </c>
      <c r="D293">
        <f>'Stitching Log'!D293</f>
        <v>0</v>
      </c>
      <c r="E293">
        <f>'Stitching Log'!E293</f>
        <v>0</v>
      </c>
      <c r="F293">
        <f>'Stitching Log'!F293</f>
        <v>0</v>
      </c>
    </row>
    <row r="294" spans="1:6">
      <c r="A294" s="6">
        <f>'Stitching Log'!A294</f>
        <v>0</v>
      </c>
      <c r="B294">
        <f>'Stitching Log'!B294</f>
        <v>0</v>
      </c>
      <c r="C294">
        <f>'Stitching Log'!C294</f>
        <v>0</v>
      </c>
      <c r="D294">
        <f>'Stitching Log'!D294</f>
        <v>0</v>
      </c>
      <c r="E294">
        <f>'Stitching Log'!E294</f>
        <v>0</v>
      </c>
      <c r="F294">
        <f>'Stitching Log'!F294</f>
        <v>0</v>
      </c>
    </row>
    <row r="295" spans="1:6">
      <c r="A295" s="6">
        <f>'Stitching Log'!A295</f>
        <v>0</v>
      </c>
      <c r="B295">
        <f>'Stitching Log'!B295</f>
        <v>0</v>
      </c>
      <c r="C295">
        <f>'Stitching Log'!C295</f>
        <v>0</v>
      </c>
      <c r="D295">
        <f>'Stitching Log'!D295</f>
        <v>0</v>
      </c>
      <c r="E295">
        <f>'Stitching Log'!E295</f>
        <v>0</v>
      </c>
      <c r="F295">
        <f>'Stitching Log'!F295</f>
        <v>0</v>
      </c>
    </row>
    <row r="296" spans="1:6">
      <c r="A296" s="6">
        <f>'Stitching Log'!A296</f>
        <v>0</v>
      </c>
      <c r="B296">
        <f>'Stitching Log'!B296</f>
        <v>0</v>
      </c>
      <c r="C296">
        <f>'Stitching Log'!C296</f>
        <v>0</v>
      </c>
      <c r="D296">
        <f>'Stitching Log'!D296</f>
        <v>0</v>
      </c>
      <c r="E296">
        <f>'Stitching Log'!E296</f>
        <v>0</v>
      </c>
      <c r="F296">
        <f>'Stitching Log'!F296</f>
        <v>0</v>
      </c>
    </row>
    <row r="297" spans="1:6">
      <c r="A297" s="6">
        <f>'Stitching Log'!A297</f>
        <v>0</v>
      </c>
      <c r="B297">
        <f>'Stitching Log'!B297</f>
        <v>0</v>
      </c>
      <c r="C297">
        <f>'Stitching Log'!C297</f>
        <v>0</v>
      </c>
      <c r="D297">
        <f>'Stitching Log'!D297</f>
        <v>0</v>
      </c>
      <c r="E297">
        <f>'Stitching Log'!E297</f>
        <v>0</v>
      </c>
      <c r="F297">
        <f>'Stitching Log'!F297</f>
        <v>0</v>
      </c>
    </row>
    <row r="298" spans="1:6">
      <c r="A298" s="6">
        <f>'Stitching Log'!A298</f>
        <v>0</v>
      </c>
      <c r="B298">
        <f>'Stitching Log'!B298</f>
        <v>0</v>
      </c>
      <c r="C298">
        <f>'Stitching Log'!C298</f>
        <v>0</v>
      </c>
      <c r="D298">
        <f>'Stitching Log'!D298</f>
        <v>0</v>
      </c>
      <c r="E298">
        <f>'Stitching Log'!E298</f>
        <v>0</v>
      </c>
      <c r="F298">
        <f>'Stitching Log'!F298</f>
        <v>0</v>
      </c>
    </row>
    <row r="299" spans="1:6">
      <c r="A299" s="6">
        <f>'Stitching Log'!A299</f>
        <v>0</v>
      </c>
      <c r="B299">
        <f>'Stitching Log'!B299</f>
        <v>0</v>
      </c>
      <c r="C299">
        <f>'Stitching Log'!C299</f>
        <v>0</v>
      </c>
      <c r="D299">
        <f>'Stitching Log'!D299</f>
        <v>0</v>
      </c>
      <c r="E299">
        <f>'Stitching Log'!E299</f>
        <v>0</v>
      </c>
      <c r="F299">
        <f>'Stitching Log'!F299</f>
        <v>0</v>
      </c>
    </row>
    <row r="300" spans="1:6">
      <c r="A300" s="6">
        <f>'Stitching Log'!A300</f>
        <v>0</v>
      </c>
      <c r="B300">
        <f>'Stitching Log'!B300</f>
        <v>0</v>
      </c>
      <c r="C300">
        <f>'Stitching Log'!C300</f>
        <v>0</v>
      </c>
      <c r="D300">
        <f>'Stitching Log'!D300</f>
        <v>0</v>
      </c>
      <c r="E300">
        <f>'Stitching Log'!E300</f>
        <v>0</v>
      </c>
      <c r="F300">
        <f>'Stitching Log'!F300</f>
        <v>0</v>
      </c>
    </row>
    <row r="301" spans="1:6">
      <c r="A301" s="6">
        <f>'Stitching Log'!A301</f>
        <v>0</v>
      </c>
      <c r="B301">
        <f>'Stitching Log'!B301</f>
        <v>0</v>
      </c>
      <c r="C301">
        <f>'Stitching Log'!C301</f>
        <v>0</v>
      </c>
      <c r="D301">
        <f>'Stitching Log'!D301</f>
        <v>0</v>
      </c>
      <c r="E301">
        <f>'Stitching Log'!E301</f>
        <v>0</v>
      </c>
      <c r="F301">
        <f>'Stitching Log'!F301</f>
        <v>0</v>
      </c>
    </row>
    <row r="302" spans="1:6">
      <c r="A302" s="6">
        <f>'Stitching Log'!A302</f>
        <v>0</v>
      </c>
      <c r="B302">
        <f>'Stitching Log'!B302</f>
        <v>0</v>
      </c>
      <c r="C302">
        <f>'Stitching Log'!C302</f>
        <v>0</v>
      </c>
      <c r="D302">
        <f>'Stitching Log'!D302</f>
        <v>0</v>
      </c>
      <c r="E302">
        <f>'Stitching Log'!E302</f>
        <v>0</v>
      </c>
      <c r="F302">
        <f>'Stitching Log'!F302</f>
        <v>0</v>
      </c>
    </row>
    <row r="303" spans="1:6">
      <c r="A303" s="6">
        <f>'Stitching Log'!A303</f>
        <v>0</v>
      </c>
      <c r="B303">
        <f>'Stitching Log'!B303</f>
        <v>0</v>
      </c>
      <c r="C303">
        <f>'Stitching Log'!C303</f>
        <v>0</v>
      </c>
      <c r="D303">
        <f>'Stitching Log'!D303</f>
        <v>0</v>
      </c>
      <c r="E303">
        <f>'Stitching Log'!E303</f>
        <v>0</v>
      </c>
      <c r="F303">
        <f>'Stitching Log'!F303</f>
        <v>0</v>
      </c>
    </row>
    <row r="304" spans="1:6">
      <c r="A304" s="6">
        <f>'Stitching Log'!A304</f>
        <v>0</v>
      </c>
      <c r="B304">
        <f>'Stitching Log'!B304</f>
        <v>0</v>
      </c>
      <c r="C304">
        <f>'Stitching Log'!C304</f>
        <v>0</v>
      </c>
      <c r="D304">
        <f>'Stitching Log'!D304</f>
        <v>0</v>
      </c>
      <c r="E304">
        <f>'Stitching Log'!E304</f>
        <v>0</v>
      </c>
      <c r="F304">
        <f>'Stitching Log'!F304</f>
        <v>0</v>
      </c>
    </row>
    <row r="305" spans="1:6">
      <c r="A305" s="6">
        <f>'Stitching Log'!A305</f>
        <v>0</v>
      </c>
      <c r="B305">
        <f>'Stitching Log'!B305</f>
        <v>0</v>
      </c>
      <c r="C305">
        <f>'Stitching Log'!C305</f>
        <v>0</v>
      </c>
      <c r="D305">
        <f>'Stitching Log'!D305</f>
        <v>0</v>
      </c>
      <c r="E305">
        <f>'Stitching Log'!E305</f>
        <v>0</v>
      </c>
      <c r="F305">
        <f>'Stitching Log'!F305</f>
        <v>0</v>
      </c>
    </row>
    <row r="306" spans="1:6">
      <c r="A306" s="6">
        <f>'Stitching Log'!A306</f>
        <v>0</v>
      </c>
      <c r="B306">
        <f>'Stitching Log'!B306</f>
        <v>0</v>
      </c>
      <c r="C306">
        <f>'Stitching Log'!C306</f>
        <v>0</v>
      </c>
      <c r="D306">
        <f>'Stitching Log'!D306</f>
        <v>0</v>
      </c>
      <c r="E306">
        <f>'Stitching Log'!E306</f>
        <v>0</v>
      </c>
      <c r="F306">
        <f>'Stitching Log'!F306</f>
        <v>0</v>
      </c>
    </row>
    <row r="307" spans="1:6">
      <c r="A307" s="6">
        <f>'Stitching Log'!A307</f>
        <v>0</v>
      </c>
      <c r="B307">
        <f>'Stitching Log'!B307</f>
        <v>0</v>
      </c>
      <c r="C307">
        <f>'Stitching Log'!C307</f>
        <v>0</v>
      </c>
      <c r="D307">
        <f>'Stitching Log'!D307</f>
        <v>0</v>
      </c>
      <c r="E307">
        <f>'Stitching Log'!E307</f>
        <v>0</v>
      </c>
      <c r="F307">
        <f>'Stitching Log'!F307</f>
        <v>0</v>
      </c>
    </row>
    <row r="308" spans="1:6">
      <c r="A308" s="6">
        <f>'Stitching Log'!A308</f>
        <v>0</v>
      </c>
      <c r="B308">
        <f>'Stitching Log'!B308</f>
        <v>0</v>
      </c>
      <c r="C308">
        <f>'Stitching Log'!C308</f>
        <v>0</v>
      </c>
      <c r="D308">
        <f>'Stitching Log'!D308</f>
        <v>0</v>
      </c>
      <c r="E308">
        <f>'Stitching Log'!E308</f>
        <v>0</v>
      </c>
      <c r="F308">
        <f>'Stitching Log'!F308</f>
        <v>0</v>
      </c>
    </row>
    <row r="309" spans="1:6">
      <c r="A309" s="6">
        <f>'Stitching Log'!A309</f>
        <v>0</v>
      </c>
      <c r="B309">
        <f>'Stitching Log'!B309</f>
        <v>0</v>
      </c>
      <c r="C309">
        <f>'Stitching Log'!C309</f>
        <v>0</v>
      </c>
      <c r="D309">
        <f>'Stitching Log'!D309</f>
        <v>0</v>
      </c>
      <c r="E309">
        <f>'Stitching Log'!E309</f>
        <v>0</v>
      </c>
      <c r="F309">
        <f>'Stitching Log'!F309</f>
        <v>0</v>
      </c>
    </row>
    <row r="310" spans="1:6">
      <c r="A310" s="6">
        <f>'Stitching Log'!A310</f>
        <v>0</v>
      </c>
      <c r="B310">
        <f>'Stitching Log'!B310</f>
        <v>0</v>
      </c>
      <c r="C310">
        <f>'Stitching Log'!C310</f>
        <v>0</v>
      </c>
      <c r="D310">
        <f>'Stitching Log'!D310</f>
        <v>0</v>
      </c>
      <c r="E310">
        <f>'Stitching Log'!E310</f>
        <v>0</v>
      </c>
      <c r="F310">
        <f>'Stitching Log'!F310</f>
        <v>0</v>
      </c>
    </row>
    <row r="311" spans="1:6">
      <c r="A311" s="6">
        <f>'Stitching Log'!A311</f>
        <v>0</v>
      </c>
      <c r="B311">
        <f>'Stitching Log'!B311</f>
        <v>0</v>
      </c>
      <c r="C311">
        <f>'Stitching Log'!C311</f>
        <v>0</v>
      </c>
      <c r="D311">
        <f>'Stitching Log'!D311</f>
        <v>0</v>
      </c>
      <c r="E311">
        <f>'Stitching Log'!E311</f>
        <v>0</v>
      </c>
      <c r="F311">
        <f>'Stitching Log'!F311</f>
        <v>0</v>
      </c>
    </row>
    <row r="312" spans="1:6">
      <c r="A312" s="6">
        <f>'Stitching Log'!A312</f>
        <v>0</v>
      </c>
      <c r="B312">
        <f>'Stitching Log'!B312</f>
        <v>0</v>
      </c>
      <c r="C312">
        <f>'Stitching Log'!C312</f>
        <v>0</v>
      </c>
      <c r="D312">
        <f>'Stitching Log'!D312</f>
        <v>0</v>
      </c>
      <c r="E312">
        <f>'Stitching Log'!E312</f>
        <v>0</v>
      </c>
      <c r="F312">
        <f>'Stitching Log'!F312</f>
        <v>0</v>
      </c>
    </row>
    <row r="313" spans="1:6">
      <c r="A313" s="6">
        <f>'Stitching Log'!A313</f>
        <v>0</v>
      </c>
      <c r="B313">
        <f>'Stitching Log'!B313</f>
        <v>0</v>
      </c>
      <c r="C313">
        <f>'Stitching Log'!C313</f>
        <v>0</v>
      </c>
      <c r="D313">
        <f>'Stitching Log'!D313</f>
        <v>0</v>
      </c>
      <c r="E313">
        <f>'Stitching Log'!E313</f>
        <v>0</v>
      </c>
      <c r="F313">
        <f>'Stitching Log'!F313</f>
        <v>0</v>
      </c>
    </row>
    <row r="314" spans="1:6">
      <c r="A314" s="6">
        <f>'Stitching Log'!A314</f>
        <v>0</v>
      </c>
      <c r="B314">
        <f>'Stitching Log'!B314</f>
        <v>0</v>
      </c>
      <c r="C314">
        <f>'Stitching Log'!C314</f>
        <v>0</v>
      </c>
      <c r="D314">
        <f>'Stitching Log'!D314</f>
        <v>0</v>
      </c>
      <c r="E314">
        <f>'Stitching Log'!E314</f>
        <v>0</v>
      </c>
      <c r="F314">
        <f>'Stitching Log'!F314</f>
        <v>0</v>
      </c>
    </row>
    <row r="315" spans="1:6">
      <c r="A315" s="6">
        <f>'Stitching Log'!A315</f>
        <v>0</v>
      </c>
      <c r="B315">
        <f>'Stitching Log'!B315</f>
        <v>0</v>
      </c>
      <c r="C315">
        <f>'Stitching Log'!C315</f>
        <v>0</v>
      </c>
      <c r="D315">
        <f>'Stitching Log'!D315</f>
        <v>0</v>
      </c>
      <c r="E315">
        <f>'Stitching Log'!E315</f>
        <v>0</v>
      </c>
      <c r="F315">
        <f>'Stitching Log'!F315</f>
        <v>0</v>
      </c>
    </row>
    <row r="316" spans="1:6">
      <c r="A316" s="6">
        <f>'Stitching Log'!A316</f>
        <v>0</v>
      </c>
      <c r="B316">
        <f>'Stitching Log'!B316</f>
        <v>0</v>
      </c>
      <c r="C316">
        <f>'Stitching Log'!C316</f>
        <v>0</v>
      </c>
      <c r="D316">
        <f>'Stitching Log'!D316</f>
        <v>0</v>
      </c>
      <c r="E316">
        <f>'Stitching Log'!E316</f>
        <v>0</v>
      </c>
      <c r="F316">
        <f>'Stitching Log'!F316</f>
        <v>0</v>
      </c>
    </row>
    <row r="317" spans="1:6">
      <c r="A317" s="6">
        <f>'Stitching Log'!A317</f>
        <v>0</v>
      </c>
      <c r="B317">
        <f>'Stitching Log'!B317</f>
        <v>0</v>
      </c>
      <c r="C317">
        <f>'Stitching Log'!C317</f>
        <v>0</v>
      </c>
      <c r="D317">
        <f>'Stitching Log'!D317</f>
        <v>0</v>
      </c>
      <c r="E317">
        <f>'Stitching Log'!E317</f>
        <v>0</v>
      </c>
      <c r="F317">
        <f>'Stitching Log'!F317</f>
        <v>0</v>
      </c>
    </row>
    <row r="318" spans="1:6">
      <c r="A318" s="6">
        <f>'Stitching Log'!A318</f>
        <v>0</v>
      </c>
      <c r="B318">
        <f>'Stitching Log'!B318</f>
        <v>0</v>
      </c>
      <c r="C318">
        <f>'Stitching Log'!C318</f>
        <v>0</v>
      </c>
      <c r="D318">
        <f>'Stitching Log'!D318</f>
        <v>0</v>
      </c>
      <c r="E318">
        <f>'Stitching Log'!E318</f>
        <v>0</v>
      </c>
      <c r="F318">
        <f>'Stitching Log'!F318</f>
        <v>0</v>
      </c>
    </row>
    <row r="319" spans="1:6">
      <c r="A319" s="6">
        <f>'Stitching Log'!A319</f>
        <v>0</v>
      </c>
      <c r="B319">
        <f>'Stitching Log'!B319</f>
        <v>0</v>
      </c>
      <c r="C319">
        <f>'Stitching Log'!C319</f>
        <v>0</v>
      </c>
      <c r="D319">
        <f>'Stitching Log'!D319</f>
        <v>0</v>
      </c>
      <c r="E319">
        <f>'Stitching Log'!E319</f>
        <v>0</v>
      </c>
      <c r="F319">
        <f>'Stitching Log'!F319</f>
        <v>0</v>
      </c>
    </row>
    <row r="320" spans="1:6">
      <c r="A320" s="6">
        <f>'Stitching Log'!A320</f>
        <v>0</v>
      </c>
      <c r="B320">
        <f>'Stitching Log'!B320</f>
        <v>0</v>
      </c>
      <c r="C320">
        <f>'Stitching Log'!C320</f>
        <v>0</v>
      </c>
      <c r="D320">
        <f>'Stitching Log'!D320</f>
        <v>0</v>
      </c>
      <c r="E320">
        <f>'Stitching Log'!E320</f>
        <v>0</v>
      </c>
      <c r="F320">
        <f>'Stitching Log'!F320</f>
        <v>0</v>
      </c>
    </row>
    <row r="321" spans="1:6">
      <c r="A321" s="6">
        <f>'Stitching Log'!A321</f>
        <v>0</v>
      </c>
      <c r="B321">
        <f>'Stitching Log'!B321</f>
        <v>0</v>
      </c>
      <c r="C321">
        <f>'Stitching Log'!C321</f>
        <v>0</v>
      </c>
      <c r="D321">
        <f>'Stitching Log'!D321</f>
        <v>0</v>
      </c>
      <c r="E321">
        <f>'Stitching Log'!E321</f>
        <v>0</v>
      </c>
      <c r="F321">
        <f>'Stitching Log'!F321</f>
        <v>0</v>
      </c>
    </row>
    <row r="322" spans="1:6">
      <c r="A322" s="6">
        <f>'Stitching Log'!A322</f>
        <v>0</v>
      </c>
      <c r="B322">
        <f>'Stitching Log'!B322</f>
        <v>0</v>
      </c>
      <c r="C322">
        <f>'Stitching Log'!C322</f>
        <v>0</v>
      </c>
      <c r="D322">
        <f>'Stitching Log'!D322</f>
        <v>0</v>
      </c>
      <c r="E322">
        <f>'Stitching Log'!E322</f>
        <v>0</v>
      </c>
      <c r="F322">
        <f>'Stitching Log'!F322</f>
        <v>0</v>
      </c>
    </row>
    <row r="323" spans="1:6">
      <c r="A323" s="6">
        <f>'Stitching Log'!A323</f>
        <v>0</v>
      </c>
      <c r="B323">
        <f>'Stitching Log'!B323</f>
        <v>0</v>
      </c>
      <c r="C323">
        <f>'Stitching Log'!C323</f>
        <v>0</v>
      </c>
      <c r="D323">
        <f>'Stitching Log'!D323</f>
        <v>0</v>
      </c>
      <c r="E323">
        <f>'Stitching Log'!E323</f>
        <v>0</v>
      </c>
      <c r="F323">
        <f>'Stitching Log'!F323</f>
        <v>0</v>
      </c>
    </row>
    <row r="324" spans="1:6">
      <c r="A324" s="6">
        <f>'Stitching Log'!A324</f>
        <v>0</v>
      </c>
      <c r="B324">
        <f>'Stitching Log'!B324</f>
        <v>0</v>
      </c>
      <c r="C324">
        <f>'Stitching Log'!C324</f>
        <v>0</v>
      </c>
      <c r="D324">
        <f>'Stitching Log'!D324</f>
        <v>0</v>
      </c>
      <c r="E324">
        <f>'Stitching Log'!E324</f>
        <v>0</v>
      </c>
      <c r="F324">
        <f>'Stitching Log'!F324</f>
        <v>0</v>
      </c>
    </row>
    <row r="325" spans="1:6">
      <c r="A325" s="6">
        <f>'Stitching Log'!A325</f>
        <v>0</v>
      </c>
      <c r="B325">
        <f>'Stitching Log'!B325</f>
        <v>0</v>
      </c>
      <c r="C325">
        <f>'Stitching Log'!C325</f>
        <v>0</v>
      </c>
      <c r="D325">
        <f>'Stitching Log'!D325</f>
        <v>0</v>
      </c>
      <c r="E325">
        <f>'Stitching Log'!E325</f>
        <v>0</v>
      </c>
      <c r="F325">
        <f>'Stitching Log'!F325</f>
        <v>0</v>
      </c>
    </row>
    <row r="326" spans="1:6">
      <c r="A326" s="6">
        <f>'Stitching Log'!A326</f>
        <v>0</v>
      </c>
      <c r="B326">
        <f>'Stitching Log'!B326</f>
        <v>0</v>
      </c>
      <c r="C326">
        <f>'Stitching Log'!C326</f>
        <v>0</v>
      </c>
      <c r="D326">
        <f>'Stitching Log'!D326</f>
        <v>0</v>
      </c>
      <c r="E326">
        <f>'Stitching Log'!E326</f>
        <v>0</v>
      </c>
      <c r="F326">
        <f>'Stitching Log'!F326</f>
        <v>0</v>
      </c>
    </row>
    <row r="327" spans="1:6">
      <c r="A327" s="6">
        <f>'Stitching Log'!A327</f>
        <v>0</v>
      </c>
      <c r="B327">
        <f>'Stitching Log'!B327</f>
        <v>0</v>
      </c>
      <c r="C327">
        <f>'Stitching Log'!C327</f>
        <v>0</v>
      </c>
      <c r="D327">
        <f>'Stitching Log'!D327</f>
        <v>0</v>
      </c>
      <c r="E327">
        <f>'Stitching Log'!E327</f>
        <v>0</v>
      </c>
      <c r="F327">
        <f>'Stitching Log'!F327</f>
        <v>0</v>
      </c>
    </row>
    <row r="328" spans="1:6">
      <c r="A328" s="6">
        <f>'Stitching Log'!A328</f>
        <v>0</v>
      </c>
      <c r="B328">
        <f>'Stitching Log'!B328</f>
        <v>0</v>
      </c>
      <c r="C328">
        <f>'Stitching Log'!C328</f>
        <v>0</v>
      </c>
      <c r="D328">
        <f>'Stitching Log'!D328</f>
        <v>0</v>
      </c>
      <c r="E328">
        <f>'Stitching Log'!E328</f>
        <v>0</v>
      </c>
      <c r="F328">
        <f>'Stitching Log'!F328</f>
        <v>0</v>
      </c>
    </row>
    <row r="329" spans="1:6">
      <c r="A329" s="6">
        <f>'Stitching Log'!A329</f>
        <v>0</v>
      </c>
      <c r="B329">
        <f>'Stitching Log'!B329</f>
        <v>0</v>
      </c>
      <c r="C329">
        <f>'Stitching Log'!C329</f>
        <v>0</v>
      </c>
      <c r="D329">
        <f>'Stitching Log'!D329</f>
        <v>0</v>
      </c>
      <c r="E329">
        <f>'Stitching Log'!E329</f>
        <v>0</v>
      </c>
      <c r="F329">
        <f>'Stitching Log'!F329</f>
        <v>0</v>
      </c>
    </row>
    <row r="330" spans="1:6">
      <c r="A330" s="6">
        <f>'Stitching Log'!A330</f>
        <v>0</v>
      </c>
      <c r="B330">
        <f>'Stitching Log'!B330</f>
        <v>0</v>
      </c>
      <c r="C330">
        <f>'Stitching Log'!C330</f>
        <v>0</v>
      </c>
      <c r="D330">
        <f>'Stitching Log'!D330</f>
        <v>0</v>
      </c>
      <c r="E330">
        <f>'Stitching Log'!E330</f>
        <v>0</v>
      </c>
      <c r="F330">
        <f>'Stitching Log'!F330</f>
        <v>0</v>
      </c>
    </row>
    <row r="331" spans="1:6">
      <c r="A331" s="6">
        <f>'Stitching Log'!A331</f>
        <v>0</v>
      </c>
      <c r="B331">
        <f>'Stitching Log'!B331</f>
        <v>0</v>
      </c>
      <c r="C331">
        <f>'Stitching Log'!C331</f>
        <v>0</v>
      </c>
      <c r="D331">
        <f>'Stitching Log'!D331</f>
        <v>0</v>
      </c>
      <c r="E331">
        <f>'Stitching Log'!E331</f>
        <v>0</v>
      </c>
      <c r="F331">
        <f>'Stitching Log'!F331</f>
        <v>0</v>
      </c>
    </row>
    <row r="332" spans="1:6">
      <c r="A332" s="6">
        <f>'Stitching Log'!A332</f>
        <v>0</v>
      </c>
      <c r="B332">
        <f>'Stitching Log'!B332</f>
        <v>0</v>
      </c>
      <c r="C332">
        <f>'Stitching Log'!C332</f>
        <v>0</v>
      </c>
      <c r="D332">
        <f>'Stitching Log'!D332</f>
        <v>0</v>
      </c>
      <c r="E332">
        <f>'Stitching Log'!E332</f>
        <v>0</v>
      </c>
      <c r="F332">
        <f>'Stitching Log'!F332</f>
        <v>0</v>
      </c>
    </row>
    <row r="333" spans="1:6">
      <c r="A333" s="6">
        <f>'Stitching Log'!A333</f>
        <v>0</v>
      </c>
      <c r="B333">
        <f>'Stitching Log'!B333</f>
        <v>0</v>
      </c>
      <c r="C333">
        <f>'Stitching Log'!C333</f>
        <v>0</v>
      </c>
      <c r="D333">
        <f>'Stitching Log'!D333</f>
        <v>0</v>
      </c>
      <c r="E333">
        <f>'Stitching Log'!E333</f>
        <v>0</v>
      </c>
      <c r="F333">
        <f>'Stitching Log'!F333</f>
        <v>0</v>
      </c>
    </row>
    <row r="334" spans="1:6">
      <c r="A334" s="6">
        <f>'Stitching Log'!A334</f>
        <v>0</v>
      </c>
      <c r="B334">
        <f>'Stitching Log'!B334</f>
        <v>0</v>
      </c>
      <c r="C334">
        <f>'Stitching Log'!C334</f>
        <v>0</v>
      </c>
      <c r="D334">
        <f>'Stitching Log'!D334</f>
        <v>0</v>
      </c>
      <c r="E334">
        <f>'Stitching Log'!E334</f>
        <v>0</v>
      </c>
      <c r="F334">
        <f>'Stitching Log'!F334</f>
        <v>0</v>
      </c>
    </row>
    <row r="335" spans="1:6">
      <c r="A335" s="6">
        <f>'Stitching Log'!A335</f>
        <v>0</v>
      </c>
      <c r="B335">
        <f>'Stitching Log'!B335</f>
        <v>0</v>
      </c>
      <c r="C335">
        <f>'Stitching Log'!C335</f>
        <v>0</v>
      </c>
      <c r="D335">
        <f>'Stitching Log'!D335</f>
        <v>0</v>
      </c>
      <c r="E335">
        <f>'Stitching Log'!E335</f>
        <v>0</v>
      </c>
      <c r="F335">
        <f>'Stitching Log'!F335</f>
        <v>0</v>
      </c>
    </row>
    <row r="336" spans="1:6">
      <c r="A336" s="6">
        <f>'Stitching Log'!A336</f>
        <v>0</v>
      </c>
      <c r="B336">
        <f>'Stitching Log'!B336</f>
        <v>0</v>
      </c>
      <c r="C336">
        <f>'Stitching Log'!C336</f>
        <v>0</v>
      </c>
      <c r="D336">
        <f>'Stitching Log'!D336</f>
        <v>0</v>
      </c>
      <c r="E336">
        <f>'Stitching Log'!E336</f>
        <v>0</v>
      </c>
      <c r="F336">
        <f>'Stitching Log'!F336</f>
        <v>0</v>
      </c>
    </row>
    <row r="337" spans="1:6">
      <c r="A337" s="6">
        <f>'Stitching Log'!A337</f>
        <v>0</v>
      </c>
      <c r="B337">
        <f>'Stitching Log'!B337</f>
        <v>0</v>
      </c>
      <c r="C337">
        <f>'Stitching Log'!C337</f>
        <v>0</v>
      </c>
      <c r="D337">
        <f>'Stitching Log'!D337</f>
        <v>0</v>
      </c>
      <c r="E337">
        <f>'Stitching Log'!E337</f>
        <v>0</v>
      </c>
      <c r="F337">
        <f>'Stitching Log'!F337</f>
        <v>0</v>
      </c>
    </row>
    <row r="338" spans="1:6">
      <c r="A338" s="6">
        <f>'Stitching Log'!A338</f>
        <v>0</v>
      </c>
      <c r="B338">
        <f>'Stitching Log'!B338</f>
        <v>0</v>
      </c>
      <c r="C338">
        <f>'Stitching Log'!C338</f>
        <v>0</v>
      </c>
      <c r="D338">
        <f>'Stitching Log'!D338</f>
        <v>0</v>
      </c>
      <c r="E338">
        <f>'Stitching Log'!E338</f>
        <v>0</v>
      </c>
      <c r="F338">
        <f>'Stitching Log'!F338</f>
        <v>0</v>
      </c>
    </row>
    <row r="339" spans="1:6">
      <c r="A339" s="6">
        <f>'Stitching Log'!A339</f>
        <v>0</v>
      </c>
      <c r="B339">
        <f>'Stitching Log'!B339</f>
        <v>0</v>
      </c>
      <c r="C339">
        <f>'Stitching Log'!C339</f>
        <v>0</v>
      </c>
      <c r="D339">
        <f>'Stitching Log'!D339</f>
        <v>0</v>
      </c>
      <c r="E339">
        <f>'Stitching Log'!E339</f>
        <v>0</v>
      </c>
      <c r="F339">
        <f>'Stitching Log'!F339</f>
        <v>0</v>
      </c>
    </row>
    <row r="340" spans="1:6">
      <c r="A340" s="6">
        <f>'Stitching Log'!A340</f>
        <v>0</v>
      </c>
      <c r="B340">
        <f>'Stitching Log'!B340</f>
        <v>0</v>
      </c>
      <c r="C340">
        <f>'Stitching Log'!C340</f>
        <v>0</v>
      </c>
      <c r="D340">
        <f>'Stitching Log'!D340</f>
        <v>0</v>
      </c>
      <c r="E340">
        <f>'Stitching Log'!E340</f>
        <v>0</v>
      </c>
      <c r="F340">
        <f>'Stitching Log'!F340</f>
        <v>0</v>
      </c>
    </row>
    <row r="341" spans="1:6">
      <c r="A341" s="6">
        <f>'Stitching Log'!A341</f>
        <v>0</v>
      </c>
      <c r="B341">
        <f>'Stitching Log'!B341</f>
        <v>0</v>
      </c>
      <c r="C341">
        <f>'Stitching Log'!C341</f>
        <v>0</v>
      </c>
      <c r="D341">
        <f>'Stitching Log'!D341</f>
        <v>0</v>
      </c>
      <c r="E341">
        <f>'Stitching Log'!E341</f>
        <v>0</v>
      </c>
      <c r="F341">
        <f>'Stitching Log'!F341</f>
        <v>0</v>
      </c>
    </row>
    <row r="342" spans="1:6">
      <c r="A342" s="6">
        <f>'Stitching Log'!A342</f>
        <v>0</v>
      </c>
      <c r="B342">
        <f>'Stitching Log'!B342</f>
        <v>0</v>
      </c>
      <c r="C342">
        <f>'Stitching Log'!C342</f>
        <v>0</v>
      </c>
      <c r="D342">
        <f>'Stitching Log'!D342</f>
        <v>0</v>
      </c>
      <c r="E342">
        <f>'Stitching Log'!E342</f>
        <v>0</v>
      </c>
      <c r="F342">
        <f>'Stitching Log'!F342</f>
        <v>0</v>
      </c>
    </row>
    <row r="343" spans="1:6">
      <c r="A343" s="6">
        <f>'Stitching Log'!A343</f>
        <v>0</v>
      </c>
      <c r="B343">
        <f>'Stitching Log'!B343</f>
        <v>0</v>
      </c>
      <c r="C343">
        <f>'Stitching Log'!C343</f>
        <v>0</v>
      </c>
      <c r="D343">
        <f>'Stitching Log'!D343</f>
        <v>0</v>
      </c>
      <c r="E343">
        <f>'Stitching Log'!E343</f>
        <v>0</v>
      </c>
      <c r="F343">
        <f>'Stitching Log'!F343</f>
        <v>0</v>
      </c>
    </row>
    <row r="344" spans="1:6">
      <c r="A344" s="6">
        <f>'Stitching Log'!A344</f>
        <v>0</v>
      </c>
      <c r="B344">
        <f>'Stitching Log'!B344</f>
        <v>0</v>
      </c>
      <c r="C344">
        <f>'Stitching Log'!C344</f>
        <v>0</v>
      </c>
      <c r="D344">
        <f>'Stitching Log'!D344</f>
        <v>0</v>
      </c>
      <c r="E344">
        <f>'Stitching Log'!E344</f>
        <v>0</v>
      </c>
      <c r="F344">
        <f>'Stitching Log'!F344</f>
        <v>0</v>
      </c>
    </row>
    <row r="345" spans="1:6">
      <c r="A345" s="6">
        <f>'Stitching Log'!A345</f>
        <v>0</v>
      </c>
      <c r="B345">
        <f>'Stitching Log'!B345</f>
        <v>0</v>
      </c>
      <c r="C345">
        <f>'Stitching Log'!C345</f>
        <v>0</v>
      </c>
      <c r="D345">
        <f>'Stitching Log'!D345</f>
        <v>0</v>
      </c>
      <c r="E345">
        <f>'Stitching Log'!E345</f>
        <v>0</v>
      </c>
      <c r="F345">
        <f>'Stitching Log'!F345</f>
        <v>0</v>
      </c>
    </row>
    <row r="346" spans="1:6">
      <c r="A346" s="6">
        <f>'Stitching Log'!A346</f>
        <v>0</v>
      </c>
      <c r="B346">
        <f>'Stitching Log'!B346</f>
        <v>0</v>
      </c>
      <c r="C346">
        <f>'Stitching Log'!C346</f>
        <v>0</v>
      </c>
      <c r="D346">
        <f>'Stitching Log'!D346</f>
        <v>0</v>
      </c>
      <c r="E346">
        <f>'Stitching Log'!E346</f>
        <v>0</v>
      </c>
      <c r="F346">
        <f>'Stitching Log'!F346</f>
        <v>0</v>
      </c>
    </row>
    <row r="347" spans="1:6">
      <c r="A347" s="6">
        <f>'Stitching Log'!A347</f>
        <v>0</v>
      </c>
      <c r="B347">
        <f>'Stitching Log'!B347</f>
        <v>0</v>
      </c>
      <c r="C347">
        <f>'Stitching Log'!C347</f>
        <v>0</v>
      </c>
      <c r="D347">
        <f>'Stitching Log'!D347</f>
        <v>0</v>
      </c>
      <c r="E347">
        <f>'Stitching Log'!E347</f>
        <v>0</v>
      </c>
      <c r="F347">
        <f>'Stitching Log'!F347</f>
        <v>0</v>
      </c>
    </row>
    <row r="348" spans="1:6">
      <c r="A348" s="6">
        <f>'Stitching Log'!A348</f>
        <v>0</v>
      </c>
      <c r="B348">
        <f>'Stitching Log'!B348</f>
        <v>0</v>
      </c>
      <c r="C348">
        <f>'Stitching Log'!C348</f>
        <v>0</v>
      </c>
      <c r="D348">
        <f>'Stitching Log'!D348</f>
        <v>0</v>
      </c>
      <c r="E348">
        <f>'Stitching Log'!E348</f>
        <v>0</v>
      </c>
      <c r="F348">
        <f>'Stitching Log'!F348</f>
        <v>0</v>
      </c>
    </row>
    <row r="349" spans="1:6">
      <c r="A349" s="6">
        <f>'Stitching Log'!A349</f>
        <v>0</v>
      </c>
      <c r="B349">
        <f>'Stitching Log'!B349</f>
        <v>0</v>
      </c>
      <c r="C349">
        <f>'Stitching Log'!C349</f>
        <v>0</v>
      </c>
      <c r="D349">
        <f>'Stitching Log'!D349</f>
        <v>0</v>
      </c>
      <c r="E349">
        <f>'Stitching Log'!E349</f>
        <v>0</v>
      </c>
      <c r="F349">
        <f>'Stitching Log'!F349</f>
        <v>0</v>
      </c>
    </row>
    <row r="350" spans="1:6">
      <c r="A350" s="6">
        <f>'Stitching Log'!A350</f>
        <v>0</v>
      </c>
      <c r="B350">
        <f>'Stitching Log'!B350</f>
        <v>0</v>
      </c>
      <c r="C350">
        <f>'Stitching Log'!C350</f>
        <v>0</v>
      </c>
      <c r="D350">
        <f>'Stitching Log'!D350</f>
        <v>0</v>
      </c>
      <c r="E350">
        <f>'Stitching Log'!E350</f>
        <v>0</v>
      </c>
      <c r="F350">
        <f>'Stitching Log'!F350</f>
        <v>0</v>
      </c>
    </row>
    <row r="351" spans="1:6">
      <c r="A351" s="6">
        <f>'Stitching Log'!A351</f>
        <v>0</v>
      </c>
      <c r="B351">
        <f>'Stitching Log'!B351</f>
        <v>0</v>
      </c>
      <c r="C351">
        <f>'Stitching Log'!C351</f>
        <v>0</v>
      </c>
      <c r="D351">
        <f>'Stitching Log'!D351</f>
        <v>0</v>
      </c>
      <c r="E351">
        <f>'Stitching Log'!E351</f>
        <v>0</v>
      </c>
      <c r="F351">
        <f>'Stitching Log'!F351</f>
        <v>0</v>
      </c>
    </row>
    <row r="352" spans="1:6">
      <c r="A352" s="6">
        <f>'Stitching Log'!A352</f>
        <v>0</v>
      </c>
      <c r="B352">
        <f>'Stitching Log'!B352</f>
        <v>0</v>
      </c>
      <c r="C352">
        <f>'Stitching Log'!C352</f>
        <v>0</v>
      </c>
      <c r="D352">
        <f>'Stitching Log'!D352</f>
        <v>0</v>
      </c>
      <c r="E352">
        <f>'Stitching Log'!E352</f>
        <v>0</v>
      </c>
      <c r="F352">
        <f>'Stitching Log'!F352</f>
        <v>0</v>
      </c>
    </row>
    <row r="353" spans="1:6">
      <c r="A353" s="6">
        <f>'Stitching Log'!A353</f>
        <v>0</v>
      </c>
      <c r="B353">
        <f>'Stitching Log'!B353</f>
        <v>0</v>
      </c>
      <c r="C353">
        <f>'Stitching Log'!C353</f>
        <v>0</v>
      </c>
      <c r="D353">
        <f>'Stitching Log'!D353</f>
        <v>0</v>
      </c>
      <c r="E353">
        <f>'Stitching Log'!E353</f>
        <v>0</v>
      </c>
      <c r="F353">
        <f>'Stitching Log'!F353</f>
        <v>0</v>
      </c>
    </row>
    <row r="354" spans="1:6">
      <c r="A354" s="6">
        <f>'Stitching Log'!A354</f>
        <v>0</v>
      </c>
      <c r="B354">
        <f>'Stitching Log'!B354</f>
        <v>0</v>
      </c>
      <c r="C354">
        <f>'Stitching Log'!C354</f>
        <v>0</v>
      </c>
      <c r="D354">
        <f>'Stitching Log'!D354</f>
        <v>0</v>
      </c>
      <c r="E354">
        <f>'Stitching Log'!E354</f>
        <v>0</v>
      </c>
      <c r="F354">
        <f>'Stitching Log'!F354</f>
        <v>0</v>
      </c>
    </row>
    <row r="355" spans="1:6">
      <c r="A355" s="6">
        <f>'Stitching Log'!A355</f>
        <v>0</v>
      </c>
      <c r="B355">
        <f>'Stitching Log'!B355</f>
        <v>0</v>
      </c>
      <c r="C355">
        <f>'Stitching Log'!C355</f>
        <v>0</v>
      </c>
      <c r="D355">
        <f>'Stitching Log'!D355</f>
        <v>0</v>
      </c>
      <c r="E355">
        <f>'Stitching Log'!E355</f>
        <v>0</v>
      </c>
      <c r="F355">
        <f>'Stitching Log'!F355</f>
        <v>0</v>
      </c>
    </row>
    <row r="356" spans="1:6">
      <c r="A356" s="6">
        <f>'Stitching Log'!A356</f>
        <v>0</v>
      </c>
      <c r="B356">
        <f>'Stitching Log'!B356</f>
        <v>0</v>
      </c>
      <c r="C356">
        <f>'Stitching Log'!C356</f>
        <v>0</v>
      </c>
      <c r="D356">
        <f>'Stitching Log'!D356</f>
        <v>0</v>
      </c>
      <c r="E356">
        <f>'Stitching Log'!E356</f>
        <v>0</v>
      </c>
      <c r="F356">
        <f>'Stitching Log'!F356</f>
        <v>0</v>
      </c>
    </row>
    <row r="357" spans="1:6">
      <c r="A357" s="6">
        <f>'Stitching Log'!A357</f>
        <v>0</v>
      </c>
      <c r="B357">
        <f>'Stitching Log'!B357</f>
        <v>0</v>
      </c>
      <c r="C357">
        <f>'Stitching Log'!C357</f>
        <v>0</v>
      </c>
      <c r="D357">
        <f>'Stitching Log'!D357</f>
        <v>0</v>
      </c>
      <c r="E357">
        <f>'Stitching Log'!E357</f>
        <v>0</v>
      </c>
      <c r="F357">
        <f>'Stitching Log'!F357</f>
        <v>0</v>
      </c>
    </row>
    <row r="358" spans="1:6">
      <c r="A358" s="6">
        <f>'Stitching Log'!A358</f>
        <v>0</v>
      </c>
      <c r="B358">
        <f>'Stitching Log'!B358</f>
        <v>0</v>
      </c>
      <c r="C358">
        <f>'Stitching Log'!C358</f>
        <v>0</v>
      </c>
      <c r="D358">
        <f>'Stitching Log'!D358</f>
        <v>0</v>
      </c>
      <c r="E358">
        <f>'Stitching Log'!E358</f>
        <v>0</v>
      </c>
      <c r="F358">
        <f>'Stitching Log'!F358</f>
        <v>0</v>
      </c>
    </row>
    <row r="359" spans="1:6">
      <c r="A359" s="6">
        <f>'Stitching Log'!A359</f>
        <v>0</v>
      </c>
      <c r="B359">
        <f>'Stitching Log'!B359</f>
        <v>0</v>
      </c>
      <c r="C359">
        <f>'Stitching Log'!C359</f>
        <v>0</v>
      </c>
      <c r="D359">
        <f>'Stitching Log'!D359</f>
        <v>0</v>
      </c>
      <c r="E359">
        <f>'Stitching Log'!E359</f>
        <v>0</v>
      </c>
      <c r="F359">
        <f>'Stitching Log'!F359</f>
        <v>0</v>
      </c>
    </row>
    <row r="360" spans="1:6">
      <c r="A360" s="6">
        <f>'Stitching Log'!A360</f>
        <v>0</v>
      </c>
      <c r="B360">
        <f>'Stitching Log'!B360</f>
        <v>0</v>
      </c>
      <c r="C360">
        <f>'Stitching Log'!C360</f>
        <v>0</v>
      </c>
      <c r="D360">
        <f>'Stitching Log'!D360</f>
        <v>0</v>
      </c>
      <c r="E360">
        <f>'Stitching Log'!E360</f>
        <v>0</v>
      </c>
      <c r="F360">
        <f>'Stitching Log'!F360</f>
        <v>0</v>
      </c>
    </row>
    <row r="361" spans="1:6">
      <c r="A361" s="6">
        <f>'Stitching Log'!A361</f>
        <v>0</v>
      </c>
      <c r="B361">
        <f>'Stitching Log'!B361</f>
        <v>0</v>
      </c>
      <c r="C361">
        <f>'Stitching Log'!C361</f>
        <v>0</v>
      </c>
      <c r="D361">
        <f>'Stitching Log'!D361</f>
        <v>0</v>
      </c>
      <c r="E361">
        <f>'Stitching Log'!E361</f>
        <v>0</v>
      </c>
      <c r="F361">
        <f>'Stitching Log'!F361</f>
        <v>0</v>
      </c>
    </row>
    <row r="362" spans="1:6">
      <c r="A362" s="6">
        <f>'Stitching Log'!A362</f>
        <v>0</v>
      </c>
      <c r="B362">
        <f>'Stitching Log'!B362</f>
        <v>0</v>
      </c>
      <c r="C362">
        <f>'Stitching Log'!C362</f>
        <v>0</v>
      </c>
      <c r="D362">
        <f>'Stitching Log'!D362</f>
        <v>0</v>
      </c>
      <c r="E362">
        <f>'Stitching Log'!E362</f>
        <v>0</v>
      </c>
      <c r="F362">
        <f>'Stitching Log'!F362</f>
        <v>0</v>
      </c>
    </row>
    <row r="363" spans="1:6">
      <c r="A363" s="6">
        <f>'Stitching Log'!A363</f>
        <v>0</v>
      </c>
      <c r="B363">
        <f>'Stitching Log'!B363</f>
        <v>0</v>
      </c>
      <c r="C363">
        <f>'Stitching Log'!C363</f>
        <v>0</v>
      </c>
      <c r="D363">
        <f>'Stitching Log'!D363</f>
        <v>0</v>
      </c>
      <c r="E363">
        <f>'Stitching Log'!E363</f>
        <v>0</v>
      </c>
      <c r="F363">
        <f>'Stitching Log'!F363</f>
        <v>0</v>
      </c>
    </row>
    <row r="364" spans="1:6">
      <c r="A364" s="6">
        <f>'Stitching Log'!A364</f>
        <v>0</v>
      </c>
      <c r="B364">
        <f>'Stitching Log'!B364</f>
        <v>0</v>
      </c>
      <c r="C364">
        <f>'Stitching Log'!C364</f>
        <v>0</v>
      </c>
      <c r="D364">
        <f>'Stitching Log'!D364</f>
        <v>0</v>
      </c>
      <c r="E364">
        <f>'Stitching Log'!E364</f>
        <v>0</v>
      </c>
      <c r="F364">
        <f>'Stitching Log'!F364</f>
        <v>0</v>
      </c>
    </row>
    <row r="365" spans="1:6">
      <c r="A365" s="6">
        <f>'Stitching Log'!A365</f>
        <v>0</v>
      </c>
      <c r="B365">
        <f>'Stitching Log'!B365</f>
        <v>0</v>
      </c>
      <c r="C365">
        <f>'Stitching Log'!C365</f>
        <v>0</v>
      </c>
      <c r="D365">
        <f>'Stitching Log'!D365</f>
        <v>0</v>
      </c>
      <c r="E365">
        <f>'Stitching Log'!E365</f>
        <v>0</v>
      </c>
      <c r="F365">
        <f>'Stitching Log'!F365</f>
        <v>0</v>
      </c>
    </row>
    <row r="366" spans="1:6">
      <c r="A366" s="6">
        <f>'Stitching Log'!A366</f>
        <v>0</v>
      </c>
      <c r="B366">
        <f>'Stitching Log'!B366</f>
        <v>0</v>
      </c>
      <c r="C366">
        <f>'Stitching Log'!C366</f>
        <v>0</v>
      </c>
      <c r="D366">
        <f>'Stitching Log'!D366</f>
        <v>0</v>
      </c>
      <c r="E366">
        <f>'Stitching Log'!E366</f>
        <v>0</v>
      </c>
      <c r="F366">
        <f>'Stitching Log'!F366</f>
        <v>0</v>
      </c>
    </row>
    <row r="367" spans="1:6">
      <c r="A367" s="6">
        <f>'Stitching Log'!A367</f>
        <v>0</v>
      </c>
      <c r="B367">
        <f>'Stitching Log'!B367</f>
        <v>0</v>
      </c>
      <c r="C367">
        <f>'Stitching Log'!C367</f>
        <v>0</v>
      </c>
      <c r="D367">
        <f>'Stitching Log'!D367</f>
        <v>0</v>
      </c>
      <c r="E367">
        <f>'Stitching Log'!E367</f>
        <v>0</v>
      </c>
      <c r="F367">
        <f>'Stitching Log'!F367</f>
        <v>0</v>
      </c>
    </row>
    <row r="368" spans="1:6">
      <c r="A368" s="6">
        <f>'Stitching Log'!A368</f>
        <v>0</v>
      </c>
      <c r="B368">
        <f>'Stitching Log'!B368</f>
        <v>0</v>
      </c>
      <c r="C368">
        <f>'Stitching Log'!C368</f>
        <v>0</v>
      </c>
      <c r="D368">
        <f>'Stitching Log'!D368</f>
        <v>0</v>
      </c>
      <c r="E368">
        <f>'Stitching Log'!E368</f>
        <v>0</v>
      </c>
      <c r="F368">
        <f>'Stitching Log'!F368</f>
        <v>0</v>
      </c>
    </row>
    <row r="369" spans="1:6">
      <c r="A369" s="6">
        <f>'Stitching Log'!A369</f>
        <v>0</v>
      </c>
      <c r="B369">
        <f>'Stitching Log'!B369</f>
        <v>0</v>
      </c>
      <c r="C369">
        <f>'Stitching Log'!C369</f>
        <v>0</v>
      </c>
      <c r="D369">
        <f>'Stitching Log'!D369</f>
        <v>0</v>
      </c>
      <c r="E369">
        <f>'Stitching Log'!E369</f>
        <v>0</v>
      </c>
      <c r="F369">
        <f>'Stitching Log'!F369</f>
        <v>0</v>
      </c>
    </row>
    <row r="370" spans="1:6">
      <c r="A370" s="6">
        <f>'Stitching Log'!A370</f>
        <v>0</v>
      </c>
      <c r="B370">
        <f>'Stitching Log'!B370</f>
        <v>0</v>
      </c>
      <c r="C370">
        <f>'Stitching Log'!C370</f>
        <v>0</v>
      </c>
      <c r="D370">
        <f>'Stitching Log'!D370</f>
        <v>0</v>
      </c>
      <c r="E370">
        <f>'Stitching Log'!E370</f>
        <v>0</v>
      </c>
      <c r="F370">
        <f>'Stitching Log'!F370</f>
        <v>0</v>
      </c>
    </row>
    <row r="371" spans="1:6">
      <c r="A371" s="6">
        <f>'Stitching Log'!A371</f>
        <v>0</v>
      </c>
      <c r="B371">
        <f>'Stitching Log'!B371</f>
        <v>0</v>
      </c>
      <c r="C371">
        <f>'Stitching Log'!C371</f>
        <v>0</v>
      </c>
      <c r="D371">
        <f>'Stitching Log'!D371</f>
        <v>0</v>
      </c>
      <c r="E371">
        <f>'Stitching Log'!E371</f>
        <v>0</v>
      </c>
      <c r="F371">
        <f>'Stitching Log'!F371</f>
        <v>0</v>
      </c>
    </row>
    <row r="372" spans="1:6">
      <c r="A372" s="6">
        <f>'Stitching Log'!A372</f>
        <v>0</v>
      </c>
      <c r="B372">
        <f>'Stitching Log'!B372</f>
        <v>0</v>
      </c>
      <c r="C372">
        <f>'Stitching Log'!C372</f>
        <v>0</v>
      </c>
      <c r="D372">
        <f>'Stitching Log'!D372</f>
        <v>0</v>
      </c>
      <c r="E372">
        <f>'Stitching Log'!E372</f>
        <v>0</v>
      </c>
      <c r="F372">
        <f>'Stitching Log'!F372</f>
        <v>0</v>
      </c>
    </row>
    <row r="373" spans="1:6">
      <c r="A373" s="6">
        <f>'Stitching Log'!A373</f>
        <v>0</v>
      </c>
      <c r="B373">
        <f>'Stitching Log'!B373</f>
        <v>0</v>
      </c>
      <c r="C373">
        <f>'Stitching Log'!C373</f>
        <v>0</v>
      </c>
      <c r="D373">
        <f>'Stitching Log'!D373</f>
        <v>0</v>
      </c>
      <c r="E373">
        <f>'Stitching Log'!E373</f>
        <v>0</v>
      </c>
      <c r="F373">
        <f>'Stitching Log'!F373</f>
        <v>0</v>
      </c>
    </row>
    <row r="374" spans="1:6">
      <c r="A374" s="6">
        <f>'Stitching Log'!A374</f>
        <v>0</v>
      </c>
      <c r="B374">
        <f>'Stitching Log'!B374</f>
        <v>0</v>
      </c>
      <c r="C374">
        <f>'Stitching Log'!C374</f>
        <v>0</v>
      </c>
      <c r="D374">
        <f>'Stitching Log'!D374</f>
        <v>0</v>
      </c>
      <c r="E374">
        <f>'Stitching Log'!E374</f>
        <v>0</v>
      </c>
      <c r="F374">
        <f>'Stitching Log'!F374</f>
        <v>0</v>
      </c>
    </row>
    <row r="375" spans="1:6">
      <c r="A375" s="6">
        <f>'Stitching Log'!A375</f>
        <v>0</v>
      </c>
      <c r="B375">
        <f>'Stitching Log'!B375</f>
        <v>0</v>
      </c>
      <c r="C375">
        <f>'Stitching Log'!C375</f>
        <v>0</v>
      </c>
      <c r="D375">
        <f>'Stitching Log'!D375</f>
        <v>0</v>
      </c>
      <c r="E375">
        <f>'Stitching Log'!E375</f>
        <v>0</v>
      </c>
      <c r="F375">
        <f>'Stitching Log'!F375</f>
        <v>0</v>
      </c>
    </row>
    <row r="376" spans="1:6">
      <c r="A376" s="6">
        <f>'Stitching Log'!A376</f>
        <v>0</v>
      </c>
      <c r="B376">
        <f>'Stitching Log'!B376</f>
        <v>0</v>
      </c>
      <c r="C376">
        <f>'Stitching Log'!C376</f>
        <v>0</v>
      </c>
      <c r="D376">
        <f>'Stitching Log'!D376</f>
        <v>0</v>
      </c>
      <c r="E376">
        <f>'Stitching Log'!E376</f>
        <v>0</v>
      </c>
      <c r="F376">
        <f>'Stitching Log'!F376</f>
        <v>0</v>
      </c>
    </row>
    <row r="377" spans="1:6">
      <c r="A377" s="6">
        <f>'Stitching Log'!A377</f>
        <v>0</v>
      </c>
      <c r="B377">
        <f>'Stitching Log'!B377</f>
        <v>0</v>
      </c>
      <c r="C377">
        <f>'Stitching Log'!C377</f>
        <v>0</v>
      </c>
      <c r="D377">
        <f>'Stitching Log'!D377</f>
        <v>0</v>
      </c>
      <c r="E377">
        <f>'Stitching Log'!E377</f>
        <v>0</v>
      </c>
      <c r="F377">
        <f>'Stitching Log'!F377</f>
        <v>0</v>
      </c>
    </row>
    <row r="378" spans="1:6">
      <c r="A378" s="6">
        <f>'Stitching Log'!A378</f>
        <v>0</v>
      </c>
      <c r="B378">
        <f>'Stitching Log'!B378</f>
        <v>0</v>
      </c>
      <c r="C378">
        <f>'Stitching Log'!C378</f>
        <v>0</v>
      </c>
      <c r="D378">
        <f>'Stitching Log'!D378</f>
        <v>0</v>
      </c>
      <c r="E378">
        <f>'Stitching Log'!E378</f>
        <v>0</v>
      </c>
      <c r="F378">
        <f>'Stitching Log'!F378</f>
        <v>0</v>
      </c>
    </row>
    <row r="379" spans="1:6">
      <c r="A379" s="6">
        <f>'Stitching Log'!A379</f>
        <v>0</v>
      </c>
      <c r="B379">
        <f>'Stitching Log'!B379</f>
        <v>0</v>
      </c>
      <c r="C379">
        <f>'Stitching Log'!C379</f>
        <v>0</v>
      </c>
      <c r="D379">
        <f>'Stitching Log'!D379</f>
        <v>0</v>
      </c>
      <c r="E379">
        <f>'Stitching Log'!E379</f>
        <v>0</v>
      </c>
      <c r="F379">
        <f>'Stitching Log'!F379</f>
        <v>0</v>
      </c>
    </row>
    <row r="380" spans="1:6">
      <c r="A380" s="6">
        <f>'Stitching Log'!A380</f>
        <v>0</v>
      </c>
      <c r="B380">
        <f>'Stitching Log'!B380</f>
        <v>0</v>
      </c>
      <c r="C380">
        <f>'Stitching Log'!C380</f>
        <v>0</v>
      </c>
      <c r="D380">
        <f>'Stitching Log'!D380</f>
        <v>0</v>
      </c>
      <c r="E380">
        <f>'Stitching Log'!E380</f>
        <v>0</v>
      </c>
      <c r="F380">
        <f>'Stitching Log'!F380</f>
        <v>0</v>
      </c>
    </row>
    <row r="381" spans="1:6">
      <c r="A381" s="6">
        <f>'Stitching Log'!A381</f>
        <v>0</v>
      </c>
      <c r="B381">
        <f>'Stitching Log'!B381</f>
        <v>0</v>
      </c>
      <c r="C381">
        <f>'Stitching Log'!C381</f>
        <v>0</v>
      </c>
      <c r="D381">
        <f>'Stitching Log'!D381</f>
        <v>0</v>
      </c>
      <c r="E381">
        <f>'Stitching Log'!E381</f>
        <v>0</v>
      </c>
      <c r="F381">
        <f>'Stitching Log'!F381</f>
        <v>0</v>
      </c>
    </row>
    <row r="382" spans="1:6">
      <c r="A382" s="6">
        <f>'Stitching Log'!A382</f>
        <v>0</v>
      </c>
      <c r="B382">
        <f>'Stitching Log'!B382</f>
        <v>0</v>
      </c>
      <c r="C382">
        <f>'Stitching Log'!C382</f>
        <v>0</v>
      </c>
      <c r="D382">
        <f>'Stitching Log'!D382</f>
        <v>0</v>
      </c>
      <c r="E382">
        <f>'Stitching Log'!E382</f>
        <v>0</v>
      </c>
      <c r="F382">
        <f>'Stitching Log'!F382</f>
        <v>0</v>
      </c>
    </row>
    <row r="383" spans="1:6">
      <c r="A383" s="6">
        <f>'Stitching Log'!A383</f>
        <v>0</v>
      </c>
      <c r="B383">
        <f>'Stitching Log'!B383</f>
        <v>0</v>
      </c>
      <c r="C383">
        <f>'Stitching Log'!C383</f>
        <v>0</v>
      </c>
      <c r="D383">
        <f>'Stitching Log'!D383</f>
        <v>0</v>
      </c>
      <c r="E383">
        <f>'Stitching Log'!E383</f>
        <v>0</v>
      </c>
      <c r="F383">
        <f>'Stitching Log'!F383</f>
        <v>0</v>
      </c>
    </row>
    <row r="384" spans="1:6">
      <c r="A384" s="6">
        <f>'Stitching Log'!A384</f>
        <v>0</v>
      </c>
      <c r="B384">
        <f>'Stitching Log'!B384</f>
        <v>0</v>
      </c>
      <c r="C384">
        <f>'Stitching Log'!C384</f>
        <v>0</v>
      </c>
      <c r="D384">
        <f>'Stitching Log'!D384</f>
        <v>0</v>
      </c>
      <c r="E384">
        <f>'Stitching Log'!E384</f>
        <v>0</v>
      </c>
      <c r="F384">
        <f>'Stitching Log'!F384</f>
        <v>0</v>
      </c>
    </row>
    <row r="385" spans="1:6">
      <c r="A385" s="6">
        <f>'Stitching Log'!A385</f>
        <v>0</v>
      </c>
      <c r="B385">
        <f>'Stitching Log'!B385</f>
        <v>0</v>
      </c>
      <c r="C385">
        <f>'Stitching Log'!C385</f>
        <v>0</v>
      </c>
      <c r="D385">
        <f>'Stitching Log'!D385</f>
        <v>0</v>
      </c>
      <c r="E385">
        <f>'Stitching Log'!E385</f>
        <v>0</v>
      </c>
      <c r="F385">
        <f>'Stitching Log'!F385</f>
        <v>0</v>
      </c>
    </row>
    <row r="386" spans="1:6">
      <c r="A386" s="6">
        <f>'Stitching Log'!A386</f>
        <v>0</v>
      </c>
      <c r="B386">
        <f>'Stitching Log'!B386</f>
        <v>0</v>
      </c>
      <c r="C386">
        <f>'Stitching Log'!C386</f>
        <v>0</v>
      </c>
      <c r="D386">
        <f>'Stitching Log'!D386</f>
        <v>0</v>
      </c>
      <c r="E386">
        <f>'Stitching Log'!E386</f>
        <v>0</v>
      </c>
      <c r="F386">
        <f>'Stitching Log'!F386</f>
        <v>0</v>
      </c>
    </row>
    <row r="387" spans="1:6">
      <c r="A387" s="6">
        <f>'Stitching Log'!A387</f>
        <v>0</v>
      </c>
      <c r="B387">
        <f>'Stitching Log'!B387</f>
        <v>0</v>
      </c>
      <c r="C387">
        <f>'Stitching Log'!C387</f>
        <v>0</v>
      </c>
      <c r="D387">
        <f>'Stitching Log'!D387</f>
        <v>0</v>
      </c>
      <c r="E387">
        <f>'Stitching Log'!E387</f>
        <v>0</v>
      </c>
      <c r="F387">
        <f>'Stitching Log'!F387</f>
        <v>0</v>
      </c>
    </row>
    <row r="388" spans="1:6">
      <c r="A388" s="6">
        <f>'Stitching Log'!A388</f>
        <v>0</v>
      </c>
      <c r="B388">
        <f>'Stitching Log'!B388</f>
        <v>0</v>
      </c>
      <c r="C388">
        <f>'Stitching Log'!C388</f>
        <v>0</v>
      </c>
      <c r="D388">
        <f>'Stitching Log'!D388</f>
        <v>0</v>
      </c>
      <c r="E388">
        <f>'Stitching Log'!E388</f>
        <v>0</v>
      </c>
      <c r="F388">
        <f>'Stitching Log'!F388</f>
        <v>0</v>
      </c>
    </row>
    <row r="389" spans="1:6">
      <c r="A389" s="6">
        <f>'Stitching Log'!A389</f>
        <v>0</v>
      </c>
      <c r="B389">
        <f>'Stitching Log'!B389</f>
        <v>0</v>
      </c>
      <c r="C389">
        <f>'Stitching Log'!C389</f>
        <v>0</v>
      </c>
      <c r="D389">
        <f>'Stitching Log'!D389</f>
        <v>0</v>
      </c>
      <c r="E389">
        <f>'Stitching Log'!E389</f>
        <v>0</v>
      </c>
      <c r="F389">
        <f>'Stitching Log'!F389</f>
        <v>0</v>
      </c>
    </row>
    <row r="390" spans="1:6">
      <c r="A390" s="6">
        <f>'Stitching Log'!A390</f>
        <v>0</v>
      </c>
      <c r="B390">
        <f>'Stitching Log'!B390</f>
        <v>0</v>
      </c>
      <c r="C390">
        <f>'Stitching Log'!C390</f>
        <v>0</v>
      </c>
      <c r="D390">
        <f>'Stitching Log'!D390</f>
        <v>0</v>
      </c>
      <c r="E390">
        <f>'Stitching Log'!E390</f>
        <v>0</v>
      </c>
      <c r="F390">
        <f>'Stitching Log'!F390</f>
        <v>0</v>
      </c>
    </row>
    <row r="391" spans="1:6">
      <c r="A391" s="6">
        <f>'Stitching Log'!A391</f>
        <v>0</v>
      </c>
      <c r="B391">
        <f>'Stitching Log'!B391</f>
        <v>0</v>
      </c>
      <c r="C391">
        <f>'Stitching Log'!C391</f>
        <v>0</v>
      </c>
      <c r="D391">
        <f>'Stitching Log'!D391</f>
        <v>0</v>
      </c>
      <c r="E391">
        <f>'Stitching Log'!E391</f>
        <v>0</v>
      </c>
      <c r="F391">
        <f>'Stitching Log'!F391</f>
        <v>0</v>
      </c>
    </row>
    <row r="392" spans="1:6">
      <c r="A392" s="6">
        <f>'Stitching Log'!A392</f>
        <v>0</v>
      </c>
      <c r="B392">
        <f>'Stitching Log'!B392</f>
        <v>0</v>
      </c>
      <c r="C392">
        <f>'Stitching Log'!C392</f>
        <v>0</v>
      </c>
      <c r="D392">
        <f>'Stitching Log'!D392</f>
        <v>0</v>
      </c>
      <c r="E392">
        <f>'Stitching Log'!E392</f>
        <v>0</v>
      </c>
      <c r="F392">
        <f>'Stitching Log'!F392</f>
        <v>0</v>
      </c>
    </row>
    <row r="393" spans="1:6">
      <c r="A393" s="6">
        <f>'Stitching Log'!A393</f>
        <v>0</v>
      </c>
      <c r="B393">
        <f>'Stitching Log'!B393</f>
        <v>0</v>
      </c>
      <c r="C393">
        <f>'Stitching Log'!C393</f>
        <v>0</v>
      </c>
      <c r="D393">
        <f>'Stitching Log'!D393</f>
        <v>0</v>
      </c>
      <c r="E393">
        <f>'Stitching Log'!E393</f>
        <v>0</v>
      </c>
      <c r="F393">
        <f>'Stitching Log'!F393</f>
        <v>0</v>
      </c>
    </row>
    <row r="394" spans="1:6">
      <c r="A394" s="6">
        <f>'Stitching Log'!A394</f>
        <v>0</v>
      </c>
      <c r="B394">
        <f>'Stitching Log'!B394</f>
        <v>0</v>
      </c>
      <c r="C394">
        <f>'Stitching Log'!C394</f>
        <v>0</v>
      </c>
      <c r="D394">
        <f>'Stitching Log'!D394</f>
        <v>0</v>
      </c>
      <c r="E394">
        <f>'Stitching Log'!E394</f>
        <v>0</v>
      </c>
      <c r="F394">
        <f>'Stitching Log'!F394</f>
        <v>0</v>
      </c>
    </row>
    <row r="395" spans="1:6">
      <c r="A395" s="6">
        <f>'Stitching Log'!A395</f>
        <v>0</v>
      </c>
      <c r="B395">
        <f>'Stitching Log'!B395</f>
        <v>0</v>
      </c>
      <c r="C395">
        <f>'Stitching Log'!C395</f>
        <v>0</v>
      </c>
      <c r="D395">
        <f>'Stitching Log'!D395</f>
        <v>0</v>
      </c>
      <c r="E395">
        <f>'Stitching Log'!E395</f>
        <v>0</v>
      </c>
      <c r="F395">
        <f>'Stitching Log'!F395</f>
        <v>0</v>
      </c>
    </row>
    <row r="396" spans="1:6">
      <c r="A396" s="6">
        <f>'Stitching Log'!A396</f>
        <v>0</v>
      </c>
      <c r="B396">
        <f>'Stitching Log'!B396</f>
        <v>0</v>
      </c>
      <c r="C396">
        <f>'Stitching Log'!C396</f>
        <v>0</v>
      </c>
      <c r="D396">
        <f>'Stitching Log'!D396</f>
        <v>0</v>
      </c>
      <c r="E396">
        <f>'Stitching Log'!E396</f>
        <v>0</v>
      </c>
      <c r="F396">
        <f>'Stitching Log'!F396</f>
        <v>0</v>
      </c>
    </row>
    <row r="397" spans="1:6">
      <c r="A397" s="6">
        <f>'Stitching Log'!A397</f>
        <v>0</v>
      </c>
      <c r="B397">
        <f>'Stitching Log'!B397</f>
        <v>0</v>
      </c>
      <c r="C397">
        <f>'Stitching Log'!C397</f>
        <v>0</v>
      </c>
      <c r="D397">
        <f>'Stitching Log'!D397</f>
        <v>0</v>
      </c>
      <c r="E397">
        <f>'Stitching Log'!E397</f>
        <v>0</v>
      </c>
      <c r="F397">
        <f>'Stitching Log'!F397</f>
        <v>0</v>
      </c>
    </row>
    <row r="398" spans="1:6">
      <c r="A398" s="6">
        <f>'Stitching Log'!A398</f>
        <v>0</v>
      </c>
      <c r="B398">
        <f>'Stitching Log'!B398</f>
        <v>0</v>
      </c>
      <c r="C398">
        <f>'Stitching Log'!C398</f>
        <v>0</v>
      </c>
      <c r="D398">
        <f>'Stitching Log'!D398</f>
        <v>0</v>
      </c>
      <c r="E398">
        <f>'Stitching Log'!E398</f>
        <v>0</v>
      </c>
      <c r="F398">
        <f>'Stitching Log'!F398</f>
        <v>0</v>
      </c>
    </row>
    <row r="399" spans="1:6">
      <c r="A399" s="6">
        <f>'Stitching Log'!A399</f>
        <v>0</v>
      </c>
      <c r="B399">
        <f>'Stitching Log'!B399</f>
        <v>0</v>
      </c>
      <c r="C399">
        <f>'Stitching Log'!C399</f>
        <v>0</v>
      </c>
      <c r="D399">
        <f>'Stitching Log'!D399</f>
        <v>0</v>
      </c>
      <c r="E399">
        <f>'Stitching Log'!E399</f>
        <v>0</v>
      </c>
      <c r="F399">
        <f>'Stitching Log'!F399</f>
        <v>0</v>
      </c>
    </row>
    <row r="400" spans="1:6">
      <c r="A400" s="6">
        <f>'Stitching Log'!A400</f>
        <v>0</v>
      </c>
      <c r="B400">
        <f>'Stitching Log'!B400</f>
        <v>0</v>
      </c>
      <c r="C400">
        <f>'Stitching Log'!C400</f>
        <v>0</v>
      </c>
      <c r="D400">
        <f>'Stitching Log'!D400</f>
        <v>0</v>
      </c>
      <c r="E400">
        <f>'Stitching Log'!E400</f>
        <v>0</v>
      </c>
      <c r="F400">
        <f>'Stitching Log'!F400</f>
        <v>0</v>
      </c>
    </row>
    <row r="401" spans="1:6">
      <c r="A401" s="6">
        <f>'Stitching Log'!A401</f>
        <v>0</v>
      </c>
      <c r="B401">
        <f>'Stitching Log'!B401</f>
        <v>0</v>
      </c>
      <c r="C401">
        <f>'Stitching Log'!C401</f>
        <v>0</v>
      </c>
      <c r="D401">
        <f>'Stitching Log'!D401</f>
        <v>0</v>
      </c>
      <c r="E401">
        <f>'Stitching Log'!E401</f>
        <v>0</v>
      </c>
      <c r="F401">
        <f>'Stitching Log'!F401</f>
        <v>0</v>
      </c>
    </row>
    <row r="402" spans="1:6">
      <c r="A402" s="6">
        <f>'Stitching Log'!A402</f>
        <v>0</v>
      </c>
      <c r="B402">
        <f>'Stitching Log'!B402</f>
        <v>0</v>
      </c>
      <c r="C402">
        <f>'Stitching Log'!C402</f>
        <v>0</v>
      </c>
      <c r="D402">
        <f>'Stitching Log'!D402</f>
        <v>0</v>
      </c>
      <c r="E402">
        <f>'Stitching Log'!E402</f>
        <v>0</v>
      </c>
      <c r="F402">
        <f>'Stitching Log'!F402</f>
        <v>0</v>
      </c>
    </row>
    <row r="403" spans="1:6">
      <c r="A403" s="6">
        <f>'Stitching Log'!A403</f>
        <v>0</v>
      </c>
      <c r="B403">
        <f>'Stitching Log'!B403</f>
        <v>0</v>
      </c>
      <c r="C403">
        <f>'Stitching Log'!C403</f>
        <v>0</v>
      </c>
      <c r="D403">
        <f>'Stitching Log'!D403</f>
        <v>0</v>
      </c>
      <c r="E403">
        <f>'Stitching Log'!E403</f>
        <v>0</v>
      </c>
      <c r="F403">
        <f>'Stitching Log'!F403</f>
        <v>0</v>
      </c>
    </row>
    <row r="404" spans="1:6">
      <c r="A404" s="6">
        <f>'Stitching Log'!A404</f>
        <v>0</v>
      </c>
      <c r="B404">
        <f>'Stitching Log'!B404</f>
        <v>0</v>
      </c>
      <c r="C404">
        <f>'Stitching Log'!C404</f>
        <v>0</v>
      </c>
      <c r="D404">
        <f>'Stitching Log'!D404</f>
        <v>0</v>
      </c>
      <c r="E404">
        <f>'Stitching Log'!E404</f>
        <v>0</v>
      </c>
      <c r="F404">
        <f>'Stitching Log'!F404</f>
        <v>0</v>
      </c>
    </row>
    <row r="405" spans="1:6">
      <c r="A405" s="6">
        <f>'Stitching Log'!A405</f>
        <v>0</v>
      </c>
      <c r="B405">
        <f>'Stitching Log'!B405</f>
        <v>0</v>
      </c>
      <c r="C405">
        <f>'Stitching Log'!C405</f>
        <v>0</v>
      </c>
      <c r="D405">
        <f>'Stitching Log'!D405</f>
        <v>0</v>
      </c>
      <c r="E405">
        <f>'Stitching Log'!E405</f>
        <v>0</v>
      </c>
      <c r="F405">
        <f>'Stitching Log'!F405</f>
        <v>0</v>
      </c>
    </row>
    <row r="406" spans="1:6">
      <c r="A406" s="6">
        <f>'Stitching Log'!A406</f>
        <v>0</v>
      </c>
      <c r="B406">
        <f>'Stitching Log'!B406</f>
        <v>0</v>
      </c>
      <c r="C406">
        <f>'Stitching Log'!C406</f>
        <v>0</v>
      </c>
      <c r="D406">
        <f>'Stitching Log'!D406</f>
        <v>0</v>
      </c>
      <c r="E406">
        <f>'Stitching Log'!E406</f>
        <v>0</v>
      </c>
      <c r="F406">
        <f>'Stitching Log'!F406</f>
        <v>0</v>
      </c>
    </row>
    <row r="407" spans="1:6">
      <c r="A407" s="6">
        <f>'Stitching Log'!A407</f>
        <v>0</v>
      </c>
      <c r="B407">
        <f>'Stitching Log'!B407</f>
        <v>0</v>
      </c>
      <c r="C407">
        <f>'Stitching Log'!C407</f>
        <v>0</v>
      </c>
      <c r="D407">
        <f>'Stitching Log'!D407</f>
        <v>0</v>
      </c>
      <c r="E407">
        <f>'Stitching Log'!E407</f>
        <v>0</v>
      </c>
      <c r="F407">
        <f>'Stitching Log'!F407</f>
        <v>0</v>
      </c>
    </row>
    <row r="408" spans="1:6">
      <c r="A408" s="6">
        <f>'Stitching Log'!A408</f>
        <v>0</v>
      </c>
      <c r="B408">
        <f>'Stitching Log'!B408</f>
        <v>0</v>
      </c>
      <c r="C408">
        <f>'Stitching Log'!C408</f>
        <v>0</v>
      </c>
      <c r="D408">
        <f>'Stitching Log'!D408</f>
        <v>0</v>
      </c>
      <c r="E408">
        <f>'Stitching Log'!E408</f>
        <v>0</v>
      </c>
      <c r="F408">
        <f>'Stitching Log'!F408</f>
        <v>0</v>
      </c>
    </row>
    <row r="409" spans="1:6">
      <c r="A409" s="6">
        <f>'Stitching Log'!A409</f>
        <v>0</v>
      </c>
      <c r="B409">
        <f>'Stitching Log'!B409</f>
        <v>0</v>
      </c>
      <c r="C409">
        <f>'Stitching Log'!C409</f>
        <v>0</v>
      </c>
      <c r="D409">
        <f>'Stitching Log'!D409</f>
        <v>0</v>
      </c>
      <c r="E409">
        <f>'Stitching Log'!E409</f>
        <v>0</v>
      </c>
      <c r="F409">
        <f>'Stitching Log'!F409</f>
        <v>0</v>
      </c>
    </row>
    <row r="410" spans="1:6">
      <c r="A410" s="6">
        <f>'Stitching Log'!A410</f>
        <v>0</v>
      </c>
      <c r="B410">
        <f>'Stitching Log'!B410</f>
        <v>0</v>
      </c>
      <c r="C410">
        <f>'Stitching Log'!C410</f>
        <v>0</v>
      </c>
      <c r="D410">
        <f>'Stitching Log'!D410</f>
        <v>0</v>
      </c>
      <c r="E410">
        <f>'Stitching Log'!E410</f>
        <v>0</v>
      </c>
      <c r="F410">
        <f>'Stitching Log'!F410</f>
        <v>0</v>
      </c>
    </row>
    <row r="411" spans="1:6">
      <c r="A411" s="6">
        <f>'Stitching Log'!A411</f>
        <v>0</v>
      </c>
      <c r="B411">
        <f>'Stitching Log'!B411</f>
        <v>0</v>
      </c>
      <c r="C411">
        <f>'Stitching Log'!C411</f>
        <v>0</v>
      </c>
      <c r="D411">
        <f>'Stitching Log'!D411</f>
        <v>0</v>
      </c>
      <c r="E411">
        <f>'Stitching Log'!E411</f>
        <v>0</v>
      </c>
      <c r="F411">
        <f>'Stitching Log'!F411</f>
        <v>0</v>
      </c>
    </row>
    <row r="412" spans="1:6">
      <c r="A412" s="6">
        <f>'Stitching Log'!A412</f>
        <v>0</v>
      </c>
      <c r="B412">
        <f>'Stitching Log'!B412</f>
        <v>0</v>
      </c>
      <c r="C412">
        <f>'Stitching Log'!C412</f>
        <v>0</v>
      </c>
      <c r="D412">
        <f>'Stitching Log'!D412</f>
        <v>0</v>
      </c>
      <c r="E412">
        <f>'Stitching Log'!E412</f>
        <v>0</v>
      </c>
      <c r="F412">
        <f>'Stitching Log'!F412</f>
        <v>0</v>
      </c>
    </row>
    <row r="413" spans="1:6">
      <c r="A413" s="6">
        <f>'Stitching Log'!A413</f>
        <v>0</v>
      </c>
      <c r="B413">
        <f>'Stitching Log'!B413</f>
        <v>0</v>
      </c>
      <c r="C413">
        <f>'Stitching Log'!C413</f>
        <v>0</v>
      </c>
      <c r="D413">
        <f>'Stitching Log'!D413</f>
        <v>0</v>
      </c>
      <c r="E413">
        <f>'Stitching Log'!E413</f>
        <v>0</v>
      </c>
      <c r="F413">
        <f>'Stitching Log'!F413</f>
        <v>0</v>
      </c>
    </row>
    <row r="414" spans="1:6">
      <c r="A414" s="6">
        <f>'Stitching Log'!A414</f>
        <v>0</v>
      </c>
      <c r="B414">
        <f>'Stitching Log'!B414</f>
        <v>0</v>
      </c>
      <c r="C414">
        <f>'Stitching Log'!C414</f>
        <v>0</v>
      </c>
      <c r="D414">
        <f>'Stitching Log'!D414</f>
        <v>0</v>
      </c>
      <c r="E414">
        <f>'Stitching Log'!E414</f>
        <v>0</v>
      </c>
      <c r="F414">
        <f>'Stitching Log'!F414</f>
        <v>0</v>
      </c>
    </row>
    <row r="415" spans="1:6">
      <c r="A415" s="6">
        <f>'Stitching Log'!A415</f>
        <v>0</v>
      </c>
      <c r="B415">
        <f>'Stitching Log'!B415</f>
        <v>0</v>
      </c>
      <c r="C415">
        <f>'Stitching Log'!C415</f>
        <v>0</v>
      </c>
      <c r="D415">
        <f>'Stitching Log'!D415</f>
        <v>0</v>
      </c>
      <c r="E415">
        <f>'Stitching Log'!E415</f>
        <v>0</v>
      </c>
      <c r="F415">
        <f>'Stitching Log'!F415</f>
        <v>0</v>
      </c>
    </row>
    <row r="416" spans="1:6">
      <c r="A416" s="6">
        <f>'Stitching Log'!A416</f>
        <v>0</v>
      </c>
      <c r="B416">
        <f>'Stitching Log'!B416</f>
        <v>0</v>
      </c>
      <c r="C416">
        <f>'Stitching Log'!C416</f>
        <v>0</v>
      </c>
      <c r="D416">
        <f>'Stitching Log'!D416</f>
        <v>0</v>
      </c>
      <c r="E416">
        <f>'Stitching Log'!E416</f>
        <v>0</v>
      </c>
      <c r="F416">
        <f>'Stitching Log'!F416</f>
        <v>0</v>
      </c>
    </row>
    <row r="417" spans="1:6">
      <c r="A417" s="6">
        <f>'Stitching Log'!A417</f>
        <v>0</v>
      </c>
      <c r="B417">
        <f>'Stitching Log'!B417</f>
        <v>0</v>
      </c>
      <c r="C417">
        <f>'Stitching Log'!C417</f>
        <v>0</v>
      </c>
      <c r="D417">
        <f>'Stitching Log'!D417</f>
        <v>0</v>
      </c>
      <c r="E417">
        <f>'Stitching Log'!E417</f>
        <v>0</v>
      </c>
      <c r="F417">
        <f>'Stitching Log'!F417</f>
        <v>0</v>
      </c>
    </row>
    <row r="418" spans="1:6">
      <c r="A418" s="6">
        <f>'Stitching Log'!A418</f>
        <v>0</v>
      </c>
      <c r="B418">
        <f>'Stitching Log'!B418</f>
        <v>0</v>
      </c>
      <c r="C418">
        <f>'Stitching Log'!C418</f>
        <v>0</v>
      </c>
      <c r="D418">
        <f>'Stitching Log'!D418</f>
        <v>0</v>
      </c>
      <c r="E418">
        <f>'Stitching Log'!E418</f>
        <v>0</v>
      </c>
      <c r="F418">
        <f>'Stitching Log'!F418</f>
        <v>0</v>
      </c>
    </row>
    <row r="419" spans="1:6">
      <c r="A419" s="6">
        <f>'Stitching Log'!A419</f>
        <v>0</v>
      </c>
      <c r="B419">
        <f>'Stitching Log'!B419</f>
        <v>0</v>
      </c>
      <c r="C419">
        <f>'Stitching Log'!C419</f>
        <v>0</v>
      </c>
      <c r="D419">
        <f>'Stitching Log'!D419</f>
        <v>0</v>
      </c>
      <c r="E419">
        <f>'Stitching Log'!E419</f>
        <v>0</v>
      </c>
      <c r="F419">
        <f>'Stitching Log'!F419</f>
        <v>0</v>
      </c>
    </row>
    <row r="420" spans="1:6">
      <c r="A420" s="6">
        <f>'Stitching Log'!A420</f>
        <v>0</v>
      </c>
      <c r="B420">
        <f>'Stitching Log'!B420</f>
        <v>0</v>
      </c>
      <c r="C420">
        <f>'Stitching Log'!C420</f>
        <v>0</v>
      </c>
      <c r="D420">
        <f>'Stitching Log'!D420</f>
        <v>0</v>
      </c>
      <c r="E420">
        <f>'Stitching Log'!E420</f>
        <v>0</v>
      </c>
      <c r="F420">
        <f>'Stitching Log'!F420</f>
        <v>0</v>
      </c>
    </row>
    <row r="421" spans="1:6">
      <c r="A421" s="6">
        <f>'Stitching Log'!A421</f>
        <v>0</v>
      </c>
      <c r="B421">
        <f>'Stitching Log'!B421</f>
        <v>0</v>
      </c>
      <c r="C421">
        <f>'Stitching Log'!C421</f>
        <v>0</v>
      </c>
      <c r="D421">
        <f>'Stitching Log'!D421</f>
        <v>0</v>
      </c>
      <c r="E421">
        <f>'Stitching Log'!E421</f>
        <v>0</v>
      </c>
      <c r="F421">
        <f>'Stitching Log'!F421</f>
        <v>0</v>
      </c>
    </row>
    <row r="422" spans="1:6">
      <c r="A422" s="6">
        <f>'Stitching Log'!A422</f>
        <v>0</v>
      </c>
      <c r="B422">
        <f>'Stitching Log'!B422</f>
        <v>0</v>
      </c>
      <c r="C422">
        <f>'Stitching Log'!C422</f>
        <v>0</v>
      </c>
      <c r="D422">
        <f>'Stitching Log'!D422</f>
        <v>0</v>
      </c>
      <c r="E422">
        <f>'Stitching Log'!E422</f>
        <v>0</v>
      </c>
      <c r="F422">
        <f>'Stitching Log'!F422</f>
        <v>0</v>
      </c>
    </row>
    <row r="423" spans="1:6">
      <c r="A423" s="6">
        <f>'Stitching Log'!A423</f>
        <v>0</v>
      </c>
      <c r="B423">
        <f>'Stitching Log'!B423</f>
        <v>0</v>
      </c>
      <c r="C423">
        <f>'Stitching Log'!C423</f>
        <v>0</v>
      </c>
      <c r="D423">
        <f>'Stitching Log'!D423</f>
        <v>0</v>
      </c>
      <c r="E423">
        <f>'Stitching Log'!E423</f>
        <v>0</v>
      </c>
      <c r="F423">
        <f>'Stitching Log'!F423</f>
        <v>0</v>
      </c>
    </row>
    <row r="424" spans="1:6">
      <c r="A424" s="6">
        <f>'Stitching Log'!A424</f>
        <v>0</v>
      </c>
      <c r="B424">
        <f>'Stitching Log'!B424</f>
        <v>0</v>
      </c>
      <c r="C424">
        <f>'Stitching Log'!C424</f>
        <v>0</v>
      </c>
      <c r="D424">
        <f>'Stitching Log'!D424</f>
        <v>0</v>
      </c>
      <c r="E424">
        <f>'Stitching Log'!E424</f>
        <v>0</v>
      </c>
      <c r="F424">
        <f>'Stitching Log'!F424</f>
        <v>0</v>
      </c>
    </row>
    <row r="425" spans="1:6">
      <c r="A425" s="6">
        <f>'Stitching Log'!A425</f>
        <v>0</v>
      </c>
      <c r="B425">
        <f>'Stitching Log'!B425</f>
        <v>0</v>
      </c>
      <c r="C425">
        <f>'Stitching Log'!C425</f>
        <v>0</v>
      </c>
      <c r="D425">
        <f>'Stitching Log'!D425</f>
        <v>0</v>
      </c>
      <c r="E425">
        <f>'Stitching Log'!E425</f>
        <v>0</v>
      </c>
      <c r="F425">
        <f>'Stitching Log'!F425</f>
        <v>0</v>
      </c>
    </row>
    <row r="426" spans="1:6">
      <c r="A426" s="6">
        <f>'Stitching Log'!A426</f>
        <v>0</v>
      </c>
      <c r="B426">
        <f>'Stitching Log'!B426</f>
        <v>0</v>
      </c>
      <c r="C426">
        <f>'Stitching Log'!C426</f>
        <v>0</v>
      </c>
      <c r="D426">
        <f>'Stitching Log'!D426</f>
        <v>0</v>
      </c>
      <c r="E426">
        <f>'Stitching Log'!E426</f>
        <v>0</v>
      </c>
      <c r="F426">
        <f>'Stitching Log'!F426</f>
        <v>0</v>
      </c>
    </row>
    <row r="427" spans="1:6">
      <c r="A427" s="6">
        <f>'Stitching Log'!A427</f>
        <v>0</v>
      </c>
      <c r="B427">
        <f>'Stitching Log'!B427</f>
        <v>0</v>
      </c>
      <c r="C427">
        <f>'Stitching Log'!C427</f>
        <v>0</v>
      </c>
      <c r="D427">
        <f>'Stitching Log'!D427</f>
        <v>0</v>
      </c>
      <c r="E427">
        <f>'Stitching Log'!E427</f>
        <v>0</v>
      </c>
      <c r="F427">
        <f>'Stitching Log'!F427</f>
        <v>0</v>
      </c>
    </row>
    <row r="428" spans="1:6">
      <c r="A428" s="6">
        <f>'Stitching Log'!A428</f>
        <v>0</v>
      </c>
      <c r="B428">
        <f>'Stitching Log'!B428</f>
        <v>0</v>
      </c>
      <c r="C428">
        <f>'Stitching Log'!C428</f>
        <v>0</v>
      </c>
      <c r="D428">
        <f>'Stitching Log'!D428</f>
        <v>0</v>
      </c>
      <c r="E428">
        <f>'Stitching Log'!E428</f>
        <v>0</v>
      </c>
      <c r="F428">
        <f>'Stitching Log'!F428</f>
        <v>0</v>
      </c>
    </row>
    <row r="429" spans="1:6">
      <c r="A429" s="6">
        <f>'Stitching Log'!A429</f>
        <v>0</v>
      </c>
      <c r="B429">
        <f>'Stitching Log'!B429</f>
        <v>0</v>
      </c>
      <c r="C429">
        <f>'Stitching Log'!C429</f>
        <v>0</v>
      </c>
      <c r="D429">
        <f>'Stitching Log'!D429</f>
        <v>0</v>
      </c>
      <c r="E429">
        <f>'Stitching Log'!E429</f>
        <v>0</v>
      </c>
      <c r="F429">
        <f>'Stitching Log'!F429</f>
        <v>0</v>
      </c>
    </row>
    <row r="430" spans="1:6">
      <c r="A430" s="6">
        <f>'Stitching Log'!A430</f>
        <v>0</v>
      </c>
      <c r="B430">
        <f>'Stitching Log'!B430</f>
        <v>0</v>
      </c>
      <c r="C430">
        <f>'Stitching Log'!C430</f>
        <v>0</v>
      </c>
      <c r="D430">
        <f>'Stitching Log'!D430</f>
        <v>0</v>
      </c>
      <c r="E430">
        <f>'Stitching Log'!E430</f>
        <v>0</v>
      </c>
      <c r="F430">
        <f>'Stitching Log'!F430</f>
        <v>0</v>
      </c>
    </row>
    <row r="431" spans="1:6">
      <c r="A431" s="6">
        <f>'Stitching Log'!A431</f>
        <v>0</v>
      </c>
      <c r="B431">
        <f>'Stitching Log'!B431</f>
        <v>0</v>
      </c>
      <c r="C431">
        <f>'Stitching Log'!C431</f>
        <v>0</v>
      </c>
      <c r="D431">
        <f>'Stitching Log'!D431</f>
        <v>0</v>
      </c>
      <c r="E431">
        <f>'Stitching Log'!E431</f>
        <v>0</v>
      </c>
      <c r="F431">
        <f>'Stitching Log'!F431</f>
        <v>0</v>
      </c>
    </row>
    <row r="432" spans="1:6">
      <c r="A432" s="6">
        <f>'Stitching Log'!A432</f>
        <v>0</v>
      </c>
      <c r="B432">
        <f>'Stitching Log'!B432</f>
        <v>0</v>
      </c>
      <c r="C432">
        <f>'Stitching Log'!C432</f>
        <v>0</v>
      </c>
      <c r="D432">
        <f>'Stitching Log'!D432</f>
        <v>0</v>
      </c>
      <c r="E432">
        <f>'Stitching Log'!E432</f>
        <v>0</v>
      </c>
      <c r="F432">
        <f>'Stitching Log'!F432</f>
        <v>0</v>
      </c>
    </row>
    <row r="433" spans="1:6">
      <c r="A433" s="6">
        <f>'Stitching Log'!A433</f>
        <v>0</v>
      </c>
      <c r="B433">
        <f>'Stitching Log'!B433</f>
        <v>0</v>
      </c>
      <c r="C433">
        <f>'Stitching Log'!C433</f>
        <v>0</v>
      </c>
      <c r="D433">
        <f>'Stitching Log'!D433</f>
        <v>0</v>
      </c>
      <c r="E433">
        <f>'Stitching Log'!E433</f>
        <v>0</v>
      </c>
      <c r="F433">
        <f>'Stitching Log'!F433</f>
        <v>0</v>
      </c>
    </row>
    <row r="434" spans="1:6">
      <c r="A434" s="6">
        <f>'Stitching Log'!A434</f>
        <v>0</v>
      </c>
      <c r="B434">
        <f>'Stitching Log'!B434</f>
        <v>0</v>
      </c>
      <c r="C434">
        <f>'Stitching Log'!C434</f>
        <v>0</v>
      </c>
      <c r="D434">
        <f>'Stitching Log'!D434</f>
        <v>0</v>
      </c>
      <c r="E434">
        <f>'Stitching Log'!E434</f>
        <v>0</v>
      </c>
      <c r="F434">
        <f>'Stitching Log'!F434</f>
        <v>0</v>
      </c>
    </row>
    <row r="435" spans="1:6">
      <c r="A435" s="6">
        <f>'Stitching Log'!A435</f>
        <v>0</v>
      </c>
      <c r="B435">
        <f>'Stitching Log'!B435</f>
        <v>0</v>
      </c>
      <c r="C435">
        <f>'Stitching Log'!C435</f>
        <v>0</v>
      </c>
      <c r="D435">
        <f>'Stitching Log'!D435</f>
        <v>0</v>
      </c>
      <c r="E435">
        <f>'Stitching Log'!E435</f>
        <v>0</v>
      </c>
      <c r="F435">
        <f>'Stitching Log'!F435</f>
        <v>0</v>
      </c>
    </row>
    <row r="436" spans="1:6">
      <c r="A436" s="6">
        <f>'Stitching Log'!A436</f>
        <v>0</v>
      </c>
      <c r="B436">
        <f>'Stitching Log'!B436</f>
        <v>0</v>
      </c>
      <c r="C436">
        <f>'Stitching Log'!C436</f>
        <v>0</v>
      </c>
      <c r="D436">
        <f>'Stitching Log'!D436</f>
        <v>0</v>
      </c>
      <c r="E436">
        <f>'Stitching Log'!E436</f>
        <v>0</v>
      </c>
      <c r="F436">
        <f>'Stitching Log'!F436</f>
        <v>0</v>
      </c>
    </row>
    <row r="437" spans="1:6">
      <c r="A437" s="6">
        <f>'Stitching Log'!A437</f>
        <v>0</v>
      </c>
      <c r="B437">
        <f>'Stitching Log'!B437</f>
        <v>0</v>
      </c>
      <c r="C437">
        <f>'Stitching Log'!C437</f>
        <v>0</v>
      </c>
      <c r="D437">
        <f>'Stitching Log'!D437</f>
        <v>0</v>
      </c>
      <c r="E437">
        <f>'Stitching Log'!E437</f>
        <v>0</v>
      </c>
      <c r="F437">
        <f>'Stitching Log'!F437</f>
        <v>0</v>
      </c>
    </row>
    <row r="438" spans="1:6">
      <c r="A438" s="6">
        <f>'Stitching Log'!A438</f>
        <v>0</v>
      </c>
      <c r="B438">
        <f>'Stitching Log'!B438</f>
        <v>0</v>
      </c>
      <c r="C438">
        <f>'Stitching Log'!C438</f>
        <v>0</v>
      </c>
      <c r="D438">
        <f>'Stitching Log'!D438</f>
        <v>0</v>
      </c>
      <c r="E438">
        <f>'Stitching Log'!E438</f>
        <v>0</v>
      </c>
      <c r="F438">
        <f>'Stitching Log'!F438</f>
        <v>0</v>
      </c>
    </row>
    <row r="439" spans="1:6">
      <c r="A439" s="6">
        <f>'Stitching Log'!A439</f>
        <v>0</v>
      </c>
      <c r="B439">
        <f>'Stitching Log'!B439</f>
        <v>0</v>
      </c>
      <c r="C439">
        <f>'Stitching Log'!C439</f>
        <v>0</v>
      </c>
      <c r="D439">
        <f>'Stitching Log'!D439</f>
        <v>0</v>
      </c>
      <c r="E439">
        <f>'Stitching Log'!E439</f>
        <v>0</v>
      </c>
      <c r="F439">
        <f>'Stitching Log'!F439</f>
        <v>0</v>
      </c>
    </row>
    <row r="440" spans="1:6">
      <c r="A440" s="6">
        <f>'Stitching Log'!A440</f>
        <v>0</v>
      </c>
      <c r="B440">
        <f>'Stitching Log'!B440</f>
        <v>0</v>
      </c>
      <c r="C440">
        <f>'Stitching Log'!C440</f>
        <v>0</v>
      </c>
      <c r="D440">
        <f>'Stitching Log'!D440</f>
        <v>0</v>
      </c>
      <c r="E440">
        <f>'Stitching Log'!E440</f>
        <v>0</v>
      </c>
      <c r="F440">
        <f>'Stitching Log'!F440</f>
        <v>0</v>
      </c>
    </row>
    <row r="441" spans="1:6">
      <c r="A441" s="6">
        <f>'Stitching Log'!A441</f>
        <v>0</v>
      </c>
      <c r="B441">
        <f>'Stitching Log'!B441</f>
        <v>0</v>
      </c>
      <c r="C441">
        <f>'Stitching Log'!C441</f>
        <v>0</v>
      </c>
      <c r="D441">
        <f>'Stitching Log'!D441</f>
        <v>0</v>
      </c>
      <c r="E441">
        <f>'Stitching Log'!E441</f>
        <v>0</v>
      </c>
      <c r="F441">
        <f>'Stitching Log'!F441</f>
        <v>0</v>
      </c>
    </row>
    <row r="442" spans="1:6">
      <c r="A442" s="6">
        <f>'Stitching Log'!A442</f>
        <v>0</v>
      </c>
      <c r="B442">
        <f>'Stitching Log'!B442</f>
        <v>0</v>
      </c>
      <c r="C442">
        <f>'Stitching Log'!C442</f>
        <v>0</v>
      </c>
      <c r="D442">
        <f>'Stitching Log'!D442</f>
        <v>0</v>
      </c>
      <c r="E442">
        <f>'Stitching Log'!E442</f>
        <v>0</v>
      </c>
      <c r="F442">
        <f>'Stitching Log'!F442</f>
        <v>0</v>
      </c>
    </row>
    <row r="443" spans="1:6">
      <c r="A443" s="6">
        <f>'Stitching Log'!A443</f>
        <v>0</v>
      </c>
      <c r="B443">
        <f>'Stitching Log'!B443</f>
        <v>0</v>
      </c>
      <c r="C443">
        <f>'Stitching Log'!C443</f>
        <v>0</v>
      </c>
      <c r="D443">
        <f>'Stitching Log'!D443</f>
        <v>0</v>
      </c>
      <c r="E443">
        <f>'Stitching Log'!E443</f>
        <v>0</v>
      </c>
      <c r="F443">
        <f>'Stitching Log'!F443</f>
        <v>0</v>
      </c>
    </row>
    <row r="444" spans="1:6">
      <c r="A444" s="6">
        <f>'Stitching Log'!A444</f>
        <v>0</v>
      </c>
      <c r="B444">
        <f>'Stitching Log'!B444</f>
        <v>0</v>
      </c>
      <c r="C444">
        <f>'Stitching Log'!C444</f>
        <v>0</v>
      </c>
      <c r="D444">
        <f>'Stitching Log'!D444</f>
        <v>0</v>
      </c>
      <c r="E444">
        <f>'Stitching Log'!E444</f>
        <v>0</v>
      </c>
      <c r="F444">
        <f>'Stitching Log'!F444</f>
        <v>0</v>
      </c>
    </row>
    <row r="445" spans="1:6">
      <c r="A445" s="6">
        <f>'Stitching Log'!A445</f>
        <v>0</v>
      </c>
      <c r="B445">
        <f>'Stitching Log'!B445</f>
        <v>0</v>
      </c>
      <c r="C445">
        <f>'Stitching Log'!C445</f>
        <v>0</v>
      </c>
      <c r="D445">
        <f>'Stitching Log'!D445</f>
        <v>0</v>
      </c>
      <c r="E445">
        <f>'Stitching Log'!E445</f>
        <v>0</v>
      </c>
      <c r="F445">
        <f>'Stitching Log'!F445</f>
        <v>0</v>
      </c>
    </row>
    <row r="446" spans="1:6">
      <c r="A446" s="6">
        <f>'Stitching Log'!A446</f>
        <v>0</v>
      </c>
      <c r="B446">
        <f>'Stitching Log'!B446</f>
        <v>0</v>
      </c>
      <c r="C446">
        <f>'Stitching Log'!C446</f>
        <v>0</v>
      </c>
      <c r="D446">
        <f>'Stitching Log'!D446</f>
        <v>0</v>
      </c>
      <c r="E446">
        <f>'Stitching Log'!E446</f>
        <v>0</v>
      </c>
      <c r="F446">
        <f>'Stitching Log'!F446</f>
        <v>0</v>
      </c>
    </row>
    <row r="447" spans="1:6">
      <c r="A447" s="6">
        <f>'Stitching Log'!A447</f>
        <v>0</v>
      </c>
      <c r="B447">
        <f>'Stitching Log'!B447</f>
        <v>0</v>
      </c>
      <c r="C447">
        <f>'Stitching Log'!C447</f>
        <v>0</v>
      </c>
      <c r="D447">
        <f>'Stitching Log'!D447</f>
        <v>0</v>
      </c>
      <c r="E447">
        <f>'Stitching Log'!E447</f>
        <v>0</v>
      </c>
      <c r="F447">
        <f>'Stitching Log'!F447</f>
        <v>0</v>
      </c>
    </row>
    <row r="448" spans="1:6">
      <c r="A448" s="6">
        <f>'Stitching Log'!A448</f>
        <v>0</v>
      </c>
      <c r="B448">
        <f>'Stitching Log'!B448</f>
        <v>0</v>
      </c>
      <c r="C448">
        <f>'Stitching Log'!C448</f>
        <v>0</v>
      </c>
      <c r="D448">
        <f>'Stitching Log'!D448</f>
        <v>0</v>
      </c>
      <c r="E448">
        <f>'Stitching Log'!E448</f>
        <v>0</v>
      </c>
      <c r="F448">
        <f>'Stitching Log'!F448</f>
        <v>0</v>
      </c>
    </row>
    <row r="449" spans="1:6">
      <c r="A449" s="6">
        <f>'Stitching Log'!A449</f>
        <v>0</v>
      </c>
      <c r="B449">
        <f>'Stitching Log'!B449</f>
        <v>0</v>
      </c>
      <c r="C449">
        <f>'Stitching Log'!C449</f>
        <v>0</v>
      </c>
      <c r="D449">
        <f>'Stitching Log'!D449</f>
        <v>0</v>
      </c>
      <c r="E449">
        <f>'Stitching Log'!E449</f>
        <v>0</v>
      </c>
      <c r="F449">
        <f>'Stitching Log'!F449</f>
        <v>0</v>
      </c>
    </row>
    <row r="450" spans="1:6">
      <c r="A450" s="6">
        <f>'Stitching Log'!A450</f>
        <v>0</v>
      </c>
      <c r="B450">
        <f>'Stitching Log'!B450</f>
        <v>0</v>
      </c>
      <c r="C450">
        <f>'Stitching Log'!C450</f>
        <v>0</v>
      </c>
      <c r="D450">
        <f>'Stitching Log'!D450</f>
        <v>0</v>
      </c>
      <c r="E450">
        <f>'Stitching Log'!E450</f>
        <v>0</v>
      </c>
      <c r="F450">
        <f>'Stitching Log'!F450</f>
        <v>0</v>
      </c>
    </row>
    <row r="451" spans="1:6">
      <c r="A451" s="6">
        <f>'Stitching Log'!A451</f>
        <v>0</v>
      </c>
      <c r="B451">
        <f>'Stitching Log'!B451</f>
        <v>0</v>
      </c>
      <c r="C451">
        <f>'Stitching Log'!C451</f>
        <v>0</v>
      </c>
      <c r="D451">
        <f>'Stitching Log'!D451</f>
        <v>0</v>
      </c>
      <c r="E451">
        <f>'Stitching Log'!E451</f>
        <v>0</v>
      </c>
      <c r="F451">
        <f>'Stitching Log'!F451</f>
        <v>0</v>
      </c>
    </row>
    <row r="452" spans="1:6">
      <c r="A452" s="6">
        <f>'Stitching Log'!A452</f>
        <v>0</v>
      </c>
      <c r="B452">
        <f>'Stitching Log'!B452</f>
        <v>0</v>
      </c>
      <c r="C452">
        <f>'Stitching Log'!C452</f>
        <v>0</v>
      </c>
      <c r="D452">
        <f>'Stitching Log'!D452</f>
        <v>0</v>
      </c>
      <c r="E452">
        <f>'Stitching Log'!E452</f>
        <v>0</v>
      </c>
      <c r="F452">
        <f>'Stitching Log'!F452</f>
        <v>0</v>
      </c>
    </row>
    <row r="453" spans="1:6">
      <c r="A453" s="6">
        <f>'Stitching Log'!A453</f>
        <v>0</v>
      </c>
      <c r="B453">
        <f>'Stitching Log'!B453</f>
        <v>0</v>
      </c>
      <c r="C453">
        <f>'Stitching Log'!C453</f>
        <v>0</v>
      </c>
      <c r="D453">
        <f>'Stitching Log'!D453</f>
        <v>0</v>
      </c>
      <c r="E453">
        <f>'Stitching Log'!E453</f>
        <v>0</v>
      </c>
      <c r="F453">
        <f>'Stitching Log'!F453</f>
        <v>0</v>
      </c>
    </row>
    <row r="454" spans="1:6">
      <c r="A454" s="6">
        <f>'Stitching Log'!A454</f>
        <v>0</v>
      </c>
      <c r="B454">
        <f>'Stitching Log'!B454</f>
        <v>0</v>
      </c>
      <c r="C454">
        <f>'Stitching Log'!C454</f>
        <v>0</v>
      </c>
      <c r="D454">
        <f>'Stitching Log'!D454</f>
        <v>0</v>
      </c>
      <c r="E454">
        <f>'Stitching Log'!E454</f>
        <v>0</v>
      </c>
      <c r="F454">
        <f>'Stitching Log'!F454</f>
        <v>0</v>
      </c>
    </row>
    <row r="455" spans="1:6">
      <c r="A455" s="6">
        <f>'Stitching Log'!A455</f>
        <v>0</v>
      </c>
      <c r="B455">
        <f>'Stitching Log'!B455</f>
        <v>0</v>
      </c>
      <c r="C455">
        <f>'Stitching Log'!C455</f>
        <v>0</v>
      </c>
      <c r="D455">
        <f>'Stitching Log'!D455</f>
        <v>0</v>
      </c>
      <c r="E455">
        <f>'Stitching Log'!E455</f>
        <v>0</v>
      </c>
      <c r="F455">
        <f>'Stitching Log'!F455</f>
        <v>0</v>
      </c>
    </row>
    <row r="456" spans="1:6">
      <c r="A456" s="6">
        <f>'Stitching Log'!A456</f>
        <v>0</v>
      </c>
      <c r="B456">
        <f>'Stitching Log'!B456</f>
        <v>0</v>
      </c>
      <c r="C456">
        <f>'Stitching Log'!C456</f>
        <v>0</v>
      </c>
      <c r="D456">
        <f>'Stitching Log'!D456</f>
        <v>0</v>
      </c>
      <c r="E456">
        <f>'Stitching Log'!E456</f>
        <v>0</v>
      </c>
      <c r="F456">
        <f>'Stitching Log'!F456</f>
        <v>0</v>
      </c>
    </row>
    <row r="457" spans="1:6">
      <c r="A457" s="6">
        <f>'Stitching Log'!A457</f>
        <v>0</v>
      </c>
      <c r="B457">
        <f>'Stitching Log'!B457</f>
        <v>0</v>
      </c>
      <c r="C457">
        <f>'Stitching Log'!C457</f>
        <v>0</v>
      </c>
      <c r="D457">
        <f>'Stitching Log'!D457</f>
        <v>0</v>
      </c>
      <c r="E457">
        <f>'Stitching Log'!E457</f>
        <v>0</v>
      </c>
      <c r="F457">
        <f>'Stitching Log'!F457</f>
        <v>0</v>
      </c>
    </row>
    <row r="458" spans="1:6">
      <c r="A458" s="6">
        <f>'Stitching Log'!A458</f>
        <v>0</v>
      </c>
      <c r="B458">
        <f>'Stitching Log'!B458</f>
        <v>0</v>
      </c>
      <c r="C458">
        <f>'Stitching Log'!C458</f>
        <v>0</v>
      </c>
      <c r="D458">
        <f>'Stitching Log'!D458</f>
        <v>0</v>
      </c>
      <c r="E458">
        <f>'Stitching Log'!E458</f>
        <v>0</v>
      </c>
      <c r="F458">
        <f>'Stitching Log'!F458</f>
        <v>0</v>
      </c>
    </row>
    <row r="459" spans="1:6">
      <c r="A459" s="6">
        <f>'Stitching Log'!A459</f>
        <v>0</v>
      </c>
      <c r="B459">
        <f>'Stitching Log'!B459</f>
        <v>0</v>
      </c>
      <c r="C459">
        <f>'Stitching Log'!C459</f>
        <v>0</v>
      </c>
      <c r="D459">
        <f>'Stitching Log'!D459</f>
        <v>0</v>
      </c>
      <c r="E459">
        <f>'Stitching Log'!E459</f>
        <v>0</v>
      </c>
      <c r="F459">
        <f>'Stitching Log'!F459</f>
        <v>0</v>
      </c>
    </row>
    <row r="460" spans="1:6">
      <c r="A460" s="6">
        <f>'Stitching Log'!A460</f>
        <v>0</v>
      </c>
      <c r="B460">
        <f>'Stitching Log'!B460</f>
        <v>0</v>
      </c>
      <c r="C460">
        <f>'Stitching Log'!C460</f>
        <v>0</v>
      </c>
      <c r="D460">
        <f>'Stitching Log'!D460</f>
        <v>0</v>
      </c>
      <c r="E460">
        <f>'Stitching Log'!E460</f>
        <v>0</v>
      </c>
      <c r="F460">
        <f>'Stitching Log'!F460</f>
        <v>0</v>
      </c>
    </row>
    <row r="461" spans="1:6">
      <c r="A461" s="6">
        <f>'Stitching Log'!A461</f>
        <v>0</v>
      </c>
      <c r="B461">
        <f>'Stitching Log'!B461</f>
        <v>0</v>
      </c>
      <c r="C461">
        <f>'Stitching Log'!C461</f>
        <v>0</v>
      </c>
      <c r="D461">
        <f>'Stitching Log'!D461</f>
        <v>0</v>
      </c>
      <c r="E461">
        <f>'Stitching Log'!E461</f>
        <v>0</v>
      </c>
      <c r="F461">
        <f>'Stitching Log'!F461</f>
        <v>0</v>
      </c>
    </row>
    <row r="462" spans="1:6">
      <c r="A462" s="6">
        <f>'Stitching Log'!A462</f>
        <v>0</v>
      </c>
      <c r="B462">
        <f>'Stitching Log'!B462</f>
        <v>0</v>
      </c>
      <c r="C462">
        <f>'Stitching Log'!C462</f>
        <v>0</v>
      </c>
      <c r="D462">
        <f>'Stitching Log'!D462</f>
        <v>0</v>
      </c>
      <c r="E462">
        <f>'Stitching Log'!E462</f>
        <v>0</v>
      </c>
      <c r="F462">
        <f>'Stitching Log'!F462</f>
        <v>0</v>
      </c>
    </row>
    <row r="463" spans="1:6">
      <c r="A463" s="6">
        <f>'Stitching Log'!A463</f>
        <v>0</v>
      </c>
      <c r="B463">
        <f>'Stitching Log'!B463</f>
        <v>0</v>
      </c>
      <c r="C463">
        <f>'Stitching Log'!C463</f>
        <v>0</v>
      </c>
      <c r="D463">
        <f>'Stitching Log'!D463</f>
        <v>0</v>
      </c>
      <c r="E463">
        <f>'Stitching Log'!E463</f>
        <v>0</v>
      </c>
      <c r="F463">
        <f>'Stitching Log'!F463</f>
        <v>0</v>
      </c>
    </row>
    <row r="464" spans="1:6">
      <c r="A464" s="6">
        <f>'Stitching Log'!A464</f>
        <v>0</v>
      </c>
      <c r="B464">
        <f>'Stitching Log'!B464</f>
        <v>0</v>
      </c>
      <c r="C464">
        <f>'Stitching Log'!C464</f>
        <v>0</v>
      </c>
      <c r="D464">
        <f>'Stitching Log'!D464</f>
        <v>0</v>
      </c>
      <c r="E464">
        <f>'Stitching Log'!E464</f>
        <v>0</v>
      </c>
      <c r="F464">
        <f>'Stitching Log'!F464</f>
        <v>0</v>
      </c>
    </row>
    <row r="465" spans="1:6">
      <c r="A465" s="6">
        <f>'Stitching Log'!A465</f>
        <v>0</v>
      </c>
      <c r="B465">
        <f>'Stitching Log'!B465</f>
        <v>0</v>
      </c>
      <c r="C465">
        <f>'Stitching Log'!C465</f>
        <v>0</v>
      </c>
      <c r="D465">
        <f>'Stitching Log'!D465</f>
        <v>0</v>
      </c>
      <c r="E465">
        <f>'Stitching Log'!E465</f>
        <v>0</v>
      </c>
      <c r="F465">
        <f>'Stitching Log'!F465</f>
        <v>0</v>
      </c>
    </row>
    <row r="466" spans="1:6">
      <c r="A466" s="6">
        <f>'Stitching Log'!A466</f>
        <v>0</v>
      </c>
      <c r="B466">
        <f>'Stitching Log'!B466</f>
        <v>0</v>
      </c>
      <c r="C466">
        <f>'Stitching Log'!C466</f>
        <v>0</v>
      </c>
      <c r="D466">
        <f>'Stitching Log'!D466</f>
        <v>0</v>
      </c>
      <c r="E466">
        <f>'Stitching Log'!E466</f>
        <v>0</v>
      </c>
      <c r="F466">
        <f>'Stitching Log'!F466</f>
        <v>0</v>
      </c>
    </row>
    <row r="467" spans="1:6">
      <c r="A467" s="6">
        <f>'Stitching Log'!A467</f>
        <v>0</v>
      </c>
      <c r="B467">
        <f>'Stitching Log'!B467</f>
        <v>0</v>
      </c>
      <c r="C467">
        <f>'Stitching Log'!C467</f>
        <v>0</v>
      </c>
      <c r="D467">
        <f>'Stitching Log'!D467</f>
        <v>0</v>
      </c>
      <c r="E467">
        <f>'Stitching Log'!E467</f>
        <v>0</v>
      </c>
      <c r="F467">
        <f>'Stitching Log'!F467</f>
        <v>0</v>
      </c>
    </row>
    <row r="468" spans="1:6">
      <c r="A468" s="6">
        <f>'Stitching Log'!A468</f>
        <v>0</v>
      </c>
      <c r="B468">
        <f>'Stitching Log'!B468</f>
        <v>0</v>
      </c>
      <c r="C468">
        <f>'Stitching Log'!C468</f>
        <v>0</v>
      </c>
      <c r="D468">
        <f>'Stitching Log'!D468</f>
        <v>0</v>
      </c>
      <c r="E468">
        <f>'Stitching Log'!E468</f>
        <v>0</v>
      </c>
      <c r="F468">
        <f>'Stitching Log'!F468</f>
        <v>0</v>
      </c>
    </row>
    <row r="469" spans="1:6">
      <c r="A469" s="6">
        <f>'Stitching Log'!A469</f>
        <v>0</v>
      </c>
      <c r="B469">
        <f>'Stitching Log'!B469</f>
        <v>0</v>
      </c>
      <c r="C469">
        <f>'Stitching Log'!C469</f>
        <v>0</v>
      </c>
      <c r="D469">
        <f>'Stitching Log'!D469</f>
        <v>0</v>
      </c>
      <c r="E469">
        <f>'Stitching Log'!E469</f>
        <v>0</v>
      </c>
      <c r="F469">
        <f>'Stitching Log'!F469</f>
        <v>0</v>
      </c>
    </row>
    <row r="470" spans="1:6">
      <c r="A470" s="6">
        <f>'Stitching Log'!A470</f>
        <v>0</v>
      </c>
      <c r="B470">
        <f>'Stitching Log'!B470</f>
        <v>0</v>
      </c>
      <c r="C470">
        <f>'Stitching Log'!C470</f>
        <v>0</v>
      </c>
      <c r="D470">
        <f>'Stitching Log'!D470</f>
        <v>0</v>
      </c>
      <c r="E470">
        <f>'Stitching Log'!E470</f>
        <v>0</v>
      </c>
      <c r="F470">
        <f>'Stitching Log'!F470</f>
        <v>0</v>
      </c>
    </row>
    <row r="471" spans="1:6">
      <c r="A471" s="6">
        <f>'Stitching Log'!A471</f>
        <v>0</v>
      </c>
      <c r="B471">
        <f>'Stitching Log'!B471</f>
        <v>0</v>
      </c>
      <c r="C471">
        <f>'Stitching Log'!C471</f>
        <v>0</v>
      </c>
      <c r="D471">
        <f>'Stitching Log'!D471</f>
        <v>0</v>
      </c>
      <c r="E471">
        <f>'Stitching Log'!E471</f>
        <v>0</v>
      </c>
      <c r="F471">
        <f>'Stitching Log'!F471</f>
        <v>0</v>
      </c>
    </row>
    <row r="472" spans="1:6">
      <c r="A472" s="6">
        <f>'Stitching Log'!A472</f>
        <v>0</v>
      </c>
      <c r="B472">
        <f>'Stitching Log'!B472</f>
        <v>0</v>
      </c>
      <c r="C472">
        <f>'Stitching Log'!C472</f>
        <v>0</v>
      </c>
      <c r="D472">
        <f>'Stitching Log'!D472</f>
        <v>0</v>
      </c>
      <c r="E472">
        <f>'Stitching Log'!E472</f>
        <v>0</v>
      </c>
      <c r="F472">
        <f>'Stitching Log'!F472</f>
        <v>0</v>
      </c>
    </row>
    <row r="473" spans="1:6">
      <c r="A473" s="6">
        <f>'Stitching Log'!A473</f>
        <v>0</v>
      </c>
      <c r="B473">
        <f>'Stitching Log'!B473</f>
        <v>0</v>
      </c>
      <c r="C473">
        <f>'Stitching Log'!C473</f>
        <v>0</v>
      </c>
      <c r="D473">
        <f>'Stitching Log'!D473</f>
        <v>0</v>
      </c>
      <c r="E473">
        <f>'Stitching Log'!E473</f>
        <v>0</v>
      </c>
      <c r="F473">
        <f>'Stitching Log'!F473</f>
        <v>0</v>
      </c>
    </row>
    <row r="474" spans="1:6">
      <c r="A474" s="6">
        <f>'Stitching Log'!A474</f>
        <v>0</v>
      </c>
      <c r="B474">
        <f>'Stitching Log'!B474</f>
        <v>0</v>
      </c>
      <c r="C474">
        <f>'Stitching Log'!C474</f>
        <v>0</v>
      </c>
      <c r="D474">
        <f>'Stitching Log'!D474</f>
        <v>0</v>
      </c>
      <c r="E474">
        <f>'Stitching Log'!E474</f>
        <v>0</v>
      </c>
      <c r="F474">
        <f>'Stitching Log'!F474</f>
        <v>0</v>
      </c>
    </row>
    <row r="475" spans="1:6">
      <c r="A475" s="6">
        <f>'Stitching Log'!A475</f>
        <v>0</v>
      </c>
      <c r="B475">
        <f>'Stitching Log'!B475</f>
        <v>0</v>
      </c>
      <c r="C475">
        <f>'Stitching Log'!C475</f>
        <v>0</v>
      </c>
      <c r="D475">
        <f>'Stitching Log'!D475</f>
        <v>0</v>
      </c>
      <c r="E475">
        <f>'Stitching Log'!E475</f>
        <v>0</v>
      </c>
      <c r="F475">
        <f>'Stitching Log'!F475</f>
        <v>0</v>
      </c>
    </row>
    <row r="476" spans="1:6">
      <c r="A476" s="6">
        <f>'Stitching Log'!A476</f>
        <v>0</v>
      </c>
      <c r="B476">
        <f>'Stitching Log'!B476</f>
        <v>0</v>
      </c>
      <c r="C476">
        <f>'Stitching Log'!C476</f>
        <v>0</v>
      </c>
      <c r="D476">
        <f>'Stitching Log'!D476</f>
        <v>0</v>
      </c>
      <c r="E476">
        <f>'Stitching Log'!E476</f>
        <v>0</v>
      </c>
      <c r="F476">
        <f>'Stitching Log'!F476</f>
        <v>0</v>
      </c>
    </row>
    <row r="477" spans="1:6">
      <c r="A477" s="6">
        <f>'Stitching Log'!A477</f>
        <v>0</v>
      </c>
      <c r="B477">
        <f>'Stitching Log'!B477</f>
        <v>0</v>
      </c>
      <c r="C477">
        <f>'Stitching Log'!C477</f>
        <v>0</v>
      </c>
      <c r="D477">
        <f>'Stitching Log'!D477</f>
        <v>0</v>
      </c>
      <c r="E477">
        <f>'Stitching Log'!E477</f>
        <v>0</v>
      </c>
      <c r="F477">
        <f>'Stitching Log'!F477</f>
        <v>0</v>
      </c>
    </row>
    <row r="478" spans="1:6">
      <c r="A478" s="6">
        <f>'Stitching Log'!A478</f>
        <v>0</v>
      </c>
      <c r="B478">
        <f>'Stitching Log'!B478</f>
        <v>0</v>
      </c>
      <c r="C478">
        <f>'Stitching Log'!C478</f>
        <v>0</v>
      </c>
      <c r="D478">
        <f>'Stitching Log'!D478</f>
        <v>0</v>
      </c>
      <c r="E478">
        <f>'Stitching Log'!E478</f>
        <v>0</v>
      </c>
      <c r="F478">
        <f>'Stitching Log'!F478</f>
        <v>0</v>
      </c>
    </row>
    <row r="479" spans="1:6">
      <c r="A479" s="6">
        <f>'Stitching Log'!A479</f>
        <v>0</v>
      </c>
      <c r="B479">
        <f>'Stitching Log'!B479</f>
        <v>0</v>
      </c>
      <c r="C479">
        <f>'Stitching Log'!C479</f>
        <v>0</v>
      </c>
      <c r="D479">
        <f>'Stitching Log'!D479</f>
        <v>0</v>
      </c>
      <c r="E479">
        <f>'Stitching Log'!E479</f>
        <v>0</v>
      </c>
      <c r="F479">
        <f>'Stitching Log'!F479</f>
        <v>0</v>
      </c>
    </row>
    <row r="480" spans="1:6">
      <c r="A480" s="6">
        <f>'Stitching Log'!A480</f>
        <v>0</v>
      </c>
      <c r="B480">
        <f>'Stitching Log'!B480</f>
        <v>0</v>
      </c>
      <c r="C480">
        <f>'Stitching Log'!C480</f>
        <v>0</v>
      </c>
      <c r="D480">
        <f>'Stitching Log'!D480</f>
        <v>0</v>
      </c>
      <c r="E480">
        <f>'Stitching Log'!E480</f>
        <v>0</v>
      </c>
      <c r="F480">
        <f>'Stitching Log'!F480</f>
        <v>0</v>
      </c>
    </row>
    <row r="481" spans="1:6">
      <c r="A481" s="6">
        <f>'Stitching Log'!A481</f>
        <v>0</v>
      </c>
      <c r="B481">
        <f>'Stitching Log'!B481</f>
        <v>0</v>
      </c>
      <c r="C481">
        <f>'Stitching Log'!C481</f>
        <v>0</v>
      </c>
      <c r="D481">
        <f>'Stitching Log'!D481</f>
        <v>0</v>
      </c>
      <c r="E481">
        <f>'Stitching Log'!E481</f>
        <v>0</v>
      </c>
      <c r="F481">
        <f>'Stitching Log'!F481</f>
        <v>0</v>
      </c>
    </row>
    <row r="482" spans="1:6">
      <c r="A482" s="6">
        <f>'Stitching Log'!A482</f>
        <v>0</v>
      </c>
      <c r="B482">
        <f>'Stitching Log'!B482</f>
        <v>0</v>
      </c>
      <c r="C482">
        <f>'Stitching Log'!C482</f>
        <v>0</v>
      </c>
      <c r="D482">
        <f>'Stitching Log'!D482</f>
        <v>0</v>
      </c>
      <c r="E482">
        <f>'Stitching Log'!E482</f>
        <v>0</v>
      </c>
      <c r="F482">
        <f>'Stitching Log'!F482</f>
        <v>0</v>
      </c>
    </row>
    <row r="483" spans="1:6">
      <c r="A483" s="6">
        <f>'Stitching Log'!A483</f>
        <v>0</v>
      </c>
      <c r="B483">
        <f>'Stitching Log'!B483</f>
        <v>0</v>
      </c>
      <c r="C483">
        <f>'Stitching Log'!C483</f>
        <v>0</v>
      </c>
      <c r="D483">
        <f>'Stitching Log'!D483</f>
        <v>0</v>
      </c>
      <c r="E483">
        <f>'Stitching Log'!E483</f>
        <v>0</v>
      </c>
      <c r="F483">
        <f>'Stitching Log'!F483</f>
        <v>0</v>
      </c>
    </row>
    <row r="484" spans="1:6">
      <c r="A484" s="6">
        <f>'Stitching Log'!A484</f>
        <v>0</v>
      </c>
      <c r="B484">
        <f>'Stitching Log'!B484</f>
        <v>0</v>
      </c>
      <c r="C484">
        <f>'Stitching Log'!C484</f>
        <v>0</v>
      </c>
      <c r="D484">
        <f>'Stitching Log'!D484</f>
        <v>0</v>
      </c>
      <c r="E484">
        <f>'Stitching Log'!E484</f>
        <v>0</v>
      </c>
      <c r="F484">
        <f>'Stitching Log'!F484</f>
        <v>0</v>
      </c>
    </row>
    <row r="485" spans="1:6">
      <c r="A485" s="6">
        <f>'Stitching Log'!A485</f>
        <v>0</v>
      </c>
      <c r="B485">
        <f>'Stitching Log'!B485</f>
        <v>0</v>
      </c>
      <c r="C485">
        <f>'Stitching Log'!C485</f>
        <v>0</v>
      </c>
      <c r="D485">
        <f>'Stitching Log'!D485</f>
        <v>0</v>
      </c>
      <c r="E485">
        <f>'Stitching Log'!E485</f>
        <v>0</v>
      </c>
      <c r="F485">
        <f>'Stitching Log'!F485</f>
        <v>0</v>
      </c>
    </row>
    <row r="486" spans="1:6">
      <c r="A486" s="6">
        <f>'Stitching Log'!A486</f>
        <v>0</v>
      </c>
      <c r="B486">
        <f>'Stitching Log'!B486</f>
        <v>0</v>
      </c>
      <c r="C486">
        <f>'Stitching Log'!C486</f>
        <v>0</v>
      </c>
      <c r="D486">
        <f>'Stitching Log'!D486</f>
        <v>0</v>
      </c>
      <c r="E486">
        <f>'Stitching Log'!E486</f>
        <v>0</v>
      </c>
      <c r="F486">
        <f>'Stitching Log'!F486</f>
        <v>0</v>
      </c>
    </row>
    <row r="487" spans="1:6">
      <c r="A487" s="6">
        <f>'Stitching Log'!A487</f>
        <v>0</v>
      </c>
      <c r="B487">
        <f>'Stitching Log'!B487</f>
        <v>0</v>
      </c>
      <c r="C487">
        <f>'Stitching Log'!C487</f>
        <v>0</v>
      </c>
      <c r="D487">
        <f>'Stitching Log'!D487</f>
        <v>0</v>
      </c>
      <c r="E487">
        <f>'Stitching Log'!E487</f>
        <v>0</v>
      </c>
      <c r="F487">
        <f>'Stitching Log'!F487</f>
        <v>0</v>
      </c>
    </row>
    <row r="488" spans="1:6">
      <c r="A488" s="6">
        <f>'Stitching Log'!A488</f>
        <v>0</v>
      </c>
      <c r="B488">
        <f>'Stitching Log'!B488</f>
        <v>0</v>
      </c>
      <c r="C488">
        <f>'Stitching Log'!C488</f>
        <v>0</v>
      </c>
      <c r="D488">
        <f>'Stitching Log'!D488</f>
        <v>0</v>
      </c>
      <c r="E488">
        <f>'Stitching Log'!E488</f>
        <v>0</v>
      </c>
      <c r="F488">
        <f>'Stitching Log'!F488</f>
        <v>0</v>
      </c>
    </row>
    <row r="489" spans="1:6">
      <c r="A489" s="6">
        <f>'Stitching Log'!A489</f>
        <v>0</v>
      </c>
      <c r="B489">
        <f>'Stitching Log'!B489</f>
        <v>0</v>
      </c>
      <c r="C489">
        <f>'Stitching Log'!C489</f>
        <v>0</v>
      </c>
      <c r="D489">
        <f>'Stitching Log'!D489</f>
        <v>0</v>
      </c>
      <c r="E489">
        <f>'Stitching Log'!E489</f>
        <v>0</v>
      </c>
      <c r="F489">
        <f>'Stitching Log'!F489</f>
        <v>0</v>
      </c>
    </row>
    <row r="490" spans="1:6">
      <c r="A490" s="6">
        <f>'Stitching Log'!A490</f>
        <v>0</v>
      </c>
      <c r="B490">
        <f>'Stitching Log'!B490</f>
        <v>0</v>
      </c>
      <c r="C490">
        <f>'Stitching Log'!C490</f>
        <v>0</v>
      </c>
      <c r="D490">
        <f>'Stitching Log'!D490</f>
        <v>0</v>
      </c>
      <c r="E490">
        <f>'Stitching Log'!E490</f>
        <v>0</v>
      </c>
      <c r="F490">
        <f>'Stitching Log'!F490</f>
        <v>0</v>
      </c>
    </row>
    <row r="491" spans="1:6">
      <c r="A491" s="6">
        <f>'Stitching Log'!A491</f>
        <v>0</v>
      </c>
      <c r="B491">
        <f>'Stitching Log'!B491</f>
        <v>0</v>
      </c>
      <c r="C491">
        <f>'Stitching Log'!C491</f>
        <v>0</v>
      </c>
      <c r="D491">
        <f>'Stitching Log'!D491</f>
        <v>0</v>
      </c>
      <c r="E491">
        <f>'Stitching Log'!E491</f>
        <v>0</v>
      </c>
      <c r="F491">
        <f>'Stitching Log'!F491</f>
        <v>0</v>
      </c>
    </row>
    <row r="492" spans="1:6">
      <c r="A492" s="6">
        <f>'Stitching Log'!A492</f>
        <v>0</v>
      </c>
      <c r="B492">
        <f>'Stitching Log'!B492</f>
        <v>0</v>
      </c>
      <c r="C492">
        <f>'Stitching Log'!C492</f>
        <v>0</v>
      </c>
      <c r="D492">
        <f>'Stitching Log'!D492</f>
        <v>0</v>
      </c>
      <c r="E492">
        <f>'Stitching Log'!E492</f>
        <v>0</v>
      </c>
      <c r="F492">
        <f>'Stitching Log'!F492</f>
        <v>0</v>
      </c>
    </row>
    <row r="493" spans="1:6">
      <c r="A493" s="6">
        <f>'Stitching Log'!A493</f>
        <v>0</v>
      </c>
      <c r="B493">
        <f>'Stitching Log'!B493</f>
        <v>0</v>
      </c>
      <c r="C493">
        <f>'Stitching Log'!C493</f>
        <v>0</v>
      </c>
      <c r="D493">
        <f>'Stitching Log'!D493</f>
        <v>0</v>
      </c>
      <c r="E493">
        <f>'Stitching Log'!E493</f>
        <v>0</v>
      </c>
      <c r="F493">
        <f>'Stitching Log'!F493</f>
        <v>0</v>
      </c>
    </row>
    <row r="494" spans="1:6">
      <c r="A494" s="6">
        <f>'Stitching Log'!A494</f>
        <v>0</v>
      </c>
      <c r="B494">
        <f>'Stitching Log'!B494</f>
        <v>0</v>
      </c>
      <c r="C494">
        <f>'Stitching Log'!C494</f>
        <v>0</v>
      </c>
      <c r="D494">
        <f>'Stitching Log'!D494</f>
        <v>0</v>
      </c>
      <c r="E494">
        <f>'Stitching Log'!E494</f>
        <v>0</v>
      </c>
      <c r="F494">
        <f>'Stitching Log'!F494</f>
        <v>0</v>
      </c>
    </row>
    <row r="495" spans="1:6">
      <c r="A495" s="6">
        <f>'Stitching Log'!A495</f>
        <v>0</v>
      </c>
      <c r="B495">
        <f>'Stitching Log'!B495</f>
        <v>0</v>
      </c>
      <c r="C495">
        <f>'Stitching Log'!C495</f>
        <v>0</v>
      </c>
      <c r="D495">
        <f>'Stitching Log'!D495</f>
        <v>0</v>
      </c>
      <c r="E495">
        <f>'Stitching Log'!E495</f>
        <v>0</v>
      </c>
      <c r="F495">
        <f>'Stitching Log'!F495</f>
        <v>0</v>
      </c>
    </row>
    <row r="496" spans="1:6">
      <c r="A496" s="6">
        <f>'Stitching Log'!A496</f>
        <v>0</v>
      </c>
      <c r="B496">
        <f>'Stitching Log'!B496</f>
        <v>0</v>
      </c>
      <c r="C496">
        <f>'Stitching Log'!C496</f>
        <v>0</v>
      </c>
      <c r="D496">
        <f>'Stitching Log'!D496</f>
        <v>0</v>
      </c>
      <c r="E496">
        <f>'Stitching Log'!E496</f>
        <v>0</v>
      </c>
      <c r="F496">
        <f>'Stitching Log'!F496</f>
        <v>0</v>
      </c>
    </row>
    <row r="497" spans="1:6">
      <c r="A497" s="6">
        <f>'Stitching Log'!A497</f>
        <v>0</v>
      </c>
      <c r="B497">
        <f>'Stitching Log'!B497</f>
        <v>0</v>
      </c>
      <c r="C497">
        <f>'Stitching Log'!C497</f>
        <v>0</v>
      </c>
      <c r="D497">
        <f>'Stitching Log'!D497</f>
        <v>0</v>
      </c>
      <c r="E497">
        <f>'Stitching Log'!E497</f>
        <v>0</v>
      </c>
      <c r="F497">
        <f>'Stitching Log'!F497</f>
        <v>0</v>
      </c>
    </row>
    <row r="498" spans="1:6">
      <c r="A498" s="6">
        <f>'Stitching Log'!A498</f>
        <v>0</v>
      </c>
      <c r="B498">
        <f>'Stitching Log'!B498</f>
        <v>0</v>
      </c>
      <c r="C498">
        <f>'Stitching Log'!C498</f>
        <v>0</v>
      </c>
      <c r="D498">
        <f>'Stitching Log'!D498</f>
        <v>0</v>
      </c>
      <c r="E498">
        <f>'Stitching Log'!E498</f>
        <v>0</v>
      </c>
      <c r="F498">
        <f>'Stitching Log'!F498</f>
        <v>0</v>
      </c>
    </row>
    <row r="499" spans="1:6">
      <c r="A499" s="6">
        <f>'Stitching Log'!A499</f>
        <v>0</v>
      </c>
      <c r="B499">
        <f>'Stitching Log'!B499</f>
        <v>0</v>
      </c>
      <c r="C499">
        <f>'Stitching Log'!C499</f>
        <v>0</v>
      </c>
      <c r="D499">
        <f>'Stitching Log'!D499</f>
        <v>0</v>
      </c>
      <c r="E499">
        <f>'Stitching Log'!E499</f>
        <v>0</v>
      </c>
      <c r="F499">
        <f>'Stitching Log'!F499</f>
        <v>0</v>
      </c>
    </row>
    <row r="500" spans="1:6">
      <c r="A500" s="6">
        <f>'Stitching Log'!A500</f>
        <v>0</v>
      </c>
      <c r="B500">
        <f>'Stitching Log'!B500</f>
        <v>0</v>
      </c>
      <c r="C500">
        <f>'Stitching Log'!C500</f>
        <v>0</v>
      </c>
      <c r="D500">
        <f>'Stitching Log'!D500</f>
        <v>0</v>
      </c>
      <c r="E500">
        <f>'Stitching Log'!E500</f>
        <v>0</v>
      </c>
      <c r="F500">
        <f>'Stitching Log'!F500</f>
        <v>0</v>
      </c>
    </row>
    <row r="501" spans="1:6">
      <c r="A501" s="6">
        <f>'Stitching Log'!A501</f>
        <v>0</v>
      </c>
      <c r="B501">
        <f>'Stitching Log'!B501</f>
        <v>0</v>
      </c>
      <c r="C501">
        <f>'Stitching Log'!C501</f>
        <v>0</v>
      </c>
      <c r="D501">
        <f>'Stitching Log'!D501</f>
        <v>0</v>
      </c>
      <c r="E501">
        <f>'Stitching Log'!E501</f>
        <v>0</v>
      </c>
      <c r="F501">
        <f>'Stitching Log'!F501</f>
        <v>0</v>
      </c>
    </row>
    <row r="502" spans="1:6">
      <c r="A502" s="6">
        <f>'Stitching Log'!A502</f>
        <v>0</v>
      </c>
      <c r="B502">
        <f>'Stitching Log'!B502</f>
        <v>0</v>
      </c>
      <c r="C502">
        <f>'Stitching Log'!C502</f>
        <v>0</v>
      </c>
      <c r="D502">
        <f>'Stitching Log'!D502</f>
        <v>0</v>
      </c>
      <c r="E502">
        <f>'Stitching Log'!E502</f>
        <v>0</v>
      </c>
      <c r="F502">
        <f>'Stitching Log'!F502</f>
        <v>0</v>
      </c>
    </row>
    <row r="503" spans="1:6">
      <c r="A503" s="6">
        <f>'Stitching Log'!A503</f>
        <v>0</v>
      </c>
      <c r="B503">
        <f>'Stitching Log'!B503</f>
        <v>0</v>
      </c>
      <c r="C503">
        <f>'Stitching Log'!C503</f>
        <v>0</v>
      </c>
      <c r="D503">
        <f>'Stitching Log'!D503</f>
        <v>0</v>
      </c>
      <c r="E503">
        <f>'Stitching Log'!E503</f>
        <v>0</v>
      </c>
      <c r="F503">
        <f>'Stitching Log'!F503</f>
        <v>0</v>
      </c>
    </row>
    <row r="504" spans="1:6">
      <c r="A504" s="6">
        <f>'Stitching Log'!A504</f>
        <v>0</v>
      </c>
      <c r="B504">
        <f>'Stitching Log'!B504</f>
        <v>0</v>
      </c>
      <c r="C504">
        <f>'Stitching Log'!C504</f>
        <v>0</v>
      </c>
      <c r="D504">
        <f>'Stitching Log'!D504</f>
        <v>0</v>
      </c>
      <c r="E504">
        <f>'Stitching Log'!E504</f>
        <v>0</v>
      </c>
      <c r="F504">
        <f>'Stitching Log'!F504</f>
        <v>0</v>
      </c>
    </row>
    <row r="505" spans="1:6">
      <c r="A505" s="6">
        <f>'Stitching Log'!A505</f>
        <v>0</v>
      </c>
      <c r="B505">
        <f>'Stitching Log'!B505</f>
        <v>0</v>
      </c>
      <c r="C505">
        <f>'Stitching Log'!C505</f>
        <v>0</v>
      </c>
      <c r="D505">
        <f>'Stitching Log'!D505</f>
        <v>0</v>
      </c>
      <c r="E505">
        <f>'Stitching Log'!E505</f>
        <v>0</v>
      </c>
      <c r="F505">
        <f>'Stitching Log'!F505</f>
        <v>0</v>
      </c>
    </row>
    <row r="506" spans="1:6">
      <c r="A506" s="6">
        <f>'Stitching Log'!A506</f>
        <v>0</v>
      </c>
      <c r="B506">
        <f>'Stitching Log'!B506</f>
        <v>0</v>
      </c>
      <c r="C506">
        <f>'Stitching Log'!C506</f>
        <v>0</v>
      </c>
      <c r="D506">
        <f>'Stitching Log'!D506</f>
        <v>0</v>
      </c>
      <c r="E506">
        <f>'Stitching Log'!E506</f>
        <v>0</v>
      </c>
      <c r="F506">
        <f>'Stitching Log'!F506</f>
        <v>0</v>
      </c>
    </row>
    <row r="507" spans="1:6">
      <c r="A507" s="6">
        <f>'Stitching Log'!A507</f>
        <v>0</v>
      </c>
      <c r="B507">
        <f>'Stitching Log'!B507</f>
        <v>0</v>
      </c>
      <c r="C507">
        <f>'Stitching Log'!C507</f>
        <v>0</v>
      </c>
      <c r="D507">
        <f>'Stitching Log'!D507</f>
        <v>0</v>
      </c>
      <c r="E507">
        <f>'Stitching Log'!E507</f>
        <v>0</v>
      </c>
      <c r="F507">
        <f>'Stitching Log'!F507</f>
        <v>0</v>
      </c>
    </row>
    <row r="508" spans="1:6">
      <c r="A508" s="6">
        <f>'Stitching Log'!A508</f>
        <v>0</v>
      </c>
      <c r="B508">
        <f>'Stitching Log'!B508</f>
        <v>0</v>
      </c>
      <c r="C508">
        <f>'Stitching Log'!C508</f>
        <v>0</v>
      </c>
      <c r="D508">
        <f>'Stitching Log'!D508</f>
        <v>0</v>
      </c>
      <c r="E508">
        <f>'Stitching Log'!E508</f>
        <v>0</v>
      </c>
      <c r="F508">
        <f>'Stitching Log'!F508</f>
        <v>0</v>
      </c>
    </row>
    <row r="509" spans="1:6">
      <c r="A509" s="6">
        <f>'Stitching Log'!A509</f>
        <v>0</v>
      </c>
      <c r="B509">
        <f>'Stitching Log'!B509</f>
        <v>0</v>
      </c>
      <c r="C509">
        <f>'Stitching Log'!C509</f>
        <v>0</v>
      </c>
      <c r="D509">
        <f>'Stitching Log'!D509</f>
        <v>0</v>
      </c>
      <c r="E509">
        <f>'Stitching Log'!E509</f>
        <v>0</v>
      </c>
      <c r="F509">
        <f>'Stitching Log'!F509</f>
        <v>0</v>
      </c>
    </row>
    <row r="510" spans="1:6">
      <c r="A510" s="6">
        <f>'Stitching Log'!A510</f>
        <v>0</v>
      </c>
      <c r="B510">
        <f>'Stitching Log'!B510</f>
        <v>0</v>
      </c>
      <c r="C510">
        <f>'Stitching Log'!C510</f>
        <v>0</v>
      </c>
      <c r="D510">
        <f>'Stitching Log'!D510</f>
        <v>0</v>
      </c>
      <c r="E510">
        <f>'Stitching Log'!E510</f>
        <v>0</v>
      </c>
      <c r="F510">
        <f>'Stitching Log'!F510</f>
        <v>0</v>
      </c>
    </row>
    <row r="511" spans="1:6">
      <c r="A511" s="6">
        <f>'Stitching Log'!A511</f>
        <v>0</v>
      </c>
      <c r="B511">
        <f>'Stitching Log'!B511</f>
        <v>0</v>
      </c>
      <c r="C511">
        <f>'Stitching Log'!C511</f>
        <v>0</v>
      </c>
      <c r="D511">
        <f>'Stitching Log'!D511</f>
        <v>0</v>
      </c>
      <c r="E511">
        <f>'Stitching Log'!E511</f>
        <v>0</v>
      </c>
      <c r="F511">
        <f>'Stitching Log'!F511</f>
        <v>0</v>
      </c>
    </row>
    <row r="512" spans="1:6">
      <c r="A512" s="6">
        <f>'Stitching Log'!A512</f>
        <v>0</v>
      </c>
      <c r="B512">
        <f>'Stitching Log'!B512</f>
        <v>0</v>
      </c>
      <c r="C512">
        <f>'Stitching Log'!C512</f>
        <v>0</v>
      </c>
      <c r="D512">
        <f>'Stitching Log'!D512</f>
        <v>0</v>
      </c>
      <c r="E512">
        <f>'Stitching Log'!E512</f>
        <v>0</v>
      </c>
      <c r="F512">
        <f>'Stitching Log'!F512</f>
        <v>0</v>
      </c>
    </row>
    <row r="513" spans="1:6">
      <c r="A513" s="6">
        <f>'Stitching Log'!A513</f>
        <v>0</v>
      </c>
      <c r="B513">
        <f>'Stitching Log'!B513</f>
        <v>0</v>
      </c>
      <c r="C513">
        <f>'Stitching Log'!C513</f>
        <v>0</v>
      </c>
      <c r="D513">
        <f>'Stitching Log'!D513</f>
        <v>0</v>
      </c>
      <c r="E513">
        <f>'Stitching Log'!E513</f>
        <v>0</v>
      </c>
      <c r="F513">
        <f>'Stitching Log'!F513</f>
        <v>0</v>
      </c>
    </row>
    <row r="514" spans="1:6">
      <c r="A514" s="6">
        <f>'Stitching Log'!A514</f>
        <v>0</v>
      </c>
      <c r="B514">
        <f>'Stitching Log'!B514</f>
        <v>0</v>
      </c>
      <c r="C514">
        <f>'Stitching Log'!C514</f>
        <v>0</v>
      </c>
      <c r="D514">
        <f>'Stitching Log'!D514</f>
        <v>0</v>
      </c>
      <c r="E514">
        <f>'Stitching Log'!E514</f>
        <v>0</v>
      </c>
      <c r="F514">
        <f>'Stitching Log'!F514</f>
        <v>0</v>
      </c>
    </row>
    <row r="515" spans="1:6">
      <c r="A515" s="6">
        <f>'Stitching Log'!A515</f>
        <v>0</v>
      </c>
      <c r="B515">
        <f>'Stitching Log'!B515</f>
        <v>0</v>
      </c>
      <c r="C515">
        <f>'Stitching Log'!C515</f>
        <v>0</v>
      </c>
      <c r="D515">
        <f>'Stitching Log'!D515</f>
        <v>0</v>
      </c>
      <c r="E515">
        <f>'Stitching Log'!E515</f>
        <v>0</v>
      </c>
      <c r="F515">
        <f>'Stitching Log'!F515</f>
        <v>0</v>
      </c>
    </row>
    <row r="516" spans="1:6">
      <c r="A516" s="6">
        <f>'Stitching Log'!A516</f>
        <v>0</v>
      </c>
      <c r="B516">
        <f>'Stitching Log'!B516</f>
        <v>0</v>
      </c>
      <c r="C516">
        <f>'Stitching Log'!C516</f>
        <v>0</v>
      </c>
      <c r="D516">
        <f>'Stitching Log'!D516</f>
        <v>0</v>
      </c>
      <c r="E516">
        <f>'Stitching Log'!E516</f>
        <v>0</v>
      </c>
      <c r="F516">
        <f>'Stitching Log'!F516</f>
        <v>0</v>
      </c>
    </row>
    <row r="517" spans="1:6">
      <c r="A517" s="6">
        <f>'Stitching Log'!A517</f>
        <v>0</v>
      </c>
      <c r="B517">
        <f>'Stitching Log'!B517</f>
        <v>0</v>
      </c>
      <c r="C517">
        <f>'Stitching Log'!C517</f>
        <v>0</v>
      </c>
      <c r="D517">
        <f>'Stitching Log'!D517</f>
        <v>0</v>
      </c>
      <c r="E517">
        <f>'Stitching Log'!E517</f>
        <v>0</v>
      </c>
      <c r="F517">
        <f>'Stitching Log'!F517</f>
        <v>0</v>
      </c>
    </row>
    <row r="518" spans="1:6">
      <c r="A518" s="6">
        <f>'Stitching Log'!A518</f>
        <v>0</v>
      </c>
      <c r="B518">
        <f>'Stitching Log'!B518</f>
        <v>0</v>
      </c>
      <c r="C518">
        <f>'Stitching Log'!C518</f>
        <v>0</v>
      </c>
      <c r="D518">
        <f>'Stitching Log'!D518</f>
        <v>0</v>
      </c>
      <c r="E518">
        <f>'Stitching Log'!E518</f>
        <v>0</v>
      </c>
      <c r="F518">
        <f>'Stitching Log'!F518</f>
        <v>0</v>
      </c>
    </row>
    <row r="519" spans="1:6">
      <c r="A519" s="6">
        <f>'Stitching Log'!A519</f>
        <v>0</v>
      </c>
      <c r="B519">
        <f>'Stitching Log'!B519</f>
        <v>0</v>
      </c>
      <c r="C519">
        <f>'Stitching Log'!C519</f>
        <v>0</v>
      </c>
      <c r="D519">
        <f>'Stitching Log'!D519</f>
        <v>0</v>
      </c>
      <c r="E519">
        <f>'Stitching Log'!E519</f>
        <v>0</v>
      </c>
      <c r="F519">
        <f>'Stitching Log'!F519</f>
        <v>0</v>
      </c>
    </row>
    <row r="520" spans="1:6">
      <c r="A520" s="6">
        <f>'Stitching Log'!A520</f>
        <v>0</v>
      </c>
      <c r="B520">
        <f>'Stitching Log'!B520</f>
        <v>0</v>
      </c>
      <c r="C520">
        <f>'Stitching Log'!C520</f>
        <v>0</v>
      </c>
      <c r="D520">
        <f>'Stitching Log'!D520</f>
        <v>0</v>
      </c>
      <c r="E520">
        <f>'Stitching Log'!E520</f>
        <v>0</v>
      </c>
      <c r="F520">
        <f>'Stitching Log'!F520</f>
        <v>0</v>
      </c>
    </row>
    <row r="521" spans="1:6">
      <c r="A521" s="6">
        <f>'Stitching Log'!A521</f>
        <v>0</v>
      </c>
      <c r="B521">
        <f>'Stitching Log'!B521</f>
        <v>0</v>
      </c>
      <c r="C521">
        <f>'Stitching Log'!C521</f>
        <v>0</v>
      </c>
      <c r="D521">
        <f>'Stitching Log'!D521</f>
        <v>0</v>
      </c>
      <c r="E521">
        <f>'Stitching Log'!E521</f>
        <v>0</v>
      </c>
      <c r="F521">
        <f>'Stitching Log'!F521</f>
        <v>0</v>
      </c>
    </row>
    <row r="522" spans="1:6">
      <c r="A522" s="6">
        <f>'Stitching Log'!A522</f>
        <v>0</v>
      </c>
      <c r="B522">
        <f>'Stitching Log'!B522</f>
        <v>0</v>
      </c>
      <c r="C522">
        <f>'Stitching Log'!C522</f>
        <v>0</v>
      </c>
      <c r="D522">
        <f>'Stitching Log'!D522</f>
        <v>0</v>
      </c>
      <c r="E522">
        <f>'Stitching Log'!E522</f>
        <v>0</v>
      </c>
      <c r="F522">
        <f>'Stitching Log'!F522</f>
        <v>0</v>
      </c>
    </row>
    <row r="523" spans="1:6">
      <c r="A523" s="6">
        <f>'Stitching Log'!A523</f>
        <v>0</v>
      </c>
      <c r="B523">
        <f>'Stitching Log'!B523</f>
        <v>0</v>
      </c>
      <c r="C523">
        <f>'Stitching Log'!C523</f>
        <v>0</v>
      </c>
      <c r="D523">
        <f>'Stitching Log'!D523</f>
        <v>0</v>
      </c>
      <c r="E523">
        <f>'Stitching Log'!E523</f>
        <v>0</v>
      </c>
      <c r="F523">
        <f>'Stitching Log'!F523</f>
        <v>0</v>
      </c>
    </row>
    <row r="524" spans="1:6">
      <c r="A524" s="6">
        <f>'Stitching Log'!A524</f>
        <v>0</v>
      </c>
      <c r="B524">
        <f>'Stitching Log'!B524</f>
        <v>0</v>
      </c>
      <c r="C524">
        <f>'Stitching Log'!C524</f>
        <v>0</v>
      </c>
      <c r="D524">
        <f>'Stitching Log'!D524</f>
        <v>0</v>
      </c>
      <c r="E524">
        <f>'Stitching Log'!E524</f>
        <v>0</v>
      </c>
      <c r="F524">
        <f>'Stitching Log'!F524</f>
        <v>0</v>
      </c>
    </row>
    <row r="525" spans="1:6">
      <c r="A525" s="6">
        <f>'Stitching Log'!A525</f>
        <v>0</v>
      </c>
      <c r="B525">
        <f>'Stitching Log'!B525</f>
        <v>0</v>
      </c>
      <c r="C525">
        <f>'Stitching Log'!C525</f>
        <v>0</v>
      </c>
      <c r="D525">
        <f>'Stitching Log'!D525</f>
        <v>0</v>
      </c>
      <c r="E525">
        <f>'Stitching Log'!E525</f>
        <v>0</v>
      </c>
      <c r="F525">
        <f>'Stitching Log'!F525</f>
        <v>0</v>
      </c>
    </row>
    <row r="526" spans="1:6">
      <c r="A526" s="6">
        <f>'Stitching Log'!A526</f>
        <v>0</v>
      </c>
      <c r="B526">
        <f>'Stitching Log'!B526</f>
        <v>0</v>
      </c>
      <c r="C526">
        <f>'Stitching Log'!C526</f>
        <v>0</v>
      </c>
      <c r="D526">
        <f>'Stitching Log'!D526</f>
        <v>0</v>
      </c>
      <c r="E526">
        <f>'Stitching Log'!E526</f>
        <v>0</v>
      </c>
      <c r="F526">
        <f>'Stitching Log'!F526</f>
        <v>0</v>
      </c>
    </row>
    <row r="527" spans="1:6">
      <c r="A527" s="6">
        <f>'Stitching Log'!A527</f>
        <v>0</v>
      </c>
      <c r="B527">
        <f>'Stitching Log'!B527</f>
        <v>0</v>
      </c>
      <c r="C527">
        <f>'Stitching Log'!C527</f>
        <v>0</v>
      </c>
      <c r="D527">
        <f>'Stitching Log'!D527</f>
        <v>0</v>
      </c>
      <c r="E527">
        <f>'Stitching Log'!E527</f>
        <v>0</v>
      </c>
      <c r="F527">
        <f>'Stitching Log'!F527</f>
        <v>0</v>
      </c>
    </row>
    <row r="528" spans="1:6">
      <c r="A528" s="6">
        <f>'Stitching Log'!A528</f>
        <v>0</v>
      </c>
      <c r="B528">
        <f>'Stitching Log'!B528</f>
        <v>0</v>
      </c>
      <c r="C528">
        <f>'Stitching Log'!C528</f>
        <v>0</v>
      </c>
      <c r="D528">
        <f>'Stitching Log'!D528</f>
        <v>0</v>
      </c>
      <c r="E528">
        <f>'Stitching Log'!E528</f>
        <v>0</v>
      </c>
      <c r="F528">
        <f>'Stitching Log'!F528</f>
        <v>0</v>
      </c>
    </row>
    <row r="529" spans="1:6">
      <c r="A529" s="6">
        <f>'Stitching Log'!A529</f>
        <v>0</v>
      </c>
      <c r="B529">
        <f>'Stitching Log'!B529</f>
        <v>0</v>
      </c>
      <c r="C529">
        <f>'Stitching Log'!C529</f>
        <v>0</v>
      </c>
      <c r="D529">
        <f>'Stitching Log'!D529</f>
        <v>0</v>
      </c>
      <c r="E529">
        <f>'Stitching Log'!E529</f>
        <v>0</v>
      </c>
      <c r="F529">
        <f>'Stitching Log'!F529</f>
        <v>0</v>
      </c>
    </row>
    <row r="530" spans="1:6">
      <c r="A530" s="6">
        <f>'Stitching Log'!A530</f>
        <v>0</v>
      </c>
      <c r="B530">
        <f>'Stitching Log'!B530</f>
        <v>0</v>
      </c>
      <c r="C530">
        <f>'Stitching Log'!C530</f>
        <v>0</v>
      </c>
      <c r="D530">
        <f>'Stitching Log'!D530</f>
        <v>0</v>
      </c>
      <c r="E530">
        <f>'Stitching Log'!E530</f>
        <v>0</v>
      </c>
      <c r="F530">
        <f>'Stitching Log'!F530</f>
        <v>0</v>
      </c>
    </row>
    <row r="531" spans="1:6">
      <c r="A531" s="6">
        <f>'Stitching Log'!A531</f>
        <v>0</v>
      </c>
      <c r="B531">
        <f>'Stitching Log'!B531</f>
        <v>0</v>
      </c>
      <c r="C531">
        <f>'Stitching Log'!C531</f>
        <v>0</v>
      </c>
      <c r="D531">
        <f>'Stitching Log'!D531</f>
        <v>0</v>
      </c>
      <c r="E531">
        <f>'Stitching Log'!E531</f>
        <v>0</v>
      </c>
      <c r="F531">
        <f>'Stitching Log'!F531</f>
        <v>0</v>
      </c>
    </row>
    <row r="532" spans="1:6">
      <c r="A532" s="6">
        <f>'Stitching Log'!A532</f>
        <v>0</v>
      </c>
      <c r="B532">
        <f>'Stitching Log'!B532</f>
        <v>0</v>
      </c>
      <c r="C532">
        <f>'Stitching Log'!C532</f>
        <v>0</v>
      </c>
      <c r="D532">
        <f>'Stitching Log'!D532</f>
        <v>0</v>
      </c>
      <c r="E532">
        <f>'Stitching Log'!E532</f>
        <v>0</v>
      </c>
      <c r="F532">
        <f>'Stitching Log'!F532</f>
        <v>0</v>
      </c>
    </row>
    <row r="533" spans="1:6">
      <c r="A533" s="6">
        <f>'Stitching Log'!A533</f>
        <v>0</v>
      </c>
      <c r="B533">
        <f>'Stitching Log'!B533</f>
        <v>0</v>
      </c>
      <c r="C533">
        <f>'Stitching Log'!C533</f>
        <v>0</v>
      </c>
      <c r="D533">
        <f>'Stitching Log'!D533</f>
        <v>0</v>
      </c>
      <c r="E533">
        <f>'Stitching Log'!E533</f>
        <v>0</v>
      </c>
      <c r="F533">
        <f>'Stitching Log'!F533</f>
        <v>0</v>
      </c>
    </row>
    <row r="534" spans="1:6">
      <c r="A534" s="6">
        <f>'Stitching Log'!A534</f>
        <v>0</v>
      </c>
      <c r="B534">
        <f>'Stitching Log'!B534</f>
        <v>0</v>
      </c>
      <c r="C534">
        <f>'Stitching Log'!C534</f>
        <v>0</v>
      </c>
      <c r="D534">
        <f>'Stitching Log'!D534</f>
        <v>0</v>
      </c>
      <c r="E534">
        <f>'Stitching Log'!E534</f>
        <v>0</v>
      </c>
      <c r="F534">
        <f>'Stitching Log'!F534</f>
        <v>0</v>
      </c>
    </row>
    <row r="535" spans="1:6">
      <c r="A535" s="6">
        <f>'Stitching Log'!A535</f>
        <v>0</v>
      </c>
      <c r="B535">
        <f>'Stitching Log'!B535</f>
        <v>0</v>
      </c>
      <c r="C535">
        <f>'Stitching Log'!C535</f>
        <v>0</v>
      </c>
      <c r="D535">
        <f>'Stitching Log'!D535</f>
        <v>0</v>
      </c>
      <c r="E535">
        <f>'Stitching Log'!E535</f>
        <v>0</v>
      </c>
      <c r="F535">
        <f>'Stitching Log'!F535</f>
        <v>0</v>
      </c>
    </row>
    <row r="536" spans="1:6">
      <c r="A536" s="6">
        <f>'Stitching Log'!A536</f>
        <v>0</v>
      </c>
      <c r="B536">
        <f>'Stitching Log'!B536</f>
        <v>0</v>
      </c>
      <c r="C536">
        <f>'Stitching Log'!C536</f>
        <v>0</v>
      </c>
      <c r="D536">
        <f>'Stitching Log'!D536</f>
        <v>0</v>
      </c>
      <c r="E536">
        <f>'Stitching Log'!E536</f>
        <v>0</v>
      </c>
      <c r="F536">
        <f>'Stitching Log'!F536</f>
        <v>0</v>
      </c>
    </row>
    <row r="537" spans="1:6">
      <c r="A537" s="6">
        <f>'Stitching Log'!A537</f>
        <v>0</v>
      </c>
      <c r="B537">
        <f>'Stitching Log'!B537</f>
        <v>0</v>
      </c>
      <c r="C537">
        <f>'Stitching Log'!C537</f>
        <v>0</v>
      </c>
      <c r="D537">
        <f>'Stitching Log'!D537</f>
        <v>0</v>
      </c>
      <c r="E537">
        <f>'Stitching Log'!E537</f>
        <v>0</v>
      </c>
      <c r="F537">
        <f>'Stitching Log'!F537</f>
        <v>0</v>
      </c>
    </row>
    <row r="538" spans="1:6">
      <c r="A538" s="6">
        <f>'Stitching Log'!A538</f>
        <v>0</v>
      </c>
      <c r="B538">
        <f>'Stitching Log'!B538</f>
        <v>0</v>
      </c>
      <c r="C538">
        <f>'Stitching Log'!C538</f>
        <v>0</v>
      </c>
      <c r="D538">
        <f>'Stitching Log'!D538</f>
        <v>0</v>
      </c>
      <c r="E538">
        <f>'Stitching Log'!E538</f>
        <v>0</v>
      </c>
      <c r="F538">
        <f>'Stitching Log'!F538</f>
        <v>0</v>
      </c>
    </row>
    <row r="539" spans="1:6">
      <c r="A539" s="6">
        <f>'Stitching Log'!A539</f>
        <v>0</v>
      </c>
      <c r="B539">
        <f>'Stitching Log'!B539</f>
        <v>0</v>
      </c>
      <c r="C539">
        <f>'Stitching Log'!C539</f>
        <v>0</v>
      </c>
      <c r="D539">
        <f>'Stitching Log'!D539</f>
        <v>0</v>
      </c>
      <c r="E539">
        <f>'Stitching Log'!E539</f>
        <v>0</v>
      </c>
      <c r="F539">
        <f>'Stitching Log'!F539</f>
        <v>0</v>
      </c>
    </row>
    <row r="540" spans="1:6">
      <c r="A540" s="6">
        <f>'Stitching Log'!A540</f>
        <v>0</v>
      </c>
      <c r="B540">
        <f>'Stitching Log'!B540</f>
        <v>0</v>
      </c>
      <c r="C540">
        <f>'Stitching Log'!C540</f>
        <v>0</v>
      </c>
      <c r="D540">
        <f>'Stitching Log'!D540</f>
        <v>0</v>
      </c>
      <c r="E540">
        <f>'Stitching Log'!E540</f>
        <v>0</v>
      </c>
      <c r="F540">
        <f>'Stitching Log'!F540</f>
        <v>0</v>
      </c>
    </row>
    <row r="541" spans="1:6">
      <c r="A541" s="6">
        <f>'Stitching Log'!A541</f>
        <v>0</v>
      </c>
      <c r="B541">
        <f>'Stitching Log'!B541</f>
        <v>0</v>
      </c>
      <c r="C541">
        <f>'Stitching Log'!C541</f>
        <v>0</v>
      </c>
      <c r="D541">
        <f>'Stitching Log'!D541</f>
        <v>0</v>
      </c>
      <c r="E541">
        <f>'Stitching Log'!E541</f>
        <v>0</v>
      </c>
      <c r="F541">
        <f>'Stitching Log'!F541</f>
        <v>0</v>
      </c>
    </row>
    <row r="542" spans="1:6">
      <c r="A542" s="6">
        <f>'Stitching Log'!A542</f>
        <v>0</v>
      </c>
      <c r="B542">
        <f>'Stitching Log'!B542</f>
        <v>0</v>
      </c>
      <c r="C542">
        <f>'Stitching Log'!C542</f>
        <v>0</v>
      </c>
      <c r="D542">
        <f>'Stitching Log'!D542</f>
        <v>0</v>
      </c>
      <c r="E542">
        <f>'Stitching Log'!E542</f>
        <v>0</v>
      </c>
      <c r="F542">
        <f>'Stitching Log'!F542</f>
        <v>0</v>
      </c>
    </row>
    <row r="543" spans="1:6">
      <c r="A543" s="6">
        <f>'Stitching Log'!A543</f>
        <v>0</v>
      </c>
      <c r="B543">
        <f>'Stitching Log'!B543</f>
        <v>0</v>
      </c>
      <c r="C543">
        <f>'Stitching Log'!C543</f>
        <v>0</v>
      </c>
      <c r="D543">
        <f>'Stitching Log'!D543</f>
        <v>0</v>
      </c>
      <c r="E543">
        <f>'Stitching Log'!E543</f>
        <v>0</v>
      </c>
      <c r="F543">
        <f>'Stitching Log'!F543</f>
        <v>0</v>
      </c>
    </row>
    <row r="544" spans="1:6">
      <c r="A544" s="6">
        <f>'Stitching Log'!A544</f>
        <v>0</v>
      </c>
      <c r="B544">
        <f>'Stitching Log'!B544</f>
        <v>0</v>
      </c>
      <c r="C544">
        <f>'Stitching Log'!C544</f>
        <v>0</v>
      </c>
      <c r="D544">
        <f>'Stitching Log'!D544</f>
        <v>0</v>
      </c>
      <c r="E544">
        <f>'Stitching Log'!E544</f>
        <v>0</v>
      </c>
      <c r="F544">
        <f>'Stitching Log'!F544</f>
        <v>0</v>
      </c>
    </row>
    <row r="545" spans="1:6">
      <c r="A545" s="6">
        <f>'Stitching Log'!A545</f>
        <v>0</v>
      </c>
      <c r="B545">
        <f>'Stitching Log'!B545</f>
        <v>0</v>
      </c>
      <c r="C545">
        <f>'Stitching Log'!C545</f>
        <v>0</v>
      </c>
      <c r="D545">
        <f>'Stitching Log'!D545</f>
        <v>0</v>
      </c>
      <c r="E545">
        <f>'Stitching Log'!E545</f>
        <v>0</v>
      </c>
      <c r="F545">
        <f>'Stitching Log'!F545</f>
        <v>0</v>
      </c>
    </row>
    <row r="546" spans="1:6">
      <c r="A546" s="6">
        <f>'Stitching Log'!A546</f>
        <v>0</v>
      </c>
      <c r="B546">
        <f>'Stitching Log'!B546</f>
        <v>0</v>
      </c>
      <c r="C546">
        <f>'Stitching Log'!C546</f>
        <v>0</v>
      </c>
      <c r="D546">
        <f>'Stitching Log'!D546</f>
        <v>0</v>
      </c>
      <c r="E546">
        <f>'Stitching Log'!E546</f>
        <v>0</v>
      </c>
      <c r="F546">
        <f>'Stitching Log'!F546</f>
        <v>0</v>
      </c>
    </row>
    <row r="547" spans="1:6">
      <c r="A547" s="6">
        <f>'Stitching Log'!A547</f>
        <v>0</v>
      </c>
      <c r="B547">
        <f>'Stitching Log'!B547</f>
        <v>0</v>
      </c>
      <c r="C547">
        <f>'Stitching Log'!C547</f>
        <v>0</v>
      </c>
      <c r="D547">
        <f>'Stitching Log'!D547</f>
        <v>0</v>
      </c>
      <c r="E547">
        <f>'Stitching Log'!E547</f>
        <v>0</v>
      </c>
      <c r="F547">
        <f>'Stitching Log'!F547</f>
        <v>0</v>
      </c>
    </row>
    <row r="548" spans="1:6">
      <c r="A548" s="6">
        <f>'Stitching Log'!A548</f>
        <v>0</v>
      </c>
      <c r="B548">
        <f>'Stitching Log'!B548</f>
        <v>0</v>
      </c>
      <c r="C548">
        <f>'Stitching Log'!C548</f>
        <v>0</v>
      </c>
      <c r="D548">
        <f>'Stitching Log'!D548</f>
        <v>0</v>
      </c>
      <c r="E548">
        <f>'Stitching Log'!E548</f>
        <v>0</v>
      </c>
      <c r="F548">
        <f>'Stitching Log'!F548</f>
        <v>0</v>
      </c>
    </row>
    <row r="549" spans="1:6">
      <c r="A549" s="6">
        <f>'Stitching Log'!A549</f>
        <v>0</v>
      </c>
      <c r="B549">
        <f>'Stitching Log'!B549</f>
        <v>0</v>
      </c>
      <c r="C549">
        <f>'Stitching Log'!C549</f>
        <v>0</v>
      </c>
      <c r="D549">
        <f>'Stitching Log'!D549</f>
        <v>0</v>
      </c>
      <c r="E549">
        <f>'Stitching Log'!E549</f>
        <v>0</v>
      </c>
      <c r="F549">
        <f>'Stitching Log'!F549</f>
        <v>0</v>
      </c>
    </row>
    <row r="550" spans="1:6">
      <c r="A550" s="6">
        <f>'Stitching Log'!A550</f>
        <v>0</v>
      </c>
      <c r="B550">
        <f>'Stitching Log'!B550</f>
        <v>0</v>
      </c>
      <c r="C550">
        <f>'Stitching Log'!C550</f>
        <v>0</v>
      </c>
      <c r="D550">
        <f>'Stitching Log'!D550</f>
        <v>0</v>
      </c>
      <c r="E550">
        <f>'Stitching Log'!E550</f>
        <v>0</v>
      </c>
      <c r="F550">
        <f>'Stitching Log'!F550</f>
        <v>0</v>
      </c>
    </row>
    <row r="551" spans="1:6">
      <c r="A551" s="6">
        <f>'Stitching Log'!A551</f>
        <v>0</v>
      </c>
      <c r="B551">
        <f>'Stitching Log'!B551</f>
        <v>0</v>
      </c>
      <c r="C551">
        <f>'Stitching Log'!C551</f>
        <v>0</v>
      </c>
      <c r="D551">
        <f>'Stitching Log'!D551</f>
        <v>0</v>
      </c>
      <c r="E551">
        <f>'Stitching Log'!E551</f>
        <v>0</v>
      </c>
      <c r="F551">
        <f>'Stitching Log'!F551</f>
        <v>0</v>
      </c>
    </row>
    <row r="552" spans="1:6">
      <c r="A552" s="6">
        <f>'Stitching Log'!A552</f>
        <v>0</v>
      </c>
      <c r="B552">
        <f>'Stitching Log'!B552</f>
        <v>0</v>
      </c>
      <c r="C552">
        <f>'Stitching Log'!C552</f>
        <v>0</v>
      </c>
      <c r="D552">
        <f>'Stitching Log'!D552</f>
        <v>0</v>
      </c>
      <c r="E552">
        <f>'Stitching Log'!E552</f>
        <v>0</v>
      </c>
      <c r="F552">
        <f>'Stitching Log'!F552</f>
        <v>0</v>
      </c>
    </row>
    <row r="553" spans="1:6">
      <c r="A553" s="6">
        <f>'Stitching Log'!A553</f>
        <v>0</v>
      </c>
      <c r="B553">
        <f>'Stitching Log'!B553</f>
        <v>0</v>
      </c>
      <c r="C553">
        <f>'Stitching Log'!C553</f>
        <v>0</v>
      </c>
      <c r="D553">
        <f>'Stitching Log'!D553</f>
        <v>0</v>
      </c>
      <c r="E553">
        <f>'Stitching Log'!E553</f>
        <v>0</v>
      </c>
      <c r="F553">
        <f>'Stitching Log'!F553</f>
        <v>0</v>
      </c>
    </row>
    <row r="554" spans="1:6">
      <c r="A554" s="6">
        <f>'Stitching Log'!A554</f>
        <v>0</v>
      </c>
      <c r="B554">
        <f>'Stitching Log'!B554</f>
        <v>0</v>
      </c>
      <c r="C554">
        <f>'Stitching Log'!C554</f>
        <v>0</v>
      </c>
      <c r="D554">
        <f>'Stitching Log'!D554</f>
        <v>0</v>
      </c>
      <c r="E554">
        <f>'Stitching Log'!E554</f>
        <v>0</v>
      </c>
      <c r="F554">
        <f>'Stitching Log'!F554</f>
        <v>0</v>
      </c>
    </row>
    <row r="555" spans="1:6">
      <c r="A555" s="6">
        <f>'Stitching Log'!A555</f>
        <v>0</v>
      </c>
      <c r="B555">
        <f>'Stitching Log'!B555</f>
        <v>0</v>
      </c>
      <c r="C555">
        <f>'Stitching Log'!C555</f>
        <v>0</v>
      </c>
      <c r="D555">
        <f>'Stitching Log'!D555</f>
        <v>0</v>
      </c>
      <c r="E555">
        <f>'Stitching Log'!E555</f>
        <v>0</v>
      </c>
      <c r="F555">
        <f>'Stitching Log'!F555</f>
        <v>0</v>
      </c>
    </row>
    <row r="556" spans="1:6">
      <c r="A556" s="6">
        <f>'Stitching Log'!A556</f>
        <v>0</v>
      </c>
      <c r="B556">
        <f>'Stitching Log'!B556</f>
        <v>0</v>
      </c>
      <c r="C556">
        <f>'Stitching Log'!C556</f>
        <v>0</v>
      </c>
      <c r="D556">
        <f>'Stitching Log'!D556</f>
        <v>0</v>
      </c>
      <c r="E556">
        <f>'Stitching Log'!E556</f>
        <v>0</v>
      </c>
      <c r="F556">
        <f>'Stitching Log'!F556</f>
        <v>0</v>
      </c>
    </row>
    <row r="557" spans="1:6">
      <c r="A557" s="6">
        <f>'Stitching Log'!A557</f>
        <v>0</v>
      </c>
      <c r="B557">
        <f>'Stitching Log'!B557</f>
        <v>0</v>
      </c>
      <c r="C557">
        <f>'Stitching Log'!C557</f>
        <v>0</v>
      </c>
      <c r="D557">
        <f>'Stitching Log'!D557</f>
        <v>0</v>
      </c>
      <c r="E557">
        <f>'Stitching Log'!E557</f>
        <v>0</v>
      </c>
      <c r="F557">
        <f>'Stitching Log'!F557</f>
        <v>0</v>
      </c>
    </row>
    <row r="558" spans="1:6">
      <c r="A558" s="6">
        <f>'Stitching Log'!A558</f>
        <v>0</v>
      </c>
      <c r="B558">
        <f>'Stitching Log'!B558</f>
        <v>0</v>
      </c>
      <c r="C558">
        <f>'Stitching Log'!C558</f>
        <v>0</v>
      </c>
      <c r="D558">
        <f>'Stitching Log'!D558</f>
        <v>0</v>
      </c>
      <c r="E558">
        <f>'Stitching Log'!E558</f>
        <v>0</v>
      </c>
      <c r="F558">
        <f>'Stitching Log'!F558</f>
        <v>0</v>
      </c>
    </row>
    <row r="559" spans="1:6">
      <c r="A559" s="6">
        <f>'Stitching Log'!A559</f>
        <v>0</v>
      </c>
      <c r="B559">
        <f>'Stitching Log'!B559</f>
        <v>0</v>
      </c>
      <c r="C559">
        <f>'Stitching Log'!C559</f>
        <v>0</v>
      </c>
      <c r="D559">
        <f>'Stitching Log'!D559</f>
        <v>0</v>
      </c>
      <c r="E559">
        <f>'Stitching Log'!E559</f>
        <v>0</v>
      </c>
      <c r="F559">
        <f>'Stitching Log'!F559</f>
        <v>0</v>
      </c>
    </row>
    <row r="560" spans="1:6">
      <c r="A560" s="6">
        <f>'Stitching Log'!A560</f>
        <v>0</v>
      </c>
      <c r="B560">
        <f>'Stitching Log'!B560</f>
        <v>0</v>
      </c>
      <c r="C560">
        <f>'Stitching Log'!C560</f>
        <v>0</v>
      </c>
      <c r="D560">
        <f>'Stitching Log'!D560</f>
        <v>0</v>
      </c>
      <c r="E560">
        <f>'Stitching Log'!E560</f>
        <v>0</v>
      </c>
      <c r="F560">
        <f>'Stitching Log'!F560</f>
        <v>0</v>
      </c>
    </row>
    <row r="561" spans="1:6">
      <c r="A561" s="6">
        <f>'Stitching Log'!A561</f>
        <v>0</v>
      </c>
      <c r="B561">
        <f>'Stitching Log'!B561</f>
        <v>0</v>
      </c>
      <c r="C561">
        <f>'Stitching Log'!C561</f>
        <v>0</v>
      </c>
      <c r="D561">
        <f>'Stitching Log'!D561</f>
        <v>0</v>
      </c>
      <c r="E561">
        <f>'Stitching Log'!E561</f>
        <v>0</v>
      </c>
      <c r="F561">
        <f>'Stitching Log'!F561</f>
        <v>0</v>
      </c>
    </row>
    <row r="562" spans="1:6">
      <c r="A562" s="6">
        <f>'Stitching Log'!A562</f>
        <v>0</v>
      </c>
      <c r="B562">
        <f>'Stitching Log'!B562</f>
        <v>0</v>
      </c>
      <c r="C562">
        <f>'Stitching Log'!C562</f>
        <v>0</v>
      </c>
      <c r="D562">
        <f>'Stitching Log'!D562</f>
        <v>0</v>
      </c>
      <c r="E562">
        <f>'Stitching Log'!E562</f>
        <v>0</v>
      </c>
      <c r="F562">
        <f>'Stitching Log'!F562</f>
        <v>0</v>
      </c>
    </row>
    <row r="563" spans="1:6">
      <c r="A563" s="6">
        <f>'Stitching Log'!A563</f>
        <v>0</v>
      </c>
      <c r="B563">
        <f>'Stitching Log'!B563</f>
        <v>0</v>
      </c>
      <c r="C563">
        <f>'Stitching Log'!C563</f>
        <v>0</v>
      </c>
      <c r="D563">
        <f>'Stitching Log'!D563</f>
        <v>0</v>
      </c>
      <c r="E563">
        <f>'Stitching Log'!E563</f>
        <v>0</v>
      </c>
      <c r="F563">
        <f>'Stitching Log'!F563</f>
        <v>0</v>
      </c>
    </row>
    <row r="564" spans="1:6">
      <c r="A564" s="6">
        <f>'Stitching Log'!A564</f>
        <v>0</v>
      </c>
      <c r="B564">
        <f>'Stitching Log'!B564</f>
        <v>0</v>
      </c>
      <c r="C564">
        <f>'Stitching Log'!C564</f>
        <v>0</v>
      </c>
      <c r="D564">
        <f>'Stitching Log'!D564</f>
        <v>0</v>
      </c>
      <c r="E564">
        <f>'Stitching Log'!E564</f>
        <v>0</v>
      </c>
      <c r="F564">
        <f>'Stitching Log'!F564</f>
        <v>0</v>
      </c>
    </row>
    <row r="565" spans="1:6">
      <c r="A565" s="6">
        <f>'Stitching Log'!A565</f>
        <v>0</v>
      </c>
      <c r="B565">
        <f>'Stitching Log'!B565</f>
        <v>0</v>
      </c>
      <c r="C565">
        <f>'Stitching Log'!C565</f>
        <v>0</v>
      </c>
      <c r="D565">
        <f>'Stitching Log'!D565</f>
        <v>0</v>
      </c>
      <c r="E565">
        <f>'Stitching Log'!E565</f>
        <v>0</v>
      </c>
      <c r="F565">
        <f>'Stitching Log'!F565</f>
        <v>0</v>
      </c>
    </row>
    <row r="566" spans="1:6">
      <c r="A566" s="6">
        <f>'Stitching Log'!A566</f>
        <v>0</v>
      </c>
      <c r="B566">
        <f>'Stitching Log'!B566</f>
        <v>0</v>
      </c>
      <c r="C566">
        <f>'Stitching Log'!C566</f>
        <v>0</v>
      </c>
      <c r="D566">
        <f>'Stitching Log'!D566</f>
        <v>0</v>
      </c>
      <c r="E566">
        <f>'Stitching Log'!E566</f>
        <v>0</v>
      </c>
      <c r="F566">
        <f>'Stitching Log'!F566</f>
        <v>0</v>
      </c>
    </row>
    <row r="567" spans="1:6">
      <c r="A567" s="6">
        <f>'Stitching Log'!A567</f>
        <v>0</v>
      </c>
      <c r="B567">
        <f>'Stitching Log'!B567</f>
        <v>0</v>
      </c>
      <c r="C567">
        <f>'Stitching Log'!C567</f>
        <v>0</v>
      </c>
      <c r="D567">
        <f>'Stitching Log'!D567</f>
        <v>0</v>
      </c>
      <c r="E567">
        <f>'Stitching Log'!E567</f>
        <v>0</v>
      </c>
      <c r="F567">
        <f>'Stitching Log'!F567</f>
        <v>0</v>
      </c>
    </row>
    <row r="568" spans="1:6">
      <c r="A568" s="6">
        <f>'Stitching Log'!A568</f>
        <v>0</v>
      </c>
      <c r="B568">
        <f>'Stitching Log'!B568</f>
        <v>0</v>
      </c>
      <c r="C568">
        <f>'Stitching Log'!C568</f>
        <v>0</v>
      </c>
      <c r="D568">
        <f>'Stitching Log'!D568</f>
        <v>0</v>
      </c>
      <c r="E568">
        <f>'Stitching Log'!E568</f>
        <v>0</v>
      </c>
      <c r="F568">
        <f>'Stitching Log'!F568</f>
        <v>0</v>
      </c>
    </row>
    <row r="569" spans="1:6">
      <c r="A569" s="6">
        <f>'Stitching Log'!A569</f>
        <v>0</v>
      </c>
      <c r="B569">
        <f>'Stitching Log'!B569</f>
        <v>0</v>
      </c>
      <c r="C569">
        <f>'Stitching Log'!C569</f>
        <v>0</v>
      </c>
      <c r="D569">
        <f>'Stitching Log'!D569</f>
        <v>0</v>
      </c>
      <c r="E569">
        <f>'Stitching Log'!E569</f>
        <v>0</v>
      </c>
      <c r="F569">
        <f>'Stitching Log'!F569</f>
        <v>0</v>
      </c>
    </row>
    <row r="570" spans="1:6">
      <c r="A570" s="6">
        <f>'Stitching Log'!A570</f>
        <v>0</v>
      </c>
      <c r="B570">
        <f>'Stitching Log'!B570</f>
        <v>0</v>
      </c>
      <c r="C570">
        <f>'Stitching Log'!C570</f>
        <v>0</v>
      </c>
      <c r="D570">
        <f>'Stitching Log'!D570</f>
        <v>0</v>
      </c>
      <c r="E570">
        <f>'Stitching Log'!E570</f>
        <v>0</v>
      </c>
      <c r="F570">
        <f>'Stitching Log'!F570</f>
        <v>0</v>
      </c>
    </row>
    <row r="571" spans="1:6">
      <c r="A571" s="6">
        <f>'Stitching Log'!A571</f>
        <v>0</v>
      </c>
      <c r="B571">
        <f>'Stitching Log'!B571</f>
        <v>0</v>
      </c>
      <c r="C571">
        <f>'Stitching Log'!C571</f>
        <v>0</v>
      </c>
      <c r="D571">
        <f>'Stitching Log'!D571</f>
        <v>0</v>
      </c>
      <c r="E571">
        <f>'Stitching Log'!E571</f>
        <v>0</v>
      </c>
      <c r="F571">
        <f>'Stitching Log'!F571</f>
        <v>0</v>
      </c>
    </row>
    <row r="572" spans="1:6">
      <c r="A572" s="6">
        <f>'Stitching Log'!A572</f>
        <v>0</v>
      </c>
      <c r="B572">
        <f>'Stitching Log'!B572</f>
        <v>0</v>
      </c>
      <c r="C572">
        <f>'Stitching Log'!C572</f>
        <v>0</v>
      </c>
      <c r="D572">
        <f>'Stitching Log'!D572</f>
        <v>0</v>
      </c>
      <c r="E572">
        <f>'Stitching Log'!E572</f>
        <v>0</v>
      </c>
      <c r="F572">
        <f>'Stitching Log'!F572</f>
        <v>0</v>
      </c>
    </row>
    <row r="573" spans="1:6">
      <c r="A573" s="6">
        <f>'Stitching Log'!A573</f>
        <v>0</v>
      </c>
      <c r="B573">
        <f>'Stitching Log'!B573</f>
        <v>0</v>
      </c>
      <c r="C573">
        <f>'Stitching Log'!C573</f>
        <v>0</v>
      </c>
      <c r="D573">
        <f>'Stitching Log'!D573</f>
        <v>0</v>
      </c>
      <c r="E573">
        <f>'Stitching Log'!E573</f>
        <v>0</v>
      </c>
      <c r="F573">
        <f>'Stitching Log'!F573</f>
        <v>0</v>
      </c>
    </row>
    <row r="574" spans="1:6">
      <c r="A574" s="6">
        <f>'Stitching Log'!A574</f>
        <v>0</v>
      </c>
      <c r="B574">
        <f>'Stitching Log'!B574</f>
        <v>0</v>
      </c>
      <c r="C574">
        <f>'Stitching Log'!C574</f>
        <v>0</v>
      </c>
      <c r="D574">
        <f>'Stitching Log'!D574</f>
        <v>0</v>
      </c>
      <c r="E574">
        <f>'Stitching Log'!E574</f>
        <v>0</v>
      </c>
      <c r="F574">
        <f>'Stitching Log'!F574</f>
        <v>0</v>
      </c>
    </row>
    <row r="575" spans="1:6">
      <c r="A575" s="6">
        <f>'Stitching Log'!A575</f>
        <v>0</v>
      </c>
      <c r="B575">
        <f>'Stitching Log'!B575</f>
        <v>0</v>
      </c>
      <c r="C575">
        <f>'Stitching Log'!C575</f>
        <v>0</v>
      </c>
      <c r="D575">
        <f>'Stitching Log'!D575</f>
        <v>0</v>
      </c>
      <c r="E575">
        <f>'Stitching Log'!E575</f>
        <v>0</v>
      </c>
      <c r="F575">
        <f>'Stitching Log'!F575</f>
        <v>0</v>
      </c>
    </row>
    <row r="576" spans="1:6">
      <c r="A576" s="6">
        <f>'Stitching Log'!A576</f>
        <v>0</v>
      </c>
      <c r="B576">
        <f>'Stitching Log'!B576</f>
        <v>0</v>
      </c>
      <c r="C576">
        <f>'Stitching Log'!C576</f>
        <v>0</v>
      </c>
      <c r="D576">
        <f>'Stitching Log'!D576</f>
        <v>0</v>
      </c>
      <c r="E576">
        <f>'Stitching Log'!E576</f>
        <v>0</v>
      </c>
      <c r="F576">
        <f>'Stitching Log'!F576</f>
        <v>0</v>
      </c>
    </row>
    <row r="577" spans="1:6">
      <c r="A577" s="6">
        <f>'Stitching Log'!A577</f>
        <v>0</v>
      </c>
      <c r="B577">
        <f>'Stitching Log'!B577</f>
        <v>0</v>
      </c>
      <c r="C577">
        <f>'Stitching Log'!C577</f>
        <v>0</v>
      </c>
      <c r="D577">
        <f>'Stitching Log'!D577</f>
        <v>0</v>
      </c>
      <c r="E577">
        <f>'Stitching Log'!E577</f>
        <v>0</v>
      </c>
      <c r="F577">
        <f>'Stitching Log'!F577</f>
        <v>0</v>
      </c>
    </row>
    <row r="578" spans="1:6">
      <c r="A578" s="6">
        <f>'Stitching Log'!A578</f>
        <v>0</v>
      </c>
      <c r="B578">
        <f>'Stitching Log'!B578</f>
        <v>0</v>
      </c>
      <c r="C578">
        <f>'Stitching Log'!C578</f>
        <v>0</v>
      </c>
      <c r="D578">
        <f>'Stitching Log'!D578</f>
        <v>0</v>
      </c>
      <c r="E578">
        <f>'Stitching Log'!E578</f>
        <v>0</v>
      </c>
      <c r="F578">
        <f>'Stitching Log'!F578</f>
        <v>0</v>
      </c>
    </row>
    <row r="579" spans="1:6">
      <c r="A579" s="6">
        <f>'Stitching Log'!A579</f>
        <v>0</v>
      </c>
      <c r="B579">
        <f>'Stitching Log'!B579</f>
        <v>0</v>
      </c>
      <c r="C579">
        <f>'Stitching Log'!C579</f>
        <v>0</v>
      </c>
      <c r="D579">
        <f>'Stitching Log'!D579</f>
        <v>0</v>
      </c>
      <c r="E579">
        <f>'Stitching Log'!E579</f>
        <v>0</v>
      </c>
      <c r="F579">
        <f>'Stitching Log'!F579</f>
        <v>0</v>
      </c>
    </row>
    <row r="580" spans="1:6">
      <c r="A580" s="6">
        <f>'Stitching Log'!A580</f>
        <v>0</v>
      </c>
      <c r="B580">
        <f>'Stitching Log'!B580</f>
        <v>0</v>
      </c>
      <c r="C580">
        <f>'Stitching Log'!C580</f>
        <v>0</v>
      </c>
      <c r="D580">
        <f>'Stitching Log'!D580</f>
        <v>0</v>
      </c>
      <c r="E580">
        <f>'Stitching Log'!E580</f>
        <v>0</v>
      </c>
      <c r="F580">
        <f>'Stitching Log'!F580</f>
        <v>0</v>
      </c>
    </row>
    <row r="581" spans="1:6">
      <c r="A581" s="6">
        <f>'Stitching Log'!A581</f>
        <v>0</v>
      </c>
      <c r="B581">
        <f>'Stitching Log'!B581</f>
        <v>0</v>
      </c>
      <c r="C581">
        <f>'Stitching Log'!C581</f>
        <v>0</v>
      </c>
      <c r="D581">
        <f>'Stitching Log'!D581</f>
        <v>0</v>
      </c>
      <c r="E581">
        <f>'Stitching Log'!E581</f>
        <v>0</v>
      </c>
      <c r="F581">
        <f>'Stitching Log'!F581</f>
        <v>0</v>
      </c>
    </row>
    <row r="582" spans="1:6">
      <c r="A582" s="6">
        <f>'Stitching Log'!A582</f>
        <v>0</v>
      </c>
      <c r="B582">
        <f>'Stitching Log'!B582</f>
        <v>0</v>
      </c>
      <c r="C582">
        <f>'Stitching Log'!C582</f>
        <v>0</v>
      </c>
      <c r="D582">
        <f>'Stitching Log'!D582</f>
        <v>0</v>
      </c>
      <c r="E582">
        <f>'Stitching Log'!E582</f>
        <v>0</v>
      </c>
      <c r="F582">
        <f>'Stitching Log'!F582</f>
        <v>0</v>
      </c>
    </row>
    <row r="583" spans="1:6">
      <c r="A583" s="6">
        <f>'Stitching Log'!A583</f>
        <v>0</v>
      </c>
      <c r="B583">
        <f>'Stitching Log'!B583</f>
        <v>0</v>
      </c>
      <c r="C583">
        <f>'Stitching Log'!C583</f>
        <v>0</v>
      </c>
      <c r="D583">
        <f>'Stitching Log'!D583</f>
        <v>0</v>
      </c>
      <c r="E583">
        <f>'Stitching Log'!E583</f>
        <v>0</v>
      </c>
      <c r="F583">
        <f>'Stitching Log'!F583</f>
        <v>0</v>
      </c>
    </row>
    <row r="584" spans="1:6">
      <c r="A584" s="6">
        <f>'Stitching Log'!A584</f>
        <v>0</v>
      </c>
      <c r="B584">
        <f>'Stitching Log'!B584</f>
        <v>0</v>
      </c>
      <c r="C584">
        <f>'Stitching Log'!C584</f>
        <v>0</v>
      </c>
      <c r="D584">
        <f>'Stitching Log'!D584</f>
        <v>0</v>
      </c>
      <c r="E584">
        <f>'Stitching Log'!E584</f>
        <v>0</v>
      </c>
      <c r="F584">
        <f>'Stitching Log'!F584</f>
        <v>0</v>
      </c>
    </row>
    <row r="585" spans="1:6">
      <c r="A585" s="6">
        <f>'Stitching Log'!A585</f>
        <v>0</v>
      </c>
      <c r="B585">
        <f>'Stitching Log'!B585</f>
        <v>0</v>
      </c>
      <c r="C585">
        <f>'Stitching Log'!C585</f>
        <v>0</v>
      </c>
      <c r="D585">
        <f>'Stitching Log'!D585</f>
        <v>0</v>
      </c>
      <c r="E585">
        <f>'Stitching Log'!E585</f>
        <v>0</v>
      </c>
      <c r="F585">
        <f>'Stitching Log'!F585</f>
        <v>0</v>
      </c>
    </row>
    <row r="586" spans="1:6">
      <c r="A586" s="6">
        <f>'Stitching Log'!A586</f>
        <v>0</v>
      </c>
      <c r="B586">
        <f>'Stitching Log'!B586</f>
        <v>0</v>
      </c>
      <c r="C586">
        <f>'Stitching Log'!C586</f>
        <v>0</v>
      </c>
      <c r="D586">
        <f>'Stitching Log'!D586</f>
        <v>0</v>
      </c>
      <c r="E586">
        <f>'Stitching Log'!E586</f>
        <v>0</v>
      </c>
      <c r="F586">
        <f>'Stitching Log'!F586</f>
        <v>0</v>
      </c>
    </row>
    <row r="587" spans="1:6">
      <c r="A587" s="6">
        <f>'Stitching Log'!A587</f>
        <v>0</v>
      </c>
      <c r="B587">
        <f>'Stitching Log'!B587</f>
        <v>0</v>
      </c>
      <c r="C587">
        <f>'Stitching Log'!C587</f>
        <v>0</v>
      </c>
      <c r="D587">
        <f>'Stitching Log'!D587</f>
        <v>0</v>
      </c>
      <c r="E587">
        <f>'Stitching Log'!E587</f>
        <v>0</v>
      </c>
      <c r="F587">
        <f>'Stitching Log'!F587</f>
        <v>0</v>
      </c>
    </row>
    <row r="588" spans="1:6">
      <c r="A588" s="6">
        <f>'Stitching Log'!A588</f>
        <v>0</v>
      </c>
      <c r="B588">
        <f>'Stitching Log'!B588</f>
        <v>0</v>
      </c>
      <c r="C588">
        <f>'Stitching Log'!C588</f>
        <v>0</v>
      </c>
      <c r="D588">
        <f>'Stitching Log'!D588</f>
        <v>0</v>
      </c>
      <c r="E588">
        <f>'Stitching Log'!E588</f>
        <v>0</v>
      </c>
      <c r="F588">
        <f>'Stitching Log'!F588</f>
        <v>0</v>
      </c>
    </row>
    <row r="589" spans="1:6">
      <c r="A589" s="6">
        <f>'Stitching Log'!A589</f>
        <v>0</v>
      </c>
      <c r="B589">
        <f>'Stitching Log'!B589</f>
        <v>0</v>
      </c>
      <c r="C589">
        <f>'Stitching Log'!C589</f>
        <v>0</v>
      </c>
      <c r="D589">
        <f>'Stitching Log'!D589</f>
        <v>0</v>
      </c>
      <c r="E589">
        <f>'Stitching Log'!E589</f>
        <v>0</v>
      </c>
      <c r="F589">
        <f>'Stitching Log'!F589</f>
        <v>0</v>
      </c>
    </row>
    <row r="590" spans="1:6">
      <c r="A590" s="6">
        <f>'Stitching Log'!A590</f>
        <v>0</v>
      </c>
      <c r="B590">
        <f>'Stitching Log'!B590</f>
        <v>0</v>
      </c>
      <c r="C590">
        <f>'Stitching Log'!C590</f>
        <v>0</v>
      </c>
      <c r="D590">
        <f>'Stitching Log'!D590</f>
        <v>0</v>
      </c>
      <c r="E590">
        <f>'Stitching Log'!E590</f>
        <v>0</v>
      </c>
      <c r="F590">
        <f>'Stitching Log'!F590</f>
        <v>0</v>
      </c>
    </row>
    <row r="591" spans="1:6">
      <c r="A591" s="6">
        <f>'Stitching Log'!A591</f>
        <v>0</v>
      </c>
      <c r="B591">
        <f>'Stitching Log'!B591</f>
        <v>0</v>
      </c>
      <c r="C591">
        <f>'Stitching Log'!C591</f>
        <v>0</v>
      </c>
      <c r="D591">
        <f>'Stitching Log'!D591</f>
        <v>0</v>
      </c>
      <c r="E591">
        <f>'Stitching Log'!E591</f>
        <v>0</v>
      </c>
      <c r="F591">
        <f>'Stitching Log'!F591</f>
        <v>0</v>
      </c>
    </row>
    <row r="592" spans="1:6">
      <c r="A592" s="6">
        <f>'Stitching Log'!A592</f>
        <v>0</v>
      </c>
      <c r="B592">
        <f>'Stitching Log'!B592</f>
        <v>0</v>
      </c>
      <c r="C592">
        <f>'Stitching Log'!C592</f>
        <v>0</v>
      </c>
      <c r="D592">
        <f>'Stitching Log'!D592</f>
        <v>0</v>
      </c>
      <c r="E592">
        <f>'Stitching Log'!E592</f>
        <v>0</v>
      </c>
      <c r="F592">
        <f>'Stitching Log'!F592</f>
        <v>0</v>
      </c>
    </row>
    <row r="593" spans="1:6">
      <c r="A593" s="6">
        <f>'Stitching Log'!A593</f>
        <v>0</v>
      </c>
      <c r="B593">
        <f>'Stitching Log'!B593</f>
        <v>0</v>
      </c>
      <c r="C593">
        <f>'Stitching Log'!C593</f>
        <v>0</v>
      </c>
      <c r="D593">
        <f>'Stitching Log'!D593</f>
        <v>0</v>
      </c>
      <c r="E593">
        <f>'Stitching Log'!E593</f>
        <v>0</v>
      </c>
      <c r="F593">
        <f>'Stitching Log'!F593</f>
        <v>0</v>
      </c>
    </row>
    <row r="594" spans="1:6">
      <c r="A594" s="6">
        <f>'Stitching Log'!A594</f>
        <v>0</v>
      </c>
      <c r="B594">
        <f>'Stitching Log'!B594</f>
        <v>0</v>
      </c>
      <c r="C594">
        <f>'Stitching Log'!C594</f>
        <v>0</v>
      </c>
      <c r="D594">
        <f>'Stitching Log'!D594</f>
        <v>0</v>
      </c>
      <c r="E594">
        <f>'Stitching Log'!E594</f>
        <v>0</v>
      </c>
      <c r="F594">
        <f>'Stitching Log'!F594</f>
        <v>0</v>
      </c>
    </row>
    <row r="595" spans="1:6">
      <c r="A595" s="6">
        <f>'Stitching Log'!A595</f>
        <v>0</v>
      </c>
      <c r="B595">
        <f>'Stitching Log'!B595</f>
        <v>0</v>
      </c>
      <c r="C595">
        <f>'Stitching Log'!C595</f>
        <v>0</v>
      </c>
      <c r="D595">
        <f>'Stitching Log'!D595</f>
        <v>0</v>
      </c>
      <c r="E595">
        <f>'Stitching Log'!E595</f>
        <v>0</v>
      </c>
      <c r="F595">
        <f>'Stitching Log'!F595</f>
        <v>0</v>
      </c>
    </row>
    <row r="596" spans="1:6">
      <c r="A596" s="6">
        <f>'Stitching Log'!A596</f>
        <v>0</v>
      </c>
      <c r="B596">
        <f>'Stitching Log'!B596</f>
        <v>0</v>
      </c>
      <c r="C596">
        <f>'Stitching Log'!C596</f>
        <v>0</v>
      </c>
      <c r="D596">
        <f>'Stitching Log'!D596</f>
        <v>0</v>
      </c>
      <c r="E596">
        <f>'Stitching Log'!E596</f>
        <v>0</v>
      </c>
      <c r="F596">
        <f>'Stitching Log'!F596</f>
        <v>0</v>
      </c>
    </row>
    <row r="597" spans="1:6">
      <c r="A597" s="6">
        <f>'Stitching Log'!A597</f>
        <v>0</v>
      </c>
      <c r="B597">
        <f>'Stitching Log'!B597</f>
        <v>0</v>
      </c>
      <c r="C597">
        <f>'Stitching Log'!C597</f>
        <v>0</v>
      </c>
      <c r="D597">
        <f>'Stitching Log'!D597</f>
        <v>0</v>
      </c>
      <c r="E597">
        <f>'Stitching Log'!E597</f>
        <v>0</v>
      </c>
      <c r="F597">
        <f>'Stitching Log'!F597</f>
        <v>0</v>
      </c>
    </row>
    <row r="598" spans="1:6">
      <c r="A598" s="6">
        <f>'Stitching Log'!A598</f>
        <v>0</v>
      </c>
      <c r="B598">
        <f>'Stitching Log'!B598</f>
        <v>0</v>
      </c>
      <c r="C598">
        <f>'Stitching Log'!C598</f>
        <v>0</v>
      </c>
      <c r="D598">
        <f>'Stitching Log'!D598</f>
        <v>0</v>
      </c>
      <c r="E598">
        <f>'Stitching Log'!E598</f>
        <v>0</v>
      </c>
      <c r="F598">
        <f>'Stitching Log'!F598</f>
        <v>0</v>
      </c>
    </row>
    <row r="599" spans="1:6">
      <c r="A599" s="6">
        <f>'Stitching Log'!A599</f>
        <v>0</v>
      </c>
      <c r="B599">
        <f>'Stitching Log'!B599</f>
        <v>0</v>
      </c>
      <c r="C599">
        <f>'Stitching Log'!C599</f>
        <v>0</v>
      </c>
      <c r="D599">
        <f>'Stitching Log'!D599</f>
        <v>0</v>
      </c>
      <c r="E599">
        <f>'Stitching Log'!E599</f>
        <v>0</v>
      </c>
      <c r="F599">
        <f>'Stitching Log'!F599</f>
        <v>0</v>
      </c>
    </row>
    <row r="600" spans="1:6">
      <c r="A600" s="6">
        <f>'Stitching Log'!A600</f>
        <v>0</v>
      </c>
      <c r="B600">
        <f>'Stitching Log'!B600</f>
        <v>0</v>
      </c>
      <c r="C600">
        <f>'Stitching Log'!C600</f>
        <v>0</v>
      </c>
      <c r="D600">
        <f>'Stitching Log'!D600</f>
        <v>0</v>
      </c>
      <c r="E600">
        <f>'Stitching Log'!E600</f>
        <v>0</v>
      </c>
      <c r="F600">
        <f>'Stitching Log'!F600</f>
        <v>0</v>
      </c>
    </row>
    <row r="601" spans="1:6">
      <c r="A601" s="6">
        <f>'Stitching Log'!A601</f>
        <v>0</v>
      </c>
      <c r="B601">
        <f>'Stitching Log'!B601</f>
        <v>0</v>
      </c>
      <c r="C601">
        <f>'Stitching Log'!C601</f>
        <v>0</v>
      </c>
      <c r="D601">
        <f>'Stitching Log'!D601</f>
        <v>0</v>
      </c>
      <c r="E601">
        <f>'Stitching Log'!E601</f>
        <v>0</v>
      </c>
      <c r="F601">
        <f>'Stitching Log'!F601</f>
        <v>0</v>
      </c>
    </row>
    <row r="602" spans="1:6">
      <c r="A602" s="6">
        <f>'Stitching Log'!A602</f>
        <v>0</v>
      </c>
      <c r="B602">
        <f>'Stitching Log'!B602</f>
        <v>0</v>
      </c>
      <c r="C602">
        <f>'Stitching Log'!C602</f>
        <v>0</v>
      </c>
      <c r="D602">
        <f>'Stitching Log'!D602</f>
        <v>0</v>
      </c>
      <c r="E602">
        <f>'Stitching Log'!E602</f>
        <v>0</v>
      </c>
      <c r="F602">
        <f>'Stitching Log'!F602</f>
        <v>0</v>
      </c>
    </row>
    <row r="603" spans="1:6">
      <c r="A603" s="6">
        <f>'Stitching Log'!A603</f>
        <v>0</v>
      </c>
      <c r="B603">
        <f>'Stitching Log'!B603</f>
        <v>0</v>
      </c>
      <c r="C603">
        <f>'Stitching Log'!C603</f>
        <v>0</v>
      </c>
      <c r="D603">
        <f>'Stitching Log'!D603</f>
        <v>0</v>
      </c>
      <c r="E603">
        <f>'Stitching Log'!E603</f>
        <v>0</v>
      </c>
      <c r="F603">
        <f>'Stitching Log'!F603</f>
        <v>0</v>
      </c>
    </row>
    <row r="604" spans="1:6">
      <c r="A604" s="6">
        <f>'Stitching Log'!A604</f>
        <v>0</v>
      </c>
      <c r="B604">
        <f>'Stitching Log'!B604</f>
        <v>0</v>
      </c>
      <c r="C604">
        <f>'Stitching Log'!C604</f>
        <v>0</v>
      </c>
      <c r="D604">
        <f>'Stitching Log'!D604</f>
        <v>0</v>
      </c>
      <c r="E604">
        <f>'Stitching Log'!E604</f>
        <v>0</v>
      </c>
      <c r="F604">
        <f>'Stitching Log'!F604</f>
        <v>0</v>
      </c>
    </row>
    <row r="605" spans="1:6">
      <c r="A605" s="6">
        <f>'Stitching Log'!A605</f>
        <v>0</v>
      </c>
      <c r="B605">
        <f>'Stitching Log'!B605</f>
        <v>0</v>
      </c>
      <c r="C605">
        <f>'Stitching Log'!C605</f>
        <v>0</v>
      </c>
      <c r="D605">
        <f>'Stitching Log'!D605</f>
        <v>0</v>
      </c>
      <c r="E605">
        <f>'Stitching Log'!E605</f>
        <v>0</v>
      </c>
      <c r="F605">
        <f>'Stitching Log'!F605</f>
        <v>0</v>
      </c>
    </row>
    <row r="606" spans="1:6">
      <c r="A606" s="6">
        <f>'Stitching Log'!A606</f>
        <v>0</v>
      </c>
      <c r="B606">
        <f>'Stitching Log'!B606</f>
        <v>0</v>
      </c>
      <c r="C606">
        <f>'Stitching Log'!C606</f>
        <v>0</v>
      </c>
      <c r="D606">
        <f>'Stitching Log'!D606</f>
        <v>0</v>
      </c>
      <c r="E606">
        <f>'Stitching Log'!E606</f>
        <v>0</v>
      </c>
      <c r="F606">
        <f>'Stitching Log'!F606</f>
        <v>0</v>
      </c>
    </row>
    <row r="607" spans="1:6">
      <c r="A607" s="6">
        <f>'Stitching Log'!A607</f>
        <v>0</v>
      </c>
      <c r="B607">
        <f>'Stitching Log'!B607</f>
        <v>0</v>
      </c>
      <c r="C607">
        <f>'Stitching Log'!C607</f>
        <v>0</v>
      </c>
      <c r="D607">
        <f>'Stitching Log'!D607</f>
        <v>0</v>
      </c>
      <c r="E607">
        <f>'Stitching Log'!E607</f>
        <v>0</v>
      </c>
      <c r="F607">
        <f>'Stitching Log'!F607</f>
        <v>0</v>
      </c>
    </row>
    <row r="608" spans="1:6">
      <c r="A608" s="6">
        <f>'Stitching Log'!A608</f>
        <v>0</v>
      </c>
      <c r="B608">
        <f>'Stitching Log'!B608</f>
        <v>0</v>
      </c>
      <c r="C608">
        <f>'Stitching Log'!C608</f>
        <v>0</v>
      </c>
      <c r="D608">
        <f>'Stitching Log'!D608</f>
        <v>0</v>
      </c>
      <c r="E608">
        <f>'Stitching Log'!E608</f>
        <v>0</v>
      </c>
      <c r="F608">
        <f>'Stitching Log'!F608</f>
        <v>0</v>
      </c>
    </row>
    <row r="609" spans="1:6">
      <c r="A609" s="6">
        <f>'Stitching Log'!A609</f>
        <v>0</v>
      </c>
      <c r="B609">
        <f>'Stitching Log'!B609</f>
        <v>0</v>
      </c>
      <c r="C609">
        <f>'Stitching Log'!C609</f>
        <v>0</v>
      </c>
      <c r="D609">
        <f>'Stitching Log'!D609</f>
        <v>0</v>
      </c>
      <c r="E609">
        <f>'Stitching Log'!E609</f>
        <v>0</v>
      </c>
      <c r="F609">
        <f>'Stitching Log'!F609</f>
        <v>0</v>
      </c>
    </row>
    <row r="610" spans="1:6">
      <c r="A610" s="6">
        <f>'Stitching Log'!A610</f>
        <v>0</v>
      </c>
      <c r="B610">
        <f>'Stitching Log'!B610</f>
        <v>0</v>
      </c>
      <c r="C610">
        <f>'Stitching Log'!C610</f>
        <v>0</v>
      </c>
      <c r="D610">
        <f>'Stitching Log'!D610</f>
        <v>0</v>
      </c>
      <c r="E610">
        <f>'Stitching Log'!E610</f>
        <v>0</v>
      </c>
      <c r="F610">
        <f>'Stitching Log'!F610</f>
        <v>0</v>
      </c>
    </row>
    <row r="611" spans="1:6">
      <c r="A611" s="6">
        <f>'Stitching Log'!A611</f>
        <v>0</v>
      </c>
      <c r="B611">
        <f>'Stitching Log'!B611</f>
        <v>0</v>
      </c>
      <c r="C611">
        <f>'Stitching Log'!C611</f>
        <v>0</v>
      </c>
      <c r="D611">
        <f>'Stitching Log'!D611</f>
        <v>0</v>
      </c>
      <c r="E611">
        <f>'Stitching Log'!E611</f>
        <v>0</v>
      </c>
      <c r="F611">
        <f>'Stitching Log'!F611</f>
        <v>0</v>
      </c>
    </row>
    <row r="612" spans="1:6">
      <c r="A612" s="6">
        <f>'Stitching Log'!A612</f>
        <v>0</v>
      </c>
      <c r="B612">
        <f>'Stitching Log'!B612</f>
        <v>0</v>
      </c>
      <c r="C612">
        <f>'Stitching Log'!C612</f>
        <v>0</v>
      </c>
      <c r="D612">
        <f>'Stitching Log'!D612</f>
        <v>0</v>
      </c>
      <c r="E612">
        <f>'Stitching Log'!E612</f>
        <v>0</v>
      </c>
      <c r="F612">
        <f>'Stitching Log'!F612</f>
        <v>0</v>
      </c>
    </row>
    <row r="613" spans="1:6">
      <c r="A613" s="6">
        <f>'Stitching Log'!A613</f>
        <v>0</v>
      </c>
      <c r="B613">
        <f>'Stitching Log'!B613</f>
        <v>0</v>
      </c>
      <c r="C613">
        <f>'Stitching Log'!C613</f>
        <v>0</v>
      </c>
      <c r="D613">
        <f>'Stitching Log'!D613</f>
        <v>0</v>
      </c>
      <c r="E613">
        <f>'Stitching Log'!E613</f>
        <v>0</v>
      </c>
      <c r="F613">
        <f>'Stitching Log'!F613</f>
        <v>0</v>
      </c>
    </row>
    <row r="614" spans="1:6">
      <c r="A614" s="6">
        <f>'Stitching Log'!A614</f>
        <v>0</v>
      </c>
      <c r="B614">
        <f>'Stitching Log'!B614</f>
        <v>0</v>
      </c>
      <c r="C614">
        <f>'Stitching Log'!C614</f>
        <v>0</v>
      </c>
      <c r="D614">
        <f>'Stitching Log'!D614</f>
        <v>0</v>
      </c>
      <c r="E614">
        <f>'Stitching Log'!E614</f>
        <v>0</v>
      </c>
      <c r="F614">
        <f>'Stitching Log'!F614</f>
        <v>0</v>
      </c>
    </row>
    <row r="615" spans="1:6">
      <c r="A615" s="6">
        <f>'Stitching Log'!A615</f>
        <v>0</v>
      </c>
      <c r="B615">
        <f>'Stitching Log'!B615</f>
        <v>0</v>
      </c>
      <c r="C615">
        <f>'Stitching Log'!C615</f>
        <v>0</v>
      </c>
      <c r="D615">
        <f>'Stitching Log'!D615</f>
        <v>0</v>
      </c>
      <c r="E615">
        <f>'Stitching Log'!E615</f>
        <v>0</v>
      </c>
      <c r="F615">
        <f>'Stitching Log'!F615</f>
        <v>0</v>
      </c>
    </row>
    <row r="616" spans="1:6">
      <c r="A616" s="6">
        <f>'Stitching Log'!A616</f>
        <v>0</v>
      </c>
      <c r="B616">
        <f>'Stitching Log'!B616</f>
        <v>0</v>
      </c>
      <c r="C616">
        <f>'Stitching Log'!C616</f>
        <v>0</v>
      </c>
      <c r="D616">
        <f>'Stitching Log'!D616</f>
        <v>0</v>
      </c>
      <c r="E616">
        <f>'Stitching Log'!E616</f>
        <v>0</v>
      </c>
      <c r="F616">
        <f>'Stitching Log'!F616</f>
        <v>0</v>
      </c>
    </row>
    <row r="617" spans="1:6">
      <c r="A617" s="6">
        <f>'Stitching Log'!A617</f>
        <v>0</v>
      </c>
      <c r="B617">
        <f>'Stitching Log'!B617</f>
        <v>0</v>
      </c>
      <c r="C617">
        <f>'Stitching Log'!C617</f>
        <v>0</v>
      </c>
      <c r="D617">
        <f>'Stitching Log'!D617</f>
        <v>0</v>
      </c>
      <c r="E617">
        <f>'Stitching Log'!E617</f>
        <v>0</v>
      </c>
      <c r="F617">
        <f>'Stitching Log'!F617</f>
        <v>0</v>
      </c>
    </row>
    <row r="618" spans="1:6">
      <c r="A618" s="6">
        <f>'Stitching Log'!A618</f>
        <v>0</v>
      </c>
      <c r="B618">
        <f>'Stitching Log'!B618</f>
        <v>0</v>
      </c>
      <c r="C618">
        <f>'Stitching Log'!C618</f>
        <v>0</v>
      </c>
      <c r="D618">
        <f>'Stitching Log'!D618</f>
        <v>0</v>
      </c>
      <c r="E618">
        <f>'Stitching Log'!E618</f>
        <v>0</v>
      </c>
      <c r="F618">
        <f>'Stitching Log'!F618</f>
        <v>0</v>
      </c>
    </row>
    <row r="619" spans="1:6">
      <c r="A619" s="6">
        <f>'Stitching Log'!A619</f>
        <v>0</v>
      </c>
      <c r="B619">
        <f>'Stitching Log'!B619</f>
        <v>0</v>
      </c>
      <c r="C619">
        <f>'Stitching Log'!C619</f>
        <v>0</v>
      </c>
      <c r="D619">
        <f>'Stitching Log'!D619</f>
        <v>0</v>
      </c>
      <c r="E619">
        <f>'Stitching Log'!E619</f>
        <v>0</v>
      </c>
      <c r="F619">
        <f>'Stitching Log'!F619</f>
        <v>0</v>
      </c>
    </row>
    <row r="620" spans="1:6">
      <c r="A620" s="6">
        <f>'Stitching Log'!A620</f>
        <v>0</v>
      </c>
      <c r="B620">
        <f>'Stitching Log'!B620</f>
        <v>0</v>
      </c>
      <c r="C620">
        <f>'Stitching Log'!C620</f>
        <v>0</v>
      </c>
      <c r="D620">
        <f>'Stitching Log'!D620</f>
        <v>0</v>
      </c>
      <c r="E620">
        <f>'Stitching Log'!E620</f>
        <v>0</v>
      </c>
      <c r="F620">
        <f>'Stitching Log'!F620</f>
        <v>0</v>
      </c>
    </row>
    <row r="621" spans="1:6">
      <c r="A621" s="6">
        <f>'Stitching Log'!A621</f>
        <v>0</v>
      </c>
      <c r="B621">
        <f>'Stitching Log'!B621</f>
        <v>0</v>
      </c>
      <c r="C621">
        <f>'Stitching Log'!C621</f>
        <v>0</v>
      </c>
      <c r="D621">
        <f>'Stitching Log'!D621</f>
        <v>0</v>
      </c>
      <c r="E621">
        <f>'Stitching Log'!E621</f>
        <v>0</v>
      </c>
      <c r="F621">
        <f>'Stitching Log'!F621</f>
        <v>0</v>
      </c>
    </row>
    <row r="622" spans="1:6">
      <c r="A622" s="6">
        <f>'Stitching Log'!A622</f>
        <v>0</v>
      </c>
      <c r="B622">
        <f>'Stitching Log'!B622</f>
        <v>0</v>
      </c>
      <c r="C622">
        <f>'Stitching Log'!C622</f>
        <v>0</v>
      </c>
      <c r="D622">
        <f>'Stitching Log'!D622</f>
        <v>0</v>
      </c>
      <c r="E622">
        <f>'Stitching Log'!E622</f>
        <v>0</v>
      </c>
      <c r="F622">
        <f>'Stitching Log'!F622</f>
        <v>0</v>
      </c>
    </row>
    <row r="623" spans="1:6">
      <c r="A623" s="6">
        <f>'Stitching Log'!A623</f>
        <v>0</v>
      </c>
      <c r="B623">
        <f>'Stitching Log'!B623</f>
        <v>0</v>
      </c>
      <c r="C623">
        <f>'Stitching Log'!C623</f>
        <v>0</v>
      </c>
      <c r="D623">
        <f>'Stitching Log'!D623</f>
        <v>0</v>
      </c>
      <c r="E623">
        <f>'Stitching Log'!E623</f>
        <v>0</v>
      </c>
      <c r="F623">
        <f>'Stitching Log'!F623</f>
        <v>0</v>
      </c>
    </row>
    <row r="624" spans="1:6">
      <c r="A624" s="6">
        <f>'Stitching Log'!A624</f>
        <v>0</v>
      </c>
      <c r="B624">
        <f>'Stitching Log'!B624</f>
        <v>0</v>
      </c>
      <c r="C624">
        <f>'Stitching Log'!C624</f>
        <v>0</v>
      </c>
      <c r="D624">
        <f>'Stitching Log'!D624</f>
        <v>0</v>
      </c>
      <c r="E624">
        <f>'Stitching Log'!E624</f>
        <v>0</v>
      </c>
      <c r="F624">
        <f>'Stitching Log'!F624</f>
        <v>0</v>
      </c>
    </row>
    <row r="625" spans="1:6">
      <c r="A625" s="6">
        <f>'Stitching Log'!A625</f>
        <v>0</v>
      </c>
      <c r="B625">
        <f>'Stitching Log'!B625</f>
        <v>0</v>
      </c>
      <c r="C625">
        <f>'Stitching Log'!C625</f>
        <v>0</v>
      </c>
      <c r="D625">
        <f>'Stitching Log'!D625</f>
        <v>0</v>
      </c>
      <c r="E625">
        <f>'Stitching Log'!E625</f>
        <v>0</v>
      </c>
      <c r="F625">
        <f>'Stitching Log'!F625</f>
        <v>0</v>
      </c>
    </row>
    <row r="626" spans="1:6">
      <c r="A626" s="6">
        <f>'Stitching Log'!A626</f>
        <v>0</v>
      </c>
      <c r="B626">
        <f>'Stitching Log'!B626</f>
        <v>0</v>
      </c>
      <c r="C626">
        <f>'Stitching Log'!C626</f>
        <v>0</v>
      </c>
      <c r="D626">
        <f>'Stitching Log'!D626</f>
        <v>0</v>
      </c>
      <c r="E626">
        <f>'Stitching Log'!E626</f>
        <v>0</v>
      </c>
      <c r="F626">
        <f>'Stitching Log'!F626</f>
        <v>0</v>
      </c>
    </row>
    <row r="627" spans="1:6">
      <c r="A627" s="6">
        <f>'Stitching Log'!A627</f>
        <v>0</v>
      </c>
      <c r="B627">
        <f>'Stitching Log'!B627</f>
        <v>0</v>
      </c>
      <c r="C627">
        <f>'Stitching Log'!C627</f>
        <v>0</v>
      </c>
      <c r="D627">
        <f>'Stitching Log'!D627</f>
        <v>0</v>
      </c>
      <c r="E627">
        <f>'Stitching Log'!E627</f>
        <v>0</v>
      </c>
      <c r="F627">
        <f>'Stitching Log'!F627</f>
        <v>0</v>
      </c>
    </row>
    <row r="628" spans="1:6">
      <c r="A628" s="6">
        <f>'Stitching Log'!A628</f>
        <v>0</v>
      </c>
      <c r="B628">
        <f>'Stitching Log'!B628</f>
        <v>0</v>
      </c>
      <c r="C628">
        <f>'Stitching Log'!C628</f>
        <v>0</v>
      </c>
      <c r="D628">
        <f>'Stitching Log'!D628</f>
        <v>0</v>
      </c>
      <c r="E628">
        <f>'Stitching Log'!E628</f>
        <v>0</v>
      </c>
      <c r="F628">
        <f>'Stitching Log'!F628</f>
        <v>0</v>
      </c>
    </row>
    <row r="629" spans="1:6">
      <c r="A629" s="6">
        <f>'Stitching Log'!A629</f>
        <v>0</v>
      </c>
      <c r="B629">
        <f>'Stitching Log'!B629</f>
        <v>0</v>
      </c>
      <c r="C629">
        <f>'Stitching Log'!C629</f>
        <v>0</v>
      </c>
      <c r="D629">
        <f>'Stitching Log'!D629</f>
        <v>0</v>
      </c>
      <c r="E629">
        <f>'Stitching Log'!E629</f>
        <v>0</v>
      </c>
      <c r="F629">
        <f>'Stitching Log'!F629</f>
        <v>0</v>
      </c>
    </row>
    <row r="630" spans="1:6">
      <c r="A630" s="6">
        <f>'Stitching Log'!A630</f>
        <v>0</v>
      </c>
      <c r="B630">
        <f>'Stitching Log'!B630</f>
        <v>0</v>
      </c>
      <c r="C630">
        <f>'Stitching Log'!C630</f>
        <v>0</v>
      </c>
      <c r="D630">
        <f>'Stitching Log'!D630</f>
        <v>0</v>
      </c>
      <c r="E630">
        <f>'Stitching Log'!E630</f>
        <v>0</v>
      </c>
      <c r="F630">
        <f>'Stitching Log'!F630</f>
        <v>0</v>
      </c>
    </row>
    <row r="631" spans="1:6">
      <c r="A631" s="6">
        <f>'Stitching Log'!A631</f>
        <v>0</v>
      </c>
      <c r="B631">
        <f>'Stitching Log'!B631</f>
        <v>0</v>
      </c>
      <c r="C631">
        <f>'Stitching Log'!C631</f>
        <v>0</v>
      </c>
      <c r="D631">
        <f>'Stitching Log'!D631</f>
        <v>0</v>
      </c>
      <c r="E631">
        <f>'Stitching Log'!E631</f>
        <v>0</v>
      </c>
      <c r="F631">
        <f>'Stitching Log'!F631</f>
        <v>0</v>
      </c>
    </row>
    <row r="632" spans="1:6">
      <c r="A632" s="6">
        <f>'Stitching Log'!A632</f>
        <v>0</v>
      </c>
      <c r="B632">
        <f>'Stitching Log'!B632</f>
        <v>0</v>
      </c>
      <c r="C632">
        <f>'Stitching Log'!C632</f>
        <v>0</v>
      </c>
      <c r="D632">
        <f>'Stitching Log'!D632</f>
        <v>0</v>
      </c>
      <c r="E632">
        <f>'Stitching Log'!E632</f>
        <v>0</v>
      </c>
      <c r="F632">
        <f>'Stitching Log'!F632</f>
        <v>0</v>
      </c>
    </row>
    <row r="633" spans="1:6">
      <c r="A633" s="6">
        <f>'Stitching Log'!A633</f>
        <v>0</v>
      </c>
      <c r="B633">
        <f>'Stitching Log'!B633</f>
        <v>0</v>
      </c>
      <c r="C633">
        <f>'Stitching Log'!C633</f>
        <v>0</v>
      </c>
      <c r="D633">
        <f>'Stitching Log'!D633</f>
        <v>0</v>
      </c>
      <c r="E633">
        <f>'Stitching Log'!E633</f>
        <v>0</v>
      </c>
      <c r="F633">
        <f>'Stitching Log'!F633</f>
        <v>0</v>
      </c>
    </row>
    <row r="634" spans="1:6">
      <c r="A634" s="6">
        <f>'Stitching Log'!A634</f>
        <v>0</v>
      </c>
      <c r="B634">
        <f>'Stitching Log'!B634</f>
        <v>0</v>
      </c>
      <c r="C634">
        <f>'Stitching Log'!C634</f>
        <v>0</v>
      </c>
      <c r="D634">
        <f>'Stitching Log'!D634</f>
        <v>0</v>
      </c>
      <c r="E634">
        <f>'Stitching Log'!E634</f>
        <v>0</v>
      </c>
      <c r="F634">
        <f>'Stitching Log'!F634</f>
        <v>0</v>
      </c>
    </row>
    <row r="635" spans="1:6">
      <c r="A635" s="6">
        <f>'Stitching Log'!A635</f>
        <v>0</v>
      </c>
      <c r="B635">
        <f>'Stitching Log'!B635</f>
        <v>0</v>
      </c>
      <c r="C635">
        <f>'Stitching Log'!C635</f>
        <v>0</v>
      </c>
      <c r="D635">
        <f>'Stitching Log'!D635</f>
        <v>0</v>
      </c>
      <c r="E635">
        <f>'Stitching Log'!E635</f>
        <v>0</v>
      </c>
      <c r="F635">
        <f>'Stitching Log'!F635</f>
        <v>0</v>
      </c>
    </row>
    <row r="636" spans="1:6">
      <c r="A636" s="6">
        <f>'Stitching Log'!A636</f>
        <v>0</v>
      </c>
      <c r="B636">
        <f>'Stitching Log'!B636</f>
        <v>0</v>
      </c>
      <c r="C636">
        <f>'Stitching Log'!C636</f>
        <v>0</v>
      </c>
      <c r="D636">
        <f>'Stitching Log'!D636</f>
        <v>0</v>
      </c>
      <c r="E636">
        <f>'Stitching Log'!E636</f>
        <v>0</v>
      </c>
      <c r="F636">
        <f>'Stitching Log'!F636</f>
        <v>0</v>
      </c>
    </row>
    <row r="637" spans="1:6">
      <c r="A637" s="6">
        <f>'Stitching Log'!A637</f>
        <v>0</v>
      </c>
      <c r="B637">
        <f>'Stitching Log'!B637</f>
        <v>0</v>
      </c>
      <c r="C637">
        <f>'Stitching Log'!C637</f>
        <v>0</v>
      </c>
      <c r="D637">
        <f>'Stitching Log'!D637</f>
        <v>0</v>
      </c>
      <c r="E637">
        <f>'Stitching Log'!E637</f>
        <v>0</v>
      </c>
      <c r="F637">
        <f>'Stitching Log'!F637</f>
        <v>0</v>
      </c>
    </row>
    <row r="638" spans="1:6">
      <c r="A638" s="6">
        <f>'Stitching Log'!A638</f>
        <v>0</v>
      </c>
      <c r="B638">
        <f>'Stitching Log'!B638</f>
        <v>0</v>
      </c>
      <c r="C638">
        <f>'Stitching Log'!C638</f>
        <v>0</v>
      </c>
      <c r="D638">
        <f>'Stitching Log'!D638</f>
        <v>0</v>
      </c>
      <c r="E638">
        <f>'Stitching Log'!E638</f>
        <v>0</v>
      </c>
      <c r="F638">
        <f>'Stitching Log'!F638</f>
        <v>0</v>
      </c>
    </row>
    <row r="639" spans="1:6">
      <c r="A639" s="6">
        <f>'Stitching Log'!A639</f>
        <v>0</v>
      </c>
      <c r="B639">
        <f>'Stitching Log'!B639</f>
        <v>0</v>
      </c>
      <c r="C639">
        <f>'Stitching Log'!C639</f>
        <v>0</v>
      </c>
      <c r="D639">
        <f>'Stitching Log'!D639</f>
        <v>0</v>
      </c>
      <c r="E639">
        <f>'Stitching Log'!E639</f>
        <v>0</v>
      </c>
      <c r="F639">
        <f>'Stitching Log'!F639</f>
        <v>0</v>
      </c>
    </row>
    <row r="640" spans="1:6">
      <c r="A640" s="6">
        <f>'Stitching Log'!A640</f>
        <v>0</v>
      </c>
      <c r="B640">
        <f>'Stitching Log'!B640</f>
        <v>0</v>
      </c>
      <c r="C640">
        <f>'Stitching Log'!C640</f>
        <v>0</v>
      </c>
      <c r="D640">
        <f>'Stitching Log'!D640</f>
        <v>0</v>
      </c>
      <c r="E640">
        <f>'Stitching Log'!E640</f>
        <v>0</v>
      </c>
      <c r="F640">
        <f>'Stitching Log'!F640</f>
        <v>0</v>
      </c>
    </row>
    <row r="641" spans="1:6">
      <c r="A641" s="6">
        <f>'Stitching Log'!A641</f>
        <v>0</v>
      </c>
      <c r="B641">
        <f>'Stitching Log'!B641</f>
        <v>0</v>
      </c>
      <c r="C641">
        <f>'Stitching Log'!C641</f>
        <v>0</v>
      </c>
      <c r="D641">
        <f>'Stitching Log'!D641</f>
        <v>0</v>
      </c>
      <c r="E641">
        <f>'Stitching Log'!E641</f>
        <v>0</v>
      </c>
      <c r="F641">
        <f>'Stitching Log'!F641</f>
        <v>0</v>
      </c>
    </row>
    <row r="642" spans="1:6">
      <c r="A642" s="6">
        <f>'Stitching Log'!A642</f>
        <v>0</v>
      </c>
      <c r="B642">
        <f>'Stitching Log'!B642</f>
        <v>0</v>
      </c>
      <c r="C642">
        <f>'Stitching Log'!C642</f>
        <v>0</v>
      </c>
      <c r="D642">
        <f>'Stitching Log'!D642</f>
        <v>0</v>
      </c>
      <c r="E642">
        <f>'Stitching Log'!E642</f>
        <v>0</v>
      </c>
      <c r="F642">
        <f>'Stitching Log'!F642</f>
        <v>0</v>
      </c>
    </row>
    <row r="643" spans="1:6">
      <c r="A643" s="6">
        <f>'Stitching Log'!A643</f>
        <v>0</v>
      </c>
      <c r="B643">
        <f>'Stitching Log'!B643</f>
        <v>0</v>
      </c>
      <c r="C643">
        <f>'Stitching Log'!C643</f>
        <v>0</v>
      </c>
      <c r="D643">
        <f>'Stitching Log'!D643</f>
        <v>0</v>
      </c>
      <c r="E643">
        <f>'Stitching Log'!E643</f>
        <v>0</v>
      </c>
      <c r="F643">
        <f>'Stitching Log'!F643</f>
        <v>0</v>
      </c>
    </row>
    <row r="644" spans="1:6">
      <c r="A644" s="6">
        <f>'Stitching Log'!A644</f>
        <v>0</v>
      </c>
      <c r="B644">
        <f>'Stitching Log'!B644</f>
        <v>0</v>
      </c>
      <c r="C644">
        <f>'Stitching Log'!C644</f>
        <v>0</v>
      </c>
      <c r="D644">
        <f>'Stitching Log'!D644</f>
        <v>0</v>
      </c>
      <c r="E644">
        <f>'Stitching Log'!E644</f>
        <v>0</v>
      </c>
      <c r="F644">
        <f>'Stitching Log'!F644</f>
        <v>0</v>
      </c>
    </row>
    <row r="645" spans="1:6">
      <c r="A645" s="6">
        <f>'Stitching Log'!A645</f>
        <v>0</v>
      </c>
      <c r="B645">
        <f>'Stitching Log'!B645</f>
        <v>0</v>
      </c>
      <c r="C645">
        <f>'Stitching Log'!C645</f>
        <v>0</v>
      </c>
      <c r="D645">
        <f>'Stitching Log'!D645</f>
        <v>0</v>
      </c>
      <c r="E645">
        <f>'Stitching Log'!E645</f>
        <v>0</v>
      </c>
      <c r="F645">
        <f>'Stitching Log'!F645</f>
        <v>0</v>
      </c>
    </row>
    <row r="646" spans="1:6">
      <c r="A646" s="6">
        <f>'Stitching Log'!A646</f>
        <v>0</v>
      </c>
      <c r="B646">
        <f>'Stitching Log'!B646</f>
        <v>0</v>
      </c>
      <c r="C646">
        <f>'Stitching Log'!C646</f>
        <v>0</v>
      </c>
      <c r="D646">
        <f>'Stitching Log'!D646</f>
        <v>0</v>
      </c>
      <c r="E646">
        <f>'Stitching Log'!E646</f>
        <v>0</v>
      </c>
      <c r="F646">
        <f>'Stitching Log'!F646</f>
        <v>0</v>
      </c>
    </row>
    <row r="647" spans="1:6">
      <c r="A647" s="6">
        <f>'Stitching Log'!A647</f>
        <v>0</v>
      </c>
      <c r="B647">
        <f>'Stitching Log'!B647</f>
        <v>0</v>
      </c>
      <c r="C647">
        <f>'Stitching Log'!C647</f>
        <v>0</v>
      </c>
      <c r="D647">
        <f>'Stitching Log'!D647</f>
        <v>0</v>
      </c>
      <c r="E647">
        <f>'Stitching Log'!E647</f>
        <v>0</v>
      </c>
      <c r="F647">
        <f>'Stitching Log'!F647</f>
        <v>0</v>
      </c>
    </row>
    <row r="648" spans="1:6">
      <c r="A648" s="6">
        <f>'Stitching Log'!A648</f>
        <v>0</v>
      </c>
      <c r="B648">
        <f>'Stitching Log'!B648</f>
        <v>0</v>
      </c>
      <c r="C648">
        <f>'Stitching Log'!C648</f>
        <v>0</v>
      </c>
      <c r="D648">
        <f>'Stitching Log'!D648</f>
        <v>0</v>
      </c>
      <c r="E648">
        <f>'Stitching Log'!E648</f>
        <v>0</v>
      </c>
      <c r="F648">
        <f>'Stitching Log'!F648</f>
        <v>0</v>
      </c>
    </row>
    <row r="649" spans="1:6">
      <c r="A649" s="6">
        <f>'Stitching Log'!A649</f>
        <v>0</v>
      </c>
      <c r="B649">
        <f>'Stitching Log'!B649</f>
        <v>0</v>
      </c>
      <c r="C649">
        <f>'Stitching Log'!C649</f>
        <v>0</v>
      </c>
      <c r="D649">
        <f>'Stitching Log'!D649</f>
        <v>0</v>
      </c>
      <c r="E649">
        <f>'Stitching Log'!E649</f>
        <v>0</v>
      </c>
      <c r="F649">
        <f>'Stitching Log'!F649</f>
        <v>0</v>
      </c>
    </row>
    <row r="650" spans="1:6">
      <c r="A650" s="6">
        <f>'Stitching Log'!A650</f>
        <v>0</v>
      </c>
      <c r="B650">
        <f>'Stitching Log'!B650</f>
        <v>0</v>
      </c>
      <c r="C650">
        <f>'Stitching Log'!C650</f>
        <v>0</v>
      </c>
      <c r="D650">
        <f>'Stitching Log'!D650</f>
        <v>0</v>
      </c>
      <c r="E650">
        <f>'Stitching Log'!E650</f>
        <v>0</v>
      </c>
      <c r="F650">
        <f>'Stitching Log'!F650</f>
        <v>0</v>
      </c>
    </row>
    <row r="651" spans="1:6">
      <c r="A651" s="6">
        <f>'Stitching Log'!A651</f>
        <v>0</v>
      </c>
      <c r="B651">
        <f>'Stitching Log'!B651</f>
        <v>0</v>
      </c>
      <c r="C651">
        <f>'Stitching Log'!C651</f>
        <v>0</v>
      </c>
      <c r="D651">
        <f>'Stitching Log'!D651</f>
        <v>0</v>
      </c>
      <c r="E651">
        <f>'Stitching Log'!E651</f>
        <v>0</v>
      </c>
      <c r="F651">
        <f>'Stitching Log'!F651</f>
        <v>0</v>
      </c>
    </row>
    <row r="652" spans="1:6">
      <c r="A652" s="6">
        <f>'Stitching Log'!A652</f>
        <v>0</v>
      </c>
      <c r="B652">
        <f>'Stitching Log'!B652</f>
        <v>0</v>
      </c>
      <c r="C652">
        <f>'Stitching Log'!C652</f>
        <v>0</v>
      </c>
      <c r="D652">
        <f>'Stitching Log'!D652</f>
        <v>0</v>
      </c>
      <c r="E652">
        <f>'Stitching Log'!E652</f>
        <v>0</v>
      </c>
      <c r="F652">
        <f>'Stitching Log'!F652</f>
        <v>0</v>
      </c>
    </row>
    <row r="653" spans="1:6">
      <c r="A653" s="6">
        <f>'Stitching Log'!A653</f>
        <v>0</v>
      </c>
      <c r="B653">
        <f>'Stitching Log'!B653</f>
        <v>0</v>
      </c>
      <c r="C653">
        <f>'Stitching Log'!C653</f>
        <v>0</v>
      </c>
      <c r="D653">
        <f>'Stitching Log'!D653</f>
        <v>0</v>
      </c>
      <c r="E653">
        <f>'Stitching Log'!E653</f>
        <v>0</v>
      </c>
      <c r="F653">
        <f>'Stitching Log'!F653</f>
        <v>0</v>
      </c>
    </row>
    <row r="654" spans="1:6">
      <c r="A654" s="6">
        <f>'Stitching Log'!A654</f>
        <v>0</v>
      </c>
      <c r="B654">
        <f>'Stitching Log'!B654</f>
        <v>0</v>
      </c>
      <c r="C654">
        <f>'Stitching Log'!C654</f>
        <v>0</v>
      </c>
      <c r="D654">
        <f>'Stitching Log'!D654</f>
        <v>0</v>
      </c>
      <c r="E654">
        <f>'Stitching Log'!E654</f>
        <v>0</v>
      </c>
      <c r="F654">
        <f>'Stitching Log'!F654</f>
        <v>0</v>
      </c>
    </row>
    <row r="655" spans="1:6">
      <c r="A655" s="6">
        <f>'Stitching Log'!A655</f>
        <v>0</v>
      </c>
      <c r="B655">
        <f>'Stitching Log'!B655</f>
        <v>0</v>
      </c>
      <c r="C655">
        <f>'Stitching Log'!C655</f>
        <v>0</v>
      </c>
      <c r="D655">
        <f>'Stitching Log'!D655</f>
        <v>0</v>
      </c>
      <c r="E655">
        <f>'Stitching Log'!E655</f>
        <v>0</v>
      </c>
      <c r="F655">
        <f>'Stitching Log'!F655</f>
        <v>0</v>
      </c>
    </row>
    <row r="656" spans="1:6">
      <c r="A656" s="6">
        <f>'Stitching Log'!A656</f>
        <v>0</v>
      </c>
      <c r="B656">
        <f>'Stitching Log'!B656</f>
        <v>0</v>
      </c>
      <c r="C656">
        <f>'Stitching Log'!C656</f>
        <v>0</v>
      </c>
      <c r="D656">
        <f>'Stitching Log'!D656</f>
        <v>0</v>
      </c>
      <c r="E656">
        <f>'Stitching Log'!E656</f>
        <v>0</v>
      </c>
      <c r="F656">
        <f>'Stitching Log'!F656</f>
        <v>0</v>
      </c>
    </row>
    <row r="657" spans="1:6">
      <c r="A657" s="6">
        <f>'Stitching Log'!A657</f>
        <v>0</v>
      </c>
      <c r="B657">
        <f>'Stitching Log'!B657</f>
        <v>0</v>
      </c>
      <c r="C657">
        <f>'Stitching Log'!C657</f>
        <v>0</v>
      </c>
      <c r="D657">
        <f>'Stitching Log'!D657</f>
        <v>0</v>
      </c>
      <c r="E657">
        <f>'Stitching Log'!E657</f>
        <v>0</v>
      </c>
      <c r="F657">
        <f>'Stitching Log'!F657</f>
        <v>0</v>
      </c>
    </row>
    <row r="658" spans="1:6">
      <c r="A658" s="6">
        <f>'Stitching Log'!A658</f>
        <v>0</v>
      </c>
      <c r="B658">
        <f>'Stitching Log'!B658</f>
        <v>0</v>
      </c>
      <c r="C658">
        <f>'Stitching Log'!C658</f>
        <v>0</v>
      </c>
      <c r="D658">
        <f>'Stitching Log'!D658</f>
        <v>0</v>
      </c>
      <c r="E658">
        <f>'Stitching Log'!E658</f>
        <v>0</v>
      </c>
      <c r="F658">
        <f>'Stitching Log'!F658</f>
        <v>0</v>
      </c>
    </row>
    <row r="659" spans="1:6">
      <c r="A659" s="6">
        <f>'Stitching Log'!A659</f>
        <v>0</v>
      </c>
      <c r="B659">
        <f>'Stitching Log'!B659</f>
        <v>0</v>
      </c>
      <c r="C659">
        <f>'Stitching Log'!C659</f>
        <v>0</v>
      </c>
      <c r="D659">
        <f>'Stitching Log'!D659</f>
        <v>0</v>
      </c>
      <c r="E659">
        <f>'Stitching Log'!E659</f>
        <v>0</v>
      </c>
      <c r="F659">
        <f>'Stitching Log'!F659</f>
        <v>0</v>
      </c>
    </row>
    <row r="660" spans="1:6">
      <c r="A660" s="6">
        <f>'Stitching Log'!A660</f>
        <v>0</v>
      </c>
      <c r="B660">
        <f>'Stitching Log'!B660</f>
        <v>0</v>
      </c>
      <c r="C660">
        <f>'Stitching Log'!C660</f>
        <v>0</v>
      </c>
      <c r="D660">
        <f>'Stitching Log'!D660</f>
        <v>0</v>
      </c>
      <c r="E660">
        <f>'Stitching Log'!E660</f>
        <v>0</v>
      </c>
      <c r="F660">
        <f>'Stitching Log'!F660</f>
        <v>0</v>
      </c>
    </row>
    <row r="661" spans="1:6">
      <c r="A661" s="6">
        <f>'Stitching Log'!A661</f>
        <v>0</v>
      </c>
      <c r="B661">
        <f>'Stitching Log'!B661</f>
        <v>0</v>
      </c>
      <c r="C661">
        <f>'Stitching Log'!C661</f>
        <v>0</v>
      </c>
      <c r="D661">
        <f>'Stitching Log'!D661</f>
        <v>0</v>
      </c>
      <c r="E661">
        <f>'Stitching Log'!E661</f>
        <v>0</v>
      </c>
      <c r="F661">
        <f>'Stitching Log'!F661</f>
        <v>0</v>
      </c>
    </row>
    <row r="662" spans="1:6">
      <c r="A662" s="6">
        <f>'Stitching Log'!A662</f>
        <v>0</v>
      </c>
      <c r="B662">
        <f>'Stitching Log'!B662</f>
        <v>0</v>
      </c>
      <c r="C662">
        <f>'Stitching Log'!C662</f>
        <v>0</v>
      </c>
      <c r="D662">
        <f>'Stitching Log'!D662</f>
        <v>0</v>
      </c>
      <c r="E662">
        <f>'Stitching Log'!E662</f>
        <v>0</v>
      </c>
      <c r="F662">
        <f>'Stitching Log'!F662</f>
        <v>0</v>
      </c>
    </row>
    <row r="663" spans="1:6">
      <c r="A663" s="6">
        <f>'Stitching Log'!A663</f>
        <v>0</v>
      </c>
      <c r="B663">
        <f>'Stitching Log'!B663</f>
        <v>0</v>
      </c>
      <c r="C663">
        <f>'Stitching Log'!C663</f>
        <v>0</v>
      </c>
      <c r="D663">
        <f>'Stitching Log'!D663</f>
        <v>0</v>
      </c>
      <c r="E663">
        <f>'Stitching Log'!E663</f>
        <v>0</v>
      </c>
      <c r="F663">
        <f>'Stitching Log'!F663</f>
        <v>0</v>
      </c>
    </row>
    <row r="664" spans="1:6">
      <c r="A664" s="6">
        <f>'Stitching Log'!A664</f>
        <v>0</v>
      </c>
      <c r="B664">
        <f>'Stitching Log'!B664</f>
        <v>0</v>
      </c>
      <c r="C664">
        <f>'Stitching Log'!C664</f>
        <v>0</v>
      </c>
      <c r="D664">
        <f>'Stitching Log'!D664</f>
        <v>0</v>
      </c>
      <c r="E664">
        <f>'Stitching Log'!E664</f>
        <v>0</v>
      </c>
      <c r="F664">
        <f>'Stitching Log'!F664</f>
        <v>0</v>
      </c>
    </row>
    <row r="665" spans="1:6">
      <c r="A665" s="6">
        <f>'Stitching Log'!A665</f>
        <v>0</v>
      </c>
      <c r="B665">
        <f>'Stitching Log'!B665</f>
        <v>0</v>
      </c>
      <c r="C665">
        <f>'Stitching Log'!C665</f>
        <v>0</v>
      </c>
      <c r="D665">
        <f>'Stitching Log'!D665</f>
        <v>0</v>
      </c>
      <c r="E665">
        <f>'Stitching Log'!E665</f>
        <v>0</v>
      </c>
      <c r="F665">
        <f>'Stitching Log'!F665</f>
        <v>0</v>
      </c>
    </row>
    <row r="666" spans="1:6">
      <c r="A666" s="6">
        <f>'Stitching Log'!A666</f>
        <v>0</v>
      </c>
      <c r="B666">
        <f>'Stitching Log'!B666</f>
        <v>0</v>
      </c>
      <c r="C666">
        <f>'Stitching Log'!C666</f>
        <v>0</v>
      </c>
      <c r="D666">
        <f>'Stitching Log'!D666</f>
        <v>0</v>
      </c>
      <c r="E666">
        <f>'Stitching Log'!E666</f>
        <v>0</v>
      </c>
      <c r="F666">
        <f>'Stitching Log'!F666</f>
        <v>0</v>
      </c>
    </row>
    <row r="667" spans="1:6">
      <c r="A667" s="6">
        <f>'Stitching Log'!A667</f>
        <v>0</v>
      </c>
      <c r="B667">
        <f>'Stitching Log'!B667</f>
        <v>0</v>
      </c>
      <c r="C667">
        <f>'Stitching Log'!C667</f>
        <v>0</v>
      </c>
      <c r="D667">
        <f>'Stitching Log'!D667</f>
        <v>0</v>
      </c>
      <c r="E667">
        <f>'Stitching Log'!E667</f>
        <v>0</v>
      </c>
      <c r="F667">
        <f>'Stitching Log'!F667</f>
        <v>0</v>
      </c>
    </row>
    <row r="668" spans="1:6">
      <c r="A668" s="6">
        <f>'Stitching Log'!A668</f>
        <v>0</v>
      </c>
      <c r="B668">
        <f>'Stitching Log'!B668</f>
        <v>0</v>
      </c>
      <c r="C668">
        <f>'Stitching Log'!C668</f>
        <v>0</v>
      </c>
      <c r="D668">
        <f>'Stitching Log'!D668</f>
        <v>0</v>
      </c>
      <c r="E668">
        <f>'Stitching Log'!E668</f>
        <v>0</v>
      </c>
      <c r="F668">
        <f>'Stitching Log'!F668</f>
        <v>0</v>
      </c>
    </row>
    <row r="669" spans="1:6">
      <c r="A669" s="6">
        <f>'Stitching Log'!A669</f>
        <v>0</v>
      </c>
      <c r="B669">
        <f>'Stitching Log'!B669</f>
        <v>0</v>
      </c>
      <c r="C669">
        <f>'Stitching Log'!C669</f>
        <v>0</v>
      </c>
      <c r="D669">
        <f>'Stitching Log'!D669</f>
        <v>0</v>
      </c>
      <c r="E669">
        <f>'Stitching Log'!E669</f>
        <v>0</v>
      </c>
      <c r="F669">
        <f>'Stitching Log'!F669</f>
        <v>0</v>
      </c>
    </row>
    <row r="670" spans="1:6">
      <c r="A670" s="6">
        <f>'Stitching Log'!A670</f>
        <v>0</v>
      </c>
      <c r="B670">
        <f>'Stitching Log'!B670</f>
        <v>0</v>
      </c>
      <c r="C670">
        <f>'Stitching Log'!C670</f>
        <v>0</v>
      </c>
      <c r="D670">
        <f>'Stitching Log'!D670</f>
        <v>0</v>
      </c>
      <c r="E670">
        <f>'Stitching Log'!E670</f>
        <v>0</v>
      </c>
      <c r="F670">
        <f>'Stitching Log'!F670</f>
        <v>0</v>
      </c>
    </row>
    <row r="671" spans="1:6">
      <c r="A671" s="6">
        <f>'Stitching Log'!A671</f>
        <v>0</v>
      </c>
      <c r="B671">
        <f>'Stitching Log'!B671</f>
        <v>0</v>
      </c>
      <c r="C671">
        <f>'Stitching Log'!C671</f>
        <v>0</v>
      </c>
      <c r="D671">
        <f>'Stitching Log'!D671</f>
        <v>0</v>
      </c>
      <c r="E671">
        <f>'Stitching Log'!E671</f>
        <v>0</v>
      </c>
      <c r="F671">
        <f>'Stitching Log'!F671</f>
        <v>0</v>
      </c>
    </row>
    <row r="672" spans="1:6">
      <c r="A672" s="6">
        <f>'Stitching Log'!A672</f>
        <v>0</v>
      </c>
      <c r="B672">
        <f>'Stitching Log'!B672</f>
        <v>0</v>
      </c>
      <c r="C672">
        <f>'Stitching Log'!C672</f>
        <v>0</v>
      </c>
      <c r="D672">
        <f>'Stitching Log'!D672</f>
        <v>0</v>
      </c>
      <c r="E672">
        <f>'Stitching Log'!E672</f>
        <v>0</v>
      </c>
      <c r="F672">
        <f>'Stitching Log'!F672</f>
        <v>0</v>
      </c>
    </row>
    <row r="673" spans="1:6">
      <c r="A673" s="6">
        <f>'Stitching Log'!A673</f>
        <v>0</v>
      </c>
      <c r="B673">
        <f>'Stitching Log'!B673</f>
        <v>0</v>
      </c>
      <c r="C673">
        <f>'Stitching Log'!C673</f>
        <v>0</v>
      </c>
      <c r="D673">
        <f>'Stitching Log'!D673</f>
        <v>0</v>
      </c>
      <c r="E673">
        <f>'Stitching Log'!E673</f>
        <v>0</v>
      </c>
      <c r="F673">
        <f>'Stitching Log'!F673</f>
        <v>0</v>
      </c>
    </row>
    <row r="674" spans="1:6">
      <c r="A674" s="6">
        <f>'Stitching Log'!A674</f>
        <v>0</v>
      </c>
      <c r="B674">
        <f>'Stitching Log'!B674</f>
        <v>0</v>
      </c>
      <c r="C674">
        <f>'Stitching Log'!C674</f>
        <v>0</v>
      </c>
      <c r="D674">
        <f>'Stitching Log'!D674</f>
        <v>0</v>
      </c>
      <c r="E674">
        <f>'Stitching Log'!E674</f>
        <v>0</v>
      </c>
      <c r="F674">
        <f>'Stitching Log'!F674</f>
        <v>0</v>
      </c>
    </row>
    <row r="675" spans="1:6">
      <c r="A675" s="6">
        <f>'Stitching Log'!A675</f>
        <v>0</v>
      </c>
      <c r="B675">
        <f>'Stitching Log'!B675</f>
        <v>0</v>
      </c>
      <c r="C675">
        <f>'Stitching Log'!C675</f>
        <v>0</v>
      </c>
      <c r="D675">
        <f>'Stitching Log'!D675</f>
        <v>0</v>
      </c>
      <c r="E675">
        <f>'Stitching Log'!E675</f>
        <v>0</v>
      </c>
      <c r="F675">
        <f>'Stitching Log'!F675</f>
        <v>0</v>
      </c>
    </row>
    <row r="676" spans="1:6">
      <c r="A676" s="6">
        <f>'Stitching Log'!A676</f>
        <v>0</v>
      </c>
      <c r="B676">
        <f>'Stitching Log'!B676</f>
        <v>0</v>
      </c>
      <c r="C676">
        <f>'Stitching Log'!C676</f>
        <v>0</v>
      </c>
      <c r="D676">
        <f>'Stitching Log'!D676</f>
        <v>0</v>
      </c>
      <c r="E676">
        <f>'Stitching Log'!E676</f>
        <v>0</v>
      </c>
      <c r="F676">
        <f>'Stitching Log'!F676</f>
        <v>0</v>
      </c>
    </row>
    <row r="677" spans="1:6">
      <c r="A677" s="6">
        <f>'Stitching Log'!A677</f>
        <v>0</v>
      </c>
      <c r="B677">
        <f>'Stitching Log'!B677</f>
        <v>0</v>
      </c>
      <c r="C677">
        <f>'Stitching Log'!C677</f>
        <v>0</v>
      </c>
      <c r="D677">
        <f>'Stitching Log'!D677</f>
        <v>0</v>
      </c>
      <c r="E677">
        <f>'Stitching Log'!E677</f>
        <v>0</v>
      </c>
      <c r="F677">
        <f>'Stitching Log'!F677</f>
        <v>0</v>
      </c>
    </row>
    <row r="678" spans="1:6">
      <c r="A678" s="6">
        <f>'Stitching Log'!A678</f>
        <v>0</v>
      </c>
      <c r="B678">
        <f>'Stitching Log'!B678</f>
        <v>0</v>
      </c>
      <c r="C678">
        <f>'Stitching Log'!C678</f>
        <v>0</v>
      </c>
      <c r="D678">
        <f>'Stitching Log'!D678</f>
        <v>0</v>
      </c>
      <c r="E678">
        <f>'Stitching Log'!E678</f>
        <v>0</v>
      </c>
      <c r="F678">
        <f>'Stitching Log'!F678</f>
        <v>0</v>
      </c>
    </row>
    <row r="679" spans="1:6">
      <c r="A679" s="6">
        <f>'Stitching Log'!A679</f>
        <v>0</v>
      </c>
      <c r="B679">
        <f>'Stitching Log'!B679</f>
        <v>0</v>
      </c>
      <c r="C679">
        <f>'Stitching Log'!C679</f>
        <v>0</v>
      </c>
      <c r="D679">
        <f>'Stitching Log'!D679</f>
        <v>0</v>
      </c>
      <c r="E679">
        <f>'Stitching Log'!E679</f>
        <v>0</v>
      </c>
      <c r="F679">
        <f>'Stitching Log'!F679</f>
        <v>0</v>
      </c>
    </row>
    <row r="680" spans="1:6">
      <c r="A680" s="6">
        <f>'Stitching Log'!A680</f>
        <v>0</v>
      </c>
      <c r="B680">
        <f>'Stitching Log'!B680</f>
        <v>0</v>
      </c>
      <c r="C680">
        <f>'Stitching Log'!C680</f>
        <v>0</v>
      </c>
      <c r="D680">
        <f>'Stitching Log'!D680</f>
        <v>0</v>
      </c>
      <c r="E680">
        <f>'Stitching Log'!E680</f>
        <v>0</v>
      </c>
      <c r="F680">
        <f>'Stitching Log'!F680</f>
        <v>0</v>
      </c>
    </row>
    <row r="681" spans="1:6">
      <c r="A681" s="6">
        <f>'Stitching Log'!A681</f>
        <v>0</v>
      </c>
      <c r="B681">
        <f>'Stitching Log'!B681</f>
        <v>0</v>
      </c>
      <c r="C681">
        <f>'Stitching Log'!C681</f>
        <v>0</v>
      </c>
      <c r="D681">
        <f>'Stitching Log'!D681</f>
        <v>0</v>
      </c>
      <c r="E681">
        <f>'Stitching Log'!E681</f>
        <v>0</v>
      </c>
      <c r="F681">
        <f>'Stitching Log'!F681</f>
        <v>0</v>
      </c>
    </row>
    <row r="682" spans="1:6">
      <c r="A682" s="6">
        <f>'Stitching Log'!A682</f>
        <v>0</v>
      </c>
      <c r="B682">
        <f>'Stitching Log'!B682</f>
        <v>0</v>
      </c>
      <c r="C682">
        <f>'Stitching Log'!C682</f>
        <v>0</v>
      </c>
      <c r="D682">
        <f>'Stitching Log'!D682</f>
        <v>0</v>
      </c>
      <c r="E682">
        <f>'Stitching Log'!E682</f>
        <v>0</v>
      </c>
      <c r="F682">
        <f>'Stitching Log'!F682</f>
        <v>0</v>
      </c>
    </row>
    <row r="683" spans="1:6">
      <c r="A683" s="6">
        <f>'Stitching Log'!A683</f>
        <v>0</v>
      </c>
      <c r="B683">
        <f>'Stitching Log'!B683</f>
        <v>0</v>
      </c>
      <c r="C683">
        <f>'Stitching Log'!C683</f>
        <v>0</v>
      </c>
      <c r="D683">
        <f>'Stitching Log'!D683</f>
        <v>0</v>
      </c>
      <c r="E683">
        <f>'Stitching Log'!E683</f>
        <v>0</v>
      </c>
      <c r="F683">
        <f>'Stitching Log'!F683</f>
        <v>0</v>
      </c>
    </row>
    <row r="684" spans="1:6">
      <c r="A684" s="6">
        <f>'Stitching Log'!A684</f>
        <v>0</v>
      </c>
      <c r="B684">
        <f>'Stitching Log'!B684</f>
        <v>0</v>
      </c>
      <c r="C684">
        <f>'Stitching Log'!C684</f>
        <v>0</v>
      </c>
      <c r="D684">
        <f>'Stitching Log'!D684</f>
        <v>0</v>
      </c>
      <c r="E684">
        <f>'Stitching Log'!E684</f>
        <v>0</v>
      </c>
      <c r="F684">
        <f>'Stitching Log'!F684</f>
        <v>0</v>
      </c>
    </row>
    <row r="685" spans="1:6">
      <c r="A685" s="6">
        <f>'Stitching Log'!A685</f>
        <v>0</v>
      </c>
      <c r="B685">
        <f>'Stitching Log'!B685</f>
        <v>0</v>
      </c>
      <c r="C685">
        <f>'Stitching Log'!C685</f>
        <v>0</v>
      </c>
      <c r="D685">
        <f>'Stitching Log'!D685</f>
        <v>0</v>
      </c>
      <c r="E685">
        <f>'Stitching Log'!E685</f>
        <v>0</v>
      </c>
      <c r="F685">
        <f>'Stitching Log'!F685</f>
        <v>0</v>
      </c>
    </row>
    <row r="686" spans="1:6">
      <c r="A686" s="6">
        <f>'Stitching Log'!A686</f>
        <v>0</v>
      </c>
      <c r="B686">
        <f>'Stitching Log'!B686</f>
        <v>0</v>
      </c>
      <c r="C686">
        <f>'Stitching Log'!C686</f>
        <v>0</v>
      </c>
      <c r="D686">
        <f>'Stitching Log'!D686</f>
        <v>0</v>
      </c>
      <c r="E686">
        <f>'Stitching Log'!E686</f>
        <v>0</v>
      </c>
      <c r="F686">
        <f>'Stitching Log'!F686</f>
        <v>0</v>
      </c>
    </row>
    <row r="687" spans="1:6">
      <c r="A687" s="6">
        <f>'Stitching Log'!A687</f>
        <v>0</v>
      </c>
      <c r="B687">
        <f>'Stitching Log'!B687</f>
        <v>0</v>
      </c>
      <c r="C687">
        <f>'Stitching Log'!C687</f>
        <v>0</v>
      </c>
      <c r="D687">
        <f>'Stitching Log'!D687</f>
        <v>0</v>
      </c>
      <c r="E687">
        <f>'Stitching Log'!E687</f>
        <v>0</v>
      </c>
      <c r="F687">
        <f>'Stitching Log'!F687</f>
        <v>0</v>
      </c>
    </row>
    <row r="688" spans="1:6">
      <c r="A688" s="6">
        <f>'Stitching Log'!A688</f>
        <v>0</v>
      </c>
      <c r="B688">
        <f>'Stitching Log'!B688</f>
        <v>0</v>
      </c>
      <c r="C688">
        <f>'Stitching Log'!C688</f>
        <v>0</v>
      </c>
      <c r="D688">
        <f>'Stitching Log'!D688</f>
        <v>0</v>
      </c>
      <c r="E688">
        <f>'Stitching Log'!E688</f>
        <v>0</v>
      </c>
      <c r="F688">
        <f>'Stitching Log'!F688</f>
        <v>0</v>
      </c>
    </row>
    <row r="689" spans="1:6">
      <c r="A689" s="6">
        <f>'Stitching Log'!A689</f>
        <v>0</v>
      </c>
      <c r="B689">
        <f>'Stitching Log'!B689</f>
        <v>0</v>
      </c>
      <c r="C689">
        <f>'Stitching Log'!C689</f>
        <v>0</v>
      </c>
      <c r="D689">
        <f>'Stitching Log'!D689</f>
        <v>0</v>
      </c>
      <c r="E689">
        <f>'Stitching Log'!E689</f>
        <v>0</v>
      </c>
      <c r="F689">
        <f>'Stitching Log'!F689</f>
        <v>0</v>
      </c>
    </row>
    <row r="690" spans="1:6">
      <c r="A690" s="6">
        <f>'Stitching Log'!A690</f>
        <v>0</v>
      </c>
      <c r="B690">
        <f>'Stitching Log'!B690</f>
        <v>0</v>
      </c>
      <c r="C690">
        <f>'Stitching Log'!C690</f>
        <v>0</v>
      </c>
      <c r="D690">
        <f>'Stitching Log'!D690</f>
        <v>0</v>
      </c>
      <c r="E690">
        <f>'Stitching Log'!E690</f>
        <v>0</v>
      </c>
      <c r="F690">
        <f>'Stitching Log'!F690</f>
        <v>0</v>
      </c>
    </row>
    <row r="691" spans="1:6">
      <c r="A691" s="6">
        <f>'Stitching Log'!A691</f>
        <v>0</v>
      </c>
      <c r="B691">
        <f>'Stitching Log'!B691</f>
        <v>0</v>
      </c>
      <c r="C691">
        <f>'Stitching Log'!C691</f>
        <v>0</v>
      </c>
      <c r="D691">
        <f>'Stitching Log'!D691</f>
        <v>0</v>
      </c>
      <c r="E691">
        <f>'Stitching Log'!E691</f>
        <v>0</v>
      </c>
      <c r="F691">
        <f>'Stitching Log'!F691</f>
        <v>0</v>
      </c>
    </row>
    <row r="692" spans="1:6">
      <c r="A692" s="6">
        <f>'Stitching Log'!A692</f>
        <v>0</v>
      </c>
      <c r="B692">
        <f>'Stitching Log'!B692</f>
        <v>0</v>
      </c>
      <c r="C692">
        <f>'Stitching Log'!C692</f>
        <v>0</v>
      </c>
      <c r="D692">
        <f>'Stitching Log'!D692</f>
        <v>0</v>
      </c>
      <c r="E692">
        <f>'Stitching Log'!E692</f>
        <v>0</v>
      </c>
      <c r="F692">
        <f>'Stitching Log'!F692</f>
        <v>0</v>
      </c>
    </row>
    <row r="693" spans="1:6">
      <c r="A693" s="6">
        <f>'Stitching Log'!A693</f>
        <v>0</v>
      </c>
      <c r="B693">
        <f>'Stitching Log'!B693</f>
        <v>0</v>
      </c>
      <c r="C693">
        <f>'Stitching Log'!C693</f>
        <v>0</v>
      </c>
      <c r="D693">
        <f>'Stitching Log'!D693</f>
        <v>0</v>
      </c>
      <c r="E693">
        <f>'Stitching Log'!E693</f>
        <v>0</v>
      </c>
      <c r="F693">
        <f>'Stitching Log'!F693</f>
        <v>0</v>
      </c>
    </row>
    <row r="694" spans="1:6">
      <c r="A694" s="6">
        <f>'Stitching Log'!A694</f>
        <v>0</v>
      </c>
      <c r="B694">
        <f>'Stitching Log'!B694</f>
        <v>0</v>
      </c>
      <c r="C694">
        <f>'Stitching Log'!C694</f>
        <v>0</v>
      </c>
      <c r="D694">
        <f>'Stitching Log'!D694</f>
        <v>0</v>
      </c>
      <c r="E694">
        <f>'Stitching Log'!E694</f>
        <v>0</v>
      </c>
      <c r="F694">
        <f>'Stitching Log'!F694</f>
        <v>0</v>
      </c>
    </row>
    <row r="695" spans="1:6">
      <c r="A695" s="6">
        <f>'Stitching Log'!A695</f>
        <v>0</v>
      </c>
      <c r="B695">
        <f>'Stitching Log'!B695</f>
        <v>0</v>
      </c>
      <c r="C695">
        <f>'Stitching Log'!C695</f>
        <v>0</v>
      </c>
      <c r="D695">
        <f>'Stitching Log'!D695</f>
        <v>0</v>
      </c>
      <c r="E695">
        <f>'Stitching Log'!E695</f>
        <v>0</v>
      </c>
      <c r="F695">
        <f>'Stitching Log'!F695</f>
        <v>0</v>
      </c>
    </row>
    <row r="696" spans="1:6">
      <c r="A696" s="6">
        <f>'Stitching Log'!A696</f>
        <v>0</v>
      </c>
      <c r="B696">
        <f>'Stitching Log'!B696</f>
        <v>0</v>
      </c>
      <c r="C696">
        <f>'Stitching Log'!C696</f>
        <v>0</v>
      </c>
      <c r="D696">
        <f>'Stitching Log'!D696</f>
        <v>0</v>
      </c>
      <c r="E696">
        <f>'Stitching Log'!E696</f>
        <v>0</v>
      </c>
      <c r="F696">
        <f>'Stitching Log'!F696</f>
        <v>0</v>
      </c>
    </row>
    <row r="697" spans="1:6">
      <c r="A697" s="6">
        <f>'Stitching Log'!A697</f>
        <v>0</v>
      </c>
      <c r="B697">
        <f>'Stitching Log'!B697</f>
        <v>0</v>
      </c>
      <c r="C697">
        <f>'Stitching Log'!C697</f>
        <v>0</v>
      </c>
      <c r="D697">
        <f>'Stitching Log'!D697</f>
        <v>0</v>
      </c>
      <c r="E697">
        <f>'Stitching Log'!E697</f>
        <v>0</v>
      </c>
      <c r="F697">
        <f>'Stitching Log'!F697</f>
        <v>0</v>
      </c>
    </row>
    <row r="698" spans="1:6">
      <c r="A698" s="6">
        <f>'Stitching Log'!A698</f>
        <v>0</v>
      </c>
      <c r="B698">
        <f>'Stitching Log'!B698</f>
        <v>0</v>
      </c>
      <c r="C698">
        <f>'Stitching Log'!C698</f>
        <v>0</v>
      </c>
      <c r="D698">
        <f>'Stitching Log'!D698</f>
        <v>0</v>
      </c>
      <c r="E698">
        <f>'Stitching Log'!E698</f>
        <v>0</v>
      </c>
      <c r="F698">
        <f>'Stitching Log'!F698</f>
        <v>0</v>
      </c>
    </row>
    <row r="699" spans="1:6">
      <c r="A699" s="6">
        <f>'Stitching Log'!A699</f>
        <v>0</v>
      </c>
      <c r="B699">
        <f>'Stitching Log'!B699</f>
        <v>0</v>
      </c>
      <c r="C699">
        <f>'Stitching Log'!C699</f>
        <v>0</v>
      </c>
      <c r="D699">
        <f>'Stitching Log'!D699</f>
        <v>0</v>
      </c>
      <c r="E699">
        <f>'Stitching Log'!E699</f>
        <v>0</v>
      </c>
      <c r="F699">
        <f>'Stitching Log'!F699</f>
        <v>0</v>
      </c>
    </row>
    <row r="700" spans="1:6">
      <c r="A700" s="6">
        <f>'Stitching Log'!A700</f>
        <v>0</v>
      </c>
      <c r="B700">
        <f>'Stitching Log'!B700</f>
        <v>0</v>
      </c>
      <c r="C700">
        <f>'Stitching Log'!C700</f>
        <v>0</v>
      </c>
      <c r="D700">
        <f>'Stitching Log'!D700</f>
        <v>0</v>
      </c>
      <c r="E700">
        <f>'Stitching Log'!E700</f>
        <v>0</v>
      </c>
      <c r="F700">
        <f>'Stitching Log'!F700</f>
        <v>0</v>
      </c>
    </row>
    <row r="701" spans="1:6">
      <c r="A701" s="6">
        <f>'Stitching Log'!A701</f>
        <v>0</v>
      </c>
      <c r="B701">
        <f>'Stitching Log'!B701</f>
        <v>0</v>
      </c>
      <c r="C701">
        <f>'Stitching Log'!C701</f>
        <v>0</v>
      </c>
      <c r="D701">
        <f>'Stitching Log'!D701</f>
        <v>0</v>
      </c>
      <c r="E701">
        <f>'Stitching Log'!E701</f>
        <v>0</v>
      </c>
      <c r="F701">
        <f>'Stitching Log'!F701</f>
        <v>0</v>
      </c>
    </row>
    <row r="702" spans="1:6">
      <c r="A702" s="6">
        <f>'Stitching Log'!A702</f>
        <v>0</v>
      </c>
      <c r="B702">
        <f>'Stitching Log'!B702</f>
        <v>0</v>
      </c>
      <c r="C702">
        <f>'Stitching Log'!C702</f>
        <v>0</v>
      </c>
      <c r="D702">
        <f>'Stitching Log'!D702</f>
        <v>0</v>
      </c>
      <c r="E702">
        <f>'Stitching Log'!E702</f>
        <v>0</v>
      </c>
      <c r="F702">
        <f>'Stitching Log'!F702</f>
        <v>0</v>
      </c>
    </row>
    <row r="703" spans="1:6">
      <c r="A703" s="6">
        <f>'Stitching Log'!A703</f>
        <v>0</v>
      </c>
      <c r="B703">
        <f>'Stitching Log'!B703</f>
        <v>0</v>
      </c>
      <c r="C703">
        <f>'Stitching Log'!C703</f>
        <v>0</v>
      </c>
      <c r="D703">
        <f>'Stitching Log'!D703</f>
        <v>0</v>
      </c>
      <c r="E703">
        <f>'Stitching Log'!E703</f>
        <v>0</v>
      </c>
      <c r="F703">
        <f>'Stitching Log'!F703</f>
        <v>0</v>
      </c>
    </row>
    <row r="704" spans="1:6">
      <c r="A704" s="6">
        <f>'Stitching Log'!A704</f>
        <v>0</v>
      </c>
      <c r="B704">
        <f>'Stitching Log'!B704</f>
        <v>0</v>
      </c>
      <c r="C704">
        <f>'Stitching Log'!C704</f>
        <v>0</v>
      </c>
      <c r="D704">
        <f>'Stitching Log'!D704</f>
        <v>0</v>
      </c>
      <c r="E704">
        <f>'Stitching Log'!E704</f>
        <v>0</v>
      </c>
      <c r="F704">
        <f>'Stitching Log'!F704</f>
        <v>0</v>
      </c>
    </row>
    <row r="705" spans="1:6">
      <c r="A705" s="6">
        <f>'Stitching Log'!A705</f>
        <v>0</v>
      </c>
      <c r="B705">
        <f>'Stitching Log'!B705</f>
        <v>0</v>
      </c>
      <c r="C705">
        <f>'Stitching Log'!C705</f>
        <v>0</v>
      </c>
      <c r="D705">
        <f>'Stitching Log'!D705</f>
        <v>0</v>
      </c>
      <c r="E705">
        <f>'Stitching Log'!E705</f>
        <v>0</v>
      </c>
      <c r="F705">
        <f>'Stitching Log'!F705</f>
        <v>0</v>
      </c>
    </row>
    <row r="706" spans="1:6">
      <c r="A706" s="6">
        <f>'Stitching Log'!A706</f>
        <v>0</v>
      </c>
      <c r="B706">
        <f>'Stitching Log'!B706</f>
        <v>0</v>
      </c>
      <c r="C706">
        <f>'Stitching Log'!C706</f>
        <v>0</v>
      </c>
      <c r="D706">
        <f>'Stitching Log'!D706</f>
        <v>0</v>
      </c>
      <c r="E706">
        <f>'Stitching Log'!E706</f>
        <v>0</v>
      </c>
      <c r="F706">
        <f>'Stitching Log'!F706</f>
        <v>0</v>
      </c>
    </row>
    <row r="707" spans="1:6">
      <c r="A707" s="6">
        <f>'Stitching Log'!A707</f>
        <v>0</v>
      </c>
      <c r="B707">
        <f>'Stitching Log'!B707</f>
        <v>0</v>
      </c>
      <c r="C707">
        <f>'Stitching Log'!C707</f>
        <v>0</v>
      </c>
      <c r="D707">
        <f>'Stitching Log'!D707</f>
        <v>0</v>
      </c>
      <c r="E707">
        <f>'Stitching Log'!E707</f>
        <v>0</v>
      </c>
      <c r="F707">
        <f>'Stitching Log'!F707</f>
        <v>0</v>
      </c>
    </row>
    <row r="708" spans="1:6">
      <c r="A708" s="6">
        <f>'Stitching Log'!A708</f>
        <v>0</v>
      </c>
      <c r="B708">
        <f>'Stitching Log'!B708</f>
        <v>0</v>
      </c>
      <c r="C708">
        <f>'Stitching Log'!C708</f>
        <v>0</v>
      </c>
      <c r="D708">
        <f>'Stitching Log'!D708</f>
        <v>0</v>
      </c>
      <c r="E708">
        <f>'Stitching Log'!E708</f>
        <v>0</v>
      </c>
      <c r="F708">
        <f>'Stitching Log'!F708</f>
        <v>0</v>
      </c>
    </row>
    <row r="709" spans="1:6">
      <c r="A709" s="6">
        <f>'Stitching Log'!A709</f>
        <v>0</v>
      </c>
      <c r="B709">
        <f>'Stitching Log'!B709</f>
        <v>0</v>
      </c>
      <c r="C709">
        <f>'Stitching Log'!C709</f>
        <v>0</v>
      </c>
      <c r="D709">
        <f>'Stitching Log'!D709</f>
        <v>0</v>
      </c>
      <c r="E709">
        <f>'Stitching Log'!E709</f>
        <v>0</v>
      </c>
      <c r="F709">
        <f>'Stitching Log'!F709</f>
        <v>0</v>
      </c>
    </row>
    <row r="710" spans="1:6">
      <c r="A710" s="6">
        <f>'Stitching Log'!A710</f>
        <v>0</v>
      </c>
      <c r="B710">
        <f>'Stitching Log'!B710</f>
        <v>0</v>
      </c>
      <c r="C710">
        <f>'Stitching Log'!C710</f>
        <v>0</v>
      </c>
      <c r="D710">
        <f>'Stitching Log'!D710</f>
        <v>0</v>
      </c>
      <c r="E710">
        <f>'Stitching Log'!E710</f>
        <v>0</v>
      </c>
      <c r="F710">
        <f>'Stitching Log'!F710</f>
        <v>0</v>
      </c>
    </row>
    <row r="711" spans="1:6">
      <c r="A711" s="6">
        <f>'Stitching Log'!A711</f>
        <v>0</v>
      </c>
      <c r="B711">
        <f>'Stitching Log'!B711</f>
        <v>0</v>
      </c>
      <c r="C711">
        <f>'Stitching Log'!C711</f>
        <v>0</v>
      </c>
      <c r="D711">
        <f>'Stitching Log'!D711</f>
        <v>0</v>
      </c>
      <c r="E711">
        <f>'Stitching Log'!E711</f>
        <v>0</v>
      </c>
      <c r="F711">
        <f>'Stitching Log'!F711</f>
        <v>0</v>
      </c>
    </row>
    <row r="712" spans="1:6">
      <c r="A712" s="6">
        <f>'Stitching Log'!A712</f>
        <v>0</v>
      </c>
      <c r="B712">
        <f>'Stitching Log'!B712</f>
        <v>0</v>
      </c>
      <c r="C712">
        <f>'Stitching Log'!C712</f>
        <v>0</v>
      </c>
      <c r="D712">
        <f>'Stitching Log'!D712</f>
        <v>0</v>
      </c>
      <c r="E712">
        <f>'Stitching Log'!E712</f>
        <v>0</v>
      </c>
      <c r="F712">
        <f>'Stitching Log'!F712</f>
        <v>0</v>
      </c>
    </row>
    <row r="713" spans="1:6">
      <c r="A713" s="6">
        <f>'Stitching Log'!A713</f>
        <v>0</v>
      </c>
      <c r="B713">
        <f>'Stitching Log'!B713</f>
        <v>0</v>
      </c>
      <c r="C713">
        <f>'Stitching Log'!C713</f>
        <v>0</v>
      </c>
      <c r="D713">
        <f>'Stitching Log'!D713</f>
        <v>0</v>
      </c>
      <c r="E713">
        <f>'Stitching Log'!E713</f>
        <v>0</v>
      </c>
      <c r="F713">
        <f>'Stitching Log'!F713</f>
        <v>0</v>
      </c>
    </row>
    <row r="714" spans="1:6">
      <c r="A714" s="6">
        <f>'Stitching Log'!A714</f>
        <v>0</v>
      </c>
      <c r="B714">
        <f>'Stitching Log'!B714</f>
        <v>0</v>
      </c>
      <c r="C714">
        <f>'Stitching Log'!C714</f>
        <v>0</v>
      </c>
      <c r="D714">
        <f>'Stitching Log'!D714</f>
        <v>0</v>
      </c>
      <c r="E714">
        <f>'Stitching Log'!E714</f>
        <v>0</v>
      </c>
      <c r="F714">
        <f>'Stitching Log'!F714</f>
        <v>0</v>
      </c>
    </row>
    <row r="715" spans="1:6">
      <c r="A715" s="6">
        <f>'Stitching Log'!A715</f>
        <v>0</v>
      </c>
      <c r="B715">
        <f>'Stitching Log'!B715</f>
        <v>0</v>
      </c>
      <c r="C715">
        <f>'Stitching Log'!C715</f>
        <v>0</v>
      </c>
      <c r="D715">
        <f>'Stitching Log'!D715</f>
        <v>0</v>
      </c>
      <c r="E715">
        <f>'Stitching Log'!E715</f>
        <v>0</v>
      </c>
      <c r="F715">
        <f>'Stitching Log'!F715</f>
        <v>0</v>
      </c>
    </row>
    <row r="716" spans="1:6">
      <c r="A716" s="6">
        <f>'Stitching Log'!A716</f>
        <v>0</v>
      </c>
      <c r="B716">
        <f>'Stitching Log'!B716</f>
        <v>0</v>
      </c>
      <c r="C716">
        <f>'Stitching Log'!C716</f>
        <v>0</v>
      </c>
      <c r="D716">
        <f>'Stitching Log'!D716</f>
        <v>0</v>
      </c>
      <c r="E716">
        <f>'Stitching Log'!E716</f>
        <v>0</v>
      </c>
      <c r="F716">
        <f>'Stitching Log'!F716</f>
        <v>0</v>
      </c>
    </row>
    <row r="717" spans="1:6">
      <c r="A717" s="6">
        <f>'Stitching Log'!A717</f>
        <v>0</v>
      </c>
      <c r="B717">
        <f>'Stitching Log'!B717</f>
        <v>0</v>
      </c>
      <c r="C717">
        <f>'Stitching Log'!C717</f>
        <v>0</v>
      </c>
      <c r="D717">
        <f>'Stitching Log'!D717</f>
        <v>0</v>
      </c>
      <c r="E717">
        <f>'Stitching Log'!E717</f>
        <v>0</v>
      </c>
      <c r="F717">
        <f>'Stitching Log'!F717</f>
        <v>0</v>
      </c>
    </row>
    <row r="718" spans="1:6">
      <c r="A718" s="6">
        <f>'Stitching Log'!A718</f>
        <v>0</v>
      </c>
      <c r="B718">
        <f>'Stitching Log'!B718</f>
        <v>0</v>
      </c>
      <c r="C718">
        <f>'Stitching Log'!C718</f>
        <v>0</v>
      </c>
      <c r="D718">
        <f>'Stitching Log'!D718</f>
        <v>0</v>
      </c>
      <c r="E718">
        <f>'Stitching Log'!E718</f>
        <v>0</v>
      </c>
      <c r="F718">
        <f>'Stitching Log'!F718</f>
        <v>0</v>
      </c>
    </row>
    <row r="719" spans="1:6">
      <c r="A719" s="6">
        <f>'Stitching Log'!A719</f>
        <v>0</v>
      </c>
      <c r="B719">
        <f>'Stitching Log'!B719</f>
        <v>0</v>
      </c>
      <c r="C719">
        <f>'Stitching Log'!C719</f>
        <v>0</v>
      </c>
      <c r="D719">
        <f>'Stitching Log'!D719</f>
        <v>0</v>
      </c>
      <c r="E719">
        <f>'Stitching Log'!E719</f>
        <v>0</v>
      </c>
      <c r="F719">
        <f>'Stitching Log'!F719</f>
        <v>0</v>
      </c>
    </row>
    <row r="720" spans="1:6">
      <c r="A720" s="6">
        <f>'Stitching Log'!A720</f>
        <v>0</v>
      </c>
      <c r="B720">
        <f>'Stitching Log'!B720</f>
        <v>0</v>
      </c>
      <c r="C720">
        <f>'Stitching Log'!C720</f>
        <v>0</v>
      </c>
      <c r="D720">
        <f>'Stitching Log'!D720</f>
        <v>0</v>
      </c>
      <c r="E720">
        <f>'Stitching Log'!E720</f>
        <v>0</v>
      </c>
      <c r="F720">
        <f>'Stitching Log'!F720</f>
        <v>0</v>
      </c>
    </row>
    <row r="721" spans="1:6">
      <c r="A721" s="6">
        <f>'Stitching Log'!A721</f>
        <v>0</v>
      </c>
      <c r="B721">
        <f>'Stitching Log'!B721</f>
        <v>0</v>
      </c>
      <c r="C721">
        <f>'Stitching Log'!C721</f>
        <v>0</v>
      </c>
      <c r="D721">
        <f>'Stitching Log'!D721</f>
        <v>0</v>
      </c>
      <c r="E721">
        <f>'Stitching Log'!E721</f>
        <v>0</v>
      </c>
      <c r="F721">
        <f>'Stitching Log'!F721</f>
        <v>0</v>
      </c>
    </row>
    <row r="722" spans="1:6">
      <c r="A722" s="6">
        <f>'Stitching Log'!A722</f>
        <v>0</v>
      </c>
      <c r="B722">
        <f>'Stitching Log'!B722</f>
        <v>0</v>
      </c>
      <c r="C722">
        <f>'Stitching Log'!C722</f>
        <v>0</v>
      </c>
      <c r="D722">
        <f>'Stitching Log'!D722</f>
        <v>0</v>
      </c>
      <c r="E722">
        <f>'Stitching Log'!E722</f>
        <v>0</v>
      </c>
      <c r="F722">
        <f>'Stitching Log'!F722</f>
        <v>0</v>
      </c>
    </row>
    <row r="723" spans="1:6">
      <c r="A723" s="6">
        <f>'Stitching Log'!A723</f>
        <v>0</v>
      </c>
      <c r="B723">
        <f>'Stitching Log'!B723</f>
        <v>0</v>
      </c>
      <c r="C723">
        <f>'Stitching Log'!C723</f>
        <v>0</v>
      </c>
      <c r="D723">
        <f>'Stitching Log'!D723</f>
        <v>0</v>
      </c>
      <c r="E723">
        <f>'Stitching Log'!E723</f>
        <v>0</v>
      </c>
      <c r="F723">
        <f>'Stitching Log'!F723</f>
        <v>0</v>
      </c>
    </row>
    <row r="724" spans="1:6">
      <c r="A724" s="6">
        <f>'Stitching Log'!A724</f>
        <v>0</v>
      </c>
      <c r="B724">
        <f>'Stitching Log'!B724</f>
        <v>0</v>
      </c>
      <c r="C724">
        <f>'Stitching Log'!C724</f>
        <v>0</v>
      </c>
      <c r="D724">
        <f>'Stitching Log'!D724</f>
        <v>0</v>
      </c>
      <c r="E724">
        <f>'Stitching Log'!E724</f>
        <v>0</v>
      </c>
      <c r="F724">
        <f>'Stitching Log'!F724</f>
        <v>0</v>
      </c>
    </row>
    <row r="725" spans="1:6">
      <c r="A725" s="6">
        <f>'Stitching Log'!A725</f>
        <v>0</v>
      </c>
      <c r="B725">
        <f>'Stitching Log'!B725</f>
        <v>0</v>
      </c>
      <c r="C725">
        <f>'Stitching Log'!C725</f>
        <v>0</v>
      </c>
      <c r="D725">
        <f>'Stitching Log'!D725</f>
        <v>0</v>
      </c>
      <c r="E725">
        <f>'Stitching Log'!E725</f>
        <v>0</v>
      </c>
      <c r="F725">
        <f>'Stitching Log'!F725</f>
        <v>0</v>
      </c>
    </row>
    <row r="726" spans="1:6">
      <c r="A726" s="6">
        <f>'Stitching Log'!A726</f>
        <v>0</v>
      </c>
      <c r="B726">
        <f>'Stitching Log'!B726</f>
        <v>0</v>
      </c>
      <c r="C726">
        <f>'Stitching Log'!C726</f>
        <v>0</v>
      </c>
      <c r="D726">
        <f>'Stitching Log'!D726</f>
        <v>0</v>
      </c>
      <c r="E726">
        <f>'Stitching Log'!E726</f>
        <v>0</v>
      </c>
      <c r="F726">
        <f>'Stitching Log'!F726</f>
        <v>0</v>
      </c>
    </row>
    <row r="727" spans="1:6">
      <c r="A727" s="6">
        <f>'Stitching Log'!A727</f>
        <v>0</v>
      </c>
      <c r="B727">
        <f>'Stitching Log'!B727</f>
        <v>0</v>
      </c>
      <c r="C727">
        <f>'Stitching Log'!C727</f>
        <v>0</v>
      </c>
      <c r="D727">
        <f>'Stitching Log'!D727</f>
        <v>0</v>
      </c>
      <c r="E727">
        <f>'Stitching Log'!E727</f>
        <v>0</v>
      </c>
      <c r="F727">
        <f>'Stitching Log'!F727</f>
        <v>0</v>
      </c>
    </row>
    <row r="728" spans="1:6">
      <c r="A728" s="6">
        <f>'Stitching Log'!A728</f>
        <v>0</v>
      </c>
      <c r="B728">
        <f>'Stitching Log'!B728</f>
        <v>0</v>
      </c>
      <c r="C728">
        <f>'Stitching Log'!C728</f>
        <v>0</v>
      </c>
      <c r="D728">
        <f>'Stitching Log'!D728</f>
        <v>0</v>
      </c>
      <c r="E728">
        <f>'Stitching Log'!E728</f>
        <v>0</v>
      </c>
      <c r="F728">
        <f>'Stitching Log'!F728</f>
        <v>0</v>
      </c>
    </row>
    <row r="729" spans="1:6">
      <c r="A729" s="6">
        <f>'Stitching Log'!A729</f>
        <v>0</v>
      </c>
      <c r="B729">
        <f>'Stitching Log'!B729</f>
        <v>0</v>
      </c>
      <c r="C729">
        <f>'Stitching Log'!C729</f>
        <v>0</v>
      </c>
      <c r="D729">
        <f>'Stitching Log'!D729</f>
        <v>0</v>
      </c>
      <c r="E729">
        <f>'Stitching Log'!E729</f>
        <v>0</v>
      </c>
      <c r="F729">
        <f>'Stitching Log'!F729</f>
        <v>0</v>
      </c>
    </row>
    <row r="730" spans="1:6">
      <c r="A730" s="6">
        <f>'Stitching Log'!A730</f>
        <v>0</v>
      </c>
      <c r="B730">
        <f>'Stitching Log'!B730</f>
        <v>0</v>
      </c>
      <c r="C730">
        <f>'Stitching Log'!C730</f>
        <v>0</v>
      </c>
      <c r="D730">
        <f>'Stitching Log'!D730</f>
        <v>0</v>
      </c>
      <c r="E730">
        <f>'Stitching Log'!E730</f>
        <v>0</v>
      </c>
      <c r="F730">
        <f>'Stitching Log'!F730</f>
        <v>0</v>
      </c>
    </row>
    <row r="731" spans="1:6">
      <c r="A731" s="6">
        <f>'Stitching Log'!A731</f>
        <v>0</v>
      </c>
      <c r="B731">
        <f>'Stitching Log'!B731</f>
        <v>0</v>
      </c>
      <c r="C731">
        <f>'Stitching Log'!C731</f>
        <v>0</v>
      </c>
      <c r="D731">
        <f>'Stitching Log'!D731</f>
        <v>0</v>
      </c>
      <c r="E731">
        <f>'Stitching Log'!E731</f>
        <v>0</v>
      </c>
      <c r="F731">
        <f>'Stitching Log'!F731</f>
        <v>0</v>
      </c>
    </row>
    <row r="732" spans="1:6">
      <c r="A732" s="6">
        <f>'Stitching Log'!A732</f>
        <v>0</v>
      </c>
      <c r="B732">
        <f>'Stitching Log'!B732</f>
        <v>0</v>
      </c>
      <c r="C732">
        <f>'Stitching Log'!C732</f>
        <v>0</v>
      </c>
      <c r="D732">
        <f>'Stitching Log'!D732</f>
        <v>0</v>
      </c>
      <c r="E732">
        <f>'Stitching Log'!E732</f>
        <v>0</v>
      </c>
      <c r="F732">
        <f>'Stitching Log'!F732</f>
        <v>0</v>
      </c>
    </row>
    <row r="733" spans="1:6">
      <c r="A733" s="6">
        <f>'Stitching Log'!A733</f>
        <v>0</v>
      </c>
      <c r="B733">
        <f>'Stitching Log'!B733</f>
        <v>0</v>
      </c>
      <c r="C733">
        <f>'Stitching Log'!C733</f>
        <v>0</v>
      </c>
      <c r="D733">
        <f>'Stitching Log'!D733</f>
        <v>0</v>
      </c>
      <c r="E733">
        <f>'Stitching Log'!E733</f>
        <v>0</v>
      </c>
      <c r="F733">
        <f>'Stitching Log'!F733</f>
        <v>0</v>
      </c>
    </row>
    <row r="734" spans="1:6">
      <c r="A734" s="6">
        <f>'Stitching Log'!A734</f>
        <v>0</v>
      </c>
      <c r="B734">
        <f>'Stitching Log'!B734</f>
        <v>0</v>
      </c>
      <c r="C734">
        <f>'Stitching Log'!C734</f>
        <v>0</v>
      </c>
      <c r="D734">
        <f>'Stitching Log'!D734</f>
        <v>0</v>
      </c>
      <c r="E734">
        <f>'Stitching Log'!E734</f>
        <v>0</v>
      </c>
      <c r="F734">
        <f>'Stitching Log'!F734</f>
        <v>0</v>
      </c>
    </row>
    <row r="735" spans="1:6">
      <c r="A735" s="6">
        <f>'Stitching Log'!A735</f>
        <v>0</v>
      </c>
      <c r="B735">
        <f>'Stitching Log'!B735</f>
        <v>0</v>
      </c>
      <c r="C735">
        <f>'Stitching Log'!C735</f>
        <v>0</v>
      </c>
      <c r="D735">
        <f>'Stitching Log'!D735</f>
        <v>0</v>
      </c>
      <c r="E735">
        <f>'Stitching Log'!E735</f>
        <v>0</v>
      </c>
      <c r="F735">
        <f>'Stitching Log'!F735</f>
        <v>0</v>
      </c>
    </row>
    <row r="736" spans="1:6">
      <c r="A736" s="6">
        <f>'Stitching Log'!A736</f>
        <v>0</v>
      </c>
      <c r="B736">
        <f>'Stitching Log'!B736</f>
        <v>0</v>
      </c>
      <c r="C736">
        <f>'Stitching Log'!C736</f>
        <v>0</v>
      </c>
      <c r="D736">
        <f>'Stitching Log'!D736</f>
        <v>0</v>
      </c>
      <c r="E736">
        <f>'Stitching Log'!E736</f>
        <v>0</v>
      </c>
      <c r="F736">
        <f>'Stitching Log'!F736</f>
        <v>0</v>
      </c>
    </row>
    <row r="737" spans="1:6">
      <c r="A737" s="6">
        <f>'Stitching Log'!A737</f>
        <v>0</v>
      </c>
      <c r="B737">
        <f>'Stitching Log'!B737</f>
        <v>0</v>
      </c>
      <c r="C737">
        <f>'Stitching Log'!C737</f>
        <v>0</v>
      </c>
      <c r="D737">
        <f>'Stitching Log'!D737</f>
        <v>0</v>
      </c>
      <c r="E737">
        <f>'Stitching Log'!E737</f>
        <v>0</v>
      </c>
      <c r="F737">
        <f>'Stitching Log'!F737</f>
        <v>0</v>
      </c>
    </row>
    <row r="738" spans="1:6">
      <c r="A738" s="6">
        <f>'Stitching Log'!A738</f>
        <v>0</v>
      </c>
      <c r="B738">
        <f>'Stitching Log'!B738</f>
        <v>0</v>
      </c>
      <c r="C738">
        <f>'Stitching Log'!C738</f>
        <v>0</v>
      </c>
      <c r="D738">
        <f>'Stitching Log'!D738</f>
        <v>0</v>
      </c>
      <c r="E738">
        <f>'Stitching Log'!E738</f>
        <v>0</v>
      </c>
      <c r="F738">
        <f>'Stitching Log'!F738</f>
        <v>0</v>
      </c>
    </row>
    <row r="739" spans="1:6">
      <c r="A739" s="6">
        <f>'Stitching Log'!A739</f>
        <v>0</v>
      </c>
      <c r="B739">
        <f>'Stitching Log'!B739</f>
        <v>0</v>
      </c>
      <c r="C739">
        <f>'Stitching Log'!C739</f>
        <v>0</v>
      </c>
      <c r="D739">
        <f>'Stitching Log'!D739</f>
        <v>0</v>
      </c>
      <c r="E739">
        <f>'Stitching Log'!E739</f>
        <v>0</v>
      </c>
      <c r="F739">
        <f>'Stitching Log'!F739</f>
        <v>0</v>
      </c>
    </row>
    <row r="740" spans="1:6">
      <c r="A740" s="6">
        <f>'Stitching Log'!A740</f>
        <v>0</v>
      </c>
      <c r="B740">
        <f>'Stitching Log'!B740</f>
        <v>0</v>
      </c>
      <c r="C740">
        <f>'Stitching Log'!C740</f>
        <v>0</v>
      </c>
      <c r="D740">
        <f>'Stitching Log'!D740</f>
        <v>0</v>
      </c>
      <c r="E740">
        <f>'Stitching Log'!E740</f>
        <v>0</v>
      </c>
      <c r="F740">
        <f>'Stitching Log'!F740</f>
        <v>0</v>
      </c>
    </row>
    <row r="741" spans="1:6">
      <c r="A741" s="6">
        <f>'Stitching Log'!A741</f>
        <v>0</v>
      </c>
      <c r="B741">
        <f>'Stitching Log'!B741</f>
        <v>0</v>
      </c>
      <c r="C741">
        <f>'Stitching Log'!C741</f>
        <v>0</v>
      </c>
      <c r="D741">
        <f>'Stitching Log'!D741</f>
        <v>0</v>
      </c>
      <c r="E741">
        <f>'Stitching Log'!E741</f>
        <v>0</v>
      </c>
      <c r="F741">
        <f>'Stitching Log'!F741</f>
        <v>0</v>
      </c>
    </row>
    <row r="742" spans="1:6">
      <c r="A742" s="6">
        <f>'Stitching Log'!A742</f>
        <v>0</v>
      </c>
      <c r="B742">
        <f>'Stitching Log'!B742</f>
        <v>0</v>
      </c>
      <c r="C742">
        <f>'Stitching Log'!C742</f>
        <v>0</v>
      </c>
      <c r="D742">
        <f>'Stitching Log'!D742</f>
        <v>0</v>
      </c>
      <c r="E742">
        <f>'Stitching Log'!E742</f>
        <v>0</v>
      </c>
      <c r="F742">
        <f>'Stitching Log'!F742</f>
        <v>0</v>
      </c>
    </row>
    <row r="743" spans="1:6">
      <c r="A743" s="6">
        <f>'Stitching Log'!A743</f>
        <v>0</v>
      </c>
      <c r="B743">
        <f>'Stitching Log'!B743</f>
        <v>0</v>
      </c>
      <c r="C743">
        <f>'Stitching Log'!C743</f>
        <v>0</v>
      </c>
      <c r="D743">
        <f>'Stitching Log'!D743</f>
        <v>0</v>
      </c>
      <c r="E743">
        <f>'Stitching Log'!E743</f>
        <v>0</v>
      </c>
      <c r="F743">
        <f>'Stitching Log'!F743</f>
        <v>0</v>
      </c>
    </row>
    <row r="744" spans="1:6">
      <c r="A744" s="6">
        <f>'Stitching Log'!A744</f>
        <v>0</v>
      </c>
      <c r="B744">
        <f>'Stitching Log'!B744</f>
        <v>0</v>
      </c>
      <c r="C744">
        <f>'Stitching Log'!C744</f>
        <v>0</v>
      </c>
      <c r="D744">
        <f>'Stitching Log'!D744</f>
        <v>0</v>
      </c>
      <c r="E744">
        <f>'Stitching Log'!E744</f>
        <v>0</v>
      </c>
      <c r="F744">
        <f>'Stitching Log'!F744</f>
        <v>0</v>
      </c>
    </row>
    <row r="745" spans="1:6">
      <c r="A745" s="6">
        <f>'Stitching Log'!A745</f>
        <v>0</v>
      </c>
      <c r="B745">
        <f>'Stitching Log'!B745</f>
        <v>0</v>
      </c>
      <c r="C745">
        <f>'Stitching Log'!C745</f>
        <v>0</v>
      </c>
      <c r="D745">
        <f>'Stitching Log'!D745</f>
        <v>0</v>
      </c>
      <c r="E745">
        <f>'Stitching Log'!E745</f>
        <v>0</v>
      </c>
      <c r="F745">
        <f>'Stitching Log'!F745</f>
        <v>0</v>
      </c>
    </row>
    <row r="746" spans="1:6">
      <c r="A746" s="6">
        <f>'Stitching Log'!A746</f>
        <v>0</v>
      </c>
      <c r="B746">
        <f>'Stitching Log'!B746</f>
        <v>0</v>
      </c>
      <c r="C746">
        <f>'Stitching Log'!C746</f>
        <v>0</v>
      </c>
      <c r="D746">
        <f>'Stitching Log'!D746</f>
        <v>0</v>
      </c>
      <c r="E746">
        <f>'Stitching Log'!E746</f>
        <v>0</v>
      </c>
      <c r="F746">
        <f>'Stitching Log'!F746</f>
        <v>0</v>
      </c>
    </row>
    <row r="747" spans="1:6">
      <c r="A747" s="6">
        <f>'Stitching Log'!A747</f>
        <v>0</v>
      </c>
      <c r="B747">
        <f>'Stitching Log'!B747</f>
        <v>0</v>
      </c>
      <c r="C747">
        <f>'Stitching Log'!C747</f>
        <v>0</v>
      </c>
      <c r="D747">
        <f>'Stitching Log'!D747</f>
        <v>0</v>
      </c>
      <c r="E747">
        <f>'Stitching Log'!E747</f>
        <v>0</v>
      </c>
      <c r="F747">
        <f>'Stitching Log'!F747</f>
        <v>0</v>
      </c>
    </row>
    <row r="748" spans="1:6">
      <c r="A748" s="6">
        <f>'Stitching Log'!A748</f>
        <v>0</v>
      </c>
      <c r="B748">
        <f>'Stitching Log'!B748</f>
        <v>0</v>
      </c>
      <c r="C748">
        <f>'Stitching Log'!C748</f>
        <v>0</v>
      </c>
      <c r="D748">
        <f>'Stitching Log'!D748</f>
        <v>0</v>
      </c>
      <c r="E748">
        <f>'Stitching Log'!E748</f>
        <v>0</v>
      </c>
      <c r="F748">
        <f>'Stitching Log'!F748</f>
        <v>0</v>
      </c>
    </row>
    <row r="749" spans="1:6">
      <c r="A749" s="6">
        <f>'Stitching Log'!A749</f>
        <v>0</v>
      </c>
      <c r="B749">
        <f>'Stitching Log'!B749</f>
        <v>0</v>
      </c>
      <c r="C749">
        <f>'Stitching Log'!C749</f>
        <v>0</v>
      </c>
      <c r="D749">
        <f>'Stitching Log'!D749</f>
        <v>0</v>
      </c>
      <c r="E749">
        <f>'Stitching Log'!E749</f>
        <v>0</v>
      </c>
      <c r="F749">
        <f>'Stitching Log'!F749</f>
        <v>0</v>
      </c>
    </row>
    <row r="750" spans="1:6">
      <c r="A750" s="6">
        <f>'Stitching Log'!A750</f>
        <v>0</v>
      </c>
      <c r="B750">
        <f>'Stitching Log'!B750</f>
        <v>0</v>
      </c>
      <c r="C750">
        <f>'Stitching Log'!C750</f>
        <v>0</v>
      </c>
      <c r="D750">
        <f>'Stitching Log'!D750</f>
        <v>0</v>
      </c>
      <c r="E750">
        <f>'Stitching Log'!E750</f>
        <v>0</v>
      </c>
      <c r="F750">
        <f>'Stitching Log'!F750</f>
        <v>0</v>
      </c>
    </row>
    <row r="751" spans="1:6">
      <c r="A751" s="6">
        <f>'Stitching Log'!A751</f>
        <v>0</v>
      </c>
      <c r="B751">
        <f>'Stitching Log'!B751</f>
        <v>0</v>
      </c>
      <c r="C751">
        <f>'Stitching Log'!C751</f>
        <v>0</v>
      </c>
      <c r="D751">
        <f>'Stitching Log'!D751</f>
        <v>0</v>
      </c>
      <c r="E751">
        <f>'Stitching Log'!E751</f>
        <v>0</v>
      </c>
      <c r="F751">
        <f>'Stitching Log'!F751</f>
        <v>0</v>
      </c>
    </row>
    <row r="752" spans="1:6">
      <c r="A752" s="6">
        <f>'Stitching Log'!A752</f>
        <v>0</v>
      </c>
      <c r="B752">
        <f>'Stitching Log'!B752</f>
        <v>0</v>
      </c>
      <c r="C752">
        <f>'Stitching Log'!C752</f>
        <v>0</v>
      </c>
      <c r="D752">
        <f>'Stitching Log'!D752</f>
        <v>0</v>
      </c>
      <c r="E752">
        <f>'Stitching Log'!E752</f>
        <v>0</v>
      </c>
      <c r="F752">
        <f>'Stitching Log'!F752</f>
        <v>0</v>
      </c>
    </row>
    <row r="753" spans="1:6">
      <c r="A753" s="6">
        <f>'Stitching Log'!A753</f>
        <v>0</v>
      </c>
      <c r="B753">
        <f>'Stitching Log'!B753</f>
        <v>0</v>
      </c>
      <c r="C753">
        <f>'Stitching Log'!C753</f>
        <v>0</v>
      </c>
      <c r="D753">
        <f>'Stitching Log'!D753</f>
        <v>0</v>
      </c>
      <c r="E753">
        <f>'Stitching Log'!E753</f>
        <v>0</v>
      </c>
      <c r="F753">
        <f>'Stitching Log'!F753</f>
        <v>0</v>
      </c>
    </row>
    <row r="754" spans="1:6">
      <c r="A754" s="6">
        <f>'Stitching Log'!A754</f>
        <v>0</v>
      </c>
      <c r="B754">
        <f>'Stitching Log'!B754</f>
        <v>0</v>
      </c>
      <c r="C754">
        <f>'Stitching Log'!C754</f>
        <v>0</v>
      </c>
      <c r="D754">
        <f>'Stitching Log'!D754</f>
        <v>0</v>
      </c>
      <c r="E754">
        <f>'Stitching Log'!E754</f>
        <v>0</v>
      </c>
      <c r="F754">
        <f>'Stitching Log'!F754</f>
        <v>0</v>
      </c>
    </row>
    <row r="755" spans="1:6">
      <c r="A755" s="6">
        <f>'Stitching Log'!A755</f>
        <v>0</v>
      </c>
      <c r="B755">
        <f>'Stitching Log'!B755</f>
        <v>0</v>
      </c>
      <c r="C755">
        <f>'Stitching Log'!C755</f>
        <v>0</v>
      </c>
      <c r="D755">
        <f>'Stitching Log'!D755</f>
        <v>0</v>
      </c>
      <c r="E755">
        <f>'Stitching Log'!E755</f>
        <v>0</v>
      </c>
      <c r="F755">
        <f>'Stitching Log'!F755</f>
        <v>0</v>
      </c>
    </row>
    <row r="756" spans="1:6">
      <c r="A756" s="6">
        <f>'Stitching Log'!A756</f>
        <v>0</v>
      </c>
      <c r="B756">
        <f>'Stitching Log'!B756</f>
        <v>0</v>
      </c>
      <c r="C756">
        <f>'Stitching Log'!C756</f>
        <v>0</v>
      </c>
      <c r="D756">
        <f>'Stitching Log'!D756</f>
        <v>0</v>
      </c>
      <c r="E756">
        <f>'Stitching Log'!E756</f>
        <v>0</v>
      </c>
      <c r="F756">
        <f>'Stitching Log'!F756</f>
        <v>0</v>
      </c>
    </row>
    <row r="757" spans="1:6">
      <c r="A757" s="6">
        <f>'Stitching Log'!A757</f>
        <v>0</v>
      </c>
      <c r="B757">
        <f>'Stitching Log'!B757</f>
        <v>0</v>
      </c>
      <c r="C757">
        <f>'Stitching Log'!C757</f>
        <v>0</v>
      </c>
      <c r="D757">
        <f>'Stitching Log'!D757</f>
        <v>0</v>
      </c>
      <c r="E757">
        <f>'Stitching Log'!E757</f>
        <v>0</v>
      </c>
      <c r="F757">
        <f>'Stitching Log'!F757</f>
        <v>0</v>
      </c>
    </row>
    <row r="758" spans="1:6">
      <c r="A758" s="6">
        <f>'Stitching Log'!A758</f>
        <v>0</v>
      </c>
      <c r="B758">
        <f>'Stitching Log'!B758</f>
        <v>0</v>
      </c>
      <c r="C758">
        <f>'Stitching Log'!C758</f>
        <v>0</v>
      </c>
      <c r="D758">
        <f>'Stitching Log'!D758</f>
        <v>0</v>
      </c>
      <c r="E758">
        <f>'Stitching Log'!E758</f>
        <v>0</v>
      </c>
      <c r="F758">
        <f>'Stitching Log'!F758</f>
        <v>0</v>
      </c>
    </row>
    <row r="759" spans="1:6">
      <c r="A759" s="6">
        <f>'Stitching Log'!A759</f>
        <v>0</v>
      </c>
      <c r="B759">
        <f>'Stitching Log'!B759</f>
        <v>0</v>
      </c>
      <c r="C759">
        <f>'Stitching Log'!C759</f>
        <v>0</v>
      </c>
      <c r="D759">
        <f>'Stitching Log'!D759</f>
        <v>0</v>
      </c>
      <c r="E759">
        <f>'Stitching Log'!E759</f>
        <v>0</v>
      </c>
      <c r="F759">
        <f>'Stitching Log'!F759</f>
        <v>0</v>
      </c>
    </row>
    <row r="760" spans="1:6">
      <c r="A760" s="6">
        <f>'Stitching Log'!A760</f>
        <v>0</v>
      </c>
      <c r="B760">
        <f>'Stitching Log'!B760</f>
        <v>0</v>
      </c>
      <c r="C760">
        <f>'Stitching Log'!C760</f>
        <v>0</v>
      </c>
      <c r="D760">
        <f>'Stitching Log'!D760</f>
        <v>0</v>
      </c>
      <c r="E760">
        <f>'Stitching Log'!E760</f>
        <v>0</v>
      </c>
      <c r="F760">
        <f>'Stitching Log'!F760</f>
        <v>0</v>
      </c>
    </row>
    <row r="761" spans="1:6">
      <c r="A761" s="6">
        <f>'Stitching Log'!A761</f>
        <v>0</v>
      </c>
      <c r="B761">
        <f>'Stitching Log'!B761</f>
        <v>0</v>
      </c>
      <c r="C761">
        <f>'Stitching Log'!C761</f>
        <v>0</v>
      </c>
      <c r="D761">
        <f>'Stitching Log'!D761</f>
        <v>0</v>
      </c>
      <c r="E761">
        <f>'Stitching Log'!E761</f>
        <v>0</v>
      </c>
      <c r="F761">
        <f>'Stitching Log'!F761</f>
        <v>0</v>
      </c>
    </row>
    <row r="762" spans="1:6">
      <c r="A762" s="6">
        <f>'Stitching Log'!A762</f>
        <v>0</v>
      </c>
      <c r="B762">
        <f>'Stitching Log'!B762</f>
        <v>0</v>
      </c>
      <c r="C762">
        <f>'Stitching Log'!C762</f>
        <v>0</v>
      </c>
      <c r="D762">
        <f>'Stitching Log'!D762</f>
        <v>0</v>
      </c>
      <c r="E762">
        <f>'Stitching Log'!E762</f>
        <v>0</v>
      </c>
      <c r="F762">
        <f>'Stitching Log'!F762</f>
        <v>0</v>
      </c>
    </row>
    <row r="763" spans="1:6">
      <c r="A763" s="6">
        <f>'Stitching Log'!A763</f>
        <v>0</v>
      </c>
      <c r="B763">
        <f>'Stitching Log'!B763</f>
        <v>0</v>
      </c>
      <c r="C763">
        <f>'Stitching Log'!C763</f>
        <v>0</v>
      </c>
      <c r="D763">
        <f>'Stitching Log'!D763</f>
        <v>0</v>
      </c>
      <c r="E763">
        <f>'Stitching Log'!E763</f>
        <v>0</v>
      </c>
      <c r="F763">
        <f>'Stitching Log'!F763</f>
        <v>0</v>
      </c>
    </row>
    <row r="764" spans="1:6">
      <c r="A764" s="6">
        <f>'Stitching Log'!A764</f>
        <v>0</v>
      </c>
      <c r="B764">
        <f>'Stitching Log'!B764</f>
        <v>0</v>
      </c>
      <c r="C764">
        <f>'Stitching Log'!C764</f>
        <v>0</v>
      </c>
      <c r="D764">
        <f>'Stitching Log'!D764</f>
        <v>0</v>
      </c>
      <c r="E764">
        <f>'Stitching Log'!E764</f>
        <v>0</v>
      </c>
      <c r="F764">
        <f>'Stitching Log'!F764</f>
        <v>0</v>
      </c>
    </row>
    <row r="765" spans="1:6">
      <c r="A765" s="6">
        <f>'Stitching Log'!A765</f>
        <v>0</v>
      </c>
      <c r="B765">
        <f>'Stitching Log'!B765</f>
        <v>0</v>
      </c>
      <c r="C765">
        <f>'Stitching Log'!C765</f>
        <v>0</v>
      </c>
      <c r="D765">
        <f>'Stitching Log'!D765</f>
        <v>0</v>
      </c>
      <c r="E765">
        <f>'Stitching Log'!E765</f>
        <v>0</v>
      </c>
      <c r="F765">
        <f>'Stitching Log'!F765</f>
        <v>0</v>
      </c>
    </row>
    <row r="766" spans="1:6">
      <c r="A766" s="6">
        <f>'Stitching Log'!A766</f>
        <v>0</v>
      </c>
      <c r="B766">
        <f>'Stitching Log'!B766</f>
        <v>0</v>
      </c>
      <c r="C766">
        <f>'Stitching Log'!C766</f>
        <v>0</v>
      </c>
      <c r="D766">
        <f>'Stitching Log'!D766</f>
        <v>0</v>
      </c>
      <c r="E766">
        <f>'Stitching Log'!E766</f>
        <v>0</v>
      </c>
      <c r="F766">
        <f>'Stitching Log'!F766</f>
        <v>0</v>
      </c>
    </row>
    <row r="767" spans="1:6">
      <c r="A767" s="6">
        <f>'Stitching Log'!A767</f>
        <v>0</v>
      </c>
      <c r="B767">
        <f>'Stitching Log'!B767</f>
        <v>0</v>
      </c>
      <c r="C767">
        <f>'Stitching Log'!C767</f>
        <v>0</v>
      </c>
      <c r="D767">
        <f>'Stitching Log'!D767</f>
        <v>0</v>
      </c>
      <c r="E767">
        <f>'Stitching Log'!E767</f>
        <v>0</v>
      </c>
      <c r="F767">
        <f>'Stitching Log'!F767</f>
        <v>0</v>
      </c>
    </row>
    <row r="768" spans="1:6">
      <c r="A768" s="6">
        <f>'Stitching Log'!A768</f>
        <v>0</v>
      </c>
      <c r="B768">
        <f>'Stitching Log'!B768</f>
        <v>0</v>
      </c>
      <c r="C768">
        <f>'Stitching Log'!C768</f>
        <v>0</v>
      </c>
      <c r="D768">
        <f>'Stitching Log'!D768</f>
        <v>0</v>
      </c>
      <c r="E768">
        <f>'Stitching Log'!E768</f>
        <v>0</v>
      </c>
      <c r="F768">
        <f>'Stitching Log'!F768</f>
        <v>0</v>
      </c>
    </row>
    <row r="769" spans="1:6">
      <c r="A769" s="6">
        <f>'Stitching Log'!A769</f>
        <v>0</v>
      </c>
      <c r="B769">
        <f>'Stitching Log'!B769</f>
        <v>0</v>
      </c>
      <c r="C769">
        <f>'Stitching Log'!C769</f>
        <v>0</v>
      </c>
      <c r="D769">
        <f>'Stitching Log'!D769</f>
        <v>0</v>
      </c>
      <c r="E769">
        <f>'Stitching Log'!E769</f>
        <v>0</v>
      </c>
      <c r="F769">
        <f>'Stitching Log'!F769</f>
        <v>0</v>
      </c>
    </row>
    <row r="770" spans="1:6">
      <c r="A770" s="6">
        <f>'Stitching Log'!A770</f>
        <v>0</v>
      </c>
      <c r="B770">
        <f>'Stitching Log'!B770</f>
        <v>0</v>
      </c>
      <c r="C770">
        <f>'Stitching Log'!C770</f>
        <v>0</v>
      </c>
      <c r="D770">
        <f>'Stitching Log'!D770</f>
        <v>0</v>
      </c>
      <c r="E770">
        <f>'Stitching Log'!E770</f>
        <v>0</v>
      </c>
      <c r="F770">
        <f>'Stitching Log'!F770</f>
        <v>0</v>
      </c>
    </row>
    <row r="771" spans="1:6">
      <c r="A771" s="6">
        <f>'Stitching Log'!A771</f>
        <v>0</v>
      </c>
      <c r="B771">
        <f>'Stitching Log'!B771</f>
        <v>0</v>
      </c>
      <c r="C771">
        <f>'Stitching Log'!C771</f>
        <v>0</v>
      </c>
      <c r="D771">
        <f>'Stitching Log'!D771</f>
        <v>0</v>
      </c>
      <c r="E771">
        <f>'Stitching Log'!E771</f>
        <v>0</v>
      </c>
      <c r="F771">
        <f>'Stitching Log'!F771</f>
        <v>0</v>
      </c>
    </row>
    <row r="772" spans="1:6">
      <c r="A772" s="6">
        <f>'Stitching Log'!A772</f>
        <v>0</v>
      </c>
      <c r="B772">
        <f>'Stitching Log'!B772</f>
        <v>0</v>
      </c>
      <c r="C772">
        <f>'Stitching Log'!C772</f>
        <v>0</v>
      </c>
      <c r="D772">
        <f>'Stitching Log'!D772</f>
        <v>0</v>
      </c>
      <c r="E772">
        <f>'Stitching Log'!E772</f>
        <v>0</v>
      </c>
      <c r="F772">
        <f>'Stitching Log'!F772</f>
        <v>0</v>
      </c>
    </row>
    <row r="773" spans="1:6">
      <c r="A773" s="6">
        <f>'Stitching Log'!A773</f>
        <v>0</v>
      </c>
      <c r="B773">
        <f>'Stitching Log'!B773</f>
        <v>0</v>
      </c>
      <c r="C773">
        <f>'Stitching Log'!C773</f>
        <v>0</v>
      </c>
      <c r="D773">
        <f>'Stitching Log'!D773</f>
        <v>0</v>
      </c>
      <c r="E773">
        <f>'Stitching Log'!E773</f>
        <v>0</v>
      </c>
      <c r="F773">
        <f>'Stitching Log'!F773</f>
        <v>0</v>
      </c>
    </row>
    <row r="774" spans="1:6">
      <c r="A774" s="6">
        <f>'Stitching Log'!A774</f>
        <v>0</v>
      </c>
      <c r="B774">
        <f>'Stitching Log'!B774</f>
        <v>0</v>
      </c>
      <c r="C774">
        <f>'Stitching Log'!C774</f>
        <v>0</v>
      </c>
      <c r="D774">
        <f>'Stitching Log'!D774</f>
        <v>0</v>
      </c>
      <c r="E774">
        <f>'Stitching Log'!E774</f>
        <v>0</v>
      </c>
      <c r="F774">
        <f>'Stitching Log'!F774</f>
        <v>0</v>
      </c>
    </row>
    <row r="775" spans="1:6">
      <c r="A775" s="6">
        <f>'Stitching Log'!A775</f>
        <v>0</v>
      </c>
      <c r="B775">
        <f>'Stitching Log'!B775</f>
        <v>0</v>
      </c>
      <c r="C775">
        <f>'Stitching Log'!C775</f>
        <v>0</v>
      </c>
      <c r="D775">
        <f>'Stitching Log'!D775</f>
        <v>0</v>
      </c>
      <c r="E775">
        <f>'Stitching Log'!E775</f>
        <v>0</v>
      </c>
      <c r="F775">
        <f>'Stitching Log'!F775</f>
        <v>0</v>
      </c>
    </row>
    <row r="776" spans="1:6">
      <c r="A776" s="6">
        <f>'Stitching Log'!A776</f>
        <v>0</v>
      </c>
      <c r="B776">
        <f>'Stitching Log'!B776</f>
        <v>0</v>
      </c>
      <c r="C776">
        <f>'Stitching Log'!C776</f>
        <v>0</v>
      </c>
      <c r="D776">
        <f>'Stitching Log'!D776</f>
        <v>0</v>
      </c>
      <c r="E776">
        <f>'Stitching Log'!E776</f>
        <v>0</v>
      </c>
      <c r="F776">
        <f>'Stitching Log'!F776</f>
        <v>0</v>
      </c>
    </row>
    <row r="777" spans="1:6">
      <c r="A777" s="6">
        <f>'Stitching Log'!A777</f>
        <v>0</v>
      </c>
      <c r="B777">
        <f>'Stitching Log'!B777</f>
        <v>0</v>
      </c>
      <c r="C777">
        <f>'Stitching Log'!C777</f>
        <v>0</v>
      </c>
      <c r="D777">
        <f>'Stitching Log'!D777</f>
        <v>0</v>
      </c>
      <c r="E777">
        <f>'Stitching Log'!E777</f>
        <v>0</v>
      </c>
      <c r="F777">
        <f>'Stitching Log'!F777</f>
        <v>0</v>
      </c>
    </row>
    <row r="778" spans="1:6">
      <c r="A778" s="6">
        <f>'Stitching Log'!A778</f>
        <v>0</v>
      </c>
      <c r="B778">
        <f>'Stitching Log'!B778</f>
        <v>0</v>
      </c>
      <c r="C778">
        <f>'Stitching Log'!C778</f>
        <v>0</v>
      </c>
      <c r="D778">
        <f>'Stitching Log'!D778</f>
        <v>0</v>
      </c>
      <c r="E778">
        <f>'Stitching Log'!E778</f>
        <v>0</v>
      </c>
      <c r="F778">
        <f>'Stitching Log'!F778</f>
        <v>0</v>
      </c>
    </row>
    <row r="779" spans="1:6">
      <c r="A779" s="6">
        <f>'Stitching Log'!A779</f>
        <v>0</v>
      </c>
      <c r="B779">
        <f>'Stitching Log'!B779</f>
        <v>0</v>
      </c>
      <c r="C779">
        <f>'Stitching Log'!C779</f>
        <v>0</v>
      </c>
      <c r="D779">
        <f>'Stitching Log'!D779</f>
        <v>0</v>
      </c>
      <c r="E779">
        <f>'Stitching Log'!E779</f>
        <v>0</v>
      </c>
      <c r="F779">
        <f>'Stitching Log'!F779</f>
        <v>0</v>
      </c>
    </row>
    <row r="780" spans="1:6">
      <c r="A780" s="6">
        <f>'Stitching Log'!A780</f>
        <v>0</v>
      </c>
      <c r="B780">
        <f>'Stitching Log'!B780</f>
        <v>0</v>
      </c>
      <c r="C780">
        <f>'Stitching Log'!C780</f>
        <v>0</v>
      </c>
      <c r="D780">
        <f>'Stitching Log'!D780</f>
        <v>0</v>
      </c>
      <c r="E780">
        <f>'Stitching Log'!E780</f>
        <v>0</v>
      </c>
      <c r="F780">
        <f>'Stitching Log'!F780</f>
        <v>0</v>
      </c>
    </row>
    <row r="781" spans="1:6">
      <c r="A781" s="6">
        <f>'Stitching Log'!A781</f>
        <v>0</v>
      </c>
      <c r="B781">
        <f>'Stitching Log'!B781</f>
        <v>0</v>
      </c>
      <c r="C781">
        <f>'Stitching Log'!C781</f>
        <v>0</v>
      </c>
      <c r="D781">
        <f>'Stitching Log'!D781</f>
        <v>0</v>
      </c>
      <c r="E781">
        <f>'Stitching Log'!E781</f>
        <v>0</v>
      </c>
      <c r="F781">
        <f>'Stitching Log'!F781</f>
        <v>0</v>
      </c>
    </row>
    <row r="782" spans="1:6">
      <c r="A782" s="6">
        <f>'Stitching Log'!A782</f>
        <v>0</v>
      </c>
      <c r="B782">
        <f>'Stitching Log'!B782</f>
        <v>0</v>
      </c>
      <c r="C782">
        <f>'Stitching Log'!C782</f>
        <v>0</v>
      </c>
      <c r="D782">
        <f>'Stitching Log'!D782</f>
        <v>0</v>
      </c>
      <c r="E782">
        <f>'Stitching Log'!E782</f>
        <v>0</v>
      </c>
      <c r="F782">
        <f>'Stitching Log'!F782</f>
        <v>0</v>
      </c>
    </row>
    <row r="783" spans="1:6">
      <c r="A783" s="6">
        <f>'Stitching Log'!A783</f>
        <v>0</v>
      </c>
      <c r="B783">
        <f>'Stitching Log'!B783</f>
        <v>0</v>
      </c>
      <c r="C783">
        <f>'Stitching Log'!C783</f>
        <v>0</v>
      </c>
      <c r="D783">
        <f>'Stitching Log'!D783</f>
        <v>0</v>
      </c>
      <c r="E783">
        <f>'Stitching Log'!E783</f>
        <v>0</v>
      </c>
      <c r="F783">
        <f>'Stitching Log'!F783</f>
        <v>0</v>
      </c>
    </row>
    <row r="784" spans="1:6">
      <c r="A784" s="6">
        <f>'Stitching Log'!A784</f>
        <v>0</v>
      </c>
      <c r="B784">
        <f>'Stitching Log'!B784</f>
        <v>0</v>
      </c>
      <c r="C784">
        <f>'Stitching Log'!C784</f>
        <v>0</v>
      </c>
      <c r="D784">
        <f>'Stitching Log'!D784</f>
        <v>0</v>
      </c>
      <c r="E784">
        <f>'Stitching Log'!E784</f>
        <v>0</v>
      </c>
      <c r="F784">
        <f>'Stitching Log'!F784</f>
        <v>0</v>
      </c>
    </row>
    <row r="785" spans="1:6">
      <c r="A785" s="6">
        <f>'Stitching Log'!A785</f>
        <v>0</v>
      </c>
      <c r="B785">
        <f>'Stitching Log'!B785</f>
        <v>0</v>
      </c>
      <c r="C785">
        <f>'Stitching Log'!C785</f>
        <v>0</v>
      </c>
      <c r="D785">
        <f>'Stitching Log'!D785</f>
        <v>0</v>
      </c>
      <c r="E785">
        <f>'Stitching Log'!E785</f>
        <v>0</v>
      </c>
      <c r="F785">
        <f>'Stitching Log'!F785</f>
        <v>0</v>
      </c>
    </row>
    <row r="786" spans="1:6">
      <c r="A786" s="6">
        <f>'Stitching Log'!A786</f>
        <v>0</v>
      </c>
      <c r="B786">
        <f>'Stitching Log'!B786</f>
        <v>0</v>
      </c>
      <c r="C786">
        <f>'Stitching Log'!C786</f>
        <v>0</v>
      </c>
      <c r="D786">
        <f>'Stitching Log'!D786</f>
        <v>0</v>
      </c>
      <c r="E786">
        <f>'Stitching Log'!E786</f>
        <v>0</v>
      </c>
      <c r="F786">
        <f>'Stitching Log'!F786</f>
        <v>0</v>
      </c>
    </row>
    <row r="787" spans="1:6">
      <c r="A787" s="6">
        <f>'Stitching Log'!A787</f>
        <v>0</v>
      </c>
      <c r="B787">
        <f>'Stitching Log'!B787</f>
        <v>0</v>
      </c>
      <c r="C787">
        <f>'Stitching Log'!C787</f>
        <v>0</v>
      </c>
      <c r="D787">
        <f>'Stitching Log'!D787</f>
        <v>0</v>
      </c>
      <c r="E787">
        <f>'Stitching Log'!E787</f>
        <v>0</v>
      </c>
      <c r="F787">
        <f>'Stitching Log'!F787</f>
        <v>0</v>
      </c>
    </row>
    <row r="788" spans="1:6">
      <c r="A788" s="6">
        <f>'Stitching Log'!A788</f>
        <v>0</v>
      </c>
      <c r="B788">
        <f>'Stitching Log'!B788</f>
        <v>0</v>
      </c>
      <c r="C788">
        <f>'Stitching Log'!C788</f>
        <v>0</v>
      </c>
      <c r="D788">
        <f>'Stitching Log'!D788</f>
        <v>0</v>
      </c>
      <c r="E788">
        <f>'Stitching Log'!E788</f>
        <v>0</v>
      </c>
      <c r="F788">
        <f>'Stitching Log'!F788</f>
        <v>0</v>
      </c>
    </row>
    <row r="789" spans="1:6">
      <c r="A789" s="6">
        <f>'Stitching Log'!A789</f>
        <v>0</v>
      </c>
      <c r="B789">
        <f>'Stitching Log'!B789</f>
        <v>0</v>
      </c>
      <c r="C789">
        <f>'Stitching Log'!C789</f>
        <v>0</v>
      </c>
      <c r="D789">
        <f>'Stitching Log'!D789</f>
        <v>0</v>
      </c>
      <c r="E789">
        <f>'Stitching Log'!E789</f>
        <v>0</v>
      </c>
      <c r="F789">
        <f>'Stitching Log'!F789</f>
        <v>0</v>
      </c>
    </row>
    <row r="790" spans="1:6">
      <c r="A790" s="6">
        <f>'Stitching Log'!A790</f>
        <v>0</v>
      </c>
      <c r="B790">
        <f>'Stitching Log'!B790</f>
        <v>0</v>
      </c>
      <c r="C790">
        <f>'Stitching Log'!C790</f>
        <v>0</v>
      </c>
      <c r="D790">
        <f>'Stitching Log'!D790</f>
        <v>0</v>
      </c>
      <c r="E790">
        <f>'Stitching Log'!E790</f>
        <v>0</v>
      </c>
      <c r="F790">
        <f>'Stitching Log'!F790</f>
        <v>0</v>
      </c>
    </row>
    <row r="791" spans="1:6">
      <c r="A791" s="6">
        <f>'Stitching Log'!A791</f>
        <v>0</v>
      </c>
      <c r="B791">
        <f>'Stitching Log'!B791</f>
        <v>0</v>
      </c>
      <c r="C791">
        <f>'Stitching Log'!C791</f>
        <v>0</v>
      </c>
      <c r="D791">
        <f>'Stitching Log'!D791</f>
        <v>0</v>
      </c>
      <c r="E791">
        <f>'Stitching Log'!E791</f>
        <v>0</v>
      </c>
      <c r="F791">
        <f>'Stitching Log'!F791</f>
        <v>0</v>
      </c>
    </row>
    <row r="792" spans="1:6">
      <c r="A792" s="6">
        <f>'Stitching Log'!A792</f>
        <v>0</v>
      </c>
      <c r="B792">
        <f>'Stitching Log'!B792</f>
        <v>0</v>
      </c>
      <c r="C792">
        <f>'Stitching Log'!C792</f>
        <v>0</v>
      </c>
      <c r="D792">
        <f>'Stitching Log'!D792</f>
        <v>0</v>
      </c>
      <c r="E792">
        <f>'Stitching Log'!E792</f>
        <v>0</v>
      </c>
      <c r="F792">
        <f>'Stitching Log'!F792</f>
        <v>0</v>
      </c>
    </row>
    <row r="793" spans="1:6">
      <c r="A793" s="6">
        <f>'Stitching Log'!A793</f>
        <v>0</v>
      </c>
      <c r="B793">
        <f>'Stitching Log'!B793</f>
        <v>0</v>
      </c>
      <c r="C793">
        <f>'Stitching Log'!C793</f>
        <v>0</v>
      </c>
      <c r="D793">
        <f>'Stitching Log'!D793</f>
        <v>0</v>
      </c>
      <c r="E793">
        <f>'Stitching Log'!E793</f>
        <v>0</v>
      </c>
      <c r="F793">
        <f>'Stitching Log'!F793</f>
        <v>0</v>
      </c>
    </row>
    <row r="794" spans="1:6">
      <c r="A794" s="6">
        <f>'Stitching Log'!A794</f>
        <v>0</v>
      </c>
      <c r="B794">
        <f>'Stitching Log'!B794</f>
        <v>0</v>
      </c>
      <c r="C794">
        <f>'Stitching Log'!C794</f>
        <v>0</v>
      </c>
      <c r="D794">
        <f>'Stitching Log'!D794</f>
        <v>0</v>
      </c>
      <c r="E794">
        <f>'Stitching Log'!E794</f>
        <v>0</v>
      </c>
      <c r="F794">
        <f>'Stitching Log'!F794</f>
        <v>0</v>
      </c>
    </row>
    <row r="795" spans="1:6">
      <c r="A795" s="6">
        <f>'Stitching Log'!A795</f>
        <v>0</v>
      </c>
      <c r="B795">
        <f>'Stitching Log'!B795</f>
        <v>0</v>
      </c>
      <c r="C795">
        <f>'Stitching Log'!C795</f>
        <v>0</v>
      </c>
      <c r="D795">
        <f>'Stitching Log'!D795</f>
        <v>0</v>
      </c>
      <c r="E795">
        <f>'Stitching Log'!E795</f>
        <v>0</v>
      </c>
      <c r="F795">
        <f>'Stitching Log'!F795</f>
        <v>0</v>
      </c>
    </row>
    <row r="796" spans="1:6">
      <c r="A796" s="6">
        <f>'Stitching Log'!A796</f>
        <v>0</v>
      </c>
      <c r="B796">
        <f>'Stitching Log'!B796</f>
        <v>0</v>
      </c>
      <c r="C796">
        <f>'Stitching Log'!C796</f>
        <v>0</v>
      </c>
      <c r="D796">
        <f>'Stitching Log'!D796</f>
        <v>0</v>
      </c>
      <c r="E796">
        <f>'Stitching Log'!E796</f>
        <v>0</v>
      </c>
      <c r="F796">
        <f>'Stitching Log'!F796</f>
        <v>0</v>
      </c>
    </row>
    <row r="797" spans="1:6">
      <c r="A797" s="6">
        <f>'Stitching Log'!A797</f>
        <v>0</v>
      </c>
      <c r="B797">
        <f>'Stitching Log'!B797</f>
        <v>0</v>
      </c>
      <c r="C797">
        <f>'Stitching Log'!C797</f>
        <v>0</v>
      </c>
      <c r="D797">
        <f>'Stitching Log'!D797</f>
        <v>0</v>
      </c>
      <c r="E797">
        <f>'Stitching Log'!E797</f>
        <v>0</v>
      </c>
      <c r="F797">
        <f>'Stitching Log'!F797</f>
        <v>0</v>
      </c>
    </row>
    <row r="798" spans="1:6">
      <c r="A798" s="6">
        <f>'Stitching Log'!A798</f>
        <v>0</v>
      </c>
      <c r="B798">
        <f>'Stitching Log'!B798</f>
        <v>0</v>
      </c>
      <c r="C798">
        <f>'Stitching Log'!C798</f>
        <v>0</v>
      </c>
      <c r="D798">
        <f>'Stitching Log'!D798</f>
        <v>0</v>
      </c>
      <c r="E798">
        <f>'Stitching Log'!E798</f>
        <v>0</v>
      </c>
      <c r="F798">
        <f>'Stitching Log'!F798</f>
        <v>0</v>
      </c>
    </row>
    <row r="799" spans="1:6">
      <c r="A799" s="6">
        <f>'Stitching Log'!A799</f>
        <v>0</v>
      </c>
      <c r="B799">
        <f>'Stitching Log'!B799</f>
        <v>0</v>
      </c>
      <c r="C799">
        <f>'Stitching Log'!C799</f>
        <v>0</v>
      </c>
      <c r="D799">
        <f>'Stitching Log'!D799</f>
        <v>0</v>
      </c>
      <c r="E799">
        <f>'Stitching Log'!E799</f>
        <v>0</v>
      </c>
      <c r="F799">
        <f>'Stitching Log'!F799</f>
        <v>0</v>
      </c>
    </row>
    <row r="800" spans="1:6">
      <c r="A800" s="6">
        <f>'Stitching Log'!A800</f>
        <v>0</v>
      </c>
      <c r="B800">
        <f>'Stitching Log'!B800</f>
        <v>0</v>
      </c>
      <c r="C800">
        <f>'Stitching Log'!C800</f>
        <v>0</v>
      </c>
      <c r="D800">
        <f>'Stitching Log'!D800</f>
        <v>0</v>
      </c>
      <c r="E800">
        <f>'Stitching Log'!E800</f>
        <v>0</v>
      </c>
      <c r="F800">
        <f>'Stitching Log'!F800</f>
        <v>0</v>
      </c>
    </row>
    <row r="801" spans="1:6">
      <c r="A801" s="6">
        <f>'Stitching Log'!A801</f>
        <v>0</v>
      </c>
      <c r="B801">
        <f>'Stitching Log'!B801</f>
        <v>0</v>
      </c>
      <c r="C801">
        <f>'Stitching Log'!C801</f>
        <v>0</v>
      </c>
      <c r="D801">
        <f>'Stitching Log'!D801</f>
        <v>0</v>
      </c>
      <c r="E801">
        <f>'Stitching Log'!E801</f>
        <v>0</v>
      </c>
      <c r="F801">
        <f>'Stitching Log'!F801</f>
        <v>0</v>
      </c>
    </row>
    <row r="802" spans="1:6">
      <c r="A802" s="6">
        <f>'Stitching Log'!A802</f>
        <v>0</v>
      </c>
      <c r="B802">
        <f>'Stitching Log'!B802</f>
        <v>0</v>
      </c>
      <c r="C802">
        <f>'Stitching Log'!C802</f>
        <v>0</v>
      </c>
      <c r="D802">
        <f>'Stitching Log'!D802</f>
        <v>0</v>
      </c>
      <c r="E802">
        <f>'Stitching Log'!E802</f>
        <v>0</v>
      </c>
      <c r="F802">
        <f>'Stitching Log'!F802</f>
        <v>0</v>
      </c>
    </row>
    <row r="803" spans="1:6">
      <c r="A803" s="6">
        <f>'Stitching Log'!A803</f>
        <v>0</v>
      </c>
      <c r="B803">
        <f>'Stitching Log'!B803</f>
        <v>0</v>
      </c>
      <c r="C803">
        <f>'Stitching Log'!C803</f>
        <v>0</v>
      </c>
      <c r="D803">
        <f>'Stitching Log'!D803</f>
        <v>0</v>
      </c>
      <c r="E803">
        <f>'Stitching Log'!E803</f>
        <v>0</v>
      </c>
      <c r="F803">
        <f>'Stitching Log'!F803</f>
        <v>0</v>
      </c>
    </row>
    <row r="804" spans="1:6">
      <c r="A804" s="6">
        <f>'Stitching Log'!A804</f>
        <v>0</v>
      </c>
      <c r="B804">
        <f>'Stitching Log'!B804</f>
        <v>0</v>
      </c>
      <c r="C804">
        <f>'Stitching Log'!C804</f>
        <v>0</v>
      </c>
      <c r="D804">
        <f>'Stitching Log'!D804</f>
        <v>0</v>
      </c>
      <c r="E804">
        <f>'Stitching Log'!E804</f>
        <v>0</v>
      </c>
      <c r="F804">
        <f>'Stitching Log'!F804</f>
        <v>0</v>
      </c>
    </row>
    <row r="805" spans="1:6">
      <c r="A805" s="6">
        <f>'Stitching Log'!A805</f>
        <v>0</v>
      </c>
      <c r="B805">
        <f>'Stitching Log'!B805</f>
        <v>0</v>
      </c>
      <c r="C805">
        <f>'Stitching Log'!C805</f>
        <v>0</v>
      </c>
      <c r="D805">
        <f>'Stitching Log'!D805</f>
        <v>0</v>
      </c>
      <c r="E805">
        <f>'Stitching Log'!E805</f>
        <v>0</v>
      </c>
      <c r="F805">
        <f>'Stitching Log'!F805</f>
        <v>0</v>
      </c>
    </row>
    <row r="806" spans="1:6">
      <c r="A806" s="6">
        <f>'Stitching Log'!A806</f>
        <v>0</v>
      </c>
      <c r="B806">
        <f>'Stitching Log'!B806</f>
        <v>0</v>
      </c>
      <c r="C806">
        <f>'Stitching Log'!C806</f>
        <v>0</v>
      </c>
      <c r="D806">
        <f>'Stitching Log'!D806</f>
        <v>0</v>
      </c>
      <c r="E806">
        <f>'Stitching Log'!E806</f>
        <v>0</v>
      </c>
      <c r="F806">
        <f>'Stitching Log'!F806</f>
        <v>0</v>
      </c>
    </row>
    <row r="807" spans="1:6">
      <c r="A807" s="6">
        <f>'Stitching Log'!A807</f>
        <v>0</v>
      </c>
      <c r="B807">
        <f>'Stitching Log'!B807</f>
        <v>0</v>
      </c>
      <c r="C807">
        <f>'Stitching Log'!C807</f>
        <v>0</v>
      </c>
      <c r="D807">
        <f>'Stitching Log'!D807</f>
        <v>0</v>
      </c>
      <c r="E807">
        <f>'Stitching Log'!E807</f>
        <v>0</v>
      </c>
      <c r="F807">
        <f>'Stitching Log'!F807</f>
        <v>0</v>
      </c>
    </row>
    <row r="808" spans="1:6">
      <c r="A808" s="6">
        <f>'Stitching Log'!A808</f>
        <v>0</v>
      </c>
      <c r="B808">
        <f>'Stitching Log'!B808</f>
        <v>0</v>
      </c>
      <c r="C808">
        <f>'Stitching Log'!C808</f>
        <v>0</v>
      </c>
      <c r="D808">
        <f>'Stitching Log'!D808</f>
        <v>0</v>
      </c>
      <c r="E808">
        <f>'Stitching Log'!E808</f>
        <v>0</v>
      </c>
      <c r="F808">
        <f>'Stitching Log'!F808</f>
        <v>0</v>
      </c>
    </row>
    <row r="809" spans="1:6">
      <c r="A809" s="6">
        <f>'Stitching Log'!A809</f>
        <v>0</v>
      </c>
      <c r="B809">
        <f>'Stitching Log'!B809</f>
        <v>0</v>
      </c>
      <c r="C809">
        <f>'Stitching Log'!C809</f>
        <v>0</v>
      </c>
      <c r="D809">
        <f>'Stitching Log'!D809</f>
        <v>0</v>
      </c>
      <c r="E809">
        <f>'Stitching Log'!E809</f>
        <v>0</v>
      </c>
      <c r="F809">
        <f>'Stitching Log'!F809</f>
        <v>0</v>
      </c>
    </row>
    <row r="810" spans="1:6">
      <c r="A810" s="6">
        <f>'Stitching Log'!A810</f>
        <v>0</v>
      </c>
      <c r="B810">
        <f>'Stitching Log'!B810</f>
        <v>0</v>
      </c>
      <c r="C810">
        <f>'Stitching Log'!C810</f>
        <v>0</v>
      </c>
      <c r="D810">
        <f>'Stitching Log'!D810</f>
        <v>0</v>
      </c>
      <c r="E810">
        <f>'Stitching Log'!E810</f>
        <v>0</v>
      </c>
      <c r="F810">
        <f>'Stitching Log'!F810</f>
        <v>0</v>
      </c>
    </row>
    <row r="811" spans="1:6">
      <c r="A811" s="6">
        <f>'Stitching Log'!A811</f>
        <v>0</v>
      </c>
      <c r="B811">
        <f>'Stitching Log'!B811</f>
        <v>0</v>
      </c>
      <c r="C811">
        <f>'Stitching Log'!C811</f>
        <v>0</v>
      </c>
      <c r="D811">
        <f>'Stitching Log'!D811</f>
        <v>0</v>
      </c>
      <c r="E811">
        <f>'Stitching Log'!E811</f>
        <v>0</v>
      </c>
      <c r="F811">
        <f>'Stitching Log'!F811</f>
        <v>0</v>
      </c>
    </row>
    <row r="812" spans="1:6">
      <c r="A812" s="6">
        <f>'Stitching Log'!A812</f>
        <v>0</v>
      </c>
      <c r="B812">
        <f>'Stitching Log'!B812</f>
        <v>0</v>
      </c>
      <c r="C812">
        <f>'Stitching Log'!C812</f>
        <v>0</v>
      </c>
      <c r="D812">
        <f>'Stitching Log'!D812</f>
        <v>0</v>
      </c>
      <c r="E812">
        <f>'Stitching Log'!E812</f>
        <v>0</v>
      </c>
      <c r="F812">
        <f>'Stitching Log'!F812</f>
        <v>0</v>
      </c>
    </row>
    <row r="813" spans="1:6">
      <c r="A813" s="6">
        <f>'Stitching Log'!A813</f>
        <v>0</v>
      </c>
      <c r="B813">
        <f>'Stitching Log'!B813</f>
        <v>0</v>
      </c>
      <c r="C813">
        <f>'Stitching Log'!C813</f>
        <v>0</v>
      </c>
      <c r="D813">
        <f>'Stitching Log'!D813</f>
        <v>0</v>
      </c>
      <c r="E813">
        <f>'Stitching Log'!E813</f>
        <v>0</v>
      </c>
      <c r="F813">
        <f>'Stitching Log'!F813</f>
        <v>0</v>
      </c>
    </row>
    <row r="814" spans="1:6">
      <c r="A814" s="6">
        <f>'Stitching Log'!A814</f>
        <v>0</v>
      </c>
      <c r="B814">
        <f>'Stitching Log'!B814</f>
        <v>0</v>
      </c>
      <c r="C814">
        <f>'Stitching Log'!C814</f>
        <v>0</v>
      </c>
      <c r="D814">
        <f>'Stitching Log'!D814</f>
        <v>0</v>
      </c>
      <c r="E814">
        <f>'Stitching Log'!E814</f>
        <v>0</v>
      </c>
      <c r="F814">
        <f>'Stitching Log'!F814</f>
        <v>0</v>
      </c>
    </row>
    <row r="815" spans="1:6">
      <c r="A815" s="6">
        <f>'Stitching Log'!A815</f>
        <v>0</v>
      </c>
      <c r="B815">
        <f>'Stitching Log'!B815</f>
        <v>0</v>
      </c>
      <c r="C815">
        <f>'Stitching Log'!C815</f>
        <v>0</v>
      </c>
      <c r="D815">
        <f>'Stitching Log'!D815</f>
        <v>0</v>
      </c>
      <c r="E815">
        <f>'Stitching Log'!E815</f>
        <v>0</v>
      </c>
      <c r="F815">
        <f>'Stitching Log'!F815</f>
        <v>0</v>
      </c>
    </row>
    <row r="816" spans="1:6">
      <c r="A816" s="6">
        <f>'Stitching Log'!A816</f>
        <v>0</v>
      </c>
      <c r="B816">
        <f>'Stitching Log'!B816</f>
        <v>0</v>
      </c>
      <c r="C816">
        <f>'Stitching Log'!C816</f>
        <v>0</v>
      </c>
      <c r="D816">
        <f>'Stitching Log'!D816</f>
        <v>0</v>
      </c>
      <c r="E816">
        <f>'Stitching Log'!E816</f>
        <v>0</v>
      </c>
      <c r="F816">
        <f>'Stitching Log'!F816</f>
        <v>0</v>
      </c>
    </row>
    <row r="817" spans="1:6">
      <c r="A817" s="6">
        <f>'Stitching Log'!A817</f>
        <v>0</v>
      </c>
      <c r="B817">
        <f>'Stitching Log'!B817</f>
        <v>0</v>
      </c>
      <c r="C817">
        <f>'Stitching Log'!C817</f>
        <v>0</v>
      </c>
      <c r="D817">
        <f>'Stitching Log'!D817</f>
        <v>0</v>
      </c>
      <c r="E817">
        <f>'Stitching Log'!E817</f>
        <v>0</v>
      </c>
      <c r="F817">
        <f>'Stitching Log'!F817</f>
        <v>0</v>
      </c>
    </row>
    <row r="818" spans="1:6">
      <c r="A818" s="6">
        <f>'Stitching Log'!A818</f>
        <v>0</v>
      </c>
      <c r="B818">
        <f>'Stitching Log'!B818</f>
        <v>0</v>
      </c>
      <c r="C818">
        <f>'Stitching Log'!C818</f>
        <v>0</v>
      </c>
      <c r="D818">
        <f>'Stitching Log'!D818</f>
        <v>0</v>
      </c>
      <c r="E818">
        <f>'Stitching Log'!E818</f>
        <v>0</v>
      </c>
      <c r="F818">
        <f>'Stitching Log'!F818</f>
        <v>0</v>
      </c>
    </row>
    <row r="819" spans="1:6">
      <c r="A819" s="6">
        <f>'Stitching Log'!A819</f>
        <v>0</v>
      </c>
      <c r="B819">
        <f>'Stitching Log'!B819</f>
        <v>0</v>
      </c>
      <c r="C819">
        <f>'Stitching Log'!C819</f>
        <v>0</v>
      </c>
      <c r="D819">
        <f>'Stitching Log'!D819</f>
        <v>0</v>
      </c>
      <c r="E819">
        <f>'Stitching Log'!E819</f>
        <v>0</v>
      </c>
      <c r="F819">
        <f>'Stitching Log'!F819</f>
        <v>0</v>
      </c>
    </row>
    <row r="820" spans="1:6">
      <c r="A820" s="6">
        <f>'Stitching Log'!A820</f>
        <v>0</v>
      </c>
      <c r="B820">
        <f>'Stitching Log'!B820</f>
        <v>0</v>
      </c>
      <c r="C820">
        <f>'Stitching Log'!C820</f>
        <v>0</v>
      </c>
      <c r="D820">
        <f>'Stitching Log'!D820</f>
        <v>0</v>
      </c>
      <c r="E820">
        <f>'Stitching Log'!E820</f>
        <v>0</v>
      </c>
      <c r="F820">
        <f>'Stitching Log'!F820</f>
        <v>0</v>
      </c>
    </row>
    <row r="821" spans="1:6">
      <c r="A821" s="6">
        <f>'Stitching Log'!A821</f>
        <v>0</v>
      </c>
      <c r="B821">
        <f>'Stitching Log'!B821</f>
        <v>0</v>
      </c>
      <c r="C821">
        <f>'Stitching Log'!C821</f>
        <v>0</v>
      </c>
      <c r="D821">
        <f>'Stitching Log'!D821</f>
        <v>0</v>
      </c>
      <c r="E821">
        <f>'Stitching Log'!E821</f>
        <v>0</v>
      </c>
      <c r="F821">
        <f>'Stitching Log'!F821</f>
        <v>0</v>
      </c>
    </row>
    <row r="822" spans="1:6">
      <c r="A822" s="6">
        <f>'Stitching Log'!A822</f>
        <v>0</v>
      </c>
      <c r="B822">
        <f>'Stitching Log'!B822</f>
        <v>0</v>
      </c>
      <c r="C822">
        <f>'Stitching Log'!C822</f>
        <v>0</v>
      </c>
      <c r="D822">
        <f>'Stitching Log'!D822</f>
        <v>0</v>
      </c>
      <c r="E822">
        <f>'Stitching Log'!E822</f>
        <v>0</v>
      </c>
      <c r="F822">
        <f>'Stitching Log'!F822</f>
        <v>0</v>
      </c>
    </row>
    <row r="823" spans="1:6">
      <c r="A823" s="6">
        <f>'Stitching Log'!A823</f>
        <v>0</v>
      </c>
      <c r="B823">
        <f>'Stitching Log'!B823</f>
        <v>0</v>
      </c>
      <c r="C823">
        <f>'Stitching Log'!C823</f>
        <v>0</v>
      </c>
      <c r="D823">
        <f>'Stitching Log'!D823</f>
        <v>0</v>
      </c>
      <c r="E823">
        <f>'Stitching Log'!E823</f>
        <v>0</v>
      </c>
      <c r="F823">
        <f>'Stitching Log'!F823</f>
        <v>0</v>
      </c>
    </row>
    <row r="824" spans="1:6">
      <c r="A824" s="6">
        <f>'Stitching Log'!A824</f>
        <v>0</v>
      </c>
      <c r="B824">
        <f>'Stitching Log'!B824</f>
        <v>0</v>
      </c>
      <c r="C824">
        <f>'Stitching Log'!C824</f>
        <v>0</v>
      </c>
      <c r="D824">
        <f>'Stitching Log'!D824</f>
        <v>0</v>
      </c>
      <c r="E824">
        <f>'Stitching Log'!E824</f>
        <v>0</v>
      </c>
      <c r="F824">
        <f>'Stitching Log'!F824</f>
        <v>0</v>
      </c>
    </row>
    <row r="825" spans="1:6">
      <c r="A825" s="6">
        <f>'Stitching Log'!A825</f>
        <v>0</v>
      </c>
      <c r="B825">
        <f>'Stitching Log'!B825</f>
        <v>0</v>
      </c>
      <c r="C825">
        <f>'Stitching Log'!C825</f>
        <v>0</v>
      </c>
      <c r="D825">
        <f>'Stitching Log'!D825</f>
        <v>0</v>
      </c>
      <c r="E825">
        <f>'Stitching Log'!E825</f>
        <v>0</v>
      </c>
      <c r="F825">
        <f>'Stitching Log'!F825</f>
        <v>0</v>
      </c>
    </row>
    <row r="826" spans="1:6">
      <c r="A826" s="6">
        <f>'Stitching Log'!A826</f>
        <v>0</v>
      </c>
      <c r="B826">
        <f>'Stitching Log'!B826</f>
        <v>0</v>
      </c>
      <c r="C826">
        <f>'Stitching Log'!C826</f>
        <v>0</v>
      </c>
      <c r="D826">
        <f>'Stitching Log'!D826</f>
        <v>0</v>
      </c>
      <c r="E826">
        <f>'Stitching Log'!E826</f>
        <v>0</v>
      </c>
      <c r="F826">
        <f>'Stitching Log'!F826</f>
        <v>0</v>
      </c>
    </row>
    <row r="827" spans="1:6">
      <c r="A827" s="6">
        <f>'Stitching Log'!A827</f>
        <v>0</v>
      </c>
      <c r="B827">
        <f>'Stitching Log'!B827</f>
        <v>0</v>
      </c>
      <c r="C827">
        <f>'Stitching Log'!C827</f>
        <v>0</v>
      </c>
      <c r="D827">
        <f>'Stitching Log'!D827</f>
        <v>0</v>
      </c>
      <c r="E827">
        <f>'Stitching Log'!E827</f>
        <v>0</v>
      </c>
      <c r="F827">
        <f>'Stitching Log'!F827</f>
        <v>0</v>
      </c>
    </row>
    <row r="828" spans="1:6">
      <c r="A828" s="6">
        <f>'Stitching Log'!A828</f>
        <v>0</v>
      </c>
      <c r="B828">
        <f>'Stitching Log'!B828</f>
        <v>0</v>
      </c>
      <c r="C828">
        <f>'Stitching Log'!C828</f>
        <v>0</v>
      </c>
      <c r="D828">
        <f>'Stitching Log'!D828</f>
        <v>0</v>
      </c>
      <c r="E828">
        <f>'Stitching Log'!E828</f>
        <v>0</v>
      </c>
      <c r="F828">
        <f>'Stitching Log'!F828</f>
        <v>0</v>
      </c>
    </row>
    <row r="829" spans="1:6">
      <c r="A829" s="6">
        <f>'Stitching Log'!A829</f>
        <v>0</v>
      </c>
      <c r="B829">
        <f>'Stitching Log'!B829</f>
        <v>0</v>
      </c>
      <c r="C829">
        <f>'Stitching Log'!C829</f>
        <v>0</v>
      </c>
      <c r="D829">
        <f>'Stitching Log'!D829</f>
        <v>0</v>
      </c>
      <c r="E829">
        <f>'Stitching Log'!E829</f>
        <v>0</v>
      </c>
      <c r="F829">
        <f>'Stitching Log'!F829</f>
        <v>0</v>
      </c>
    </row>
    <row r="830" spans="1:6">
      <c r="A830" s="6">
        <f>'Stitching Log'!A830</f>
        <v>0</v>
      </c>
      <c r="B830">
        <f>'Stitching Log'!B830</f>
        <v>0</v>
      </c>
      <c r="C830">
        <f>'Stitching Log'!C830</f>
        <v>0</v>
      </c>
      <c r="D830">
        <f>'Stitching Log'!D830</f>
        <v>0</v>
      </c>
      <c r="E830">
        <f>'Stitching Log'!E830</f>
        <v>0</v>
      </c>
      <c r="F830">
        <f>'Stitching Log'!F830</f>
        <v>0</v>
      </c>
    </row>
    <row r="831" spans="1:6">
      <c r="A831" s="6">
        <f>'Stitching Log'!A831</f>
        <v>0</v>
      </c>
      <c r="B831">
        <f>'Stitching Log'!B831</f>
        <v>0</v>
      </c>
      <c r="C831">
        <f>'Stitching Log'!C831</f>
        <v>0</v>
      </c>
      <c r="D831">
        <f>'Stitching Log'!D831</f>
        <v>0</v>
      </c>
      <c r="E831">
        <f>'Stitching Log'!E831</f>
        <v>0</v>
      </c>
      <c r="F831">
        <f>'Stitching Log'!F831</f>
        <v>0</v>
      </c>
    </row>
    <row r="832" spans="1:6">
      <c r="A832" s="6">
        <f>'Stitching Log'!A832</f>
        <v>0</v>
      </c>
      <c r="B832">
        <f>'Stitching Log'!B832</f>
        <v>0</v>
      </c>
      <c r="C832">
        <f>'Stitching Log'!C832</f>
        <v>0</v>
      </c>
      <c r="D832">
        <f>'Stitching Log'!D832</f>
        <v>0</v>
      </c>
      <c r="E832">
        <f>'Stitching Log'!E832</f>
        <v>0</v>
      </c>
      <c r="F832">
        <f>'Stitching Log'!F832</f>
        <v>0</v>
      </c>
    </row>
    <row r="833" spans="1:6">
      <c r="A833" s="6">
        <f>'Stitching Log'!A833</f>
        <v>0</v>
      </c>
      <c r="B833">
        <f>'Stitching Log'!B833</f>
        <v>0</v>
      </c>
      <c r="C833">
        <f>'Stitching Log'!C833</f>
        <v>0</v>
      </c>
      <c r="D833">
        <f>'Stitching Log'!D833</f>
        <v>0</v>
      </c>
      <c r="E833">
        <f>'Stitching Log'!E833</f>
        <v>0</v>
      </c>
      <c r="F833">
        <f>'Stitching Log'!F833</f>
        <v>0</v>
      </c>
    </row>
    <row r="834" spans="1:6">
      <c r="A834" s="6">
        <f>'Stitching Log'!A834</f>
        <v>0</v>
      </c>
      <c r="B834">
        <f>'Stitching Log'!B834</f>
        <v>0</v>
      </c>
      <c r="C834">
        <f>'Stitching Log'!C834</f>
        <v>0</v>
      </c>
      <c r="D834">
        <f>'Stitching Log'!D834</f>
        <v>0</v>
      </c>
      <c r="E834">
        <f>'Stitching Log'!E834</f>
        <v>0</v>
      </c>
      <c r="F834">
        <f>'Stitching Log'!F834</f>
        <v>0</v>
      </c>
    </row>
    <row r="835" spans="1:6">
      <c r="A835" s="6">
        <f>'Stitching Log'!A835</f>
        <v>0</v>
      </c>
      <c r="B835">
        <f>'Stitching Log'!B835</f>
        <v>0</v>
      </c>
      <c r="C835">
        <f>'Stitching Log'!C835</f>
        <v>0</v>
      </c>
      <c r="D835">
        <f>'Stitching Log'!D835</f>
        <v>0</v>
      </c>
      <c r="E835">
        <f>'Stitching Log'!E835</f>
        <v>0</v>
      </c>
      <c r="F835">
        <f>'Stitching Log'!F835</f>
        <v>0</v>
      </c>
    </row>
    <row r="836" spans="1:6">
      <c r="A836" s="6">
        <f>'Stitching Log'!A836</f>
        <v>0</v>
      </c>
      <c r="B836">
        <f>'Stitching Log'!B836</f>
        <v>0</v>
      </c>
      <c r="C836">
        <f>'Stitching Log'!C836</f>
        <v>0</v>
      </c>
      <c r="D836">
        <f>'Stitching Log'!D836</f>
        <v>0</v>
      </c>
      <c r="E836">
        <f>'Stitching Log'!E836</f>
        <v>0</v>
      </c>
      <c r="F836">
        <f>'Stitching Log'!F836</f>
        <v>0</v>
      </c>
    </row>
    <row r="837" spans="1:6">
      <c r="A837" s="6">
        <f>'Stitching Log'!A837</f>
        <v>0</v>
      </c>
      <c r="B837">
        <f>'Stitching Log'!B837</f>
        <v>0</v>
      </c>
      <c r="C837">
        <f>'Stitching Log'!C837</f>
        <v>0</v>
      </c>
      <c r="D837">
        <f>'Stitching Log'!D837</f>
        <v>0</v>
      </c>
      <c r="E837">
        <f>'Stitching Log'!E837</f>
        <v>0</v>
      </c>
      <c r="F837">
        <f>'Stitching Log'!F837</f>
        <v>0</v>
      </c>
    </row>
    <row r="838" spans="1:6">
      <c r="A838" s="6">
        <f>'Stitching Log'!A838</f>
        <v>0</v>
      </c>
      <c r="B838">
        <f>'Stitching Log'!B838</f>
        <v>0</v>
      </c>
      <c r="C838">
        <f>'Stitching Log'!C838</f>
        <v>0</v>
      </c>
      <c r="D838">
        <f>'Stitching Log'!D838</f>
        <v>0</v>
      </c>
      <c r="E838">
        <f>'Stitching Log'!E838</f>
        <v>0</v>
      </c>
      <c r="F838">
        <f>'Stitching Log'!F838</f>
        <v>0</v>
      </c>
    </row>
    <row r="839" spans="1:6">
      <c r="A839" s="6">
        <f>'Stitching Log'!A839</f>
        <v>0</v>
      </c>
      <c r="B839">
        <f>'Stitching Log'!B839</f>
        <v>0</v>
      </c>
      <c r="C839">
        <f>'Stitching Log'!C839</f>
        <v>0</v>
      </c>
      <c r="D839">
        <f>'Stitching Log'!D839</f>
        <v>0</v>
      </c>
      <c r="E839">
        <f>'Stitching Log'!E839</f>
        <v>0</v>
      </c>
      <c r="F839">
        <f>'Stitching Log'!F839</f>
        <v>0</v>
      </c>
    </row>
    <row r="840" spans="1:6">
      <c r="A840" s="6">
        <f>'Stitching Log'!A840</f>
        <v>0</v>
      </c>
      <c r="B840">
        <f>'Stitching Log'!B840</f>
        <v>0</v>
      </c>
      <c r="C840">
        <f>'Stitching Log'!C840</f>
        <v>0</v>
      </c>
      <c r="D840">
        <f>'Stitching Log'!D840</f>
        <v>0</v>
      </c>
      <c r="E840">
        <f>'Stitching Log'!E840</f>
        <v>0</v>
      </c>
      <c r="F840">
        <f>'Stitching Log'!F840</f>
        <v>0</v>
      </c>
    </row>
    <row r="841" spans="1:6">
      <c r="A841" s="6">
        <f>'Stitching Log'!A841</f>
        <v>0</v>
      </c>
      <c r="B841">
        <f>'Stitching Log'!B841</f>
        <v>0</v>
      </c>
      <c r="C841">
        <f>'Stitching Log'!C841</f>
        <v>0</v>
      </c>
      <c r="D841">
        <f>'Stitching Log'!D841</f>
        <v>0</v>
      </c>
      <c r="E841">
        <f>'Stitching Log'!E841</f>
        <v>0</v>
      </c>
      <c r="F841">
        <f>'Stitching Log'!F841</f>
        <v>0</v>
      </c>
    </row>
    <row r="842" spans="1:6">
      <c r="A842" s="6">
        <f>'Stitching Log'!A842</f>
        <v>0</v>
      </c>
      <c r="B842">
        <f>'Stitching Log'!B842</f>
        <v>0</v>
      </c>
      <c r="C842">
        <f>'Stitching Log'!C842</f>
        <v>0</v>
      </c>
      <c r="D842">
        <f>'Stitching Log'!D842</f>
        <v>0</v>
      </c>
      <c r="E842">
        <f>'Stitching Log'!E842</f>
        <v>0</v>
      </c>
      <c r="F842">
        <f>'Stitching Log'!F842</f>
        <v>0</v>
      </c>
    </row>
    <row r="843" spans="1:6">
      <c r="A843" s="6">
        <f>'Stitching Log'!A843</f>
        <v>0</v>
      </c>
      <c r="B843">
        <f>'Stitching Log'!B843</f>
        <v>0</v>
      </c>
      <c r="C843">
        <f>'Stitching Log'!C843</f>
        <v>0</v>
      </c>
      <c r="D843">
        <f>'Stitching Log'!D843</f>
        <v>0</v>
      </c>
      <c r="E843">
        <f>'Stitching Log'!E843</f>
        <v>0</v>
      </c>
      <c r="F843">
        <f>'Stitching Log'!F843</f>
        <v>0</v>
      </c>
    </row>
    <row r="844" spans="1:6">
      <c r="A844" s="6">
        <f>'Stitching Log'!A844</f>
        <v>0</v>
      </c>
      <c r="B844">
        <f>'Stitching Log'!B844</f>
        <v>0</v>
      </c>
      <c r="C844">
        <f>'Stitching Log'!C844</f>
        <v>0</v>
      </c>
      <c r="D844">
        <f>'Stitching Log'!D844</f>
        <v>0</v>
      </c>
      <c r="E844">
        <f>'Stitching Log'!E844</f>
        <v>0</v>
      </c>
      <c r="F844">
        <f>'Stitching Log'!F844</f>
        <v>0</v>
      </c>
    </row>
    <row r="845" spans="1:6">
      <c r="A845" s="6">
        <f>'Stitching Log'!A845</f>
        <v>0</v>
      </c>
      <c r="B845">
        <f>'Stitching Log'!B845</f>
        <v>0</v>
      </c>
      <c r="C845">
        <f>'Stitching Log'!C845</f>
        <v>0</v>
      </c>
      <c r="D845">
        <f>'Stitching Log'!D845</f>
        <v>0</v>
      </c>
      <c r="E845">
        <f>'Stitching Log'!E845</f>
        <v>0</v>
      </c>
      <c r="F845">
        <f>'Stitching Log'!F845</f>
        <v>0</v>
      </c>
    </row>
    <row r="846" spans="1:6">
      <c r="A846" s="6">
        <f>'Stitching Log'!A846</f>
        <v>0</v>
      </c>
      <c r="B846">
        <f>'Stitching Log'!B846</f>
        <v>0</v>
      </c>
      <c r="C846">
        <f>'Stitching Log'!C846</f>
        <v>0</v>
      </c>
      <c r="D846">
        <f>'Stitching Log'!D846</f>
        <v>0</v>
      </c>
      <c r="E846">
        <f>'Stitching Log'!E846</f>
        <v>0</v>
      </c>
      <c r="F846">
        <f>'Stitching Log'!F846</f>
        <v>0</v>
      </c>
    </row>
    <row r="847" spans="1:6">
      <c r="A847" s="6">
        <f>'Stitching Log'!A847</f>
        <v>0</v>
      </c>
      <c r="B847">
        <f>'Stitching Log'!B847</f>
        <v>0</v>
      </c>
      <c r="C847">
        <f>'Stitching Log'!C847</f>
        <v>0</v>
      </c>
      <c r="D847">
        <f>'Stitching Log'!D847</f>
        <v>0</v>
      </c>
      <c r="E847">
        <f>'Stitching Log'!E847</f>
        <v>0</v>
      </c>
      <c r="F847">
        <f>'Stitching Log'!F847</f>
        <v>0</v>
      </c>
    </row>
    <row r="848" spans="1:6">
      <c r="A848" s="6">
        <f>'Stitching Log'!A848</f>
        <v>0</v>
      </c>
      <c r="B848">
        <f>'Stitching Log'!B848</f>
        <v>0</v>
      </c>
      <c r="C848">
        <f>'Stitching Log'!C848</f>
        <v>0</v>
      </c>
      <c r="D848">
        <f>'Stitching Log'!D848</f>
        <v>0</v>
      </c>
      <c r="E848">
        <f>'Stitching Log'!E848</f>
        <v>0</v>
      </c>
      <c r="F848">
        <f>'Stitching Log'!F848</f>
        <v>0</v>
      </c>
    </row>
    <row r="849" spans="1:6">
      <c r="A849" s="6">
        <f>'Stitching Log'!A849</f>
        <v>0</v>
      </c>
      <c r="B849">
        <f>'Stitching Log'!B849</f>
        <v>0</v>
      </c>
      <c r="C849">
        <f>'Stitching Log'!C849</f>
        <v>0</v>
      </c>
      <c r="D849">
        <f>'Stitching Log'!D849</f>
        <v>0</v>
      </c>
      <c r="E849">
        <f>'Stitching Log'!E849</f>
        <v>0</v>
      </c>
      <c r="F849">
        <f>'Stitching Log'!F849</f>
        <v>0</v>
      </c>
    </row>
    <row r="850" spans="1:6">
      <c r="A850" s="6">
        <f>'Stitching Log'!A850</f>
        <v>0</v>
      </c>
      <c r="B850">
        <f>'Stitching Log'!B850</f>
        <v>0</v>
      </c>
      <c r="C850">
        <f>'Stitching Log'!C850</f>
        <v>0</v>
      </c>
      <c r="D850">
        <f>'Stitching Log'!D850</f>
        <v>0</v>
      </c>
      <c r="E850">
        <f>'Stitching Log'!E850</f>
        <v>0</v>
      </c>
      <c r="F850">
        <f>'Stitching Log'!F850</f>
        <v>0</v>
      </c>
    </row>
    <row r="851" spans="1:6">
      <c r="A851" s="6">
        <f>'Stitching Log'!A851</f>
        <v>0</v>
      </c>
      <c r="B851">
        <f>'Stitching Log'!B851</f>
        <v>0</v>
      </c>
      <c r="C851">
        <f>'Stitching Log'!C851</f>
        <v>0</v>
      </c>
      <c r="D851">
        <f>'Stitching Log'!D851</f>
        <v>0</v>
      </c>
      <c r="E851">
        <f>'Stitching Log'!E851</f>
        <v>0</v>
      </c>
      <c r="F851">
        <f>'Stitching Log'!F851</f>
        <v>0</v>
      </c>
    </row>
    <row r="852" spans="1:6">
      <c r="A852" s="6">
        <f>'Stitching Log'!A852</f>
        <v>0</v>
      </c>
      <c r="B852">
        <f>'Stitching Log'!B852</f>
        <v>0</v>
      </c>
      <c r="C852">
        <f>'Stitching Log'!C852</f>
        <v>0</v>
      </c>
      <c r="D852">
        <f>'Stitching Log'!D852</f>
        <v>0</v>
      </c>
      <c r="E852">
        <f>'Stitching Log'!E852</f>
        <v>0</v>
      </c>
      <c r="F852">
        <f>'Stitching Log'!F852</f>
        <v>0</v>
      </c>
    </row>
    <row r="853" spans="1:6">
      <c r="A853" s="6">
        <f>'Stitching Log'!A853</f>
        <v>0</v>
      </c>
      <c r="B853">
        <f>'Stitching Log'!B853</f>
        <v>0</v>
      </c>
      <c r="C853">
        <f>'Stitching Log'!C853</f>
        <v>0</v>
      </c>
      <c r="D853">
        <f>'Stitching Log'!D853</f>
        <v>0</v>
      </c>
      <c r="E853">
        <f>'Stitching Log'!E853</f>
        <v>0</v>
      </c>
      <c r="F853">
        <f>'Stitching Log'!F853</f>
        <v>0</v>
      </c>
    </row>
    <row r="854" spans="1:6">
      <c r="A854" s="6">
        <f>'Stitching Log'!A854</f>
        <v>0</v>
      </c>
      <c r="B854">
        <f>'Stitching Log'!B854</f>
        <v>0</v>
      </c>
      <c r="C854">
        <f>'Stitching Log'!C854</f>
        <v>0</v>
      </c>
      <c r="D854">
        <f>'Stitching Log'!D854</f>
        <v>0</v>
      </c>
      <c r="E854">
        <f>'Stitching Log'!E854</f>
        <v>0</v>
      </c>
      <c r="F854">
        <f>'Stitching Log'!F854</f>
        <v>0</v>
      </c>
    </row>
    <row r="855" spans="1:6">
      <c r="A855" s="6">
        <f>'Stitching Log'!A855</f>
        <v>0</v>
      </c>
      <c r="B855">
        <f>'Stitching Log'!B855</f>
        <v>0</v>
      </c>
      <c r="C855">
        <f>'Stitching Log'!C855</f>
        <v>0</v>
      </c>
      <c r="D855">
        <f>'Stitching Log'!D855</f>
        <v>0</v>
      </c>
      <c r="E855">
        <f>'Stitching Log'!E855</f>
        <v>0</v>
      </c>
      <c r="F855">
        <f>'Stitching Log'!F855</f>
        <v>0</v>
      </c>
    </row>
    <row r="856" spans="1:6">
      <c r="A856" s="6">
        <f>'Stitching Log'!A856</f>
        <v>0</v>
      </c>
      <c r="B856">
        <f>'Stitching Log'!B856</f>
        <v>0</v>
      </c>
      <c r="C856">
        <f>'Stitching Log'!C856</f>
        <v>0</v>
      </c>
      <c r="D856">
        <f>'Stitching Log'!D856</f>
        <v>0</v>
      </c>
      <c r="E856">
        <f>'Stitching Log'!E856</f>
        <v>0</v>
      </c>
      <c r="F856">
        <f>'Stitching Log'!F856</f>
        <v>0</v>
      </c>
    </row>
    <row r="857" spans="1:6">
      <c r="A857" s="6">
        <f>'Stitching Log'!A857</f>
        <v>0</v>
      </c>
      <c r="B857">
        <f>'Stitching Log'!B857</f>
        <v>0</v>
      </c>
      <c r="C857">
        <f>'Stitching Log'!C857</f>
        <v>0</v>
      </c>
      <c r="D857">
        <f>'Stitching Log'!D857</f>
        <v>0</v>
      </c>
      <c r="E857">
        <f>'Stitching Log'!E857</f>
        <v>0</v>
      </c>
      <c r="F857">
        <f>'Stitching Log'!F857</f>
        <v>0</v>
      </c>
    </row>
    <row r="858" spans="1:6">
      <c r="A858" s="6">
        <f>'Stitching Log'!A858</f>
        <v>0</v>
      </c>
      <c r="B858">
        <f>'Stitching Log'!B858</f>
        <v>0</v>
      </c>
      <c r="C858">
        <f>'Stitching Log'!C858</f>
        <v>0</v>
      </c>
      <c r="D858">
        <f>'Stitching Log'!D858</f>
        <v>0</v>
      </c>
      <c r="E858">
        <f>'Stitching Log'!E858</f>
        <v>0</v>
      </c>
      <c r="F858">
        <f>'Stitching Log'!F858</f>
        <v>0</v>
      </c>
    </row>
    <row r="859" spans="1:6">
      <c r="A859" s="6">
        <f>'Stitching Log'!A859</f>
        <v>0</v>
      </c>
      <c r="B859">
        <f>'Stitching Log'!B859</f>
        <v>0</v>
      </c>
      <c r="C859">
        <f>'Stitching Log'!C859</f>
        <v>0</v>
      </c>
      <c r="D859">
        <f>'Stitching Log'!D859</f>
        <v>0</v>
      </c>
      <c r="E859">
        <f>'Stitching Log'!E859</f>
        <v>0</v>
      </c>
      <c r="F859">
        <f>'Stitching Log'!F859</f>
        <v>0</v>
      </c>
    </row>
    <row r="860" spans="1:6">
      <c r="A860" s="6">
        <f>'Stitching Log'!A860</f>
        <v>0</v>
      </c>
      <c r="B860">
        <f>'Stitching Log'!B860</f>
        <v>0</v>
      </c>
      <c r="C860">
        <f>'Stitching Log'!C860</f>
        <v>0</v>
      </c>
      <c r="D860">
        <f>'Stitching Log'!D860</f>
        <v>0</v>
      </c>
      <c r="E860">
        <f>'Stitching Log'!E860</f>
        <v>0</v>
      </c>
      <c r="F860">
        <f>'Stitching Log'!F860</f>
        <v>0</v>
      </c>
    </row>
    <row r="861" spans="1:6">
      <c r="A861" s="6">
        <f>'Stitching Log'!A861</f>
        <v>0</v>
      </c>
      <c r="B861">
        <f>'Stitching Log'!B861</f>
        <v>0</v>
      </c>
      <c r="C861">
        <f>'Stitching Log'!C861</f>
        <v>0</v>
      </c>
      <c r="D861">
        <f>'Stitching Log'!D861</f>
        <v>0</v>
      </c>
      <c r="E861">
        <f>'Stitching Log'!E861</f>
        <v>0</v>
      </c>
      <c r="F861">
        <f>'Stitching Log'!F861</f>
        <v>0</v>
      </c>
    </row>
    <row r="862" spans="1:6">
      <c r="A862" s="6">
        <f>'Stitching Log'!A862</f>
        <v>0</v>
      </c>
      <c r="B862">
        <f>'Stitching Log'!B862</f>
        <v>0</v>
      </c>
      <c r="C862">
        <f>'Stitching Log'!C862</f>
        <v>0</v>
      </c>
      <c r="D862">
        <f>'Stitching Log'!D862</f>
        <v>0</v>
      </c>
      <c r="E862">
        <f>'Stitching Log'!E862</f>
        <v>0</v>
      </c>
      <c r="F862">
        <f>'Stitching Log'!F862</f>
        <v>0</v>
      </c>
    </row>
    <row r="863" spans="1:6">
      <c r="A863" s="6">
        <f>'Stitching Log'!A863</f>
        <v>0</v>
      </c>
      <c r="B863">
        <f>'Stitching Log'!B863</f>
        <v>0</v>
      </c>
      <c r="C863">
        <f>'Stitching Log'!C863</f>
        <v>0</v>
      </c>
      <c r="D863">
        <f>'Stitching Log'!D863</f>
        <v>0</v>
      </c>
      <c r="E863">
        <f>'Stitching Log'!E863</f>
        <v>0</v>
      </c>
      <c r="F863">
        <f>'Stitching Log'!F863</f>
        <v>0</v>
      </c>
    </row>
    <row r="864" spans="1:6">
      <c r="A864" s="6">
        <f>'Stitching Log'!A864</f>
        <v>0</v>
      </c>
      <c r="B864">
        <f>'Stitching Log'!B864</f>
        <v>0</v>
      </c>
      <c r="C864">
        <f>'Stitching Log'!C864</f>
        <v>0</v>
      </c>
      <c r="D864">
        <f>'Stitching Log'!D864</f>
        <v>0</v>
      </c>
      <c r="E864">
        <f>'Stitching Log'!E864</f>
        <v>0</v>
      </c>
      <c r="F864">
        <f>'Stitching Log'!F864</f>
        <v>0</v>
      </c>
    </row>
    <row r="865" spans="1:6">
      <c r="A865" s="6">
        <f>'Stitching Log'!A865</f>
        <v>0</v>
      </c>
      <c r="B865">
        <f>'Stitching Log'!B865</f>
        <v>0</v>
      </c>
      <c r="C865">
        <f>'Stitching Log'!C865</f>
        <v>0</v>
      </c>
      <c r="D865">
        <f>'Stitching Log'!D865</f>
        <v>0</v>
      </c>
      <c r="E865">
        <f>'Stitching Log'!E865</f>
        <v>0</v>
      </c>
      <c r="F865">
        <f>'Stitching Log'!F865</f>
        <v>0</v>
      </c>
    </row>
    <row r="866" spans="1:6">
      <c r="A866" s="6">
        <f>'Stitching Log'!A866</f>
        <v>0</v>
      </c>
      <c r="B866">
        <f>'Stitching Log'!B866</f>
        <v>0</v>
      </c>
      <c r="C866">
        <f>'Stitching Log'!C866</f>
        <v>0</v>
      </c>
      <c r="D866">
        <f>'Stitching Log'!D866</f>
        <v>0</v>
      </c>
      <c r="E866">
        <f>'Stitching Log'!E866</f>
        <v>0</v>
      </c>
      <c r="F866">
        <f>'Stitching Log'!F866</f>
        <v>0</v>
      </c>
    </row>
    <row r="867" spans="1:6">
      <c r="A867" s="6">
        <f>'Stitching Log'!A867</f>
        <v>0</v>
      </c>
      <c r="B867">
        <f>'Stitching Log'!B867</f>
        <v>0</v>
      </c>
      <c r="C867">
        <f>'Stitching Log'!C867</f>
        <v>0</v>
      </c>
      <c r="D867">
        <f>'Stitching Log'!D867</f>
        <v>0</v>
      </c>
      <c r="E867">
        <f>'Stitching Log'!E867</f>
        <v>0</v>
      </c>
      <c r="F867">
        <f>'Stitching Log'!F867</f>
        <v>0</v>
      </c>
    </row>
    <row r="868" spans="1:6">
      <c r="A868" s="6">
        <f>'Stitching Log'!A868</f>
        <v>0</v>
      </c>
      <c r="B868">
        <f>'Stitching Log'!B868</f>
        <v>0</v>
      </c>
      <c r="C868">
        <f>'Stitching Log'!C868</f>
        <v>0</v>
      </c>
      <c r="D868">
        <f>'Stitching Log'!D868</f>
        <v>0</v>
      </c>
      <c r="E868">
        <f>'Stitching Log'!E868</f>
        <v>0</v>
      </c>
      <c r="F868">
        <f>'Stitching Log'!F868</f>
        <v>0</v>
      </c>
    </row>
    <row r="869" spans="1:6">
      <c r="A869" s="6">
        <f>'Stitching Log'!A869</f>
        <v>0</v>
      </c>
      <c r="B869">
        <f>'Stitching Log'!B869</f>
        <v>0</v>
      </c>
      <c r="C869">
        <f>'Stitching Log'!C869</f>
        <v>0</v>
      </c>
      <c r="D869">
        <f>'Stitching Log'!D869</f>
        <v>0</v>
      </c>
      <c r="E869">
        <f>'Stitching Log'!E869</f>
        <v>0</v>
      </c>
      <c r="F869">
        <f>'Stitching Log'!F869</f>
        <v>0</v>
      </c>
    </row>
    <row r="870" spans="1:6">
      <c r="A870" s="6">
        <f>'Stitching Log'!A870</f>
        <v>0</v>
      </c>
      <c r="B870">
        <f>'Stitching Log'!B870</f>
        <v>0</v>
      </c>
      <c r="C870">
        <f>'Stitching Log'!C870</f>
        <v>0</v>
      </c>
      <c r="D870">
        <f>'Stitching Log'!D870</f>
        <v>0</v>
      </c>
      <c r="E870">
        <f>'Stitching Log'!E870</f>
        <v>0</v>
      </c>
      <c r="F870">
        <f>'Stitching Log'!F870</f>
        <v>0</v>
      </c>
    </row>
    <row r="871" spans="1:6">
      <c r="A871" s="6">
        <f>'Stitching Log'!A871</f>
        <v>0</v>
      </c>
      <c r="B871">
        <f>'Stitching Log'!B871</f>
        <v>0</v>
      </c>
      <c r="C871">
        <f>'Stitching Log'!C871</f>
        <v>0</v>
      </c>
      <c r="D871">
        <f>'Stitching Log'!D871</f>
        <v>0</v>
      </c>
      <c r="E871">
        <f>'Stitching Log'!E871</f>
        <v>0</v>
      </c>
      <c r="F871">
        <f>'Stitching Log'!F871</f>
        <v>0</v>
      </c>
    </row>
    <row r="872" spans="1:6">
      <c r="A872" s="6">
        <f>'Stitching Log'!A872</f>
        <v>0</v>
      </c>
      <c r="B872">
        <f>'Stitching Log'!B872</f>
        <v>0</v>
      </c>
      <c r="C872">
        <f>'Stitching Log'!C872</f>
        <v>0</v>
      </c>
      <c r="D872">
        <f>'Stitching Log'!D872</f>
        <v>0</v>
      </c>
      <c r="E872">
        <f>'Stitching Log'!E872</f>
        <v>0</v>
      </c>
      <c r="F872">
        <f>'Stitching Log'!F872</f>
        <v>0</v>
      </c>
    </row>
    <row r="873" spans="1:6">
      <c r="A873" s="6">
        <f>'Stitching Log'!A873</f>
        <v>0</v>
      </c>
      <c r="B873">
        <f>'Stitching Log'!B873</f>
        <v>0</v>
      </c>
      <c r="C873">
        <f>'Stitching Log'!C873</f>
        <v>0</v>
      </c>
      <c r="D873">
        <f>'Stitching Log'!D873</f>
        <v>0</v>
      </c>
      <c r="E873">
        <f>'Stitching Log'!E873</f>
        <v>0</v>
      </c>
      <c r="F873">
        <f>'Stitching Log'!F873</f>
        <v>0</v>
      </c>
    </row>
    <row r="874" spans="1:6">
      <c r="A874" s="6">
        <f>'Stitching Log'!A874</f>
        <v>0</v>
      </c>
      <c r="B874">
        <f>'Stitching Log'!B874</f>
        <v>0</v>
      </c>
      <c r="C874">
        <f>'Stitching Log'!C874</f>
        <v>0</v>
      </c>
      <c r="D874">
        <f>'Stitching Log'!D874</f>
        <v>0</v>
      </c>
      <c r="E874">
        <f>'Stitching Log'!E874</f>
        <v>0</v>
      </c>
      <c r="F874">
        <f>'Stitching Log'!F874</f>
        <v>0</v>
      </c>
    </row>
    <row r="875" spans="1:6">
      <c r="A875" s="6">
        <f>'Stitching Log'!A875</f>
        <v>0</v>
      </c>
      <c r="B875">
        <f>'Stitching Log'!B875</f>
        <v>0</v>
      </c>
      <c r="C875">
        <f>'Stitching Log'!C875</f>
        <v>0</v>
      </c>
      <c r="D875">
        <f>'Stitching Log'!D875</f>
        <v>0</v>
      </c>
      <c r="E875">
        <f>'Stitching Log'!E875</f>
        <v>0</v>
      </c>
      <c r="F875">
        <f>'Stitching Log'!F875</f>
        <v>0</v>
      </c>
    </row>
    <row r="876" spans="1:6">
      <c r="A876" s="6">
        <f>'Stitching Log'!A876</f>
        <v>0</v>
      </c>
      <c r="B876">
        <f>'Stitching Log'!B876</f>
        <v>0</v>
      </c>
      <c r="C876">
        <f>'Stitching Log'!C876</f>
        <v>0</v>
      </c>
      <c r="D876">
        <f>'Stitching Log'!D876</f>
        <v>0</v>
      </c>
      <c r="E876">
        <f>'Stitching Log'!E876</f>
        <v>0</v>
      </c>
      <c r="F876">
        <f>'Stitching Log'!F876</f>
        <v>0</v>
      </c>
    </row>
    <row r="877" spans="1:6">
      <c r="A877" s="6">
        <f>'Stitching Log'!A877</f>
        <v>0</v>
      </c>
      <c r="B877">
        <f>'Stitching Log'!B877</f>
        <v>0</v>
      </c>
      <c r="C877">
        <f>'Stitching Log'!C877</f>
        <v>0</v>
      </c>
      <c r="D877">
        <f>'Stitching Log'!D877</f>
        <v>0</v>
      </c>
      <c r="E877">
        <f>'Stitching Log'!E877</f>
        <v>0</v>
      </c>
      <c r="F877">
        <f>'Stitching Log'!F877</f>
        <v>0</v>
      </c>
    </row>
    <row r="878" spans="1:6">
      <c r="A878" s="6">
        <f>'Stitching Log'!A878</f>
        <v>0</v>
      </c>
      <c r="B878">
        <f>'Stitching Log'!B878</f>
        <v>0</v>
      </c>
      <c r="C878">
        <f>'Stitching Log'!C878</f>
        <v>0</v>
      </c>
      <c r="D878">
        <f>'Stitching Log'!D878</f>
        <v>0</v>
      </c>
      <c r="E878">
        <f>'Stitching Log'!E878</f>
        <v>0</v>
      </c>
      <c r="F878">
        <f>'Stitching Log'!F878</f>
        <v>0</v>
      </c>
    </row>
    <row r="879" spans="1:6">
      <c r="A879" s="6">
        <f>'Stitching Log'!A879</f>
        <v>0</v>
      </c>
      <c r="B879">
        <f>'Stitching Log'!B879</f>
        <v>0</v>
      </c>
      <c r="C879">
        <f>'Stitching Log'!C879</f>
        <v>0</v>
      </c>
      <c r="D879">
        <f>'Stitching Log'!D879</f>
        <v>0</v>
      </c>
      <c r="E879">
        <f>'Stitching Log'!E879</f>
        <v>0</v>
      </c>
      <c r="F879">
        <f>'Stitching Log'!F879</f>
        <v>0</v>
      </c>
    </row>
    <row r="880" spans="1:6">
      <c r="A880" s="6">
        <f>'Stitching Log'!A880</f>
        <v>0</v>
      </c>
      <c r="B880">
        <f>'Stitching Log'!B880</f>
        <v>0</v>
      </c>
      <c r="C880">
        <f>'Stitching Log'!C880</f>
        <v>0</v>
      </c>
      <c r="D880">
        <f>'Stitching Log'!D880</f>
        <v>0</v>
      </c>
      <c r="E880">
        <f>'Stitching Log'!E880</f>
        <v>0</v>
      </c>
      <c r="F880">
        <f>'Stitching Log'!F880</f>
        <v>0</v>
      </c>
    </row>
    <row r="881" spans="1:6">
      <c r="A881" s="6">
        <f>'Stitching Log'!A881</f>
        <v>0</v>
      </c>
      <c r="B881">
        <f>'Stitching Log'!B881</f>
        <v>0</v>
      </c>
      <c r="C881">
        <f>'Stitching Log'!C881</f>
        <v>0</v>
      </c>
      <c r="D881">
        <f>'Stitching Log'!D881</f>
        <v>0</v>
      </c>
      <c r="E881">
        <f>'Stitching Log'!E881</f>
        <v>0</v>
      </c>
      <c r="F881">
        <f>'Stitching Log'!F881</f>
        <v>0</v>
      </c>
    </row>
    <row r="882" spans="1:6">
      <c r="A882" s="6">
        <f>'Stitching Log'!A882</f>
        <v>0</v>
      </c>
      <c r="B882">
        <f>'Stitching Log'!B882</f>
        <v>0</v>
      </c>
      <c r="C882">
        <f>'Stitching Log'!C882</f>
        <v>0</v>
      </c>
      <c r="D882">
        <f>'Stitching Log'!D882</f>
        <v>0</v>
      </c>
      <c r="E882">
        <f>'Stitching Log'!E882</f>
        <v>0</v>
      </c>
      <c r="F882">
        <f>'Stitching Log'!F882</f>
        <v>0</v>
      </c>
    </row>
    <row r="883" spans="1:6">
      <c r="A883" s="6">
        <f>'Stitching Log'!A883</f>
        <v>0</v>
      </c>
      <c r="B883">
        <f>'Stitching Log'!B883</f>
        <v>0</v>
      </c>
      <c r="C883">
        <f>'Stitching Log'!C883</f>
        <v>0</v>
      </c>
      <c r="D883">
        <f>'Stitching Log'!D883</f>
        <v>0</v>
      </c>
      <c r="E883">
        <f>'Stitching Log'!E883</f>
        <v>0</v>
      </c>
      <c r="F883">
        <f>'Stitching Log'!F883</f>
        <v>0</v>
      </c>
    </row>
    <row r="884" spans="1:6">
      <c r="A884" s="6">
        <f>'Stitching Log'!A884</f>
        <v>0</v>
      </c>
      <c r="B884">
        <f>'Stitching Log'!B884</f>
        <v>0</v>
      </c>
      <c r="C884">
        <f>'Stitching Log'!C884</f>
        <v>0</v>
      </c>
      <c r="D884">
        <f>'Stitching Log'!D884</f>
        <v>0</v>
      </c>
      <c r="E884">
        <f>'Stitching Log'!E884</f>
        <v>0</v>
      </c>
      <c r="F884">
        <f>'Stitching Log'!F884</f>
        <v>0</v>
      </c>
    </row>
    <row r="885" spans="1:6">
      <c r="A885" s="6">
        <f>'Stitching Log'!A885</f>
        <v>0</v>
      </c>
      <c r="B885">
        <f>'Stitching Log'!B885</f>
        <v>0</v>
      </c>
      <c r="C885">
        <f>'Stitching Log'!C885</f>
        <v>0</v>
      </c>
      <c r="D885">
        <f>'Stitching Log'!D885</f>
        <v>0</v>
      </c>
      <c r="E885">
        <f>'Stitching Log'!E885</f>
        <v>0</v>
      </c>
      <c r="F885">
        <f>'Stitching Log'!F885</f>
        <v>0</v>
      </c>
    </row>
    <row r="886" spans="1:6">
      <c r="A886" s="6">
        <f>'Stitching Log'!A886</f>
        <v>0</v>
      </c>
      <c r="B886">
        <f>'Stitching Log'!B886</f>
        <v>0</v>
      </c>
      <c r="C886">
        <f>'Stitching Log'!C886</f>
        <v>0</v>
      </c>
      <c r="D886">
        <f>'Stitching Log'!D886</f>
        <v>0</v>
      </c>
      <c r="E886">
        <f>'Stitching Log'!E886</f>
        <v>0</v>
      </c>
      <c r="F886">
        <f>'Stitching Log'!F886</f>
        <v>0</v>
      </c>
    </row>
    <row r="887" spans="1:6">
      <c r="A887" s="6">
        <f>'Stitching Log'!A887</f>
        <v>0</v>
      </c>
      <c r="B887">
        <f>'Stitching Log'!B887</f>
        <v>0</v>
      </c>
      <c r="C887">
        <f>'Stitching Log'!C887</f>
        <v>0</v>
      </c>
      <c r="D887">
        <f>'Stitching Log'!D887</f>
        <v>0</v>
      </c>
      <c r="E887">
        <f>'Stitching Log'!E887</f>
        <v>0</v>
      </c>
      <c r="F887">
        <f>'Stitching Log'!F887</f>
        <v>0</v>
      </c>
    </row>
    <row r="888" spans="1:6">
      <c r="A888" s="6">
        <f>'Stitching Log'!A888</f>
        <v>0</v>
      </c>
      <c r="B888">
        <f>'Stitching Log'!B888</f>
        <v>0</v>
      </c>
      <c r="C888">
        <f>'Stitching Log'!C888</f>
        <v>0</v>
      </c>
      <c r="D888">
        <f>'Stitching Log'!D888</f>
        <v>0</v>
      </c>
      <c r="E888">
        <f>'Stitching Log'!E888</f>
        <v>0</v>
      </c>
      <c r="F888">
        <f>'Stitching Log'!F888</f>
        <v>0</v>
      </c>
    </row>
    <row r="889" spans="1:6">
      <c r="A889" s="6">
        <f>'Stitching Log'!A889</f>
        <v>0</v>
      </c>
      <c r="B889">
        <f>'Stitching Log'!B889</f>
        <v>0</v>
      </c>
      <c r="C889">
        <f>'Stitching Log'!C889</f>
        <v>0</v>
      </c>
      <c r="D889">
        <f>'Stitching Log'!D889</f>
        <v>0</v>
      </c>
      <c r="E889">
        <f>'Stitching Log'!E889</f>
        <v>0</v>
      </c>
      <c r="F889">
        <f>'Stitching Log'!F889</f>
        <v>0</v>
      </c>
    </row>
    <row r="890" spans="1:6">
      <c r="A890" s="6">
        <f>'Stitching Log'!A890</f>
        <v>0</v>
      </c>
      <c r="B890">
        <f>'Stitching Log'!B890</f>
        <v>0</v>
      </c>
      <c r="C890">
        <f>'Stitching Log'!C890</f>
        <v>0</v>
      </c>
      <c r="D890">
        <f>'Stitching Log'!D890</f>
        <v>0</v>
      </c>
      <c r="E890">
        <f>'Stitching Log'!E890</f>
        <v>0</v>
      </c>
      <c r="F890">
        <f>'Stitching Log'!F890</f>
        <v>0</v>
      </c>
    </row>
    <row r="891" spans="1:6">
      <c r="A891" s="6">
        <f>'Stitching Log'!A891</f>
        <v>0</v>
      </c>
      <c r="B891">
        <f>'Stitching Log'!B891</f>
        <v>0</v>
      </c>
      <c r="C891">
        <f>'Stitching Log'!C891</f>
        <v>0</v>
      </c>
      <c r="D891">
        <f>'Stitching Log'!D891</f>
        <v>0</v>
      </c>
      <c r="E891">
        <f>'Stitching Log'!E891</f>
        <v>0</v>
      </c>
      <c r="F891">
        <f>'Stitching Log'!F891</f>
        <v>0</v>
      </c>
    </row>
    <row r="892" spans="1:6">
      <c r="A892" s="6">
        <f>'Stitching Log'!A892</f>
        <v>0</v>
      </c>
      <c r="B892">
        <f>'Stitching Log'!B892</f>
        <v>0</v>
      </c>
      <c r="C892">
        <f>'Stitching Log'!C892</f>
        <v>0</v>
      </c>
      <c r="D892">
        <f>'Stitching Log'!D892</f>
        <v>0</v>
      </c>
      <c r="E892">
        <f>'Stitching Log'!E892</f>
        <v>0</v>
      </c>
      <c r="F892">
        <f>'Stitching Log'!F892</f>
        <v>0</v>
      </c>
    </row>
    <row r="893" spans="1:6">
      <c r="A893" s="6">
        <f>'Stitching Log'!A893</f>
        <v>0</v>
      </c>
      <c r="B893">
        <f>'Stitching Log'!B893</f>
        <v>0</v>
      </c>
      <c r="C893">
        <f>'Stitching Log'!C893</f>
        <v>0</v>
      </c>
      <c r="D893">
        <f>'Stitching Log'!D893</f>
        <v>0</v>
      </c>
      <c r="E893">
        <f>'Stitching Log'!E893</f>
        <v>0</v>
      </c>
      <c r="F893">
        <f>'Stitching Log'!F893</f>
        <v>0</v>
      </c>
    </row>
    <row r="894" spans="1:6">
      <c r="A894" s="6">
        <f>'Stitching Log'!A894</f>
        <v>0</v>
      </c>
      <c r="B894">
        <f>'Stitching Log'!B894</f>
        <v>0</v>
      </c>
      <c r="C894">
        <f>'Stitching Log'!C894</f>
        <v>0</v>
      </c>
      <c r="D894">
        <f>'Stitching Log'!D894</f>
        <v>0</v>
      </c>
      <c r="E894">
        <f>'Stitching Log'!E894</f>
        <v>0</v>
      </c>
      <c r="F894">
        <f>'Stitching Log'!F894</f>
        <v>0</v>
      </c>
    </row>
    <row r="895" spans="1:6">
      <c r="A895" s="6">
        <f>'Stitching Log'!A895</f>
        <v>0</v>
      </c>
      <c r="B895">
        <f>'Stitching Log'!B895</f>
        <v>0</v>
      </c>
      <c r="C895">
        <f>'Stitching Log'!C895</f>
        <v>0</v>
      </c>
      <c r="D895">
        <f>'Stitching Log'!D895</f>
        <v>0</v>
      </c>
      <c r="E895">
        <f>'Stitching Log'!E895</f>
        <v>0</v>
      </c>
      <c r="F895">
        <f>'Stitching Log'!F895</f>
        <v>0</v>
      </c>
    </row>
    <row r="896" spans="1:6">
      <c r="A896" s="6">
        <f>'Stitching Log'!A896</f>
        <v>0</v>
      </c>
      <c r="B896">
        <f>'Stitching Log'!B896</f>
        <v>0</v>
      </c>
      <c r="C896">
        <f>'Stitching Log'!C896</f>
        <v>0</v>
      </c>
      <c r="D896">
        <f>'Stitching Log'!D896</f>
        <v>0</v>
      </c>
      <c r="E896">
        <f>'Stitching Log'!E896</f>
        <v>0</v>
      </c>
      <c r="F896">
        <f>'Stitching Log'!F896</f>
        <v>0</v>
      </c>
    </row>
    <row r="897" spans="1:6">
      <c r="A897" s="6">
        <f>'Stitching Log'!A897</f>
        <v>0</v>
      </c>
      <c r="B897">
        <f>'Stitching Log'!B897</f>
        <v>0</v>
      </c>
      <c r="C897">
        <f>'Stitching Log'!C897</f>
        <v>0</v>
      </c>
      <c r="D897">
        <f>'Stitching Log'!D897</f>
        <v>0</v>
      </c>
      <c r="E897">
        <f>'Stitching Log'!E897</f>
        <v>0</v>
      </c>
      <c r="F897">
        <f>'Stitching Log'!F897</f>
        <v>0</v>
      </c>
    </row>
    <row r="898" spans="1:6">
      <c r="A898" s="6">
        <f>'Stitching Log'!A898</f>
        <v>0</v>
      </c>
      <c r="B898">
        <f>'Stitching Log'!B898</f>
        <v>0</v>
      </c>
      <c r="C898">
        <f>'Stitching Log'!C898</f>
        <v>0</v>
      </c>
      <c r="D898">
        <f>'Stitching Log'!D898</f>
        <v>0</v>
      </c>
      <c r="E898">
        <f>'Stitching Log'!E898</f>
        <v>0</v>
      </c>
      <c r="F898">
        <f>'Stitching Log'!F898</f>
        <v>0</v>
      </c>
    </row>
    <row r="899" spans="1:6">
      <c r="A899" s="6">
        <f>'Stitching Log'!A899</f>
        <v>0</v>
      </c>
      <c r="B899">
        <f>'Stitching Log'!B899</f>
        <v>0</v>
      </c>
      <c r="C899">
        <f>'Stitching Log'!C899</f>
        <v>0</v>
      </c>
      <c r="D899">
        <f>'Stitching Log'!D899</f>
        <v>0</v>
      </c>
      <c r="E899">
        <f>'Stitching Log'!E899</f>
        <v>0</v>
      </c>
      <c r="F899">
        <f>'Stitching Log'!F899</f>
        <v>0</v>
      </c>
    </row>
    <row r="900" spans="1:6">
      <c r="A900" s="6">
        <f>'Stitching Log'!A900</f>
        <v>0</v>
      </c>
      <c r="B900">
        <f>'Stitching Log'!B900</f>
        <v>0</v>
      </c>
      <c r="C900">
        <f>'Stitching Log'!C900</f>
        <v>0</v>
      </c>
      <c r="D900">
        <f>'Stitching Log'!D900</f>
        <v>0</v>
      </c>
      <c r="E900">
        <f>'Stitching Log'!E900</f>
        <v>0</v>
      </c>
      <c r="F900">
        <f>'Stitching Log'!F900</f>
        <v>0</v>
      </c>
    </row>
    <row r="901" spans="1:6">
      <c r="A901" s="6">
        <f>'Stitching Log'!A901</f>
        <v>0</v>
      </c>
      <c r="B901">
        <f>'Stitching Log'!B901</f>
        <v>0</v>
      </c>
      <c r="C901">
        <f>'Stitching Log'!C901</f>
        <v>0</v>
      </c>
      <c r="D901">
        <f>'Stitching Log'!D901</f>
        <v>0</v>
      </c>
      <c r="E901">
        <f>'Stitching Log'!E901</f>
        <v>0</v>
      </c>
      <c r="F901">
        <f>'Stitching Log'!F901</f>
        <v>0</v>
      </c>
    </row>
    <row r="902" spans="1:6">
      <c r="A902" s="6">
        <f>'Stitching Log'!A902</f>
        <v>0</v>
      </c>
      <c r="B902">
        <f>'Stitching Log'!B902</f>
        <v>0</v>
      </c>
      <c r="C902">
        <f>'Stitching Log'!C902</f>
        <v>0</v>
      </c>
      <c r="D902">
        <f>'Stitching Log'!D902</f>
        <v>0</v>
      </c>
      <c r="E902">
        <f>'Stitching Log'!E902</f>
        <v>0</v>
      </c>
      <c r="F902">
        <f>'Stitching Log'!F902</f>
        <v>0</v>
      </c>
    </row>
    <row r="903" spans="1:6">
      <c r="A903" s="6">
        <f>'Stitching Log'!A903</f>
        <v>0</v>
      </c>
      <c r="B903">
        <f>'Stitching Log'!B903</f>
        <v>0</v>
      </c>
      <c r="C903">
        <f>'Stitching Log'!C903</f>
        <v>0</v>
      </c>
      <c r="D903">
        <f>'Stitching Log'!D903</f>
        <v>0</v>
      </c>
      <c r="E903">
        <f>'Stitching Log'!E903</f>
        <v>0</v>
      </c>
      <c r="F903">
        <f>'Stitching Log'!F903</f>
        <v>0</v>
      </c>
    </row>
    <row r="904" spans="1:6">
      <c r="A904" s="6">
        <f>'Stitching Log'!A904</f>
        <v>0</v>
      </c>
      <c r="B904">
        <f>'Stitching Log'!B904</f>
        <v>0</v>
      </c>
      <c r="C904">
        <f>'Stitching Log'!C904</f>
        <v>0</v>
      </c>
      <c r="D904">
        <f>'Stitching Log'!D904</f>
        <v>0</v>
      </c>
      <c r="E904">
        <f>'Stitching Log'!E904</f>
        <v>0</v>
      </c>
      <c r="F904">
        <f>'Stitching Log'!F904</f>
        <v>0</v>
      </c>
    </row>
    <row r="905" spans="1:6">
      <c r="A905" s="6">
        <f>'Stitching Log'!A905</f>
        <v>0</v>
      </c>
      <c r="B905">
        <f>'Stitching Log'!B905</f>
        <v>0</v>
      </c>
      <c r="C905">
        <f>'Stitching Log'!C905</f>
        <v>0</v>
      </c>
      <c r="D905">
        <f>'Stitching Log'!D905</f>
        <v>0</v>
      </c>
      <c r="E905">
        <f>'Stitching Log'!E905</f>
        <v>0</v>
      </c>
      <c r="F905">
        <f>'Stitching Log'!F905</f>
        <v>0</v>
      </c>
    </row>
    <row r="906" spans="1:6">
      <c r="A906" s="6">
        <f>'Stitching Log'!A906</f>
        <v>0</v>
      </c>
      <c r="B906">
        <f>'Stitching Log'!B906</f>
        <v>0</v>
      </c>
      <c r="C906">
        <f>'Stitching Log'!C906</f>
        <v>0</v>
      </c>
      <c r="D906">
        <f>'Stitching Log'!D906</f>
        <v>0</v>
      </c>
      <c r="E906">
        <f>'Stitching Log'!E906</f>
        <v>0</v>
      </c>
      <c r="F906">
        <f>'Stitching Log'!F906</f>
        <v>0</v>
      </c>
    </row>
    <row r="907" spans="1:6">
      <c r="A907" s="6">
        <f>'Stitching Log'!A907</f>
        <v>0</v>
      </c>
      <c r="B907">
        <f>'Stitching Log'!B907</f>
        <v>0</v>
      </c>
      <c r="C907">
        <f>'Stitching Log'!C907</f>
        <v>0</v>
      </c>
      <c r="D907">
        <f>'Stitching Log'!D907</f>
        <v>0</v>
      </c>
      <c r="E907">
        <f>'Stitching Log'!E907</f>
        <v>0</v>
      </c>
      <c r="F907">
        <f>'Stitching Log'!F907</f>
        <v>0</v>
      </c>
    </row>
    <row r="908" spans="1:6">
      <c r="A908" s="6">
        <f>'Stitching Log'!A908</f>
        <v>0</v>
      </c>
      <c r="B908">
        <f>'Stitching Log'!B908</f>
        <v>0</v>
      </c>
      <c r="C908">
        <f>'Stitching Log'!C908</f>
        <v>0</v>
      </c>
      <c r="D908">
        <f>'Stitching Log'!D908</f>
        <v>0</v>
      </c>
      <c r="E908">
        <f>'Stitching Log'!E908</f>
        <v>0</v>
      </c>
      <c r="F908">
        <f>'Stitching Log'!F908</f>
        <v>0</v>
      </c>
    </row>
    <row r="909" spans="1:6">
      <c r="A909" s="6">
        <f>'Stitching Log'!A909</f>
        <v>0</v>
      </c>
      <c r="B909">
        <f>'Stitching Log'!B909</f>
        <v>0</v>
      </c>
      <c r="C909">
        <f>'Stitching Log'!C909</f>
        <v>0</v>
      </c>
      <c r="D909">
        <f>'Stitching Log'!D909</f>
        <v>0</v>
      </c>
      <c r="E909">
        <f>'Stitching Log'!E909</f>
        <v>0</v>
      </c>
      <c r="F909">
        <f>'Stitching Log'!F909</f>
        <v>0</v>
      </c>
    </row>
    <row r="910" spans="1:6">
      <c r="A910" s="6">
        <f>'Stitching Log'!A910</f>
        <v>0</v>
      </c>
      <c r="B910">
        <f>'Stitching Log'!B910</f>
        <v>0</v>
      </c>
      <c r="C910">
        <f>'Stitching Log'!C910</f>
        <v>0</v>
      </c>
      <c r="D910">
        <f>'Stitching Log'!D910</f>
        <v>0</v>
      </c>
      <c r="E910">
        <f>'Stitching Log'!E910</f>
        <v>0</v>
      </c>
      <c r="F910">
        <f>'Stitching Log'!F910</f>
        <v>0</v>
      </c>
    </row>
    <row r="911" spans="1:6">
      <c r="A911" s="6">
        <f>'Stitching Log'!A911</f>
        <v>0</v>
      </c>
      <c r="B911">
        <f>'Stitching Log'!B911</f>
        <v>0</v>
      </c>
      <c r="C911">
        <f>'Stitching Log'!C911</f>
        <v>0</v>
      </c>
      <c r="D911">
        <f>'Stitching Log'!D911</f>
        <v>0</v>
      </c>
      <c r="E911">
        <f>'Stitching Log'!E911</f>
        <v>0</v>
      </c>
      <c r="F911">
        <f>'Stitching Log'!F911</f>
        <v>0</v>
      </c>
    </row>
    <row r="912" spans="1:6">
      <c r="A912" s="6">
        <f>'Stitching Log'!A912</f>
        <v>0</v>
      </c>
      <c r="B912">
        <f>'Stitching Log'!B912</f>
        <v>0</v>
      </c>
      <c r="C912">
        <f>'Stitching Log'!C912</f>
        <v>0</v>
      </c>
      <c r="D912">
        <f>'Stitching Log'!D912</f>
        <v>0</v>
      </c>
      <c r="E912">
        <f>'Stitching Log'!E912</f>
        <v>0</v>
      </c>
      <c r="F912">
        <f>'Stitching Log'!F912</f>
        <v>0</v>
      </c>
    </row>
    <row r="913" spans="1:6">
      <c r="A913" s="6">
        <f>'Stitching Log'!A913</f>
        <v>0</v>
      </c>
      <c r="B913">
        <f>'Stitching Log'!B913</f>
        <v>0</v>
      </c>
      <c r="C913">
        <f>'Stitching Log'!C913</f>
        <v>0</v>
      </c>
      <c r="D913">
        <f>'Stitching Log'!D913</f>
        <v>0</v>
      </c>
      <c r="E913">
        <f>'Stitching Log'!E913</f>
        <v>0</v>
      </c>
      <c r="F913">
        <f>'Stitching Log'!F913</f>
        <v>0</v>
      </c>
    </row>
    <row r="914" spans="1:6">
      <c r="A914" s="6">
        <f>'Stitching Log'!A914</f>
        <v>0</v>
      </c>
      <c r="B914">
        <f>'Stitching Log'!B914</f>
        <v>0</v>
      </c>
      <c r="C914">
        <f>'Stitching Log'!C914</f>
        <v>0</v>
      </c>
      <c r="D914">
        <f>'Stitching Log'!D914</f>
        <v>0</v>
      </c>
      <c r="E914">
        <f>'Stitching Log'!E914</f>
        <v>0</v>
      </c>
      <c r="F914">
        <f>'Stitching Log'!F914</f>
        <v>0</v>
      </c>
    </row>
    <row r="915" spans="1:6">
      <c r="A915" s="6">
        <f>'Stitching Log'!A915</f>
        <v>0</v>
      </c>
      <c r="B915">
        <f>'Stitching Log'!B915</f>
        <v>0</v>
      </c>
      <c r="C915">
        <f>'Stitching Log'!C915</f>
        <v>0</v>
      </c>
      <c r="D915">
        <f>'Stitching Log'!D915</f>
        <v>0</v>
      </c>
      <c r="E915">
        <f>'Stitching Log'!E915</f>
        <v>0</v>
      </c>
      <c r="F915">
        <f>'Stitching Log'!F915</f>
        <v>0</v>
      </c>
    </row>
    <row r="916" spans="1:6">
      <c r="A916" s="6">
        <f>'Stitching Log'!A916</f>
        <v>0</v>
      </c>
      <c r="B916">
        <f>'Stitching Log'!B916</f>
        <v>0</v>
      </c>
      <c r="C916">
        <f>'Stitching Log'!C916</f>
        <v>0</v>
      </c>
      <c r="D916">
        <f>'Stitching Log'!D916</f>
        <v>0</v>
      </c>
      <c r="E916">
        <f>'Stitching Log'!E916</f>
        <v>0</v>
      </c>
      <c r="F916">
        <f>'Stitching Log'!F916</f>
        <v>0</v>
      </c>
    </row>
    <row r="917" spans="1:6">
      <c r="A917" s="6">
        <f>'Stitching Log'!A917</f>
        <v>0</v>
      </c>
      <c r="B917">
        <f>'Stitching Log'!B917</f>
        <v>0</v>
      </c>
      <c r="C917">
        <f>'Stitching Log'!C917</f>
        <v>0</v>
      </c>
      <c r="D917">
        <f>'Stitching Log'!D917</f>
        <v>0</v>
      </c>
      <c r="E917">
        <f>'Stitching Log'!E917</f>
        <v>0</v>
      </c>
      <c r="F917">
        <f>'Stitching Log'!F917</f>
        <v>0</v>
      </c>
    </row>
    <row r="918" spans="1:6">
      <c r="A918" s="6">
        <f>'Stitching Log'!A918</f>
        <v>0</v>
      </c>
      <c r="B918">
        <f>'Stitching Log'!B918</f>
        <v>0</v>
      </c>
      <c r="C918">
        <f>'Stitching Log'!C918</f>
        <v>0</v>
      </c>
      <c r="D918">
        <f>'Stitching Log'!D918</f>
        <v>0</v>
      </c>
      <c r="E918">
        <f>'Stitching Log'!E918</f>
        <v>0</v>
      </c>
      <c r="F918">
        <f>'Stitching Log'!F918</f>
        <v>0</v>
      </c>
    </row>
    <row r="919" spans="1:6">
      <c r="A919" s="6">
        <f>'Stitching Log'!A919</f>
        <v>0</v>
      </c>
      <c r="B919">
        <f>'Stitching Log'!B919</f>
        <v>0</v>
      </c>
      <c r="C919">
        <f>'Stitching Log'!C919</f>
        <v>0</v>
      </c>
      <c r="D919">
        <f>'Stitching Log'!D919</f>
        <v>0</v>
      </c>
      <c r="E919">
        <f>'Stitching Log'!E919</f>
        <v>0</v>
      </c>
      <c r="F919">
        <f>'Stitching Log'!F919</f>
        <v>0</v>
      </c>
    </row>
    <row r="920" spans="1:6">
      <c r="A920" s="6">
        <f>'Stitching Log'!A920</f>
        <v>0</v>
      </c>
      <c r="B920">
        <f>'Stitching Log'!B920</f>
        <v>0</v>
      </c>
      <c r="C920">
        <f>'Stitching Log'!C920</f>
        <v>0</v>
      </c>
      <c r="D920">
        <f>'Stitching Log'!D920</f>
        <v>0</v>
      </c>
      <c r="E920">
        <f>'Stitching Log'!E920</f>
        <v>0</v>
      </c>
      <c r="F920">
        <f>'Stitching Log'!F920</f>
        <v>0</v>
      </c>
    </row>
    <row r="921" spans="1:6">
      <c r="A921" s="6">
        <f>'Stitching Log'!A921</f>
        <v>0</v>
      </c>
      <c r="B921">
        <f>'Stitching Log'!B921</f>
        <v>0</v>
      </c>
      <c r="C921">
        <f>'Stitching Log'!C921</f>
        <v>0</v>
      </c>
      <c r="D921">
        <f>'Stitching Log'!D921</f>
        <v>0</v>
      </c>
      <c r="E921">
        <f>'Stitching Log'!E921</f>
        <v>0</v>
      </c>
      <c r="F921">
        <f>'Stitching Log'!F921</f>
        <v>0</v>
      </c>
    </row>
    <row r="922" spans="1:6">
      <c r="A922" s="6">
        <f>'Stitching Log'!A922</f>
        <v>0</v>
      </c>
      <c r="B922">
        <f>'Stitching Log'!B922</f>
        <v>0</v>
      </c>
      <c r="C922">
        <f>'Stitching Log'!C922</f>
        <v>0</v>
      </c>
      <c r="D922">
        <f>'Stitching Log'!D922</f>
        <v>0</v>
      </c>
      <c r="E922">
        <f>'Stitching Log'!E922</f>
        <v>0</v>
      </c>
      <c r="F922">
        <f>'Stitching Log'!F922</f>
        <v>0</v>
      </c>
    </row>
    <row r="923" spans="1:6">
      <c r="A923" s="6">
        <f>'Stitching Log'!A923</f>
        <v>0</v>
      </c>
      <c r="B923">
        <f>'Stitching Log'!B923</f>
        <v>0</v>
      </c>
      <c r="C923">
        <f>'Stitching Log'!C923</f>
        <v>0</v>
      </c>
      <c r="D923">
        <f>'Stitching Log'!D923</f>
        <v>0</v>
      </c>
      <c r="E923">
        <f>'Stitching Log'!E923</f>
        <v>0</v>
      </c>
      <c r="F923">
        <f>'Stitching Log'!F923</f>
        <v>0</v>
      </c>
    </row>
    <row r="924" spans="1:6">
      <c r="A924" s="6">
        <f>'Stitching Log'!A924</f>
        <v>0</v>
      </c>
      <c r="B924">
        <f>'Stitching Log'!B924</f>
        <v>0</v>
      </c>
      <c r="C924">
        <f>'Stitching Log'!C924</f>
        <v>0</v>
      </c>
      <c r="D924">
        <f>'Stitching Log'!D924</f>
        <v>0</v>
      </c>
      <c r="E924">
        <f>'Stitching Log'!E924</f>
        <v>0</v>
      </c>
      <c r="F924">
        <f>'Stitching Log'!F924</f>
        <v>0</v>
      </c>
    </row>
    <row r="925" spans="1:6">
      <c r="A925" s="6">
        <f>'Stitching Log'!A925</f>
        <v>0</v>
      </c>
      <c r="B925">
        <f>'Stitching Log'!B925</f>
        <v>0</v>
      </c>
      <c r="C925">
        <f>'Stitching Log'!C925</f>
        <v>0</v>
      </c>
      <c r="D925">
        <f>'Stitching Log'!D925</f>
        <v>0</v>
      </c>
      <c r="E925">
        <f>'Stitching Log'!E925</f>
        <v>0</v>
      </c>
      <c r="F925">
        <f>'Stitching Log'!F925</f>
        <v>0</v>
      </c>
    </row>
    <row r="926" spans="1:6">
      <c r="A926" s="6">
        <f>'Stitching Log'!A926</f>
        <v>0</v>
      </c>
      <c r="B926">
        <f>'Stitching Log'!B926</f>
        <v>0</v>
      </c>
      <c r="C926">
        <f>'Stitching Log'!C926</f>
        <v>0</v>
      </c>
      <c r="D926">
        <f>'Stitching Log'!D926</f>
        <v>0</v>
      </c>
      <c r="E926">
        <f>'Stitching Log'!E926</f>
        <v>0</v>
      </c>
      <c r="F926">
        <f>'Stitching Log'!F926</f>
        <v>0</v>
      </c>
    </row>
    <row r="927" spans="1:6">
      <c r="A927" s="6">
        <f>'Stitching Log'!A927</f>
        <v>0</v>
      </c>
      <c r="B927">
        <f>'Stitching Log'!B927</f>
        <v>0</v>
      </c>
      <c r="C927">
        <f>'Stitching Log'!C927</f>
        <v>0</v>
      </c>
      <c r="D927">
        <f>'Stitching Log'!D927</f>
        <v>0</v>
      </c>
      <c r="E927">
        <f>'Stitching Log'!E927</f>
        <v>0</v>
      </c>
      <c r="F927">
        <f>'Stitching Log'!F927</f>
        <v>0</v>
      </c>
    </row>
    <row r="928" spans="1:6">
      <c r="A928" s="6">
        <f>'Stitching Log'!A928</f>
        <v>0</v>
      </c>
      <c r="B928">
        <f>'Stitching Log'!B928</f>
        <v>0</v>
      </c>
      <c r="C928">
        <f>'Stitching Log'!C928</f>
        <v>0</v>
      </c>
      <c r="D928">
        <f>'Stitching Log'!D928</f>
        <v>0</v>
      </c>
      <c r="E928">
        <f>'Stitching Log'!E928</f>
        <v>0</v>
      </c>
      <c r="F928">
        <f>'Stitching Log'!F928</f>
        <v>0</v>
      </c>
    </row>
    <row r="929" spans="1:6">
      <c r="A929" s="6">
        <f>'Stitching Log'!A929</f>
        <v>0</v>
      </c>
      <c r="B929">
        <f>'Stitching Log'!B929</f>
        <v>0</v>
      </c>
      <c r="C929">
        <f>'Stitching Log'!C929</f>
        <v>0</v>
      </c>
      <c r="D929">
        <f>'Stitching Log'!D929</f>
        <v>0</v>
      </c>
      <c r="E929">
        <f>'Stitching Log'!E929</f>
        <v>0</v>
      </c>
      <c r="F929">
        <f>'Stitching Log'!F929</f>
        <v>0</v>
      </c>
    </row>
    <row r="930" spans="1:6">
      <c r="A930" s="6">
        <f>'Stitching Log'!A930</f>
        <v>0</v>
      </c>
      <c r="B930">
        <f>'Stitching Log'!B930</f>
        <v>0</v>
      </c>
      <c r="C930">
        <f>'Stitching Log'!C930</f>
        <v>0</v>
      </c>
      <c r="D930">
        <f>'Stitching Log'!D930</f>
        <v>0</v>
      </c>
      <c r="E930">
        <f>'Stitching Log'!E930</f>
        <v>0</v>
      </c>
      <c r="F930">
        <f>'Stitching Log'!F930</f>
        <v>0</v>
      </c>
    </row>
    <row r="931" spans="1:6">
      <c r="A931" s="6">
        <f>'Stitching Log'!A931</f>
        <v>0</v>
      </c>
      <c r="B931">
        <f>'Stitching Log'!B931</f>
        <v>0</v>
      </c>
      <c r="C931">
        <f>'Stitching Log'!C931</f>
        <v>0</v>
      </c>
      <c r="D931">
        <f>'Stitching Log'!D931</f>
        <v>0</v>
      </c>
      <c r="E931">
        <f>'Stitching Log'!E931</f>
        <v>0</v>
      </c>
      <c r="F931">
        <f>'Stitching Log'!F931</f>
        <v>0</v>
      </c>
    </row>
    <row r="932" spans="1:6">
      <c r="A932" s="6">
        <f>'Stitching Log'!A932</f>
        <v>0</v>
      </c>
      <c r="B932">
        <f>'Stitching Log'!B932</f>
        <v>0</v>
      </c>
      <c r="C932">
        <f>'Stitching Log'!C932</f>
        <v>0</v>
      </c>
      <c r="D932">
        <f>'Stitching Log'!D932</f>
        <v>0</v>
      </c>
      <c r="E932">
        <f>'Stitching Log'!E932</f>
        <v>0</v>
      </c>
      <c r="F932">
        <f>'Stitching Log'!F932</f>
        <v>0</v>
      </c>
    </row>
    <row r="933" spans="1:6">
      <c r="A933" s="6">
        <f>'Stitching Log'!A933</f>
        <v>0</v>
      </c>
      <c r="B933">
        <f>'Stitching Log'!B933</f>
        <v>0</v>
      </c>
      <c r="C933">
        <f>'Stitching Log'!C933</f>
        <v>0</v>
      </c>
      <c r="D933">
        <f>'Stitching Log'!D933</f>
        <v>0</v>
      </c>
      <c r="E933">
        <f>'Stitching Log'!E933</f>
        <v>0</v>
      </c>
      <c r="F933">
        <f>'Stitching Log'!F933</f>
        <v>0</v>
      </c>
    </row>
    <row r="934" spans="1:6">
      <c r="A934" s="6">
        <f>'Stitching Log'!A934</f>
        <v>0</v>
      </c>
      <c r="B934">
        <f>'Stitching Log'!B934</f>
        <v>0</v>
      </c>
      <c r="C934">
        <f>'Stitching Log'!C934</f>
        <v>0</v>
      </c>
      <c r="D934">
        <f>'Stitching Log'!D934</f>
        <v>0</v>
      </c>
      <c r="E934">
        <f>'Stitching Log'!E934</f>
        <v>0</v>
      </c>
      <c r="F934">
        <f>'Stitching Log'!F934</f>
        <v>0</v>
      </c>
    </row>
    <row r="935" spans="1:6">
      <c r="A935" s="6">
        <f>'Stitching Log'!A935</f>
        <v>0</v>
      </c>
      <c r="B935">
        <f>'Stitching Log'!B935</f>
        <v>0</v>
      </c>
      <c r="C935">
        <f>'Stitching Log'!C935</f>
        <v>0</v>
      </c>
      <c r="D935">
        <f>'Stitching Log'!D935</f>
        <v>0</v>
      </c>
      <c r="E935">
        <f>'Stitching Log'!E935</f>
        <v>0</v>
      </c>
      <c r="F935">
        <f>'Stitching Log'!F935</f>
        <v>0</v>
      </c>
    </row>
    <row r="936" spans="1:6">
      <c r="A936" s="6">
        <f>'Stitching Log'!A936</f>
        <v>0</v>
      </c>
      <c r="B936">
        <f>'Stitching Log'!B936</f>
        <v>0</v>
      </c>
      <c r="C936">
        <f>'Stitching Log'!C936</f>
        <v>0</v>
      </c>
      <c r="D936">
        <f>'Stitching Log'!D936</f>
        <v>0</v>
      </c>
      <c r="E936">
        <f>'Stitching Log'!E936</f>
        <v>0</v>
      </c>
      <c r="F936">
        <f>'Stitching Log'!F936</f>
        <v>0</v>
      </c>
    </row>
    <row r="937" spans="1:6">
      <c r="A937" s="6">
        <f>'Stitching Log'!A937</f>
        <v>0</v>
      </c>
      <c r="B937">
        <f>'Stitching Log'!B937</f>
        <v>0</v>
      </c>
      <c r="C937">
        <f>'Stitching Log'!C937</f>
        <v>0</v>
      </c>
      <c r="D937">
        <f>'Stitching Log'!D937</f>
        <v>0</v>
      </c>
      <c r="E937">
        <f>'Stitching Log'!E937</f>
        <v>0</v>
      </c>
      <c r="F937">
        <f>'Stitching Log'!F937</f>
        <v>0</v>
      </c>
    </row>
    <row r="938" spans="1:6">
      <c r="A938" s="6">
        <f>'Stitching Log'!A938</f>
        <v>0</v>
      </c>
      <c r="B938">
        <f>'Stitching Log'!B938</f>
        <v>0</v>
      </c>
      <c r="C938">
        <f>'Stitching Log'!C938</f>
        <v>0</v>
      </c>
      <c r="D938">
        <f>'Stitching Log'!D938</f>
        <v>0</v>
      </c>
      <c r="E938">
        <f>'Stitching Log'!E938</f>
        <v>0</v>
      </c>
      <c r="F938">
        <f>'Stitching Log'!F938</f>
        <v>0</v>
      </c>
    </row>
    <row r="939" spans="1:6">
      <c r="A939" s="6">
        <f>'Stitching Log'!A939</f>
        <v>0</v>
      </c>
      <c r="B939">
        <f>'Stitching Log'!B939</f>
        <v>0</v>
      </c>
      <c r="C939">
        <f>'Stitching Log'!C939</f>
        <v>0</v>
      </c>
      <c r="D939">
        <f>'Stitching Log'!D939</f>
        <v>0</v>
      </c>
      <c r="E939">
        <f>'Stitching Log'!E939</f>
        <v>0</v>
      </c>
      <c r="F939">
        <f>'Stitching Log'!F939</f>
        <v>0</v>
      </c>
    </row>
    <row r="940" spans="1:6">
      <c r="A940" s="6">
        <f>'Stitching Log'!A940</f>
        <v>0</v>
      </c>
      <c r="B940">
        <f>'Stitching Log'!B940</f>
        <v>0</v>
      </c>
      <c r="C940">
        <f>'Stitching Log'!C940</f>
        <v>0</v>
      </c>
      <c r="D940">
        <f>'Stitching Log'!D940</f>
        <v>0</v>
      </c>
      <c r="E940">
        <f>'Stitching Log'!E940</f>
        <v>0</v>
      </c>
      <c r="F940">
        <f>'Stitching Log'!F940</f>
        <v>0</v>
      </c>
    </row>
    <row r="941" spans="1:6">
      <c r="A941" s="6">
        <f>'Stitching Log'!A941</f>
        <v>0</v>
      </c>
      <c r="B941">
        <f>'Stitching Log'!B941</f>
        <v>0</v>
      </c>
      <c r="C941">
        <f>'Stitching Log'!C941</f>
        <v>0</v>
      </c>
      <c r="D941">
        <f>'Stitching Log'!D941</f>
        <v>0</v>
      </c>
      <c r="E941">
        <f>'Stitching Log'!E941</f>
        <v>0</v>
      </c>
      <c r="F941">
        <f>'Stitching Log'!F941</f>
        <v>0</v>
      </c>
    </row>
    <row r="942" spans="1:6">
      <c r="A942" s="6">
        <f>'Stitching Log'!A942</f>
        <v>0</v>
      </c>
      <c r="B942">
        <f>'Stitching Log'!B942</f>
        <v>0</v>
      </c>
      <c r="C942">
        <f>'Stitching Log'!C942</f>
        <v>0</v>
      </c>
      <c r="D942">
        <f>'Stitching Log'!D942</f>
        <v>0</v>
      </c>
      <c r="E942">
        <f>'Stitching Log'!E942</f>
        <v>0</v>
      </c>
      <c r="F942">
        <f>'Stitching Log'!F942</f>
        <v>0</v>
      </c>
    </row>
    <row r="943" spans="1:6">
      <c r="A943" s="6">
        <f>'Stitching Log'!A943</f>
        <v>0</v>
      </c>
      <c r="B943">
        <f>'Stitching Log'!B943</f>
        <v>0</v>
      </c>
      <c r="C943">
        <f>'Stitching Log'!C943</f>
        <v>0</v>
      </c>
      <c r="D943">
        <f>'Stitching Log'!D943</f>
        <v>0</v>
      </c>
      <c r="E943">
        <f>'Stitching Log'!E943</f>
        <v>0</v>
      </c>
      <c r="F943">
        <f>'Stitching Log'!F943</f>
        <v>0</v>
      </c>
    </row>
    <row r="944" spans="1:6">
      <c r="A944" s="6">
        <f>'Stitching Log'!A944</f>
        <v>0</v>
      </c>
      <c r="B944">
        <f>'Stitching Log'!B944</f>
        <v>0</v>
      </c>
      <c r="C944">
        <f>'Stitching Log'!C944</f>
        <v>0</v>
      </c>
      <c r="D944">
        <f>'Stitching Log'!D944</f>
        <v>0</v>
      </c>
      <c r="E944">
        <f>'Stitching Log'!E944</f>
        <v>0</v>
      </c>
      <c r="F944">
        <f>'Stitching Log'!F944</f>
        <v>0</v>
      </c>
    </row>
    <row r="945" spans="1:6">
      <c r="A945" s="6">
        <f>'Stitching Log'!A945</f>
        <v>0</v>
      </c>
      <c r="B945">
        <f>'Stitching Log'!B945</f>
        <v>0</v>
      </c>
      <c r="C945">
        <f>'Stitching Log'!C945</f>
        <v>0</v>
      </c>
      <c r="D945">
        <f>'Stitching Log'!D945</f>
        <v>0</v>
      </c>
      <c r="E945">
        <f>'Stitching Log'!E945</f>
        <v>0</v>
      </c>
      <c r="F945">
        <f>'Stitching Log'!F945</f>
        <v>0</v>
      </c>
    </row>
    <row r="946" spans="1:6">
      <c r="A946" s="6">
        <f>'Stitching Log'!A946</f>
        <v>0</v>
      </c>
      <c r="B946">
        <f>'Stitching Log'!B946</f>
        <v>0</v>
      </c>
      <c r="C946">
        <f>'Stitching Log'!C946</f>
        <v>0</v>
      </c>
      <c r="D946">
        <f>'Stitching Log'!D946</f>
        <v>0</v>
      </c>
      <c r="E946">
        <f>'Stitching Log'!E946</f>
        <v>0</v>
      </c>
      <c r="F946">
        <f>'Stitching Log'!F946</f>
        <v>0</v>
      </c>
    </row>
    <row r="947" spans="1:6">
      <c r="A947" s="6">
        <f>'Stitching Log'!A947</f>
        <v>0</v>
      </c>
      <c r="B947">
        <f>'Stitching Log'!B947</f>
        <v>0</v>
      </c>
      <c r="C947">
        <f>'Stitching Log'!C947</f>
        <v>0</v>
      </c>
      <c r="D947">
        <f>'Stitching Log'!D947</f>
        <v>0</v>
      </c>
      <c r="E947">
        <f>'Stitching Log'!E947</f>
        <v>0</v>
      </c>
      <c r="F947">
        <f>'Stitching Log'!F947</f>
        <v>0</v>
      </c>
    </row>
    <row r="948" spans="1:6">
      <c r="A948" s="6">
        <f>'Stitching Log'!A948</f>
        <v>0</v>
      </c>
      <c r="B948">
        <f>'Stitching Log'!B948</f>
        <v>0</v>
      </c>
      <c r="C948">
        <f>'Stitching Log'!C948</f>
        <v>0</v>
      </c>
      <c r="D948">
        <f>'Stitching Log'!D948</f>
        <v>0</v>
      </c>
      <c r="E948">
        <f>'Stitching Log'!E948</f>
        <v>0</v>
      </c>
      <c r="F948">
        <f>'Stitching Log'!F948</f>
        <v>0</v>
      </c>
    </row>
    <row r="949" spans="1:6">
      <c r="A949" s="6">
        <f>'Stitching Log'!A949</f>
        <v>0</v>
      </c>
      <c r="B949">
        <f>'Stitching Log'!B949</f>
        <v>0</v>
      </c>
      <c r="C949">
        <f>'Stitching Log'!C949</f>
        <v>0</v>
      </c>
      <c r="D949">
        <f>'Stitching Log'!D949</f>
        <v>0</v>
      </c>
      <c r="E949">
        <f>'Stitching Log'!E949</f>
        <v>0</v>
      </c>
      <c r="F949">
        <f>'Stitching Log'!F949</f>
        <v>0</v>
      </c>
    </row>
    <row r="950" spans="1:6">
      <c r="A950" s="6">
        <f>'Stitching Log'!A950</f>
        <v>0</v>
      </c>
      <c r="B950">
        <f>'Stitching Log'!B950</f>
        <v>0</v>
      </c>
      <c r="C950">
        <f>'Stitching Log'!C950</f>
        <v>0</v>
      </c>
      <c r="D950">
        <f>'Stitching Log'!D950</f>
        <v>0</v>
      </c>
      <c r="E950">
        <f>'Stitching Log'!E950</f>
        <v>0</v>
      </c>
      <c r="F950">
        <f>'Stitching Log'!F950</f>
        <v>0</v>
      </c>
    </row>
    <row r="951" spans="1:6">
      <c r="A951" s="6">
        <f>'Stitching Log'!A951</f>
        <v>0</v>
      </c>
      <c r="B951">
        <f>'Stitching Log'!B951</f>
        <v>0</v>
      </c>
      <c r="C951">
        <f>'Stitching Log'!C951</f>
        <v>0</v>
      </c>
      <c r="D951">
        <f>'Stitching Log'!D951</f>
        <v>0</v>
      </c>
      <c r="E951">
        <f>'Stitching Log'!E951</f>
        <v>0</v>
      </c>
      <c r="F951">
        <f>'Stitching Log'!F951</f>
        <v>0</v>
      </c>
    </row>
    <row r="952" spans="1:6">
      <c r="A952" s="6">
        <f>'Stitching Log'!A952</f>
        <v>0</v>
      </c>
      <c r="B952">
        <f>'Stitching Log'!B952</f>
        <v>0</v>
      </c>
      <c r="C952">
        <f>'Stitching Log'!C952</f>
        <v>0</v>
      </c>
      <c r="D952">
        <f>'Stitching Log'!D952</f>
        <v>0</v>
      </c>
      <c r="E952">
        <f>'Stitching Log'!E952</f>
        <v>0</v>
      </c>
      <c r="F952">
        <f>'Stitching Log'!F952</f>
        <v>0</v>
      </c>
    </row>
    <row r="953" spans="1:6">
      <c r="A953" s="6">
        <f>'Stitching Log'!A953</f>
        <v>0</v>
      </c>
      <c r="B953">
        <f>'Stitching Log'!B953</f>
        <v>0</v>
      </c>
      <c r="C953">
        <f>'Stitching Log'!C953</f>
        <v>0</v>
      </c>
      <c r="D953">
        <f>'Stitching Log'!D953</f>
        <v>0</v>
      </c>
      <c r="E953">
        <f>'Stitching Log'!E953</f>
        <v>0</v>
      </c>
      <c r="F953">
        <f>'Stitching Log'!F953</f>
        <v>0</v>
      </c>
    </row>
    <row r="954" spans="1:6">
      <c r="A954" s="6">
        <f>'Stitching Log'!A954</f>
        <v>0</v>
      </c>
      <c r="B954">
        <f>'Stitching Log'!B954</f>
        <v>0</v>
      </c>
      <c r="C954">
        <f>'Stitching Log'!C954</f>
        <v>0</v>
      </c>
      <c r="D954">
        <f>'Stitching Log'!D954</f>
        <v>0</v>
      </c>
      <c r="E954">
        <f>'Stitching Log'!E954</f>
        <v>0</v>
      </c>
      <c r="F954">
        <f>'Stitching Log'!F954</f>
        <v>0</v>
      </c>
    </row>
    <row r="955" spans="1:6">
      <c r="A955" s="6">
        <f>'Stitching Log'!A955</f>
        <v>0</v>
      </c>
      <c r="B955">
        <f>'Stitching Log'!B955</f>
        <v>0</v>
      </c>
      <c r="C955">
        <f>'Stitching Log'!C955</f>
        <v>0</v>
      </c>
      <c r="D955">
        <f>'Stitching Log'!D955</f>
        <v>0</v>
      </c>
      <c r="E955">
        <f>'Stitching Log'!E955</f>
        <v>0</v>
      </c>
      <c r="F955">
        <f>'Stitching Log'!F955</f>
        <v>0</v>
      </c>
    </row>
    <row r="956" spans="1:6">
      <c r="A956" s="6">
        <f>'Stitching Log'!A956</f>
        <v>0</v>
      </c>
      <c r="B956">
        <f>'Stitching Log'!B956</f>
        <v>0</v>
      </c>
      <c r="C956">
        <f>'Stitching Log'!C956</f>
        <v>0</v>
      </c>
      <c r="D956">
        <f>'Stitching Log'!D956</f>
        <v>0</v>
      </c>
      <c r="E956">
        <f>'Stitching Log'!E956</f>
        <v>0</v>
      </c>
      <c r="F956">
        <f>'Stitching Log'!F956</f>
        <v>0</v>
      </c>
    </row>
    <row r="957" spans="1:6">
      <c r="A957" s="6">
        <f>'Stitching Log'!A957</f>
        <v>0</v>
      </c>
      <c r="B957">
        <f>'Stitching Log'!B957</f>
        <v>0</v>
      </c>
      <c r="C957">
        <f>'Stitching Log'!C957</f>
        <v>0</v>
      </c>
      <c r="D957">
        <f>'Stitching Log'!D957</f>
        <v>0</v>
      </c>
      <c r="E957">
        <f>'Stitching Log'!E957</f>
        <v>0</v>
      </c>
      <c r="F957">
        <f>'Stitching Log'!F957</f>
        <v>0</v>
      </c>
    </row>
    <row r="958" spans="1:6">
      <c r="A958" s="6">
        <f>'Stitching Log'!A958</f>
        <v>0</v>
      </c>
      <c r="B958">
        <f>'Stitching Log'!B958</f>
        <v>0</v>
      </c>
      <c r="C958">
        <f>'Stitching Log'!C958</f>
        <v>0</v>
      </c>
      <c r="D958">
        <f>'Stitching Log'!D958</f>
        <v>0</v>
      </c>
      <c r="E958">
        <f>'Stitching Log'!E958</f>
        <v>0</v>
      </c>
      <c r="F958">
        <f>'Stitching Log'!F958</f>
        <v>0</v>
      </c>
    </row>
    <row r="959" spans="1:6">
      <c r="A959" s="6">
        <f>'Stitching Log'!A959</f>
        <v>0</v>
      </c>
      <c r="B959">
        <f>'Stitching Log'!B959</f>
        <v>0</v>
      </c>
      <c r="C959">
        <f>'Stitching Log'!C959</f>
        <v>0</v>
      </c>
      <c r="D959">
        <f>'Stitching Log'!D959</f>
        <v>0</v>
      </c>
      <c r="E959">
        <f>'Stitching Log'!E959</f>
        <v>0</v>
      </c>
      <c r="F959">
        <f>'Stitching Log'!F959</f>
        <v>0</v>
      </c>
    </row>
    <row r="960" spans="1:6">
      <c r="A960" s="6">
        <f>'Stitching Log'!A960</f>
        <v>0</v>
      </c>
      <c r="B960">
        <f>'Stitching Log'!B960</f>
        <v>0</v>
      </c>
      <c r="C960">
        <f>'Stitching Log'!C960</f>
        <v>0</v>
      </c>
      <c r="D960">
        <f>'Stitching Log'!D960</f>
        <v>0</v>
      </c>
      <c r="E960">
        <f>'Stitching Log'!E960</f>
        <v>0</v>
      </c>
      <c r="F960">
        <f>'Stitching Log'!F960</f>
        <v>0</v>
      </c>
    </row>
    <row r="961" spans="1:6">
      <c r="A961" s="6">
        <f>'Stitching Log'!A961</f>
        <v>0</v>
      </c>
      <c r="B961">
        <f>'Stitching Log'!B961</f>
        <v>0</v>
      </c>
      <c r="C961">
        <f>'Stitching Log'!C961</f>
        <v>0</v>
      </c>
      <c r="D961">
        <f>'Stitching Log'!D961</f>
        <v>0</v>
      </c>
      <c r="E961">
        <f>'Stitching Log'!E961</f>
        <v>0</v>
      </c>
      <c r="F961">
        <f>'Stitching Log'!F961</f>
        <v>0</v>
      </c>
    </row>
    <row r="962" spans="1:6">
      <c r="A962" s="6">
        <f>'Stitching Log'!A962</f>
        <v>0</v>
      </c>
      <c r="B962">
        <f>'Stitching Log'!B962</f>
        <v>0</v>
      </c>
      <c r="C962">
        <f>'Stitching Log'!C962</f>
        <v>0</v>
      </c>
      <c r="D962">
        <f>'Stitching Log'!D962</f>
        <v>0</v>
      </c>
      <c r="E962">
        <f>'Stitching Log'!E962</f>
        <v>0</v>
      </c>
      <c r="F962">
        <f>'Stitching Log'!F962</f>
        <v>0</v>
      </c>
    </row>
    <row r="963" spans="1:6">
      <c r="A963" s="6">
        <f>'Stitching Log'!A963</f>
        <v>0</v>
      </c>
      <c r="B963">
        <f>'Stitching Log'!B963</f>
        <v>0</v>
      </c>
      <c r="C963">
        <f>'Stitching Log'!C963</f>
        <v>0</v>
      </c>
      <c r="D963">
        <f>'Stitching Log'!D963</f>
        <v>0</v>
      </c>
      <c r="E963">
        <f>'Stitching Log'!E963</f>
        <v>0</v>
      </c>
      <c r="F963">
        <f>'Stitching Log'!F963</f>
        <v>0</v>
      </c>
    </row>
    <row r="964" spans="1:6">
      <c r="A964" s="6">
        <f>'Stitching Log'!A964</f>
        <v>0</v>
      </c>
      <c r="B964">
        <f>'Stitching Log'!B964</f>
        <v>0</v>
      </c>
      <c r="C964">
        <f>'Stitching Log'!C964</f>
        <v>0</v>
      </c>
      <c r="D964">
        <f>'Stitching Log'!D964</f>
        <v>0</v>
      </c>
      <c r="E964">
        <f>'Stitching Log'!E964</f>
        <v>0</v>
      </c>
      <c r="F964">
        <f>'Stitching Log'!F964</f>
        <v>0</v>
      </c>
    </row>
    <row r="965" spans="1:6">
      <c r="A965" s="6">
        <f>'Stitching Log'!A965</f>
        <v>0</v>
      </c>
      <c r="B965">
        <f>'Stitching Log'!B965</f>
        <v>0</v>
      </c>
      <c r="C965">
        <f>'Stitching Log'!C965</f>
        <v>0</v>
      </c>
      <c r="D965">
        <f>'Stitching Log'!D965</f>
        <v>0</v>
      </c>
      <c r="E965">
        <f>'Stitching Log'!E965</f>
        <v>0</v>
      </c>
      <c r="F965">
        <f>'Stitching Log'!F965</f>
        <v>0</v>
      </c>
    </row>
    <row r="966" spans="1:6">
      <c r="A966" s="6">
        <f>'Stitching Log'!A966</f>
        <v>0</v>
      </c>
      <c r="B966">
        <f>'Stitching Log'!B966</f>
        <v>0</v>
      </c>
      <c r="C966">
        <f>'Stitching Log'!C966</f>
        <v>0</v>
      </c>
      <c r="D966">
        <f>'Stitching Log'!D966</f>
        <v>0</v>
      </c>
      <c r="E966">
        <f>'Stitching Log'!E966</f>
        <v>0</v>
      </c>
      <c r="F966">
        <f>'Stitching Log'!F966</f>
        <v>0</v>
      </c>
    </row>
    <row r="967" spans="1:6">
      <c r="A967" s="6">
        <f>'Stitching Log'!A967</f>
        <v>0</v>
      </c>
      <c r="B967">
        <f>'Stitching Log'!B967</f>
        <v>0</v>
      </c>
      <c r="C967">
        <f>'Stitching Log'!C967</f>
        <v>0</v>
      </c>
      <c r="D967">
        <f>'Stitching Log'!D967</f>
        <v>0</v>
      </c>
      <c r="E967">
        <f>'Stitching Log'!E967</f>
        <v>0</v>
      </c>
      <c r="F967">
        <f>'Stitching Log'!F967</f>
        <v>0</v>
      </c>
    </row>
    <row r="968" spans="1:6">
      <c r="A968" s="6">
        <f>'Stitching Log'!A968</f>
        <v>0</v>
      </c>
      <c r="B968">
        <f>'Stitching Log'!B968</f>
        <v>0</v>
      </c>
      <c r="C968">
        <f>'Stitching Log'!C968</f>
        <v>0</v>
      </c>
      <c r="D968">
        <f>'Stitching Log'!D968</f>
        <v>0</v>
      </c>
      <c r="E968">
        <f>'Stitching Log'!E968</f>
        <v>0</v>
      </c>
      <c r="F968">
        <f>'Stitching Log'!F968</f>
        <v>0</v>
      </c>
    </row>
    <row r="969" spans="1:6">
      <c r="A969" s="6">
        <f>'Stitching Log'!A969</f>
        <v>0</v>
      </c>
      <c r="B969">
        <f>'Stitching Log'!B969</f>
        <v>0</v>
      </c>
      <c r="C969">
        <f>'Stitching Log'!C969</f>
        <v>0</v>
      </c>
      <c r="D969">
        <f>'Stitching Log'!D969</f>
        <v>0</v>
      </c>
      <c r="E969">
        <f>'Stitching Log'!E969</f>
        <v>0</v>
      </c>
      <c r="F969">
        <f>'Stitching Log'!F969</f>
        <v>0</v>
      </c>
    </row>
    <row r="970" spans="1:6">
      <c r="A970" s="6">
        <f>'Stitching Log'!A970</f>
        <v>0</v>
      </c>
      <c r="B970">
        <f>'Stitching Log'!B970</f>
        <v>0</v>
      </c>
      <c r="C970">
        <f>'Stitching Log'!C970</f>
        <v>0</v>
      </c>
      <c r="D970">
        <f>'Stitching Log'!D970</f>
        <v>0</v>
      </c>
      <c r="E970">
        <f>'Stitching Log'!E970</f>
        <v>0</v>
      </c>
      <c r="F970">
        <f>'Stitching Log'!F970</f>
        <v>0</v>
      </c>
    </row>
    <row r="971" spans="1:6">
      <c r="A971" s="6">
        <f>'Stitching Log'!A971</f>
        <v>0</v>
      </c>
      <c r="B971">
        <f>'Stitching Log'!B971</f>
        <v>0</v>
      </c>
      <c r="C971">
        <f>'Stitching Log'!C971</f>
        <v>0</v>
      </c>
      <c r="D971">
        <f>'Stitching Log'!D971</f>
        <v>0</v>
      </c>
      <c r="E971">
        <f>'Stitching Log'!E971</f>
        <v>0</v>
      </c>
      <c r="F971">
        <f>'Stitching Log'!F971</f>
        <v>0</v>
      </c>
    </row>
    <row r="972" spans="1:6">
      <c r="A972" s="6">
        <f>'Stitching Log'!A972</f>
        <v>0</v>
      </c>
      <c r="B972">
        <f>'Stitching Log'!B972</f>
        <v>0</v>
      </c>
      <c r="C972">
        <f>'Stitching Log'!C972</f>
        <v>0</v>
      </c>
      <c r="D972">
        <f>'Stitching Log'!D972</f>
        <v>0</v>
      </c>
      <c r="E972">
        <f>'Stitching Log'!E972</f>
        <v>0</v>
      </c>
      <c r="F972">
        <f>'Stitching Log'!F972</f>
        <v>0</v>
      </c>
    </row>
    <row r="973" spans="1:6">
      <c r="A973" s="6">
        <f>'Stitching Log'!A973</f>
        <v>0</v>
      </c>
      <c r="B973">
        <f>'Stitching Log'!B973</f>
        <v>0</v>
      </c>
      <c r="C973">
        <f>'Stitching Log'!C973</f>
        <v>0</v>
      </c>
      <c r="D973">
        <f>'Stitching Log'!D973</f>
        <v>0</v>
      </c>
      <c r="E973">
        <f>'Stitching Log'!E973</f>
        <v>0</v>
      </c>
      <c r="F973">
        <f>'Stitching Log'!F973</f>
        <v>0</v>
      </c>
    </row>
    <row r="974" spans="1:6">
      <c r="A974" s="6">
        <f>'Stitching Log'!A974</f>
        <v>0</v>
      </c>
      <c r="B974">
        <f>'Stitching Log'!B974</f>
        <v>0</v>
      </c>
      <c r="C974">
        <f>'Stitching Log'!C974</f>
        <v>0</v>
      </c>
      <c r="D974">
        <f>'Stitching Log'!D974</f>
        <v>0</v>
      </c>
      <c r="E974">
        <f>'Stitching Log'!E974</f>
        <v>0</v>
      </c>
      <c r="F974">
        <f>'Stitching Log'!F974</f>
        <v>0</v>
      </c>
    </row>
    <row r="975" spans="1:6">
      <c r="A975" s="6">
        <f>'Stitching Log'!A975</f>
        <v>0</v>
      </c>
      <c r="B975">
        <f>'Stitching Log'!B975</f>
        <v>0</v>
      </c>
      <c r="C975">
        <f>'Stitching Log'!C975</f>
        <v>0</v>
      </c>
      <c r="D975">
        <f>'Stitching Log'!D975</f>
        <v>0</v>
      </c>
      <c r="E975">
        <f>'Stitching Log'!E975</f>
        <v>0</v>
      </c>
      <c r="F975">
        <f>'Stitching Log'!F975</f>
        <v>0</v>
      </c>
    </row>
    <row r="976" spans="1:6">
      <c r="A976" s="6">
        <f>'Stitching Log'!A976</f>
        <v>0</v>
      </c>
      <c r="B976">
        <f>'Stitching Log'!B976</f>
        <v>0</v>
      </c>
      <c r="C976">
        <f>'Stitching Log'!C976</f>
        <v>0</v>
      </c>
      <c r="D976">
        <f>'Stitching Log'!D976</f>
        <v>0</v>
      </c>
      <c r="E976">
        <f>'Stitching Log'!E976</f>
        <v>0</v>
      </c>
      <c r="F976">
        <f>'Stitching Log'!F976</f>
        <v>0</v>
      </c>
    </row>
    <row r="977" spans="1:6">
      <c r="A977" s="6">
        <f>'Stitching Log'!A977</f>
        <v>0</v>
      </c>
      <c r="B977">
        <f>'Stitching Log'!B977</f>
        <v>0</v>
      </c>
      <c r="C977">
        <f>'Stitching Log'!C977</f>
        <v>0</v>
      </c>
      <c r="D977">
        <f>'Stitching Log'!D977</f>
        <v>0</v>
      </c>
      <c r="E977">
        <f>'Stitching Log'!E977</f>
        <v>0</v>
      </c>
      <c r="F977">
        <f>'Stitching Log'!F977</f>
        <v>0</v>
      </c>
    </row>
    <row r="978" spans="1:6">
      <c r="A978" s="6">
        <f>'Stitching Log'!A978</f>
        <v>0</v>
      </c>
      <c r="B978">
        <f>'Stitching Log'!B978</f>
        <v>0</v>
      </c>
      <c r="C978">
        <f>'Stitching Log'!C978</f>
        <v>0</v>
      </c>
      <c r="D978">
        <f>'Stitching Log'!D978</f>
        <v>0</v>
      </c>
      <c r="E978">
        <f>'Stitching Log'!E978</f>
        <v>0</v>
      </c>
      <c r="F978">
        <f>'Stitching Log'!F978</f>
        <v>0</v>
      </c>
    </row>
    <row r="979" spans="1:6">
      <c r="A979" s="6">
        <f>'Stitching Log'!A979</f>
        <v>0</v>
      </c>
      <c r="B979">
        <f>'Stitching Log'!B979</f>
        <v>0</v>
      </c>
      <c r="C979">
        <f>'Stitching Log'!C979</f>
        <v>0</v>
      </c>
      <c r="D979">
        <f>'Stitching Log'!D979</f>
        <v>0</v>
      </c>
      <c r="E979">
        <f>'Stitching Log'!E979</f>
        <v>0</v>
      </c>
      <c r="F979">
        <f>'Stitching Log'!F979</f>
        <v>0</v>
      </c>
    </row>
    <row r="980" spans="1:6">
      <c r="A980" s="6">
        <f>'Stitching Log'!A980</f>
        <v>0</v>
      </c>
      <c r="B980">
        <f>'Stitching Log'!B980</f>
        <v>0</v>
      </c>
      <c r="C980">
        <f>'Stitching Log'!C980</f>
        <v>0</v>
      </c>
      <c r="D980">
        <f>'Stitching Log'!D980</f>
        <v>0</v>
      </c>
      <c r="E980">
        <f>'Stitching Log'!E980</f>
        <v>0</v>
      </c>
      <c r="F980">
        <f>'Stitching Log'!F980</f>
        <v>0</v>
      </c>
    </row>
    <row r="981" spans="1:6">
      <c r="A981" s="6">
        <f>'Stitching Log'!A981</f>
        <v>0</v>
      </c>
      <c r="B981">
        <f>'Stitching Log'!B981</f>
        <v>0</v>
      </c>
      <c r="C981">
        <f>'Stitching Log'!C981</f>
        <v>0</v>
      </c>
      <c r="D981">
        <f>'Stitching Log'!D981</f>
        <v>0</v>
      </c>
      <c r="E981">
        <f>'Stitching Log'!E981</f>
        <v>0</v>
      </c>
      <c r="F981">
        <f>'Stitching Log'!F981</f>
        <v>0</v>
      </c>
    </row>
    <row r="982" spans="1:6">
      <c r="A982" s="6">
        <f>'Stitching Log'!A982</f>
        <v>0</v>
      </c>
      <c r="B982">
        <f>'Stitching Log'!B982</f>
        <v>0</v>
      </c>
      <c r="C982">
        <f>'Stitching Log'!C982</f>
        <v>0</v>
      </c>
      <c r="D982">
        <f>'Stitching Log'!D982</f>
        <v>0</v>
      </c>
      <c r="E982">
        <f>'Stitching Log'!E982</f>
        <v>0</v>
      </c>
      <c r="F982">
        <f>'Stitching Log'!F982</f>
        <v>0</v>
      </c>
    </row>
    <row r="983" spans="1:6">
      <c r="A983" s="6">
        <f>'Stitching Log'!A983</f>
        <v>0</v>
      </c>
      <c r="B983">
        <f>'Stitching Log'!B983</f>
        <v>0</v>
      </c>
      <c r="C983">
        <f>'Stitching Log'!C983</f>
        <v>0</v>
      </c>
      <c r="D983">
        <f>'Stitching Log'!D983</f>
        <v>0</v>
      </c>
      <c r="E983">
        <f>'Stitching Log'!E983</f>
        <v>0</v>
      </c>
      <c r="F983">
        <f>'Stitching Log'!F983</f>
        <v>0</v>
      </c>
    </row>
    <row r="984" spans="1:6">
      <c r="A984" s="6">
        <f>'Stitching Log'!A984</f>
        <v>0</v>
      </c>
      <c r="B984">
        <f>'Stitching Log'!B984</f>
        <v>0</v>
      </c>
      <c r="C984">
        <f>'Stitching Log'!C984</f>
        <v>0</v>
      </c>
      <c r="D984">
        <f>'Stitching Log'!D984</f>
        <v>0</v>
      </c>
      <c r="E984">
        <f>'Stitching Log'!E984</f>
        <v>0</v>
      </c>
      <c r="F984">
        <f>'Stitching Log'!F984</f>
        <v>0</v>
      </c>
    </row>
    <row r="985" spans="1:6">
      <c r="A985" s="6">
        <f>'Stitching Log'!A985</f>
        <v>0</v>
      </c>
      <c r="B985">
        <f>'Stitching Log'!B985</f>
        <v>0</v>
      </c>
      <c r="C985">
        <f>'Stitching Log'!C985</f>
        <v>0</v>
      </c>
      <c r="D985">
        <f>'Stitching Log'!D985</f>
        <v>0</v>
      </c>
      <c r="E985">
        <f>'Stitching Log'!E985</f>
        <v>0</v>
      </c>
      <c r="F985">
        <f>'Stitching Log'!F985</f>
        <v>0</v>
      </c>
    </row>
    <row r="986" spans="1:6">
      <c r="A986" s="6">
        <f>'Stitching Log'!A986</f>
        <v>0</v>
      </c>
      <c r="B986">
        <f>'Stitching Log'!B986</f>
        <v>0</v>
      </c>
      <c r="C986">
        <f>'Stitching Log'!C986</f>
        <v>0</v>
      </c>
      <c r="D986">
        <f>'Stitching Log'!D986</f>
        <v>0</v>
      </c>
      <c r="E986">
        <f>'Stitching Log'!E986</f>
        <v>0</v>
      </c>
      <c r="F986">
        <f>'Stitching Log'!F986</f>
        <v>0</v>
      </c>
    </row>
    <row r="987" spans="1:6">
      <c r="A987" s="6">
        <f>'Stitching Log'!A987</f>
        <v>0</v>
      </c>
      <c r="B987">
        <f>'Stitching Log'!B987</f>
        <v>0</v>
      </c>
      <c r="C987">
        <f>'Stitching Log'!C987</f>
        <v>0</v>
      </c>
      <c r="D987">
        <f>'Stitching Log'!D987</f>
        <v>0</v>
      </c>
      <c r="E987">
        <f>'Stitching Log'!E987</f>
        <v>0</v>
      </c>
      <c r="F987">
        <f>'Stitching Log'!F987</f>
        <v>0</v>
      </c>
    </row>
    <row r="988" spans="1:6">
      <c r="A988" s="6">
        <f>'Stitching Log'!A988</f>
        <v>0</v>
      </c>
      <c r="B988">
        <f>'Stitching Log'!B988</f>
        <v>0</v>
      </c>
      <c r="C988">
        <f>'Stitching Log'!C988</f>
        <v>0</v>
      </c>
      <c r="D988">
        <f>'Stitching Log'!D988</f>
        <v>0</v>
      </c>
      <c r="E988">
        <f>'Stitching Log'!E988</f>
        <v>0</v>
      </c>
      <c r="F988">
        <f>'Stitching Log'!F988</f>
        <v>0</v>
      </c>
    </row>
    <row r="989" spans="1:6">
      <c r="A989" s="6">
        <f>'Stitching Log'!A989</f>
        <v>0</v>
      </c>
      <c r="B989">
        <f>'Stitching Log'!B989</f>
        <v>0</v>
      </c>
      <c r="C989">
        <f>'Stitching Log'!C989</f>
        <v>0</v>
      </c>
      <c r="D989">
        <f>'Stitching Log'!D989</f>
        <v>0</v>
      </c>
      <c r="E989">
        <f>'Stitching Log'!E989</f>
        <v>0</v>
      </c>
      <c r="F989">
        <f>'Stitching Log'!F989</f>
        <v>0</v>
      </c>
    </row>
    <row r="990" spans="1:6">
      <c r="A990" s="6">
        <f>'Stitching Log'!A990</f>
        <v>0</v>
      </c>
      <c r="B990">
        <f>'Stitching Log'!B990</f>
        <v>0</v>
      </c>
      <c r="C990">
        <f>'Stitching Log'!C990</f>
        <v>0</v>
      </c>
      <c r="D990">
        <f>'Stitching Log'!D990</f>
        <v>0</v>
      </c>
      <c r="E990">
        <f>'Stitching Log'!E990</f>
        <v>0</v>
      </c>
      <c r="F990">
        <f>'Stitching Log'!F990</f>
        <v>0</v>
      </c>
    </row>
    <row r="991" spans="1:6">
      <c r="A991" s="6">
        <f>'Stitching Log'!A991</f>
        <v>0</v>
      </c>
      <c r="B991">
        <f>'Stitching Log'!B991</f>
        <v>0</v>
      </c>
      <c r="C991">
        <f>'Stitching Log'!C991</f>
        <v>0</v>
      </c>
      <c r="D991">
        <f>'Stitching Log'!D991</f>
        <v>0</v>
      </c>
      <c r="E991">
        <f>'Stitching Log'!E991</f>
        <v>0</v>
      </c>
      <c r="F991">
        <f>'Stitching Log'!F991</f>
        <v>0</v>
      </c>
    </row>
    <row r="992" spans="1:6">
      <c r="A992" s="6">
        <f>'Stitching Log'!A992</f>
        <v>0</v>
      </c>
      <c r="B992">
        <f>'Stitching Log'!B992</f>
        <v>0</v>
      </c>
      <c r="C992">
        <f>'Stitching Log'!C992</f>
        <v>0</v>
      </c>
      <c r="D992">
        <f>'Stitching Log'!D992</f>
        <v>0</v>
      </c>
      <c r="E992">
        <f>'Stitching Log'!E992</f>
        <v>0</v>
      </c>
      <c r="F992">
        <f>'Stitching Log'!F992</f>
        <v>0</v>
      </c>
    </row>
    <row r="993" spans="1:6">
      <c r="A993" s="6">
        <f>'Stitching Log'!A993</f>
        <v>0</v>
      </c>
      <c r="B993">
        <f>'Stitching Log'!B993</f>
        <v>0</v>
      </c>
      <c r="C993">
        <f>'Stitching Log'!C993</f>
        <v>0</v>
      </c>
      <c r="D993">
        <f>'Stitching Log'!D993</f>
        <v>0</v>
      </c>
      <c r="E993">
        <f>'Stitching Log'!E993</f>
        <v>0</v>
      </c>
      <c r="F993">
        <f>'Stitching Log'!F993</f>
        <v>0</v>
      </c>
    </row>
    <row r="994" spans="1:6">
      <c r="A994" s="6">
        <f>'Stitching Log'!A994</f>
        <v>0</v>
      </c>
      <c r="B994">
        <f>'Stitching Log'!B994</f>
        <v>0</v>
      </c>
      <c r="C994">
        <f>'Stitching Log'!C994</f>
        <v>0</v>
      </c>
      <c r="D994">
        <f>'Stitching Log'!D994</f>
        <v>0</v>
      </c>
      <c r="E994">
        <f>'Stitching Log'!E994</f>
        <v>0</v>
      </c>
      <c r="F994">
        <f>'Stitching Log'!F994</f>
        <v>0</v>
      </c>
    </row>
    <row r="995" spans="1:6">
      <c r="A995" s="6">
        <f>'Stitching Log'!A995</f>
        <v>0</v>
      </c>
      <c r="B995">
        <f>'Stitching Log'!B995</f>
        <v>0</v>
      </c>
      <c r="C995">
        <f>'Stitching Log'!C995</f>
        <v>0</v>
      </c>
      <c r="D995">
        <f>'Stitching Log'!D995</f>
        <v>0</v>
      </c>
      <c r="E995">
        <f>'Stitching Log'!E995</f>
        <v>0</v>
      </c>
      <c r="F995">
        <f>'Stitching Log'!F995</f>
        <v>0</v>
      </c>
    </row>
    <row r="996" spans="1:6">
      <c r="A996" s="6">
        <f>'Stitching Log'!A996</f>
        <v>0</v>
      </c>
      <c r="B996">
        <f>'Stitching Log'!B996</f>
        <v>0</v>
      </c>
      <c r="C996">
        <f>'Stitching Log'!C996</f>
        <v>0</v>
      </c>
      <c r="D996">
        <f>'Stitching Log'!D996</f>
        <v>0</v>
      </c>
      <c r="E996">
        <f>'Stitching Log'!E996</f>
        <v>0</v>
      </c>
      <c r="F996">
        <f>'Stitching Log'!F996</f>
        <v>0</v>
      </c>
    </row>
    <row r="997" spans="1:6">
      <c r="A997" s="6">
        <f>'Stitching Log'!A997</f>
        <v>0</v>
      </c>
      <c r="B997">
        <f>'Stitching Log'!B997</f>
        <v>0</v>
      </c>
      <c r="C997">
        <f>'Stitching Log'!C997</f>
        <v>0</v>
      </c>
      <c r="D997">
        <f>'Stitching Log'!D997</f>
        <v>0</v>
      </c>
      <c r="E997">
        <f>'Stitching Log'!E997</f>
        <v>0</v>
      </c>
      <c r="F997">
        <f>'Stitching Log'!F997</f>
        <v>0</v>
      </c>
    </row>
    <row r="998" spans="1:6">
      <c r="A998" s="6">
        <f>'Stitching Log'!A998</f>
        <v>0</v>
      </c>
      <c r="B998">
        <f>'Stitching Log'!B998</f>
        <v>0</v>
      </c>
      <c r="C998">
        <f>'Stitching Log'!C998</f>
        <v>0</v>
      </c>
      <c r="D998">
        <f>'Stitching Log'!D998</f>
        <v>0</v>
      </c>
      <c r="E998">
        <f>'Stitching Log'!E998</f>
        <v>0</v>
      </c>
      <c r="F998">
        <f>'Stitching Log'!F998</f>
        <v>0</v>
      </c>
    </row>
    <row r="999" spans="1:6">
      <c r="A999" s="6">
        <f>'Stitching Log'!A999</f>
        <v>0</v>
      </c>
      <c r="B999">
        <f>'Stitching Log'!B999</f>
        <v>0</v>
      </c>
      <c r="C999">
        <f>'Stitching Log'!C999</f>
        <v>0</v>
      </c>
      <c r="D999">
        <f>'Stitching Log'!D999</f>
        <v>0</v>
      </c>
      <c r="E999">
        <f>'Stitching Log'!E999</f>
        <v>0</v>
      </c>
      <c r="F999">
        <f>'Stitching Log'!F999</f>
        <v>0</v>
      </c>
    </row>
    <row r="1000" spans="1:6">
      <c r="A1000" s="6">
        <f>'Stitching Log'!A1000</f>
        <v>0</v>
      </c>
      <c r="B1000">
        <f>'Stitching Log'!B1000</f>
        <v>0</v>
      </c>
      <c r="C1000">
        <f>'Stitching Log'!C1000</f>
        <v>0</v>
      </c>
      <c r="D1000">
        <f>'Stitching Log'!D1000</f>
        <v>0</v>
      </c>
      <c r="E1000">
        <f>'Stitching Log'!E1000</f>
        <v>0</v>
      </c>
      <c r="F1000">
        <f>'Stitching Log'!F1000</f>
        <v>0</v>
      </c>
    </row>
    <row r="1001" spans="1:6">
      <c r="A1001" s="6">
        <f>'Stitching Log'!A1001</f>
        <v>0</v>
      </c>
      <c r="B1001">
        <f>'Stitching Log'!B1001</f>
        <v>0</v>
      </c>
      <c r="C1001">
        <f>'Stitching Log'!C1001</f>
        <v>0</v>
      </c>
      <c r="D1001">
        <f>'Stitching Log'!D1001</f>
        <v>0</v>
      </c>
      <c r="E1001">
        <f>'Stitching Log'!E1001</f>
        <v>0</v>
      </c>
      <c r="F1001">
        <f>'Stitching Log'!F1001</f>
        <v>0</v>
      </c>
    </row>
    <row r="1002" spans="1:6">
      <c r="A1002" s="6">
        <f>'Stitching Log'!A1002</f>
        <v>0</v>
      </c>
      <c r="B1002">
        <f>'Stitching Log'!B1002</f>
        <v>0</v>
      </c>
      <c r="C1002">
        <f>'Stitching Log'!C1002</f>
        <v>0</v>
      </c>
      <c r="D1002">
        <f>'Stitching Log'!D1002</f>
        <v>0</v>
      </c>
      <c r="E1002">
        <f>'Stitching Log'!E1002</f>
        <v>0</v>
      </c>
      <c r="F1002">
        <f>'Stitching Log'!F1002</f>
        <v>0</v>
      </c>
    </row>
    <row r="1003" spans="1:6">
      <c r="A1003" s="6">
        <f>'Stitching Log'!A1003</f>
        <v>0</v>
      </c>
      <c r="B1003">
        <f>'Stitching Log'!B1003</f>
        <v>0</v>
      </c>
      <c r="C1003">
        <f>'Stitching Log'!C1003</f>
        <v>0</v>
      </c>
      <c r="D1003">
        <f>'Stitching Log'!D1003</f>
        <v>0</v>
      </c>
      <c r="E1003">
        <f>'Stitching Log'!E1003</f>
        <v>0</v>
      </c>
      <c r="F1003">
        <f>'Stitching Log'!F1003</f>
        <v>0</v>
      </c>
    </row>
    <row r="1004" spans="1:6">
      <c r="A1004" s="6">
        <f>'Stitching Log'!A1004</f>
        <v>0</v>
      </c>
      <c r="B1004">
        <f>'Stitching Log'!B1004</f>
        <v>0</v>
      </c>
      <c r="C1004">
        <f>'Stitching Log'!C1004</f>
        <v>0</v>
      </c>
      <c r="D1004">
        <f>'Stitching Log'!D1004</f>
        <v>0</v>
      </c>
      <c r="E1004">
        <f>'Stitching Log'!E1004</f>
        <v>0</v>
      </c>
      <c r="F1004">
        <f>'Stitching Log'!F1004</f>
        <v>0</v>
      </c>
    </row>
    <row r="1005" spans="1:6">
      <c r="A1005" s="6">
        <f>'Stitching Log'!A1005</f>
        <v>0</v>
      </c>
      <c r="B1005">
        <f>'Stitching Log'!B1005</f>
        <v>0</v>
      </c>
      <c r="C1005">
        <f>'Stitching Log'!C1005</f>
        <v>0</v>
      </c>
      <c r="D1005">
        <f>'Stitching Log'!D1005</f>
        <v>0</v>
      </c>
      <c r="E1005">
        <f>'Stitching Log'!E1005</f>
        <v>0</v>
      </c>
      <c r="F1005">
        <f>'Stitching Log'!F1005</f>
        <v>0</v>
      </c>
    </row>
    <row r="1006" spans="1:6">
      <c r="A1006" s="6">
        <f>'Stitching Log'!A1006</f>
        <v>0</v>
      </c>
      <c r="B1006">
        <f>'Stitching Log'!B1006</f>
        <v>0</v>
      </c>
      <c r="C1006">
        <f>'Stitching Log'!C1006</f>
        <v>0</v>
      </c>
      <c r="D1006">
        <f>'Stitching Log'!D1006</f>
        <v>0</v>
      </c>
      <c r="E1006">
        <f>'Stitching Log'!E1006</f>
        <v>0</v>
      </c>
      <c r="F1006">
        <f>'Stitching Log'!F1006</f>
        <v>0</v>
      </c>
    </row>
    <row r="1007" spans="1:6">
      <c r="A1007" s="6">
        <f>'Stitching Log'!A1007</f>
        <v>0</v>
      </c>
      <c r="B1007">
        <f>'Stitching Log'!B1007</f>
        <v>0</v>
      </c>
      <c r="C1007">
        <f>'Stitching Log'!C1007</f>
        <v>0</v>
      </c>
      <c r="D1007">
        <f>'Stitching Log'!D1007</f>
        <v>0</v>
      </c>
      <c r="E1007">
        <f>'Stitching Log'!E1007</f>
        <v>0</v>
      </c>
      <c r="F1007">
        <f>'Stitching Log'!F1007</f>
        <v>0</v>
      </c>
    </row>
    <row r="1008" spans="1:6">
      <c r="A1008" s="6">
        <f>'Stitching Log'!A1008</f>
        <v>0</v>
      </c>
      <c r="B1008">
        <f>'Stitching Log'!B1008</f>
        <v>0</v>
      </c>
      <c r="C1008">
        <f>'Stitching Log'!C1008</f>
        <v>0</v>
      </c>
      <c r="D1008">
        <f>'Stitching Log'!D1008</f>
        <v>0</v>
      </c>
      <c r="E1008">
        <f>'Stitching Log'!E1008</f>
        <v>0</v>
      </c>
      <c r="F1008">
        <f>'Stitching Log'!F1008</f>
        <v>0</v>
      </c>
    </row>
    <row r="1009" spans="1:6">
      <c r="A1009" s="6">
        <f>'Stitching Log'!A1009</f>
        <v>0</v>
      </c>
      <c r="B1009">
        <f>'Stitching Log'!B1009</f>
        <v>0</v>
      </c>
      <c r="C1009">
        <f>'Stitching Log'!C1009</f>
        <v>0</v>
      </c>
      <c r="D1009">
        <f>'Stitching Log'!D1009</f>
        <v>0</v>
      </c>
      <c r="E1009">
        <f>'Stitching Log'!E1009</f>
        <v>0</v>
      </c>
      <c r="F1009">
        <f>'Stitching Log'!F1009</f>
        <v>0</v>
      </c>
    </row>
    <row r="1010" spans="1:6">
      <c r="A1010" s="6">
        <f>'Stitching Log'!A1010</f>
        <v>0</v>
      </c>
      <c r="B1010">
        <f>'Stitching Log'!B1010</f>
        <v>0</v>
      </c>
      <c r="C1010">
        <f>'Stitching Log'!C1010</f>
        <v>0</v>
      </c>
      <c r="D1010">
        <f>'Stitching Log'!D1010</f>
        <v>0</v>
      </c>
      <c r="E1010">
        <f>'Stitching Log'!E1010</f>
        <v>0</v>
      </c>
      <c r="F1010">
        <f>'Stitching Log'!F1010</f>
        <v>0</v>
      </c>
    </row>
    <row r="1011" spans="1:6">
      <c r="A1011" s="6">
        <f>'Stitching Log'!A1011</f>
        <v>0</v>
      </c>
      <c r="B1011">
        <f>'Stitching Log'!B1011</f>
        <v>0</v>
      </c>
      <c r="C1011">
        <f>'Stitching Log'!C1011</f>
        <v>0</v>
      </c>
      <c r="D1011">
        <f>'Stitching Log'!D1011</f>
        <v>0</v>
      </c>
      <c r="E1011">
        <f>'Stitching Log'!E1011</f>
        <v>0</v>
      </c>
      <c r="F1011">
        <f>'Stitching Log'!F1011</f>
        <v>0</v>
      </c>
    </row>
    <row r="1012" spans="1:6">
      <c r="A1012" s="6">
        <f>'Stitching Log'!A1012</f>
        <v>0</v>
      </c>
      <c r="B1012">
        <f>'Stitching Log'!B1012</f>
        <v>0</v>
      </c>
      <c r="C1012">
        <f>'Stitching Log'!C1012</f>
        <v>0</v>
      </c>
      <c r="D1012">
        <f>'Stitching Log'!D1012</f>
        <v>0</v>
      </c>
      <c r="E1012">
        <f>'Stitching Log'!E1012</f>
        <v>0</v>
      </c>
      <c r="F1012">
        <f>'Stitching Log'!F1012</f>
        <v>0</v>
      </c>
    </row>
    <row r="1013" spans="1:6">
      <c r="A1013" s="6">
        <f>'Stitching Log'!A1013</f>
        <v>0</v>
      </c>
      <c r="B1013">
        <f>'Stitching Log'!B1013</f>
        <v>0</v>
      </c>
      <c r="C1013">
        <f>'Stitching Log'!C1013</f>
        <v>0</v>
      </c>
      <c r="D1013">
        <f>'Stitching Log'!D1013</f>
        <v>0</v>
      </c>
      <c r="E1013">
        <f>'Stitching Log'!E1013</f>
        <v>0</v>
      </c>
      <c r="F1013">
        <f>'Stitching Log'!F1013</f>
        <v>0</v>
      </c>
    </row>
    <row r="1014" spans="1:6">
      <c r="A1014" s="6">
        <f>'Stitching Log'!A1014</f>
        <v>0</v>
      </c>
      <c r="B1014">
        <f>'Stitching Log'!B1014</f>
        <v>0</v>
      </c>
      <c r="C1014">
        <f>'Stitching Log'!C1014</f>
        <v>0</v>
      </c>
      <c r="D1014">
        <f>'Stitching Log'!D1014</f>
        <v>0</v>
      </c>
      <c r="E1014">
        <f>'Stitching Log'!E1014</f>
        <v>0</v>
      </c>
      <c r="F1014">
        <f>'Stitching Log'!F1014</f>
        <v>0</v>
      </c>
    </row>
    <row r="1015" spans="1:6">
      <c r="A1015" s="6">
        <f>'Stitching Log'!A1015</f>
        <v>0</v>
      </c>
      <c r="B1015">
        <f>'Stitching Log'!B1015</f>
        <v>0</v>
      </c>
      <c r="C1015">
        <f>'Stitching Log'!C1015</f>
        <v>0</v>
      </c>
      <c r="D1015">
        <f>'Stitching Log'!D1015</f>
        <v>0</v>
      </c>
      <c r="E1015">
        <f>'Stitching Log'!E1015</f>
        <v>0</v>
      </c>
      <c r="F1015">
        <f>'Stitching Log'!F1015</f>
        <v>0</v>
      </c>
    </row>
    <row r="1016" spans="1:6">
      <c r="A1016" s="6">
        <f>'Stitching Log'!A1016</f>
        <v>0</v>
      </c>
      <c r="B1016">
        <f>'Stitching Log'!B1016</f>
        <v>0</v>
      </c>
      <c r="C1016">
        <f>'Stitching Log'!C1016</f>
        <v>0</v>
      </c>
      <c r="D1016">
        <f>'Stitching Log'!D1016</f>
        <v>0</v>
      </c>
      <c r="E1016">
        <f>'Stitching Log'!E1016</f>
        <v>0</v>
      </c>
      <c r="F1016">
        <f>'Stitching Log'!F1016</f>
        <v>0</v>
      </c>
    </row>
    <row r="1017" spans="1:6">
      <c r="A1017" s="6">
        <f>'Stitching Log'!A1017</f>
        <v>0</v>
      </c>
      <c r="B1017">
        <f>'Stitching Log'!B1017</f>
        <v>0</v>
      </c>
      <c r="C1017">
        <f>'Stitching Log'!C1017</f>
        <v>0</v>
      </c>
      <c r="D1017">
        <f>'Stitching Log'!D1017</f>
        <v>0</v>
      </c>
      <c r="E1017">
        <f>'Stitching Log'!E1017</f>
        <v>0</v>
      </c>
      <c r="F1017">
        <f>'Stitching Log'!F1017</f>
        <v>0</v>
      </c>
    </row>
    <row r="1018" spans="1:6">
      <c r="A1018" s="6">
        <f>'Stitching Log'!A1018</f>
        <v>0</v>
      </c>
      <c r="B1018">
        <f>'Stitching Log'!B1018</f>
        <v>0</v>
      </c>
      <c r="C1018">
        <f>'Stitching Log'!C1018</f>
        <v>0</v>
      </c>
      <c r="D1018">
        <f>'Stitching Log'!D1018</f>
        <v>0</v>
      </c>
      <c r="E1018">
        <f>'Stitching Log'!E1018</f>
        <v>0</v>
      </c>
      <c r="F1018">
        <f>'Stitching Log'!F1018</f>
        <v>0</v>
      </c>
    </row>
    <row r="1019" spans="1:6">
      <c r="A1019" s="6">
        <f>'Stitching Log'!A1019</f>
        <v>0</v>
      </c>
      <c r="B1019">
        <f>'Stitching Log'!B1019</f>
        <v>0</v>
      </c>
      <c r="C1019">
        <f>'Stitching Log'!C1019</f>
        <v>0</v>
      </c>
      <c r="D1019">
        <f>'Stitching Log'!D1019</f>
        <v>0</v>
      </c>
      <c r="E1019">
        <f>'Stitching Log'!E1019</f>
        <v>0</v>
      </c>
      <c r="F1019">
        <f>'Stitching Log'!F1019</f>
        <v>0</v>
      </c>
    </row>
    <row r="1020" spans="1:6">
      <c r="A1020" s="6">
        <f>'Stitching Log'!A1020</f>
        <v>0</v>
      </c>
      <c r="B1020">
        <f>'Stitching Log'!B1020</f>
        <v>0</v>
      </c>
      <c r="C1020">
        <f>'Stitching Log'!C1020</f>
        <v>0</v>
      </c>
      <c r="D1020">
        <f>'Stitching Log'!D1020</f>
        <v>0</v>
      </c>
      <c r="E1020">
        <f>'Stitching Log'!E1020</f>
        <v>0</v>
      </c>
      <c r="F1020">
        <f>'Stitching Log'!F1020</f>
        <v>0</v>
      </c>
    </row>
    <row r="1021" spans="1:6">
      <c r="A1021" s="6">
        <f>'Stitching Log'!A1021</f>
        <v>0</v>
      </c>
      <c r="B1021">
        <f>'Stitching Log'!B1021</f>
        <v>0</v>
      </c>
      <c r="C1021">
        <f>'Stitching Log'!C1021</f>
        <v>0</v>
      </c>
      <c r="D1021">
        <f>'Stitching Log'!D1021</f>
        <v>0</v>
      </c>
      <c r="E1021">
        <f>'Stitching Log'!E1021</f>
        <v>0</v>
      </c>
      <c r="F1021">
        <f>'Stitching Log'!F1021</f>
        <v>0</v>
      </c>
    </row>
    <row r="1022" spans="1:6">
      <c r="A1022" s="6">
        <f>'Stitching Log'!A1022</f>
        <v>0</v>
      </c>
      <c r="B1022">
        <f>'Stitching Log'!B1022</f>
        <v>0</v>
      </c>
      <c r="C1022">
        <f>'Stitching Log'!C1022</f>
        <v>0</v>
      </c>
      <c r="D1022">
        <f>'Stitching Log'!D1022</f>
        <v>0</v>
      </c>
      <c r="E1022">
        <f>'Stitching Log'!E1022</f>
        <v>0</v>
      </c>
      <c r="F1022">
        <f>'Stitching Log'!F1022</f>
        <v>0</v>
      </c>
    </row>
    <row r="1023" spans="1:6">
      <c r="A1023" s="6">
        <f>'Stitching Log'!A1023</f>
        <v>0</v>
      </c>
      <c r="B1023">
        <f>'Stitching Log'!B1023</f>
        <v>0</v>
      </c>
      <c r="C1023">
        <f>'Stitching Log'!C1023</f>
        <v>0</v>
      </c>
      <c r="D1023">
        <f>'Stitching Log'!D1023</f>
        <v>0</v>
      </c>
      <c r="E1023">
        <f>'Stitching Log'!E1023</f>
        <v>0</v>
      </c>
      <c r="F1023">
        <f>'Stitching Log'!F1023</f>
        <v>0</v>
      </c>
    </row>
    <row r="1024" spans="1:6">
      <c r="A1024" s="6">
        <f>'Stitching Log'!A1024</f>
        <v>0</v>
      </c>
      <c r="B1024">
        <f>'Stitching Log'!B1024</f>
        <v>0</v>
      </c>
      <c r="C1024">
        <f>'Stitching Log'!C1024</f>
        <v>0</v>
      </c>
      <c r="D1024">
        <f>'Stitching Log'!D1024</f>
        <v>0</v>
      </c>
      <c r="E1024">
        <f>'Stitching Log'!E1024</f>
        <v>0</v>
      </c>
      <c r="F1024">
        <f>'Stitching Log'!F1024</f>
        <v>0</v>
      </c>
    </row>
    <row r="1025" spans="1:6">
      <c r="A1025" s="6">
        <f>'Stitching Log'!A1025</f>
        <v>0</v>
      </c>
      <c r="B1025">
        <f>'Stitching Log'!B1025</f>
        <v>0</v>
      </c>
      <c r="C1025">
        <f>'Stitching Log'!C1025</f>
        <v>0</v>
      </c>
      <c r="D1025">
        <f>'Stitching Log'!D1025</f>
        <v>0</v>
      </c>
      <c r="E1025">
        <f>'Stitching Log'!E1025</f>
        <v>0</v>
      </c>
      <c r="F1025">
        <f>'Stitching Log'!F1025</f>
        <v>0</v>
      </c>
    </row>
    <row r="1026" spans="1:6">
      <c r="A1026" s="6">
        <f>'Stitching Log'!A1026</f>
        <v>0</v>
      </c>
      <c r="B1026">
        <f>'Stitching Log'!B1026</f>
        <v>0</v>
      </c>
      <c r="C1026">
        <f>'Stitching Log'!C1026</f>
        <v>0</v>
      </c>
      <c r="D1026">
        <f>'Stitching Log'!D1026</f>
        <v>0</v>
      </c>
      <c r="E1026">
        <f>'Stitching Log'!E1026</f>
        <v>0</v>
      </c>
      <c r="F1026">
        <f>'Stitching Log'!F1026</f>
        <v>0</v>
      </c>
    </row>
    <row r="1027" spans="1:6">
      <c r="A1027" s="6">
        <f>'Stitching Log'!A1027</f>
        <v>0</v>
      </c>
      <c r="B1027">
        <f>'Stitching Log'!B1027</f>
        <v>0</v>
      </c>
      <c r="C1027">
        <f>'Stitching Log'!C1027</f>
        <v>0</v>
      </c>
      <c r="D1027">
        <f>'Stitching Log'!D1027</f>
        <v>0</v>
      </c>
      <c r="E1027">
        <f>'Stitching Log'!E1027</f>
        <v>0</v>
      </c>
      <c r="F1027">
        <f>'Stitching Log'!F1027</f>
        <v>0</v>
      </c>
    </row>
    <row r="1028" spans="1:6">
      <c r="A1028" s="6">
        <f>'Stitching Log'!A1028</f>
        <v>0</v>
      </c>
      <c r="B1028">
        <f>'Stitching Log'!B1028</f>
        <v>0</v>
      </c>
      <c r="C1028">
        <f>'Stitching Log'!C1028</f>
        <v>0</v>
      </c>
      <c r="D1028">
        <f>'Stitching Log'!D1028</f>
        <v>0</v>
      </c>
      <c r="E1028">
        <f>'Stitching Log'!E1028</f>
        <v>0</v>
      </c>
      <c r="F1028">
        <f>'Stitching Log'!F1028</f>
        <v>0</v>
      </c>
    </row>
    <row r="1029" spans="1:6">
      <c r="A1029" s="6">
        <f>'Stitching Log'!A1029</f>
        <v>0</v>
      </c>
      <c r="B1029">
        <f>'Stitching Log'!B1029</f>
        <v>0</v>
      </c>
      <c r="C1029">
        <f>'Stitching Log'!C1029</f>
        <v>0</v>
      </c>
      <c r="D1029">
        <f>'Stitching Log'!D1029</f>
        <v>0</v>
      </c>
      <c r="E1029">
        <f>'Stitching Log'!E1029</f>
        <v>0</v>
      </c>
      <c r="F1029">
        <f>'Stitching Log'!F1029</f>
        <v>0</v>
      </c>
    </row>
    <row r="1030" spans="1:6">
      <c r="A1030" s="6">
        <f>'Stitching Log'!A1030</f>
        <v>0</v>
      </c>
      <c r="B1030">
        <f>'Stitching Log'!B1030</f>
        <v>0</v>
      </c>
      <c r="C1030">
        <f>'Stitching Log'!C1030</f>
        <v>0</v>
      </c>
      <c r="D1030">
        <f>'Stitching Log'!D1030</f>
        <v>0</v>
      </c>
      <c r="E1030">
        <f>'Stitching Log'!E1030</f>
        <v>0</v>
      </c>
      <c r="F1030">
        <f>'Stitching Log'!F1030</f>
        <v>0</v>
      </c>
    </row>
    <row r="1031" spans="1:6">
      <c r="A1031" s="6">
        <f>'Stitching Log'!A1031</f>
        <v>0</v>
      </c>
      <c r="B1031">
        <f>'Stitching Log'!B1031</f>
        <v>0</v>
      </c>
      <c r="C1031">
        <f>'Stitching Log'!C1031</f>
        <v>0</v>
      </c>
      <c r="D1031">
        <f>'Stitching Log'!D1031</f>
        <v>0</v>
      </c>
      <c r="E1031">
        <f>'Stitching Log'!E1031</f>
        <v>0</v>
      </c>
      <c r="F1031">
        <f>'Stitching Log'!F1031</f>
        <v>0</v>
      </c>
    </row>
    <row r="1032" spans="1:6">
      <c r="A1032" s="6">
        <f>'Stitching Log'!A1032</f>
        <v>0</v>
      </c>
      <c r="B1032">
        <f>'Stitching Log'!B1032</f>
        <v>0</v>
      </c>
      <c r="C1032">
        <f>'Stitching Log'!C1032</f>
        <v>0</v>
      </c>
      <c r="D1032">
        <f>'Stitching Log'!D1032</f>
        <v>0</v>
      </c>
      <c r="E1032">
        <f>'Stitching Log'!E1032</f>
        <v>0</v>
      </c>
      <c r="F1032">
        <f>'Stitching Log'!F1032</f>
        <v>0</v>
      </c>
    </row>
    <row r="1033" spans="1:6">
      <c r="A1033" s="6">
        <f>'Stitching Log'!A1033</f>
        <v>0</v>
      </c>
      <c r="B1033">
        <f>'Stitching Log'!B1033</f>
        <v>0</v>
      </c>
      <c r="C1033">
        <f>'Stitching Log'!C1033</f>
        <v>0</v>
      </c>
      <c r="D1033">
        <f>'Stitching Log'!D1033</f>
        <v>0</v>
      </c>
      <c r="E1033">
        <f>'Stitching Log'!E1033</f>
        <v>0</v>
      </c>
      <c r="F1033">
        <f>'Stitching Log'!F1033</f>
        <v>0</v>
      </c>
    </row>
    <row r="1034" spans="1:6">
      <c r="A1034" s="6">
        <f>'Stitching Log'!A1034</f>
        <v>0</v>
      </c>
      <c r="B1034">
        <f>'Stitching Log'!B1034</f>
        <v>0</v>
      </c>
      <c r="C1034">
        <f>'Stitching Log'!C1034</f>
        <v>0</v>
      </c>
      <c r="D1034">
        <f>'Stitching Log'!D1034</f>
        <v>0</v>
      </c>
      <c r="E1034">
        <f>'Stitching Log'!E1034</f>
        <v>0</v>
      </c>
      <c r="F1034">
        <f>'Stitching Log'!F1034</f>
        <v>0</v>
      </c>
    </row>
    <row r="1035" spans="1:6">
      <c r="A1035" s="6">
        <f>'Stitching Log'!A1035</f>
        <v>0</v>
      </c>
      <c r="B1035">
        <f>'Stitching Log'!B1035</f>
        <v>0</v>
      </c>
      <c r="C1035">
        <f>'Stitching Log'!C1035</f>
        <v>0</v>
      </c>
      <c r="D1035">
        <f>'Stitching Log'!D1035</f>
        <v>0</v>
      </c>
      <c r="E1035">
        <f>'Stitching Log'!E1035</f>
        <v>0</v>
      </c>
      <c r="F1035">
        <f>'Stitching Log'!F1035</f>
        <v>0</v>
      </c>
    </row>
    <row r="1036" spans="1:6">
      <c r="A1036" s="6">
        <f>'Stitching Log'!A1036</f>
        <v>0</v>
      </c>
      <c r="B1036">
        <f>'Stitching Log'!B1036</f>
        <v>0</v>
      </c>
      <c r="C1036">
        <f>'Stitching Log'!C1036</f>
        <v>0</v>
      </c>
      <c r="D1036">
        <f>'Stitching Log'!D1036</f>
        <v>0</v>
      </c>
      <c r="E1036">
        <f>'Stitching Log'!E1036</f>
        <v>0</v>
      </c>
      <c r="F1036">
        <f>'Stitching Log'!F1036</f>
        <v>0</v>
      </c>
    </row>
    <row r="1037" spans="1:6">
      <c r="A1037" s="6">
        <f>'Stitching Log'!A1037</f>
        <v>0</v>
      </c>
      <c r="B1037">
        <f>'Stitching Log'!B1037</f>
        <v>0</v>
      </c>
      <c r="C1037">
        <f>'Stitching Log'!C1037</f>
        <v>0</v>
      </c>
      <c r="D1037">
        <f>'Stitching Log'!D1037</f>
        <v>0</v>
      </c>
      <c r="E1037">
        <f>'Stitching Log'!E1037</f>
        <v>0</v>
      </c>
      <c r="F1037">
        <f>'Stitching Log'!F1037</f>
        <v>0</v>
      </c>
    </row>
    <row r="1038" spans="1:6">
      <c r="A1038" s="6">
        <f>'Stitching Log'!A1038</f>
        <v>0</v>
      </c>
      <c r="B1038">
        <f>'Stitching Log'!B1038</f>
        <v>0</v>
      </c>
      <c r="C1038">
        <f>'Stitching Log'!C1038</f>
        <v>0</v>
      </c>
      <c r="D1038">
        <f>'Stitching Log'!D1038</f>
        <v>0</v>
      </c>
      <c r="E1038">
        <f>'Stitching Log'!E1038</f>
        <v>0</v>
      </c>
      <c r="F1038">
        <f>'Stitching Log'!F1038</f>
        <v>0</v>
      </c>
    </row>
    <row r="1039" spans="1:6">
      <c r="A1039" s="6">
        <f>'Stitching Log'!A1039</f>
        <v>0</v>
      </c>
      <c r="B1039">
        <f>'Stitching Log'!B1039</f>
        <v>0</v>
      </c>
      <c r="C1039">
        <f>'Stitching Log'!C1039</f>
        <v>0</v>
      </c>
      <c r="D1039">
        <f>'Stitching Log'!D1039</f>
        <v>0</v>
      </c>
      <c r="E1039">
        <f>'Stitching Log'!E1039</f>
        <v>0</v>
      </c>
      <c r="F1039">
        <f>'Stitching Log'!F1039</f>
        <v>0</v>
      </c>
    </row>
    <row r="1040" spans="1:6">
      <c r="A1040" s="6">
        <f>'Stitching Log'!A1040</f>
        <v>0</v>
      </c>
      <c r="B1040">
        <f>'Stitching Log'!B1040</f>
        <v>0</v>
      </c>
      <c r="C1040">
        <f>'Stitching Log'!C1040</f>
        <v>0</v>
      </c>
      <c r="D1040">
        <f>'Stitching Log'!D1040</f>
        <v>0</v>
      </c>
      <c r="E1040">
        <f>'Stitching Log'!E1040</f>
        <v>0</v>
      </c>
      <c r="F1040">
        <f>'Stitching Log'!F1040</f>
        <v>0</v>
      </c>
    </row>
    <row r="1041" spans="1:6">
      <c r="A1041" s="6">
        <f>'Stitching Log'!A1041</f>
        <v>0</v>
      </c>
      <c r="B1041">
        <f>'Stitching Log'!B1041</f>
        <v>0</v>
      </c>
      <c r="C1041">
        <f>'Stitching Log'!C1041</f>
        <v>0</v>
      </c>
      <c r="D1041">
        <f>'Stitching Log'!D1041</f>
        <v>0</v>
      </c>
      <c r="E1041">
        <f>'Stitching Log'!E1041</f>
        <v>0</v>
      </c>
      <c r="F1041">
        <f>'Stitching Log'!F1041</f>
        <v>0</v>
      </c>
    </row>
    <row r="1042" spans="1:6">
      <c r="A1042" s="6">
        <f>'Stitching Log'!A1042</f>
        <v>0</v>
      </c>
      <c r="B1042">
        <f>'Stitching Log'!B1042</f>
        <v>0</v>
      </c>
      <c r="C1042">
        <f>'Stitching Log'!C1042</f>
        <v>0</v>
      </c>
      <c r="D1042">
        <f>'Stitching Log'!D1042</f>
        <v>0</v>
      </c>
      <c r="E1042">
        <f>'Stitching Log'!E1042</f>
        <v>0</v>
      </c>
      <c r="F1042">
        <f>'Stitching Log'!F1042</f>
        <v>0</v>
      </c>
    </row>
    <row r="1043" spans="1:6">
      <c r="A1043" s="6">
        <f>'Stitching Log'!A1043</f>
        <v>0</v>
      </c>
      <c r="B1043">
        <f>'Stitching Log'!B1043</f>
        <v>0</v>
      </c>
      <c r="C1043">
        <f>'Stitching Log'!C1043</f>
        <v>0</v>
      </c>
      <c r="D1043">
        <f>'Stitching Log'!D1043</f>
        <v>0</v>
      </c>
      <c r="E1043">
        <f>'Stitching Log'!E1043</f>
        <v>0</v>
      </c>
      <c r="F1043">
        <f>'Stitching Log'!F1043</f>
        <v>0</v>
      </c>
    </row>
    <row r="1044" spans="1:6">
      <c r="A1044" s="6">
        <f>'Stitching Log'!A1044</f>
        <v>0</v>
      </c>
      <c r="B1044">
        <f>'Stitching Log'!B1044</f>
        <v>0</v>
      </c>
      <c r="C1044">
        <f>'Stitching Log'!C1044</f>
        <v>0</v>
      </c>
      <c r="D1044">
        <f>'Stitching Log'!D1044</f>
        <v>0</v>
      </c>
      <c r="E1044">
        <f>'Stitching Log'!E1044</f>
        <v>0</v>
      </c>
      <c r="F1044">
        <f>'Stitching Log'!F1044</f>
        <v>0</v>
      </c>
    </row>
    <row r="1045" spans="1:6">
      <c r="A1045" s="6">
        <f>'Stitching Log'!A1045</f>
        <v>0</v>
      </c>
      <c r="B1045">
        <f>'Stitching Log'!B1045</f>
        <v>0</v>
      </c>
      <c r="C1045">
        <f>'Stitching Log'!C1045</f>
        <v>0</v>
      </c>
      <c r="D1045">
        <f>'Stitching Log'!D1045</f>
        <v>0</v>
      </c>
      <c r="E1045">
        <f>'Stitching Log'!E1045</f>
        <v>0</v>
      </c>
      <c r="F1045">
        <f>'Stitching Log'!F1045</f>
        <v>0</v>
      </c>
    </row>
    <row r="1046" spans="1:6">
      <c r="A1046" s="6">
        <f>'Stitching Log'!A1046</f>
        <v>0</v>
      </c>
      <c r="B1046">
        <f>'Stitching Log'!B1046</f>
        <v>0</v>
      </c>
      <c r="C1046">
        <f>'Stitching Log'!C1046</f>
        <v>0</v>
      </c>
      <c r="D1046">
        <f>'Stitching Log'!D1046</f>
        <v>0</v>
      </c>
      <c r="E1046">
        <f>'Stitching Log'!E1046</f>
        <v>0</v>
      </c>
      <c r="F1046">
        <f>'Stitching Log'!F1046</f>
        <v>0</v>
      </c>
    </row>
    <row r="1047" spans="1:6">
      <c r="A1047" s="6">
        <f>'Stitching Log'!A1047</f>
        <v>0</v>
      </c>
      <c r="B1047">
        <f>'Stitching Log'!B1047</f>
        <v>0</v>
      </c>
      <c r="C1047">
        <f>'Stitching Log'!C1047</f>
        <v>0</v>
      </c>
      <c r="D1047">
        <f>'Stitching Log'!D1047</f>
        <v>0</v>
      </c>
      <c r="E1047">
        <f>'Stitching Log'!E1047</f>
        <v>0</v>
      </c>
      <c r="F1047">
        <f>'Stitching Log'!F1047</f>
        <v>0</v>
      </c>
    </row>
    <row r="1048" spans="1:6">
      <c r="A1048" s="6">
        <f>'Stitching Log'!A1048</f>
        <v>0</v>
      </c>
      <c r="B1048">
        <f>'Stitching Log'!B1048</f>
        <v>0</v>
      </c>
      <c r="C1048">
        <f>'Stitching Log'!C1048</f>
        <v>0</v>
      </c>
      <c r="D1048">
        <f>'Stitching Log'!D1048</f>
        <v>0</v>
      </c>
      <c r="E1048">
        <f>'Stitching Log'!E1048</f>
        <v>0</v>
      </c>
      <c r="F1048">
        <f>'Stitching Log'!F1048</f>
        <v>0</v>
      </c>
    </row>
    <row r="1049" spans="1:6">
      <c r="A1049" s="6">
        <f>'Stitching Log'!A1049</f>
        <v>0</v>
      </c>
      <c r="B1049">
        <f>'Stitching Log'!B1049</f>
        <v>0</v>
      </c>
      <c r="C1049">
        <f>'Stitching Log'!C1049</f>
        <v>0</v>
      </c>
      <c r="D1049">
        <f>'Stitching Log'!D1049</f>
        <v>0</v>
      </c>
      <c r="E1049">
        <f>'Stitching Log'!E1049</f>
        <v>0</v>
      </c>
      <c r="F1049">
        <f>'Stitching Log'!F1049</f>
        <v>0</v>
      </c>
    </row>
    <row r="1050" spans="1:6">
      <c r="A1050" s="6">
        <f>'Stitching Log'!A1050</f>
        <v>0</v>
      </c>
      <c r="B1050">
        <f>'Stitching Log'!B1050</f>
        <v>0</v>
      </c>
      <c r="C1050">
        <f>'Stitching Log'!C1050</f>
        <v>0</v>
      </c>
      <c r="D1050">
        <f>'Stitching Log'!D1050</f>
        <v>0</v>
      </c>
      <c r="E1050">
        <f>'Stitching Log'!E1050</f>
        <v>0</v>
      </c>
      <c r="F1050">
        <f>'Stitching Log'!F1050</f>
        <v>0</v>
      </c>
    </row>
    <row r="1051" spans="1:6">
      <c r="A1051" s="6">
        <f>'Stitching Log'!A1051</f>
        <v>0</v>
      </c>
      <c r="B1051">
        <f>'Stitching Log'!B1051</f>
        <v>0</v>
      </c>
      <c r="C1051">
        <f>'Stitching Log'!C1051</f>
        <v>0</v>
      </c>
      <c r="D1051">
        <f>'Stitching Log'!D1051</f>
        <v>0</v>
      </c>
      <c r="E1051">
        <f>'Stitching Log'!E1051</f>
        <v>0</v>
      </c>
      <c r="F1051">
        <f>'Stitching Log'!F1051</f>
        <v>0</v>
      </c>
    </row>
    <row r="1052" spans="1:6">
      <c r="A1052" s="6">
        <f>'Stitching Log'!A1052</f>
        <v>0</v>
      </c>
      <c r="B1052">
        <f>'Stitching Log'!B1052</f>
        <v>0</v>
      </c>
      <c r="C1052">
        <f>'Stitching Log'!C1052</f>
        <v>0</v>
      </c>
      <c r="D1052">
        <f>'Stitching Log'!D1052</f>
        <v>0</v>
      </c>
      <c r="E1052">
        <f>'Stitching Log'!E1052</f>
        <v>0</v>
      </c>
      <c r="F1052">
        <f>'Stitching Log'!F1052</f>
        <v>0</v>
      </c>
    </row>
    <row r="1053" spans="1:6">
      <c r="A1053" s="6">
        <f>'Stitching Log'!A1053</f>
        <v>0</v>
      </c>
      <c r="B1053">
        <f>'Stitching Log'!B1053</f>
        <v>0</v>
      </c>
      <c r="C1053">
        <f>'Stitching Log'!C1053</f>
        <v>0</v>
      </c>
      <c r="D1053">
        <f>'Stitching Log'!D1053</f>
        <v>0</v>
      </c>
      <c r="E1053">
        <f>'Stitching Log'!E1053</f>
        <v>0</v>
      </c>
      <c r="F1053">
        <f>'Stitching Log'!F1053</f>
        <v>0</v>
      </c>
    </row>
    <row r="1054" spans="1:6">
      <c r="A1054" s="6">
        <f>'Stitching Log'!A1054</f>
        <v>0</v>
      </c>
      <c r="B1054">
        <f>'Stitching Log'!B1054</f>
        <v>0</v>
      </c>
      <c r="C1054">
        <f>'Stitching Log'!C1054</f>
        <v>0</v>
      </c>
      <c r="D1054">
        <f>'Stitching Log'!D1054</f>
        <v>0</v>
      </c>
      <c r="E1054">
        <f>'Stitching Log'!E1054</f>
        <v>0</v>
      </c>
      <c r="F1054">
        <f>'Stitching Log'!F1054</f>
        <v>0</v>
      </c>
    </row>
    <row r="1055" spans="1:6">
      <c r="A1055" s="6">
        <f>'Stitching Log'!A1055</f>
        <v>0</v>
      </c>
      <c r="B1055">
        <f>'Stitching Log'!B1055</f>
        <v>0</v>
      </c>
      <c r="C1055">
        <f>'Stitching Log'!C1055</f>
        <v>0</v>
      </c>
      <c r="D1055">
        <f>'Stitching Log'!D1055</f>
        <v>0</v>
      </c>
      <c r="E1055">
        <f>'Stitching Log'!E1055</f>
        <v>0</v>
      </c>
      <c r="F1055">
        <f>'Stitching Log'!F1055</f>
        <v>0</v>
      </c>
    </row>
    <row r="1056" spans="1:6">
      <c r="A1056" s="6">
        <f>'Stitching Log'!A1056</f>
        <v>0</v>
      </c>
      <c r="B1056">
        <f>'Stitching Log'!B1056</f>
        <v>0</v>
      </c>
      <c r="C1056">
        <f>'Stitching Log'!C1056</f>
        <v>0</v>
      </c>
      <c r="D1056">
        <f>'Stitching Log'!D1056</f>
        <v>0</v>
      </c>
      <c r="E1056">
        <f>'Stitching Log'!E1056</f>
        <v>0</v>
      </c>
      <c r="F1056">
        <f>'Stitching Log'!F1056</f>
        <v>0</v>
      </c>
    </row>
    <row r="1057" spans="1:6">
      <c r="A1057" s="6">
        <f>'Stitching Log'!A1057</f>
        <v>0</v>
      </c>
      <c r="B1057">
        <f>'Stitching Log'!B1057</f>
        <v>0</v>
      </c>
      <c r="C1057">
        <f>'Stitching Log'!C1057</f>
        <v>0</v>
      </c>
      <c r="D1057">
        <f>'Stitching Log'!D1057</f>
        <v>0</v>
      </c>
      <c r="E1057">
        <f>'Stitching Log'!E1057</f>
        <v>0</v>
      </c>
      <c r="F1057">
        <f>'Stitching Log'!F1057</f>
        <v>0</v>
      </c>
    </row>
    <row r="1058" spans="1:6">
      <c r="A1058" s="6">
        <f>'Stitching Log'!A1058</f>
        <v>0</v>
      </c>
      <c r="B1058">
        <f>'Stitching Log'!B1058</f>
        <v>0</v>
      </c>
      <c r="C1058">
        <f>'Stitching Log'!C1058</f>
        <v>0</v>
      </c>
      <c r="D1058">
        <f>'Stitching Log'!D1058</f>
        <v>0</v>
      </c>
      <c r="E1058">
        <f>'Stitching Log'!E1058</f>
        <v>0</v>
      </c>
      <c r="F1058">
        <f>'Stitching Log'!F1058</f>
        <v>0</v>
      </c>
    </row>
    <row r="1059" spans="1:6">
      <c r="A1059" s="6">
        <f>'Stitching Log'!A1059</f>
        <v>0</v>
      </c>
      <c r="B1059">
        <f>'Stitching Log'!B1059</f>
        <v>0</v>
      </c>
      <c r="C1059">
        <f>'Stitching Log'!C1059</f>
        <v>0</v>
      </c>
      <c r="D1059">
        <f>'Stitching Log'!D1059</f>
        <v>0</v>
      </c>
      <c r="E1059">
        <f>'Stitching Log'!E1059</f>
        <v>0</v>
      </c>
      <c r="F1059">
        <f>'Stitching Log'!F1059</f>
        <v>0</v>
      </c>
    </row>
    <row r="1060" spans="1:6">
      <c r="A1060" s="6">
        <f>'Stitching Log'!A1060</f>
        <v>0</v>
      </c>
      <c r="B1060">
        <f>'Stitching Log'!B1060</f>
        <v>0</v>
      </c>
      <c r="C1060">
        <f>'Stitching Log'!C1060</f>
        <v>0</v>
      </c>
      <c r="D1060">
        <f>'Stitching Log'!D1060</f>
        <v>0</v>
      </c>
      <c r="E1060">
        <f>'Stitching Log'!E1060</f>
        <v>0</v>
      </c>
      <c r="F1060">
        <f>'Stitching Log'!F1060</f>
        <v>0</v>
      </c>
    </row>
    <row r="1061" spans="1:6">
      <c r="A1061" s="6">
        <f>'Stitching Log'!A1061</f>
        <v>0</v>
      </c>
      <c r="B1061">
        <f>'Stitching Log'!B1061</f>
        <v>0</v>
      </c>
      <c r="C1061">
        <f>'Stitching Log'!C1061</f>
        <v>0</v>
      </c>
      <c r="D1061">
        <f>'Stitching Log'!D1061</f>
        <v>0</v>
      </c>
      <c r="E1061">
        <f>'Stitching Log'!E1061</f>
        <v>0</v>
      </c>
      <c r="F1061">
        <f>'Stitching Log'!F1061</f>
        <v>0</v>
      </c>
    </row>
    <row r="1062" spans="1:6">
      <c r="A1062" s="6">
        <f>'Stitching Log'!A1062</f>
        <v>0</v>
      </c>
      <c r="B1062">
        <f>'Stitching Log'!B1062</f>
        <v>0</v>
      </c>
      <c r="C1062">
        <f>'Stitching Log'!C1062</f>
        <v>0</v>
      </c>
      <c r="D1062">
        <f>'Stitching Log'!D1062</f>
        <v>0</v>
      </c>
      <c r="E1062">
        <f>'Stitching Log'!E1062</f>
        <v>0</v>
      </c>
      <c r="F1062">
        <f>'Stitching Log'!F1062</f>
        <v>0</v>
      </c>
    </row>
    <row r="1063" spans="1:6">
      <c r="A1063" s="6">
        <f>'Stitching Log'!A1063</f>
        <v>0</v>
      </c>
      <c r="B1063">
        <f>'Stitching Log'!B1063</f>
        <v>0</v>
      </c>
      <c r="C1063">
        <f>'Stitching Log'!C1063</f>
        <v>0</v>
      </c>
      <c r="D1063">
        <f>'Stitching Log'!D1063</f>
        <v>0</v>
      </c>
      <c r="E1063">
        <f>'Stitching Log'!E1063</f>
        <v>0</v>
      </c>
      <c r="F1063">
        <f>'Stitching Log'!F1063</f>
        <v>0</v>
      </c>
    </row>
    <row r="1064" spans="1:6">
      <c r="A1064" s="6">
        <f>'Stitching Log'!A1064</f>
        <v>0</v>
      </c>
      <c r="B1064">
        <f>'Stitching Log'!B1064</f>
        <v>0</v>
      </c>
      <c r="C1064">
        <f>'Stitching Log'!C1064</f>
        <v>0</v>
      </c>
      <c r="D1064">
        <f>'Stitching Log'!D1064</f>
        <v>0</v>
      </c>
      <c r="E1064">
        <f>'Stitching Log'!E1064</f>
        <v>0</v>
      </c>
      <c r="F1064">
        <f>'Stitching Log'!F1064</f>
        <v>0</v>
      </c>
    </row>
    <row r="1065" spans="1:6">
      <c r="A1065" s="6">
        <f>'Stitching Log'!A1065</f>
        <v>0</v>
      </c>
      <c r="B1065">
        <f>'Stitching Log'!B1065</f>
        <v>0</v>
      </c>
      <c r="C1065">
        <f>'Stitching Log'!C1065</f>
        <v>0</v>
      </c>
      <c r="D1065">
        <f>'Stitching Log'!D1065</f>
        <v>0</v>
      </c>
      <c r="E1065">
        <f>'Stitching Log'!E1065</f>
        <v>0</v>
      </c>
      <c r="F1065">
        <f>'Stitching Log'!F1065</f>
        <v>0</v>
      </c>
    </row>
    <row r="1066" spans="1:6">
      <c r="A1066" s="6">
        <f>'Stitching Log'!A1066</f>
        <v>0</v>
      </c>
      <c r="B1066">
        <f>'Stitching Log'!B1066</f>
        <v>0</v>
      </c>
      <c r="C1066">
        <f>'Stitching Log'!C1066</f>
        <v>0</v>
      </c>
      <c r="D1066">
        <f>'Stitching Log'!D1066</f>
        <v>0</v>
      </c>
      <c r="E1066">
        <f>'Stitching Log'!E1066</f>
        <v>0</v>
      </c>
      <c r="F1066">
        <f>'Stitching Log'!F1066</f>
        <v>0</v>
      </c>
    </row>
    <row r="1067" spans="1:6">
      <c r="A1067" s="6">
        <f>'Stitching Log'!A1067</f>
        <v>0</v>
      </c>
      <c r="B1067">
        <f>'Stitching Log'!B1067</f>
        <v>0</v>
      </c>
      <c r="C1067">
        <f>'Stitching Log'!C1067</f>
        <v>0</v>
      </c>
      <c r="D1067">
        <f>'Stitching Log'!D1067</f>
        <v>0</v>
      </c>
      <c r="E1067">
        <f>'Stitching Log'!E1067</f>
        <v>0</v>
      </c>
      <c r="F1067">
        <f>'Stitching Log'!F1067</f>
        <v>0</v>
      </c>
    </row>
    <row r="1068" spans="1:6">
      <c r="A1068" s="6">
        <f>'Stitching Log'!A1068</f>
        <v>0</v>
      </c>
      <c r="B1068">
        <f>'Stitching Log'!B1068</f>
        <v>0</v>
      </c>
      <c r="C1068">
        <f>'Stitching Log'!C1068</f>
        <v>0</v>
      </c>
      <c r="D1068">
        <f>'Stitching Log'!D1068</f>
        <v>0</v>
      </c>
      <c r="E1068">
        <f>'Stitching Log'!E1068</f>
        <v>0</v>
      </c>
      <c r="F1068">
        <f>'Stitching Log'!F1068</f>
        <v>0</v>
      </c>
    </row>
    <row r="1069" spans="1:6">
      <c r="A1069" s="6">
        <f>'Stitching Log'!A1069</f>
        <v>0</v>
      </c>
      <c r="B1069">
        <f>'Stitching Log'!B1069</f>
        <v>0</v>
      </c>
      <c r="C1069">
        <f>'Stitching Log'!C1069</f>
        <v>0</v>
      </c>
      <c r="D1069">
        <f>'Stitching Log'!D1069</f>
        <v>0</v>
      </c>
      <c r="E1069">
        <f>'Stitching Log'!E1069</f>
        <v>0</v>
      </c>
      <c r="F1069">
        <f>'Stitching Log'!F1069</f>
        <v>0</v>
      </c>
    </row>
    <row r="1070" spans="1:6">
      <c r="A1070" s="6">
        <f>'Stitching Log'!A1070</f>
        <v>0</v>
      </c>
      <c r="B1070">
        <f>'Stitching Log'!B1070</f>
        <v>0</v>
      </c>
      <c r="C1070">
        <f>'Stitching Log'!C1070</f>
        <v>0</v>
      </c>
      <c r="D1070">
        <f>'Stitching Log'!D1070</f>
        <v>0</v>
      </c>
      <c r="E1070">
        <f>'Stitching Log'!E1070</f>
        <v>0</v>
      </c>
      <c r="F1070">
        <f>'Stitching Log'!F1070</f>
        <v>0</v>
      </c>
    </row>
    <row r="1071" spans="1:6">
      <c r="A1071" s="6">
        <f>'Stitching Log'!A1071</f>
        <v>0</v>
      </c>
      <c r="B1071">
        <f>'Stitching Log'!B1071</f>
        <v>0</v>
      </c>
      <c r="C1071">
        <f>'Stitching Log'!C1071</f>
        <v>0</v>
      </c>
      <c r="D1071">
        <f>'Stitching Log'!D1071</f>
        <v>0</v>
      </c>
      <c r="E1071">
        <f>'Stitching Log'!E1071</f>
        <v>0</v>
      </c>
      <c r="F1071">
        <f>'Stitching Log'!F1071</f>
        <v>0</v>
      </c>
    </row>
    <row r="1072" spans="1:6">
      <c r="A1072" s="6">
        <f>'Stitching Log'!A1072</f>
        <v>0</v>
      </c>
      <c r="B1072">
        <f>'Stitching Log'!B1072</f>
        <v>0</v>
      </c>
      <c r="C1072">
        <f>'Stitching Log'!C1072</f>
        <v>0</v>
      </c>
      <c r="D1072">
        <f>'Stitching Log'!D1072</f>
        <v>0</v>
      </c>
      <c r="E1072">
        <f>'Stitching Log'!E1072</f>
        <v>0</v>
      </c>
      <c r="F1072">
        <f>'Stitching Log'!F1072</f>
        <v>0</v>
      </c>
    </row>
    <row r="1073" spans="1:6">
      <c r="A1073" s="6">
        <f>'Stitching Log'!A1073</f>
        <v>0</v>
      </c>
      <c r="B1073">
        <f>'Stitching Log'!B1073</f>
        <v>0</v>
      </c>
      <c r="C1073">
        <f>'Stitching Log'!C1073</f>
        <v>0</v>
      </c>
      <c r="D1073">
        <f>'Stitching Log'!D1073</f>
        <v>0</v>
      </c>
      <c r="E1073">
        <f>'Stitching Log'!E1073</f>
        <v>0</v>
      </c>
      <c r="F1073">
        <f>'Stitching Log'!F1073</f>
        <v>0</v>
      </c>
    </row>
    <row r="1074" spans="1:6">
      <c r="A1074" s="6">
        <f>'Stitching Log'!A1074</f>
        <v>0</v>
      </c>
      <c r="B1074">
        <f>'Stitching Log'!B1074</f>
        <v>0</v>
      </c>
      <c r="C1074">
        <f>'Stitching Log'!C1074</f>
        <v>0</v>
      </c>
      <c r="D1074">
        <f>'Stitching Log'!D1074</f>
        <v>0</v>
      </c>
      <c r="E1074">
        <f>'Stitching Log'!E1074</f>
        <v>0</v>
      </c>
      <c r="F1074">
        <f>'Stitching Log'!F1074</f>
        <v>0</v>
      </c>
    </row>
    <row r="1075" spans="1:6">
      <c r="A1075" s="6">
        <f>'Stitching Log'!A1075</f>
        <v>0</v>
      </c>
      <c r="B1075">
        <f>'Stitching Log'!B1075</f>
        <v>0</v>
      </c>
      <c r="C1075">
        <f>'Stitching Log'!C1075</f>
        <v>0</v>
      </c>
      <c r="D1075">
        <f>'Stitching Log'!D1075</f>
        <v>0</v>
      </c>
      <c r="E1075">
        <f>'Stitching Log'!E1075</f>
        <v>0</v>
      </c>
      <c r="F1075">
        <f>'Stitching Log'!F1075</f>
        <v>0</v>
      </c>
    </row>
    <row r="1076" spans="1:6">
      <c r="A1076" s="6">
        <f>'Stitching Log'!A1076</f>
        <v>0</v>
      </c>
      <c r="B1076">
        <f>'Stitching Log'!B1076</f>
        <v>0</v>
      </c>
      <c r="C1076">
        <f>'Stitching Log'!C1076</f>
        <v>0</v>
      </c>
      <c r="D1076">
        <f>'Stitching Log'!D1076</f>
        <v>0</v>
      </c>
      <c r="E1076">
        <f>'Stitching Log'!E1076</f>
        <v>0</v>
      </c>
      <c r="F1076">
        <f>'Stitching Log'!F1076</f>
        <v>0</v>
      </c>
    </row>
    <row r="1077" spans="1:6">
      <c r="A1077" s="6">
        <f>'Stitching Log'!A1077</f>
        <v>0</v>
      </c>
      <c r="B1077">
        <f>'Stitching Log'!B1077</f>
        <v>0</v>
      </c>
      <c r="C1077">
        <f>'Stitching Log'!C1077</f>
        <v>0</v>
      </c>
      <c r="D1077">
        <f>'Stitching Log'!D1077</f>
        <v>0</v>
      </c>
      <c r="E1077">
        <f>'Stitching Log'!E1077</f>
        <v>0</v>
      </c>
      <c r="F1077">
        <f>'Stitching Log'!F1077</f>
        <v>0</v>
      </c>
    </row>
    <row r="1078" spans="1:6">
      <c r="A1078" s="6">
        <f>'Stitching Log'!A1078</f>
        <v>0</v>
      </c>
      <c r="B1078">
        <f>'Stitching Log'!B1078</f>
        <v>0</v>
      </c>
      <c r="C1078">
        <f>'Stitching Log'!C1078</f>
        <v>0</v>
      </c>
      <c r="D1078">
        <f>'Stitching Log'!D1078</f>
        <v>0</v>
      </c>
      <c r="E1078">
        <f>'Stitching Log'!E1078</f>
        <v>0</v>
      </c>
      <c r="F1078">
        <f>'Stitching Log'!F1078</f>
        <v>0</v>
      </c>
    </row>
    <row r="1079" spans="1:6">
      <c r="A1079" s="6">
        <f>'Stitching Log'!A1079</f>
        <v>0</v>
      </c>
      <c r="B1079">
        <f>'Stitching Log'!B1079</f>
        <v>0</v>
      </c>
      <c r="C1079">
        <f>'Stitching Log'!C1079</f>
        <v>0</v>
      </c>
      <c r="D1079">
        <f>'Stitching Log'!D1079</f>
        <v>0</v>
      </c>
      <c r="E1079">
        <f>'Stitching Log'!E1079</f>
        <v>0</v>
      </c>
      <c r="F1079">
        <f>'Stitching Log'!F1079</f>
        <v>0</v>
      </c>
    </row>
    <row r="1080" spans="1:6">
      <c r="A1080" s="6">
        <f>'Stitching Log'!A1080</f>
        <v>0</v>
      </c>
      <c r="B1080">
        <f>'Stitching Log'!B1080</f>
        <v>0</v>
      </c>
      <c r="C1080">
        <f>'Stitching Log'!C1080</f>
        <v>0</v>
      </c>
      <c r="D1080">
        <f>'Stitching Log'!D1080</f>
        <v>0</v>
      </c>
      <c r="E1080">
        <f>'Stitching Log'!E1080</f>
        <v>0</v>
      </c>
      <c r="F1080">
        <f>'Stitching Log'!F1080</f>
        <v>0</v>
      </c>
    </row>
    <row r="1081" spans="1:6">
      <c r="A1081" s="6">
        <f>'Stitching Log'!A1081</f>
        <v>0</v>
      </c>
      <c r="B1081">
        <f>'Stitching Log'!B1081</f>
        <v>0</v>
      </c>
      <c r="C1081">
        <f>'Stitching Log'!C1081</f>
        <v>0</v>
      </c>
      <c r="D1081">
        <f>'Stitching Log'!D1081</f>
        <v>0</v>
      </c>
      <c r="E1081">
        <f>'Stitching Log'!E1081</f>
        <v>0</v>
      </c>
      <c r="F1081">
        <f>'Stitching Log'!F1081</f>
        <v>0</v>
      </c>
    </row>
    <row r="1082" spans="1:6">
      <c r="A1082" s="6">
        <f>'Stitching Log'!A1082</f>
        <v>0</v>
      </c>
      <c r="B1082">
        <f>'Stitching Log'!B1082</f>
        <v>0</v>
      </c>
      <c r="C1082">
        <f>'Stitching Log'!C1082</f>
        <v>0</v>
      </c>
      <c r="D1082">
        <f>'Stitching Log'!D1082</f>
        <v>0</v>
      </c>
      <c r="E1082">
        <f>'Stitching Log'!E1082</f>
        <v>0</v>
      </c>
      <c r="F1082">
        <f>'Stitching Log'!F1082</f>
        <v>0</v>
      </c>
    </row>
    <row r="1083" spans="1:6">
      <c r="A1083" s="6">
        <f>'Stitching Log'!A1083</f>
        <v>0</v>
      </c>
      <c r="B1083">
        <f>'Stitching Log'!B1083</f>
        <v>0</v>
      </c>
      <c r="C1083">
        <f>'Stitching Log'!C1083</f>
        <v>0</v>
      </c>
      <c r="D1083">
        <f>'Stitching Log'!D1083</f>
        <v>0</v>
      </c>
      <c r="E1083">
        <f>'Stitching Log'!E1083</f>
        <v>0</v>
      </c>
      <c r="F1083">
        <f>'Stitching Log'!F1083</f>
        <v>0</v>
      </c>
    </row>
    <row r="1084" spans="1:6">
      <c r="A1084" s="6">
        <f>'Stitching Log'!A1084</f>
        <v>0</v>
      </c>
      <c r="B1084">
        <f>'Stitching Log'!B1084</f>
        <v>0</v>
      </c>
      <c r="C1084">
        <f>'Stitching Log'!C1084</f>
        <v>0</v>
      </c>
      <c r="D1084">
        <f>'Stitching Log'!D1084</f>
        <v>0</v>
      </c>
      <c r="E1084">
        <f>'Stitching Log'!E1084</f>
        <v>0</v>
      </c>
      <c r="F1084">
        <f>'Stitching Log'!F1084</f>
        <v>0</v>
      </c>
    </row>
    <row r="1085" spans="1:6">
      <c r="A1085" s="6">
        <f>'Stitching Log'!A1085</f>
        <v>0</v>
      </c>
      <c r="B1085">
        <f>'Stitching Log'!B1085</f>
        <v>0</v>
      </c>
      <c r="C1085">
        <f>'Stitching Log'!C1085</f>
        <v>0</v>
      </c>
      <c r="D1085">
        <f>'Stitching Log'!D1085</f>
        <v>0</v>
      </c>
      <c r="E1085">
        <f>'Stitching Log'!E1085</f>
        <v>0</v>
      </c>
      <c r="F1085">
        <f>'Stitching Log'!F1085</f>
        <v>0</v>
      </c>
    </row>
    <row r="1086" spans="1:6">
      <c r="A1086" s="6">
        <f>'Stitching Log'!A1086</f>
        <v>0</v>
      </c>
      <c r="B1086">
        <f>'Stitching Log'!B1086</f>
        <v>0</v>
      </c>
      <c r="C1086">
        <f>'Stitching Log'!C1086</f>
        <v>0</v>
      </c>
      <c r="D1086">
        <f>'Stitching Log'!D1086</f>
        <v>0</v>
      </c>
      <c r="E1086">
        <f>'Stitching Log'!E1086</f>
        <v>0</v>
      </c>
      <c r="F1086">
        <f>'Stitching Log'!F1086</f>
        <v>0</v>
      </c>
    </row>
    <row r="1087" spans="1:6">
      <c r="A1087" s="6">
        <f>'Stitching Log'!A1087</f>
        <v>0</v>
      </c>
      <c r="B1087">
        <f>'Stitching Log'!B1087</f>
        <v>0</v>
      </c>
      <c r="C1087">
        <f>'Stitching Log'!C1087</f>
        <v>0</v>
      </c>
      <c r="D1087">
        <f>'Stitching Log'!D1087</f>
        <v>0</v>
      </c>
      <c r="E1087">
        <f>'Stitching Log'!E1087</f>
        <v>0</v>
      </c>
      <c r="F1087">
        <f>'Stitching Log'!F1087</f>
        <v>0</v>
      </c>
    </row>
    <row r="1088" spans="1:6">
      <c r="A1088" s="6">
        <f>'Stitching Log'!A1088</f>
        <v>0</v>
      </c>
      <c r="B1088">
        <f>'Stitching Log'!B1088</f>
        <v>0</v>
      </c>
      <c r="C1088">
        <f>'Stitching Log'!C1088</f>
        <v>0</v>
      </c>
      <c r="D1088">
        <f>'Stitching Log'!D1088</f>
        <v>0</v>
      </c>
      <c r="E1088">
        <f>'Stitching Log'!E1088</f>
        <v>0</v>
      </c>
      <c r="F1088">
        <f>'Stitching Log'!F1088</f>
        <v>0</v>
      </c>
    </row>
    <row r="1089" spans="1:6">
      <c r="A1089" s="6">
        <f>'Stitching Log'!A1089</f>
        <v>0</v>
      </c>
      <c r="B1089">
        <f>'Stitching Log'!B1089</f>
        <v>0</v>
      </c>
      <c r="C1089">
        <f>'Stitching Log'!C1089</f>
        <v>0</v>
      </c>
      <c r="D1089">
        <f>'Stitching Log'!D1089</f>
        <v>0</v>
      </c>
      <c r="E1089">
        <f>'Stitching Log'!E1089</f>
        <v>0</v>
      </c>
      <c r="F1089">
        <f>'Stitching Log'!F1089</f>
        <v>0</v>
      </c>
    </row>
    <row r="1090" spans="1:6">
      <c r="A1090" s="6">
        <f>'Stitching Log'!A1090</f>
        <v>0</v>
      </c>
      <c r="B1090">
        <f>'Stitching Log'!B1090</f>
        <v>0</v>
      </c>
      <c r="C1090">
        <f>'Stitching Log'!C1090</f>
        <v>0</v>
      </c>
      <c r="D1090">
        <f>'Stitching Log'!D1090</f>
        <v>0</v>
      </c>
      <c r="E1090">
        <f>'Stitching Log'!E1090</f>
        <v>0</v>
      </c>
      <c r="F1090">
        <f>'Stitching Log'!F1090</f>
        <v>0</v>
      </c>
    </row>
    <row r="1091" spans="1:6">
      <c r="A1091" s="6">
        <f>'Stitching Log'!A1091</f>
        <v>0</v>
      </c>
      <c r="B1091">
        <f>'Stitching Log'!B1091</f>
        <v>0</v>
      </c>
      <c r="C1091">
        <f>'Stitching Log'!C1091</f>
        <v>0</v>
      </c>
      <c r="D1091">
        <f>'Stitching Log'!D1091</f>
        <v>0</v>
      </c>
      <c r="E1091">
        <f>'Stitching Log'!E1091</f>
        <v>0</v>
      </c>
      <c r="F1091">
        <f>'Stitching Log'!F1091</f>
        <v>0</v>
      </c>
    </row>
    <row r="1092" spans="1:6">
      <c r="A1092" s="6">
        <f>'Stitching Log'!A1092</f>
        <v>0</v>
      </c>
      <c r="B1092">
        <f>'Stitching Log'!B1092</f>
        <v>0</v>
      </c>
      <c r="C1092">
        <f>'Stitching Log'!C1092</f>
        <v>0</v>
      </c>
      <c r="D1092">
        <f>'Stitching Log'!D1092</f>
        <v>0</v>
      </c>
      <c r="E1092">
        <f>'Stitching Log'!E1092</f>
        <v>0</v>
      </c>
      <c r="F1092">
        <f>'Stitching Log'!F1092</f>
        <v>0</v>
      </c>
    </row>
    <row r="1093" spans="1:6">
      <c r="A1093" s="6">
        <f>'Stitching Log'!A1093</f>
        <v>0</v>
      </c>
      <c r="B1093">
        <f>'Stitching Log'!B1093</f>
        <v>0</v>
      </c>
      <c r="C1093">
        <f>'Stitching Log'!C1093</f>
        <v>0</v>
      </c>
      <c r="D1093">
        <f>'Stitching Log'!D1093</f>
        <v>0</v>
      </c>
      <c r="E1093">
        <f>'Stitching Log'!E1093</f>
        <v>0</v>
      </c>
      <c r="F1093">
        <f>'Stitching Log'!F1093</f>
        <v>0</v>
      </c>
    </row>
    <row r="1094" spans="1:6">
      <c r="A1094" s="6">
        <f>'Stitching Log'!A1094</f>
        <v>0</v>
      </c>
      <c r="B1094">
        <f>'Stitching Log'!B1094</f>
        <v>0</v>
      </c>
      <c r="C1094">
        <f>'Stitching Log'!C1094</f>
        <v>0</v>
      </c>
      <c r="D1094">
        <f>'Stitching Log'!D1094</f>
        <v>0</v>
      </c>
      <c r="E1094">
        <f>'Stitching Log'!E1094</f>
        <v>0</v>
      </c>
      <c r="F1094">
        <f>'Stitching Log'!F1094</f>
        <v>0</v>
      </c>
    </row>
    <row r="1095" spans="1:6">
      <c r="A1095" s="6">
        <f>'Stitching Log'!A1095</f>
        <v>0</v>
      </c>
      <c r="B1095">
        <f>'Stitching Log'!B1095</f>
        <v>0</v>
      </c>
      <c r="C1095">
        <f>'Stitching Log'!C1095</f>
        <v>0</v>
      </c>
      <c r="D1095">
        <f>'Stitching Log'!D1095</f>
        <v>0</v>
      </c>
      <c r="E1095">
        <f>'Stitching Log'!E1095</f>
        <v>0</v>
      </c>
      <c r="F1095">
        <f>'Stitching Log'!F1095</f>
        <v>0</v>
      </c>
    </row>
    <row r="1096" spans="1:6">
      <c r="A1096" s="6">
        <f>'Stitching Log'!A1096</f>
        <v>0</v>
      </c>
      <c r="B1096">
        <f>'Stitching Log'!B1096</f>
        <v>0</v>
      </c>
      <c r="C1096">
        <f>'Stitching Log'!C1096</f>
        <v>0</v>
      </c>
      <c r="D1096">
        <f>'Stitching Log'!D1096</f>
        <v>0</v>
      </c>
      <c r="E1096">
        <f>'Stitching Log'!E1096</f>
        <v>0</v>
      </c>
      <c r="F1096">
        <f>'Stitching Log'!F1096</f>
        <v>0</v>
      </c>
    </row>
    <row r="1097" spans="1:6">
      <c r="A1097" s="6">
        <f>'Stitching Log'!A1097</f>
        <v>0</v>
      </c>
      <c r="B1097">
        <f>'Stitching Log'!B1097</f>
        <v>0</v>
      </c>
      <c r="C1097">
        <f>'Stitching Log'!C1097</f>
        <v>0</v>
      </c>
      <c r="D1097">
        <f>'Stitching Log'!D1097</f>
        <v>0</v>
      </c>
      <c r="E1097">
        <f>'Stitching Log'!E1097</f>
        <v>0</v>
      </c>
      <c r="F1097">
        <f>'Stitching Log'!F1097</f>
        <v>0</v>
      </c>
    </row>
    <row r="1098" spans="1:6">
      <c r="A1098" s="6">
        <f>'Stitching Log'!A1098</f>
        <v>0</v>
      </c>
      <c r="B1098">
        <f>'Stitching Log'!B1098</f>
        <v>0</v>
      </c>
      <c r="C1098">
        <f>'Stitching Log'!C1098</f>
        <v>0</v>
      </c>
      <c r="D1098">
        <f>'Stitching Log'!D1098</f>
        <v>0</v>
      </c>
      <c r="E1098">
        <f>'Stitching Log'!E1098</f>
        <v>0</v>
      </c>
      <c r="F1098">
        <f>'Stitching Log'!F1098</f>
        <v>0</v>
      </c>
    </row>
    <row r="1099" spans="1:6">
      <c r="A1099" s="6">
        <f>'Stitching Log'!A1099</f>
        <v>0</v>
      </c>
      <c r="B1099">
        <f>'Stitching Log'!B1099</f>
        <v>0</v>
      </c>
      <c r="C1099">
        <f>'Stitching Log'!C1099</f>
        <v>0</v>
      </c>
      <c r="D1099">
        <f>'Stitching Log'!D1099</f>
        <v>0</v>
      </c>
      <c r="E1099">
        <f>'Stitching Log'!E1099</f>
        <v>0</v>
      </c>
      <c r="F1099">
        <f>'Stitching Log'!F1099</f>
        <v>0</v>
      </c>
    </row>
    <row r="1100" spans="1:6">
      <c r="A1100" s="6">
        <f>'Stitching Log'!A1100</f>
        <v>0</v>
      </c>
      <c r="B1100">
        <f>'Stitching Log'!B1100</f>
        <v>0</v>
      </c>
      <c r="C1100">
        <f>'Stitching Log'!C1100</f>
        <v>0</v>
      </c>
      <c r="D1100">
        <f>'Stitching Log'!D1100</f>
        <v>0</v>
      </c>
      <c r="E1100">
        <f>'Stitching Log'!E1100</f>
        <v>0</v>
      </c>
      <c r="F1100">
        <f>'Stitching Log'!F1100</f>
        <v>0</v>
      </c>
    </row>
    <row r="1101" spans="1:6">
      <c r="A1101" s="6">
        <f>'Stitching Log'!A1101</f>
        <v>0</v>
      </c>
      <c r="B1101">
        <f>'Stitching Log'!B1101</f>
        <v>0</v>
      </c>
      <c r="C1101">
        <f>'Stitching Log'!C1101</f>
        <v>0</v>
      </c>
      <c r="D1101">
        <f>'Stitching Log'!D1101</f>
        <v>0</v>
      </c>
      <c r="E1101">
        <f>'Stitching Log'!E1101</f>
        <v>0</v>
      </c>
      <c r="F1101">
        <f>'Stitching Log'!F1101</f>
        <v>0</v>
      </c>
    </row>
    <row r="1102" spans="1:6">
      <c r="A1102" s="6">
        <f>'Stitching Log'!A1102</f>
        <v>0</v>
      </c>
      <c r="B1102">
        <f>'Stitching Log'!B1102</f>
        <v>0</v>
      </c>
      <c r="C1102">
        <f>'Stitching Log'!C1102</f>
        <v>0</v>
      </c>
      <c r="D1102">
        <f>'Stitching Log'!D1102</f>
        <v>0</v>
      </c>
      <c r="E1102">
        <f>'Stitching Log'!E1102</f>
        <v>0</v>
      </c>
      <c r="F1102">
        <f>'Stitching Log'!F1102</f>
        <v>0</v>
      </c>
    </row>
    <row r="1103" spans="1:6">
      <c r="A1103" s="6">
        <f>'Stitching Log'!A1103</f>
        <v>0</v>
      </c>
      <c r="B1103">
        <f>'Stitching Log'!B1103</f>
        <v>0</v>
      </c>
      <c r="C1103">
        <f>'Stitching Log'!C1103</f>
        <v>0</v>
      </c>
      <c r="D1103">
        <f>'Stitching Log'!D1103</f>
        <v>0</v>
      </c>
      <c r="E1103">
        <f>'Stitching Log'!E1103</f>
        <v>0</v>
      </c>
      <c r="F1103">
        <f>'Stitching Log'!F1103</f>
        <v>0</v>
      </c>
    </row>
    <row r="1104" spans="1:6">
      <c r="A1104" s="6">
        <f>'Stitching Log'!A1104</f>
        <v>0</v>
      </c>
      <c r="B1104">
        <f>'Stitching Log'!B1104</f>
        <v>0</v>
      </c>
      <c r="C1104">
        <f>'Stitching Log'!C1104</f>
        <v>0</v>
      </c>
      <c r="D1104">
        <f>'Stitching Log'!D1104</f>
        <v>0</v>
      </c>
      <c r="E1104">
        <f>'Stitching Log'!E1104</f>
        <v>0</v>
      </c>
      <c r="F1104">
        <f>'Stitching Log'!F1104</f>
        <v>0</v>
      </c>
    </row>
    <row r="1105" spans="1:6">
      <c r="A1105" s="6">
        <f>'Stitching Log'!A1105</f>
        <v>0</v>
      </c>
      <c r="B1105">
        <f>'Stitching Log'!B1105</f>
        <v>0</v>
      </c>
      <c r="C1105">
        <f>'Stitching Log'!C1105</f>
        <v>0</v>
      </c>
      <c r="D1105">
        <f>'Stitching Log'!D1105</f>
        <v>0</v>
      </c>
      <c r="E1105">
        <f>'Stitching Log'!E1105</f>
        <v>0</v>
      </c>
      <c r="F1105">
        <f>'Stitching Log'!F1105</f>
        <v>0</v>
      </c>
    </row>
    <row r="1106" spans="1:6">
      <c r="A1106" s="6">
        <f>'Stitching Log'!A1106</f>
        <v>0</v>
      </c>
      <c r="B1106">
        <f>'Stitching Log'!B1106</f>
        <v>0</v>
      </c>
      <c r="C1106">
        <f>'Stitching Log'!C1106</f>
        <v>0</v>
      </c>
      <c r="D1106">
        <f>'Stitching Log'!D1106</f>
        <v>0</v>
      </c>
      <c r="E1106">
        <f>'Stitching Log'!E1106</f>
        <v>0</v>
      </c>
      <c r="F1106">
        <f>'Stitching Log'!F1106</f>
        <v>0</v>
      </c>
    </row>
    <row r="1107" spans="1:6">
      <c r="A1107" s="6">
        <f>'Stitching Log'!A1107</f>
        <v>0</v>
      </c>
      <c r="B1107">
        <f>'Stitching Log'!B1107</f>
        <v>0</v>
      </c>
      <c r="C1107">
        <f>'Stitching Log'!C1107</f>
        <v>0</v>
      </c>
      <c r="D1107">
        <f>'Stitching Log'!D1107</f>
        <v>0</v>
      </c>
      <c r="E1107">
        <f>'Stitching Log'!E1107</f>
        <v>0</v>
      </c>
      <c r="F1107">
        <f>'Stitching Log'!F1107</f>
        <v>0</v>
      </c>
    </row>
    <row r="1108" spans="1:6">
      <c r="A1108" s="6">
        <f>'Stitching Log'!A1108</f>
        <v>0</v>
      </c>
      <c r="B1108">
        <f>'Stitching Log'!B1108</f>
        <v>0</v>
      </c>
      <c r="C1108">
        <f>'Stitching Log'!C1108</f>
        <v>0</v>
      </c>
      <c r="D1108">
        <f>'Stitching Log'!D1108</f>
        <v>0</v>
      </c>
      <c r="E1108">
        <f>'Stitching Log'!E1108</f>
        <v>0</v>
      </c>
      <c r="F1108">
        <f>'Stitching Log'!F1108</f>
        <v>0</v>
      </c>
    </row>
    <row r="1109" spans="1:6">
      <c r="A1109" s="6">
        <f>'Stitching Log'!A1109</f>
        <v>0</v>
      </c>
      <c r="B1109">
        <f>'Stitching Log'!B1109</f>
        <v>0</v>
      </c>
      <c r="C1109">
        <f>'Stitching Log'!C1109</f>
        <v>0</v>
      </c>
      <c r="D1109">
        <f>'Stitching Log'!D1109</f>
        <v>0</v>
      </c>
      <c r="E1109">
        <f>'Stitching Log'!E1109</f>
        <v>0</v>
      </c>
      <c r="F1109">
        <f>'Stitching Log'!F1109</f>
        <v>0</v>
      </c>
    </row>
    <row r="1110" spans="1:6">
      <c r="A1110" s="6">
        <f>'Stitching Log'!A1110</f>
        <v>0</v>
      </c>
      <c r="B1110">
        <f>'Stitching Log'!B1110</f>
        <v>0</v>
      </c>
      <c r="C1110">
        <f>'Stitching Log'!C1110</f>
        <v>0</v>
      </c>
      <c r="D1110">
        <f>'Stitching Log'!D1110</f>
        <v>0</v>
      </c>
      <c r="E1110">
        <f>'Stitching Log'!E1110</f>
        <v>0</v>
      </c>
      <c r="F1110">
        <f>'Stitching Log'!F1110</f>
        <v>0</v>
      </c>
    </row>
    <row r="1111" spans="1:6">
      <c r="A1111" s="6">
        <f>'Stitching Log'!A1111</f>
        <v>0</v>
      </c>
      <c r="B1111">
        <f>'Stitching Log'!B1111</f>
        <v>0</v>
      </c>
      <c r="C1111">
        <f>'Stitching Log'!C1111</f>
        <v>0</v>
      </c>
      <c r="D1111">
        <f>'Stitching Log'!D1111</f>
        <v>0</v>
      </c>
      <c r="E1111">
        <f>'Stitching Log'!E1111</f>
        <v>0</v>
      </c>
      <c r="F1111">
        <f>'Stitching Log'!F1111</f>
        <v>0</v>
      </c>
    </row>
    <row r="1112" spans="1:6">
      <c r="A1112" s="6">
        <f>'Stitching Log'!A1112</f>
        <v>0</v>
      </c>
      <c r="B1112">
        <f>'Stitching Log'!B1112</f>
        <v>0</v>
      </c>
      <c r="C1112">
        <f>'Stitching Log'!C1112</f>
        <v>0</v>
      </c>
      <c r="D1112">
        <f>'Stitching Log'!D1112</f>
        <v>0</v>
      </c>
      <c r="E1112">
        <f>'Stitching Log'!E1112</f>
        <v>0</v>
      </c>
      <c r="F1112">
        <f>'Stitching Log'!F1112</f>
        <v>0</v>
      </c>
    </row>
    <row r="1113" spans="1:6">
      <c r="A1113" s="6">
        <f>'Stitching Log'!A1113</f>
        <v>0</v>
      </c>
      <c r="B1113">
        <f>'Stitching Log'!B1113</f>
        <v>0</v>
      </c>
      <c r="C1113">
        <f>'Stitching Log'!C1113</f>
        <v>0</v>
      </c>
      <c r="D1113">
        <f>'Stitching Log'!D1113</f>
        <v>0</v>
      </c>
      <c r="E1113">
        <f>'Stitching Log'!E1113</f>
        <v>0</v>
      </c>
      <c r="F1113">
        <f>'Stitching Log'!F1113</f>
        <v>0</v>
      </c>
    </row>
    <row r="1114" spans="1:6">
      <c r="A1114" s="6">
        <f>'Stitching Log'!A1114</f>
        <v>0</v>
      </c>
      <c r="B1114">
        <f>'Stitching Log'!B1114</f>
        <v>0</v>
      </c>
      <c r="C1114">
        <f>'Stitching Log'!C1114</f>
        <v>0</v>
      </c>
      <c r="D1114">
        <f>'Stitching Log'!D1114</f>
        <v>0</v>
      </c>
      <c r="E1114">
        <f>'Stitching Log'!E1114</f>
        <v>0</v>
      </c>
      <c r="F1114">
        <f>'Stitching Log'!F1114</f>
        <v>0</v>
      </c>
    </row>
    <row r="1115" spans="1:6">
      <c r="A1115" s="6">
        <f>'Stitching Log'!A1115</f>
        <v>0</v>
      </c>
      <c r="B1115">
        <f>'Stitching Log'!B1115</f>
        <v>0</v>
      </c>
      <c r="C1115">
        <f>'Stitching Log'!C1115</f>
        <v>0</v>
      </c>
      <c r="D1115">
        <f>'Stitching Log'!D1115</f>
        <v>0</v>
      </c>
      <c r="E1115">
        <f>'Stitching Log'!E1115</f>
        <v>0</v>
      </c>
      <c r="F1115">
        <f>'Stitching Log'!F1115</f>
        <v>0</v>
      </c>
    </row>
    <row r="1116" spans="1:6">
      <c r="A1116" s="6">
        <f>'Stitching Log'!A1116</f>
        <v>0</v>
      </c>
      <c r="B1116">
        <f>'Stitching Log'!B1116</f>
        <v>0</v>
      </c>
      <c r="C1116">
        <f>'Stitching Log'!C1116</f>
        <v>0</v>
      </c>
      <c r="D1116">
        <f>'Stitching Log'!D1116</f>
        <v>0</v>
      </c>
      <c r="E1116">
        <f>'Stitching Log'!E1116</f>
        <v>0</v>
      </c>
      <c r="F1116">
        <f>'Stitching Log'!F1116</f>
        <v>0</v>
      </c>
    </row>
    <row r="1117" spans="1:6">
      <c r="A1117" s="6">
        <f>'Stitching Log'!A1117</f>
        <v>0</v>
      </c>
      <c r="B1117">
        <f>'Stitching Log'!B1117</f>
        <v>0</v>
      </c>
      <c r="C1117">
        <f>'Stitching Log'!C1117</f>
        <v>0</v>
      </c>
      <c r="D1117">
        <f>'Stitching Log'!D1117</f>
        <v>0</v>
      </c>
      <c r="E1117">
        <f>'Stitching Log'!E1117</f>
        <v>0</v>
      </c>
      <c r="F1117">
        <f>'Stitching Log'!F1117</f>
        <v>0</v>
      </c>
    </row>
    <row r="1118" spans="1:6">
      <c r="A1118" s="6">
        <f>'Stitching Log'!A1118</f>
        <v>0</v>
      </c>
      <c r="B1118">
        <f>'Stitching Log'!B1118</f>
        <v>0</v>
      </c>
      <c r="C1118">
        <f>'Stitching Log'!C1118</f>
        <v>0</v>
      </c>
      <c r="D1118">
        <f>'Stitching Log'!D1118</f>
        <v>0</v>
      </c>
      <c r="E1118">
        <f>'Stitching Log'!E1118</f>
        <v>0</v>
      </c>
      <c r="F1118">
        <f>'Stitching Log'!F1118</f>
        <v>0</v>
      </c>
    </row>
    <row r="1119" spans="1:6">
      <c r="A1119" s="6">
        <f>'Stitching Log'!A1119</f>
        <v>0</v>
      </c>
      <c r="B1119">
        <f>'Stitching Log'!B1119</f>
        <v>0</v>
      </c>
      <c r="C1119">
        <f>'Stitching Log'!C1119</f>
        <v>0</v>
      </c>
      <c r="D1119">
        <f>'Stitching Log'!D1119</f>
        <v>0</v>
      </c>
      <c r="E1119">
        <f>'Stitching Log'!E1119</f>
        <v>0</v>
      </c>
      <c r="F1119">
        <f>'Stitching Log'!F1119</f>
        <v>0</v>
      </c>
    </row>
    <row r="1120" spans="1:6">
      <c r="A1120" s="6">
        <f>'Stitching Log'!A1120</f>
        <v>0</v>
      </c>
      <c r="B1120">
        <f>'Stitching Log'!B1120</f>
        <v>0</v>
      </c>
      <c r="C1120">
        <f>'Stitching Log'!C1120</f>
        <v>0</v>
      </c>
      <c r="D1120">
        <f>'Stitching Log'!D1120</f>
        <v>0</v>
      </c>
      <c r="E1120">
        <f>'Stitching Log'!E1120</f>
        <v>0</v>
      </c>
      <c r="F1120">
        <f>'Stitching Log'!F1120</f>
        <v>0</v>
      </c>
    </row>
    <row r="1121" spans="1:6">
      <c r="A1121" s="6">
        <f>'Stitching Log'!A1121</f>
        <v>0</v>
      </c>
      <c r="B1121">
        <f>'Stitching Log'!B1121</f>
        <v>0</v>
      </c>
      <c r="C1121">
        <f>'Stitching Log'!C1121</f>
        <v>0</v>
      </c>
      <c r="D1121">
        <f>'Stitching Log'!D1121</f>
        <v>0</v>
      </c>
      <c r="E1121">
        <f>'Stitching Log'!E1121</f>
        <v>0</v>
      </c>
      <c r="F1121">
        <f>'Stitching Log'!F1121</f>
        <v>0</v>
      </c>
    </row>
    <row r="1122" spans="1:6">
      <c r="A1122" s="6">
        <f>'Stitching Log'!A1122</f>
        <v>0</v>
      </c>
      <c r="B1122">
        <f>'Stitching Log'!B1122</f>
        <v>0</v>
      </c>
      <c r="C1122">
        <f>'Stitching Log'!C1122</f>
        <v>0</v>
      </c>
      <c r="D1122">
        <f>'Stitching Log'!D1122</f>
        <v>0</v>
      </c>
      <c r="E1122">
        <f>'Stitching Log'!E1122</f>
        <v>0</v>
      </c>
      <c r="F1122">
        <f>'Stitching Log'!F1122</f>
        <v>0</v>
      </c>
    </row>
    <row r="1123" spans="1:6">
      <c r="A1123" s="6">
        <f>'Stitching Log'!A1123</f>
        <v>0</v>
      </c>
      <c r="B1123">
        <f>'Stitching Log'!B1123</f>
        <v>0</v>
      </c>
      <c r="C1123">
        <f>'Stitching Log'!C1123</f>
        <v>0</v>
      </c>
      <c r="D1123">
        <f>'Stitching Log'!D1123</f>
        <v>0</v>
      </c>
      <c r="E1123">
        <f>'Stitching Log'!E1123</f>
        <v>0</v>
      </c>
      <c r="F1123">
        <f>'Stitching Log'!F1123</f>
        <v>0</v>
      </c>
    </row>
    <row r="1124" spans="1:6">
      <c r="A1124" s="6">
        <f>'Stitching Log'!A1124</f>
        <v>0</v>
      </c>
      <c r="B1124">
        <f>'Stitching Log'!B1124</f>
        <v>0</v>
      </c>
      <c r="C1124">
        <f>'Stitching Log'!C1124</f>
        <v>0</v>
      </c>
      <c r="D1124">
        <f>'Stitching Log'!D1124</f>
        <v>0</v>
      </c>
      <c r="E1124">
        <f>'Stitching Log'!E1124</f>
        <v>0</v>
      </c>
      <c r="F1124">
        <f>'Stitching Log'!F1124</f>
        <v>0</v>
      </c>
    </row>
    <row r="1125" spans="1:6">
      <c r="A1125" s="6">
        <f>'Stitching Log'!A1125</f>
        <v>0</v>
      </c>
      <c r="B1125">
        <f>'Stitching Log'!B1125</f>
        <v>0</v>
      </c>
      <c r="C1125">
        <f>'Stitching Log'!C1125</f>
        <v>0</v>
      </c>
      <c r="D1125">
        <f>'Stitching Log'!D1125</f>
        <v>0</v>
      </c>
      <c r="E1125">
        <f>'Stitching Log'!E1125</f>
        <v>0</v>
      </c>
      <c r="F1125">
        <f>'Stitching Log'!F1125</f>
        <v>0</v>
      </c>
    </row>
    <row r="1126" spans="1:6">
      <c r="A1126" s="6">
        <f>'Stitching Log'!A1126</f>
        <v>0</v>
      </c>
      <c r="B1126">
        <f>'Stitching Log'!B1126</f>
        <v>0</v>
      </c>
      <c r="C1126">
        <f>'Stitching Log'!C1126</f>
        <v>0</v>
      </c>
      <c r="D1126">
        <f>'Stitching Log'!D1126</f>
        <v>0</v>
      </c>
      <c r="E1126">
        <f>'Stitching Log'!E1126</f>
        <v>0</v>
      </c>
      <c r="F1126">
        <f>'Stitching Log'!F1126</f>
        <v>0</v>
      </c>
    </row>
    <row r="1127" spans="1:6">
      <c r="A1127" s="6">
        <f>'Stitching Log'!A1127</f>
        <v>0</v>
      </c>
      <c r="B1127">
        <f>'Stitching Log'!B1127</f>
        <v>0</v>
      </c>
      <c r="C1127">
        <f>'Stitching Log'!C1127</f>
        <v>0</v>
      </c>
      <c r="D1127">
        <f>'Stitching Log'!D1127</f>
        <v>0</v>
      </c>
      <c r="E1127">
        <f>'Stitching Log'!E1127</f>
        <v>0</v>
      </c>
      <c r="F1127">
        <f>'Stitching Log'!F1127</f>
        <v>0</v>
      </c>
    </row>
    <row r="1128" spans="1:6">
      <c r="A1128" s="6">
        <f>'Stitching Log'!A1128</f>
        <v>0</v>
      </c>
      <c r="B1128">
        <f>'Stitching Log'!B1128</f>
        <v>0</v>
      </c>
      <c r="C1128">
        <f>'Stitching Log'!C1128</f>
        <v>0</v>
      </c>
      <c r="D1128">
        <f>'Stitching Log'!D1128</f>
        <v>0</v>
      </c>
      <c r="E1128">
        <f>'Stitching Log'!E1128</f>
        <v>0</v>
      </c>
      <c r="F1128">
        <f>'Stitching Log'!F1128</f>
        <v>0</v>
      </c>
    </row>
    <row r="1129" spans="1:6">
      <c r="A1129" s="6">
        <f>'Stitching Log'!A1129</f>
        <v>0</v>
      </c>
      <c r="B1129">
        <f>'Stitching Log'!B1129</f>
        <v>0</v>
      </c>
      <c r="C1129">
        <f>'Stitching Log'!C1129</f>
        <v>0</v>
      </c>
      <c r="D1129">
        <f>'Stitching Log'!D1129</f>
        <v>0</v>
      </c>
      <c r="E1129">
        <f>'Stitching Log'!E1129</f>
        <v>0</v>
      </c>
      <c r="F1129">
        <f>'Stitching Log'!F1129</f>
        <v>0</v>
      </c>
    </row>
    <row r="1130" spans="1:6">
      <c r="A1130" s="6">
        <f>'Stitching Log'!A1130</f>
        <v>0</v>
      </c>
      <c r="B1130">
        <f>'Stitching Log'!B1130</f>
        <v>0</v>
      </c>
      <c r="C1130">
        <f>'Stitching Log'!C1130</f>
        <v>0</v>
      </c>
      <c r="D1130">
        <f>'Stitching Log'!D1130</f>
        <v>0</v>
      </c>
      <c r="E1130">
        <f>'Stitching Log'!E1130</f>
        <v>0</v>
      </c>
      <c r="F1130">
        <f>'Stitching Log'!F1130</f>
        <v>0</v>
      </c>
    </row>
    <row r="1131" spans="1:6">
      <c r="A1131" s="6">
        <f>'Stitching Log'!A1131</f>
        <v>0</v>
      </c>
      <c r="B1131">
        <f>'Stitching Log'!B1131</f>
        <v>0</v>
      </c>
      <c r="C1131">
        <f>'Stitching Log'!C1131</f>
        <v>0</v>
      </c>
      <c r="D1131">
        <f>'Stitching Log'!D1131</f>
        <v>0</v>
      </c>
      <c r="E1131">
        <f>'Stitching Log'!E1131</f>
        <v>0</v>
      </c>
      <c r="F1131">
        <f>'Stitching Log'!F1131</f>
        <v>0</v>
      </c>
    </row>
    <row r="1132" spans="1:6">
      <c r="A1132" s="6">
        <f>'Stitching Log'!A1132</f>
        <v>0</v>
      </c>
      <c r="B1132">
        <f>'Stitching Log'!B1132</f>
        <v>0</v>
      </c>
      <c r="C1132">
        <f>'Stitching Log'!C1132</f>
        <v>0</v>
      </c>
      <c r="D1132">
        <f>'Stitching Log'!D1132</f>
        <v>0</v>
      </c>
      <c r="E1132">
        <f>'Stitching Log'!E1132</f>
        <v>0</v>
      </c>
      <c r="F1132">
        <f>'Stitching Log'!F1132</f>
        <v>0</v>
      </c>
    </row>
    <row r="1133" spans="1:6">
      <c r="A1133" s="6">
        <f>'Stitching Log'!A1133</f>
        <v>0</v>
      </c>
      <c r="B1133">
        <f>'Stitching Log'!B1133</f>
        <v>0</v>
      </c>
      <c r="C1133">
        <f>'Stitching Log'!C1133</f>
        <v>0</v>
      </c>
      <c r="D1133">
        <f>'Stitching Log'!D1133</f>
        <v>0</v>
      </c>
      <c r="E1133">
        <f>'Stitching Log'!E1133</f>
        <v>0</v>
      </c>
      <c r="F1133">
        <f>'Stitching Log'!F1133</f>
        <v>0</v>
      </c>
    </row>
    <row r="1134" spans="1:6">
      <c r="A1134" s="6">
        <f>'Stitching Log'!A1134</f>
        <v>0</v>
      </c>
      <c r="B1134">
        <f>'Stitching Log'!B1134</f>
        <v>0</v>
      </c>
      <c r="C1134">
        <f>'Stitching Log'!C1134</f>
        <v>0</v>
      </c>
      <c r="D1134">
        <f>'Stitching Log'!D1134</f>
        <v>0</v>
      </c>
      <c r="E1134">
        <f>'Stitching Log'!E1134</f>
        <v>0</v>
      </c>
      <c r="F1134">
        <f>'Stitching Log'!F1134</f>
        <v>0</v>
      </c>
    </row>
    <row r="1135" spans="1:6">
      <c r="A1135" s="6">
        <f>'Stitching Log'!A1135</f>
        <v>0</v>
      </c>
      <c r="B1135">
        <f>'Stitching Log'!B1135</f>
        <v>0</v>
      </c>
      <c r="C1135">
        <f>'Stitching Log'!C1135</f>
        <v>0</v>
      </c>
      <c r="D1135">
        <f>'Stitching Log'!D1135</f>
        <v>0</v>
      </c>
      <c r="E1135">
        <f>'Stitching Log'!E1135</f>
        <v>0</v>
      </c>
      <c r="F1135">
        <f>'Stitching Log'!F1135</f>
        <v>0</v>
      </c>
    </row>
    <row r="1136" spans="1:6">
      <c r="A1136" s="6">
        <f>'Stitching Log'!A1136</f>
        <v>0</v>
      </c>
      <c r="B1136">
        <f>'Stitching Log'!B1136</f>
        <v>0</v>
      </c>
      <c r="C1136">
        <f>'Stitching Log'!C1136</f>
        <v>0</v>
      </c>
      <c r="D1136">
        <f>'Stitching Log'!D1136</f>
        <v>0</v>
      </c>
      <c r="E1136">
        <f>'Stitching Log'!E1136</f>
        <v>0</v>
      </c>
      <c r="F1136">
        <f>'Stitching Log'!F1136</f>
        <v>0</v>
      </c>
    </row>
    <row r="1137" spans="1:6">
      <c r="A1137" s="6">
        <f>'Stitching Log'!A1137</f>
        <v>0</v>
      </c>
      <c r="B1137">
        <f>'Stitching Log'!B1137</f>
        <v>0</v>
      </c>
      <c r="C1137">
        <f>'Stitching Log'!C1137</f>
        <v>0</v>
      </c>
      <c r="D1137">
        <f>'Stitching Log'!D1137</f>
        <v>0</v>
      </c>
      <c r="E1137">
        <f>'Stitching Log'!E1137</f>
        <v>0</v>
      </c>
      <c r="F1137">
        <f>'Stitching Log'!F1137</f>
        <v>0</v>
      </c>
    </row>
    <row r="1138" spans="1:6">
      <c r="A1138" s="6">
        <f>'Stitching Log'!A1138</f>
        <v>0</v>
      </c>
      <c r="B1138">
        <f>'Stitching Log'!B1138</f>
        <v>0</v>
      </c>
      <c r="C1138">
        <f>'Stitching Log'!C1138</f>
        <v>0</v>
      </c>
      <c r="D1138">
        <f>'Stitching Log'!D1138</f>
        <v>0</v>
      </c>
      <c r="E1138">
        <f>'Stitching Log'!E1138</f>
        <v>0</v>
      </c>
      <c r="F1138">
        <f>'Stitching Log'!F1138</f>
        <v>0</v>
      </c>
    </row>
    <row r="1139" spans="1:6">
      <c r="A1139" s="6">
        <f>'Stitching Log'!A1139</f>
        <v>0</v>
      </c>
      <c r="B1139">
        <f>'Stitching Log'!B1139</f>
        <v>0</v>
      </c>
      <c r="C1139">
        <f>'Stitching Log'!C1139</f>
        <v>0</v>
      </c>
      <c r="D1139">
        <f>'Stitching Log'!D1139</f>
        <v>0</v>
      </c>
      <c r="E1139">
        <f>'Stitching Log'!E1139</f>
        <v>0</v>
      </c>
      <c r="F1139">
        <f>'Stitching Log'!F1139</f>
        <v>0</v>
      </c>
    </row>
    <row r="1140" spans="1:6">
      <c r="A1140" s="6">
        <f>'Stitching Log'!A1140</f>
        <v>0</v>
      </c>
      <c r="B1140">
        <f>'Stitching Log'!B1140</f>
        <v>0</v>
      </c>
      <c r="C1140">
        <f>'Stitching Log'!C1140</f>
        <v>0</v>
      </c>
      <c r="D1140">
        <f>'Stitching Log'!D1140</f>
        <v>0</v>
      </c>
      <c r="E1140">
        <f>'Stitching Log'!E1140</f>
        <v>0</v>
      </c>
      <c r="F1140">
        <f>'Stitching Log'!F1140</f>
        <v>0</v>
      </c>
    </row>
    <row r="1141" spans="1:6">
      <c r="A1141" s="6">
        <f>'Stitching Log'!A1141</f>
        <v>0</v>
      </c>
      <c r="B1141">
        <f>'Stitching Log'!B1141</f>
        <v>0</v>
      </c>
      <c r="C1141">
        <f>'Stitching Log'!C1141</f>
        <v>0</v>
      </c>
      <c r="D1141">
        <f>'Stitching Log'!D1141</f>
        <v>0</v>
      </c>
      <c r="E1141">
        <f>'Stitching Log'!E1141</f>
        <v>0</v>
      </c>
      <c r="F1141">
        <f>'Stitching Log'!F1141</f>
        <v>0</v>
      </c>
    </row>
    <row r="1142" spans="1:6">
      <c r="A1142" s="6">
        <f>'Stitching Log'!A1142</f>
        <v>0</v>
      </c>
      <c r="B1142">
        <f>'Stitching Log'!B1142</f>
        <v>0</v>
      </c>
      <c r="C1142">
        <f>'Stitching Log'!C1142</f>
        <v>0</v>
      </c>
      <c r="D1142">
        <f>'Stitching Log'!D1142</f>
        <v>0</v>
      </c>
      <c r="E1142">
        <f>'Stitching Log'!E1142</f>
        <v>0</v>
      </c>
      <c r="F1142">
        <f>'Stitching Log'!F1142</f>
        <v>0</v>
      </c>
    </row>
    <row r="1143" spans="1:6">
      <c r="A1143" s="6">
        <f>'Stitching Log'!A1143</f>
        <v>0</v>
      </c>
      <c r="B1143">
        <f>'Stitching Log'!B1143</f>
        <v>0</v>
      </c>
      <c r="C1143">
        <f>'Stitching Log'!C1143</f>
        <v>0</v>
      </c>
      <c r="D1143">
        <f>'Stitching Log'!D1143</f>
        <v>0</v>
      </c>
      <c r="E1143">
        <f>'Stitching Log'!E1143</f>
        <v>0</v>
      </c>
      <c r="F1143">
        <f>'Stitching Log'!F1143</f>
        <v>0</v>
      </c>
    </row>
    <row r="1144" spans="1:6">
      <c r="A1144" s="6">
        <f>'Stitching Log'!A1144</f>
        <v>0</v>
      </c>
      <c r="B1144">
        <f>'Stitching Log'!B1144</f>
        <v>0</v>
      </c>
      <c r="C1144">
        <f>'Stitching Log'!C1144</f>
        <v>0</v>
      </c>
      <c r="D1144">
        <f>'Stitching Log'!D1144</f>
        <v>0</v>
      </c>
      <c r="E1144">
        <f>'Stitching Log'!E1144</f>
        <v>0</v>
      </c>
      <c r="F1144">
        <f>'Stitching Log'!F1144</f>
        <v>0</v>
      </c>
    </row>
    <row r="1145" spans="1:6">
      <c r="A1145" s="6">
        <f>'Stitching Log'!A1145</f>
        <v>0</v>
      </c>
      <c r="B1145">
        <f>'Stitching Log'!B1145</f>
        <v>0</v>
      </c>
      <c r="C1145">
        <f>'Stitching Log'!C1145</f>
        <v>0</v>
      </c>
      <c r="D1145">
        <f>'Stitching Log'!D1145</f>
        <v>0</v>
      </c>
      <c r="E1145">
        <f>'Stitching Log'!E1145</f>
        <v>0</v>
      </c>
      <c r="F1145">
        <f>'Stitching Log'!F1145</f>
        <v>0</v>
      </c>
    </row>
    <row r="1146" spans="1:6">
      <c r="A1146" s="6">
        <f>'Stitching Log'!A1146</f>
        <v>0</v>
      </c>
      <c r="B1146">
        <f>'Stitching Log'!B1146</f>
        <v>0</v>
      </c>
      <c r="C1146">
        <f>'Stitching Log'!C1146</f>
        <v>0</v>
      </c>
      <c r="D1146">
        <f>'Stitching Log'!D1146</f>
        <v>0</v>
      </c>
      <c r="E1146">
        <f>'Stitching Log'!E1146</f>
        <v>0</v>
      </c>
      <c r="F1146">
        <f>'Stitching Log'!F1146</f>
        <v>0</v>
      </c>
    </row>
    <row r="1147" spans="1:6">
      <c r="A1147" s="6">
        <f>'Stitching Log'!A1147</f>
        <v>0</v>
      </c>
      <c r="B1147">
        <f>'Stitching Log'!B1147</f>
        <v>0</v>
      </c>
      <c r="C1147">
        <f>'Stitching Log'!C1147</f>
        <v>0</v>
      </c>
      <c r="D1147">
        <f>'Stitching Log'!D1147</f>
        <v>0</v>
      </c>
      <c r="E1147">
        <f>'Stitching Log'!E1147</f>
        <v>0</v>
      </c>
      <c r="F1147">
        <f>'Stitching Log'!F1147</f>
        <v>0</v>
      </c>
    </row>
    <row r="1148" spans="1:6">
      <c r="A1148" s="6">
        <f>'Stitching Log'!A1148</f>
        <v>0</v>
      </c>
      <c r="B1148">
        <f>'Stitching Log'!B1148</f>
        <v>0</v>
      </c>
      <c r="C1148">
        <f>'Stitching Log'!C1148</f>
        <v>0</v>
      </c>
      <c r="D1148">
        <f>'Stitching Log'!D1148</f>
        <v>0</v>
      </c>
      <c r="E1148">
        <f>'Stitching Log'!E1148</f>
        <v>0</v>
      </c>
      <c r="F1148">
        <f>'Stitching Log'!F1148</f>
        <v>0</v>
      </c>
    </row>
    <row r="1149" spans="1:6">
      <c r="A1149" s="6">
        <f>'Stitching Log'!A1149</f>
        <v>0</v>
      </c>
      <c r="B1149">
        <f>'Stitching Log'!B1149</f>
        <v>0</v>
      </c>
      <c r="C1149">
        <f>'Stitching Log'!C1149</f>
        <v>0</v>
      </c>
      <c r="D1149">
        <f>'Stitching Log'!D1149</f>
        <v>0</v>
      </c>
      <c r="E1149">
        <f>'Stitching Log'!E1149</f>
        <v>0</v>
      </c>
      <c r="F1149">
        <f>'Stitching Log'!F1149</f>
        <v>0</v>
      </c>
    </row>
    <row r="1150" spans="1:6">
      <c r="A1150" s="6">
        <f>'Stitching Log'!A1150</f>
        <v>0</v>
      </c>
      <c r="B1150">
        <f>'Stitching Log'!B1150</f>
        <v>0</v>
      </c>
      <c r="C1150">
        <f>'Stitching Log'!C1150</f>
        <v>0</v>
      </c>
      <c r="D1150">
        <f>'Stitching Log'!D1150</f>
        <v>0</v>
      </c>
      <c r="E1150">
        <f>'Stitching Log'!E1150</f>
        <v>0</v>
      </c>
      <c r="F1150">
        <f>'Stitching Log'!F1150</f>
        <v>0</v>
      </c>
    </row>
    <row r="1151" spans="1:6">
      <c r="A1151" s="6">
        <f>'Stitching Log'!A1151</f>
        <v>0</v>
      </c>
      <c r="B1151">
        <f>'Stitching Log'!B1151</f>
        <v>0</v>
      </c>
      <c r="C1151">
        <f>'Stitching Log'!C1151</f>
        <v>0</v>
      </c>
      <c r="D1151">
        <f>'Stitching Log'!D1151</f>
        <v>0</v>
      </c>
      <c r="E1151">
        <f>'Stitching Log'!E1151</f>
        <v>0</v>
      </c>
      <c r="F1151">
        <f>'Stitching Log'!F1151</f>
        <v>0</v>
      </c>
    </row>
    <row r="1152" spans="1:6">
      <c r="A1152" s="6">
        <f>'Stitching Log'!A1152</f>
        <v>0</v>
      </c>
      <c r="B1152">
        <f>'Stitching Log'!B1152</f>
        <v>0</v>
      </c>
      <c r="C1152">
        <f>'Stitching Log'!C1152</f>
        <v>0</v>
      </c>
      <c r="D1152">
        <f>'Stitching Log'!D1152</f>
        <v>0</v>
      </c>
      <c r="E1152">
        <f>'Stitching Log'!E1152</f>
        <v>0</v>
      </c>
      <c r="F1152">
        <f>'Stitching Log'!F1152</f>
        <v>0</v>
      </c>
    </row>
    <row r="1153" spans="1:6">
      <c r="A1153" s="6">
        <f>'Stitching Log'!A1153</f>
        <v>0</v>
      </c>
      <c r="B1153">
        <f>'Stitching Log'!B1153</f>
        <v>0</v>
      </c>
      <c r="C1153">
        <f>'Stitching Log'!C1153</f>
        <v>0</v>
      </c>
      <c r="D1153">
        <f>'Stitching Log'!D1153</f>
        <v>0</v>
      </c>
      <c r="E1153">
        <f>'Stitching Log'!E1153</f>
        <v>0</v>
      </c>
      <c r="F1153">
        <f>'Stitching Log'!F1153</f>
        <v>0</v>
      </c>
    </row>
    <row r="1154" spans="1:6">
      <c r="A1154" s="6">
        <f>'Stitching Log'!A1154</f>
        <v>0</v>
      </c>
      <c r="B1154">
        <f>'Stitching Log'!B1154</f>
        <v>0</v>
      </c>
      <c r="C1154">
        <f>'Stitching Log'!C1154</f>
        <v>0</v>
      </c>
      <c r="D1154">
        <f>'Stitching Log'!D1154</f>
        <v>0</v>
      </c>
      <c r="E1154">
        <f>'Stitching Log'!E1154</f>
        <v>0</v>
      </c>
      <c r="F1154">
        <f>'Stitching Log'!F1154</f>
        <v>0</v>
      </c>
    </row>
    <row r="1155" spans="1:6">
      <c r="A1155" s="6">
        <f>'Stitching Log'!A1155</f>
        <v>0</v>
      </c>
      <c r="B1155">
        <f>'Stitching Log'!B1155</f>
        <v>0</v>
      </c>
      <c r="C1155">
        <f>'Stitching Log'!C1155</f>
        <v>0</v>
      </c>
      <c r="D1155">
        <f>'Stitching Log'!D1155</f>
        <v>0</v>
      </c>
      <c r="E1155">
        <f>'Stitching Log'!E1155</f>
        <v>0</v>
      </c>
      <c r="F1155">
        <f>'Stitching Log'!F1155</f>
        <v>0</v>
      </c>
    </row>
    <row r="1156" spans="1:6">
      <c r="A1156" s="6">
        <f>'Stitching Log'!A1156</f>
        <v>0</v>
      </c>
      <c r="B1156">
        <f>'Stitching Log'!B1156</f>
        <v>0</v>
      </c>
      <c r="C1156">
        <f>'Stitching Log'!C1156</f>
        <v>0</v>
      </c>
      <c r="D1156">
        <f>'Stitching Log'!D1156</f>
        <v>0</v>
      </c>
      <c r="E1156">
        <f>'Stitching Log'!E1156</f>
        <v>0</v>
      </c>
      <c r="F1156">
        <f>'Stitching Log'!F1156</f>
        <v>0</v>
      </c>
    </row>
    <row r="1157" spans="1:6">
      <c r="A1157" s="6">
        <f>'Stitching Log'!A1157</f>
        <v>0</v>
      </c>
      <c r="B1157">
        <f>'Stitching Log'!B1157</f>
        <v>0</v>
      </c>
      <c r="C1157">
        <f>'Stitching Log'!C1157</f>
        <v>0</v>
      </c>
      <c r="D1157">
        <f>'Stitching Log'!D1157</f>
        <v>0</v>
      </c>
      <c r="E1157">
        <f>'Stitching Log'!E1157</f>
        <v>0</v>
      </c>
      <c r="F1157">
        <f>'Stitching Log'!F1157</f>
        <v>0</v>
      </c>
    </row>
    <row r="1158" spans="1:6">
      <c r="A1158" s="6">
        <f>'Stitching Log'!A1158</f>
        <v>0</v>
      </c>
      <c r="B1158">
        <f>'Stitching Log'!B1158</f>
        <v>0</v>
      </c>
      <c r="C1158">
        <f>'Stitching Log'!C1158</f>
        <v>0</v>
      </c>
      <c r="D1158">
        <f>'Stitching Log'!D1158</f>
        <v>0</v>
      </c>
      <c r="E1158">
        <f>'Stitching Log'!E1158</f>
        <v>0</v>
      </c>
      <c r="F1158">
        <f>'Stitching Log'!F1158</f>
        <v>0</v>
      </c>
    </row>
    <row r="1159" spans="1:6">
      <c r="A1159" s="6">
        <f>'Stitching Log'!A1159</f>
        <v>0</v>
      </c>
      <c r="B1159">
        <f>'Stitching Log'!B1159</f>
        <v>0</v>
      </c>
      <c r="C1159">
        <f>'Stitching Log'!C1159</f>
        <v>0</v>
      </c>
      <c r="D1159">
        <f>'Stitching Log'!D1159</f>
        <v>0</v>
      </c>
      <c r="E1159">
        <f>'Stitching Log'!E1159</f>
        <v>0</v>
      </c>
      <c r="F1159">
        <f>'Stitching Log'!F1159</f>
        <v>0</v>
      </c>
    </row>
    <row r="1160" spans="1:6">
      <c r="A1160" s="6">
        <f>'Stitching Log'!A1160</f>
        <v>0</v>
      </c>
      <c r="B1160">
        <f>'Stitching Log'!B1160</f>
        <v>0</v>
      </c>
      <c r="C1160">
        <f>'Stitching Log'!C1160</f>
        <v>0</v>
      </c>
      <c r="D1160">
        <f>'Stitching Log'!D1160</f>
        <v>0</v>
      </c>
      <c r="E1160">
        <f>'Stitching Log'!E1160</f>
        <v>0</v>
      </c>
      <c r="F1160">
        <f>'Stitching Log'!F1160</f>
        <v>0</v>
      </c>
    </row>
    <row r="1161" spans="1:6">
      <c r="A1161" s="6">
        <f>'Stitching Log'!A1161</f>
        <v>0</v>
      </c>
      <c r="B1161">
        <f>'Stitching Log'!B1161</f>
        <v>0</v>
      </c>
      <c r="C1161">
        <f>'Stitching Log'!C1161</f>
        <v>0</v>
      </c>
      <c r="D1161">
        <f>'Stitching Log'!D1161</f>
        <v>0</v>
      </c>
      <c r="E1161">
        <f>'Stitching Log'!E1161</f>
        <v>0</v>
      </c>
      <c r="F1161">
        <f>'Stitching Log'!F1161</f>
        <v>0</v>
      </c>
    </row>
    <row r="1162" spans="1:6">
      <c r="A1162" s="6">
        <f>'Stitching Log'!A1162</f>
        <v>0</v>
      </c>
      <c r="B1162">
        <f>'Stitching Log'!B1162</f>
        <v>0</v>
      </c>
      <c r="C1162">
        <f>'Stitching Log'!C1162</f>
        <v>0</v>
      </c>
      <c r="D1162">
        <f>'Stitching Log'!D1162</f>
        <v>0</v>
      </c>
      <c r="E1162">
        <f>'Stitching Log'!E1162</f>
        <v>0</v>
      </c>
      <c r="F1162">
        <f>'Stitching Log'!F1162</f>
        <v>0</v>
      </c>
    </row>
    <row r="1163" spans="1:6">
      <c r="A1163" s="6">
        <f>'Stitching Log'!A1163</f>
        <v>0</v>
      </c>
      <c r="B1163">
        <f>'Stitching Log'!B1163</f>
        <v>0</v>
      </c>
      <c r="C1163">
        <f>'Stitching Log'!C1163</f>
        <v>0</v>
      </c>
      <c r="D1163">
        <f>'Stitching Log'!D1163</f>
        <v>0</v>
      </c>
      <c r="E1163">
        <f>'Stitching Log'!E1163</f>
        <v>0</v>
      </c>
      <c r="F1163">
        <f>'Stitching Log'!F1163</f>
        <v>0</v>
      </c>
    </row>
    <row r="1164" spans="1:6">
      <c r="A1164" s="6">
        <f>'Stitching Log'!A1164</f>
        <v>0</v>
      </c>
      <c r="B1164">
        <f>'Stitching Log'!B1164</f>
        <v>0</v>
      </c>
      <c r="C1164">
        <f>'Stitching Log'!C1164</f>
        <v>0</v>
      </c>
      <c r="D1164">
        <f>'Stitching Log'!D1164</f>
        <v>0</v>
      </c>
      <c r="E1164">
        <f>'Stitching Log'!E1164</f>
        <v>0</v>
      </c>
      <c r="F1164">
        <f>'Stitching Log'!F1164</f>
        <v>0</v>
      </c>
    </row>
    <row r="1165" spans="1:6">
      <c r="A1165" s="6">
        <f>'Stitching Log'!A1165</f>
        <v>0</v>
      </c>
      <c r="B1165">
        <f>'Stitching Log'!B1165</f>
        <v>0</v>
      </c>
      <c r="C1165">
        <f>'Stitching Log'!C1165</f>
        <v>0</v>
      </c>
      <c r="D1165">
        <f>'Stitching Log'!D1165</f>
        <v>0</v>
      </c>
      <c r="E1165">
        <f>'Stitching Log'!E1165</f>
        <v>0</v>
      </c>
      <c r="F1165">
        <f>'Stitching Log'!F1165</f>
        <v>0</v>
      </c>
    </row>
    <row r="1166" spans="1:6">
      <c r="A1166" s="6">
        <f>'Stitching Log'!A1166</f>
        <v>0</v>
      </c>
      <c r="B1166">
        <f>'Stitching Log'!B1166</f>
        <v>0</v>
      </c>
      <c r="C1166">
        <f>'Stitching Log'!C1166</f>
        <v>0</v>
      </c>
      <c r="D1166">
        <f>'Stitching Log'!D1166</f>
        <v>0</v>
      </c>
      <c r="E1166">
        <f>'Stitching Log'!E1166</f>
        <v>0</v>
      </c>
      <c r="F1166">
        <f>'Stitching Log'!F1166</f>
        <v>0</v>
      </c>
    </row>
    <row r="1167" spans="1:6">
      <c r="A1167" s="6">
        <f>'Stitching Log'!A1167</f>
        <v>0</v>
      </c>
      <c r="B1167">
        <f>'Stitching Log'!B1167</f>
        <v>0</v>
      </c>
      <c r="C1167">
        <f>'Stitching Log'!C1167</f>
        <v>0</v>
      </c>
      <c r="D1167">
        <f>'Stitching Log'!D1167</f>
        <v>0</v>
      </c>
      <c r="E1167">
        <f>'Stitching Log'!E1167</f>
        <v>0</v>
      </c>
      <c r="F1167">
        <f>'Stitching Log'!F1167</f>
        <v>0</v>
      </c>
    </row>
    <row r="1168" spans="1:6">
      <c r="A1168" s="6">
        <f>'Stitching Log'!A1168</f>
        <v>0</v>
      </c>
      <c r="B1168">
        <f>'Stitching Log'!B1168</f>
        <v>0</v>
      </c>
      <c r="C1168">
        <f>'Stitching Log'!C1168</f>
        <v>0</v>
      </c>
      <c r="D1168">
        <f>'Stitching Log'!D1168</f>
        <v>0</v>
      </c>
      <c r="E1168">
        <f>'Stitching Log'!E1168</f>
        <v>0</v>
      </c>
      <c r="F1168">
        <f>'Stitching Log'!F1168</f>
        <v>0</v>
      </c>
    </row>
    <row r="1169" spans="1:6">
      <c r="A1169" s="6">
        <f>'Stitching Log'!A1169</f>
        <v>0</v>
      </c>
      <c r="B1169">
        <f>'Stitching Log'!B1169</f>
        <v>0</v>
      </c>
      <c r="C1169">
        <f>'Stitching Log'!C1169</f>
        <v>0</v>
      </c>
      <c r="D1169">
        <f>'Stitching Log'!D1169</f>
        <v>0</v>
      </c>
      <c r="E1169">
        <f>'Stitching Log'!E1169</f>
        <v>0</v>
      </c>
      <c r="F1169">
        <f>'Stitching Log'!F1169</f>
        <v>0</v>
      </c>
    </row>
    <row r="1170" spans="1:6">
      <c r="A1170" s="6">
        <f>'Stitching Log'!A1170</f>
        <v>0</v>
      </c>
      <c r="B1170">
        <f>'Stitching Log'!B1170</f>
        <v>0</v>
      </c>
      <c r="C1170">
        <f>'Stitching Log'!C1170</f>
        <v>0</v>
      </c>
      <c r="D1170">
        <f>'Stitching Log'!D1170</f>
        <v>0</v>
      </c>
      <c r="E1170">
        <f>'Stitching Log'!E1170</f>
        <v>0</v>
      </c>
      <c r="F1170">
        <f>'Stitching Log'!F1170</f>
        <v>0</v>
      </c>
    </row>
    <row r="1171" spans="1:6">
      <c r="A1171" s="6">
        <f>'Stitching Log'!A1171</f>
        <v>0</v>
      </c>
      <c r="B1171">
        <f>'Stitching Log'!B1171</f>
        <v>0</v>
      </c>
      <c r="C1171">
        <f>'Stitching Log'!C1171</f>
        <v>0</v>
      </c>
      <c r="D1171">
        <f>'Stitching Log'!D1171</f>
        <v>0</v>
      </c>
      <c r="E1171">
        <f>'Stitching Log'!E1171</f>
        <v>0</v>
      </c>
      <c r="F1171">
        <f>'Stitching Log'!F1171</f>
        <v>0</v>
      </c>
    </row>
    <row r="1172" spans="1:6">
      <c r="A1172" s="6">
        <f>'Stitching Log'!A1172</f>
        <v>0</v>
      </c>
      <c r="B1172">
        <f>'Stitching Log'!B1172</f>
        <v>0</v>
      </c>
      <c r="C1172">
        <f>'Stitching Log'!C1172</f>
        <v>0</v>
      </c>
      <c r="D1172">
        <f>'Stitching Log'!D1172</f>
        <v>0</v>
      </c>
      <c r="E1172">
        <f>'Stitching Log'!E1172</f>
        <v>0</v>
      </c>
      <c r="F1172">
        <f>'Stitching Log'!F1172</f>
        <v>0</v>
      </c>
    </row>
    <row r="1173" spans="1:6">
      <c r="A1173" s="6">
        <f>'Stitching Log'!A1173</f>
        <v>0</v>
      </c>
      <c r="B1173">
        <f>'Stitching Log'!B1173</f>
        <v>0</v>
      </c>
      <c r="C1173">
        <f>'Stitching Log'!C1173</f>
        <v>0</v>
      </c>
      <c r="D1173">
        <f>'Stitching Log'!D1173</f>
        <v>0</v>
      </c>
      <c r="E1173">
        <f>'Stitching Log'!E1173</f>
        <v>0</v>
      </c>
      <c r="F1173">
        <f>'Stitching Log'!F1173</f>
        <v>0</v>
      </c>
    </row>
    <row r="1174" spans="1:6">
      <c r="A1174" s="6">
        <f>'Stitching Log'!A1174</f>
        <v>0</v>
      </c>
      <c r="B1174">
        <f>'Stitching Log'!B1174</f>
        <v>0</v>
      </c>
      <c r="C1174">
        <f>'Stitching Log'!C1174</f>
        <v>0</v>
      </c>
      <c r="D1174">
        <f>'Stitching Log'!D1174</f>
        <v>0</v>
      </c>
      <c r="E1174">
        <f>'Stitching Log'!E1174</f>
        <v>0</v>
      </c>
      <c r="F1174">
        <f>'Stitching Log'!F1174</f>
        <v>0</v>
      </c>
    </row>
    <row r="1175" spans="1:6">
      <c r="A1175" s="6">
        <f>'Stitching Log'!A1175</f>
        <v>0</v>
      </c>
      <c r="B1175">
        <f>'Stitching Log'!B1175</f>
        <v>0</v>
      </c>
      <c r="C1175">
        <f>'Stitching Log'!C1175</f>
        <v>0</v>
      </c>
      <c r="D1175">
        <f>'Stitching Log'!D1175</f>
        <v>0</v>
      </c>
      <c r="E1175">
        <f>'Stitching Log'!E1175</f>
        <v>0</v>
      </c>
      <c r="F1175">
        <f>'Stitching Log'!F1175</f>
        <v>0</v>
      </c>
    </row>
    <row r="1176" spans="1:6">
      <c r="A1176" s="6">
        <f>'Stitching Log'!A1176</f>
        <v>0</v>
      </c>
      <c r="B1176">
        <f>'Stitching Log'!B1176</f>
        <v>0</v>
      </c>
      <c r="C1176">
        <f>'Stitching Log'!C1176</f>
        <v>0</v>
      </c>
      <c r="D1176">
        <f>'Stitching Log'!D1176</f>
        <v>0</v>
      </c>
      <c r="E1176">
        <f>'Stitching Log'!E1176</f>
        <v>0</v>
      </c>
      <c r="F1176">
        <f>'Stitching Log'!F1176</f>
        <v>0</v>
      </c>
    </row>
    <row r="1177" spans="1:6">
      <c r="A1177" s="6">
        <f>'Stitching Log'!A1177</f>
        <v>0</v>
      </c>
      <c r="B1177">
        <f>'Stitching Log'!B1177</f>
        <v>0</v>
      </c>
      <c r="C1177">
        <f>'Stitching Log'!C1177</f>
        <v>0</v>
      </c>
      <c r="D1177">
        <f>'Stitching Log'!D1177</f>
        <v>0</v>
      </c>
      <c r="E1177">
        <f>'Stitching Log'!E1177</f>
        <v>0</v>
      </c>
      <c r="F1177">
        <f>'Stitching Log'!F1177</f>
        <v>0</v>
      </c>
    </row>
    <row r="1178" spans="1:6">
      <c r="A1178" s="6">
        <f>'Stitching Log'!A1178</f>
        <v>0</v>
      </c>
      <c r="B1178">
        <f>'Stitching Log'!B1178</f>
        <v>0</v>
      </c>
      <c r="C1178">
        <f>'Stitching Log'!C1178</f>
        <v>0</v>
      </c>
      <c r="D1178">
        <f>'Stitching Log'!D1178</f>
        <v>0</v>
      </c>
      <c r="E1178">
        <f>'Stitching Log'!E1178</f>
        <v>0</v>
      </c>
      <c r="F1178">
        <f>'Stitching Log'!F1178</f>
        <v>0</v>
      </c>
    </row>
    <row r="1179" spans="1:6">
      <c r="A1179" s="6">
        <f>'Stitching Log'!A1179</f>
        <v>0</v>
      </c>
      <c r="B1179">
        <f>'Stitching Log'!B1179</f>
        <v>0</v>
      </c>
      <c r="C1179">
        <f>'Stitching Log'!C1179</f>
        <v>0</v>
      </c>
      <c r="D1179">
        <f>'Stitching Log'!D1179</f>
        <v>0</v>
      </c>
      <c r="E1179">
        <f>'Stitching Log'!E1179</f>
        <v>0</v>
      </c>
      <c r="F1179">
        <f>'Stitching Log'!F1179</f>
        <v>0</v>
      </c>
    </row>
    <row r="1180" spans="1:6">
      <c r="A1180" s="6">
        <f>'Stitching Log'!A1180</f>
        <v>0</v>
      </c>
      <c r="B1180">
        <f>'Stitching Log'!B1180</f>
        <v>0</v>
      </c>
      <c r="C1180">
        <f>'Stitching Log'!C1180</f>
        <v>0</v>
      </c>
      <c r="D1180">
        <f>'Stitching Log'!D1180</f>
        <v>0</v>
      </c>
      <c r="E1180">
        <f>'Stitching Log'!E1180</f>
        <v>0</v>
      </c>
      <c r="F1180">
        <f>'Stitching Log'!F1180</f>
        <v>0</v>
      </c>
    </row>
    <row r="1181" spans="1:6">
      <c r="A1181" s="6">
        <f>'Stitching Log'!A1181</f>
        <v>0</v>
      </c>
      <c r="B1181">
        <f>'Stitching Log'!B1181</f>
        <v>0</v>
      </c>
      <c r="C1181">
        <f>'Stitching Log'!C1181</f>
        <v>0</v>
      </c>
      <c r="D1181">
        <f>'Stitching Log'!D1181</f>
        <v>0</v>
      </c>
      <c r="E1181">
        <f>'Stitching Log'!E1181</f>
        <v>0</v>
      </c>
      <c r="F1181">
        <f>'Stitching Log'!F1181</f>
        <v>0</v>
      </c>
    </row>
    <row r="1182" spans="1:6">
      <c r="A1182" s="6">
        <f>'Stitching Log'!A1182</f>
        <v>0</v>
      </c>
      <c r="B1182">
        <f>'Stitching Log'!B1182</f>
        <v>0</v>
      </c>
      <c r="C1182">
        <f>'Stitching Log'!C1182</f>
        <v>0</v>
      </c>
      <c r="D1182">
        <f>'Stitching Log'!D1182</f>
        <v>0</v>
      </c>
      <c r="E1182">
        <f>'Stitching Log'!E1182</f>
        <v>0</v>
      </c>
      <c r="F1182">
        <f>'Stitching Log'!F1182</f>
        <v>0</v>
      </c>
    </row>
    <row r="1183" spans="1:6">
      <c r="A1183" s="6">
        <f>'Stitching Log'!A1183</f>
        <v>0</v>
      </c>
      <c r="B1183">
        <f>'Stitching Log'!B1183</f>
        <v>0</v>
      </c>
      <c r="C1183">
        <f>'Stitching Log'!C1183</f>
        <v>0</v>
      </c>
      <c r="D1183">
        <f>'Stitching Log'!D1183</f>
        <v>0</v>
      </c>
      <c r="E1183">
        <f>'Stitching Log'!E1183</f>
        <v>0</v>
      </c>
      <c r="F1183">
        <f>'Stitching Log'!F1183</f>
        <v>0</v>
      </c>
    </row>
    <row r="1184" spans="1:6">
      <c r="A1184" s="6">
        <f>'Stitching Log'!A1184</f>
        <v>0</v>
      </c>
      <c r="B1184">
        <f>'Stitching Log'!B1184</f>
        <v>0</v>
      </c>
      <c r="C1184">
        <f>'Stitching Log'!C1184</f>
        <v>0</v>
      </c>
      <c r="D1184">
        <f>'Stitching Log'!D1184</f>
        <v>0</v>
      </c>
      <c r="E1184">
        <f>'Stitching Log'!E1184</f>
        <v>0</v>
      </c>
      <c r="F1184">
        <f>'Stitching Log'!F1184</f>
        <v>0</v>
      </c>
    </row>
    <row r="1185" spans="1:6">
      <c r="A1185" s="6">
        <f>'Stitching Log'!A1185</f>
        <v>0</v>
      </c>
      <c r="B1185">
        <f>'Stitching Log'!B1185</f>
        <v>0</v>
      </c>
      <c r="C1185">
        <f>'Stitching Log'!C1185</f>
        <v>0</v>
      </c>
      <c r="D1185">
        <f>'Stitching Log'!D1185</f>
        <v>0</v>
      </c>
      <c r="E1185">
        <f>'Stitching Log'!E1185</f>
        <v>0</v>
      </c>
      <c r="F1185">
        <f>'Stitching Log'!F1185</f>
        <v>0</v>
      </c>
    </row>
    <row r="1186" spans="1:6">
      <c r="A1186" s="6">
        <f>'Stitching Log'!A1186</f>
        <v>0</v>
      </c>
      <c r="B1186">
        <f>'Stitching Log'!B1186</f>
        <v>0</v>
      </c>
      <c r="C1186">
        <f>'Stitching Log'!C1186</f>
        <v>0</v>
      </c>
      <c r="D1186">
        <f>'Stitching Log'!D1186</f>
        <v>0</v>
      </c>
      <c r="E1186">
        <f>'Stitching Log'!E1186</f>
        <v>0</v>
      </c>
      <c r="F1186">
        <f>'Stitching Log'!F1186</f>
        <v>0</v>
      </c>
    </row>
    <row r="1187" spans="1:6">
      <c r="A1187" s="6">
        <f>'Stitching Log'!A1187</f>
        <v>0</v>
      </c>
      <c r="B1187">
        <f>'Stitching Log'!B1187</f>
        <v>0</v>
      </c>
      <c r="C1187">
        <f>'Stitching Log'!C1187</f>
        <v>0</v>
      </c>
      <c r="D1187">
        <f>'Stitching Log'!D1187</f>
        <v>0</v>
      </c>
      <c r="E1187">
        <f>'Stitching Log'!E1187</f>
        <v>0</v>
      </c>
      <c r="F1187">
        <f>'Stitching Log'!F1187</f>
        <v>0</v>
      </c>
    </row>
    <row r="1188" spans="1:6">
      <c r="A1188" s="6">
        <f>'Stitching Log'!A1188</f>
        <v>0</v>
      </c>
      <c r="B1188">
        <f>'Stitching Log'!B1188</f>
        <v>0</v>
      </c>
      <c r="C1188">
        <f>'Stitching Log'!C1188</f>
        <v>0</v>
      </c>
      <c r="D1188">
        <f>'Stitching Log'!D1188</f>
        <v>0</v>
      </c>
      <c r="E1188">
        <f>'Stitching Log'!E1188</f>
        <v>0</v>
      </c>
      <c r="F1188">
        <f>'Stitching Log'!F1188</f>
        <v>0</v>
      </c>
    </row>
    <row r="1189" spans="1:6">
      <c r="A1189" s="6">
        <f>'Stitching Log'!A1189</f>
        <v>0</v>
      </c>
      <c r="B1189">
        <f>'Stitching Log'!B1189</f>
        <v>0</v>
      </c>
      <c r="C1189">
        <f>'Stitching Log'!C1189</f>
        <v>0</v>
      </c>
      <c r="D1189">
        <f>'Stitching Log'!D1189</f>
        <v>0</v>
      </c>
      <c r="E1189">
        <f>'Stitching Log'!E1189</f>
        <v>0</v>
      </c>
      <c r="F1189">
        <f>'Stitching Log'!F1189</f>
        <v>0</v>
      </c>
    </row>
    <row r="1190" spans="1:6">
      <c r="A1190" s="6">
        <f>'Stitching Log'!A1190</f>
        <v>0</v>
      </c>
      <c r="B1190">
        <f>'Stitching Log'!B1190</f>
        <v>0</v>
      </c>
      <c r="C1190">
        <f>'Stitching Log'!C1190</f>
        <v>0</v>
      </c>
      <c r="D1190">
        <f>'Stitching Log'!D1190</f>
        <v>0</v>
      </c>
      <c r="E1190">
        <f>'Stitching Log'!E1190</f>
        <v>0</v>
      </c>
      <c r="F1190">
        <f>'Stitching Log'!F1190</f>
        <v>0</v>
      </c>
    </row>
    <row r="1191" spans="1:6">
      <c r="A1191" s="6">
        <f>'Stitching Log'!A1191</f>
        <v>0</v>
      </c>
      <c r="B1191">
        <f>'Stitching Log'!B1191</f>
        <v>0</v>
      </c>
      <c r="C1191">
        <f>'Stitching Log'!C1191</f>
        <v>0</v>
      </c>
      <c r="D1191">
        <f>'Stitching Log'!D1191</f>
        <v>0</v>
      </c>
      <c r="E1191">
        <f>'Stitching Log'!E1191</f>
        <v>0</v>
      </c>
      <c r="F1191">
        <f>'Stitching Log'!F1191</f>
        <v>0</v>
      </c>
    </row>
    <row r="1192" spans="1:6">
      <c r="A1192" s="6">
        <f>'Stitching Log'!A1192</f>
        <v>0</v>
      </c>
      <c r="B1192">
        <f>'Stitching Log'!B1192</f>
        <v>0</v>
      </c>
      <c r="C1192">
        <f>'Stitching Log'!C1192</f>
        <v>0</v>
      </c>
      <c r="D1192">
        <f>'Stitching Log'!D1192</f>
        <v>0</v>
      </c>
      <c r="E1192">
        <f>'Stitching Log'!E1192</f>
        <v>0</v>
      </c>
      <c r="F1192">
        <f>'Stitching Log'!F1192</f>
        <v>0</v>
      </c>
    </row>
    <row r="1193" spans="1:6">
      <c r="A1193" s="6">
        <f>'Stitching Log'!A1193</f>
        <v>0</v>
      </c>
      <c r="B1193">
        <f>'Stitching Log'!B1193</f>
        <v>0</v>
      </c>
      <c r="C1193">
        <f>'Stitching Log'!C1193</f>
        <v>0</v>
      </c>
      <c r="D1193">
        <f>'Stitching Log'!D1193</f>
        <v>0</v>
      </c>
      <c r="E1193">
        <f>'Stitching Log'!E1193</f>
        <v>0</v>
      </c>
      <c r="F1193">
        <f>'Stitching Log'!F1193</f>
        <v>0</v>
      </c>
    </row>
    <row r="1194" spans="1:6">
      <c r="A1194" s="6">
        <f>'Stitching Log'!A1194</f>
        <v>0</v>
      </c>
      <c r="B1194">
        <f>'Stitching Log'!B1194</f>
        <v>0</v>
      </c>
      <c r="C1194">
        <f>'Stitching Log'!C1194</f>
        <v>0</v>
      </c>
      <c r="D1194">
        <f>'Stitching Log'!D1194</f>
        <v>0</v>
      </c>
      <c r="E1194">
        <f>'Stitching Log'!E1194</f>
        <v>0</v>
      </c>
      <c r="F1194">
        <f>'Stitching Log'!F1194</f>
        <v>0</v>
      </c>
    </row>
    <row r="1195" spans="1:6">
      <c r="A1195" s="6">
        <f>'Stitching Log'!A1195</f>
        <v>0</v>
      </c>
      <c r="B1195">
        <f>'Stitching Log'!B1195</f>
        <v>0</v>
      </c>
      <c r="C1195">
        <f>'Stitching Log'!C1195</f>
        <v>0</v>
      </c>
      <c r="D1195">
        <f>'Stitching Log'!D1195</f>
        <v>0</v>
      </c>
      <c r="E1195">
        <f>'Stitching Log'!E1195</f>
        <v>0</v>
      </c>
      <c r="F1195">
        <f>'Stitching Log'!F1195</f>
        <v>0</v>
      </c>
    </row>
    <row r="1196" spans="1:6">
      <c r="A1196" s="6">
        <f>'Stitching Log'!A1196</f>
        <v>0</v>
      </c>
      <c r="B1196">
        <f>'Stitching Log'!B1196</f>
        <v>0</v>
      </c>
      <c r="C1196">
        <f>'Stitching Log'!C1196</f>
        <v>0</v>
      </c>
      <c r="D1196">
        <f>'Stitching Log'!D1196</f>
        <v>0</v>
      </c>
      <c r="E1196">
        <f>'Stitching Log'!E1196</f>
        <v>0</v>
      </c>
      <c r="F1196">
        <f>'Stitching Log'!F1196</f>
        <v>0</v>
      </c>
    </row>
    <row r="1197" spans="1:6">
      <c r="A1197" s="6">
        <f>'Stitching Log'!A1197</f>
        <v>0</v>
      </c>
      <c r="B1197">
        <f>'Stitching Log'!B1197</f>
        <v>0</v>
      </c>
      <c r="C1197">
        <f>'Stitching Log'!C1197</f>
        <v>0</v>
      </c>
      <c r="D1197">
        <f>'Stitching Log'!D1197</f>
        <v>0</v>
      </c>
      <c r="E1197">
        <f>'Stitching Log'!E1197</f>
        <v>0</v>
      </c>
      <c r="F1197">
        <f>'Stitching Log'!F1197</f>
        <v>0</v>
      </c>
    </row>
    <row r="1198" spans="1:6">
      <c r="A1198" s="6">
        <f>'Stitching Log'!A1198</f>
        <v>0</v>
      </c>
      <c r="B1198">
        <f>'Stitching Log'!B1198</f>
        <v>0</v>
      </c>
      <c r="C1198">
        <f>'Stitching Log'!C1198</f>
        <v>0</v>
      </c>
      <c r="D1198">
        <f>'Stitching Log'!D1198</f>
        <v>0</v>
      </c>
      <c r="E1198">
        <f>'Stitching Log'!E1198</f>
        <v>0</v>
      </c>
      <c r="F1198">
        <f>'Stitching Log'!F1198</f>
        <v>0</v>
      </c>
    </row>
    <row r="1199" spans="1:6">
      <c r="A1199" s="6">
        <f>'Stitching Log'!A1199</f>
        <v>0</v>
      </c>
      <c r="B1199">
        <f>'Stitching Log'!B1199</f>
        <v>0</v>
      </c>
      <c r="C1199">
        <f>'Stitching Log'!C1199</f>
        <v>0</v>
      </c>
      <c r="D1199">
        <f>'Stitching Log'!D1199</f>
        <v>0</v>
      </c>
      <c r="E1199">
        <f>'Stitching Log'!E1199</f>
        <v>0</v>
      </c>
      <c r="F1199">
        <f>'Stitching Log'!F1199</f>
        <v>0</v>
      </c>
    </row>
    <row r="1200" spans="1:6">
      <c r="A1200" s="6">
        <f>'Stitching Log'!A1200</f>
        <v>0</v>
      </c>
      <c r="B1200">
        <f>'Stitching Log'!B1200</f>
        <v>0</v>
      </c>
      <c r="C1200">
        <f>'Stitching Log'!C1200</f>
        <v>0</v>
      </c>
      <c r="D1200">
        <f>'Stitching Log'!D1200</f>
        <v>0</v>
      </c>
      <c r="E1200">
        <f>'Stitching Log'!E1200</f>
        <v>0</v>
      </c>
      <c r="F1200">
        <f>'Stitching Log'!F1200</f>
        <v>0</v>
      </c>
    </row>
    <row r="1201" spans="1:6">
      <c r="A1201" s="6">
        <f>'Stitching Log'!A1201</f>
        <v>0</v>
      </c>
      <c r="B1201">
        <f>'Stitching Log'!B1201</f>
        <v>0</v>
      </c>
      <c r="C1201">
        <f>'Stitching Log'!C1201</f>
        <v>0</v>
      </c>
      <c r="D1201">
        <f>'Stitching Log'!D1201</f>
        <v>0</v>
      </c>
      <c r="E1201">
        <f>'Stitching Log'!E1201</f>
        <v>0</v>
      </c>
      <c r="F1201">
        <f>'Stitching Log'!F1201</f>
        <v>0</v>
      </c>
    </row>
    <row r="1202" spans="1:6">
      <c r="A1202" s="6">
        <f>'Stitching Log'!A1202</f>
        <v>0</v>
      </c>
      <c r="B1202">
        <f>'Stitching Log'!B1202</f>
        <v>0</v>
      </c>
      <c r="C1202">
        <f>'Stitching Log'!C1202</f>
        <v>0</v>
      </c>
      <c r="D1202">
        <f>'Stitching Log'!D1202</f>
        <v>0</v>
      </c>
      <c r="E1202">
        <f>'Stitching Log'!E1202</f>
        <v>0</v>
      </c>
      <c r="F1202">
        <f>'Stitching Log'!F1202</f>
        <v>0</v>
      </c>
    </row>
    <row r="1203" spans="1:6">
      <c r="A1203" s="6">
        <f>'Stitching Log'!A1203</f>
        <v>0</v>
      </c>
      <c r="B1203">
        <f>'Stitching Log'!B1203</f>
        <v>0</v>
      </c>
      <c r="C1203">
        <f>'Stitching Log'!C1203</f>
        <v>0</v>
      </c>
      <c r="D1203">
        <f>'Stitching Log'!D1203</f>
        <v>0</v>
      </c>
      <c r="E1203">
        <f>'Stitching Log'!E1203</f>
        <v>0</v>
      </c>
      <c r="F1203">
        <f>'Stitching Log'!F1203</f>
        <v>0</v>
      </c>
    </row>
    <row r="1204" spans="1:6">
      <c r="A1204" s="6">
        <f>'Stitching Log'!A1204</f>
        <v>0</v>
      </c>
      <c r="B1204">
        <f>'Stitching Log'!B1204</f>
        <v>0</v>
      </c>
      <c r="C1204">
        <f>'Stitching Log'!C1204</f>
        <v>0</v>
      </c>
      <c r="D1204">
        <f>'Stitching Log'!D1204</f>
        <v>0</v>
      </c>
      <c r="E1204">
        <f>'Stitching Log'!E1204</f>
        <v>0</v>
      </c>
      <c r="F1204">
        <f>'Stitching Log'!F1204</f>
        <v>0</v>
      </c>
    </row>
    <row r="1205" spans="1:6">
      <c r="A1205" s="6">
        <f>'Stitching Log'!A1205</f>
        <v>0</v>
      </c>
      <c r="B1205">
        <f>'Stitching Log'!B1205</f>
        <v>0</v>
      </c>
      <c r="C1205">
        <f>'Stitching Log'!C1205</f>
        <v>0</v>
      </c>
      <c r="D1205">
        <f>'Stitching Log'!D1205</f>
        <v>0</v>
      </c>
      <c r="E1205">
        <f>'Stitching Log'!E1205</f>
        <v>0</v>
      </c>
      <c r="F1205">
        <f>'Stitching Log'!F1205</f>
        <v>0</v>
      </c>
    </row>
    <row r="1206" spans="1:6">
      <c r="A1206" s="6">
        <f>'Stitching Log'!A1206</f>
        <v>0</v>
      </c>
      <c r="B1206">
        <f>'Stitching Log'!B1206</f>
        <v>0</v>
      </c>
      <c r="C1206">
        <f>'Stitching Log'!C1206</f>
        <v>0</v>
      </c>
      <c r="D1206">
        <f>'Stitching Log'!D1206</f>
        <v>0</v>
      </c>
      <c r="E1206">
        <f>'Stitching Log'!E1206</f>
        <v>0</v>
      </c>
      <c r="F1206">
        <f>'Stitching Log'!F1206</f>
        <v>0</v>
      </c>
    </row>
    <row r="1207" spans="1:6">
      <c r="A1207" s="6">
        <f>'Stitching Log'!A1207</f>
        <v>0</v>
      </c>
      <c r="B1207">
        <f>'Stitching Log'!B1207</f>
        <v>0</v>
      </c>
      <c r="C1207">
        <f>'Stitching Log'!C1207</f>
        <v>0</v>
      </c>
      <c r="D1207">
        <f>'Stitching Log'!D1207</f>
        <v>0</v>
      </c>
      <c r="E1207">
        <f>'Stitching Log'!E1207</f>
        <v>0</v>
      </c>
      <c r="F1207">
        <f>'Stitching Log'!F1207</f>
        <v>0</v>
      </c>
    </row>
    <row r="1208" spans="1:6">
      <c r="A1208" s="6">
        <f>'Stitching Log'!A1208</f>
        <v>0</v>
      </c>
      <c r="B1208">
        <f>'Stitching Log'!B1208</f>
        <v>0</v>
      </c>
      <c r="C1208">
        <f>'Stitching Log'!C1208</f>
        <v>0</v>
      </c>
      <c r="D1208">
        <f>'Stitching Log'!D1208</f>
        <v>0</v>
      </c>
      <c r="E1208">
        <f>'Stitching Log'!E1208</f>
        <v>0</v>
      </c>
      <c r="F1208">
        <f>'Stitching Log'!F1208</f>
        <v>0</v>
      </c>
    </row>
    <row r="1209" spans="1:6">
      <c r="A1209" s="6">
        <f>'Stitching Log'!A1209</f>
        <v>0</v>
      </c>
      <c r="B1209">
        <f>'Stitching Log'!B1209</f>
        <v>0</v>
      </c>
      <c r="C1209">
        <f>'Stitching Log'!C1209</f>
        <v>0</v>
      </c>
      <c r="D1209">
        <f>'Stitching Log'!D1209</f>
        <v>0</v>
      </c>
      <c r="E1209">
        <f>'Stitching Log'!E1209</f>
        <v>0</v>
      </c>
      <c r="F1209">
        <f>'Stitching Log'!F1209</f>
        <v>0</v>
      </c>
    </row>
    <row r="1210" spans="1:6">
      <c r="A1210" s="6">
        <f>'Stitching Log'!A1210</f>
        <v>0</v>
      </c>
      <c r="B1210">
        <f>'Stitching Log'!B1210</f>
        <v>0</v>
      </c>
      <c r="C1210">
        <f>'Stitching Log'!C1210</f>
        <v>0</v>
      </c>
      <c r="D1210">
        <f>'Stitching Log'!D1210</f>
        <v>0</v>
      </c>
      <c r="E1210">
        <f>'Stitching Log'!E1210</f>
        <v>0</v>
      </c>
      <c r="F1210">
        <f>'Stitching Log'!F1210</f>
        <v>0</v>
      </c>
    </row>
    <row r="1211" spans="1:6">
      <c r="A1211" s="6">
        <f>'Stitching Log'!A1211</f>
        <v>0</v>
      </c>
      <c r="B1211">
        <f>'Stitching Log'!B1211</f>
        <v>0</v>
      </c>
      <c r="C1211">
        <f>'Stitching Log'!C1211</f>
        <v>0</v>
      </c>
      <c r="D1211">
        <f>'Stitching Log'!D1211</f>
        <v>0</v>
      </c>
      <c r="E1211">
        <f>'Stitching Log'!E1211</f>
        <v>0</v>
      </c>
      <c r="F1211">
        <f>'Stitching Log'!F1211</f>
        <v>0</v>
      </c>
    </row>
    <row r="1212" spans="1:6">
      <c r="A1212" s="6">
        <f>'Stitching Log'!A1212</f>
        <v>0</v>
      </c>
      <c r="B1212">
        <f>'Stitching Log'!B1212</f>
        <v>0</v>
      </c>
      <c r="C1212">
        <f>'Stitching Log'!C1212</f>
        <v>0</v>
      </c>
      <c r="D1212">
        <f>'Stitching Log'!D1212</f>
        <v>0</v>
      </c>
      <c r="E1212">
        <f>'Stitching Log'!E1212</f>
        <v>0</v>
      </c>
      <c r="F1212">
        <f>'Stitching Log'!F1212</f>
        <v>0</v>
      </c>
    </row>
    <row r="1213" spans="1:6">
      <c r="A1213" s="6">
        <f>'Stitching Log'!A1213</f>
        <v>0</v>
      </c>
      <c r="B1213">
        <f>'Stitching Log'!B1213</f>
        <v>0</v>
      </c>
      <c r="C1213">
        <f>'Stitching Log'!C1213</f>
        <v>0</v>
      </c>
      <c r="D1213">
        <f>'Stitching Log'!D1213</f>
        <v>0</v>
      </c>
      <c r="E1213">
        <f>'Stitching Log'!E1213</f>
        <v>0</v>
      </c>
      <c r="F1213">
        <f>'Stitching Log'!F1213</f>
        <v>0</v>
      </c>
    </row>
    <row r="1214" spans="1:6">
      <c r="A1214" s="6">
        <f>'Stitching Log'!A1214</f>
        <v>0</v>
      </c>
      <c r="B1214">
        <f>'Stitching Log'!B1214</f>
        <v>0</v>
      </c>
      <c r="C1214">
        <f>'Stitching Log'!C1214</f>
        <v>0</v>
      </c>
      <c r="D1214">
        <f>'Stitching Log'!D1214</f>
        <v>0</v>
      </c>
      <c r="E1214">
        <f>'Stitching Log'!E1214</f>
        <v>0</v>
      </c>
      <c r="F1214">
        <f>'Stitching Log'!F1214</f>
        <v>0</v>
      </c>
    </row>
    <row r="1215" spans="1:6">
      <c r="A1215" s="6">
        <f>'Stitching Log'!A1215</f>
        <v>0</v>
      </c>
      <c r="B1215">
        <f>'Stitching Log'!B1215</f>
        <v>0</v>
      </c>
      <c r="C1215">
        <f>'Stitching Log'!C1215</f>
        <v>0</v>
      </c>
      <c r="D1215">
        <f>'Stitching Log'!D1215</f>
        <v>0</v>
      </c>
      <c r="E1215">
        <f>'Stitching Log'!E1215</f>
        <v>0</v>
      </c>
      <c r="F1215">
        <f>'Stitching Log'!F1215</f>
        <v>0</v>
      </c>
    </row>
    <row r="1216" spans="1:6">
      <c r="A1216" s="6">
        <f>'Stitching Log'!A1216</f>
        <v>0</v>
      </c>
      <c r="B1216">
        <f>'Stitching Log'!B1216</f>
        <v>0</v>
      </c>
      <c r="C1216">
        <f>'Stitching Log'!C1216</f>
        <v>0</v>
      </c>
      <c r="D1216">
        <f>'Stitching Log'!D1216</f>
        <v>0</v>
      </c>
      <c r="E1216">
        <f>'Stitching Log'!E1216</f>
        <v>0</v>
      </c>
      <c r="F1216">
        <f>'Stitching Log'!F1216</f>
        <v>0</v>
      </c>
    </row>
    <row r="1217" spans="1:6">
      <c r="A1217" s="6">
        <f>'Stitching Log'!A1217</f>
        <v>0</v>
      </c>
      <c r="B1217">
        <f>'Stitching Log'!B1217</f>
        <v>0</v>
      </c>
      <c r="C1217">
        <f>'Stitching Log'!C1217</f>
        <v>0</v>
      </c>
      <c r="D1217">
        <f>'Stitching Log'!D1217</f>
        <v>0</v>
      </c>
      <c r="E1217">
        <f>'Stitching Log'!E1217</f>
        <v>0</v>
      </c>
      <c r="F1217">
        <f>'Stitching Log'!F1217</f>
        <v>0</v>
      </c>
    </row>
    <row r="1218" spans="1:6">
      <c r="A1218" s="6">
        <f>'Stitching Log'!A1218</f>
        <v>0</v>
      </c>
      <c r="B1218">
        <f>'Stitching Log'!B1218</f>
        <v>0</v>
      </c>
      <c r="C1218">
        <f>'Stitching Log'!C1218</f>
        <v>0</v>
      </c>
      <c r="D1218">
        <f>'Stitching Log'!D1218</f>
        <v>0</v>
      </c>
      <c r="E1218">
        <f>'Stitching Log'!E1218</f>
        <v>0</v>
      </c>
      <c r="F1218">
        <f>'Stitching Log'!F1218</f>
        <v>0</v>
      </c>
    </row>
    <row r="1219" spans="1:6">
      <c r="A1219" s="6">
        <f>'Stitching Log'!A1219</f>
        <v>0</v>
      </c>
      <c r="B1219">
        <f>'Stitching Log'!B1219</f>
        <v>0</v>
      </c>
      <c r="C1219">
        <f>'Stitching Log'!C1219</f>
        <v>0</v>
      </c>
      <c r="D1219">
        <f>'Stitching Log'!D1219</f>
        <v>0</v>
      </c>
      <c r="E1219">
        <f>'Stitching Log'!E1219</f>
        <v>0</v>
      </c>
      <c r="F1219">
        <f>'Stitching Log'!F1219</f>
        <v>0</v>
      </c>
    </row>
    <row r="1220" spans="1:6">
      <c r="A1220" s="6">
        <f>'Stitching Log'!A1220</f>
        <v>0</v>
      </c>
      <c r="B1220">
        <f>'Stitching Log'!B1220</f>
        <v>0</v>
      </c>
      <c r="C1220">
        <f>'Stitching Log'!C1220</f>
        <v>0</v>
      </c>
      <c r="D1220">
        <f>'Stitching Log'!D1220</f>
        <v>0</v>
      </c>
      <c r="E1220">
        <f>'Stitching Log'!E1220</f>
        <v>0</v>
      </c>
      <c r="F1220">
        <f>'Stitching Log'!F1220</f>
        <v>0</v>
      </c>
    </row>
    <row r="1221" spans="1:6">
      <c r="A1221" s="6">
        <f>'Stitching Log'!A1221</f>
        <v>0</v>
      </c>
      <c r="B1221">
        <f>'Stitching Log'!B1221</f>
        <v>0</v>
      </c>
      <c r="C1221">
        <f>'Stitching Log'!C1221</f>
        <v>0</v>
      </c>
      <c r="D1221">
        <f>'Stitching Log'!D1221</f>
        <v>0</v>
      </c>
      <c r="E1221">
        <f>'Stitching Log'!E1221</f>
        <v>0</v>
      </c>
      <c r="F1221">
        <f>'Stitching Log'!F1221</f>
        <v>0</v>
      </c>
    </row>
    <row r="1222" spans="1:6">
      <c r="A1222" s="6">
        <f>'Stitching Log'!A1222</f>
        <v>0</v>
      </c>
      <c r="B1222">
        <f>'Stitching Log'!B1222</f>
        <v>0</v>
      </c>
      <c r="C1222">
        <f>'Stitching Log'!C1222</f>
        <v>0</v>
      </c>
      <c r="D1222">
        <f>'Stitching Log'!D1222</f>
        <v>0</v>
      </c>
      <c r="E1222">
        <f>'Stitching Log'!E1222</f>
        <v>0</v>
      </c>
      <c r="F1222">
        <f>'Stitching Log'!F1222</f>
        <v>0</v>
      </c>
    </row>
    <row r="1223" spans="1:6">
      <c r="A1223" s="6">
        <f>'Stitching Log'!A1223</f>
        <v>0</v>
      </c>
      <c r="B1223">
        <f>'Stitching Log'!B1223</f>
        <v>0</v>
      </c>
      <c r="C1223">
        <f>'Stitching Log'!C1223</f>
        <v>0</v>
      </c>
      <c r="D1223">
        <f>'Stitching Log'!D1223</f>
        <v>0</v>
      </c>
      <c r="E1223">
        <f>'Stitching Log'!E1223</f>
        <v>0</v>
      </c>
      <c r="F1223">
        <f>'Stitching Log'!F1223</f>
        <v>0</v>
      </c>
    </row>
    <row r="1224" spans="1:6">
      <c r="A1224" s="6">
        <f>'Stitching Log'!A1224</f>
        <v>0</v>
      </c>
      <c r="B1224">
        <f>'Stitching Log'!B1224</f>
        <v>0</v>
      </c>
      <c r="C1224">
        <f>'Stitching Log'!C1224</f>
        <v>0</v>
      </c>
      <c r="D1224">
        <f>'Stitching Log'!D1224</f>
        <v>0</v>
      </c>
      <c r="E1224">
        <f>'Stitching Log'!E1224</f>
        <v>0</v>
      </c>
      <c r="F1224">
        <f>'Stitching Log'!F1224</f>
        <v>0</v>
      </c>
    </row>
    <row r="1225" spans="1:6">
      <c r="A1225" s="6">
        <f>'Stitching Log'!A1225</f>
        <v>0</v>
      </c>
      <c r="B1225">
        <f>'Stitching Log'!B1225</f>
        <v>0</v>
      </c>
      <c r="C1225">
        <f>'Stitching Log'!C1225</f>
        <v>0</v>
      </c>
      <c r="D1225">
        <f>'Stitching Log'!D1225</f>
        <v>0</v>
      </c>
      <c r="E1225">
        <f>'Stitching Log'!E1225</f>
        <v>0</v>
      </c>
      <c r="F1225">
        <f>'Stitching Log'!F1225</f>
        <v>0</v>
      </c>
    </row>
    <row r="1226" spans="1:6">
      <c r="A1226" s="6">
        <f>'Stitching Log'!A1226</f>
        <v>0</v>
      </c>
      <c r="B1226">
        <f>'Stitching Log'!B1226</f>
        <v>0</v>
      </c>
      <c r="C1226">
        <f>'Stitching Log'!C1226</f>
        <v>0</v>
      </c>
      <c r="D1226">
        <f>'Stitching Log'!D1226</f>
        <v>0</v>
      </c>
      <c r="E1226">
        <f>'Stitching Log'!E1226</f>
        <v>0</v>
      </c>
      <c r="F1226">
        <f>'Stitching Log'!F1226</f>
        <v>0</v>
      </c>
    </row>
    <row r="1227" spans="1:6">
      <c r="A1227" s="6">
        <f>'Stitching Log'!A1227</f>
        <v>0</v>
      </c>
      <c r="B1227">
        <f>'Stitching Log'!B1227</f>
        <v>0</v>
      </c>
      <c r="C1227">
        <f>'Stitching Log'!C1227</f>
        <v>0</v>
      </c>
      <c r="D1227">
        <f>'Stitching Log'!D1227</f>
        <v>0</v>
      </c>
      <c r="E1227">
        <f>'Stitching Log'!E1227</f>
        <v>0</v>
      </c>
      <c r="F1227">
        <f>'Stitching Log'!F1227</f>
        <v>0</v>
      </c>
    </row>
    <row r="1228" spans="1:6">
      <c r="A1228" s="6">
        <f>'Stitching Log'!A1228</f>
        <v>0</v>
      </c>
      <c r="B1228">
        <f>'Stitching Log'!B1228</f>
        <v>0</v>
      </c>
      <c r="C1228">
        <f>'Stitching Log'!C1228</f>
        <v>0</v>
      </c>
      <c r="D1228">
        <f>'Stitching Log'!D1228</f>
        <v>0</v>
      </c>
      <c r="E1228">
        <f>'Stitching Log'!E1228</f>
        <v>0</v>
      </c>
      <c r="F1228">
        <f>'Stitching Log'!F1228</f>
        <v>0</v>
      </c>
    </row>
    <row r="1229" spans="1:6">
      <c r="A1229" s="6">
        <f>'Stitching Log'!A1229</f>
        <v>0</v>
      </c>
      <c r="B1229">
        <f>'Stitching Log'!B1229</f>
        <v>0</v>
      </c>
      <c r="C1229">
        <f>'Stitching Log'!C1229</f>
        <v>0</v>
      </c>
      <c r="D1229">
        <f>'Stitching Log'!D1229</f>
        <v>0</v>
      </c>
      <c r="E1229">
        <f>'Stitching Log'!E1229</f>
        <v>0</v>
      </c>
      <c r="F1229">
        <f>'Stitching Log'!F1229</f>
        <v>0</v>
      </c>
    </row>
    <row r="1230" spans="1:6">
      <c r="A1230" s="6">
        <f>'Stitching Log'!A1230</f>
        <v>0</v>
      </c>
      <c r="B1230">
        <f>'Stitching Log'!B1230</f>
        <v>0</v>
      </c>
      <c r="C1230">
        <f>'Stitching Log'!C1230</f>
        <v>0</v>
      </c>
      <c r="D1230">
        <f>'Stitching Log'!D1230</f>
        <v>0</v>
      </c>
      <c r="E1230">
        <f>'Stitching Log'!E1230</f>
        <v>0</v>
      </c>
      <c r="F1230">
        <f>'Stitching Log'!F1230</f>
        <v>0</v>
      </c>
    </row>
    <row r="1231" spans="1:6">
      <c r="A1231" s="6">
        <f>'Stitching Log'!A1231</f>
        <v>0</v>
      </c>
      <c r="B1231">
        <f>'Stitching Log'!B1231</f>
        <v>0</v>
      </c>
      <c r="C1231">
        <f>'Stitching Log'!C1231</f>
        <v>0</v>
      </c>
      <c r="D1231">
        <f>'Stitching Log'!D1231</f>
        <v>0</v>
      </c>
      <c r="E1231">
        <f>'Stitching Log'!E1231</f>
        <v>0</v>
      </c>
      <c r="F1231">
        <f>'Stitching Log'!F1231</f>
        <v>0</v>
      </c>
    </row>
    <row r="1232" spans="1:6">
      <c r="A1232" s="6">
        <f>'Stitching Log'!A1232</f>
        <v>0</v>
      </c>
      <c r="B1232">
        <f>'Stitching Log'!B1232</f>
        <v>0</v>
      </c>
      <c r="C1232">
        <f>'Stitching Log'!C1232</f>
        <v>0</v>
      </c>
      <c r="D1232">
        <f>'Stitching Log'!D1232</f>
        <v>0</v>
      </c>
      <c r="E1232">
        <f>'Stitching Log'!E1232</f>
        <v>0</v>
      </c>
      <c r="F1232">
        <f>'Stitching Log'!F1232</f>
        <v>0</v>
      </c>
    </row>
    <row r="1233" spans="1:6">
      <c r="A1233" s="6">
        <f>'Stitching Log'!A1233</f>
        <v>0</v>
      </c>
      <c r="B1233">
        <f>'Stitching Log'!B1233</f>
        <v>0</v>
      </c>
      <c r="C1233">
        <f>'Stitching Log'!C1233</f>
        <v>0</v>
      </c>
      <c r="D1233">
        <f>'Stitching Log'!D1233</f>
        <v>0</v>
      </c>
      <c r="E1233">
        <f>'Stitching Log'!E1233</f>
        <v>0</v>
      </c>
      <c r="F1233">
        <f>'Stitching Log'!F1233</f>
        <v>0</v>
      </c>
    </row>
    <row r="1234" spans="1:6">
      <c r="A1234" s="6">
        <f>'Stitching Log'!A1234</f>
        <v>0</v>
      </c>
      <c r="B1234">
        <f>'Stitching Log'!B1234</f>
        <v>0</v>
      </c>
      <c r="C1234">
        <f>'Stitching Log'!C1234</f>
        <v>0</v>
      </c>
      <c r="D1234">
        <f>'Stitching Log'!D1234</f>
        <v>0</v>
      </c>
      <c r="E1234">
        <f>'Stitching Log'!E1234</f>
        <v>0</v>
      </c>
      <c r="F1234">
        <f>'Stitching Log'!F1234</f>
        <v>0</v>
      </c>
    </row>
    <row r="1235" spans="1:6">
      <c r="A1235" s="6">
        <f>'Stitching Log'!A1235</f>
        <v>0</v>
      </c>
      <c r="B1235">
        <f>'Stitching Log'!B1235</f>
        <v>0</v>
      </c>
      <c r="C1235">
        <f>'Stitching Log'!C1235</f>
        <v>0</v>
      </c>
      <c r="D1235">
        <f>'Stitching Log'!D1235</f>
        <v>0</v>
      </c>
      <c r="E1235">
        <f>'Stitching Log'!E1235</f>
        <v>0</v>
      </c>
      <c r="F1235">
        <f>'Stitching Log'!F1235</f>
        <v>0</v>
      </c>
    </row>
    <row r="1236" spans="1:6">
      <c r="A1236" s="6">
        <f>'Stitching Log'!A1236</f>
        <v>0</v>
      </c>
      <c r="B1236">
        <f>'Stitching Log'!B1236</f>
        <v>0</v>
      </c>
      <c r="C1236">
        <f>'Stitching Log'!C1236</f>
        <v>0</v>
      </c>
      <c r="D1236">
        <f>'Stitching Log'!D1236</f>
        <v>0</v>
      </c>
      <c r="E1236">
        <f>'Stitching Log'!E1236</f>
        <v>0</v>
      </c>
      <c r="F1236">
        <f>'Stitching Log'!F1236</f>
        <v>0</v>
      </c>
    </row>
    <row r="1237" spans="1:6">
      <c r="A1237" s="6">
        <f>'Stitching Log'!A1237</f>
        <v>0</v>
      </c>
      <c r="B1237">
        <f>'Stitching Log'!B1237</f>
        <v>0</v>
      </c>
      <c r="C1237">
        <f>'Stitching Log'!C1237</f>
        <v>0</v>
      </c>
      <c r="D1237">
        <f>'Stitching Log'!D1237</f>
        <v>0</v>
      </c>
      <c r="E1237">
        <f>'Stitching Log'!E1237</f>
        <v>0</v>
      </c>
      <c r="F1237">
        <f>'Stitching Log'!F1237</f>
        <v>0</v>
      </c>
    </row>
    <row r="1238" spans="1:6">
      <c r="A1238" s="6">
        <f>'Stitching Log'!A1238</f>
        <v>0</v>
      </c>
      <c r="B1238">
        <f>'Stitching Log'!B1238</f>
        <v>0</v>
      </c>
      <c r="C1238">
        <f>'Stitching Log'!C1238</f>
        <v>0</v>
      </c>
      <c r="D1238">
        <f>'Stitching Log'!D1238</f>
        <v>0</v>
      </c>
      <c r="E1238">
        <f>'Stitching Log'!E1238</f>
        <v>0</v>
      </c>
      <c r="F1238">
        <f>'Stitching Log'!F1238</f>
        <v>0</v>
      </c>
    </row>
    <row r="1239" spans="1:6">
      <c r="A1239" s="6">
        <f>'Stitching Log'!A1239</f>
        <v>0</v>
      </c>
      <c r="B1239">
        <f>'Stitching Log'!B1239</f>
        <v>0</v>
      </c>
      <c r="C1239">
        <f>'Stitching Log'!C1239</f>
        <v>0</v>
      </c>
      <c r="D1239">
        <f>'Stitching Log'!D1239</f>
        <v>0</v>
      </c>
      <c r="E1239">
        <f>'Stitching Log'!E1239</f>
        <v>0</v>
      </c>
      <c r="F1239">
        <f>'Stitching Log'!F1239</f>
        <v>0</v>
      </c>
    </row>
    <row r="1240" spans="1:6">
      <c r="A1240" s="6">
        <f>'Stitching Log'!A1240</f>
        <v>0</v>
      </c>
      <c r="B1240">
        <f>'Stitching Log'!B1240</f>
        <v>0</v>
      </c>
      <c r="C1240">
        <f>'Stitching Log'!C1240</f>
        <v>0</v>
      </c>
      <c r="D1240">
        <f>'Stitching Log'!D1240</f>
        <v>0</v>
      </c>
      <c r="E1240">
        <f>'Stitching Log'!E1240</f>
        <v>0</v>
      </c>
      <c r="F1240">
        <f>'Stitching Log'!F1240</f>
        <v>0</v>
      </c>
    </row>
    <row r="1241" spans="1:6">
      <c r="A1241" s="6">
        <f>'Stitching Log'!A1241</f>
        <v>0</v>
      </c>
      <c r="B1241">
        <f>'Stitching Log'!B1241</f>
        <v>0</v>
      </c>
      <c r="C1241">
        <f>'Stitching Log'!C1241</f>
        <v>0</v>
      </c>
      <c r="D1241">
        <f>'Stitching Log'!D1241</f>
        <v>0</v>
      </c>
      <c r="E1241">
        <f>'Stitching Log'!E1241</f>
        <v>0</v>
      </c>
      <c r="F1241">
        <f>'Stitching Log'!F1241</f>
        <v>0</v>
      </c>
    </row>
    <row r="1242" spans="1:6">
      <c r="A1242" s="6">
        <f>'Stitching Log'!A1242</f>
        <v>0</v>
      </c>
      <c r="B1242">
        <f>'Stitching Log'!B1242</f>
        <v>0</v>
      </c>
      <c r="C1242">
        <f>'Stitching Log'!C1242</f>
        <v>0</v>
      </c>
      <c r="D1242">
        <f>'Stitching Log'!D1242</f>
        <v>0</v>
      </c>
      <c r="E1242">
        <f>'Stitching Log'!E1242</f>
        <v>0</v>
      </c>
      <c r="F1242">
        <f>'Stitching Log'!F1242</f>
        <v>0</v>
      </c>
    </row>
    <row r="1243" spans="1:6">
      <c r="A1243" s="6">
        <f>'Stitching Log'!A1243</f>
        <v>0</v>
      </c>
      <c r="B1243">
        <f>'Stitching Log'!B1243</f>
        <v>0</v>
      </c>
      <c r="C1243">
        <f>'Stitching Log'!C1243</f>
        <v>0</v>
      </c>
      <c r="D1243">
        <f>'Stitching Log'!D1243</f>
        <v>0</v>
      </c>
      <c r="E1243">
        <f>'Stitching Log'!E1243</f>
        <v>0</v>
      </c>
      <c r="F1243">
        <f>'Stitching Log'!F1243</f>
        <v>0</v>
      </c>
    </row>
    <row r="1244" spans="1:6">
      <c r="A1244" s="6">
        <f>'Stitching Log'!A1244</f>
        <v>0</v>
      </c>
      <c r="B1244">
        <f>'Stitching Log'!B1244</f>
        <v>0</v>
      </c>
      <c r="C1244">
        <f>'Stitching Log'!C1244</f>
        <v>0</v>
      </c>
      <c r="D1244">
        <f>'Stitching Log'!D1244</f>
        <v>0</v>
      </c>
      <c r="E1244">
        <f>'Stitching Log'!E1244</f>
        <v>0</v>
      </c>
      <c r="F1244">
        <f>'Stitching Log'!F1244</f>
        <v>0</v>
      </c>
    </row>
    <row r="1245" spans="1:6">
      <c r="A1245" s="6">
        <f>'Stitching Log'!A1245</f>
        <v>0</v>
      </c>
      <c r="B1245">
        <f>'Stitching Log'!B1245</f>
        <v>0</v>
      </c>
      <c r="C1245">
        <f>'Stitching Log'!C1245</f>
        <v>0</v>
      </c>
      <c r="D1245">
        <f>'Stitching Log'!D1245</f>
        <v>0</v>
      </c>
      <c r="E1245">
        <f>'Stitching Log'!E1245</f>
        <v>0</v>
      </c>
      <c r="F1245">
        <f>'Stitching Log'!F1245</f>
        <v>0</v>
      </c>
    </row>
    <row r="1246" spans="1:6">
      <c r="A1246" s="6">
        <f>'Stitching Log'!A1246</f>
        <v>0</v>
      </c>
      <c r="B1246">
        <f>'Stitching Log'!B1246</f>
        <v>0</v>
      </c>
      <c r="C1246">
        <f>'Stitching Log'!C1246</f>
        <v>0</v>
      </c>
      <c r="D1246">
        <f>'Stitching Log'!D1246</f>
        <v>0</v>
      </c>
      <c r="E1246">
        <f>'Stitching Log'!E1246</f>
        <v>0</v>
      </c>
      <c r="F1246">
        <f>'Stitching Log'!F1246</f>
        <v>0</v>
      </c>
    </row>
    <row r="1247" spans="1:6">
      <c r="A1247" s="6">
        <f>'Stitching Log'!A1247</f>
        <v>0</v>
      </c>
      <c r="B1247">
        <f>'Stitching Log'!B1247</f>
        <v>0</v>
      </c>
      <c r="C1247">
        <f>'Stitching Log'!C1247</f>
        <v>0</v>
      </c>
      <c r="D1247">
        <f>'Stitching Log'!D1247</f>
        <v>0</v>
      </c>
      <c r="E1247">
        <f>'Stitching Log'!E1247</f>
        <v>0</v>
      </c>
      <c r="F1247">
        <f>'Stitching Log'!F1247</f>
        <v>0</v>
      </c>
    </row>
    <row r="1248" spans="1:6">
      <c r="A1248" s="6">
        <f>'Stitching Log'!A1248</f>
        <v>0</v>
      </c>
      <c r="B1248">
        <f>'Stitching Log'!B1248</f>
        <v>0</v>
      </c>
      <c r="C1248">
        <f>'Stitching Log'!C1248</f>
        <v>0</v>
      </c>
      <c r="D1248">
        <f>'Stitching Log'!D1248</f>
        <v>0</v>
      </c>
      <c r="E1248">
        <f>'Stitching Log'!E1248</f>
        <v>0</v>
      </c>
      <c r="F1248">
        <f>'Stitching Log'!F1248</f>
        <v>0</v>
      </c>
    </row>
    <row r="1249" spans="1:6">
      <c r="A1249" s="6">
        <f>'Stitching Log'!A1249</f>
        <v>0</v>
      </c>
      <c r="B1249">
        <f>'Stitching Log'!B1249</f>
        <v>0</v>
      </c>
      <c r="C1249">
        <f>'Stitching Log'!C1249</f>
        <v>0</v>
      </c>
      <c r="D1249">
        <f>'Stitching Log'!D1249</f>
        <v>0</v>
      </c>
      <c r="E1249">
        <f>'Stitching Log'!E1249</f>
        <v>0</v>
      </c>
      <c r="F1249">
        <f>'Stitching Log'!F1249</f>
        <v>0</v>
      </c>
    </row>
    <row r="1250" spans="1:6">
      <c r="A1250" s="6">
        <f>'Stitching Log'!A1250</f>
        <v>0</v>
      </c>
      <c r="B1250">
        <f>'Stitching Log'!B1250</f>
        <v>0</v>
      </c>
      <c r="C1250">
        <f>'Stitching Log'!C1250</f>
        <v>0</v>
      </c>
      <c r="D1250">
        <f>'Stitching Log'!D1250</f>
        <v>0</v>
      </c>
      <c r="E1250">
        <f>'Stitching Log'!E1250</f>
        <v>0</v>
      </c>
      <c r="F1250">
        <f>'Stitching Log'!F1250</f>
        <v>0</v>
      </c>
    </row>
    <row r="1251" spans="1:6">
      <c r="A1251" s="6">
        <f>'Stitching Log'!A1251</f>
        <v>0</v>
      </c>
      <c r="B1251">
        <f>'Stitching Log'!B1251</f>
        <v>0</v>
      </c>
      <c r="C1251">
        <f>'Stitching Log'!C1251</f>
        <v>0</v>
      </c>
      <c r="D1251">
        <f>'Stitching Log'!D1251</f>
        <v>0</v>
      </c>
      <c r="E1251">
        <f>'Stitching Log'!E1251</f>
        <v>0</v>
      </c>
      <c r="F1251">
        <f>'Stitching Log'!F1251</f>
        <v>0</v>
      </c>
    </row>
    <row r="1252" spans="1:6">
      <c r="A1252" s="6">
        <f>'Stitching Log'!A1252</f>
        <v>0</v>
      </c>
      <c r="B1252">
        <f>'Stitching Log'!B1252</f>
        <v>0</v>
      </c>
      <c r="C1252">
        <f>'Stitching Log'!C1252</f>
        <v>0</v>
      </c>
      <c r="D1252">
        <f>'Stitching Log'!D1252</f>
        <v>0</v>
      </c>
      <c r="E1252">
        <f>'Stitching Log'!E1252</f>
        <v>0</v>
      </c>
      <c r="F1252">
        <f>'Stitching Log'!F1252</f>
        <v>0</v>
      </c>
    </row>
    <row r="1253" spans="1:6">
      <c r="A1253" s="6">
        <f>'Stitching Log'!A1253</f>
        <v>0</v>
      </c>
      <c r="B1253">
        <f>'Stitching Log'!B1253</f>
        <v>0</v>
      </c>
      <c r="C1253">
        <f>'Stitching Log'!C1253</f>
        <v>0</v>
      </c>
      <c r="D1253">
        <f>'Stitching Log'!D1253</f>
        <v>0</v>
      </c>
      <c r="E1253">
        <f>'Stitching Log'!E1253</f>
        <v>0</v>
      </c>
      <c r="F1253">
        <f>'Stitching Log'!F1253</f>
        <v>0</v>
      </c>
    </row>
    <row r="1254" spans="1:6">
      <c r="A1254" s="6">
        <f>'Stitching Log'!A1254</f>
        <v>0</v>
      </c>
      <c r="B1254">
        <f>'Stitching Log'!B1254</f>
        <v>0</v>
      </c>
      <c r="C1254">
        <f>'Stitching Log'!C1254</f>
        <v>0</v>
      </c>
      <c r="D1254">
        <f>'Stitching Log'!D1254</f>
        <v>0</v>
      </c>
      <c r="E1254">
        <f>'Stitching Log'!E1254</f>
        <v>0</v>
      </c>
      <c r="F1254">
        <f>'Stitching Log'!F1254</f>
        <v>0</v>
      </c>
    </row>
    <row r="1255" spans="1:6">
      <c r="A1255" s="6">
        <f>'Stitching Log'!A1255</f>
        <v>0</v>
      </c>
      <c r="B1255">
        <f>'Stitching Log'!B1255</f>
        <v>0</v>
      </c>
      <c r="C1255">
        <f>'Stitching Log'!C1255</f>
        <v>0</v>
      </c>
      <c r="D1255">
        <f>'Stitching Log'!D1255</f>
        <v>0</v>
      </c>
      <c r="E1255">
        <f>'Stitching Log'!E1255</f>
        <v>0</v>
      </c>
      <c r="F1255">
        <f>'Stitching Log'!F1255</f>
        <v>0</v>
      </c>
    </row>
    <row r="1256" spans="1:6">
      <c r="A1256" s="6">
        <f>'Stitching Log'!A1256</f>
        <v>0</v>
      </c>
      <c r="B1256">
        <f>'Stitching Log'!B1256</f>
        <v>0</v>
      </c>
      <c r="C1256">
        <f>'Stitching Log'!C1256</f>
        <v>0</v>
      </c>
      <c r="D1256">
        <f>'Stitching Log'!D1256</f>
        <v>0</v>
      </c>
      <c r="E1256">
        <f>'Stitching Log'!E1256</f>
        <v>0</v>
      </c>
      <c r="F1256">
        <f>'Stitching Log'!F1256</f>
        <v>0</v>
      </c>
    </row>
    <row r="1257" spans="1:6">
      <c r="A1257" s="6">
        <f>'Stitching Log'!A1257</f>
        <v>0</v>
      </c>
      <c r="B1257">
        <f>'Stitching Log'!B1257</f>
        <v>0</v>
      </c>
      <c r="C1257">
        <f>'Stitching Log'!C1257</f>
        <v>0</v>
      </c>
      <c r="D1257">
        <f>'Stitching Log'!D1257</f>
        <v>0</v>
      </c>
      <c r="E1257">
        <f>'Stitching Log'!E1257</f>
        <v>0</v>
      </c>
      <c r="F1257">
        <f>'Stitching Log'!F1257</f>
        <v>0</v>
      </c>
    </row>
    <row r="1258" spans="1:6">
      <c r="A1258" s="6">
        <f>'Stitching Log'!A1258</f>
        <v>0</v>
      </c>
      <c r="B1258">
        <f>'Stitching Log'!B1258</f>
        <v>0</v>
      </c>
      <c r="C1258">
        <f>'Stitching Log'!C1258</f>
        <v>0</v>
      </c>
      <c r="D1258">
        <f>'Stitching Log'!D1258</f>
        <v>0</v>
      </c>
      <c r="E1258">
        <f>'Stitching Log'!E1258</f>
        <v>0</v>
      </c>
      <c r="F1258">
        <f>'Stitching Log'!F1258</f>
        <v>0</v>
      </c>
    </row>
    <row r="1259" spans="1:6">
      <c r="A1259" s="6">
        <f>'Stitching Log'!A1259</f>
        <v>0</v>
      </c>
      <c r="B1259">
        <f>'Stitching Log'!B1259</f>
        <v>0</v>
      </c>
      <c r="C1259">
        <f>'Stitching Log'!C1259</f>
        <v>0</v>
      </c>
      <c r="D1259">
        <f>'Stitching Log'!D1259</f>
        <v>0</v>
      </c>
      <c r="E1259">
        <f>'Stitching Log'!E1259</f>
        <v>0</v>
      </c>
      <c r="F1259">
        <f>'Stitching Log'!F1259</f>
        <v>0</v>
      </c>
    </row>
    <row r="1260" spans="1:6">
      <c r="A1260" s="6">
        <f>'Stitching Log'!A1260</f>
        <v>0</v>
      </c>
      <c r="B1260">
        <f>'Stitching Log'!B1260</f>
        <v>0</v>
      </c>
      <c r="C1260">
        <f>'Stitching Log'!C1260</f>
        <v>0</v>
      </c>
      <c r="D1260">
        <f>'Stitching Log'!D1260</f>
        <v>0</v>
      </c>
      <c r="E1260">
        <f>'Stitching Log'!E1260</f>
        <v>0</v>
      </c>
      <c r="F1260">
        <f>'Stitching Log'!F1260</f>
        <v>0</v>
      </c>
    </row>
    <row r="1261" spans="1:6">
      <c r="A1261" s="6">
        <f>'Stitching Log'!A1261</f>
        <v>0</v>
      </c>
      <c r="B1261">
        <f>'Stitching Log'!B1261</f>
        <v>0</v>
      </c>
      <c r="C1261">
        <f>'Stitching Log'!C1261</f>
        <v>0</v>
      </c>
      <c r="D1261">
        <f>'Stitching Log'!D1261</f>
        <v>0</v>
      </c>
      <c r="E1261">
        <f>'Stitching Log'!E1261</f>
        <v>0</v>
      </c>
      <c r="F1261">
        <f>'Stitching Log'!F1261</f>
        <v>0</v>
      </c>
    </row>
    <row r="1262" spans="1:6">
      <c r="A1262" s="6">
        <f>'Stitching Log'!A1262</f>
        <v>0</v>
      </c>
      <c r="B1262">
        <f>'Stitching Log'!B1262</f>
        <v>0</v>
      </c>
      <c r="C1262">
        <f>'Stitching Log'!C1262</f>
        <v>0</v>
      </c>
      <c r="D1262">
        <f>'Stitching Log'!D1262</f>
        <v>0</v>
      </c>
      <c r="E1262">
        <f>'Stitching Log'!E1262</f>
        <v>0</v>
      </c>
      <c r="F1262">
        <f>'Stitching Log'!F1262</f>
        <v>0</v>
      </c>
    </row>
    <row r="1263" spans="1:6">
      <c r="A1263" s="6">
        <f>'Stitching Log'!A1263</f>
        <v>0</v>
      </c>
      <c r="B1263">
        <f>'Stitching Log'!B1263</f>
        <v>0</v>
      </c>
      <c r="C1263">
        <f>'Stitching Log'!C1263</f>
        <v>0</v>
      </c>
      <c r="D1263">
        <f>'Stitching Log'!D1263</f>
        <v>0</v>
      </c>
      <c r="E1263">
        <f>'Stitching Log'!E1263</f>
        <v>0</v>
      </c>
      <c r="F1263">
        <f>'Stitching Log'!F1263</f>
        <v>0</v>
      </c>
    </row>
    <row r="1264" spans="1:6">
      <c r="A1264" s="6">
        <f>'Stitching Log'!A1264</f>
        <v>0</v>
      </c>
      <c r="B1264">
        <f>'Stitching Log'!B1264</f>
        <v>0</v>
      </c>
      <c r="C1264">
        <f>'Stitching Log'!C1264</f>
        <v>0</v>
      </c>
      <c r="D1264">
        <f>'Stitching Log'!D1264</f>
        <v>0</v>
      </c>
      <c r="E1264">
        <f>'Stitching Log'!E1264</f>
        <v>0</v>
      </c>
      <c r="F1264">
        <f>'Stitching Log'!F1264</f>
        <v>0</v>
      </c>
    </row>
    <row r="1265" spans="1:6">
      <c r="A1265" s="6">
        <f>'Stitching Log'!A1265</f>
        <v>0</v>
      </c>
      <c r="B1265">
        <f>'Stitching Log'!B1265</f>
        <v>0</v>
      </c>
      <c r="C1265">
        <f>'Stitching Log'!C1265</f>
        <v>0</v>
      </c>
      <c r="D1265">
        <f>'Stitching Log'!D1265</f>
        <v>0</v>
      </c>
      <c r="E1265">
        <f>'Stitching Log'!E1265</f>
        <v>0</v>
      </c>
      <c r="F1265">
        <f>'Stitching Log'!F1265</f>
        <v>0</v>
      </c>
    </row>
    <row r="1266" spans="1:6">
      <c r="A1266" s="6">
        <f>'Stitching Log'!A1266</f>
        <v>0</v>
      </c>
      <c r="B1266">
        <f>'Stitching Log'!B1266</f>
        <v>0</v>
      </c>
      <c r="C1266">
        <f>'Stitching Log'!C1266</f>
        <v>0</v>
      </c>
      <c r="D1266">
        <f>'Stitching Log'!D1266</f>
        <v>0</v>
      </c>
      <c r="E1266">
        <f>'Stitching Log'!E1266</f>
        <v>0</v>
      </c>
      <c r="F1266">
        <f>'Stitching Log'!F1266</f>
        <v>0</v>
      </c>
    </row>
    <row r="1267" spans="1:6">
      <c r="A1267" s="6">
        <f>'Stitching Log'!A1267</f>
        <v>0</v>
      </c>
      <c r="B1267">
        <f>'Stitching Log'!B1267</f>
        <v>0</v>
      </c>
      <c r="C1267">
        <f>'Stitching Log'!C1267</f>
        <v>0</v>
      </c>
      <c r="D1267">
        <f>'Stitching Log'!D1267</f>
        <v>0</v>
      </c>
      <c r="E1267">
        <f>'Stitching Log'!E1267</f>
        <v>0</v>
      </c>
      <c r="F1267">
        <f>'Stitching Log'!F1267</f>
        <v>0</v>
      </c>
    </row>
    <row r="1268" spans="1:6">
      <c r="A1268" s="6">
        <f>'Stitching Log'!A1268</f>
        <v>0</v>
      </c>
      <c r="B1268">
        <f>'Stitching Log'!B1268</f>
        <v>0</v>
      </c>
      <c r="C1268">
        <f>'Stitching Log'!C1268</f>
        <v>0</v>
      </c>
      <c r="D1268">
        <f>'Stitching Log'!D1268</f>
        <v>0</v>
      </c>
      <c r="E1268">
        <f>'Stitching Log'!E1268</f>
        <v>0</v>
      </c>
      <c r="F1268">
        <f>'Stitching Log'!F1268</f>
        <v>0</v>
      </c>
    </row>
    <row r="1269" spans="1:6">
      <c r="A1269" s="6">
        <f>'Stitching Log'!A1269</f>
        <v>0</v>
      </c>
      <c r="B1269">
        <f>'Stitching Log'!B1269</f>
        <v>0</v>
      </c>
      <c r="C1269">
        <f>'Stitching Log'!C1269</f>
        <v>0</v>
      </c>
      <c r="D1269">
        <f>'Stitching Log'!D1269</f>
        <v>0</v>
      </c>
      <c r="E1269">
        <f>'Stitching Log'!E1269</f>
        <v>0</v>
      </c>
      <c r="F1269">
        <f>'Stitching Log'!F1269</f>
        <v>0</v>
      </c>
    </row>
    <row r="1270" spans="1:6">
      <c r="A1270" s="6">
        <f>'Stitching Log'!A1270</f>
        <v>0</v>
      </c>
      <c r="B1270">
        <f>'Stitching Log'!B1270</f>
        <v>0</v>
      </c>
      <c r="C1270">
        <f>'Stitching Log'!C1270</f>
        <v>0</v>
      </c>
      <c r="D1270">
        <f>'Stitching Log'!D1270</f>
        <v>0</v>
      </c>
      <c r="E1270">
        <f>'Stitching Log'!E1270</f>
        <v>0</v>
      </c>
      <c r="F1270">
        <f>'Stitching Log'!F1270</f>
        <v>0</v>
      </c>
    </row>
    <row r="1271" spans="1:6">
      <c r="A1271" s="6">
        <f>'Stitching Log'!A1271</f>
        <v>0</v>
      </c>
      <c r="B1271">
        <f>'Stitching Log'!B1271</f>
        <v>0</v>
      </c>
      <c r="C1271">
        <f>'Stitching Log'!C1271</f>
        <v>0</v>
      </c>
      <c r="D1271">
        <f>'Stitching Log'!D1271</f>
        <v>0</v>
      </c>
      <c r="E1271">
        <f>'Stitching Log'!E1271</f>
        <v>0</v>
      </c>
      <c r="F1271">
        <f>'Stitching Log'!F1271</f>
        <v>0</v>
      </c>
    </row>
    <row r="1272" spans="1:6">
      <c r="A1272" s="6">
        <f>'Stitching Log'!A1272</f>
        <v>0</v>
      </c>
      <c r="B1272">
        <f>'Stitching Log'!B1272</f>
        <v>0</v>
      </c>
      <c r="C1272">
        <f>'Stitching Log'!C1272</f>
        <v>0</v>
      </c>
      <c r="D1272">
        <f>'Stitching Log'!D1272</f>
        <v>0</v>
      </c>
      <c r="E1272">
        <f>'Stitching Log'!E1272</f>
        <v>0</v>
      </c>
      <c r="F1272">
        <f>'Stitching Log'!F1272</f>
        <v>0</v>
      </c>
    </row>
    <row r="1273" spans="1:6">
      <c r="A1273" s="6">
        <f>'Stitching Log'!A1273</f>
        <v>0</v>
      </c>
      <c r="B1273">
        <f>'Stitching Log'!B1273</f>
        <v>0</v>
      </c>
      <c r="C1273">
        <f>'Stitching Log'!C1273</f>
        <v>0</v>
      </c>
      <c r="D1273">
        <f>'Stitching Log'!D1273</f>
        <v>0</v>
      </c>
      <c r="E1273">
        <f>'Stitching Log'!E1273</f>
        <v>0</v>
      </c>
      <c r="F1273">
        <f>'Stitching Log'!F1273</f>
        <v>0</v>
      </c>
    </row>
    <row r="1274" spans="1:6">
      <c r="A1274" s="6">
        <f>'Stitching Log'!A1274</f>
        <v>0</v>
      </c>
      <c r="B1274">
        <f>'Stitching Log'!B1274</f>
        <v>0</v>
      </c>
      <c r="C1274">
        <f>'Stitching Log'!C1274</f>
        <v>0</v>
      </c>
      <c r="D1274">
        <f>'Stitching Log'!D1274</f>
        <v>0</v>
      </c>
      <c r="E1274">
        <f>'Stitching Log'!E1274</f>
        <v>0</v>
      </c>
      <c r="F1274">
        <f>'Stitching Log'!F1274</f>
        <v>0</v>
      </c>
    </row>
    <row r="1275" spans="1:6">
      <c r="A1275" s="6">
        <f>'Stitching Log'!A1275</f>
        <v>0</v>
      </c>
      <c r="B1275">
        <f>'Stitching Log'!B1275</f>
        <v>0</v>
      </c>
      <c r="C1275">
        <f>'Stitching Log'!C1275</f>
        <v>0</v>
      </c>
      <c r="D1275">
        <f>'Stitching Log'!D1275</f>
        <v>0</v>
      </c>
      <c r="E1275">
        <f>'Stitching Log'!E1275</f>
        <v>0</v>
      </c>
      <c r="F1275">
        <f>'Stitching Log'!F1275</f>
        <v>0</v>
      </c>
    </row>
    <row r="1276" spans="1:6">
      <c r="A1276" s="6">
        <f>'Stitching Log'!A1276</f>
        <v>0</v>
      </c>
      <c r="B1276">
        <f>'Stitching Log'!B1276</f>
        <v>0</v>
      </c>
      <c r="C1276">
        <f>'Stitching Log'!C1276</f>
        <v>0</v>
      </c>
      <c r="D1276">
        <f>'Stitching Log'!D1276</f>
        <v>0</v>
      </c>
      <c r="E1276">
        <f>'Stitching Log'!E1276</f>
        <v>0</v>
      </c>
      <c r="F1276">
        <f>'Stitching Log'!F1276</f>
        <v>0</v>
      </c>
    </row>
    <row r="1277" spans="1:6">
      <c r="A1277" s="6">
        <f>'Stitching Log'!A1277</f>
        <v>0</v>
      </c>
      <c r="B1277">
        <f>'Stitching Log'!B1277</f>
        <v>0</v>
      </c>
      <c r="C1277">
        <f>'Stitching Log'!C1277</f>
        <v>0</v>
      </c>
      <c r="D1277">
        <f>'Stitching Log'!D1277</f>
        <v>0</v>
      </c>
      <c r="E1277">
        <f>'Stitching Log'!E1277</f>
        <v>0</v>
      </c>
      <c r="F1277">
        <f>'Stitching Log'!F1277</f>
        <v>0</v>
      </c>
    </row>
    <row r="1278" spans="1:6">
      <c r="A1278" s="6">
        <f>'Stitching Log'!A1278</f>
        <v>0</v>
      </c>
      <c r="B1278">
        <f>'Stitching Log'!B1278</f>
        <v>0</v>
      </c>
      <c r="C1278">
        <f>'Stitching Log'!C1278</f>
        <v>0</v>
      </c>
      <c r="D1278">
        <f>'Stitching Log'!D1278</f>
        <v>0</v>
      </c>
      <c r="E1278">
        <f>'Stitching Log'!E1278</f>
        <v>0</v>
      </c>
      <c r="F1278">
        <f>'Stitching Log'!F1278</f>
        <v>0</v>
      </c>
    </row>
    <row r="1279" spans="1:6">
      <c r="A1279" s="6">
        <f>'Stitching Log'!A1279</f>
        <v>0</v>
      </c>
      <c r="B1279">
        <f>'Stitching Log'!B1279</f>
        <v>0</v>
      </c>
      <c r="C1279">
        <f>'Stitching Log'!C1279</f>
        <v>0</v>
      </c>
      <c r="D1279">
        <f>'Stitching Log'!D1279</f>
        <v>0</v>
      </c>
      <c r="E1279">
        <f>'Stitching Log'!E1279</f>
        <v>0</v>
      </c>
      <c r="F1279">
        <f>'Stitching Log'!F1279</f>
        <v>0</v>
      </c>
    </row>
    <row r="1280" spans="1:6">
      <c r="A1280" s="6">
        <f>'Stitching Log'!A1280</f>
        <v>0</v>
      </c>
      <c r="B1280">
        <f>'Stitching Log'!B1280</f>
        <v>0</v>
      </c>
      <c r="C1280">
        <f>'Stitching Log'!C1280</f>
        <v>0</v>
      </c>
      <c r="D1280">
        <f>'Stitching Log'!D1280</f>
        <v>0</v>
      </c>
      <c r="E1280">
        <f>'Stitching Log'!E1280</f>
        <v>0</v>
      </c>
      <c r="F1280">
        <f>'Stitching Log'!F1280</f>
        <v>0</v>
      </c>
    </row>
    <row r="1281" spans="1:6">
      <c r="A1281" s="6">
        <f>'Stitching Log'!A1281</f>
        <v>0</v>
      </c>
      <c r="B1281">
        <f>'Stitching Log'!B1281</f>
        <v>0</v>
      </c>
      <c r="C1281">
        <f>'Stitching Log'!C1281</f>
        <v>0</v>
      </c>
      <c r="D1281">
        <f>'Stitching Log'!D1281</f>
        <v>0</v>
      </c>
      <c r="E1281">
        <f>'Stitching Log'!E1281</f>
        <v>0</v>
      </c>
      <c r="F1281">
        <f>'Stitching Log'!F1281</f>
        <v>0</v>
      </c>
    </row>
    <row r="1282" spans="1:6">
      <c r="A1282" s="6">
        <f>'Stitching Log'!A1282</f>
        <v>0</v>
      </c>
      <c r="B1282">
        <f>'Stitching Log'!B1282</f>
        <v>0</v>
      </c>
      <c r="C1282">
        <f>'Stitching Log'!C1282</f>
        <v>0</v>
      </c>
      <c r="D1282">
        <f>'Stitching Log'!D1282</f>
        <v>0</v>
      </c>
      <c r="E1282">
        <f>'Stitching Log'!E1282</f>
        <v>0</v>
      </c>
      <c r="F1282">
        <f>'Stitching Log'!F1282</f>
        <v>0</v>
      </c>
    </row>
    <row r="1283" spans="1:6">
      <c r="A1283" s="6">
        <f>'Stitching Log'!A1283</f>
        <v>0</v>
      </c>
      <c r="B1283">
        <f>'Stitching Log'!B1283</f>
        <v>0</v>
      </c>
      <c r="C1283">
        <f>'Stitching Log'!C1283</f>
        <v>0</v>
      </c>
      <c r="D1283">
        <f>'Stitching Log'!D1283</f>
        <v>0</v>
      </c>
      <c r="E1283">
        <f>'Stitching Log'!E1283</f>
        <v>0</v>
      </c>
      <c r="F1283">
        <f>'Stitching Log'!F1283</f>
        <v>0</v>
      </c>
    </row>
    <row r="1284" spans="1:6">
      <c r="A1284" s="6">
        <f>'Stitching Log'!A1284</f>
        <v>0</v>
      </c>
      <c r="B1284">
        <f>'Stitching Log'!B1284</f>
        <v>0</v>
      </c>
      <c r="C1284">
        <f>'Stitching Log'!C1284</f>
        <v>0</v>
      </c>
      <c r="D1284">
        <f>'Stitching Log'!D1284</f>
        <v>0</v>
      </c>
      <c r="E1284">
        <f>'Stitching Log'!E1284</f>
        <v>0</v>
      </c>
      <c r="F1284">
        <f>'Stitching Log'!F1284</f>
        <v>0</v>
      </c>
    </row>
    <row r="1285" spans="1:6">
      <c r="A1285" s="6">
        <f>'Stitching Log'!A1285</f>
        <v>0</v>
      </c>
      <c r="B1285">
        <f>'Stitching Log'!B1285</f>
        <v>0</v>
      </c>
      <c r="C1285">
        <f>'Stitching Log'!C1285</f>
        <v>0</v>
      </c>
      <c r="D1285">
        <f>'Stitching Log'!D1285</f>
        <v>0</v>
      </c>
      <c r="E1285">
        <f>'Stitching Log'!E1285</f>
        <v>0</v>
      </c>
      <c r="F1285">
        <f>'Stitching Log'!F1285</f>
        <v>0</v>
      </c>
    </row>
    <row r="1286" spans="1:6">
      <c r="A1286" s="6">
        <f>'Stitching Log'!A1286</f>
        <v>0</v>
      </c>
      <c r="B1286">
        <f>'Stitching Log'!B1286</f>
        <v>0</v>
      </c>
      <c r="C1286">
        <f>'Stitching Log'!C1286</f>
        <v>0</v>
      </c>
      <c r="D1286">
        <f>'Stitching Log'!D1286</f>
        <v>0</v>
      </c>
      <c r="E1286">
        <f>'Stitching Log'!E1286</f>
        <v>0</v>
      </c>
      <c r="F1286">
        <f>'Stitching Log'!F1286</f>
        <v>0</v>
      </c>
    </row>
    <row r="1287" spans="1:6">
      <c r="A1287" s="6">
        <f>'Stitching Log'!A1287</f>
        <v>0</v>
      </c>
      <c r="B1287">
        <f>'Stitching Log'!B1287</f>
        <v>0</v>
      </c>
      <c r="C1287">
        <f>'Stitching Log'!C1287</f>
        <v>0</v>
      </c>
      <c r="D1287">
        <f>'Stitching Log'!D1287</f>
        <v>0</v>
      </c>
      <c r="E1287">
        <f>'Stitching Log'!E1287</f>
        <v>0</v>
      </c>
      <c r="F1287">
        <f>'Stitching Log'!F1287</f>
        <v>0</v>
      </c>
    </row>
    <row r="1288" spans="1:6">
      <c r="A1288" s="6">
        <f>'Stitching Log'!A1288</f>
        <v>0</v>
      </c>
      <c r="B1288">
        <f>'Stitching Log'!B1288</f>
        <v>0</v>
      </c>
      <c r="C1288">
        <f>'Stitching Log'!C1288</f>
        <v>0</v>
      </c>
      <c r="D1288">
        <f>'Stitching Log'!D1288</f>
        <v>0</v>
      </c>
      <c r="E1288">
        <f>'Stitching Log'!E1288</f>
        <v>0</v>
      </c>
      <c r="F1288">
        <f>'Stitching Log'!F1288</f>
        <v>0</v>
      </c>
    </row>
    <row r="1289" spans="1:6">
      <c r="A1289" s="6">
        <f>'Stitching Log'!A1289</f>
        <v>0</v>
      </c>
      <c r="B1289">
        <f>'Stitching Log'!B1289</f>
        <v>0</v>
      </c>
      <c r="C1289">
        <f>'Stitching Log'!C1289</f>
        <v>0</v>
      </c>
      <c r="D1289">
        <f>'Stitching Log'!D1289</f>
        <v>0</v>
      </c>
      <c r="E1289">
        <f>'Stitching Log'!E1289</f>
        <v>0</v>
      </c>
      <c r="F1289">
        <f>'Stitching Log'!F1289</f>
        <v>0</v>
      </c>
    </row>
    <row r="1290" spans="1:6">
      <c r="A1290" s="6">
        <f>'Stitching Log'!A1290</f>
        <v>0</v>
      </c>
      <c r="B1290">
        <f>'Stitching Log'!B1290</f>
        <v>0</v>
      </c>
      <c r="C1290">
        <f>'Stitching Log'!C1290</f>
        <v>0</v>
      </c>
      <c r="D1290">
        <f>'Stitching Log'!D1290</f>
        <v>0</v>
      </c>
      <c r="E1290">
        <f>'Stitching Log'!E1290</f>
        <v>0</v>
      </c>
      <c r="F1290">
        <f>'Stitching Log'!F1290</f>
        <v>0</v>
      </c>
    </row>
    <row r="1291" spans="1:6">
      <c r="A1291" s="6">
        <f>'Stitching Log'!A1291</f>
        <v>0</v>
      </c>
      <c r="B1291">
        <f>'Stitching Log'!B1291</f>
        <v>0</v>
      </c>
      <c r="C1291">
        <f>'Stitching Log'!C1291</f>
        <v>0</v>
      </c>
      <c r="D1291">
        <f>'Stitching Log'!D1291</f>
        <v>0</v>
      </c>
      <c r="E1291">
        <f>'Stitching Log'!E1291</f>
        <v>0</v>
      </c>
      <c r="F1291">
        <f>'Stitching Log'!F1291</f>
        <v>0</v>
      </c>
    </row>
    <row r="1292" spans="1:6">
      <c r="A1292" s="6">
        <f>'Stitching Log'!A1292</f>
        <v>0</v>
      </c>
      <c r="B1292">
        <f>'Stitching Log'!B1292</f>
        <v>0</v>
      </c>
      <c r="C1292">
        <f>'Stitching Log'!C1292</f>
        <v>0</v>
      </c>
      <c r="D1292">
        <f>'Stitching Log'!D1292</f>
        <v>0</v>
      </c>
      <c r="E1292">
        <f>'Stitching Log'!E1292</f>
        <v>0</v>
      </c>
      <c r="F1292">
        <f>'Stitching Log'!F1292</f>
        <v>0</v>
      </c>
    </row>
    <row r="1293" spans="1:6">
      <c r="A1293" s="6">
        <f>'Stitching Log'!A1293</f>
        <v>0</v>
      </c>
      <c r="B1293">
        <f>'Stitching Log'!B1293</f>
        <v>0</v>
      </c>
      <c r="C1293">
        <f>'Stitching Log'!C1293</f>
        <v>0</v>
      </c>
      <c r="D1293">
        <f>'Stitching Log'!D1293</f>
        <v>0</v>
      </c>
      <c r="E1293">
        <f>'Stitching Log'!E1293</f>
        <v>0</v>
      </c>
      <c r="F1293">
        <f>'Stitching Log'!F1293</f>
        <v>0</v>
      </c>
    </row>
    <row r="1294" spans="1:6">
      <c r="A1294" s="6">
        <f>'Stitching Log'!A1294</f>
        <v>0</v>
      </c>
      <c r="B1294">
        <f>'Stitching Log'!B1294</f>
        <v>0</v>
      </c>
      <c r="C1294">
        <f>'Stitching Log'!C1294</f>
        <v>0</v>
      </c>
      <c r="D1294">
        <f>'Stitching Log'!D1294</f>
        <v>0</v>
      </c>
      <c r="E1294">
        <f>'Stitching Log'!E1294</f>
        <v>0</v>
      </c>
      <c r="F1294">
        <f>'Stitching Log'!F1294</f>
        <v>0</v>
      </c>
    </row>
    <row r="1295" spans="1:6">
      <c r="A1295" s="6">
        <f>'Stitching Log'!A1295</f>
        <v>0</v>
      </c>
      <c r="B1295">
        <f>'Stitching Log'!B1295</f>
        <v>0</v>
      </c>
      <c r="C1295">
        <f>'Stitching Log'!C1295</f>
        <v>0</v>
      </c>
      <c r="D1295">
        <f>'Stitching Log'!D1295</f>
        <v>0</v>
      </c>
      <c r="E1295">
        <f>'Stitching Log'!E1295</f>
        <v>0</v>
      </c>
      <c r="F1295">
        <f>'Stitching Log'!F1295</f>
        <v>0</v>
      </c>
    </row>
    <row r="1296" spans="1:6">
      <c r="A1296" s="6">
        <f>'Stitching Log'!A1296</f>
        <v>0</v>
      </c>
      <c r="B1296">
        <f>'Stitching Log'!B1296</f>
        <v>0</v>
      </c>
      <c r="C1296">
        <f>'Stitching Log'!C1296</f>
        <v>0</v>
      </c>
      <c r="D1296">
        <f>'Stitching Log'!D1296</f>
        <v>0</v>
      </c>
      <c r="E1296">
        <f>'Stitching Log'!E1296</f>
        <v>0</v>
      </c>
      <c r="F1296">
        <f>'Stitching Log'!F1296</f>
        <v>0</v>
      </c>
    </row>
    <row r="1297" spans="1:6">
      <c r="A1297" s="6">
        <f>'Stitching Log'!A1297</f>
        <v>0</v>
      </c>
      <c r="B1297">
        <f>'Stitching Log'!B1297</f>
        <v>0</v>
      </c>
      <c r="C1297">
        <f>'Stitching Log'!C1297</f>
        <v>0</v>
      </c>
      <c r="D1297">
        <f>'Stitching Log'!D1297</f>
        <v>0</v>
      </c>
      <c r="E1297">
        <f>'Stitching Log'!E1297</f>
        <v>0</v>
      </c>
      <c r="F1297">
        <f>'Stitching Log'!F1297</f>
        <v>0</v>
      </c>
    </row>
    <row r="1298" spans="1:6">
      <c r="A1298" s="6">
        <f>'Stitching Log'!A1298</f>
        <v>0</v>
      </c>
      <c r="B1298">
        <f>'Stitching Log'!B1298</f>
        <v>0</v>
      </c>
      <c r="C1298">
        <f>'Stitching Log'!C1298</f>
        <v>0</v>
      </c>
      <c r="D1298">
        <f>'Stitching Log'!D1298</f>
        <v>0</v>
      </c>
      <c r="E1298">
        <f>'Stitching Log'!E1298</f>
        <v>0</v>
      </c>
      <c r="F1298">
        <f>'Stitching Log'!F1298</f>
        <v>0</v>
      </c>
    </row>
    <row r="1299" spans="1:6">
      <c r="A1299" s="6">
        <f>'Stitching Log'!A1299</f>
        <v>0</v>
      </c>
      <c r="B1299">
        <f>'Stitching Log'!B1299</f>
        <v>0</v>
      </c>
      <c r="C1299">
        <f>'Stitching Log'!C1299</f>
        <v>0</v>
      </c>
      <c r="D1299">
        <f>'Stitching Log'!D1299</f>
        <v>0</v>
      </c>
      <c r="E1299">
        <f>'Stitching Log'!E1299</f>
        <v>0</v>
      </c>
      <c r="F1299">
        <f>'Stitching Log'!F1299</f>
        <v>0</v>
      </c>
    </row>
    <row r="1300" spans="1:6">
      <c r="A1300" s="6">
        <f>'Stitching Log'!A1300</f>
        <v>0</v>
      </c>
      <c r="B1300">
        <f>'Stitching Log'!B1300</f>
        <v>0</v>
      </c>
      <c r="C1300">
        <f>'Stitching Log'!C1300</f>
        <v>0</v>
      </c>
      <c r="D1300">
        <f>'Stitching Log'!D1300</f>
        <v>0</v>
      </c>
      <c r="E1300">
        <f>'Stitching Log'!E1300</f>
        <v>0</v>
      </c>
      <c r="F1300">
        <f>'Stitching Log'!F1300</f>
        <v>0</v>
      </c>
    </row>
    <row r="1301" spans="1:6">
      <c r="A1301" s="6">
        <f>'Stitching Log'!A1301</f>
        <v>0</v>
      </c>
      <c r="B1301">
        <f>'Stitching Log'!B1301</f>
        <v>0</v>
      </c>
      <c r="C1301">
        <f>'Stitching Log'!C1301</f>
        <v>0</v>
      </c>
      <c r="D1301">
        <f>'Stitching Log'!D1301</f>
        <v>0</v>
      </c>
      <c r="E1301">
        <f>'Stitching Log'!E1301</f>
        <v>0</v>
      </c>
      <c r="F1301">
        <f>'Stitching Log'!F1301</f>
        <v>0</v>
      </c>
    </row>
    <row r="1302" spans="1:6">
      <c r="A1302" s="6">
        <f>'Stitching Log'!A1302</f>
        <v>0</v>
      </c>
      <c r="B1302">
        <f>'Stitching Log'!B1302</f>
        <v>0</v>
      </c>
      <c r="C1302">
        <f>'Stitching Log'!C1302</f>
        <v>0</v>
      </c>
      <c r="D1302">
        <f>'Stitching Log'!D1302</f>
        <v>0</v>
      </c>
      <c r="E1302">
        <f>'Stitching Log'!E1302</f>
        <v>0</v>
      </c>
      <c r="F1302">
        <f>'Stitching Log'!F1302</f>
        <v>0</v>
      </c>
    </row>
    <row r="1303" spans="1:6">
      <c r="A1303" s="6">
        <f>'Stitching Log'!A1303</f>
        <v>0</v>
      </c>
      <c r="B1303">
        <f>'Stitching Log'!B1303</f>
        <v>0</v>
      </c>
      <c r="C1303">
        <f>'Stitching Log'!C1303</f>
        <v>0</v>
      </c>
      <c r="D1303">
        <f>'Stitching Log'!D1303</f>
        <v>0</v>
      </c>
      <c r="E1303">
        <f>'Stitching Log'!E1303</f>
        <v>0</v>
      </c>
      <c r="F1303">
        <f>'Stitching Log'!F1303</f>
        <v>0</v>
      </c>
    </row>
    <row r="1304" spans="1:6">
      <c r="A1304" s="6">
        <f>'Stitching Log'!A1304</f>
        <v>0</v>
      </c>
      <c r="B1304">
        <f>'Stitching Log'!B1304</f>
        <v>0</v>
      </c>
      <c r="C1304">
        <f>'Stitching Log'!C1304</f>
        <v>0</v>
      </c>
      <c r="D1304">
        <f>'Stitching Log'!D1304</f>
        <v>0</v>
      </c>
      <c r="E1304">
        <f>'Stitching Log'!E1304</f>
        <v>0</v>
      </c>
      <c r="F1304">
        <f>'Stitching Log'!F1304</f>
        <v>0</v>
      </c>
    </row>
    <row r="1305" spans="1:6">
      <c r="A1305" s="6">
        <f>'Stitching Log'!A1305</f>
        <v>0</v>
      </c>
      <c r="B1305">
        <f>'Stitching Log'!B1305</f>
        <v>0</v>
      </c>
      <c r="C1305">
        <f>'Stitching Log'!C1305</f>
        <v>0</v>
      </c>
      <c r="D1305">
        <f>'Stitching Log'!D1305</f>
        <v>0</v>
      </c>
      <c r="E1305">
        <f>'Stitching Log'!E1305</f>
        <v>0</v>
      </c>
      <c r="F1305">
        <f>'Stitching Log'!F1305</f>
        <v>0</v>
      </c>
    </row>
    <row r="1306" spans="1:6">
      <c r="A1306" s="6">
        <f>'Stitching Log'!A1306</f>
        <v>0</v>
      </c>
      <c r="B1306">
        <f>'Stitching Log'!B1306</f>
        <v>0</v>
      </c>
      <c r="C1306">
        <f>'Stitching Log'!C1306</f>
        <v>0</v>
      </c>
      <c r="D1306">
        <f>'Stitching Log'!D1306</f>
        <v>0</v>
      </c>
      <c r="E1306">
        <f>'Stitching Log'!E1306</f>
        <v>0</v>
      </c>
      <c r="F1306">
        <f>'Stitching Log'!F1306</f>
        <v>0</v>
      </c>
    </row>
    <row r="1307" spans="1:6">
      <c r="A1307" s="6">
        <f>'Stitching Log'!A1307</f>
        <v>0</v>
      </c>
      <c r="B1307">
        <f>'Stitching Log'!B1307</f>
        <v>0</v>
      </c>
      <c r="C1307">
        <f>'Stitching Log'!C1307</f>
        <v>0</v>
      </c>
      <c r="D1307">
        <f>'Stitching Log'!D1307</f>
        <v>0</v>
      </c>
      <c r="E1307">
        <f>'Stitching Log'!E1307</f>
        <v>0</v>
      </c>
      <c r="F1307">
        <f>'Stitching Log'!F1307</f>
        <v>0</v>
      </c>
    </row>
    <row r="1308" spans="1:6">
      <c r="A1308" s="6">
        <f>'Stitching Log'!A1308</f>
        <v>0</v>
      </c>
      <c r="B1308">
        <f>'Stitching Log'!B1308</f>
        <v>0</v>
      </c>
      <c r="C1308">
        <f>'Stitching Log'!C1308</f>
        <v>0</v>
      </c>
      <c r="D1308">
        <f>'Stitching Log'!D1308</f>
        <v>0</v>
      </c>
      <c r="E1308">
        <f>'Stitching Log'!E1308</f>
        <v>0</v>
      </c>
      <c r="F1308">
        <f>'Stitching Log'!F1308</f>
        <v>0</v>
      </c>
    </row>
    <row r="1309" spans="1:6">
      <c r="A1309" s="6">
        <f>'Stitching Log'!A1309</f>
        <v>0</v>
      </c>
      <c r="B1309">
        <f>'Stitching Log'!B1309</f>
        <v>0</v>
      </c>
      <c r="C1309">
        <f>'Stitching Log'!C1309</f>
        <v>0</v>
      </c>
      <c r="D1309">
        <f>'Stitching Log'!D1309</f>
        <v>0</v>
      </c>
      <c r="E1309">
        <f>'Stitching Log'!E1309</f>
        <v>0</v>
      </c>
      <c r="F1309">
        <f>'Stitching Log'!F1309</f>
        <v>0</v>
      </c>
    </row>
    <row r="1310" spans="1:6">
      <c r="A1310" s="6">
        <f>'Stitching Log'!A1310</f>
        <v>0</v>
      </c>
      <c r="B1310">
        <f>'Stitching Log'!B1310</f>
        <v>0</v>
      </c>
      <c r="C1310">
        <f>'Stitching Log'!C1310</f>
        <v>0</v>
      </c>
      <c r="D1310">
        <f>'Stitching Log'!D1310</f>
        <v>0</v>
      </c>
      <c r="E1310">
        <f>'Stitching Log'!E1310</f>
        <v>0</v>
      </c>
      <c r="F1310">
        <f>'Stitching Log'!F1310</f>
        <v>0</v>
      </c>
    </row>
    <row r="1311" spans="1:6">
      <c r="A1311" s="6">
        <f>'Stitching Log'!A1311</f>
        <v>0</v>
      </c>
      <c r="B1311">
        <f>'Stitching Log'!B1311</f>
        <v>0</v>
      </c>
      <c r="C1311">
        <f>'Stitching Log'!C1311</f>
        <v>0</v>
      </c>
      <c r="D1311">
        <f>'Stitching Log'!D1311</f>
        <v>0</v>
      </c>
      <c r="E1311">
        <f>'Stitching Log'!E1311</f>
        <v>0</v>
      </c>
      <c r="F1311">
        <f>'Stitching Log'!F1311</f>
        <v>0</v>
      </c>
    </row>
    <row r="1312" spans="1:6">
      <c r="A1312" s="6">
        <f>'Stitching Log'!A1312</f>
        <v>0</v>
      </c>
      <c r="B1312">
        <f>'Stitching Log'!B1312</f>
        <v>0</v>
      </c>
      <c r="C1312">
        <f>'Stitching Log'!C1312</f>
        <v>0</v>
      </c>
      <c r="D1312">
        <f>'Stitching Log'!D1312</f>
        <v>0</v>
      </c>
      <c r="E1312">
        <f>'Stitching Log'!E1312</f>
        <v>0</v>
      </c>
      <c r="F1312">
        <f>'Stitching Log'!F1312</f>
        <v>0</v>
      </c>
    </row>
    <row r="1313" spans="1:6">
      <c r="A1313" s="6">
        <f>'Stitching Log'!A1313</f>
        <v>0</v>
      </c>
      <c r="B1313">
        <f>'Stitching Log'!B1313</f>
        <v>0</v>
      </c>
      <c r="C1313">
        <f>'Stitching Log'!C1313</f>
        <v>0</v>
      </c>
      <c r="D1313">
        <f>'Stitching Log'!D1313</f>
        <v>0</v>
      </c>
      <c r="E1313">
        <f>'Stitching Log'!E1313</f>
        <v>0</v>
      </c>
      <c r="F1313">
        <f>'Stitching Log'!F1313</f>
        <v>0</v>
      </c>
    </row>
    <row r="1314" spans="1:6">
      <c r="A1314" s="6">
        <f>'Stitching Log'!A1314</f>
        <v>0</v>
      </c>
      <c r="B1314">
        <f>'Stitching Log'!B1314</f>
        <v>0</v>
      </c>
      <c r="C1314">
        <f>'Stitching Log'!C1314</f>
        <v>0</v>
      </c>
      <c r="D1314">
        <f>'Stitching Log'!D1314</f>
        <v>0</v>
      </c>
      <c r="E1314">
        <f>'Stitching Log'!E1314</f>
        <v>0</v>
      </c>
      <c r="F1314">
        <f>'Stitching Log'!F1314</f>
        <v>0</v>
      </c>
    </row>
    <row r="1315" spans="1:6">
      <c r="A1315" s="6">
        <f>'Stitching Log'!A1315</f>
        <v>0</v>
      </c>
      <c r="B1315">
        <f>'Stitching Log'!B1315</f>
        <v>0</v>
      </c>
      <c r="C1315">
        <f>'Stitching Log'!C1315</f>
        <v>0</v>
      </c>
      <c r="D1315">
        <f>'Stitching Log'!D1315</f>
        <v>0</v>
      </c>
      <c r="E1315">
        <f>'Stitching Log'!E1315</f>
        <v>0</v>
      </c>
      <c r="F1315">
        <f>'Stitching Log'!F1315</f>
        <v>0</v>
      </c>
    </row>
    <row r="1316" spans="1:6">
      <c r="A1316" s="6">
        <f>'Stitching Log'!A1316</f>
        <v>0</v>
      </c>
      <c r="B1316">
        <f>'Stitching Log'!B1316</f>
        <v>0</v>
      </c>
      <c r="C1316">
        <f>'Stitching Log'!C1316</f>
        <v>0</v>
      </c>
      <c r="D1316">
        <f>'Stitching Log'!D1316</f>
        <v>0</v>
      </c>
      <c r="E1316">
        <f>'Stitching Log'!E1316</f>
        <v>0</v>
      </c>
      <c r="F1316">
        <f>'Stitching Log'!F1316</f>
        <v>0</v>
      </c>
    </row>
    <row r="1317" spans="1:6">
      <c r="A1317" s="6">
        <f>'Stitching Log'!A1317</f>
        <v>0</v>
      </c>
      <c r="B1317">
        <f>'Stitching Log'!B1317</f>
        <v>0</v>
      </c>
      <c r="C1317">
        <f>'Stitching Log'!C1317</f>
        <v>0</v>
      </c>
      <c r="D1317">
        <f>'Stitching Log'!D1317</f>
        <v>0</v>
      </c>
      <c r="E1317">
        <f>'Stitching Log'!E1317</f>
        <v>0</v>
      </c>
      <c r="F1317">
        <f>'Stitching Log'!F1317</f>
        <v>0</v>
      </c>
    </row>
    <row r="1318" spans="1:6">
      <c r="A1318" s="6">
        <f>'Stitching Log'!A1318</f>
        <v>0</v>
      </c>
      <c r="B1318">
        <f>'Stitching Log'!B1318</f>
        <v>0</v>
      </c>
      <c r="C1318">
        <f>'Stitching Log'!C1318</f>
        <v>0</v>
      </c>
      <c r="D1318">
        <f>'Stitching Log'!D1318</f>
        <v>0</v>
      </c>
      <c r="E1318">
        <f>'Stitching Log'!E1318</f>
        <v>0</v>
      </c>
      <c r="F1318">
        <f>'Stitching Log'!F1318</f>
        <v>0</v>
      </c>
    </row>
    <row r="1319" spans="1:6">
      <c r="A1319" s="6">
        <f>'Stitching Log'!A1319</f>
        <v>0</v>
      </c>
      <c r="B1319">
        <f>'Stitching Log'!B1319</f>
        <v>0</v>
      </c>
      <c r="C1319">
        <f>'Stitching Log'!C1319</f>
        <v>0</v>
      </c>
      <c r="D1319">
        <f>'Stitching Log'!D1319</f>
        <v>0</v>
      </c>
      <c r="E1319">
        <f>'Stitching Log'!E1319</f>
        <v>0</v>
      </c>
      <c r="F1319">
        <f>'Stitching Log'!F1319</f>
        <v>0</v>
      </c>
    </row>
    <row r="1320" spans="1:6">
      <c r="A1320" s="6">
        <f>'Stitching Log'!A1320</f>
        <v>0</v>
      </c>
      <c r="B1320">
        <f>'Stitching Log'!B1320</f>
        <v>0</v>
      </c>
      <c r="C1320">
        <f>'Stitching Log'!C1320</f>
        <v>0</v>
      </c>
      <c r="D1320">
        <f>'Stitching Log'!D1320</f>
        <v>0</v>
      </c>
      <c r="E1320">
        <f>'Stitching Log'!E1320</f>
        <v>0</v>
      </c>
      <c r="F1320">
        <f>'Stitching Log'!F1320</f>
        <v>0</v>
      </c>
    </row>
    <row r="1321" spans="1:6">
      <c r="A1321" s="6">
        <f>'Stitching Log'!A1321</f>
        <v>0</v>
      </c>
      <c r="B1321">
        <f>'Stitching Log'!B1321</f>
        <v>0</v>
      </c>
      <c r="C1321">
        <f>'Stitching Log'!C1321</f>
        <v>0</v>
      </c>
      <c r="D1321">
        <f>'Stitching Log'!D1321</f>
        <v>0</v>
      </c>
      <c r="E1321">
        <f>'Stitching Log'!E1321</f>
        <v>0</v>
      </c>
      <c r="F1321">
        <f>'Stitching Log'!F1321</f>
        <v>0</v>
      </c>
    </row>
    <row r="1322" spans="1:6">
      <c r="A1322" s="6">
        <f>'Stitching Log'!A1322</f>
        <v>0</v>
      </c>
      <c r="B1322">
        <f>'Stitching Log'!B1322</f>
        <v>0</v>
      </c>
      <c r="C1322">
        <f>'Stitching Log'!C1322</f>
        <v>0</v>
      </c>
      <c r="D1322">
        <f>'Stitching Log'!D1322</f>
        <v>0</v>
      </c>
      <c r="E1322">
        <f>'Stitching Log'!E1322</f>
        <v>0</v>
      </c>
      <c r="F1322">
        <f>'Stitching Log'!F1322</f>
        <v>0</v>
      </c>
    </row>
    <row r="1323" spans="1:6">
      <c r="A1323" s="6">
        <f>'Stitching Log'!A1323</f>
        <v>0</v>
      </c>
      <c r="B1323">
        <f>'Stitching Log'!B1323</f>
        <v>0</v>
      </c>
      <c r="C1323">
        <f>'Stitching Log'!C1323</f>
        <v>0</v>
      </c>
      <c r="D1323">
        <f>'Stitching Log'!D1323</f>
        <v>0</v>
      </c>
      <c r="E1323">
        <f>'Stitching Log'!E1323</f>
        <v>0</v>
      </c>
      <c r="F1323">
        <f>'Stitching Log'!F1323</f>
        <v>0</v>
      </c>
    </row>
    <row r="1324" spans="1:6">
      <c r="A1324" s="6">
        <f>'Stitching Log'!A1324</f>
        <v>0</v>
      </c>
      <c r="B1324">
        <f>'Stitching Log'!B1324</f>
        <v>0</v>
      </c>
      <c r="C1324">
        <f>'Stitching Log'!C1324</f>
        <v>0</v>
      </c>
      <c r="D1324">
        <f>'Stitching Log'!D1324</f>
        <v>0</v>
      </c>
      <c r="E1324">
        <f>'Stitching Log'!E1324</f>
        <v>0</v>
      </c>
      <c r="F1324">
        <f>'Stitching Log'!F1324</f>
        <v>0</v>
      </c>
    </row>
    <row r="1325" spans="1:6">
      <c r="A1325" s="6">
        <f>'Stitching Log'!A1325</f>
        <v>0</v>
      </c>
      <c r="B1325">
        <f>'Stitching Log'!B1325</f>
        <v>0</v>
      </c>
      <c r="C1325">
        <f>'Stitching Log'!C1325</f>
        <v>0</v>
      </c>
      <c r="D1325">
        <f>'Stitching Log'!D1325</f>
        <v>0</v>
      </c>
      <c r="E1325">
        <f>'Stitching Log'!E1325</f>
        <v>0</v>
      </c>
      <c r="F1325">
        <f>'Stitching Log'!F1325</f>
        <v>0</v>
      </c>
    </row>
    <row r="1326" spans="1:6">
      <c r="A1326" s="6">
        <f>'Stitching Log'!A1326</f>
        <v>0</v>
      </c>
      <c r="B1326">
        <f>'Stitching Log'!B1326</f>
        <v>0</v>
      </c>
      <c r="C1326">
        <f>'Stitching Log'!C1326</f>
        <v>0</v>
      </c>
      <c r="D1326">
        <f>'Stitching Log'!D1326</f>
        <v>0</v>
      </c>
      <c r="E1326">
        <f>'Stitching Log'!E1326</f>
        <v>0</v>
      </c>
      <c r="F1326">
        <f>'Stitching Log'!F1326</f>
        <v>0</v>
      </c>
    </row>
    <row r="1327" spans="1:6">
      <c r="A1327" s="6">
        <f>'Stitching Log'!A1327</f>
        <v>0</v>
      </c>
      <c r="B1327">
        <f>'Stitching Log'!B1327</f>
        <v>0</v>
      </c>
      <c r="C1327">
        <f>'Stitching Log'!C1327</f>
        <v>0</v>
      </c>
      <c r="D1327">
        <f>'Stitching Log'!D1327</f>
        <v>0</v>
      </c>
      <c r="E1327">
        <f>'Stitching Log'!E1327</f>
        <v>0</v>
      </c>
      <c r="F1327">
        <f>'Stitching Log'!F1327</f>
        <v>0</v>
      </c>
    </row>
    <row r="1328" spans="1:6">
      <c r="A1328" s="6">
        <f>'Stitching Log'!A1328</f>
        <v>0</v>
      </c>
      <c r="B1328">
        <f>'Stitching Log'!B1328</f>
        <v>0</v>
      </c>
      <c r="C1328">
        <f>'Stitching Log'!C1328</f>
        <v>0</v>
      </c>
      <c r="D1328">
        <f>'Stitching Log'!D1328</f>
        <v>0</v>
      </c>
      <c r="E1328">
        <f>'Stitching Log'!E1328</f>
        <v>0</v>
      </c>
      <c r="F1328">
        <f>'Stitching Log'!F1328</f>
        <v>0</v>
      </c>
    </row>
    <row r="1329" spans="1:6">
      <c r="A1329" s="6">
        <f>'Stitching Log'!A1329</f>
        <v>0</v>
      </c>
      <c r="B1329">
        <f>'Stitching Log'!B1329</f>
        <v>0</v>
      </c>
      <c r="C1329">
        <f>'Stitching Log'!C1329</f>
        <v>0</v>
      </c>
      <c r="D1329">
        <f>'Stitching Log'!D1329</f>
        <v>0</v>
      </c>
      <c r="E1329">
        <f>'Stitching Log'!E1329</f>
        <v>0</v>
      </c>
      <c r="F1329">
        <f>'Stitching Log'!F1329</f>
        <v>0</v>
      </c>
    </row>
    <row r="1330" spans="1:6">
      <c r="A1330" s="6">
        <f>'Stitching Log'!A1330</f>
        <v>0</v>
      </c>
      <c r="B1330">
        <f>'Stitching Log'!B1330</f>
        <v>0</v>
      </c>
      <c r="C1330">
        <f>'Stitching Log'!C1330</f>
        <v>0</v>
      </c>
      <c r="D1330">
        <f>'Stitching Log'!D1330</f>
        <v>0</v>
      </c>
      <c r="E1330">
        <f>'Stitching Log'!E1330</f>
        <v>0</v>
      </c>
      <c r="F1330">
        <f>'Stitching Log'!F1330</f>
        <v>0</v>
      </c>
    </row>
    <row r="1331" spans="1:6">
      <c r="A1331" s="6">
        <f>'Stitching Log'!A1331</f>
        <v>0</v>
      </c>
      <c r="B1331">
        <f>'Stitching Log'!B1331</f>
        <v>0</v>
      </c>
      <c r="C1331">
        <f>'Stitching Log'!C1331</f>
        <v>0</v>
      </c>
      <c r="D1331">
        <f>'Stitching Log'!D1331</f>
        <v>0</v>
      </c>
      <c r="E1331">
        <f>'Stitching Log'!E1331</f>
        <v>0</v>
      </c>
      <c r="F1331">
        <f>'Stitching Log'!F1331</f>
        <v>0</v>
      </c>
    </row>
    <row r="1332" spans="1:6">
      <c r="A1332" s="6">
        <f>'Stitching Log'!A1332</f>
        <v>0</v>
      </c>
      <c r="B1332">
        <f>'Stitching Log'!B1332</f>
        <v>0</v>
      </c>
      <c r="C1332">
        <f>'Stitching Log'!C1332</f>
        <v>0</v>
      </c>
      <c r="D1332">
        <f>'Stitching Log'!D1332</f>
        <v>0</v>
      </c>
      <c r="E1332">
        <f>'Stitching Log'!E1332</f>
        <v>0</v>
      </c>
      <c r="F1332">
        <f>'Stitching Log'!F1332</f>
        <v>0</v>
      </c>
    </row>
    <row r="1333" spans="1:6">
      <c r="A1333" s="6">
        <f>'Stitching Log'!A1333</f>
        <v>0</v>
      </c>
      <c r="B1333">
        <f>'Stitching Log'!B1333</f>
        <v>0</v>
      </c>
      <c r="C1333">
        <f>'Stitching Log'!C1333</f>
        <v>0</v>
      </c>
      <c r="D1333">
        <f>'Stitching Log'!D1333</f>
        <v>0</v>
      </c>
      <c r="E1333">
        <f>'Stitching Log'!E1333</f>
        <v>0</v>
      </c>
      <c r="F1333">
        <f>'Stitching Log'!F1333</f>
        <v>0</v>
      </c>
    </row>
    <row r="1334" spans="1:6">
      <c r="A1334" s="6">
        <f>'Stitching Log'!A1334</f>
        <v>0</v>
      </c>
      <c r="B1334">
        <f>'Stitching Log'!B1334</f>
        <v>0</v>
      </c>
      <c r="C1334">
        <f>'Stitching Log'!C1334</f>
        <v>0</v>
      </c>
      <c r="D1334">
        <f>'Stitching Log'!D1334</f>
        <v>0</v>
      </c>
      <c r="E1334">
        <f>'Stitching Log'!E1334</f>
        <v>0</v>
      </c>
      <c r="F1334">
        <f>'Stitching Log'!F1334</f>
        <v>0</v>
      </c>
    </row>
    <row r="1335" spans="1:6">
      <c r="A1335" s="6">
        <f>'Stitching Log'!A1335</f>
        <v>0</v>
      </c>
      <c r="B1335">
        <f>'Stitching Log'!B1335</f>
        <v>0</v>
      </c>
      <c r="C1335">
        <f>'Stitching Log'!C1335</f>
        <v>0</v>
      </c>
      <c r="D1335">
        <f>'Stitching Log'!D1335</f>
        <v>0</v>
      </c>
      <c r="E1335">
        <f>'Stitching Log'!E1335</f>
        <v>0</v>
      </c>
      <c r="F1335">
        <f>'Stitching Log'!F1335</f>
        <v>0</v>
      </c>
    </row>
    <row r="1336" spans="1:6">
      <c r="A1336" s="6">
        <f>'Stitching Log'!A1336</f>
        <v>0</v>
      </c>
      <c r="B1336">
        <f>'Stitching Log'!B1336</f>
        <v>0</v>
      </c>
      <c r="C1336">
        <f>'Stitching Log'!C1336</f>
        <v>0</v>
      </c>
      <c r="D1336">
        <f>'Stitching Log'!D1336</f>
        <v>0</v>
      </c>
      <c r="E1336">
        <f>'Stitching Log'!E1336</f>
        <v>0</v>
      </c>
      <c r="F1336">
        <f>'Stitching Log'!F1336</f>
        <v>0</v>
      </c>
    </row>
    <row r="1337" spans="1:6">
      <c r="A1337" s="6">
        <f>'Stitching Log'!A1337</f>
        <v>0</v>
      </c>
      <c r="B1337">
        <f>'Stitching Log'!B1337</f>
        <v>0</v>
      </c>
      <c r="C1337">
        <f>'Stitching Log'!C1337</f>
        <v>0</v>
      </c>
      <c r="D1337">
        <f>'Stitching Log'!D1337</f>
        <v>0</v>
      </c>
      <c r="E1337">
        <f>'Stitching Log'!E1337</f>
        <v>0</v>
      </c>
      <c r="F1337">
        <f>'Stitching Log'!F1337</f>
        <v>0</v>
      </c>
    </row>
    <row r="1338" spans="1:6">
      <c r="A1338" s="6">
        <f>'Stitching Log'!A1338</f>
        <v>0</v>
      </c>
      <c r="B1338">
        <f>'Stitching Log'!B1338</f>
        <v>0</v>
      </c>
      <c r="C1338">
        <f>'Stitching Log'!C1338</f>
        <v>0</v>
      </c>
      <c r="D1338">
        <f>'Stitching Log'!D1338</f>
        <v>0</v>
      </c>
      <c r="E1338">
        <f>'Stitching Log'!E1338</f>
        <v>0</v>
      </c>
      <c r="F1338">
        <f>'Stitching Log'!F1338</f>
        <v>0</v>
      </c>
    </row>
    <row r="1339" spans="1:6">
      <c r="A1339" s="6">
        <f>'Stitching Log'!A1339</f>
        <v>0</v>
      </c>
      <c r="B1339">
        <f>'Stitching Log'!B1339</f>
        <v>0</v>
      </c>
      <c r="C1339">
        <f>'Stitching Log'!C1339</f>
        <v>0</v>
      </c>
      <c r="D1339">
        <f>'Stitching Log'!D1339</f>
        <v>0</v>
      </c>
      <c r="E1339">
        <f>'Stitching Log'!E1339</f>
        <v>0</v>
      </c>
      <c r="F1339">
        <f>'Stitching Log'!F1339</f>
        <v>0</v>
      </c>
    </row>
    <row r="1340" spans="1:6">
      <c r="A1340" s="6">
        <f>'Stitching Log'!A1340</f>
        <v>0</v>
      </c>
      <c r="B1340">
        <f>'Stitching Log'!B1340</f>
        <v>0</v>
      </c>
      <c r="C1340">
        <f>'Stitching Log'!C1340</f>
        <v>0</v>
      </c>
      <c r="D1340">
        <f>'Stitching Log'!D1340</f>
        <v>0</v>
      </c>
      <c r="E1340">
        <f>'Stitching Log'!E1340</f>
        <v>0</v>
      </c>
      <c r="F1340">
        <f>'Stitching Log'!F1340</f>
        <v>0</v>
      </c>
    </row>
    <row r="1341" spans="1:6">
      <c r="A1341" s="6">
        <f>'Stitching Log'!A1341</f>
        <v>0</v>
      </c>
      <c r="B1341">
        <f>'Stitching Log'!B1341</f>
        <v>0</v>
      </c>
      <c r="C1341">
        <f>'Stitching Log'!C1341</f>
        <v>0</v>
      </c>
      <c r="D1341">
        <f>'Stitching Log'!D1341</f>
        <v>0</v>
      </c>
      <c r="E1341">
        <f>'Stitching Log'!E1341</f>
        <v>0</v>
      </c>
      <c r="F1341">
        <f>'Stitching Log'!F1341</f>
        <v>0</v>
      </c>
    </row>
    <row r="1342" spans="1:6">
      <c r="A1342" s="6">
        <f>'Stitching Log'!A1342</f>
        <v>0</v>
      </c>
      <c r="B1342">
        <f>'Stitching Log'!B1342</f>
        <v>0</v>
      </c>
      <c r="C1342">
        <f>'Stitching Log'!C1342</f>
        <v>0</v>
      </c>
      <c r="D1342">
        <f>'Stitching Log'!D1342</f>
        <v>0</v>
      </c>
      <c r="E1342">
        <f>'Stitching Log'!E1342</f>
        <v>0</v>
      </c>
      <c r="F1342">
        <f>'Stitching Log'!F1342</f>
        <v>0</v>
      </c>
    </row>
    <row r="1343" spans="1:6">
      <c r="A1343" s="6">
        <f>'Stitching Log'!A1343</f>
        <v>0</v>
      </c>
      <c r="B1343">
        <f>'Stitching Log'!B1343</f>
        <v>0</v>
      </c>
      <c r="C1343">
        <f>'Stitching Log'!C1343</f>
        <v>0</v>
      </c>
      <c r="D1343">
        <f>'Stitching Log'!D1343</f>
        <v>0</v>
      </c>
      <c r="E1343">
        <f>'Stitching Log'!E1343</f>
        <v>0</v>
      </c>
      <c r="F1343">
        <f>'Stitching Log'!F1343</f>
        <v>0</v>
      </c>
    </row>
    <row r="1344" spans="1:6">
      <c r="A1344" s="6">
        <f>'Stitching Log'!A1344</f>
        <v>0</v>
      </c>
      <c r="B1344">
        <f>'Stitching Log'!B1344</f>
        <v>0</v>
      </c>
      <c r="C1344">
        <f>'Stitching Log'!C1344</f>
        <v>0</v>
      </c>
      <c r="D1344">
        <f>'Stitching Log'!D1344</f>
        <v>0</v>
      </c>
      <c r="E1344">
        <f>'Stitching Log'!E1344</f>
        <v>0</v>
      </c>
      <c r="F1344">
        <f>'Stitching Log'!F1344</f>
        <v>0</v>
      </c>
    </row>
    <row r="1345" spans="1:6">
      <c r="A1345" s="6">
        <f>'Stitching Log'!A1345</f>
        <v>0</v>
      </c>
      <c r="B1345">
        <f>'Stitching Log'!B1345</f>
        <v>0</v>
      </c>
      <c r="C1345">
        <f>'Stitching Log'!C1345</f>
        <v>0</v>
      </c>
      <c r="D1345">
        <f>'Stitching Log'!D1345</f>
        <v>0</v>
      </c>
      <c r="E1345">
        <f>'Stitching Log'!E1345</f>
        <v>0</v>
      </c>
      <c r="F1345">
        <f>'Stitching Log'!F1345</f>
        <v>0</v>
      </c>
    </row>
    <row r="1346" spans="1:6">
      <c r="A1346" s="6">
        <f>'Stitching Log'!A1346</f>
        <v>0</v>
      </c>
      <c r="B1346">
        <f>'Stitching Log'!B1346</f>
        <v>0</v>
      </c>
      <c r="C1346">
        <f>'Stitching Log'!C1346</f>
        <v>0</v>
      </c>
      <c r="D1346">
        <f>'Stitching Log'!D1346</f>
        <v>0</v>
      </c>
      <c r="E1346">
        <f>'Stitching Log'!E1346</f>
        <v>0</v>
      </c>
      <c r="F1346">
        <f>'Stitching Log'!F1346</f>
        <v>0</v>
      </c>
    </row>
    <row r="1347" spans="1:6">
      <c r="A1347" s="6">
        <f>'Stitching Log'!A1347</f>
        <v>0</v>
      </c>
      <c r="B1347">
        <f>'Stitching Log'!B1347</f>
        <v>0</v>
      </c>
      <c r="C1347">
        <f>'Stitching Log'!C1347</f>
        <v>0</v>
      </c>
      <c r="D1347">
        <f>'Stitching Log'!D1347</f>
        <v>0</v>
      </c>
      <c r="E1347">
        <f>'Stitching Log'!E1347</f>
        <v>0</v>
      </c>
      <c r="F1347">
        <f>'Stitching Log'!F1347</f>
        <v>0</v>
      </c>
    </row>
    <row r="1348" spans="1:6">
      <c r="A1348" s="6">
        <f>'Stitching Log'!A1348</f>
        <v>0</v>
      </c>
      <c r="B1348">
        <f>'Stitching Log'!B1348</f>
        <v>0</v>
      </c>
      <c r="C1348">
        <f>'Stitching Log'!C1348</f>
        <v>0</v>
      </c>
      <c r="D1348">
        <f>'Stitching Log'!D1348</f>
        <v>0</v>
      </c>
      <c r="E1348">
        <f>'Stitching Log'!E1348</f>
        <v>0</v>
      </c>
      <c r="F1348">
        <f>'Stitching Log'!F1348</f>
        <v>0</v>
      </c>
    </row>
    <row r="1349" spans="1:6">
      <c r="A1349" s="6">
        <f>'Stitching Log'!A1349</f>
        <v>0</v>
      </c>
      <c r="B1349">
        <f>'Stitching Log'!B1349</f>
        <v>0</v>
      </c>
      <c r="C1349">
        <f>'Stitching Log'!C1349</f>
        <v>0</v>
      </c>
      <c r="D1349">
        <f>'Stitching Log'!D1349</f>
        <v>0</v>
      </c>
      <c r="E1349">
        <f>'Stitching Log'!E1349</f>
        <v>0</v>
      </c>
      <c r="F1349">
        <f>'Stitching Log'!F1349</f>
        <v>0</v>
      </c>
    </row>
    <row r="1350" spans="1:6">
      <c r="A1350" s="6">
        <f>'Stitching Log'!A1350</f>
        <v>0</v>
      </c>
      <c r="B1350">
        <f>'Stitching Log'!B1350</f>
        <v>0</v>
      </c>
      <c r="C1350">
        <f>'Stitching Log'!C1350</f>
        <v>0</v>
      </c>
      <c r="D1350">
        <f>'Stitching Log'!D1350</f>
        <v>0</v>
      </c>
      <c r="E1350">
        <f>'Stitching Log'!E1350</f>
        <v>0</v>
      </c>
      <c r="F1350">
        <f>'Stitching Log'!F1350</f>
        <v>0</v>
      </c>
    </row>
    <row r="1351" spans="1:6">
      <c r="A1351" s="6">
        <f>'Stitching Log'!A1351</f>
        <v>0</v>
      </c>
      <c r="B1351">
        <f>'Stitching Log'!B1351</f>
        <v>0</v>
      </c>
      <c r="C1351">
        <f>'Stitching Log'!C1351</f>
        <v>0</v>
      </c>
      <c r="D1351">
        <f>'Stitching Log'!D1351</f>
        <v>0</v>
      </c>
      <c r="E1351">
        <f>'Stitching Log'!E1351</f>
        <v>0</v>
      </c>
      <c r="F1351">
        <f>'Stitching Log'!F1351</f>
        <v>0</v>
      </c>
    </row>
    <row r="1352" spans="1:6">
      <c r="A1352" s="6">
        <f>'Stitching Log'!A1352</f>
        <v>0</v>
      </c>
      <c r="B1352">
        <f>'Stitching Log'!B1352</f>
        <v>0</v>
      </c>
      <c r="C1352">
        <f>'Stitching Log'!C1352</f>
        <v>0</v>
      </c>
      <c r="D1352">
        <f>'Stitching Log'!D1352</f>
        <v>0</v>
      </c>
      <c r="E1352">
        <f>'Stitching Log'!E1352</f>
        <v>0</v>
      </c>
      <c r="F1352">
        <f>'Stitching Log'!F1352</f>
        <v>0</v>
      </c>
    </row>
    <row r="1353" spans="1:6">
      <c r="A1353" s="6">
        <f>'Stitching Log'!A1353</f>
        <v>0</v>
      </c>
      <c r="B1353">
        <f>'Stitching Log'!B1353</f>
        <v>0</v>
      </c>
      <c r="C1353">
        <f>'Stitching Log'!C1353</f>
        <v>0</v>
      </c>
      <c r="D1353">
        <f>'Stitching Log'!D1353</f>
        <v>0</v>
      </c>
      <c r="E1353">
        <f>'Stitching Log'!E1353</f>
        <v>0</v>
      </c>
      <c r="F1353">
        <f>'Stitching Log'!F1353</f>
        <v>0</v>
      </c>
    </row>
    <row r="1354" spans="1:6">
      <c r="A1354" s="6">
        <f>'Stitching Log'!A1354</f>
        <v>0</v>
      </c>
      <c r="B1354">
        <f>'Stitching Log'!B1354</f>
        <v>0</v>
      </c>
      <c r="C1354">
        <f>'Stitching Log'!C1354</f>
        <v>0</v>
      </c>
      <c r="D1354">
        <f>'Stitching Log'!D1354</f>
        <v>0</v>
      </c>
      <c r="E1354">
        <f>'Stitching Log'!E1354</f>
        <v>0</v>
      </c>
      <c r="F1354">
        <f>'Stitching Log'!F1354</f>
        <v>0</v>
      </c>
    </row>
    <row r="1355" spans="1:6">
      <c r="A1355" s="6">
        <f>'Stitching Log'!A1355</f>
        <v>0</v>
      </c>
      <c r="B1355">
        <f>'Stitching Log'!B1355</f>
        <v>0</v>
      </c>
      <c r="C1355">
        <f>'Stitching Log'!C1355</f>
        <v>0</v>
      </c>
      <c r="D1355">
        <f>'Stitching Log'!D1355</f>
        <v>0</v>
      </c>
      <c r="E1355">
        <f>'Stitching Log'!E1355</f>
        <v>0</v>
      </c>
      <c r="F1355">
        <f>'Stitching Log'!F1355</f>
        <v>0</v>
      </c>
    </row>
    <row r="1356" spans="1:6">
      <c r="A1356" s="6">
        <f>'Stitching Log'!A1356</f>
        <v>0</v>
      </c>
      <c r="B1356">
        <f>'Stitching Log'!B1356</f>
        <v>0</v>
      </c>
      <c r="C1356">
        <f>'Stitching Log'!C1356</f>
        <v>0</v>
      </c>
      <c r="D1356">
        <f>'Stitching Log'!D1356</f>
        <v>0</v>
      </c>
      <c r="E1356">
        <f>'Stitching Log'!E1356</f>
        <v>0</v>
      </c>
      <c r="F1356">
        <f>'Stitching Log'!F1356</f>
        <v>0</v>
      </c>
    </row>
    <row r="1357" spans="1:6">
      <c r="A1357" s="6">
        <f>'Stitching Log'!A1357</f>
        <v>0</v>
      </c>
      <c r="B1357">
        <f>'Stitching Log'!B1357</f>
        <v>0</v>
      </c>
      <c r="C1357">
        <f>'Stitching Log'!C1357</f>
        <v>0</v>
      </c>
      <c r="D1357">
        <f>'Stitching Log'!D1357</f>
        <v>0</v>
      </c>
      <c r="E1357">
        <f>'Stitching Log'!E1357</f>
        <v>0</v>
      </c>
      <c r="F1357">
        <f>'Stitching Log'!F1357</f>
        <v>0</v>
      </c>
    </row>
    <row r="1358" spans="1:6">
      <c r="A1358" s="6">
        <f>'Stitching Log'!A1358</f>
        <v>0</v>
      </c>
      <c r="B1358">
        <f>'Stitching Log'!B1358</f>
        <v>0</v>
      </c>
      <c r="C1358">
        <f>'Stitching Log'!C1358</f>
        <v>0</v>
      </c>
      <c r="D1358">
        <f>'Stitching Log'!D1358</f>
        <v>0</v>
      </c>
      <c r="E1358">
        <f>'Stitching Log'!E1358</f>
        <v>0</v>
      </c>
      <c r="F1358">
        <f>'Stitching Log'!F1358</f>
        <v>0</v>
      </c>
    </row>
    <row r="1359" spans="1:6">
      <c r="A1359" s="6">
        <f>'Stitching Log'!A1359</f>
        <v>0</v>
      </c>
      <c r="B1359">
        <f>'Stitching Log'!B1359</f>
        <v>0</v>
      </c>
      <c r="C1359">
        <f>'Stitching Log'!C1359</f>
        <v>0</v>
      </c>
      <c r="D1359">
        <f>'Stitching Log'!D1359</f>
        <v>0</v>
      </c>
      <c r="E1359">
        <f>'Stitching Log'!E1359</f>
        <v>0</v>
      </c>
      <c r="F1359">
        <f>'Stitching Log'!F1359</f>
        <v>0</v>
      </c>
    </row>
    <row r="1360" spans="1:6">
      <c r="A1360" s="6">
        <f>'Stitching Log'!A1360</f>
        <v>0</v>
      </c>
      <c r="B1360">
        <f>'Stitching Log'!B1360</f>
        <v>0</v>
      </c>
      <c r="C1360">
        <f>'Stitching Log'!C1360</f>
        <v>0</v>
      </c>
      <c r="D1360">
        <f>'Stitching Log'!D1360</f>
        <v>0</v>
      </c>
      <c r="E1360">
        <f>'Stitching Log'!E1360</f>
        <v>0</v>
      </c>
      <c r="F1360">
        <f>'Stitching Log'!F1360</f>
        <v>0</v>
      </c>
    </row>
    <row r="1361" spans="1:6">
      <c r="A1361" s="6">
        <f>'Stitching Log'!A1361</f>
        <v>0</v>
      </c>
      <c r="B1361">
        <f>'Stitching Log'!B1361</f>
        <v>0</v>
      </c>
      <c r="C1361">
        <f>'Stitching Log'!C1361</f>
        <v>0</v>
      </c>
      <c r="D1361">
        <f>'Stitching Log'!D1361</f>
        <v>0</v>
      </c>
      <c r="E1361">
        <f>'Stitching Log'!E1361</f>
        <v>0</v>
      </c>
      <c r="F1361">
        <f>'Stitching Log'!F1361</f>
        <v>0</v>
      </c>
    </row>
    <row r="1362" spans="1:6">
      <c r="A1362" s="6">
        <f>'Stitching Log'!A1362</f>
        <v>0</v>
      </c>
      <c r="B1362">
        <f>'Stitching Log'!B1362</f>
        <v>0</v>
      </c>
      <c r="C1362">
        <f>'Stitching Log'!C1362</f>
        <v>0</v>
      </c>
      <c r="D1362">
        <f>'Stitching Log'!D1362</f>
        <v>0</v>
      </c>
      <c r="E1362">
        <f>'Stitching Log'!E1362</f>
        <v>0</v>
      </c>
      <c r="F1362">
        <f>'Stitching Log'!F1362</f>
        <v>0</v>
      </c>
    </row>
    <row r="1363" spans="1:6">
      <c r="A1363" s="6">
        <f>'Stitching Log'!A1363</f>
        <v>0</v>
      </c>
      <c r="B1363">
        <f>'Stitching Log'!B1363</f>
        <v>0</v>
      </c>
      <c r="C1363">
        <f>'Stitching Log'!C1363</f>
        <v>0</v>
      </c>
      <c r="D1363">
        <f>'Stitching Log'!D1363</f>
        <v>0</v>
      </c>
      <c r="E1363">
        <f>'Stitching Log'!E1363</f>
        <v>0</v>
      </c>
      <c r="F1363">
        <f>'Stitching Log'!F1363</f>
        <v>0</v>
      </c>
    </row>
    <row r="1364" spans="1:6">
      <c r="A1364" s="6">
        <f>'Stitching Log'!A1364</f>
        <v>0</v>
      </c>
      <c r="B1364">
        <f>'Stitching Log'!B1364</f>
        <v>0</v>
      </c>
      <c r="C1364">
        <f>'Stitching Log'!C1364</f>
        <v>0</v>
      </c>
      <c r="D1364">
        <f>'Stitching Log'!D1364</f>
        <v>0</v>
      </c>
      <c r="E1364">
        <f>'Stitching Log'!E1364</f>
        <v>0</v>
      </c>
      <c r="F1364">
        <f>'Stitching Log'!F1364</f>
        <v>0</v>
      </c>
    </row>
    <row r="1365" spans="1:6">
      <c r="A1365" s="6">
        <f>'Stitching Log'!A1365</f>
        <v>0</v>
      </c>
      <c r="B1365">
        <f>'Stitching Log'!B1365</f>
        <v>0</v>
      </c>
      <c r="C1365">
        <f>'Stitching Log'!C1365</f>
        <v>0</v>
      </c>
      <c r="D1365">
        <f>'Stitching Log'!D1365</f>
        <v>0</v>
      </c>
      <c r="E1365">
        <f>'Stitching Log'!E1365</f>
        <v>0</v>
      </c>
      <c r="F1365">
        <f>'Stitching Log'!F1365</f>
        <v>0</v>
      </c>
    </row>
    <row r="1366" spans="1:6">
      <c r="A1366" s="6">
        <f>'Stitching Log'!A1366</f>
        <v>0</v>
      </c>
      <c r="B1366">
        <f>'Stitching Log'!B1366</f>
        <v>0</v>
      </c>
      <c r="C1366">
        <f>'Stitching Log'!C1366</f>
        <v>0</v>
      </c>
      <c r="D1366">
        <f>'Stitching Log'!D1366</f>
        <v>0</v>
      </c>
      <c r="E1366">
        <f>'Stitching Log'!E1366</f>
        <v>0</v>
      </c>
      <c r="F1366">
        <f>'Stitching Log'!F1366</f>
        <v>0</v>
      </c>
    </row>
    <row r="1367" spans="1:6">
      <c r="A1367" s="6">
        <f>'Stitching Log'!A1367</f>
        <v>0</v>
      </c>
      <c r="B1367">
        <f>'Stitching Log'!B1367</f>
        <v>0</v>
      </c>
      <c r="C1367">
        <f>'Stitching Log'!C1367</f>
        <v>0</v>
      </c>
      <c r="D1367">
        <f>'Stitching Log'!D1367</f>
        <v>0</v>
      </c>
      <c r="E1367">
        <f>'Stitching Log'!E1367</f>
        <v>0</v>
      </c>
      <c r="F1367">
        <f>'Stitching Log'!F1367</f>
        <v>0</v>
      </c>
    </row>
    <row r="1368" spans="1:6">
      <c r="A1368" s="6">
        <f>'Stitching Log'!A1368</f>
        <v>0</v>
      </c>
      <c r="B1368">
        <f>'Stitching Log'!B1368</f>
        <v>0</v>
      </c>
      <c r="C1368">
        <f>'Stitching Log'!C1368</f>
        <v>0</v>
      </c>
      <c r="D1368">
        <f>'Stitching Log'!D1368</f>
        <v>0</v>
      </c>
      <c r="E1368">
        <f>'Stitching Log'!E1368</f>
        <v>0</v>
      </c>
      <c r="F1368">
        <f>'Stitching Log'!F1368</f>
        <v>0</v>
      </c>
    </row>
    <row r="1369" spans="1:6">
      <c r="A1369" s="6">
        <f>'Stitching Log'!A1369</f>
        <v>0</v>
      </c>
      <c r="B1369">
        <f>'Stitching Log'!B1369</f>
        <v>0</v>
      </c>
      <c r="C1369">
        <f>'Stitching Log'!C1369</f>
        <v>0</v>
      </c>
      <c r="D1369">
        <f>'Stitching Log'!D1369</f>
        <v>0</v>
      </c>
      <c r="E1369">
        <f>'Stitching Log'!E1369</f>
        <v>0</v>
      </c>
      <c r="F1369">
        <f>'Stitching Log'!F1369</f>
        <v>0</v>
      </c>
    </row>
    <row r="1370" spans="1:6">
      <c r="A1370" s="6">
        <f>'Stitching Log'!A1370</f>
        <v>0</v>
      </c>
      <c r="B1370">
        <f>'Stitching Log'!B1370</f>
        <v>0</v>
      </c>
      <c r="C1370">
        <f>'Stitching Log'!C1370</f>
        <v>0</v>
      </c>
      <c r="D1370">
        <f>'Stitching Log'!D1370</f>
        <v>0</v>
      </c>
      <c r="E1370">
        <f>'Stitching Log'!E1370</f>
        <v>0</v>
      </c>
      <c r="F1370">
        <f>'Stitching Log'!F1370</f>
        <v>0</v>
      </c>
    </row>
    <row r="1371" spans="1:6">
      <c r="A1371" s="6">
        <f>'Stitching Log'!A1371</f>
        <v>0</v>
      </c>
      <c r="B1371">
        <f>'Stitching Log'!B1371</f>
        <v>0</v>
      </c>
      <c r="C1371">
        <f>'Stitching Log'!C1371</f>
        <v>0</v>
      </c>
      <c r="D1371">
        <f>'Stitching Log'!D1371</f>
        <v>0</v>
      </c>
      <c r="E1371">
        <f>'Stitching Log'!E1371</f>
        <v>0</v>
      </c>
      <c r="F1371">
        <f>'Stitching Log'!F1371</f>
        <v>0</v>
      </c>
    </row>
    <row r="1372" spans="1:6">
      <c r="A1372" s="6">
        <f>'Stitching Log'!A1372</f>
        <v>0</v>
      </c>
      <c r="B1372">
        <f>'Stitching Log'!B1372</f>
        <v>0</v>
      </c>
      <c r="C1372">
        <f>'Stitching Log'!C1372</f>
        <v>0</v>
      </c>
      <c r="D1372">
        <f>'Stitching Log'!D1372</f>
        <v>0</v>
      </c>
      <c r="E1372">
        <f>'Stitching Log'!E1372</f>
        <v>0</v>
      </c>
      <c r="F1372">
        <f>'Stitching Log'!F1372</f>
        <v>0</v>
      </c>
    </row>
    <row r="1373" spans="1:6">
      <c r="A1373" s="6">
        <f>'Stitching Log'!A1373</f>
        <v>0</v>
      </c>
      <c r="B1373">
        <f>'Stitching Log'!B1373</f>
        <v>0</v>
      </c>
      <c r="C1373">
        <f>'Stitching Log'!C1373</f>
        <v>0</v>
      </c>
      <c r="D1373">
        <f>'Stitching Log'!D1373</f>
        <v>0</v>
      </c>
      <c r="E1373">
        <f>'Stitching Log'!E1373</f>
        <v>0</v>
      </c>
      <c r="F1373">
        <f>'Stitching Log'!F1373</f>
        <v>0</v>
      </c>
    </row>
    <row r="1374" spans="1:6">
      <c r="A1374" s="6">
        <f>'Stitching Log'!A1374</f>
        <v>0</v>
      </c>
      <c r="B1374">
        <f>'Stitching Log'!B1374</f>
        <v>0</v>
      </c>
      <c r="C1374">
        <f>'Stitching Log'!C1374</f>
        <v>0</v>
      </c>
      <c r="D1374">
        <f>'Stitching Log'!D1374</f>
        <v>0</v>
      </c>
      <c r="E1374">
        <f>'Stitching Log'!E1374</f>
        <v>0</v>
      </c>
      <c r="F1374">
        <f>'Stitching Log'!F1374</f>
        <v>0</v>
      </c>
    </row>
    <row r="1375" spans="1:6">
      <c r="A1375" s="6">
        <f>'Stitching Log'!A1375</f>
        <v>0</v>
      </c>
      <c r="B1375">
        <f>'Stitching Log'!B1375</f>
        <v>0</v>
      </c>
      <c r="C1375">
        <f>'Stitching Log'!C1375</f>
        <v>0</v>
      </c>
      <c r="D1375">
        <f>'Stitching Log'!D1375</f>
        <v>0</v>
      </c>
      <c r="E1375">
        <f>'Stitching Log'!E1375</f>
        <v>0</v>
      </c>
      <c r="F1375">
        <f>'Stitching Log'!F1375</f>
        <v>0</v>
      </c>
    </row>
    <row r="1376" spans="1:6">
      <c r="A1376" s="6">
        <f>'Stitching Log'!A1376</f>
        <v>0</v>
      </c>
      <c r="B1376">
        <f>'Stitching Log'!B1376</f>
        <v>0</v>
      </c>
      <c r="C1376">
        <f>'Stitching Log'!C1376</f>
        <v>0</v>
      </c>
      <c r="D1376">
        <f>'Stitching Log'!D1376</f>
        <v>0</v>
      </c>
      <c r="E1376">
        <f>'Stitching Log'!E1376</f>
        <v>0</v>
      </c>
      <c r="F1376">
        <f>'Stitching Log'!F1376</f>
        <v>0</v>
      </c>
    </row>
    <row r="1377" spans="1:6">
      <c r="A1377" s="6">
        <f>'Stitching Log'!A1377</f>
        <v>0</v>
      </c>
      <c r="B1377">
        <f>'Stitching Log'!B1377</f>
        <v>0</v>
      </c>
      <c r="C1377">
        <f>'Stitching Log'!C1377</f>
        <v>0</v>
      </c>
      <c r="D1377">
        <f>'Stitching Log'!D1377</f>
        <v>0</v>
      </c>
      <c r="E1377">
        <f>'Stitching Log'!E1377</f>
        <v>0</v>
      </c>
      <c r="F1377">
        <f>'Stitching Log'!F1377</f>
        <v>0</v>
      </c>
    </row>
    <row r="1378" spans="1:6">
      <c r="A1378" s="6">
        <f>'Stitching Log'!A1378</f>
        <v>0</v>
      </c>
      <c r="B1378">
        <f>'Stitching Log'!B1378</f>
        <v>0</v>
      </c>
      <c r="C1378">
        <f>'Stitching Log'!C1378</f>
        <v>0</v>
      </c>
      <c r="D1378">
        <f>'Stitching Log'!D1378</f>
        <v>0</v>
      </c>
      <c r="E1378">
        <f>'Stitching Log'!E1378</f>
        <v>0</v>
      </c>
      <c r="F1378">
        <f>'Stitching Log'!F1378</f>
        <v>0</v>
      </c>
    </row>
    <row r="1379" spans="1:6">
      <c r="A1379" s="6">
        <f>'Stitching Log'!A1379</f>
        <v>0</v>
      </c>
      <c r="B1379">
        <f>'Stitching Log'!B1379</f>
        <v>0</v>
      </c>
      <c r="C1379">
        <f>'Stitching Log'!C1379</f>
        <v>0</v>
      </c>
      <c r="D1379">
        <f>'Stitching Log'!D1379</f>
        <v>0</v>
      </c>
      <c r="E1379">
        <f>'Stitching Log'!E1379</f>
        <v>0</v>
      </c>
      <c r="F1379">
        <f>'Stitching Log'!F1379</f>
        <v>0</v>
      </c>
    </row>
    <row r="1380" spans="1:6">
      <c r="A1380" s="6">
        <f>'Stitching Log'!A1380</f>
        <v>0</v>
      </c>
      <c r="B1380">
        <f>'Stitching Log'!B1380</f>
        <v>0</v>
      </c>
      <c r="C1380">
        <f>'Stitching Log'!C1380</f>
        <v>0</v>
      </c>
      <c r="D1380">
        <f>'Stitching Log'!D1380</f>
        <v>0</v>
      </c>
      <c r="E1380">
        <f>'Stitching Log'!E1380</f>
        <v>0</v>
      </c>
      <c r="F1380">
        <f>'Stitching Log'!F1380</f>
        <v>0</v>
      </c>
    </row>
    <row r="1381" spans="1:6">
      <c r="A1381" s="6">
        <f>'Stitching Log'!A1381</f>
        <v>0</v>
      </c>
      <c r="B1381">
        <f>'Stitching Log'!B1381</f>
        <v>0</v>
      </c>
      <c r="C1381">
        <f>'Stitching Log'!C1381</f>
        <v>0</v>
      </c>
      <c r="D1381">
        <f>'Stitching Log'!D1381</f>
        <v>0</v>
      </c>
      <c r="E1381">
        <f>'Stitching Log'!E1381</f>
        <v>0</v>
      </c>
      <c r="F1381">
        <f>'Stitching Log'!F1381</f>
        <v>0</v>
      </c>
    </row>
    <row r="1382" spans="1:6">
      <c r="A1382" s="6">
        <f>'Stitching Log'!A1382</f>
        <v>0</v>
      </c>
      <c r="B1382">
        <f>'Stitching Log'!B1382</f>
        <v>0</v>
      </c>
      <c r="C1382">
        <f>'Stitching Log'!C1382</f>
        <v>0</v>
      </c>
      <c r="D1382">
        <f>'Stitching Log'!D1382</f>
        <v>0</v>
      </c>
      <c r="E1382">
        <f>'Stitching Log'!E1382</f>
        <v>0</v>
      </c>
      <c r="F1382">
        <f>'Stitching Log'!F1382</f>
        <v>0</v>
      </c>
    </row>
    <row r="1383" spans="1:6">
      <c r="A1383" s="6">
        <f>'Stitching Log'!A1383</f>
        <v>0</v>
      </c>
      <c r="B1383">
        <f>'Stitching Log'!B1383</f>
        <v>0</v>
      </c>
      <c r="C1383">
        <f>'Stitching Log'!C1383</f>
        <v>0</v>
      </c>
      <c r="D1383">
        <f>'Stitching Log'!D1383</f>
        <v>0</v>
      </c>
      <c r="E1383">
        <f>'Stitching Log'!E1383</f>
        <v>0</v>
      </c>
      <c r="F1383">
        <f>'Stitching Log'!F1383</f>
        <v>0</v>
      </c>
    </row>
    <row r="1384" spans="1:6">
      <c r="A1384" s="6">
        <f>'Stitching Log'!A1384</f>
        <v>0</v>
      </c>
      <c r="B1384">
        <f>'Stitching Log'!B1384</f>
        <v>0</v>
      </c>
      <c r="C1384">
        <f>'Stitching Log'!C1384</f>
        <v>0</v>
      </c>
      <c r="D1384">
        <f>'Stitching Log'!D1384</f>
        <v>0</v>
      </c>
      <c r="E1384">
        <f>'Stitching Log'!E1384</f>
        <v>0</v>
      </c>
      <c r="F1384">
        <f>'Stitching Log'!F1384</f>
        <v>0</v>
      </c>
    </row>
    <row r="1385" spans="1:6">
      <c r="A1385" s="6">
        <f>'Stitching Log'!A1385</f>
        <v>0</v>
      </c>
      <c r="B1385">
        <f>'Stitching Log'!B1385</f>
        <v>0</v>
      </c>
      <c r="C1385">
        <f>'Stitching Log'!C1385</f>
        <v>0</v>
      </c>
      <c r="D1385">
        <f>'Stitching Log'!D1385</f>
        <v>0</v>
      </c>
      <c r="E1385">
        <f>'Stitching Log'!E1385</f>
        <v>0</v>
      </c>
      <c r="F1385">
        <f>'Stitching Log'!F1385</f>
        <v>0</v>
      </c>
    </row>
    <row r="1386" spans="1:6">
      <c r="A1386" s="6">
        <f>'Stitching Log'!A1386</f>
        <v>0</v>
      </c>
      <c r="B1386">
        <f>'Stitching Log'!B1386</f>
        <v>0</v>
      </c>
      <c r="C1386">
        <f>'Stitching Log'!C1386</f>
        <v>0</v>
      </c>
      <c r="D1386">
        <f>'Stitching Log'!D1386</f>
        <v>0</v>
      </c>
      <c r="E1386">
        <f>'Stitching Log'!E1386</f>
        <v>0</v>
      </c>
      <c r="F1386">
        <f>'Stitching Log'!F1386</f>
        <v>0</v>
      </c>
    </row>
    <row r="1387" spans="1:6">
      <c r="A1387" s="6">
        <f>'Stitching Log'!A1387</f>
        <v>0</v>
      </c>
      <c r="B1387">
        <f>'Stitching Log'!B1387</f>
        <v>0</v>
      </c>
      <c r="C1387">
        <f>'Stitching Log'!C1387</f>
        <v>0</v>
      </c>
      <c r="D1387">
        <f>'Stitching Log'!D1387</f>
        <v>0</v>
      </c>
      <c r="E1387">
        <f>'Stitching Log'!E1387</f>
        <v>0</v>
      </c>
      <c r="F1387">
        <f>'Stitching Log'!F1387</f>
        <v>0</v>
      </c>
    </row>
    <row r="1388" spans="1:6">
      <c r="A1388" s="6">
        <f>'Stitching Log'!A1388</f>
        <v>0</v>
      </c>
      <c r="B1388">
        <f>'Stitching Log'!B1388</f>
        <v>0</v>
      </c>
      <c r="C1388">
        <f>'Stitching Log'!C1388</f>
        <v>0</v>
      </c>
      <c r="D1388">
        <f>'Stitching Log'!D1388</f>
        <v>0</v>
      </c>
      <c r="E1388">
        <f>'Stitching Log'!E1388</f>
        <v>0</v>
      </c>
      <c r="F1388">
        <f>'Stitching Log'!F1388</f>
        <v>0</v>
      </c>
    </row>
    <row r="1389" spans="1:6">
      <c r="A1389" s="6">
        <f>'Stitching Log'!A1389</f>
        <v>0</v>
      </c>
      <c r="B1389">
        <f>'Stitching Log'!B1389</f>
        <v>0</v>
      </c>
      <c r="C1389">
        <f>'Stitching Log'!C1389</f>
        <v>0</v>
      </c>
      <c r="D1389">
        <f>'Stitching Log'!D1389</f>
        <v>0</v>
      </c>
      <c r="E1389">
        <f>'Stitching Log'!E1389</f>
        <v>0</v>
      </c>
      <c r="F1389">
        <f>'Stitching Log'!F1389</f>
        <v>0</v>
      </c>
    </row>
    <row r="1390" spans="1:6">
      <c r="A1390" s="6">
        <f>'Stitching Log'!A1390</f>
        <v>0</v>
      </c>
      <c r="B1390">
        <f>'Stitching Log'!B1390</f>
        <v>0</v>
      </c>
      <c r="C1390">
        <f>'Stitching Log'!C1390</f>
        <v>0</v>
      </c>
      <c r="D1390">
        <f>'Stitching Log'!D1390</f>
        <v>0</v>
      </c>
      <c r="E1390">
        <f>'Stitching Log'!E1390</f>
        <v>0</v>
      </c>
      <c r="F1390">
        <f>'Stitching Log'!F1390</f>
        <v>0</v>
      </c>
    </row>
    <row r="1391" spans="1:6">
      <c r="A1391" s="6">
        <f>'Stitching Log'!A1391</f>
        <v>0</v>
      </c>
      <c r="B1391">
        <f>'Stitching Log'!B1391</f>
        <v>0</v>
      </c>
      <c r="C1391">
        <f>'Stitching Log'!C1391</f>
        <v>0</v>
      </c>
      <c r="D1391">
        <f>'Stitching Log'!D1391</f>
        <v>0</v>
      </c>
      <c r="E1391">
        <f>'Stitching Log'!E1391</f>
        <v>0</v>
      </c>
      <c r="F1391">
        <f>'Stitching Log'!F1391</f>
        <v>0</v>
      </c>
    </row>
    <row r="1392" spans="1:6">
      <c r="A1392" s="6">
        <f>'Stitching Log'!A1392</f>
        <v>0</v>
      </c>
      <c r="B1392">
        <f>'Stitching Log'!B1392</f>
        <v>0</v>
      </c>
      <c r="C1392">
        <f>'Stitching Log'!C1392</f>
        <v>0</v>
      </c>
      <c r="D1392">
        <f>'Stitching Log'!D1392</f>
        <v>0</v>
      </c>
      <c r="E1392">
        <f>'Stitching Log'!E1392</f>
        <v>0</v>
      </c>
      <c r="F1392">
        <f>'Stitching Log'!F1392</f>
        <v>0</v>
      </c>
    </row>
    <row r="1393" spans="1:6">
      <c r="A1393" s="6">
        <f>'Stitching Log'!A1393</f>
        <v>0</v>
      </c>
      <c r="B1393">
        <f>'Stitching Log'!B1393</f>
        <v>0</v>
      </c>
      <c r="C1393">
        <f>'Stitching Log'!C1393</f>
        <v>0</v>
      </c>
      <c r="D1393">
        <f>'Stitching Log'!D1393</f>
        <v>0</v>
      </c>
      <c r="E1393">
        <f>'Stitching Log'!E1393</f>
        <v>0</v>
      </c>
      <c r="F1393">
        <f>'Stitching Log'!F1393</f>
        <v>0</v>
      </c>
    </row>
    <row r="1394" spans="1:6">
      <c r="A1394" s="6">
        <f>'Stitching Log'!A1394</f>
        <v>0</v>
      </c>
      <c r="B1394">
        <f>'Stitching Log'!B1394</f>
        <v>0</v>
      </c>
      <c r="C1394">
        <f>'Stitching Log'!C1394</f>
        <v>0</v>
      </c>
      <c r="D1394">
        <f>'Stitching Log'!D1394</f>
        <v>0</v>
      </c>
      <c r="E1394">
        <f>'Stitching Log'!E1394</f>
        <v>0</v>
      </c>
      <c r="F1394">
        <f>'Stitching Log'!F1394</f>
        <v>0</v>
      </c>
    </row>
    <row r="1395" spans="1:6">
      <c r="A1395" s="6">
        <f>'Stitching Log'!A1395</f>
        <v>0</v>
      </c>
      <c r="B1395">
        <f>'Stitching Log'!B1395</f>
        <v>0</v>
      </c>
      <c r="C1395">
        <f>'Stitching Log'!C1395</f>
        <v>0</v>
      </c>
      <c r="D1395">
        <f>'Stitching Log'!D1395</f>
        <v>0</v>
      </c>
      <c r="E1395">
        <f>'Stitching Log'!E1395</f>
        <v>0</v>
      </c>
      <c r="F1395">
        <f>'Stitching Log'!F1395</f>
        <v>0</v>
      </c>
    </row>
    <row r="1396" spans="1:6">
      <c r="A1396" s="6">
        <f>'Stitching Log'!A1396</f>
        <v>0</v>
      </c>
      <c r="B1396">
        <f>'Stitching Log'!B1396</f>
        <v>0</v>
      </c>
      <c r="C1396">
        <f>'Stitching Log'!C1396</f>
        <v>0</v>
      </c>
      <c r="D1396">
        <f>'Stitching Log'!D1396</f>
        <v>0</v>
      </c>
      <c r="E1396">
        <f>'Stitching Log'!E1396</f>
        <v>0</v>
      </c>
      <c r="F1396">
        <f>'Stitching Log'!F1396</f>
        <v>0</v>
      </c>
    </row>
    <row r="1397" spans="1:6">
      <c r="A1397" s="6">
        <f>'Stitching Log'!A1397</f>
        <v>0</v>
      </c>
      <c r="B1397">
        <f>'Stitching Log'!B1397</f>
        <v>0</v>
      </c>
      <c r="C1397">
        <f>'Stitching Log'!C1397</f>
        <v>0</v>
      </c>
      <c r="D1397">
        <f>'Stitching Log'!D1397</f>
        <v>0</v>
      </c>
      <c r="E1397">
        <f>'Stitching Log'!E1397</f>
        <v>0</v>
      </c>
      <c r="F1397">
        <f>'Stitching Log'!F1397</f>
        <v>0</v>
      </c>
    </row>
    <row r="1398" spans="1:6">
      <c r="A1398" s="6">
        <f>'Stitching Log'!A1398</f>
        <v>0</v>
      </c>
      <c r="B1398">
        <f>'Stitching Log'!B1398</f>
        <v>0</v>
      </c>
      <c r="C1398">
        <f>'Stitching Log'!C1398</f>
        <v>0</v>
      </c>
      <c r="D1398">
        <f>'Stitching Log'!D1398</f>
        <v>0</v>
      </c>
      <c r="E1398">
        <f>'Stitching Log'!E1398</f>
        <v>0</v>
      </c>
      <c r="F1398">
        <f>'Stitching Log'!F1398</f>
        <v>0</v>
      </c>
    </row>
    <row r="1399" spans="1:6">
      <c r="A1399" s="6">
        <f>'Stitching Log'!A1399</f>
        <v>0</v>
      </c>
      <c r="B1399">
        <f>'Stitching Log'!B1399</f>
        <v>0</v>
      </c>
      <c r="C1399">
        <f>'Stitching Log'!C1399</f>
        <v>0</v>
      </c>
      <c r="D1399">
        <f>'Stitching Log'!D1399</f>
        <v>0</v>
      </c>
      <c r="E1399">
        <f>'Stitching Log'!E1399</f>
        <v>0</v>
      </c>
      <c r="F1399">
        <f>'Stitching Log'!F1399</f>
        <v>0</v>
      </c>
    </row>
    <row r="1400" spans="1:6">
      <c r="A1400" s="6">
        <f>'Stitching Log'!A1400</f>
        <v>0</v>
      </c>
      <c r="B1400">
        <f>'Stitching Log'!B1400</f>
        <v>0</v>
      </c>
      <c r="C1400">
        <f>'Stitching Log'!C1400</f>
        <v>0</v>
      </c>
      <c r="D1400">
        <f>'Stitching Log'!D1400</f>
        <v>0</v>
      </c>
      <c r="E1400">
        <f>'Stitching Log'!E1400</f>
        <v>0</v>
      </c>
      <c r="F1400">
        <f>'Stitching Log'!F1400</f>
        <v>0</v>
      </c>
    </row>
    <row r="1401" spans="1:6">
      <c r="A1401" s="6">
        <f>'Stitching Log'!A1401</f>
        <v>0</v>
      </c>
      <c r="B1401">
        <f>'Stitching Log'!B1401</f>
        <v>0</v>
      </c>
      <c r="C1401">
        <f>'Stitching Log'!C1401</f>
        <v>0</v>
      </c>
      <c r="D1401">
        <f>'Stitching Log'!D1401</f>
        <v>0</v>
      </c>
      <c r="E1401">
        <f>'Stitching Log'!E1401</f>
        <v>0</v>
      </c>
      <c r="F1401">
        <f>'Stitching Log'!F1401</f>
        <v>0</v>
      </c>
    </row>
    <row r="1402" spans="1:6">
      <c r="A1402" s="6">
        <f>'Stitching Log'!A1402</f>
        <v>0</v>
      </c>
      <c r="B1402">
        <f>'Stitching Log'!B1402</f>
        <v>0</v>
      </c>
      <c r="C1402">
        <f>'Stitching Log'!C1402</f>
        <v>0</v>
      </c>
      <c r="D1402">
        <f>'Stitching Log'!D1402</f>
        <v>0</v>
      </c>
      <c r="E1402">
        <f>'Stitching Log'!E1402</f>
        <v>0</v>
      </c>
      <c r="F1402">
        <f>'Stitching Log'!F1402</f>
        <v>0</v>
      </c>
    </row>
    <row r="1403" spans="1:6">
      <c r="A1403" s="6">
        <f>'Stitching Log'!A1403</f>
        <v>0</v>
      </c>
      <c r="B1403">
        <f>'Stitching Log'!B1403</f>
        <v>0</v>
      </c>
      <c r="C1403">
        <f>'Stitching Log'!C1403</f>
        <v>0</v>
      </c>
      <c r="D1403">
        <f>'Stitching Log'!D1403</f>
        <v>0</v>
      </c>
      <c r="E1403">
        <f>'Stitching Log'!E1403</f>
        <v>0</v>
      </c>
      <c r="F1403">
        <f>'Stitching Log'!F1403</f>
        <v>0</v>
      </c>
    </row>
    <row r="1404" spans="1:6">
      <c r="A1404" s="6">
        <f>'Stitching Log'!A1404</f>
        <v>0</v>
      </c>
      <c r="B1404">
        <f>'Stitching Log'!B1404</f>
        <v>0</v>
      </c>
      <c r="C1404">
        <f>'Stitching Log'!C1404</f>
        <v>0</v>
      </c>
      <c r="D1404">
        <f>'Stitching Log'!D1404</f>
        <v>0</v>
      </c>
      <c r="E1404">
        <f>'Stitching Log'!E1404</f>
        <v>0</v>
      </c>
      <c r="F1404">
        <f>'Stitching Log'!F1404</f>
        <v>0</v>
      </c>
    </row>
    <row r="1405" spans="1:6">
      <c r="A1405" s="6">
        <f>'Stitching Log'!A1405</f>
        <v>0</v>
      </c>
      <c r="B1405">
        <f>'Stitching Log'!B1405</f>
        <v>0</v>
      </c>
      <c r="C1405">
        <f>'Stitching Log'!C1405</f>
        <v>0</v>
      </c>
      <c r="D1405">
        <f>'Stitching Log'!D1405</f>
        <v>0</v>
      </c>
      <c r="E1405">
        <f>'Stitching Log'!E1405</f>
        <v>0</v>
      </c>
      <c r="F1405">
        <f>'Stitching Log'!F1405</f>
        <v>0</v>
      </c>
    </row>
    <row r="1406" spans="1:6">
      <c r="A1406" s="6">
        <f>'Stitching Log'!A1406</f>
        <v>0</v>
      </c>
      <c r="B1406">
        <f>'Stitching Log'!B1406</f>
        <v>0</v>
      </c>
      <c r="C1406">
        <f>'Stitching Log'!C1406</f>
        <v>0</v>
      </c>
      <c r="D1406">
        <f>'Stitching Log'!D1406</f>
        <v>0</v>
      </c>
      <c r="E1406">
        <f>'Stitching Log'!E1406</f>
        <v>0</v>
      </c>
      <c r="F1406">
        <f>'Stitching Log'!F1406</f>
        <v>0</v>
      </c>
    </row>
    <row r="1407" spans="1:6">
      <c r="A1407" s="6">
        <f>'Stitching Log'!A1407</f>
        <v>0</v>
      </c>
      <c r="B1407">
        <f>'Stitching Log'!B1407</f>
        <v>0</v>
      </c>
      <c r="C1407">
        <f>'Stitching Log'!C1407</f>
        <v>0</v>
      </c>
      <c r="D1407">
        <f>'Stitching Log'!D1407</f>
        <v>0</v>
      </c>
      <c r="E1407">
        <f>'Stitching Log'!E1407</f>
        <v>0</v>
      </c>
      <c r="F1407">
        <f>'Stitching Log'!F1407</f>
        <v>0</v>
      </c>
    </row>
    <row r="1408" spans="1:6">
      <c r="A1408" s="6">
        <f>'Stitching Log'!A1408</f>
        <v>0</v>
      </c>
      <c r="B1408">
        <f>'Stitching Log'!B1408</f>
        <v>0</v>
      </c>
      <c r="C1408">
        <f>'Stitching Log'!C1408</f>
        <v>0</v>
      </c>
      <c r="D1408">
        <f>'Stitching Log'!D1408</f>
        <v>0</v>
      </c>
      <c r="E1408">
        <f>'Stitching Log'!E1408</f>
        <v>0</v>
      </c>
      <c r="F1408">
        <f>'Stitching Log'!F1408</f>
        <v>0</v>
      </c>
    </row>
    <row r="1409" spans="1:6">
      <c r="A1409" s="6">
        <f>'Stitching Log'!A1409</f>
        <v>0</v>
      </c>
      <c r="B1409">
        <f>'Stitching Log'!B1409</f>
        <v>0</v>
      </c>
      <c r="C1409">
        <f>'Stitching Log'!C1409</f>
        <v>0</v>
      </c>
      <c r="D1409">
        <f>'Stitching Log'!D1409</f>
        <v>0</v>
      </c>
      <c r="E1409">
        <f>'Stitching Log'!E1409</f>
        <v>0</v>
      </c>
      <c r="F1409">
        <f>'Stitching Log'!F1409</f>
        <v>0</v>
      </c>
    </row>
    <row r="1410" spans="1:6">
      <c r="A1410" s="6">
        <f>'Stitching Log'!A1410</f>
        <v>0</v>
      </c>
      <c r="B1410">
        <f>'Stitching Log'!B1410</f>
        <v>0</v>
      </c>
      <c r="C1410">
        <f>'Stitching Log'!C1410</f>
        <v>0</v>
      </c>
      <c r="D1410">
        <f>'Stitching Log'!D1410</f>
        <v>0</v>
      </c>
      <c r="E1410">
        <f>'Stitching Log'!E1410</f>
        <v>0</v>
      </c>
      <c r="F1410">
        <f>'Stitching Log'!F1410</f>
        <v>0</v>
      </c>
    </row>
    <row r="1411" spans="1:6">
      <c r="A1411" s="6">
        <f>'Stitching Log'!A1411</f>
        <v>0</v>
      </c>
      <c r="B1411">
        <f>'Stitching Log'!B1411</f>
        <v>0</v>
      </c>
      <c r="C1411">
        <f>'Stitching Log'!C1411</f>
        <v>0</v>
      </c>
      <c r="D1411">
        <f>'Stitching Log'!D1411</f>
        <v>0</v>
      </c>
      <c r="E1411">
        <f>'Stitching Log'!E1411</f>
        <v>0</v>
      </c>
      <c r="F1411">
        <f>'Stitching Log'!F1411</f>
        <v>0</v>
      </c>
    </row>
    <row r="1412" spans="1:6">
      <c r="A1412" s="6">
        <f>'Stitching Log'!A1412</f>
        <v>0</v>
      </c>
      <c r="B1412">
        <f>'Stitching Log'!B1412</f>
        <v>0</v>
      </c>
      <c r="C1412">
        <f>'Stitching Log'!C1412</f>
        <v>0</v>
      </c>
      <c r="D1412">
        <f>'Stitching Log'!D1412</f>
        <v>0</v>
      </c>
      <c r="E1412">
        <f>'Stitching Log'!E1412</f>
        <v>0</v>
      </c>
      <c r="F1412">
        <f>'Stitching Log'!F1412</f>
        <v>0</v>
      </c>
    </row>
    <row r="1413" spans="1:6">
      <c r="A1413" s="6">
        <f>'Stitching Log'!A1413</f>
        <v>0</v>
      </c>
      <c r="B1413">
        <f>'Stitching Log'!B1413</f>
        <v>0</v>
      </c>
      <c r="C1413">
        <f>'Stitching Log'!C1413</f>
        <v>0</v>
      </c>
      <c r="D1413">
        <f>'Stitching Log'!D1413</f>
        <v>0</v>
      </c>
      <c r="E1413">
        <f>'Stitching Log'!E1413</f>
        <v>0</v>
      </c>
      <c r="F1413">
        <f>'Stitching Log'!F1413</f>
        <v>0</v>
      </c>
    </row>
    <row r="1414" spans="1:6">
      <c r="A1414" s="6">
        <f>'Stitching Log'!A1414</f>
        <v>0</v>
      </c>
      <c r="B1414">
        <f>'Stitching Log'!B1414</f>
        <v>0</v>
      </c>
      <c r="C1414">
        <f>'Stitching Log'!C1414</f>
        <v>0</v>
      </c>
      <c r="D1414">
        <f>'Stitching Log'!D1414</f>
        <v>0</v>
      </c>
      <c r="E1414">
        <f>'Stitching Log'!E1414</f>
        <v>0</v>
      </c>
      <c r="F1414">
        <f>'Stitching Log'!F1414</f>
        <v>0</v>
      </c>
    </row>
    <row r="1415" spans="1:6">
      <c r="A1415" s="6">
        <f>'Stitching Log'!A1415</f>
        <v>0</v>
      </c>
      <c r="B1415">
        <f>'Stitching Log'!B1415</f>
        <v>0</v>
      </c>
      <c r="C1415">
        <f>'Stitching Log'!C1415</f>
        <v>0</v>
      </c>
      <c r="D1415">
        <f>'Stitching Log'!D1415</f>
        <v>0</v>
      </c>
      <c r="E1415">
        <f>'Stitching Log'!E1415</f>
        <v>0</v>
      </c>
      <c r="F1415">
        <f>'Stitching Log'!F1415</f>
        <v>0</v>
      </c>
    </row>
    <row r="1416" spans="1:6">
      <c r="A1416" s="6">
        <f>'Stitching Log'!A1416</f>
        <v>0</v>
      </c>
      <c r="B1416">
        <f>'Stitching Log'!B1416</f>
        <v>0</v>
      </c>
      <c r="C1416">
        <f>'Stitching Log'!C1416</f>
        <v>0</v>
      </c>
      <c r="D1416">
        <f>'Stitching Log'!D1416</f>
        <v>0</v>
      </c>
      <c r="E1416">
        <f>'Stitching Log'!E1416</f>
        <v>0</v>
      </c>
      <c r="F1416">
        <f>'Stitching Log'!F1416</f>
        <v>0</v>
      </c>
    </row>
    <row r="1417" spans="1:6">
      <c r="A1417" s="6">
        <f>'Stitching Log'!A1417</f>
        <v>0</v>
      </c>
      <c r="B1417">
        <f>'Stitching Log'!B1417</f>
        <v>0</v>
      </c>
      <c r="C1417">
        <f>'Stitching Log'!C1417</f>
        <v>0</v>
      </c>
      <c r="D1417">
        <f>'Stitching Log'!D1417</f>
        <v>0</v>
      </c>
      <c r="E1417">
        <f>'Stitching Log'!E1417</f>
        <v>0</v>
      </c>
      <c r="F1417">
        <f>'Stitching Log'!F1417</f>
        <v>0</v>
      </c>
    </row>
    <row r="1418" spans="1:6">
      <c r="A1418" s="6">
        <f>'Stitching Log'!A1418</f>
        <v>0</v>
      </c>
      <c r="B1418">
        <f>'Stitching Log'!B1418</f>
        <v>0</v>
      </c>
      <c r="C1418">
        <f>'Stitching Log'!C1418</f>
        <v>0</v>
      </c>
      <c r="D1418">
        <f>'Stitching Log'!D1418</f>
        <v>0</v>
      </c>
      <c r="E1418">
        <f>'Stitching Log'!E1418</f>
        <v>0</v>
      </c>
      <c r="F1418">
        <f>'Stitching Log'!F1418</f>
        <v>0</v>
      </c>
    </row>
    <row r="1419" spans="1:6">
      <c r="A1419" s="6">
        <f>'Stitching Log'!A1419</f>
        <v>0</v>
      </c>
      <c r="B1419">
        <f>'Stitching Log'!B1419</f>
        <v>0</v>
      </c>
      <c r="C1419">
        <f>'Stitching Log'!C1419</f>
        <v>0</v>
      </c>
      <c r="D1419">
        <f>'Stitching Log'!D1419</f>
        <v>0</v>
      </c>
      <c r="E1419">
        <f>'Stitching Log'!E1419</f>
        <v>0</v>
      </c>
      <c r="F1419">
        <f>'Stitching Log'!F1419</f>
        <v>0</v>
      </c>
    </row>
    <row r="1420" spans="1:6">
      <c r="A1420" s="6">
        <f>'Stitching Log'!A1420</f>
        <v>0</v>
      </c>
      <c r="B1420">
        <f>'Stitching Log'!B1420</f>
        <v>0</v>
      </c>
      <c r="C1420">
        <f>'Stitching Log'!C1420</f>
        <v>0</v>
      </c>
      <c r="D1420">
        <f>'Stitching Log'!D1420</f>
        <v>0</v>
      </c>
      <c r="E1420">
        <f>'Stitching Log'!E1420</f>
        <v>0</v>
      </c>
      <c r="F1420">
        <f>'Stitching Log'!F1420</f>
        <v>0</v>
      </c>
    </row>
    <row r="1421" spans="1:6">
      <c r="A1421" s="6">
        <f>'Stitching Log'!A1421</f>
        <v>0</v>
      </c>
      <c r="B1421">
        <f>'Stitching Log'!B1421</f>
        <v>0</v>
      </c>
      <c r="C1421">
        <f>'Stitching Log'!C1421</f>
        <v>0</v>
      </c>
      <c r="D1421">
        <f>'Stitching Log'!D1421</f>
        <v>0</v>
      </c>
      <c r="E1421">
        <f>'Stitching Log'!E1421</f>
        <v>0</v>
      </c>
      <c r="F1421">
        <f>'Stitching Log'!F1421</f>
        <v>0</v>
      </c>
    </row>
    <row r="1422" spans="1:6">
      <c r="A1422" s="6">
        <f>'Stitching Log'!A1422</f>
        <v>0</v>
      </c>
      <c r="B1422">
        <f>'Stitching Log'!B1422</f>
        <v>0</v>
      </c>
      <c r="C1422">
        <f>'Stitching Log'!C1422</f>
        <v>0</v>
      </c>
      <c r="D1422">
        <f>'Stitching Log'!D1422</f>
        <v>0</v>
      </c>
      <c r="E1422">
        <f>'Stitching Log'!E1422</f>
        <v>0</v>
      </c>
      <c r="F1422">
        <f>'Stitching Log'!F1422</f>
        <v>0</v>
      </c>
    </row>
    <row r="1423" spans="1:6">
      <c r="A1423" s="6">
        <f>'Stitching Log'!A1423</f>
        <v>0</v>
      </c>
      <c r="B1423">
        <f>'Stitching Log'!B1423</f>
        <v>0</v>
      </c>
      <c r="C1423">
        <f>'Stitching Log'!C1423</f>
        <v>0</v>
      </c>
      <c r="D1423">
        <f>'Stitching Log'!D1423</f>
        <v>0</v>
      </c>
      <c r="E1423">
        <f>'Stitching Log'!E1423</f>
        <v>0</v>
      </c>
      <c r="F1423">
        <f>'Stitching Log'!F1423</f>
        <v>0</v>
      </c>
    </row>
    <row r="1424" spans="1:6">
      <c r="A1424" s="6">
        <f>'Stitching Log'!A1424</f>
        <v>0</v>
      </c>
      <c r="B1424">
        <f>'Stitching Log'!B1424</f>
        <v>0</v>
      </c>
      <c r="C1424">
        <f>'Stitching Log'!C1424</f>
        <v>0</v>
      </c>
      <c r="D1424">
        <f>'Stitching Log'!D1424</f>
        <v>0</v>
      </c>
      <c r="E1424">
        <f>'Stitching Log'!E1424</f>
        <v>0</v>
      </c>
      <c r="F1424">
        <f>'Stitching Log'!F1424</f>
        <v>0</v>
      </c>
    </row>
    <row r="1425" spans="1:6">
      <c r="A1425" s="6">
        <f>'Stitching Log'!A1425</f>
        <v>0</v>
      </c>
      <c r="B1425">
        <f>'Stitching Log'!B1425</f>
        <v>0</v>
      </c>
      <c r="C1425">
        <f>'Stitching Log'!C1425</f>
        <v>0</v>
      </c>
      <c r="D1425">
        <f>'Stitching Log'!D1425</f>
        <v>0</v>
      </c>
      <c r="E1425">
        <f>'Stitching Log'!E1425</f>
        <v>0</v>
      </c>
      <c r="F1425">
        <f>'Stitching Log'!F1425</f>
        <v>0</v>
      </c>
    </row>
    <row r="1426" spans="1:6">
      <c r="A1426" s="6">
        <f>'Stitching Log'!A1426</f>
        <v>0</v>
      </c>
      <c r="B1426">
        <f>'Stitching Log'!B1426</f>
        <v>0</v>
      </c>
      <c r="C1426">
        <f>'Stitching Log'!C1426</f>
        <v>0</v>
      </c>
      <c r="D1426">
        <f>'Stitching Log'!D1426</f>
        <v>0</v>
      </c>
      <c r="E1426">
        <f>'Stitching Log'!E1426</f>
        <v>0</v>
      </c>
      <c r="F1426">
        <f>'Stitching Log'!F1426</f>
        <v>0</v>
      </c>
    </row>
    <row r="1427" spans="1:6">
      <c r="A1427" s="6">
        <f>'Stitching Log'!A1427</f>
        <v>0</v>
      </c>
      <c r="B1427">
        <f>'Stitching Log'!B1427</f>
        <v>0</v>
      </c>
      <c r="C1427">
        <f>'Stitching Log'!C1427</f>
        <v>0</v>
      </c>
      <c r="D1427">
        <f>'Stitching Log'!D1427</f>
        <v>0</v>
      </c>
      <c r="E1427">
        <f>'Stitching Log'!E1427</f>
        <v>0</v>
      </c>
      <c r="F1427">
        <f>'Stitching Log'!F1427</f>
        <v>0</v>
      </c>
    </row>
    <row r="1428" spans="1:6">
      <c r="A1428" s="6">
        <f>'Stitching Log'!A1428</f>
        <v>0</v>
      </c>
      <c r="B1428">
        <f>'Stitching Log'!B1428</f>
        <v>0</v>
      </c>
      <c r="C1428">
        <f>'Stitching Log'!C1428</f>
        <v>0</v>
      </c>
      <c r="D1428">
        <f>'Stitching Log'!D1428</f>
        <v>0</v>
      </c>
      <c r="E1428">
        <f>'Stitching Log'!E1428</f>
        <v>0</v>
      </c>
      <c r="F1428">
        <f>'Stitching Log'!F1428</f>
        <v>0</v>
      </c>
    </row>
    <row r="1429" spans="1:6">
      <c r="A1429" s="6">
        <f>'Stitching Log'!A1429</f>
        <v>0</v>
      </c>
      <c r="B1429">
        <f>'Stitching Log'!B1429</f>
        <v>0</v>
      </c>
      <c r="C1429">
        <f>'Stitching Log'!C1429</f>
        <v>0</v>
      </c>
      <c r="D1429">
        <f>'Stitching Log'!D1429</f>
        <v>0</v>
      </c>
      <c r="E1429">
        <f>'Stitching Log'!E1429</f>
        <v>0</v>
      </c>
      <c r="F1429">
        <f>'Stitching Log'!F1429</f>
        <v>0</v>
      </c>
    </row>
    <row r="1430" spans="1:6">
      <c r="A1430" s="6">
        <f>'Stitching Log'!A1430</f>
        <v>0</v>
      </c>
      <c r="B1430">
        <f>'Stitching Log'!B1430</f>
        <v>0</v>
      </c>
      <c r="C1430">
        <f>'Stitching Log'!C1430</f>
        <v>0</v>
      </c>
      <c r="D1430">
        <f>'Stitching Log'!D1430</f>
        <v>0</v>
      </c>
      <c r="E1430">
        <f>'Stitching Log'!E1430</f>
        <v>0</v>
      </c>
      <c r="F1430">
        <f>'Stitching Log'!F1430</f>
        <v>0</v>
      </c>
    </row>
    <row r="1431" spans="1:6">
      <c r="A1431" s="6">
        <f>'Stitching Log'!A1431</f>
        <v>0</v>
      </c>
      <c r="B1431">
        <f>'Stitching Log'!B1431</f>
        <v>0</v>
      </c>
      <c r="C1431">
        <f>'Stitching Log'!C1431</f>
        <v>0</v>
      </c>
      <c r="D1431">
        <f>'Stitching Log'!D1431</f>
        <v>0</v>
      </c>
      <c r="E1431">
        <f>'Stitching Log'!E1431</f>
        <v>0</v>
      </c>
      <c r="F1431">
        <f>'Stitching Log'!F1431</f>
        <v>0</v>
      </c>
    </row>
    <row r="1432" spans="1:6">
      <c r="A1432" s="6">
        <f>'Stitching Log'!A1432</f>
        <v>0</v>
      </c>
      <c r="B1432">
        <f>'Stitching Log'!B1432</f>
        <v>0</v>
      </c>
      <c r="C1432">
        <f>'Stitching Log'!C1432</f>
        <v>0</v>
      </c>
      <c r="D1432">
        <f>'Stitching Log'!D1432</f>
        <v>0</v>
      </c>
      <c r="E1432">
        <f>'Stitching Log'!E1432</f>
        <v>0</v>
      </c>
      <c r="F1432">
        <f>'Stitching Log'!F1432</f>
        <v>0</v>
      </c>
    </row>
    <row r="1433" spans="1:6">
      <c r="A1433" s="6">
        <f>'Stitching Log'!A1433</f>
        <v>0</v>
      </c>
      <c r="B1433">
        <f>'Stitching Log'!B1433</f>
        <v>0</v>
      </c>
      <c r="C1433">
        <f>'Stitching Log'!C1433</f>
        <v>0</v>
      </c>
      <c r="D1433">
        <f>'Stitching Log'!D1433</f>
        <v>0</v>
      </c>
      <c r="E1433">
        <f>'Stitching Log'!E1433</f>
        <v>0</v>
      </c>
      <c r="F1433">
        <f>'Stitching Log'!F1433</f>
        <v>0</v>
      </c>
    </row>
    <row r="1434" spans="1:6">
      <c r="A1434" s="6">
        <f>'Stitching Log'!A1434</f>
        <v>0</v>
      </c>
      <c r="B1434">
        <f>'Stitching Log'!B1434</f>
        <v>0</v>
      </c>
      <c r="C1434">
        <f>'Stitching Log'!C1434</f>
        <v>0</v>
      </c>
      <c r="D1434">
        <f>'Stitching Log'!D1434</f>
        <v>0</v>
      </c>
      <c r="E1434">
        <f>'Stitching Log'!E1434</f>
        <v>0</v>
      </c>
      <c r="F1434">
        <f>'Stitching Log'!F1434</f>
        <v>0</v>
      </c>
    </row>
    <row r="1435" spans="1:6">
      <c r="A1435" s="6">
        <f>'Stitching Log'!A1435</f>
        <v>0</v>
      </c>
      <c r="B1435">
        <f>'Stitching Log'!B1435</f>
        <v>0</v>
      </c>
      <c r="C1435">
        <f>'Stitching Log'!C1435</f>
        <v>0</v>
      </c>
      <c r="D1435">
        <f>'Stitching Log'!D1435</f>
        <v>0</v>
      </c>
      <c r="E1435">
        <f>'Stitching Log'!E1435</f>
        <v>0</v>
      </c>
      <c r="F1435">
        <f>'Stitching Log'!F1435</f>
        <v>0</v>
      </c>
    </row>
    <row r="1436" spans="1:6">
      <c r="A1436" s="6">
        <f>'Stitching Log'!A1436</f>
        <v>0</v>
      </c>
      <c r="B1436">
        <f>'Stitching Log'!B1436</f>
        <v>0</v>
      </c>
      <c r="C1436">
        <f>'Stitching Log'!C1436</f>
        <v>0</v>
      </c>
      <c r="D1436">
        <f>'Stitching Log'!D1436</f>
        <v>0</v>
      </c>
      <c r="E1436">
        <f>'Stitching Log'!E1436</f>
        <v>0</v>
      </c>
      <c r="F1436">
        <f>'Stitching Log'!F1436</f>
        <v>0</v>
      </c>
    </row>
    <row r="1437" spans="1:6">
      <c r="A1437" s="6">
        <f>'Stitching Log'!A1437</f>
        <v>0</v>
      </c>
      <c r="B1437">
        <f>'Stitching Log'!B1437</f>
        <v>0</v>
      </c>
      <c r="C1437">
        <f>'Stitching Log'!C1437</f>
        <v>0</v>
      </c>
      <c r="D1437">
        <f>'Stitching Log'!D1437</f>
        <v>0</v>
      </c>
      <c r="E1437">
        <f>'Stitching Log'!E1437</f>
        <v>0</v>
      </c>
      <c r="F1437">
        <f>'Stitching Log'!F1437</f>
        <v>0</v>
      </c>
    </row>
    <row r="1438" spans="1:6">
      <c r="A1438" s="6">
        <f>'Stitching Log'!A1438</f>
        <v>0</v>
      </c>
      <c r="B1438">
        <f>'Stitching Log'!B1438</f>
        <v>0</v>
      </c>
      <c r="C1438">
        <f>'Stitching Log'!C1438</f>
        <v>0</v>
      </c>
      <c r="D1438">
        <f>'Stitching Log'!D1438</f>
        <v>0</v>
      </c>
      <c r="E1438">
        <f>'Stitching Log'!E1438</f>
        <v>0</v>
      </c>
      <c r="F1438">
        <f>'Stitching Log'!F1438</f>
        <v>0</v>
      </c>
    </row>
    <row r="1439" spans="1:6">
      <c r="A1439" s="6">
        <f>'Stitching Log'!A1439</f>
        <v>0</v>
      </c>
      <c r="B1439">
        <f>'Stitching Log'!B1439</f>
        <v>0</v>
      </c>
      <c r="C1439">
        <f>'Stitching Log'!C1439</f>
        <v>0</v>
      </c>
      <c r="D1439">
        <f>'Stitching Log'!D1439</f>
        <v>0</v>
      </c>
      <c r="E1439">
        <f>'Stitching Log'!E1439</f>
        <v>0</v>
      </c>
      <c r="F1439">
        <f>'Stitching Log'!F1439</f>
        <v>0</v>
      </c>
    </row>
    <row r="1440" spans="1:6">
      <c r="A1440" s="6">
        <f>'Stitching Log'!A1440</f>
        <v>0</v>
      </c>
      <c r="B1440">
        <f>'Stitching Log'!B1440</f>
        <v>0</v>
      </c>
      <c r="C1440">
        <f>'Stitching Log'!C1440</f>
        <v>0</v>
      </c>
      <c r="D1440">
        <f>'Stitching Log'!D1440</f>
        <v>0</v>
      </c>
      <c r="E1440">
        <f>'Stitching Log'!E1440</f>
        <v>0</v>
      </c>
      <c r="F1440">
        <f>'Stitching Log'!F1440</f>
        <v>0</v>
      </c>
    </row>
    <row r="1441" spans="1:6">
      <c r="A1441" s="6">
        <f>'Stitching Log'!A1441</f>
        <v>0</v>
      </c>
      <c r="B1441">
        <f>'Stitching Log'!B1441</f>
        <v>0</v>
      </c>
      <c r="C1441">
        <f>'Stitching Log'!C1441</f>
        <v>0</v>
      </c>
      <c r="D1441">
        <f>'Stitching Log'!D1441</f>
        <v>0</v>
      </c>
      <c r="E1441">
        <f>'Stitching Log'!E1441</f>
        <v>0</v>
      </c>
      <c r="F1441">
        <f>'Stitching Log'!F1441</f>
        <v>0</v>
      </c>
    </row>
    <row r="1442" spans="1:6">
      <c r="A1442" s="6">
        <f>'Stitching Log'!A1442</f>
        <v>0</v>
      </c>
      <c r="B1442">
        <f>'Stitching Log'!B1442</f>
        <v>0</v>
      </c>
      <c r="C1442">
        <f>'Stitching Log'!C1442</f>
        <v>0</v>
      </c>
      <c r="D1442">
        <f>'Stitching Log'!D1442</f>
        <v>0</v>
      </c>
      <c r="E1442">
        <f>'Stitching Log'!E1442</f>
        <v>0</v>
      </c>
      <c r="F1442">
        <f>'Stitching Log'!F1442</f>
        <v>0</v>
      </c>
    </row>
    <row r="1443" spans="1:6">
      <c r="A1443" s="6">
        <f>'Stitching Log'!A1443</f>
        <v>0</v>
      </c>
      <c r="B1443">
        <f>'Stitching Log'!B1443</f>
        <v>0</v>
      </c>
      <c r="C1443">
        <f>'Stitching Log'!C1443</f>
        <v>0</v>
      </c>
      <c r="D1443">
        <f>'Stitching Log'!D1443</f>
        <v>0</v>
      </c>
      <c r="E1443">
        <f>'Stitching Log'!E1443</f>
        <v>0</v>
      </c>
      <c r="F1443">
        <f>'Stitching Log'!F1443</f>
        <v>0</v>
      </c>
    </row>
    <row r="1444" spans="1:6">
      <c r="A1444" s="6">
        <f>'Stitching Log'!A1444</f>
        <v>0</v>
      </c>
      <c r="B1444">
        <f>'Stitching Log'!B1444</f>
        <v>0</v>
      </c>
      <c r="C1444">
        <f>'Stitching Log'!C1444</f>
        <v>0</v>
      </c>
      <c r="D1444">
        <f>'Stitching Log'!D1444</f>
        <v>0</v>
      </c>
      <c r="E1444">
        <f>'Stitching Log'!E1444</f>
        <v>0</v>
      </c>
      <c r="F1444">
        <f>'Stitching Log'!F1444</f>
        <v>0</v>
      </c>
    </row>
    <row r="1445" spans="1:6">
      <c r="A1445" s="6">
        <f>'Stitching Log'!A1445</f>
        <v>0</v>
      </c>
      <c r="B1445">
        <f>'Stitching Log'!B1445</f>
        <v>0</v>
      </c>
      <c r="C1445">
        <f>'Stitching Log'!C1445</f>
        <v>0</v>
      </c>
      <c r="D1445">
        <f>'Stitching Log'!D1445</f>
        <v>0</v>
      </c>
      <c r="E1445">
        <f>'Stitching Log'!E1445</f>
        <v>0</v>
      </c>
      <c r="F1445">
        <f>'Stitching Log'!F1445</f>
        <v>0</v>
      </c>
    </row>
    <row r="1446" spans="1:6">
      <c r="A1446" s="6">
        <f>'Stitching Log'!A1446</f>
        <v>0</v>
      </c>
      <c r="B1446">
        <f>'Stitching Log'!B1446</f>
        <v>0</v>
      </c>
      <c r="C1446">
        <f>'Stitching Log'!C1446</f>
        <v>0</v>
      </c>
      <c r="D1446">
        <f>'Stitching Log'!D1446</f>
        <v>0</v>
      </c>
      <c r="E1446">
        <f>'Stitching Log'!E1446</f>
        <v>0</v>
      </c>
      <c r="F1446">
        <f>'Stitching Log'!F1446</f>
        <v>0</v>
      </c>
    </row>
    <row r="1447" spans="1:6">
      <c r="A1447" s="6">
        <f>'Stitching Log'!A1447</f>
        <v>0</v>
      </c>
      <c r="B1447">
        <f>'Stitching Log'!B1447</f>
        <v>0</v>
      </c>
      <c r="C1447">
        <f>'Stitching Log'!C1447</f>
        <v>0</v>
      </c>
      <c r="D1447">
        <f>'Stitching Log'!D1447</f>
        <v>0</v>
      </c>
      <c r="E1447">
        <f>'Stitching Log'!E1447</f>
        <v>0</v>
      </c>
      <c r="F1447">
        <f>'Stitching Log'!F1447</f>
        <v>0</v>
      </c>
    </row>
    <row r="1448" spans="1:6">
      <c r="A1448" s="6">
        <f>'Stitching Log'!A1448</f>
        <v>0</v>
      </c>
      <c r="B1448">
        <f>'Stitching Log'!B1448</f>
        <v>0</v>
      </c>
      <c r="C1448">
        <f>'Stitching Log'!C1448</f>
        <v>0</v>
      </c>
      <c r="D1448">
        <f>'Stitching Log'!D1448</f>
        <v>0</v>
      </c>
      <c r="E1448">
        <f>'Stitching Log'!E1448</f>
        <v>0</v>
      </c>
      <c r="F1448">
        <f>'Stitching Log'!F1448</f>
        <v>0</v>
      </c>
    </row>
    <row r="1449" spans="1:6">
      <c r="A1449" s="6">
        <f>'Stitching Log'!A1449</f>
        <v>0</v>
      </c>
      <c r="B1449">
        <f>'Stitching Log'!B1449</f>
        <v>0</v>
      </c>
      <c r="C1449">
        <f>'Stitching Log'!C1449</f>
        <v>0</v>
      </c>
      <c r="D1449">
        <f>'Stitching Log'!D1449</f>
        <v>0</v>
      </c>
      <c r="E1449">
        <f>'Stitching Log'!E1449</f>
        <v>0</v>
      </c>
      <c r="F1449">
        <f>'Stitching Log'!F1449</f>
        <v>0</v>
      </c>
    </row>
    <row r="1450" spans="1:6">
      <c r="A1450" s="6">
        <f>'Stitching Log'!A1450</f>
        <v>0</v>
      </c>
      <c r="B1450">
        <f>'Stitching Log'!B1450</f>
        <v>0</v>
      </c>
      <c r="C1450">
        <f>'Stitching Log'!C1450</f>
        <v>0</v>
      </c>
      <c r="D1450">
        <f>'Stitching Log'!D1450</f>
        <v>0</v>
      </c>
      <c r="E1450">
        <f>'Stitching Log'!E1450</f>
        <v>0</v>
      </c>
      <c r="F1450">
        <f>'Stitching Log'!F1450</f>
        <v>0</v>
      </c>
    </row>
    <row r="1451" spans="1:6">
      <c r="A1451" s="6">
        <f>'Stitching Log'!A1451</f>
        <v>0</v>
      </c>
      <c r="B1451">
        <f>'Stitching Log'!B1451</f>
        <v>0</v>
      </c>
      <c r="C1451">
        <f>'Stitching Log'!C1451</f>
        <v>0</v>
      </c>
      <c r="D1451">
        <f>'Stitching Log'!D1451</f>
        <v>0</v>
      </c>
      <c r="E1451">
        <f>'Stitching Log'!E1451</f>
        <v>0</v>
      </c>
      <c r="F1451">
        <f>'Stitching Log'!F1451</f>
        <v>0</v>
      </c>
    </row>
    <row r="1452" spans="1:6">
      <c r="A1452" s="6">
        <f>'Stitching Log'!A1452</f>
        <v>0</v>
      </c>
      <c r="B1452">
        <f>'Stitching Log'!B1452</f>
        <v>0</v>
      </c>
      <c r="C1452">
        <f>'Stitching Log'!C1452</f>
        <v>0</v>
      </c>
      <c r="D1452">
        <f>'Stitching Log'!D1452</f>
        <v>0</v>
      </c>
      <c r="E1452">
        <f>'Stitching Log'!E1452</f>
        <v>0</v>
      </c>
      <c r="F1452">
        <f>'Stitching Log'!F1452</f>
        <v>0</v>
      </c>
    </row>
    <row r="1453" spans="1:6">
      <c r="A1453" s="6">
        <f>'Stitching Log'!A1453</f>
        <v>0</v>
      </c>
      <c r="B1453">
        <f>'Stitching Log'!B1453</f>
        <v>0</v>
      </c>
      <c r="C1453">
        <f>'Stitching Log'!C1453</f>
        <v>0</v>
      </c>
      <c r="D1453">
        <f>'Stitching Log'!D1453</f>
        <v>0</v>
      </c>
      <c r="E1453">
        <f>'Stitching Log'!E1453</f>
        <v>0</v>
      </c>
      <c r="F1453">
        <f>'Stitching Log'!F1453</f>
        <v>0</v>
      </c>
    </row>
    <row r="1454" spans="1:6">
      <c r="A1454" s="6">
        <f>'Stitching Log'!A1454</f>
        <v>0</v>
      </c>
      <c r="B1454">
        <f>'Stitching Log'!B1454</f>
        <v>0</v>
      </c>
      <c r="C1454">
        <f>'Stitching Log'!C1454</f>
        <v>0</v>
      </c>
      <c r="D1454">
        <f>'Stitching Log'!D1454</f>
        <v>0</v>
      </c>
      <c r="E1454">
        <f>'Stitching Log'!E1454</f>
        <v>0</v>
      </c>
      <c r="F1454">
        <f>'Stitching Log'!F1454</f>
        <v>0</v>
      </c>
    </row>
    <row r="1455" spans="1:6">
      <c r="A1455" s="6">
        <f>'Stitching Log'!A1455</f>
        <v>0</v>
      </c>
      <c r="B1455">
        <f>'Stitching Log'!B1455</f>
        <v>0</v>
      </c>
      <c r="C1455">
        <f>'Stitching Log'!C1455</f>
        <v>0</v>
      </c>
      <c r="D1455">
        <f>'Stitching Log'!D1455</f>
        <v>0</v>
      </c>
      <c r="E1455">
        <f>'Stitching Log'!E1455</f>
        <v>0</v>
      </c>
      <c r="F1455">
        <f>'Stitching Log'!F1455</f>
        <v>0</v>
      </c>
    </row>
    <row r="1456" spans="1:6">
      <c r="A1456" s="6">
        <f>'Stitching Log'!A1456</f>
        <v>0</v>
      </c>
      <c r="B1456">
        <f>'Stitching Log'!B1456</f>
        <v>0</v>
      </c>
      <c r="C1456">
        <f>'Stitching Log'!C1456</f>
        <v>0</v>
      </c>
      <c r="D1456">
        <f>'Stitching Log'!D1456</f>
        <v>0</v>
      </c>
      <c r="E1456">
        <f>'Stitching Log'!E1456</f>
        <v>0</v>
      </c>
      <c r="F1456">
        <f>'Stitching Log'!F1456</f>
        <v>0</v>
      </c>
    </row>
    <row r="1457" spans="1:6">
      <c r="A1457" s="6">
        <f>'Stitching Log'!A1457</f>
        <v>0</v>
      </c>
      <c r="B1457">
        <f>'Stitching Log'!B1457</f>
        <v>0</v>
      </c>
      <c r="C1457">
        <f>'Stitching Log'!C1457</f>
        <v>0</v>
      </c>
      <c r="D1457">
        <f>'Stitching Log'!D1457</f>
        <v>0</v>
      </c>
      <c r="E1457">
        <f>'Stitching Log'!E1457</f>
        <v>0</v>
      </c>
      <c r="F1457">
        <f>'Stitching Log'!F1457</f>
        <v>0</v>
      </c>
    </row>
    <row r="1458" spans="1:6">
      <c r="A1458" s="6">
        <f>'Stitching Log'!A1458</f>
        <v>0</v>
      </c>
      <c r="B1458">
        <f>'Stitching Log'!B1458</f>
        <v>0</v>
      </c>
      <c r="C1458">
        <f>'Stitching Log'!C1458</f>
        <v>0</v>
      </c>
      <c r="D1458">
        <f>'Stitching Log'!D1458</f>
        <v>0</v>
      </c>
      <c r="E1458">
        <f>'Stitching Log'!E1458</f>
        <v>0</v>
      </c>
      <c r="F1458">
        <f>'Stitching Log'!F1458</f>
        <v>0</v>
      </c>
    </row>
    <row r="1459" spans="1:6">
      <c r="A1459" s="6">
        <f>'Stitching Log'!A1459</f>
        <v>0</v>
      </c>
      <c r="B1459">
        <f>'Stitching Log'!B1459</f>
        <v>0</v>
      </c>
      <c r="C1459">
        <f>'Stitching Log'!C1459</f>
        <v>0</v>
      </c>
      <c r="D1459">
        <f>'Stitching Log'!D1459</f>
        <v>0</v>
      </c>
      <c r="E1459">
        <f>'Stitching Log'!E1459</f>
        <v>0</v>
      </c>
      <c r="F1459">
        <f>'Stitching Log'!F1459</f>
        <v>0</v>
      </c>
    </row>
    <row r="1460" spans="1:6">
      <c r="A1460" s="6">
        <f>'Stitching Log'!A1460</f>
        <v>0</v>
      </c>
      <c r="B1460">
        <f>'Stitching Log'!B1460</f>
        <v>0</v>
      </c>
      <c r="C1460">
        <f>'Stitching Log'!C1460</f>
        <v>0</v>
      </c>
      <c r="D1460">
        <f>'Stitching Log'!D1460</f>
        <v>0</v>
      </c>
      <c r="E1460">
        <f>'Stitching Log'!E1460</f>
        <v>0</v>
      </c>
      <c r="F1460">
        <f>'Stitching Log'!F1460</f>
        <v>0</v>
      </c>
    </row>
    <row r="1461" spans="1:6">
      <c r="A1461" s="6">
        <f>'Stitching Log'!A1461</f>
        <v>0</v>
      </c>
      <c r="B1461">
        <f>'Stitching Log'!B1461</f>
        <v>0</v>
      </c>
      <c r="C1461">
        <f>'Stitching Log'!C1461</f>
        <v>0</v>
      </c>
      <c r="D1461">
        <f>'Stitching Log'!D1461</f>
        <v>0</v>
      </c>
      <c r="E1461">
        <f>'Stitching Log'!E1461</f>
        <v>0</v>
      </c>
      <c r="F1461">
        <f>'Stitching Log'!F1461</f>
        <v>0</v>
      </c>
    </row>
    <row r="1462" spans="1:6">
      <c r="A1462" s="6">
        <f>'Stitching Log'!A1462</f>
        <v>0</v>
      </c>
      <c r="B1462">
        <f>'Stitching Log'!B1462</f>
        <v>0</v>
      </c>
      <c r="C1462">
        <f>'Stitching Log'!C1462</f>
        <v>0</v>
      </c>
      <c r="D1462">
        <f>'Stitching Log'!D1462</f>
        <v>0</v>
      </c>
      <c r="E1462">
        <f>'Stitching Log'!E1462</f>
        <v>0</v>
      </c>
      <c r="F1462">
        <f>'Stitching Log'!F1462</f>
        <v>0</v>
      </c>
    </row>
    <row r="1463" spans="1:6">
      <c r="A1463" s="6">
        <f>'Stitching Log'!A1463</f>
        <v>0</v>
      </c>
      <c r="B1463">
        <f>'Stitching Log'!B1463</f>
        <v>0</v>
      </c>
      <c r="C1463">
        <f>'Stitching Log'!C1463</f>
        <v>0</v>
      </c>
      <c r="D1463">
        <f>'Stitching Log'!D1463</f>
        <v>0</v>
      </c>
      <c r="E1463">
        <f>'Stitching Log'!E1463</f>
        <v>0</v>
      </c>
      <c r="F1463">
        <f>'Stitching Log'!F1463</f>
        <v>0</v>
      </c>
    </row>
    <row r="1464" spans="1:6">
      <c r="A1464" s="6">
        <f>'Stitching Log'!A1464</f>
        <v>0</v>
      </c>
      <c r="B1464">
        <f>'Stitching Log'!B1464</f>
        <v>0</v>
      </c>
      <c r="C1464">
        <f>'Stitching Log'!C1464</f>
        <v>0</v>
      </c>
      <c r="D1464">
        <f>'Stitching Log'!D1464</f>
        <v>0</v>
      </c>
      <c r="E1464">
        <f>'Stitching Log'!E1464</f>
        <v>0</v>
      </c>
      <c r="F1464">
        <f>'Stitching Log'!F1464</f>
        <v>0</v>
      </c>
    </row>
    <row r="1465" spans="1:6">
      <c r="A1465" s="6">
        <f>'Stitching Log'!A1465</f>
        <v>0</v>
      </c>
      <c r="B1465">
        <f>'Stitching Log'!B1465</f>
        <v>0</v>
      </c>
      <c r="C1465">
        <f>'Stitching Log'!C1465</f>
        <v>0</v>
      </c>
      <c r="D1465">
        <f>'Stitching Log'!D1465</f>
        <v>0</v>
      </c>
      <c r="E1465">
        <f>'Stitching Log'!E1465</f>
        <v>0</v>
      </c>
      <c r="F1465">
        <f>'Stitching Log'!F1465</f>
        <v>0</v>
      </c>
    </row>
    <row r="1466" spans="1:6">
      <c r="A1466" s="6">
        <f>'Stitching Log'!A1466</f>
        <v>0</v>
      </c>
      <c r="B1466">
        <f>'Stitching Log'!B1466</f>
        <v>0</v>
      </c>
      <c r="C1466">
        <f>'Stitching Log'!C1466</f>
        <v>0</v>
      </c>
      <c r="D1466">
        <f>'Stitching Log'!D1466</f>
        <v>0</v>
      </c>
      <c r="E1466">
        <f>'Stitching Log'!E1466</f>
        <v>0</v>
      </c>
      <c r="F1466">
        <f>'Stitching Log'!F1466</f>
        <v>0</v>
      </c>
    </row>
    <row r="1467" spans="1:6">
      <c r="A1467" s="6">
        <f>'Stitching Log'!A1467</f>
        <v>0</v>
      </c>
      <c r="B1467">
        <f>'Stitching Log'!B1467</f>
        <v>0</v>
      </c>
      <c r="C1467">
        <f>'Stitching Log'!C1467</f>
        <v>0</v>
      </c>
      <c r="D1467">
        <f>'Stitching Log'!D1467</f>
        <v>0</v>
      </c>
      <c r="E1467">
        <f>'Stitching Log'!E1467</f>
        <v>0</v>
      </c>
      <c r="F1467">
        <f>'Stitching Log'!F1467</f>
        <v>0</v>
      </c>
    </row>
    <row r="1468" spans="1:6">
      <c r="A1468" s="6">
        <f>'Stitching Log'!A1468</f>
        <v>0</v>
      </c>
      <c r="B1468">
        <f>'Stitching Log'!B1468</f>
        <v>0</v>
      </c>
      <c r="C1468">
        <f>'Stitching Log'!C1468</f>
        <v>0</v>
      </c>
      <c r="D1468">
        <f>'Stitching Log'!D1468</f>
        <v>0</v>
      </c>
      <c r="E1468">
        <f>'Stitching Log'!E1468</f>
        <v>0</v>
      </c>
      <c r="F1468">
        <f>'Stitching Log'!F1468</f>
        <v>0</v>
      </c>
    </row>
    <row r="1469" spans="1:6">
      <c r="A1469" s="6">
        <f>'Stitching Log'!A1469</f>
        <v>0</v>
      </c>
      <c r="B1469">
        <f>'Stitching Log'!B1469</f>
        <v>0</v>
      </c>
      <c r="C1469">
        <f>'Stitching Log'!C1469</f>
        <v>0</v>
      </c>
      <c r="D1469">
        <f>'Stitching Log'!D1469</f>
        <v>0</v>
      </c>
      <c r="E1469">
        <f>'Stitching Log'!E1469</f>
        <v>0</v>
      </c>
      <c r="F1469">
        <f>'Stitching Log'!F1469</f>
        <v>0</v>
      </c>
    </row>
    <row r="1470" spans="1:6">
      <c r="A1470" s="6">
        <f>'Stitching Log'!A1470</f>
        <v>0</v>
      </c>
      <c r="B1470">
        <f>'Stitching Log'!B1470</f>
        <v>0</v>
      </c>
      <c r="C1470">
        <f>'Stitching Log'!C1470</f>
        <v>0</v>
      </c>
      <c r="D1470">
        <f>'Stitching Log'!D1470</f>
        <v>0</v>
      </c>
      <c r="E1470">
        <f>'Stitching Log'!E1470</f>
        <v>0</v>
      </c>
      <c r="F1470">
        <f>'Stitching Log'!F1470</f>
        <v>0</v>
      </c>
    </row>
    <row r="1471" spans="1:6">
      <c r="A1471" s="6">
        <f>'Stitching Log'!A1471</f>
        <v>0</v>
      </c>
      <c r="B1471">
        <f>'Stitching Log'!B1471</f>
        <v>0</v>
      </c>
      <c r="C1471">
        <f>'Stitching Log'!C1471</f>
        <v>0</v>
      </c>
      <c r="D1471">
        <f>'Stitching Log'!D1471</f>
        <v>0</v>
      </c>
      <c r="E1471">
        <f>'Stitching Log'!E1471</f>
        <v>0</v>
      </c>
      <c r="F1471">
        <f>'Stitching Log'!F1471</f>
        <v>0</v>
      </c>
    </row>
    <row r="1472" spans="1:6">
      <c r="A1472" s="6">
        <f>'Stitching Log'!A1472</f>
        <v>0</v>
      </c>
      <c r="B1472">
        <f>'Stitching Log'!B1472</f>
        <v>0</v>
      </c>
      <c r="C1472">
        <f>'Stitching Log'!C1472</f>
        <v>0</v>
      </c>
      <c r="D1472">
        <f>'Stitching Log'!D1472</f>
        <v>0</v>
      </c>
      <c r="E1472">
        <f>'Stitching Log'!E1472</f>
        <v>0</v>
      </c>
      <c r="F1472">
        <f>'Stitching Log'!F1472</f>
        <v>0</v>
      </c>
    </row>
    <row r="1473" spans="1:6">
      <c r="A1473" s="6">
        <f>'Stitching Log'!A1473</f>
        <v>0</v>
      </c>
      <c r="B1473">
        <f>'Stitching Log'!B1473</f>
        <v>0</v>
      </c>
      <c r="C1473">
        <f>'Stitching Log'!C1473</f>
        <v>0</v>
      </c>
      <c r="D1473">
        <f>'Stitching Log'!D1473</f>
        <v>0</v>
      </c>
      <c r="E1473">
        <f>'Stitching Log'!E1473</f>
        <v>0</v>
      </c>
      <c r="F1473">
        <f>'Stitching Log'!F1473</f>
        <v>0</v>
      </c>
    </row>
    <row r="1474" spans="1:6">
      <c r="A1474" s="6">
        <f>'Stitching Log'!A1474</f>
        <v>0</v>
      </c>
      <c r="B1474">
        <f>'Stitching Log'!B1474</f>
        <v>0</v>
      </c>
      <c r="C1474">
        <f>'Stitching Log'!C1474</f>
        <v>0</v>
      </c>
      <c r="D1474">
        <f>'Stitching Log'!D1474</f>
        <v>0</v>
      </c>
      <c r="E1474">
        <f>'Stitching Log'!E1474</f>
        <v>0</v>
      </c>
      <c r="F1474">
        <f>'Stitching Log'!F1474</f>
        <v>0</v>
      </c>
    </row>
    <row r="1475" spans="1:6">
      <c r="A1475" s="6">
        <f>'Stitching Log'!A1475</f>
        <v>0</v>
      </c>
      <c r="B1475">
        <f>'Stitching Log'!B1475</f>
        <v>0</v>
      </c>
      <c r="C1475">
        <f>'Stitching Log'!C1475</f>
        <v>0</v>
      </c>
      <c r="D1475">
        <f>'Stitching Log'!D1475</f>
        <v>0</v>
      </c>
      <c r="E1475">
        <f>'Stitching Log'!E1475</f>
        <v>0</v>
      </c>
      <c r="F1475">
        <f>'Stitching Log'!F1475</f>
        <v>0</v>
      </c>
    </row>
    <row r="1476" spans="1:6">
      <c r="A1476" s="6">
        <f>'Stitching Log'!A1476</f>
        <v>0</v>
      </c>
      <c r="B1476">
        <f>'Stitching Log'!B1476</f>
        <v>0</v>
      </c>
      <c r="C1476">
        <f>'Stitching Log'!C1476</f>
        <v>0</v>
      </c>
      <c r="D1476">
        <f>'Stitching Log'!D1476</f>
        <v>0</v>
      </c>
      <c r="E1476">
        <f>'Stitching Log'!E1476</f>
        <v>0</v>
      </c>
      <c r="F1476">
        <f>'Stitching Log'!F1476</f>
        <v>0</v>
      </c>
    </row>
    <row r="1477" spans="1:6">
      <c r="A1477" s="6">
        <f>'Stitching Log'!A1477</f>
        <v>0</v>
      </c>
      <c r="B1477">
        <f>'Stitching Log'!B1477</f>
        <v>0</v>
      </c>
      <c r="C1477">
        <f>'Stitching Log'!C1477</f>
        <v>0</v>
      </c>
      <c r="D1477">
        <f>'Stitching Log'!D1477</f>
        <v>0</v>
      </c>
      <c r="E1477">
        <f>'Stitching Log'!E1477</f>
        <v>0</v>
      </c>
      <c r="F1477">
        <f>'Stitching Log'!F1477</f>
        <v>0</v>
      </c>
    </row>
    <row r="1478" spans="1:6">
      <c r="A1478" s="6">
        <f>'Stitching Log'!A1478</f>
        <v>0</v>
      </c>
      <c r="B1478">
        <f>'Stitching Log'!B1478</f>
        <v>0</v>
      </c>
      <c r="C1478">
        <f>'Stitching Log'!C1478</f>
        <v>0</v>
      </c>
      <c r="D1478">
        <f>'Stitching Log'!D1478</f>
        <v>0</v>
      </c>
      <c r="E1478">
        <f>'Stitching Log'!E1478</f>
        <v>0</v>
      </c>
      <c r="F1478">
        <f>'Stitching Log'!F1478</f>
        <v>0</v>
      </c>
    </row>
    <row r="1479" spans="1:6">
      <c r="A1479" s="6">
        <f>'Stitching Log'!A1479</f>
        <v>0</v>
      </c>
      <c r="B1479">
        <f>'Stitching Log'!B1479</f>
        <v>0</v>
      </c>
      <c r="C1479">
        <f>'Stitching Log'!C1479</f>
        <v>0</v>
      </c>
      <c r="D1479">
        <f>'Stitching Log'!D1479</f>
        <v>0</v>
      </c>
      <c r="E1479">
        <f>'Stitching Log'!E1479</f>
        <v>0</v>
      </c>
      <c r="F1479">
        <f>'Stitching Log'!F1479</f>
        <v>0</v>
      </c>
    </row>
    <row r="1480" spans="1:6">
      <c r="A1480" s="6">
        <f>'Stitching Log'!A1480</f>
        <v>0</v>
      </c>
      <c r="B1480">
        <f>'Stitching Log'!B1480</f>
        <v>0</v>
      </c>
      <c r="C1480">
        <f>'Stitching Log'!C1480</f>
        <v>0</v>
      </c>
      <c r="D1480">
        <f>'Stitching Log'!D1480</f>
        <v>0</v>
      </c>
      <c r="E1480">
        <f>'Stitching Log'!E1480</f>
        <v>0</v>
      </c>
      <c r="F1480">
        <f>'Stitching Log'!F1480</f>
        <v>0</v>
      </c>
    </row>
    <row r="1481" spans="1:6">
      <c r="A1481" s="6">
        <f>'Stitching Log'!A1481</f>
        <v>0</v>
      </c>
      <c r="B1481">
        <f>'Stitching Log'!B1481</f>
        <v>0</v>
      </c>
      <c r="C1481">
        <f>'Stitching Log'!C1481</f>
        <v>0</v>
      </c>
      <c r="D1481">
        <f>'Stitching Log'!D1481</f>
        <v>0</v>
      </c>
      <c r="E1481">
        <f>'Stitching Log'!E1481</f>
        <v>0</v>
      </c>
      <c r="F1481">
        <f>'Stitching Log'!F1481</f>
        <v>0</v>
      </c>
    </row>
    <row r="1482" spans="1:6">
      <c r="A1482" s="6">
        <f>'Stitching Log'!A1482</f>
        <v>0</v>
      </c>
      <c r="B1482">
        <f>'Stitching Log'!B1482</f>
        <v>0</v>
      </c>
      <c r="C1482">
        <f>'Stitching Log'!C1482</f>
        <v>0</v>
      </c>
      <c r="D1482">
        <f>'Stitching Log'!D1482</f>
        <v>0</v>
      </c>
      <c r="E1482">
        <f>'Stitching Log'!E1482</f>
        <v>0</v>
      </c>
      <c r="F1482">
        <f>'Stitching Log'!F1482</f>
        <v>0</v>
      </c>
    </row>
    <row r="1483" spans="1:6">
      <c r="A1483" s="6">
        <f>'Stitching Log'!A1483</f>
        <v>0</v>
      </c>
      <c r="B1483">
        <f>'Stitching Log'!B1483</f>
        <v>0</v>
      </c>
      <c r="C1483">
        <f>'Stitching Log'!C1483</f>
        <v>0</v>
      </c>
      <c r="D1483">
        <f>'Stitching Log'!D1483</f>
        <v>0</v>
      </c>
      <c r="E1483">
        <f>'Stitching Log'!E1483</f>
        <v>0</v>
      </c>
      <c r="F1483">
        <f>'Stitching Log'!F1483</f>
        <v>0</v>
      </c>
    </row>
    <row r="1484" spans="1:6">
      <c r="A1484" s="6">
        <f>'Stitching Log'!A1484</f>
        <v>0</v>
      </c>
      <c r="B1484">
        <f>'Stitching Log'!B1484</f>
        <v>0</v>
      </c>
      <c r="C1484">
        <f>'Stitching Log'!C1484</f>
        <v>0</v>
      </c>
      <c r="D1484">
        <f>'Stitching Log'!D1484</f>
        <v>0</v>
      </c>
      <c r="E1484">
        <f>'Stitching Log'!E1484</f>
        <v>0</v>
      </c>
      <c r="F1484">
        <f>'Stitching Log'!F1484</f>
        <v>0</v>
      </c>
    </row>
    <row r="1485" spans="1:6">
      <c r="A1485" s="6">
        <f>'Stitching Log'!A1485</f>
        <v>0</v>
      </c>
      <c r="B1485">
        <f>'Stitching Log'!B1485</f>
        <v>0</v>
      </c>
      <c r="C1485">
        <f>'Stitching Log'!C1485</f>
        <v>0</v>
      </c>
      <c r="D1485">
        <f>'Stitching Log'!D1485</f>
        <v>0</v>
      </c>
      <c r="E1485">
        <f>'Stitching Log'!E1485</f>
        <v>0</v>
      </c>
      <c r="F1485">
        <f>'Stitching Log'!F1485</f>
        <v>0</v>
      </c>
    </row>
    <row r="1486" spans="1:6">
      <c r="A1486" s="6">
        <f>'Stitching Log'!A1486</f>
        <v>0</v>
      </c>
      <c r="B1486">
        <f>'Stitching Log'!B1486</f>
        <v>0</v>
      </c>
      <c r="C1486">
        <f>'Stitching Log'!C1486</f>
        <v>0</v>
      </c>
      <c r="D1486">
        <f>'Stitching Log'!D1486</f>
        <v>0</v>
      </c>
      <c r="E1486">
        <f>'Stitching Log'!E1486</f>
        <v>0</v>
      </c>
      <c r="F1486">
        <f>'Stitching Log'!F1486</f>
        <v>0</v>
      </c>
    </row>
    <row r="1487" spans="1:6">
      <c r="A1487" s="6">
        <f>'Stitching Log'!A1487</f>
        <v>0</v>
      </c>
      <c r="B1487">
        <f>'Stitching Log'!B1487</f>
        <v>0</v>
      </c>
      <c r="C1487">
        <f>'Stitching Log'!C1487</f>
        <v>0</v>
      </c>
      <c r="D1487">
        <f>'Stitching Log'!D1487</f>
        <v>0</v>
      </c>
      <c r="E1487">
        <f>'Stitching Log'!E1487</f>
        <v>0</v>
      </c>
      <c r="F1487">
        <f>'Stitching Log'!F1487</f>
        <v>0</v>
      </c>
    </row>
    <row r="1488" spans="1:6">
      <c r="A1488" s="6">
        <f>'Stitching Log'!A1488</f>
        <v>0</v>
      </c>
      <c r="B1488">
        <f>'Stitching Log'!B1488</f>
        <v>0</v>
      </c>
      <c r="C1488">
        <f>'Stitching Log'!C1488</f>
        <v>0</v>
      </c>
      <c r="D1488">
        <f>'Stitching Log'!D1488</f>
        <v>0</v>
      </c>
      <c r="E1488">
        <f>'Stitching Log'!E1488</f>
        <v>0</v>
      </c>
      <c r="F1488">
        <f>'Stitching Log'!F1488</f>
        <v>0</v>
      </c>
    </row>
    <row r="1489" spans="1:6">
      <c r="A1489" s="6">
        <f>'Stitching Log'!A1489</f>
        <v>0</v>
      </c>
      <c r="B1489">
        <f>'Stitching Log'!B1489</f>
        <v>0</v>
      </c>
      <c r="C1489">
        <f>'Stitching Log'!C1489</f>
        <v>0</v>
      </c>
      <c r="D1489">
        <f>'Stitching Log'!D1489</f>
        <v>0</v>
      </c>
      <c r="E1489">
        <f>'Stitching Log'!E1489</f>
        <v>0</v>
      </c>
      <c r="F1489">
        <f>'Stitching Log'!F1489</f>
        <v>0</v>
      </c>
    </row>
    <row r="1490" spans="1:6">
      <c r="A1490" s="6">
        <f>'Stitching Log'!A1490</f>
        <v>0</v>
      </c>
      <c r="B1490">
        <f>'Stitching Log'!B1490</f>
        <v>0</v>
      </c>
      <c r="C1490">
        <f>'Stitching Log'!C1490</f>
        <v>0</v>
      </c>
      <c r="D1490">
        <f>'Stitching Log'!D1490</f>
        <v>0</v>
      </c>
      <c r="E1490">
        <f>'Stitching Log'!E1490</f>
        <v>0</v>
      </c>
      <c r="F1490">
        <f>'Stitching Log'!F1490</f>
        <v>0</v>
      </c>
    </row>
    <row r="1491" spans="1:6">
      <c r="A1491" s="6">
        <f>'Stitching Log'!A1491</f>
        <v>0</v>
      </c>
      <c r="B1491">
        <f>'Stitching Log'!B1491</f>
        <v>0</v>
      </c>
      <c r="C1491">
        <f>'Stitching Log'!C1491</f>
        <v>0</v>
      </c>
      <c r="D1491">
        <f>'Stitching Log'!D1491</f>
        <v>0</v>
      </c>
      <c r="E1491">
        <f>'Stitching Log'!E1491</f>
        <v>0</v>
      </c>
      <c r="F1491">
        <f>'Stitching Log'!F1491</f>
        <v>0</v>
      </c>
    </row>
    <row r="1492" spans="1:6">
      <c r="A1492" s="6">
        <f>'Stitching Log'!A1492</f>
        <v>0</v>
      </c>
      <c r="B1492">
        <f>'Stitching Log'!B1492</f>
        <v>0</v>
      </c>
      <c r="C1492">
        <f>'Stitching Log'!C1492</f>
        <v>0</v>
      </c>
      <c r="D1492">
        <f>'Stitching Log'!D1492</f>
        <v>0</v>
      </c>
      <c r="E1492">
        <f>'Stitching Log'!E1492</f>
        <v>0</v>
      </c>
      <c r="F1492">
        <f>'Stitching Log'!F1492</f>
        <v>0</v>
      </c>
    </row>
    <row r="1493" spans="1:6">
      <c r="A1493" s="6">
        <f>'Stitching Log'!A1493</f>
        <v>0</v>
      </c>
      <c r="B1493">
        <f>'Stitching Log'!B1493</f>
        <v>0</v>
      </c>
      <c r="C1493">
        <f>'Stitching Log'!C1493</f>
        <v>0</v>
      </c>
      <c r="D1493">
        <f>'Stitching Log'!D1493</f>
        <v>0</v>
      </c>
      <c r="E1493">
        <f>'Stitching Log'!E1493</f>
        <v>0</v>
      </c>
      <c r="F1493">
        <f>'Stitching Log'!F1493</f>
        <v>0</v>
      </c>
    </row>
    <row r="1494" spans="1:6">
      <c r="A1494" s="6">
        <f>'Stitching Log'!A1494</f>
        <v>0</v>
      </c>
      <c r="B1494">
        <f>'Stitching Log'!B1494</f>
        <v>0</v>
      </c>
      <c r="C1494">
        <f>'Stitching Log'!C1494</f>
        <v>0</v>
      </c>
      <c r="D1494">
        <f>'Stitching Log'!D1494</f>
        <v>0</v>
      </c>
      <c r="E1494">
        <f>'Stitching Log'!E1494</f>
        <v>0</v>
      </c>
      <c r="F1494">
        <f>'Stitching Log'!F1494</f>
        <v>0</v>
      </c>
    </row>
    <row r="1495" spans="1:6">
      <c r="A1495" s="6">
        <f>'Stitching Log'!A1495</f>
        <v>0</v>
      </c>
      <c r="B1495">
        <f>'Stitching Log'!B1495</f>
        <v>0</v>
      </c>
      <c r="C1495">
        <f>'Stitching Log'!C1495</f>
        <v>0</v>
      </c>
      <c r="D1495">
        <f>'Stitching Log'!D1495</f>
        <v>0</v>
      </c>
      <c r="E1495">
        <f>'Stitching Log'!E1495</f>
        <v>0</v>
      </c>
      <c r="F1495">
        <f>'Stitching Log'!F1495</f>
        <v>0</v>
      </c>
    </row>
    <row r="1496" spans="1:6">
      <c r="A1496" s="6">
        <f>'Stitching Log'!A1496</f>
        <v>0</v>
      </c>
      <c r="B1496">
        <f>'Stitching Log'!B1496</f>
        <v>0</v>
      </c>
      <c r="C1496">
        <f>'Stitching Log'!C1496</f>
        <v>0</v>
      </c>
      <c r="D1496">
        <f>'Stitching Log'!D1496</f>
        <v>0</v>
      </c>
      <c r="E1496">
        <f>'Stitching Log'!E1496</f>
        <v>0</v>
      </c>
      <c r="F1496">
        <f>'Stitching Log'!F1496</f>
        <v>0</v>
      </c>
    </row>
    <row r="1497" spans="1:6">
      <c r="A1497" s="6">
        <f>'Stitching Log'!A1497</f>
        <v>0</v>
      </c>
      <c r="B1497">
        <f>'Stitching Log'!B1497</f>
        <v>0</v>
      </c>
      <c r="C1497">
        <f>'Stitching Log'!C1497</f>
        <v>0</v>
      </c>
      <c r="D1497">
        <f>'Stitching Log'!D1497</f>
        <v>0</v>
      </c>
      <c r="E1497">
        <f>'Stitching Log'!E1497</f>
        <v>0</v>
      </c>
      <c r="F1497">
        <f>'Stitching Log'!F1497</f>
        <v>0</v>
      </c>
    </row>
    <row r="1498" spans="1:6">
      <c r="A1498" s="6">
        <f>'Stitching Log'!A1498</f>
        <v>0</v>
      </c>
      <c r="B1498">
        <f>'Stitching Log'!B1498</f>
        <v>0</v>
      </c>
      <c r="C1498">
        <f>'Stitching Log'!C1498</f>
        <v>0</v>
      </c>
      <c r="D1498">
        <f>'Stitching Log'!D1498</f>
        <v>0</v>
      </c>
      <c r="E1498">
        <f>'Stitching Log'!E1498</f>
        <v>0</v>
      </c>
      <c r="F1498">
        <f>'Stitching Log'!F1498</f>
        <v>0</v>
      </c>
    </row>
    <row r="1499" spans="1:6">
      <c r="A1499" s="6">
        <f>'Stitching Log'!A1499</f>
        <v>0</v>
      </c>
      <c r="B1499">
        <f>'Stitching Log'!B1499</f>
        <v>0</v>
      </c>
      <c r="C1499">
        <f>'Stitching Log'!C1499</f>
        <v>0</v>
      </c>
      <c r="D1499">
        <f>'Stitching Log'!D1499</f>
        <v>0</v>
      </c>
      <c r="E1499">
        <f>'Stitching Log'!E1499</f>
        <v>0</v>
      </c>
      <c r="F1499">
        <f>'Stitching Log'!F1499</f>
        <v>0</v>
      </c>
    </row>
    <row r="1500" spans="1:6">
      <c r="A1500" s="6">
        <f>'Stitching Log'!A1500</f>
        <v>0</v>
      </c>
      <c r="B1500">
        <f>'Stitching Log'!B1500</f>
        <v>0</v>
      </c>
      <c r="C1500">
        <f>'Stitching Log'!C1500</f>
        <v>0</v>
      </c>
      <c r="D1500">
        <f>'Stitching Log'!D1500</f>
        <v>0</v>
      </c>
      <c r="E1500">
        <f>'Stitching Log'!E1500</f>
        <v>0</v>
      </c>
      <c r="F1500">
        <f>'Stitching Log'!F1500</f>
        <v>0</v>
      </c>
    </row>
    <row r="1501" spans="1:6">
      <c r="A1501" s="6">
        <f>'Stitching Log'!A1501</f>
        <v>0</v>
      </c>
      <c r="B1501">
        <f>'Stitching Log'!B1501</f>
        <v>0</v>
      </c>
      <c r="C1501">
        <f>'Stitching Log'!C1501</f>
        <v>0</v>
      </c>
      <c r="D1501">
        <f>'Stitching Log'!D1501</f>
        <v>0</v>
      </c>
      <c r="E1501">
        <f>'Stitching Log'!E1501</f>
        <v>0</v>
      </c>
      <c r="F1501">
        <f>'Stitching Log'!F1501</f>
        <v>0</v>
      </c>
    </row>
    <row r="1502" spans="1:6">
      <c r="A1502" s="6">
        <f>'Stitching Log'!A1502</f>
        <v>0</v>
      </c>
      <c r="B1502">
        <f>'Stitching Log'!B1502</f>
        <v>0</v>
      </c>
      <c r="C1502">
        <f>'Stitching Log'!C1502</f>
        <v>0</v>
      </c>
      <c r="D1502">
        <f>'Stitching Log'!D1502</f>
        <v>0</v>
      </c>
      <c r="E1502">
        <f>'Stitching Log'!E1502</f>
        <v>0</v>
      </c>
      <c r="F1502">
        <f>'Stitching Log'!F1502</f>
        <v>0</v>
      </c>
    </row>
    <row r="1503" spans="1:6">
      <c r="A1503" s="6">
        <f>'Stitching Log'!A1503</f>
        <v>0</v>
      </c>
      <c r="B1503">
        <f>'Stitching Log'!B1503</f>
        <v>0</v>
      </c>
      <c r="C1503">
        <f>'Stitching Log'!C1503</f>
        <v>0</v>
      </c>
      <c r="D1503">
        <f>'Stitching Log'!D1503</f>
        <v>0</v>
      </c>
      <c r="E1503">
        <f>'Stitching Log'!E1503</f>
        <v>0</v>
      </c>
      <c r="F1503">
        <f>'Stitching Log'!F1503</f>
        <v>0</v>
      </c>
    </row>
    <row r="1504" spans="1:6">
      <c r="A1504" s="6">
        <f>'Stitching Log'!A1504</f>
        <v>0</v>
      </c>
      <c r="B1504">
        <f>'Stitching Log'!B1504</f>
        <v>0</v>
      </c>
      <c r="C1504">
        <f>'Stitching Log'!C1504</f>
        <v>0</v>
      </c>
      <c r="D1504">
        <f>'Stitching Log'!D1504</f>
        <v>0</v>
      </c>
      <c r="E1504">
        <f>'Stitching Log'!E1504</f>
        <v>0</v>
      </c>
      <c r="F1504">
        <f>'Stitching Log'!F1504</f>
        <v>0</v>
      </c>
    </row>
    <row r="1505" spans="1:6">
      <c r="A1505" s="6">
        <f>'Stitching Log'!A1505</f>
        <v>0</v>
      </c>
      <c r="B1505">
        <f>'Stitching Log'!B1505</f>
        <v>0</v>
      </c>
      <c r="C1505">
        <f>'Stitching Log'!C1505</f>
        <v>0</v>
      </c>
      <c r="D1505">
        <f>'Stitching Log'!D1505</f>
        <v>0</v>
      </c>
      <c r="E1505">
        <f>'Stitching Log'!E1505</f>
        <v>0</v>
      </c>
      <c r="F1505">
        <f>'Stitching Log'!F1505</f>
        <v>0</v>
      </c>
    </row>
    <row r="1506" spans="1:6">
      <c r="A1506" s="6">
        <f>'Stitching Log'!A1506</f>
        <v>0</v>
      </c>
      <c r="B1506">
        <f>'Stitching Log'!B1506</f>
        <v>0</v>
      </c>
      <c r="C1506">
        <f>'Stitching Log'!C1506</f>
        <v>0</v>
      </c>
      <c r="D1506">
        <f>'Stitching Log'!D1506</f>
        <v>0</v>
      </c>
      <c r="E1506">
        <f>'Stitching Log'!E1506</f>
        <v>0</v>
      </c>
      <c r="F1506">
        <f>'Stitching Log'!F1506</f>
        <v>0</v>
      </c>
    </row>
    <row r="1507" spans="1:6">
      <c r="A1507" s="6">
        <f>'Stitching Log'!A1507</f>
        <v>0</v>
      </c>
      <c r="B1507">
        <f>'Stitching Log'!B1507</f>
        <v>0</v>
      </c>
      <c r="C1507">
        <f>'Stitching Log'!C1507</f>
        <v>0</v>
      </c>
      <c r="D1507">
        <f>'Stitching Log'!D1507</f>
        <v>0</v>
      </c>
      <c r="E1507">
        <f>'Stitching Log'!E1507</f>
        <v>0</v>
      </c>
      <c r="F1507">
        <f>'Stitching Log'!F1507</f>
        <v>0</v>
      </c>
    </row>
    <row r="1508" spans="1:6">
      <c r="A1508" s="6">
        <f>'Stitching Log'!A1508</f>
        <v>0</v>
      </c>
      <c r="B1508">
        <f>'Stitching Log'!B1508</f>
        <v>0</v>
      </c>
      <c r="C1508">
        <f>'Stitching Log'!C1508</f>
        <v>0</v>
      </c>
      <c r="D1508">
        <f>'Stitching Log'!D1508</f>
        <v>0</v>
      </c>
      <c r="E1508">
        <f>'Stitching Log'!E1508</f>
        <v>0</v>
      </c>
      <c r="F1508">
        <f>'Stitching Log'!F1508</f>
        <v>0</v>
      </c>
    </row>
    <row r="1509" spans="1:6">
      <c r="A1509" s="6">
        <f>'Stitching Log'!A1509</f>
        <v>0</v>
      </c>
      <c r="B1509">
        <f>'Stitching Log'!B1509</f>
        <v>0</v>
      </c>
      <c r="C1509">
        <f>'Stitching Log'!C1509</f>
        <v>0</v>
      </c>
      <c r="D1509">
        <f>'Stitching Log'!D1509</f>
        <v>0</v>
      </c>
      <c r="E1509">
        <f>'Stitching Log'!E1509</f>
        <v>0</v>
      </c>
      <c r="F1509">
        <f>'Stitching Log'!F1509</f>
        <v>0</v>
      </c>
    </row>
    <row r="1510" spans="1:6">
      <c r="A1510" s="6">
        <f>'Stitching Log'!A1510</f>
        <v>0</v>
      </c>
      <c r="B1510">
        <f>'Stitching Log'!B1510</f>
        <v>0</v>
      </c>
      <c r="C1510">
        <f>'Stitching Log'!C1510</f>
        <v>0</v>
      </c>
      <c r="D1510">
        <f>'Stitching Log'!D1510</f>
        <v>0</v>
      </c>
      <c r="E1510">
        <f>'Stitching Log'!E1510</f>
        <v>0</v>
      </c>
      <c r="F1510">
        <f>'Stitching Log'!F1510</f>
        <v>0</v>
      </c>
    </row>
    <row r="1511" spans="1:6">
      <c r="A1511" s="6">
        <f>'Stitching Log'!A1511</f>
        <v>0</v>
      </c>
      <c r="B1511">
        <f>'Stitching Log'!B1511</f>
        <v>0</v>
      </c>
      <c r="C1511">
        <f>'Stitching Log'!C1511</f>
        <v>0</v>
      </c>
      <c r="D1511">
        <f>'Stitching Log'!D1511</f>
        <v>0</v>
      </c>
      <c r="E1511">
        <f>'Stitching Log'!E1511</f>
        <v>0</v>
      </c>
      <c r="F1511">
        <f>'Stitching Log'!F1511</f>
        <v>0</v>
      </c>
    </row>
    <row r="1512" spans="1:6">
      <c r="A1512" s="6">
        <f>'Stitching Log'!A1512</f>
        <v>0</v>
      </c>
      <c r="B1512">
        <f>'Stitching Log'!B1512</f>
        <v>0</v>
      </c>
      <c r="C1512">
        <f>'Stitching Log'!C1512</f>
        <v>0</v>
      </c>
      <c r="D1512">
        <f>'Stitching Log'!D1512</f>
        <v>0</v>
      </c>
      <c r="E1512">
        <f>'Stitching Log'!E1512</f>
        <v>0</v>
      </c>
      <c r="F1512">
        <f>'Stitching Log'!F1512</f>
        <v>0</v>
      </c>
    </row>
    <row r="1513" spans="1:6">
      <c r="A1513" s="6">
        <f>'Stitching Log'!A1513</f>
        <v>0</v>
      </c>
      <c r="B1513">
        <f>'Stitching Log'!B1513</f>
        <v>0</v>
      </c>
      <c r="C1513">
        <f>'Stitching Log'!C1513</f>
        <v>0</v>
      </c>
      <c r="D1513">
        <f>'Stitching Log'!D1513</f>
        <v>0</v>
      </c>
      <c r="E1513">
        <f>'Stitching Log'!E1513</f>
        <v>0</v>
      </c>
      <c r="F1513">
        <f>'Stitching Log'!F1513</f>
        <v>0</v>
      </c>
    </row>
    <row r="1514" spans="1:6">
      <c r="A1514" s="6">
        <f>'Stitching Log'!A1514</f>
        <v>0</v>
      </c>
      <c r="B1514">
        <f>'Stitching Log'!B1514</f>
        <v>0</v>
      </c>
      <c r="C1514">
        <f>'Stitching Log'!C1514</f>
        <v>0</v>
      </c>
      <c r="D1514">
        <f>'Stitching Log'!D1514</f>
        <v>0</v>
      </c>
      <c r="E1514">
        <f>'Stitching Log'!E1514</f>
        <v>0</v>
      </c>
      <c r="F1514">
        <f>'Stitching Log'!F1514</f>
        <v>0</v>
      </c>
    </row>
    <row r="1515" spans="1:6">
      <c r="A1515" s="6">
        <f>'Stitching Log'!A1515</f>
        <v>0</v>
      </c>
      <c r="B1515">
        <f>'Stitching Log'!B1515</f>
        <v>0</v>
      </c>
      <c r="C1515">
        <f>'Stitching Log'!C1515</f>
        <v>0</v>
      </c>
      <c r="D1515">
        <f>'Stitching Log'!D1515</f>
        <v>0</v>
      </c>
      <c r="E1515">
        <f>'Stitching Log'!E1515</f>
        <v>0</v>
      </c>
      <c r="F1515">
        <f>'Stitching Log'!F1515</f>
        <v>0</v>
      </c>
    </row>
    <row r="1516" spans="1:6">
      <c r="A1516" s="6">
        <f>'Stitching Log'!A1516</f>
        <v>0</v>
      </c>
      <c r="B1516">
        <f>'Stitching Log'!B1516</f>
        <v>0</v>
      </c>
      <c r="C1516">
        <f>'Stitching Log'!C1516</f>
        <v>0</v>
      </c>
      <c r="D1516">
        <f>'Stitching Log'!D1516</f>
        <v>0</v>
      </c>
      <c r="E1516">
        <f>'Stitching Log'!E1516</f>
        <v>0</v>
      </c>
      <c r="F1516">
        <f>'Stitching Log'!F1516</f>
        <v>0</v>
      </c>
    </row>
    <row r="1517" spans="1:6">
      <c r="A1517" s="6">
        <f>'Stitching Log'!A1517</f>
        <v>0</v>
      </c>
      <c r="B1517">
        <f>'Stitching Log'!B1517</f>
        <v>0</v>
      </c>
      <c r="C1517">
        <f>'Stitching Log'!C1517</f>
        <v>0</v>
      </c>
      <c r="D1517">
        <f>'Stitching Log'!D1517</f>
        <v>0</v>
      </c>
      <c r="E1517">
        <f>'Stitching Log'!E1517</f>
        <v>0</v>
      </c>
      <c r="F1517">
        <f>'Stitching Log'!F1517</f>
        <v>0</v>
      </c>
    </row>
    <row r="1518" spans="1:6">
      <c r="A1518" s="6">
        <f>'Stitching Log'!A1518</f>
        <v>0</v>
      </c>
      <c r="B1518">
        <f>'Stitching Log'!B1518</f>
        <v>0</v>
      </c>
      <c r="C1518">
        <f>'Stitching Log'!C1518</f>
        <v>0</v>
      </c>
      <c r="D1518">
        <f>'Stitching Log'!D1518</f>
        <v>0</v>
      </c>
      <c r="E1518">
        <f>'Stitching Log'!E1518</f>
        <v>0</v>
      </c>
      <c r="F1518">
        <f>'Stitching Log'!F1518</f>
        <v>0</v>
      </c>
    </row>
    <row r="1519" spans="1:6">
      <c r="A1519" s="6">
        <f>'Stitching Log'!A1519</f>
        <v>0</v>
      </c>
      <c r="B1519">
        <f>'Stitching Log'!B1519</f>
        <v>0</v>
      </c>
      <c r="C1519">
        <f>'Stitching Log'!C1519</f>
        <v>0</v>
      </c>
      <c r="D1519">
        <f>'Stitching Log'!D1519</f>
        <v>0</v>
      </c>
      <c r="E1519">
        <f>'Stitching Log'!E1519</f>
        <v>0</v>
      </c>
      <c r="F1519">
        <f>'Stitching Log'!F1519</f>
        <v>0</v>
      </c>
    </row>
    <row r="1520" spans="1:6">
      <c r="A1520" s="6">
        <f>'Stitching Log'!A1520</f>
        <v>0</v>
      </c>
      <c r="B1520">
        <f>'Stitching Log'!B1520</f>
        <v>0</v>
      </c>
      <c r="C1520">
        <f>'Stitching Log'!C1520</f>
        <v>0</v>
      </c>
      <c r="D1520">
        <f>'Stitching Log'!D1520</f>
        <v>0</v>
      </c>
      <c r="E1520">
        <f>'Stitching Log'!E1520</f>
        <v>0</v>
      </c>
      <c r="F1520">
        <f>'Stitching Log'!F1520</f>
        <v>0</v>
      </c>
    </row>
    <row r="1521" spans="1:6">
      <c r="A1521" s="6">
        <f>'Stitching Log'!A1521</f>
        <v>0</v>
      </c>
      <c r="B1521">
        <f>'Stitching Log'!B1521</f>
        <v>0</v>
      </c>
      <c r="C1521">
        <f>'Stitching Log'!C1521</f>
        <v>0</v>
      </c>
      <c r="D1521">
        <f>'Stitching Log'!D1521</f>
        <v>0</v>
      </c>
      <c r="E1521">
        <f>'Stitching Log'!E1521</f>
        <v>0</v>
      </c>
      <c r="F1521">
        <f>'Stitching Log'!F1521</f>
        <v>0</v>
      </c>
    </row>
    <row r="1522" spans="1:6">
      <c r="A1522" s="6">
        <f>'Stitching Log'!A1522</f>
        <v>0</v>
      </c>
      <c r="B1522">
        <f>'Stitching Log'!B1522</f>
        <v>0</v>
      </c>
      <c r="C1522">
        <f>'Stitching Log'!C1522</f>
        <v>0</v>
      </c>
      <c r="D1522">
        <f>'Stitching Log'!D1522</f>
        <v>0</v>
      </c>
      <c r="E1522">
        <f>'Stitching Log'!E1522</f>
        <v>0</v>
      </c>
      <c r="F1522">
        <f>'Stitching Log'!F1522</f>
        <v>0</v>
      </c>
    </row>
    <row r="1523" spans="1:6">
      <c r="A1523" s="6">
        <f>'Stitching Log'!A1523</f>
        <v>0</v>
      </c>
      <c r="B1523">
        <f>'Stitching Log'!B1523</f>
        <v>0</v>
      </c>
      <c r="C1523">
        <f>'Stitching Log'!C1523</f>
        <v>0</v>
      </c>
      <c r="D1523">
        <f>'Stitching Log'!D1523</f>
        <v>0</v>
      </c>
      <c r="E1523">
        <f>'Stitching Log'!E1523</f>
        <v>0</v>
      </c>
      <c r="F1523">
        <f>'Stitching Log'!F1523</f>
        <v>0</v>
      </c>
    </row>
    <row r="1524" spans="1:6">
      <c r="A1524" s="6">
        <f>'Stitching Log'!A1524</f>
        <v>0</v>
      </c>
      <c r="B1524">
        <f>'Stitching Log'!B1524</f>
        <v>0</v>
      </c>
      <c r="C1524">
        <f>'Stitching Log'!C1524</f>
        <v>0</v>
      </c>
      <c r="D1524">
        <f>'Stitching Log'!D1524</f>
        <v>0</v>
      </c>
      <c r="E1524">
        <f>'Stitching Log'!E1524</f>
        <v>0</v>
      </c>
      <c r="F1524">
        <f>'Stitching Log'!F1524</f>
        <v>0</v>
      </c>
    </row>
    <row r="1525" spans="1:6">
      <c r="A1525" s="6">
        <f>'Stitching Log'!A1525</f>
        <v>0</v>
      </c>
      <c r="B1525">
        <f>'Stitching Log'!B1525</f>
        <v>0</v>
      </c>
      <c r="C1525">
        <f>'Stitching Log'!C1525</f>
        <v>0</v>
      </c>
      <c r="D1525">
        <f>'Stitching Log'!D1525</f>
        <v>0</v>
      </c>
      <c r="E1525">
        <f>'Stitching Log'!E1525</f>
        <v>0</v>
      </c>
      <c r="F1525">
        <f>'Stitching Log'!F1525</f>
        <v>0</v>
      </c>
    </row>
    <row r="1526" spans="1:6">
      <c r="A1526" s="6">
        <f>'Stitching Log'!A1526</f>
        <v>0</v>
      </c>
      <c r="B1526">
        <f>'Stitching Log'!B1526</f>
        <v>0</v>
      </c>
      <c r="C1526">
        <f>'Stitching Log'!C1526</f>
        <v>0</v>
      </c>
      <c r="D1526">
        <f>'Stitching Log'!D1526</f>
        <v>0</v>
      </c>
      <c r="E1526">
        <f>'Stitching Log'!E1526</f>
        <v>0</v>
      </c>
      <c r="F1526">
        <f>'Stitching Log'!F1526</f>
        <v>0</v>
      </c>
    </row>
    <row r="1527" spans="1:6">
      <c r="A1527" s="6">
        <f>'Stitching Log'!A1527</f>
        <v>0</v>
      </c>
      <c r="B1527">
        <f>'Stitching Log'!B1527</f>
        <v>0</v>
      </c>
      <c r="C1527">
        <f>'Stitching Log'!C1527</f>
        <v>0</v>
      </c>
      <c r="D1527">
        <f>'Stitching Log'!D1527</f>
        <v>0</v>
      </c>
      <c r="E1527">
        <f>'Stitching Log'!E1527</f>
        <v>0</v>
      </c>
      <c r="F1527">
        <f>'Stitching Log'!F1527</f>
        <v>0</v>
      </c>
    </row>
    <row r="1528" spans="1:6">
      <c r="A1528" s="6">
        <f>'Stitching Log'!A1528</f>
        <v>0</v>
      </c>
      <c r="B1528">
        <f>'Stitching Log'!B1528</f>
        <v>0</v>
      </c>
      <c r="C1528">
        <f>'Stitching Log'!C1528</f>
        <v>0</v>
      </c>
      <c r="D1528">
        <f>'Stitching Log'!D1528</f>
        <v>0</v>
      </c>
      <c r="E1528">
        <f>'Stitching Log'!E1528</f>
        <v>0</v>
      </c>
      <c r="F1528">
        <f>'Stitching Log'!F1528</f>
        <v>0</v>
      </c>
    </row>
    <row r="1529" spans="1:6">
      <c r="A1529" s="6">
        <f>'Stitching Log'!A1529</f>
        <v>0</v>
      </c>
      <c r="B1529">
        <f>'Stitching Log'!B1529</f>
        <v>0</v>
      </c>
      <c r="C1529">
        <f>'Stitching Log'!C1529</f>
        <v>0</v>
      </c>
      <c r="D1529">
        <f>'Stitching Log'!D1529</f>
        <v>0</v>
      </c>
      <c r="E1529">
        <f>'Stitching Log'!E1529</f>
        <v>0</v>
      </c>
      <c r="F1529">
        <f>'Stitching Log'!F1529</f>
        <v>0</v>
      </c>
    </row>
    <row r="1530" spans="1:6">
      <c r="A1530" s="6">
        <f>'Stitching Log'!A1530</f>
        <v>0</v>
      </c>
      <c r="B1530">
        <f>'Stitching Log'!B1530</f>
        <v>0</v>
      </c>
      <c r="C1530">
        <f>'Stitching Log'!C1530</f>
        <v>0</v>
      </c>
      <c r="D1530">
        <f>'Stitching Log'!D1530</f>
        <v>0</v>
      </c>
      <c r="E1530">
        <f>'Stitching Log'!E1530</f>
        <v>0</v>
      </c>
      <c r="F1530">
        <f>'Stitching Log'!F1530</f>
        <v>0</v>
      </c>
    </row>
    <row r="1531" spans="1:6">
      <c r="A1531" s="6">
        <f>'Stitching Log'!A1531</f>
        <v>0</v>
      </c>
      <c r="B1531">
        <f>'Stitching Log'!B1531</f>
        <v>0</v>
      </c>
      <c r="C1531">
        <f>'Stitching Log'!C1531</f>
        <v>0</v>
      </c>
      <c r="D1531">
        <f>'Stitching Log'!D1531</f>
        <v>0</v>
      </c>
      <c r="E1531">
        <f>'Stitching Log'!E1531</f>
        <v>0</v>
      </c>
      <c r="F1531">
        <f>'Stitching Log'!F1531</f>
        <v>0</v>
      </c>
    </row>
    <row r="1532" spans="1:6">
      <c r="A1532" s="6">
        <f>'Stitching Log'!A1532</f>
        <v>0</v>
      </c>
      <c r="B1532">
        <f>'Stitching Log'!B1532</f>
        <v>0</v>
      </c>
      <c r="C1532">
        <f>'Stitching Log'!C1532</f>
        <v>0</v>
      </c>
      <c r="D1532">
        <f>'Stitching Log'!D1532</f>
        <v>0</v>
      </c>
      <c r="E1532">
        <f>'Stitching Log'!E1532</f>
        <v>0</v>
      </c>
      <c r="F1532">
        <f>'Stitching Log'!F1532</f>
        <v>0</v>
      </c>
    </row>
    <row r="1533" spans="1:6">
      <c r="A1533" s="6">
        <f>'Stitching Log'!A1533</f>
        <v>0</v>
      </c>
      <c r="B1533">
        <f>'Stitching Log'!B1533</f>
        <v>0</v>
      </c>
      <c r="C1533">
        <f>'Stitching Log'!C1533</f>
        <v>0</v>
      </c>
      <c r="D1533">
        <f>'Stitching Log'!D1533</f>
        <v>0</v>
      </c>
      <c r="E1533">
        <f>'Stitching Log'!E1533</f>
        <v>0</v>
      </c>
      <c r="F1533">
        <f>'Stitching Log'!F1533</f>
        <v>0</v>
      </c>
    </row>
    <row r="1534" spans="1:6">
      <c r="A1534" s="6">
        <f>'Stitching Log'!A1534</f>
        <v>0</v>
      </c>
      <c r="B1534">
        <f>'Stitching Log'!B1534</f>
        <v>0</v>
      </c>
      <c r="C1534">
        <f>'Stitching Log'!C1534</f>
        <v>0</v>
      </c>
      <c r="D1534">
        <f>'Stitching Log'!D1534</f>
        <v>0</v>
      </c>
      <c r="E1534">
        <f>'Stitching Log'!E1534</f>
        <v>0</v>
      </c>
      <c r="F1534">
        <f>'Stitching Log'!F1534</f>
        <v>0</v>
      </c>
    </row>
    <row r="1535" spans="1:6">
      <c r="A1535" s="6">
        <f>'Stitching Log'!A1535</f>
        <v>0</v>
      </c>
      <c r="B1535">
        <f>'Stitching Log'!B1535</f>
        <v>0</v>
      </c>
      <c r="C1535">
        <f>'Stitching Log'!C1535</f>
        <v>0</v>
      </c>
      <c r="D1535">
        <f>'Stitching Log'!D1535</f>
        <v>0</v>
      </c>
      <c r="E1535">
        <f>'Stitching Log'!E1535</f>
        <v>0</v>
      </c>
      <c r="F1535">
        <f>'Stitching Log'!F1535</f>
        <v>0</v>
      </c>
    </row>
    <row r="1536" spans="1:6">
      <c r="A1536" s="6">
        <f>'Stitching Log'!A1536</f>
        <v>0</v>
      </c>
      <c r="B1536">
        <f>'Stitching Log'!B1536</f>
        <v>0</v>
      </c>
      <c r="C1536">
        <f>'Stitching Log'!C1536</f>
        <v>0</v>
      </c>
      <c r="D1536">
        <f>'Stitching Log'!D1536</f>
        <v>0</v>
      </c>
      <c r="E1536">
        <f>'Stitching Log'!E1536</f>
        <v>0</v>
      </c>
      <c r="F1536">
        <f>'Stitching Log'!F1536</f>
        <v>0</v>
      </c>
    </row>
    <row r="1537" spans="1:6">
      <c r="A1537" s="6">
        <f>'Stitching Log'!A1537</f>
        <v>0</v>
      </c>
      <c r="B1537">
        <f>'Stitching Log'!B1537</f>
        <v>0</v>
      </c>
      <c r="C1537">
        <f>'Stitching Log'!C1537</f>
        <v>0</v>
      </c>
      <c r="D1537">
        <f>'Stitching Log'!D1537</f>
        <v>0</v>
      </c>
      <c r="E1537">
        <f>'Stitching Log'!E1537</f>
        <v>0</v>
      </c>
      <c r="F1537">
        <f>'Stitching Log'!F1537</f>
        <v>0</v>
      </c>
    </row>
    <row r="1538" spans="1:6">
      <c r="A1538" s="6">
        <f>'Stitching Log'!A1538</f>
        <v>0</v>
      </c>
      <c r="B1538">
        <f>'Stitching Log'!B1538</f>
        <v>0</v>
      </c>
      <c r="C1538">
        <f>'Stitching Log'!C1538</f>
        <v>0</v>
      </c>
      <c r="D1538">
        <f>'Stitching Log'!D1538</f>
        <v>0</v>
      </c>
      <c r="E1538">
        <f>'Stitching Log'!E1538</f>
        <v>0</v>
      </c>
      <c r="F1538">
        <f>'Stitching Log'!F1538</f>
        <v>0</v>
      </c>
    </row>
    <row r="1539" spans="1:6">
      <c r="A1539" s="6">
        <f>'Stitching Log'!A1539</f>
        <v>0</v>
      </c>
      <c r="B1539">
        <f>'Stitching Log'!B1539</f>
        <v>0</v>
      </c>
      <c r="C1539">
        <f>'Stitching Log'!C1539</f>
        <v>0</v>
      </c>
      <c r="D1539">
        <f>'Stitching Log'!D1539</f>
        <v>0</v>
      </c>
      <c r="E1539">
        <f>'Stitching Log'!E1539</f>
        <v>0</v>
      </c>
      <c r="F1539">
        <f>'Stitching Log'!F1539</f>
        <v>0</v>
      </c>
    </row>
    <row r="1540" spans="1:6">
      <c r="A1540" s="6">
        <f>'Stitching Log'!A1540</f>
        <v>0</v>
      </c>
      <c r="B1540">
        <f>'Stitching Log'!B1540</f>
        <v>0</v>
      </c>
      <c r="C1540">
        <f>'Stitching Log'!C1540</f>
        <v>0</v>
      </c>
      <c r="D1540">
        <f>'Stitching Log'!D1540</f>
        <v>0</v>
      </c>
      <c r="E1540">
        <f>'Stitching Log'!E1540</f>
        <v>0</v>
      </c>
      <c r="F1540">
        <f>'Stitching Log'!F1540</f>
        <v>0</v>
      </c>
    </row>
    <row r="1541" spans="1:6">
      <c r="A1541" s="6">
        <f>'Stitching Log'!A1541</f>
        <v>0</v>
      </c>
      <c r="B1541">
        <f>'Stitching Log'!B1541</f>
        <v>0</v>
      </c>
      <c r="C1541">
        <f>'Stitching Log'!C1541</f>
        <v>0</v>
      </c>
      <c r="D1541">
        <f>'Stitching Log'!D1541</f>
        <v>0</v>
      </c>
      <c r="E1541">
        <f>'Stitching Log'!E1541</f>
        <v>0</v>
      </c>
      <c r="F1541">
        <f>'Stitching Log'!F1541</f>
        <v>0</v>
      </c>
    </row>
    <row r="1542" spans="1:6">
      <c r="A1542" s="6">
        <f>'Stitching Log'!A1542</f>
        <v>0</v>
      </c>
      <c r="B1542">
        <f>'Stitching Log'!B1542</f>
        <v>0</v>
      </c>
      <c r="C1542">
        <f>'Stitching Log'!C1542</f>
        <v>0</v>
      </c>
      <c r="D1542">
        <f>'Stitching Log'!D1542</f>
        <v>0</v>
      </c>
      <c r="E1542">
        <f>'Stitching Log'!E1542</f>
        <v>0</v>
      </c>
      <c r="F1542">
        <f>'Stitching Log'!F1542</f>
        <v>0</v>
      </c>
    </row>
    <row r="1543" spans="1:6">
      <c r="A1543" s="6">
        <f>'Stitching Log'!A1543</f>
        <v>0</v>
      </c>
      <c r="B1543">
        <f>'Stitching Log'!B1543</f>
        <v>0</v>
      </c>
      <c r="C1543">
        <f>'Stitching Log'!C1543</f>
        <v>0</v>
      </c>
      <c r="D1543">
        <f>'Stitching Log'!D1543</f>
        <v>0</v>
      </c>
      <c r="E1543">
        <f>'Stitching Log'!E1543</f>
        <v>0</v>
      </c>
      <c r="F1543">
        <f>'Stitching Log'!F1543</f>
        <v>0</v>
      </c>
    </row>
    <row r="1544" spans="1:6">
      <c r="A1544" s="6">
        <f>'Stitching Log'!A1544</f>
        <v>0</v>
      </c>
      <c r="B1544">
        <f>'Stitching Log'!B1544</f>
        <v>0</v>
      </c>
      <c r="C1544">
        <f>'Stitching Log'!C1544</f>
        <v>0</v>
      </c>
      <c r="D1544">
        <f>'Stitching Log'!D1544</f>
        <v>0</v>
      </c>
      <c r="E1544">
        <f>'Stitching Log'!E1544</f>
        <v>0</v>
      </c>
      <c r="F1544">
        <f>'Stitching Log'!F1544</f>
        <v>0</v>
      </c>
    </row>
    <row r="1545" spans="1:6">
      <c r="A1545" s="6">
        <f>'Stitching Log'!A1545</f>
        <v>0</v>
      </c>
      <c r="B1545">
        <f>'Stitching Log'!B1545</f>
        <v>0</v>
      </c>
      <c r="C1545">
        <f>'Stitching Log'!C1545</f>
        <v>0</v>
      </c>
      <c r="D1545">
        <f>'Stitching Log'!D1545</f>
        <v>0</v>
      </c>
      <c r="E1545">
        <f>'Stitching Log'!E1545</f>
        <v>0</v>
      </c>
      <c r="F1545">
        <f>'Stitching Log'!F1545</f>
        <v>0</v>
      </c>
    </row>
    <row r="1546" spans="1:6">
      <c r="A1546" s="6">
        <f>'Stitching Log'!A1546</f>
        <v>0</v>
      </c>
      <c r="B1546">
        <f>'Stitching Log'!B1546</f>
        <v>0</v>
      </c>
      <c r="C1546">
        <f>'Stitching Log'!C1546</f>
        <v>0</v>
      </c>
      <c r="D1546">
        <f>'Stitching Log'!D1546</f>
        <v>0</v>
      </c>
      <c r="E1546">
        <f>'Stitching Log'!E1546</f>
        <v>0</v>
      </c>
      <c r="F1546">
        <f>'Stitching Log'!F1546</f>
        <v>0</v>
      </c>
    </row>
    <row r="1547" spans="1:6">
      <c r="A1547" s="6">
        <f>'Stitching Log'!A1547</f>
        <v>0</v>
      </c>
      <c r="B1547">
        <f>'Stitching Log'!B1547</f>
        <v>0</v>
      </c>
      <c r="C1547">
        <f>'Stitching Log'!C1547</f>
        <v>0</v>
      </c>
      <c r="D1547">
        <f>'Stitching Log'!D1547</f>
        <v>0</v>
      </c>
      <c r="E1547">
        <f>'Stitching Log'!E1547</f>
        <v>0</v>
      </c>
      <c r="F1547">
        <f>'Stitching Log'!F1547</f>
        <v>0</v>
      </c>
    </row>
    <row r="1548" spans="1:6">
      <c r="A1548" s="6">
        <f>'Stitching Log'!A1548</f>
        <v>0</v>
      </c>
      <c r="B1548">
        <f>'Stitching Log'!B1548</f>
        <v>0</v>
      </c>
      <c r="C1548">
        <f>'Stitching Log'!C1548</f>
        <v>0</v>
      </c>
      <c r="D1548">
        <f>'Stitching Log'!D1548</f>
        <v>0</v>
      </c>
      <c r="E1548">
        <f>'Stitching Log'!E1548</f>
        <v>0</v>
      </c>
      <c r="F1548">
        <f>'Stitching Log'!F1548</f>
        <v>0</v>
      </c>
    </row>
    <row r="1549" spans="1:6">
      <c r="A1549" s="6">
        <f>'Stitching Log'!A1549</f>
        <v>0</v>
      </c>
      <c r="B1549">
        <f>'Stitching Log'!B1549</f>
        <v>0</v>
      </c>
      <c r="C1549">
        <f>'Stitching Log'!C1549</f>
        <v>0</v>
      </c>
      <c r="D1549">
        <f>'Stitching Log'!D1549</f>
        <v>0</v>
      </c>
      <c r="E1549">
        <f>'Stitching Log'!E1549</f>
        <v>0</v>
      </c>
      <c r="F1549">
        <f>'Stitching Log'!F1549</f>
        <v>0</v>
      </c>
    </row>
    <row r="1550" spans="1:6">
      <c r="A1550" s="6">
        <f>'Stitching Log'!A1550</f>
        <v>0</v>
      </c>
      <c r="B1550">
        <f>'Stitching Log'!B1550</f>
        <v>0</v>
      </c>
      <c r="C1550">
        <f>'Stitching Log'!C1550</f>
        <v>0</v>
      </c>
      <c r="D1550">
        <f>'Stitching Log'!D1550</f>
        <v>0</v>
      </c>
      <c r="E1550">
        <f>'Stitching Log'!E1550</f>
        <v>0</v>
      </c>
      <c r="F1550">
        <f>'Stitching Log'!F1550</f>
        <v>0</v>
      </c>
    </row>
    <row r="1551" spans="1:6">
      <c r="A1551" s="6">
        <f>'Stitching Log'!A1551</f>
        <v>0</v>
      </c>
      <c r="B1551">
        <f>'Stitching Log'!B1551</f>
        <v>0</v>
      </c>
      <c r="C1551">
        <f>'Stitching Log'!C1551</f>
        <v>0</v>
      </c>
      <c r="D1551">
        <f>'Stitching Log'!D1551</f>
        <v>0</v>
      </c>
      <c r="E1551">
        <f>'Stitching Log'!E1551</f>
        <v>0</v>
      </c>
      <c r="F1551">
        <f>'Stitching Log'!F1551</f>
        <v>0</v>
      </c>
    </row>
    <row r="1552" spans="1:6">
      <c r="A1552" s="6">
        <f>'Stitching Log'!A1552</f>
        <v>0</v>
      </c>
      <c r="B1552">
        <f>'Stitching Log'!B1552</f>
        <v>0</v>
      </c>
      <c r="C1552">
        <f>'Stitching Log'!C1552</f>
        <v>0</v>
      </c>
      <c r="D1552">
        <f>'Stitching Log'!D1552</f>
        <v>0</v>
      </c>
      <c r="E1552">
        <f>'Stitching Log'!E1552</f>
        <v>0</v>
      </c>
      <c r="F1552">
        <f>'Stitching Log'!F1552</f>
        <v>0</v>
      </c>
    </row>
    <row r="1553" spans="1:6">
      <c r="A1553" s="6">
        <f>'Stitching Log'!A1553</f>
        <v>0</v>
      </c>
      <c r="B1553">
        <f>'Stitching Log'!B1553</f>
        <v>0</v>
      </c>
      <c r="C1553">
        <f>'Stitching Log'!C1553</f>
        <v>0</v>
      </c>
      <c r="D1553">
        <f>'Stitching Log'!D1553</f>
        <v>0</v>
      </c>
      <c r="E1553">
        <f>'Stitching Log'!E1553</f>
        <v>0</v>
      </c>
      <c r="F1553">
        <f>'Stitching Log'!F1553</f>
        <v>0</v>
      </c>
    </row>
    <row r="1554" spans="1:6">
      <c r="A1554" s="6">
        <f>'Stitching Log'!A1554</f>
        <v>0</v>
      </c>
      <c r="B1554">
        <f>'Stitching Log'!B1554</f>
        <v>0</v>
      </c>
      <c r="C1554">
        <f>'Stitching Log'!C1554</f>
        <v>0</v>
      </c>
      <c r="D1554">
        <f>'Stitching Log'!D1554</f>
        <v>0</v>
      </c>
      <c r="E1554">
        <f>'Stitching Log'!E1554</f>
        <v>0</v>
      </c>
      <c r="F1554">
        <f>'Stitching Log'!F1554</f>
        <v>0</v>
      </c>
    </row>
    <row r="1555" spans="1:6">
      <c r="A1555" s="6">
        <f>'Stitching Log'!A1555</f>
        <v>0</v>
      </c>
      <c r="B1555">
        <f>'Stitching Log'!B1555</f>
        <v>0</v>
      </c>
      <c r="C1555">
        <f>'Stitching Log'!C1555</f>
        <v>0</v>
      </c>
      <c r="D1555">
        <f>'Stitching Log'!D1555</f>
        <v>0</v>
      </c>
      <c r="E1555">
        <f>'Stitching Log'!E1555</f>
        <v>0</v>
      </c>
      <c r="F1555">
        <f>'Stitching Log'!F1555</f>
        <v>0</v>
      </c>
    </row>
    <row r="1556" spans="1:6">
      <c r="A1556" s="6">
        <f>'Stitching Log'!A1556</f>
        <v>0</v>
      </c>
      <c r="B1556">
        <f>'Stitching Log'!B1556</f>
        <v>0</v>
      </c>
      <c r="C1556">
        <f>'Stitching Log'!C1556</f>
        <v>0</v>
      </c>
      <c r="D1556">
        <f>'Stitching Log'!D1556</f>
        <v>0</v>
      </c>
      <c r="E1556">
        <f>'Stitching Log'!E1556</f>
        <v>0</v>
      </c>
      <c r="F1556">
        <f>'Stitching Log'!F1556</f>
        <v>0</v>
      </c>
    </row>
    <row r="1557" spans="1:6">
      <c r="A1557" s="6">
        <f>'Stitching Log'!A1557</f>
        <v>0</v>
      </c>
      <c r="B1557">
        <f>'Stitching Log'!B1557</f>
        <v>0</v>
      </c>
      <c r="C1557">
        <f>'Stitching Log'!C1557</f>
        <v>0</v>
      </c>
      <c r="D1557">
        <f>'Stitching Log'!D1557</f>
        <v>0</v>
      </c>
      <c r="E1557">
        <f>'Stitching Log'!E1557</f>
        <v>0</v>
      </c>
      <c r="F1557">
        <f>'Stitching Log'!F1557</f>
        <v>0</v>
      </c>
    </row>
    <row r="1558" spans="1:6">
      <c r="A1558" s="6">
        <f>'Stitching Log'!A1558</f>
        <v>0</v>
      </c>
      <c r="B1558">
        <f>'Stitching Log'!B1558</f>
        <v>0</v>
      </c>
      <c r="C1558">
        <f>'Stitching Log'!C1558</f>
        <v>0</v>
      </c>
      <c r="D1558">
        <f>'Stitching Log'!D1558</f>
        <v>0</v>
      </c>
      <c r="E1558">
        <f>'Stitching Log'!E1558</f>
        <v>0</v>
      </c>
      <c r="F1558">
        <f>'Stitching Log'!F1558</f>
        <v>0</v>
      </c>
    </row>
    <row r="1559" spans="1:6">
      <c r="A1559" s="6">
        <f>'Stitching Log'!A1559</f>
        <v>0</v>
      </c>
      <c r="B1559">
        <f>'Stitching Log'!B1559</f>
        <v>0</v>
      </c>
      <c r="C1559">
        <f>'Stitching Log'!C1559</f>
        <v>0</v>
      </c>
      <c r="D1559">
        <f>'Stitching Log'!D1559</f>
        <v>0</v>
      </c>
      <c r="E1559">
        <f>'Stitching Log'!E1559</f>
        <v>0</v>
      </c>
      <c r="F1559">
        <f>'Stitching Log'!F1559</f>
        <v>0</v>
      </c>
    </row>
    <row r="1560" spans="1:6">
      <c r="A1560" s="6">
        <f>'Stitching Log'!A1560</f>
        <v>0</v>
      </c>
      <c r="B1560">
        <f>'Stitching Log'!B1560</f>
        <v>0</v>
      </c>
      <c r="C1560">
        <f>'Stitching Log'!C1560</f>
        <v>0</v>
      </c>
      <c r="D1560">
        <f>'Stitching Log'!D1560</f>
        <v>0</v>
      </c>
      <c r="E1560">
        <f>'Stitching Log'!E1560</f>
        <v>0</v>
      </c>
      <c r="F1560">
        <f>'Stitching Log'!F1560</f>
        <v>0</v>
      </c>
    </row>
    <row r="1561" spans="1:6">
      <c r="A1561" s="6">
        <f>'Stitching Log'!A1561</f>
        <v>0</v>
      </c>
      <c r="B1561">
        <f>'Stitching Log'!B1561</f>
        <v>0</v>
      </c>
      <c r="C1561">
        <f>'Stitching Log'!C1561</f>
        <v>0</v>
      </c>
      <c r="D1561">
        <f>'Stitching Log'!D1561</f>
        <v>0</v>
      </c>
      <c r="E1561">
        <f>'Stitching Log'!E1561</f>
        <v>0</v>
      </c>
      <c r="F1561">
        <f>'Stitching Log'!F1561</f>
        <v>0</v>
      </c>
    </row>
    <row r="1562" spans="1:6">
      <c r="A1562" s="6">
        <f>'Stitching Log'!A1562</f>
        <v>0</v>
      </c>
      <c r="B1562">
        <f>'Stitching Log'!B1562</f>
        <v>0</v>
      </c>
      <c r="C1562">
        <f>'Stitching Log'!C1562</f>
        <v>0</v>
      </c>
      <c r="D1562">
        <f>'Stitching Log'!D1562</f>
        <v>0</v>
      </c>
      <c r="E1562">
        <f>'Stitching Log'!E1562</f>
        <v>0</v>
      </c>
      <c r="F1562">
        <f>'Stitching Log'!F1562</f>
        <v>0</v>
      </c>
    </row>
    <row r="1563" spans="1:6">
      <c r="A1563" s="6">
        <f>'Stitching Log'!A1563</f>
        <v>0</v>
      </c>
      <c r="B1563">
        <f>'Stitching Log'!B1563</f>
        <v>0</v>
      </c>
      <c r="C1563">
        <f>'Stitching Log'!C1563</f>
        <v>0</v>
      </c>
      <c r="D1563">
        <f>'Stitching Log'!D1563</f>
        <v>0</v>
      </c>
      <c r="E1563">
        <f>'Stitching Log'!E1563</f>
        <v>0</v>
      </c>
      <c r="F1563">
        <f>'Stitching Log'!F1563</f>
        <v>0</v>
      </c>
    </row>
    <row r="1564" spans="1:6">
      <c r="A1564" s="6">
        <f>'Stitching Log'!A1564</f>
        <v>0</v>
      </c>
      <c r="B1564">
        <f>'Stitching Log'!B1564</f>
        <v>0</v>
      </c>
      <c r="C1564">
        <f>'Stitching Log'!C1564</f>
        <v>0</v>
      </c>
      <c r="D1564">
        <f>'Stitching Log'!D1564</f>
        <v>0</v>
      </c>
      <c r="E1564">
        <f>'Stitching Log'!E1564</f>
        <v>0</v>
      </c>
      <c r="F1564">
        <f>'Stitching Log'!F1564</f>
        <v>0</v>
      </c>
    </row>
    <row r="1565" spans="1:6">
      <c r="A1565" s="6">
        <f>'Stitching Log'!A1565</f>
        <v>0</v>
      </c>
      <c r="B1565">
        <f>'Stitching Log'!B1565</f>
        <v>0</v>
      </c>
      <c r="C1565">
        <f>'Stitching Log'!C1565</f>
        <v>0</v>
      </c>
      <c r="D1565">
        <f>'Stitching Log'!D1565</f>
        <v>0</v>
      </c>
      <c r="E1565">
        <f>'Stitching Log'!E1565</f>
        <v>0</v>
      </c>
      <c r="F1565">
        <f>'Stitching Log'!F1565</f>
        <v>0</v>
      </c>
    </row>
    <row r="1566" spans="1:6">
      <c r="A1566" s="6">
        <f>'Stitching Log'!A1566</f>
        <v>0</v>
      </c>
      <c r="B1566">
        <f>'Stitching Log'!B1566</f>
        <v>0</v>
      </c>
      <c r="C1566">
        <f>'Stitching Log'!C1566</f>
        <v>0</v>
      </c>
      <c r="D1566">
        <f>'Stitching Log'!D1566</f>
        <v>0</v>
      </c>
      <c r="E1566">
        <f>'Stitching Log'!E1566</f>
        <v>0</v>
      </c>
      <c r="F1566">
        <f>'Stitching Log'!F1566</f>
        <v>0</v>
      </c>
    </row>
    <row r="1567" spans="1:6">
      <c r="A1567" s="6">
        <f>'Stitching Log'!A1567</f>
        <v>0</v>
      </c>
      <c r="B1567">
        <f>'Stitching Log'!B1567</f>
        <v>0</v>
      </c>
      <c r="C1567">
        <f>'Stitching Log'!C1567</f>
        <v>0</v>
      </c>
      <c r="D1567">
        <f>'Stitching Log'!D1567</f>
        <v>0</v>
      </c>
      <c r="E1567">
        <f>'Stitching Log'!E1567</f>
        <v>0</v>
      </c>
      <c r="F1567">
        <f>'Stitching Log'!F1567</f>
        <v>0</v>
      </c>
    </row>
    <row r="1568" spans="1:6">
      <c r="A1568" s="6">
        <f>'Stitching Log'!A1568</f>
        <v>0</v>
      </c>
      <c r="B1568">
        <f>'Stitching Log'!B1568</f>
        <v>0</v>
      </c>
      <c r="C1568">
        <f>'Stitching Log'!C1568</f>
        <v>0</v>
      </c>
      <c r="D1568">
        <f>'Stitching Log'!D1568</f>
        <v>0</v>
      </c>
      <c r="E1568">
        <f>'Stitching Log'!E1568</f>
        <v>0</v>
      </c>
      <c r="F1568">
        <f>'Stitching Log'!F1568</f>
        <v>0</v>
      </c>
    </row>
    <row r="1569" spans="1:6">
      <c r="A1569" s="6">
        <f>'Stitching Log'!A1569</f>
        <v>0</v>
      </c>
      <c r="B1569">
        <f>'Stitching Log'!B1569</f>
        <v>0</v>
      </c>
      <c r="C1569">
        <f>'Stitching Log'!C1569</f>
        <v>0</v>
      </c>
      <c r="D1569">
        <f>'Stitching Log'!D1569</f>
        <v>0</v>
      </c>
      <c r="E1569">
        <f>'Stitching Log'!E1569</f>
        <v>0</v>
      </c>
      <c r="F1569">
        <f>'Stitching Log'!F1569</f>
        <v>0</v>
      </c>
    </row>
    <row r="1570" spans="1:6">
      <c r="A1570" s="6">
        <f>'Stitching Log'!A1570</f>
        <v>0</v>
      </c>
      <c r="B1570">
        <f>'Stitching Log'!B1570</f>
        <v>0</v>
      </c>
      <c r="C1570">
        <f>'Stitching Log'!C1570</f>
        <v>0</v>
      </c>
      <c r="D1570">
        <f>'Stitching Log'!D1570</f>
        <v>0</v>
      </c>
      <c r="E1570">
        <f>'Stitching Log'!E1570</f>
        <v>0</v>
      </c>
      <c r="F1570">
        <f>'Stitching Log'!F1570</f>
        <v>0</v>
      </c>
    </row>
    <row r="1571" spans="1:6">
      <c r="A1571" s="6">
        <f>'Stitching Log'!A1571</f>
        <v>0</v>
      </c>
      <c r="B1571">
        <f>'Stitching Log'!B1571</f>
        <v>0</v>
      </c>
      <c r="C1571">
        <f>'Stitching Log'!C1571</f>
        <v>0</v>
      </c>
      <c r="D1571">
        <f>'Stitching Log'!D1571</f>
        <v>0</v>
      </c>
      <c r="E1571">
        <f>'Stitching Log'!E1571</f>
        <v>0</v>
      </c>
      <c r="F1571">
        <f>'Stitching Log'!F1571</f>
        <v>0</v>
      </c>
    </row>
    <row r="1572" spans="1:6">
      <c r="A1572" s="6">
        <f>'Stitching Log'!A1572</f>
        <v>0</v>
      </c>
      <c r="B1572">
        <f>'Stitching Log'!B1572</f>
        <v>0</v>
      </c>
      <c r="C1572">
        <f>'Stitching Log'!C1572</f>
        <v>0</v>
      </c>
      <c r="D1572">
        <f>'Stitching Log'!D1572</f>
        <v>0</v>
      </c>
      <c r="E1572">
        <f>'Stitching Log'!E1572</f>
        <v>0</v>
      </c>
      <c r="F1572">
        <f>'Stitching Log'!F1572</f>
        <v>0</v>
      </c>
    </row>
    <row r="1573" spans="1:6">
      <c r="A1573" s="6">
        <f>'Stitching Log'!A1573</f>
        <v>0</v>
      </c>
      <c r="B1573">
        <f>'Stitching Log'!B1573</f>
        <v>0</v>
      </c>
      <c r="C1573">
        <f>'Stitching Log'!C1573</f>
        <v>0</v>
      </c>
      <c r="D1573">
        <f>'Stitching Log'!D1573</f>
        <v>0</v>
      </c>
      <c r="E1573">
        <f>'Stitching Log'!E1573</f>
        <v>0</v>
      </c>
      <c r="F1573">
        <f>'Stitching Log'!F1573</f>
        <v>0</v>
      </c>
    </row>
    <row r="1574" spans="1:6">
      <c r="A1574" s="6">
        <f>'Stitching Log'!A1574</f>
        <v>0</v>
      </c>
      <c r="B1574">
        <f>'Stitching Log'!B1574</f>
        <v>0</v>
      </c>
      <c r="C1574">
        <f>'Stitching Log'!C1574</f>
        <v>0</v>
      </c>
      <c r="D1574">
        <f>'Stitching Log'!D1574</f>
        <v>0</v>
      </c>
      <c r="E1574">
        <f>'Stitching Log'!E1574</f>
        <v>0</v>
      </c>
      <c r="F1574">
        <f>'Stitching Log'!F1574</f>
        <v>0</v>
      </c>
    </row>
    <row r="1575" spans="1:6">
      <c r="A1575" s="6">
        <f>'Stitching Log'!A1575</f>
        <v>0</v>
      </c>
      <c r="B1575">
        <f>'Stitching Log'!B1575</f>
        <v>0</v>
      </c>
      <c r="C1575">
        <f>'Stitching Log'!C1575</f>
        <v>0</v>
      </c>
      <c r="D1575">
        <f>'Stitching Log'!D1575</f>
        <v>0</v>
      </c>
      <c r="E1575">
        <f>'Stitching Log'!E1575</f>
        <v>0</v>
      </c>
      <c r="F1575">
        <f>'Stitching Log'!F1575</f>
        <v>0</v>
      </c>
    </row>
    <row r="1576" spans="1:6">
      <c r="A1576" s="6">
        <f>'Stitching Log'!A1576</f>
        <v>0</v>
      </c>
      <c r="B1576">
        <f>'Stitching Log'!B1576</f>
        <v>0</v>
      </c>
      <c r="C1576">
        <f>'Stitching Log'!C1576</f>
        <v>0</v>
      </c>
      <c r="D1576">
        <f>'Stitching Log'!D1576</f>
        <v>0</v>
      </c>
      <c r="E1576">
        <f>'Stitching Log'!E1576</f>
        <v>0</v>
      </c>
      <c r="F1576">
        <f>'Stitching Log'!F1576</f>
        <v>0</v>
      </c>
    </row>
    <row r="1577" spans="1:6">
      <c r="A1577" s="6">
        <f>'Stitching Log'!A1577</f>
        <v>0</v>
      </c>
      <c r="B1577">
        <f>'Stitching Log'!B1577</f>
        <v>0</v>
      </c>
      <c r="C1577">
        <f>'Stitching Log'!C1577</f>
        <v>0</v>
      </c>
      <c r="D1577">
        <f>'Stitching Log'!D1577</f>
        <v>0</v>
      </c>
      <c r="E1577">
        <f>'Stitching Log'!E1577</f>
        <v>0</v>
      </c>
      <c r="F1577">
        <f>'Stitching Log'!F1577</f>
        <v>0</v>
      </c>
    </row>
    <row r="1578" spans="1:6">
      <c r="A1578" s="6">
        <f>'Stitching Log'!A1578</f>
        <v>0</v>
      </c>
      <c r="B1578">
        <f>'Stitching Log'!B1578</f>
        <v>0</v>
      </c>
      <c r="C1578">
        <f>'Stitching Log'!C1578</f>
        <v>0</v>
      </c>
      <c r="D1578">
        <f>'Stitching Log'!D1578</f>
        <v>0</v>
      </c>
      <c r="E1578">
        <f>'Stitching Log'!E1578</f>
        <v>0</v>
      </c>
      <c r="F1578">
        <f>'Stitching Log'!F1578</f>
        <v>0</v>
      </c>
    </row>
    <row r="1579" spans="1:6">
      <c r="A1579" s="6">
        <f>'Stitching Log'!A1579</f>
        <v>0</v>
      </c>
      <c r="B1579">
        <f>'Stitching Log'!B1579</f>
        <v>0</v>
      </c>
      <c r="C1579">
        <f>'Stitching Log'!C1579</f>
        <v>0</v>
      </c>
      <c r="D1579">
        <f>'Stitching Log'!D1579</f>
        <v>0</v>
      </c>
      <c r="E1579">
        <f>'Stitching Log'!E1579</f>
        <v>0</v>
      </c>
      <c r="F1579">
        <f>'Stitching Log'!F1579</f>
        <v>0</v>
      </c>
    </row>
    <row r="1580" spans="1:6">
      <c r="A1580" s="6">
        <f>'Stitching Log'!A1580</f>
        <v>0</v>
      </c>
      <c r="B1580">
        <f>'Stitching Log'!B1580</f>
        <v>0</v>
      </c>
      <c r="C1580">
        <f>'Stitching Log'!C1580</f>
        <v>0</v>
      </c>
      <c r="D1580">
        <f>'Stitching Log'!D1580</f>
        <v>0</v>
      </c>
      <c r="E1580">
        <f>'Stitching Log'!E1580</f>
        <v>0</v>
      </c>
      <c r="F1580">
        <f>'Stitching Log'!F1580</f>
        <v>0</v>
      </c>
    </row>
    <row r="1581" spans="1:6">
      <c r="A1581" s="6">
        <f>'Stitching Log'!A1581</f>
        <v>0</v>
      </c>
      <c r="B1581">
        <f>'Stitching Log'!B1581</f>
        <v>0</v>
      </c>
      <c r="C1581">
        <f>'Stitching Log'!C1581</f>
        <v>0</v>
      </c>
      <c r="D1581">
        <f>'Stitching Log'!D1581</f>
        <v>0</v>
      </c>
      <c r="E1581">
        <f>'Stitching Log'!E1581</f>
        <v>0</v>
      </c>
      <c r="F1581">
        <f>'Stitching Log'!F1581</f>
        <v>0</v>
      </c>
    </row>
    <row r="1582" spans="1:6">
      <c r="A1582" s="6">
        <f>'Stitching Log'!A1582</f>
        <v>0</v>
      </c>
      <c r="B1582">
        <f>'Stitching Log'!B1582</f>
        <v>0</v>
      </c>
      <c r="C1582">
        <f>'Stitching Log'!C1582</f>
        <v>0</v>
      </c>
      <c r="D1582">
        <f>'Stitching Log'!D1582</f>
        <v>0</v>
      </c>
      <c r="E1582">
        <f>'Stitching Log'!E1582</f>
        <v>0</v>
      </c>
      <c r="F1582">
        <f>'Stitching Log'!F1582</f>
        <v>0</v>
      </c>
    </row>
    <row r="1583" spans="1:6">
      <c r="A1583" s="6">
        <f>'Stitching Log'!A1583</f>
        <v>0</v>
      </c>
      <c r="B1583">
        <f>'Stitching Log'!B1583</f>
        <v>0</v>
      </c>
      <c r="C1583">
        <f>'Stitching Log'!C1583</f>
        <v>0</v>
      </c>
      <c r="D1583">
        <f>'Stitching Log'!D1583</f>
        <v>0</v>
      </c>
      <c r="E1583">
        <f>'Stitching Log'!E1583</f>
        <v>0</v>
      </c>
      <c r="F1583">
        <f>'Stitching Log'!F1583</f>
        <v>0</v>
      </c>
    </row>
    <row r="1584" spans="1:6">
      <c r="A1584" s="6">
        <f>'Stitching Log'!A1584</f>
        <v>0</v>
      </c>
      <c r="B1584">
        <f>'Stitching Log'!B1584</f>
        <v>0</v>
      </c>
      <c r="C1584">
        <f>'Stitching Log'!C1584</f>
        <v>0</v>
      </c>
      <c r="D1584">
        <f>'Stitching Log'!D1584</f>
        <v>0</v>
      </c>
      <c r="E1584">
        <f>'Stitching Log'!E1584</f>
        <v>0</v>
      </c>
      <c r="F1584">
        <f>'Stitching Log'!F1584</f>
        <v>0</v>
      </c>
    </row>
    <row r="1585" spans="1:6">
      <c r="A1585" s="6">
        <f>'Stitching Log'!A1585</f>
        <v>0</v>
      </c>
      <c r="B1585">
        <f>'Stitching Log'!B1585</f>
        <v>0</v>
      </c>
      <c r="C1585">
        <f>'Stitching Log'!C1585</f>
        <v>0</v>
      </c>
      <c r="D1585">
        <f>'Stitching Log'!D1585</f>
        <v>0</v>
      </c>
      <c r="E1585">
        <f>'Stitching Log'!E1585</f>
        <v>0</v>
      </c>
      <c r="F1585">
        <f>'Stitching Log'!F1585</f>
        <v>0</v>
      </c>
    </row>
    <row r="1586" spans="1:6">
      <c r="A1586" s="6">
        <f>'Stitching Log'!A1586</f>
        <v>0</v>
      </c>
      <c r="B1586">
        <f>'Stitching Log'!B1586</f>
        <v>0</v>
      </c>
      <c r="C1586">
        <f>'Stitching Log'!C1586</f>
        <v>0</v>
      </c>
      <c r="D1586">
        <f>'Stitching Log'!D1586</f>
        <v>0</v>
      </c>
      <c r="E1586">
        <f>'Stitching Log'!E1586</f>
        <v>0</v>
      </c>
      <c r="F1586">
        <f>'Stitching Log'!F1586</f>
        <v>0</v>
      </c>
    </row>
    <row r="1587" spans="1:6">
      <c r="A1587" s="6">
        <f>'Stitching Log'!A1587</f>
        <v>0</v>
      </c>
      <c r="B1587">
        <f>'Stitching Log'!B1587</f>
        <v>0</v>
      </c>
      <c r="C1587">
        <f>'Stitching Log'!C1587</f>
        <v>0</v>
      </c>
      <c r="D1587">
        <f>'Stitching Log'!D1587</f>
        <v>0</v>
      </c>
      <c r="E1587">
        <f>'Stitching Log'!E1587</f>
        <v>0</v>
      </c>
      <c r="F1587">
        <f>'Stitching Log'!F1587</f>
        <v>0</v>
      </c>
    </row>
    <row r="1588" spans="1:6">
      <c r="A1588" s="6">
        <f>'Stitching Log'!A1588</f>
        <v>0</v>
      </c>
      <c r="B1588">
        <f>'Stitching Log'!B1588</f>
        <v>0</v>
      </c>
      <c r="C1588">
        <f>'Stitching Log'!C1588</f>
        <v>0</v>
      </c>
      <c r="D1588">
        <f>'Stitching Log'!D1588</f>
        <v>0</v>
      </c>
      <c r="E1588">
        <f>'Stitching Log'!E1588</f>
        <v>0</v>
      </c>
      <c r="F1588">
        <f>'Stitching Log'!F1588</f>
        <v>0</v>
      </c>
    </row>
    <row r="1589" spans="1:6">
      <c r="A1589" s="6">
        <f>'Stitching Log'!A1589</f>
        <v>0</v>
      </c>
      <c r="B1589">
        <f>'Stitching Log'!B1589</f>
        <v>0</v>
      </c>
      <c r="C1589">
        <f>'Stitching Log'!C1589</f>
        <v>0</v>
      </c>
      <c r="D1589">
        <f>'Stitching Log'!D1589</f>
        <v>0</v>
      </c>
      <c r="E1589">
        <f>'Stitching Log'!E1589</f>
        <v>0</v>
      </c>
      <c r="F1589">
        <f>'Stitching Log'!F1589</f>
        <v>0</v>
      </c>
    </row>
    <row r="1590" spans="1:6">
      <c r="A1590" s="6">
        <f>'Stitching Log'!A1590</f>
        <v>0</v>
      </c>
      <c r="B1590">
        <f>'Stitching Log'!B1590</f>
        <v>0</v>
      </c>
      <c r="C1590">
        <f>'Stitching Log'!C1590</f>
        <v>0</v>
      </c>
      <c r="D1590">
        <f>'Stitching Log'!D1590</f>
        <v>0</v>
      </c>
      <c r="E1590">
        <f>'Stitching Log'!E1590</f>
        <v>0</v>
      </c>
      <c r="F1590">
        <f>'Stitching Log'!F1590</f>
        <v>0</v>
      </c>
    </row>
    <row r="1591" spans="1:6">
      <c r="A1591" s="6">
        <f>'Stitching Log'!A1591</f>
        <v>0</v>
      </c>
      <c r="B1591">
        <f>'Stitching Log'!B1591</f>
        <v>0</v>
      </c>
      <c r="C1591">
        <f>'Stitching Log'!C1591</f>
        <v>0</v>
      </c>
      <c r="D1591">
        <f>'Stitching Log'!D1591</f>
        <v>0</v>
      </c>
      <c r="E1591">
        <f>'Stitching Log'!E1591</f>
        <v>0</v>
      </c>
      <c r="F1591">
        <f>'Stitching Log'!F1591</f>
        <v>0</v>
      </c>
    </row>
    <row r="1592" spans="1:6">
      <c r="A1592" s="6">
        <f>'Stitching Log'!A1592</f>
        <v>0</v>
      </c>
      <c r="B1592">
        <f>'Stitching Log'!B1592</f>
        <v>0</v>
      </c>
      <c r="C1592">
        <f>'Stitching Log'!C1592</f>
        <v>0</v>
      </c>
      <c r="D1592">
        <f>'Stitching Log'!D1592</f>
        <v>0</v>
      </c>
      <c r="E1592">
        <f>'Stitching Log'!E1592</f>
        <v>0</v>
      </c>
      <c r="F1592">
        <f>'Stitching Log'!F1592</f>
        <v>0</v>
      </c>
    </row>
    <row r="1593" spans="1:6">
      <c r="A1593" s="6">
        <f>'Stitching Log'!A1593</f>
        <v>0</v>
      </c>
      <c r="B1593">
        <f>'Stitching Log'!B1593</f>
        <v>0</v>
      </c>
      <c r="C1593">
        <f>'Stitching Log'!C1593</f>
        <v>0</v>
      </c>
      <c r="D1593">
        <f>'Stitching Log'!D1593</f>
        <v>0</v>
      </c>
      <c r="E1593">
        <f>'Stitching Log'!E1593</f>
        <v>0</v>
      </c>
      <c r="F1593">
        <f>'Stitching Log'!F1593</f>
        <v>0</v>
      </c>
    </row>
    <row r="1594" spans="1:6">
      <c r="A1594" s="6">
        <f>'Stitching Log'!A1594</f>
        <v>0</v>
      </c>
      <c r="B1594">
        <f>'Stitching Log'!B1594</f>
        <v>0</v>
      </c>
      <c r="C1594">
        <f>'Stitching Log'!C1594</f>
        <v>0</v>
      </c>
      <c r="D1594">
        <f>'Stitching Log'!D1594</f>
        <v>0</v>
      </c>
      <c r="E1594">
        <f>'Stitching Log'!E1594</f>
        <v>0</v>
      </c>
      <c r="F1594">
        <f>'Stitching Log'!F1594</f>
        <v>0</v>
      </c>
    </row>
    <row r="1595" spans="1:6">
      <c r="A1595" s="6">
        <f>'Stitching Log'!A1595</f>
        <v>0</v>
      </c>
      <c r="B1595">
        <f>'Stitching Log'!B1595</f>
        <v>0</v>
      </c>
      <c r="C1595">
        <f>'Stitching Log'!C1595</f>
        <v>0</v>
      </c>
      <c r="D1595">
        <f>'Stitching Log'!D1595</f>
        <v>0</v>
      </c>
      <c r="E1595">
        <f>'Stitching Log'!E1595</f>
        <v>0</v>
      </c>
      <c r="F1595">
        <f>'Stitching Log'!F1595</f>
        <v>0</v>
      </c>
    </row>
    <row r="1596" spans="1:6">
      <c r="A1596" s="6">
        <f>'Stitching Log'!A1596</f>
        <v>0</v>
      </c>
      <c r="B1596">
        <f>'Stitching Log'!B1596</f>
        <v>0</v>
      </c>
      <c r="C1596">
        <f>'Stitching Log'!C1596</f>
        <v>0</v>
      </c>
      <c r="D1596">
        <f>'Stitching Log'!D1596</f>
        <v>0</v>
      </c>
      <c r="E1596">
        <f>'Stitching Log'!E1596</f>
        <v>0</v>
      </c>
      <c r="F1596">
        <f>'Stitching Log'!F1596</f>
        <v>0</v>
      </c>
    </row>
    <row r="1597" spans="1:6">
      <c r="A1597" s="6">
        <f>'Stitching Log'!A1597</f>
        <v>0</v>
      </c>
      <c r="B1597">
        <f>'Stitching Log'!B1597</f>
        <v>0</v>
      </c>
      <c r="C1597">
        <f>'Stitching Log'!C1597</f>
        <v>0</v>
      </c>
      <c r="D1597">
        <f>'Stitching Log'!D1597</f>
        <v>0</v>
      </c>
      <c r="E1597">
        <f>'Stitching Log'!E1597</f>
        <v>0</v>
      </c>
      <c r="F1597">
        <f>'Stitching Log'!F1597</f>
        <v>0</v>
      </c>
    </row>
    <row r="1598" spans="1:6">
      <c r="A1598" s="6">
        <f>'Stitching Log'!A1598</f>
        <v>0</v>
      </c>
      <c r="B1598">
        <f>'Stitching Log'!B1598</f>
        <v>0</v>
      </c>
      <c r="C1598">
        <f>'Stitching Log'!C1598</f>
        <v>0</v>
      </c>
      <c r="D1598">
        <f>'Stitching Log'!D1598</f>
        <v>0</v>
      </c>
      <c r="E1598">
        <f>'Stitching Log'!E1598</f>
        <v>0</v>
      </c>
      <c r="F1598">
        <f>'Stitching Log'!F1598</f>
        <v>0</v>
      </c>
    </row>
    <row r="1599" spans="1:6">
      <c r="A1599" s="6">
        <f>'Stitching Log'!A1599</f>
        <v>0</v>
      </c>
      <c r="B1599">
        <f>'Stitching Log'!B1599</f>
        <v>0</v>
      </c>
      <c r="C1599">
        <f>'Stitching Log'!C1599</f>
        <v>0</v>
      </c>
      <c r="D1599">
        <f>'Stitching Log'!D1599</f>
        <v>0</v>
      </c>
      <c r="E1599">
        <f>'Stitching Log'!E1599</f>
        <v>0</v>
      </c>
      <c r="F1599">
        <f>'Stitching Log'!F1599</f>
        <v>0</v>
      </c>
    </row>
    <row r="1600" spans="1:6">
      <c r="A1600" s="6">
        <f>'Stitching Log'!A1600</f>
        <v>0</v>
      </c>
      <c r="B1600">
        <f>'Stitching Log'!B1600</f>
        <v>0</v>
      </c>
      <c r="C1600">
        <f>'Stitching Log'!C1600</f>
        <v>0</v>
      </c>
      <c r="D1600">
        <f>'Stitching Log'!D1600</f>
        <v>0</v>
      </c>
      <c r="E1600">
        <f>'Stitching Log'!E1600</f>
        <v>0</v>
      </c>
      <c r="F1600">
        <f>'Stitching Log'!F1600</f>
        <v>0</v>
      </c>
    </row>
    <row r="1601" spans="1:6">
      <c r="A1601" s="6">
        <f>'Stitching Log'!A1601</f>
        <v>0</v>
      </c>
      <c r="B1601">
        <f>'Stitching Log'!B1601</f>
        <v>0</v>
      </c>
      <c r="C1601">
        <f>'Stitching Log'!C1601</f>
        <v>0</v>
      </c>
      <c r="D1601">
        <f>'Stitching Log'!D1601</f>
        <v>0</v>
      </c>
      <c r="E1601">
        <f>'Stitching Log'!E1601</f>
        <v>0</v>
      </c>
      <c r="F1601">
        <f>'Stitching Log'!F1601</f>
        <v>0</v>
      </c>
    </row>
    <row r="1602" spans="1:6">
      <c r="A1602" s="6">
        <f>'Stitching Log'!A1602</f>
        <v>0</v>
      </c>
      <c r="B1602">
        <f>'Stitching Log'!B1602</f>
        <v>0</v>
      </c>
      <c r="C1602">
        <f>'Stitching Log'!C1602</f>
        <v>0</v>
      </c>
      <c r="D1602">
        <f>'Stitching Log'!D1602</f>
        <v>0</v>
      </c>
      <c r="E1602">
        <f>'Stitching Log'!E1602</f>
        <v>0</v>
      </c>
      <c r="F1602">
        <f>'Stitching Log'!F1602</f>
        <v>0</v>
      </c>
    </row>
    <row r="1603" spans="1:6">
      <c r="A1603" s="6">
        <f>'Stitching Log'!A1603</f>
        <v>0</v>
      </c>
      <c r="B1603">
        <f>'Stitching Log'!B1603</f>
        <v>0</v>
      </c>
      <c r="C1603">
        <f>'Stitching Log'!C1603</f>
        <v>0</v>
      </c>
      <c r="D1603">
        <f>'Stitching Log'!D1603</f>
        <v>0</v>
      </c>
      <c r="E1603">
        <f>'Stitching Log'!E1603</f>
        <v>0</v>
      </c>
      <c r="F1603">
        <f>'Stitching Log'!F1603</f>
        <v>0</v>
      </c>
    </row>
    <row r="1604" spans="1:6">
      <c r="A1604" s="6">
        <f>'Stitching Log'!A1604</f>
        <v>0</v>
      </c>
      <c r="B1604">
        <f>'Stitching Log'!B1604</f>
        <v>0</v>
      </c>
      <c r="C1604">
        <f>'Stitching Log'!C1604</f>
        <v>0</v>
      </c>
      <c r="D1604">
        <f>'Stitching Log'!D1604</f>
        <v>0</v>
      </c>
      <c r="E1604">
        <f>'Stitching Log'!E1604</f>
        <v>0</v>
      </c>
      <c r="F1604">
        <f>'Stitching Log'!F1604</f>
        <v>0</v>
      </c>
    </row>
    <row r="1605" spans="1:6">
      <c r="A1605" s="6">
        <f>'Stitching Log'!A1605</f>
        <v>0</v>
      </c>
      <c r="B1605">
        <f>'Stitching Log'!B1605</f>
        <v>0</v>
      </c>
      <c r="C1605">
        <f>'Stitching Log'!C1605</f>
        <v>0</v>
      </c>
      <c r="D1605">
        <f>'Stitching Log'!D1605</f>
        <v>0</v>
      </c>
      <c r="E1605">
        <f>'Stitching Log'!E1605</f>
        <v>0</v>
      </c>
      <c r="F1605">
        <f>'Stitching Log'!F1605</f>
        <v>0</v>
      </c>
    </row>
    <row r="1606" spans="1:6">
      <c r="A1606" s="6">
        <f>'Stitching Log'!A1606</f>
        <v>0</v>
      </c>
      <c r="B1606">
        <f>'Stitching Log'!B1606</f>
        <v>0</v>
      </c>
      <c r="C1606">
        <f>'Stitching Log'!C1606</f>
        <v>0</v>
      </c>
      <c r="D1606">
        <f>'Stitching Log'!D1606</f>
        <v>0</v>
      </c>
      <c r="E1606">
        <f>'Stitching Log'!E1606</f>
        <v>0</v>
      </c>
      <c r="F1606">
        <f>'Stitching Log'!F1606</f>
        <v>0</v>
      </c>
    </row>
    <row r="1607" spans="1:6">
      <c r="A1607" s="6">
        <f>'Stitching Log'!A1607</f>
        <v>0</v>
      </c>
      <c r="B1607">
        <f>'Stitching Log'!B1607</f>
        <v>0</v>
      </c>
      <c r="C1607">
        <f>'Stitching Log'!C1607</f>
        <v>0</v>
      </c>
      <c r="D1607">
        <f>'Stitching Log'!D1607</f>
        <v>0</v>
      </c>
      <c r="E1607">
        <f>'Stitching Log'!E1607</f>
        <v>0</v>
      </c>
      <c r="F1607">
        <f>'Stitching Log'!F1607</f>
        <v>0</v>
      </c>
    </row>
    <row r="1608" spans="1:6">
      <c r="A1608" s="6">
        <f>'Stitching Log'!A1608</f>
        <v>0</v>
      </c>
      <c r="B1608">
        <f>'Stitching Log'!B1608</f>
        <v>0</v>
      </c>
      <c r="C1608">
        <f>'Stitching Log'!C1608</f>
        <v>0</v>
      </c>
      <c r="D1608">
        <f>'Stitching Log'!D1608</f>
        <v>0</v>
      </c>
      <c r="E1608">
        <f>'Stitching Log'!E1608</f>
        <v>0</v>
      </c>
      <c r="F1608">
        <f>'Stitching Log'!F1608</f>
        <v>0</v>
      </c>
    </row>
    <row r="1609" spans="1:6">
      <c r="A1609" s="6">
        <f>'Stitching Log'!A1609</f>
        <v>0</v>
      </c>
      <c r="B1609">
        <f>'Stitching Log'!B1609</f>
        <v>0</v>
      </c>
      <c r="C1609">
        <f>'Stitching Log'!C1609</f>
        <v>0</v>
      </c>
      <c r="D1609">
        <f>'Stitching Log'!D1609</f>
        <v>0</v>
      </c>
      <c r="E1609">
        <f>'Stitching Log'!E1609</f>
        <v>0</v>
      </c>
      <c r="F1609">
        <f>'Stitching Log'!F1609</f>
        <v>0</v>
      </c>
    </row>
    <row r="1610" spans="1:6">
      <c r="A1610" s="6">
        <f>'Stitching Log'!A1610</f>
        <v>0</v>
      </c>
      <c r="B1610">
        <f>'Stitching Log'!B1610</f>
        <v>0</v>
      </c>
      <c r="C1610">
        <f>'Stitching Log'!C1610</f>
        <v>0</v>
      </c>
      <c r="D1610">
        <f>'Stitching Log'!D1610</f>
        <v>0</v>
      </c>
      <c r="E1610">
        <f>'Stitching Log'!E1610</f>
        <v>0</v>
      </c>
      <c r="F1610">
        <f>'Stitching Log'!F1610</f>
        <v>0</v>
      </c>
    </row>
    <row r="1611" spans="1:6">
      <c r="A1611" s="6">
        <f>'Stitching Log'!A1611</f>
        <v>0</v>
      </c>
      <c r="B1611">
        <f>'Stitching Log'!B1611</f>
        <v>0</v>
      </c>
      <c r="C1611">
        <f>'Stitching Log'!C1611</f>
        <v>0</v>
      </c>
      <c r="D1611">
        <f>'Stitching Log'!D1611</f>
        <v>0</v>
      </c>
      <c r="E1611">
        <f>'Stitching Log'!E1611</f>
        <v>0</v>
      </c>
      <c r="F1611">
        <f>'Stitching Log'!F1611</f>
        <v>0</v>
      </c>
    </row>
    <row r="1612" spans="1:6">
      <c r="A1612" s="6">
        <f>'Stitching Log'!A1612</f>
        <v>0</v>
      </c>
      <c r="B1612">
        <f>'Stitching Log'!B1612</f>
        <v>0</v>
      </c>
      <c r="C1612">
        <f>'Stitching Log'!C1612</f>
        <v>0</v>
      </c>
      <c r="D1612">
        <f>'Stitching Log'!D1612</f>
        <v>0</v>
      </c>
      <c r="E1612">
        <f>'Stitching Log'!E1612</f>
        <v>0</v>
      </c>
      <c r="F1612">
        <f>'Stitching Log'!F1612</f>
        <v>0</v>
      </c>
    </row>
    <row r="1613" spans="1:6">
      <c r="A1613" s="6">
        <f>'Stitching Log'!A1613</f>
        <v>0</v>
      </c>
      <c r="B1613">
        <f>'Stitching Log'!B1613</f>
        <v>0</v>
      </c>
      <c r="C1613">
        <f>'Stitching Log'!C1613</f>
        <v>0</v>
      </c>
      <c r="D1613">
        <f>'Stitching Log'!D1613</f>
        <v>0</v>
      </c>
      <c r="E1613">
        <f>'Stitching Log'!E1613</f>
        <v>0</v>
      </c>
      <c r="F1613">
        <f>'Stitching Log'!F1613</f>
        <v>0</v>
      </c>
    </row>
    <row r="1614" spans="1:6">
      <c r="A1614" s="6">
        <f>'Stitching Log'!A1614</f>
        <v>0</v>
      </c>
      <c r="B1614">
        <f>'Stitching Log'!B1614</f>
        <v>0</v>
      </c>
      <c r="C1614">
        <f>'Stitching Log'!C1614</f>
        <v>0</v>
      </c>
      <c r="D1614">
        <f>'Stitching Log'!D1614</f>
        <v>0</v>
      </c>
      <c r="E1614">
        <f>'Stitching Log'!E1614</f>
        <v>0</v>
      </c>
      <c r="F1614">
        <f>'Stitching Log'!F1614</f>
        <v>0</v>
      </c>
    </row>
    <row r="1615" spans="1:6">
      <c r="A1615" s="6">
        <f>'Stitching Log'!A1615</f>
        <v>0</v>
      </c>
      <c r="B1615">
        <f>'Stitching Log'!B1615</f>
        <v>0</v>
      </c>
      <c r="C1615">
        <f>'Stitching Log'!C1615</f>
        <v>0</v>
      </c>
      <c r="D1615">
        <f>'Stitching Log'!D1615</f>
        <v>0</v>
      </c>
      <c r="E1615">
        <f>'Stitching Log'!E1615</f>
        <v>0</v>
      </c>
      <c r="F1615">
        <f>'Stitching Log'!F1615</f>
        <v>0</v>
      </c>
    </row>
    <row r="1616" spans="1:6">
      <c r="A1616" s="6">
        <f>'Stitching Log'!A1616</f>
        <v>0</v>
      </c>
      <c r="B1616">
        <f>'Stitching Log'!B1616</f>
        <v>0</v>
      </c>
      <c r="C1616">
        <f>'Stitching Log'!C1616</f>
        <v>0</v>
      </c>
      <c r="D1616">
        <f>'Stitching Log'!D1616</f>
        <v>0</v>
      </c>
      <c r="E1616">
        <f>'Stitching Log'!E1616</f>
        <v>0</v>
      </c>
      <c r="F1616">
        <f>'Stitching Log'!F1616</f>
        <v>0</v>
      </c>
    </row>
    <row r="1617" spans="1:6">
      <c r="A1617" s="6">
        <f>'Stitching Log'!A1617</f>
        <v>0</v>
      </c>
      <c r="B1617">
        <f>'Stitching Log'!B1617</f>
        <v>0</v>
      </c>
      <c r="C1617">
        <f>'Stitching Log'!C1617</f>
        <v>0</v>
      </c>
      <c r="D1617">
        <f>'Stitching Log'!D1617</f>
        <v>0</v>
      </c>
      <c r="E1617">
        <f>'Stitching Log'!E1617</f>
        <v>0</v>
      </c>
      <c r="F1617">
        <f>'Stitching Log'!F1617</f>
        <v>0</v>
      </c>
    </row>
    <row r="1618" spans="1:6">
      <c r="A1618" s="6">
        <f>'Stitching Log'!A1618</f>
        <v>0</v>
      </c>
      <c r="B1618">
        <f>'Stitching Log'!B1618</f>
        <v>0</v>
      </c>
      <c r="C1618">
        <f>'Stitching Log'!C1618</f>
        <v>0</v>
      </c>
      <c r="D1618">
        <f>'Stitching Log'!D1618</f>
        <v>0</v>
      </c>
      <c r="E1618">
        <f>'Stitching Log'!E1618</f>
        <v>0</v>
      </c>
      <c r="F1618">
        <f>'Stitching Log'!F1618</f>
        <v>0</v>
      </c>
    </row>
    <row r="1619" spans="1:6">
      <c r="A1619" s="6">
        <f>'Stitching Log'!A1619</f>
        <v>0</v>
      </c>
      <c r="B1619">
        <f>'Stitching Log'!B1619</f>
        <v>0</v>
      </c>
      <c r="C1619">
        <f>'Stitching Log'!C1619</f>
        <v>0</v>
      </c>
      <c r="D1619">
        <f>'Stitching Log'!D1619</f>
        <v>0</v>
      </c>
      <c r="E1619">
        <f>'Stitching Log'!E1619</f>
        <v>0</v>
      </c>
      <c r="F1619">
        <f>'Stitching Log'!F1619</f>
        <v>0</v>
      </c>
    </row>
    <row r="1620" spans="1:6">
      <c r="A1620" s="6">
        <f>'Stitching Log'!A1620</f>
        <v>0</v>
      </c>
      <c r="B1620">
        <f>'Stitching Log'!B1620</f>
        <v>0</v>
      </c>
      <c r="C1620">
        <f>'Stitching Log'!C1620</f>
        <v>0</v>
      </c>
      <c r="D1620">
        <f>'Stitching Log'!D1620</f>
        <v>0</v>
      </c>
      <c r="E1620">
        <f>'Stitching Log'!E1620</f>
        <v>0</v>
      </c>
      <c r="F1620">
        <f>'Stitching Log'!F1620</f>
        <v>0</v>
      </c>
    </row>
    <row r="1621" spans="1:6">
      <c r="A1621" s="6">
        <f>'Stitching Log'!A1621</f>
        <v>0</v>
      </c>
      <c r="B1621">
        <f>'Stitching Log'!B1621</f>
        <v>0</v>
      </c>
      <c r="C1621">
        <f>'Stitching Log'!C1621</f>
        <v>0</v>
      </c>
      <c r="D1621">
        <f>'Stitching Log'!D1621</f>
        <v>0</v>
      </c>
      <c r="E1621">
        <f>'Stitching Log'!E1621</f>
        <v>0</v>
      </c>
      <c r="F1621">
        <f>'Stitching Log'!F1621</f>
        <v>0</v>
      </c>
    </row>
    <row r="1622" spans="1:6">
      <c r="A1622" s="6">
        <f>'Stitching Log'!A1622</f>
        <v>0</v>
      </c>
      <c r="B1622">
        <f>'Stitching Log'!B1622</f>
        <v>0</v>
      </c>
      <c r="C1622">
        <f>'Stitching Log'!C1622</f>
        <v>0</v>
      </c>
      <c r="D1622">
        <f>'Stitching Log'!D1622</f>
        <v>0</v>
      </c>
      <c r="E1622">
        <f>'Stitching Log'!E1622</f>
        <v>0</v>
      </c>
      <c r="F1622">
        <f>'Stitching Log'!F1622</f>
        <v>0</v>
      </c>
    </row>
    <row r="1623" spans="1:6">
      <c r="A1623" s="6">
        <f>'Stitching Log'!A1623</f>
        <v>0</v>
      </c>
      <c r="B1623">
        <f>'Stitching Log'!B1623</f>
        <v>0</v>
      </c>
      <c r="C1623">
        <f>'Stitching Log'!C1623</f>
        <v>0</v>
      </c>
      <c r="D1623">
        <f>'Stitching Log'!D1623</f>
        <v>0</v>
      </c>
      <c r="E1623">
        <f>'Stitching Log'!E1623</f>
        <v>0</v>
      </c>
      <c r="F1623">
        <f>'Stitching Log'!F1623</f>
        <v>0</v>
      </c>
    </row>
    <row r="1624" spans="1:6">
      <c r="A1624" s="6">
        <f>'Stitching Log'!A1624</f>
        <v>0</v>
      </c>
      <c r="B1624">
        <f>'Stitching Log'!B1624</f>
        <v>0</v>
      </c>
      <c r="C1624">
        <f>'Stitching Log'!C1624</f>
        <v>0</v>
      </c>
      <c r="D1624">
        <f>'Stitching Log'!D1624</f>
        <v>0</v>
      </c>
      <c r="E1624">
        <f>'Stitching Log'!E1624</f>
        <v>0</v>
      </c>
      <c r="F1624">
        <f>'Stitching Log'!F1624</f>
        <v>0</v>
      </c>
    </row>
    <row r="1625" spans="1:6">
      <c r="A1625" s="6">
        <f>'Stitching Log'!A1625</f>
        <v>0</v>
      </c>
      <c r="B1625">
        <f>'Stitching Log'!B1625</f>
        <v>0</v>
      </c>
      <c r="C1625">
        <f>'Stitching Log'!C1625</f>
        <v>0</v>
      </c>
      <c r="D1625">
        <f>'Stitching Log'!D1625</f>
        <v>0</v>
      </c>
      <c r="E1625">
        <f>'Stitching Log'!E1625</f>
        <v>0</v>
      </c>
      <c r="F1625">
        <f>'Stitching Log'!F1625</f>
        <v>0</v>
      </c>
    </row>
    <row r="1626" spans="1:6">
      <c r="A1626" s="6">
        <f>'Stitching Log'!A1626</f>
        <v>0</v>
      </c>
      <c r="B1626">
        <f>'Stitching Log'!B1626</f>
        <v>0</v>
      </c>
      <c r="C1626">
        <f>'Stitching Log'!C1626</f>
        <v>0</v>
      </c>
      <c r="D1626">
        <f>'Stitching Log'!D1626</f>
        <v>0</v>
      </c>
      <c r="E1626">
        <f>'Stitching Log'!E1626</f>
        <v>0</v>
      </c>
      <c r="F1626">
        <f>'Stitching Log'!F1626</f>
        <v>0</v>
      </c>
    </row>
    <row r="1627" spans="1:6">
      <c r="A1627" s="6">
        <f>'Stitching Log'!A1627</f>
        <v>0</v>
      </c>
      <c r="B1627">
        <f>'Stitching Log'!B1627</f>
        <v>0</v>
      </c>
      <c r="C1627">
        <f>'Stitching Log'!C1627</f>
        <v>0</v>
      </c>
      <c r="D1627">
        <f>'Stitching Log'!D1627</f>
        <v>0</v>
      </c>
      <c r="E1627">
        <f>'Stitching Log'!E1627</f>
        <v>0</v>
      </c>
      <c r="F1627">
        <f>'Stitching Log'!F1627</f>
        <v>0</v>
      </c>
    </row>
    <row r="1628" spans="1:6">
      <c r="A1628" s="6">
        <f>'Stitching Log'!A1628</f>
        <v>0</v>
      </c>
      <c r="B1628">
        <f>'Stitching Log'!B1628</f>
        <v>0</v>
      </c>
      <c r="C1628">
        <f>'Stitching Log'!C1628</f>
        <v>0</v>
      </c>
      <c r="D1628">
        <f>'Stitching Log'!D1628</f>
        <v>0</v>
      </c>
      <c r="E1628">
        <f>'Stitching Log'!E1628</f>
        <v>0</v>
      </c>
      <c r="F1628">
        <f>'Stitching Log'!F1628</f>
        <v>0</v>
      </c>
    </row>
    <row r="1629" spans="1:6">
      <c r="A1629" s="6">
        <f>'Stitching Log'!A1629</f>
        <v>0</v>
      </c>
      <c r="B1629">
        <f>'Stitching Log'!B1629</f>
        <v>0</v>
      </c>
      <c r="C1629">
        <f>'Stitching Log'!C1629</f>
        <v>0</v>
      </c>
      <c r="D1629">
        <f>'Stitching Log'!D1629</f>
        <v>0</v>
      </c>
      <c r="E1629">
        <f>'Stitching Log'!E1629</f>
        <v>0</v>
      </c>
      <c r="F1629">
        <f>'Stitching Log'!F1629</f>
        <v>0</v>
      </c>
    </row>
    <row r="1630" spans="1:6">
      <c r="A1630" s="6">
        <f>'Stitching Log'!A1630</f>
        <v>0</v>
      </c>
      <c r="B1630">
        <f>'Stitching Log'!B1630</f>
        <v>0</v>
      </c>
      <c r="C1630">
        <f>'Stitching Log'!C1630</f>
        <v>0</v>
      </c>
      <c r="D1630">
        <f>'Stitching Log'!D1630</f>
        <v>0</v>
      </c>
      <c r="E1630">
        <f>'Stitching Log'!E1630</f>
        <v>0</v>
      </c>
      <c r="F1630">
        <f>'Stitching Log'!F1630</f>
        <v>0</v>
      </c>
    </row>
    <row r="1631" spans="1:6">
      <c r="A1631" s="6">
        <f>'Stitching Log'!A1631</f>
        <v>0</v>
      </c>
      <c r="B1631">
        <f>'Stitching Log'!B1631</f>
        <v>0</v>
      </c>
      <c r="C1631">
        <f>'Stitching Log'!C1631</f>
        <v>0</v>
      </c>
      <c r="D1631">
        <f>'Stitching Log'!D1631</f>
        <v>0</v>
      </c>
      <c r="E1631">
        <f>'Stitching Log'!E1631</f>
        <v>0</v>
      </c>
      <c r="F1631">
        <f>'Stitching Log'!F1631</f>
        <v>0</v>
      </c>
    </row>
    <row r="1632" spans="1:6">
      <c r="A1632" s="6">
        <f>'Stitching Log'!A1632</f>
        <v>0</v>
      </c>
      <c r="B1632">
        <f>'Stitching Log'!B1632</f>
        <v>0</v>
      </c>
      <c r="C1632">
        <f>'Stitching Log'!C1632</f>
        <v>0</v>
      </c>
      <c r="D1632">
        <f>'Stitching Log'!D1632</f>
        <v>0</v>
      </c>
      <c r="E1632">
        <f>'Stitching Log'!E1632</f>
        <v>0</v>
      </c>
      <c r="F1632">
        <f>'Stitching Log'!F1632</f>
        <v>0</v>
      </c>
    </row>
    <row r="1633" spans="1:6">
      <c r="A1633" s="6">
        <f>'Stitching Log'!A1633</f>
        <v>0</v>
      </c>
      <c r="B1633">
        <f>'Stitching Log'!B1633</f>
        <v>0</v>
      </c>
      <c r="C1633">
        <f>'Stitching Log'!C1633</f>
        <v>0</v>
      </c>
      <c r="D1633">
        <f>'Stitching Log'!D1633</f>
        <v>0</v>
      </c>
      <c r="E1633">
        <f>'Stitching Log'!E1633</f>
        <v>0</v>
      </c>
      <c r="F1633">
        <f>'Stitching Log'!F1633</f>
        <v>0</v>
      </c>
    </row>
    <row r="1634" spans="1:6">
      <c r="A1634" s="6">
        <f>'Stitching Log'!A1634</f>
        <v>0</v>
      </c>
      <c r="B1634">
        <f>'Stitching Log'!B1634</f>
        <v>0</v>
      </c>
      <c r="C1634">
        <f>'Stitching Log'!C1634</f>
        <v>0</v>
      </c>
      <c r="D1634">
        <f>'Stitching Log'!D1634</f>
        <v>0</v>
      </c>
      <c r="E1634">
        <f>'Stitching Log'!E1634</f>
        <v>0</v>
      </c>
      <c r="F1634">
        <f>'Stitching Log'!F1634</f>
        <v>0</v>
      </c>
    </row>
    <row r="1635" spans="1:6">
      <c r="A1635" s="6">
        <f>'Stitching Log'!A1635</f>
        <v>0</v>
      </c>
      <c r="B1635">
        <f>'Stitching Log'!B1635</f>
        <v>0</v>
      </c>
      <c r="C1635">
        <f>'Stitching Log'!C1635</f>
        <v>0</v>
      </c>
      <c r="D1635">
        <f>'Stitching Log'!D1635</f>
        <v>0</v>
      </c>
      <c r="E1635">
        <f>'Stitching Log'!E1635</f>
        <v>0</v>
      </c>
      <c r="F1635">
        <f>'Stitching Log'!F1635</f>
        <v>0</v>
      </c>
    </row>
    <row r="1636" spans="1:6">
      <c r="A1636" s="6">
        <f>'Stitching Log'!A1636</f>
        <v>0</v>
      </c>
      <c r="B1636">
        <f>'Stitching Log'!B1636</f>
        <v>0</v>
      </c>
      <c r="C1636">
        <f>'Stitching Log'!C1636</f>
        <v>0</v>
      </c>
      <c r="D1636">
        <f>'Stitching Log'!D1636</f>
        <v>0</v>
      </c>
      <c r="E1636">
        <f>'Stitching Log'!E1636</f>
        <v>0</v>
      </c>
      <c r="F1636">
        <f>'Stitching Log'!F1636</f>
        <v>0</v>
      </c>
    </row>
    <row r="1637" spans="1:6">
      <c r="A1637" s="6">
        <f>'Stitching Log'!A1637</f>
        <v>0</v>
      </c>
      <c r="B1637">
        <f>'Stitching Log'!B1637</f>
        <v>0</v>
      </c>
      <c r="C1637">
        <f>'Stitching Log'!C1637</f>
        <v>0</v>
      </c>
      <c r="D1637">
        <f>'Stitching Log'!D1637</f>
        <v>0</v>
      </c>
      <c r="E1637">
        <f>'Stitching Log'!E1637</f>
        <v>0</v>
      </c>
      <c r="F1637">
        <f>'Stitching Log'!F1637</f>
        <v>0</v>
      </c>
    </row>
    <row r="1638" spans="1:6">
      <c r="A1638" s="6">
        <f>'Stitching Log'!A1638</f>
        <v>0</v>
      </c>
      <c r="B1638">
        <f>'Stitching Log'!B1638</f>
        <v>0</v>
      </c>
      <c r="C1638">
        <f>'Stitching Log'!C1638</f>
        <v>0</v>
      </c>
      <c r="D1638">
        <f>'Stitching Log'!D1638</f>
        <v>0</v>
      </c>
      <c r="E1638">
        <f>'Stitching Log'!E1638</f>
        <v>0</v>
      </c>
      <c r="F1638">
        <f>'Stitching Log'!F1638</f>
        <v>0</v>
      </c>
    </row>
    <row r="1639" spans="1:6">
      <c r="A1639" s="6">
        <f>'Stitching Log'!A1639</f>
        <v>0</v>
      </c>
      <c r="B1639">
        <f>'Stitching Log'!B1639</f>
        <v>0</v>
      </c>
      <c r="C1639">
        <f>'Stitching Log'!C1639</f>
        <v>0</v>
      </c>
      <c r="D1639">
        <f>'Stitching Log'!D1639</f>
        <v>0</v>
      </c>
      <c r="E1639">
        <f>'Stitching Log'!E1639</f>
        <v>0</v>
      </c>
      <c r="F1639">
        <f>'Stitching Log'!F1639</f>
        <v>0</v>
      </c>
    </row>
    <row r="1640" spans="1:6">
      <c r="A1640" s="6">
        <f>'Stitching Log'!A1640</f>
        <v>0</v>
      </c>
      <c r="B1640">
        <f>'Stitching Log'!B1640</f>
        <v>0</v>
      </c>
      <c r="C1640">
        <f>'Stitching Log'!C1640</f>
        <v>0</v>
      </c>
      <c r="D1640">
        <f>'Stitching Log'!D1640</f>
        <v>0</v>
      </c>
      <c r="E1640">
        <f>'Stitching Log'!E1640</f>
        <v>0</v>
      </c>
      <c r="F1640">
        <f>'Stitching Log'!F1640</f>
        <v>0</v>
      </c>
    </row>
    <row r="1641" spans="1:6">
      <c r="A1641" s="6">
        <f>'Stitching Log'!A1641</f>
        <v>0</v>
      </c>
      <c r="B1641">
        <f>'Stitching Log'!B1641</f>
        <v>0</v>
      </c>
      <c r="C1641">
        <f>'Stitching Log'!C1641</f>
        <v>0</v>
      </c>
      <c r="D1641">
        <f>'Stitching Log'!D1641</f>
        <v>0</v>
      </c>
      <c r="E1641">
        <f>'Stitching Log'!E1641</f>
        <v>0</v>
      </c>
      <c r="F1641">
        <f>'Stitching Log'!F1641</f>
        <v>0</v>
      </c>
    </row>
    <row r="1642" spans="1:6">
      <c r="A1642" s="6">
        <f>'Stitching Log'!A1642</f>
        <v>0</v>
      </c>
      <c r="B1642">
        <f>'Stitching Log'!B1642</f>
        <v>0</v>
      </c>
      <c r="C1642">
        <f>'Stitching Log'!C1642</f>
        <v>0</v>
      </c>
      <c r="D1642">
        <f>'Stitching Log'!D1642</f>
        <v>0</v>
      </c>
      <c r="E1642">
        <f>'Stitching Log'!E1642</f>
        <v>0</v>
      </c>
      <c r="F1642">
        <f>'Stitching Log'!F1642</f>
        <v>0</v>
      </c>
    </row>
    <row r="1643" spans="1:6">
      <c r="A1643" s="6">
        <f>'Stitching Log'!A1643</f>
        <v>0</v>
      </c>
      <c r="B1643">
        <f>'Stitching Log'!B1643</f>
        <v>0</v>
      </c>
      <c r="C1643">
        <f>'Stitching Log'!C1643</f>
        <v>0</v>
      </c>
      <c r="D1643">
        <f>'Stitching Log'!D1643</f>
        <v>0</v>
      </c>
      <c r="E1643">
        <f>'Stitching Log'!E1643</f>
        <v>0</v>
      </c>
      <c r="F1643">
        <f>'Stitching Log'!F1643</f>
        <v>0</v>
      </c>
    </row>
    <row r="1644" spans="1:6">
      <c r="A1644" s="6">
        <f>'Stitching Log'!A1644</f>
        <v>0</v>
      </c>
      <c r="B1644">
        <f>'Stitching Log'!B1644</f>
        <v>0</v>
      </c>
      <c r="C1644">
        <f>'Stitching Log'!C1644</f>
        <v>0</v>
      </c>
      <c r="D1644">
        <f>'Stitching Log'!D1644</f>
        <v>0</v>
      </c>
      <c r="E1644">
        <f>'Stitching Log'!E1644</f>
        <v>0</v>
      </c>
      <c r="F1644">
        <f>'Stitching Log'!F1644</f>
        <v>0</v>
      </c>
    </row>
    <row r="1645" spans="1:6">
      <c r="A1645" s="6">
        <f>'Stitching Log'!A1645</f>
        <v>0</v>
      </c>
      <c r="B1645">
        <f>'Stitching Log'!B1645</f>
        <v>0</v>
      </c>
      <c r="C1645">
        <f>'Stitching Log'!C1645</f>
        <v>0</v>
      </c>
      <c r="D1645">
        <f>'Stitching Log'!D1645</f>
        <v>0</v>
      </c>
      <c r="E1645">
        <f>'Stitching Log'!E1645</f>
        <v>0</v>
      </c>
      <c r="F1645">
        <f>'Stitching Log'!F1645</f>
        <v>0</v>
      </c>
    </row>
    <row r="1646" spans="1:6">
      <c r="A1646" s="6">
        <f>'Stitching Log'!A1646</f>
        <v>0</v>
      </c>
      <c r="B1646">
        <f>'Stitching Log'!B1646</f>
        <v>0</v>
      </c>
      <c r="C1646">
        <f>'Stitching Log'!C1646</f>
        <v>0</v>
      </c>
      <c r="D1646">
        <f>'Stitching Log'!D1646</f>
        <v>0</v>
      </c>
      <c r="E1646">
        <f>'Stitching Log'!E1646</f>
        <v>0</v>
      </c>
      <c r="F1646">
        <f>'Stitching Log'!F1646</f>
        <v>0</v>
      </c>
    </row>
    <row r="1647" spans="1:6">
      <c r="A1647" s="6">
        <f>'Stitching Log'!A1647</f>
        <v>0</v>
      </c>
      <c r="B1647">
        <f>'Stitching Log'!B1647</f>
        <v>0</v>
      </c>
      <c r="C1647">
        <f>'Stitching Log'!C1647</f>
        <v>0</v>
      </c>
      <c r="D1647">
        <f>'Stitching Log'!D1647</f>
        <v>0</v>
      </c>
      <c r="E1647">
        <f>'Stitching Log'!E1647</f>
        <v>0</v>
      </c>
      <c r="F1647">
        <f>'Stitching Log'!F1647</f>
        <v>0</v>
      </c>
    </row>
    <row r="1648" spans="1:6">
      <c r="A1648" s="6">
        <f>'Stitching Log'!A1648</f>
        <v>0</v>
      </c>
      <c r="B1648">
        <f>'Stitching Log'!B1648</f>
        <v>0</v>
      </c>
      <c r="C1648">
        <f>'Stitching Log'!C1648</f>
        <v>0</v>
      </c>
      <c r="D1648">
        <f>'Stitching Log'!D1648</f>
        <v>0</v>
      </c>
      <c r="E1648">
        <f>'Stitching Log'!E1648</f>
        <v>0</v>
      </c>
      <c r="F1648">
        <f>'Stitching Log'!F1648</f>
        <v>0</v>
      </c>
    </row>
    <row r="1649" spans="1:6">
      <c r="A1649" s="6">
        <f>'Stitching Log'!A1649</f>
        <v>0</v>
      </c>
      <c r="B1649">
        <f>'Stitching Log'!B1649</f>
        <v>0</v>
      </c>
      <c r="C1649">
        <f>'Stitching Log'!C1649</f>
        <v>0</v>
      </c>
      <c r="D1649">
        <f>'Stitching Log'!D1649</f>
        <v>0</v>
      </c>
      <c r="E1649">
        <f>'Stitching Log'!E1649</f>
        <v>0</v>
      </c>
      <c r="F1649">
        <f>'Stitching Log'!F1649</f>
        <v>0</v>
      </c>
    </row>
    <row r="1650" spans="1:6">
      <c r="A1650" s="6">
        <f>'Stitching Log'!A1650</f>
        <v>0</v>
      </c>
      <c r="B1650">
        <f>'Stitching Log'!B1650</f>
        <v>0</v>
      </c>
      <c r="C1650">
        <f>'Stitching Log'!C1650</f>
        <v>0</v>
      </c>
      <c r="D1650">
        <f>'Stitching Log'!D1650</f>
        <v>0</v>
      </c>
      <c r="E1650">
        <f>'Stitching Log'!E1650</f>
        <v>0</v>
      </c>
      <c r="F1650">
        <f>'Stitching Log'!F1650</f>
        <v>0</v>
      </c>
    </row>
    <row r="1651" spans="1:6">
      <c r="A1651" s="6">
        <f>'Stitching Log'!A1651</f>
        <v>0</v>
      </c>
      <c r="B1651">
        <f>'Stitching Log'!B1651</f>
        <v>0</v>
      </c>
      <c r="C1651">
        <f>'Stitching Log'!C1651</f>
        <v>0</v>
      </c>
      <c r="D1651">
        <f>'Stitching Log'!D1651</f>
        <v>0</v>
      </c>
      <c r="E1651">
        <f>'Stitching Log'!E1651</f>
        <v>0</v>
      </c>
      <c r="F1651">
        <f>'Stitching Log'!F1651</f>
        <v>0</v>
      </c>
    </row>
    <row r="1652" spans="1:6">
      <c r="A1652" s="6">
        <f>'Stitching Log'!A1652</f>
        <v>0</v>
      </c>
      <c r="B1652">
        <f>'Stitching Log'!B1652</f>
        <v>0</v>
      </c>
      <c r="C1652">
        <f>'Stitching Log'!C1652</f>
        <v>0</v>
      </c>
      <c r="D1652">
        <f>'Stitching Log'!D1652</f>
        <v>0</v>
      </c>
      <c r="E1652">
        <f>'Stitching Log'!E1652</f>
        <v>0</v>
      </c>
      <c r="F1652">
        <f>'Stitching Log'!F1652</f>
        <v>0</v>
      </c>
    </row>
    <row r="1653" spans="1:6">
      <c r="A1653" s="6">
        <f>'Stitching Log'!A1653</f>
        <v>0</v>
      </c>
      <c r="B1653">
        <f>'Stitching Log'!B1653</f>
        <v>0</v>
      </c>
      <c r="C1653">
        <f>'Stitching Log'!C1653</f>
        <v>0</v>
      </c>
      <c r="D1653">
        <f>'Stitching Log'!D1653</f>
        <v>0</v>
      </c>
      <c r="E1653">
        <f>'Stitching Log'!E1653</f>
        <v>0</v>
      </c>
      <c r="F1653">
        <f>'Stitching Log'!F1653</f>
        <v>0</v>
      </c>
    </row>
    <row r="1654" spans="1:6">
      <c r="A1654" s="6">
        <f>'Stitching Log'!A1654</f>
        <v>0</v>
      </c>
      <c r="B1654">
        <f>'Stitching Log'!B1654</f>
        <v>0</v>
      </c>
      <c r="C1654">
        <f>'Stitching Log'!C1654</f>
        <v>0</v>
      </c>
      <c r="D1654">
        <f>'Stitching Log'!D1654</f>
        <v>0</v>
      </c>
      <c r="E1654">
        <f>'Stitching Log'!E1654</f>
        <v>0</v>
      </c>
      <c r="F1654">
        <f>'Stitching Log'!F1654</f>
        <v>0</v>
      </c>
    </row>
    <row r="1655" spans="1:6">
      <c r="A1655" s="6">
        <f>'Stitching Log'!A1655</f>
        <v>0</v>
      </c>
      <c r="B1655">
        <f>'Stitching Log'!B1655</f>
        <v>0</v>
      </c>
      <c r="C1655">
        <f>'Stitching Log'!C1655</f>
        <v>0</v>
      </c>
      <c r="D1655">
        <f>'Stitching Log'!D1655</f>
        <v>0</v>
      </c>
      <c r="E1655">
        <f>'Stitching Log'!E1655</f>
        <v>0</v>
      </c>
      <c r="F1655">
        <f>'Stitching Log'!F1655</f>
        <v>0</v>
      </c>
    </row>
    <row r="1656" spans="1:6">
      <c r="A1656" s="6">
        <f>'Stitching Log'!A1656</f>
        <v>0</v>
      </c>
      <c r="B1656">
        <f>'Stitching Log'!B1656</f>
        <v>0</v>
      </c>
      <c r="C1656">
        <f>'Stitching Log'!C1656</f>
        <v>0</v>
      </c>
      <c r="D1656">
        <f>'Stitching Log'!D1656</f>
        <v>0</v>
      </c>
      <c r="E1656">
        <f>'Stitching Log'!E1656</f>
        <v>0</v>
      </c>
      <c r="F1656">
        <f>'Stitching Log'!F1656</f>
        <v>0</v>
      </c>
    </row>
    <row r="1657" spans="1:6">
      <c r="A1657" s="6">
        <f>'Stitching Log'!A1657</f>
        <v>0</v>
      </c>
      <c r="B1657">
        <f>'Stitching Log'!B1657</f>
        <v>0</v>
      </c>
      <c r="C1657">
        <f>'Stitching Log'!C1657</f>
        <v>0</v>
      </c>
      <c r="D1657">
        <f>'Stitching Log'!D1657</f>
        <v>0</v>
      </c>
      <c r="E1657">
        <f>'Stitching Log'!E1657</f>
        <v>0</v>
      </c>
      <c r="F1657">
        <f>'Stitching Log'!F1657</f>
        <v>0</v>
      </c>
    </row>
    <row r="1658" spans="1:6">
      <c r="A1658" s="6">
        <f>'Stitching Log'!A1658</f>
        <v>0</v>
      </c>
      <c r="B1658">
        <f>'Stitching Log'!B1658</f>
        <v>0</v>
      </c>
      <c r="C1658">
        <f>'Stitching Log'!C1658</f>
        <v>0</v>
      </c>
      <c r="D1658">
        <f>'Stitching Log'!D1658</f>
        <v>0</v>
      </c>
      <c r="E1658">
        <f>'Stitching Log'!E1658</f>
        <v>0</v>
      </c>
      <c r="F1658">
        <f>'Stitching Log'!F1658</f>
        <v>0</v>
      </c>
    </row>
    <row r="1659" spans="1:6">
      <c r="A1659" s="6">
        <f>'Stitching Log'!A1659</f>
        <v>0</v>
      </c>
      <c r="B1659">
        <f>'Stitching Log'!B1659</f>
        <v>0</v>
      </c>
      <c r="C1659">
        <f>'Stitching Log'!C1659</f>
        <v>0</v>
      </c>
      <c r="D1659">
        <f>'Stitching Log'!D1659</f>
        <v>0</v>
      </c>
      <c r="E1659">
        <f>'Stitching Log'!E1659</f>
        <v>0</v>
      </c>
      <c r="F1659">
        <f>'Stitching Log'!F1659</f>
        <v>0</v>
      </c>
    </row>
    <row r="1660" spans="1:6">
      <c r="A1660" s="6">
        <f>'Stitching Log'!A1660</f>
        <v>0</v>
      </c>
      <c r="B1660">
        <f>'Stitching Log'!B1660</f>
        <v>0</v>
      </c>
      <c r="C1660">
        <f>'Stitching Log'!C1660</f>
        <v>0</v>
      </c>
      <c r="D1660">
        <f>'Stitching Log'!D1660</f>
        <v>0</v>
      </c>
      <c r="E1660">
        <f>'Stitching Log'!E1660</f>
        <v>0</v>
      </c>
      <c r="F1660">
        <f>'Stitching Log'!F1660</f>
        <v>0</v>
      </c>
    </row>
    <row r="1661" spans="1:6">
      <c r="A1661" s="6">
        <f>'Stitching Log'!A1661</f>
        <v>0</v>
      </c>
      <c r="B1661">
        <f>'Stitching Log'!B1661</f>
        <v>0</v>
      </c>
      <c r="C1661">
        <f>'Stitching Log'!C1661</f>
        <v>0</v>
      </c>
      <c r="D1661">
        <f>'Stitching Log'!D1661</f>
        <v>0</v>
      </c>
      <c r="E1661">
        <f>'Stitching Log'!E1661</f>
        <v>0</v>
      </c>
      <c r="F1661">
        <f>'Stitching Log'!F1661</f>
        <v>0</v>
      </c>
    </row>
    <row r="1662" spans="1:6">
      <c r="A1662" s="6">
        <f>'Stitching Log'!A1662</f>
        <v>0</v>
      </c>
      <c r="B1662">
        <f>'Stitching Log'!B1662</f>
        <v>0</v>
      </c>
      <c r="C1662">
        <f>'Stitching Log'!C1662</f>
        <v>0</v>
      </c>
      <c r="D1662">
        <f>'Stitching Log'!D1662</f>
        <v>0</v>
      </c>
      <c r="E1662">
        <f>'Stitching Log'!E1662</f>
        <v>0</v>
      </c>
      <c r="F1662">
        <f>'Stitching Log'!F1662</f>
        <v>0</v>
      </c>
    </row>
    <row r="1663" spans="1:6">
      <c r="A1663" s="6">
        <f>'Stitching Log'!A1663</f>
        <v>0</v>
      </c>
      <c r="B1663">
        <f>'Stitching Log'!B1663</f>
        <v>0</v>
      </c>
      <c r="C1663">
        <f>'Stitching Log'!C1663</f>
        <v>0</v>
      </c>
      <c r="D1663">
        <f>'Stitching Log'!D1663</f>
        <v>0</v>
      </c>
      <c r="E1663">
        <f>'Stitching Log'!E1663</f>
        <v>0</v>
      </c>
      <c r="F1663">
        <f>'Stitching Log'!F1663</f>
        <v>0</v>
      </c>
    </row>
    <row r="1664" spans="1:6">
      <c r="A1664" s="6">
        <f>'Stitching Log'!A1664</f>
        <v>0</v>
      </c>
      <c r="B1664">
        <f>'Stitching Log'!B1664</f>
        <v>0</v>
      </c>
      <c r="C1664">
        <f>'Stitching Log'!C1664</f>
        <v>0</v>
      </c>
      <c r="D1664">
        <f>'Stitching Log'!D1664</f>
        <v>0</v>
      </c>
      <c r="E1664">
        <f>'Stitching Log'!E1664</f>
        <v>0</v>
      </c>
      <c r="F1664">
        <f>'Stitching Log'!F1664</f>
        <v>0</v>
      </c>
    </row>
    <row r="1665" spans="1:6">
      <c r="A1665" s="6">
        <f>'Stitching Log'!A1665</f>
        <v>0</v>
      </c>
      <c r="B1665">
        <f>'Stitching Log'!B1665</f>
        <v>0</v>
      </c>
      <c r="C1665">
        <f>'Stitching Log'!C1665</f>
        <v>0</v>
      </c>
      <c r="D1665">
        <f>'Stitching Log'!D1665</f>
        <v>0</v>
      </c>
      <c r="E1665">
        <f>'Stitching Log'!E1665</f>
        <v>0</v>
      </c>
      <c r="F1665">
        <f>'Stitching Log'!F1665</f>
        <v>0</v>
      </c>
    </row>
    <row r="1666" spans="1:6">
      <c r="A1666" s="6">
        <f>'Stitching Log'!A1666</f>
        <v>0</v>
      </c>
      <c r="B1666">
        <f>'Stitching Log'!B1666</f>
        <v>0</v>
      </c>
      <c r="C1666">
        <f>'Stitching Log'!C1666</f>
        <v>0</v>
      </c>
      <c r="D1666">
        <f>'Stitching Log'!D1666</f>
        <v>0</v>
      </c>
      <c r="E1666">
        <f>'Stitching Log'!E1666</f>
        <v>0</v>
      </c>
      <c r="F1666">
        <f>'Stitching Log'!F1666</f>
        <v>0</v>
      </c>
    </row>
    <row r="1667" spans="1:6">
      <c r="A1667" s="6">
        <f>'Stitching Log'!A1667</f>
        <v>0</v>
      </c>
      <c r="B1667">
        <f>'Stitching Log'!B1667</f>
        <v>0</v>
      </c>
      <c r="C1667">
        <f>'Stitching Log'!C1667</f>
        <v>0</v>
      </c>
      <c r="D1667">
        <f>'Stitching Log'!D1667</f>
        <v>0</v>
      </c>
      <c r="E1667">
        <f>'Stitching Log'!E1667</f>
        <v>0</v>
      </c>
      <c r="F1667">
        <f>'Stitching Log'!F1667</f>
        <v>0</v>
      </c>
    </row>
    <row r="1668" spans="1:6">
      <c r="A1668" s="6">
        <f>'Stitching Log'!A1668</f>
        <v>0</v>
      </c>
      <c r="B1668">
        <f>'Stitching Log'!B1668</f>
        <v>0</v>
      </c>
      <c r="C1668">
        <f>'Stitching Log'!C1668</f>
        <v>0</v>
      </c>
      <c r="D1668">
        <f>'Stitching Log'!D1668</f>
        <v>0</v>
      </c>
      <c r="E1668">
        <f>'Stitching Log'!E1668</f>
        <v>0</v>
      </c>
      <c r="F1668">
        <f>'Stitching Log'!F1668</f>
        <v>0</v>
      </c>
    </row>
    <row r="1669" spans="1:6">
      <c r="A1669" s="6">
        <f>'Stitching Log'!A1669</f>
        <v>0</v>
      </c>
      <c r="B1669">
        <f>'Stitching Log'!B1669</f>
        <v>0</v>
      </c>
      <c r="C1669">
        <f>'Stitching Log'!C1669</f>
        <v>0</v>
      </c>
      <c r="D1669">
        <f>'Stitching Log'!D1669</f>
        <v>0</v>
      </c>
      <c r="E1669">
        <f>'Stitching Log'!E1669</f>
        <v>0</v>
      </c>
      <c r="F1669">
        <f>'Stitching Log'!F1669</f>
        <v>0</v>
      </c>
    </row>
    <row r="1670" spans="1:6">
      <c r="A1670" s="6">
        <f>'Stitching Log'!A1670</f>
        <v>0</v>
      </c>
      <c r="B1670">
        <f>'Stitching Log'!B1670</f>
        <v>0</v>
      </c>
      <c r="C1670">
        <f>'Stitching Log'!C1670</f>
        <v>0</v>
      </c>
      <c r="D1670">
        <f>'Stitching Log'!D1670</f>
        <v>0</v>
      </c>
      <c r="E1670">
        <f>'Stitching Log'!E1670</f>
        <v>0</v>
      </c>
      <c r="F1670">
        <f>'Stitching Log'!F1670</f>
        <v>0</v>
      </c>
    </row>
    <row r="1671" spans="1:6">
      <c r="A1671" s="6">
        <f>'Stitching Log'!A1671</f>
        <v>0</v>
      </c>
      <c r="B1671">
        <f>'Stitching Log'!B1671</f>
        <v>0</v>
      </c>
      <c r="C1671">
        <f>'Stitching Log'!C1671</f>
        <v>0</v>
      </c>
      <c r="D1671">
        <f>'Stitching Log'!D1671</f>
        <v>0</v>
      </c>
      <c r="E1671">
        <f>'Stitching Log'!E1671</f>
        <v>0</v>
      </c>
      <c r="F1671">
        <f>'Stitching Log'!F1671</f>
        <v>0</v>
      </c>
    </row>
    <row r="1672" spans="1:6">
      <c r="A1672" s="6">
        <f>'Stitching Log'!A1672</f>
        <v>0</v>
      </c>
      <c r="B1672">
        <f>'Stitching Log'!B1672</f>
        <v>0</v>
      </c>
      <c r="C1672">
        <f>'Stitching Log'!C1672</f>
        <v>0</v>
      </c>
      <c r="D1672">
        <f>'Stitching Log'!D1672</f>
        <v>0</v>
      </c>
      <c r="E1672">
        <f>'Stitching Log'!E1672</f>
        <v>0</v>
      </c>
      <c r="F1672">
        <f>'Stitching Log'!F1672</f>
        <v>0</v>
      </c>
    </row>
    <row r="1673" spans="1:6">
      <c r="A1673" s="6">
        <f>'Stitching Log'!A1673</f>
        <v>0</v>
      </c>
      <c r="B1673">
        <f>'Stitching Log'!B1673</f>
        <v>0</v>
      </c>
      <c r="C1673">
        <f>'Stitching Log'!C1673</f>
        <v>0</v>
      </c>
      <c r="D1673">
        <f>'Stitching Log'!D1673</f>
        <v>0</v>
      </c>
      <c r="E1673">
        <f>'Stitching Log'!E1673</f>
        <v>0</v>
      </c>
      <c r="F1673">
        <f>'Stitching Log'!F1673</f>
        <v>0</v>
      </c>
    </row>
    <row r="1674" spans="1:6">
      <c r="A1674" s="6">
        <f>'Stitching Log'!A1674</f>
        <v>0</v>
      </c>
      <c r="B1674">
        <f>'Stitching Log'!B1674</f>
        <v>0</v>
      </c>
      <c r="C1674">
        <f>'Stitching Log'!C1674</f>
        <v>0</v>
      </c>
      <c r="D1674">
        <f>'Stitching Log'!D1674</f>
        <v>0</v>
      </c>
      <c r="E1674">
        <f>'Stitching Log'!E1674</f>
        <v>0</v>
      </c>
      <c r="F1674">
        <f>'Stitching Log'!F1674</f>
        <v>0</v>
      </c>
    </row>
    <row r="1675" spans="1:6">
      <c r="A1675" s="6">
        <f>'Stitching Log'!A1675</f>
        <v>0</v>
      </c>
      <c r="B1675">
        <f>'Stitching Log'!B1675</f>
        <v>0</v>
      </c>
      <c r="C1675">
        <f>'Stitching Log'!C1675</f>
        <v>0</v>
      </c>
      <c r="D1675">
        <f>'Stitching Log'!D1675</f>
        <v>0</v>
      </c>
      <c r="E1675">
        <f>'Stitching Log'!E1675</f>
        <v>0</v>
      </c>
      <c r="F1675">
        <f>'Stitching Log'!F1675</f>
        <v>0</v>
      </c>
    </row>
    <row r="1676" spans="1:6">
      <c r="A1676" s="6">
        <f>'Stitching Log'!A1676</f>
        <v>0</v>
      </c>
      <c r="B1676">
        <f>'Stitching Log'!B1676</f>
        <v>0</v>
      </c>
      <c r="C1676">
        <f>'Stitching Log'!C1676</f>
        <v>0</v>
      </c>
      <c r="D1676">
        <f>'Stitching Log'!D1676</f>
        <v>0</v>
      </c>
      <c r="E1676">
        <f>'Stitching Log'!E1676</f>
        <v>0</v>
      </c>
      <c r="F1676">
        <f>'Stitching Log'!F1676</f>
        <v>0</v>
      </c>
    </row>
    <row r="1677" spans="1:6">
      <c r="A1677" s="6">
        <f>'Stitching Log'!A1677</f>
        <v>0</v>
      </c>
      <c r="B1677">
        <f>'Stitching Log'!B1677</f>
        <v>0</v>
      </c>
      <c r="C1677">
        <f>'Stitching Log'!C1677</f>
        <v>0</v>
      </c>
      <c r="D1677">
        <f>'Stitching Log'!D1677</f>
        <v>0</v>
      </c>
      <c r="E1677">
        <f>'Stitching Log'!E1677</f>
        <v>0</v>
      </c>
      <c r="F1677">
        <f>'Stitching Log'!F1677</f>
        <v>0</v>
      </c>
    </row>
    <row r="1678" spans="1:6">
      <c r="A1678" s="6">
        <f>'Stitching Log'!A1678</f>
        <v>0</v>
      </c>
      <c r="B1678">
        <f>'Stitching Log'!B1678</f>
        <v>0</v>
      </c>
      <c r="C1678">
        <f>'Stitching Log'!C1678</f>
        <v>0</v>
      </c>
      <c r="D1678">
        <f>'Stitching Log'!D1678</f>
        <v>0</v>
      </c>
      <c r="E1678">
        <f>'Stitching Log'!E1678</f>
        <v>0</v>
      </c>
      <c r="F1678">
        <f>'Stitching Log'!F1678</f>
        <v>0</v>
      </c>
    </row>
    <row r="1679" spans="1:6">
      <c r="A1679" s="6">
        <f>'Stitching Log'!A1679</f>
        <v>0</v>
      </c>
      <c r="B1679">
        <f>'Stitching Log'!B1679</f>
        <v>0</v>
      </c>
      <c r="C1679">
        <f>'Stitching Log'!C1679</f>
        <v>0</v>
      </c>
      <c r="D1679">
        <f>'Stitching Log'!D1679</f>
        <v>0</v>
      </c>
      <c r="E1679">
        <f>'Stitching Log'!E1679</f>
        <v>0</v>
      </c>
      <c r="F1679">
        <f>'Stitching Log'!F1679</f>
        <v>0</v>
      </c>
    </row>
    <row r="1680" spans="1:6">
      <c r="A1680" s="6">
        <f>'Stitching Log'!A1680</f>
        <v>0</v>
      </c>
      <c r="B1680">
        <f>'Stitching Log'!B1680</f>
        <v>0</v>
      </c>
      <c r="C1680">
        <f>'Stitching Log'!C1680</f>
        <v>0</v>
      </c>
      <c r="D1680">
        <f>'Stitching Log'!D1680</f>
        <v>0</v>
      </c>
      <c r="E1680">
        <f>'Stitching Log'!E1680</f>
        <v>0</v>
      </c>
      <c r="F1680">
        <f>'Stitching Log'!F1680</f>
        <v>0</v>
      </c>
    </row>
    <row r="1681" spans="1:6">
      <c r="A1681" s="6">
        <f>'Stitching Log'!A1681</f>
        <v>0</v>
      </c>
      <c r="B1681">
        <f>'Stitching Log'!B1681</f>
        <v>0</v>
      </c>
      <c r="C1681">
        <f>'Stitching Log'!C1681</f>
        <v>0</v>
      </c>
      <c r="D1681">
        <f>'Stitching Log'!D1681</f>
        <v>0</v>
      </c>
      <c r="E1681">
        <f>'Stitching Log'!E1681</f>
        <v>0</v>
      </c>
      <c r="F1681">
        <f>'Stitching Log'!F1681</f>
        <v>0</v>
      </c>
    </row>
    <row r="1682" spans="1:6">
      <c r="A1682" s="6">
        <f>'Stitching Log'!A1682</f>
        <v>0</v>
      </c>
      <c r="B1682">
        <f>'Stitching Log'!B1682</f>
        <v>0</v>
      </c>
      <c r="C1682">
        <f>'Stitching Log'!C1682</f>
        <v>0</v>
      </c>
      <c r="D1682">
        <f>'Stitching Log'!D1682</f>
        <v>0</v>
      </c>
      <c r="E1682">
        <f>'Stitching Log'!E1682</f>
        <v>0</v>
      </c>
      <c r="F1682">
        <f>'Stitching Log'!F1682</f>
        <v>0</v>
      </c>
    </row>
    <row r="1683" spans="1:6">
      <c r="A1683" s="6">
        <f>'Stitching Log'!A1683</f>
        <v>0</v>
      </c>
      <c r="B1683">
        <f>'Stitching Log'!B1683</f>
        <v>0</v>
      </c>
      <c r="C1683">
        <f>'Stitching Log'!C1683</f>
        <v>0</v>
      </c>
      <c r="D1683">
        <f>'Stitching Log'!D1683</f>
        <v>0</v>
      </c>
      <c r="E1683">
        <f>'Stitching Log'!E1683</f>
        <v>0</v>
      </c>
      <c r="F1683">
        <f>'Stitching Log'!F1683</f>
        <v>0</v>
      </c>
    </row>
    <row r="1684" spans="1:6">
      <c r="A1684" s="6">
        <f>'Stitching Log'!A1684</f>
        <v>0</v>
      </c>
      <c r="B1684">
        <f>'Stitching Log'!B1684</f>
        <v>0</v>
      </c>
      <c r="C1684">
        <f>'Stitching Log'!C1684</f>
        <v>0</v>
      </c>
      <c r="D1684">
        <f>'Stitching Log'!D1684</f>
        <v>0</v>
      </c>
      <c r="E1684">
        <f>'Stitching Log'!E1684</f>
        <v>0</v>
      </c>
      <c r="F1684">
        <f>'Stitching Log'!F1684</f>
        <v>0</v>
      </c>
    </row>
    <row r="1685" spans="1:6">
      <c r="A1685" s="6">
        <f>'Stitching Log'!A1685</f>
        <v>0</v>
      </c>
      <c r="B1685">
        <f>'Stitching Log'!B1685</f>
        <v>0</v>
      </c>
      <c r="C1685">
        <f>'Stitching Log'!C1685</f>
        <v>0</v>
      </c>
      <c r="D1685">
        <f>'Stitching Log'!D1685</f>
        <v>0</v>
      </c>
      <c r="E1685">
        <f>'Stitching Log'!E1685</f>
        <v>0</v>
      </c>
      <c r="F1685">
        <f>'Stitching Log'!F1685</f>
        <v>0</v>
      </c>
    </row>
    <row r="1686" spans="1:6">
      <c r="A1686" s="6">
        <f>'Stitching Log'!A1686</f>
        <v>0</v>
      </c>
      <c r="B1686">
        <f>'Stitching Log'!B1686</f>
        <v>0</v>
      </c>
      <c r="C1686">
        <f>'Stitching Log'!C1686</f>
        <v>0</v>
      </c>
      <c r="D1686">
        <f>'Stitching Log'!D1686</f>
        <v>0</v>
      </c>
      <c r="E1686">
        <f>'Stitching Log'!E1686</f>
        <v>0</v>
      </c>
      <c r="F1686">
        <f>'Stitching Log'!F1686</f>
        <v>0</v>
      </c>
    </row>
    <row r="1687" spans="1:6">
      <c r="A1687" s="6">
        <f>'Stitching Log'!A1687</f>
        <v>0</v>
      </c>
      <c r="B1687">
        <f>'Stitching Log'!B1687</f>
        <v>0</v>
      </c>
      <c r="C1687">
        <f>'Stitching Log'!C1687</f>
        <v>0</v>
      </c>
      <c r="D1687">
        <f>'Stitching Log'!D1687</f>
        <v>0</v>
      </c>
      <c r="E1687">
        <f>'Stitching Log'!E1687</f>
        <v>0</v>
      </c>
      <c r="F1687">
        <f>'Stitching Log'!F1687</f>
        <v>0</v>
      </c>
    </row>
    <row r="1688" spans="1:6">
      <c r="A1688" s="6">
        <f>'Stitching Log'!A1688</f>
        <v>0</v>
      </c>
      <c r="B1688">
        <f>'Stitching Log'!B1688</f>
        <v>0</v>
      </c>
      <c r="C1688">
        <f>'Stitching Log'!C1688</f>
        <v>0</v>
      </c>
      <c r="D1688">
        <f>'Stitching Log'!D1688</f>
        <v>0</v>
      </c>
      <c r="E1688">
        <f>'Stitching Log'!E1688</f>
        <v>0</v>
      </c>
      <c r="F1688">
        <f>'Stitching Log'!F1688</f>
        <v>0</v>
      </c>
    </row>
    <row r="1689" spans="1:6">
      <c r="A1689" s="6">
        <f>'Stitching Log'!A1689</f>
        <v>0</v>
      </c>
      <c r="B1689">
        <f>'Stitching Log'!B1689</f>
        <v>0</v>
      </c>
      <c r="C1689">
        <f>'Stitching Log'!C1689</f>
        <v>0</v>
      </c>
      <c r="D1689">
        <f>'Stitching Log'!D1689</f>
        <v>0</v>
      </c>
      <c r="E1689">
        <f>'Stitching Log'!E1689</f>
        <v>0</v>
      </c>
      <c r="F1689">
        <f>'Stitching Log'!F1689</f>
        <v>0</v>
      </c>
    </row>
    <row r="1690" spans="1:6">
      <c r="A1690" s="6">
        <f>'Stitching Log'!A1690</f>
        <v>0</v>
      </c>
      <c r="B1690">
        <f>'Stitching Log'!B1690</f>
        <v>0</v>
      </c>
      <c r="C1690">
        <f>'Stitching Log'!C1690</f>
        <v>0</v>
      </c>
      <c r="D1690">
        <f>'Stitching Log'!D1690</f>
        <v>0</v>
      </c>
      <c r="E1690">
        <f>'Stitching Log'!E1690</f>
        <v>0</v>
      </c>
      <c r="F1690">
        <f>'Stitching Log'!F1690</f>
        <v>0</v>
      </c>
    </row>
    <row r="1691" spans="1:6">
      <c r="A1691" s="6">
        <f>'Stitching Log'!A1691</f>
        <v>0</v>
      </c>
      <c r="B1691">
        <f>'Stitching Log'!B1691</f>
        <v>0</v>
      </c>
      <c r="C1691">
        <f>'Stitching Log'!C1691</f>
        <v>0</v>
      </c>
      <c r="D1691">
        <f>'Stitching Log'!D1691</f>
        <v>0</v>
      </c>
      <c r="E1691">
        <f>'Stitching Log'!E1691</f>
        <v>0</v>
      </c>
      <c r="F1691">
        <f>'Stitching Log'!F1691</f>
        <v>0</v>
      </c>
    </row>
    <row r="1692" spans="1:6">
      <c r="A1692" s="6">
        <f>'Stitching Log'!A1692</f>
        <v>0</v>
      </c>
      <c r="B1692">
        <f>'Stitching Log'!B1692</f>
        <v>0</v>
      </c>
      <c r="C1692">
        <f>'Stitching Log'!C1692</f>
        <v>0</v>
      </c>
      <c r="D1692">
        <f>'Stitching Log'!D1692</f>
        <v>0</v>
      </c>
      <c r="E1692">
        <f>'Stitching Log'!E1692</f>
        <v>0</v>
      </c>
      <c r="F1692">
        <f>'Stitching Log'!F1692</f>
        <v>0</v>
      </c>
    </row>
    <row r="1693" spans="1:6">
      <c r="A1693" s="6">
        <f>'Stitching Log'!A1693</f>
        <v>0</v>
      </c>
      <c r="B1693">
        <f>'Stitching Log'!B1693</f>
        <v>0</v>
      </c>
      <c r="C1693">
        <f>'Stitching Log'!C1693</f>
        <v>0</v>
      </c>
      <c r="D1693">
        <f>'Stitching Log'!D1693</f>
        <v>0</v>
      </c>
      <c r="E1693">
        <f>'Stitching Log'!E1693</f>
        <v>0</v>
      </c>
      <c r="F1693">
        <f>'Stitching Log'!F1693</f>
        <v>0</v>
      </c>
    </row>
    <row r="1694" spans="1:6">
      <c r="A1694" s="6">
        <f>'Stitching Log'!A1694</f>
        <v>0</v>
      </c>
      <c r="B1694">
        <f>'Stitching Log'!B1694</f>
        <v>0</v>
      </c>
      <c r="C1694">
        <f>'Stitching Log'!C1694</f>
        <v>0</v>
      </c>
      <c r="D1694">
        <f>'Stitching Log'!D1694</f>
        <v>0</v>
      </c>
      <c r="E1694">
        <f>'Stitching Log'!E1694</f>
        <v>0</v>
      </c>
      <c r="F1694">
        <f>'Stitching Log'!F1694</f>
        <v>0</v>
      </c>
    </row>
    <row r="1695" spans="1:6">
      <c r="A1695" s="6">
        <f>'Stitching Log'!A1695</f>
        <v>0</v>
      </c>
      <c r="B1695">
        <f>'Stitching Log'!B1695</f>
        <v>0</v>
      </c>
      <c r="C1695">
        <f>'Stitching Log'!C1695</f>
        <v>0</v>
      </c>
      <c r="D1695">
        <f>'Stitching Log'!D1695</f>
        <v>0</v>
      </c>
      <c r="E1695">
        <f>'Stitching Log'!E1695</f>
        <v>0</v>
      </c>
      <c r="F1695">
        <f>'Stitching Log'!F1695</f>
        <v>0</v>
      </c>
    </row>
    <row r="1696" spans="1:6">
      <c r="A1696" s="6">
        <f>'Stitching Log'!A1696</f>
        <v>0</v>
      </c>
      <c r="B1696">
        <f>'Stitching Log'!B1696</f>
        <v>0</v>
      </c>
      <c r="C1696">
        <f>'Stitching Log'!C1696</f>
        <v>0</v>
      </c>
      <c r="D1696">
        <f>'Stitching Log'!D1696</f>
        <v>0</v>
      </c>
      <c r="E1696">
        <f>'Stitching Log'!E1696</f>
        <v>0</v>
      </c>
      <c r="F1696">
        <f>'Stitching Log'!F1696</f>
        <v>0</v>
      </c>
    </row>
    <row r="1697" spans="1:6">
      <c r="A1697" s="6">
        <f>'Stitching Log'!A1697</f>
        <v>0</v>
      </c>
      <c r="B1697">
        <f>'Stitching Log'!B1697</f>
        <v>0</v>
      </c>
      <c r="C1697">
        <f>'Stitching Log'!C1697</f>
        <v>0</v>
      </c>
      <c r="D1697">
        <f>'Stitching Log'!D1697</f>
        <v>0</v>
      </c>
      <c r="E1697">
        <f>'Stitching Log'!E1697</f>
        <v>0</v>
      </c>
      <c r="F1697">
        <f>'Stitching Log'!F1697</f>
        <v>0</v>
      </c>
    </row>
    <row r="1698" spans="1:6">
      <c r="A1698" s="6">
        <f>'Stitching Log'!A1698</f>
        <v>0</v>
      </c>
      <c r="B1698">
        <f>'Stitching Log'!B1698</f>
        <v>0</v>
      </c>
      <c r="C1698">
        <f>'Stitching Log'!C1698</f>
        <v>0</v>
      </c>
      <c r="D1698">
        <f>'Stitching Log'!D1698</f>
        <v>0</v>
      </c>
      <c r="E1698">
        <f>'Stitching Log'!E1698</f>
        <v>0</v>
      </c>
      <c r="F1698">
        <f>'Stitching Log'!F1698</f>
        <v>0</v>
      </c>
    </row>
    <row r="1699" spans="1:6">
      <c r="A1699" s="6">
        <f>'Stitching Log'!A1699</f>
        <v>0</v>
      </c>
      <c r="B1699">
        <f>'Stitching Log'!B1699</f>
        <v>0</v>
      </c>
      <c r="C1699">
        <f>'Stitching Log'!C1699</f>
        <v>0</v>
      </c>
      <c r="D1699">
        <f>'Stitching Log'!D1699</f>
        <v>0</v>
      </c>
      <c r="E1699">
        <f>'Stitching Log'!E1699</f>
        <v>0</v>
      </c>
      <c r="F1699">
        <f>'Stitching Log'!F1699</f>
        <v>0</v>
      </c>
    </row>
    <row r="1700" spans="1:6">
      <c r="A1700" s="6">
        <f>'Stitching Log'!A1700</f>
        <v>0</v>
      </c>
      <c r="B1700">
        <f>'Stitching Log'!B1700</f>
        <v>0</v>
      </c>
      <c r="C1700">
        <f>'Stitching Log'!C1700</f>
        <v>0</v>
      </c>
      <c r="D1700">
        <f>'Stitching Log'!D1700</f>
        <v>0</v>
      </c>
      <c r="E1700">
        <f>'Stitching Log'!E1700</f>
        <v>0</v>
      </c>
      <c r="F1700">
        <f>'Stitching Log'!F1700</f>
        <v>0</v>
      </c>
    </row>
    <row r="1701" spans="1:6">
      <c r="A1701" s="6">
        <f>'Stitching Log'!A1701</f>
        <v>0</v>
      </c>
      <c r="B1701">
        <f>'Stitching Log'!B1701</f>
        <v>0</v>
      </c>
      <c r="C1701">
        <f>'Stitching Log'!C1701</f>
        <v>0</v>
      </c>
      <c r="D1701">
        <f>'Stitching Log'!D1701</f>
        <v>0</v>
      </c>
      <c r="E1701">
        <f>'Stitching Log'!E1701</f>
        <v>0</v>
      </c>
      <c r="F1701">
        <f>'Stitching Log'!F1701</f>
        <v>0</v>
      </c>
    </row>
    <row r="1702" spans="1:6">
      <c r="A1702" s="6">
        <f>'Stitching Log'!A1702</f>
        <v>0</v>
      </c>
      <c r="B1702">
        <f>'Stitching Log'!B1702</f>
        <v>0</v>
      </c>
      <c r="C1702">
        <f>'Stitching Log'!C1702</f>
        <v>0</v>
      </c>
      <c r="D1702">
        <f>'Stitching Log'!D1702</f>
        <v>0</v>
      </c>
      <c r="E1702">
        <f>'Stitching Log'!E1702</f>
        <v>0</v>
      </c>
      <c r="F1702">
        <f>'Stitching Log'!F1702</f>
        <v>0</v>
      </c>
    </row>
    <row r="1703" spans="1:6">
      <c r="A1703" s="6">
        <f>'Stitching Log'!A1703</f>
        <v>0</v>
      </c>
      <c r="B1703">
        <f>'Stitching Log'!B1703</f>
        <v>0</v>
      </c>
      <c r="C1703">
        <f>'Stitching Log'!C1703</f>
        <v>0</v>
      </c>
      <c r="D1703">
        <f>'Stitching Log'!D1703</f>
        <v>0</v>
      </c>
      <c r="E1703">
        <f>'Stitching Log'!E1703</f>
        <v>0</v>
      </c>
      <c r="F1703">
        <f>'Stitching Log'!F1703</f>
        <v>0</v>
      </c>
    </row>
    <row r="1704" spans="1:6">
      <c r="A1704" s="6">
        <f>'Stitching Log'!A1704</f>
        <v>0</v>
      </c>
      <c r="B1704">
        <f>'Stitching Log'!B1704</f>
        <v>0</v>
      </c>
      <c r="C1704">
        <f>'Stitching Log'!C1704</f>
        <v>0</v>
      </c>
      <c r="D1704">
        <f>'Stitching Log'!D1704</f>
        <v>0</v>
      </c>
      <c r="E1704">
        <f>'Stitching Log'!E1704</f>
        <v>0</v>
      </c>
      <c r="F1704">
        <f>'Stitching Log'!F1704</f>
        <v>0</v>
      </c>
    </row>
    <row r="1705" spans="1:6">
      <c r="A1705" s="6">
        <f>'Stitching Log'!A1705</f>
        <v>0</v>
      </c>
      <c r="B1705">
        <f>'Stitching Log'!B1705</f>
        <v>0</v>
      </c>
      <c r="C1705">
        <f>'Stitching Log'!C1705</f>
        <v>0</v>
      </c>
      <c r="D1705">
        <f>'Stitching Log'!D1705</f>
        <v>0</v>
      </c>
      <c r="E1705">
        <f>'Stitching Log'!E1705</f>
        <v>0</v>
      </c>
      <c r="F1705">
        <f>'Stitching Log'!F1705</f>
        <v>0</v>
      </c>
    </row>
    <row r="1706" spans="1:6">
      <c r="A1706" s="6">
        <f>'Stitching Log'!A1706</f>
        <v>0</v>
      </c>
      <c r="B1706">
        <f>'Stitching Log'!B1706</f>
        <v>0</v>
      </c>
      <c r="C1706">
        <f>'Stitching Log'!C1706</f>
        <v>0</v>
      </c>
      <c r="D1706">
        <f>'Stitching Log'!D1706</f>
        <v>0</v>
      </c>
      <c r="E1706">
        <f>'Stitching Log'!E1706</f>
        <v>0</v>
      </c>
      <c r="F1706">
        <f>'Stitching Log'!F1706</f>
        <v>0</v>
      </c>
    </row>
    <row r="1707" spans="1:6">
      <c r="A1707" s="6">
        <f>'Stitching Log'!A1707</f>
        <v>0</v>
      </c>
      <c r="B1707">
        <f>'Stitching Log'!B1707</f>
        <v>0</v>
      </c>
      <c r="C1707">
        <f>'Stitching Log'!C1707</f>
        <v>0</v>
      </c>
      <c r="D1707">
        <f>'Stitching Log'!D1707</f>
        <v>0</v>
      </c>
      <c r="E1707">
        <f>'Stitching Log'!E1707</f>
        <v>0</v>
      </c>
      <c r="F1707">
        <f>'Stitching Log'!F1707</f>
        <v>0</v>
      </c>
    </row>
    <row r="1708" spans="1:6">
      <c r="A1708" s="6">
        <f>'Stitching Log'!A1708</f>
        <v>0</v>
      </c>
      <c r="B1708">
        <f>'Stitching Log'!B1708</f>
        <v>0</v>
      </c>
      <c r="C1708">
        <f>'Stitching Log'!C1708</f>
        <v>0</v>
      </c>
      <c r="D1708">
        <f>'Stitching Log'!D1708</f>
        <v>0</v>
      </c>
      <c r="E1708">
        <f>'Stitching Log'!E1708</f>
        <v>0</v>
      </c>
      <c r="F1708">
        <f>'Stitching Log'!F1708</f>
        <v>0</v>
      </c>
    </row>
    <row r="1709" spans="1:6">
      <c r="A1709" s="6">
        <f>'Stitching Log'!A1709</f>
        <v>0</v>
      </c>
      <c r="B1709">
        <f>'Stitching Log'!B1709</f>
        <v>0</v>
      </c>
      <c r="C1709">
        <f>'Stitching Log'!C1709</f>
        <v>0</v>
      </c>
      <c r="D1709">
        <f>'Stitching Log'!D1709</f>
        <v>0</v>
      </c>
      <c r="E1709">
        <f>'Stitching Log'!E1709</f>
        <v>0</v>
      </c>
      <c r="F1709">
        <f>'Stitching Log'!F1709</f>
        <v>0</v>
      </c>
    </row>
    <row r="1710" spans="1:6">
      <c r="A1710" s="6">
        <f>'Stitching Log'!A1710</f>
        <v>0</v>
      </c>
      <c r="B1710">
        <f>'Stitching Log'!B1710</f>
        <v>0</v>
      </c>
      <c r="C1710">
        <f>'Stitching Log'!C1710</f>
        <v>0</v>
      </c>
      <c r="D1710">
        <f>'Stitching Log'!D1710</f>
        <v>0</v>
      </c>
      <c r="E1710">
        <f>'Stitching Log'!E1710</f>
        <v>0</v>
      </c>
      <c r="F1710">
        <f>'Stitching Log'!F1710</f>
        <v>0</v>
      </c>
    </row>
    <row r="1711" spans="1:6">
      <c r="A1711" s="6">
        <f>'Stitching Log'!A1711</f>
        <v>0</v>
      </c>
      <c r="B1711">
        <f>'Stitching Log'!B1711</f>
        <v>0</v>
      </c>
      <c r="C1711">
        <f>'Stitching Log'!C1711</f>
        <v>0</v>
      </c>
      <c r="D1711">
        <f>'Stitching Log'!D1711</f>
        <v>0</v>
      </c>
      <c r="E1711">
        <f>'Stitching Log'!E1711</f>
        <v>0</v>
      </c>
      <c r="F1711">
        <f>'Stitching Log'!F1711</f>
        <v>0</v>
      </c>
    </row>
    <row r="1712" spans="1:6">
      <c r="A1712" s="6">
        <f>'Stitching Log'!A1712</f>
        <v>0</v>
      </c>
      <c r="B1712">
        <f>'Stitching Log'!B1712</f>
        <v>0</v>
      </c>
      <c r="C1712">
        <f>'Stitching Log'!C1712</f>
        <v>0</v>
      </c>
      <c r="D1712">
        <f>'Stitching Log'!D1712</f>
        <v>0</v>
      </c>
      <c r="E1712">
        <f>'Stitching Log'!E1712</f>
        <v>0</v>
      </c>
      <c r="F1712">
        <f>'Stitching Log'!F1712</f>
        <v>0</v>
      </c>
    </row>
    <row r="1713" spans="1:6">
      <c r="A1713" s="6">
        <f>'Stitching Log'!A1713</f>
        <v>0</v>
      </c>
      <c r="B1713">
        <f>'Stitching Log'!B1713</f>
        <v>0</v>
      </c>
      <c r="C1713">
        <f>'Stitching Log'!C1713</f>
        <v>0</v>
      </c>
      <c r="D1713">
        <f>'Stitching Log'!D1713</f>
        <v>0</v>
      </c>
      <c r="E1713">
        <f>'Stitching Log'!E1713</f>
        <v>0</v>
      </c>
      <c r="F1713">
        <f>'Stitching Log'!F1713</f>
        <v>0</v>
      </c>
    </row>
    <row r="1714" spans="1:6">
      <c r="A1714" s="6">
        <f>'Stitching Log'!A1714</f>
        <v>0</v>
      </c>
      <c r="B1714">
        <f>'Stitching Log'!B1714</f>
        <v>0</v>
      </c>
      <c r="C1714">
        <f>'Stitching Log'!C1714</f>
        <v>0</v>
      </c>
      <c r="D1714">
        <f>'Stitching Log'!D1714</f>
        <v>0</v>
      </c>
      <c r="E1714">
        <f>'Stitching Log'!E1714</f>
        <v>0</v>
      </c>
      <c r="F1714">
        <f>'Stitching Log'!F1714</f>
        <v>0</v>
      </c>
    </row>
    <row r="1715" spans="1:6">
      <c r="A1715" s="6">
        <f>'Stitching Log'!A1715</f>
        <v>0</v>
      </c>
      <c r="B1715">
        <f>'Stitching Log'!B1715</f>
        <v>0</v>
      </c>
      <c r="C1715">
        <f>'Stitching Log'!C1715</f>
        <v>0</v>
      </c>
      <c r="D1715">
        <f>'Stitching Log'!D1715</f>
        <v>0</v>
      </c>
      <c r="E1715">
        <f>'Stitching Log'!E1715</f>
        <v>0</v>
      </c>
      <c r="F1715">
        <f>'Stitching Log'!F1715</f>
        <v>0</v>
      </c>
    </row>
    <row r="1716" spans="1:6">
      <c r="A1716" s="6">
        <f>'Stitching Log'!A1716</f>
        <v>0</v>
      </c>
      <c r="B1716">
        <f>'Stitching Log'!B1716</f>
        <v>0</v>
      </c>
      <c r="C1716">
        <f>'Stitching Log'!C1716</f>
        <v>0</v>
      </c>
      <c r="D1716">
        <f>'Stitching Log'!D1716</f>
        <v>0</v>
      </c>
      <c r="E1716">
        <f>'Stitching Log'!E1716</f>
        <v>0</v>
      </c>
      <c r="F1716">
        <f>'Stitching Log'!F1716</f>
        <v>0</v>
      </c>
    </row>
    <row r="1717" spans="1:6">
      <c r="A1717" s="6">
        <f>'Stitching Log'!A1717</f>
        <v>0</v>
      </c>
      <c r="B1717">
        <f>'Stitching Log'!B1717</f>
        <v>0</v>
      </c>
      <c r="C1717">
        <f>'Stitching Log'!C1717</f>
        <v>0</v>
      </c>
      <c r="D1717">
        <f>'Stitching Log'!D1717</f>
        <v>0</v>
      </c>
      <c r="E1717">
        <f>'Stitching Log'!E1717</f>
        <v>0</v>
      </c>
      <c r="F1717">
        <f>'Stitching Log'!F1717</f>
        <v>0</v>
      </c>
    </row>
    <row r="1718" spans="1:6">
      <c r="A1718" s="6">
        <f>'Stitching Log'!A1718</f>
        <v>0</v>
      </c>
      <c r="B1718">
        <f>'Stitching Log'!B1718</f>
        <v>0</v>
      </c>
      <c r="C1718">
        <f>'Stitching Log'!C1718</f>
        <v>0</v>
      </c>
      <c r="D1718">
        <f>'Stitching Log'!D1718</f>
        <v>0</v>
      </c>
      <c r="E1718">
        <f>'Stitching Log'!E1718</f>
        <v>0</v>
      </c>
      <c r="F1718">
        <f>'Stitching Log'!F1718</f>
        <v>0</v>
      </c>
    </row>
    <row r="1719" spans="1:6">
      <c r="A1719" s="6">
        <f>'Stitching Log'!A1719</f>
        <v>0</v>
      </c>
      <c r="B1719">
        <f>'Stitching Log'!B1719</f>
        <v>0</v>
      </c>
      <c r="C1719">
        <f>'Stitching Log'!C1719</f>
        <v>0</v>
      </c>
      <c r="D1719">
        <f>'Stitching Log'!D1719</f>
        <v>0</v>
      </c>
      <c r="E1719">
        <f>'Stitching Log'!E1719</f>
        <v>0</v>
      </c>
      <c r="F1719">
        <f>'Stitching Log'!F1719</f>
        <v>0</v>
      </c>
    </row>
    <row r="1720" spans="1:6">
      <c r="A1720" s="6">
        <f>'Stitching Log'!A1720</f>
        <v>0</v>
      </c>
      <c r="B1720">
        <f>'Stitching Log'!B1720</f>
        <v>0</v>
      </c>
      <c r="C1720">
        <f>'Stitching Log'!C1720</f>
        <v>0</v>
      </c>
      <c r="D1720">
        <f>'Stitching Log'!D1720</f>
        <v>0</v>
      </c>
      <c r="E1720">
        <f>'Stitching Log'!E1720</f>
        <v>0</v>
      </c>
      <c r="F1720">
        <f>'Stitching Log'!F1720</f>
        <v>0</v>
      </c>
    </row>
    <row r="1721" spans="1:6">
      <c r="A1721" s="6">
        <f>'Stitching Log'!A1721</f>
        <v>0</v>
      </c>
      <c r="B1721">
        <f>'Stitching Log'!B1721</f>
        <v>0</v>
      </c>
      <c r="C1721">
        <f>'Stitching Log'!C1721</f>
        <v>0</v>
      </c>
      <c r="D1721">
        <f>'Stitching Log'!D1721</f>
        <v>0</v>
      </c>
      <c r="E1721">
        <f>'Stitching Log'!E1721</f>
        <v>0</v>
      </c>
      <c r="F1721">
        <f>'Stitching Log'!F1721</f>
        <v>0</v>
      </c>
    </row>
    <row r="1722" spans="1:6">
      <c r="A1722" s="6">
        <f>'Stitching Log'!A1722</f>
        <v>0</v>
      </c>
      <c r="B1722">
        <f>'Stitching Log'!B1722</f>
        <v>0</v>
      </c>
      <c r="C1722">
        <f>'Stitching Log'!C1722</f>
        <v>0</v>
      </c>
      <c r="D1722">
        <f>'Stitching Log'!D1722</f>
        <v>0</v>
      </c>
      <c r="E1722">
        <f>'Stitching Log'!E1722</f>
        <v>0</v>
      </c>
      <c r="F1722">
        <f>'Stitching Log'!F1722</f>
        <v>0</v>
      </c>
    </row>
    <row r="1723" spans="1:6">
      <c r="A1723" s="6">
        <f>'Stitching Log'!A1723</f>
        <v>0</v>
      </c>
      <c r="B1723">
        <f>'Stitching Log'!B1723</f>
        <v>0</v>
      </c>
      <c r="C1723">
        <f>'Stitching Log'!C1723</f>
        <v>0</v>
      </c>
      <c r="D1723">
        <f>'Stitching Log'!D1723</f>
        <v>0</v>
      </c>
      <c r="E1723">
        <f>'Stitching Log'!E1723</f>
        <v>0</v>
      </c>
      <c r="F1723">
        <f>'Stitching Log'!F1723</f>
        <v>0</v>
      </c>
    </row>
    <row r="1724" spans="1:6">
      <c r="A1724" s="6">
        <f>'Stitching Log'!A1724</f>
        <v>0</v>
      </c>
      <c r="B1724">
        <f>'Stitching Log'!B1724</f>
        <v>0</v>
      </c>
      <c r="C1724">
        <f>'Stitching Log'!C1724</f>
        <v>0</v>
      </c>
      <c r="D1724">
        <f>'Stitching Log'!D1724</f>
        <v>0</v>
      </c>
      <c r="E1724">
        <f>'Stitching Log'!E1724</f>
        <v>0</v>
      </c>
      <c r="F1724">
        <f>'Stitching Log'!F1724</f>
        <v>0</v>
      </c>
    </row>
    <row r="1725" spans="1:6">
      <c r="A1725" s="6">
        <f>'Stitching Log'!A1725</f>
        <v>0</v>
      </c>
      <c r="B1725">
        <f>'Stitching Log'!B1725</f>
        <v>0</v>
      </c>
      <c r="C1725">
        <f>'Stitching Log'!C1725</f>
        <v>0</v>
      </c>
      <c r="D1725">
        <f>'Stitching Log'!D1725</f>
        <v>0</v>
      </c>
      <c r="E1725">
        <f>'Stitching Log'!E1725</f>
        <v>0</v>
      </c>
      <c r="F1725">
        <f>'Stitching Log'!F1725</f>
        <v>0</v>
      </c>
    </row>
    <row r="1726" spans="1:6">
      <c r="A1726" s="6">
        <f>'Stitching Log'!A1726</f>
        <v>0</v>
      </c>
      <c r="B1726">
        <f>'Stitching Log'!B1726</f>
        <v>0</v>
      </c>
      <c r="C1726">
        <f>'Stitching Log'!C1726</f>
        <v>0</v>
      </c>
      <c r="D1726">
        <f>'Stitching Log'!D1726</f>
        <v>0</v>
      </c>
      <c r="E1726">
        <f>'Stitching Log'!E1726</f>
        <v>0</v>
      </c>
      <c r="F1726">
        <f>'Stitching Log'!F1726</f>
        <v>0</v>
      </c>
    </row>
    <row r="1727" spans="1:6">
      <c r="A1727" s="6">
        <f>'Stitching Log'!A1727</f>
        <v>0</v>
      </c>
      <c r="B1727">
        <f>'Stitching Log'!B1727</f>
        <v>0</v>
      </c>
      <c r="C1727">
        <f>'Stitching Log'!C1727</f>
        <v>0</v>
      </c>
      <c r="D1727">
        <f>'Stitching Log'!D1727</f>
        <v>0</v>
      </c>
      <c r="E1727">
        <f>'Stitching Log'!E1727</f>
        <v>0</v>
      </c>
      <c r="F1727">
        <f>'Stitching Log'!F1727</f>
        <v>0</v>
      </c>
    </row>
    <row r="1728" spans="1:6">
      <c r="A1728" s="6">
        <f>'Stitching Log'!A1728</f>
        <v>0</v>
      </c>
      <c r="B1728">
        <f>'Stitching Log'!B1728</f>
        <v>0</v>
      </c>
      <c r="C1728">
        <f>'Stitching Log'!C1728</f>
        <v>0</v>
      </c>
      <c r="D1728">
        <f>'Stitching Log'!D1728</f>
        <v>0</v>
      </c>
      <c r="E1728">
        <f>'Stitching Log'!E1728</f>
        <v>0</v>
      </c>
      <c r="F1728">
        <f>'Stitching Log'!F1728</f>
        <v>0</v>
      </c>
    </row>
    <row r="1729" spans="1:6">
      <c r="A1729" s="6">
        <f>'Stitching Log'!A1729</f>
        <v>0</v>
      </c>
      <c r="B1729">
        <f>'Stitching Log'!B1729</f>
        <v>0</v>
      </c>
      <c r="C1729">
        <f>'Stitching Log'!C1729</f>
        <v>0</v>
      </c>
      <c r="D1729">
        <f>'Stitching Log'!D1729</f>
        <v>0</v>
      </c>
      <c r="E1729">
        <f>'Stitching Log'!E1729</f>
        <v>0</v>
      </c>
      <c r="F1729">
        <f>'Stitching Log'!F1729</f>
        <v>0</v>
      </c>
    </row>
    <row r="1730" spans="1:6">
      <c r="A1730" s="6">
        <f>'Stitching Log'!A1730</f>
        <v>0</v>
      </c>
      <c r="B1730">
        <f>'Stitching Log'!B1730</f>
        <v>0</v>
      </c>
      <c r="C1730">
        <f>'Stitching Log'!C1730</f>
        <v>0</v>
      </c>
      <c r="D1730">
        <f>'Stitching Log'!D1730</f>
        <v>0</v>
      </c>
      <c r="E1730">
        <f>'Stitching Log'!E1730</f>
        <v>0</v>
      </c>
      <c r="F1730">
        <f>'Stitching Log'!F1730</f>
        <v>0</v>
      </c>
    </row>
    <row r="1731" spans="1:6">
      <c r="A1731" s="6">
        <f>'Stitching Log'!A1731</f>
        <v>0</v>
      </c>
      <c r="B1731">
        <f>'Stitching Log'!B1731</f>
        <v>0</v>
      </c>
      <c r="C1731">
        <f>'Stitching Log'!C1731</f>
        <v>0</v>
      </c>
      <c r="D1731">
        <f>'Stitching Log'!D1731</f>
        <v>0</v>
      </c>
      <c r="E1731">
        <f>'Stitching Log'!E1731</f>
        <v>0</v>
      </c>
      <c r="F1731">
        <f>'Stitching Log'!F1731</f>
        <v>0</v>
      </c>
    </row>
    <row r="1732" spans="1:6">
      <c r="A1732" s="6">
        <f>'Stitching Log'!A1732</f>
        <v>0</v>
      </c>
      <c r="B1732">
        <f>'Stitching Log'!B1732</f>
        <v>0</v>
      </c>
      <c r="C1732">
        <f>'Stitching Log'!C1732</f>
        <v>0</v>
      </c>
      <c r="D1732">
        <f>'Stitching Log'!D1732</f>
        <v>0</v>
      </c>
      <c r="E1732">
        <f>'Stitching Log'!E1732</f>
        <v>0</v>
      </c>
      <c r="F1732">
        <f>'Stitching Log'!F1732</f>
        <v>0</v>
      </c>
    </row>
    <row r="1733" spans="1:6">
      <c r="A1733" s="6">
        <f>'Stitching Log'!A1733</f>
        <v>0</v>
      </c>
      <c r="B1733">
        <f>'Stitching Log'!B1733</f>
        <v>0</v>
      </c>
      <c r="C1733">
        <f>'Stitching Log'!C1733</f>
        <v>0</v>
      </c>
      <c r="D1733">
        <f>'Stitching Log'!D1733</f>
        <v>0</v>
      </c>
      <c r="E1733">
        <f>'Stitching Log'!E1733</f>
        <v>0</v>
      </c>
      <c r="F1733">
        <f>'Stitching Log'!F1733</f>
        <v>0</v>
      </c>
    </row>
    <row r="1734" spans="1:6">
      <c r="A1734" s="6">
        <f>'Stitching Log'!A1734</f>
        <v>0</v>
      </c>
      <c r="B1734">
        <f>'Stitching Log'!B1734</f>
        <v>0</v>
      </c>
      <c r="C1734">
        <f>'Stitching Log'!C1734</f>
        <v>0</v>
      </c>
      <c r="D1734">
        <f>'Stitching Log'!D1734</f>
        <v>0</v>
      </c>
      <c r="E1734">
        <f>'Stitching Log'!E1734</f>
        <v>0</v>
      </c>
      <c r="F1734">
        <f>'Stitching Log'!F1734</f>
        <v>0</v>
      </c>
    </row>
    <row r="1735" spans="1:6">
      <c r="A1735" s="6">
        <f>'Stitching Log'!A1735</f>
        <v>0</v>
      </c>
      <c r="B1735">
        <f>'Stitching Log'!B1735</f>
        <v>0</v>
      </c>
      <c r="C1735">
        <f>'Stitching Log'!C1735</f>
        <v>0</v>
      </c>
      <c r="D1735">
        <f>'Stitching Log'!D1735</f>
        <v>0</v>
      </c>
      <c r="E1735">
        <f>'Stitching Log'!E1735</f>
        <v>0</v>
      </c>
      <c r="F1735">
        <f>'Stitching Log'!F1735</f>
        <v>0</v>
      </c>
    </row>
    <row r="1736" spans="1:6">
      <c r="A1736" s="6">
        <f>'Stitching Log'!A1736</f>
        <v>0</v>
      </c>
      <c r="B1736">
        <f>'Stitching Log'!B1736</f>
        <v>0</v>
      </c>
      <c r="C1736">
        <f>'Stitching Log'!C1736</f>
        <v>0</v>
      </c>
      <c r="D1736">
        <f>'Stitching Log'!D1736</f>
        <v>0</v>
      </c>
      <c r="E1736">
        <f>'Stitching Log'!E1736</f>
        <v>0</v>
      </c>
      <c r="F1736">
        <f>'Stitching Log'!F1736</f>
        <v>0</v>
      </c>
    </row>
    <row r="1737" spans="1:6">
      <c r="A1737" s="6">
        <f>'Stitching Log'!A1737</f>
        <v>0</v>
      </c>
      <c r="B1737">
        <f>'Stitching Log'!B1737</f>
        <v>0</v>
      </c>
      <c r="C1737">
        <f>'Stitching Log'!C1737</f>
        <v>0</v>
      </c>
      <c r="D1737">
        <f>'Stitching Log'!D1737</f>
        <v>0</v>
      </c>
      <c r="E1737">
        <f>'Stitching Log'!E1737</f>
        <v>0</v>
      </c>
      <c r="F1737">
        <f>'Stitching Log'!F1737</f>
        <v>0</v>
      </c>
    </row>
    <row r="1738" spans="1:6">
      <c r="A1738" s="6">
        <f>'Stitching Log'!A1738</f>
        <v>0</v>
      </c>
      <c r="B1738">
        <f>'Stitching Log'!B1738</f>
        <v>0</v>
      </c>
      <c r="C1738">
        <f>'Stitching Log'!C1738</f>
        <v>0</v>
      </c>
      <c r="D1738">
        <f>'Stitching Log'!D1738</f>
        <v>0</v>
      </c>
      <c r="E1738">
        <f>'Stitching Log'!E1738</f>
        <v>0</v>
      </c>
      <c r="F1738">
        <f>'Stitching Log'!F1738</f>
        <v>0</v>
      </c>
    </row>
    <row r="1739" spans="1:6">
      <c r="A1739" s="6">
        <f>'Stitching Log'!A1739</f>
        <v>0</v>
      </c>
      <c r="B1739">
        <f>'Stitching Log'!B1739</f>
        <v>0</v>
      </c>
      <c r="C1739">
        <f>'Stitching Log'!C1739</f>
        <v>0</v>
      </c>
      <c r="D1739">
        <f>'Stitching Log'!D1739</f>
        <v>0</v>
      </c>
      <c r="E1739">
        <f>'Stitching Log'!E1739</f>
        <v>0</v>
      </c>
      <c r="F1739">
        <f>'Stitching Log'!F1739</f>
        <v>0</v>
      </c>
    </row>
    <row r="1740" spans="1:6">
      <c r="A1740" s="6">
        <f>'Stitching Log'!A1740</f>
        <v>0</v>
      </c>
      <c r="B1740">
        <f>'Stitching Log'!B1740</f>
        <v>0</v>
      </c>
      <c r="C1740">
        <f>'Stitching Log'!C1740</f>
        <v>0</v>
      </c>
      <c r="D1740">
        <f>'Stitching Log'!D1740</f>
        <v>0</v>
      </c>
      <c r="E1740">
        <f>'Stitching Log'!E1740</f>
        <v>0</v>
      </c>
      <c r="F1740">
        <f>'Stitching Log'!F1740</f>
        <v>0</v>
      </c>
    </row>
    <row r="1741" spans="1:6">
      <c r="A1741" s="6">
        <f>'Stitching Log'!A1741</f>
        <v>0</v>
      </c>
      <c r="B1741">
        <f>'Stitching Log'!B1741</f>
        <v>0</v>
      </c>
      <c r="C1741">
        <f>'Stitching Log'!C1741</f>
        <v>0</v>
      </c>
      <c r="D1741">
        <f>'Stitching Log'!D1741</f>
        <v>0</v>
      </c>
      <c r="E1741">
        <f>'Stitching Log'!E1741</f>
        <v>0</v>
      </c>
      <c r="F1741">
        <f>'Stitching Log'!F1741</f>
        <v>0</v>
      </c>
    </row>
    <row r="1742" spans="1:6">
      <c r="A1742" s="6">
        <f>'Stitching Log'!A1742</f>
        <v>0</v>
      </c>
      <c r="B1742">
        <f>'Stitching Log'!B1742</f>
        <v>0</v>
      </c>
      <c r="C1742">
        <f>'Stitching Log'!C1742</f>
        <v>0</v>
      </c>
      <c r="D1742">
        <f>'Stitching Log'!D1742</f>
        <v>0</v>
      </c>
      <c r="E1742">
        <f>'Stitching Log'!E1742</f>
        <v>0</v>
      </c>
      <c r="F1742">
        <f>'Stitching Log'!F1742</f>
        <v>0</v>
      </c>
    </row>
    <row r="1743" spans="1:6">
      <c r="A1743" s="6">
        <f>'Stitching Log'!A1743</f>
        <v>0</v>
      </c>
      <c r="B1743">
        <f>'Stitching Log'!B1743</f>
        <v>0</v>
      </c>
      <c r="C1743">
        <f>'Stitching Log'!C1743</f>
        <v>0</v>
      </c>
      <c r="D1743">
        <f>'Stitching Log'!D1743</f>
        <v>0</v>
      </c>
      <c r="E1743">
        <f>'Stitching Log'!E1743</f>
        <v>0</v>
      </c>
      <c r="F1743">
        <f>'Stitching Log'!F1743</f>
        <v>0</v>
      </c>
    </row>
    <row r="1744" spans="1:6">
      <c r="A1744" s="6">
        <f>'Stitching Log'!A1744</f>
        <v>0</v>
      </c>
      <c r="B1744">
        <f>'Stitching Log'!B1744</f>
        <v>0</v>
      </c>
      <c r="C1744">
        <f>'Stitching Log'!C1744</f>
        <v>0</v>
      </c>
      <c r="D1744">
        <f>'Stitching Log'!D1744</f>
        <v>0</v>
      </c>
      <c r="E1744">
        <f>'Stitching Log'!E1744</f>
        <v>0</v>
      </c>
      <c r="F1744">
        <f>'Stitching Log'!F1744</f>
        <v>0</v>
      </c>
    </row>
    <row r="1745" spans="1:6">
      <c r="A1745" s="6">
        <f>'Stitching Log'!A1745</f>
        <v>0</v>
      </c>
      <c r="B1745">
        <f>'Stitching Log'!B1745</f>
        <v>0</v>
      </c>
      <c r="C1745">
        <f>'Stitching Log'!C1745</f>
        <v>0</v>
      </c>
      <c r="D1745">
        <f>'Stitching Log'!D1745</f>
        <v>0</v>
      </c>
      <c r="E1745">
        <f>'Stitching Log'!E1745</f>
        <v>0</v>
      </c>
      <c r="F1745">
        <f>'Stitching Log'!F1745</f>
        <v>0</v>
      </c>
    </row>
    <row r="1746" spans="1:6">
      <c r="A1746" s="6">
        <f>'Stitching Log'!A1746</f>
        <v>0</v>
      </c>
      <c r="B1746">
        <f>'Stitching Log'!B1746</f>
        <v>0</v>
      </c>
      <c r="C1746">
        <f>'Stitching Log'!C1746</f>
        <v>0</v>
      </c>
      <c r="D1746">
        <f>'Stitching Log'!D1746</f>
        <v>0</v>
      </c>
      <c r="E1746">
        <f>'Stitching Log'!E1746</f>
        <v>0</v>
      </c>
      <c r="F1746">
        <f>'Stitching Log'!F1746</f>
        <v>0</v>
      </c>
    </row>
    <row r="1747" spans="1:6">
      <c r="A1747" s="6">
        <f>'Stitching Log'!A1747</f>
        <v>0</v>
      </c>
      <c r="B1747">
        <f>'Stitching Log'!B1747</f>
        <v>0</v>
      </c>
      <c r="C1747">
        <f>'Stitching Log'!C1747</f>
        <v>0</v>
      </c>
      <c r="D1747">
        <f>'Stitching Log'!D1747</f>
        <v>0</v>
      </c>
      <c r="E1747">
        <f>'Stitching Log'!E1747</f>
        <v>0</v>
      </c>
      <c r="F1747">
        <f>'Stitching Log'!F1747</f>
        <v>0</v>
      </c>
    </row>
    <row r="1748" spans="1:6">
      <c r="A1748" s="6">
        <f>'Stitching Log'!A1748</f>
        <v>0</v>
      </c>
      <c r="B1748">
        <f>'Stitching Log'!B1748</f>
        <v>0</v>
      </c>
      <c r="C1748">
        <f>'Stitching Log'!C1748</f>
        <v>0</v>
      </c>
      <c r="D1748">
        <f>'Stitching Log'!D1748</f>
        <v>0</v>
      </c>
      <c r="E1748">
        <f>'Stitching Log'!E1748</f>
        <v>0</v>
      </c>
      <c r="F1748">
        <f>'Stitching Log'!F1748</f>
        <v>0</v>
      </c>
    </row>
    <row r="1749" spans="1:6">
      <c r="A1749" s="6">
        <f>'Stitching Log'!A1749</f>
        <v>0</v>
      </c>
      <c r="B1749">
        <f>'Stitching Log'!B1749</f>
        <v>0</v>
      </c>
      <c r="C1749">
        <f>'Stitching Log'!C1749</f>
        <v>0</v>
      </c>
      <c r="D1749">
        <f>'Stitching Log'!D1749</f>
        <v>0</v>
      </c>
      <c r="E1749">
        <f>'Stitching Log'!E1749</f>
        <v>0</v>
      </c>
      <c r="F1749">
        <f>'Stitching Log'!F1749</f>
        <v>0</v>
      </c>
    </row>
    <row r="1750" spans="1:6">
      <c r="A1750" s="6">
        <f>'Stitching Log'!A1750</f>
        <v>0</v>
      </c>
      <c r="B1750">
        <f>'Stitching Log'!B1750</f>
        <v>0</v>
      </c>
      <c r="C1750">
        <f>'Stitching Log'!C1750</f>
        <v>0</v>
      </c>
      <c r="D1750">
        <f>'Stitching Log'!D1750</f>
        <v>0</v>
      </c>
      <c r="E1750">
        <f>'Stitching Log'!E1750</f>
        <v>0</v>
      </c>
      <c r="F1750">
        <f>'Stitching Log'!F1750</f>
        <v>0</v>
      </c>
    </row>
    <row r="1751" spans="1:6">
      <c r="A1751" s="6">
        <f>'Stitching Log'!A1751</f>
        <v>0</v>
      </c>
      <c r="B1751">
        <f>'Stitching Log'!B1751</f>
        <v>0</v>
      </c>
      <c r="C1751">
        <f>'Stitching Log'!C1751</f>
        <v>0</v>
      </c>
      <c r="D1751">
        <f>'Stitching Log'!D1751</f>
        <v>0</v>
      </c>
      <c r="E1751">
        <f>'Stitching Log'!E1751</f>
        <v>0</v>
      </c>
      <c r="F1751">
        <f>'Stitching Log'!F1751</f>
        <v>0</v>
      </c>
    </row>
    <row r="1752" spans="1:6">
      <c r="A1752" s="6">
        <f>'Stitching Log'!A1752</f>
        <v>0</v>
      </c>
      <c r="B1752">
        <f>'Stitching Log'!B1752</f>
        <v>0</v>
      </c>
      <c r="C1752">
        <f>'Stitching Log'!C1752</f>
        <v>0</v>
      </c>
      <c r="D1752">
        <f>'Stitching Log'!D1752</f>
        <v>0</v>
      </c>
      <c r="E1752">
        <f>'Stitching Log'!E1752</f>
        <v>0</v>
      </c>
      <c r="F1752">
        <f>'Stitching Log'!F1752</f>
        <v>0</v>
      </c>
    </row>
    <row r="1753" spans="1:6">
      <c r="A1753" s="6">
        <f>'Stitching Log'!A1753</f>
        <v>0</v>
      </c>
      <c r="B1753">
        <f>'Stitching Log'!B1753</f>
        <v>0</v>
      </c>
      <c r="C1753">
        <f>'Stitching Log'!C1753</f>
        <v>0</v>
      </c>
      <c r="D1753">
        <f>'Stitching Log'!D1753</f>
        <v>0</v>
      </c>
      <c r="E1753">
        <f>'Stitching Log'!E1753</f>
        <v>0</v>
      </c>
      <c r="F1753">
        <f>'Stitching Log'!F1753</f>
        <v>0</v>
      </c>
    </row>
    <row r="1754" spans="1:6">
      <c r="A1754" s="6">
        <f>'Stitching Log'!A1754</f>
        <v>0</v>
      </c>
      <c r="B1754">
        <f>'Stitching Log'!B1754</f>
        <v>0</v>
      </c>
      <c r="C1754">
        <f>'Stitching Log'!C1754</f>
        <v>0</v>
      </c>
      <c r="D1754">
        <f>'Stitching Log'!D1754</f>
        <v>0</v>
      </c>
      <c r="E1754">
        <f>'Stitching Log'!E1754</f>
        <v>0</v>
      </c>
      <c r="F1754">
        <f>'Stitching Log'!F1754</f>
        <v>0</v>
      </c>
    </row>
    <row r="1755" spans="1:6">
      <c r="A1755" s="6">
        <f>'Stitching Log'!A1755</f>
        <v>0</v>
      </c>
      <c r="B1755">
        <f>'Stitching Log'!B1755</f>
        <v>0</v>
      </c>
      <c r="C1755">
        <f>'Stitching Log'!C1755</f>
        <v>0</v>
      </c>
      <c r="D1755">
        <f>'Stitching Log'!D1755</f>
        <v>0</v>
      </c>
      <c r="E1755">
        <f>'Stitching Log'!E1755</f>
        <v>0</v>
      </c>
      <c r="F1755">
        <f>'Stitching Log'!F1755</f>
        <v>0</v>
      </c>
    </row>
    <row r="1756" spans="1:6">
      <c r="A1756" s="6">
        <f>'Stitching Log'!A1756</f>
        <v>0</v>
      </c>
      <c r="B1756">
        <f>'Stitching Log'!B1756</f>
        <v>0</v>
      </c>
      <c r="C1756">
        <f>'Stitching Log'!C1756</f>
        <v>0</v>
      </c>
      <c r="D1756">
        <f>'Stitching Log'!D1756</f>
        <v>0</v>
      </c>
      <c r="E1756">
        <f>'Stitching Log'!E1756</f>
        <v>0</v>
      </c>
      <c r="F1756">
        <f>'Stitching Log'!F1756</f>
        <v>0</v>
      </c>
    </row>
    <row r="1757" spans="1:6">
      <c r="A1757" s="6">
        <f>'Stitching Log'!A1757</f>
        <v>0</v>
      </c>
      <c r="B1757">
        <f>'Stitching Log'!B1757</f>
        <v>0</v>
      </c>
      <c r="C1757">
        <f>'Stitching Log'!C1757</f>
        <v>0</v>
      </c>
      <c r="D1757">
        <f>'Stitching Log'!D1757</f>
        <v>0</v>
      </c>
      <c r="E1757">
        <f>'Stitching Log'!E1757</f>
        <v>0</v>
      </c>
      <c r="F1757">
        <f>'Stitching Log'!F1757</f>
        <v>0</v>
      </c>
    </row>
    <row r="1758" spans="1:6">
      <c r="A1758" s="6">
        <f>'Stitching Log'!A1758</f>
        <v>0</v>
      </c>
      <c r="B1758">
        <f>'Stitching Log'!B1758</f>
        <v>0</v>
      </c>
      <c r="C1758">
        <f>'Stitching Log'!C1758</f>
        <v>0</v>
      </c>
      <c r="D1758">
        <f>'Stitching Log'!D1758</f>
        <v>0</v>
      </c>
      <c r="E1758">
        <f>'Stitching Log'!E1758</f>
        <v>0</v>
      </c>
      <c r="F1758">
        <f>'Stitching Log'!F1758</f>
        <v>0</v>
      </c>
    </row>
    <row r="1759" spans="1:6">
      <c r="A1759" s="6">
        <f>'Stitching Log'!A1759</f>
        <v>0</v>
      </c>
      <c r="B1759">
        <f>'Stitching Log'!B1759</f>
        <v>0</v>
      </c>
      <c r="C1759">
        <f>'Stitching Log'!C1759</f>
        <v>0</v>
      </c>
      <c r="D1759">
        <f>'Stitching Log'!D1759</f>
        <v>0</v>
      </c>
      <c r="E1759">
        <f>'Stitching Log'!E1759</f>
        <v>0</v>
      </c>
      <c r="F1759">
        <f>'Stitching Log'!F1759</f>
        <v>0</v>
      </c>
    </row>
    <row r="1760" spans="1:6">
      <c r="A1760" s="6">
        <f>'Stitching Log'!A1760</f>
        <v>0</v>
      </c>
      <c r="B1760">
        <f>'Stitching Log'!B1760</f>
        <v>0</v>
      </c>
      <c r="C1760">
        <f>'Stitching Log'!C1760</f>
        <v>0</v>
      </c>
      <c r="D1760">
        <f>'Stitching Log'!D1760</f>
        <v>0</v>
      </c>
      <c r="E1760">
        <f>'Stitching Log'!E1760</f>
        <v>0</v>
      </c>
      <c r="F1760">
        <f>'Stitching Log'!F1760</f>
        <v>0</v>
      </c>
    </row>
    <row r="1761" spans="1:6">
      <c r="A1761" s="6">
        <f>'Stitching Log'!A1761</f>
        <v>0</v>
      </c>
      <c r="B1761">
        <f>'Stitching Log'!B1761</f>
        <v>0</v>
      </c>
      <c r="C1761">
        <f>'Stitching Log'!C1761</f>
        <v>0</v>
      </c>
      <c r="D1761">
        <f>'Stitching Log'!D1761</f>
        <v>0</v>
      </c>
      <c r="E1761">
        <f>'Stitching Log'!E1761</f>
        <v>0</v>
      </c>
      <c r="F1761">
        <f>'Stitching Log'!F1761</f>
        <v>0</v>
      </c>
    </row>
    <row r="1762" spans="1:6">
      <c r="A1762" s="6">
        <f>'Stitching Log'!A1762</f>
        <v>0</v>
      </c>
      <c r="B1762">
        <f>'Stitching Log'!B1762</f>
        <v>0</v>
      </c>
      <c r="C1762">
        <f>'Stitching Log'!C1762</f>
        <v>0</v>
      </c>
      <c r="D1762">
        <f>'Stitching Log'!D1762</f>
        <v>0</v>
      </c>
      <c r="E1762">
        <f>'Stitching Log'!E1762</f>
        <v>0</v>
      </c>
      <c r="F1762">
        <f>'Stitching Log'!F1762</f>
        <v>0</v>
      </c>
    </row>
    <row r="1763" spans="1:6">
      <c r="A1763" s="6">
        <f>'Stitching Log'!A1763</f>
        <v>0</v>
      </c>
      <c r="B1763">
        <f>'Stitching Log'!B1763</f>
        <v>0</v>
      </c>
      <c r="C1763">
        <f>'Stitching Log'!C1763</f>
        <v>0</v>
      </c>
      <c r="D1763">
        <f>'Stitching Log'!D1763</f>
        <v>0</v>
      </c>
      <c r="E1763">
        <f>'Stitching Log'!E1763</f>
        <v>0</v>
      </c>
      <c r="F1763">
        <f>'Stitching Log'!F1763</f>
        <v>0</v>
      </c>
    </row>
    <row r="1764" spans="1:6">
      <c r="A1764" s="6">
        <f>'Stitching Log'!A1764</f>
        <v>0</v>
      </c>
      <c r="B1764">
        <f>'Stitching Log'!B1764</f>
        <v>0</v>
      </c>
      <c r="C1764">
        <f>'Stitching Log'!C1764</f>
        <v>0</v>
      </c>
      <c r="D1764">
        <f>'Stitching Log'!D1764</f>
        <v>0</v>
      </c>
      <c r="E1764">
        <f>'Stitching Log'!E1764</f>
        <v>0</v>
      </c>
      <c r="F1764">
        <f>'Stitching Log'!F1764</f>
        <v>0</v>
      </c>
    </row>
    <row r="1765" spans="1:6">
      <c r="A1765" s="6">
        <f>'Stitching Log'!A1765</f>
        <v>0</v>
      </c>
      <c r="B1765">
        <f>'Stitching Log'!B1765</f>
        <v>0</v>
      </c>
      <c r="C1765">
        <f>'Stitching Log'!C1765</f>
        <v>0</v>
      </c>
      <c r="D1765">
        <f>'Stitching Log'!D1765</f>
        <v>0</v>
      </c>
      <c r="E1765">
        <f>'Stitching Log'!E1765</f>
        <v>0</v>
      </c>
      <c r="F1765">
        <f>'Stitching Log'!F1765</f>
        <v>0</v>
      </c>
    </row>
    <row r="1766" spans="1:6">
      <c r="A1766" s="6">
        <f>'Stitching Log'!A1766</f>
        <v>0</v>
      </c>
      <c r="B1766">
        <f>'Stitching Log'!B1766</f>
        <v>0</v>
      </c>
      <c r="C1766">
        <f>'Stitching Log'!C1766</f>
        <v>0</v>
      </c>
      <c r="D1766">
        <f>'Stitching Log'!D1766</f>
        <v>0</v>
      </c>
      <c r="E1766">
        <f>'Stitching Log'!E1766</f>
        <v>0</v>
      </c>
      <c r="F1766">
        <f>'Stitching Log'!F1766</f>
        <v>0</v>
      </c>
    </row>
    <row r="1767" spans="1:6">
      <c r="A1767" s="6">
        <f>'Stitching Log'!A1767</f>
        <v>0</v>
      </c>
      <c r="B1767">
        <f>'Stitching Log'!B1767</f>
        <v>0</v>
      </c>
      <c r="C1767">
        <f>'Stitching Log'!C1767</f>
        <v>0</v>
      </c>
      <c r="D1767">
        <f>'Stitching Log'!D1767</f>
        <v>0</v>
      </c>
      <c r="E1767">
        <f>'Stitching Log'!E1767</f>
        <v>0</v>
      </c>
      <c r="F1767">
        <f>'Stitching Log'!F1767</f>
        <v>0</v>
      </c>
    </row>
    <row r="1768" spans="1:6">
      <c r="A1768" s="6">
        <f>'Stitching Log'!A1768</f>
        <v>0</v>
      </c>
      <c r="B1768">
        <f>'Stitching Log'!B1768</f>
        <v>0</v>
      </c>
      <c r="C1768">
        <f>'Stitching Log'!C1768</f>
        <v>0</v>
      </c>
      <c r="D1768">
        <f>'Stitching Log'!D1768</f>
        <v>0</v>
      </c>
      <c r="E1768">
        <f>'Stitching Log'!E1768</f>
        <v>0</v>
      </c>
      <c r="F1768">
        <f>'Stitching Log'!F1768</f>
        <v>0</v>
      </c>
    </row>
    <row r="1769" spans="1:6">
      <c r="A1769" s="6">
        <f>'Stitching Log'!A1769</f>
        <v>0</v>
      </c>
      <c r="B1769">
        <f>'Stitching Log'!B1769</f>
        <v>0</v>
      </c>
      <c r="C1769">
        <f>'Stitching Log'!C1769</f>
        <v>0</v>
      </c>
      <c r="D1769">
        <f>'Stitching Log'!D1769</f>
        <v>0</v>
      </c>
      <c r="E1769">
        <f>'Stitching Log'!E1769</f>
        <v>0</v>
      </c>
      <c r="F1769">
        <f>'Stitching Log'!F1769</f>
        <v>0</v>
      </c>
    </row>
    <row r="1770" spans="1:6">
      <c r="A1770" s="6">
        <f>'Stitching Log'!A1770</f>
        <v>0</v>
      </c>
      <c r="B1770">
        <f>'Stitching Log'!B1770</f>
        <v>0</v>
      </c>
      <c r="C1770">
        <f>'Stitching Log'!C1770</f>
        <v>0</v>
      </c>
      <c r="D1770">
        <f>'Stitching Log'!D1770</f>
        <v>0</v>
      </c>
      <c r="E1770">
        <f>'Stitching Log'!E1770</f>
        <v>0</v>
      </c>
      <c r="F1770">
        <f>'Stitching Log'!F1770</f>
        <v>0</v>
      </c>
    </row>
    <row r="1771" spans="1:6">
      <c r="A1771" s="6">
        <f>'Stitching Log'!A1771</f>
        <v>0</v>
      </c>
      <c r="B1771">
        <f>'Stitching Log'!B1771</f>
        <v>0</v>
      </c>
      <c r="C1771">
        <f>'Stitching Log'!C1771</f>
        <v>0</v>
      </c>
      <c r="D1771">
        <f>'Stitching Log'!D1771</f>
        <v>0</v>
      </c>
      <c r="E1771">
        <f>'Stitching Log'!E1771</f>
        <v>0</v>
      </c>
      <c r="F1771">
        <f>'Stitching Log'!F1771</f>
        <v>0</v>
      </c>
    </row>
    <row r="1772" spans="1:6">
      <c r="A1772" s="6">
        <f>'Stitching Log'!A1772</f>
        <v>0</v>
      </c>
      <c r="B1772">
        <f>'Stitching Log'!B1772</f>
        <v>0</v>
      </c>
      <c r="C1772">
        <f>'Stitching Log'!C1772</f>
        <v>0</v>
      </c>
      <c r="D1772">
        <f>'Stitching Log'!D1772</f>
        <v>0</v>
      </c>
      <c r="E1772">
        <f>'Stitching Log'!E1772</f>
        <v>0</v>
      </c>
      <c r="F1772">
        <f>'Stitching Log'!F1772</f>
        <v>0</v>
      </c>
    </row>
    <row r="1773" spans="1:6">
      <c r="A1773" s="6">
        <f>'Stitching Log'!A1773</f>
        <v>0</v>
      </c>
      <c r="B1773">
        <f>'Stitching Log'!B1773</f>
        <v>0</v>
      </c>
      <c r="C1773">
        <f>'Stitching Log'!C1773</f>
        <v>0</v>
      </c>
      <c r="D1773">
        <f>'Stitching Log'!D1773</f>
        <v>0</v>
      </c>
      <c r="E1773">
        <f>'Stitching Log'!E1773</f>
        <v>0</v>
      </c>
      <c r="F1773">
        <f>'Stitching Log'!F1773</f>
        <v>0</v>
      </c>
    </row>
    <row r="1774" spans="1:6">
      <c r="A1774" s="6">
        <f>'Stitching Log'!A1774</f>
        <v>0</v>
      </c>
      <c r="B1774">
        <f>'Stitching Log'!B1774</f>
        <v>0</v>
      </c>
      <c r="C1774">
        <f>'Stitching Log'!C1774</f>
        <v>0</v>
      </c>
      <c r="D1774">
        <f>'Stitching Log'!D1774</f>
        <v>0</v>
      </c>
      <c r="E1774">
        <f>'Stitching Log'!E1774</f>
        <v>0</v>
      </c>
      <c r="F1774">
        <f>'Stitching Log'!F1774</f>
        <v>0</v>
      </c>
    </row>
    <row r="1775" spans="1:6">
      <c r="A1775" s="6">
        <f>'Stitching Log'!A1775</f>
        <v>0</v>
      </c>
      <c r="B1775">
        <f>'Stitching Log'!B1775</f>
        <v>0</v>
      </c>
      <c r="C1775">
        <f>'Stitching Log'!C1775</f>
        <v>0</v>
      </c>
      <c r="D1775">
        <f>'Stitching Log'!D1775</f>
        <v>0</v>
      </c>
      <c r="E1775">
        <f>'Stitching Log'!E1775</f>
        <v>0</v>
      </c>
      <c r="F1775">
        <f>'Stitching Log'!F1775</f>
        <v>0</v>
      </c>
    </row>
    <row r="1776" spans="1:6">
      <c r="A1776" s="6">
        <f>'Stitching Log'!A1776</f>
        <v>0</v>
      </c>
      <c r="B1776">
        <f>'Stitching Log'!B1776</f>
        <v>0</v>
      </c>
      <c r="C1776">
        <f>'Stitching Log'!C1776</f>
        <v>0</v>
      </c>
      <c r="D1776">
        <f>'Stitching Log'!D1776</f>
        <v>0</v>
      </c>
      <c r="E1776">
        <f>'Stitching Log'!E1776</f>
        <v>0</v>
      </c>
      <c r="F1776">
        <f>'Stitching Log'!F1776</f>
        <v>0</v>
      </c>
    </row>
    <row r="1777" spans="1:6">
      <c r="A1777" s="6">
        <f>'Stitching Log'!A1777</f>
        <v>0</v>
      </c>
      <c r="B1777">
        <f>'Stitching Log'!B1777</f>
        <v>0</v>
      </c>
      <c r="C1777">
        <f>'Stitching Log'!C1777</f>
        <v>0</v>
      </c>
      <c r="D1777">
        <f>'Stitching Log'!D1777</f>
        <v>0</v>
      </c>
      <c r="E1777">
        <f>'Stitching Log'!E1777</f>
        <v>0</v>
      </c>
      <c r="F1777">
        <f>'Stitching Log'!F1777</f>
        <v>0</v>
      </c>
    </row>
    <row r="1778" spans="1:6">
      <c r="A1778" s="6">
        <f>'Stitching Log'!A1778</f>
        <v>0</v>
      </c>
      <c r="B1778">
        <f>'Stitching Log'!B1778</f>
        <v>0</v>
      </c>
      <c r="C1778">
        <f>'Stitching Log'!C1778</f>
        <v>0</v>
      </c>
      <c r="D1778">
        <f>'Stitching Log'!D1778</f>
        <v>0</v>
      </c>
      <c r="E1778">
        <f>'Stitching Log'!E1778</f>
        <v>0</v>
      </c>
      <c r="F1778">
        <f>'Stitching Log'!F1778</f>
        <v>0</v>
      </c>
    </row>
    <row r="1779" spans="1:6">
      <c r="A1779" s="6">
        <f>'Stitching Log'!A1779</f>
        <v>0</v>
      </c>
      <c r="B1779">
        <f>'Stitching Log'!B1779</f>
        <v>0</v>
      </c>
      <c r="C1779">
        <f>'Stitching Log'!C1779</f>
        <v>0</v>
      </c>
      <c r="D1779">
        <f>'Stitching Log'!D1779</f>
        <v>0</v>
      </c>
      <c r="E1779">
        <f>'Stitching Log'!E1779</f>
        <v>0</v>
      </c>
      <c r="F1779">
        <f>'Stitching Log'!F1779</f>
        <v>0</v>
      </c>
    </row>
    <row r="1780" spans="1:6">
      <c r="A1780" s="6">
        <f>'Stitching Log'!A1780</f>
        <v>0</v>
      </c>
      <c r="B1780">
        <f>'Stitching Log'!B1780</f>
        <v>0</v>
      </c>
      <c r="C1780">
        <f>'Stitching Log'!C1780</f>
        <v>0</v>
      </c>
      <c r="D1780">
        <f>'Stitching Log'!D1780</f>
        <v>0</v>
      </c>
      <c r="E1780">
        <f>'Stitching Log'!E1780</f>
        <v>0</v>
      </c>
      <c r="F1780">
        <f>'Stitching Log'!F1780</f>
        <v>0</v>
      </c>
    </row>
    <row r="1781" spans="1:6">
      <c r="A1781" s="6">
        <f>'Stitching Log'!A1781</f>
        <v>0</v>
      </c>
      <c r="B1781">
        <f>'Stitching Log'!B1781</f>
        <v>0</v>
      </c>
      <c r="C1781">
        <f>'Stitching Log'!C1781</f>
        <v>0</v>
      </c>
      <c r="D1781">
        <f>'Stitching Log'!D1781</f>
        <v>0</v>
      </c>
      <c r="E1781">
        <f>'Stitching Log'!E1781</f>
        <v>0</v>
      </c>
      <c r="F1781">
        <f>'Stitching Log'!F1781</f>
        <v>0</v>
      </c>
    </row>
    <row r="1782" spans="1:6">
      <c r="A1782" s="6">
        <f>'Stitching Log'!A1782</f>
        <v>0</v>
      </c>
      <c r="B1782">
        <f>'Stitching Log'!B1782</f>
        <v>0</v>
      </c>
      <c r="C1782">
        <f>'Stitching Log'!C1782</f>
        <v>0</v>
      </c>
      <c r="D1782">
        <f>'Stitching Log'!D1782</f>
        <v>0</v>
      </c>
      <c r="E1782">
        <f>'Stitching Log'!E1782</f>
        <v>0</v>
      </c>
      <c r="F1782">
        <f>'Stitching Log'!F1782</f>
        <v>0</v>
      </c>
    </row>
    <row r="1783" spans="1:6">
      <c r="A1783" s="6">
        <f>'Stitching Log'!A1783</f>
        <v>0</v>
      </c>
      <c r="B1783">
        <f>'Stitching Log'!B1783</f>
        <v>0</v>
      </c>
      <c r="C1783">
        <f>'Stitching Log'!C1783</f>
        <v>0</v>
      </c>
      <c r="D1783">
        <f>'Stitching Log'!D1783</f>
        <v>0</v>
      </c>
      <c r="E1783">
        <f>'Stitching Log'!E1783</f>
        <v>0</v>
      </c>
      <c r="F1783">
        <f>'Stitching Log'!F1783</f>
        <v>0</v>
      </c>
    </row>
    <row r="1784" spans="1:6">
      <c r="A1784" s="6">
        <f>'Stitching Log'!A1784</f>
        <v>0</v>
      </c>
      <c r="B1784">
        <f>'Stitching Log'!B1784</f>
        <v>0</v>
      </c>
      <c r="C1784">
        <f>'Stitching Log'!C1784</f>
        <v>0</v>
      </c>
      <c r="D1784">
        <f>'Stitching Log'!D1784</f>
        <v>0</v>
      </c>
      <c r="E1784">
        <f>'Stitching Log'!E1784</f>
        <v>0</v>
      </c>
      <c r="F1784">
        <f>'Stitching Log'!F1784</f>
        <v>0</v>
      </c>
    </row>
    <row r="1785" spans="1:6">
      <c r="A1785" s="6">
        <f>'Stitching Log'!A1785</f>
        <v>0</v>
      </c>
      <c r="B1785">
        <f>'Stitching Log'!B1785</f>
        <v>0</v>
      </c>
      <c r="C1785">
        <f>'Stitching Log'!C1785</f>
        <v>0</v>
      </c>
      <c r="D1785">
        <f>'Stitching Log'!D1785</f>
        <v>0</v>
      </c>
      <c r="E1785">
        <f>'Stitching Log'!E1785</f>
        <v>0</v>
      </c>
      <c r="F1785">
        <f>'Stitching Log'!F1785</f>
        <v>0</v>
      </c>
    </row>
    <row r="1786" spans="1:6">
      <c r="A1786" s="6">
        <f>'Stitching Log'!A1786</f>
        <v>0</v>
      </c>
      <c r="B1786">
        <f>'Stitching Log'!B1786</f>
        <v>0</v>
      </c>
      <c r="C1786">
        <f>'Stitching Log'!C1786</f>
        <v>0</v>
      </c>
      <c r="D1786">
        <f>'Stitching Log'!D1786</f>
        <v>0</v>
      </c>
      <c r="E1786">
        <f>'Stitching Log'!E1786</f>
        <v>0</v>
      </c>
      <c r="F1786">
        <f>'Stitching Log'!F1786</f>
        <v>0</v>
      </c>
    </row>
    <row r="1787" spans="1:6">
      <c r="A1787" s="6">
        <f>'Stitching Log'!A1787</f>
        <v>0</v>
      </c>
      <c r="B1787">
        <f>'Stitching Log'!B1787</f>
        <v>0</v>
      </c>
      <c r="C1787">
        <f>'Stitching Log'!C1787</f>
        <v>0</v>
      </c>
      <c r="D1787">
        <f>'Stitching Log'!D1787</f>
        <v>0</v>
      </c>
      <c r="E1787">
        <f>'Stitching Log'!E1787</f>
        <v>0</v>
      </c>
      <c r="F1787">
        <f>'Stitching Log'!F1787</f>
        <v>0</v>
      </c>
    </row>
    <row r="1788" spans="1:6">
      <c r="A1788" s="6">
        <f>'Stitching Log'!A1788</f>
        <v>0</v>
      </c>
      <c r="B1788">
        <f>'Stitching Log'!B1788</f>
        <v>0</v>
      </c>
      <c r="C1788">
        <f>'Stitching Log'!C1788</f>
        <v>0</v>
      </c>
      <c r="D1788">
        <f>'Stitching Log'!D1788</f>
        <v>0</v>
      </c>
      <c r="E1788">
        <f>'Stitching Log'!E1788</f>
        <v>0</v>
      </c>
      <c r="F1788">
        <f>'Stitching Log'!F1788</f>
        <v>0</v>
      </c>
    </row>
    <row r="1789" spans="1:6">
      <c r="A1789" s="6">
        <f>'Stitching Log'!A1789</f>
        <v>0</v>
      </c>
      <c r="B1789">
        <f>'Stitching Log'!B1789</f>
        <v>0</v>
      </c>
      <c r="C1789">
        <f>'Stitching Log'!C1789</f>
        <v>0</v>
      </c>
      <c r="D1789">
        <f>'Stitching Log'!D1789</f>
        <v>0</v>
      </c>
      <c r="E1789">
        <f>'Stitching Log'!E1789</f>
        <v>0</v>
      </c>
      <c r="F1789">
        <f>'Stitching Log'!F1789</f>
        <v>0</v>
      </c>
    </row>
    <row r="1790" spans="1:6">
      <c r="A1790" s="6">
        <f>'Stitching Log'!A1790</f>
        <v>0</v>
      </c>
      <c r="B1790">
        <f>'Stitching Log'!B1790</f>
        <v>0</v>
      </c>
      <c r="C1790">
        <f>'Stitching Log'!C1790</f>
        <v>0</v>
      </c>
      <c r="D1790">
        <f>'Stitching Log'!D1790</f>
        <v>0</v>
      </c>
      <c r="E1790">
        <f>'Stitching Log'!E1790</f>
        <v>0</v>
      </c>
      <c r="F1790">
        <f>'Stitching Log'!F1790</f>
        <v>0</v>
      </c>
    </row>
    <row r="1791" spans="1:6">
      <c r="A1791" s="6">
        <f>'Stitching Log'!A1791</f>
        <v>0</v>
      </c>
      <c r="B1791">
        <f>'Stitching Log'!B1791</f>
        <v>0</v>
      </c>
      <c r="C1791">
        <f>'Stitching Log'!C1791</f>
        <v>0</v>
      </c>
      <c r="D1791">
        <f>'Stitching Log'!D1791</f>
        <v>0</v>
      </c>
      <c r="E1791">
        <f>'Stitching Log'!E1791</f>
        <v>0</v>
      </c>
      <c r="F1791">
        <f>'Stitching Log'!F1791</f>
        <v>0</v>
      </c>
    </row>
    <row r="1792" spans="1:6">
      <c r="A1792" s="6">
        <f>'Stitching Log'!A1792</f>
        <v>0</v>
      </c>
      <c r="B1792">
        <f>'Stitching Log'!B1792</f>
        <v>0</v>
      </c>
      <c r="C1792">
        <f>'Stitching Log'!C1792</f>
        <v>0</v>
      </c>
      <c r="D1792">
        <f>'Stitching Log'!D1792</f>
        <v>0</v>
      </c>
      <c r="E1792">
        <f>'Stitching Log'!E1792</f>
        <v>0</v>
      </c>
      <c r="F1792">
        <f>'Stitching Log'!F1792</f>
        <v>0</v>
      </c>
    </row>
    <row r="1793" spans="1:6">
      <c r="A1793" s="6">
        <f>'Stitching Log'!A1793</f>
        <v>0</v>
      </c>
      <c r="B1793">
        <f>'Stitching Log'!B1793</f>
        <v>0</v>
      </c>
      <c r="C1793">
        <f>'Stitching Log'!C1793</f>
        <v>0</v>
      </c>
      <c r="D1793">
        <f>'Stitching Log'!D1793</f>
        <v>0</v>
      </c>
      <c r="E1793">
        <f>'Stitching Log'!E1793</f>
        <v>0</v>
      </c>
      <c r="F1793">
        <f>'Stitching Log'!F1793</f>
        <v>0</v>
      </c>
    </row>
    <row r="1794" spans="1:6">
      <c r="A1794" s="6">
        <f>'Stitching Log'!A1794</f>
        <v>0</v>
      </c>
      <c r="B1794">
        <f>'Stitching Log'!B1794</f>
        <v>0</v>
      </c>
      <c r="C1794">
        <f>'Stitching Log'!C1794</f>
        <v>0</v>
      </c>
      <c r="D1794">
        <f>'Stitching Log'!D1794</f>
        <v>0</v>
      </c>
      <c r="E1794">
        <f>'Stitching Log'!E1794</f>
        <v>0</v>
      </c>
      <c r="F1794">
        <f>'Stitching Log'!F1794</f>
        <v>0</v>
      </c>
    </row>
    <row r="1795" spans="1:6">
      <c r="A1795" s="6">
        <f>'Stitching Log'!A1795</f>
        <v>0</v>
      </c>
      <c r="B1795">
        <f>'Stitching Log'!B1795</f>
        <v>0</v>
      </c>
      <c r="C1795">
        <f>'Stitching Log'!C1795</f>
        <v>0</v>
      </c>
      <c r="D1795">
        <f>'Stitching Log'!D1795</f>
        <v>0</v>
      </c>
      <c r="E1795">
        <f>'Stitching Log'!E1795</f>
        <v>0</v>
      </c>
      <c r="F1795">
        <f>'Stitching Log'!F1795</f>
        <v>0</v>
      </c>
    </row>
    <row r="1796" spans="1:6">
      <c r="A1796" s="6">
        <f>'Stitching Log'!A1796</f>
        <v>0</v>
      </c>
      <c r="B1796">
        <f>'Stitching Log'!B1796</f>
        <v>0</v>
      </c>
      <c r="C1796">
        <f>'Stitching Log'!C1796</f>
        <v>0</v>
      </c>
      <c r="D1796">
        <f>'Stitching Log'!D1796</f>
        <v>0</v>
      </c>
      <c r="E1796">
        <f>'Stitching Log'!E1796</f>
        <v>0</v>
      </c>
      <c r="F1796">
        <f>'Stitching Log'!F1796</f>
        <v>0</v>
      </c>
    </row>
    <row r="1797" spans="1:6">
      <c r="A1797" s="6">
        <f>'Stitching Log'!A1797</f>
        <v>0</v>
      </c>
      <c r="B1797">
        <f>'Stitching Log'!B1797</f>
        <v>0</v>
      </c>
      <c r="C1797">
        <f>'Stitching Log'!C1797</f>
        <v>0</v>
      </c>
      <c r="D1797">
        <f>'Stitching Log'!D1797</f>
        <v>0</v>
      </c>
      <c r="E1797">
        <f>'Stitching Log'!E1797</f>
        <v>0</v>
      </c>
      <c r="F1797">
        <f>'Stitching Log'!F1797</f>
        <v>0</v>
      </c>
    </row>
    <row r="1798" spans="1:6">
      <c r="A1798" s="6">
        <f>'Stitching Log'!A1798</f>
        <v>0</v>
      </c>
      <c r="B1798">
        <f>'Stitching Log'!B1798</f>
        <v>0</v>
      </c>
      <c r="C1798">
        <f>'Stitching Log'!C1798</f>
        <v>0</v>
      </c>
      <c r="D1798">
        <f>'Stitching Log'!D1798</f>
        <v>0</v>
      </c>
      <c r="E1798">
        <f>'Stitching Log'!E1798</f>
        <v>0</v>
      </c>
      <c r="F1798">
        <f>'Stitching Log'!F1798</f>
        <v>0</v>
      </c>
    </row>
    <row r="1799" spans="1:6">
      <c r="A1799" s="6">
        <f>'Stitching Log'!A1799</f>
        <v>0</v>
      </c>
      <c r="B1799">
        <f>'Stitching Log'!B1799</f>
        <v>0</v>
      </c>
      <c r="C1799">
        <f>'Stitching Log'!C1799</f>
        <v>0</v>
      </c>
      <c r="D1799">
        <f>'Stitching Log'!D1799</f>
        <v>0</v>
      </c>
      <c r="E1799">
        <f>'Stitching Log'!E1799</f>
        <v>0</v>
      </c>
      <c r="F1799">
        <f>'Stitching Log'!F1799</f>
        <v>0</v>
      </c>
    </row>
    <row r="1800" spans="1:6">
      <c r="A1800" s="6">
        <f>'Stitching Log'!A1800</f>
        <v>0</v>
      </c>
      <c r="B1800">
        <f>'Stitching Log'!B1800</f>
        <v>0</v>
      </c>
      <c r="C1800">
        <f>'Stitching Log'!C1800</f>
        <v>0</v>
      </c>
      <c r="D1800">
        <f>'Stitching Log'!D1800</f>
        <v>0</v>
      </c>
      <c r="E1800">
        <f>'Stitching Log'!E1800</f>
        <v>0</v>
      </c>
      <c r="F1800">
        <f>'Stitching Log'!F1800</f>
        <v>0</v>
      </c>
    </row>
    <row r="1801" spans="1:6">
      <c r="A1801" s="6">
        <f>'Stitching Log'!A1801</f>
        <v>0</v>
      </c>
      <c r="B1801">
        <f>'Stitching Log'!B1801</f>
        <v>0</v>
      </c>
      <c r="C1801">
        <f>'Stitching Log'!C1801</f>
        <v>0</v>
      </c>
      <c r="D1801">
        <f>'Stitching Log'!D1801</f>
        <v>0</v>
      </c>
      <c r="E1801">
        <f>'Stitching Log'!E1801</f>
        <v>0</v>
      </c>
      <c r="F1801">
        <f>'Stitching Log'!F1801</f>
        <v>0</v>
      </c>
    </row>
    <row r="1802" spans="1:6">
      <c r="A1802" s="6">
        <f>'Stitching Log'!A1802</f>
        <v>0</v>
      </c>
      <c r="B1802">
        <f>'Stitching Log'!B1802</f>
        <v>0</v>
      </c>
      <c r="C1802">
        <f>'Stitching Log'!C1802</f>
        <v>0</v>
      </c>
      <c r="D1802">
        <f>'Stitching Log'!D1802</f>
        <v>0</v>
      </c>
      <c r="E1802">
        <f>'Stitching Log'!E1802</f>
        <v>0</v>
      </c>
      <c r="F1802">
        <f>'Stitching Log'!F1802</f>
        <v>0</v>
      </c>
    </row>
    <row r="1803" spans="1:6">
      <c r="A1803" s="6">
        <f>'Stitching Log'!A1803</f>
        <v>0</v>
      </c>
      <c r="B1803">
        <f>'Stitching Log'!B1803</f>
        <v>0</v>
      </c>
      <c r="C1803">
        <f>'Stitching Log'!C1803</f>
        <v>0</v>
      </c>
      <c r="D1803">
        <f>'Stitching Log'!D1803</f>
        <v>0</v>
      </c>
      <c r="E1803">
        <f>'Stitching Log'!E1803</f>
        <v>0</v>
      </c>
      <c r="F1803">
        <f>'Stitching Log'!F1803</f>
        <v>0</v>
      </c>
    </row>
    <row r="1804" spans="1:6">
      <c r="A1804" s="6">
        <f>'Stitching Log'!A1804</f>
        <v>0</v>
      </c>
      <c r="B1804">
        <f>'Stitching Log'!B1804</f>
        <v>0</v>
      </c>
      <c r="C1804">
        <f>'Stitching Log'!C1804</f>
        <v>0</v>
      </c>
      <c r="D1804">
        <f>'Stitching Log'!D1804</f>
        <v>0</v>
      </c>
      <c r="E1804">
        <f>'Stitching Log'!E1804</f>
        <v>0</v>
      </c>
      <c r="F1804">
        <f>'Stitching Log'!F1804</f>
        <v>0</v>
      </c>
    </row>
    <row r="1805" spans="1:6">
      <c r="A1805" s="6">
        <f>'Stitching Log'!A1805</f>
        <v>0</v>
      </c>
      <c r="B1805">
        <f>'Stitching Log'!B1805</f>
        <v>0</v>
      </c>
      <c r="C1805">
        <f>'Stitching Log'!C1805</f>
        <v>0</v>
      </c>
      <c r="D1805">
        <f>'Stitching Log'!D1805</f>
        <v>0</v>
      </c>
      <c r="E1805">
        <f>'Stitching Log'!E1805</f>
        <v>0</v>
      </c>
      <c r="F1805">
        <f>'Stitching Log'!F1805</f>
        <v>0</v>
      </c>
    </row>
    <row r="1806" spans="1:6">
      <c r="A1806" s="6">
        <f>'Stitching Log'!A1806</f>
        <v>0</v>
      </c>
      <c r="B1806">
        <f>'Stitching Log'!B1806</f>
        <v>0</v>
      </c>
      <c r="C1806">
        <f>'Stitching Log'!C1806</f>
        <v>0</v>
      </c>
      <c r="D1806">
        <f>'Stitching Log'!D1806</f>
        <v>0</v>
      </c>
      <c r="E1806">
        <f>'Stitching Log'!E1806</f>
        <v>0</v>
      </c>
      <c r="F1806">
        <f>'Stitching Log'!F1806</f>
        <v>0</v>
      </c>
    </row>
    <row r="1807" spans="1:6">
      <c r="A1807" s="6">
        <f>'Stitching Log'!A1807</f>
        <v>0</v>
      </c>
      <c r="B1807">
        <f>'Stitching Log'!B1807</f>
        <v>0</v>
      </c>
      <c r="C1807">
        <f>'Stitching Log'!C1807</f>
        <v>0</v>
      </c>
      <c r="D1807">
        <f>'Stitching Log'!D1807</f>
        <v>0</v>
      </c>
      <c r="E1807">
        <f>'Stitching Log'!E1807</f>
        <v>0</v>
      </c>
      <c r="F1807">
        <f>'Stitching Log'!F1807</f>
        <v>0</v>
      </c>
    </row>
    <row r="1808" spans="1:6">
      <c r="A1808" s="6">
        <f>'Stitching Log'!A1808</f>
        <v>0</v>
      </c>
      <c r="B1808">
        <f>'Stitching Log'!B1808</f>
        <v>0</v>
      </c>
      <c r="C1808">
        <f>'Stitching Log'!C1808</f>
        <v>0</v>
      </c>
      <c r="D1808">
        <f>'Stitching Log'!D1808</f>
        <v>0</v>
      </c>
      <c r="E1808">
        <f>'Stitching Log'!E1808</f>
        <v>0</v>
      </c>
      <c r="F1808">
        <f>'Stitching Log'!F1808</f>
        <v>0</v>
      </c>
    </row>
    <row r="1809" spans="1:6">
      <c r="A1809" s="6">
        <f>'Stitching Log'!A1809</f>
        <v>0</v>
      </c>
      <c r="B1809">
        <f>'Stitching Log'!B1809</f>
        <v>0</v>
      </c>
      <c r="C1809">
        <f>'Stitching Log'!C1809</f>
        <v>0</v>
      </c>
      <c r="D1809">
        <f>'Stitching Log'!D1809</f>
        <v>0</v>
      </c>
      <c r="E1809">
        <f>'Stitching Log'!E1809</f>
        <v>0</v>
      </c>
      <c r="F1809">
        <f>'Stitching Log'!F1809</f>
        <v>0</v>
      </c>
    </row>
    <row r="1810" spans="1:6">
      <c r="A1810" s="6">
        <f>'Stitching Log'!A1810</f>
        <v>0</v>
      </c>
      <c r="B1810">
        <f>'Stitching Log'!B1810</f>
        <v>0</v>
      </c>
      <c r="C1810">
        <f>'Stitching Log'!C1810</f>
        <v>0</v>
      </c>
      <c r="D1810">
        <f>'Stitching Log'!D1810</f>
        <v>0</v>
      </c>
      <c r="E1810">
        <f>'Stitching Log'!E1810</f>
        <v>0</v>
      </c>
      <c r="F1810">
        <f>'Stitching Log'!F1810</f>
        <v>0</v>
      </c>
    </row>
    <row r="1811" spans="1:6">
      <c r="A1811" s="6">
        <f>'Stitching Log'!A1811</f>
        <v>0</v>
      </c>
      <c r="B1811">
        <f>'Stitching Log'!B1811</f>
        <v>0</v>
      </c>
      <c r="C1811">
        <f>'Stitching Log'!C1811</f>
        <v>0</v>
      </c>
      <c r="D1811">
        <f>'Stitching Log'!D1811</f>
        <v>0</v>
      </c>
      <c r="E1811">
        <f>'Stitching Log'!E1811</f>
        <v>0</v>
      </c>
      <c r="F1811">
        <f>'Stitching Log'!F1811</f>
        <v>0</v>
      </c>
    </row>
    <row r="1812" spans="1:6">
      <c r="A1812" s="6">
        <f>'Stitching Log'!A1812</f>
        <v>0</v>
      </c>
      <c r="B1812">
        <f>'Stitching Log'!B1812</f>
        <v>0</v>
      </c>
      <c r="C1812">
        <f>'Stitching Log'!C1812</f>
        <v>0</v>
      </c>
      <c r="D1812">
        <f>'Stitching Log'!D1812</f>
        <v>0</v>
      </c>
      <c r="E1812">
        <f>'Stitching Log'!E1812</f>
        <v>0</v>
      </c>
      <c r="F1812">
        <f>'Stitching Log'!F1812</f>
        <v>0</v>
      </c>
    </row>
    <row r="1813" spans="1:6">
      <c r="A1813" s="6">
        <f>'Stitching Log'!A1813</f>
        <v>0</v>
      </c>
      <c r="B1813">
        <f>'Stitching Log'!B1813</f>
        <v>0</v>
      </c>
      <c r="C1813">
        <f>'Stitching Log'!C1813</f>
        <v>0</v>
      </c>
      <c r="D1813">
        <f>'Stitching Log'!D1813</f>
        <v>0</v>
      </c>
      <c r="E1813">
        <f>'Stitching Log'!E1813</f>
        <v>0</v>
      </c>
      <c r="F1813">
        <f>'Stitching Log'!F1813</f>
        <v>0</v>
      </c>
    </row>
    <row r="1814" spans="1:6">
      <c r="A1814" s="6">
        <f>'Stitching Log'!A1814</f>
        <v>0</v>
      </c>
      <c r="B1814">
        <f>'Stitching Log'!B1814</f>
        <v>0</v>
      </c>
      <c r="C1814">
        <f>'Stitching Log'!C1814</f>
        <v>0</v>
      </c>
      <c r="D1814">
        <f>'Stitching Log'!D1814</f>
        <v>0</v>
      </c>
      <c r="E1814">
        <f>'Stitching Log'!E1814</f>
        <v>0</v>
      </c>
      <c r="F1814">
        <f>'Stitching Log'!F1814</f>
        <v>0</v>
      </c>
    </row>
    <row r="1815" spans="1:6">
      <c r="A1815" s="6">
        <f>'Stitching Log'!A1815</f>
        <v>0</v>
      </c>
      <c r="B1815">
        <f>'Stitching Log'!B1815</f>
        <v>0</v>
      </c>
      <c r="C1815">
        <f>'Stitching Log'!C1815</f>
        <v>0</v>
      </c>
      <c r="D1815">
        <f>'Stitching Log'!D1815</f>
        <v>0</v>
      </c>
      <c r="E1815">
        <f>'Stitching Log'!E1815</f>
        <v>0</v>
      </c>
      <c r="F1815">
        <f>'Stitching Log'!F1815</f>
        <v>0</v>
      </c>
    </row>
    <row r="1816" spans="1:6">
      <c r="A1816" s="6">
        <f>'Stitching Log'!A1816</f>
        <v>0</v>
      </c>
      <c r="B1816">
        <f>'Stitching Log'!B1816</f>
        <v>0</v>
      </c>
      <c r="C1816">
        <f>'Stitching Log'!C1816</f>
        <v>0</v>
      </c>
      <c r="D1816">
        <f>'Stitching Log'!D1816</f>
        <v>0</v>
      </c>
      <c r="E1816">
        <f>'Stitching Log'!E1816</f>
        <v>0</v>
      </c>
      <c r="F1816">
        <f>'Stitching Log'!F1816</f>
        <v>0</v>
      </c>
    </row>
    <row r="1817" spans="1:6">
      <c r="A1817" s="6">
        <f>'Stitching Log'!A1817</f>
        <v>0</v>
      </c>
      <c r="B1817">
        <f>'Stitching Log'!B1817</f>
        <v>0</v>
      </c>
      <c r="C1817">
        <f>'Stitching Log'!C1817</f>
        <v>0</v>
      </c>
      <c r="D1817">
        <f>'Stitching Log'!D1817</f>
        <v>0</v>
      </c>
      <c r="E1817">
        <f>'Stitching Log'!E1817</f>
        <v>0</v>
      </c>
      <c r="F1817">
        <f>'Stitching Log'!F1817</f>
        <v>0</v>
      </c>
    </row>
    <row r="1818" spans="1:6">
      <c r="A1818" s="6">
        <f>'Stitching Log'!A1818</f>
        <v>0</v>
      </c>
      <c r="B1818">
        <f>'Stitching Log'!B1818</f>
        <v>0</v>
      </c>
      <c r="C1818">
        <f>'Stitching Log'!C1818</f>
        <v>0</v>
      </c>
      <c r="D1818">
        <f>'Stitching Log'!D1818</f>
        <v>0</v>
      </c>
      <c r="E1818">
        <f>'Stitching Log'!E1818</f>
        <v>0</v>
      </c>
      <c r="F1818">
        <f>'Stitching Log'!F1818</f>
        <v>0</v>
      </c>
    </row>
    <row r="1819" spans="1:6">
      <c r="A1819" s="6">
        <f>'Stitching Log'!A1819</f>
        <v>0</v>
      </c>
      <c r="B1819">
        <f>'Stitching Log'!B1819</f>
        <v>0</v>
      </c>
      <c r="C1819">
        <f>'Stitching Log'!C1819</f>
        <v>0</v>
      </c>
      <c r="D1819">
        <f>'Stitching Log'!D1819</f>
        <v>0</v>
      </c>
      <c r="E1819">
        <f>'Stitching Log'!E1819</f>
        <v>0</v>
      </c>
      <c r="F1819">
        <f>'Stitching Log'!F1819</f>
        <v>0</v>
      </c>
    </row>
    <row r="1820" spans="1:6">
      <c r="A1820" s="6">
        <f>'Stitching Log'!A1820</f>
        <v>0</v>
      </c>
      <c r="B1820">
        <f>'Stitching Log'!B1820</f>
        <v>0</v>
      </c>
      <c r="C1820">
        <f>'Stitching Log'!C1820</f>
        <v>0</v>
      </c>
      <c r="D1820">
        <f>'Stitching Log'!D1820</f>
        <v>0</v>
      </c>
      <c r="E1820">
        <f>'Stitching Log'!E1820</f>
        <v>0</v>
      </c>
      <c r="F1820">
        <f>'Stitching Log'!F1820</f>
        <v>0</v>
      </c>
    </row>
    <row r="1821" spans="1:6">
      <c r="A1821" s="6">
        <f>'Stitching Log'!A1821</f>
        <v>0</v>
      </c>
      <c r="B1821">
        <f>'Stitching Log'!B1821</f>
        <v>0</v>
      </c>
      <c r="C1821">
        <f>'Stitching Log'!C1821</f>
        <v>0</v>
      </c>
      <c r="D1821">
        <f>'Stitching Log'!D1821</f>
        <v>0</v>
      </c>
      <c r="E1821">
        <f>'Stitching Log'!E1821</f>
        <v>0</v>
      </c>
      <c r="F1821">
        <f>'Stitching Log'!F1821</f>
        <v>0</v>
      </c>
    </row>
    <row r="1822" spans="1:6">
      <c r="A1822" s="6">
        <f>'Stitching Log'!A1822</f>
        <v>0</v>
      </c>
      <c r="B1822">
        <f>'Stitching Log'!B1822</f>
        <v>0</v>
      </c>
      <c r="C1822">
        <f>'Stitching Log'!C1822</f>
        <v>0</v>
      </c>
      <c r="D1822">
        <f>'Stitching Log'!D1822</f>
        <v>0</v>
      </c>
      <c r="E1822">
        <f>'Stitching Log'!E1822</f>
        <v>0</v>
      </c>
      <c r="F1822">
        <f>'Stitching Log'!F1822</f>
        <v>0</v>
      </c>
    </row>
    <row r="1823" spans="1:6">
      <c r="A1823" s="6">
        <f>'Stitching Log'!A1823</f>
        <v>0</v>
      </c>
      <c r="B1823">
        <f>'Stitching Log'!B1823</f>
        <v>0</v>
      </c>
      <c r="C1823">
        <f>'Stitching Log'!C1823</f>
        <v>0</v>
      </c>
      <c r="D1823">
        <f>'Stitching Log'!D1823</f>
        <v>0</v>
      </c>
      <c r="E1823">
        <f>'Stitching Log'!E1823</f>
        <v>0</v>
      </c>
      <c r="F1823">
        <f>'Stitching Log'!F1823</f>
        <v>0</v>
      </c>
    </row>
    <row r="1824" spans="1:6">
      <c r="A1824" s="6">
        <f>'Stitching Log'!A1824</f>
        <v>0</v>
      </c>
      <c r="B1824">
        <f>'Stitching Log'!B1824</f>
        <v>0</v>
      </c>
      <c r="C1824">
        <f>'Stitching Log'!C1824</f>
        <v>0</v>
      </c>
      <c r="D1824">
        <f>'Stitching Log'!D1824</f>
        <v>0</v>
      </c>
      <c r="E1824">
        <f>'Stitching Log'!E1824</f>
        <v>0</v>
      </c>
      <c r="F1824">
        <f>'Stitching Log'!F1824</f>
        <v>0</v>
      </c>
    </row>
    <row r="1825" spans="1:6">
      <c r="A1825" s="6">
        <f>'Stitching Log'!A1825</f>
        <v>0</v>
      </c>
      <c r="B1825">
        <f>'Stitching Log'!B1825</f>
        <v>0</v>
      </c>
      <c r="C1825">
        <f>'Stitching Log'!C1825</f>
        <v>0</v>
      </c>
      <c r="D1825">
        <f>'Stitching Log'!D1825</f>
        <v>0</v>
      </c>
      <c r="E1825">
        <f>'Stitching Log'!E1825</f>
        <v>0</v>
      </c>
      <c r="F1825">
        <f>'Stitching Log'!F1825</f>
        <v>0</v>
      </c>
    </row>
    <row r="1826" spans="1:6">
      <c r="A1826" s="6">
        <f>'Stitching Log'!A1826</f>
        <v>0</v>
      </c>
      <c r="B1826">
        <f>'Stitching Log'!B1826</f>
        <v>0</v>
      </c>
      <c r="C1826">
        <f>'Stitching Log'!C1826</f>
        <v>0</v>
      </c>
      <c r="D1826">
        <f>'Stitching Log'!D1826</f>
        <v>0</v>
      </c>
      <c r="E1826">
        <f>'Stitching Log'!E1826</f>
        <v>0</v>
      </c>
      <c r="F1826">
        <f>'Stitching Log'!F1826</f>
        <v>0</v>
      </c>
    </row>
    <row r="1827" spans="1:6">
      <c r="A1827" s="6">
        <f>'Stitching Log'!A1827</f>
        <v>0</v>
      </c>
      <c r="B1827">
        <f>'Stitching Log'!B1827</f>
        <v>0</v>
      </c>
      <c r="C1827">
        <f>'Stitching Log'!C1827</f>
        <v>0</v>
      </c>
      <c r="D1827">
        <f>'Stitching Log'!D1827</f>
        <v>0</v>
      </c>
      <c r="E1827">
        <f>'Stitching Log'!E1827</f>
        <v>0</v>
      </c>
      <c r="F1827">
        <f>'Stitching Log'!F1827</f>
        <v>0</v>
      </c>
    </row>
    <row r="1828" spans="1:6">
      <c r="A1828" s="6">
        <f>'Stitching Log'!A1828</f>
        <v>0</v>
      </c>
      <c r="B1828">
        <f>'Stitching Log'!B1828</f>
        <v>0</v>
      </c>
      <c r="C1828">
        <f>'Stitching Log'!C1828</f>
        <v>0</v>
      </c>
      <c r="D1828">
        <f>'Stitching Log'!D1828</f>
        <v>0</v>
      </c>
      <c r="E1828">
        <f>'Stitching Log'!E1828</f>
        <v>0</v>
      </c>
      <c r="F1828">
        <f>'Stitching Log'!F1828</f>
        <v>0</v>
      </c>
    </row>
    <row r="1829" spans="1:6">
      <c r="A1829" s="6">
        <f>'Stitching Log'!A1829</f>
        <v>0</v>
      </c>
      <c r="B1829">
        <f>'Stitching Log'!B1829</f>
        <v>0</v>
      </c>
      <c r="C1829">
        <f>'Stitching Log'!C1829</f>
        <v>0</v>
      </c>
      <c r="D1829">
        <f>'Stitching Log'!D1829</f>
        <v>0</v>
      </c>
      <c r="E1829">
        <f>'Stitching Log'!E1829</f>
        <v>0</v>
      </c>
      <c r="F1829">
        <f>'Stitching Log'!F1829</f>
        <v>0</v>
      </c>
    </row>
    <row r="1830" spans="1:6">
      <c r="A1830" s="6">
        <f>'Stitching Log'!A1830</f>
        <v>0</v>
      </c>
      <c r="B1830">
        <f>'Stitching Log'!B1830</f>
        <v>0</v>
      </c>
      <c r="C1830">
        <f>'Stitching Log'!C1830</f>
        <v>0</v>
      </c>
      <c r="D1830">
        <f>'Stitching Log'!D1830</f>
        <v>0</v>
      </c>
      <c r="E1830">
        <f>'Stitching Log'!E1830</f>
        <v>0</v>
      </c>
      <c r="F1830">
        <f>'Stitching Log'!F1830</f>
        <v>0</v>
      </c>
    </row>
    <row r="1831" spans="1:6">
      <c r="A1831" s="6">
        <f>'Stitching Log'!A1831</f>
        <v>0</v>
      </c>
      <c r="B1831">
        <f>'Stitching Log'!B1831</f>
        <v>0</v>
      </c>
      <c r="C1831">
        <f>'Stitching Log'!C1831</f>
        <v>0</v>
      </c>
      <c r="D1831">
        <f>'Stitching Log'!D1831</f>
        <v>0</v>
      </c>
      <c r="E1831">
        <f>'Stitching Log'!E1831</f>
        <v>0</v>
      </c>
      <c r="F1831">
        <f>'Stitching Log'!F1831</f>
        <v>0</v>
      </c>
    </row>
    <row r="1832" spans="1:6">
      <c r="A1832" s="6">
        <f>'Stitching Log'!A1832</f>
        <v>0</v>
      </c>
      <c r="B1832">
        <f>'Stitching Log'!B1832</f>
        <v>0</v>
      </c>
      <c r="C1832">
        <f>'Stitching Log'!C1832</f>
        <v>0</v>
      </c>
      <c r="D1832">
        <f>'Stitching Log'!D1832</f>
        <v>0</v>
      </c>
      <c r="E1832">
        <f>'Stitching Log'!E1832</f>
        <v>0</v>
      </c>
      <c r="F1832">
        <f>'Stitching Log'!F1832</f>
        <v>0</v>
      </c>
    </row>
    <row r="1833" spans="1:6">
      <c r="A1833" s="6">
        <f>'Stitching Log'!A1833</f>
        <v>0</v>
      </c>
      <c r="B1833">
        <f>'Stitching Log'!B1833</f>
        <v>0</v>
      </c>
      <c r="C1833">
        <f>'Stitching Log'!C1833</f>
        <v>0</v>
      </c>
      <c r="D1833">
        <f>'Stitching Log'!D1833</f>
        <v>0</v>
      </c>
      <c r="E1833">
        <f>'Stitching Log'!E1833</f>
        <v>0</v>
      </c>
      <c r="F1833">
        <f>'Stitching Log'!F1833</f>
        <v>0</v>
      </c>
    </row>
    <row r="1834" spans="1:6">
      <c r="A1834" s="6">
        <f>'Stitching Log'!A1834</f>
        <v>0</v>
      </c>
      <c r="B1834">
        <f>'Stitching Log'!B1834</f>
        <v>0</v>
      </c>
      <c r="C1834">
        <f>'Stitching Log'!C1834</f>
        <v>0</v>
      </c>
      <c r="D1834">
        <f>'Stitching Log'!D1834</f>
        <v>0</v>
      </c>
      <c r="E1834">
        <f>'Stitching Log'!E1834</f>
        <v>0</v>
      </c>
      <c r="F1834">
        <f>'Stitching Log'!F1834</f>
        <v>0</v>
      </c>
    </row>
    <row r="1835" spans="1:6">
      <c r="A1835" s="6">
        <f>'Stitching Log'!A1835</f>
        <v>0</v>
      </c>
      <c r="B1835">
        <f>'Stitching Log'!B1835</f>
        <v>0</v>
      </c>
      <c r="C1835">
        <f>'Stitching Log'!C1835</f>
        <v>0</v>
      </c>
      <c r="D1835">
        <f>'Stitching Log'!D1835</f>
        <v>0</v>
      </c>
      <c r="E1835">
        <f>'Stitching Log'!E1835</f>
        <v>0</v>
      </c>
      <c r="F1835">
        <f>'Stitching Log'!F1835</f>
        <v>0</v>
      </c>
    </row>
    <row r="1836" spans="1:6">
      <c r="A1836" s="6">
        <f>'Stitching Log'!A1836</f>
        <v>0</v>
      </c>
      <c r="B1836">
        <f>'Stitching Log'!B1836</f>
        <v>0</v>
      </c>
      <c r="C1836">
        <f>'Stitching Log'!C1836</f>
        <v>0</v>
      </c>
      <c r="D1836">
        <f>'Stitching Log'!D1836</f>
        <v>0</v>
      </c>
      <c r="E1836">
        <f>'Stitching Log'!E1836</f>
        <v>0</v>
      </c>
      <c r="F1836">
        <f>'Stitching Log'!F1836</f>
        <v>0</v>
      </c>
    </row>
    <row r="1837" spans="1:6">
      <c r="A1837" s="6">
        <f>'Stitching Log'!A1837</f>
        <v>0</v>
      </c>
      <c r="B1837">
        <f>'Stitching Log'!B1837</f>
        <v>0</v>
      </c>
      <c r="C1837">
        <f>'Stitching Log'!C1837</f>
        <v>0</v>
      </c>
      <c r="D1837">
        <f>'Stitching Log'!D1837</f>
        <v>0</v>
      </c>
      <c r="E1837">
        <f>'Stitching Log'!E1837</f>
        <v>0</v>
      </c>
      <c r="F1837">
        <f>'Stitching Log'!F1837</f>
        <v>0</v>
      </c>
    </row>
    <row r="1838" spans="1:6">
      <c r="A1838" s="6">
        <f>'Stitching Log'!A1838</f>
        <v>0</v>
      </c>
      <c r="B1838">
        <f>'Stitching Log'!B1838</f>
        <v>0</v>
      </c>
      <c r="C1838">
        <f>'Stitching Log'!C1838</f>
        <v>0</v>
      </c>
      <c r="D1838">
        <f>'Stitching Log'!D1838</f>
        <v>0</v>
      </c>
      <c r="E1838">
        <f>'Stitching Log'!E1838</f>
        <v>0</v>
      </c>
      <c r="F1838">
        <f>'Stitching Log'!F1838</f>
        <v>0</v>
      </c>
    </row>
    <row r="1839" spans="1:6">
      <c r="A1839" s="6">
        <f>'Stitching Log'!A1839</f>
        <v>0</v>
      </c>
      <c r="B1839">
        <f>'Stitching Log'!B1839</f>
        <v>0</v>
      </c>
      <c r="C1839">
        <f>'Stitching Log'!C1839</f>
        <v>0</v>
      </c>
      <c r="D1839">
        <f>'Stitching Log'!D1839</f>
        <v>0</v>
      </c>
      <c r="E1839">
        <f>'Stitching Log'!E1839</f>
        <v>0</v>
      </c>
      <c r="F1839">
        <f>'Stitching Log'!F1839</f>
        <v>0</v>
      </c>
    </row>
    <row r="1840" spans="1:6">
      <c r="A1840" s="6">
        <f>'Stitching Log'!A1840</f>
        <v>0</v>
      </c>
      <c r="B1840">
        <f>'Stitching Log'!B1840</f>
        <v>0</v>
      </c>
      <c r="C1840">
        <f>'Stitching Log'!C1840</f>
        <v>0</v>
      </c>
      <c r="D1840">
        <f>'Stitching Log'!D1840</f>
        <v>0</v>
      </c>
      <c r="E1840">
        <f>'Stitching Log'!E1840</f>
        <v>0</v>
      </c>
      <c r="F1840">
        <f>'Stitching Log'!F1840</f>
        <v>0</v>
      </c>
    </row>
    <row r="1841" spans="1:6">
      <c r="A1841" s="6">
        <f>'Stitching Log'!A1841</f>
        <v>0</v>
      </c>
      <c r="B1841">
        <f>'Stitching Log'!B1841</f>
        <v>0</v>
      </c>
      <c r="C1841">
        <f>'Stitching Log'!C1841</f>
        <v>0</v>
      </c>
      <c r="D1841">
        <f>'Stitching Log'!D1841</f>
        <v>0</v>
      </c>
      <c r="E1841">
        <f>'Stitching Log'!E1841</f>
        <v>0</v>
      </c>
      <c r="F1841">
        <f>'Stitching Log'!F1841</f>
        <v>0</v>
      </c>
    </row>
    <row r="1842" spans="1:6">
      <c r="A1842" s="6">
        <f>'Stitching Log'!A1842</f>
        <v>0</v>
      </c>
      <c r="B1842">
        <f>'Stitching Log'!B1842</f>
        <v>0</v>
      </c>
      <c r="C1842">
        <f>'Stitching Log'!C1842</f>
        <v>0</v>
      </c>
      <c r="D1842">
        <f>'Stitching Log'!D1842</f>
        <v>0</v>
      </c>
      <c r="E1842">
        <f>'Stitching Log'!E1842</f>
        <v>0</v>
      </c>
      <c r="F1842">
        <f>'Stitching Log'!F1842</f>
        <v>0</v>
      </c>
    </row>
    <row r="1843" spans="1:6">
      <c r="A1843" s="6">
        <f>'Stitching Log'!A1843</f>
        <v>0</v>
      </c>
      <c r="B1843">
        <f>'Stitching Log'!B1843</f>
        <v>0</v>
      </c>
      <c r="C1843">
        <f>'Stitching Log'!C1843</f>
        <v>0</v>
      </c>
      <c r="D1843">
        <f>'Stitching Log'!D1843</f>
        <v>0</v>
      </c>
      <c r="E1843">
        <f>'Stitching Log'!E1843</f>
        <v>0</v>
      </c>
      <c r="F1843">
        <f>'Stitching Log'!F1843</f>
        <v>0</v>
      </c>
    </row>
    <row r="1844" spans="1:6">
      <c r="A1844" s="6">
        <f>'Stitching Log'!A1844</f>
        <v>0</v>
      </c>
      <c r="B1844">
        <f>'Stitching Log'!B1844</f>
        <v>0</v>
      </c>
      <c r="C1844">
        <f>'Stitching Log'!C1844</f>
        <v>0</v>
      </c>
      <c r="D1844">
        <f>'Stitching Log'!D1844</f>
        <v>0</v>
      </c>
      <c r="E1844">
        <f>'Stitching Log'!E1844</f>
        <v>0</v>
      </c>
      <c r="F1844">
        <f>'Stitching Log'!F1844</f>
        <v>0</v>
      </c>
    </row>
    <row r="1845" spans="1:6">
      <c r="A1845" s="6">
        <f>'Stitching Log'!A1845</f>
        <v>0</v>
      </c>
      <c r="B1845">
        <f>'Stitching Log'!B1845</f>
        <v>0</v>
      </c>
      <c r="C1845">
        <f>'Stitching Log'!C1845</f>
        <v>0</v>
      </c>
      <c r="D1845">
        <f>'Stitching Log'!D1845</f>
        <v>0</v>
      </c>
      <c r="E1845">
        <f>'Stitching Log'!E1845</f>
        <v>0</v>
      </c>
      <c r="F1845">
        <f>'Stitching Log'!F1845</f>
        <v>0</v>
      </c>
    </row>
    <row r="1846" spans="1:6">
      <c r="A1846" s="6">
        <f>'Stitching Log'!A1846</f>
        <v>0</v>
      </c>
      <c r="B1846">
        <f>'Stitching Log'!B1846</f>
        <v>0</v>
      </c>
      <c r="C1846">
        <f>'Stitching Log'!C1846</f>
        <v>0</v>
      </c>
      <c r="D1846">
        <f>'Stitching Log'!D1846</f>
        <v>0</v>
      </c>
      <c r="E1846">
        <f>'Stitching Log'!E1846</f>
        <v>0</v>
      </c>
      <c r="F1846">
        <f>'Stitching Log'!F1846</f>
        <v>0</v>
      </c>
    </row>
    <row r="1847" spans="1:6">
      <c r="A1847" s="6">
        <f>'Stitching Log'!A1847</f>
        <v>0</v>
      </c>
      <c r="B1847">
        <f>'Stitching Log'!B1847</f>
        <v>0</v>
      </c>
      <c r="C1847">
        <f>'Stitching Log'!C1847</f>
        <v>0</v>
      </c>
      <c r="D1847">
        <f>'Stitching Log'!D1847</f>
        <v>0</v>
      </c>
      <c r="E1847">
        <f>'Stitching Log'!E1847</f>
        <v>0</v>
      </c>
      <c r="F1847">
        <f>'Stitching Log'!F1847</f>
        <v>0</v>
      </c>
    </row>
    <row r="1848" spans="1:6">
      <c r="A1848" s="6">
        <f>'Stitching Log'!A1848</f>
        <v>0</v>
      </c>
      <c r="B1848">
        <f>'Stitching Log'!B1848</f>
        <v>0</v>
      </c>
      <c r="C1848">
        <f>'Stitching Log'!C1848</f>
        <v>0</v>
      </c>
      <c r="D1848">
        <f>'Stitching Log'!D1848</f>
        <v>0</v>
      </c>
      <c r="E1848">
        <f>'Stitching Log'!E1848</f>
        <v>0</v>
      </c>
      <c r="F1848">
        <f>'Stitching Log'!F1848</f>
        <v>0</v>
      </c>
    </row>
    <row r="1849" spans="1:6">
      <c r="A1849" s="6">
        <f>'Stitching Log'!A1849</f>
        <v>0</v>
      </c>
      <c r="B1849">
        <f>'Stitching Log'!B1849</f>
        <v>0</v>
      </c>
      <c r="C1849">
        <f>'Stitching Log'!C1849</f>
        <v>0</v>
      </c>
      <c r="D1849">
        <f>'Stitching Log'!D1849</f>
        <v>0</v>
      </c>
      <c r="E1849">
        <f>'Stitching Log'!E1849</f>
        <v>0</v>
      </c>
      <c r="F1849">
        <f>'Stitching Log'!F1849</f>
        <v>0</v>
      </c>
    </row>
    <row r="1850" spans="1:6">
      <c r="A1850" s="6">
        <f>'Stitching Log'!A1850</f>
        <v>0</v>
      </c>
      <c r="B1850">
        <f>'Stitching Log'!B1850</f>
        <v>0</v>
      </c>
      <c r="C1850">
        <f>'Stitching Log'!C1850</f>
        <v>0</v>
      </c>
      <c r="D1850">
        <f>'Stitching Log'!D1850</f>
        <v>0</v>
      </c>
      <c r="E1850">
        <f>'Stitching Log'!E1850</f>
        <v>0</v>
      </c>
      <c r="F1850">
        <f>'Stitching Log'!F1850</f>
        <v>0</v>
      </c>
    </row>
    <row r="1851" spans="1:6">
      <c r="A1851" s="6">
        <f>'Stitching Log'!A1851</f>
        <v>0</v>
      </c>
      <c r="B1851">
        <f>'Stitching Log'!B1851</f>
        <v>0</v>
      </c>
      <c r="C1851">
        <f>'Stitching Log'!C1851</f>
        <v>0</v>
      </c>
      <c r="D1851">
        <f>'Stitching Log'!D1851</f>
        <v>0</v>
      </c>
      <c r="E1851">
        <f>'Stitching Log'!E1851</f>
        <v>0</v>
      </c>
      <c r="F1851">
        <f>'Stitching Log'!F1851</f>
        <v>0</v>
      </c>
    </row>
    <row r="1852" spans="1:6">
      <c r="A1852" s="6">
        <f>'Stitching Log'!A1852</f>
        <v>0</v>
      </c>
      <c r="B1852">
        <f>'Stitching Log'!B1852</f>
        <v>0</v>
      </c>
      <c r="C1852">
        <f>'Stitching Log'!C1852</f>
        <v>0</v>
      </c>
      <c r="D1852">
        <f>'Stitching Log'!D1852</f>
        <v>0</v>
      </c>
      <c r="E1852">
        <f>'Stitching Log'!E1852</f>
        <v>0</v>
      </c>
      <c r="F1852">
        <f>'Stitching Log'!F1852</f>
        <v>0</v>
      </c>
    </row>
    <row r="1853" spans="1:6">
      <c r="A1853" s="6">
        <f>'Stitching Log'!A1853</f>
        <v>0</v>
      </c>
      <c r="B1853">
        <f>'Stitching Log'!B1853</f>
        <v>0</v>
      </c>
      <c r="C1853">
        <f>'Stitching Log'!C1853</f>
        <v>0</v>
      </c>
      <c r="D1853">
        <f>'Stitching Log'!D1853</f>
        <v>0</v>
      </c>
      <c r="E1853">
        <f>'Stitching Log'!E1853</f>
        <v>0</v>
      </c>
      <c r="F1853">
        <f>'Stitching Log'!F1853</f>
        <v>0</v>
      </c>
    </row>
    <row r="1854" spans="1:6">
      <c r="A1854" s="6">
        <f>'Stitching Log'!A1854</f>
        <v>0</v>
      </c>
      <c r="B1854">
        <f>'Stitching Log'!B1854</f>
        <v>0</v>
      </c>
      <c r="C1854">
        <f>'Stitching Log'!C1854</f>
        <v>0</v>
      </c>
      <c r="D1854">
        <f>'Stitching Log'!D1854</f>
        <v>0</v>
      </c>
      <c r="E1854">
        <f>'Stitching Log'!E1854</f>
        <v>0</v>
      </c>
      <c r="F1854">
        <f>'Stitching Log'!F1854</f>
        <v>0</v>
      </c>
    </row>
    <row r="1855" spans="1:6">
      <c r="A1855" s="6">
        <f>'Stitching Log'!A1855</f>
        <v>0</v>
      </c>
      <c r="B1855">
        <f>'Stitching Log'!B1855</f>
        <v>0</v>
      </c>
      <c r="C1855">
        <f>'Stitching Log'!C1855</f>
        <v>0</v>
      </c>
      <c r="D1855">
        <f>'Stitching Log'!D1855</f>
        <v>0</v>
      </c>
      <c r="E1855">
        <f>'Stitching Log'!E1855</f>
        <v>0</v>
      </c>
      <c r="F1855">
        <f>'Stitching Log'!F1855</f>
        <v>0</v>
      </c>
    </row>
    <row r="1856" spans="1:6">
      <c r="A1856" s="6">
        <f>'Stitching Log'!A1856</f>
        <v>0</v>
      </c>
      <c r="B1856">
        <f>'Stitching Log'!B1856</f>
        <v>0</v>
      </c>
      <c r="C1856">
        <f>'Stitching Log'!C1856</f>
        <v>0</v>
      </c>
      <c r="D1856">
        <f>'Stitching Log'!D1856</f>
        <v>0</v>
      </c>
      <c r="E1856">
        <f>'Stitching Log'!E1856</f>
        <v>0</v>
      </c>
      <c r="F1856">
        <f>'Stitching Log'!F1856</f>
        <v>0</v>
      </c>
    </row>
    <row r="1857" spans="1:6">
      <c r="A1857" s="6">
        <f>'Stitching Log'!A1857</f>
        <v>0</v>
      </c>
      <c r="B1857">
        <f>'Stitching Log'!B1857</f>
        <v>0</v>
      </c>
      <c r="C1857">
        <f>'Stitching Log'!C1857</f>
        <v>0</v>
      </c>
      <c r="D1857">
        <f>'Stitching Log'!D1857</f>
        <v>0</v>
      </c>
      <c r="E1857">
        <f>'Stitching Log'!E1857</f>
        <v>0</v>
      </c>
      <c r="F1857">
        <f>'Stitching Log'!F1857</f>
        <v>0</v>
      </c>
    </row>
    <row r="1858" spans="1:6">
      <c r="A1858" s="6">
        <f>'Stitching Log'!A1858</f>
        <v>0</v>
      </c>
      <c r="B1858">
        <f>'Stitching Log'!B1858</f>
        <v>0</v>
      </c>
      <c r="C1858">
        <f>'Stitching Log'!C1858</f>
        <v>0</v>
      </c>
      <c r="D1858">
        <f>'Stitching Log'!D1858</f>
        <v>0</v>
      </c>
      <c r="E1858">
        <f>'Stitching Log'!E1858</f>
        <v>0</v>
      </c>
      <c r="F1858">
        <f>'Stitching Log'!F1858</f>
        <v>0</v>
      </c>
    </row>
    <row r="1859" spans="1:6">
      <c r="A1859" s="6">
        <f>'Stitching Log'!A1859</f>
        <v>0</v>
      </c>
      <c r="B1859">
        <f>'Stitching Log'!B1859</f>
        <v>0</v>
      </c>
      <c r="C1859">
        <f>'Stitching Log'!C1859</f>
        <v>0</v>
      </c>
      <c r="D1859">
        <f>'Stitching Log'!D1859</f>
        <v>0</v>
      </c>
      <c r="E1859">
        <f>'Stitching Log'!E1859</f>
        <v>0</v>
      </c>
      <c r="F1859">
        <f>'Stitching Log'!F1859</f>
        <v>0</v>
      </c>
    </row>
    <row r="1860" spans="1:6">
      <c r="A1860" s="6">
        <f>'Stitching Log'!A1860</f>
        <v>0</v>
      </c>
      <c r="B1860">
        <f>'Stitching Log'!B1860</f>
        <v>0</v>
      </c>
      <c r="C1860">
        <f>'Stitching Log'!C1860</f>
        <v>0</v>
      </c>
      <c r="D1860">
        <f>'Stitching Log'!D1860</f>
        <v>0</v>
      </c>
      <c r="E1860">
        <f>'Stitching Log'!E1860</f>
        <v>0</v>
      </c>
      <c r="F1860">
        <f>'Stitching Log'!F1860</f>
        <v>0</v>
      </c>
    </row>
    <row r="1861" spans="1:6">
      <c r="A1861" s="6">
        <f>'Stitching Log'!A1861</f>
        <v>0</v>
      </c>
      <c r="B1861">
        <f>'Stitching Log'!B1861</f>
        <v>0</v>
      </c>
      <c r="C1861">
        <f>'Stitching Log'!C1861</f>
        <v>0</v>
      </c>
      <c r="D1861">
        <f>'Stitching Log'!D1861</f>
        <v>0</v>
      </c>
      <c r="E1861">
        <f>'Stitching Log'!E1861</f>
        <v>0</v>
      </c>
      <c r="F1861">
        <f>'Stitching Log'!F1861</f>
        <v>0</v>
      </c>
    </row>
    <row r="1862" spans="1:6">
      <c r="A1862" s="6">
        <f>'Stitching Log'!A1862</f>
        <v>0</v>
      </c>
      <c r="B1862">
        <f>'Stitching Log'!B1862</f>
        <v>0</v>
      </c>
      <c r="C1862">
        <f>'Stitching Log'!C1862</f>
        <v>0</v>
      </c>
      <c r="D1862">
        <f>'Stitching Log'!D1862</f>
        <v>0</v>
      </c>
      <c r="E1862">
        <f>'Stitching Log'!E1862</f>
        <v>0</v>
      </c>
      <c r="F1862">
        <f>'Stitching Log'!F1862</f>
        <v>0</v>
      </c>
    </row>
    <row r="1863" spans="1:6">
      <c r="A1863" s="6">
        <f>'Stitching Log'!A1863</f>
        <v>0</v>
      </c>
      <c r="B1863">
        <f>'Stitching Log'!B1863</f>
        <v>0</v>
      </c>
      <c r="C1863">
        <f>'Stitching Log'!C1863</f>
        <v>0</v>
      </c>
      <c r="D1863">
        <f>'Stitching Log'!D1863</f>
        <v>0</v>
      </c>
      <c r="E1863">
        <f>'Stitching Log'!E1863</f>
        <v>0</v>
      </c>
      <c r="F1863">
        <f>'Stitching Log'!F1863</f>
        <v>0</v>
      </c>
    </row>
    <row r="1864" spans="1:6">
      <c r="A1864" s="6">
        <f>'Stitching Log'!A1864</f>
        <v>0</v>
      </c>
      <c r="B1864">
        <f>'Stitching Log'!B1864</f>
        <v>0</v>
      </c>
      <c r="C1864">
        <f>'Stitching Log'!C1864</f>
        <v>0</v>
      </c>
      <c r="D1864">
        <f>'Stitching Log'!D1864</f>
        <v>0</v>
      </c>
      <c r="E1864">
        <f>'Stitching Log'!E1864</f>
        <v>0</v>
      </c>
      <c r="F1864">
        <f>'Stitching Log'!F1864</f>
        <v>0</v>
      </c>
    </row>
    <row r="1865" spans="1:6">
      <c r="A1865" s="6">
        <f>'Stitching Log'!A1865</f>
        <v>0</v>
      </c>
      <c r="B1865">
        <f>'Stitching Log'!B1865</f>
        <v>0</v>
      </c>
      <c r="C1865">
        <f>'Stitching Log'!C1865</f>
        <v>0</v>
      </c>
      <c r="D1865">
        <f>'Stitching Log'!D1865</f>
        <v>0</v>
      </c>
      <c r="E1865">
        <f>'Stitching Log'!E1865</f>
        <v>0</v>
      </c>
      <c r="F1865">
        <f>'Stitching Log'!F1865</f>
        <v>0</v>
      </c>
    </row>
    <row r="1866" spans="1:6">
      <c r="A1866" s="6">
        <f>'Stitching Log'!A1866</f>
        <v>0</v>
      </c>
      <c r="B1866">
        <f>'Stitching Log'!B1866</f>
        <v>0</v>
      </c>
      <c r="C1866">
        <f>'Stitching Log'!C1866</f>
        <v>0</v>
      </c>
      <c r="D1866">
        <f>'Stitching Log'!D1866</f>
        <v>0</v>
      </c>
      <c r="E1866">
        <f>'Stitching Log'!E1866</f>
        <v>0</v>
      </c>
      <c r="F1866">
        <f>'Stitching Log'!F1866</f>
        <v>0</v>
      </c>
    </row>
    <row r="1867" spans="1:6">
      <c r="A1867" s="6">
        <f>'Stitching Log'!A1867</f>
        <v>0</v>
      </c>
      <c r="B1867">
        <f>'Stitching Log'!B1867</f>
        <v>0</v>
      </c>
      <c r="C1867">
        <f>'Stitching Log'!C1867</f>
        <v>0</v>
      </c>
      <c r="D1867">
        <f>'Stitching Log'!D1867</f>
        <v>0</v>
      </c>
      <c r="E1867">
        <f>'Stitching Log'!E1867</f>
        <v>0</v>
      </c>
      <c r="F1867">
        <f>'Stitching Log'!F1867</f>
        <v>0</v>
      </c>
    </row>
    <row r="1868" spans="1:6">
      <c r="A1868" s="6">
        <f>'Stitching Log'!A1868</f>
        <v>0</v>
      </c>
      <c r="B1868">
        <f>'Stitching Log'!B1868</f>
        <v>0</v>
      </c>
      <c r="C1868">
        <f>'Stitching Log'!C1868</f>
        <v>0</v>
      </c>
      <c r="D1868">
        <f>'Stitching Log'!D1868</f>
        <v>0</v>
      </c>
      <c r="E1868">
        <f>'Stitching Log'!E1868</f>
        <v>0</v>
      </c>
      <c r="F1868">
        <f>'Stitching Log'!F1868</f>
        <v>0</v>
      </c>
    </row>
    <row r="1869" spans="1:6">
      <c r="A1869" s="6">
        <f>'Stitching Log'!A1869</f>
        <v>0</v>
      </c>
      <c r="B1869">
        <f>'Stitching Log'!B1869</f>
        <v>0</v>
      </c>
      <c r="C1869">
        <f>'Stitching Log'!C1869</f>
        <v>0</v>
      </c>
      <c r="D1869">
        <f>'Stitching Log'!D1869</f>
        <v>0</v>
      </c>
      <c r="E1869">
        <f>'Stitching Log'!E1869</f>
        <v>0</v>
      </c>
      <c r="F1869">
        <f>'Stitching Log'!F1869</f>
        <v>0</v>
      </c>
    </row>
    <row r="1870" spans="1:6">
      <c r="A1870" s="6">
        <f>'Stitching Log'!A1870</f>
        <v>0</v>
      </c>
      <c r="B1870">
        <f>'Stitching Log'!B1870</f>
        <v>0</v>
      </c>
      <c r="C1870">
        <f>'Stitching Log'!C1870</f>
        <v>0</v>
      </c>
      <c r="D1870">
        <f>'Stitching Log'!D1870</f>
        <v>0</v>
      </c>
      <c r="E1870">
        <f>'Stitching Log'!E1870</f>
        <v>0</v>
      </c>
      <c r="F1870">
        <f>'Stitching Log'!F1870</f>
        <v>0</v>
      </c>
    </row>
    <row r="1871" spans="1:6">
      <c r="A1871" s="6">
        <f>'Stitching Log'!A1871</f>
        <v>0</v>
      </c>
      <c r="B1871">
        <f>'Stitching Log'!B1871</f>
        <v>0</v>
      </c>
      <c r="C1871">
        <f>'Stitching Log'!C1871</f>
        <v>0</v>
      </c>
      <c r="D1871">
        <f>'Stitching Log'!D1871</f>
        <v>0</v>
      </c>
      <c r="E1871">
        <f>'Stitching Log'!E1871</f>
        <v>0</v>
      </c>
      <c r="F1871">
        <f>'Stitching Log'!F1871</f>
        <v>0</v>
      </c>
    </row>
    <row r="1872" spans="1:6">
      <c r="A1872" s="6">
        <f>'Stitching Log'!A1872</f>
        <v>0</v>
      </c>
      <c r="B1872">
        <f>'Stitching Log'!B1872</f>
        <v>0</v>
      </c>
      <c r="C1872">
        <f>'Stitching Log'!C1872</f>
        <v>0</v>
      </c>
      <c r="D1872">
        <f>'Stitching Log'!D1872</f>
        <v>0</v>
      </c>
      <c r="E1872">
        <f>'Stitching Log'!E1872</f>
        <v>0</v>
      </c>
      <c r="F1872">
        <f>'Stitching Log'!F1872</f>
        <v>0</v>
      </c>
    </row>
    <row r="1873" spans="1:6">
      <c r="A1873" s="6">
        <f>'Stitching Log'!A1873</f>
        <v>0</v>
      </c>
      <c r="B1873">
        <f>'Stitching Log'!B1873</f>
        <v>0</v>
      </c>
      <c r="C1873">
        <f>'Stitching Log'!C1873</f>
        <v>0</v>
      </c>
      <c r="D1873">
        <f>'Stitching Log'!D1873</f>
        <v>0</v>
      </c>
      <c r="E1873">
        <f>'Stitching Log'!E1873</f>
        <v>0</v>
      </c>
      <c r="F1873">
        <f>'Stitching Log'!F1873</f>
        <v>0</v>
      </c>
    </row>
    <row r="1874" spans="1:6">
      <c r="A1874" s="6">
        <f>'Stitching Log'!A1874</f>
        <v>0</v>
      </c>
      <c r="B1874">
        <f>'Stitching Log'!B1874</f>
        <v>0</v>
      </c>
      <c r="C1874">
        <f>'Stitching Log'!C1874</f>
        <v>0</v>
      </c>
      <c r="D1874">
        <f>'Stitching Log'!D1874</f>
        <v>0</v>
      </c>
      <c r="E1874">
        <f>'Stitching Log'!E1874</f>
        <v>0</v>
      </c>
      <c r="F1874">
        <f>'Stitching Log'!F1874</f>
        <v>0</v>
      </c>
    </row>
    <row r="1875" spans="1:6">
      <c r="A1875" s="6">
        <f>'Stitching Log'!A1875</f>
        <v>0</v>
      </c>
      <c r="B1875">
        <f>'Stitching Log'!B1875</f>
        <v>0</v>
      </c>
      <c r="C1875">
        <f>'Stitching Log'!C1875</f>
        <v>0</v>
      </c>
      <c r="D1875">
        <f>'Stitching Log'!D1875</f>
        <v>0</v>
      </c>
      <c r="E1875">
        <f>'Stitching Log'!E1875</f>
        <v>0</v>
      </c>
      <c r="F1875">
        <f>'Stitching Log'!F1875</f>
        <v>0</v>
      </c>
    </row>
    <row r="1876" spans="1:6">
      <c r="A1876" s="6">
        <f>'Stitching Log'!A1876</f>
        <v>0</v>
      </c>
      <c r="B1876">
        <f>'Stitching Log'!B1876</f>
        <v>0</v>
      </c>
      <c r="C1876">
        <f>'Stitching Log'!C1876</f>
        <v>0</v>
      </c>
      <c r="D1876">
        <f>'Stitching Log'!D1876</f>
        <v>0</v>
      </c>
      <c r="E1876">
        <f>'Stitching Log'!E1876</f>
        <v>0</v>
      </c>
      <c r="F1876">
        <f>'Stitching Log'!F1876</f>
        <v>0</v>
      </c>
    </row>
    <row r="1877" spans="1:6">
      <c r="A1877" s="6">
        <f>'Stitching Log'!A1877</f>
        <v>0</v>
      </c>
      <c r="B1877">
        <f>'Stitching Log'!B1877</f>
        <v>0</v>
      </c>
      <c r="C1877">
        <f>'Stitching Log'!C1877</f>
        <v>0</v>
      </c>
      <c r="D1877">
        <f>'Stitching Log'!D1877</f>
        <v>0</v>
      </c>
      <c r="E1877">
        <f>'Stitching Log'!E1877</f>
        <v>0</v>
      </c>
      <c r="F1877">
        <f>'Stitching Log'!F1877</f>
        <v>0</v>
      </c>
    </row>
    <row r="1878" spans="1:6">
      <c r="A1878" s="6">
        <f>'Stitching Log'!A1878</f>
        <v>0</v>
      </c>
      <c r="B1878">
        <f>'Stitching Log'!B1878</f>
        <v>0</v>
      </c>
      <c r="C1878">
        <f>'Stitching Log'!C1878</f>
        <v>0</v>
      </c>
      <c r="D1878">
        <f>'Stitching Log'!D1878</f>
        <v>0</v>
      </c>
      <c r="E1878">
        <f>'Stitching Log'!E1878</f>
        <v>0</v>
      </c>
      <c r="F1878">
        <f>'Stitching Log'!F1878</f>
        <v>0</v>
      </c>
    </row>
    <row r="1879" spans="1:6">
      <c r="A1879" s="6">
        <f>'Stitching Log'!A1879</f>
        <v>0</v>
      </c>
      <c r="B1879">
        <f>'Stitching Log'!B1879</f>
        <v>0</v>
      </c>
      <c r="C1879">
        <f>'Stitching Log'!C1879</f>
        <v>0</v>
      </c>
      <c r="D1879">
        <f>'Stitching Log'!D1879</f>
        <v>0</v>
      </c>
      <c r="E1879">
        <f>'Stitching Log'!E1879</f>
        <v>0</v>
      </c>
      <c r="F1879">
        <f>'Stitching Log'!F1879</f>
        <v>0</v>
      </c>
    </row>
    <row r="1880" spans="1:6">
      <c r="A1880" s="6">
        <f>'Stitching Log'!A1880</f>
        <v>0</v>
      </c>
      <c r="B1880">
        <f>'Stitching Log'!B1880</f>
        <v>0</v>
      </c>
      <c r="C1880">
        <f>'Stitching Log'!C1880</f>
        <v>0</v>
      </c>
      <c r="D1880">
        <f>'Stitching Log'!D1880</f>
        <v>0</v>
      </c>
      <c r="E1880">
        <f>'Stitching Log'!E1880</f>
        <v>0</v>
      </c>
      <c r="F1880">
        <f>'Stitching Log'!F1880</f>
        <v>0</v>
      </c>
    </row>
    <row r="1881" spans="1:6">
      <c r="A1881" s="6">
        <f>'Stitching Log'!A1881</f>
        <v>0</v>
      </c>
      <c r="B1881">
        <f>'Stitching Log'!B1881</f>
        <v>0</v>
      </c>
      <c r="C1881">
        <f>'Stitching Log'!C1881</f>
        <v>0</v>
      </c>
      <c r="D1881">
        <f>'Stitching Log'!D1881</f>
        <v>0</v>
      </c>
      <c r="E1881">
        <f>'Stitching Log'!E1881</f>
        <v>0</v>
      </c>
      <c r="F1881">
        <f>'Stitching Log'!F1881</f>
        <v>0</v>
      </c>
    </row>
    <row r="1882" spans="1:6">
      <c r="A1882" s="6">
        <f>'Stitching Log'!A1882</f>
        <v>0</v>
      </c>
      <c r="B1882">
        <f>'Stitching Log'!B1882</f>
        <v>0</v>
      </c>
      <c r="C1882">
        <f>'Stitching Log'!C1882</f>
        <v>0</v>
      </c>
      <c r="D1882">
        <f>'Stitching Log'!D1882</f>
        <v>0</v>
      </c>
      <c r="E1882">
        <f>'Stitching Log'!E1882</f>
        <v>0</v>
      </c>
      <c r="F1882">
        <f>'Stitching Log'!F1882</f>
        <v>0</v>
      </c>
    </row>
    <row r="1883" spans="1:6">
      <c r="A1883" s="6">
        <f>'Stitching Log'!A1883</f>
        <v>0</v>
      </c>
      <c r="B1883">
        <f>'Stitching Log'!B1883</f>
        <v>0</v>
      </c>
      <c r="C1883">
        <f>'Stitching Log'!C1883</f>
        <v>0</v>
      </c>
      <c r="D1883">
        <f>'Stitching Log'!D1883</f>
        <v>0</v>
      </c>
      <c r="E1883">
        <f>'Stitching Log'!E1883</f>
        <v>0</v>
      </c>
      <c r="F1883">
        <f>'Stitching Log'!F1883</f>
        <v>0</v>
      </c>
    </row>
    <row r="1884" spans="1:6">
      <c r="A1884" s="6">
        <f>'Stitching Log'!A1884</f>
        <v>0</v>
      </c>
      <c r="B1884">
        <f>'Stitching Log'!B1884</f>
        <v>0</v>
      </c>
      <c r="C1884">
        <f>'Stitching Log'!C1884</f>
        <v>0</v>
      </c>
      <c r="D1884">
        <f>'Stitching Log'!D1884</f>
        <v>0</v>
      </c>
      <c r="E1884">
        <f>'Stitching Log'!E1884</f>
        <v>0</v>
      </c>
      <c r="F1884">
        <f>'Stitching Log'!F1884</f>
        <v>0</v>
      </c>
    </row>
    <row r="1885" spans="1:6">
      <c r="A1885" s="6">
        <f>'Stitching Log'!A1885</f>
        <v>0</v>
      </c>
      <c r="B1885">
        <f>'Stitching Log'!B1885</f>
        <v>0</v>
      </c>
      <c r="C1885">
        <f>'Stitching Log'!C1885</f>
        <v>0</v>
      </c>
      <c r="D1885">
        <f>'Stitching Log'!D1885</f>
        <v>0</v>
      </c>
      <c r="E1885">
        <f>'Stitching Log'!E1885</f>
        <v>0</v>
      </c>
      <c r="F1885">
        <f>'Stitching Log'!F1885</f>
        <v>0</v>
      </c>
    </row>
    <row r="1886" spans="1:6">
      <c r="A1886" s="6">
        <f>'Stitching Log'!A1886</f>
        <v>0</v>
      </c>
      <c r="B1886">
        <f>'Stitching Log'!B1886</f>
        <v>0</v>
      </c>
      <c r="C1886">
        <f>'Stitching Log'!C1886</f>
        <v>0</v>
      </c>
      <c r="D1886">
        <f>'Stitching Log'!D1886</f>
        <v>0</v>
      </c>
      <c r="E1886">
        <f>'Stitching Log'!E1886</f>
        <v>0</v>
      </c>
      <c r="F1886">
        <f>'Stitching Log'!F1886</f>
        <v>0</v>
      </c>
    </row>
    <row r="1887" spans="1:6">
      <c r="A1887" s="6">
        <f>'Stitching Log'!A1887</f>
        <v>0</v>
      </c>
      <c r="B1887">
        <f>'Stitching Log'!B1887</f>
        <v>0</v>
      </c>
      <c r="C1887">
        <f>'Stitching Log'!C1887</f>
        <v>0</v>
      </c>
      <c r="D1887">
        <f>'Stitching Log'!D1887</f>
        <v>0</v>
      </c>
      <c r="E1887">
        <f>'Stitching Log'!E1887</f>
        <v>0</v>
      </c>
      <c r="F1887">
        <f>'Stitching Log'!F1887</f>
        <v>0</v>
      </c>
    </row>
    <row r="1888" spans="1:6">
      <c r="A1888" s="6">
        <f>'Stitching Log'!A1888</f>
        <v>0</v>
      </c>
      <c r="B1888">
        <f>'Stitching Log'!B1888</f>
        <v>0</v>
      </c>
      <c r="C1888">
        <f>'Stitching Log'!C1888</f>
        <v>0</v>
      </c>
      <c r="D1888">
        <f>'Stitching Log'!D1888</f>
        <v>0</v>
      </c>
      <c r="E1888">
        <f>'Stitching Log'!E1888</f>
        <v>0</v>
      </c>
      <c r="F1888">
        <f>'Stitching Log'!F1888</f>
        <v>0</v>
      </c>
    </row>
    <row r="1889" spans="1:6">
      <c r="A1889" s="6">
        <f>'Stitching Log'!A1889</f>
        <v>0</v>
      </c>
      <c r="B1889">
        <f>'Stitching Log'!B1889</f>
        <v>0</v>
      </c>
      <c r="C1889">
        <f>'Stitching Log'!C1889</f>
        <v>0</v>
      </c>
      <c r="D1889">
        <f>'Stitching Log'!D1889</f>
        <v>0</v>
      </c>
      <c r="E1889">
        <f>'Stitching Log'!E1889</f>
        <v>0</v>
      </c>
      <c r="F1889">
        <f>'Stitching Log'!F1889</f>
        <v>0</v>
      </c>
    </row>
    <row r="1890" spans="1:6">
      <c r="A1890" s="6">
        <f>'Stitching Log'!A1890</f>
        <v>0</v>
      </c>
      <c r="B1890">
        <f>'Stitching Log'!B1890</f>
        <v>0</v>
      </c>
      <c r="C1890">
        <f>'Stitching Log'!C1890</f>
        <v>0</v>
      </c>
      <c r="D1890">
        <f>'Stitching Log'!D1890</f>
        <v>0</v>
      </c>
      <c r="E1890">
        <f>'Stitching Log'!E1890</f>
        <v>0</v>
      </c>
      <c r="F1890">
        <f>'Stitching Log'!F1890</f>
        <v>0</v>
      </c>
    </row>
    <row r="1891" spans="1:6">
      <c r="A1891" s="6">
        <f>'Stitching Log'!A1891</f>
        <v>0</v>
      </c>
      <c r="B1891">
        <f>'Stitching Log'!B1891</f>
        <v>0</v>
      </c>
      <c r="C1891">
        <f>'Stitching Log'!C1891</f>
        <v>0</v>
      </c>
      <c r="D1891">
        <f>'Stitching Log'!D1891</f>
        <v>0</v>
      </c>
      <c r="E1891">
        <f>'Stitching Log'!E1891</f>
        <v>0</v>
      </c>
      <c r="F1891">
        <f>'Stitching Log'!F1891</f>
        <v>0</v>
      </c>
    </row>
    <row r="1892" spans="1:6">
      <c r="A1892" s="6">
        <f>'Stitching Log'!A1892</f>
        <v>0</v>
      </c>
      <c r="B1892">
        <f>'Stitching Log'!B1892</f>
        <v>0</v>
      </c>
      <c r="C1892">
        <f>'Stitching Log'!C1892</f>
        <v>0</v>
      </c>
      <c r="D1892">
        <f>'Stitching Log'!D1892</f>
        <v>0</v>
      </c>
      <c r="E1892">
        <f>'Stitching Log'!E1892</f>
        <v>0</v>
      </c>
      <c r="F1892">
        <f>'Stitching Log'!F1892</f>
        <v>0</v>
      </c>
    </row>
    <row r="1893" spans="1:6">
      <c r="A1893" s="6">
        <f>'Stitching Log'!A1893</f>
        <v>0</v>
      </c>
      <c r="B1893">
        <f>'Stitching Log'!B1893</f>
        <v>0</v>
      </c>
      <c r="C1893">
        <f>'Stitching Log'!C1893</f>
        <v>0</v>
      </c>
      <c r="D1893">
        <f>'Stitching Log'!D1893</f>
        <v>0</v>
      </c>
      <c r="E1893">
        <f>'Stitching Log'!E1893</f>
        <v>0</v>
      </c>
      <c r="F1893">
        <f>'Stitching Log'!F1893</f>
        <v>0</v>
      </c>
    </row>
    <row r="1894" spans="1:6">
      <c r="A1894" s="6">
        <f>'Stitching Log'!A1894</f>
        <v>0</v>
      </c>
      <c r="B1894">
        <f>'Stitching Log'!B1894</f>
        <v>0</v>
      </c>
      <c r="C1894">
        <f>'Stitching Log'!C1894</f>
        <v>0</v>
      </c>
      <c r="D1894">
        <f>'Stitching Log'!D1894</f>
        <v>0</v>
      </c>
      <c r="E1894">
        <f>'Stitching Log'!E1894</f>
        <v>0</v>
      </c>
      <c r="F1894">
        <f>'Stitching Log'!F1894</f>
        <v>0</v>
      </c>
    </row>
    <row r="1895" spans="1:6">
      <c r="A1895" s="6">
        <f>'Stitching Log'!A1895</f>
        <v>0</v>
      </c>
      <c r="B1895">
        <f>'Stitching Log'!B1895</f>
        <v>0</v>
      </c>
      <c r="C1895">
        <f>'Stitching Log'!C1895</f>
        <v>0</v>
      </c>
      <c r="D1895">
        <f>'Stitching Log'!D1895</f>
        <v>0</v>
      </c>
      <c r="E1895">
        <f>'Stitching Log'!E1895</f>
        <v>0</v>
      </c>
      <c r="F1895">
        <f>'Stitching Log'!F1895</f>
        <v>0</v>
      </c>
    </row>
    <row r="1896" spans="1:6">
      <c r="A1896" s="6">
        <f>'Stitching Log'!A1896</f>
        <v>0</v>
      </c>
      <c r="B1896">
        <f>'Stitching Log'!B1896</f>
        <v>0</v>
      </c>
      <c r="C1896">
        <f>'Stitching Log'!C1896</f>
        <v>0</v>
      </c>
      <c r="D1896">
        <f>'Stitching Log'!D1896</f>
        <v>0</v>
      </c>
      <c r="E1896">
        <f>'Stitching Log'!E1896</f>
        <v>0</v>
      </c>
      <c r="F1896">
        <f>'Stitching Log'!F1896</f>
        <v>0</v>
      </c>
    </row>
    <row r="1897" spans="1:6">
      <c r="A1897" s="6">
        <f>'Stitching Log'!A1897</f>
        <v>0</v>
      </c>
      <c r="B1897">
        <f>'Stitching Log'!B1897</f>
        <v>0</v>
      </c>
      <c r="C1897">
        <f>'Stitching Log'!C1897</f>
        <v>0</v>
      </c>
      <c r="D1897">
        <f>'Stitching Log'!D1897</f>
        <v>0</v>
      </c>
      <c r="E1897">
        <f>'Stitching Log'!E1897</f>
        <v>0</v>
      </c>
      <c r="F1897">
        <f>'Stitching Log'!F1897</f>
        <v>0</v>
      </c>
    </row>
    <row r="1898" spans="1:6">
      <c r="A1898" s="6">
        <f>'Stitching Log'!A1898</f>
        <v>0</v>
      </c>
      <c r="B1898">
        <f>'Stitching Log'!B1898</f>
        <v>0</v>
      </c>
      <c r="C1898">
        <f>'Stitching Log'!C1898</f>
        <v>0</v>
      </c>
      <c r="D1898">
        <f>'Stitching Log'!D1898</f>
        <v>0</v>
      </c>
      <c r="E1898">
        <f>'Stitching Log'!E1898</f>
        <v>0</v>
      </c>
      <c r="F1898">
        <f>'Stitching Log'!F1898</f>
        <v>0</v>
      </c>
    </row>
    <row r="1899" spans="1:6">
      <c r="A1899" s="6">
        <f>'Stitching Log'!A1899</f>
        <v>0</v>
      </c>
      <c r="B1899">
        <f>'Stitching Log'!B1899</f>
        <v>0</v>
      </c>
      <c r="C1899">
        <f>'Stitching Log'!C1899</f>
        <v>0</v>
      </c>
      <c r="D1899">
        <f>'Stitching Log'!D1899</f>
        <v>0</v>
      </c>
      <c r="E1899">
        <f>'Stitching Log'!E1899</f>
        <v>0</v>
      </c>
      <c r="F1899">
        <f>'Stitching Log'!F1899</f>
        <v>0</v>
      </c>
    </row>
    <row r="1900" spans="1:6">
      <c r="A1900" s="6">
        <f>'Stitching Log'!A1900</f>
        <v>0</v>
      </c>
      <c r="B1900">
        <f>'Stitching Log'!B1900</f>
        <v>0</v>
      </c>
      <c r="C1900">
        <f>'Stitching Log'!C1900</f>
        <v>0</v>
      </c>
      <c r="D1900">
        <f>'Stitching Log'!D1900</f>
        <v>0</v>
      </c>
      <c r="E1900">
        <f>'Stitching Log'!E1900</f>
        <v>0</v>
      </c>
      <c r="F1900">
        <f>'Stitching Log'!F1900</f>
        <v>0</v>
      </c>
    </row>
    <row r="1901" spans="1:6">
      <c r="A1901" s="6">
        <f>'Stitching Log'!A1901</f>
        <v>0</v>
      </c>
      <c r="B1901">
        <f>'Stitching Log'!B1901</f>
        <v>0</v>
      </c>
      <c r="C1901">
        <f>'Stitching Log'!C1901</f>
        <v>0</v>
      </c>
      <c r="D1901">
        <f>'Stitching Log'!D1901</f>
        <v>0</v>
      </c>
      <c r="E1901">
        <f>'Stitching Log'!E1901</f>
        <v>0</v>
      </c>
      <c r="F1901">
        <f>'Stitching Log'!F1901</f>
        <v>0</v>
      </c>
    </row>
    <row r="1902" spans="1:6">
      <c r="A1902" s="6">
        <f>'Stitching Log'!A1902</f>
        <v>0</v>
      </c>
      <c r="B1902">
        <f>'Stitching Log'!B1902</f>
        <v>0</v>
      </c>
      <c r="C1902">
        <f>'Stitching Log'!C1902</f>
        <v>0</v>
      </c>
      <c r="D1902">
        <f>'Stitching Log'!D1902</f>
        <v>0</v>
      </c>
      <c r="E1902">
        <f>'Stitching Log'!E1902</f>
        <v>0</v>
      </c>
      <c r="F1902">
        <f>'Stitching Log'!F1902</f>
        <v>0</v>
      </c>
    </row>
    <row r="1903" spans="1:6">
      <c r="A1903" s="6">
        <f>'Stitching Log'!A1903</f>
        <v>0</v>
      </c>
      <c r="B1903">
        <f>'Stitching Log'!B1903</f>
        <v>0</v>
      </c>
      <c r="C1903">
        <f>'Stitching Log'!C1903</f>
        <v>0</v>
      </c>
      <c r="D1903">
        <f>'Stitching Log'!D1903</f>
        <v>0</v>
      </c>
      <c r="E1903">
        <f>'Stitching Log'!E1903</f>
        <v>0</v>
      </c>
      <c r="F1903">
        <f>'Stitching Log'!F1903</f>
        <v>0</v>
      </c>
    </row>
    <row r="1904" spans="1:6">
      <c r="A1904" s="6">
        <f>'Stitching Log'!A1904</f>
        <v>0</v>
      </c>
      <c r="B1904">
        <f>'Stitching Log'!B1904</f>
        <v>0</v>
      </c>
      <c r="C1904">
        <f>'Stitching Log'!C1904</f>
        <v>0</v>
      </c>
      <c r="D1904">
        <f>'Stitching Log'!D1904</f>
        <v>0</v>
      </c>
      <c r="E1904">
        <f>'Stitching Log'!E1904</f>
        <v>0</v>
      </c>
      <c r="F1904">
        <f>'Stitching Log'!F1904</f>
        <v>0</v>
      </c>
    </row>
    <row r="1905" spans="1:6">
      <c r="A1905" s="6">
        <f>'Stitching Log'!A1905</f>
        <v>0</v>
      </c>
      <c r="B1905">
        <f>'Stitching Log'!B1905</f>
        <v>0</v>
      </c>
      <c r="C1905">
        <f>'Stitching Log'!C1905</f>
        <v>0</v>
      </c>
      <c r="D1905">
        <f>'Stitching Log'!D1905</f>
        <v>0</v>
      </c>
      <c r="E1905">
        <f>'Stitching Log'!E1905</f>
        <v>0</v>
      </c>
      <c r="F1905">
        <f>'Stitching Log'!F1905</f>
        <v>0</v>
      </c>
    </row>
    <row r="1906" spans="1:6">
      <c r="A1906" s="6">
        <f>'Stitching Log'!A1906</f>
        <v>0</v>
      </c>
      <c r="B1906">
        <f>'Stitching Log'!B1906</f>
        <v>0</v>
      </c>
      <c r="C1906">
        <f>'Stitching Log'!C1906</f>
        <v>0</v>
      </c>
      <c r="D1906">
        <f>'Stitching Log'!D1906</f>
        <v>0</v>
      </c>
      <c r="E1906">
        <f>'Stitching Log'!E1906</f>
        <v>0</v>
      </c>
      <c r="F1906">
        <f>'Stitching Log'!F1906</f>
        <v>0</v>
      </c>
    </row>
    <row r="1907" spans="1:6">
      <c r="A1907" s="6">
        <f>'Stitching Log'!A1907</f>
        <v>0</v>
      </c>
      <c r="B1907">
        <f>'Stitching Log'!B1907</f>
        <v>0</v>
      </c>
      <c r="C1907">
        <f>'Stitching Log'!C1907</f>
        <v>0</v>
      </c>
      <c r="D1907">
        <f>'Stitching Log'!D1907</f>
        <v>0</v>
      </c>
      <c r="E1907">
        <f>'Stitching Log'!E1907</f>
        <v>0</v>
      </c>
      <c r="F1907">
        <f>'Stitching Log'!F1907</f>
        <v>0</v>
      </c>
    </row>
    <row r="1908" spans="1:6">
      <c r="A1908" s="6">
        <f>'Stitching Log'!A1908</f>
        <v>0</v>
      </c>
      <c r="B1908">
        <f>'Stitching Log'!B1908</f>
        <v>0</v>
      </c>
      <c r="C1908">
        <f>'Stitching Log'!C1908</f>
        <v>0</v>
      </c>
      <c r="D1908">
        <f>'Stitching Log'!D1908</f>
        <v>0</v>
      </c>
      <c r="E1908">
        <f>'Stitching Log'!E1908</f>
        <v>0</v>
      </c>
      <c r="F1908">
        <f>'Stitching Log'!F1908</f>
        <v>0</v>
      </c>
    </row>
    <row r="1909" spans="1:6">
      <c r="A1909" s="6">
        <f>'Stitching Log'!A1909</f>
        <v>0</v>
      </c>
      <c r="B1909">
        <f>'Stitching Log'!B1909</f>
        <v>0</v>
      </c>
      <c r="C1909">
        <f>'Stitching Log'!C1909</f>
        <v>0</v>
      </c>
      <c r="D1909">
        <f>'Stitching Log'!D1909</f>
        <v>0</v>
      </c>
      <c r="E1909">
        <f>'Stitching Log'!E1909</f>
        <v>0</v>
      </c>
      <c r="F1909">
        <f>'Stitching Log'!F1909</f>
        <v>0</v>
      </c>
    </row>
    <row r="1910" spans="1:6">
      <c r="A1910" s="6">
        <f>'Stitching Log'!A1910</f>
        <v>0</v>
      </c>
      <c r="B1910">
        <f>'Stitching Log'!B1910</f>
        <v>0</v>
      </c>
      <c r="C1910">
        <f>'Stitching Log'!C1910</f>
        <v>0</v>
      </c>
      <c r="D1910">
        <f>'Stitching Log'!D1910</f>
        <v>0</v>
      </c>
      <c r="E1910">
        <f>'Stitching Log'!E1910</f>
        <v>0</v>
      </c>
      <c r="F1910">
        <f>'Stitching Log'!F1910</f>
        <v>0</v>
      </c>
    </row>
    <row r="1911" spans="1:6">
      <c r="A1911" s="6">
        <f>'Stitching Log'!A1911</f>
        <v>0</v>
      </c>
      <c r="B1911">
        <f>'Stitching Log'!B1911</f>
        <v>0</v>
      </c>
      <c r="C1911">
        <f>'Stitching Log'!C1911</f>
        <v>0</v>
      </c>
      <c r="D1911">
        <f>'Stitching Log'!D1911</f>
        <v>0</v>
      </c>
      <c r="E1911">
        <f>'Stitching Log'!E1911</f>
        <v>0</v>
      </c>
      <c r="F1911">
        <f>'Stitching Log'!F1911</f>
        <v>0</v>
      </c>
    </row>
    <row r="1912" spans="1:6">
      <c r="A1912" s="6">
        <f>'Stitching Log'!A1912</f>
        <v>0</v>
      </c>
      <c r="B1912">
        <f>'Stitching Log'!B1912</f>
        <v>0</v>
      </c>
      <c r="C1912">
        <f>'Stitching Log'!C1912</f>
        <v>0</v>
      </c>
      <c r="D1912">
        <f>'Stitching Log'!D1912</f>
        <v>0</v>
      </c>
      <c r="E1912">
        <f>'Stitching Log'!E1912</f>
        <v>0</v>
      </c>
      <c r="F1912">
        <f>'Stitching Log'!F1912</f>
        <v>0</v>
      </c>
    </row>
    <row r="1913" spans="1:6">
      <c r="A1913" s="6">
        <f>'Stitching Log'!A1913</f>
        <v>0</v>
      </c>
      <c r="B1913">
        <f>'Stitching Log'!B1913</f>
        <v>0</v>
      </c>
      <c r="C1913">
        <f>'Stitching Log'!C1913</f>
        <v>0</v>
      </c>
      <c r="D1913">
        <f>'Stitching Log'!D1913</f>
        <v>0</v>
      </c>
      <c r="E1913">
        <f>'Stitching Log'!E1913</f>
        <v>0</v>
      </c>
      <c r="F1913">
        <f>'Stitching Log'!F1913</f>
        <v>0</v>
      </c>
    </row>
    <row r="1914" spans="1:6">
      <c r="A1914" s="6">
        <f>'Stitching Log'!A1914</f>
        <v>0</v>
      </c>
      <c r="B1914">
        <f>'Stitching Log'!B1914</f>
        <v>0</v>
      </c>
      <c r="C1914">
        <f>'Stitching Log'!C1914</f>
        <v>0</v>
      </c>
      <c r="D1914">
        <f>'Stitching Log'!D1914</f>
        <v>0</v>
      </c>
      <c r="E1914">
        <f>'Stitching Log'!E1914</f>
        <v>0</v>
      </c>
      <c r="F1914">
        <f>'Stitching Log'!F1914</f>
        <v>0</v>
      </c>
    </row>
    <row r="1915" spans="1:6">
      <c r="A1915" s="6">
        <f>'Stitching Log'!A1915</f>
        <v>0</v>
      </c>
      <c r="B1915">
        <f>'Stitching Log'!B1915</f>
        <v>0</v>
      </c>
      <c r="C1915">
        <f>'Stitching Log'!C1915</f>
        <v>0</v>
      </c>
      <c r="D1915">
        <f>'Stitching Log'!D1915</f>
        <v>0</v>
      </c>
      <c r="E1915">
        <f>'Stitching Log'!E1915</f>
        <v>0</v>
      </c>
      <c r="F1915">
        <f>'Stitching Log'!F1915</f>
        <v>0</v>
      </c>
    </row>
    <row r="1916" spans="1:6">
      <c r="A1916" s="6">
        <f>'Stitching Log'!A1916</f>
        <v>0</v>
      </c>
      <c r="B1916">
        <f>'Stitching Log'!B1916</f>
        <v>0</v>
      </c>
      <c r="C1916">
        <f>'Stitching Log'!C1916</f>
        <v>0</v>
      </c>
      <c r="D1916">
        <f>'Stitching Log'!D1916</f>
        <v>0</v>
      </c>
      <c r="E1916">
        <f>'Stitching Log'!E1916</f>
        <v>0</v>
      </c>
      <c r="F1916">
        <f>'Stitching Log'!F1916</f>
        <v>0</v>
      </c>
    </row>
    <row r="1917" spans="1:6">
      <c r="A1917" s="6">
        <f>'Stitching Log'!A1917</f>
        <v>0</v>
      </c>
      <c r="B1917">
        <f>'Stitching Log'!B1917</f>
        <v>0</v>
      </c>
      <c r="C1917">
        <f>'Stitching Log'!C1917</f>
        <v>0</v>
      </c>
      <c r="D1917">
        <f>'Stitching Log'!D1917</f>
        <v>0</v>
      </c>
      <c r="E1917">
        <f>'Stitching Log'!E1917</f>
        <v>0</v>
      </c>
      <c r="F1917">
        <f>'Stitching Log'!F1917</f>
        <v>0</v>
      </c>
    </row>
    <row r="1918" spans="1:6">
      <c r="A1918" s="6">
        <f>'Stitching Log'!A1918</f>
        <v>0</v>
      </c>
      <c r="B1918">
        <f>'Stitching Log'!B1918</f>
        <v>0</v>
      </c>
      <c r="C1918">
        <f>'Stitching Log'!C1918</f>
        <v>0</v>
      </c>
      <c r="D1918">
        <f>'Stitching Log'!D1918</f>
        <v>0</v>
      </c>
      <c r="E1918">
        <f>'Stitching Log'!E1918</f>
        <v>0</v>
      </c>
      <c r="F1918">
        <f>'Stitching Log'!F1918</f>
        <v>0</v>
      </c>
    </row>
    <row r="1919" spans="1:6">
      <c r="A1919" s="6">
        <f>'Stitching Log'!A1919</f>
        <v>0</v>
      </c>
      <c r="B1919">
        <f>'Stitching Log'!B1919</f>
        <v>0</v>
      </c>
      <c r="C1919">
        <f>'Stitching Log'!C1919</f>
        <v>0</v>
      </c>
      <c r="D1919">
        <f>'Stitching Log'!D1919</f>
        <v>0</v>
      </c>
      <c r="E1919">
        <f>'Stitching Log'!E1919</f>
        <v>0</v>
      </c>
      <c r="F1919">
        <f>'Stitching Log'!F1919</f>
        <v>0</v>
      </c>
    </row>
    <row r="1920" spans="1:6">
      <c r="A1920" s="6">
        <f>'Stitching Log'!A1920</f>
        <v>0</v>
      </c>
      <c r="B1920">
        <f>'Stitching Log'!B1920</f>
        <v>0</v>
      </c>
      <c r="C1920">
        <f>'Stitching Log'!C1920</f>
        <v>0</v>
      </c>
      <c r="D1920">
        <f>'Stitching Log'!D1920</f>
        <v>0</v>
      </c>
      <c r="E1920">
        <f>'Stitching Log'!E1920</f>
        <v>0</v>
      </c>
      <c r="F1920">
        <f>'Stitching Log'!F1920</f>
        <v>0</v>
      </c>
    </row>
    <row r="1921" spans="1:6">
      <c r="A1921" s="6">
        <f>'Stitching Log'!A1921</f>
        <v>0</v>
      </c>
      <c r="B1921">
        <f>'Stitching Log'!B1921</f>
        <v>0</v>
      </c>
      <c r="C1921">
        <f>'Stitching Log'!C1921</f>
        <v>0</v>
      </c>
      <c r="D1921">
        <f>'Stitching Log'!D1921</f>
        <v>0</v>
      </c>
      <c r="E1921">
        <f>'Stitching Log'!E1921</f>
        <v>0</v>
      </c>
      <c r="F1921">
        <f>'Stitching Log'!F1921</f>
        <v>0</v>
      </c>
    </row>
    <row r="1922" spans="1:6">
      <c r="A1922" s="6">
        <f>'Stitching Log'!A1922</f>
        <v>0</v>
      </c>
      <c r="B1922">
        <f>'Stitching Log'!B1922</f>
        <v>0</v>
      </c>
      <c r="C1922">
        <f>'Stitching Log'!C1922</f>
        <v>0</v>
      </c>
      <c r="D1922">
        <f>'Stitching Log'!D1922</f>
        <v>0</v>
      </c>
      <c r="E1922">
        <f>'Stitching Log'!E1922</f>
        <v>0</v>
      </c>
      <c r="F1922">
        <f>'Stitching Log'!F1922</f>
        <v>0</v>
      </c>
    </row>
    <row r="1923" spans="1:6">
      <c r="A1923" s="6">
        <f>'Stitching Log'!A1923</f>
        <v>0</v>
      </c>
      <c r="B1923">
        <f>'Stitching Log'!B1923</f>
        <v>0</v>
      </c>
      <c r="C1923">
        <f>'Stitching Log'!C1923</f>
        <v>0</v>
      </c>
      <c r="D1923">
        <f>'Stitching Log'!D1923</f>
        <v>0</v>
      </c>
      <c r="E1923">
        <f>'Stitching Log'!E1923</f>
        <v>0</v>
      </c>
      <c r="F1923">
        <f>'Stitching Log'!F1923</f>
        <v>0</v>
      </c>
    </row>
    <row r="1924" spans="1:6">
      <c r="A1924" s="6">
        <f>'Stitching Log'!A1924</f>
        <v>0</v>
      </c>
      <c r="B1924">
        <f>'Stitching Log'!B1924</f>
        <v>0</v>
      </c>
      <c r="C1924">
        <f>'Stitching Log'!C1924</f>
        <v>0</v>
      </c>
      <c r="D1924">
        <f>'Stitching Log'!D1924</f>
        <v>0</v>
      </c>
      <c r="E1924">
        <f>'Stitching Log'!E1924</f>
        <v>0</v>
      </c>
      <c r="F1924">
        <f>'Stitching Log'!F1924</f>
        <v>0</v>
      </c>
    </row>
    <row r="1925" spans="1:6">
      <c r="A1925" s="6">
        <f>'Stitching Log'!A1925</f>
        <v>0</v>
      </c>
      <c r="B1925">
        <f>'Stitching Log'!B1925</f>
        <v>0</v>
      </c>
      <c r="C1925">
        <f>'Stitching Log'!C1925</f>
        <v>0</v>
      </c>
      <c r="D1925">
        <f>'Stitching Log'!D1925</f>
        <v>0</v>
      </c>
      <c r="E1925">
        <f>'Stitching Log'!E1925</f>
        <v>0</v>
      </c>
      <c r="F1925">
        <f>'Stitching Log'!F1925</f>
        <v>0</v>
      </c>
    </row>
    <row r="1926" spans="1:6">
      <c r="A1926" s="6">
        <f>'Stitching Log'!A1926</f>
        <v>0</v>
      </c>
      <c r="B1926">
        <f>'Stitching Log'!B1926</f>
        <v>0</v>
      </c>
      <c r="C1926">
        <f>'Stitching Log'!C1926</f>
        <v>0</v>
      </c>
      <c r="D1926">
        <f>'Stitching Log'!D1926</f>
        <v>0</v>
      </c>
      <c r="E1926">
        <f>'Stitching Log'!E1926</f>
        <v>0</v>
      </c>
      <c r="F1926">
        <f>'Stitching Log'!F1926</f>
        <v>0</v>
      </c>
    </row>
    <row r="1927" spans="1:6">
      <c r="A1927" s="6">
        <f>'Stitching Log'!A1927</f>
        <v>0</v>
      </c>
      <c r="B1927">
        <f>'Stitching Log'!B1927</f>
        <v>0</v>
      </c>
      <c r="C1927">
        <f>'Stitching Log'!C1927</f>
        <v>0</v>
      </c>
      <c r="D1927">
        <f>'Stitching Log'!D1927</f>
        <v>0</v>
      </c>
      <c r="E1927">
        <f>'Stitching Log'!E1927</f>
        <v>0</v>
      </c>
      <c r="F1927">
        <f>'Stitching Log'!F1927</f>
        <v>0</v>
      </c>
    </row>
    <row r="1928" spans="1:6">
      <c r="A1928" s="6">
        <f>'Stitching Log'!A1928</f>
        <v>0</v>
      </c>
      <c r="B1928">
        <f>'Stitching Log'!B1928</f>
        <v>0</v>
      </c>
      <c r="C1928">
        <f>'Stitching Log'!C1928</f>
        <v>0</v>
      </c>
      <c r="D1928">
        <f>'Stitching Log'!D1928</f>
        <v>0</v>
      </c>
      <c r="E1928">
        <f>'Stitching Log'!E1928</f>
        <v>0</v>
      </c>
      <c r="F1928">
        <f>'Stitching Log'!F1928</f>
        <v>0</v>
      </c>
    </row>
    <row r="1929" spans="1:6">
      <c r="A1929" s="6">
        <f>'Stitching Log'!A1929</f>
        <v>0</v>
      </c>
      <c r="B1929">
        <f>'Stitching Log'!B1929</f>
        <v>0</v>
      </c>
      <c r="C1929">
        <f>'Stitching Log'!C1929</f>
        <v>0</v>
      </c>
      <c r="D1929">
        <f>'Stitching Log'!D1929</f>
        <v>0</v>
      </c>
      <c r="E1929">
        <f>'Stitching Log'!E1929</f>
        <v>0</v>
      </c>
      <c r="F1929">
        <f>'Stitching Log'!F1929</f>
        <v>0</v>
      </c>
    </row>
    <row r="1930" spans="1:6">
      <c r="A1930" s="6">
        <f>'Stitching Log'!A1930</f>
        <v>0</v>
      </c>
      <c r="B1930">
        <f>'Stitching Log'!B1930</f>
        <v>0</v>
      </c>
      <c r="C1930">
        <f>'Stitching Log'!C1930</f>
        <v>0</v>
      </c>
      <c r="D1930">
        <f>'Stitching Log'!D1930</f>
        <v>0</v>
      </c>
      <c r="E1930">
        <f>'Stitching Log'!E1930</f>
        <v>0</v>
      </c>
      <c r="F1930">
        <f>'Stitching Log'!F1930</f>
        <v>0</v>
      </c>
    </row>
    <row r="1931" spans="1:6">
      <c r="A1931" s="6">
        <f>'Stitching Log'!A1931</f>
        <v>0</v>
      </c>
      <c r="B1931">
        <f>'Stitching Log'!B1931</f>
        <v>0</v>
      </c>
      <c r="C1931">
        <f>'Stitching Log'!C1931</f>
        <v>0</v>
      </c>
      <c r="D1931">
        <f>'Stitching Log'!D1931</f>
        <v>0</v>
      </c>
      <c r="E1931">
        <f>'Stitching Log'!E1931</f>
        <v>0</v>
      </c>
      <c r="F1931">
        <f>'Stitching Log'!F1931</f>
        <v>0</v>
      </c>
    </row>
    <row r="1932" spans="1:6">
      <c r="A1932" s="6">
        <f>'Stitching Log'!A1932</f>
        <v>0</v>
      </c>
      <c r="B1932">
        <f>'Stitching Log'!B1932</f>
        <v>0</v>
      </c>
      <c r="C1932">
        <f>'Stitching Log'!C1932</f>
        <v>0</v>
      </c>
      <c r="D1932">
        <f>'Stitching Log'!D1932</f>
        <v>0</v>
      </c>
      <c r="E1932">
        <f>'Stitching Log'!E1932</f>
        <v>0</v>
      </c>
      <c r="F1932">
        <f>'Stitching Log'!F1932</f>
        <v>0</v>
      </c>
    </row>
    <row r="1933" spans="1:6">
      <c r="A1933" s="6">
        <f>'Stitching Log'!A1933</f>
        <v>0</v>
      </c>
      <c r="B1933">
        <f>'Stitching Log'!B1933</f>
        <v>0</v>
      </c>
      <c r="C1933">
        <f>'Stitching Log'!C1933</f>
        <v>0</v>
      </c>
      <c r="D1933">
        <f>'Stitching Log'!D1933</f>
        <v>0</v>
      </c>
      <c r="E1933">
        <f>'Stitching Log'!E1933</f>
        <v>0</v>
      </c>
      <c r="F1933">
        <f>'Stitching Log'!F1933</f>
        <v>0</v>
      </c>
    </row>
    <row r="1934" spans="1:6">
      <c r="A1934" s="6">
        <f>'Stitching Log'!A1934</f>
        <v>0</v>
      </c>
      <c r="B1934">
        <f>'Stitching Log'!B1934</f>
        <v>0</v>
      </c>
      <c r="C1934">
        <f>'Stitching Log'!C1934</f>
        <v>0</v>
      </c>
      <c r="D1934">
        <f>'Stitching Log'!D1934</f>
        <v>0</v>
      </c>
      <c r="E1934">
        <f>'Stitching Log'!E1934</f>
        <v>0</v>
      </c>
      <c r="F1934">
        <f>'Stitching Log'!F1934</f>
        <v>0</v>
      </c>
    </row>
    <row r="1935" spans="1:6">
      <c r="A1935" s="6">
        <f>'Stitching Log'!A1935</f>
        <v>0</v>
      </c>
      <c r="B1935">
        <f>'Stitching Log'!B1935</f>
        <v>0</v>
      </c>
      <c r="C1935">
        <f>'Stitching Log'!C1935</f>
        <v>0</v>
      </c>
      <c r="D1935">
        <f>'Stitching Log'!D1935</f>
        <v>0</v>
      </c>
      <c r="E1935">
        <f>'Stitching Log'!E1935</f>
        <v>0</v>
      </c>
      <c r="F1935">
        <f>'Stitching Log'!F1935</f>
        <v>0</v>
      </c>
    </row>
    <row r="1936" spans="1:6">
      <c r="A1936" s="6">
        <f>'Stitching Log'!A1936</f>
        <v>0</v>
      </c>
      <c r="B1936">
        <f>'Stitching Log'!B1936</f>
        <v>0</v>
      </c>
      <c r="C1936">
        <f>'Stitching Log'!C1936</f>
        <v>0</v>
      </c>
      <c r="D1936">
        <f>'Stitching Log'!D1936</f>
        <v>0</v>
      </c>
      <c r="E1936">
        <f>'Stitching Log'!E1936</f>
        <v>0</v>
      </c>
      <c r="F1936">
        <f>'Stitching Log'!F1936</f>
        <v>0</v>
      </c>
    </row>
    <row r="1937" spans="1:6">
      <c r="A1937" s="6">
        <f>'Stitching Log'!A1937</f>
        <v>0</v>
      </c>
      <c r="B1937">
        <f>'Stitching Log'!B1937</f>
        <v>0</v>
      </c>
      <c r="C1937">
        <f>'Stitching Log'!C1937</f>
        <v>0</v>
      </c>
      <c r="D1937">
        <f>'Stitching Log'!D1937</f>
        <v>0</v>
      </c>
      <c r="E1937">
        <f>'Stitching Log'!E1937</f>
        <v>0</v>
      </c>
      <c r="F1937">
        <f>'Stitching Log'!F1937</f>
        <v>0</v>
      </c>
    </row>
    <row r="1938" spans="1:6">
      <c r="A1938" s="6">
        <f>'Stitching Log'!A1938</f>
        <v>0</v>
      </c>
      <c r="B1938">
        <f>'Stitching Log'!B1938</f>
        <v>0</v>
      </c>
      <c r="C1938">
        <f>'Stitching Log'!C1938</f>
        <v>0</v>
      </c>
      <c r="D1938">
        <f>'Stitching Log'!D1938</f>
        <v>0</v>
      </c>
      <c r="E1938">
        <f>'Stitching Log'!E1938</f>
        <v>0</v>
      </c>
      <c r="F1938">
        <f>'Stitching Log'!F1938</f>
        <v>0</v>
      </c>
    </row>
    <row r="1939" spans="1:6">
      <c r="A1939" s="6">
        <f>'Stitching Log'!A1939</f>
        <v>0</v>
      </c>
      <c r="B1939">
        <f>'Stitching Log'!B1939</f>
        <v>0</v>
      </c>
      <c r="C1939">
        <f>'Stitching Log'!C1939</f>
        <v>0</v>
      </c>
      <c r="D1939">
        <f>'Stitching Log'!D1939</f>
        <v>0</v>
      </c>
      <c r="E1939">
        <f>'Stitching Log'!E1939</f>
        <v>0</v>
      </c>
      <c r="F1939">
        <f>'Stitching Log'!F1939</f>
        <v>0</v>
      </c>
    </row>
    <row r="1940" spans="1:6">
      <c r="A1940" s="6">
        <f>'Stitching Log'!A1940</f>
        <v>0</v>
      </c>
      <c r="B1940">
        <f>'Stitching Log'!B1940</f>
        <v>0</v>
      </c>
      <c r="C1940">
        <f>'Stitching Log'!C1940</f>
        <v>0</v>
      </c>
      <c r="D1940">
        <f>'Stitching Log'!D1940</f>
        <v>0</v>
      </c>
      <c r="E1940">
        <f>'Stitching Log'!E1940</f>
        <v>0</v>
      </c>
      <c r="F1940">
        <f>'Stitching Log'!F1940</f>
        <v>0</v>
      </c>
    </row>
    <row r="1941" spans="1:6">
      <c r="A1941" s="6">
        <f>'Stitching Log'!A1941</f>
        <v>0</v>
      </c>
      <c r="B1941">
        <f>'Stitching Log'!B1941</f>
        <v>0</v>
      </c>
      <c r="C1941">
        <f>'Stitching Log'!C1941</f>
        <v>0</v>
      </c>
      <c r="D1941">
        <f>'Stitching Log'!D1941</f>
        <v>0</v>
      </c>
      <c r="E1941">
        <f>'Stitching Log'!E1941</f>
        <v>0</v>
      </c>
      <c r="F1941">
        <f>'Stitching Log'!F1941</f>
        <v>0</v>
      </c>
    </row>
    <row r="1942" spans="1:6">
      <c r="A1942" s="6">
        <f>'Stitching Log'!A1942</f>
        <v>0</v>
      </c>
      <c r="B1942">
        <f>'Stitching Log'!B1942</f>
        <v>0</v>
      </c>
      <c r="C1942">
        <f>'Stitching Log'!C1942</f>
        <v>0</v>
      </c>
      <c r="D1942">
        <f>'Stitching Log'!D1942</f>
        <v>0</v>
      </c>
      <c r="E1942">
        <f>'Stitching Log'!E1942</f>
        <v>0</v>
      </c>
      <c r="F1942">
        <f>'Stitching Log'!F1942</f>
        <v>0</v>
      </c>
    </row>
    <row r="1943" spans="1:6">
      <c r="A1943" s="6">
        <f>'Stitching Log'!A1943</f>
        <v>0</v>
      </c>
      <c r="B1943">
        <f>'Stitching Log'!B1943</f>
        <v>0</v>
      </c>
      <c r="C1943">
        <f>'Stitching Log'!C1943</f>
        <v>0</v>
      </c>
      <c r="D1943">
        <f>'Stitching Log'!D1943</f>
        <v>0</v>
      </c>
      <c r="E1943">
        <f>'Stitching Log'!E1943</f>
        <v>0</v>
      </c>
      <c r="F1943">
        <f>'Stitching Log'!F1943</f>
        <v>0</v>
      </c>
    </row>
    <row r="1944" spans="1:6">
      <c r="A1944" s="6">
        <f>'Stitching Log'!A1944</f>
        <v>0</v>
      </c>
      <c r="B1944">
        <f>'Stitching Log'!B1944</f>
        <v>0</v>
      </c>
      <c r="C1944">
        <f>'Stitching Log'!C1944</f>
        <v>0</v>
      </c>
      <c r="D1944">
        <f>'Stitching Log'!D1944</f>
        <v>0</v>
      </c>
      <c r="E1944">
        <f>'Stitching Log'!E1944</f>
        <v>0</v>
      </c>
      <c r="F1944">
        <f>'Stitching Log'!F1944</f>
        <v>0</v>
      </c>
    </row>
    <row r="1945" spans="1:6">
      <c r="A1945" s="6">
        <f>'Stitching Log'!A1945</f>
        <v>0</v>
      </c>
      <c r="B1945">
        <f>'Stitching Log'!B1945</f>
        <v>0</v>
      </c>
      <c r="C1945">
        <f>'Stitching Log'!C1945</f>
        <v>0</v>
      </c>
      <c r="D1945">
        <f>'Stitching Log'!D1945</f>
        <v>0</v>
      </c>
      <c r="E1945">
        <f>'Stitching Log'!E1945</f>
        <v>0</v>
      </c>
      <c r="F1945">
        <f>'Stitching Log'!F1945</f>
        <v>0</v>
      </c>
    </row>
    <row r="1946" spans="1:6">
      <c r="A1946" s="6">
        <f>'Stitching Log'!A1946</f>
        <v>0</v>
      </c>
      <c r="B1946">
        <f>'Stitching Log'!B1946</f>
        <v>0</v>
      </c>
      <c r="C1946">
        <f>'Stitching Log'!C1946</f>
        <v>0</v>
      </c>
      <c r="D1946">
        <f>'Stitching Log'!D1946</f>
        <v>0</v>
      </c>
      <c r="E1946">
        <f>'Stitching Log'!E1946</f>
        <v>0</v>
      </c>
      <c r="F1946">
        <f>'Stitching Log'!F1946</f>
        <v>0</v>
      </c>
    </row>
    <row r="1947" spans="1:6">
      <c r="A1947" s="6">
        <f>'Stitching Log'!A1947</f>
        <v>0</v>
      </c>
      <c r="B1947">
        <f>'Stitching Log'!B1947</f>
        <v>0</v>
      </c>
      <c r="C1947">
        <f>'Stitching Log'!C1947</f>
        <v>0</v>
      </c>
      <c r="D1947">
        <f>'Stitching Log'!D1947</f>
        <v>0</v>
      </c>
      <c r="E1947">
        <f>'Stitching Log'!E1947</f>
        <v>0</v>
      </c>
      <c r="F1947">
        <f>'Stitching Log'!F1947</f>
        <v>0</v>
      </c>
    </row>
    <row r="1948" spans="1:6">
      <c r="A1948" s="6">
        <f>'Stitching Log'!A1948</f>
        <v>0</v>
      </c>
      <c r="B1948">
        <f>'Stitching Log'!B1948</f>
        <v>0</v>
      </c>
      <c r="C1948">
        <f>'Stitching Log'!C1948</f>
        <v>0</v>
      </c>
      <c r="D1948">
        <f>'Stitching Log'!D1948</f>
        <v>0</v>
      </c>
      <c r="E1948">
        <f>'Stitching Log'!E1948</f>
        <v>0</v>
      </c>
      <c r="F1948">
        <f>'Stitching Log'!F1948</f>
        <v>0</v>
      </c>
    </row>
    <row r="1949" spans="1:6">
      <c r="A1949" s="6">
        <f>'Stitching Log'!A1949</f>
        <v>0</v>
      </c>
      <c r="B1949">
        <f>'Stitching Log'!B1949</f>
        <v>0</v>
      </c>
      <c r="C1949">
        <f>'Stitching Log'!C1949</f>
        <v>0</v>
      </c>
      <c r="D1949">
        <f>'Stitching Log'!D1949</f>
        <v>0</v>
      </c>
      <c r="E1949">
        <f>'Stitching Log'!E1949</f>
        <v>0</v>
      </c>
      <c r="F1949">
        <f>'Stitching Log'!F1949</f>
        <v>0</v>
      </c>
    </row>
    <row r="1950" spans="1:6">
      <c r="A1950" s="6">
        <f>'Stitching Log'!A1950</f>
        <v>0</v>
      </c>
      <c r="B1950">
        <f>'Stitching Log'!B1950</f>
        <v>0</v>
      </c>
      <c r="C1950">
        <f>'Stitching Log'!C1950</f>
        <v>0</v>
      </c>
      <c r="D1950">
        <f>'Stitching Log'!D1950</f>
        <v>0</v>
      </c>
      <c r="E1950">
        <f>'Stitching Log'!E1950</f>
        <v>0</v>
      </c>
      <c r="F1950">
        <f>'Stitching Log'!F1950</f>
        <v>0</v>
      </c>
    </row>
    <row r="1951" spans="1:6">
      <c r="A1951" s="6">
        <f>'Stitching Log'!A1951</f>
        <v>0</v>
      </c>
      <c r="B1951">
        <f>'Stitching Log'!B1951</f>
        <v>0</v>
      </c>
      <c r="C1951">
        <f>'Stitching Log'!C1951</f>
        <v>0</v>
      </c>
      <c r="D1951">
        <f>'Stitching Log'!D1951</f>
        <v>0</v>
      </c>
      <c r="E1951">
        <f>'Stitching Log'!E1951</f>
        <v>0</v>
      </c>
      <c r="F1951">
        <f>'Stitching Log'!F1951</f>
        <v>0</v>
      </c>
    </row>
    <row r="1952" spans="1:6">
      <c r="A1952" s="6">
        <f>'Stitching Log'!A1952</f>
        <v>0</v>
      </c>
      <c r="B1952">
        <f>'Stitching Log'!B1952</f>
        <v>0</v>
      </c>
      <c r="C1952">
        <f>'Stitching Log'!C1952</f>
        <v>0</v>
      </c>
      <c r="D1952">
        <f>'Stitching Log'!D1952</f>
        <v>0</v>
      </c>
      <c r="E1952">
        <f>'Stitching Log'!E1952</f>
        <v>0</v>
      </c>
      <c r="F1952">
        <f>'Stitching Log'!F1952</f>
        <v>0</v>
      </c>
    </row>
    <row r="1953" spans="1:6">
      <c r="A1953" s="6">
        <f>'Stitching Log'!A1953</f>
        <v>0</v>
      </c>
      <c r="B1953">
        <f>'Stitching Log'!B1953</f>
        <v>0</v>
      </c>
      <c r="C1953">
        <f>'Stitching Log'!C1953</f>
        <v>0</v>
      </c>
      <c r="D1953">
        <f>'Stitching Log'!D1953</f>
        <v>0</v>
      </c>
      <c r="E1953">
        <f>'Stitching Log'!E1953</f>
        <v>0</v>
      </c>
      <c r="F1953">
        <f>'Stitching Log'!F1953</f>
        <v>0</v>
      </c>
    </row>
    <row r="1954" spans="1:6">
      <c r="A1954" s="6">
        <f>'Stitching Log'!A1954</f>
        <v>0</v>
      </c>
      <c r="B1954">
        <f>'Stitching Log'!B1954</f>
        <v>0</v>
      </c>
      <c r="C1954">
        <f>'Stitching Log'!C1954</f>
        <v>0</v>
      </c>
      <c r="D1954">
        <f>'Stitching Log'!D1954</f>
        <v>0</v>
      </c>
      <c r="E1954">
        <f>'Stitching Log'!E1954</f>
        <v>0</v>
      </c>
      <c r="F1954">
        <f>'Stitching Log'!F1954</f>
        <v>0</v>
      </c>
    </row>
    <row r="1955" spans="1:6">
      <c r="A1955" s="6">
        <f>'Stitching Log'!A1955</f>
        <v>0</v>
      </c>
      <c r="B1955">
        <f>'Stitching Log'!B1955</f>
        <v>0</v>
      </c>
      <c r="C1955">
        <f>'Stitching Log'!C1955</f>
        <v>0</v>
      </c>
      <c r="D1955">
        <f>'Stitching Log'!D1955</f>
        <v>0</v>
      </c>
      <c r="E1955">
        <f>'Stitching Log'!E1955</f>
        <v>0</v>
      </c>
      <c r="F1955">
        <f>'Stitching Log'!F1955</f>
        <v>0</v>
      </c>
    </row>
    <row r="1956" spans="1:6">
      <c r="A1956" s="6">
        <f>'Stitching Log'!A1956</f>
        <v>0</v>
      </c>
      <c r="B1956">
        <f>'Stitching Log'!B1956</f>
        <v>0</v>
      </c>
      <c r="C1956">
        <f>'Stitching Log'!C1956</f>
        <v>0</v>
      </c>
      <c r="D1956">
        <f>'Stitching Log'!D1956</f>
        <v>0</v>
      </c>
      <c r="E1956">
        <f>'Stitching Log'!E1956</f>
        <v>0</v>
      </c>
      <c r="F1956">
        <f>'Stitching Log'!F1956</f>
        <v>0</v>
      </c>
    </row>
    <row r="1957" spans="1:6">
      <c r="A1957" s="6">
        <f>'Stitching Log'!A1957</f>
        <v>0</v>
      </c>
      <c r="B1957">
        <f>'Stitching Log'!B1957</f>
        <v>0</v>
      </c>
      <c r="C1957">
        <f>'Stitching Log'!C1957</f>
        <v>0</v>
      </c>
      <c r="D1957">
        <f>'Stitching Log'!D1957</f>
        <v>0</v>
      </c>
      <c r="E1957">
        <f>'Stitching Log'!E1957</f>
        <v>0</v>
      </c>
      <c r="F1957">
        <f>'Stitching Log'!F1957</f>
        <v>0</v>
      </c>
    </row>
    <row r="1958" spans="1:6">
      <c r="A1958" s="6">
        <f>'Stitching Log'!A1958</f>
        <v>0</v>
      </c>
      <c r="B1958">
        <f>'Stitching Log'!B1958</f>
        <v>0</v>
      </c>
      <c r="C1958">
        <f>'Stitching Log'!C1958</f>
        <v>0</v>
      </c>
      <c r="D1958">
        <f>'Stitching Log'!D1958</f>
        <v>0</v>
      </c>
      <c r="E1958">
        <f>'Stitching Log'!E1958</f>
        <v>0</v>
      </c>
      <c r="F1958">
        <f>'Stitching Log'!F1958</f>
        <v>0</v>
      </c>
    </row>
    <row r="1959" spans="1:6">
      <c r="A1959" s="6">
        <f>'Stitching Log'!A1959</f>
        <v>0</v>
      </c>
      <c r="B1959">
        <f>'Stitching Log'!B1959</f>
        <v>0</v>
      </c>
      <c r="C1959">
        <f>'Stitching Log'!C1959</f>
        <v>0</v>
      </c>
      <c r="D1959">
        <f>'Stitching Log'!D1959</f>
        <v>0</v>
      </c>
      <c r="E1959">
        <f>'Stitching Log'!E1959</f>
        <v>0</v>
      </c>
      <c r="F1959">
        <f>'Stitching Log'!F1959</f>
        <v>0</v>
      </c>
    </row>
    <row r="1960" spans="1:6">
      <c r="A1960" s="6">
        <f>'Stitching Log'!A1960</f>
        <v>0</v>
      </c>
      <c r="B1960">
        <f>'Stitching Log'!B1960</f>
        <v>0</v>
      </c>
      <c r="C1960">
        <f>'Stitching Log'!C1960</f>
        <v>0</v>
      </c>
      <c r="D1960">
        <f>'Stitching Log'!D1960</f>
        <v>0</v>
      </c>
      <c r="E1960">
        <f>'Stitching Log'!E1960</f>
        <v>0</v>
      </c>
      <c r="F1960">
        <f>'Stitching Log'!F1960</f>
        <v>0</v>
      </c>
    </row>
    <row r="1961" spans="1:6">
      <c r="A1961" s="6">
        <f>'Stitching Log'!A1961</f>
        <v>0</v>
      </c>
      <c r="B1961">
        <f>'Stitching Log'!B1961</f>
        <v>0</v>
      </c>
      <c r="C1961">
        <f>'Stitching Log'!C1961</f>
        <v>0</v>
      </c>
      <c r="D1961">
        <f>'Stitching Log'!D1961</f>
        <v>0</v>
      </c>
      <c r="E1961">
        <f>'Stitching Log'!E1961</f>
        <v>0</v>
      </c>
      <c r="F1961">
        <f>'Stitching Log'!F1961</f>
        <v>0</v>
      </c>
    </row>
    <row r="1962" spans="1:6">
      <c r="A1962" s="6">
        <f>'Stitching Log'!A1962</f>
        <v>0</v>
      </c>
      <c r="B1962">
        <f>'Stitching Log'!B1962</f>
        <v>0</v>
      </c>
      <c r="C1962">
        <f>'Stitching Log'!C1962</f>
        <v>0</v>
      </c>
      <c r="D1962">
        <f>'Stitching Log'!D1962</f>
        <v>0</v>
      </c>
      <c r="E1962">
        <f>'Stitching Log'!E1962</f>
        <v>0</v>
      </c>
      <c r="F1962">
        <f>'Stitching Log'!F1962</f>
        <v>0</v>
      </c>
    </row>
    <row r="1963" spans="1:6">
      <c r="A1963" s="6">
        <f>'Stitching Log'!A1963</f>
        <v>0</v>
      </c>
      <c r="B1963">
        <f>'Stitching Log'!B1963</f>
        <v>0</v>
      </c>
      <c r="C1963">
        <f>'Stitching Log'!C1963</f>
        <v>0</v>
      </c>
      <c r="D1963">
        <f>'Stitching Log'!D1963</f>
        <v>0</v>
      </c>
      <c r="E1963">
        <f>'Stitching Log'!E1963</f>
        <v>0</v>
      </c>
      <c r="F1963">
        <f>'Stitching Log'!F1963</f>
        <v>0</v>
      </c>
    </row>
    <row r="1964" spans="1:6">
      <c r="A1964" s="6">
        <f>'Stitching Log'!A1964</f>
        <v>0</v>
      </c>
      <c r="B1964">
        <f>'Stitching Log'!B1964</f>
        <v>0</v>
      </c>
      <c r="C1964">
        <f>'Stitching Log'!C1964</f>
        <v>0</v>
      </c>
      <c r="D1964">
        <f>'Stitching Log'!D1964</f>
        <v>0</v>
      </c>
      <c r="E1964">
        <f>'Stitching Log'!E1964</f>
        <v>0</v>
      </c>
      <c r="F1964">
        <f>'Stitching Log'!F1964</f>
        <v>0</v>
      </c>
    </row>
    <row r="1965" spans="1:6">
      <c r="A1965" s="6">
        <f>'Stitching Log'!A1965</f>
        <v>0</v>
      </c>
      <c r="B1965">
        <f>'Stitching Log'!B1965</f>
        <v>0</v>
      </c>
      <c r="C1965">
        <f>'Stitching Log'!C1965</f>
        <v>0</v>
      </c>
      <c r="D1965">
        <f>'Stitching Log'!D1965</f>
        <v>0</v>
      </c>
      <c r="E1965">
        <f>'Stitching Log'!E1965</f>
        <v>0</v>
      </c>
      <c r="F1965">
        <f>'Stitching Log'!F1965</f>
        <v>0</v>
      </c>
    </row>
    <row r="1966" spans="1:6">
      <c r="A1966" s="6">
        <f>'Stitching Log'!A1966</f>
        <v>0</v>
      </c>
      <c r="B1966">
        <f>'Stitching Log'!B1966</f>
        <v>0</v>
      </c>
      <c r="C1966">
        <f>'Stitching Log'!C1966</f>
        <v>0</v>
      </c>
      <c r="D1966">
        <f>'Stitching Log'!D1966</f>
        <v>0</v>
      </c>
      <c r="E1966">
        <f>'Stitching Log'!E1966</f>
        <v>0</v>
      </c>
      <c r="F1966">
        <f>'Stitching Log'!F1966</f>
        <v>0</v>
      </c>
    </row>
    <row r="1967" spans="1:6">
      <c r="A1967" s="6">
        <f>'Stitching Log'!A1967</f>
        <v>0</v>
      </c>
      <c r="B1967">
        <f>'Stitching Log'!B1967</f>
        <v>0</v>
      </c>
      <c r="C1967">
        <f>'Stitching Log'!C1967</f>
        <v>0</v>
      </c>
      <c r="D1967">
        <f>'Stitching Log'!D1967</f>
        <v>0</v>
      </c>
      <c r="E1967">
        <f>'Stitching Log'!E1967</f>
        <v>0</v>
      </c>
      <c r="F1967">
        <f>'Stitching Log'!F1967</f>
        <v>0</v>
      </c>
    </row>
    <row r="1968" spans="1:6">
      <c r="A1968" s="6">
        <f>'Stitching Log'!A1968</f>
        <v>0</v>
      </c>
      <c r="B1968">
        <f>'Stitching Log'!B1968</f>
        <v>0</v>
      </c>
      <c r="C1968">
        <f>'Stitching Log'!C1968</f>
        <v>0</v>
      </c>
      <c r="D1968">
        <f>'Stitching Log'!D1968</f>
        <v>0</v>
      </c>
      <c r="E1968">
        <f>'Stitching Log'!E1968</f>
        <v>0</v>
      </c>
      <c r="F1968">
        <f>'Stitching Log'!F1968</f>
        <v>0</v>
      </c>
    </row>
    <row r="1969" spans="1:6">
      <c r="A1969" s="6">
        <f>'Stitching Log'!A1969</f>
        <v>0</v>
      </c>
      <c r="B1969">
        <f>'Stitching Log'!B1969</f>
        <v>0</v>
      </c>
      <c r="C1969">
        <f>'Stitching Log'!C1969</f>
        <v>0</v>
      </c>
      <c r="D1969">
        <f>'Stitching Log'!D1969</f>
        <v>0</v>
      </c>
      <c r="E1969">
        <f>'Stitching Log'!E1969</f>
        <v>0</v>
      </c>
      <c r="F1969">
        <f>'Stitching Log'!F1969</f>
        <v>0</v>
      </c>
    </row>
    <row r="1970" spans="1:6">
      <c r="A1970" s="6">
        <f>'Stitching Log'!A1970</f>
        <v>0</v>
      </c>
      <c r="B1970">
        <f>'Stitching Log'!B1970</f>
        <v>0</v>
      </c>
      <c r="C1970">
        <f>'Stitching Log'!C1970</f>
        <v>0</v>
      </c>
      <c r="D1970">
        <f>'Stitching Log'!D1970</f>
        <v>0</v>
      </c>
      <c r="E1970">
        <f>'Stitching Log'!E1970</f>
        <v>0</v>
      </c>
      <c r="F1970">
        <f>'Stitching Log'!F1970</f>
        <v>0</v>
      </c>
    </row>
    <row r="1971" spans="1:6">
      <c r="A1971" s="6">
        <f>'Stitching Log'!A1971</f>
        <v>0</v>
      </c>
      <c r="B1971">
        <f>'Stitching Log'!B1971</f>
        <v>0</v>
      </c>
      <c r="C1971">
        <f>'Stitching Log'!C1971</f>
        <v>0</v>
      </c>
      <c r="D1971">
        <f>'Stitching Log'!D1971</f>
        <v>0</v>
      </c>
      <c r="E1971">
        <f>'Stitching Log'!E1971</f>
        <v>0</v>
      </c>
      <c r="F1971">
        <f>'Stitching Log'!F1971</f>
        <v>0</v>
      </c>
    </row>
    <row r="1972" spans="1:6">
      <c r="A1972" s="6">
        <f>'Stitching Log'!A1972</f>
        <v>0</v>
      </c>
      <c r="B1972">
        <f>'Stitching Log'!B1972</f>
        <v>0</v>
      </c>
      <c r="C1972">
        <f>'Stitching Log'!C1972</f>
        <v>0</v>
      </c>
      <c r="D1972">
        <f>'Stitching Log'!D1972</f>
        <v>0</v>
      </c>
      <c r="E1972">
        <f>'Stitching Log'!E1972</f>
        <v>0</v>
      </c>
      <c r="F1972">
        <f>'Stitching Log'!F1972</f>
        <v>0</v>
      </c>
    </row>
    <row r="1973" spans="1:6">
      <c r="A1973" s="6">
        <f>'Stitching Log'!A1973</f>
        <v>0</v>
      </c>
      <c r="B1973">
        <f>'Stitching Log'!B1973</f>
        <v>0</v>
      </c>
      <c r="C1973">
        <f>'Stitching Log'!C1973</f>
        <v>0</v>
      </c>
      <c r="D1973">
        <f>'Stitching Log'!D1973</f>
        <v>0</v>
      </c>
      <c r="E1973">
        <f>'Stitching Log'!E1973</f>
        <v>0</v>
      </c>
      <c r="F1973">
        <f>'Stitching Log'!F1973</f>
        <v>0</v>
      </c>
    </row>
    <row r="1974" spans="1:6">
      <c r="A1974" s="6">
        <f>'Stitching Log'!A1974</f>
        <v>0</v>
      </c>
      <c r="B1974">
        <f>'Stitching Log'!B1974</f>
        <v>0</v>
      </c>
      <c r="C1974">
        <f>'Stitching Log'!C1974</f>
        <v>0</v>
      </c>
      <c r="D1974">
        <f>'Stitching Log'!D1974</f>
        <v>0</v>
      </c>
      <c r="E1974">
        <f>'Stitching Log'!E1974</f>
        <v>0</v>
      </c>
      <c r="F1974">
        <f>'Stitching Log'!F1974</f>
        <v>0</v>
      </c>
    </row>
    <row r="1975" spans="1:6">
      <c r="A1975" s="6">
        <f>'Stitching Log'!A1975</f>
        <v>0</v>
      </c>
      <c r="B1975">
        <f>'Stitching Log'!B1975</f>
        <v>0</v>
      </c>
      <c r="C1975">
        <f>'Stitching Log'!C1975</f>
        <v>0</v>
      </c>
      <c r="D1975">
        <f>'Stitching Log'!D1975</f>
        <v>0</v>
      </c>
      <c r="E1975">
        <f>'Stitching Log'!E1975</f>
        <v>0</v>
      </c>
      <c r="F1975">
        <f>'Stitching Log'!F1975</f>
        <v>0</v>
      </c>
    </row>
    <row r="1976" spans="1:6">
      <c r="A1976" s="6">
        <f>'Stitching Log'!A1976</f>
        <v>0</v>
      </c>
      <c r="B1976">
        <f>'Stitching Log'!B1976</f>
        <v>0</v>
      </c>
      <c r="C1976">
        <f>'Stitching Log'!C1976</f>
        <v>0</v>
      </c>
      <c r="D1976">
        <f>'Stitching Log'!D1976</f>
        <v>0</v>
      </c>
      <c r="E1976">
        <f>'Stitching Log'!E1976</f>
        <v>0</v>
      </c>
      <c r="F1976">
        <f>'Stitching Log'!F1976</f>
        <v>0</v>
      </c>
    </row>
    <row r="1977" spans="1:6">
      <c r="A1977" s="6">
        <f>'Stitching Log'!A1977</f>
        <v>0</v>
      </c>
      <c r="B1977">
        <f>'Stitching Log'!B1977</f>
        <v>0</v>
      </c>
      <c r="C1977">
        <f>'Stitching Log'!C1977</f>
        <v>0</v>
      </c>
      <c r="D1977">
        <f>'Stitching Log'!D1977</f>
        <v>0</v>
      </c>
      <c r="E1977">
        <f>'Stitching Log'!E1977</f>
        <v>0</v>
      </c>
      <c r="F1977">
        <f>'Stitching Log'!F1977</f>
        <v>0</v>
      </c>
    </row>
    <row r="1978" spans="1:6">
      <c r="A1978" s="6">
        <f>'Stitching Log'!A1978</f>
        <v>0</v>
      </c>
      <c r="B1978">
        <f>'Stitching Log'!B1978</f>
        <v>0</v>
      </c>
      <c r="C1978">
        <f>'Stitching Log'!C1978</f>
        <v>0</v>
      </c>
      <c r="D1978">
        <f>'Stitching Log'!D1978</f>
        <v>0</v>
      </c>
      <c r="E1978">
        <f>'Stitching Log'!E1978</f>
        <v>0</v>
      </c>
      <c r="F1978">
        <f>'Stitching Log'!F1978</f>
        <v>0</v>
      </c>
    </row>
    <row r="1979" spans="1:6">
      <c r="A1979" s="6">
        <f>'Stitching Log'!A1979</f>
        <v>0</v>
      </c>
      <c r="B1979">
        <f>'Stitching Log'!B1979</f>
        <v>0</v>
      </c>
      <c r="C1979">
        <f>'Stitching Log'!C1979</f>
        <v>0</v>
      </c>
      <c r="D1979">
        <f>'Stitching Log'!D1979</f>
        <v>0</v>
      </c>
      <c r="E1979">
        <f>'Stitching Log'!E1979</f>
        <v>0</v>
      </c>
      <c r="F1979">
        <f>'Stitching Log'!F1979</f>
        <v>0</v>
      </c>
    </row>
    <row r="1980" spans="1:6">
      <c r="A1980" s="6">
        <f>'Stitching Log'!A1980</f>
        <v>0</v>
      </c>
      <c r="B1980">
        <f>'Stitching Log'!B1980</f>
        <v>0</v>
      </c>
      <c r="C1980">
        <f>'Stitching Log'!C1980</f>
        <v>0</v>
      </c>
      <c r="D1980">
        <f>'Stitching Log'!D1980</f>
        <v>0</v>
      </c>
      <c r="E1980">
        <f>'Stitching Log'!E1980</f>
        <v>0</v>
      </c>
      <c r="F1980">
        <f>'Stitching Log'!F1980</f>
        <v>0</v>
      </c>
    </row>
    <row r="1981" spans="1:6">
      <c r="A1981" s="6">
        <f>'Stitching Log'!A1981</f>
        <v>0</v>
      </c>
      <c r="B1981">
        <f>'Stitching Log'!B1981</f>
        <v>0</v>
      </c>
      <c r="C1981">
        <f>'Stitching Log'!C1981</f>
        <v>0</v>
      </c>
      <c r="D1981">
        <f>'Stitching Log'!D1981</f>
        <v>0</v>
      </c>
      <c r="E1981">
        <f>'Stitching Log'!E1981</f>
        <v>0</v>
      </c>
      <c r="F1981">
        <f>'Stitching Log'!F1981</f>
        <v>0</v>
      </c>
    </row>
    <row r="1982" spans="1:6">
      <c r="A1982" s="6">
        <f>'Stitching Log'!A1982</f>
        <v>0</v>
      </c>
      <c r="B1982">
        <f>'Stitching Log'!B1982</f>
        <v>0</v>
      </c>
      <c r="C1982">
        <f>'Stitching Log'!C1982</f>
        <v>0</v>
      </c>
      <c r="D1982">
        <f>'Stitching Log'!D1982</f>
        <v>0</v>
      </c>
      <c r="E1982">
        <f>'Stitching Log'!E1982</f>
        <v>0</v>
      </c>
      <c r="F1982">
        <f>'Stitching Log'!F1982</f>
        <v>0</v>
      </c>
    </row>
    <row r="1983" spans="1:6">
      <c r="A1983" s="6">
        <f>'Stitching Log'!A1983</f>
        <v>0</v>
      </c>
      <c r="B1983">
        <f>'Stitching Log'!B1983</f>
        <v>0</v>
      </c>
      <c r="C1983">
        <f>'Stitching Log'!C1983</f>
        <v>0</v>
      </c>
      <c r="D1983">
        <f>'Stitching Log'!D1983</f>
        <v>0</v>
      </c>
      <c r="E1983">
        <f>'Stitching Log'!E1983</f>
        <v>0</v>
      </c>
      <c r="F1983">
        <f>'Stitching Log'!F1983</f>
        <v>0</v>
      </c>
    </row>
    <row r="1984" spans="1:6">
      <c r="A1984" s="6">
        <f>'Stitching Log'!A1984</f>
        <v>0</v>
      </c>
      <c r="B1984">
        <f>'Stitching Log'!B1984</f>
        <v>0</v>
      </c>
      <c r="C1984">
        <f>'Stitching Log'!C1984</f>
        <v>0</v>
      </c>
      <c r="D1984">
        <f>'Stitching Log'!D1984</f>
        <v>0</v>
      </c>
      <c r="E1984">
        <f>'Stitching Log'!E1984</f>
        <v>0</v>
      </c>
      <c r="F1984">
        <f>'Stitching Log'!F1984</f>
        <v>0</v>
      </c>
    </row>
    <row r="1985" spans="1:6">
      <c r="A1985" s="6">
        <f>'Stitching Log'!A1985</f>
        <v>0</v>
      </c>
      <c r="B1985">
        <f>'Stitching Log'!B1985</f>
        <v>0</v>
      </c>
      <c r="C1985">
        <f>'Stitching Log'!C1985</f>
        <v>0</v>
      </c>
      <c r="D1985">
        <f>'Stitching Log'!D1985</f>
        <v>0</v>
      </c>
      <c r="E1985">
        <f>'Stitching Log'!E1985</f>
        <v>0</v>
      </c>
      <c r="F1985">
        <f>'Stitching Log'!F1985</f>
        <v>0</v>
      </c>
    </row>
    <row r="1986" spans="1:6">
      <c r="A1986" s="6">
        <f>'Stitching Log'!A1986</f>
        <v>0</v>
      </c>
      <c r="B1986">
        <f>'Stitching Log'!B1986</f>
        <v>0</v>
      </c>
      <c r="C1986">
        <f>'Stitching Log'!C1986</f>
        <v>0</v>
      </c>
      <c r="D1986">
        <f>'Stitching Log'!D1986</f>
        <v>0</v>
      </c>
      <c r="E1986">
        <f>'Stitching Log'!E1986</f>
        <v>0</v>
      </c>
      <c r="F1986">
        <f>'Stitching Log'!F1986</f>
        <v>0</v>
      </c>
    </row>
    <row r="1987" spans="1:6">
      <c r="A1987" s="6">
        <f>'Stitching Log'!A1987</f>
        <v>0</v>
      </c>
      <c r="B1987">
        <f>'Stitching Log'!B1987</f>
        <v>0</v>
      </c>
      <c r="C1987">
        <f>'Stitching Log'!C1987</f>
        <v>0</v>
      </c>
      <c r="D1987">
        <f>'Stitching Log'!D1987</f>
        <v>0</v>
      </c>
      <c r="E1987">
        <f>'Stitching Log'!E1987</f>
        <v>0</v>
      </c>
      <c r="F1987">
        <f>'Stitching Log'!F1987</f>
        <v>0</v>
      </c>
    </row>
    <row r="1988" spans="1:6">
      <c r="A1988" s="6">
        <f>'Stitching Log'!A1988</f>
        <v>0</v>
      </c>
      <c r="B1988">
        <f>'Stitching Log'!B1988</f>
        <v>0</v>
      </c>
      <c r="C1988">
        <f>'Stitching Log'!C1988</f>
        <v>0</v>
      </c>
      <c r="D1988">
        <f>'Stitching Log'!D1988</f>
        <v>0</v>
      </c>
      <c r="E1988">
        <f>'Stitching Log'!E1988</f>
        <v>0</v>
      </c>
      <c r="F1988">
        <f>'Stitching Log'!F1988</f>
        <v>0</v>
      </c>
    </row>
    <row r="1989" spans="1:6">
      <c r="A1989" s="6">
        <f>'Stitching Log'!A1989</f>
        <v>0</v>
      </c>
      <c r="B1989">
        <f>'Stitching Log'!B1989</f>
        <v>0</v>
      </c>
      <c r="C1989">
        <f>'Stitching Log'!C1989</f>
        <v>0</v>
      </c>
      <c r="D1989">
        <f>'Stitching Log'!D1989</f>
        <v>0</v>
      </c>
      <c r="E1989">
        <f>'Stitching Log'!E1989</f>
        <v>0</v>
      </c>
      <c r="F1989">
        <f>'Stitching Log'!F1989</f>
        <v>0</v>
      </c>
    </row>
    <row r="1990" spans="1:6">
      <c r="A1990" s="6">
        <f>'Stitching Log'!A1990</f>
        <v>0</v>
      </c>
      <c r="B1990">
        <f>'Stitching Log'!B1990</f>
        <v>0</v>
      </c>
      <c r="C1990">
        <f>'Stitching Log'!C1990</f>
        <v>0</v>
      </c>
      <c r="D1990">
        <f>'Stitching Log'!D1990</f>
        <v>0</v>
      </c>
      <c r="E1990">
        <f>'Stitching Log'!E1990</f>
        <v>0</v>
      </c>
      <c r="F1990">
        <f>'Stitching Log'!F1990</f>
        <v>0</v>
      </c>
    </row>
    <row r="1991" spans="1:6">
      <c r="A1991" s="6">
        <f>'Stitching Log'!A1991</f>
        <v>0</v>
      </c>
      <c r="B1991">
        <f>'Stitching Log'!B1991</f>
        <v>0</v>
      </c>
      <c r="C1991">
        <f>'Stitching Log'!C1991</f>
        <v>0</v>
      </c>
      <c r="D1991">
        <f>'Stitching Log'!D1991</f>
        <v>0</v>
      </c>
      <c r="E1991">
        <f>'Stitching Log'!E1991</f>
        <v>0</v>
      </c>
      <c r="F1991">
        <f>'Stitching Log'!F1991</f>
        <v>0</v>
      </c>
    </row>
    <row r="1992" spans="1:6">
      <c r="A1992" s="6">
        <f>'Stitching Log'!A1992</f>
        <v>0</v>
      </c>
      <c r="B1992">
        <f>'Stitching Log'!B1992</f>
        <v>0</v>
      </c>
      <c r="C1992">
        <f>'Stitching Log'!C1992</f>
        <v>0</v>
      </c>
      <c r="D1992">
        <f>'Stitching Log'!D1992</f>
        <v>0</v>
      </c>
      <c r="E1992">
        <f>'Stitching Log'!E1992</f>
        <v>0</v>
      </c>
      <c r="F1992">
        <f>'Stitching Log'!F1992</f>
        <v>0</v>
      </c>
    </row>
    <row r="1993" spans="1:6">
      <c r="A1993" s="6">
        <f>'Stitching Log'!A1993</f>
        <v>0</v>
      </c>
      <c r="B1993">
        <f>'Stitching Log'!B1993</f>
        <v>0</v>
      </c>
      <c r="C1993">
        <f>'Stitching Log'!C1993</f>
        <v>0</v>
      </c>
      <c r="D1993">
        <f>'Stitching Log'!D1993</f>
        <v>0</v>
      </c>
      <c r="E1993">
        <f>'Stitching Log'!E1993</f>
        <v>0</v>
      </c>
      <c r="F1993">
        <f>'Stitching Log'!F1993</f>
        <v>0</v>
      </c>
    </row>
    <row r="1994" spans="1:6">
      <c r="A1994" s="6">
        <f>'Stitching Log'!A1994</f>
        <v>0</v>
      </c>
      <c r="B1994">
        <f>'Stitching Log'!B1994</f>
        <v>0</v>
      </c>
      <c r="C1994">
        <f>'Stitching Log'!C1994</f>
        <v>0</v>
      </c>
      <c r="D1994">
        <f>'Stitching Log'!D1994</f>
        <v>0</v>
      </c>
      <c r="E1994">
        <f>'Stitching Log'!E1994</f>
        <v>0</v>
      </c>
      <c r="F1994">
        <f>'Stitching Log'!F1994</f>
        <v>0</v>
      </c>
    </row>
    <row r="1995" spans="1:6">
      <c r="A1995" s="6">
        <f>'Stitching Log'!A1995</f>
        <v>0</v>
      </c>
      <c r="B1995">
        <f>'Stitching Log'!B1995</f>
        <v>0</v>
      </c>
      <c r="C1995">
        <f>'Stitching Log'!C1995</f>
        <v>0</v>
      </c>
      <c r="D1995">
        <f>'Stitching Log'!D1995</f>
        <v>0</v>
      </c>
      <c r="E1995">
        <f>'Stitching Log'!E1995</f>
        <v>0</v>
      </c>
      <c r="F1995">
        <f>'Stitching Log'!F1995</f>
        <v>0</v>
      </c>
    </row>
    <row r="1996" spans="1:6">
      <c r="A1996" s="6">
        <f>'Stitching Log'!A1996</f>
        <v>0</v>
      </c>
      <c r="B1996">
        <f>'Stitching Log'!B1996</f>
        <v>0</v>
      </c>
      <c r="C1996">
        <f>'Stitching Log'!C1996</f>
        <v>0</v>
      </c>
      <c r="D1996">
        <f>'Stitching Log'!D1996</f>
        <v>0</v>
      </c>
      <c r="E1996">
        <f>'Stitching Log'!E1996</f>
        <v>0</v>
      </c>
      <c r="F1996">
        <f>'Stitching Log'!F1996</f>
        <v>0</v>
      </c>
    </row>
    <row r="1997" spans="1:6">
      <c r="A1997" s="6">
        <f>'Stitching Log'!A1997</f>
        <v>0</v>
      </c>
      <c r="B1997">
        <f>'Stitching Log'!B1997</f>
        <v>0</v>
      </c>
      <c r="C1997">
        <f>'Stitching Log'!C1997</f>
        <v>0</v>
      </c>
      <c r="D1997">
        <f>'Stitching Log'!D1997</f>
        <v>0</v>
      </c>
      <c r="E1997">
        <f>'Stitching Log'!E1997</f>
        <v>0</v>
      </c>
      <c r="F1997">
        <f>'Stitching Log'!F1997</f>
        <v>0</v>
      </c>
    </row>
    <row r="1998" spans="1:6">
      <c r="A1998" s="6">
        <f>'Stitching Log'!A1998</f>
        <v>0</v>
      </c>
      <c r="B1998">
        <f>'Stitching Log'!B1998</f>
        <v>0</v>
      </c>
      <c r="C1998">
        <f>'Stitching Log'!C1998</f>
        <v>0</v>
      </c>
      <c r="D1998">
        <f>'Stitching Log'!D1998</f>
        <v>0</v>
      </c>
      <c r="E1998">
        <f>'Stitching Log'!E1998</f>
        <v>0</v>
      </c>
      <c r="F1998">
        <f>'Stitching Log'!F1998</f>
        <v>0</v>
      </c>
    </row>
    <row r="1999" spans="1:6">
      <c r="A1999" s="6">
        <f>'Stitching Log'!A1999</f>
        <v>0</v>
      </c>
      <c r="B1999">
        <f>'Stitching Log'!B1999</f>
        <v>0</v>
      </c>
      <c r="C1999">
        <f>'Stitching Log'!C1999</f>
        <v>0</v>
      </c>
      <c r="D1999">
        <f>'Stitching Log'!D1999</f>
        <v>0</v>
      </c>
      <c r="E1999">
        <f>'Stitching Log'!E1999</f>
        <v>0</v>
      </c>
      <c r="F1999">
        <f>'Stitching Log'!F1999</f>
        <v>0</v>
      </c>
    </row>
    <row r="2000" spans="1:6">
      <c r="A2000" s="6">
        <f>'Stitching Log'!A2000</f>
        <v>0</v>
      </c>
      <c r="B2000">
        <f>'Stitching Log'!B2000</f>
        <v>0</v>
      </c>
      <c r="C2000">
        <f>'Stitching Log'!C2000</f>
        <v>0</v>
      </c>
      <c r="D2000">
        <f>'Stitching Log'!D2000</f>
        <v>0</v>
      </c>
      <c r="E2000">
        <f>'Stitching Log'!E2000</f>
        <v>0</v>
      </c>
      <c r="F2000">
        <f>'Stitching Log'!F2000</f>
        <v>0</v>
      </c>
    </row>
    <row r="2001" spans="1:6">
      <c r="A2001" s="6">
        <f>'Stitching Log'!A2001</f>
        <v>0</v>
      </c>
      <c r="B2001">
        <f>'Stitching Log'!B2001</f>
        <v>0</v>
      </c>
      <c r="C2001">
        <f>'Stitching Log'!C2001</f>
        <v>0</v>
      </c>
      <c r="D2001">
        <f>'Stitching Log'!D2001</f>
        <v>0</v>
      </c>
      <c r="E2001">
        <f>'Stitching Log'!E2001</f>
        <v>0</v>
      </c>
      <c r="F2001">
        <f>'Stitching Log'!F2001</f>
        <v>0</v>
      </c>
    </row>
    <row r="2002" spans="1:6">
      <c r="A2002" s="6">
        <f>'Stitching Log'!A2002</f>
        <v>0</v>
      </c>
      <c r="B2002">
        <f>'Stitching Log'!B2002</f>
        <v>0</v>
      </c>
      <c r="C2002">
        <f>'Stitching Log'!C2002</f>
        <v>0</v>
      </c>
      <c r="D2002">
        <f>'Stitching Log'!D2002</f>
        <v>0</v>
      </c>
      <c r="E2002">
        <f>'Stitching Log'!E2002</f>
        <v>0</v>
      </c>
      <c r="F2002">
        <f>'Stitching Log'!F2002</f>
        <v>0</v>
      </c>
    </row>
    <row r="2003" spans="1:6">
      <c r="A2003" s="6">
        <f>'Stitching Log'!A2003</f>
        <v>0</v>
      </c>
      <c r="B2003">
        <f>'Stitching Log'!B2003</f>
        <v>0</v>
      </c>
      <c r="C2003">
        <f>'Stitching Log'!C2003</f>
        <v>0</v>
      </c>
      <c r="D2003">
        <f>'Stitching Log'!D2003</f>
        <v>0</v>
      </c>
      <c r="E2003">
        <f>'Stitching Log'!E2003</f>
        <v>0</v>
      </c>
      <c r="F2003">
        <f>'Stitching Log'!F2003</f>
        <v>0</v>
      </c>
    </row>
    <row r="2004" spans="1:6">
      <c r="A2004" s="6">
        <f>'Stitching Log'!A2004</f>
        <v>0</v>
      </c>
      <c r="B2004">
        <f>'Stitching Log'!B2004</f>
        <v>0</v>
      </c>
      <c r="C2004">
        <f>'Stitching Log'!C2004</f>
        <v>0</v>
      </c>
      <c r="D2004">
        <f>'Stitching Log'!D2004</f>
        <v>0</v>
      </c>
      <c r="E2004">
        <f>'Stitching Log'!E2004</f>
        <v>0</v>
      </c>
      <c r="F2004">
        <f>'Stitching Log'!F2004</f>
        <v>0</v>
      </c>
    </row>
    <row r="2005" spans="1:6">
      <c r="A2005" s="6">
        <f>'Stitching Log'!A2005</f>
        <v>0</v>
      </c>
      <c r="B2005">
        <f>'Stitching Log'!B2005</f>
        <v>0</v>
      </c>
      <c r="C2005">
        <f>'Stitching Log'!C2005</f>
        <v>0</v>
      </c>
      <c r="D2005">
        <f>'Stitching Log'!D2005</f>
        <v>0</v>
      </c>
      <c r="E2005">
        <f>'Stitching Log'!E2005</f>
        <v>0</v>
      </c>
      <c r="F2005">
        <f>'Stitching Log'!F2005</f>
        <v>0</v>
      </c>
    </row>
    <row r="2006" spans="1:6">
      <c r="A2006" s="6">
        <f>'Stitching Log'!A2006</f>
        <v>0</v>
      </c>
      <c r="B2006">
        <f>'Stitching Log'!B2006</f>
        <v>0</v>
      </c>
      <c r="C2006">
        <f>'Stitching Log'!C2006</f>
        <v>0</v>
      </c>
      <c r="D2006">
        <f>'Stitching Log'!D2006</f>
        <v>0</v>
      </c>
      <c r="E2006">
        <f>'Stitching Log'!E2006</f>
        <v>0</v>
      </c>
      <c r="F2006">
        <f>'Stitching Log'!F2006</f>
        <v>0</v>
      </c>
    </row>
    <row r="2007" spans="1:6">
      <c r="A2007" s="6">
        <f>'Stitching Log'!A2007</f>
        <v>0</v>
      </c>
      <c r="B2007">
        <f>'Stitching Log'!B2007</f>
        <v>0</v>
      </c>
      <c r="C2007">
        <f>'Stitching Log'!C2007</f>
        <v>0</v>
      </c>
      <c r="D2007">
        <f>'Stitching Log'!D2007</f>
        <v>0</v>
      </c>
      <c r="E2007">
        <f>'Stitching Log'!E2007</f>
        <v>0</v>
      </c>
      <c r="F2007">
        <f>'Stitching Log'!F2007</f>
        <v>0</v>
      </c>
    </row>
    <row r="2008" spans="1:6">
      <c r="A2008" s="6">
        <f>'Stitching Log'!A2008</f>
        <v>0</v>
      </c>
      <c r="B2008">
        <f>'Stitching Log'!B2008</f>
        <v>0</v>
      </c>
      <c r="C2008">
        <f>'Stitching Log'!C2008</f>
        <v>0</v>
      </c>
      <c r="D2008">
        <f>'Stitching Log'!D2008</f>
        <v>0</v>
      </c>
      <c r="E2008">
        <f>'Stitching Log'!E2008</f>
        <v>0</v>
      </c>
      <c r="F2008">
        <f>'Stitching Log'!F2008</f>
        <v>0</v>
      </c>
    </row>
    <row r="2009" spans="1:6">
      <c r="A2009" s="6">
        <f>'Stitching Log'!A2009</f>
        <v>0</v>
      </c>
      <c r="B2009">
        <f>'Stitching Log'!B2009</f>
        <v>0</v>
      </c>
      <c r="C2009">
        <f>'Stitching Log'!C2009</f>
        <v>0</v>
      </c>
      <c r="D2009">
        <f>'Stitching Log'!D2009</f>
        <v>0</v>
      </c>
      <c r="E2009">
        <f>'Stitching Log'!E2009</f>
        <v>0</v>
      </c>
      <c r="F2009">
        <f>'Stitching Log'!F2009</f>
        <v>0</v>
      </c>
    </row>
    <row r="2010" spans="1:6">
      <c r="A2010" s="6">
        <f>'Stitching Log'!A2010</f>
        <v>0</v>
      </c>
      <c r="B2010">
        <f>'Stitching Log'!B2010</f>
        <v>0</v>
      </c>
      <c r="C2010">
        <f>'Stitching Log'!C2010</f>
        <v>0</v>
      </c>
      <c r="D2010">
        <f>'Stitching Log'!D2010</f>
        <v>0</v>
      </c>
      <c r="E2010">
        <f>'Stitching Log'!E2010</f>
        <v>0</v>
      </c>
      <c r="F2010">
        <f>'Stitching Log'!F2010</f>
        <v>0</v>
      </c>
    </row>
    <row r="2011" spans="1:6">
      <c r="A2011" s="6">
        <f>'Stitching Log'!A2011</f>
        <v>0</v>
      </c>
      <c r="B2011">
        <f>'Stitching Log'!B2011</f>
        <v>0</v>
      </c>
      <c r="C2011">
        <f>'Stitching Log'!C2011</f>
        <v>0</v>
      </c>
      <c r="D2011">
        <f>'Stitching Log'!D2011</f>
        <v>0</v>
      </c>
      <c r="E2011">
        <f>'Stitching Log'!E2011</f>
        <v>0</v>
      </c>
      <c r="F2011">
        <f>'Stitching Log'!F2011</f>
        <v>0</v>
      </c>
    </row>
    <row r="2012" spans="1:6">
      <c r="A2012" s="6">
        <f>'Stitching Log'!A2012</f>
        <v>0</v>
      </c>
      <c r="B2012">
        <f>'Stitching Log'!B2012</f>
        <v>0</v>
      </c>
      <c r="C2012">
        <f>'Stitching Log'!C2012</f>
        <v>0</v>
      </c>
      <c r="D2012">
        <f>'Stitching Log'!D2012</f>
        <v>0</v>
      </c>
      <c r="E2012">
        <f>'Stitching Log'!E2012</f>
        <v>0</v>
      </c>
      <c r="F2012">
        <f>'Stitching Log'!F2012</f>
        <v>0</v>
      </c>
    </row>
    <row r="2013" spans="1:6">
      <c r="A2013" s="6">
        <f>'Stitching Log'!A2013</f>
        <v>0</v>
      </c>
      <c r="B2013">
        <f>'Stitching Log'!B2013</f>
        <v>0</v>
      </c>
      <c r="C2013">
        <f>'Stitching Log'!C2013</f>
        <v>0</v>
      </c>
      <c r="D2013">
        <f>'Stitching Log'!D2013</f>
        <v>0</v>
      </c>
      <c r="E2013">
        <f>'Stitching Log'!E2013</f>
        <v>0</v>
      </c>
      <c r="F2013">
        <f>'Stitching Log'!F2013</f>
        <v>0</v>
      </c>
    </row>
    <row r="2014" spans="1:6">
      <c r="A2014" s="6">
        <f>'Stitching Log'!A2014</f>
        <v>0</v>
      </c>
      <c r="B2014">
        <f>'Stitching Log'!B2014</f>
        <v>0</v>
      </c>
      <c r="C2014">
        <f>'Stitching Log'!C2014</f>
        <v>0</v>
      </c>
      <c r="D2014">
        <f>'Stitching Log'!D2014</f>
        <v>0</v>
      </c>
      <c r="E2014">
        <f>'Stitching Log'!E2014</f>
        <v>0</v>
      </c>
      <c r="F2014">
        <f>'Stitching Log'!F2014</f>
        <v>0</v>
      </c>
    </row>
    <row r="2015" spans="1:6">
      <c r="A2015" s="6">
        <f>'Stitching Log'!A2015</f>
        <v>0</v>
      </c>
      <c r="B2015">
        <f>'Stitching Log'!B2015</f>
        <v>0</v>
      </c>
      <c r="C2015">
        <f>'Stitching Log'!C2015</f>
        <v>0</v>
      </c>
      <c r="D2015">
        <f>'Stitching Log'!D2015</f>
        <v>0</v>
      </c>
      <c r="E2015">
        <f>'Stitching Log'!E2015</f>
        <v>0</v>
      </c>
      <c r="F2015">
        <f>'Stitching Log'!F2015</f>
        <v>0</v>
      </c>
    </row>
    <row r="2016" spans="1:6">
      <c r="A2016" s="6">
        <f>'Stitching Log'!A2016</f>
        <v>0</v>
      </c>
      <c r="B2016">
        <f>'Stitching Log'!B2016</f>
        <v>0</v>
      </c>
      <c r="C2016">
        <f>'Stitching Log'!C2016</f>
        <v>0</v>
      </c>
      <c r="D2016">
        <f>'Stitching Log'!D2016</f>
        <v>0</v>
      </c>
      <c r="E2016">
        <f>'Stitching Log'!E2016</f>
        <v>0</v>
      </c>
      <c r="F2016">
        <f>'Stitching Log'!F2016</f>
        <v>0</v>
      </c>
    </row>
    <row r="2017" spans="1:6">
      <c r="A2017" s="6">
        <f>'Stitching Log'!A2017</f>
        <v>0</v>
      </c>
      <c r="B2017">
        <f>'Stitching Log'!B2017</f>
        <v>0</v>
      </c>
      <c r="C2017">
        <f>'Stitching Log'!C2017</f>
        <v>0</v>
      </c>
      <c r="D2017">
        <f>'Stitching Log'!D2017</f>
        <v>0</v>
      </c>
      <c r="E2017">
        <f>'Stitching Log'!E2017</f>
        <v>0</v>
      </c>
      <c r="F2017">
        <f>'Stitching Log'!F2017</f>
        <v>0</v>
      </c>
    </row>
    <row r="2018" spans="1:6">
      <c r="A2018" s="6">
        <f>'Stitching Log'!A2018</f>
        <v>0</v>
      </c>
      <c r="B2018">
        <f>'Stitching Log'!B2018</f>
        <v>0</v>
      </c>
      <c r="C2018">
        <f>'Stitching Log'!C2018</f>
        <v>0</v>
      </c>
      <c r="D2018">
        <f>'Stitching Log'!D2018</f>
        <v>0</v>
      </c>
      <c r="E2018">
        <f>'Stitching Log'!E2018</f>
        <v>0</v>
      </c>
      <c r="F2018">
        <f>'Stitching Log'!F2018</f>
        <v>0</v>
      </c>
    </row>
    <row r="2019" spans="1:6">
      <c r="A2019" s="6">
        <f>'Stitching Log'!A2019</f>
        <v>0</v>
      </c>
      <c r="B2019">
        <f>'Stitching Log'!B2019</f>
        <v>0</v>
      </c>
      <c r="C2019">
        <f>'Stitching Log'!C2019</f>
        <v>0</v>
      </c>
      <c r="D2019">
        <f>'Stitching Log'!D2019</f>
        <v>0</v>
      </c>
      <c r="E2019">
        <f>'Stitching Log'!E2019</f>
        <v>0</v>
      </c>
      <c r="F2019">
        <f>'Stitching Log'!F2019</f>
        <v>0</v>
      </c>
    </row>
    <row r="2020" spans="1:6">
      <c r="A2020" s="6">
        <f>'Stitching Log'!A2020</f>
        <v>0</v>
      </c>
      <c r="B2020">
        <f>'Stitching Log'!B2020</f>
        <v>0</v>
      </c>
      <c r="C2020">
        <f>'Stitching Log'!C2020</f>
        <v>0</v>
      </c>
      <c r="D2020">
        <f>'Stitching Log'!D2020</f>
        <v>0</v>
      </c>
      <c r="E2020">
        <f>'Stitching Log'!E2020</f>
        <v>0</v>
      </c>
      <c r="F2020">
        <f>'Stitching Log'!F2020</f>
        <v>0</v>
      </c>
    </row>
    <row r="2021" spans="1:6">
      <c r="A2021" s="6">
        <f>'Stitching Log'!A2021</f>
        <v>0</v>
      </c>
      <c r="B2021">
        <f>'Stitching Log'!B2021</f>
        <v>0</v>
      </c>
      <c r="C2021">
        <f>'Stitching Log'!C2021</f>
        <v>0</v>
      </c>
      <c r="D2021">
        <f>'Stitching Log'!D2021</f>
        <v>0</v>
      </c>
      <c r="E2021">
        <f>'Stitching Log'!E2021</f>
        <v>0</v>
      </c>
      <c r="F2021">
        <f>'Stitching Log'!F2021</f>
        <v>0</v>
      </c>
    </row>
    <row r="2022" spans="1:6">
      <c r="A2022" s="6">
        <f>'Stitching Log'!A2022</f>
        <v>0</v>
      </c>
      <c r="B2022">
        <f>'Stitching Log'!B2022</f>
        <v>0</v>
      </c>
      <c r="C2022">
        <f>'Stitching Log'!C2022</f>
        <v>0</v>
      </c>
      <c r="D2022">
        <f>'Stitching Log'!D2022</f>
        <v>0</v>
      </c>
      <c r="E2022">
        <f>'Stitching Log'!E2022</f>
        <v>0</v>
      </c>
      <c r="F2022">
        <f>'Stitching Log'!F2022</f>
        <v>0</v>
      </c>
    </row>
    <row r="2023" spans="1:6">
      <c r="A2023" s="6">
        <f>'Stitching Log'!A2023</f>
        <v>0</v>
      </c>
      <c r="B2023">
        <f>'Stitching Log'!B2023</f>
        <v>0</v>
      </c>
      <c r="C2023">
        <f>'Stitching Log'!C2023</f>
        <v>0</v>
      </c>
      <c r="D2023">
        <f>'Stitching Log'!D2023</f>
        <v>0</v>
      </c>
      <c r="E2023">
        <f>'Stitching Log'!E2023</f>
        <v>0</v>
      </c>
      <c r="F2023">
        <f>'Stitching Log'!F2023</f>
        <v>0</v>
      </c>
    </row>
    <row r="2024" spans="1:6">
      <c r="A2024" s="6">
        <f>'Stitching Log'!A2024</f>
        <v>0</v>
      </c>
      <c r="B2024">
        <f>'Stitching Log'!B2024</f>
        <v>0</v>
      </c>
      <c r="C2024">
        <f>'Stitching Log'!C2024</f>
        <v>0</v>
      </c>
      <c r="D2024">
        <f>'Stitching Log'!D2024</f>
        <v>0</v>
      </c>
      <c r="E2024">
        <f>'Stitching Log'!E2024</f>
        <v>0</v>
      </c>
      <c r="F2024">
        <f>'Stitching Log'!F2024</f>
        <v>0</v>
      </c>
    </row>
    <row r="2025" spans="1:6">
      <c r="A2025" s="6">
        <f>'Stitching Log'!A2025</f>
        <v>0</v>
      </c>
      <c r="B2025">
        <f>'Stitching Log'!B2025</f>
        <v>0</v>
      </c>
      <c r="C2025">
        <f>'Stitching Log'!C2025</f>
        <v>0</v>
      </c>
      <c r="D2025">
        <f>'Stitching Log'!D2025</f>
        <v>0</v>
      </c>
      <c r="E2025">
        <f>'Stitching Log'!E2025</f>
        <v>0</v>
      </c>
      <c r="F2025">
        <f>'Stitching Log'!F2025</f>
        <v>0</v>
      </c>
    </row>
    <row r="2026" spans="1:6">
      <c r="A2026" s="6">
        <f>'Stitching Log'!A2026</f>
        <v>0</v>
      </c>
      <c r="B2026">
        <f>'Stitching Log'!B2026</f>
        <v>0</v>
      </c>
      <c r="C2026">
        <f>'Stitching Log'!C2026</f>
        <v>0</v>
      </c>
      <c r="D2026">
        <f>'Stitching Log'!D2026</f>
        <v>0</v>
      </c>
      <c r="E2026">
        <f>'Stitching Log'!E2026</f>
        <v>0</v>
      </c>
      <c r="F2026">
        <f>'Stitching Log'!F2026</f>
        <v>0</v>
      </c>
    </row>
    <row r="2027" spans="1:6">
      <c r="A2027" s="6">
        <f>'Stitching Log'!A2027</f>
        <v>0</v>
      </c>
      <c r="B2027">
        <f>'Stitching Log'!B2027</f>
        <v>0</v>
      </c>
      <c r="C2027">
        <f>'Stitching Log'!C2027</f>
        <v>0</v>
      </c>
      <c r="D2027">
        <f>'Stitching Log'!D2027</f>
        <v>0</v>
      </c>
      <c r="E2027">
        <f>'Stitching Log'!E2027</f>
        <v>0</v>
      </c>
      <c r="F2027">
        <f>'Stitching Log'!F2027</f>
        <v>0</v>
      </c>
    </row>
    <row r="2028" spans="1:6">
      <c r="A2028" s="6">
        <f>'Stitching Log'!A2028</f>
        <v>0</v>
      </c>
      <c r="B2028">
        <f>'Stitching Log'!B2028</f>
        <v>0</v>
      </c>
      <c r="C2028">
        <f>'Stitching Log'!C2028</f>
        <v>0</v>
      </c>
      <c r="D2028">
        <f>'Stitching Log'!D2028</f>
        <v>0</v>
      </c>
      <c r="E2028">
        <f>'Stitching Log'!E2028</f>
        <v>0</v>
      </c>
      <c r="F2028">
        <f>'Stitching Log'!F2028</f>
        <v>0</v>
      </c>
    </row>
    <row r="2029" spans="1:6">
      <c r="A2029" s="6">
        <f>'Stitching Log'!A2029</f>
        <v>0</v>
      </c>
      <c r="B2029">
        <f>'Stitching Log'!B2029</f>
        <v>0</v>
      </c>
      <c r="C2029">
        <f>'Stitching Log'!C2029</f>
        <v>0</v>
      </c>
      <c r="D2029">
        <f>'Stitching Log'!D2029</f>
        <v>0</v>
      </c>
      <c r="E2029">
        <f>'Stitching Log'!E2029</f>
        <v>0</v>
      </c>
      <c r="F2029">
        <f>'Stitching Log'!F2029</f>
        <v>0</v>
      </c>
    </row>
    <row r="2030" spans="1:6">
      <c r="A2030" s="6">
        <f>'Stitching Log'!A2030</f>
        <v>0</v>
      </c>
      <c r="B2030">
        <f>'Stitching Log'!B2030</f>
        <v>0</v>
      </c>
      <c r="C2030">
        <f>'Stitching Log'!C2030</f>
        <v>0</v>
      </c>
      <c r="D2030">
        <f>'Stitching Log'!D2030</f>
        <v>0</v>
      </c>
      <c r="E2030">
        <f>'Stitching Log'!E2030</f>
        <v>0</v>
      </c>
      <c r="F2030">
        <f>'Stitching Log'!F2030</f>
        <v>0</v>
      </c>
    </row>
    <row r="2031" spans="1:6">
      <c r="A2031" s="6">
        <f>'Stitching Log'!A2031</f>
        <v>0</v>
      </c>
      <c r="B2031">
        <f>'Stitching Log'!B2031</f>
        <v>0</v>
      </c>
      <c r="C2031">
        <f>'Stitching Log'!C2031</f>
        <v>0</v>
      </c>
      <c r="D2031">
        <f>'Stitching Log'!D2031</f>
        <v>0</v>
      </c>
      <c r="E2031">
        <f>'Stitching Log'!E2031</f>
        <v>0</v>
      </c>
      <c r="F2031">
        <f>'Stitching Log'!F2031</f>
        <v>0</v>
      </c>
    </row>
    <row r="2032" spans="1:6">
      <c r="A2032" s="6">
        <f>'Stitching Log'!A2032</f>
        <v>0</v>
      </c>
      <c r="B2032">
        <f>'Stitching Log'!B2032</f>
        <v>0</v>
      </c>
      <c r="C2032">
        <f>'Stitching Log'!C2032</f>
        <v>0</v>
      </c>
      <c r="D2032">
        <f>'Stitching Log'!D2032</f>
        <v>0</v>
      </c>
      <c r="E2032">
        <f>'Stitching Log'!E2032</f>
        <v>0</v>
      </c>
      <c r="F2032">
        <f>'Stitching Log'!F2032</f>
        <v>0</v>
      </c>
    </row>
    <row r="2033" spans="1:6">
      <c r="A2033" s="6">
        <f>'Stitching Log'!A2033</f>
        <v>0</v>
      </c>
      <c r="B2033">
        <f>'Stitching Log'!B2033</f>
        <v>0</v>
      </c>
      <c r="C2033">
        <f>'Stitching Log'!C2033</f>
        <v>0</v>
      </c>
      <c r="D2033">
        <f>'Stitching Log'!D2033</f>
        <v>0</v>
      </c>
      <c r="E2033">
        <f>'Stitching Log'!E2033</f>
        <v>0</v>
      </c>
      <c r="F2033">
        <f>'Stitching Log'!F2033</f>
        <v>0</v>
      </c>
    </row>
    <row r="2034" spans="1:6">
      <c r="A2034" s="6">
        <f>'Stitching Log'!A2034</f>
        <v>0</v>
      </c>
      <c r="B2034">
        <f>'Stitching Log'!B2034</f>
        <v>0</v>
      </c>
      <c r="C2034">
        <f>'Stitching Log'!C2034</f>
        <v>0</v>
      </c>
      <c r="D2034">
        <f>'Stitching Log'!D2034</f>
        <v>0</v>
      </c>
      <c r="E2034">
        <f>'Stitching Log'!E2034</f>
        <v>0</v>
      </c>
      <c r="F2034">
        <f>'Stitching Log'!F2034</f>
        <v>0</v>
      </c>
    </row>
    <row r="2035" spans="1:6">
      <c r="A2035" s="6">
        <f>'Stitching Log'!A2035</f>
        <v>0</v>
      </c>
      <c r="B2035">
        <f>'Stitching Log'!B2035</f>
        <v>0</v>
      </c>
      <c r="C2035">
        <f>'Stitching Log'!C2035</f>
        <v>0</v>
      </c>
      <c r="D2035">
        <f>'Stitching Log'!D2035</f>
        <v>0</v>
      </c>
      <c r="E2035">
        <f>'Stitching Log'!E2035</f>
        <v>0</v>
      </c>
      <c r="F2035">
        <f>'Stitching Log'!F2035</f>
        <v>0</v>
      </c>
    </row>
    <row r="2036" spans="1:6">
      <c r="A2036" s="6">
        <f>'Stitching Log'!A2036</f>
        <v>0</v>
      </c>
      <c r="B2036">
        <f>'Stitching Log'!B2036</f>
        <v>0</v>
      </c>
      <c r="C2036">
        <f>'Stitching Log'!C2036</f>
        <v>0</v>
      </c>
      <c r="D2036">
        <f>'Stitching Log'!D2036</f>
        <v>0</v>
      </c>
      <c r="E2036">
        <f>'Stitching Log'!E2036</f>
        <v>0</v>
      </c>
      <c r="F2036">
        <f>'Stitching Log'!F2036</f>
        <v>0</v>
      </c>
    </row>
    <row r="2037" spans="1:6">
      <c r="A2037" s="6">
        <f>'Stitching Log'!A2037</f>
        <v>0</v>
      </c>
      <c r="B2037">
        <f>'Stitching Log'!B2037</f>
        <v>0</v>
      </c>
      <c r="C2037">
        <f>'Stitching Log'!C2037</f>
        <v>0</v>
      </c>
      <c r="D2037">
        <f>'Stitching Log'!D2037</f>
        <v>0</v>
      </c>
      <c r="E2037">
        <f>'Stitching Log'!E2037</f>
        <v>0</v>
      </c>
      <c r="F2037">
        <f>'Stitching Log'!F2037</f>
        <v>0</v>
      </c>
    </row>
    <row r="2038" spans="1:6">
      <c r="A2038" s="6">
        <f>'Stitching Log'!A2038</f>
        <v>0</v>
      </c>
      <c r="B2038">
        <f>'Stitching Log'!B2038</f>
        <v>0</v>
      </c>
      <c r="C2038">
        <f>'Stitching Log'!C2038</f>
        <v>0</v>
      </c>
      <c r="D2038">
        <f>'Stitching Log'!D2038</f>
        <v>0</v>
      </c>
      <c r="E2038">
        <f>'Stitching Log'!E2038</f>
        <v>0</v>
      </c>
      <c r="F2038">
        <f>'Stitching Log'!F2038</f>
        <v>0</v>
      </c>
    </row>
    <row r="2039" spans="1:6">
      <c r="A2039" s="6">
        <f>'Stitching Log'!A2039</f>
        <v>0</v>
      </c>
      <c r="B2039">
        <f>'Stitching Log'!B2039</f>
        <v>0</v>
      </c>
      <c r="C2039">
        <f>'Stitching Log'!C2039</f>
        <v>0</v>
      </c>
      <c r="D2039">
        <f>'Stitching Log'!D2039</f>
        <v>0</v>
      </c>
      <c r="E2039">
        <f>'Stitching Log'!E2039</f>
        <v>0</v>
      </c>
      <c r="F2039">
        <f>'Stitching Log'!F2039</f>
        <v>0</v>
      </c>
    </row>
    <row r="2040" spans="1:6">
      <c r="A2040" s="6">
        <f>'Stitching Log'!A2040</f>
        <v>0</v>
      </c>
      <c r="B2040">
        <f>'Stitching Log'!B2040</f>
        <v>0</v>
      </c>
      <c r="C2040">
        <f>'Stitching Log'!C2040</f>
        <v>0</v>
      </c>
      <c r="D2040">
        <f>'Stitching Log'!D2040</f>
        <v>0</v>
      </c>
      <c r="E2040">
        <f>'Stitching Log'!E2040</f>
        <v>0</v>
      </c>
      <c r="F2040">
        <f>'Stitching Log'!F2040</f>
        <v>0</v>
      </c>
    </row>
    <row r="2041" spans="1:6">
      <c r="A2041" s="6">
        <f>'Stitching Log'!A2041</f>
        <v>0</v>
      </c>
      <c r="B2041">
        <f>'Stitching Log'!B2041</f>
        <v>0</v>
      </c>
      <c r="C2041">
        <f>'Stitching Log'!C2041</f>
        <v>0</v>
      </c>
      <c r="D2041">
        <f>'Stitching Log'!D2041</f>
        <v>0</v>
      </c>
      <c r="E2041">
        <f>'Stitching Log'!E2041</f>
        <v>0</v>
      </c>
      <c r="F2041">
        <f>'Stitching Log'!F2041</f>
        <v>0</v>
      </c>
    </row>
    <row r="2042" spans="1:6">
      <c r="A2042" s="6">
        <f>'Stitching Log'!A2042</f>
        <v>0</v>
      </c>
      <c r="B2042">
        <f>'Stitching Log'!B2042</f>
        <v>0</v>
      </c>
      <c r="C2042">
        <f>'Stitching Log'!C2042</f>
        <v>0</v>
      </c>
      <c r="D2042">
        <f>'Stitching Log'!D2042</f>
        <v>0</v>
      </c>
      <c r="E2042">
        <f>'Stitching Log'!E2042</f>
        <v>0</v>
      </c>
      <c r="F2042">
        <f>'Stitching Log'!F2042</f>
        <v>0</v>
      </c>
    </row>
    <row r="2043" spans="1:6">
      <c r="A2043" s="6">
        <f>'Stitching Log'!A2043</f>
        <v>0</v>
      </c>
      <c r="B2043">
        <f>'Stitching Log'!B2043</f>
        <v>0</v>
      </c>
      <c r="C2043">
        <f>'Stitching Log'!C2043</f>
        <v>0</v>
      </c>
      <c r="D2043">
        <f>'Stitching Log'!D2043</f>
        <v>0</v>
      </c>
      <c r="E2043">
        <f>'Stitching Log'!E2043</f>
        <v>0</v>
      </c>
      <c r="F2043">
        <f>'Stitching Log'!F2043</f>
        <v>0</v>
      </c>
    </row>
    <row r="2044" spans="1:6">
      <c r="A2044" s="6">
        <f>'Stitching Log'!A2044</f>
        <v>0</v>
      </c>
      <c r="B2044">
        <f>'Stitching Log'!B2044</f>
        <v>0</v>
      </c>
      <c r="C2044">
        <f>'Stitching Log'!C2044</f>
        <v>0</v>
      </c>
      <c r="D2044">
        <f>'Stitching Log'!D2044</f>
        <v>0</v>
      </c>
      <c r="E2044">
        <f>'Stitching Log'!E2044</f>
        <v>0</v>
      </c>
      <c r="F2044">
        <f>'Stitching Log'!F2044</f>
        <v>0</v>
      </c>
    </row>
    <row r="2045" spans="1:6">
      <c r="A2045" s="6">
        <f>'Stitching Log'!A2045</f>
        <v>0</v>
      </c>
      <c r="B2045">
        <f>'Stitching Log'!B2045</f>
        <v>0</v>
      </c>
      <c r="C2045">
        <f>'Stitching Log'!C2045</f>
        <v>0</v>
      </c>
      <c r="D2045">
        <f>'Stitching Log'!D2045</f>
        <v>0</v>
      </c>
      <c r="E2045">
        <f>'Stitching Log'!E2045</f>
        <v>0</v>
      </c>
      <c r="F2045">
        <f>'Stitching Log'!F2045</f>
        <v>0</v>
      </c>
    </row>
    <row r="2046" spans="1:6">
      <c r="A2046" s="6">
        <f>'Stitching Log'!A2046</f>
        <v>0</v>
      </c>
      <c r="B2046">
        <f>'Stitching Log'!B2046</f>
        <v>0</v>
      </c>
      <c r="C2046">
        <f>'Stitching Log'!C2046</f>
        <v>0</v>
      </c>
      <c r="D2046">
        <f>'Stitching Log'!D2046</f>
        <v>0</v>
      </c>
      <c r="E2046">
        <f>'Stitching Log'!E2046</f>
        <v>0</v>
      </c>
      <c r="F2046">
        <f>'Stitching Log'!F2046</f>
        <v>0</v>
      </c>
    </row>
    <row r="2047" spans="1:6">
      <c r="A2047" s="6">
        <f>'Stitching Log'!A2047</f>
        <v>0</v>
      </c>
      <c r="B2047">
        <f>'Stitching Log'!B2047</f>
        <v>0</v>
      </c>
      <c r="C2047">
        <f>'Stitching Log'!C2047</f>
        <v>0</v>
      </c>
      <c r="D2047">
        <f>'Stitching Log'!D2047</f>
        <v>0</v>
      </c>
      <c r="E2047">
        <f>'Stitching Log'!E2047</f>
        <v>0</v>
      </c>
      <c r="F2047">
        <f>'Stitching Log'!F2047</f>
        <v>0</v>
      </c>
    </row>
    <row r="2048" spans="1:6">
      <c r="A2048" s="6">
        <f>'Stitching Log'!A2048</f>
        <v>0</v>
      </c>
      <c r="B2048">
        <f>'Stitching Log'!B2048</f>
        <v>0</v>
      </c>
      <c r="C2048">
        <f>'Stitching Log'!C2048</f>
        <v>0</v>
      </c>
      <c r="D2048">
        <f>'Stitching Log'!D2048</f>
        <v>0</v>
      </c>
      <c r="E2048">
        <f>'Stitching Log'!E2048</f>
        <v>0</v>
      </c>
      <c r="F2048">
        <f>'Stitching Log'!F2048</f>
        <v>0</v>
      </c>
    </row>
    <row r="2049" spans="1:6">
      <c r="A2049" s="6">
        <f>'Stitching Log'!A2049</f>
        <v>0</v>
      </c>
      <c r="B2049">
        <f>'Stitching Log'!B2049</f>
        <v>0</v>
      </c>
      <c r="C2049">
        <f>'Stitching Log'!C2049</f>
        <v>0</v>
      </c>
      <c r="D2049">
        <f>'Stitching Log'!D2049</f>
        <v>0</v>
      </c>
      <c r="E2049">
        <f>'Stitching Log'!E2049</f>
        <v>0</v>
      </c>
      <c r="F2049">
        <f>'Stitching Log'!F2049</f>
        <v>0</v>
      </c>
    </row>
    <row r="2050" spans="1:6">
      <c r="A2050" s="6">
        <f>'Stitching Log'!A2050</f>
        <v>0</v>
      </c>
      <c r="B2050">
        <f>'Stitching Log'!B2050</f>
        <v>0</v>
      </c>
      <c r="C2050">
        <f>'Stitching Log'!C2050</f>
        <v>0</v>
      </c>
      <c r="D2050">
        <f>'Stitching Log'!D2050</f>
        <v>0</v>
      </c>
      <c r="E2050">
        <f>'Stitching Log'!E2050</f>
        <v>0</v>
      </c>
      <c r="F2050">
        <f>'Stitching Log'!F2050</f>
        <v>0</v>
      </c>
    </row>
    <row r="2051" spans="1:6">
      <c r="A2051" s="6">
        <f>'Stitching Log'!A2051</f>
        <v>0</v>
      </c>
      <c r="B2051">
        <f>'Stitching Log'!B2051</f>
        <v>0</v>
      </c>
      <c r="C2051">
        <f>'Stitching Log'!C2051</f>
        <v>0</v>
      </c>
      <c r="D2051">
        <f>'Stitching Log'!D2051</f>
        <v>0</v>
      </c>
      <c r="E2051">
        <f>'Stitching Log'!E2051</f>
        <v>0</v>
      </c>
      <c r="F2051">
        <f>'Stitching Log'!F2051</f>
        <v>0</v>
      </c>
    </row>
    <row r="2052" spans="1:6">
      <c r="A2052" s="6">
        <f>'Stitching Log'!A2052</f>
        <v>0</v>
      </c>
      <c r="B2052">
        <f>'Stitching Log'!B2052</f>
        <v>0</v>
      </c>
      <c r="C2052">
        <f>'Stitching Log'!C2052</f>
        <v>0</v>
      </c>
      <c r="D2052">
        <f>'Stitching Log'!D2052</f>
        <v>0</v>
      </c>
      <c r="E2052">
        <f>'Stitching Log'!E2052</f>
        <v>0</v>
      </c>
      <c r="F2052">
        <f>'Stitching Log'!F2052</f>
        <v>0</v>
      </c>
    </row>
    <row r="2053" spans="1:6">
      <c r="A2053" s="6">
        <f>'Stitching Log'!A2053</f>
        <v>0</v>
      </c>
      <c r="B2053">
        <f>'Stitching Log'!B2053</f>
        <v>0</v>
      </c>
      <c r="C2053">
        <f>'Stitching Log'!C2053</f>
        <v>0</v>
      </c>
      <c r="D2053">
        <f>'Stitching Log'!D2053</f>
        <v>0</v>
      </c>
      <c r="E2053">
        <f>'Stitching Log'!E2053</f>
        <v>0</v>
      </c>
      <c r="F2053">
        <f>'Stitching Log'!F2053</f>
        <v>0</v>
      </c>
    </row>
    <row r="2054" spans="1:6">
      <c r="A2054" s="6">
        <f>'Stitching Log'!A2054</f>
        <v>0</v>
      </c>
      <c r="B2054">
        <f>'Stitching Log'!B2054</f>
        <v>0</v>
      </c>
      <c r="C2054">
        <f>'Stitching Log'!C2054</f>
        <v>0</v>
      </c>
      <c r="D2054">
        <f>'Stitching Log'!D2054</f>
        <v>0</v>
      </c>
      <c r="E2054">
        <f>'Stitching Log'!E2054</f>
        <v>0</v>
      </c>
      <c r="F2054">
        <f>'Stitching Log'!F2054</f>
        <v>0</v>
      </c>
    </row>
    <row r="2055" spans="1:6">
      <c r="A2055" s="6">
        <f>'Stitching Log'!A2055</f>
        <v>0</v>
      </c>
      <c r="B2055">
        <f>'Stitching Log'!B2055</f>
        <v>0</v>
      </c>
      <c r="C2055">
        <f>'Stitching Log'!C2055</f>
        <v>0</v>
      </c>
      <c r="D2055">
        <f>'Stitching Log'!D2055</f>
        <v>0</v>
      </c>
      <c r="E2055">
        <f>'Stitching Log'!E2055</f>
        <v>0</v>
      </c>
      <c r="F2055">
        <f>'Stitching Log'!F2055</f>
        <v>0</v>
      </c>
    </row>
    <row r="2056" spans="1:6">
      <c r="A2056" s="6">
        <f>'Stitching Log'!A2056</f>
        <v>0</v>
      </c>
      <c r="B2056">
        <f>'Stitching Log'!B2056</f>
        <v>0</v>
      </c>
      <c r="C2056">
        <f>'Stitching Log'!C2056</f>
        <v>0</v>
      </c>
      <c r="D2056">
        <f>'Stitching Log'!D2056</f>
        <v>0</v>
      </c>
      <c r="E2056">
        <f>'Stitching Log'!E2056</f>
        <v>0</v>
      </c>
      <c r="F2056">
        <f>'Stitching Log'!F2056</f>
        <v>0</v>
      </c>
    </row>
    <row r="2057" spans="1:6">
      <c r="A2057" s="6">
        <f>'Stitching Log'!A2057</f>
        <v>0</v>
      </c>
      <c r="B2057">
        <f>'Stitching Log'!B2057</f>
        <v>0</v>
      </c>
      <c r="C2057">
        <f>'Stitching Log'!C2057</f>
        <v>0</v>
      </c>
      <c r="D2057">
        <f>'Stitching Log'!D2057</f>
        <v>0</v>
      </c>
      <c r="E2057">
        <f>'Stitching Log'!E2057</f>
        <v>0</v>
      </c>
      <c r="F2057">
        <f>'Stitching Log'!F2057</f>
        <v>0</v>
      </c>
    </row>
    <row r="2058" spans="1:6">
      <c r="A2058" s="6">
        <f>'Stitching Log'!A2058</f>
        <v>0</v>
      </c>
      <c r="B2058">
        <f>'Stitching Log'!B2058</f>
        <v>0</v>
      </c>
      <c r="C2058">
        <f>'Stitching Log'!C2058</f>
        <v>0</v>
      </c>
      <c r="D2058">
        <f>'Stitching Log'!D2058</f>
        <v>0</v>
      </c>
      <c r="E2058">
        <f>'Stitching Log'!E2058</f>
        <v>0</v>
      </c>
      <c r="F2058">
        <f>'Stitching Log'!F2058</f>
        <v>0</v>
      </c>
    </row>
    <row r="2059" spans="1:6">
      <c r="A2059" s="6">
        <f>'Stitching Log'!A2059</f>
        <v>0</v>
      </c>
      <c r="B2059">
        <f>'Stitching Log'!B2059</f>
        <v>0</v>
      </c>
      <c r="C2059">
        <f>'Stitching Log'!C2059</f>
        <v>0</v>
      </c>
      <c r="D2059">
        <f>'Stitching Log'!D2059</f>
        <v>0</v>
      </c>
      <c r="E2059">
        <f>'Stitching Log'!E2059</f>
        <v>0</v>
      </c>
      <c r="F2059">
        <f>'Stitching Log'!F2059</f>
        <v>0</v>
      </c>
    </row>
    <row r="2060" spans="1:6">
      <c r="A2060" s="6">
        <f>'Stitching Log'!A2060</f>
        <v>0</v>
      </c>
      <c r="B2060">
        <f>'Stitching Log'!B2060</f>
        <v>0</v>
      </c>
      <c r="C2060">
        <f>'Stitching Log'!C2060</f>
        <v>0</v>
      </c>
      <c r="D2060">
        <f>'Stitching Log'!D2060</f>
        <v>0</v>
      </c>
      <c r="E2060">
        <f>'Stitching Log'!E2060</f>
        <v>0</v>
      </c>
      <c r="F2060">
        <f>'Stitching Log'!F2060</f>
        <v>0</v>
      </c>
    </row>
    <row r="2061" spans="1:6">
      <c r="A2061" s="6">
        <f>'Stitching Log'!A2061</f>
        <v>0</v>
      </c>
      <c r="B2061">
        <f>'Stitching Log'!B2061</f>
        <v>0</v>
      </c>
      <c r="C2061">
        <f>'Stitching Log'!C2061</f>
        <v>0</v>
      </c>
      <c r="D2061">
        <f>'Stitching Log'!D2061</f>
        <v>0</v>
      </c>
      <c r="E2061">
        <f>'Stitching Log'!E2061</f>
        <v>0</v>
      </c>
      <c r="F2061">
        <f>'Stitching Log'!F2061</f>
        <v>0</v>
      </c>
    </row>
    <row r="2062" spans="1:6">
      <c r="A2062" s="6">
        <f>'Stitching Log'!A2062</f>
        <v>0</v>
      </c>
      <c r="B2062">
        <f>'Stitching Log'!B2062</f>
        <v>0</v>
      </c>
      <c r="C2062">
        <f>'Stitching Log'!C2062</f>
        <v>0</v>
      </c>
      <c r="D2062">
        <f>'Stitching Log'!D2062</f>
        <v>0</v>
      </c>
      <c r="E2062">
        <f>'Stitching Log'!E2062</f>
        <v>0</v>
      </c>
      <c r="F2062">
        <f>'Stitching Log'!F2062</f>
        <v>0</v>
      </c>
    </row>
    <row r="2063" spans="1:6">
      <c r="A2063" s="6">
        <f>'Stitching Log'!A2063</f>
        <v>0</v>
      </c>
      <c r="B2063">
        <f>'Stitching Log'!B2063</f>
        <v>0</v>
      </c>
      <c r="C2063">
        <f>'Stitching Log'!C2063</f>
        <v>0</v>
      </c>
      <c r="D2063">
        <f>'Stitching Log'!D2063</f>
        <v>0</v>
      </c>
      <c r="E2063">
        <f>'Stitching Log'!E2063</f>
        <v>0</v>
      </c>
      <c r="F2063">
        <f>'Stitching Log'!F2063</f>
        <v>0</v>
      </c>
    </row>
    <row r="2064" spans="1:6">
      <c r="A2064" s="6">
        <f>'Stitching Log'!A2064</f>
        <v>0</v>
      </c>
      <c r="B2064">
        <f>'Stitching Log'!B2064</f>
        <v>0</v>
      </c>
      <c r="C2064">
        <f>'Stitching Log'!C2064</f>
        <v>0</v>
      </c>
      <c r="D2064">
        <f>'Stitching Log'!D2064</f>
        <v>0</v>
      </c>
      <c r="E2064">
        <f>'Stitching Log'!E2064</f>
        <v>0</v>
      </c>
      <c r="F2064">
        <f>'Stitching Log'!F2064</f>
        <v>0</v>
      </c>
    </row>
    <row r="2065" spans="1:6">
      <c r="A2065" s="6">
        <f>'Stitching Log'!A2065</f>
        <v>0</v>
      </c>
      <c r="B2065">
        <f>'Stitching Log'!B2065</f>
        <v>0</v>
      </c>
      <c r="C2065">
        <f>'Stitching Log'!C2065</f>
        <v>0</v>
      </c>
      <c r="D2065">
        <f>'Stitching Log'!D2065</f>
        <v>0</v>
      </c>
      <c r="E2065">
        <f>'Stitching Log'!E2065</f>
        <v>0</v>
      </c>
      <c r="F2065">
        <f>'Stitching Log'!F2065</f>
        <v>0</v>
      </c>
    </row>
    <row r="2066" spans="1:6">
      <c r="A2066" s="6">
        <f>'Stitching Log'!A2066</f>
        <v>0</v>
      </c>
      <c r="B2066">
        <f>'Stitching Log'!B2066</f>
        <v>0</v>
      </c>
      <c r="C2066">
        <f>'Stitching Log'!C2066</f>
        <v>0</v>
      </c>
      <c r="D2066">
        <f>'Stitching Log'!D2066</f>
        <v>0</v>
      </c>
      <c r="E2066">
        <f>'Stitching Log'!E2066</f>
        <v>0</v>
      </c>
      <c r="F2066">
        <f>'Stitching Log'!F2066</f>
        <v>0</v>
      </c>
    </row>
    <row r="2067" spans="1:6">
      <c r="A2067" s="6">
        <f>'Stitching Log'!A2067</f>
        <v>0</v>
      </c>
      <c r="B2067">
        <f>'Stitching Log'!B2067</f>
        <v>0</v>
      </c>
      <c r="C2067">
        <f>'Stitching Log'!C2067</f>
        <v>0</v>
      </c>
      <c r="D2067">
        <f>'Stitching Log'!D2067</f>
        <v>0</v>
      </c>
      <c r="E2067">
        <f>'Stitching Log'!E2067</f>
        <v>0</v>
      </c>
      <c r="F2067">
        <f>'Stitching Log'!F2067</f>
        <v>0</v>
      </c>
    </row>
    <row r="2068" spans="1:6">
      <c r="A2068" s="6">
        <f>'Stitching Log'!A2068</f>
        <v>0</v>
      </c>
      <c r="B2068">
        <f>'Stitching Log'!B2068</f>
        <v>0</v>
      </c>
      <c r="C2068">
        <f>'Stitching Log'!C2068</f>
        <v>0</v>
      </c>
      <c r="D2068">
        <f>'Stitching Log'!D2068</f>
        <v>0</v>
      </c>
      <c r="E2068">
        <f>'Stitching Log'!E2068</f>
        <v>0</v>
      </c>
      <c r="F2068">
        <f>'Stitching Log'!F2068</f>
        <v>0</v>
      </c>
    </row>
    <row r="2069" spans="1:6">
      <c r="A2069" s="6">
        <f>'Stitching Log'!A2069</f>
        <v>0</v>
      </c>
      <c r="B2069">
        <f>'Stitching Log'!B2069</f>
        <v>0</v>
      </c>
      <c r="C2069">
        <f>'Stitching Log'!C2069</f>
        <v>0</v>
      </c>
      <c r="D2069">
        <f>'Stitching Log'!D2069</f>
        <v>0</v>
      </c>
      <c r="E2069">
        <f>'Stitching Log'!E2069</f>
        <v>0</v>
      </c>
      <c r="F2069">
        <f>'Stitching Log'!F2069</f>
        <v>0</v>
      </c>
    </row>
    <row r="2070" spans="1:6">
      <c r="A2070" s="6">
        <f>'Stitching Log'!A2070</f>
        <v>0</v>
      </c>
      <c r="B2070">
        <f>'Stitching Log'!B2070</f>
        <v>0</v>
      </c>
      <c r="C2070">
        <f>'Stitching Log'!C2070</f>
        <v>0</v>
      </c>
      <c r="D2070">
        <f>'Stitching Log'!D2070</f>
        <v>0</v>
      </c>
      <c r="E2070">
        <f>'Stitching Log'!E2070</f>
        <v>0</v>
      </c>
      <c r="F2070">
        <f>'Stitching Log'!F2070</f>
        <v>0</v>
      </c>
    </row>
    <row r="2071" spans="1:6">
      <c r="A2071" s="6">
        <f>'Stitching Log'!A2071</f>
        <v>0</v>
      </c>
      <c r="B2071">
        <f>'Stitching Log'!B2071</f>
        <v>0</v>
      </c>
      <c r="C2071">
        <f>'Stitching Log'!C2071</f>
        <v>0</v>
      </c>
      <c r="D2071">
        <f>'Stitching Log'!D2071</f>
        <v>0</v>
      </c>
      <c r="E2071">
        <f>'Stitching Log'!E2071</f>
        <v>0</v>
      </c>
      <c r="F2071">
        <f>'Stitching Log'!F2071</f>
        <v>0</v>
      </c>
    </row>
    <row r="2072" spans="1:6">
      <c r="A2072" s="6">
        <f>'Stitching Log'!A2072</f>
        <v>0</v>
      </c>
      <c r="B2072">
        <f>'Stitching Log'!B2072</f>
        <v>0</v>
      </c>
      <c r="C2072">
        <f>'Stitching Log'!C2072</f>
        <v>0</v>
      </c>
      <c r="D2072">
        <f>'Stitching Log'!D2072</f>
        <v>0</v>
      </c>
      <c r="E2072">
        <f>'Stitching Log'!E2072</f>
        <v>0</v>
      </c>
      <c r="F2072">
        <f>'Stitching Log'!F2072</f>
        <v>0</v>
      </c>
    </row>
    <row r="2073" spans="1:6">
      <c r="A2073" s="6">
        <f>'Stitching Log'!A2073</f>
        <v>0</v>
      </c>
      <c r="B2073">
        <f>'Stitching Log'!B2073</f>
        <v>0</v>
      </c>
      <c r="C2073">
        <f>'Stitching Log'!C2073</f>
        <v>0</v>
      </c>
      <c r="D2073">
        <f>'Stitching Log'!D2073</f>
        <v>0</v>
      </c>
      <c r="E2073">
        <f>'Stitching Log'!E2073</f>
        <v>0</v>
      </c>
      <c r="F2073">
        <f>'Stitching Log'!F2073</f>
        <v>0</v>
      </c>
    </row>
    <row r="2074" spans="1:6">
      <c r="A2074" s="6">
        <f>'Stitching Log'!A2074</f>
        <v>0</v>
      </c>
      <c r="B2074">
        <f>'Stitching Log'!B2074</f>
        <v>0</v>
      </c>
      <c r="C2074">
        <f>'Stitching Log'!C2074</f>
        <v>0</v>
      </c>
      <c r="D2074">
        <f>'Stitching Log'!D2074</f>
        <v>0</v>
      </c>
      <c r="E2074">
        <f>'Stitching Log'!E2074</f>
        <v>0</v>
      </c>
      <c r="F2074">
        <f>'Stitching Log'!F2074</f>
        <v>0</v>
      </c>
    </row>
    <row r="2075" spans="1:6">
      <c r="A2075" s="6">
        <f>'Stitching Log'!A2075</f>
        <v>0</v>
      </c>
      <c r="B2075">
        <f>'Stitching Log'!B2075</f>
        <v>0</v>
      </c>
      <c r="C2075">
        <f>'Stitching Log'!C2075</f>
        <v>0</v>
      </c>
      <c r="D2075">
        <f>'Stitching Log'!D2075</f>
        <v>0</v>
      </c>
      <c r="E2075">
        <f>'Stitching Log'!E2075</f>
        <v>0</v>
      </c>
      <c r="F2075">
        <f>'Stitching Log'!F2075</f>
        <v>0</v>
      </c>
    </row>
    <row r="2076" spans="1:6">
      <c r="A2076" s="6">
        <f>'Stitching Log'!A2076</f>
        <v>0</v>
      </c>
      <c r="B2076">
        <f>'Stitching Log'!B2076</f>
        <v>0</v>
      </c>
      <c r="C2076">
        <f>'Stitching Log'!C2076</f>
        <v>0</v>
      </c>
      <c r="D2076">
        <f>'Stitching Log'!D2076</f>
        <v>0</v>
      </c>
      <c r="E2076">
        <f>'Stitching Log'!E2076</f>
        <v>0</v>
      </c>
      <c r="F2076">
        <f>'Stitching Log'!F2076</f>
        <v>0</v>
      </c>
    </row>
    <row r="2077" spans="1:6">
      <c r="A2077" s="6">
        <f>'Stitching Log'!A2077</f>
        <v>0</v>
      </c>
      <c r="B2077">
        <f>'Stitching Log'!B2077</f>
        <v>0</v>
      </c>
      <c r="C2077">
        <f>'Stitching Log'!C2077</f>
        <v>0</v>
      </c>
      <c r="D2077">
        <f>'Stitching Log'!D2077</f>
        <v>0</v>
      </c>
      <c r="E2077">
        <f>'Stitching Log'!E2077</f>
        <v>0</v>
      </c>
      <c r="F2077">
        <f>'Stitching Log'!F2077</f>
        <v>0</v>
      </c>
    </row>
    <row r="2078" spans="1:6">
      <c r="A2078" s="6">
        <f>'Stitching Log'!A2078</f>
        <v>0</v>
      </c>
      <c r="B2078">
        <f>'Stitching Log'!B2078</f>
        <v>0</v>
      </c>
      <c r="C2078">
        <f>'Stitching Log'!C2078</f>
        <v>0</v>
      </c>
      <c r="D2078">
        <f>'Stitching Log'!D2078</f>
        <v>0</v>
      </c>
      <c r="E2078">
        <f>'Stitching Log'!E2078</f>
        <v>0</v>
      </c>
      <c r="F2078">
        <f>'Stitching Log'!F2078</f>
        <v>0</v>
      </c>
    </row>
    <row r="2079" spans="1:6">
      <c r="A2079" s="6">
        <f>'Stitching Log'!A2079</f>
        <v>0</v>
      </c>
      <c r="B2079">
        <f>'Stitching Log'!B2079</f>
        <v>0</v>
      </c>
      <c r="C2079">
        <f>'Stitching Log'!C2079</f>
        <v>0</v>
      </c>
      <c r="D2079">
        <f>'Stitching Log'!D2079</f>
        <v>0</v>
      </c>
      <c r="E2079">
        <f>'Stitching Log'!E2079</f>
        <v>0</v>
      </c>
      <c r="F2079">
        <f>'Stitching Log'!F2079</f>
        <v>0</v>
      </c>
    </row>
    <row r="2080" spans="1:6">
      <c r="A2080" s="6">
        <f>'Stitching Log'!A2080</f>
        <v>0</v>
      </c>
      <c r="B2080">
        <f>'Stitching Log'!B2080</f>
        <v>0</v>
      </c>
      <c r="C2080">
        <f>'Stitching Log'!C2080</f>
        <v>0</v>
      </c>
      <c r="D2080">
        <f>'Stitching Log'!D2080</f>
        <v>0</v>
      </c>
      <c r="E2080">
        <f>'Stitching Log'!E2080</f>
        <v>0</v>
      </c>
      <c r="F2080">
        <f>'Stitching Log'!F2080</f>
        <v>0</v>
      </c>
    </row>
    <row r="2081" spans="1:6">
      <c r="A2081" s="6">
        <f>'Stitching Log'!A2081</f>
        <v>0</v>
      </c>
      <c r="B2081">
        <f>'Stitching Log'!B2081</f>
        <v>0</v>
      </c>
      <c r="C2081">
        <f>'Stitching Log'!C2081</f>
        <v>0</v>
      </c>
      <c r="D2081">
        <f>'Stitching Log'!D2081</f>
        <v>0</v>
      </c>
      <c r="E2081">
        <f>'Stitching Log'!E2081</f>
        <v>0</v>
      </c>
      <c r="F2081">
        <f>'Stitching Log'!F2081</f>
        <v>0</v>
      </c>
    </row>
    <row r="2082" spans="1:6">
      <c r="A2082" s="6">
        <f>'Stitching Log'!A2082</f>
        <v>0</v>
      </c>
      <c r="B2082">
        <f>'Stitching Log'!B2082</f>
        <v>0</v>
      </c>
      <c r="C2082">
        <f>'Stitching Log'!C2082</f>
        <v>0</v>
      </c>
      <c r="D2082">
        <f>'Stitching Log'!D2082</f>
        <v>0</v>
      </c>
      <c r="E2082">
        <f>'Stitching Log'!E2082</f>
        <v>0</v>
      </c>
      <c r="F2082">
        <f>'Stitching Log'!F2082</f>
        <v>0</v>
      </c>
    </row>
    <row r="2083" spans="1:6">
      <c r="A2083" s="6">
        <f>'Stitching Log'!A2083</f>
        <v>0</v>
      </c>
      <c r="B2083">
        <f>'Stitching Log'!B2083</f>
        <v>0</v>
      </c>
      <c r="C2083">
        <f>'Stitching Log'!C2083</f>
        <v>0</v>
      </c>
      <c r="D2083">
        <f>'Stitching Log'!D2083</f>
        <v>0</v>
      </c>
      <c r="E2083">
        <f>'Stitching Log'!E2083</f>
        <v>0</v>
      </c>
      <c r="F2083">
        <f>'Stitching Log'!F2083</f>
        <v>0</v>
      </c>
    </row>
    <row r="2084" spans="1:6">
      <c r="A2084" s="6">
        <f>'Stitching Log'!A2084</f>
        <v>0</v>
      </c>
      <c r="B2084">
        <f>'Stitching Log'!B2084</f>
        <v>0</v>
      </c>
      <c r="C2084">
        <f>'Stitching Log'!C2084</f>
        <v>0</v>
      </c>
      <c r="D2084">
        <f>'Stitching Log'!D2084</f>
        <v>0</v>
      </c>
      <c r="E2084">
        <f>'Stitching Log'!E2084</f>
        <v>0</v>
      </c>
      <c r="F2084">
        <f>'Stitching Log'!F2084</f>
        <v>0</v>
      </c>
    </row>
    <row r="2085" spans="1:6">
      <c r="A2085" s="6">
        <f>'Stitching Log'!A2085</f>
        <v>0</v>
      </c>
      <c r="B2085">
        <f>'Stitching Log'!B2085</f>
        <v>0</v>
      </c>
      <c r="C2085">
        <f>'Stitching Log'!C2085</f>
        <v>0</v>
      </c>
      <c r="D2085">
        <f>'Stitching Log'!D2085</f>
        <v>0</v>
      </c>
      <c r="E2085">
        <f>'Stitching Log'!E2085</f>
        <v>0</v>
      </c>
      <c r="F2085">
        <f>'Stitching Log'!F2085</f>
        <v>0</v>
      </c>
    </row>
    <row r="2086" spans="1:6">
      <c r="A2086" s="6">
        <f>'Stitching Log'!A2086</f>
        <v>0</v>
      </c>
      <c r="B2086">
        <f>'Stitching Log'!B2086</f>
        <v>0</v>
      </c>
      <c r="C2086">
        <f>'Stitching Log'!C2086</f>
        <v>0</v>
      </c>
      <c r="D2086">
        <f>'Stitching Log'!D2086</f>
        <v>0</v>
      </c>
      <c r="E2086">
        <f>'Stitching Log'!E2086</f>
        <v>0</v>
      </c>
      <c r="F2086">
        <f>'Stitching Log'!F2086</f>
        <v>0</v>
      </c>
    </row>
    <row r="2087" spans="1:6">
      <c r="A2087" s="6">
        <f>'Stitching Log'!A2087</f>
        <v>0</v>
      </c>
      <c r="B2087">
        <f>'Stitching Log'!B2087</f>
        <v>0</v>
      </c>
      <c r="C2087">
        <f>'Stitching Log'!C2087</f>
        <v>0</v>
      </c>
      <c r="D2087">
        <f>'Stitching Log'!D2087</f>
        <v>0</v>
      </c>
      <c r="E2087">
        <f>'Stitching Log'!E2087</f>
        <v>0</v>
      </c>
      <c r="F2087">
        <f>'Stitching Log'!F2087</f>
        <v>0</v>
      </c>
    </row>
    <row r="2088" spans="1:6">
      <c r="A2088" s="6">
        <f>'Stitching Log'!A2088</f>
        <v>0</v>
      </c>
      <c r="B2088">
        <f>'Stitching Log'!B2088</f>
        <v>0</v>
      </c>
      <c r="C2088">
        <f>'Stitching Log'!C2088</f>
        <v>0</v>
      </c>
      <c r="D2088">
        <f>'Stitching Log'!D2088</f>
        <v>0</v>
      </c>
      <c r="E2088">
        <f>'Stitching Log'!E2088</f>
        <v>0</v>
      </c>
      <c r="F2088">
        <f>'Stitching Log'!F2088</f>
        <v>0</v>
      </c>
    </row>
    <row r="2089" spans="1:6">
      <c r="A2089" s="6">
        <f>'Stitching Log'!A2089</f>
        <v>0</v>
      </c>
      <c r="B2089">
        <f>'Stitching Log'!B2089</f>
        <v>0</v>
      </c>
      <c r="C2089">
        <f>'Stitching Log'!C2089</f>
        <v>0</v>
      </c>
      <c r="D2089">
        <f>'Stitching Log'!D2089</f>
        <v>0</v>
      </c>
      <c r="E2089">
        <f>'Stitching Log'!E2089</f>
        <v>0</v>
      </c>
      <c r="F2089">
        <f>'Stitching Log'!F2089</f>
        <v>0</v>
      </c>
    </row>
    <row r="2090" spans="1:6">
      <c r="A2090" s="6">
        <f>'Stitching Log'!A2090</f>
        <v>0</v>
      </c>
      <c r="B2090">
        <f>'Stitching Log'!B2090</f>
        <v>0</v>
      </c>
      <c r="C2090">
        <f>'Stitching Log'!C2090</f>
        <v>0</v>
      </c>
      <c r="D2090">
        <f>'Stitching Log'!D2090</f>
        <v>0</v>
      </c>
      <c r="E2090">
        <f>'Stitching Log'!E2090</f>
        <v>0</v>
      </c>
      <c r="F2090">
        <f>'Stitching Log'!F2090</f>
        <v>0</v>
      </c>
    </row>
    <row r="2091" spans="1:6">
      <c r="A2091" s="6">
        <f>'Stitching Log'!A2091</f>
        <v>0</v>
      </c>
      <c r="B2091">
        <f>'Stitching Log'!B2091</f>
        <v>0</v>
      </c>
      <c r="C2091">
        <f>'Stitching Log'!C2091</f>
        <v>0</v>
      </c>
      <c r="D2091">
        <f>'Stitching Log'!D2091</f>
        <v>0</v>
      </c>
      <c r="E2091">
        <f>'Stitching Log'!E2091</f>
        <v>0</v>
      </c>
      <c r="F2091">
        <f>'Stitching Log'!F2091</f>
        <v>0</v>
      </c>
    </row>
    <row r="2092" spans="1:6">
      <c r="A2092" s="6">
        <f>'Stitching Log'!A2092</f>
        <v>0</v>
      </c>
      <c r="B2092">
        <f>'Stitching Log'!B2092</f>
        <v>0</v>
      </c>
      <c r="C2092">
        <f>'Stitching Log'!C2092</f>
        <v>0</v>
      </c>
      <c r="D2092">
        <f>'Stitching Log'!D2092</f>
        <v>0</v>
      </c>
      <c r="E2092">
        <f>'Stitching Log'!E2092</f>
        <v>0</v>
      </c>
      <c r="F2092">
        <f>'Stitching Log'!F2092</f>
        <v>0</v>
      </c>
    </row>
    <row r="2093" spans="1:6">
      <c r="A2093" s="6">
        <f>'Stitching Log'!A2093</f>
        <v>0</v>
      </c>
      <c r="B2093">
        <f>'Stitching Log'!B2093</f>
        <v>0</v>
      </c>
      <c r="C2093">
        <f>'Stitching Log'!C2093</f>
        <v>0</v>
      </c>
      <c r="D2093">
        <f>'Stitching Log'!D2093</f>
        <v>0</v>
      </c>
      <c r="E2093">
        <f>'Stitching Log'!E2093</f>
        <v>0</v>
      </c>
      <c r="F2093">
        <f>'Stitching Log'!F2093</f>
        <v>0</v>
      </c>
    </row>
    <row r="2094" spans="1:6">
      <c r="A2094" s="6">
        <f>'Stitching Log'!A2094</f>
        <v>0</v>
      </c>
      <c r="B2094">
        <f>'Stitching Log'!B2094</f>
        <v>0</v>
      </c>
      <c r="C2094">
        <f>'Stitching Log'!C2094</f>
        <v>0</v>
      </c>
      <c r="D2094">
        <f>'Stitching Log'!D2094</f>
        <v>0</v>
      </c>
      <c r="E2094">
        <f>'Stitching Log'!E2094</f>
        <v>0</v>
      </c>
      <c r="F2094">
        <f>'Stitching Log'!F2094</f>
        <v>0</v>
      </c>
    </row>
    <row r="2095" spans="1:6">
      <c r="A2095" s="6">
        <f>'Stitching Log'!A2095</f>
        <v>0</v>
      </c>
      <c r="B2095">
        <f>'Stitching Log'!B2095</f>
        <v>0</v>
      </c>
      <c r="C2095">
        <f>'Stitching Log'!C2095</f>
        <v>0</v>
      </c>
      <c r="D2095">
        <f>'Stitching Log'!D2095</f>
        <v>0</v>
      </c>
      <c r="E2095">
        <f>'Stitching Log'!E2095</f>
        <v>0</v>
      </c>
      <c r="F2095">
        <f>'Stitching Log'!F2095</f>
        <v>0</v>
      </c>
    </row>
    <row r="2096" spans="1:6">
      <c r="A2096" s="6">
        <f>'Stitching Log'!A2096</f>
        <v>0</v>
      </c>
      <c r="B2096">
        <f>'Stitching Log'!B2096</f>
        <v>0</v>
      </c>
      <c r="C2096">
        <f>'Stitching Log'!C2096</f>
        <v>0</v>
      </c>
      <c r="D2096">
        <f>'Stitching Log'!D2096</f>
        <v>0</v>
      </c>
      <c r="E2096">
        <f>'Stitching Log'!E2096</f>
        <v>0</v>
      </c>
      <c r="F2096">
        <f>'Stitching Log'!F2096</f>
        <v>0</v>
      </c>
    </row>
    <row r="2097" spans="1:6">
      <c r="A2097" s="6">
        <f>'Stitching Log'!A2097</f>
        <v>0</v>
      </c>
      <c r="B2097">
        <f>'Stitching Log'!B2097</f>
        <v>0</v>
      </c>
      <c r="C2097">
        <f>'Stitching Log'!C2097</f>
        <v>0</v>
      </c>
      <c r="D2097">
        <f>'Stitching Log'!D2097</f>
        <v>0</v>
      </c>
      <c r="E2097">
        <f>'Stitching Log'!E2097</f>
        <v>0</v>
      </c>
      <c r="F2097">
        <f>'Stitching Log'!F2097</f>
        <v>0</v>
      </c>
    </row>
    <row r="2098" spans="1:6">
      <c r="A2098" s="6">
        <f>'Stitching Log'!A2098</f>
        <v>0</v>
      </c>
      <c r="B2098">
        <f>'Stitching Log'!B2098</f>
        <v>0</v>
      </c>
      <c r="C2098">
        <f>'Stitching Log'!C2098</f>
        <v>0</v>
      </c>
      <c r="D2098">
        <f>'Stitching Log'!D2098</f>
        <v>0</v>
      </c>
      <c r="E2098">
        <f>'Stitching Log'!E2098</f>
        <v>0</v>
      </c>
      <c r="F2098">
        <f>'Stitching Log'!F2098</f>
        <v>0</v>
      </c>
    </row>
    <row r="2099" spans="1:6">
      <c r="A2099" s="6">
        <f>'Stitching Log'!A2099</f>
        <v>0</v>
      </c>
      <c r="B2099">
        <f>'Stitching Log'!B2099</f>
        <v>0</v>
      </c>
      <c r="C2099">
        <f>'Stitching Log'!C2099</f>
        <v>0</v>
      </c>
      <c r="D2099">
        <f>'Stitching Log'!D2099</f>
        <v>0</v>
      </c>
      <c r="E2099">
        <f>'Stitching Log'!E2099</f>
        <v>0</v>
      </c>
      <c r="F2099">
        <f>'Stitching Log'!F2099</f>
        <v>0</v>
      </c>
    </row>
    <row r="2100" spans="1:6">
      <c r="A2100" s="6">
        <f>'Stitching Log'!A2100</f>
        <v>0</v>
      </c>
      <c r="B2100">
        <f>'Stitching Log'!B2100</f>
        <v>0</v>
      </c>
      <c r="C2100">
        <f>'Stitching Log'!C2100</f>
        <v>0</v>
      </c>
      <c r="D2100">
        <f>'Stitching Log'!D2100</f>
        <v>0</v>
      </c>
      <c r="E2100">
        <f>'Stitching Log'!E2100</f>
        <v>0</v>
      </c>
      <c r="F2100">
        <f>'Stitching Log'!F2100</f>
        <v>0</v>
      </c>
    </row>
    <row r="2101" spans="1:6">
      <c r="A2101" s="6">
        <f>'Stitching Log'!A2101</f>
        <v>0</v>
      </c>
      <c r="B2101">
        <f>'Stitching Log'!B2101</f>
        <v>0</v>
      </c>
      <c r="C2101">
        <f>'Stitching Log'!C2101</f>
        <v>0</v>
      </c>
      <c r="D2101">
        <f>'Stitching Log'!D2101</f>
        <v>0</v>
      </c>
      <c r="E2101">
        <f>'Stitching Log'!E2101</f>
        <v>0</v>
      </c>
      <c r="F2101">
        <f>'Stitching Log'!F2101</f>
        <v>0</v>
      </c>
    </row>
    <row r="2102" spans="1:6">
      <c r="A2102" s="6">
        <f>'Stitching Log'!A2102</f>
        <v>0</v>
      </c>
      <c r="B2102">
        <f>'Stitching Log'!B2102</f>
        <v>0</v>
      </c>
      <c r="C2102">
        <f>'Stitching Log'!C2102</f>
        <v>0</v>
      </c>
      <c r="D2102">
        <f>'Stitching Log'!D2102</f>
        <v>0</v>
      </c>
      <c r="E2102">
        <f>'Stitching Log'!E2102</f>
        <v>0</v>
      </c>
      <c r="F2102">
        <f>'Stitching Log'!F2102</f>
        <v>0</v>
      </c>
    </row>
    <row r="2103" spans="1:6">
      <c r="A2103" s="6">
        <f>'Stitching Log'!A2103</f>
        <v>0</v>
      </c>
      <c r="B2103">
        <f>'Stitching Log'!B2103</f>
        <v>0</v>
      </c>
      <c r="C2103">
        <f>'Stitching Log'!C2103</f>
        <v>0</v>
      </c>
      <c r="D2103">
        <f>'Stitching Log'!D2103</f>
        <v>0</v>
      </c>
      <c r="E2103">
        <f>'Stitching Log'!E2103</f>
        <v>0</v>
      </c>
      <c r="F2103">
        <f>'Stitching Log'!F2103</f>
        <v>0</v>
      </c>
    </row>
    <row r="2104" spans="1:6">
      <c r="A2104" s="6">
        <f>'Stitching Log'!A2104</f>
        <v>0</v>
      </c>
      <c r="B2104">
        <f>'Stitching Log'!B2104</f>
        <v>0</v>
      </c>
      <c r="C2104">
        <f>'Stitching Log'!C2104</f>
        <v>0</v>
      </c>
      <c r="D2104">
        <f>'Stitching Log'!D2104</f>
        <v>0</v>
      </c>
      <c r="E2104">
        <f>'Stitching Log'!E2104</f>
        <v>0</v>
      </c>
      <c r="F2104">
        <f>'Stitching Log'!F2104</f>
        <v>0</v>
      </c>
    </row>
    <row r="2105" spans="1:6">
      <c r="A2105" s="6">
        <f>'Stitching Log'!A2105</f>
        <v>0</v>
      </c>
      <c r="B2105">
        <f>'Stitching Log'!B2105</f>
        <v>0</v>
      </c>
      <c r="C2105">
        <f>'Stitching Log'!C2105</f>
        <v>0</v>
      </c>
      <c r="D2105">
        <f>'Stitching Log'!D2105</f>
        <v>0</v>
      </c>
      <c r="E2105">
        <f>'Stitching Log'!E2105</f>
        <v>0</v>
      </c>
      <c r="F2105">
        <f>'Stitching Log'!F2105</f>
        <v>0</v>
      </c>
    </row>
    <row r="2106" spans="1:6">
      <c r="A2106" s="6">
        <f>'Stitching Log'!A2106</f>
        <v>0</v>
      </c>
      <c r="B2106">
        <f>'Stitching Log'!B2106</f>
        <v>0</v>
      </c>
      <c r="C2106">
        <f>'Stitching Log'!C2106</f>
        <v>0</v>
      </c>
      <c r="D2106">
        <f>'Stitching Log'!D2106</f>
        <v>0</v>
      </c>
      <c r="E2106">
        <f>'Stitching Log'!E2106</f>
        <v>0</v>
      </c>
      <c r="F2106">
        <f>'Stitching Log'!F2106</f>
        <v>0</v>
      </c>
    </row>
    <row r="2107" spans="1:6">
      <c r="A2107" s="6">
        <f>'Stitching Log'!A2107</f>
        <v>0</v>
      </c>
      <c r="B2107">
        <f>'Stitching Log'!B2107</f>
        <v>0</v>
      </c>
      <c r="C2107">
        <f>'Stitching Log'!C2107</f>
        <v>0</v>
      </c>
      <c r="D2107">
        <f>'Stitching Log'!D2107</f>
        <v>0</v>
      </c>
      <c r="E2107">
        <f>'Stitching Log'!E2107</f>
        <v>0</v>
      </c>
      <c r="F2107">
        <f>'Stitching Log'!F2107</f>
        <v>0</v>
      </c>
    </row>
    <row r="2108" spans="1:6">
      <c r="A2108" s="6">
        <f>'Stitching Log'!A2108</f>
        <v>0</v>
      </c>
      <c r="B2108">
        <f>'Stitching Log'!B2108</f>
        <v>0</v>
      </c>
      <c r="C2108">
        <f>'Stitching Log'!C2108</f>
        <v>0</v>
      </c>
      <c r="D2108">
        <f>'Stitching Log'!D2108</f>
        <v>0</v>
      </c>
      <c r="E2108">
        <f>'Stitching Log'!E2108</f>
        <v>0</v>
      </c>
      <c r="F2108">
        <f>'Stitching Log'!F2108</f>
        <v>0</v>
      </c>
    </row>
    <row r="2109" spans="1:6">
      <c r="A2109" s="6">
        <f>'Stitching Log'!A2109</f>
        <v>0</v>
      </c>
      <c r="B2109">
        <f>'Stitching Log'!B2109</f>
        <v>0</v>
      </c>
      <c r="C2109">
        <f>'Stitching Log'!C2109</f>
        <v>0</v>
      </c>
      <c r="D2109">
        <f>'Stitching Log'!D2109</f>
        <v>0</v>
      </c>
      <c r="E2109">
        <f>'Stitching Log'!E2109</f>
        <v>0</v>
      </c>
      <c r="F2109">
        <f>'Stitching Log'!F2109</f>
        <v>0</v>
      </c>
    </row>
    <row r="2110" spans="1:6">
      <c r="A2110" s="6">
        <f>'Stitching Log'!A2110</f>
        <v>0</v>
      </c>
      <c r="B2110">
        <f>'Stitching Log'!B2110</f>
        <v>0</v>
      </c>
      <c r="C2110">
        <f>'Stitching Log'!C2110</f>
        <v>0</v>
      </c>
      <c r="D2110">
        <f>'Stitching Log'!D2110</f>
        <v>0</v>
      </c>
      <c r="E2110">
        <f>'Stitching Log'!E2110</f>
        <v>0</v>
      </c>
      <c r="F2110">
        <f>'Stitching Log'!F2110</f>
        <v>0</v>
      </c>
    </row>
    <row r="2111" spans="1:6">
      <c r="A2111" s="6">
        <f>'Stitching Log'!A2111</f>
        <v>0</v>
      </c>
      <c r="B2111">
        <f>'Stitching Log'!B2111</f>
        <v>0</v>
      </c>
      <c r="C2111">
        <f>'Stitching Log'!C2111</f>
        <v>0</v>
      </c>
      <c r="D2111">
        <f>'Stitching Log'!D2111</f>
        <v>0</v>
      </c>
      <c r="E2111">
        <f>'Stitching Log'!E2111</f>
        <v>0</v>
      </c>
      <c r="F2111">
        <f>'Stitching Log'!F2111</f>
        <v>0</v>
      </c>
    </row>
    <row r="2112" spans="1:6">
      <c r="A2112" s="6">
        <f>'Stitching Log'!A2112</f>
        <v>0</v>
      </c>
      <c r="B2112">
        <f>'Stitching Log'!B2112</f>
        <v>0</v>
      </c>
      <c r="C2112">
        <f>'Stitching Log'!C2112</f>
        <v>0</v>
      </c>
      <c r="D2112">
        <f>'Stitching Log'!D2112</f>
        <v>0</v>
      </c>
      <c r="E2112">
        <f>'Stitching Log'!E2112</f>
        <v>0</v>
      </c>
      <c r="F2112">
        <f>'Stitching Log'!F2112</f>
        <v>0</v>
      </c>
    </row>
    <row r="2113" spans="1:6">
      <c r="A2113" s="6">
        <f>'Stitching Log'!A2113</f>
        <v>0</v>
      </c>
      <c r="B2113">
        <f>'Stitching Log'!B2113</f>
        <v>0</v>
      </c>
      <c r="C2113">
        <f>'Stitching Log'!C2113</f>
        <v>0</v>
      </c>
      <c r="D2113">
        <f>'Stitching Log'!D2113</f>
        <v>0</v>
      </c>
      <c r="E2113">
        <f>'Stitching Log'!E2113</f>
        <v>0</v>
      </c>
      <c r="F2113">
        <f>'Stitching Log'!F2113</f>
        <v>0</v>
      </c>
    </row>
    <row r="2114" spans="1:6">
      <c r="A2114" s="6">
        <f>'Stitching Log'!A2114</f>
        <v>0</v>
      </c>
      <c r="B2114">
        <f>'Stitching Log'!B2114</f>
        <v>0</v>
      </c>
      <c r="C2114">
        <f>'Stitching Log'!C2114</f>
        <v>0</v>
      </c>
      <c r="D2114">
        <f>'Stitching Log'!D2114</f>
        <v>0</v>
      </c>
      <c r="E2114">
        <f>'Stitching Log'!E2114</f>
        <v>0</v>
      </c>
      <c r="F2114">
        <f>'Stitching Log'!F2114</f>
        <v>0</v>
      </c>
    </row>
    <row r="2115" spans="1:6">
      <c r="A2115" s="6">
        <f>'Stitching Log'!A2115</f>
        <v>0</v>
      </c>
      <c r="B2115">
        <f>'Stitching Log'!B2115</f>
        <v>0</v>
      </c>
      <c r="C2115">
        <f>'Stitching Log'!C2115</f>
        <v>0</v>
      </c>
      <c r="D2115">
        <f>'Stitching Log'!D2115</f>
        <v>0</v>
      </c>
      <c r="E2115">
        <f>'Stitching Log'!E2115</f>
        <v>0</v>
      </c>
      <c r="F2115">
        <f>'Stitching Log'!F2115</f>
        <v>0</v>
      </c>
    </row>
    <row r="2116" spans="1:6">
      <c r="A2116" s="6">
        <f>'Stitching Log'!A2116</f>
        <v>0</v>
      </c>
      <c r="B2116">
        <f>'Stitching Log'!B2116</f>
        <v>0</v>
      </c>
      <c r="C2116">
        <f>'Stitching Log'!C2116</f>
        <v>0</v>
      </c>
      <c r="D2116">
        <f>'Stitching Log'!D2116</f>
        <v>0</v>
      </c>
      <c r="E2116">
        <f>'Stitching Log'!E2116</f>
        <v>0</v>
      </c>
      <c r="F2116">
        <f>'Stitching Log'!F2116</f>
        <v>0</v>
      </c>
    </row>
    <row r="2117" spans="1:6">
      <c r="A2117" s="6">
        <f>'Stitching Log'!A2117</f>
        <v>0</v>
      </c>
      <c r="B2117">
        <f>'Stitching Log'!B2117</f>
        <v>0</v>
      </c>
      <c r="C2117">
        <f>'Stitching Log'!C2117</f>
        <v>0</v>
      </c>
      <c r="D2117">
        <f>'Stitching Log'!D2117</f>
        <v>0</v>
      </c>
      <c r="E2117">
        <f>'Stitching Log'!E2117</f>
        <v>0</v>
      </c>
      <c r="F2117">
        <f>'Stitching Log'!F2117</f>
        <v>0</v>
      </c>
    </row>
    <row r="2118" spans="1:6">
      <c r="A2118" s="6">
        <f>'Stitching Log'!A2118</f>
        <v>0</v>
      </c>
      <c r="B2118">
        <f>'Stitching Log'!B2118</f>
        <v>0</v>
      </c>
      <c r="C2118">
        <f>'Stitching Log'!C2118</f>
        <v>0</v>
      </c>
      <c r="D2118">
        <f>'Stitching Log'!D2118</f>
        <v>0</v>
      </c>
      <c r="E2118">
        <f>'Stitching Log'!E2118</f>
        <v>0</v>
      </c>
      <c r="F2118">
        <f>'Stitching Log'!F2118</f>
        <v>0</v>
      </c>
    </row>
    <row r="2119" spans="1:6">
      <c r="A2119" s="6">
        <f>'Stitching Log'!A2119</f>
        <v>0</v>
      </c>
      <c r="B2119">
        <f>'Stitching Log'!B2119</f>
        <v>0</v>
      </c>
      <c r="C2119">
        <f>'Stitching Log'!C2119</f>
        <v>0</v>
      </c>
      <c r="D2119">
        <f>'Stitching Log'!D2119</f>
        <v>0</v>
      </c>
      <c r="E2119">
        <f>'Stitching Log'!E2119</f>
        <v>0</v>
      </c>
      <c r="F2119">
        <f>'Stitching Log'!F2119</f>
        <v>0</v>
      </c>
    </row>
    <row r="2120" spans="1:6">
      <c r="A2120" s="6">
        <f>'Stitching Log'!A2120</f>
        <v>0</v>
      </c>
      <c r="B2120">
        <f>'Stitching Log'!B2120</f>
        <v>0</v>
      </c>
      <c r="C2120">
        <f>'Stitching Log'!C2120</f>
        <v>0</v>
      </c>
      <c r="D2120">
        <f>'Stitching Log'!D2120</f>
        <v>0</v>
      </c>
      <c r="E2120">
        <f>'Stitching Log'!E2120</f>
        <v>0</v>
      </c>
      <c r="F2120">
        <f>'Stitching Log'!F2120</f>
        <v>0</v>
      </c>
    </row>
    <row r="2121" spans="1:6">
      <c r="A2121" s="6">
        <f>'Stitching Log'!A2121</f>
        <v>0</v>
      </c>
      <c r="B2121">
        <f>'Stitching Log'!B2121</f>
        <v>0</v>
      </c>
      <c r="C2121">
        <f>'Stitching Log'!C2121</f>
        <v>0</v>
      </c>
      <c r="D2121">
        <f>'Stitching Log'!D2121</f>
        <v>0</v>
      </c>
      <c r="E2121">
        <f>'Stitching Log'!E2121</f>
        <v>0</v>
      </c>
      <c r="F2121">
        <f>'Stitching Log'!F2121</f>
        <v>0</v>
      </c>
    </row>
    <row r="2122" spans="1:6">
      <c r="A2122" s="6">
        <f>'Stitching Log'!A2122</f>
        <v>0</v>
      </c>
      <c r="B2122">
        <f>'Stitching Log'!B2122</f>
        <v>0</v>
      </c>
      <c r="C2122">
        <f>'Stitching Log'!C2122</f>
        <v>0</v>
      </c>
      <c r="D2122">
        <f>'Stitching Log'!D2122</f>
        <v>0</v>
      </c>
      <c r="E2122">
        <f>'Stitching Log'!E2122</f>
        <v>0</v>
      </c>
      <c r="F2122">
        <f>'Stitching Log'!F2122</f>
        <v>0</v>
      </c>
    </row>
    <row r="2123" spans="1:6">
      <c r="A2123" s="6">
        <f>'Stitching Log'!A2123</f>
        <v>0</v>
      </c>
      <c r="B2123">
        <f>'Stitching Log'!B2123</f>
        <v>0</v>
      </c>
      <c r="C2123">
        <f>'Stitching Log'!C2123</f>
        <v>0</v>
      </c>
      <c r="D2123">
        <f>'Stitching Log'!D2123</f>
        <v>0</v>
      </c>
      <c r="E2123">
        <f>'Stitching Log'!E2123</f>
        <v>0</v>
      </c>
      <c r="F2123">
        <f>'Stitching Log'!F2123</f>
        <v>0</v>
      </c>
    </row>
    <row r="2124" spans="1:6">
      <c r="A2124" s="6">
        <f>'Stitching Log'!A2124</f>
        <v>0</v>
      </c>
      <c r="B2124">
        <f>'Stitching Log'!B2124</f>
        <v>0</v>
      </c>
      <c r="C2124">
        <f>'Stitching Log'!C2124</f>
        <v>0</v>
      </c>
      <c r="D2124">
        <f>'Stitching Log'!D2124</f>
        <v>0</v>
      </c>
      <c r="E2124">
        <f>'Stitching Log'!E2124</f>
        <v>0</v>
      </c>
      <c r="F2124">
        <f>'Stitching Log'!F2124</f>
        <v>0</v>
      </c>
    </row>
    <row r="2125" spans="1:6">
      <c r="A2125" s="6">
        <f>'Stitching Log'!A2125</f>
        <v>0</v>
      </c>
      <c r="B2125">
        <f>'Stitching Log'!B2125</f>
        <v>0</v>
      </c>
      <c r="C2125">
        <f>'Stitching Log'!C2125</f>
        <v>0</v>
      </c>
      <c r="D2125">
        <f>'Stitching Log'!D2125</f>
        <v>0</v>
      </c>
      <c r="E2125">
        <f>'Stitching Log'!E2125</f>
        <v>0</v>
      </c>
      <c r="F2125">
        <f>'Stitching Log'!F2125</f>
        <v>0</v>
      </c>
    </row>
    <row r="2126" spans="1:6">
      <c r="A2126" s="6">
        <f>'Stitching Log'!A2126</f>
        <v>0</v>
      </c>
      <c r="B2126">
        <f>'Stitching Log'!B2126</f>
        <v>0</v>
      </c>
      <c r="C2126">
        <f>'Stitching Log'!C2126</f>
        <v>0</v>
      </c>
      <c r="D2126">
        <f>'Stitching Log'!D2126</f>
        <v>0</v>
      </c>
      <c r="E2126">
        <f>'Stitching Log'!E2126</f>
        <v>0</v>
      </c>
      <c r="F2126">
        <f>'Stitching Log'!F2126</f>
        <v>0</v>
      </c>
    </row>
    <row r="2127" spans="1:6">
      <c r="A2127" s="6">
        <f>'Stitching Log'!A2127</f>
        <v>0</v>
      </c>
      <c r="B2127">
        <f>'Stitching Log'!B2127</f>
        <v>0</v>
      </c>
      <c r="C2127">
        <f>'Stitching Log'!C2127</f>
        <v>0</v>
      </c>
      <c r="D2127">
        <f>'Stitching Log'!D2127</f>
        <v>0</v>
      </c>
      <c r="E2127">
        <f>'Stitching Log'!E2127</f>
        <v>0</v>
      </c>
      <c r="F2127">
        <f>'Stitching Log'!F2127</f>
        <v>0</v>
      </c>
    </row>
    <row r="2128" spans="1:6">
      <c r="A2128" s="6">
        <f>'Stitching Log'!A2128</f>
        <v>0</v>
      </c>
      <c r="B2128">
        <f>'Stitching Log'!B2128</f>
        <v>0</v>
      </c>
      <c r="C2128">
        <f>'Stitching Log'!C2128</f>
        <v>0</v>
      </c>
      <c r="D2128">
        <f>'Stitching Log'!D2128</f>
        <v>0</v>
      </c>
      <c r="E2128">
        <f>'Stitching Log'!E2128</f>
        <v>0</v>
      </c>
      <c r="F2128">
        <f>'Stitching Log'!F2128</f>
        <v>0</v>
      </c>
    </row>
    <row r="2129" spans="1:6">
      <c r="A2129" s="6">
        <f>'Stitching Log'!A2129</f>
        <v>0</v>
      </c>
      <c r="B2129">
        <f>'Stitching Log'!B2129</f>
        <v>0</v>
      </c>
      <c r="C2129">
        <f>'Stitching Log'!C2129</f>
        <v>0</v>
      </c>
      <c r="D2129">
        <f>'Stitching Log'!D2129</f>
        <v>0</v>
      </c>
      <c r="E2129">
        <f>'Stitching Log'!E2129</f>
        <v>0</v>
      </c>
      <c r="F2129">
        <f>'Stitching Log'!F2129</f>
        <v>0</v>
      </c>
    </row>
    <row r="2130" spans="1:6">
      <c r="A2130" s="6">
        <f>'Stitching Log'!A2130</f>
        <v>0</v>
      </c>
      <c r="B2130">
        <f>'Stitching Log'!B2130</f>
        <v>0</v>
      </c>
      <c r="C2130">
        <f>'Stitching Log'!C2130</f>
        <v>0</v>
      </c>
      <c r="D2130">
        <f>'Stitching Log'!D2130</f>
        <v>0</v>
      </c>
      <c r="E2130">
        <f>'Stitching Log'!E2130</f>
        <v>0</v>
      </c>
      <c r="F2130">
        <f>'Stitching Log'!F2130</f>
        <v>0</v>
      </c>
    </row>
    <row r="2131" spans="1:6">
      <c r="A2131" s="6">
        <f>'Stitching Log'!A2131</f>
        <v>0</v>
      </c>
      <c r="B2131">
        <f>'Stitching Log'!B2131</f>
        <v>0</v>
      </c>
      <c r="C2131">
        <f>'Stitching Log'!C2131</f>
        <v>0</v>
      </c>
      <c r="D2131">
        <f>'Stitching Log'!D2131</f>
        <v>0</v>
      </c>
      <c r="E2131">
        <f>'Stitching Log'!E2131</f>
        <v>0</v>
      </c>
      <c r="F2131">
        <f>'Stitching Log'!F2131</f>
        <v>0</v>
      </c>
    </row>
    <row r="2132" spans="1:6">
      <c r="A2132" s="6">
        <f>'Stitching Log'!A2132</f>
        <v>0</v>
      </c>
      <c r="B2132">
        <f>'Stitching Log'!B2132</f>
        <v>0</v>
      </c>
      <c r="C2132">
        <f>'Stitching Log'!C2132</f>
        <v>0</v>
      </c>
      <c r="D2132">
        <f>'Stitching Log'!D2132</f>
        <v>0</v>
      </c>
      <c r="E2132">
        <f>'Stitching Log'!E2132</f>
        <v>0</v>
      </c>
      <c r="F2132">
        <f>'Stitching Log'!F2132</f>
        <v>0</v>
      </c>
    </row>
    <row r="2133" spans="1:6">
      <c r="A2133" s="6">
        <f>'Stitching Log'!A2133</f>
        <v>0</v>
      </c>
      <c r="B2133">
        <f>'Stitching Log'!B2133</f>
        <v>0</v>
      </c>
      <c r="C2133">
        <f>'Stitching Log'!C2133</f>
        <v>0</v>
      </c>
      <c r="D2133">
        <f>'Stitching Log'!D2133</f>
        <v>0</v>
      </c>
      <c r="E2133">
        <f>'Stitching Log'!E2133</f>
        <v>0</v>
      </c>
      <c r="F2133">
        <f>'Stitching Log'!F2133</f>
        <v>0</v>
      </c>
    </row>
    <row r="2134" spans="1:6">
      <c r="A2134" s="6">
        <f>'Stitching Log'!A2134</f>
        <v>0</v>
      </c>
      <c r="B2134">
        <f>'Stitching Log'!B2134</f>
        <v>0</v>
      </c>
      <c r="C2134">
        <f>'Stitching Log'!C2134</f>
        <v>0</v>
      </c>
      <c r="D2134">
        <f>'Stitching Log'!D2134</f>
        <v>0</v>
      </c>
      <c r="E2134">
        <f>'Stitching Log'!E2134</f>
        <v>0</v>
      </c>
      <c r="F2134">
        <f>'Stitching Log'!F2134</f>
        <v>0</v>
      </c>
    </row>
    <row r="2135" spans="1:6">
      <c r="A2135" s="6">
        <f>'Stitching Log'!A2135</f>
        <v>0</v>
      </c>
      <c r="B2135">
        <f>'Stitching Log'!B2135</f>
        <v>0</v>
      </c>
      <c r="C2135">
        <f>'Stitching Log'!C2135</f>
        <v>0</v>
      </c>
      <c r="D2135">
        <f>'Stitching Log'!D2135</f>
        <v>0</v>
      </c>
      <c r="E2135">
        <f>'Stitching Log'!E2135</f>
        <v>0</v>
      </c>
      <c r="F2135">
        <f>'Stitching Log'!F2135</f>
        <v>0</v>
      </c>
    </row>
    <row r="2136" spans="1:6">
      <c r="A2136" s="6">
        <f>'Stitching Log'!A2136</f>
        <v>0</v>
      </c>
      <c r="B2136">
        <f>'Stitching Log'!B2136</f>
        <v>0</v>
      </c>
      <c r="C2136">
        <f>'Stitching Log'!C2136</f>
        <v>0</v>
      </c>
      <c r="D2136">
        <f>'Stitching Log'!D2136</f>
        <v>0</v>
      </c>
      <c r="E2136">
        <f>'Stitching Log'!E2136</f>
        <v>0</v>
      </c>
      <c r="F2136">
        <f>'Stitching Log'!F2136</f>
        <v>0</v>
      </c>
    </row>
    <row r="2137" spans="1:6">
      <c r="A2137" s="6">
        <f>'Stitching Log'!A2137</f>
        <v>0</v>
      </c>
      <c r="B2137">
        <f>'Stitching Log'!B2137</f>
        <v>0</v>
      </c>
      <c r="C2137">
        <f>'Stitching Log'!C2137</f>
        <v>0</v>
      </c>
      <c r="D2137">
        <f>'Stitching Log'!D2137</f>
        <v>0</v>
      </c>
      <c r="E2137">
        <f>'Stitching Log'!E2137</f>
        <v>0</v>
      </c>
      <c r="F2137">
        <f>'Stitching Log'!F2137</f>
        <v>0</v>
      </c>
    </row>
    <row r="2138" spans="1:6">
      <c r="A2138" s="6">
        <f>'Stitching Log'!A2138</f>
        <v>0</v>
      </c>
      <c r="B2138">
        <f>'Stitching Log'!B2138</f>
        <v>0</v>
      </c>
      <c r="C2138">
        <f>'Stitching Log'!C2138</f>
        <v>0</v>
      </c>
      <c r="D2138">
        <f>'Stitching Log'!D2138</f>
        <v>0</v>
      </c>
      <c r="E2138">
        <f>'Stitching Log'!E2138</f>
        <v>0</v>
      </c>
      <c r="F2138">
        <f>'Stitching Log'!F2138</f>
        <v>0</v>
      </c>
    </row>
    <row r="2139" spans="1:6">
      <c r="A2139" s="6">
        <f>'Stitching Log'!A2139</f>
        <v>0</v>
      </c>
      <c r="B2139">
        <f>'Stitching Log'!B2139</f>
        <v>0</v>
      </c>
      <c r="C2139">
        <f>'Stitching Log'!C2139</f>
        <v>0</v>
      </c>
      <c r="D2139">
        <f>'Stitching Log'!D2139</f>
        <v>0</v>
      </c>
      <c r="E2139">
        <f>'Stitching Log'!E2139</f>
        <v>0</v>
      </c>
      <c r="F2139">
        <f>'Stitching Log'!F2139</f>
        <v>0</v>
      </c>
    </row>
    <row r="2140" spans="1:6">
      <c r="A2140" s="6">
        <f>'Stitching Log'!A2140</f>
        <v>0</v>
      </c>
      <c r="B2140">
        <f>'Stitching Log'!B2140</f>
        <v>0</v>
      </c>
      <c r="C2140">
        <f>'Stitching Log'!C2140</f>
        <v>0</v>
      </c>
      <c r="D2140">
        <f>'Stitching Log'!D2140</f>
        <v>0</v>
      </c>
      <c r="E2140">
        <f>'Stitching Log'!E2140</f>
        <v>0</v>
      </c>
      <c r="F2140">
        <f>'Stitching Log'!F2140</f>
        <v>0</v>
      </c>
    </row>
    <row r="2141" spans="1:6">
      <c r="A2141" s="6">
        <f>'Stitching Log'!A2141</f>
        <v>0</v>
      </c>
      <c r="B2141">
        <f>'Stitching Log'!B2141</f>
        <v>0</v>
      </c>
      <c r="C2141">
        <f>'Stitching Log'!C2141</f>
        <v>0</v>
      </c>
      <c r="D2141">
        <f>'Stitching Log'!D2141</f>
        <v>0</v>
      </c>
      <c r="E2141">
        <f>'Stitching Log'!E2141</f>
        <v>0</v>
      </c>
      <c r="F2141">
        <f>'Stitching Log'!F2141</f>
        <v>0</v>
      </c>
    </row>
    <row r="2142" spans="1:6">
      <c r="A2142" s="6">
        <f>'Stitching Log'!A2142</f>
        <v>0</v>
      </c>
      <c r="B2142">
        <f>'Stitching Log'!B2142</f>
        <v>0</v>
      </c>
      <c r="C2142">
        <f>'Stitching Log'!C2142</f>
        <v>0</v>
      </c>
      <c r="D2142">
        <f>'Stitching Log'!D2142</f>
        <v>0</v>
      </c>
      <c r="E2142">
        <f>'Stitching Log'!E2142</f>
        <v>0</v>
      </c>
      <c r="F2142">
        <f>'Stitching Log'!F2142</f>
        <v>0</v>
      </c>
    </row>
    <row r="2143" spans="1:6">
      <c r="A2143" s="6">
        <f>'Stitching Log'!A2143</f>
        <v>0</v>
      </c>
      <c r="B2143">
        <f>'Stitching Log'!B2143</f>
        <v>0</v>
      </c>
      <c r="C2143">
        <f>'Stitching Log'!C2143</f>
        <v>0</v>
      </c>
      <c r="D2143">
        <f>'Stitching Log'!D2143</f>
        <v>0</v>
      </c>
      <c r="E2143">
        <f>'Stitching Log'!E2143</f>
        <v>0</v>
      </c>
      <c r="F2143">
        <f>'Stitching Log'!F2143</f>
        <v>0</v>
      </c>
    </row>
    <row r="2144" spans="1:6">
      <c r="A2144" s="6">
        <f>'Stitching Log'!A2144</f>
        <v>0</v>
      </c>
      <c r="B2144">
        <f>'Stitching Log'!B2144</f>
        <v>0</v>
      </c>
      <c r="C2144">
        <f>'Stitching Log'!C2144</f>
        <v>0</v>
      </c>
      <c r="D2144">
        <f>'Stitching Log'!D2144</f>
        <v>0</v>
      </c>
      <c r="E2144">
        <f>'Stitching Log'!E2144</f>
        <v>0</v>
      </c>
      <c r="F2144">
        <f>'Stitching Log'!F2144</f>
        <v>0</v>
      </c>
    </row>
    <row r="2145" spans="1:6">
      <c r="A2145" s="6">
        <f>'Stitching Log'!A2145</f>
        <v>0</v>
      </c>
      <c r="B2145">
        <f>'Stitching Log'!B2145</f>
        <v>0</v>
      </c>
      <c r="C2145">
        <f>'Stitching Log'!C2145</f>
        <v>0</v>
      </c>
      <c r="D2145">
        <f>'Stitching Log'!D2145</f>
        <v>0</v>
      </c>
      <c r="E2145">
        <f>'Stitching Log'!E2145</f>
        <v>0</v>
      </c>
      <c r="F2145">
        <f>'Stitching Log'!F2145</f>
        <v>0</v>
      </c>
    </row>
    <row r="2146" spans="1:6">
      <c r="A2146" s="6">
        <f>'Stitching Log'!A2146</f>
        <v>0</v>
      </c>
      <c r="B2146">
        <f>'Stitching Log'!B2146</f>
        <v>0</v>
      </c>
      <c r="C2146">
        <f>'Stitching Log'!C2146</f>
        <v>0</v>
      </c>
      <c r="D2146">
        <f>'Stitching Log'!D2146</f>
        <v>0</v>
      </c>
      <c r="E2146">
        <f>'Stitching Log'!E2146</f>
        <v>0</v>
      </c>
      <c r="F2146">
        <f>'Stitching Log'!F2146</f>
        <v>0</v>
      </c>
    </row>
    <row r="2147" spans="1:6">
      <c r="A2147" s="6">
        <f>'Stitching Log'!A2147</f>
        <v>0</v>
      </c>
      <c r="B2147">
        <f>'Stitching Log'!B2147</f>
        <v>0</v>
      </c>
      <c r="C2147">
        <f>'Stitching Log'!C2147</f>
        <v>0</v>
      </c>
      <c r="D2147">
        <f>'Stitching Log'!D2147</f>
        <v>0</v>
      </c>
      <c r="E2147">
        <f>'Stitching Log'!E2147</f>
        <v>0</v>
      </c>
      <c r="F2147">
        <f>'Stitching Log'!F2147</f>
        <v>0</v>
      </c>
    </row>
    <row r="2148" spans="1:6">
      <c r="A2148" s="6">
        <f>'Stitching Log'!A2148</f>
        <v>0</v>
      </c>
      <c r="B2148">
        <f>'Stitching Log'!B2148</f>
        <v>0</v>
      </c>
      <c r="C2148">
        <f>'Stitching Log'!C2148</f>
        <v>0</v>
      </c>
      <c r="D2148">
        <f>'Stitching Log'!D2148</f>
        <v>0</v>
      </c>
      <c r="E2148">
        <f>'Stitching Log'!E2148</f>
        <v>0</v>
      </c>
      <c r="F2148">
        <f>'Stitching Log'!F2148</f>
        <v>0</v>
      </c>
    </row>
    <row r="2149" spans="1:6">
      <c r="A2149" s="6">
        <f>'Stitching Log'!A2149</f>
        <v>0</v>
      </c>
      <c r="B2149">
        <f>'Stitching Log'!B2149</f>
        <v>0</v>
      </c>
      <c r="C2149">
        <f>'Stitching Log'!C2149</f>
        <v>0</v>
      </c>
      <c r="D2149">
        <f>'Stitching Log'!D2149</f>
        <v>0</v>
      </c>
      <c r="E2149">
        <f>'Stitching Log'!E2149</f>
        <v>0</v>
      </c>
      <c r="F2149">
        <f>'Stitching Log'!F2149</f>
        <v>0</v>
      </c>
    </row>
    <row r="2150" spans="1:6">
      <c r="A2150" s="6">
        <f>'Stitching Log'!A2150</f>
        <v>0</v>
      </c>
      <c r="B2150">
        <f>'Stitching Log'!B2150</f>
        <v>0</v>
      </c>
      <c r="C2150">
        <f>'Stitching Log'!C2150</f>
        <v>0</v>
      </c>
      <c r="D2150">
        <f>'Stitching Log'!D2150</f>
        <v>0</v>
      </c>
      <c r="E2150">
        <f>'Stitching Log'!E2150</f>
        <v>0</v>
      </c>
      <c r="F2150">
        <f>'Stitching Log'!F2150</f>
        <v>0</v>
      </c>
    </row>
    <row r="2151" spans="1:6">
      <c r="A2151" s="6">
        <f>'Stitching Log'!A2151</f>
        <v>0</v>
      </c>
      <c r="B2151">
        <f>'Stitching Log'!B2151</f>
        <v>0</v>
      </c>
      <c r="C2151">
        <f>'Stitching Log'!C2151</f>
        <v>0</v>
      </c>
      <c r="D2151">
        <f>'Stitching Log'!D2151</f>
        <v>0</v>
      </c>
      <c r="E2151">
        <f>'Stitching Log'!E2151</f>
        <v>0</v>
      </c>
      <c r="F2151">
        <f>'Stitching Log'!F2151</f>
        <v>0</v>
      </c>
    </row>
    <row r="2152" spans="1:6">
      <c r="A2152" s="6">
        <f>'Stitching Log'!A2152</f>
        <v>0</v>
      </c>
      <c r="B2152">
        <f>'Stitching Log'!B2152</f>
        <v>0</v>
      </c>
      <c r="C2152">
        <f>'Stitching Log'!C2152</f>
        <v>0</v>
      </c>
      <c r="D2152">
        <f>'Stitching Log'!D2152</f>
        <v>0</v>
      </c>
      <c r="E2152">
        <f>'Stitching Log'!E2152</f>
        <v>0</v>
      </c>
      <c r="F2152">
        <f>'Stitching Log'!F2152</f>
        <v>0</v>
      </c>
    </row>
    <row r="2153" spans="1:6">
      <c r="A2153" s="6">
        <f>'Stitching Log'!A2153</f>
        <v>0</v>
      </c>
      <c r="B2153">
        <f>'Stitching Log'!B2153</f>
        <v>0</v>
      </c>
      <c r="C2153">
        <f>'Stitching Log'!C2153</f>
        <v>0</v>
      </c>
      <c r="D2153">
        <f>'Stitching Log'!D2153</f>
        <v>0</v>
      </c>
      <c r="E2153">
        <f>'Stitching Log'!E2153</f>
        <v>0</v>
      </c>
      <c r="F2153">
        <f>'Stitching Log'!F2153</f>
        <v>0</v>
      </c>
    </row>
    <row r="2154" spans="1:6">
      <c r="A2154" s="6">
        <f>'Stitching Log'!A2154</f>
        <v>0</v>
      </c>
      <c r="B2154">
        <f>'Stitching Log'!B2154</f>
        <v>0</v>
      </c>
      <c r="C2154">
        <f>'Stitching Log'!C2154</f>
        <v>0</v>
      </c>
      <c r="D2154">
        <f>'Stitching Log'!D2154</f>
        <v>0</v>
      </c>
      <c r="E2154">
        <f>'Stitching Log'!E2154</f>
        <v>0</v>
      </c>
      <c r="F2154">
        <f>'Stitching Log'!F2154</f>
        <v>0</v>
      </c>
    </row>
    <row r="2155" spans="1:6">
      <c r="A2155" s="6">
        <f>'Stitching Log'!A2155</f>
        <v>0</v>
      </c>
      <c r="B2155">
        <f>'Stitching Log'!B2155</f>
        <v>0</v>
      </c>
      <c r="C2155">
        <f>'Stitching Log'!C2155</f>
        <v>0</v>
      </c>
      <c r="D2155">
        <f>'Stitching Log'!D2155</f>
        <v>0</v>
      </c>
      <c r="E2155">
        <f>'Stitching Log'!E2155</f>
        <v>0</v>
      </c>
      <c r="F2155">
        <f>'Stitching Log'!F2155</f>
        <v>0</v>
      </c>
    </row>
    <row r="2156" spans="1:6">
      <c r="A2156" s="6">
        <f>'Stitching Log'!A2156</f>
        <v>0</v>
      </c>
      <c r="B2156">
        <f>'Stitching Log'!B2156</f>
        <v>0</v>
      </c>
      <c r="C2156">
        <f>'Stitching Log'!C2156</f>
        <v>0</v>
      </c>
      <c r="D2156">
        <f>'Stitching Log'!D2156</f>
        <v>0</v>
      </c>
      <c r="E2156">
        <f>'Stitching Log'!E2156</f>
        <v>0</v>
      </c>
      <c r="F2156">
        <f>'Stitching Log'!F2156</f>
        <v>0</v>
      </c>
    </row>
    <row r="2157" spans="1:6">
      <c r="A2157" s="6">
        <f>'Stitching Log'!A2157</f>
        <v>0</v>
      </c>
      <c r="B2157">
        <f>'Stitching Log'!B2157</f>
        <v>0</v>
      </c>
      <c r="C2157">
        <f>'Stitching Log'!C2157</f>
        <v>0</v>
      </c>
      <c r="D2157">
        <f>'Stitching Log'!D2157</f>
        <v>0</v>
      </c>
      <c r="E2157">
        <f>'Stitching Log'!E2157</f>
        <v>0</v>
      </c>
      <c r="F2157">
        <f>'Stitching Log'!F2157</f>
        <v>0</v>
      </c>
    </row>
    <row r="2158" spans="1:6">
      <c r="A2158" s="6">
        <f>'Stitching Log'!A2158</f>
        <v>0</v>
      </c>
      <c r="B2158">
        <f>'Stitching Log'!B2158</f>
        <v>0</v>
      </c>
      <c r="C2158">
        <f>'Stitching Log'!C2158</f>
        <v>0</v>
      </c>
      <c r="D2158">
        <f>'Stitching Log'!D2158</f>
        <v>0</v>
      </c>
      <c r="E2158">
        <f>'Stitching Log'!E2158</f>
        <v>0</v>
      </c>
      <c r="F2158">
        <f>'Stitching Log'!F2158</f>
        <v>0</v>
      </c>
    </row>
    <row r="2159" spans="1:6">
      <c r="A2159" s="6">
        <f>'Stitching Log'!A2159</f>
        <v>0</v>
      </c>
      <c r="B2159">
        <f>'Stitching Log'!B2159</f>
        <v>0</v>
      </c>
      <c r="C2159">
        <f>'Stitching Log'!C2159</f>
        <v>0</v>
      </c>
      <c r="D2159">
        <f>'Stitching Log'!D2159</f>
        <v>0</v>
      </c>
      <c r="E2159">
        <f>'Stitching Log'!E2159</f>
        <v>0</v>
      </c>
      <c r="F2159">
        <f>'Stitching Log'!F2159</f>
        <v>0</v>
      </c>
    </row>
    <row r="2160" spans="1:6">
      <c r="A2160" s="6">
        <f>'Stitching Log'!A2160</f>
        <v>0</v>
      </c>
      <c r="B2160">
        <f>'Stitching Log'!B2160</f>
        <v>0</v>
      </c>
      <c r="C2160">
        <f>'Stitching Log'!C2160</f>
        <v>0</v>
      </c>
      <c r="D2160">
        <f>'Stitching Log'!D2160</f>
        <v>0</v>
      </c>
      <c r="E2160">
        <f>'Stitching Log'!E2160</f>
        <v>0</v>
      </c>
      <c r="F2160">
        <f>'Stitching Log'!F2160</f>
        <v>0</v>
      </c>
    </row>
    <row r="2161" spans="1:6">
      <c r="A2161" s="6">
        <f>'Stitching Log'!A2161</f>
        <v>0</v>
      </c>
      <c r="B2161">
        <f>'Stitching Log'!B2161</f>
        <v>0</v>
      </c>
      <c r="C2161">
        <f>'Stitching Log'!C2161</f>
        <v>0</v>
      </c>
      <c r="D2161">
        <f>'Stitching Log'!D2161</f>
        <v>0</v>
      </c>
      <c r="E2161">
        <f>'Stitching Log'!E2161</f>
        <v>0</v>
      </c>
      <c r="F2161">
        <f>'Stitching Log'!F2161</f>
        <v>0</v>
      </c>
    </row>
    <row r="2162" spans="1:6">
      <c r="A2162" s="6">
        <f>'Stitching Log'!A2162</f>
        <v>0</v>
      </c>
      <c r="B2162">
        <f>'Stitching Log'!B2162</f>
        <v>0</v>
      </c>
      <c r="C2162">
        <f>'Stitching Log'!C2162</f>
        <v>0</v>
      </c>
      <c r="D2162">
        <f>'Stitching Log'!D2162</f>
        <v>0</v>
      </c>
      <c r="E2162">
        <f>'Stitching Log'!E2162</f>
        <v>0</v>
      </c>
      <c r="F2162">
        <f>'Stitching Log'!F2162</f>
        <v>0</v>
      </c>
    </row>
    <row r="2163" spans="1:6">
      <c r="A2163" s="6">
        <f>'Stitching Log'!A2163</f>
        <v>0</v>
      </c>
      <c r="B2163">
        <f>'Stitching Log'!B2163</f>
        <v>0</v>
      </c>
      <c r="C2163">
        <f>'Stitching Log'!C2163</f>
        <v>0</v>
      </c>
      <c r="D2163">
        <f>'Stitching Log'!D2163</f>
        <v>0</v>
      </c>
      <c r="E2163">
        <f>'Stitching Log'!E2163</f>
        <v>0</v>
      </c>
      <c r="F2163">
        <f>'Stitching Log'!F2163</f>
        <v>0</v>
      </c>
    </row>
    <row r="2164" spans="1:6">
      <c r="A2164" s="6">
        <f>'Stitching Log'!A2164</f>
        <v>0</v>
      </c>
      <c r="B2164">
        <f>'Stitching Log'!B2164</f>
        <v>0</v>
      </c>
      <c r="C2164">
        <f>'Stitching Log'!C2164</f>
        <v>0</v>
      </c>
      <c r="D2164">
        <f>'Stitching Log'!D2164</f>
        <v>0</v>
      </c>
      <c r="E2164">
        <f>'Stitching Log'!E2164</f>
        <v>0</v>
      </c>
      <c r="F2164">
        <f>'Stitching Log'!F2164</f>
        <v>0</v>
      </c>
    </row>
    <row r="2165" spans="1:6">
      <c r="A2165" s="6">
        <f>'Stitching Log'!A2165</f>
        <v>0</v>
      </c>
      <c r="B2165">
        <f>'Stitching Log'!B2165</f>
        <v>0</v>
      </c>
      <c r="C2165">
        <f>'Stitching Log'!C2165</f>
        <v>0</v>
      </c>
      <c r="D2165">
        <f>'Stitching Log'!D2165</f>
        <v>0</v>
      </c>
      <c r="E2165">
        <f>'Stitching Log'!E2165</f>
        <v>0</v>
      </c>
      <c r="F2165">
        <f>'Stitching Log'!F2165</f>
        <v>0</v>
      </c>
    </row>
    <row r="2166" spans="1:6">
      <c r="A2166" s="6">
        <f>'Stitching Log'!A2166</f>
        <v>0</v>
      </c>
      <c r="B2166">
        <f>'Stitching Log'!B2166</f>
        <v>0</v>
      </c>
      <c r="C2166">
        <f>'Stitching Log'!C2166</f>
        <v>0</v>
      </c>
      <c r="D2166">
        <f>'Stitching Log'!D2166</f>
        <v>0</v>
      </c>
      <c r="E2166">
        <f>'Stitching Log'!E2166</f>
        <v>0</v>
      </c>
      <c r="F2166">
        <f>'Stitching Log'!F2166</f>
        <v>0</v>
      </c>
    </row>
    <row r="2167" spans="1:6">
      <c r="A2167" s="6">
        <f>'Stitching Log'!A2167</f>
        <v>0</v>
      </c>
      <c r="B2167">
        <f>'Stitching Log'!B2167</f>
        <v>0</v>
      </c>
      <c r="C2167">
        <f>'Stitching Log'!C2167</f>
        <v>0</v>
      </c>
      <c r="D2167">
        <f>'Stitching Log'!D2167</f>
        <v>0</v>
      </c>
      <c r="E2167">
        <f>'Stitching Log'!E2167</f>
        <v>0</v>
      </c>
      <c r="F2167">
        <f>'Stitching Log'!F2167</f>
        <v>0</v>
      </c>
    </row>
    <row r="2168" spans="1:6">
      <c r="A2168" s="6">
        <f>'Stitching Log'!A2168</f>
        <v>0</v>
      </c>
      <c r="B2168">
        <f>'Stitching Log'!B2168</f>
        <v>0</v>
      </c>
      <c r="C2168">
        <f>'Stitching Log'!C2168</f>
        <v>0</v>
      </c>
      <c r="D2168">
        <f>'Stitching Log'!D2168</f>
        <v>0</v>
      </c>
      <c r="E2168">
        <f>'Stitching Log'!E2168</f>
        <v>0</v>
      </c>
      <c r="F2168">
        <f>'Stitching Log'!F2168</f>
        <v>0</v>
      </c>
    </row>
    <row r="2169" spans="1:6">
      <c r="A2169" s="6">
        <f>'Stitching Log'!A2169</f>
        <v>0</v>
      </c>
      <c r="B2169">
        <f>'Stitching Log'!B2169</f>
        <v>0</v>
      </c>
      <c r="C2169">
        <f>'Stitching Log'!C2169</f>
        <v>0</v>
      </c>
      <c r="D2169">
        <f>'Stitching Log'!D2169</f>
        <v>0</v>
      </c>
      <c r="E2169">
        <f>'Stitching Log'!E2169</f>
        <v>0</v>
      </c>
      <c r="F2169">
        <f>'Stitching Log'!F2169</f>
        <v>0</v>
      </c>
    </row>
    <row r="2170" spans="1:6">
      <c r="A2170" s="6">
        <f>'Stitching Log'!A2170</f>
        <v>0</v>
      </c>
      <c r="B2170">
        <f>'Stitching Log'!B2170</f>
        <v>0</v>
      </c>
      <c r="C2170">
        <f>'Stitching Log'!C2170</f>
        <v>0</v>
      </c>
      <c r="D2170">
        <f>'Stitching Log'!D2170</f>
        <v>0</v>
      </c>
      <c r="E2170">
        <f>'Stitching Log'!E2170</f>
        <v>0</v>
      </c>
      <c r="F2170">
        <f>'Stitching Log'!F2170</f>
        <v>0</v>
      </c>
    </row>
    <row r="2171" spans="1:6">
      <c r="A2171" s="6">
        <f>'Stitching Log'!A2171</f>
        <v>0</v>
      </c>
      <c r="B2171">
        <f>'Stitching Log'!B2171</f>
        <v>0</v>
      </c>
      <c r="C2171">
        <f>'Stitching Log'!C2171</f>
        <v>0</v>
      </c>
      <c r="D2171">
        <f>'Stitching Log'!D2171</f>
        <v>0</v>
      </c>
      <c r="E2171">
        <f>'Stitching Log'!E2171</f>
        <v>0</v>
      </c>
      <c r="F2171">
        <f>'Stitching Log'!F2171</f>
        <v>0</v>
      </c>
    </row>
    <row r="2172" spans="1:6">
      <c r="A2172" s="6">
        <f>'Stitching Log'!A2172</f>
        <v>0</v>
      </c>
      <c r="B2172">
        <f>'Stitching Log'!B2172</f>
        <v>0</v>
      </c>
      <c r="C2172">
        <f>'Stitching Log'!C2172</f>
        <v>0</v>
      </c>
      <c r="D2172">
        <f>'Stitching Log'!D2172</f>
        <v>0</v>
      </c>
      <c r="E2172">
        <f>'Stitching Log'!E2172</f>
        <v>0</v>
      </c>
      <c r="F2172">
        <f>'Stitching Log'!F2172</f>
        <v>0</v>
      </c>
    </row>
    <row r="2173" spans="1:6">
      <c r="A2173" s="6">
        <f>'Stitching Log'!A2173</f>
        <v>0</v>
      </c>
      <c r="B2173">
        <f>'Stitching Log'!B2173</f>
        <v>0</v>
      </c>
      <c r="C2173">
        <f>'Stitching Log'!C2173</f>
        <v>0</v>
      </c>
      <c r="D2173">
        <f>'Stitching Log'!D2173</f>
        <v>0</v>
      </c>
      <c r="E2173">
        <f>'Stitching Log'!E2173</f>
        <v>0</v>
      </c>
      <c r="F2173">
        <f>'Stitching Log'!F2173</f>
        <v>0</v>
      </c>
    </row>
    <row r="2174" spans="1:6">
      <c r="A2174" s="6">
        <f>'Stitching Log'!A2174</f>
        <v>0</v>
      </c>
      <c r="B2174">
        <f>'Stitching Log'!B2174</f>
        <v>0</v>
      </c>
      <c r="C2174">
        <f>'Stitching Log'!C2174</f>
        <v>0</v>
      </c>
      <c r="D2174">
        <f>'Stitching Log'!D2174</f>
        <v>0</v>
      </c>
      <c r="E2174">
        <f>'Stitching Log'!E2174</f>
        <v>0</v>
      </c>
      <c r="F2174">
        <f>'Stitching Log'!F2174</f>
        <v>0</v>
      </c>
    </row>
    <row r="2175" spans="1:6">
      <c r="A2175" s="6">
        <f>'Stitching Log'!A2175</f>
        <v>0</v>
      </c>
      <c r="B2175">
        <f>'Stitching Log'!B2175</f>
        <v>0</v>
      </c>
      <c r="C2175">
        <f>'Stitching Log'!C2175</f>
        <v>0</v>
      </c>
      <c r="D2175">
        <f>'Stitching Log'!D2175</f>
        <v>0</v>
      </c>
      <c r="E2175">
        <f>'Stitching Log'!E2175</f>
        <v>0</v>
      </c>
      <c r="F2175">
        <f>'Stitching Log'!F2175</f>
        <v>0</v>
      </c>
    </row>
    <row r="2176" spans="1:6">
      <c r="A2176" s="6">
        <f>'Stitching Log'!A2176</f>
        <v>0</v>
      </c>
      <c r="B2176">
        <f>'Stitching Log'!B2176</f>
        <v>0</v>
      </c>
      <c r="C2176">
        <f>'Stitching Log'!C2176</f>
        <v>0</v>
      </c>
      <c r="D2176">
        <f>'Stitching Log'!D2176</f>
        <v>0</v>
      </c>
      <c r="E2176">
        <f>'Stitching Log'!E2176</f>
        <v>0</v>
      </c>
      <c r="F2176">
        <f>'Stitching Log'!F2176</f>
        <v>0</v>
      </c>
    </row>
    <row r="2177" spans="1:6">
      <c r="A2177" s="6">
        <f>'Stitching Log'!A2177</f>
        <v>0</v>
      </c>
      <c r="B2177">
        <f>'Stitching Log'!B2177</f>
        <v>0</v>
      </c>
      <c r="C2177">
        <f>'Stitching Log'!C2177</f>
        <v>0</v>
      </c>
      <c r="D2177">
        <f>'Stitching Log'!D2177</f>
        <v>0</v>
      </c>
      <c r="E2177">
        <f>'Stitching Log'!E2177</f>
        <v>0</v>
      </c>
      <c r="F2177">
        <f>'Stitching Log'!F2177</f>
        <v>0</v>
      </c>
    </row>
    <row r="2178" spans="1:6">
      <c r="A2178" s="6">
        <f>'Stitching Log'!A2178</f>
        <v>0</v>
      </c>
      <c r="B2178">
        <f>'Stitching Log'!B2178</f>
        <v>0</v>
      </c>
      <c r="C2178">
        <f>'Stitching Log'!C2178</f>
        <v>0</v>
      </c>
      <c r="D2178">
        <f>'Stitching Log'!D2178</f>
        <v>0</v>
      </c>
      <c r="E2178">
        <f>'Stitching Log'!E2178</f>
        <v>0</v>
      </c>
      <c r="F2178">
        <f>'Stitching Log'!F2178</f>
        <v>0</v>
      </c>
    </row>
    <row r="2179" spans="1:6">
      <c r="A2179" s="6">
        <f>'Stitching Log'!A2179</f>
        <v>0</v>
      </c>
      <c r="B2179">
        <f>'Stitching Log'!B2179</f>
        <v>0</v>
      </c>
      <c r="C2179">
        <f>'Stitching Log'!C2179</f>
        <v>0</v>
      </c>
      <c r="D2179">
        <f>'Stitching Log'!D2179</f>
        <v>0</v>
      </c>
      <c r="E2179">
        <f>'Stitching Log'!E2179</f>
        <v>0</v>
      </c>
      <c r="F2179">
        <f>'Stitching Log'!F2179</f>
        <v>0</v>
      </c>
    </row>
    <row r="2180" spans="1:6">
      <c r="A2180" s="6">
        <f>'Stitching Log'!A2180</f>
        <v>0</v>
      </c>
      <c r="B2180">
        <f>'Stitching Log'!B2180</f>
        <v>0</v>
      </c>
      <c r="C2180">
        <f>'Stitching Log'!C2180</f>
        <v>0</v>
      </c>
      <c r="D2180">
        <f>'Stitching Log'!D2180</f>
        <v>0</v>
      </c>
      <c r="E2180">
        <f>'Stitching Log'!E2180</f>
        <v>0</v>
      </c>
      <c r="F2180">
        <f>'Stitching Log'!F2180</f>
        <v>0</v>
      </c>
    </row>
    <row r="2181" spans="1:6">
      <c r="A2181" s="6">
        <f>'Stitching Log'!A2181</f>
        <v>0</v>
      </c>
      <c r="B2181">
        <f>'Stitching Log'!B2181</f>
        <v>0</v>
      </c>
      <c r="C2181">
        <f>'Stitching Log'!C2181</f>
        <v>0</v>
      </c>
      <c r="D2181">
        <f>'Stitching Log'!D2181</f>
        <v>0</v>
      </c>
      <c r="E2181">
        <f>'Stitching Log'!E2181</f>
        <v>0</v>
      </c>
      <c r="F2181">
        <f>'Stitching Log'!F2181</f>
        <v>0</v>
      </c>
    </row>
    <row r="2182" spans="1:6">
      <c r="A2182" s="6">
        <f>'Stitching Log'!A2182</f>
        <v>0</v>
      </c>
      <c r="B2182">
        <f>'Stitching Log'!B2182</f>
        <v>0</v>
      </c>
      <c r="C2182">
        <f>'Stitching Log'!C2182</f>
        <v>0</v>
      </c>
      <c r="D2182">
        <f>'Stitching Log'!D2182</f>
        <v>0</v>
      </c>
      <c r="E2182">
        <f>'Stitching Log'!E2182</f>
        <v>0</v>
      </c>
      <c r="F2182">
        <f>'Stitching Log'!F2182</f>
        <v>0</v>
      </c>
    </row>
    <row r="2183" spans="1:6">
      <c r="A2183" s="6">
        <f>'Stitching Log'!A2183</f>
        <v>0</v>
      </c>
      <c r="B2183">
        <f>'Stitching Log'!B2183</f>
        <v>0</v>
      </c>
      <c r="C2183">
        <f>'Stitching Log'!C2183</f>
        <v>0</v>
      </c>
      <c r="D2183">
        <f>'Stitching Log'!D2183</f>
        <v>0</v>
      </c>
      <c r="E2183">
        <f>'Stitching Log'!E2183</f>
        <v>0</v>
      </c>
      <c r="F2183">
        <f>'Stitching Log'!F2183</f>
        <v>0</v>
      </c>
    </row>
    <row r="2184" spans="1:6">
      <c r="A2184" s="6">
        <f>'Stitching Log'!A2184</f>
        <v>0</v>
      </c>
      <c r="B2184">
        <f>'Stitching Log'!B2184</f>
        <v>0</v>
      </c>
      <c r="C2184">
        <f>'Stitching Log'!C2184</f>
        <v>0</v>
      </c>
      <c r="D2184">
        <f>'Stitching Log'!D2184</f>
        <v>0</v>
      </c>
      <c r="E2184">
        <f>'Stitching Log'!E2184</f>
        <v>0</v>
      </c>
      <c r="F2184">
        <f>'Stitching Log'!F2184</f>
        <v>0</v>
      </c>
    </row>
    <row r="2185" spans="1:6">
      <c r="A2185" s="6">
        <f>'Stitching Log'!A2185</f>
        <v>0</v>
      </c>
      <c r="B2185">
        <f>'Stitching Log'!B2185</f>
        <v>0</v>
      </c>
      <c r="C2185">
        <f>'Stitching Log'!C2185</f>
        <v>0</v>
      </c>
      <c r="D2185">
        <f>'Stitching Log'!D2185</f>
        <v>0</v>
      </c>
      <c r="E2185">
        <f>'Stitching Log'!E2185</f>
        <v>0</v>
      </c>
      <c r="F2185">
        <f>'Stitching Log'!F2185</f>
        <v>0</v>
      </c>
    </row>
    <row r="2186" spans="1:6">
      <c r="A2186" s="6">
        <f>'Stitching Log'!A2186</f>
        <v>0</v>
      </c>
      <c r="B2186">
        <f>'Stitching Log'!B2186</f>
        <v>0</v>
      </c>
      <c r="C2186">
        <f>'Stitching Log'!C2186</f>
        <v>0</v>
      </c>
      <c r="D2186">
        <f>'Stitching Log'!D2186</f>
        <v>0</v>
      </c>
      <c r="E2186">
        <f>'Stitching Log'!E2186</f>
        <v>0</v>
      </c>
      <c r="F2186">
        <f>'Stitching Log'!F2186</f>
        <v>0</v>
      </c>
    </row>
    <row r="2187" spans="1:6">
      <c r="A2187" s="6">
        <f>'Stitching Log'!A2187</f>
        <v>0</v>
      </c>
      <c r="B2187">
        <f>'Stitching Log'!B2187</f>
        <v>0</v>
      </c>
      <c r="C2187">
        <f>'Stitching Log'!C2187</f>
        <v>0</v>
      </c>
      <c r="D2187">
        <f>'Stitching Log'!D2187</f>
        <v>0</v>
      </c>
      <c r="E2187">
        <f>'Stitching Log'!E2187</f>
        <v>0</v>
      </c>
      <c r="F2187">
        <f>'Stitching Log'!F2187</f>
        <v>0</v>
      </c>
    </row>
    <row r="2188" spans="1:6">
      <c r="A2188" s="6">
        <f>'Stitching Log'!A2188</f>
        <v>0</v>
      </c>
      <c r="B2188">
        <f>'Stitching Log'!B2188</f>
        <v>0</v>
      </c>
      <c r="C2188">
        <f>'Stitching Log'!C2188</f>
        <v>0</v>
      </c>
      <c r="D2188">
        <f>'Stitching Log'!D2188</f>
        <v>0</v>
      </c>
      <c r="E2188">
        <f>'Stitching Log'!E2188</f>
        <v>0</v>
      </c>
      <c r="F2188">
        <f>'Stitching Log'!F2188</f>
        <v>0</v>
      </c>
    </row>
    <row r="2189" spans="1:6">
      <c r="A2189" s="6">
        <f>'Stitching Log'!A2189</f>
        <v>0</v>
      </c>
      <c r="B2189">
        <f>'Stitching Log'!B2189</f>
        <v>0</v>
      </c>
      <c r="C2189">
        <f>'Stitching Log'!C2189</f>
        <v>0</v>
      </c>
      <c r="D2189">
        <f>'Stitching Log'!D2189</f>
        <v>0</v>
      </c>
      <c r="E2189">
        <f>'Stitching Log'!E2189</f>
        <v>0</v>
      </c>
      <c r="F2189">
        <f>'Stitching Log'!F2189</f>
        <v>0</v>
      </c>
    </row>
    <row r="2190" spans="1:6">
      <c r="A2190" s="6">
        <f>'Stitching Log'!A2190</f>
        <v>0</v>
      </c>
      <c r="B2190">
        <f>'Stitching Log'!B2190</f>
        <v>0</v>
      </c>
      <c r="C2190">
        <f>'Stitching Log'!C2190</f>
        <v>0</v>
      </c>
      <c r="D2190">
        <f>'Stitching Log'!D2190</f>
        <v>0</v>
      </c>
      <c r="E2190">
        <f>'Stitching Log'!E2190</f>
        <v>0</v>
      </c>
      <c r="F2190">
        <f>'Stitching Log'!F2190</f>
        <v>0</v>
      </c>
    </row>
    <row r="2191" spans="1:6">
      <c r="A2191" s="6">
        <f>'Stitching Log'!A2191</f>
        <v>0</v>
      </c>
      <c r="B2191">
        <f>'Stitching Log'!B2191</f>
        <v>0</v>
      </c>
      <c r="C2191">
        <f>'Stitching Log'!C2191</f>
        <v>0</v>
      </c>
      <c r="D2191">
        <f>'Stitching Log'!D2191</f>
        <v>0</v>
      </c>
      <c r="E2191">
        <f>'Stitching Log'!E2191</f>
        <v>0</v>
      </c>
      <c r="F2191">
        <f>'Stitching Log'!F2191</f>
        <v>0</v>
      </c>
    </row>
    <row r="2192" spans="1:6">
      <c r="A2192" s="6">
        <f>'Stitching Log'!A2192</f>
        <v>0</v>
      </c>
      <c r="B2192">
        <f>'Stitching Log'!B2192</f>
        <v>0</v>
      </c>
      <c r="C2192">
        <f>'Stitching Log'!C2192</f>
        <v>0</v>
      </c>
      <c r="D2192">
        <f>'Stitching Log'!D2192</f>
        <v>0</v>
      </c>
      <c r="E2192">
        <f>'Stitching Log'!E2192</f>
        <v>0</v>
      </c>
      <c r="F2192">
        <f>'Stitching Log'!F2192</f>
        <v>0</v>
      </c>
    </row>
    <row r="2193" spans="1:6">
      <c r="A2193" s="6">
        <f>'Stitching Log'!A2193</f>
        <v>0</v>
      </c>
      <c r="B2193">
        <f>'Stitching Log'!B2193</f>
        <v>0</v>
      </c>
      <c r="C2193">
        <f>'Stitching Log'!C2193</f>
        <v>0</v>
      </c>
      <c r="D2193">
        <f>'Stitching Log'!D2193</f>
        <v>0</v>
      </c>
      <c r="E2193">
        <f>'Stitching Log'!E2193</f>
        <v>0</v>
      </c>
      <c r="F2193">
        <f>'Stitching Log'!F2193</f>
        <v>0</v>
      </c>
    </row>
    <row r="2194" spans="1:6">
      <c r="A2194" s="6">
        <f>'Stitching Log'!A2194</f>
        <v>0</v>
      </c>
      <c r="B2194">
        <f>'Stitching Log'!B2194</f>
        <v>0</v>
      </c>
      <c r="C2194">
        <f>'Stitching Log'!C2194</f>
        <v>0</v>
      </c>
      <c r="D2194">
        <f>'Stitching Log'!D2194</f>
        <v>0</v>
      </c>
      <c r="E2194">
        <f>'Stitching Log'!E2194</f>
        <v>0</v>
      </c>
      <c r="F2194">
        <f>'Stitching Log'!F2194</f>
        <v>0</v>
      </c>
    </row>
    <row r="2195" spans="1:6">
      <c r="A2195" s="6">
        <f>'Stitching Log'!A2195</f>
        <v>0</v>
      </c>
      <c r="B2195">
        <f>'Stitching Log'!B2195</f>
        <v>0</v>
      </c>
      <c r="C2195">
        <f>'Stitching Log'!C2195</f>
        <v>0</v>
      </c>
      <c r="D2195">
        <f>'Stitching Log'!D2195</f>
        <v>0</v>
      </c>
      <c r="E2195">
        <f>'Stitching Log'!E2195</f>
        <v>0</v>
      </c>
      <c r="F2195">
        <f>'Stitching Log'!F2195</f>
        <v>0</v>
      </c>
    </row>
    <row r="2196" spans="1:6">
      <c r="A2196" s="6">
        <f>'Stitching Log'!A2196</f>
        <v>0</v>
      </c>
      <c r="B2196">
        <f>'Stitching Log'!B2196</f>
        <v>0</v>
      </c>
      <c r="C2196">
        <f>'Stitching Log'!C2196</f>
        <v>0</v>
      </c>
      <c r="D2196">
        <f>'Stitching Log'!D2196</f>
        <v>0</v>
      </c>
      <c r="E2196">
        <f>'Stitching Log'!E2196</f>
        <v>0</v>
      </c>
      <c r="F2196">
        <f>'Stitching Log'!F2196</f>
        <v>0</v>
      </c>
    </row>
    <row r="2197" spans="1:6">
      <c r="A2197" s="6">
        <f>'Stitching Log'!A2197</f>
        <v>0</v>
      </c>
      <c r="B2197">
        <f>'Stitching Log'!B2197</f>
        <v>0</v>
      </c>
      <c r="C2197">
        <f>'Stitching Log'!C2197</f>
        <v>0</v>
      </c>
      <c r="D2197">
        <f>'Stitching Log'!D2197</f>
        <v>0</v>
      </c>
      <c r="E2197">
        <f>'Stitching Log'!E2197</f>
        <v>0</v>
      </c>
      <c r="F2197">
        <f>'Stitching Log'!F2197</f>
        <v>0</v>
      </c>
    </row>
    <row r="2198" spans="1:6">
      <c r="A2198" s="6">
        <f>'Stitching Log'!A2198</f>
        <v>0</v>
      </c>
      <c r="B2198">
        <f>'Stitching Log'!B2198</f>
        <v>0</v>
      </c>
      <c r="C2198">
        <f>'Stitching Log'!C2198</f>
        <v>0</v>
      </c>
      <c r="D2198">
        <f>'Stitching Log'!D2198</f>
        <v>0</v>
      </c>
      <c r="E2198">
        <f>'Stitching Log'!E2198</f>
        <v>0</v>
      </c>
      <c r="F2198">
        <f>'Stitching Log'!F2198</f>
        <v>0</v>
      </c>
    </row>
    <row r="2199" spans="1:6">
      <c r="A2199" s="6">
        <f>'Stitching Log'!A2199</f>
        <v>0</v>
      </c>
      <c r="B2199">
        <f>'Stitching Log'!B2199</f>
        <v>0</v>
      </c>
      <c r="C2199">
        <f>'Stitching Log'!C2199</f>
        <v>0</v>
      </c>
      <c r="D2199">
        <f>'Stitching Log'!D2199</f>
        <v>0</v>
      </c>
      <c r="E2199">
        <f>'Stitching Log'!E2199</f>
        <v>0</v>
      </c>
      <c r="F2199">
        <f>'Stitching Log'!F2199</f>
        <v>0</v>
      </c>
    </row>
    <row r="2200" spans="1:6">
      <c r="A2200" s="6">
        <f>'Stitching Log'!A2200</f>
        <v>0</v>
      </c>
      <c r="B2200">
        <f>'Stitching Log'!B2200</f>
        <v>0</v>
      </c>
      <c r="C2200">
        <f>'Stitching Log'!C2200</f>
        <v>0</v>
      </c>
      <c r="D2200">
        <f>'Stitching Log'!D2200</f>
        <v>0</v>
      </c>
      <c r="E2200">
        <f>'Stitching Log'!E2200</f>
        <v>0</v>
      </c>
      <c r="F2200">
        <f>'Stitching Log'!F2200</f>
        <v>0</v>
      </c>
    </row>
    <row r="2201" spans="1:6">
      <c r="A2201" s="6">
        <f>'Stitching Log'!A2201</f>
        <v>0</v>
      </c>
      <c r="B2201">
        <f>'Stitching Log'!B2201</f>
        <v>0</v>
      </c>
      <c r="C2201">
        <f>'Stitching Log'!C2201</f>
        <v>0</v>
      </c>
      <c r="D2201">
        <f>'Stitching Log'!D2201</f>
        <v>0</v>
      </c>
      <c r="E2201">
        <f>'Stitching Log'!E2201</f>
        <v>0</v>
      </c>
      <c r="F2201">
        <f>'Stitching Log'!F2201</f>
        <v>0</v>
      </c>
    </row>
    <row r="2202" spans="1:6">
      <c r="A2202" s="6">
        <f>'Stitching Log'!A2202</f>
        <v>0</v>
      </c>
      <c r="B2202">
        <f>'Stitching Log'!B2202</f>
        <v>0</v>
      </c>
      <c r="C2202">
        <f>'Stitching Log'!C2202</f>
        <v>0</v>
      </c>
      <c r="D2202">
        <f>'Stitching Log'!D2202</f>
        <v>0</v>
      </c>
      <c r="E2202">
        <f>'Stitching Log'!E2202</f>
        <v>0</v>
      </c>
      <c r="F2202">
        <f>'Stitching Log'!F2202</f>
        <v>0</v>
      </c>
    </row>
    <row r="2203" spans="1:6">
      <c r="A2203" s="6">
        <f>'Stitching Log'!A2203</f>
        <v>0</v>
      </c>
      <c r="B2203">
        <f>'Stitching Log'!B2203</f>
        <v>0</v>
      </c>
      <c r="C2203">
        <f>'Stitching Log'!C2203</f>
        <v>0</v>
      </c>
      <c r="D2203">
        <f>'Stitching Log'!D2203</f>
        <v>0</v>
      </c>
      <c r="E2203">
        <f>'Stitching Log'!E2203</f>
        <v>0</v>
      </c>
      <c r="F2203">
        <f>'Stitching Log'!F2203</f>
        <v>0</v>
      </c>
    </row>
    <row r="2204" spans="1:6">
      <c r="A2204" s="6">
        <f>'Stitching Log'!A2204</f>
        <v>0</v>
      </c>
      <c r="B2204">
        <f>'Stitching Log'!B2204</f>
        <v>0</v>
      </c>
      <c r="C2204">
        <f>'Stitching Log'!C2204</f>
        <v>0</v>
      </c>
      <c r="D2204">
        <f>'Stitching Log'!D2204</f>
        <v>0</v>
      </c>
      <c r="E2204">
        <f>'Stitching Log'!E2204</f>
        <v>0</v>
      </c>
      <c r="F2204">
        <f>'Stitching Log'!F2204</f>
        <v>0</v>
      </c>
    </row>
    <row r="2205" spans="1:6">
      <c r="A2205" s="6">
        <f>'Stitching Log'!A2205</f>
        <v>0</v>
      </c>
      <c r="B2205">
        <f>'Stitching Log'!B2205</f>
        <v>0</v>
      </c>
      <c r="C2205">
        <f>'Stitching Log'!C2205</f>
        <v>0</v>
      </c>
      <c r="D2205">
        <f>'Stitching Log'!D2205</f>
        <v>0</v>
      </c>
      <c r="E2205">
        <f>'Stitching Log'!E2205</f>
        <v>0</v>
      </c>
      <c r="F2205">
        <f>'Stitching Log'!F2205</f>
        <v>0</v>
      </c>
    </row>
    <row r="2206" spans="1:6">
      <c r="A2206" s="6">
        <f>'Stitching Log'!A2206</f>
        <v>0</v>
      </c>
      <c r="B2206">
        <f>'Stitching Log'!B2206</f>
        <v>0</v>
      </c>
      <c r="C2206">
        <f>'Stitching Log'!C2206</f>
        <v>0</v>
      </c>
      <c r="D2206">
        <f>'Stitching Log'!D2206</f>
        <v>0</v>
      </c>
      <c r="E2206">
        <f>'Stitching Log'!E2206</f>
        <v>0</v>
      </c>
      <c r="F2206">
        <f>'Stitching Log'!F2206</f>
        <v>0</v>
      </c>
    </row>
    <row r="2207" spans="1:6">
      <c r="A2207" s="6">
        <f>'Stitching Log'!A2207</f>
        <v>0</v>
      </c>
      <c r="B2207">
        <f>'Stitching Log'!B2207</f>
        <v>0</v>
      </c>
      <c r="C2207">
        <f>'Stitching Log'!C2207</f>
        <v>0</v>
      </c>
      <c r="D2207">
        <f>'Stitching Log'!D2207</f>
        <v>0</v>
      </c>
      <c r="E2207">
        <f>'Stitching Log'!E2207</f>
        <v>0</v>
      </c>
      <c r="F2207">
        <f>'Stitching Log'!F2207</f>
        <v>0</v>
      </c>
    </row>
    <row r="2208" spans="1:6">
      <c r="A2208" s="6">
        <f>'Stitching Log'!A2208</f>
        <v>0</v>
      </c>
      <c r="B2208">
        <f>'Stitching Log'!B2208</f>
        <v>0</v>
      </c>
      <c r="C2208">
        <f>'Stitching Log'!C2208</f>
        <v>0</v>
      </c>
      <c r="D2208">
        <f>'Stitching Log'!D2208</f>
        <v>0</v>
      </c>
      <c r="E2208">
        <f>'Stitching Log'!E2208</f>
        <v>0</v>
      </c>
      <c r="F2208">
        <f>'Stitching Log'!F2208</f>
        <v>0</v>
      </c>
    </row>
    <row r="2209" spans="1:6">
      <c r="A2209" s="6">
        <f>'Stitching Log'!A2209</f>
        <v>0</v>
      </c>
      <c r="B2209">
        <f>'Stitching Log'!B2209</f>
        <v>0</v>
      </c>
      <c r="C2209">
        <f>'Stitching Log'!C2209</f>
        <v>0</v>
      </c>
      <c r="D2209">
        <f>'Stitching Log'!D2209</f>
        <v>0</v>
      </c>
      <c r="E2209">
        <f>'Stitching Log'!E2209</f>
        <v>0</v>
      </c>
      <c r="F2209">
        <f>'Stitching Log'!F2209</f>
        <v>0</v>
      </c>
    </row>
    <row r="2210" spans="1:6">
      <c r="A2210" s="6">
        <f>'Stitching Log'!A2210</f>
        <v>0</v>
      </c>
      <c r="B2210">
        <f>'Stitching Log'!B2210</f>
        <v>0</v>
      </c>
      <c r="C2210">
        <f>'Stitching Log'!C2210</f>
        <v>0</v>
      </c>
      <c r="D2210">
        <f>'Stitching Log'!D2210</f>
        <v>0</v>
      </c>
      <c r="E2210">
        <f>'Stitching Log'!E2210</f>
        <v>0</v>
      </c>
      <c r="F2210">
        <f>'Stitching Log'!F2210</f>
        <v>0</v>
      </c>
    </row>
    <row r="2211" spans="1:6">
      <c r="A2211" s="6">
        <f>'Stitching Log'!A2211</f>
        <v>0</v>
      </c>
      <c r="B2211">
        <f>'Stitching Log'!B2211</f>
        <v>0</v>
      </c>
      <c r="C2211">
        <f>'Stitching Log'!C2211</f>
        <v>0</v>
      </c>
      <c r="D2211">
        <f>'Stitching Log'!D2211</f>
        <v>0</v>
      </c>
      <c r="E2211">
        <f>'Stitching Log'!E2211</f>
        <v>0</v>
      </c>
      <c r="F2211">
        <f>'Stitching Log'!F2211</f>
        <v>0</v>
      </c>
    </row>
    <row r="2212" spans="1:6">
      <c r="A2212" s="6">
        <f>'Stitching Log'!A2212</f>
        <v>0</v>
      </c>
      <c r="B2212">
        <f>'Stitching Log'!B2212</f>
        <v>0</v>
      </c>
      <c r="C2212">
        <f>'Stitching Log'!C2212</f>
        <v>0</v>
      </c>
      <c r="D2212">
        <f>'Stitching Log'!D2212</f>
        <v>0</v>
      </c>
      <c r="E2212">
        <f>'Stitching Log'!E2212</f>
        <v>0</v>
      </c>
      <c r="F2212">
        <f>'Stitching Log'!F2212</f>
        <v>0</v>
      </c>
    </row>
    <row r="2213" spans="1:6">
      <c r="A2213" s="6">
        <f>'Stitching Log'!A2213</f>
        <v>0</v>
      </c>
      <c r="B2213">
        <f>'Stitching Log'!B2213</f>
        <v>0</v>
      </c>
      <c r="C2213">
        <f>'Stitching Log'!C2213</f>
        <v>0</v>
      </c>
      <c r="D2213">
        <f>'Stitching Log'!D2213</f>
        <v>0</v>
      </c>
      <c r="E2213">
        <f>'Stitching Log'!E2213</f>
        <v>0</v>
      </c>
      <c r="F2213">
        <f>'Stitching Log'!F2213</f>
        <v>0</v>
      </c>
    </row>
    <row r="2214" spans="1:6">
      <c r="A2214" s="6">
        <f>'Stitching Log'!A2214</f>
        <v>0</v>
      </c>
      <c r="B2214">
        <f>'Stitching Log'!B2214</f>
        <v>0</v>
      </c>
      <c r="C2214">
        <f>'Stitching Log'!C2214</f>
        <v>0</v>
      </c>
      <c r="D2214">
        <f>'Stitching Log'!D2214</f>
        <v>0</v>
      </c>
      <c r="E2214">
        <f>'Stitching Log'!E2214</f>
        <v>0</v>
      </c>
      <c r="F2214">
        <f>'Stitching Log'!F2214</f>
        <v>0</v>
      </c>
    </row>
    <row r="2215" spans="1:6">
      <c r="A2215" s="6">
        <f>'Stitching Log'!A2215</f>
        <v>0</v>
      </c>
      <c r="B2215">
        <f>'Stitching Log'!B2215</f>
        <v>0</v>
      </c>
      <c r="C2215">
        <f>'Stitching Log'!C2215</f>
        <v>0</v>
      </c>
      <c r="D2215">
        <f>'Stitching Log'!D2215</f>
        <v>0</v>
      </c>
      <c r="E2215">
        <f>'Stitching Log'!E2215</f>
        <v>0</v>
      </c>
      <c r="F2215">
        <f>'Stitching Log'!F2215</f>
        <v>0</v>
      </c>
    </row>
    <row r="2216" spans="1:6">
      <c r="A2216" s="6">
        <f>'Stitching Log'!A2216</f>
        <v>0</v>
      </c>
      <c r="B2216">
        <f>'Stitching Log'!B2216</f>
        <v>0</v>
      </c>
      <c r="C2216">
        <f>'Stitching Log'!C2216</f>
        <v>0</v>
      </c>
      <c r="D2216">
        <f>'Stitching Log'!D2216</f>
        <v>0</v>
      </c>
      <c r="E2216">
        <f>'Stitching Log'!E2216</f>
        <v>0</v>
      </c>
      <c r="F2216">
        <f>'Stitching Log'!F2216</f>
        <v>0</v>
      </c>
    </row>
    <row r="2217" spans="1:6">
      <c r="A2217" s="6">
        <f>'Stitching Log'!A2217</f>
        <v>0</v>
      </c>
      <c r="B2217">
        <f>'Stitching Log'!B2217</f>
        <v>0</v>
      </c>
      <c r="C2217">
        <f>'Stitching Log'!C2217</f>
        <v>0</v>
      </c>
      <c r="D2217">
        <f>'Stitching Log'!D2217</f>
        <v>0</v>
      </c>
      <c r="E2217">
        <f>'Stitching Log'!E2217</f>
        <v>0</v>
      </c>
      <c r="F2217">
        <f>'Stitching Log'!F2217</f>
        <v>0</v>
      </c>
    </row>
    <row r="2218" spans="1:6">
      <c r="A2218" s="6">
        <f>'Stitching Log'!A2218</f>
        <v>0</v>
      </c>
      <c r="B2218">
        <f>'Stitching Log'!B2218</f>
        <v>0</v>
      </c>
      <c r="C2218">
        <f>'Stitching Log'!C2218</f>
        <v>0</v>
      </c>
      <c r="D2218">
        <f>'Stitching Log'!D2218</f>
        <v>0</v>
      </c>
      <c r="E2218">
        <f>'Stitching Log'!E2218</f>
        <v>0</v>
      </c>
      <c r="F2218">
        <f>'Stitching Log'!F2218</f>
        <v>0</v>
      </c>
    </row>
    <row r="2219" spans="1:6">
      <c r="A2219" s="6">
        <f>'Stitching Log'!A2219</f>
        <v>0</v>
      </c>
      <c r="B2219">
        <f>'Stitching Log'!B2219</f>
        <v>0</v>
      </c>
      <c r="C2219">
        <f>'Stitching Log'!C2219</f>
        <v>0</v>
      </c>
      <c r="D2219">
        <f>'Stitching Log'!D2219</f>
        <v>0</v>
      </c>
      <c r="E2219">
        <f>'Stitching Log'!E2219</f>
        <v>0</v>
      </c>
      <c r="F2219">
        <f>'Stitching Log'!F2219</f>
        <v>0</v>
      </c>
    </row>
    <row r="2220" spans="1:6">
      <c r="A2220" s="6">
        <f>'Stitching Log'!A2220</f>
        <v>0</v>
      </c>
      <c r="B2220">
        <f>'Stitching Log'!B2220</f>
        <v>0</v>
      </c>
      <c r="C2220">
        <f>'Stitching Log'!C2220</f>
        <v>0</v>
      </c>
      <c r="D2220">
        <f>'Stitching Log'!D2220</f>
        <v>0</v>
      </c>
      <c r="E2220">
        <f>'Stitching Log'!E2220</f>
        <v>0</v>
      </c>
      <c r="F2220">
        <f>'Stitching Log'!F2220</f>
        <v>0</v>
      </c>
    </row>
    <row r="2221" spans="1:6">
      <c r="A2221" s="6">
        <f>'Stitching Log'!A2221</f>
        <v>0</v>
      </c>
      <c r="B2221">
        <f>'Stitching Log'!B2221</f>
        <v>0</v>
      </c>
      <c r="C2221">
        <f>'Stitching Log'!C2221</f>
        <v>0</v>
      </c>
      <c r="D2221">
        <f>'Stitching Log'!D2221</f>
        <v>0</v>
      </c>
      <c r="E2221">
        <f>'Stitching Log'!E2221</f>
        <v>0</v>
      </c>
      <c r="F2221">
        <f>'Stitching Log'!F2221</f>
        <v>0</v>
      </c>
    </row>
    <row r="2222" spans="1:6">
      <c r="A2222" s="6">
        <f>'Stitching Log'!A2222</f>
        <v>0</v>
      </c>
      <c r="B2222">
        <f>'Stitching Log'!B2222</f>
        <v>0</v>
      </c>
      <c r="C2222">
        <f>'Stitching Log'!C2222</f>
        <v>0</v>
      </c>
      <c r="D2222">
        <f>'Stitching Log'!D2222</f>
        <v>0</v>
      </c>
      <c r="E2222">
        <f>'Stitching Log'!E2222</f>
        <v>0</v>
      </c>
      <c r="F2222">
        <f>'Stitching Log'!F2222</f>
        <v>0</v>
      </c>
    </row>
    <row r="2223" spans="1:6">
      <c r="A2223" s="6">
        <f>'Stitching Log'!A2223</f>
        <v>0</v>
      </c>
      <c r="B2223">
        <f>'Stitching Log'!B2223</f>
        <v>0</v>
      </c>
      <c r="C2223">
        <f>'Stitching Log'!C2223</f>
        <v>0</v>
      </c>
      <c r="D2223">
        <f>'Stitching Log'!D2223</f>
        <v>0</v>
      </c>
      <c r="E2223">
        <f>'Stitching Log'!E2223</f>
        <v>0</v>
      </c>
      <c r="F2223">
        <f>'Stitching Log'!F2223</f>
        <v>0</v>
      </c>
    </row>
    <row r="2224" spans="1:6">
      <c r="A2224" s="6">
        <f>'Stitching Log'!A2224</f>
        <v>0</v>
      </c>
      <c r="B2224">
        <f>'Stitching Log'!B2224</f>
        <v>0</v>
      </c>
      <c r="C2224">
        <f>'Stitching Log'!C2224</f>
        <v>0</v>
      </c>
      <c r="D2224">
        <f>'Stitching Log'!D2224</f>
        <v>0</v>
      </c>
      <c r="E2224">
        <f>'Stitching Log'!E2224</f>
        <v>0</v>
      </c>
      <c r="F2224">
        <f>'Stitching Log'!F2224</f>
        <v>0</v>
      </c>
    </row>
    <row r="2225" spans="1:6">
      <c r="A2225" s="6">
        <f>'Stitching Log'!A2225</f>
        <v>0</v>
      </c>
      <c r="B2225">
        <f>'Stitching Log'!B2225</f>
        <v>0</v>
      </c>
      <c r="C2225">
        <f>'Stitching Log'!C2225</f>
        <v>0</v>
      </c>
      <c r="D2225">
        <f>'Stitching Log'!D2225</f>
        <v>0</v>
      </c>
      <c r="E2225">
        <f>'Stitching Log'!E2225</f>
        <v>0</v>
      </c>
      <c r="F2225">
        <f>'Stitching Log'!F2225</f>
        <v>0</v>
      </c>
    </row>
    <row r="2226" spans="1:6">
      <c r="A2226" s="6">
        <f>'Stitching Log'!A2226</f>
        <v>0</v>
      </c>
      <c r="B2226">
        <f>'Stitching Log'!B2226</f>
        <v>0</v>
      </c>
      <c r="C2226">
        <f>'Stitching Log'!C2226</f>
        <v>0</v>
      </c>
      <c r="D2226">
        <f>'Stitching Log'!D2226</f>
        <v>0</v>
      </c>
      <c r="E2226">
        <f>'Stitching Log'!E2226</f>
        <v>0</v>
      </c>
      <c r="F2226">
        <f>'Stitching Log'!F2226</f>
        <v>0</v>
      </c>
    </row>
    <row r="2227" spans="1:6">
      <c r="A2227" s="6">
        <f>'Stitching Log'!A2227</f>
        <v>0</v>
      </c>
      <c r="B2227">
        <f>'Stitching Log'!B2227</f>
        <v>0</v>
      </c>
      <c r="C2227">
        <f>'Stitching Log'!C2227</f>
        <v>0</v>
      </c>
      <c r="D2227">
        <f>'Stitching Log'!D2227</f>
        <v>0</v>
      </c>
      <c r="E2227">
        <f>'Stitching Log'!E2227</f>
        <v>0</v>
      </c>
      <c r="F2227">
        <f>'Stitching Log'!F2227</f>
        <v>0</v>
      </c>
    </row>
    <row r="2228" spans="1:6">
      <c r="A2228" s="6">
        <f>'Stitching Log'!A2228</f>
        <v>0</v>
      </c>
      <c r="B2228">
        <f>'Stitching Log'!B2228</f>
        <v>0</v>
      </c>
      <c r="C2228">
        <f>'Stitching Log'!C2228</f>
        <v>0</v>
      </c>
      <c r="D2228">
        <f>'Stitching Log'!D2228</f>
        <v>0</v>
      </c>
      <c r="E2228">
        <f>'Stitching Log'!E2228</f>
        <v>0</v>
      </c>
      <c r="F2228">
        <f>'Stitching Log'!F2228</f>
        <v>0</v>
      </c>
    </row>
    <row r="2229" spans="1:6">
      <c r="A2229" s="6">
        <f>'Stitching Log'!A2229</f>
        <v>0</v>
      </c>
      <c r="B2229">
        <f>'Stitching Log'!B2229</f>
        <v>0</v>
      </c>
      <c r="C2229">
        <f>'Stitching Log'!C2229</f>
        <v>0</v>
      </c>
      <c r="D2229">
        <f>'Stitching Log'!D2229</f>
        <v>0</v>
      </c>
      <c r="E2229">
        <f>'Stitching Log'!E2229</f>
        <v>0</v>
      </c>
      <c r="F2229">
        <f>'Stitching Log'!F2229</f>
        <v>0</v>
      </c>
    </row>
    <row r="2230" spans="1:6">
      <c r="A2230" s="6">
        <f>'Stitching Log'!A2230</f>
        <v>0</v>
      </c>
      <c r="B2230">
        <f>'Stitching Log'!B2230</f>
        <v>0</v>
      </c>
      <c r="C2230">
        <f>'Stitching Log'!C2230</f>
        <v>0</v>
      </c>
      <c r="D2230">
        <f>'Stitching Log'!D2230</f>
        <v>0</v>
      </c>
      <c r="E2230">
        <f>'Stitching Log'!E2230</f>
        <v>0</v>
      </c>
      <c r="F2230">
        <f>'Stitching Log'!F2230</f>
        <v>0</v>
      </c>
    </row>
    <row r="2231" spans="1:6">
      <c r="A2231" s="6">
        <f>'Stitching Log'!A2231</f>
        <v>0</v>
      </c>
      <c r="B2231">
        <f>'Stitching Log'!B2231</f>
        <v>0</v>
      </c>
      <c r="C2231">
        <f>'Stitching Log'!C2231</f>
        <v>0</v>
      </c>
      <c r="D2231">
        <f>'Stitching Log'!D2231</f>
        <v>0</v>
      </c>
      <c r="E2231">
        <f>'Stitching Log'!E2231</f>
        <v>0</v>
      </c>
      <c r="F2231">
        <f>'Stitching Log'!F2231</f>
        <v>0</v>
      </c>
    </row>
    <row r="2232" spans="1:6">
      <c r="A2232" s="6">
        <f>'Stitching Log'!A2232</f>
        <v>0</v>
      </c>
      <c r="B2232">
        <f>'Stitching Log'!B2232</f>
        <v>0</v>
      </c>
      <c r="C2232">
        <f>'Stitching Log'!C2232</f>
        <v>0</v>
      </c>
      <c r="D2232">
        <f>'Stitching Log'!D2232</f>
        <v>0</v>
      </c>
      <c r="E2232">
        <f>'Stitching Log'!E2232</f>
        <v>0</v>
      </c>
      <c r="F2232">
        <f>'Stitching Log'!F2232</f>
        <v>0</v>
      </c>
    </row>
    <row r="2233" spans="1:6">
      <c r="A2233" s="6">
        <f>'Stitching Log'!A2233</f>
        <v>0</v>
      </c>
      <c r="B2233">
        <f>'Stitching Log'!B2233</f>
        <v>0</v>
      </c>
      <c r="C2233">
        <f>'Stitching Log'!C2233</f>
        <v>0</v>
      </c>
      <c r="D2233">
        <f>'Stitching Log'!D2233</f>
        <v>0</v>
      </c>
      <c r="E2233">
        <f>'Stitching Log'!E2233</f>
        <v>0</v>
      </c>
      <c r="F2233">
        <f>'Stitching Log'!F2233</f>
        <v>0</v>
      </c>
    </row>
    <row r="2234" spans="1:6">
      <c r="A2234" s="6">
        <f>'Stitching Log'!A2234</f>
        <v>0</v>
      </c>
      <c r="B2234">
        <f>'Stitching Log'!B2234</f>
        <v>0</v>
      </c>
      <c r="C2234">
        <f>'Stitching Log'!C2234</f>
        <v>0</v>
      </c>
      <c r="D2234">
        <f>'Stitching Log'!D2234</f>
        <v>0</v>
      </c>
      <c r="E2234">
        <f>'Stitching Log'!E2234</f>
        <v>0</v>
      </c>
      <c r="F2234">
        <f>'Stitching Log'!F2234</f>
        <v>0</v>
      </c>
    </row>
    <row r="2235" spans="1:6">
      <c r="A2235" s="6">
        <f>'Stitching Log'!A2235</f>
        <v>0</v>
      </c>
      <c r="B2235">
        <f>'Stitching Log'!B2235</f>
        <v>0</v>
      </c>
      <c r="C2235">
        <f>'Stitching Log'!C2235</f>
        <v>0</v>
      </c>
      <c r="D2235">
        <f>'Stitching Log'!D2235</f>
        <v>0</v>
      </c>
      <c r="E2235">
        <f>'Stitching Log'!E2235</f>
        <v>0</v>
      </c>
      <c r="F2235">
        <f>'Stitching Log'!F2235</f>
        <v>0</v>
      </c>
    </row>
    <row r="2236" spans="1:6">
      <c r="A2236" s="6">
        <f>'Stitching Log'!A2236</f>
        <v>0</v>
      </c>
      <c r="B2236">
        <f>'Stitching Log'!B2236</f>
        <v>0</v>
      </c>
      <c r="C2236">
        <f>'Stitching Log'!C2236</f>
        <v>0</v>
      </c>
      <c r="D2236">
        <f>'Stitching Log'!D2236</f>
        <v>0</v>
      </c>
      <c r="E2236">
        <f>'Stitching Log'!E2236</f>
        <v>0</v>
      </c>
      <c r="F2236">
        <f>'Stitching Log'!F2236</f>
        <v>0</v>
      </c>
    </row>
    <row r="2237" spans="1:6">
      <c r="A2237" s="6">
        <f>'Stitching Log'!A2237</f>
        <v>0</v>
      </c>
      <c r="B2237">
        <f>'Stitching Log'!B2237</f>
        <v>0</v>
      </c>
      <c r="C2237">
        <f>'Stitching Log'!C2237</f>
        <v>0</v>
      </c>
      <c r="D2237">
        <f>'Stitching Log'!D2237</f>
        <v>0</v>
      </c>
      <c r="E2237">
        <f>'Stitching Log'!E2237</f>
        <v>0</v>
      </c>
      <c r="F2237">
        <f>'Stitching Log'!F2237</f>
        <v>0</v>
      </c>
    </row>
    <row r="2238" spans="1:6">
      <c r="A2238" s="6">
        <f>'Stitching Log'!A2238</f>
        <v>0</v>
      </c>
      <c r="B2238">
        <f>'Stitching Log'!B2238</f>
        <v>0</v>
      </c>
      <c r="C2238">
        <f>'Stitching Log'!C2238</f>
        <v>0</v>
      </c>
      <c r="D2238">
        <f>'Stitching Log'!D2238</f>
        <v>0</v>
      </c>
      <c r="E2238">
        <f>'Stitching Log'!E2238</f>
        <v>0</v>
      </c>
      <c r="F2238">
        <f>'Stitching Log'!F2238</f>
        <v>0</v>
      </c>
    </row>
    <row r="2239" spans="1:6">
      <c r="A2239" s="6">
        <f>'Stitching Log'!A2239</f>
        <v>0</v>
      </c>
      <c r="B2239">
        <f>'Stitching Log'!B2239</f>
        <v>0</v>
      </c>
      <c r="C2239">
        <f>'Stitching Log'!C2239</f>
        <v>0</v>
      </c>
      <c r="D2239">
        <f>'Stitching Log'!D2239</f>
        <v>0</v>
      </c>
      <c r="E2239">
        <f>'Stitching Log'!E2239</f>
        <v>0</v>
      </c>
      <c r="F2239">
        <f>'Stitching Log'!F2239</f>
        <v>0</v>
      </c>
    </row>
    <row r="2240" spans="1:6">
      <c r="A2240" s="6">
        <f>'Stitching Log'!A2240</f>
        <v>0</v>
      </c>
      <c r="B2240">
        <f>'Stitching Log'!B2240</f>
        <v>0</v>
      </c>
      <c r="C2240">
        <f>'Stitching Log'!C2240</f>
        <v>0</v>
      </c>
      <c r="D2240">
        <f>'Stitching Log'!D2240</f>
        <v>0</v>
      </c>
      <c r="E2240">
        <f>'Stitching Log'!E2240</f>
        <v>0</v>
      </c>
      <c r="F2240">
        <f>'Stitching Log'!F2240</f>
        <v>0</v>
      </c>
    </row>
    <row r="2241" spans="1:6">
      <c r="A2241" s="6">
        <f>'Stitching Log'!A2241</f>
        <v>0</v>
      </c>
      <c r="B2241">
        <f>'Stitching Log'!B2241</f>
        <v>0</v>
      </c>
      <c r="C2241">
        <f>'Stitching Log'!C2241</f>
        <v>0</v>
      </c>
      <c r="D2241">
        <f>'Stitching Log'!D2241</f>
        <v>0</v>
      </c>
      <c r="E2241">
        <f>'Stitching Log'!E2241</f>
        <v>0</v>
      </c>
      <c r="F2241">
        <f>'Stitching Log'!F2241</f>
        <v>0</v>
      </c>
    </row>
    <row r="2242" spans="1:6">
      <c r="A2242" s="6">
        <f>'Stitching Log'!A2242</f>
        <v>0</v>
      </c>
      <c r="B2242">
        <f>'Stitching Log'!B2242</f>
        <v>0</v>
      </c>
      <c r="C2242">
        <f>'Stitching Log'!C2242</f>
        <v>0</v>
      </c>
      <c r="D2242">
        <f>'Stitching Log'!D2242</f>
        <v>0</v>
      </c>
      <c r="E2242">
        <f>'Stitching Log'!E2242</f>
        <v>0</v>
      </c>
      <c r="F2242">
        <f>'Stitching Log'!F2242</f>
        <v>0</v>
      </c>
    </row>
    <row r="2243" spans="1:6">
      <c r="A2243" s="6">
        <f>'Stitching Log'!A2243</f>
        <v>0</v>
      </c>
      <c r="B2243">
        <f>'Stitching Log'!B2243</f>
        <v>0</v>
      </c>
      <c r="C2243">
        <f>'Stitching Log'!C2243</f>
        <v>0</v>
      </c>
      <c r="D2243">
        <f>'Stitching Log'!D2243</f>
        <v>0</v>
      </c>
      <c r="E2243">
        <f>'Stitching Log'!E2243</f>
        <v>0</v>
      </c>
      <c r="F2243">
        <f>'Stitching Log'!F2243</f>
        <v>0</v>
      </c>
    </row>
    <row r="2244" spans="1:6">
      <c r="A2244" s="6">
        <f>'Stitching Log'!A2244</f>
        <v>0</v>
      </c>
      <c r="B2244">
        <f>'Stitching Log'!B2244</f>
        <v>0</v>
      </c>
      <c r="C2244">
        <f>'Stitching Log'!C2244</f>
        <v>0</v>
      </c>
      <c r="D2244">
        <f>'Stitching Log'!D2244</f>
        <v>0</v>
      </c>
      <c r="E2244">
        <f>'Stitching Log'!E2244</f>
        <v>0</v>
      </c>
      <c r="F2244">
        <f>'Stitching Log'!F2244</f>
        <v>0</v>
      </c>
    </row>
    <row r="2245" spans="1:6">
      <c r="A2245" s="6">
        <f>'Stitching Log'!A2245</f>
        <v>0</v>
      </c>
      <c r="B2245">
        <f>'Stitching Log'!B2245</f>
        <v>0</v>
      </c>
      <c r="C2245">
        <f>'Stitching Log'!C2245</f>
        <v>0</v>
      </c>
      <c r="D2245">
        <f>'Stitching Log'!D2245</f>
        <v>0</v>
      </c>
      <c r="E2245">
        <f>'Stitching Log'!E2245</f>
        <v>0</v>
      </c>
      <c r="F2245">
        <f>'Stitching Log'!F2245</f>
        <v>0</v>
      </c>
    </row>
    <row r="2246" spans="1:6">
      <c r="A2246" s="6">
        <f>'Stitching Log'!A2246</f>
        <v>0</v>
      </c>
      <c r="B2246">
        <f>'Stitching Log'!B2246</f>
        <v>0</v>
      </c>
      <c r="C2246">
        <f>'Stitching Log'!C2246</f>
        <v>0</v>
      </c>
      <c r="D2246">
        <f>'Stitching Log'!D2246</f>
        <v>0</v>
      </c>
      <c r="E2246">
        <f>'Stitching Log'!E2246</f>
        <v>0</v>
      </c>
      <c r="F2246">
        <f>'Stitching Log'!F2246</f>
        <v>0</v>
      </c>
    </row>
    <row r="2247" spans="1:6">
      <c r="A2247" s="6">
        <f>'Stitching Log'!A2247</f>
        <v>0</v>
      </c>
      <c r="B2247">
        <f>'Stitching Log'!B2247</f>
        <v>0</v>
      </c>
      <c r="C2247">
        <f>'Stitching Log'!C2247</f>
        <v>0</v>
      </c>
      <c r="D2247">
        <f>'Stitching Log'!D2247</f>
        <v>0</v>
      </c>
      <c r="E2247">
        <f>'Stitching Log'!E2247</f>
        <v>0</v>
      </c>
      <c r="F2247">
        <f>'Stitching Log'!F2247</f>
        <v>0</v>
      </c>
    </row>
    <row r="2248" spans="1:6">
      <c r="A2248" s="6">
        <f>'Stitching Log'!A2248</f>
        <v>0</v>
      </c>
      <c r="B2248">
        <f>'Stitching Log'!B2248</f>
        <v>0</v>
      </c>
      <c r="C2248">
        <f>'Stitching Log'!C2248</f>
        <v>0</v>
      </c>
      <c r="D2248">
        <f>'Stitching Log'!D2248</f>
        <v>0</v>
      </c>
      <c r="E2248">
        <f>'Stitching Log'!E2248</f>
        <v>0</v>
      </c>
      <c r="F2248">
        <f>'Stitching Log'!F2248</f>
        <v>0</v>
      </c>
    </row>
    <row r="2249" spans="1:6">
      <c r="A2249" s="6">
        <f>'Stitching Log'!A2249</f>
        <v>0</v>
      </c>
      <c r="B2249">
        <f>'Stitching Log'!B2249</f>
        <v>0</v>
      </c>
      <c r="C2249">
        <f>'Stitching Log'!C2249</f>
        <v>0</v>
      </c>
      <c r="D2249">
        <f>'Stitching Log'!D2249</f>
        <v>0</v>
      </c>
      <c r="E2249">
        <f>'Stitching Log'!E2249</f>
        <v>0</v>
      </c>
      <c r="F2249">
        <f>'Stitching Log'!F2249</f>
        <v>0</v>
      </c>
    </row>
    <row r="2250" spans="1:6">
      <c r="A2250" s="6">
        <f>'Stitching Log'!A2250</f>
        <v>0</v>
      </c>
      <c r="B2250">
        <f>'Stitching Log'!B2250</f>
        <v>0</v>
      </c>
      <c r="C2250">
        <f>'Stitching Log'!C2250</f>
        <v>0</v>
      </c>
      <c r="D2250">
        <f>'Stitching Log'!D2250</f>
        <v>0</v>
      </c>
      <c r="E2250">
        <f>'Stitching Log'!E2250</f>
        <v>0</v>
      </c>
      <c r="F2250">
        <f>'Stitching Log'!F2250</f>
        <v>0</v>
      </c>
    </row>
    <row r="2251" spans="1:6">
      <c r="A2251" s="6">
        <f>'Stitching Log'!A2251</f>
        <v>0</v>
      </c>
      <c r="B2251">
        <f>'Stitching Log'!B2251</f>
        <v>0</v>
      </c>
      <c r="C2251">
        <f>'Stitching Log'!C2251</f>
        <v>0</v>
      </c>
      <c r="D2251">
        <f>'Stitching Log'!D2251</f>
        <v>0</v>
      </c>
      <c r="E2251">
        <f>'Stitching Log'!E2251</f>
        <v>0</v>
      </c>
      <c r="F2251">
        <f>'Stitching Log'!F2251</f>
        <v>0</v>
      </c>
    </row>
    <row r="2252" spans="1:6">
      <c r="A2252" s="6">
        <f>'Stitching Log'!A2252</f>
        <v>0</v>
      </c>
      <c r="B2252">
        <f>'Stitching Log'!B2252</f>
        <v>0</v>
      </c>
      <c r="C2252">
        <f>'Stitching Log'!C2252</f>
        <v>0</v>
      </c>
      <c r="D2252">
        <f>'Stitching Log'!D2252</f>
        <v>0</v>
      </c>
      <c r="E2252">
        <f>'Stitching Log'!E2252</f>
        <v>0</v>
      </c>
      <c r="F2252">
        <f>'Stitching Log'!F2252</f>
        <v>0</v>
      </c>
    </row>
    <row r="2253" spans="1:6">
      <c r="A2253" s="6">
        <f>'Stitching Log'!A2253</f>
        <v>0</v>
      </c>
      <c r="B2253">
        <f>'Stitching Log'!B2253</f>
        <v>0</v>
      </c>
      <c r="C2253">
        <f>'Stitching Log'!C2253</f>
        <v>0</v>
      </c>
      <c r="D2253">
        <f>'Stitching Log'!D2253</f>
        <v>0</v>
      </c>
      <c r="E2253">
        <f>'Stitching Log'!E2253</f>
        <v>0</v>
      </c>
      <c r="F2253">
        <f>'Stitching Log'!F2253</f>
        <v>0</v>
      </c>
    </row>
    <row r="2254" spans="1:6">
      <c r="A2254" s="6">
        <f>'Stitching Log'!A2254</f>
        <v>0</v>
      </c>
      <c r="B2254">
        <f>'Stitching Log'!B2254</f>
        <v>0</v>
      </c>
      <c r="C2254">
        <f>'Stitching Log'!C2254</f>
        <v>0</v>
      </c>
      <c r="D2254">
        <f>'Stitching Log'!D2254</f>
        <v>0</v>
      </c>
      <c r="E2254">
        <f>'Stitching Log'!E2254</f>
        <v>0</v>
      </c>
      <c r="F2254">
        <f>'Stitching Log'!F2254</f>
        <v>0</v>
      </c>
    </row>
    <row r="2255" spans="1:6">
      <c r="A2255" s="6">
        <f>'Stitching Log'!A2255</f>
        <v>0</v>
      </c>
      <c r="B2255">
        <f>'Stitching Log'!B2255</f>
        <v>0</v>
      </c>
      <c r="C2255">
        <f>'Stitching Log'!C2255</f>
        <v>0</v>
      </c>
      <c r="D2255">
        <f>'Stitching Log'!D2255</f>
        <v>0</v>
      </c>
      <c r="E2255">
        <f>'Stitching Log'!E2255</f>
        <v>0</v>
      </c>
      <c r="F2255">
        <f>'Stitching Log'!F2255</f>
        <v>0</v>
      </c>
    </row>
    <row r="2256" spans="1:6">
      <c r="A2256" s="6">
        <f>'Stitching Log'!A2256</f>
        <v>0</v>
      </c>
      <c r="B2256">
        <f>'Stitching Log'!B2256</f>
        <v>0</v>
      </c>
      <c r="C2256">
        <f>'Stitching Log'!C2256</f>
        <v>0</v>
      </c>
      <c r="D2256">
        <f>'Stitching Log'!D2256</f>
        <v>0</v>
      </c>
      <c r="E2256">
        <f>'Stitching Log'!E2256</f>
        <v>0</v>
      </c>
      <c r="F2256">
        <f>'Stitching Log'!F2256</f>
        <v>0</v>
      </c>
    </row>
    <row r="2257" spans="1:6">
      <c r="A2257" s="6">
        <f>'Stitching Log'!A2257</f>
        <v>0</v>
      </c>
      <c r="B2257">
        <f>'Stitching Log'!B2257</f>
        <v>0</v>
      </c>
      <c r="C2257">
        <f>'Stitching Log'!C2257</f>
        <v>0</v>
      </c>
      <c r="D2257">
        <f>'Stitching Log'!D2257</f>
        <v>0</v>
      </c>
      <c r="E2257">
        <f>'Stitching Log'!E2257</f>
        <v>0</v>
      </c>
      <c r="F2257">
        <f>'Stitching Log'!F2257</f>
        <v>0</v>
      </c>
    </row>
    <row r="2258" spans="1:6">
      <c r="A2258" s="6">
        <f>'Stitching Log'!A2258</f>
        <v>0</v>
      </c>
      <c r="B2258">
        <f>'Stitching Log'!B2258</f>
        <v>0</v>
      </c>
      <c r="C2258">
        <f>'Stitching Log'!C2258</f>
        <v>0</v>
      </c>
      <c r="D2258">
        <f>'Stitching Log'!D2258</f>
        <v>0</v>
      </c>
      <c r="E2258">
        <f>'Stitching Log'!E2258</f>
        <v>0</v>
      </c>
      <c r="F2258">
        <f>'Stitching Log'!F2258</f>
        <v>0</v>
      </c>
    </row>
    <row r="2259" spans="1:6">
      <c r="A2259" s="6">
        <f>'Stitching Log'!A2259</f>
        <v>0</v>
      </c>
      <c r="B2259">
        <f>'Stitching Log'!B2259</f>
        <v>0</v>
      </c>
      <c r="C2259">
        <f>'Stitching Log'!C2259</f>
        <v>0</v>
      </c>
      <c r="D2259">
        <f>'Stitching Log'!D2259</f>
        <v>0</v>
      </c>
      <c r="E2259">
        <f>'Stitching Log'!E2259</f>
        <v>0</v>
      </c>
      <c r="F2259">
        <f>'Stitching Log'!F2259</f>
        <v>0</v>
      </c>
    </row>
    <row r="2260" spans="1:6">
      <c r="A2260" s="6">
        <f>'Stitching Log'!A2260</f>
        <v>0</v>
      </c>
      <c r="B2260">
        <f>'Stitching Log'!B2260</f>
        <v>0</v>
      </c>
      <c r="C2260">
        <f>'Stitching Log'!C2260</f>
        <v>0</v>
      </c>
      <c r="D2260">
        <f>'Stitching Log'!D2260</f>
        <v>0</v>
      </c>
      <c r="E2260">
        <f>'Stitching Log'!E2260</f>
        <v>0</v>
      </c>
      <c r="F2260">
        <f>'Stitching Log'!F2260</f>
        <v>0</v>
      </c>
    </row>
    <row r="2261" spans="1:6">
      <c r="A2261" s="6">
        <f>'Stitching Log'!A2261</f>
        <v>0</v>
      </c>
      <c r="B2261">
        <f>'Stitching Log'!B2261</f>
        <v>0</v>
      </c>
      <c r="C2261">
        <f>'Stitching Log'!C2261</f>
        <v>0</v>
      </c>
      <c r="D2261">
        <f>'Stitching Log'!D2261</f>
        <v>0</v>
      </c>
      <c r="E2261">
        <f>'Stitching Log'!E2261</f>
        <v>0</v>
      </c>
      <c r="F2261">
        <f>'Stitching Log'!F2261</f>
        <v>0</v>
      </c>
    </row>
    <row r="2262" spans="1:6">
      <c r="A2262" s="6">
        <f>'Stitching Log'!A2262</f>
        <v>0</v>
      </c>
      <c r="B2262">
        <f>'Stitching Log'!B2262</f>
        <v>0</v>
      </c>
      <c r="C2262">
        <f>'Stitching Log'!C2262</f>
        <v>0</v>
      </c>
      <c r="D2262">
        <f>'Stitching Log'!D2262</f>
        <v>0</v>
      </c>
      <c r="E2262">
        <f>'Stitching Log'!E2262</f>
        <v>0</v>
      </c>
      <c r="F2262">
        <f>'Stitching Log'!F2262</f>
        <v>0</v>
      </c>
    </row>
    <row r="2263" spans="1:6">
      <c r="A2263" s="6">
        <f>'Stitching Log'!A2263</f>
        <v>0</v>
      </c>
      <c r="B2263">
        <f>'Stitching Log'!B2263</f>
        <v>0</v>
      </c>
      <c r="C2263">
        <f>'Stitching Log'!C2263</f>
        <v>0</v>
      </c>
      <c r="D2263">
        <f>'Stitching Log'!D2263</f>
        <v>0</v>
      </c>
      <c r="E2263">
        <f>'Stitching Log'!E2263</f>
        <v>0</v>
      </c>
      <c r="F2263">
        <f>'Stitching Log'!F2263</f>
        <v>0</v>
      </c>
    </row>
    <row r="2264" spans="1:6">
      <c r="A2264" s="6">
        <f>'Stitching Log'!A2264</f>
        <v>0</v>
      </c>
      <c r="B2264">
        <f>'Stitching Log'!B2264</f>
        <v>0</v>
      </c>
      <c r="C2264">
        <f>'Stitching Log'!C2264</f>
        <v>0</v>
      </c>
      <c r="D2264">
        <f>'Stitching Log'!D2264</f>
        <v>0</v>
      </c>
      <c r="E2264">
        <f>'Stitching Log'!E2264</f>
        <v>0</v>
      </c>
      <c r="F2264">
        <f>'Stitching Log'!F2264</f>
        <v>0</v>
      </c>
    </row>
    <row r="2265" spans="1:6">
      <c r="A2265" s="6">
        <f>'Stitching Log'!A2265</f>
        <v>0</v>
      </c>
      <c r="B2265">
        <f>'Stitching Log'!B2265</f>
        <v>0</v>
      </c>
      <c r="C2265">
        <f>'Stitching Log'!C2265</f>
        <v>0</v>
      </c>
      <c r="D2265">
        <f>'Stitching Log'!D2265</f>
        <v>0</v>
      </c>
      <c r="E2265">
        <f>'Stitching Log'!E2265</f>
        <v>0</v>
      </c>
      <c r="F2265">
        <f>'Stitching Log'!F2265</f>
        <v>0</v>
      </c>
    </row>
    <row r="2266" spans="1:6">
      <c r="A2266" s="6">
        <f>'Stitching Log'!A2266</f>
        <v>0</v>
      </c>
      <c r="B2266">
        <f>'Stitching Log'!B2266</f>
        <v>0</v>
      </c>
      <c r="C2266">
        <f>'Stitching Log'!C2266</f>
        <v>0</v>
      </c>
      <c r="D2266">
        <f>'Stitching Log'!D2266</f>
        <v>0</v>
      </c>
      <c r="E2266">
        <f>'Stitching Log'!E2266</f>
        <v>0</v>
      </c>
      <c r="F2266">
        <f>'Stitching Log'!F2266</f>
        <v>0</v>
      </c>
    </row>
    <row r="2267" spans="1:6">
      <c r="A2267" s="6">
        <f>'Stitching Log'!A2267</f>
        <v>0</v>
      </c>
      <c r="B2267">
        <f>'Stitching Log'!B2267</f>
        <v>0</v>
      </c>
      <c r="C2267">
        <f>'Stitching Log'!C2267</f>
        <v>0</v>
      </c>
      <c r="D2267">
        <f>'Stitching Log'!D2267</f>
        <v>0</v>
      </c>
      <c r="E2267">
        <f>'Stitching Log'!E2267</f>
        <v>0</v>
      </c>
      <c r="F2267">
        <f>'Stitching Log'!F2267</f>
        <v>0</v>
      </c>
    </row>
    <row r="2268" spans="1:6">
      <c r="A2268" s="6">
        <f>'Stitching Log'!A2268</f>
        <v>0</v>
      </c>
      <c r="B2268">
        <f>'Stitching Log'!B2268</f>
        <v>0</v>
      </c>
      <c r="C2268">
        <f>'Stitching Log'!C2268</f>
        <v>0</v>
      </c>
      <c r="D2268">
        <f>'Stitching Log'!D2268</f>
        <v>0</v>
      </c>
      <c r="E2268">
        <f>'Stitching Log'!E2268</f>
        <v>0</v>
      </c>
      <c r="F2268">
        <f>'Stitching Log'!F2268</f>
        <v>0</v>
      </c>
    </row>
    <row r="2269" spans="1:6">
      <c r="A2269" s="6">
        <f>'Stitching Log'!A2269</f>
        <v>0</v>
      </c>
      <c r="B2269">
        <f>'Stitching Log'!B2269</f>
        <v>0</v>
      </c>
      <c r="C2269">
        <f>'Stitching Log'!C2269</f>
        <v>0</v>
      </c>
      <c r="D2269">
        <f>'Stitching Log'!D2269</f>
        <v>0</v>
      </c>
      <c r="E2269">
        <f>'Stitching Log'!E2269</f>
        <v>0</v>
      </c>
      <c r="F2269">
        <f>'Stitching Log'!F2269</f>
        <v>0</v>
      </c>
    </row>
    <row r="2270" spans="1:6">
      <c r="A2270" s="6">
        <f>'Stitching Log'!A2270</f>
        <v>0</v>
      </c>
      <c r="B2270">
        <f>'Stitching Log'!B2270</f>
        <v>0</v>
      </c>
      <c r="C2270">
        <f>'Stitching Log'!C2270</f>
        <v>0</v>
      </c>
      <c r="D2270">
        <f>'Stitching Log'!D2270</f>
        <v>0</v>
      </c>
      <c r="E2270">
        <f>'Stitching Log'!E2270</f>
        <v>0</v>
      </c>
      <c r="F2270">
        <f>'Stitching Log'!F2270</f>
        <v>0</v>
      </c>
    </row>
    <row r="2271" spans="1:6">
      <c r="A2271" s="6">
        <f>'Stitching Log'!A2271</f>
        <v>0</v>
      </c>
      <c r="B2271">
        <f>'Stitching Log'!B2271</f>
        <v>0</v>
      </c>
      <c r="C2271">
        <f>'Stitching Log'!C2271</f>
        <v>0</v>
      </c>
      <c r="D2271">
        <f>'Stitching Log'!D2271</f>
        <v>0</v>
      </c>
      <c r="E2271">
        <f>'Stitching Log'!E2271</f>
        <v>0</v>
      </c>
      <c r="F2271">
        <f>'Stitching Log'!F2271</f>
        <v>0</v>
      </c>
    </row>
    <row r="2272" spans="1:6">
      <c r="A2272" s="6">
        <f>'Stitching Log'!A2272</f>
        <v>0</v>
      </c>
      <c r="B2272">
        <f>'Stitching Log'!B2272</f>
        <v>0</v>
      </c>
      <c r="C2272">
        <f>'Stitching Log'!C2272</f>
        <v>0</v>
      </c>
      <c r="D2272">
        <f>'Stitching Log'!D2272</f>
        <v>0</v>
      </c>
      <c r="E2272">
        <f>'Stitching Log'!E2272</f>
        <v>0</v>
      </c>
      <c r="F2272">
        <f>'Stitching Log'!F2272</f>
        <v>0</v>
      </c>
    </row>
    <row r="2273" spans="1:6">
      <c r="A2273" s="6">
        <f>'Stitching Log'!A2273</f>
        <v>0</v>
      </c>
      <c r="B2273">
        <f>'Stitching Log'!B2273</f>
        <v>0</v>
      </c>
      <c r="C2273">
        <f>'Stitching Log'!C2273</f>
        <v>0</v>
      </c>
      <c r="D2273">
        <f>'Stitching Log'!D2273</f>
        <v>0</v>
      </c>
      <c r="E2273">
        <f>'Stitching Log'!E2273</f>
        <v>0</v>
      </c>
      <c r="F2273">
        <f>'Stitching Log'!F2273</f>
        <v>0</v>
      </c>
    </row>
    <row r="2274" spans="1:6">
      <c r="A2274" s="6">
        <f>'Stitching Log'!A2274</f>
        <v>0</v>
      </c>
      <c r="B2274">
        <f>'Stitching Log'!B2274</f>
        <v>0</v>
      </c>
      <c r="C2274">
        <f>'Stitching Log'!C2274</f>
        <v>0</v>
      </c>
      <c r="D2274">
        <f>'Stitching Log'!D2274</f>
        <v>0</v>
      </c>
      <c r="E2274">
        <f>'Stitching Log'!E2274</f>
        <v>0</v>
      </c>
      <c r="F2274">
        <f>'Stitching Log'!F2274</f>
        <v>0</v>
      </c>
    </row>
    <row r="2275" spans="1:6">
      <c r="A2275" s="6">
        <f>'Stitching Log'!A2275</f>
        <v>0</v>
      </c>
      <c r="B2275">
        <f>'Stitching Log'!B2275</f>
        <v>0</v>
      </c>
      <c r="C2275">
        <f>'Stitching Log'!C2275</f>
        <v>0</v>
      </c>
      <c r="D2275">
        <f>'Stitching Log'!D2275</f>
        <v>0</v>
      </c>
      <c r="E2275">
        <f>'Stitching Log'!E2275</f>
        <v>0</v>
      </c>
      <c r="F2275">
        <f>'Stitching Log'!F2275</f>
        <v>0</v>
      </c>
    </row>
    <row r="2276" spans="1:6">
      <c r="A2276" s="6">
        <f>'Stitching Log'!A2276</f>
        <v>0</v>
      </c>
      <c r="B2276">
        <f>'Stitching Log'!B2276</f>
        <v>0</v>
      </c>
      <c r="C2276">
        <f>'Stitching Log'!C2276</f>
        <v>0</v>
      </c>
      <c r="D2276">
        <f>'Stitching Log'!D2276</f>
        <v>0</v>
      </c>
      <c r="E2276">
        <f>'Stitching Log'!E2276</f>
        <v>0</v>
      </c>
      <c r="F2276">
        <f>'Stitching Log'!F2276</f>
        <v>0</v>
      </c>
    </row>
    <row r="2277" spans="1:6">
      <c r="A2277" s="6">
        <f>'Stitching Log'!A2277</f>
        <v>0</v>
      </c>
      <c r="B2277">
        <f>'Stitching Log'!B2277</f>
        <v>0</v>
      </c>
      <c r="C2277">
        <f>'Stitching Log'!C2277</f>
        <v>0</v>
      </c>
      <c r="D2277">
        <f>'Stitching Log'!D2277</f>
        <v>0</v>
      </c>
      <c r="E2277">
        <f>'Stitching Log'!E2277</f>
        <v>0</v>
      </c>
      <c r="F2277">
        <f>'Stitching Log'!F2277</f>
        <v>0</v>
      </c>
    </row>
    <row r="2278" spans="1:6">
      <c r="A2278" s="6">
        <f>'Stitching Log'!A2278</f>
        <v>0</v>
      </c>
      <c r="B2278">
        <f>'Stitching Log'!B2278</f>
        <v>0</v>
      </c>
      <c r="C2278">
        <f>'Stitching Log'!C2278</f>
        <v>0</v>
      </c>
      <c r="D2278">
        <f>'Stitching Log'!D2278</f>
        <v>0</v>
      </c>
      <c r="E2278">
        <f>'Stitching Log'!E2278</f>
        <v>0</v>
      </c>
      <c r="F2278">
        <f>'Stitching Log'!F2278</f>
        <v>0</v>
      </c>
    </row>
    <row r="2279" spans="1:6">
      <c r="A2279" s="6">
        <f>'Stitching Log'!A2279</f>
        <v>0</v>
      </c>
      <c r="B2279">
        <f>'Stitching Log'!B2279</f>
        <v>0</v>
      </c>
      <c r="C2279">
        <f>'Stitching Log'!C2279</f>
        <v>0</v>
      </c>
      <c r="D2279">
        <f>'Stitching Log'!D2279</f>
        <v>0</v>
      </c>
      <c r="E2279">
        <f>'Stitching Log'!E2279</f>
        <v>0</v>
      </c>
      <c r="F2279">
        <f>'Stitching Log'!F2279</f>
        <v>0</v>
      </c>
    </row>
    <row r="2280" spans="1:6">
      <c r="A2280" s="6">
        <f>'Stitching Log'!A2280</f>
        <v>0</v>
      </c>
      <c r="B2280">
        <f>'Stitching Log'!B2280</f>
        <v>0</v>
      </c>
      <c r="C2280">
        <f>'Stitching Log'!C2280</f>
        <v>0</v>
      </c>
      <c r="D2280">
        <f>'Stitching Log'!D2280</f>
        <v>0</v>
      </c>
      <c r="E2280">
        <f>'Stitching Log'!E2280</f>
        <v>0</v>
      </c>
      <c r="F2280">
        <f>'Stitching Log'!F2280</f>
        <v>0</v>
      </c>
    </row>
    <row r="2281" spans="1:6">
      <c r="A2281" s="6">
        <f>'Stitching Log'!A2281</f>
        <v>0</v>
      </c>
      <c r="B2281">
        <f>'Stitching Log'!B2281</f>
        <v>0</v>
      </c>
      <c r="C2281">
        <f>'Stitching Log'!C2281</f>
        <v>0</v>
      </c>
      <c r="D2281">
        <f>'Stitching Log'!D2281</f>
        <v>0</v>
      </c>
      <c r="E2281">
        <f>'Stitching Log'!E2281</f>
        <v>0</v>
      </c>
      <c r="F2281">
        <f>'Stitching Log'!F2281</f>
        <v>0</v>
      </c>
    </row>
    <row r="2282" spans="1:6">
      <c r="A2282" s="6">
        <f>'Stitching Log'!A2282</f>
        <v>0</v>
      </c>
      <c r="B2282">
        <f>'Stitching Log'!B2282</f>
        <v>0</v>
      </c>
      <c r="C2282">
        <f>'Stitching Log'!C2282</f>
        <v>0</v>
      </c>
      <c r="D2282">
        <f>'Stitching Log'!D2282</f>
        <v>0</v>
      </c>
      <c r="E2282">
        <f>'Stitching Log'!E2282</f>
        <v>0</v>
      </c>
      <c r="F2282">
        <f>'Stitching Log'!F2282</f>
        <v>0</v>
      </c>
    </row>
    <row r="2283" spans="1:6">
      <c r="A2283" s="6">
        <f>'Stitching Log'!A2283</f>
        <v>0</v>
      </c>
      <c r="B2283">
        <f>'Stitching Log'!B2283</f>
        <v>0</v>
      </c>
      <c r="C2283">
        <f>'Stitching Log'!C2283</f>
        <v>0</v>
      </c>
      <c r="D2283">
        <f>'Stitching Log'!D2283</f>
        <v>0</v>
      </c>
      <c r="E2283">
        <f>'Stitching Log'!E2283</f>
        <v>0</v>
      </c>
      <c r="F2283">
        <f>'Stitching Log'!F2283</f>
        <v>0</v>
      </c>
    </row>
    <row r="2284" spans="1:6">
      <c r="A2284" s="6">
        <f>'Stitching Log'!A2284</f>
        <v>0</v>
      </c>
      <c r="B2284">
        <f>'Stitching Log'!B2284</f>
        <v>0</v>
      </c>
      <c r="C2284">
        <f>'Stitching Log'!C2284</f>
        <v>0</v>
      </c>
      <c r="D2284">
        <f>'Stitching Log'!D2284</f>
        <v>0</v>
      </c>
      <c r="E2284">
        <f>'Stitching Log'!E2284</f>
        <v>0</v>
      </c>
      <c r="F2284">
        <f>'Stitching Log'!F2284</f>
        <v>0</v>
      </c>
    </row>
    <row r="2285" spans="1:6">
      <c r="A2285" s="6">
        <f>'Stitching Log'!A2285</f>
        <v>0</v>
      </c>
      <c r="B2285">
        <f>'Stitching Log'!B2285</f>
        <v>0</v>
      </c>
      <c r="C2285">
        <f>'Stitching Log'!C2285</f>
        <v>0</v>
      </c>
      <c r="D2285">
        <f>'Stitching Log'!D2285</f>
        <v>0</v>
      </c>
      <c r="E2285">
        <f>'Stitching Log'!E2285</f>
        <v>0</v>
      </c>
      <c r="F2285">
        <f>'Stitching Log'!F2285</f>
        <v>0</v>
      </c>
    </row>
    <row r="2286" spans="1:6">
      <c r="A2286" s="6">
        <f>'Stitching Log'!A2286</f>
        <v>0</v>
      </c>
      <c r="B2286">
        <f>'Stitching Log'!B2286</f>
        <v>0</v>
      </c>
      <c r="C2286">
        <f>'Stitching Log'!C2286</f>
        <v>0</v>
      </c>
      <c r="D2286">
        <f>'Stitching Log'!D2286</f>
        <v>0</v>
      </c>
      <c r="E2286">
        <f>'Stitching Log'!E2286</f>
        <v>0</v>
      </c>
      <c r="F2286">
        <f>'Stitching Log'!F2286</f>
        <v>0</v>
      </c>
    </row>
    <row r="2287" spans="1:6">
      <c r="A2287" s="6">
        <f>'Stitching Log'!A2287</f>
        <v>0</v>
      </c>
      <c r="B2287">
        <f>'Stitching Log'!B2287</f>
        <v>0</v>
      </c>
      <c r="C2287">
        <f>'Stitching Log'!C2287</f>
        <v>0</v>
      </c>
      <c r="D2287">
        <f>'Stitching Log'!D2287</f>
        <v>0</v>
      </c>
      <c r="E2287">
        <f>'Stitching Log'!E2287</f>
        <v>0</v>
      </c>
      <c r="F2287">
        <f>'Stitching Log'!F2287</f>
        <v>0</v>
      </c>
    </row>
    <row r="2288" spans="1:6">
      <c r="A2288" s="6">
        <f>'Stitching Log'!A2288</f>
        <v>0</v>
      </c>
      <c r="B2288">
        <f>'Stitching Log'!B2288</f>
        <v>0</v>
      </c>
      <c r="C2288">
        <f>'Stitching Log'!C2288</f>
        <v>0</v>
      </c>
      <c r="D2288">
        <f>'Stitching Log'!D2288</f>
        <v>0</v>
      </c>
      <c r="E2288">
        <f>'Stitching Log'!E2288</f>
        <v>0</v>
      </c>
      <c r="F2288">
        <f>'Stitching Log'!F2288</f>
        <v>0</v>
      </c>
    </row>
    <row r="2289" spans="1:6">
      <c r="A2289" s="6">
        <f>'Stitching Log'!A2289</f>
        <v>0</v>
      </c>
      <c r="B2289">
        <f>'Stitching Log'!B2289</f>
        <v>0</v>
      </c>
      <c r="C2289">
        <f>'Stitching Log'!C2289</f>
        <v>0</v>
      </c>
      <c r="D2289">
        <f>'Stitching Log'!D2289</f>
        <v>0</v>
      </c>
      <c r="E2289">
        <f>'Stitching Log'!E2289</f>
        <v>0</v>
      </c>
      <c r="F2289">
        <f>'Stitching Log'!F2289</f>
        <v>0</v>
      </c>
    </row>
    <row r="2290" spans="1:6">
      <c r="A2290" s="6">
        <f>'Stitching Log'!A2290</f>
        <v>0</v>
      </c>
      <c r="B2290">
        <f>'Stitching Log'!B2290</f>
        <v>0</v>
      </c>
      <c r="C2290">
        <f>'Stitching Log'!C2290</f>
        <v>0</v>
      </c>
      <c r="D2290">
        <f>'Stitching Log'!D2290</f>
        <v>0</v>
      </c>
      <c r="E2290">
        <f>'Stitching Log'!E2290</f>
        <v>0</v>
      </c>
      <c r="F2290">
        <f>'Stitching Log'!F2290</f>
        <v>0</v>
      </c>
    </row>
    <row r="2291" spans="1:6">
      <c r="A2291" s="6">
        <f>'Stitching Log'!A2291</f>
        <v>0</v>
      </c>
      <c r="B2291">
        <f>'Stitching Log'!B2291</f>
        <v>0</v>
      </c>
      <c r="C2291">
        <f>'Stitching Log'!C2291</f>
        <v>0</v>
      </c>
      <c r="D2291">
        <f>'Stitching Log'!D2291</f>
        <v>0</v>
      </c>
      <c r="E2291">
        <f>'Stitching Log'!E2291</f>
        <v>0</v>
      </c>
      <c r="F2291">
        <f>'Stitching Log'!F2291</f>
        <v>0</v>
      </c>
    </row>
    <row r="2292" spans="1:6">
      <c r="A2292" s="6">
        <f>'Stitching Log'!A2292</f>
        <v>0</v>
      </c>
      <c r="B2292">
        <f>'Stitching Log'!B2292</f>
        <v>0</v>
      </c>
      <c r="C2292">
        <f>'Stitching Log'!C2292</f>
        <v>0</v>
      </c>
      <c r="D2292">
        <f>'Stitching Log'!D2292</f>
        <v>0</v>
      </c>
      <c r="E2292">
        <f>'Stitching Log'!E2292</f>
        <v>0</v>
      </c>
      <c r="F2292">
        <f>'Stitching Log'!F2292</f>
        <v>0</v>
      </c>
    </row>
    <row r="2293" spans="1:6">
      <c r="A2293" s="6">
        <f>'Stitching Log'!A2293</f>
        <v>0</v>
      </c>
      <c r="B2293">
        <f>'Stitching Log'!B2293</f>
        <v>0</v>
      </c>
      <c r="C2293">
        <f>'Stitching Log'!C2293</f>
        <v>0</v>
      </c>
      <c r="D2293">
        <f>'Stitching Log'!D2293</f>
        <v>0</v>
      </c>
      <c r="E2293">
        <f>'Stitching Log'!E2293</f>
        <v>0</v>
      </c>
      <c r="F2293">
        <f>'Stitching Log'!F2293</f>
        <v>0</v>
      </c>
    </row>
    <row r="2294" spans="1:6">
      <c r="A2294" s="6">
        <f>'Stitching Log'!A2294</f>
        <v>0</v>
      </c>
      <c r="B2294">
        <f>'Stitching Log'!B2294</f>
        <v>0</v>
      </c>
      <c r="C2294">
        <f>'Stitching Log'!C2294</f>
        <v>0</v>
      </c>
      <c r="D2294">
        <f>'Stitching Log'!D2294</f>
        <v>0</v>
      </c>
      <c r="E2294">
        <f>'Stitching Log'!E2294</f>
        <v>0</v>
      </c>
      <c r="F2294">
        <f>'Stitching Log'!F2294</f>
        <v>0</v>
      </c>
    </row>
    <row r="2295" spans="1:6">
      <c r="A2295" s="6">
        <f>'Stitching Log'!A2295</f>
        <v>0</v>
      </c>
      <c r="B2295">
        <f>'Stitching Log'!B2295</f>
        <v>0</v>
      </c>
      <c r="C2295">
        <f>'Stitching Log'!C2295</f>
        <v>0</v>
      </c>
      <c r="D2295">
        <f>'Stitching Log'!D2295</f>
        <v>0</v>
      </c>
      <c r="E2295">
        <f>'Stitching Log'!E2295</f>
        <v>0</v>
      </c>
      <c r="F2295">
        <f>'Stitching Log'!F2295</f>
        <v>0</v>
      </c>
    </row>
    <row r="2296" spans="1:6">
      <c r="A2296" s="6">
        <f>'Stitching Log'!A2296</f>
        <v>0</v>
      </c>
      <c r="B2296">
        <f>'Stitching Log'!B2296</f>
        <v>0</v>
      </c>
      <c r="C2296">
        <f>'Stitching Log'!C2296</f>
        <v>0</v>
      </c>
      <c r="D2296">
        <f>'Stitching Log'!D2296</f>
        <v>0</v>
      </c>
      <c r="E2296">
        <f>'Stitching Log'!E2296</f>
        <v>0</v>
      </c>
      <c r="F2296">
        <f>'Stitching Log'!F2296</f>
        <v>0</v>
      </c>
    </row>
    <row r="2297" spans="1:6">
      <c r="A2297" s="6">
        <f>'Stitching Log'!A2297</f>
        <v>0</v>
      </c>
      <c r="B2297">
        <f>'Stitching Log'!B2297</f>
        <v>0</v>
      </c>
      <c r="C2297">
        <f>'Stitching Log'!C2297</f>
        <v>0</v>
      </c>
      <c r="D2297">
        <f>'Stitching Log'!D2297</f>
        <v>0</v>
      </c>
      <c r="E2297">
        <f>'Stitching Log'!E2297</f>
        <v>0</v>
      </c>
      <c r="F2297">
        <f>'Stitching Log'!F2297</f>
        <v>0</v>
      </c>
    </row>
    <row r="2298" spans="1:6">
      <c r="A2298" s="6">
        <f>'Stitching Log'!A2298</f>
        <v>0</v>
      </c>
      <c r="B2298">
        <f>'Stitching Log'!B2298</f>
        <v>0</v>
      </c>
      <c r="C2298">
        <f>'Stitching Log'!C2298</f>
        <v>0</v>
      </c>
      <c r="D2298">
        <f>'Stitching Log'!D2298</f>
        <v>0</v>
      </c>
      <c r="E2298">
        <f>'Stitching Log'!E2298</f>
        <v>0</v>
      </c>
      <c r="F2298">
        <f>'Stitching Log'!F2298</f>
        <v>0</v>
      </c>
    </row>
    <row r="2299" spans="1:6">
      <c r="A2299" s="6">
        <f>'Stitching Log'!A2299</f>
        <v>0</v>
      </c>
      <c r="B2299">
        <f>'Stitching Log'!B2299</f>
        <v>0</v>
      </c>
      <c r="C2299">
        <f>'Stitching Log'!C2299</f>
        <v>0</v>
      </c>
      <c r="D2299">
        <f>'Stitching Log'!D2299</f>
        <v>0</v>
      </c>
      <c r="E2299">
        <f>'Stitching Log'!E2299</f>
        <v>0</v>
      </c>
      <c r="F2299">
        <f>'Stitching Log'!F2299</f>
        <v>0</v>
      </c>
    </row>
    <row r="2300" spans="1:6">
      <c r="A2300" s="6">
        <f>'Stitching Log'!A2300</f>
        <v>0</v>
      </c>
      <c r="B2300">
        <f>'Stitching Log'!B2300</f>
        <v>0</v>
      </c>
      <c r="C2300">
        <f>'Stitching Log'!C2300</f>
        <v>0</v>
      </c>
      <c r="D2300">
        <f>'Stitching Log'!D2300</f>
        <v>0</v>
      </c>
      <c r="E2300">
        <f>'Stitching Log'!E2300</f>
        <v>0</v>
      </c>
      <c r="F2300">
        <f>'Stitching Log'!F2300</f>
        <v>0</v>
      </c>
    </row>
    <row r="2301" spans="1:6">
      <c r="A2301" s="6">
        <f>'Stitching Log'!A2301</f>
        <v>0</v>
      </c>
      <c r="B2301">
        <f>'Stitching Log'!B2301</f>
        <v>0</v>
      </c>
      <c r="C2301">
        <f>'Stitching Log'!C2301</f>
        <v>0</v>
      </c>
      <c r="D2301">
        <f>'Stitching Log'!D2301</f>
        <v>0</v>
      </c>
      <c r="E2301">
        <f>'Stitching Log'!E2301</f>
        <v>0</v>
      </c>
      <c r="F2301">
        <f>'Stitching Log'!F2301</f>
        <v>0</v>
      </c>
    </row>
    <row r="2302" spans="1:6">
      <c r="A2302" s="6">
        <f>'Stitching Log'!A2302</f>
        <v>0</v>
      </c>
      <c r="B2302">
        <f>'Stitching Log'!B2302</f>
        <v>0</v>
      </c>
      <c r="C2302">
        <f>'Stitching Log'!C2302</f>
        <v>0</v>
      </c>
      <c r="D2302">
        <f>'Stitching Log'!D2302</f>
        <v>0</v>
      </c>
      <c r="E2302">
        <f>'Stitching Log'!E2302</f>
        <v>0</v>
      </c>
      <c r="F2302">
        <f>'Stitching Log'!F2302</f>
        <v>0</v>
      </c>
    </row>
    <row r="2303" spans="1:6">
      <c r="A2303" s="6">
        <f>'Stitching Log'!A2303</f>
        <v>0</v>
      </c>
      <c r="B2303">
        <f>'Stitching Log'!B2303</f>
        <v>0</v>
      </c>
      <c r="C2303">
        <f>'Stitching Log'!C2303</f>
        <v>0</v>
      </c>
      <c r="D2303">
        <f>'Stitching Log'!D2303</f>
        <v>0</v>
      </c>
      <c r="E2303">
        <f>'Stitching Log'!E2303</f>
        <v>0</v>
      </c>
      <c r="F2303">
        <f>'Stitching Log'!F2303</f>
        <v>0</v>
      </c>
    </row>
    <row r="2304" spans="1:6">
      <c r="A2304" s="6">
        <f>'Stitching Log'!A2304</f>
        <v>0</v>
      </c>
      <c r="B2304">
        <f>'Stitching Log'!B2304</f>
        <v>0</v>
      </c>
      <c r="C2304">
        <f>'Stitching Log'!C2304</f>
        <v>0</v>
      </c>
      <c r="D2304">
        <f>'Stitching Log'!D2304</f>
        <v>0</v>
      </c>
      <c r="E2304">
        <f>'Stitching Log'!E2304</f>
        <v>0</v>
      </c>
      <c r="F2304">
        <f>'Stitching Log'!F2304</f>
        <v>0</v>
      </c>
    </row>
    <row r="2305" spans="1:6">
      <c r="A2305" s="6">
        <f>'Stitching Log'!A2305</f>
        <v>0</v>
      </c>
      <c r="B2305">
        <f>'Stitching Log'!B2305</f>
        <v>0</v>
      </c>
      <c r="C2305">
        <f>'Stitching Log'!C2305</f>
        <v>0</v>
      </c>
      <c r="D2305">
        <f>'Stitching Log'!D2305</f>
        <v>0</v>
      </c>
      <c r="E2305">
        <f>'Stitching Log'!E2305</f>
        <v>0</v>
      </c>
      <c r="F2305">
        <f>'Stitching Log'!F2305</f>
        <v>0</v>
      </c>
    </row>
    <row r="2306" spans="1:6">
      <c r="A2306" s="6">
        <f>'Stitching Log'!A2306</f>
        <v>0</v>
      </c>
      <c r="B2306">
        <f>'Stitching Log'!B2306</f>
        <v>0</v>
      </c>
      <c r="C2306">
        <f>'Stitching Log'!C2306</f>
        <v>0</v>
      </c>
      <c r="D2306">
        <f>'Stitching Log'!D2306</f>
        <v>0</v>
      </c>
      <c r="E2306">
        <f>'Stitching Log'!E2306</f>
        <v>0</v>
      </c>
      <c r="F2306">
        <f>'Stitching Log'!F2306</f>
        <v>0</v>
      </c>
    </row>
    <row r="2307" spans="1:6">
      <c r="A2307" s="6">
        <f>'Stitching Log'!A2307</f>
        <v>0</v>
      </c>
      <c r="B2307">
        <f>'Stitching Log'!B2307</f>
        <v>0</v>
      </c>
      <c r="C2307">
        <f>'Stitching Log'!C2307</f>
        <v>0</v>
      </c>
      <c r="D2307">
        <f>'Stitching Log'!D2307</f>
        <v>0</v>
      </c>
      <c r="E2307">
        <f>'Stitching Log'!E2307</f>
        <v>0</v>
      </c>
      <c r="F2307">
        <f>'Stitching Log'!F2307</f>
        <v>0</v>
      </c>
    </row>
    <row r="2308" spans="1:6">
      <c r="A2308" s="6">
        <f>'Stitching Log'!A2308</f>
        <v>0</v>
      </c>
      <c r="B2308">
        <f>'Stitching Log'!B2308</f>
        <v>0</v>
      </c>
      <c r="C2308">
        <f>'Stitching Log'!C2308</f>
        <v>0</v>
      </c>
      <c r="D2308">
        <f>'Stitching Log'!D2308</f>
        <v>0</v>
      </c>
      <c r="E2308">
        <f>'Stitching Log'!E2308</f>
        <v>0</v>
      </c>
      <c r="F2308">
        <f>'Stitching Log'!F2308</f>
        <v>0</v>
      </c>
    </row>
    <row r="2309" spans="1:6">
      <c r="A2309" s="6">
        <f>'Stitching Log'!A2309</f>
        <v>0</v>
      </c>
      <c r="B2309">
        <f>'Stitching Log'!B2309</f>
        <v>0</v>
      </c>
      <c r="C2309">
        <f>'Stitching Log'!C2309</f>
        <v>0</v>
      </c>
      <c r="D2309">
        <f>'Stitching Log'!D2309</f>
        <v>0</v>
      </c>
      <c r="E2309">
        <f>'Stitching Log'!E2309</f>
        <v>0</v>
      </c>
      <c r="F2309">
        <f>'Stitching Log'!F2309</f>
        <v>0</v>
      </c>
    </row>
    <row r="2310" spans="1:6">
      <c r="A2310" s="6">
        <f>'Stitching Log'!A2310</f>
        <v>0</v>
      </c>
      <c r="B2310">
        <f>'Stitching Log'!B2310</f>
        <v>0</v>
      </c>
      <c r="C2310">
        <f>'Stitching Log'!C2310</f>
        <v>0</v>
      </c>
      <c r="D2310">
        <f>'Stitching Log'!D2310</f>
        <v>0</v>
      </c>
      <c r="E2310">
        <f>'Stitching Log'!E2310</f>
        <v>0</v>
      </c>
      <c r="F2310">
        <f>'Stitching Log'!F2310</f>
        <v>0</v>
      </c>
    </row>
    <row r="2311" spans="1:6">
      <c r="A2311" s="6">
        <f>'Stitching Log'!A2311</f>
        <v>0</v>
      </c>
      <c r="B2311">
        <f>'Stitching Log'!B2311</f>
        <v>0</v>
      </c>
      <c r="C2311">
        <f>'Stitching Log'!C2311</f>
        <v>0</v>
      </c>
      <c r="D2311">
        <f>'Stitching Log'!D2311</f>
        <v>0</v>
      </c>
      <c r="E2311">
        <f>'Stitching Log'!E2311</f>
        <v>0</v>
      </c>
      <c r="F2311">
        <f>'Stitching Log'!F2311</f>
        <v>0</v>
      </c>
    </row>
    <row r="2312" spans="1:6">
      <c r="A2312" s="6">
        <f>'Stitching Log'!A2312</f>
        <v>0</v>
      </c>
      <c r="B2312">
        <f>'Stitching Log'!B2312</f>
        <v>0</v>
      </c>
      <c r="C2312">
        <f>'Stitching Log'!C2312</f>
        <v>0</v>
      </c>
      <c r="D2312">
        <f>'Stitching Log'!D2312</f>
        <v>0</v>
      </c>
      <c r="E2312">
        <f>'Stitching Log'!E2312</f>
        <v>0</v>
      </c>
      <c r="F2312">
        <f>'Stitching Log'!F2312</f>
        <v>0</v>
      </c>
    </row>
    <row r="2313" spans="1:6">
      <c r="A2313" s="6">
        <f>'Stitching Log'!A2313</f>
        <v>0</v>
      </c>
      <c r="B2313">
        <f>'Stitching Log'!B2313</f>
        <v>0</v>
      </c>
      <c r="C2313">
        <f>'Stitching Log'!C2313</f>
        <v>0</v>
      </c>
      <c r="D2313">
        <f>'Stitching Log'!D2313</f>
        <v>0</v>
      </c>
      <c r="E2313">
        <f>'Stitching Log'!E2313</f>
        <v>0</v>
      </c>
      <c r="F2313">
        <f>'Stitching Log'!F2313</f>
        <v>0</v>
      </c>
    </row>
    <row r="2314" spans="1:6">
      <c r="A2314" s="6">
        <f>'Stitching Log'!A2314</f>
        <v>0</v>
      </c>
      <c r="B2314">
        <f>'Stitching Log'!B2314</f>
        <v>0</v>
      </c>
      <c r="C2314">
        <f>'Stitching Log'!C2314</f>
        <v>0</v>
      </c>
      <c r="D2314">
        <f>'Stitching Log'!D2314</f>
        <v>0</v>
      </c>
      <c r="E2314">
        <f>'Stitching Log'!E2314</f>
        <v>0</v>
      </c>
      <c r="F2314">
        <f>'Stitching Log'!F2314</f>
        <v>0</v>
      </c>
    </row>
    <row r="2315" spans="1:6">
      <c r="A2315" s="6">
        <f>'Stitching Log'!A2315</f>
        <v>0</v>
      </c>
      <c r="B2315">
        <f>'Stitching Log'!B2315</f>
        <v>0</v>
      </c>
      <c r="C2315">
        <f>'Stitching Log'!C2315</f>
        <v>0</v>
      </c>
      <c r="D2315">
        <f>'Stitching Log'!D2315</f>
        <v>0</v>
      </c>
      <c r="E2315">
        <f>'Stitching Log'!E2315</f>
        <v>0</v>
      </c>
      <c r="F2315">
        <f>'Stitching Log'!F2315</f>
        <v>0</v>
      </c>
    </row>
    <row r="2316" spans="1:6">
      <c r="A2316" s="6">
        <f>'Stitching Log'!A2316</f>
        <v>0</v>
      </c>
      <c r="B2316">
        <f>'Stitching Log'!B2316</f>
        <v>0</v>
      </c>
      <c r="C2316">
        <f>'Stitching Log'!C2316</f>
        <v>0</v>
      </c>
      <c r="D2316">
        <f>'Stitching Log'!D2316</f>
        <v>0</v>
      </c>
      <c r="E2316">
        <f>'Stitching Log'!E2316</f>
        <v>0</v>
      </c>
      <c r="F2316">
        <f>'Stitching Log'!F2316</f>
        <v>0</v>
      </c>
    </row>
    <row r="2317" spans="1:6">
      <c r="A2317" s="6">
        <f>'Stitching Log'!A2317</f>
        <v>0</v>
      </c>
      <c r="B2317">
        <f>'Stitching Log'!B2317</f>
        <v>0</v>
      </c>
      <c r="C2317">
        <f>'Stitching Log'!C2317</f>
        <v>0</v>
      </c>
      <c r="D2317">
        <f>'Stitching Log'!D2317</f>
        <v>0</v>
      </c>
      <c r="E2317">
        <f>'Stitching Log'!E2317</f>
        <v>0</v>
      </c>
      <c r="F2317">
        <f>'Stitching Log'!F2317</f>
        <v>0</v>
      </c>
    </row>
    <row r="2318" spans="1:6">
      <c r="A2318" s="6">
        <f>'Stitching Log'!A2318</f>
        <v>0</v>
      </c>
      <c r="B2318">
        <f>'Stitching Log'!B2318</f>
        <v>0</v>
      </c>
      <c r="C2318">
        <f>'Stitching Log'!C2318</f>
        <v>0</v>
      </c>
      <c r="D2318">
        <f>'Stitching Log'!D2318</f>
        <v>0</v>
      </c>
      <c r="E2318">
        <f>'Stitching Log'!E2318</f>
        <v>0</v>
      </c>
      <c r="F2318">
        <f>'Stitching Log'!F2318</f>
        <v>0</v>
      </c>
    </row>
    <row r="2319" spans="1:6">
      <c r="A2319" s="6">
        <f>'Stitching Log'!A2319</f>
        <v>0</v>
      </c>
      <c r="B2319">
        <f>'Stitching Log'!B2319</f>
        <v>0</v>
      </c>
      <c r="C2319">
        <f>'Stitching Log'!C2319</f>
        <v>0</v>
      </c>
      <c r="D2319">
        <f>'Stitching Log'!D2319</f>
        <v>0</v>
      </c>
      <c r="E2319">
        <f>'Stitching Log'!E2319</f>
        <v>0</v>
      </c>
      <c r="F2319">
        <f>'Stitching Log'!F2319</f>
        <v>0</v>
      </c>
    </row>
    <row r="2320" spans="1:6">
      <c r="A2320" s="6">
        <f>'Stitching Log'!A2320</f>
        <v>0</v>
      </c>
      <c r="B2320">
        <f>'Stitching Log'!B2320</f>
        <v>0</v>
      </c>
      <c r="C2320">
        <f>'Stitching Log'!C2320</f>
        <v>0</v>
      </c>
      <c r="D2320">
        <f>'Stitching Log'!D2320</f>
        <v>0</v>
      </c>
      <c r="E2320">
        <f>'Stitching Log'!E2320</f>
        <v>0</v>
      </c>
      <c r="F2320">
        <f>'Stitching Log'!F2320</f>
        <v>0</v>
      </c>
    </row>
    <row r="2321" spans="1:6">
      <c r="A2321" s="6">
        <f>'Stitching Log'!A2321</f>
        <v>0</v>
      </c>
      <c r="B2321">
        <f>'Stitching Log'!B2321</f>
        <v>0</v>
      </c>
      <c r="C2321">
        <f>'Stitching Log'!C2321</f>
        <v>0</v>
      </c>
      <c r="D2321">
        <f>'Stitching Log'!D2321</f>
        <v>0</v>
      </c>
      <c r="E2321">
        <f>'Stitching Log'!E2321</f>
        <v>0</v>
      </c>
      <c r="F2321">
        <f>'Stitching Log'!F2321</f>
        <v>0</v>
      </c>
    </row>
    <row r="2322" spans="1:6">
      <c r="A2322" s="6">
        <f>'Stitching Log'!A2322</f>
        <v>0</v>
      </c>
      <c r="B2322">
        <f>'Stitching Log'!B2322</f>
        <v>0</v>
      </c>
      <c r="C2322">
        <f>'Stitching Log'!C2322</f>
        <v>0</v>
      </c>
      <c r="D2322">
        <f>'Stitching Log'!D2322</f>
        <v>0</v>
      </c>
      <c r="E2322">
        <f>'Stitching Log'!E2322</f>
        <v>0</v>
      </c>
      <c r="F2322">
        <f>'Stitching Log'!F2322</f>
        <v>0</v>
      </c>
    </row>
    <row r="2323" spans="1:6">
      <c r="A2323" s="6">
        <f>'Stitching Log'!A2323</f>
        <v>0</v>
      </c>
      <c r="B2323">
        <f>'Stitching Log'!B2323</f>
        <v>0</v>
      </c>
      <c r="C2323">
        <f>'Stitching Log'!C2323</f>
        <v>0</v>
      </c>
      <c r="D2323">
        <f>'Stitching Log'!D2323</f>
        <v>0</v>
      </c>
      <c r="E2323">
        <f>'Stitching Log'!E2323</f>
        <v>0</v>
      </c>
      <c r="F2323">
        <f>'Stitching Log'!F2323</f>
        <v>0</v>
      </c>
    </row>
    <row r="2324" spans="1:6">
      <c r="A2324" s="6">
        <f>'Stitching Log'!A2324</f>
        <v>0</v>
      </c>
      <c r="B2324">
        <f>'Stitching Log'!B2324</f>
        <v>0</v>
      </c>
      <c r="C2324">
        <f>'Stitching Log'!C2324</f>
        <v>0</v>
      </c>
      <c r="D2324">
        <f>'Stitching Log'!D2324</f>
        <v>0</v>
      </c>
      <c r="E2324">
        <f>'Stitching Log'!E2324</f>
        <v>0</v>
      </c>
      <c r="F2324">
        <f>'Stitching Log'!F2324</f>
        <v>0</v>
      </c>
    </row>
    <row r="2325" spans="1:6">
      <c r="A2325" s="6">
        <f>'Stitching Log'!A2325</f>
        <v>0</v>
      </c>
      <c r="B2325">
        <f>'Stitching Log'!B2325</f>
        <v>0</v>
      </c>
      <c r="C2325">
        <f>'Stitching Log'!C2325</f>
        <v>0</v>
      </c>
      <c r="D2325">
        <f>'Stitching Log'!D2325</f>
        <v>0</v>
      </c>
      <c r="E2325">
        <f>'Stitching Log'!E2325</f>
        <v>0</v>
      </c>
      <c r="F2325">
        <f>'Stitching Log'!F2325</f>
        <v>0</v>
      </c>
    </row>
    <row r="2326" spans="1:6">
      <c r="A2326" s="6">
        <f>'Stitching Log'!A2326</f>
        <v>0</v>
      </c>
      <c r="B2326">
        <f>'Stitching Log'!B2326</f>
        <v>0</v>
      </c>
      <c r="C2326">
        <f>'Stitching Log'!C2326</f>
        <v>0</v>
      </c>
      <c r="D2326">
        <f>'Stitching Log'!D2326</f>
        <v>0</v>
      </c>
      <c r="E2326">
        <f>'Stitching Log'!E2326</f>
        <v>0</v>
      </c>
      <c r="F2326">
        <f>'Stitching Log'!F2326</f>
        <v>0</v>
      </c>
    </row>
    <row r="2327" spans="1:6">
      <c r="A2327" s="6">
        <f>'Stitching Log'!A2327</f>
        <v>0</v>
      </c>
      <c r="B2327">
        <f>'Stitching Log'!B2327</f>
        <v>0</v>
      </c>
      <c r="C2327">
        <f>'Stitching Log'!C2327</f>
        <v>0</v>
      </c>
      <c r="D2327">
        <f>'Stitching Log'!D2327</f>
        <v>0</v>
      </c>
      <c r="E2327">
        <f>'Stitching Log'!E2327</f>
        <v>0</v>
      </c>
      <c r="F2327">
        <f>'Stitching Log'!F2327</f>
        <v>0</v>
      </c>
    </row>
    <row r="2328" spans="1:6">
      <c r="A2328" s="6">
        <f>'Stitching Log'!A2328</f>
        <v>0</v>
      </c>
      <c r="B2328">
        <f>'Stitching Log'!B2328</f>
        <v>0</v>
      </c>
      <c r="C2328">
        <f>'Stitching Log'!C2328</f>
        <v>0</v>
      </c>
      <c r="D2328">
        <f>'Stitching Log'!D2328</f>
        <v>0</v>
      </c>
      <c r="E2328">
        <f>'Stitching Log'!E2328</f>
        <v>0</v>
      </c>
      <c r="F2328">
        <f>'Stitching Log'!F2328</f>
        <v>0</v>
      </c>
    </row>
    <row r="2329" spans="1:6">
      <c r="A2329" s="6">
        <f>'Stitching Log'!A2329</f>
        <v>0</v>
      </c>
      <c r="B2329">
        <f>'Stitching Log'!B2329</f>
        <v>0</v>
      </c>
      <c r="C2329">
        <f>'Stitching Log'!C2329</f>
        <v>0</v>
      </c>
      <c r="D2329">
        <f>'Stitching Log'!D2329</f>
        <v>0</v>
      </c>
      <c r="E2329">
        <f>'Stitching Log'!E2329</f>
        <v>0</v>
      </c>
      <c r="F2329">
        <f>'Stitching Log'!F2329</f>
        <v>0</v>
      </c>
    </row>
    <row r="2330" spans="1:6">
      <c r="A2330" s="6">
        <f>'Stitching Log'!A2330</f>
        <v>0</v>
      </c>
      <c r="B2330">
        <f>'Stitching Log'!B2330</f>
        <v>0</v>
      </c>
      <c r="C2330">
        <f>'Stitching Log'!C2330</f>
        <v>0</v>
      </c>
      <c r="D2330">
        <f>'Stitching Log'!D2330</f>
        <v>0</v>
      </c>
      <c r="E2330">
        <f>'Stitching Log'!E2330</f>
        <v>0</v>
      </c>
      <c r="F2330">
        <f>'Stitching Log'!F2330</f>
        <v>0</v>
      </c>
    </row>
    <row r="2331" spans="1:6">
      <c r="A2331" s="6">
        <f>'Stitching Log'!A2331</f>
        <v>0</v>
      </c>
      <c r="B2331">
        <f>'Stitching Log'!B2331</f>
        <v>0</v>
      </c>
      <c r="C2331">
        <f>'Stitching Log'!C2331</f>
        <v>0</v>
      </c>
      <c r="D2331">
        <f>'Stitching Log'!D2331</f>
        <v>0</v>
      </c>
      <c r="E2331">
        <f>'Stitching Log'!E2331</f>
        <v>0</v>
      </c>
      <c r="F2331">
        <f>'Stitching Log'!F2331</f>
        <v>0</v>
      </c>
    </row>
    <row r="2332" spans="1:6">
      <c r="A2332" s="6">
        <f>'Stitching Log'!A2332</f>
        <v>0</v>
      </c>
      <c r="B2332">
        <f>'Stitching Log'!B2332</f>
        <v>0</v>
      </c>
      <c r="C2332">
        <f>'Stitching Log'!C2332</f>
        <v>0</v>
      </c>
      <c r="D2332">
        <f>'Stitching Log'!D2332</f>
        <v>0</v>
      </c>
      <c r="E2332">
        <f>'Stitching Log'!E2332</f>
        <v>0</v>
      </c>
      <c r="F2332">
        <f>'Stitching Log'!F2332</f>
        <v>0</v>
      </c>
    </row>
    <row r="2333" spans="1:6">
      <c r="A2333" s="6">
        <f>'Stitching Log'!A2333</f>
        <v>0</v>
      </c>
      <c r="B2333">
        <f>'Stitching Log'!B2333</f>
        <v>0</v>
      </c>
      <c r="C2333">
        <f>'Stitching Log'!C2333</f>
        <v>0</v>
      </c>
      <c r="D2333">
        <f>'Stitching Log'!D2333</f>
        <v>0</v>
      </c>
      <c r="E2333">
        <f>'Stitching Log'!E2333</f>
        <v>0</v>
      </c>
      <c r="F2333">
        <f>'Stitching Log'!F2333</f>
        <v>0</v>
      </c>
    </row>
    <row r="2334" spans="1:6">
      <c r="A2334" s="6">
        <f>'Stitching Log'!A2334</f>
        <v>0</v>
      </c>
      <c r="B2334">
        <f>'Stitching Log'!B2334</f>
        <v>0</v>
      </c>
      <c r="C2334">
        <f>'Stitching Log'!C2334</f>
        <v>0</v>
      </c>
      <c r="D2334">
        <f>'Stitching Log'!D2334</f>
        <v>0</v>
      </c>
      <c r="E2334">
        <f>'Stitching Log'!E2334</f>
        <v>0</v>
      </c>
      <c r="F2334">
        <f>'Stitching Log'!F2334</f>
        <v>0</v>
      </c>
    </row>
    <row r="2335" spans="1:6">
      <c r="A2335" s="6">
        <f>'Stitching Log'!A2335</f>
        <v>0</v>
      </c>
      <c r="B2335">
        <f>'Stitching Log'!B2335</f>
        <v>0</v>
      </c>
      <c r="C2335">
        <f>'Stitching Log'!C2335</f>
        <v>0</v>
      </c>
      <c r="D2335">
        <f>'Stitching Log'!D2335</f>
        <v>0</v>
      </c>
      <c r="E2335">
        <f>'Stitching Log'!E2335</f>
        <v>0</v>
      </c>
      <c r="F2335">
        <f>'Stitching Log'!F2335</f>
        <v>0</v>
      </c>
    </row>
    <row r="2336" spans="1:6">
      <c r="A2336" s="6">
        <f>'Stitching Log'!A2336</f>
        <v>0</v>
      </c>
      <c r="B2336">
        <f>'Stitching Log'!B2336</f>
        <v>0</v>
      </c>
      <c r="C2336">
        <f>'Stitching Log'!C2336</f>
        <v>0</v>
      </c>
      <c r="D2336">
        <f>'Stitching Log'!D2336</f>
        <v>0</v>
      </c>
      <c r="E2336">
        <f>'Stitching Log'!E2336</f>
        <v>0</v>
      </c>
      <c r="F2336">
        <f>'Stitching Log'!F2336</f>
        <v>0</v>
      </c>
    </row>
    <row r="2337" spans="1:6">
      <c r="A2337" s="6">
        <f>'Stitching Log'!A2337</f>
        <v>0</v>
      </c>
      <c r="B2337">
        <f>'Stitching Log'!B2337</f>
        <v>0</v>
      </c>
      <c r="C2337">
        <f>'Stitching Log'!C2337</f>
        <v>0</v>
      </c>
      <c r="D2337">
        <f>'Stitching Log'!D2337</f>
        <v>0</v>
      </c>
      <c r="E2337">
        <f>'Stitching Log'!E2337</f>
        <v>0</v>
      </c>
      <c r="F2337">
        <f>'Stitching Log'!F2337</f>
        <v>0</v>
      </c>
    </row>
    <row r="2338" spans="1:6">
      <c r="A2338" s="6">
        <f>'Stitching Log'!A2338</f>
        <v>0</v>
      </c>
      <c r="B2338">
        <f>'Stitching Log'!B2338</f>
        <v>0</v>
      </c>
      <c r="C2338">
        <f>'Stitching Log'!C2338</f>
        <v>0</v>
      </c>
      <c r="D2338">
        <f>'Stitching Log'!D2338</f>
        <v>0</v>
      </c>
      <c r="E2338">
        <f>'Stitching Log'!E2338</f>
        <v>0</v>
      </c>
      <c r="F2338">
        <f>'Stitching Log'!F2338</f>
        <v>0</v>
      </c>
    </row>
    <row r="2339" spans="1:6">
      <c r="A2339" s="6">
        <f>'Stitching Log'!A2339</f>
        <v>0</v>
      </c>
      <c r="B2339">
        <f>'Stitching Log'!B2339</f>
        <v>0</v>
      </c>
      <c r="C2339">
        <f>'Stitching Log'!C2339</f>
        <v>0</v>
      </c>
      <c r="D2339">
        <f>'Stitching Log'!D2339</f>
        <v>0</v>
      </c>
      <c r="E2339">
        <f>'Stitching Log'!E2339</f>
        <v>0</v>
      </c>
      <c r="F2339">
        <f>'Stitching Log'!F2339</f>
        <v>0</v>
      </c>
    </row>
    <row r="2340" spans="1:6">
      <c r="A2340" s="6">
        <f>'Stitching Log'!A2340</f>
        <v>0</v>
      </c>
      <c r="B2340">
        <f>'Stitching Log'!B2340</f>
        <v>0</v>
      </c>
      <c r="C2340">
        <f>'Stitching Log'!C2340</f>
        <v>0</v>
      </c>
      <c r="D2340">
        <f>'Stitching Log'!D2340</f>
        <v>0</v>
      </c>
      <c r="E2340">
        <f>'Stitching Log'!E2340</f>
        <v>0</v>
      </c>
      <c r="F2340">
        <f>'Stitching Log'!F2340</f>
        <v>0</v>
      </c>
    </row>
    <row r="2341" spans="1:6">
      <c r="A2341" s="6">
        <f>'Stitching Log'!A2341</f>
        <v>0</v>
      </c>
      <c r="B2341">
        <f>'Stitching Log'!B2341</f>
        <v>0</v>
      </c>
      <c r="C2341">
        <f>'Stitching Log'!C2341</f>
        <v>0</v>
      </c>
      <c r="D2341">
        <f>'Stitching Log'!D2341</f>
        <v>0</v>
      </c>
      <c r="E2341">
        <f>'Stitching Log'!E2341</f>
        <v>0</v>
      </c>
      <c r="F2341">
        <f>'Stitching Log'!F2341</f>
        <v>0</v>
      </c>
    </row>
    <row r="2342" spans="1:6">
      <c r="A2342" s="6">
        <f>'Stitching Log'!A2342</f>
        <v>0</v>
      </c>
      <c r="B2342">
        <f>'Stitching Log'!B2342</f>
        <v>0</v>
      </c>
      <c r="C2342">
        <f>'Stitching Log'!C2342</f>
        <v>0</v>
      </c>
      <c r="D2342">
        <f>'Stitching Log'!D2342</f>
        <v>0</v>
      </c>
      <c r="E2342">
        <f>'Stitching Log'!E2342</f>
        <v>0</v>
      </c>
      <c r="F2342">
        <f>'Stitching Log'!F2342</f>
        <v>0</v>
      </c>
    </row>
    <row r="2343" spans="1:6">
      <c r="A2343" s="6">
        <f>'Stitching Log'!A2343</f>
        <v>0</v>
      </c>
      <c r="B2343">
        <f>'Stitching Log'!B2343</f>
        <v>0</v>
      </c>
      <c r="C2343">
        <f>'Stitching Log'!C2343</f>
        <v>0</v>
      </c>
      <c r="D2343">
        <f>'Stitching Log'!D2343</f>
        <v>0</v>
      </c>
      <c r="E2343">
        <f>'Stitching Log'!E2343</f>
        <v>0</v>
      </c>
      <c r="F2343">
        <f>'Stitching Log'!F2343</f>
        <v>0</v>
      </c>
    </row>
    <row r="2344" spans="1:6">
      <c r="A2344" s="6">
        <f>'Stitching Log'!A2344</f>
        <v>0</v>
      </c>
      <c r="B2344">
        <f>'Stitching Log'!B2344</f>
        <v>0</v>
      </c>
      <c r="C2344">
        <f>'Stitching Log'!C2344</f>
        <v>0</v>
      </c>
      <c r="D2344">
        <f>'Stitching Log'!D2344</f>
        <v>0</v>
      </c>
      <c r="E2344">
        <f>'Stitching Log'!E2344</f>
        <v>0</v>
      </c>
      <c r="F2344">
        <f>'Stitching Log'!F2344</f>
        <v>0</v>
      </c>
    </row>
    <row r="2345" spans="1:6">
      <c r="A2345" s="6">
        <f>'Stitching Log'!A2345</f>
        <v>0</v>
      </c>
      <c r="B2345">
        <f>'Stitching Log'!B2345</f>
        <v>0</v>
      </c>
      <c r="C2345">
        <f>'Stitching Log'!C2345</f>
        <v>0</v>
      </c>
      <c r="D2345">
        <f>'Stitching Log'!D2345</f>
        <v>0</v>
      </c>
      <c r="E2345">
        <f>'Stitching Log'!E2345</f>
        <v>0</v>
      </c>
      <c r="F2345">
        <f>'Stitching Log'!F2345</f>
        <v>0</v>
      </c>
    </row>
    <row r="2346" spans="1:6">
      <c r="A2346" s="6">
        <f>'Stitching Log'!A2346</f>
        <v>0</v>
      </c>
      <c r="B2346">
        <f>'Stitching Log'!B2346</f>
        <v>0</v>
      </c>
      <c r="C2346">
        <f>'Stitching Log'!C2346</f>
        <v>0</v>
      </c>
      <c r="D2346">
        <f>'Stitching Log'!D2346</f>
        <v>0</v>
      </c>
      <c r="E2346">
        <f>'Stitching Log'!E2346</f>
        <v>0</v>
      </c>
      <c r="F2346">
        <f>'Stitching Log'!F2346</f>
        <v>0</v>
      </c>
    </row>
    <row r="2347" spans="1:6">
      <c r="A2347" s="6">
        <f>'Stitching Log'!A2347</f>
        <v>0</v>
      </c>
      <c r="B2347">
        <f>'Stitching Log'!B2347</f>
        <v>0</v>
      </c>
      <c r="C2347">
        <f>'Stitching Log'!C2347</f>
        <v>0</v>
      </c>
      <c r="D2347">
        <f>'Stitching Log'!D2347</f>
        <v>0</v>
      </c>
      <c r="E2347">
        <f>'Stitching Log'!E2347</f>
        <v>0</v>
      </c>
      <c r="F2347">
        <f>'Stitching Log'!F2347</f>
        <v>0</v>
      </c>
    </row>
    <row r="2348" spans="1:6">
      <c r="A2348" s="6">
        <f>'Stitching Log'!A2348</f>
        <v>0</v>
      </c>
      <c r="B2348">
        <f>'Stitching Log'!B2348</f>
        <v>0</v>
      </c>
      <c r="C2348">
        <f>'Stitching Log'!C2348</f>
        <v>0</v>
      </c>
      <c r="D2348">
        <f>'Stitching Log'!D2348</f>
        <v>0</v>
      </c>
      <c r="E2348">
        <f>'Stitching Log'!E2348</f>
        <v>0</v>
      </c>
      <c r="F2348">
        <f>'Stitching Log'!F2348</f>
        <v>0</v>
      </c>
    </row>
    <row r="2349" spans="1:6">
      <c r="A2349" s="6">
        <f>'Stitching Log'!A2349</f>
        <v>0</v>
      </c>
      <c r="B2349">
        <f>'Stitching Log'!B2349</f>
        <v>0</v>
      </c>
      <c r="C2349">
        <f>'Stitching Log'!C2349</f>
        <v>0</v>
      </c>
      <c r="D2349">
        <f>'Stitching Log'!D2349</f>
        <v>0</v>
      </c>
      <c r="E2349">
        <f>'Stitching Log'!E2349</f>
        <v>0</v>
      </c>
      <c r="F2349">
        <f>'Stitching Log'!F2349</f>
        <v>0</v>
      </c>
    </row>
    <row r="2350" spans="1:6">
      <c r="A2350" s="6">
        <f>'Stitching Log'!A2350</f>
        <v>0</v>
      </c>
      <c r="B2350">
        <f>'Stitching Log'!B2350</f>
        <v>0</v>
      </c>
      <c r="C2350">
        <f>'Stitching Log'!C2350</f>
        <v>0</v>
      </c>
      <c r="D2350">
        <f>'Stitching Log'!D2350</f>
        <v>0</v>
      </c>
      <c r="E2350">
        <f>'Stitching Log'!E2350</f>
        <v>0</v>
      </c>
      <c r="F2350">
        <f>'Stitching Log'!F2350</f>
        <v>0</v>
      </c>
    </row>
    <row r="2351" spans="1:6">
      <c r="A2351" s="6">
        <f>'Stitching Log'!A2351</f>
        <v>0</v>
      </c>
      <c r="B2351">
        <f>'Stitching Log'!B2351</f>
        <v>0</v>
      </c>
      <c r="C2351">
        <f>'Stitching Log'!C2351</f>
        <v>0</v>
      </c>
      <c r="D2351">
        <f>'Stitching Log'!D2351</f>
        <v>0</v>
      </c>
      <c r="E2351">
        <f>'Stitching Log'!E2351</f>
        <v>0</v>
      </c>
      <c r="F2351">
        <f>'Stitching Log'!F2351</f>
        <v>0</v>
      </c>
    </row>
    <row r="2352" spans="1:6">
      <c r="A2352" s="6">
        <f>'Stitching Log'!A2352</f>
        <v>0</v>
      </c>
      <c r="B2352">
        <f>'Stitching Log'!B2352</f>
        <v>0</v>
      </c>
      <c r="C2352">
        <f>'Stitching Log'!C2352</f>
        <v>0</v>
      </c>
      <c r="D2352">
        <f>'Stitching Log'!D2352</f>
        <v>0</v>
      </c>
      <c r="E2352">
        <f>'Stitching Log'!E2352</f>
        <v>0</v>
      </c>
      <c r="F2352">
        <f>'Stitching Log'!F2352</f>
        <v>0</v>
      </c>
    </row>
    <row r="2353" spans="1:6">
      <c r="A2353" s="6">
        <f>'Stitching Log'!A2353</f>
        <v>0</v>
      </c>
      <c r="B2353">
        <f>'Stitching Log'!B2353</f>
        <v>0</v>
      </c>
      <c r="C2353">
        <f>'Stitching Log'!C2353</f>
        <v>0</v>
      </c>
      <c r="D2353">
        <f>'Stitching Log'!D2353</f>
        <v>0</v>
      </c>
      <c r="E2353">
        <f>'Stitching Log'!E2353</f>
        <v>0</v>
      </c>
      <c r="F2353">
        <f>'Stitching Log'!F2353</f>
        <v>0</v>
      </c>
    </row>
    <row r="2354" spans="1:6">
      <c r="A2354" s="6">
        <f>'Stitching Log'!A2354</f>
        <v>0</v>
      </c>
      <c r="B2354">
        <f>'Stitching Log'!B2354</f>
        <v>0</v>
      </c>
      <c r="C2354">
        <f>'Stitching Log'!C2354</f>
        <v>0</v>
      </c>
      <c r="D2354">
        <f>'Stitching Log'!D2354</f>
        <v>0</v>
      </c>
      <c r="E2354">
        <f>'Stitching Log'!E2354</f>
        <v>0</v>
      </c>
      <c r="F2354">
        <f>'Stitching Log'!F2354</f>
        <v>0</v>
      </c>
    </row>
    <row r="2355" spans="1:6">
      <c r="A2355" s="6">
        <f>'Stitching Log'!A2355</f>
        <v>0</v>
      </c>
      <c r="B2355">
        <f>'Stitching Log'!B2355</f>
        <v>0</v>
      </c>
      <c r="C2355">
        <f>'Stitching Log'!C2355</f>
        <v>0</v>
      </c>
      <c r="D2355">
        <f>'Stitching Log'!D2355</f>
        <v>0</v>
      </c>
      <c r="E2355">
        <f>'Stitching Log'!E2355</f>
        <v>0</v>
      </c>
      <c r="F2355">
        <f>'Stitching Log'!F2355</f>
        <v>0</v>
      </c>
    </row>
    <row r="2356" spans="1:6">
      <c r="A2356" s="6">
        <f>'Stitching Log'!A2356</f>
        <v>0</v>
      </c>
      <c r="B2356">
        <f>'Stitching Log'!B2356</f>
        <v>0</v>
      </c>
      <c r="C2356">
        <f>'Stitching Log'!C2356</f>
        <v>0</v>
      </c>
      <c r="D2356">
        <f>'Stitching Log'!D2356</f>
        <v>0</v>
      </c>
      <c r="E2356">
        <f>'Stitching Log'!E2356</f>
        <v>0</v>
      </c>
      <c r="F2356">
        <f>'Stitching Log'!F2356</f>
        <v>0</v>
      </c>
    </row>
    <row r="2357" spans="1:6">
      <c r="A2357" s="6">
        <f>'Stitching Log'!A2357</f>
        <v>0</v>
      </c>
      <c r="B2357">
        <f>'Stitching Log'!B2357</f>
        <v>0</v>
      </c>
      <c r="C2357">
        <f>'Stitching Log'!C2357</f>
        <v>0</v>
      </c>
      <c r="D2357">
        <f>'Stitching Log'!D2357</f>
        <v>0</v>
      </c>
      <c r="E2357">
        <f>'Stitching Log'!E2357</f>
        <v>0</v>
      </c>
      <c r="F2357">
        <f>'Stitching Log'!F2357</f>
        <v>0</v>
      </c>
    </row>
    <row r="2358" spans="1:6">
      <c r="A2358" s="6">
        <f>'Stitching Log'!A2358</f>
        <v>0</v>
      </c>
      <c r="B2358">
        <f>'Stitching Log'!B2358</f>
        <v>0</v>
      </c>
      <c r="C2358">
        <f>'Stitching Log'!C2358</f>
        <v>0</v>
      </c>
      <c r="D2358">
        <f>'Stitching Log'!D2358</f>
        <v>0</v>
      </c>
      <c r="E2358">
        <f>'Stitching Log'!E2358</f>
        <v>0</v>
      </c>
      <c r="F2358">
        <f>'Stitching Log'!F2358</f>
        <v>0</v>
      </c>
    </row>
    <row r="2359" spans="1:6">
      <c r="A2359" s="6">
        <f>'Stitching Log'!A2359</f>
        <v>0</v>
      </c>
      <c r="B2359">
        <f>'Stitching Log'!B2359</f>
        <v>0</v>
      </c>
      <c r="C2359">
        <f>'Stitching Log'!C2359</f>
        <v>0</v>
      </c>
      <c r="D2359">
        <f>'Stitching Log'!D2359</f>
        <v>0</v>
      </c>
      <c r="E2359">
        <f>'Stitching Log'!E2359</f>
        <v>0</v>
      </c>
      <c r="F2359">
        <f>'Stitching Log'!F2359</f>
        <v>0</v>
      </c>
    </row>
    <row r="2360" spans="1:6">
      <c r="A2360" s="6">
        <f>'Stitching Log'!A2360</f>
        <v>0</v>
      </c>
      <c r="B2360">
        <f>'Stitching Log'!B2360</f>
        <v>0</v>
      </c>
      <c r="C2360">
        <f>'Stitching Log'!C2360</f>
        <v>0</v>
      </c>
      <c r="D2360">
        <f>'Stitching Log'!D2360</f>
        <v>0</v>
      </c>
      <c r="E2360">
        <f>'Stitching Log'!E2360</f>
        <v>0</v>
      </c>
      <c r="F2360">
        <f>'Stitching Log'!F2360</f>
        <v>0</v>
      </c>
    </row>
    <row r="2361" spans="1:6">
      <c r="A2361" s="6">
        <f>'Stitching Log'!A2361</f>
        <v>0</v>
      </c>
      <c r="B2361">
        <f>'Stitching Log'!B2361</f>
        <v>0</v>
      </c>
      <c r="C2361">
        <f>'Stitching Log'!C2361</f>
        <v>0</v>
      </c>
      <c r="D2361">
        <f>'Stitching Log'!D2361</f>
        <v>0</v>
      </c>
      <c r="E2361">
        <f>'Stitching Log'!E2361</f>
        <v>0</v>
      </c>
      <c r="F2361">
        <f>'Stitching Log'!F2361</f>
        <v>0</v>
      </c>
    </row>
    <row r="2362" spans="1:6">
      <c r="A2362" s="6">
        <f>'Stitching Log'!A2362</f>
        <v>0</v>
      </c>
      <c r="B2362">
        <f>'Stitching Log'!B2362</f>
        <v>0</v>
      </c>
      <c r="C2362">
        <f>'Stitching Log'!C2362</f>
        <v>0</v>
      </c>
      <c r="D2362">
        <f>'Stitching Log'!D2362</f>
        <v>0</v>
      </c>
      <c r="E2362">
        <f>'Stitching Log'!E2362</f>
        <v>0</v>
      </c>
      <c r="F2362">
        <f>'Stitching Log'!F2362</f>
        <v>0</v>
      </c>
    </row>
    <row r="2363" spans="1:6">
      <c r="A2363" s="6">
        <f>'Stitching Log'!A2363</f>
        <v>0</v>
      </c>
      <c r="B2363">
        <f>'Stitching Log'!B2363</f>
        <v>0</v>
      </c>
      <c r="C2363">
        <f>'Stitching Log'!C2363</f>
        <v>0</v>
      </c>
      <c r="D2363">
        <f>'Stitching Log'!D2363</f>
        <v>0</v>
      </c>
      <c r="E2363">
        <f>'Stitching Log'!E2363</f>
        <v>0</v>
      </c>
      <c r="F2363">
        <f>'Stitching Log'!F2363</f>
        <v>0</v>
      </c>
    </row>
    <row r="2364" spans="1:6">
      <c r="A2364" s="6">
        <f>'Stitching Log'!A2364</f>
        <v>0</v>
      </c>
      <c r="B2364">
        <f>'Stitching Log'!B2364</f>
        <v>0</v>
      </c>
      <c r="C2364">
        <f>'Stitching Log'!C2364</f>
        <v>0</v>
      </c>
      <c r="D2364">
        <f>'Stitching Log'!D2364</f>
        <v>0</v>
      </c>
      <c r="E2364">
        <f>'Stitching Log'!E2364</f>
        <v>0</v>
      </c>
      <c r="F2364">
        <f>'Stitching Log'!F2364</f>
        <v>0</v>
      </c>
    </row>
    <row r="2365" spans="1:6">
      <c r="A2365" s="6">
        <f>'Stitching Log'!A2365</f>
        <v>0</v>
      </c>
      <c r="B2365">
        <f>'Stitching Log'!B2365</f>
        <v>0</v>
      </c>
      <c r="C2365">
        <f>'Stitching Log'!C2365</f>
        <v>0</v>
      </c>
      <c r="D2365">
        <f>'Stitching Log'!D2365</f>
        <v>0</v>
      </c>
      <c r="E2365">
        <f>'Stitching Log'!E2365</f>
        <v>0</v>
      </c>
      <c r="F2365">
        <f>'Stitching Log'!F2365</f>
        <v>0</v>
      </c>
    </row>
    <row r="2366" spans="1:6">
      <c r="A2366" s="6">
        <f>'Stitching Log'!A2366</f>
        <v>0</v>
      </c>
      <c r="B2366">
        <f>'Stitching Log'!B2366</f>
        <v>0</v>
      </c>
      <c r="C2366">
        <f>'Stitching Log'!C2366</f>
        <v>0</v>
      </c>
      <c r="D2366">
        <f>'Stitching Log'!D2366</f>
        <v>0</v>
      </c>
      <c r="E2366">
        <f>'Stitching Log'!E2366</f>
        <v>0</v>
      </c>
      <c r="F2366">
        <f>'Stitching Log'!F2366</f>
        <v>0</v>
      </c>
    </row>
    <row r="2367" spans="1:6">
      <c r="A2367" s="6">
        <f>'Stitching Log'!A2367</f>
        <v>0</v>
      </c>
      <c r="B2367">
        <f>'Stitching Log'!B2367</f>
        <v>0</v>
      </c>
      <c r="C2367">
        <f>'Stitching Log'!C2367</f>
        <v>0</v>
      </c>
      <c r="D2367">
        <f>'Stitching Log'!D2367</f>
        <v>0</v>
      </c>
      <c r="E2367">
        <f>'Stitching Log'!E2367</f>
        <v>0</v>
      </c>
      <c r="F2367">
        <f>'Stitching Log'!F2367</f>
        <v>0</v>
      </c>
    </row>
    <row r="2368" spans="1:6">
      <c r="A2368" s="6">
        <f>'Stitching Log'!A2368</f>
        <v>0</v>
      </c>
      <c r="B2368">
        <f>'Stitching Log'!B2368</f>
        <v>0</v>
      </c>
      <c r="C2368">
        <f>'Stitching Log'!C2368</f>
        <v>0</v>
      </c>
      <c r="D2368">
        <f>'Stitching Log'!D2368</f>
        <v>0</v>
      </c>
      <c r="E2368">
        <f>'Stitching Log'!E2368</f>
        <v>0</v>
      </c>
      <c r="F2368">
        <f>'Stitching Log'!F2368</f>
        <v>0</v>
      </c>
    </row>
    <row r="2369" spans="1:6">
      <c r="A2369" s="6">
        <f>'Stitching Log'!A2369</f>
        <v>0</v>
      </c>
      <c r="B2369">
        <f>'Stitching Log'!B2369</f>
        <v>0</v>
      </c>
      <c r="C2369">
        <f>'Stitching Log'!C2369</f>
        <v>0</v>
      </c>
      <c r="D2369">
        <f>'Stitching Log'!D2369</f>
        <v>0</v>
      </c>
      <c r="E2369">
        <f>'Stitching Log'!E2369</f>
        <v>0</v>
      </c>
      <c r="F2369">
        <f>'Stitching Log'!F2369</f>
        <v>0</v>
      </c>
    </row>
    <row r="2370" spans="1:6">
      <c r="A2370" s="6">
        <f>'Stitching Log'!A2370</f>
        <v>0</v>
      </c>
      <c r="B2370">
        <f>'Stitching Log'!B2370</f>
        <v>0</v>
      </c>
      <c r="C2370">
        <f>'Stitching Log'!C2370</f>
        <v>0</v>
      </c>
      <c r="D2370">
        <f>'Stitching Log'!D2370</f>
        <v>0</v>
      </c>
      <c r="E2370">
        <f>'Stitching Log'!E2370</f>
        <v>0</v>
      </c>
      <c r="F2370">
        <f>'Stitching Log'!F2370</f>
        <v>0</v>
      </c>
    </row>
    <row r="2371" spans="1:6">
      <c r="A2371" s="6">
        <f>'Stitching Log'!A2371</f>
        <v>0</v>
      </c>
      <c r="B2371">
        <f>'Stitching Log'!B2371</f>
        <v>0</v>
      </c>
      <c r="C2371">
        <f>'Stitching Log'!C2371</f>
        <v>0</v>
      </c>
      <c r="D2371">
        <f>'Stitching Log'!D2371</f>
        <v>0</v>
      </c>
      <c r="E2371">
        <f>'Stitching Log'!E2371</f>
        <v>0</v>
      </c>
      <c r="F2371">
        <f>'Stitching Log'!F2371</f>
        <v>0</v>
      </c>
    </row>
    <row r="2372" spans="1:6">
      <c r="A2372" s="6">
        <f>'Stitching Log'!A2372</f>
        <v>0</v>
      </c>
      <c r="B2372">
        <f>'Stitching Log'!B2372</f>
        <v>0</v>
      </c>
      <c r="C2372">
        <f>'Stitching Log'!C2372</f>
        <v>0</v>
      </c>
      <c r="D2372">
        <f>'Stitching Log'!D2372</f>
        <v>0</v>
      </c>
      <c r="E2372">
        <f>'Stitching Log'!E2372</f>
        <v>0</v>
      </c>
      <c r="F2372">
        <f>'Stitching Log'!F2372</f>
        <v>0</v>
      </c>
    </row>
    <row r="2373" spans="1:6">
      <c r="A2373" s="6">
        <f>'Stitching Log'!A2373</f>
        <v>0</v>
      </c>
      <c r="B2373">
        <f>'Stitching Log'!B2373</f>
        <v>0</v>
      </c>
      <c r="C2373">
        <f>'Stitching Log'!C2373</f>
        <v>0</v>
      </c>
      <c r="D2373">
        <f>'Stitching Log'!D2373</f>
        <v>0</v>
      </c>
      <c r="E2373">
        <f>'Stitching Log'!E2373</f>
        <v>0</v>
      </c>
      <c r="F2373">
        <f>'Stitching Log'!F2373</f>
        <v>0</v>
      </c>
    </row>
    <row r="2374" spans="1:6">
      <c r="A2374" s="6">
        <f>'Stitching Log'!A2374</f>
        <v>0</v>
      </c>
      <c r="B2374">
        <f>'Stitching Log'!B2374</f>
        <v>0</v>
      </c>
      <c r="C2374">
        <f>'Stitching Log'!C2374</f>
        <v>0</v>
      </c>
      <c r="D2374">
        <f>'Stitching Log'!D2374</f>
        <v>0</v>
      </c>
      <c r="E2374">
        <f>'Stitching Log'!E2374</f>
        <v>0</v>
      </c>
      <c r="F2374">
        <f>'Stitching Log'!F2374</f>
        <v>0</v>
      </c>
    </row>
    <row r="2375" spans="1:6">
      <c r="A2375" s="6">
        <f>'Stitching Log'!A2375</f>
        <v>0</v>
      </c>
      <c r="B2375">
        <f>'Stitching Log'!B2375</f>
        <v>0</v>
      </c>
      <c r="C2375">
        <f>'Stitching Log'!C2375</f>
        <v>0</v>
      </c>
      <c r="D2375">
        <f>'Stitching Log'!D2375</f>
        <v>0</v>
      </c>
      <c r="E2375">
        <f>'Stitching Log'!E2375</f>
        <v>0</v>
      </c>
      <c r="F2375">
        <f>'Stitching Log'!F2375</f>
        <v>0</v>
      </c>
    </row>
    <row r="2376" spans="1:6">
      <c r="A2376" s="6">
        <f>'Stitching Log'!A2376</f>
        <v>0</v>
      </c>
      <c r="B2376">
        <f>'Stitching Log'!B2376</f>
        <v>0</v>
      </c>
      <c r="C2376">
        <f>'Stitching Log'!C2376</f>
        <v>0</v>
      </c>
      <c r="D2376">
        <f>'Stitching Log'!D2376</f>
        <v>0</v>
      </c>
      <c r="E2376">
        <f>'Stitching Log'!E2376</f>
        <v>0</v>
      </c>
      <c r="F2376">
        <f>'Stitching Log'!F2376</f>
        <v>0</v>
      </c>
    </row>
    <row r="2377" spans="1:6">
      <c r="A2377" s="6">
        <f>'Stitching Log'!A2377</f>
        <v>0</v>
      </c>
      <c r="B2377">
        <f>'Stitching Log'!B2377</f>
        <v>0</v>
      </c>
      <c r="C2377">
        <f>'Stitching Log'!C2377</f>
        <v>0</v>
      </c>
      <c r="D2377">
        <f>'Stitching Log'!D2377</f>
        <v>0</v>
      </c>
      <c r="E2377">
        <f>'Stitching Log'!E2377</f>
        <v>0</v>
      </c>
      <c r="F2377">
        <f>'Stitching Log'!F2377</f>
        <v>0</v>
      </c>
    </row>
    <row r="2378" spans="1:6">
      <c r="A2378" s="6">
        <f>'Stitching Log'!A2378</f>
        <v>0</v>
      </c>
      <c r="B2378">
        <f>'Stitching Log'!B2378</f>
        <v>0</v>
      </c>
      <c r="C2378">
        <f>'Stitching Log'!C2378</f>
        <v>0</v>
      </c>
      <c r="D2378">
        <f>'Stitching Log'!D2378</f>
        <v>0</v>
      </c>
      <c r="E2378">
        <f>'Stitching Log'!E2378</f>
        <v>0</v>
      </c>
      <c r="F2378">
        <f>'Stitching Log'!F2378</f>
        <v>0</v>
      </c>
    </row>
    <row r="2379" spans="1:6">
      <c r="A2379" s="6">
        <f>'Stitching Log'!A2379</f>
        <v>0</v>
      </c>
      <c r="B2379">
        <f>'Stitching Log'!B2379</f>
        <v>0</v>
      </c>
      <c r="C2379">
        <f>'Stitching Log'!C2379</f>
        <v>0</v>
      </c>
      <c r="D2379">
        <f>'Stitching Log'!D2379</f>
        <v>0</v>
      </c>
      <c r="E2379">
        <f>'Stitching Log'!E2379</f>
        <v>0</v>
      </c>
      <c r="F2379">
        <f>'Stitching Log'!F2379</f>
        <v>0</v>
      </c>
    </row>
    <row r="2380" spans="1:6">
      <c r="A2380" s="6">
        <f>'Stitching Log'!A2380</f>
        <v>0</v>
      </c>
      <c r="B2380">
        <f>'Stitching Log'!B2380</f>
        <v>0</v>
      </c>
      <c r="C2380">
        <f>'Stitching Log'!C2380</f>
        <v>0</v>
      </c>
      <c r="D2380">
        <f>'Stitching Log'!D2380</f>
        <v>0</v>
      </c>
      <c r="E2380">
        <f>'Stitching Log'!E2380</f>
        <v>0</v>
      </c>
      <c r="F2380">
        <f>'Stitching Log'!F2380</f>
        <v>0</v>
      </c>
    </row>
    <row r="2381" spans="1:6">
      <c r="A2381" s="6">
        <f>'Stitching Log'!A2381</f>
        <v>0</v>
      </c>
      <c r="B2381">
        <f>'Stitching Log'!B2381</f>
        <v>0</v>
      </c>
      <c r="C2381">
        <f>'Stitching Log'!C2381</f>
        <v>0</v>
      </c>
      <c r="D2381">
        <f>'Stitching Log'!D2381</f>
        <v>0</v>
      </c>
      <c r="E2381">
        <f>'Stitching Log'!E2381</f>
        <v>0</v>
      </c>
      <c r="F2381">
        <f>'Stitching Log'!F2381</f>
        <v>0</v>
      </c>
    </row>
    <row r="2382" spans="1:6">
      <c r="A2382" s="6">
        <f>'Stitching Log'!A2382</f>
        <v>0</v>
      </c>
      <c r="B2382">
        <f>'Stitching Log'!B2382</f>
        <v>0</v>
      </c>
      <c r="C2382">
        <f>'Stitching Log'!C2382</f>
        <v>0</v>
      </c>
      <c r="D2382">
        <f>'Stitching Log'!D2382</f>
        <v>0</v>
      </c>
      <c r="E2382">
        <f>'Stitching Log'!E2382</f>
        <v>0</v>
      </c>
      <c r="F2382">
        <f>'Stitching Log'!F2382</f>
        <v>0</v>
      </c>
    </row>
    <row r="2383" spans="1:6">
      <c r="A2383" s="6">
        <f>'Stitching Log'!A2383</f>
        <v>0</v>
      </c>
      <c r="B2383">
        <f>'Stitching Log'!B2383</f>
        <v>0</v>
      </c>
      <c r="C2383">
        <f>'Stitching Log'!C2383</f>
        <v>0</v>
      </c>
      <c r="D2383">
        <f>'Stitching Log'!D2383</f>
        <v>0</v>
      </c>
      <c r="E2383">
        <f>'Stitching Log'!E2383</f>
        <v>0</v>
      </c>
      <c r="F2383">
        <f>'Stitching Log'!F2383</f>
        <v>0</v>
      </c>
    </row>
    <row r="2384" spans="1:6">
      <c r="A2384" s="6">
        <f>'Stitching Log'!A2384</f>
        <v>0</v>
      </c>
      <c r="B2384">
        <f>'Stitching Log'!B2384</f>
        <v>0</v>
      </c>
      <c r="C2384">
        <f>'Stitching Log'!C2384</f>
        <v>0</v>
      </c>
      <c r="D2384">
        <f>'Stitching Log'!D2384</f>
        <v>0</v>
      </c>
      <c r="E2384">
        <f>'Stitching Log'!E2384</f>
        <v>0</v>
      </c>
      <c r="F2384">
        <f>'Stitching Log'!F2384</f>
        <v>0</v>
      </c>
    </row>
    <row r="2385" spans="1:6">
      <c r="A2385" s="6">
        <f>'Stitching Log'!A2385</f>
        <v>0</v>
      </c>
      <c r="B2385">
        <f>'Stitching Log'!B2385</f>
        <v>0</v>
      </c>
      <c r="C2385">
        <f>'Stitching Log'!C2385</f>
        <v>0</v>
      </c>
      <c r="D2385">
        <f>'Stitching Log'!D2385</f>
        <v>0</v>
      </c>
      <c r="E2385">
        <f>'Stitching Log'!E2385</f>
        <v>0</v>
      </c>
      <c r="F2385">
        <f>'Stitching Log'!F2385</f>
        <v>0</v>
      </c>
    </row>
    <row r="2386" spans="1:6">
      <c r="A2386" s="6">
        <f>'Stitching Log'!A2386</f>
        <v>0</v>
      </c>
      <c r="B2386">
        <f>'Stitching Log'!B2386</f>
        <v>0</v>
      </c>
      <c r="C2386">
        <f>'Stitching Log'!C2386</f>
        <v>0</v>
      </c>
      <c r="D2386">
        <f>'Stitching Log'!D2386</f>
        <v>0</v>
      </c>
      <c r="E2386">
        <f>'Stitching Log'!E2386</f>
        <v>0</v>
      </c>
      <c r="F2386">
        <f>'Stitching Log'!F2386</f>
        <v>0</v>
      </c>
    </row>
    <row r="2387" spans="1:6">
      <c r="A2387" s="6">
        <f>'Stitching Log'!A2387</f>
        <v>0</v>
      </c>
      <c r="B2387">
        <f>'Stitching Log'!B2387</f>
        <v>0</v>
      </c>
      <c r="C2387">
        <f>'Stitching Log'!C2387</f>
        <v>0</v>
      </c>
      <c r="D2387">
        <f>'Stitching Log'!D2387</f>
        <v>0</v>
      </c>
      <c r="E2387">
        <f>'Stitching Log'!E2387</f>
        <v>0</v>
      </c>
      <c r="F2387">
        <f>'Stitching Log'!F2387</f>
        <v>0</v>
      </c>
    </row>
    <row r="2388" spans="1:6">
      <c r="A2388" s="6">
        <f>'Stitching Log'!A2388</f>
        <v>0</v>
      </c>
      <c r="B2388">
        <f>'Stitching Log'!B2388</f>
        <v>0</v>
      </c>
      <c r="C2388">
        <f>'Stitching Log'!C2388</f>
        <v>0</v>
      </c>
      <c r="D2388">
        <f>'Stitching Log'!D2388</f>
        <v>0</v>
      </c>
      <c r="E2388">
        <f>'Stitching Log'!E2388</f>
        <v>0</v>
      </c>
      <c r="F2388">
        <f>'Stitching Log'!F2388</f>
        <v>0</v>
      </c>
    </row>
    <row r="2389" spans="1:6">
      <c r="A2389" s="6">
        <f>'Stitching Log'!A2389</f>
        <v>0</v>
      </c>
      <c r="B2389">
        <f>'Stitching Log'!B2389</f>
        <v>0</v>
      </c>
      <c r="C2389">
        <f>'Stitching Log'!C2389</f>
        <v>0</v>
      </c>
      <c r="D2389">
        <f>'Stitching Log'!D2389</f>
        <v>0</v>
      </c>
      <c r="E2389">
        <f>'Stitching Log'!E2389</f>
        <v>0</v>
      </c>
      <c r="F2389">
        <f>'Stitching Log'!F2389</f>
        <v>0</v>
      </c>
    </row>
    <row r="2390" spans="1:6">
      <c r="A2390" s="6">
        <f>'Stitching Log'!A2390</f>
        <v>0</v>
      </c>
      <c r="B2390">
        <f>'Stitching Log'!B2390</f>
        <v>0</v>
      </c>
      <c r="C2390">
        <f>'Stitching Log'!C2390</f>
        <v>0</v>
      </c>
      <c r="D2390">
        <f>'Stitching Log'!D2390</f>
        <v>0</v>
      </c>
      <c r="E2390">
        <f>'Stitching Log'!E2390</f>
        <v>0</v>
      </c>
      <c r="F2390">
        <f>'Stitching Log'!F2390</f>
        <v>0</v>
      </c>
    </row>
    <row r="2391" spans="1:6">
      <c r="A2391" s="6">
        <f>'Stitching Log'!A2391</f>
        <v>0</v>
      </c>
      <c r="B2391">
        <f>'Stitching Log'!B2391</f>
        <v>0</v>
      </c>
      <c r="C2391">
        <f>'Stitching Log'!C2391</f>
        <v>0</v>
      </c>
      <c r="D2391">
        <f>'Stitching Log'!D2391</f>
        <v>0</v>
      </c>
      <c r="E2391">
        <f>'Stitching Log'!E2391</f>
        <v>0</v>
      </c>
      <c r="F2391">
        <f>'Stitching Log'!F2391</f>
        <v>0</v>
      </c>
    </row>
    <row r="2392" spans="1:6">
      <c r="A2392" s="6">
        <f>'Stitching Log'!A2392</f>
        <v>0</v>
      </c>
      <c r="B2392">
        <f>'Stitching Log'!B2392</f>
        <v>0</v>
      </c>
      <c r="C2392">
        <f>'Stitching Log'!C2392</f>
        <v>0</v>
      </c>
      <c r="D2392">
        <f>'Stitching Log'!D2392</f>
        <v>0</v>
      </c>
      <c r="E2392">
        <f>'Stitching Log'!E2392</f>
        <v>0</v>
      </c>
      <c r="F2392">
        <f>'Stitching Log'!F2392</f>
        <v>0</v>
      </c>
    </row>
    <row r="2393" spans="1:6">
      <c r="A2393" s="6">
        <f>'Stitching Log'!A2393</f>
        <v>0</v>
      </c>
      <c r="B2393">
        <f>'Stitching Log'!B2393</f>
        <v>0</v>
      </c>
      <c r="C2393">
        <f>'Stitching Log'!C2393</f>
        <v>0</v>
      </c>
      <c r="D2393">
        <f>'Stitching Log'!D2393</f>
        <v>0</v>
      </c>
      <c r="E2393">
        <f>'Stitching Log'!E2393</f>
        <v>0</v>
      </c>
      <c r="F2393">
        <f>'Stitching Log'!F2393</f>
        <v>0</v>
      </c>
    </row>
    <row r="2394" spans="1:6">
      <c r="A2394" s="6">
        <f>'Stitching Log'!A2394</f>
        <v>0</v>
      </c>
      <c r="B2394">
        <f>'Stitching Log'!B2394</f>
        <v>0</v>
      </c>
      <c r="C2394">
        <f>'Stitching Log'!C2394</f>
        <v>0</v>
      </c>
      <c r="D2394">
        <f>'Stitching Log'!D2394</f>
        <v>0</v>
      </c>
      <c r="E2394">
        <f>'Stitching Log'!E2394</f>
        <v>0</v>
      </c>
      <c r="F2394">
        <f>'Stitching Log'!F2394</f>
        <v>0</v>
      </c>
    </row>
    <row r="2395" spans="1:6">
      <c r="A2395" s="6">
        <f>'Stitching Log'!A2395</f>
        <v>0</v>
      </c>
      <c r="B2395">
        <f>'Stitching Log'!B2395</f>
        <v>0</v>
      </c>
      <c r="C2395">
        <f>'Stitching Log'!C2395</f>
        <v>0</v>
      </c>
      <c r="D2395">
        <f>'Stitching Log'!D2395</f>
        <v>0</v>
      </c>
      <c r="E2395">
        <f>'Stitching Log'!E2395</f>
        <v>0</v>
      </c>
      <c r="F2395">
        <f>'Stitching Log'!F2395</f>
        <v>0</v>
      </c>
    </row>
    <row r="2396" spans="1:6">
      <c r="A2396" s="6">
        <f>'Stitching Log'!A2396</f>
        <v>0</v>
      </c>
      <c r="B2396">
        <f>'Stitching Log'!B2396</f>
        <v>0</v>
      </c>
      <c r="C2396">
        <f>'Stitching Log'!C2396</f>
        <v>0</v>
      </c>
      <c r="D2396">
        <f>'Stitching Log'!D2396</f>
        <v>0</v>
      </c>
      <c r="E2396">
        <f>'Stitching Log'!E2396</f>
        <v>0</v>
      </c>
      <c r="F2396">
        <f>'Stitching Log'!F2396</f>
        <v>0</v>
      </c>
    </row>
    <row r="2397" spans="1:6">
      <c r="A2397" s="6">
        <f>'Stitching Log'!A2397</f>
        <v>0</v>
      </c>
      <c r="B2397">
        <f>'Stitching Log'!B2397</f>
        <v>0</v>
      </c>
      <c r="C2397">
        <f>'Stitching Log'!C2397</f>
        <v>0</v>
      </c>
      <c r="D2397">
        <f>'Stitching Log'!D2397</f>
        <v>0</v>
      </c>
      <c r="E2397">
        <f>'Stitching Log'!E2397</f>
        <v>0</v>
      </c>
      <c r="F2397">
        <f>'Stitching Log'!F2397</f>
        <v>0</v>
      </c>
    </row>
    <row r="2398" spans="1:6">
      <c r="A2398" s="6">
        <f>'Stitching Log'!A2398</f>
        <v>0</v>
      </c>
      <c r="B2398">
        <f>'Stitching Log'!B2398</f>
        <v>0</v>
      </c>
      <c r="C2398">
        <f>'Stitching Log'!C2398</f>
        <v>0</v>
      </c>
      <c r="D2398">
        <f>'Stitching Log'!D2398</f>
        <v>0</v>
      </c>
      <c r="E2398">
        <f>'Stitching Log'!E2398</f>
        <v>0</v>
      </c>
      <c r="F2398">
        <f>'Stitching Log'!F2398</f>
        <v>0</v>
      </c>
    </row>
    <row r="2399" spans="1:6">
      <c r="A2399" s="6">
        <f>'Stitching Log'!A2399</f>
        <v>0</v>
      </c>
      <c r="B2399">
        <f>'Stitching Log'!B2399</f>
        <v>0</v>
      </c>
      <c r="C2399">
        <f>'Stitching Log'!C2399</f>
        <v>0</v>
      </c>
      <c r="D2399">
        <f>'Stitching Log'!D2399</f>
        <v>0</v>
      </c>
      <c r="E2399">
        <f>'Stitching Log'!E2399</f>
        <v>0</v>
      </c>
      <c r="F2399">
        <f>'Stitching Log'!F2399</f>
        <v>0</v>
      </c>
    </row>
    <row r="2400" spans="1:6">
      <c r="A2400" s="6">
        <f>'Stitching Log'!A2400</f>
        <v>0</v>
      </c>
      <c r="B2400">
        <f>'Stitching Log'!B2400</f>
        <v>0</v>
      </c>
      <c r="C2400">
        <f>'Stitching Log'!C2400</f>
        <v>0</v>
      </c>
      <c r="D2400">
        <f>'Stitching Log'!D2400</f>
        <v>0</v>
      </c>
      <c r="E2400">
        <f>'Stitching Log'!E2400</f>
        <v>0</v>
      </c>
      <c r="F2400">
        <f>'Stitching Log'!F2400</f>
        <v>0</v>
      </c>
    </row>
    <row r="2401" spans="1:6">
      <c r="A2401" s="6">
        <f>'Stitching Log'!A2401</f>
        <v>0</v>
      </c>
      <c r="B2401">
        <f>'Stitching Log'!B2401</f>
        <v>0</v>
      </c>
      <c r="C2401">
        <f>'Stitching Log'!C2401</f>
        <v>0</v>
      </c>
      <c r="D2401">
        <f>'Stitching Log'!D2401</f>
        <v>0</v>
      </c>
      <c r="E2401">
        <f>'Stitching Log'!E2401</f>
        <v>0</v>
      </c>
      <c r="F2401">
        <f>'Stitching Log'!F2401</f>
        <v>0</v>
      </c>
    </row>
    <row r="2402" spans="1:6">
      <c r="A2402" s="6">
        <f>'Stitching Log'!A2402</f>
        <v>0</v>
      </c>
      <c r="B2402">
        <f>'Stitching Log'!B2402</f>
        <v>0</v>
      </c>
      <c r="C2402">
        <f>'Stitching Log'!C2402</f>
        <v>0</v>
      </c>
      <c r="D2402">
        <f>'Stitching Log'!D2402</f>
        <v>0</v>
      </c>
      <c r="E2402">
        <f>'Stitching Log'!E2402</f>
        <v>0</v>
      </c>
      <c r="F2402">
        <f>'Stitching Log'!F2402</f>
        <v>0</v>
      </c>
    </row>
    <row r="2403" spans="1:6">
      <c r="A2403" s="6">
        <f>'Stitching Log'!A2403</f>
        <v>0</v>
      </c>
      <c r="B2403">
        <f>'Stitching Log'!B2403</f>
        <v>0</v>
      </c>
      <c r="C2403">
        <f>'Stitching Log'!C2403</f>
        <v>0</v>
      </c>
      <c r="D2403">
        <f>'Stitching Log'!D2403</f>
        <v>0</v>
      </c>
      <c r="E2403">
        <f>'Stitching Log'!E2403</f>
        <v>0</v>
      </c>
      <c r="F2403">
        <f>'Stitching Log'!F2403</f>
        <v>0</v>
      </c>
    </row>
    <row r="2404" spans="1:6">
      <c r="A2404" s="6">
        <f>'Stitching Log'!A2404</f>
        <v>0</v>
      </c>
      <c r="B2404">
        <f>'Stitching Log'!B2404</f>
        <v>0</v>
      </c>
      <c r="C2404">
        <f>'Stitching Log'!C2404</f>
        <v>0</v>
      </c>
      <c r="D2404">
        <f>'Stitching Log'!D2404</f>
        <v>0</v>
      </c>
      <c r="E2404">
        <f>'Stitching Log'!E2404</f>
        <v>0</v>
      </c>
      <c r="F2404">
        <f>'Stitching Log'!F2404</f>
        <v>0</v>
      </c>
    </row>
    <row r="2405" spans="1:6">
      <c r="A2405" s="6">
        <f>'Stitching Log'!A2405</f>
        <v>0</v>
      </c>
      <c r="B2405">
        <f>'Stitching Log'!B2405</f>
        <v>0</v>
      </c>
      <c r="C2405">
        <f>'Stitching Log'!C2405</f>
        <v>0</v>
      </c>
      <c r="D2405">
        <f>'Stitching Log'!D2405</f>
        <v>0</v>
      </c>
      <c r="E2405">
        <f>'Stitching Log'!E2405</f>
        <v>0</v>
      </c>
      <c r="F2405">
        <f>'Stitching Log'!F2405</f>
        <v>0</v>
      </c>
    </row>
    <row r="2406" spans="1:6">
      <c r="A2406" s="6">
        <f>'Stitching Log'!A2406</f>
        <v>0</v>
      </c>
      <c r="B2406">
        <f>'Stitching Log'!B2406</f>
        <v>0</v>
      </c>
      <c r="C2406">
        <f>'Stitching Log'!C2406</f>
        <v>0</v>
      </c>
      <c r="D2406">
        <f>'Stitching Log'!D2406</f>
        <v>0</v>
      </c>
      <c r="E2406">
        <f>'Stitching Log'!E2406</f>
        <v>0</v>
      </c>
      <c r="F2406">
        <f>'Stitching Log'!F2406</f>
        <v>0</v>
      </c>
    </row>
    <row r="2407" spans="1:6">
      <c r="A2407" s="6">
        <f>'Stitching Log'!A2407</f>
        <v>0</v>
      </c>
      <c r="B2407">
        <f>'Stitching Log'!B2407</f>
        <v>0</v>
      </c>
      <c r="C2407">
        <f>'Stitching Log'!C2407</f>
        <v>0</v>
      </c>
      <c r="D2407">
        <f>'Stitching Log'!D2407</f>
        <v>0</v>
      </c>
      <c r="E2407">
        <f>'Stitching Log'!E2407</f>
        <v>0</v>
      </c>
      <c r="F2407">
        <f>'Stitching Log'!F2407</f>
        <v>0</v>
      </c>
    </row>
    <row r="2408" spans="1:6">
      <c r="A2408" s="6">
        <f>'Stitching Log'!A2408</f>
        <v>0</v>
      </c>
      <c r="B2408">
        <f>'Stitching Log'!B2408</f>
        <v>0</v>
      </c>
      <c r="C2408">
        <f>'Stitching Log'!C2408</f>
        <v>0</v>
      </c>
      <c r="D2408">
        <f>'Stitching Log'!D2408</f>
        <v>0</v>
      </c>
      <c r="E2408">
        <f>'Stitching Log'!E2408</f>
        <v>0</v>
      </c>
      <c r="F2408">
        <f>'Stitching Log'!F2408</f>
        <v>0</v>
      </c>
    </row>
    <row r="2409" spans="1:6">
      <c r="A2409" s="6">
        <f>'Stitching Log'!A2409</f>
        <v>0</v>
      </c>
      <c r="B2409">
        <f>'Stitching Log'!B2409</f>
        <v>0</v>
      </c>
      <c r="C2409">
        <f>'Stitching Log'!C2409</f>
        <v>0</v>
      </c>
      <c r="D2409">
        <f>'Stitching Log'!D2409</f>
        <v>0</v>
      </c>
      <c r="E2409">
        <f>'Stitching Log'!E2409</f>
        <v>0</v>
      </c>
      <c r="F2409">
        <f>'Stitching Log'!F2409</f>
        <v>0</v>
      </c>
    </row>
    <row r="2410" spans="1:6">
      <c r="A2410" s="6">
        <f>'Stitching Log'!A2410</f>
        <v>0</v>
      </c>
      <c r="B2410">
        <f>'Stitching Log'!B2410</f>
        <v>0</v>
      </c>
      <c r="C2410">
        <f>'Stitching Log'!C2410</f>
        <v>0</v>
      </c>
      <c r="D2410">
        <f>'Stitching Log'!D2410</f>
        <v>0</v>
      </c>
      <c r="E2410">
        <f>'Stitching Log'!E2410</f>
        <v>0</v>
      </c>
      <c r="F2410">
        <f>'Stitching Log'!F2410</f>
        <v>0</v>
      </c>
    </row>
    <row r="2411" spans="1:6">
      <c r="A2411" s="6">
        <f>'Stitching Log'!A2411</f>
        <v>0</v>
      </c>
      <c r="B2411">
        <f>'Stitching Log'!B2411</f>
        <v>0</v>
      </c>
      <c r="C2411">
        <f>'Stitching Log'!C2411</f>
        <v>0</v>
      </c>
      <c r="D2411">
        <f>'Stitching Log'!D2411</f>
        <v>0</v>
      </c>
      <c r="E2411">
        <f>'Stitching Log'!E2411</f>
        <v>0</v>
      </c>
      <c r="F2411">
        <f>'Stitching Log'!F2411</f>
        <v>0</v>
      </c>
    </row>
    <row r="2412" spans="1:6">
      <c r="A2412" s="6">
        <f>'Stitching Log'!A2412</f>
        <v>0</v>
      </c>
      <c r="B2412">
        <f>'Stitching Log'!B2412</f>
        <v>0</v>
      </c>
      <c r="C2412">
        <f>'Stitching Log'!C2412</f>
        <v>0</v>
      </c>
      <c r="D2412">
        <f>'Stitching Log'!D2412</f>
        <v>0</v>
      </c>
      <c r="E2412">
        <f>'Stitching Log'!E2412</f>
        <v>0</v>
      </c>
      <c r="F2412">
        <f>'Stitching Log'!F2412</f>
        <v>0</v>
      </c>
    </row>
    <row r="2413" spans="1:6">
      <c r="A2413" s="6">
        <f>'Stitching Log'!A2413</f>
        <v>0</v>
      </c>
      <c r="B2413">
        <f>'Stitching Log'!B2413</f>
        <v>0</v>
      </c>
      <c r="C2413">
        <f>'Stitching Log'!C2413</f>
        <v>0</v>
      </c>
      <c r="D2413">
        <f>'Stitching Log'!D2413</f>
        <v>0</v>
      </c>
      <c r="E2413">
        <f>'Stitching Log'!E2413</f>
        <v>0</v>
      </c>
      <c r="F2413">
        <f>'Stitching Log'!F2413</f>
        <v>0</v>
      </c>
    </row>
    <row r="2414" spans="1:6">
      <c r="A2414" s="6">
        <f>'Stitching Log'!A2414</f>
        <v>0</v>
      </c>
      <c r="B2414">
        <f>'Stitching Log'!B2414</f>
        <v>0</v>
      </c>
      <c r="C2414">
        <f>'Stitching Log'!C2414</f>
        <v>0</v>
      </c>
      <c r="D2414">
        <f>'Stitching Log'!D2414</f>
        <v>0</v>
      </c>
      <c r="E2414">
        <f>'Stitching Log'!E2414</f>
        <v>0</v>
      </c>
      <c r="F2414">
        <f>'Stitching Log'!F2414</f>
        <v>0</v>
      </c>
    </row>
    <row r="2415" spans="1:6">
      <c r="A2415" s="6">
        <f>'Stitching Log'!A2415</f>
        <v>0</v>
      </c>
      <c r="B2415">
        <f>'Stitching Log'!B2415</f>
        <v>0</v>
      </c>
      <c r="C2415">
        <f>'Stitching Log'!C2415</f>
        <v>0</v>
      </c>
      <c r="D2415">
        <f>'Stitching Log'!D2415</f>
        <v>0</v>
      </c>
      <c r="E2415">
        <f>'Stitching Log'!E2415</f>
        <v>0</v>
      </c>
      <c r="F2415">
        <f>'Stitching Log'!F2415</f>
        <v>0</v>
      </c>
    </row>
    <row r="2416" spans="1:6">
      <c r="A2416" s="6">
        <f>'Stitching Log'!A2416</f>
        <v>0</v>
      </c>
      <c r="B2416">
        <f>'Stitching Log'!B2416</f>
        <v>0</v>
      </c>
      <c r="C2416">
        <f>'Stitching Log'!C2416</f>
        <v>0</v>
      </c>
      <c r="D2416">
        <f>'Stitching Log'!D2416</f>
        <v>0</v>
      </c>
      <c r="E2416">
        <f>'Stitching Log'!E2416</f>
        <v>0</v>
      </c>
      <c r="F2416">
        <f>'Stitching Log'!F2416</f>
        <v>0</v>
      </c>
    </row>
    <row r="2417" spans="1:6">
      <c r="A2417" s="6">
        <f>'Stitching Log'!A2417</f>
        <v>0</v>
      </c>
      <c r="B2417">
        <f>'Stitching Log'!B2417</f>
        <v>0</v>
      </c>
      <c r="C2417">
        <f>'Stitching Log'!C2417</f>
        <v>0</v>
      </c>
      <c r="D2417">
        <f>'Stitching Log'!D2417</f>
        <v>0</v>
      </c>
      <c r="E2417">
        <f>'Stitching Log'!E2417</f>
        <v>0</v>
      </c>
      <c r="F2417">
        <f>'Stitching Log'!F2417</f>
        <v>0</v>
      </c>
    </row>
    <row r="2418" spans="1:6">
      <c r="A2418" s="6">
        <f>'Stitching Log'!A2418</f>
        <v>0</v>
      </c>
      <c r="B2418">
        <f>'Stitching Log'!B2418</f>
        <v>0</v>
      </c>
      <c r="C2418">
        <f>'Stitching Log'!C2418</f>
        <v>0</v>
      </c>
      <c r="D2418">
        <f>'Stitching Log'!D2418</f>
        <v>0</v>
      </c>
      <c r="E2418">
        <f>'Stitching Log'!E2418</f>
        <v>0</v>
      </c>
      <c r="F2418">
        <f>'Stitching Log'!F2418</f>
        <v>0</v>
      </c>
    </row>
    <row r="2419" spans="1:6">
      <c r="A2419" s="6">
        <f>'Stitching Log'!A2419</f>
        <v>0</v>
      </c>
      <c r="B2419">
        <f>'Stitching Log'!B2419</f>
        <v>0</v>
      </c>
      <c r="C2419">
        <f>'Stitching Log'!C2419</f>
        <v>0</v>
      </c>
      <c r="D2419">
        <f>'Stitching Log'!D2419</f>
        <v>0</v>
      </c>
      <c r="E2419">
        <f>'Stitching Log'!E2419</f>
        <v>0</v>
      </c>
      <c r="F2419">
        <f>'Stitching Log'!F2419</f>
        <v>0</v>
      </c>
    </row>
    <row r="2420" spans="1:6">
      <c r="A2420" s="6">
        <f>'Stitching Log'!A2420</f>
        <v>0</v>
      </c>
      <c r="B2420">
        <f>'Stitching Log'!B2420</f>
        <v>0</v>
      </c>
      <c r="C2420">
        <f>'Stitching Log'!C2420</f>
        <v>0</v>
      </c>
      <c r="D2420">
        <f>'Stitching Log'!D2420</f>
        <v>0</v>
      </c>
      <c r="E2420">
        <f>'Stitching Log'!E2420</f>
        <v>0</v>
      </c>
      <c r="F2420">
        <f>'Stitching Log'!F2420</f>
        <v>0</v>
      </c>
    </row>
    <row r="2421" spans="1:6">
      <c r="A2421" s="6">
        <f>'Stitching Log'!A2421</f>
        <v>0</v>
      </c>
      <c r="B2421">
        <f>'Stitching Log'!B2421</f>
        <v>0</v>
      </c>
      <c r="C2421">
        <f>'Stitching Log'!C2421</f>
        <v>0</v>
      </c>
      <c r="D2421">
        <f>'Stitching Log'!D2421</f>
        <v>0</v>
      </c>
      <c r="E2421">
        <f>'Stitching Log'!E2421</f>
        <v>0</v>
      </c>
      <c r="F2421">
        <f>'Stitching Log'!F2421</f>
        <v>0</v>
      </c>
    </row>
    <row r="2422" spans="1:6">
      <c r="A2422" s="6">
        <f>'Stitching Log'!A2422</f>
        <v>0</v>
      </c>
      <c r="B2422">
        <f>'Stitching Log'!B2422</f>
        <v>0</v>
      </c>
      <c r="C2422">
        <f>'Stitching Log'!C2422</f>
        <v>0</v>
      </c>
      <c r="D2422">
        <f>'Stitching Log'!D2422</f>
        <v>0</v>
      </c>
      <c r="E2422">
        <f>'Stitching Log'!E2422</f>
        <v>0</v>
      </c>
      <c r="F2422">
        <f>'Stitching Log'!F2422</f>
        <v>0</v>
      </c>
    </row>
    <row r="2423" spans="1:6">
      <c r="A2423" s="6">
        <f>'Stitching Log'!A2423</f>
        <v>0</v>
      </c>
      <c r="B2423">
        <f>'Stitching Log'!B2423</f>
        <v>0</v>
      </c>
      <c r="C2423">
        <f>'Stitching Log'!C2423</f>
        <v>0</v>
      </c>
      <c r="D2423">
        <f>'Stitching Log'!D2423</f>
        <v>0</v>
      </c>
      <c r="E2423">
        <f>'Stitching Log'!E2423</f>
        <v>0</v>
      </c>
      <c r="F2423">
        <f>'Stitching Log'!F2423</f>
        <v>0</v>
      </c>
    </row>
    <row r="2424" spans="1:6">
      <c r="A2424" s="6">
        <f>'Stitching Log'!A2424</f>
        <v>0</v>
      </c>
      <c r="B2424">
        <f>'Stitching Log'!B2424</f>
        <v>0</v>
      </c>
      <c r="C2424">
        <f>'Stitching Log'!C2424</f>
        <v>0</v>
      </c>
      <c r="D2424">
        <f>'Stitching Log'!D2424</f>
        <v>0</v>
      </c>
      <c r="E2424">
        <f>'Stitching Log'!E2424</f>
        <v>0</v>
      </c>
      <c r="F2424">
        <f>'Stitching Log'!F2424</f>
        <v>0</v>
      </c>
    </row>
    <row r="2425" spans="1:6">
      <c r="A2425" s="6">
        <f>'Stitching Log'!A2425</f>
        <v>0</v>
      </c>
      <c r="B2425">
        <f>'Stitching Log'!B2425</f>
        <v>0</v>
      </c>
      <c r="C2425">
        <f>'Stitching Log'!C2425</f>
        <v>0</v>
      </c>
      <c r="D2425">
        <f>'Stitching Log'!D2425</f>
        <v>0</v>
      </c>
      <c r="E2425">
        <f>'Stitching Log'!E2425</f>
        <v>0</v>
      </c>
      <c r="F2425">
        <f>'Stitching Log'!F2425</f>
        <v>0</v>
      </c>
    </row>
    <row r="2426" spans="1:6">
      <c r="A2426" s="6">
        <f>'Stitching Log'!A2426</f>
        <v>0</v>
      </c>
      <c r="B2426">
        <f>'Stitching Log'!B2426</f>
        <v>0</v>
      </c>
      <c r="C2426">
        <f>'Stitching Log'!C2426</f>
        <v>0</v>
      </c>
      <c r="D2426">
        <f>'Stitching Log'!D2426</f>
        <v>0</v>
      </c>
      <c r="E2426">
        <f>'Stitching Log'!E2426</f>
        <v>0</v>
      </c>
      <c r="F2426">
        <f>'Stitching Log'!F2426</f>
        <v>0</v>
      </c>
    </row>
    <row r="2427" spans="1:6">
      <c r="A2427" s="6">
        <f>'Stitching Log'!A2427</f>
        <v>0</v>
      </c>
      <c r="B2427">
        <f>'Stitching Log'!B2427</f>
        <v>0</v>
      </c>
      <c r="C2427">
        <f>'Stitching Log'!C2427</f>
        <v>0</v>
      </c>
      <c r="D2427">
        <f>'Stitching Log'!D2427</f>
        <v>0</v>
      </c>
      <c r="E2427">
        <f>'Stitching Log'!E2427</f>
        <v>0</v>
      </c>
      <c r="F2427">
        <f>'Stitching Log'!F2427</f>
        <v>0</v>
      </c>
    </row>
    <row r="2428" spans="1:6">
      <c r="A2428" s="6">
        <f>'Stitching Log'!A2428</f>
        <v>0</v>
      </c>
      <c r="B2428">
        <f>'Stitching Log'!B2428</f>
        <v>0</v>
      </c>
      <c r="C2428">
        <f>'Stitching Log'!C2428</f>
        <v>0</v>
      </c>
      <c r="D2428">
        <f>'Stitching Log'!D2428</f>
        <v>0</v>
      </c>
      <c r="E2428">
        <f>'Stitching Log'!E2428</f>
        <v>0</v>
      </c>
      <c r="F2428">
        <f>'Stitching Log'!F2428</f>
        <v>0</v>
      </c>
    </row>
    <row r="2429" spans="1:6">
      <c r="A2429" s="6">
        <f>'Stitching Log'!A2429</f>
        <v>0</v>
      </c>
      <c r="B2429">
        <f>'Stitching Log'!B2429</f>
        <v>0</v>
      </c>
      <c r="C2429">
        <f>'Stitching Log'!C2429</f>
        <v>0</v>
      </c>
      <c r="D2429">
        <f>'Stitching Log'!D2429</f>
        <v>0</v>
      </c>
      <c r="E2429">
        <f>'Stitching Log'!E2429</f>
        <v>0</v>
      </c>
      <c r="F2429">
        <f>'Stitching Log'!F2429</f>
        <v>0</v>
      </c>
    </row>
    <row r="2430" spans="1:6">
      <c r="A2430" s="6">
        <f>'Stitching Log'!A2430</f>
        <v>0</v>
      </c>
      <c r="B2430">
        <f>'Stitching Log'!B2430</f>
        <v>0</v>
      </c>
      <c r="C2430">
        <f>'Stitching Log'!C2430</f>
        <v>0</v>
      </c>
      <c r="D2430">
        <f>'Stitching Log'!D2430</f>
        <v>0</v>
      </c>
      <c r="E2430">
        <f>'Stitching Log'!E2430</f>
        <v>0</v>
      </c>
      <c r="F2430">
        <f>'Stitching Log'!F2430</f>
        <v>0</v>
      </c>
    </row>
    <row r="2431" spans="1:6">
      <c r="A2431" s="6">
        <f>'Stitching Log'!A2431</f>
        <v>0</v>
      </c>
      <c r="B2431">
        <f>'Stitching Log'!B2431</f>
        <v>0</v>
      </c>
      <c r="C2431">
        <f>'Stitching Log'!C2431</f>
        <v>0</v>
      </c>
      <c r="D2431">
        <f>'Stitching Log'!D2431</f>
        <v>0</v>
      </c>
      <c r="E2431">
        <f>'Stitching Log'!E2431</f>
        <v>0</v>
      </c>
      <c r="F2431">
        <f>'Stitching Log'!F2431</f>
        <v>0</v>
      </c>
    </row>
    <row r="2432" spans="1:6">
      <c r="A2432" s="6">
        <f>'Stitching Log'!A2432</f>
        <v>0</v>
      </c>
      <c r="B2432">
        <f>'Stitching Log'!B2432</f>
        <v>0</v>
      </c>
      <c r="C2432">
        <f>'Stitching Log'!C2432</f>
        <v>0</v>
      </c>
      <c r="D2432">
        <f>'Stitching Log'!D2432</f>
        <v>0</v>
      </c>
      <c r="E2432">
        <f>'Stitching Log'!E2432</f>
        <v>0</v>
      </c>
      <c r="F2432">
        <f>'Stitching Log'!F2432</f>
        <v>0</v>
      </c>
    </row>
    <row r="2433" spans="1:6">
      <c r="A2433" s="6">
        <f>'Stitching Log'!A2433</f>
        <v>0</v>
      </c>
      <c r="B2433">
        <f>'Stitching Log'!B2433</f>
        <v>0</v>
      </c>
      <c r="C2433">
        <f>'Stitching Log'!C2433</f>
        <v>0</v>
      </c>
      <c r="D2433">
        <f>'Stitching Log'!D2433</f>
        <v>0</v>
      </c>
      <c r="E2433">
        <f>'Stitching Log'!E2433</f>
        <v>0</v>
      </c>
      <c r="F2433">
        <f>'Stitching Log'!F2433</f>
        <v>0</v>
      </c>
    </row>
    <row r="2434" spans="1:6">
      <c r="A2434" s="6">
        <f>'Stitching Log'!A2434</f>
        <v>0</v>
      </c>
      <c r="B2434">
        <f>'Stitching Log'!B2434</f>
        <v>0</v>
      </c>
      <c r="C2434">
        <f>'Stitching Log'!C2434</f>
        <v>0</v>
      </c>
      <c r="D2434">
        <f>'Stitching Log'!D2434</f>
        <v>0</v>
      </c>
      <c r="E2434">
        <f>'Stitching Log'!E2434</f>
        <v>0</v>
      </c>
      <c r="F2434">
        <f>'Stitching Log'!F2434</f>
        <v>0</v>
      </c>
    </row>
    <row r="2435" spans="1:6">
      <c r="A2435" s="6">
        <f>'Stitching Log'!A2435</f>
        <v>0</v>
      </c>
      <c r="B2435">
        <f>'Stitching Log'!B2435</f>
        <v>0</v>
      </c>
      <c r="C2435">
        <f>'Stitching Log'!C2435</f>
        <v>0</v>
      </c>
      <c r="D2435">
        <f>'Stitching Log'!D2435</f>
        <v>0</v>
      </c>
      <c r="E2435">
        <f>'Stitching Log'!E2435</f>
        <v>0</v>
      </c>
      <c r="F2435">
        <f>'Stitching Log'!F2435</f>
        <v>0</v>
      </c>
    </row>
    <row r="2436" spans="1:6">
      <c r="A2436" s="6">
        <f>'Stitching Log'!A2436</f>
        <v>0</v>
      </c>
      <c r="B2436">
        <f>'Stitching Log'!B2436</f>
        <v>0</v>
      </c>
      <c r="C2436">
        <f>'Stitching Log'!C2436</f>
        <v>0</v>
      </c>
      <c r="D2436">
        <f>'Stitching Log'!D2436</f>
        <v>0</v>
      </c>
      <c r="E2436">
        <f>'Stitching Log'!E2436</f>
        <v>0</v>
      </c>
      <c r="F2436">
        <f>'Stitching Log'!F2436</f>
        <v>0</v>
      </c>
    </row>
    <row r="2437" spans="1:6">
      <c r="A2437" s="6">
        <f>'Stitching Log'!A2437</f>
        <v>0</v>
      </c>
      <c r="B2437">
        <f>'Stitching Log'!B2437</f>
        <v>0</v>
      </c>
      <c r="C2437">
        <f>'Stitching Log'!C2437</f>
        <v>0</v>
      </c>
      <c r="D2437">
        <f>'Stitching Log'!D2437</f>
        <v>0</v>
      </c>
      <c r="E2437">
        <f>'Stitching Log'!E2437</f>
        <v>0</v>
      </c>
      <c r="F2437">
        <f>'Stitching Log'!F2437</f>
        <v>0</v>
      </c>
    </row>
    <row r="2438" spans="1:6">
      <c r="A2438" s="6">
        <f>'Stitching Log'!A2438</f>
        <v>0</v>
      </c>
      <c r="B2438">
        <f>'Stitching Log'!B2438</f>
        <v>0</v>
      </c>
      <c r="C2438">
        <f>'Stitching Log'!C2438</f>
        <v>0</v>
      </c>
      <c r="D2438">
        <f>'Stitching Log'!D2438</f>
        <v>0</v>
      </c>
      <c r="E2438">
        <f>'Stitching Log'!E2438</f>
        <v>0</v>
      </c>
      <c r="F2438">
        <f>'Stitching Log'!F2438</f>
        <v>0</v>
      </c>
    </row>
    <row r="2439" spans="1:6">
      <c r="A2439" s="6">
        <f>'Stitching Log'!A2439</f>
        <v>0</v>
      </c>
      <c r="B2439">
        <f>'Stitching Log'!B2439</f>
        <v>0</v>
      </c>
      <c r="C2439">
        <f>'Stitching Log'!C2439</f>
        <v>0</v>
      </c>
      <c r="D2439">
        <f>'Stitching Log'!D2439</f>
        <v>0</v>
      </c>
      <c r="E2439">
        <f>'Stitching Log'!E2439</f>
        <v>0</v>
      </c>
      <c r="F2439">
        <f>'Stitching Log'!F2439</f>
        <v>0</v>
      </c>
    </row>
    <row r="2440" spans="1:6">
      <c r="A2440" s="6">
        <f>'Stitching Log'!A2440</f>
        <v>0</v>
      </c>
      <c r="B2440">
        <f>'Stitching Log'!B2440</f>
        <v>0</v>
      </c>
      <c r="C2440">
        <f>'Stitching Log'!C2440</f>
        <v>0</v>
      </c>
      <c r="D2440">
        <f>'Stitching Log'!D2440</f>
        <v>0</v>
      </c>
      <c r="E2440">
        <f>'Stitching Log'!E2440</f>
        <v>0</v>
      </c>
      <c r="F2440">
        <f>'Stitching Log'!F2440</f>
        <v>0</v>
      </c>
    </row>
    <row r="2441" spans="1:6">
      <c r="A2441" s="6">
        <f>'Stitching Log'!A2441</f>
        <v>0</v>
      </c>
      <c r="B2441">
        <f>'Stitching Log'!B2441</f>
        <v>0</v>
      </c>
      <c r="C2441">
        <f>'Stitching Log'!C2441</f>
        <v>0</v>
      </c>
      <c r="D2441">
        <f>'Stitching Log'!D2441</f>
        <v>0</v>
      </c>
      <c r="E2441">
        <f>'Stitching Log'!E2441</f>
        <v>0</v>
      </c>
      <c r="F2441">
        <f>'Stitching Log'!F2441</f>
        <v>0</v>
      </c>
    </row>
    <row r="2442" spans="1:6">
      <c r="A2442" s="6">
        <f>'Stitching Log'!A2442</f>
        <v>0</v>
      </c>
      <c r="B2442">
        <f>'Stitching Log'!B2442</f>
        <v>0</v>
      </c>
      <c r="C2442">
        <f>'Stitching Log'!C2442</f>
        <v>0</v>
      </c>
      <c r="D2442">
        <f>'Stitching Log'!D2442</f>
        <v>0</v>
      </c>
      <c r="E2442">
        <f>'Stitching Log'!E2442</f>
        <v>0</v>
      </c>
      <c r="F2442">
        <f>'Stitching Log'!F2442</f>
        <v>0</v>
      </c>
    </row>
    <row r="2443" spans="1:6">
      <c r="A2443" s="6">
        <f>'Stitching Log'!A2443</f>
        <v>0</v>
      </c>
      <c r="B2443">
        <f>'Stitching Log'!B2443</f>
        <v>0</v>
      </c>
      <c r="C2443">
        <f>'Stitching Log'!C2443</f>
        <v>0</v>
      </c>
      <c r="D2443">
        <f>'Stitching Log'!D2443</f>
        <v>0</v>
      </c>
      <c r="E2443">
        <f>'Stitching Log'!E2443</f>
        <v>0</v>
      </c>
      <c r="F2443">
        <f>'Stitching Log'!F2443</f>
        <v>0</v>
      </c>
    </row>
    <row r="2444" spans="1:6">
      <c r="A2444" s="6">
        <f>'Stitching Log'!A2444</f>
        <v>0</v>
      </c>
      <c r="B2444">
        <f>'Stitching Log'!B2444</f>
        <v>0</v>
      </c>
      <c r="C2444">
        <f>'Stitching Log'!C2444</f>
        <v>0</v>
      </c>
      <c r="D2444">
        <f>'Stitching Log'!D2444</f>
        <v>0</v>
      </c>
      <c r="E2444">
        <f>'Stitching Log'!E2444</f>
        <v>0</v>
      </c>
      <c r="F2444">
        <f>'Stitching Log'!F2444</f>
        <v>0</v>
      </c>
    </row>
    <row r="2445" spans="1:6">
      <c r="A2445" s="6">
        <f>'Stitching Log'!A2445</f>
        <v>0</v>
      </c>
      <c r="B2445">
        <f>'Stitching Log'!B2445</f>
        <v>0</v>
      </c>
      <c r="C2445">
        <f>'Stitching Log'!C2445</f>
        <v>0</v>
      </c>
      <c r="D2445">
        <f>'Stitching Log'!D2445</f>
        <v>0</v>
      </c>
      <c r="E2445">
        <f>'Stitching Log'!E2445</f>
        <v>0</v>
      </c>
      <c r="F2445">
        <f>'Stitching Log'!F2445</f>
        <v>0</v>
      </c>
    </row>
    <row r="2446" spans="1:6">
      <c r="A2446" s="6">
        <f>'Stitching Log'!A2446</f>
        <v>0</v>
      </c>
      <c r="B2446">
        <f>'Stitching Log'!B2446</f>
        <v>0</v>
      </c>
      <c r="C2446">
        <f>'Stitching Log'!C2446</f>
        <v>0</v>
      </c>
      <c r="D2446">
        <f>'Stitching Log'!D2446</f>
        <v>0</v>
      </c>
      <c r="E2446">
        <f>'Stitching Log'!E2446</f>
        <v>0</v>
      </c>
      <c r="F2446">
        <f>'Stitching Log'!F2446</f>
        <v>0</v>
      </c>
    </row>
    <row r="2447" spans="1:6">
      <c r="A2447" s="6">
        <f>'Stitching Log'!A2447</f>
        <v>0</v>
      </c>
      <c r="B2447">
        <f>'Stitching Log'!B2447</f>
        <v>0</v>
      </c>
      <c r="C2447">
        <f>'Stitching Log'!C2447</f>
        <v>0</v>
      </c>
      <c r="D2447">
        <f>'Stitching Log'!D2447</f>
        <v>0</v>
      </c>
      <c r="E2447">
        <f>'Stitching Log'!E2447</f>
        <v>0</v>
      </c>
      <c r="F2447">
        <f>'Stitching Log'!F2447</f>
        <v>0</v>
      </c>
    </row>
    <row r="2448" spans="1:6">
      <c r="A2448" s="6">
        <f>'Stitching Log'!A2448</f>
        <v>0</v>
      </c>
      <c r="B2448">
        <f>'Stitching Log'!B2448</f>
        <v>0</v>
      </c>
      <c r="C2448">
        <f>'Stitching Log'!C2448</f>
        <v>0</v>
      </c>
      <c r="D2448">
        <f>'Stitching Log'!D2448</f>
        <v>0</v>
      </c>
      <c r="E2448">
        <f>'Stitching Log'!E2448</f>
        <v>0</v>
      </c>
      <c r="F2448">
        <f>'Stitching Log'!F2448</f>
        <v>0</v>
      </c>
    </row>
    <row r="2449" spans="1:6">
      <c r="A2449" s="6">
        <f>'Stitching Log'!A2449</f>
        <v>0</v>
      </c>
      <c r="B2449">
        <f>'Stitching Log'!B2449</f>
        <v>0</v>
      </c>
      <c r="C2449">
        <f>'Stitching Log'!C2449</f>
        <v>0</v>
      </c>
      <c r="D2449">
        <f>'Stitching Log'!D2449</f>
        <v>0</v>
      </c>
      <c r="E2449">
        <f>'Stitching Log'!E2449</f>
        <v>0</v>
      </c>
      <c r="F2449">
        <f>'Stitching Log'!F2449</f>
        <v>0</v>
      </c>
    </row>
    <row r="2450" spans="1:6">
      <c r="A2450" s="6">
        <f>'Stitching Log'!A2450</f>
        <v>0</v>
      </c>
      <c r="B2450">
        <f>'Stitching Log'!B2450</f>
        <v>0</v>
      </c>
      <c r="C2450">
        <f>'Stitching Log'!C2450</f>
        <v>0</v>
      </c>
      <c r="D2450">
        <f>'Stitching Log'!D2450</f>
        <v>0</v>
      </c>
      <c r="E2450">
        <f>'Stitching Log'!E2450</f>
        <v>0</v>
      </c>
      <c r="F2450">
        <f>'Stitching Log'!F2450</f>
        <v>0</v>
      </c>
    </row>
    <row r="2451" spans="1:6">
      <c r="A2451" s="6">
        <f>'Stitching Log'!A2451</f>
        <v>0</v>
      </c>
      <c r="B2451">
        <f>'Stitching Log'!B2451</f>
        <v>0</v>
      </c>
      <c r="C2451">
        <f>'Stitching Log'!C2451</f>
        <v>0</v>
      </c>
      <c r="D2451">
        <f>'Stitching Log'!D2451</f>
        <v>0</v>
      </c>
      <c r="E2451">
        <f>'Stitching Log'!E2451</f>
        <v>0</v>
      </c>
      <c r="F2451">
        <f>'Stitching Log'!F2451</f>
        <v>0</v>
      </c>
    </row>
    <row r="2452" spans="1:6">
      <c r="A2452" s="6">
        <f>'Stitching Log'!A2452</f>
        <v>0</v>
      </c>
      <c r="B2452">
        <f>'Stitching Log'!B2452</f>
        <v>0</v>
      </c>
      <c r="C2452">
        <f>'Stitching Log'!C2452</f>
        <v>0</v>
      </c>
      <c r="D2452">
        <f>'Stitching Log'!D2452</f>
        <v>0</v>
      </c>
      <c r="E2452">
        <f>'Stitching Log'!E2452</f>
        <v>0</v>
      </c>
      <c r="F2452">
        <f>'Stitching Log'!F2452</f>
        <v>0</v>
      </c>
    </row>
    <row r="2453" spans="1:6">
      <c r="A2453" s="6">
        <f>'Stitching Log'!A2453</f>
        <v>0</v>
      </c>
      <c r="B2453">
        <f>'Stitching Log'!B2453</f>
        <v>0</v>
      </c>
      <c r="C2453">
        <f>'Stitching Log'!C2453</f>
        <v>0</v>
      </c>
      <c r="D2453">
        <f>'Stitching Log'!D2453</f>
        <v>0</v>
      </c>
      <c r="E2453">
        <f>'Stitching Log'!E2453</f>
        <v>0</v>
      </c>
      <c r="F2453">
        <f>'Stitching Log'!F2453</f>
        <v>0</v>
      </c>
    </row>
    <row r="2454" spans="1:6">
      <c r="A2454" s="6">
        <f>'Stitching Log'!A2454</f>
        <v>0</v>
      </c>
      <c r="B2454">
        <f>'Stitching Log'!B2454</f>
        <v>0</v>
      </c>
      <c r="C2454">
        <f>'Stitching Log'!C2454</f>
        <v>0</v>
      </c>
      <c r="D2454">
        <f>'Stitching Log'!D2454</f>
        <v>0</v>
      </c>
      <c r="E2454">
        <f>'Stitching Log'!E2454</f>
        <v>0</v>
      </c>
      <c r="F2454">
        <f>'Stitching Log'!F2454</f>
        <v>0</v>
      </c>
    </row>
    <row r="2455" spans="1:6">
      <c r="A2455" s="6">
        <f>'Stitching Log'!A2455</f>
        <v>0</v>
      </c>
      <c r="B2455">
        <f>'Stitching Log'!B2455</f>
        <v>0</v>
      </c>
      <c r="C2455">
        <f>'Stitching Log'!C2455</f>
        <v>0</v>
      </c>
      <c r="D2455">
        <f>'Stitching Log'!D2455</f>
        <v>0</v>
      </c>
      <c r="E2455">
        <f>'Stitching Log'!E2455</f>
        <v>0</v>
      </c>
      <c r="F2455">
        <f>'Stitching Log'!F2455</f>
        <v>0</v>
      </c>
    </row>
    <row r="2456" spans="1:6">
      <c r="A2456" s="6">
        <f>'Stitching Log'!A2456</f>
        <v>0</v>
      </c>
      <c r="B2456">
        <f>'Stitching Log'!B2456</f>
        <v>0</v>
      </c>
      <c r="C2456">
        <f>'Stitching Log'!C2456</f>
        <v>0</v>
      </c>
      <c r="D2456">
        <f>'Stitching Log'!D2456</f>
        <v>0</v>
      </c>
      <c r="E2456">
        <f>'Stitching Log'!E2456</f>
        <v>0</v>
      </c>
      <c r="F2456">
        <f>'Stitching Log'!F2456</f>
        <v>0</v>
      </c>
    </row>
    <row r="2457" spans="1:6">
      <c r="A2457" s="6">
        <f>'Stitching Log'!A2457</f>
        <v>0</v>
      </c>
      <c r="B2457">
        <f>'Stitching Log'!B2457</f>
        <v>0</v>
      </c>
      <c r="C2457">
        <f>'Stitching Log'!C2457</f>
        <v>0</v>
      </c>
      <c r="D2457">
        <f>'Stitching Log'!D2457</f>
        <v>0</v>
      </c>
      <c r="E2457">
        <f>'Stitching Log'!E2457</f>
        <v>0</v>
      </c>
      <c r="F2457">
        <f>'Stitching Log'!F2457</f>
        <v>0</v>
      </c>
    </row>
    <row r="2458" spans="1:6">
      <c r="A2458" s="6">
        <f>'Stitching Log'!A2458</f>
        <v>0</v>
      </c>
      <c r="B2458">
        <f>'Stitching Log'!B2458</f>
        <v>0</v>
      </c>
      <c r="C2458">
        <f>'Stitching Log'!C2458</f>
        <v>0</v>
      </c>
      <c r="D2458">
        <f>'Stitching Log'!D2458</f>
        <v>0</v>
      </c>
      <c r="E2458">
        <f>'Stitching Log'!E2458</f>
        <v>0</v>
      </c>
      <c r="F2458">
        <f>'Stitching Log'!F2458</f>
        <v>0</v>
      </c>
    </row>
    <row r="2459" spans="1:6">
      <c r="A2459" s="6">
        <f>'Stitching Log'!A2459</f>
        <v>0</v>
      </c>
      <c r="B2459">
        <f>'Stitching Log'!B2459</f>
        <v>0</v>
      </c>
      <c r="C2459">
        <f>'Stitching Log'!C2459</f>
        <v>0</v>
      </c>
      <c r="D2459">
        <f>'Stitching Log'!D2459</f>
        <v>0</v>
      </c>
      <c r="E2459">
        <f>'Stitching Log'!E2459</f>
        <v>0</v>
      </c>
      <c r="F2459">
        <f>'Stitching Log'!F2459</f>
        <v>0</v>
      </c>
    </row>
    <row r="2460" spans="1:6">
      <c r="A2460" s="6">
        <f>'Stitching Log'!A2460</f>
        <v>0</v>
      </c>
      <c r="B2460">
        <f>'Stitching Log'!B2460</f>
        <v>0</v>
      </c>
      <c r="C2460">
        <f>'Stitching Log'!C2460</f>
        <v>0</v>
      </c>
      <c r="D2460">
        <f>'Stitching Log'!D2460</f>
        <v>0</v>
      </c>
      <c r="E2460">
        <f>'Stitching Log'!E2460</f>
        <v>0</v>
      </c>
      <c r="F2460">
        <f>'Stitching Log'!F2460</f>
        <v>0</v>
      </c>
    </row>
    <row r="2461" spans="1:6">
      <c r="A2461" s="6">
        <f>'Stitching Log'!A2461</f>
        <v>0</v>
      </c>
      <c r="B2461">
        <f>'Stitching Log'!B2461</f>
        <v>0</v>
      </c>
      <c r="C2461">
        <f>'Stitching Log'!C2461</f>
        <v>0</v>
      </c>
      <c r="D2461">
        <f>'Stitching Log'!D2461</f>
        <v>0</v>
      </c>
      <c r="E2461">
        <f>'Stitching Log'!E2461</f>
        <v>0</v>
      </c>
      <c r="F2461">
        <f>'Stitching Log'!F2461</f>
        <v>0</v>
      </c>
    </row>
    <row r="2462" spans="1:6">
      <c r="A2462" s="6">
        <f>'Stitching Log'!A2462</f>
        <v>0</v>
      </c>
      <c r="B2462">
        <f>'Stitching Log'!B2462</f>
        <v>0</v>
      </c>
      <c r="C2462">
        <f>'Stitching Log'!C2462</f>
        <v>0</v>
      </c>
      <c r="D2462">
        <f>'Stitching Log'!D2462</f>
        <v>0</v>
      </c>
      <c r="E2462">
        <f>'Stitching Log'!E2462</f>
        <v>0</v>
      </c>
      <c r="F2462">
        <f>'Stitching Log'!F2462</f>
        <v>0</v>
      </c>
    </row>
    <row r="2463" spans="1:6">
      <c r="A2463" s="6">
        <f>'Stitching Log'!A2463</f>
        <v>0</v>
      </c>
      <c r="B2463">
        <f>'Stitching Log'!B2463</f>
        <v>0</v>
      </c>
      <c r="C2463">
        <f>'Stitching Log'!C2463</f>
        <v>0</v>
      </c>
      <c r="D2463">
        <f>'Stitching Log'!D2463</f>
        <v>0</v>
      </c>
      <c r="E2463">
        <f>'Stitching Log'!E2463</f>
        <v>0</v>
      </c>
      <c r="F2463">
        <f>'Stitching Log'!F2463</f>
        <v>0</v>
      </c>
    </row>
    <row r="2464" spans="1:6">
      <c r="A2464" s="6">
        <f>'Stitching Log'!A2464</f>
        <v>0</v>
      </c>
      <c r="B2464">
        <f>'Stitching Log'!B2464</f>
        <v>0</v>
      </c>
      <c r="C2464">
        <f>'Stitching Log'!C2464</f>
        <v>0</v>
      </c>
      <c r="D2464">
        <f>'Stitching Log'!D2464</f>
        <v>0</v>
      </c>
      <c r="E2464">
        <f>'Stitching Log'!E2464</f>
        <v>0</v>
      </c>
      <c r="F2464">
        <f>'Stitching Log'!F2464</f>
        <v>0</v>
      </c>
    </row>
    <row r="2465" spans="1:6">
      <c r="A2465" s="6">
        <f>'Stitching Log'!A2465</f>
        <v>0</v>
      </c>
      <c r="B2465">
        <f>'Stitching Log'!B2465</f>
        <v>0</v>
      </c>
      <c r="C2465">
        <f>'Stitching Log'!C2465</f>
        <v>0</v>
      </c>
      <c r="D2465">
        <f>'Stitching Log'!D2465</f>
        <v>0</v>
      </c>
      <c r="E2465">
        <f>'Stitching Log'!E2465</f>
        <v>0</v>
      </c>
      <c r="F2465">
        <f>'Stitching Log'!F2465</f>
        <v>0</v>
      </c>
    </row>
    <row r="2466" spans="1:6">
      <c r="A2466" s="6">
        <f>'Stitching Log'!A2466</f>
        <v>0</v>
      </c>
      <c r="B2466">
        <f>'Stitching Log'!B2466</f>
        <v>0</v>
      </c>
      <c r="C2466">
        <f>'Stitching Log'!C2466</f>
        <v>0</v>
      </c>
      <c r="D2466">
        <f>'Stitching Log'!D2466</f>
        <v>0</v>
      </c>
      <c r="E2466">
        <f>'Stitching Log'!E2466</f>
        <v>0</v>
      </c>
      <c r="F2466">
        <f>'Stitching Log'!F2466</f>
        <v>0</v>
      </c>
    </row>
    <row r="2467" spans="1:6">
      <c r="A2467" s="6">
        <f>'Stitching Log'!A2467</f>
        <v>0</v>
      </c>
      <c r="B2467">
        <f>'Stitching Log'!B2467</f>
        <v>0</v>
      </c>
      <c r="C2467">
        <f>'Stitching Log'!C2467</f>
        <v>0</v>
      </c>
      <c r="D2467">
        <f>'Stitching Log'!D2467</f>
        <v>0</v>
      </c>
      <c r="E2467">
        <f>'Stitching Log'!E2467</f>
        <v>0</v>
      </c>
      <c r="F2467">
        <f>'Stitching Log'!F2467</f>
        <v>0</v>
      </c>
    </row>
    <row r="2468" spans="1:6">
      <c r="A2468" s="6">
        <f>'Stitching Log'!A2468</f>
        <v>0</v>
      </c>
      <c r="B2468">
        <f>'Stitching Log'!B2468</f>
        <v>0</v>
      </c>
      <c r="C2468">
        <f>'Stitching Log'!C2468</f>
        <v>0</v>
      </c>
      <c r="D2468">
        <f>'Stitching Log'!D2468</f>
        <v>0</v>
      </c>
      <c r="E2468">
        <f>'Stitching Log'!E2468</f>
        <v>0</v>
      </c>
      <c r="F2468">
        <f>'Stitching Log'!F2468</f>
        <v>0</v>
      </c>
    </row>
    <row r="2469" spans="1:6">
      <c r="A2469" s="6">
        <f>'Stitching Log'!A2469</f>
        <v>0</v>
      </c>
      <c r="B2469">
        <f>'Stitching Log'!B2469</f>
        <v>0</v>
      </c>
      <c r="C2469">
        <f>'Stitching Log'!C2469</f>
        <v>0</v>
      </c>
      <c r="D2469">
        <f>'Stitching Log'!D2469</f>
        <v>0</v>
      </c>
      <c r="E2469">
        <f>'Stitching Log'!E2469</f>
        <v>0</v>
      </c>
      <c r="F2469">
        <f>'Stitching Log'!F2469</f>
        <v>0</v>
      </c>
    </row>
    <row r="2470" spans="1:6">
      <c r="A2470" s="6">
        <f>'Stitching Log'!A2470</f>
        <v>0</v>
      </c>
      <c r="B2470">
        <f>'Stitching Log'!B2470</f>
        <v>0</v>
      </c>
      <c r="C2470">
        <f>'Stitching Log'!C2470</f>
        <v>0</v>
      </c>
      <c r="D2470">
        <f>'Stitching Log'!D2470</f>
        <v>0</v>
      </c>
      <c r="E2470">
        <f>'Stitching Log'!E2470</f>
        <v>0</v>
      </c>
      <c r="F2470">
        <f>'Stitching Log'!F2470</f>
        <v>0</v>
      </c>
    </row>
    <row r="2471" spans="1:6">
      <c r="A2471" s="6">
        <f>'Stitching Log'!A2471</f>
        <v>0</v>
      </c>
      <c r="B2471">
        <f>'Stitching Log'!B2471</f>
        <v>0</v>
      </c>
      <c r="C2471">
        <f>'Stitching Log'!C2471</f>
        <v>0</v>
      </c>
      <c r="D2471">
        <f>'Stitching Log'!D2471</f>
        <v>0</v>
      </c>
      <c r="E2471">
        <f>'Stitching Log'!E2471</f>
        <v>0</v>
      </c>
      <c r="F2471">
        <f>'Stitching Log'!F2471</f>
        <v>0</v>
      </c>
    </row>
    <row r="2472" spans="1:6">
      <c r="A2472" s="6">
        <f>'Stitching Log'!A2472</f>
        <v>0</v>
      </c>
      <c r="B2472">
        <f>'Stitching Log'!B2472</f>
        <v>0</v>
      </c>
      <c r="C2472">
        <f>'Stitching Log'!C2472</f>
        <v>0</v>
      </c>
      <c r="D2472">
        <f>'Stitching Log'!D2472</f>
        <v>0</v>
      </c>
      <c r="E2472">
        <f>'Stitching Log'!E2472</f>
        <v>0</v>
      </c>
      <c r="F2472">
        <f>'Stitching Log'!F2472</f>
        <v>0</v>
      </c>
    </row>
    <row r="2473" spans="1:6">
      <c r="A2473" s="6">
        <f>'Stitching Log'!A2473</f>
        <v>0</v>
      </c>
      <c r="B2473">
        <f>'Stitching Log'!B2473</f>
        <v>0</v>
      </c>
      <c r="C2473">
        <f>'Stitching Log'!C2473</f>
        <v>0</v>
      </c>
      <c r="D2473">
        <f>'Stitching Log'!D2473</f>
        <v>0</v>
      </c>
      <c r="E2473">
        <f>'Stitching Log'!E2473</f>
        <v>0</v>
      </c>
      <c r="F2473">
        <f>'Stitching Log'!F2473</f>
        <v>0</v>
      </c>
    </row>
    <row r="2474" spans="1:6">
      <c r="A2474" s="6">
        <f>'Stitching Log'!A2474</f>
        <v>0</v>
      </c>
      <c r="B2474">
        <f>'Stitching Log'!B2474</f>
        <v>0</v>
      </c>
      <c r="C2474">
        <f>'Stitching Log'!C2474</f>
        <v>0</v>
      </c>
      <c r="D2474">
        <f>'Stitching Log'!D2474</f>
        <v>0</v>
      </c>
      <c r="E2474">
        <f>'Stitching Log'!E2474</f>
        <v>0</v>
      </c>
      <c r="F2474">
        <f>'Stitching Log'!F2474</f>
        <v>0</v>
      </c>
    </row>
    <row r="2475" spans="1:6">
      <c r="A2475" s="6">
        <f>'Stitching Log'!A2475</f>
        <v>0</v>
      </c>
      <c r="B2475">
        <f>'Stitching Log'!B2475</f>
        <v>0</v>
      </c>
      <c r="C2475">
        <f>'Stitching Log'!C2475</f>
        <v>0</v>
      </c>
      <c r="D2475">
        <f>'Stitching Log'!D2475</f>
        <v>0</v>
      </c>
      <c r="E2475">
        <f>'Stitching Log'!E2475</f>
        <v>0</v>
      </c>
      <c r="F2475">
        <f>'Stitching Log'!F2475</f>
        <v>0</v>
      </c>
    </row>
    <row r="2476" spans="1:6">
      <c r="A2476" s="6">
        <f>'Stitching Log'!A2476</f>
        <v>0</v>
      </c>
      <c r="B2476">
        <f>'Stitching Log'!B2476</f>
        <v>0</v>
      </c>
      <c r="C2476">
        <f>'Stitching Log'!C2476</f>
        <v>0</v>
      </c>
      <c r="D2476">
        <f>'Stitching Log'!D2476</f>
        <v>0</v>
      </c>
      <c r="E2476">
        <f>'Stitching Log'!E2476</f>
        <v>0</v>
      </c>
      <c r="F2476">
        <f>'Stitching Log'!F2476</f>
        <v>0</v>
      </c>
    </row>
    <row r="2477" spans="1:6">
      <c r="A2477" s="6">
        <f>'Stitching Log'!A2477</f>
        <v>0</v>
      </c>
      <c r="B2477">
        <f>'Stitching Log'!B2477</f>
        <v>0</v>
      </c>
      <c r="C2477">
        <f>'Stitching Log'!C2477</f>
        <v>0</v>
      </c>
      <c r="D2477">
        <f>'Stitching Log'!D2477</f>
        <v>0</v>
      </c>
      <c r="E2477">
        <f>'Stitching Log'!E2477</f>
        <v>0</v>
      </c>
      <c r="F2477">
        <f>'Stitching Log'!F2477</f>
        <v>0</v>
      </c>
    </row>
    <row r="2478" spans="1:6">
      <c r="A2478" s="6">
        <f>'Stitching Log'!A2478</f>
        <v>0</v>
      </c>
      <c r="B2478">
        <f>'Stitching Log'!B2478</f>
        <v>0</v>
      </c>
      <c r="C2478">
        <f>'Stitching Log'!C2478</f>
        <v>0</v>
      </c>
      <c r="D2478">
        <f>'Stitching Log'!D2478</f>
        <v>0</v>
      </c>
      <c r="E2478">
        <f>'Stitching Log'!E2478</f>
        <v>0</v>
      </c>
      <c r="F2478">
        <f>'Stitching Log'!F2478</f>
        <v>0</v>
      </c>
    </row>
    <row r="2479" spans="1:6">
      <c r="A2479" s="6">
        <f>'Stitching Log'!A2479</f>
        <v>0</v>
      </c>
      <c r="B2479">
        <f>'Stitching Log'!B2479</f>
        <v>0</v>
      </c>
      <c r="C2479">
        <f>'Stitching Log'!C2479</f>
        <v>0</v>
      </c>
      <c r="D2479">
        <f>'Stitching Log'!D2479</f>
        <v>0</v>
      </c>
      <c r="E2479">
        <f>'Stitching Log'!E2479</f>
        <v>0</v>
      </c>
      <c r="F2479">
        <f>'Stitching Log'!F2479</f>
        <v>0</v>
      </c>
    </row>
    <row r="2480" spans="1:6">
      <c r="A2480" s="6">
        <f>'Stitching Log'!A2480</f>
        <v>0</v>
      </c>
      <c r="B2480">
        <f>'Stitching Log'!B2480</f>
        <v>0</v>
      </c>
      <c r="C2480">
        <f>'Stitching Log'!C2480</f>
        <v>0</v>
      </c>
      <c r="D2480">
        <f>'Stitching Log'!D2480</f>
        <v>0</v>
      </c>
      <c r="E2480">
        <f>'Stitching Log'!E2480</f>
        <v>0</v>
      </c>
      <c r="F2480">
        <f>'Stitching Log'!F2480</f>
        <v>0</v>
      </c>
    </row>
    <row r="2481" spans="1:6">
      <c r="A2481" s="6">
        <f>'Stitching Log'!A2481</f>
        <v>0</v>
      </c>
      <c r="B2481">
        <f>'Stitching Log'!B2481</f>
        <v>0</v>
      </c>
      <c r="C2481">
        <f>'Stitching Log'!C2481</f>
        <v>0</v>
      </c>
      <c r="D2481">
        <f>'Stitching Log'!D2481</f>
        <v>0</v>
      </c>
      <c r="E2481">
        <f>'Stitching Log'!E2481</f>
        <v>0</v>
      </c>
      <c r="F2481">
        <f>'Stitching Log'!F2481</f>
        <v>0</v>
      </c>
    </row>
    <row r="2482" spans="1:6">
      <c r="A2482" s="6">
        <f>'Stitching Log'!A2482</f>
        <v>0</v>
      </c>
      <c r="B2482">
        <f>'Stitching Log'!B2482</f>
        <v>0</v>
      </c>
      <c r="C2482">
        <f>'Stitching Log'!C2482</f>
        <v>0</v>
      </c>
      <c r="D2482">
        <f>'Stitching Log'!D2482</f>
        <v>0</v>
      </c>
      <c r="E2482">
        <f>'Stitching Log'!E2482</f>
        <v>0</v>
      </c>
      <c r="F2482">
        <f>'Stitching Log'!F2482</f>
        <v>0</v>
      </c>
    </row>
    <row r="2483" spans="1:6">
      <c r="A2483" s="6">
        <f>'Stitching Log'!A2483</f>
        <v>0</v>
      </c>
      <c r="B2483">
        <f>'Stitching Log'!B2483</f>
        <v>0</v>
      </c>
      <c r="C2483">
        <f>'Stitching Log'!C2483</f>
        <v>0</v>
      </c>
      <c r="D2483">
        <f>'Stitching Log'!D2483</f>
        <v>0</v>
      </c>
      <c r="E2483">
        <f>'Stitching Log'!E2483</f>
        <v>0</v>
      </c>
      <c r="F2483">
        <f>'Stitching Log'!F2483</f>
        <v>0</v>
      </c>
    </row>
    <row r="2484" spans="1:6">
      <c r="A2484" s="6">
        <f>'Stitching Log'!A2484</f>
        <v>0</v>
      </c>
      <c r="B2484">
        <f>'Stitching Log'!B2484</f>
        <v>0</v>
      </c>
      <c r="C2484">
        <f>'Stitching Log'!C2484</f>
        <v>0</v>
      </c>
      <c r="D2484">
        <f>'Stitching Log'!D2484</f>
        <v>0</v>
      </c>
      <c r="E2484">
        <f>'Stitching Log'!E2484</f>
        <v>0</v>
      </c>
      <c r="F2484">
        <f>'Stitching Log'!F2484</f>
        <v>0</v>
      </c>
    </row>
    <row r="2485" spans="1:6">
      <c r="A2485" s="6">
        <f>'Stitching Log'!A2485</f>
        <v>0</v>
      </c>
      <c r="B2485">
        <f>'Stitching Log'!B2485</f>
        <v>0</v>
      </c>
      <c r="C2485">
        <f>'Stitching Log'!C2485</f>
        <v>0</v>
      </c>
      <c r="D2485">
        <f>'Stitching Log'!D2485</f>
        <v>0</v>
      </c>
      <c r="E2485">
        <f>'Stitching Log'!E2485</f>
        <v>0</v>
      </c>
      <c r="F2485">
        <f>'Stitching Log'!F2485</f>
        <v>0</v>
      </c>
    </row>
    <row r="2486" spans="1:6">
      <c r="A2486" s="6">
        <f>'Stitching Log'!A2486</f>
        <v>0</v>
      </c>
      <c r="B2486">
        <f>'Stitching Log'!B2486</f>
        <v>0</v>
      </c>
      <c r="C2486">
        <f>'Stitching Log'!C2486</f>
        <v>0</v>
      </c>
      <c r="D2486">
        <f>'Stitching Log'!D2486</f>
        <v>0</v>
      </c>
      <c r="E2486">
        <f>'Stitching Log'!E2486</f>
        <v>0</v>
      </c>
      <c r="F2486">
        <f>'Stitching Log'!F2486</f>
        <v>0</v>
      </c>
    </row>
    <row r="2487" spans="1:6">
      <c r="A2487" s="6">
        <f>'Stitching Log'!A2487</f>
        <v>0</v>
      </c>
      <c r="B2487">
        <f>'Stitching Log'!B2487</f>
        <v>0</v>
      </c>
      <c r="C2487">
        <f>'Stitching Log'!C2487</f>
        <v>0</v>
      </c>
      <c r="D2487">
        <f>'Stitching Log'!D2487</f>
        <v>0</v>
      </c>
      <c r="E2487">
        <f>'Stitching Log'!E2487</f>
        <v>0</v>
      </c>
      <c r="F2487">
        <f>'Stitching Log'!F2487</f>
        <v>0</v>
      </c>
    </row>
    <row r="2488" spans="1:6">
      <c r="A2488" s="6">
        <f>'Stitching Log'!A2488</f>
        <v>0</v>
      </c>
      <c r="B2488">
        <f>'Stitching Log'!B2488</f>
        <v>0</v>
      </c>
      <c r="C2488">
        <f>'Stitching Log'!C2488</f>
        <v>0</v>
      </c>
      <c r="D2488">
        <f>'Stitching Log'!D2488</f>
        <v>0</v>
      </c>
      <c r="E2488">
        <f>'Stitching Log'!E2488</f>
        <v>0</v>
      </c>
      <c r="F2488">
        <f>'Stitching Log'!F2488</f>
        <v>0</v>
      </c>
    </row>
    <row r="2489" spans="1:6">
      <c r="A2489" s="6">
        <f>'Stitching Log'!A2489</f>
        <v>0</v>
      </c>
      <c r="B2489">
        <f>'Stitching Log'!B2489</f>
        <v>0</v>
      </c>
      <c r="C2489">
        <f>'Stitching Log'!C2489</f>
        <v>0</v>
      </c>
      <c r="D2489">
        <f>'Stitching Log'!D2489</f>
        <v>0</v>
      </c>
      <c r="E2489">
        <f>'Stitching Log'!E2489</f>
        <v>0</v>
      </c>
      <c r="F2489">
        <f>'Stitching Log'!F2489</f>
        <v>0</v>
      </c>
    </row>
    <row r="2490" spans="1:6">
      <c r="A2490" s="6">
        <f>'Stitching Log'!A2490</f>
        <v>0</v>
      </c>
      <c r="B2490">
        <f>'Stitching Log'!B2490</f>
        <v>0</v>
      </c>
      <c r="C2490">
        <f>'Stitching Log'!C2490</f>
        <v>0</v>
      </c>
      <c r="D2490">
        <f>'Stitching Log'!D2490</f>
        <v>0</v>
      </c>
      <c r="E2490">
        <f>'Stitching Log'!E2490</f>
        <v>0</v>
      </c>
      <c r="F2490">
        <f>'Stitching Log'!F2490</f>
        <v>0</v>
      </c>
    </row>
    <row r="2491" spans="1:6">
      <c r="A2491" s="6">
        <f>'Stitching Log'!A2491</f>
        <v>0</v>
      </c>
      <c r="B2491">
        <f>'Stitching Log'!B2491</f>
        <v>0</v>
      </c>
      <c r="C2491">
        <f>'Stitching Log'!C2491</f>
        <v>0</v>
      </c>
      <c r="D2491">
        <f>'Stitching Log'!D2491</f>
        <v>0</v>
      </c>
      <c r="E2491">
        <f>'Stitching Log'!E2491</f>
        <v>0</v>
      </c>
      <c r="F2491">
        <f>'Stitching Log'!F2491</f>
        <v>0</v>
      </c>
    </row>
    <row r="2492" spans="1:6">
      <c r="A2492" s="6">
        <f>'Stitching Log'!A2492</f>
        <v>0</v>
      </c>
      <c r="B2492">
        <f>'Stitching Log'!B2492</f>
        <v>0</v>
      </c>
      <c r="C2492">
        <f>'Stitching Log'!C2492</f>
        <v>0</v>
      </c>
      <c r="D2492">
        <f>'Stitching Log'!D2492</f>
        <v>0</v>
      </c>
      <c r="E2492">
        <f>'Stitching Log'!E2492</f>
        <v>0</v>
      </c>
      <c r="F2492">
        <f>'Stitching Log'!F2492</f>
        <v>0</v>
      </c>
    </row>
    <row r="2493" spans="1:6">
      <c r="A2493" s="6">
        <f>'Stitching Log'!A2493</f>
        <v>0</v>
      </c>
      <c r="B2493">
        <f>'Stitching Log'!B2493</f>
        <v>0</v>
      </c>
      <c r="C2493">
        <f>'Stitching Log'!C2493</f>
        <v>0</v>
      </c>
      <c r="D2493">
        <f>'Stitching Log'!D2493</f>
        <v>0</v>
      </c>
      <c r="E2493">
        <f>'Stitching Log'!E2493</f>
        <v>0</v>
      </c>
      <c r="F2493">
        <f>'Stitching Log'!F2493</f>
        <v>0</v>
      </c>
    </row>
    <row r="2494" spans="1:6">
      <c r="A2494" s="6">
        <f>'Stitching Log'!A2494</f>
        <v>0</v>
      </c>
      <c r="B2494">
        <f>'Stitching Log'!B2494</f>
        <v>0</v>
      </c>
      <c r="C2494">
        <f>'Stitching Log'!C2494</f>
        <v>0</v>
      </c>
      <c r="D2494">
        <f>'Stitching Log'!D2494</f>
        <v>0</v>
      </c>
      <c r="E2494">
        <f>'Stitching Log'!E2494</f>
        <v>0</v>
      </c>
      <c r="F2494">
        <f>'Stitching Log'!F2494</f>
        <v>0</v>
      </c>
    </row>
    <row r="2495" spans="1:6">
      <c r="A2495" s="6">
        <f>'Stitching Log'!A2495</f>
        <v>0</v>
      </c>
      <c r="B2495">
        <f>'Stitching Log'!B2495</f>
        <v>0</v>
      </c>
      <c r="C2495">
        <f>'Stitching Log'!C2495</f>
        <v>0</v>
      </c>
      <c r="D2495">
        <f>'Stitching Log'!D2495</f>
        <v>0</v>
      </c>
      <c r="E2495">
        <f>'Stitching Log'!E2495</f>
        <v>0</v>
      </c>
      <c r="F2495">
        <f>'Stitching Log'!F2495</f>
        <v>0</v>
      </c>
    </row>
    <row r="2496" spans="1:6">
      <c r="A2496" s="6">
        <f>'Stitching Log'!A2496</f>
        <v>0</v>
      </c>
      <c r="B2496">
        <f>'Stitching Log'!B2496</f>
        <v>0</v>
      </c>
      <c r="C2496">
        <f>'Stitching Log'!C2496</f>
        <v>0</v>
      </c>
      <c r="D2496">
        <f>'Stitching Log'!D2496</f>
        <v>0</v>
      </c>
      <c r="E2496">
        <f>'Stitching Log'!E2496</f>
        <v>0</v>
      </c>
      <c r="F2496">
        <f>'Stitching Log'!F2496</f>
        <v>0</v>
      </c>
    </row>
    <row r="2497" spans="1:6">
      <c r="A2497" s="6">
        <f>'Stitching Log'!A2497</f>
        <v>0</v>
      </c>
      <c r="B2497">
        <f>'Stitching Log'!B2497</f>
        <v>0</v>
      </c>
      <c r="C2497">
        <f>'Stitching Log'!C2497</f>
        <v>0</v>
      </c>
      <c r="D2497">
        <f>'Stitching Log'!D2497</f>
        <v>0</v>
      </c>
      <c r="E2497">
        <f>'Stitching Log'!E2497</f>
        <v>0</v>
      </c>
      <c r="F2497">
        <f>'Stitching Log'!F2497</f>
        <v>0</v>
      </c>
    </row>
    <row r="2498" spans="1:6">
      <c r="A2498" s="6">
        <f>'Stitching Log'!A2498</f>
        <v>0</v>
      </c>
      <c r="B2498">
        <f>'Stitching Log'!B2498</f>
        <v>0</v>
      </c>
      <c r="C2498">
        <f>'Stitching Log'!C2498</f>
        <v>0</v>
      </c>
      <c r="D2498">
        <f>'Stitching Log'!D2498</f>
        <v>0</v>
      </c>
      <c r="E2498">
        <f>'Stitching Log'!E2498</f>
        <v>0</v>
      </c>
      <c r="F2498">
        <f>'Stitching Log'!F2498</f>
        <v>0</v>
      </c>
    </row>
    <row r="2499" spans="1:6">
      <c r="A2499" s="6">
        <f>'Stitching Log'!A2499</f>
        <v>0</v>
      </c>
      <c r="B2499">
        <f>'Stitching Log'!B2499</f>
        <v>0</v>
      </c>
      <c r="C2499">
        <f>'Stitching Log'!C2499</f>
        <v>0</v>
      </c>
      <c r="D2499">
        <f>'Stitching Log'!D2499</f>
        <v>0</v>
      </c>
      <c r="E2499">
        <f>'Stitching Log'!E2499</f>
        <v>0</v>
      </c>
      <c r="F2499">
        <f>'Stitching Log'!F2499</f>
        <v>0</v>
      </c>
    </row>
    <row r="2500" spans="1:6">
      <c r="A2500" s="6">
        <f>'Stitching Log'!A2500</f>
        <v>0</v>
      </c>
      <c r="B2500">
        <f>'Stitching Log'!B2500</f>
        <v>0</v>
      </c>
      <c r="C2500">
        <f>'Stitching Log'!C2500</f>
        <v>0</v>
      </c>
      <c r="D2500">
        <f>'Stitching Log'!D2500</f>
        <v>0</v>
      </c>
      <c r="E2500">
        <f>'Stitching Log'!E2500</f>
        <v>0</v>
      </c>
      <c r="F2500">
        <f>'Stitching Log'!F2500</f>
        <v>0</v>
      </c>
    </row>
    <row r="2501" spans="1:6">
      <c r="A2501" s="6">
        <f>'Stitching Log'!A2501</f>
        <v>0</v>
      </c>
      <c r="B2501">
        <f>'Stitching Log'!B2501</f>
        <v>0</v>
      </c>
      <c r="C2501">
        <f>'Stitching Log'!C2501</f>
        <v>0</v>
      </c>
      <c r="D2501">
        <f>'Stitching Log'!D2501</f>
        <v>0</v>
      </c>
      <c r="E2501">
        <f>'Stitching Log'!E2501</f>
        <v>0</v>
      </c>
      <c r="F2501">
        <f>'Stitching Log'!F2501</f>
        <v>0</v>
      </c>
    </row>
    <row r="2502" spans="1:6">
      <c r="A2502" s="6">
        <f>'Stitching Log'!A2502</f>
        <v>0</v>
      </c>
      <c r="B2502">
        <f>'Stitching Log'!B2502</f>
        <v>0</v>
      </c>
      <c r="C2502">
        <f>'Stitching Log'!C2502</f>
        <v>0</v>
      </c>
      <c r="D2502">
        <f>'Stitching Log'!D2502</f>
        <v>0</v>
      </c>
      <c r="E2502">
        <f>'Stitching Log'!E2502</f>
        <v>0</v>
      </c>
      <c r="F2502">
        <f>'Stitching Log'!F2502</f>
        <v>0</v>
      </c>
    </row>
    <row r="2503" spans="1:6">
      <c r="A2503" s="6">
        <f>'Stitching Log'!A2503</f>
        <v>0</v>
      </c>
      <c r="B2503">
        <f>'Stitching Log'!B2503</f>
        <v>0</v>
      </c>
      <c r="C2503">
        <f>'Stitching Log'!C2503</f>
        <v>0</v>
      </c>
      <c r="D2503">
        <f>'Stitching Log'!D2503</f>
        <v>0</v>
      </c>
      <c r="E2503">
        <f>'Stitching Log'!E2503</f>
        <v>0</v>
      </c>
      <c r="F2503">
        <f>'Stitching Log'!F2503</f>
        <v>0</v>
      </c>
    </row>
    <row r="2504" spans="1:6">
      <c r="A2504" s="6">
        <f>'Stitching Log'!A2504</f>
        <v>0</v>
      </c>
      <c r="B2504">
        <f>'Stitching Log'!B2504</f>
        <v>0</v>
      </c>
      <c r="C2504">
        <f>'Stitching Log'!C2504</f>
        <v>0</v>
      </c>
      <c r="D2504">
        <f>'Stitching Log'!D2504</f>
        <v>0</v>
      </c>
      <c r="E2504">
        <f>'Stitching Log'!E2504</f>
        <v>0</v>
      </c>
      <c r="F2504">
        <f>'Stitching Log'!F2504</f>
        <v>0</v>
      </c>
    </row>
    <row r="2505" spans="1:6">
      <c r="A2505" s="6">
        <f>'Stitching Log'!A2505</f>
        <v>0</v>
      </c>
      <c r="B2505">
        <f>'Stitching Log'!B2505</f>
        <v>0</v>
      </c>
      <c r="C2505">
        <f>'Stitching Log'!C2505</f>
        <v>0</v>
      </c>
      <c r="D2505">
        <f>'Stitching Log'!D2505</f>
        <v>0</v>
      </c>
      <c r="E2505">
        <f>'Stitching Log'!E2505</f>
        <v>0</v>
      </c>
      <c r="F2505">
        <f>'Stitching Log'!F2505</f>
        <v>0</v>
      </c>
    </row>
    <row r="2506" spans="1:6">
      <c r="A2506" s="6">
        <f>'Stitching Log'!A2506</f>
        <v>0</v>
      </c>
      <c r="B2506">
        <f>'Stitching Log'!B2506</f>
        <v>0</v>
      </c>
      <c r="C2506">
        <f>'Stitching Log'!C2506</f>
        <v>0</v>
      </c>
      <c r="D2506">
        <f>'Stitching Log'!D2506</f>
        <v>0</v>
      </c>
      <c r="E2506">
        <f>'Stitching Log'!E2506</f>
        <v>0</v>
      </c>
      <c r="F2506">
        <f>'Stitching Log'!F2506</f>
        <v>0</v>
      </c>
    </row>
    <row r="2507" spans="1:6">
      <c r="A2507" s="6">
        <f>'Stitching Log'!A2507</f>
        <v>0</v>
      </c>
      <c r="B2507">
        <f>'Stitching Log'!B2507</f>
        <v>0</v>
      </c>
      <c r="C2507">
        <f>'Stitching Log'!C2507</f>
        <v>0</v>
      </c>
      <c r="D2507">
        <f>'Stitching Log'!D2507</f>
        <v>0</v>
      </c>
      <c r="E2507">
        <f>'Stitching Log'!E2507</f>
        <v>0</v>
      </c>
      <c r="F2507">
        <f>'Stitching Log'!F2507</f>
        <v>0</v>
      </c>
    </row>
    <row r="2508" spans="1:6">
      <c r="A2508" s="6">
        <f>'Stitching Log'!A2508</f>
        <v>0</v>
      </c>
      <c r="B2508">
        <f>'Stitching Log'!B2508</f>
        <v>0</v>
      </c>
      <c r="C2508">
        <f>'Stitching Log'!C2508</f>
        <v>0</v>
      </c>
      <c r="D2508">
        <f>'Stitching Log'!D2508</f>
        <v>0</v>
      </c>
      <c r="E2508">
        <f>'Stitching Log'!E2508</f>
        <v>0</v>
      </c>
      <c r="F2508">
        <f>'Stitching Log'!F2508</f>
        <v>0</v>
      </c>
    </row>
    <row r="2509" spans="1:6">
      <c r="A2509" s="6">
        <f>'Stitching Log'!A2509</f>
        <v>0</v>
      </c>
      <c r="B2509">
        <f>'Stitching Log'!B2509</f>
        <v>0</v>
      </c>
      <c r="C2509">
        <f>'Stitching Log'!C2509</f>
        <v>0</v>
      </c>
      <c r="D2509">
        <f>'Stitching Log'!D2509</f>
        <v>0</v>
      </c>
      <c r="E2509">
        <f>'Stitching Log'!E2509</f>
        <v>0</v>
      </c>
      <c r="F2509">
        <f>'Stitching Log'!F2509</f>
        <v>0</v>
      </c>
    </row>
    <row r="2510" spans="1:6">
      <c r="A2510" s="6">
        <f>'Stitching Log'!A2510</f>
        <v>0</v>
      </c>
      <c r="B2510">
        <f>'Stitching Log'!B2510</f>
        <v>0</v>
      </c>
      <c r="C2510">
        <f>'Stitching Log'!C2510</f>
        <v>0</v>
      </c>
      <c r="D2510">
        <f>'Stitching Log'!D2510</f>
        <v>0</v>
      </c>
      <c r="E2510">
        <f>'Stitching Log'!E2510</f>
        <v>0</v>
      </c>
      <c r="F2510">
        <f>'Stitching Log'!F2510</f>
        <v>0</v>
      </c>
    </row>
    <row r="2511" spans="1:6">
      <c r="A2511" s="6">
        <f>'Stitching Log'!A2511</f>
        <v>0</v>
      </c>
      <c r="B2511">
        <f>'Stitching Log'!B2511</f>
        <v>0</v>
      </c>
      <c r="C2511">
        <f>'Stitching Log'!C2511</f>
        <v>0</v>
      </c>
      <c r="D2511">
        <f>'Stitching Log'!D2511</f>
        <v>0</v>
      </c>
      <c r="E2511">
        <f>'Stitching Log'!E2511</f>
        <v>0</v>
      </c>
      <c r="F2511">
        <f>'Stitching Log'!F2511</f>
        <v>0</v>
      </c>
    </row>
    <row r="2512" spans="1:6">
      <c r="A2512" s="6">
        <f>'Stitching Log'!A2512</f>
        <v>0</v>
      </c>
      <c r="B2512">
        <f>'Stitching Log'!B2512</f>
        <v>0</v>
      </c>
      <c r="C2512">
        <f>'Stitching Log'!C2512</f>
        <v>0</v>
      </c>
      <c r="D2512">
        <f>'Stitching Log'!D2512</f>
        <v>0</v>
      </c>
      <c r="E2512">
        <f>'Stitching Log'!E2512</f>
        <v>0</v>
      </c>
      <c r="F2512">
        <f>'Stitching Log'!F2512</f>
        <v>0</v>
      </c>
    </row>
    <row r="2513" spans="1:6">
      <c r="A2513" s="6">
        <f>'Stitching Log'!A2513</f>
        <v>0</v>
      </c>
      <c r="B2513">
        <f>'Stitching Log'!B2513</f>
        <v>0</v>
      </c>
      <c r="C2513">
        <f>'Stitching Log'!C2513</f>
        <v>0</v>
      </c>
      <c r="D2513">
        <f>'Stitching Log'!D2513</f>
        <v>0</v>
      </c>
      <c r="E2513">
        <f>'Stitching Log'!E2513</f>
        <v>0</v>
      </c>
      <c r="F2513">
        <f>'Stitching Log'!F2513</f>
        <v>0</v>
      </c>
    </row>
    <row r="2514" spans="1:6">
      <c r="A2514" s="6">
        <f>'Stitching Log'!A2514</f>
        <v>0</v>
      </c>
      <c r="B2514">
        <f>'Stitching Log'!B2514</f>
        <v>0</v>
      </c>
      <c r="C2514">
        <f>'Stitching Log'!C2514</f>
        <v>0</v>
      </c>
      <c r="D2514">
        <f>'Stitching Log'!D2514</f>
        <v>0</v>
      </c>
      <c r="E2514">
        <f>'Stitching Log'!E2514</f>
        <v>0</v>
      </c>
      <c r="F2514">
        <f>'Stitching Log'!F2514</f>
        <v>0</v>
      </c>
    </row>
    <row r="2515" spans="1:6">
      <c r="A2515" s="6">
        <f>'Stitching Log'!A2515</f>
        <v>0</v>
      </c>
      <c r="B2515">
        <f>'Stitching Log'!B2515</f>
        <v>0</v>
      </c>
      <c r="C2515">
        <f>'Stitching Log'!C2515</f>
        <v>0</v>
      </c>
      <c r="D2515">
        <f>'Stitching Log'!D2515</f>
        <v>0</v>
      </c>
      <c r="E2515">
        <f>'Stitching Log'!E2515</f>
        <v>0</v>
      </c>
      <c r="F2515">
        <f>'Stitching Log'!F2515</f>
        <v>0</v>
      </c>
    </row>
    <row r="2516" spans="1:6">
      <c r="A2516" s="6">
        <f>'Stitching Log'!A2516</f>
        <v>0</v>
      </c>
      <c r="B2516">
        <f>'Stitching Log'!B2516</f>
        <v>0</v>
      </c>
      <c r="C2516">
        <f>'Stitching Log'!C2516</f>
        <v>0</v>
      </c>
      <c r="D2516">
        <f>'Stitching Log'!D2516</f>
        <v>0</v>
      </c>
      <c r="E2516">
        <f>'Stitching Log'!E2516</f>
        <v>0</v>
      </c>
      <c r="F2516">
        <f>'Stitching Log'!F2516</f>
        <v>0</v>
      </c>
    </row>
    <row r="2517" spans="1:6">
      <c r="A2517" s="6">
        <f>'Stitching Log'!A2517</f>
        <v>0</v>
      </c>
      <c r="B2517">
        <f>'Stitching Log'!B2517</f>
        <v>0</v>
      </c>
      <c r="C2517">
        <f>'Stitching Log'!C2517</f>
        <v>0</v>
      </c>
      <c r="D2517">
        <f>'Stitching Log'!D2517</f>
        <v>0</v>
      </c>
      <c r="E2517">
        <f>'Stitching Log'!E2517</f>
        <v>0</v>
      </c>
      <c r="F2517">
        <f>'Stitching Log'!F2517</f>
        <v>0</v>
      </c>
    </row>
    <row r="2518" spans="1:6">
      <c r="A2518" s="6">
        <f>'Stitching Log'!A2518</f>
        <v>0</v>
      </c>
      <c r="B2518">
        <f>'Stitching Log'!B2518</f>
        <v>0</v>
      </c>
      <c r="C2518">
        <f>'Stitching Log'!C2518</f>
        <v>0</v>
      </c>
      <c r="D2518">
        <f>'Stitching Log'!D2518</f>
        <v>0</v>
      </c>
      <c r="E2518">
        <f>'Stitching Log'!E2518</f>
        <v>0</v>
      </c>
      <c r="F2518">
        <f>'Stitching Log'!F2518</f>
        <v>0</v>
      </c>
    </row>
    <row r="2519" spans="1:6">
      <c r="A2519" s="6">
        <f>'Stitching Log'!A2519</f>
        <v>0</v>
      </c>
      <c r="B2519">
        <f>'Stitching Log'!B2519</f>
        <v>0</v>
      </c>
      <c r="C2519">
        <f>'Stitching Log'!C2519</f>
        <v>0</v>
      </c>
      <c r="D2519">
        <f>'Stitching Log'!D2519</f>
        <v>0</v>
      </c>
      <c r="E2519">
        <f>'Stitching Log'!E2519</f>
        <v>0</v>
      </c>
      <c r="F2519">
        <f>'Stitching Log'!F2519</f>
        <v>0</v>
      </c>
    </row>
    <row r="2520" spans="1:6">
      <c r="A2520" s="6">
        <f>'Stitching Log'!A2520</f>
        <v>0</v>
      </c>
      <c r="B2520">
        <f>'Stitching Log'!B2520</f>
        <v>0</v>
      </c>
      <c r="C2520">
        <f>'Stitching Log'!C2520</f>
        <v>0</v>
      </c>
      <c r="D2520">
        <f>'Stitching Log'!D2520</f>
        <v>0</v>
      </c>
      <c r="E2520">
        <f>'Stitching Log'!E2520</f>
        <v>0</v>
      </c>
      <c r="F2520">
        <f>'Stitching Log'!F2520</f>
        <v>0</v>
      </c>
    </row>
    <row r="2521" spans="1:6">
      <c r="A2521" s="6">
        <f>'Stitching Log'!A2521</f>
        <v>0</v>
      </c>
      <c r="B2521">
        <f>'Stitching Log'!B2521</f>
        <v>0</v>
      </c>
      <c r="C2521">
        <f>'Stitching Log'!C2521</f>
        <v>0</v>
      </c>
      <c r="D2521">
        <f>'Stitching Log'!D2521</f>
        <v>0</v>
      </c>
      <c r="E2521">
        <f>'Stitching Log'!E2521</f>
        <v>0</v>
      </c>
      <c r="F2521">
        <f>'Stitching Log'!F2521</f>
        <v>0</v>
      </c>
    </row>
    <row r="2522" spans="1:6">
      <c r="A2522" s="6">
        <f>'Stitching Log'!A2522</f>
        <v>0</v>
      </c>
      <c r="B2522">
        <f>'Stitching Log'!B2522</f>
        <v>0</v>
      </c>
      <c r="C2522">
        <f>'Stitching Log'!C2522</f>
        <v>0</v>
      </c>
      <c r="D2522">
        <f>'Stitching Log'!D2522</f>
        <v>0</v>
      </c>
      <c r="E2522">
        <f>'Stitching Log'!E2522</f>
        <v>0</v>
      </c>
      <c r="F2522">
        <f>'Stitching Log'!F2522</f>
        <v>0</v>
      </c>
    </row>
    <row r="2523" spans="1:6">
      <c r="A2523" s="6">
        <f>'Stitching Log'!A2523</f>
        <v>0</v>
      </c>
      <c r="B2523">
        <f>'Stitching Log'!B2523</f>
        <v>0</v>
      </c>
      <c r="C2523">
        <f>'Stitching Log'!C2523</f>
        <v>0</v>
      </c>
      <c r="D2523">
        <f>'Stitching Log'!D2523</f>
        <v>0</v>
      </c>
      <c r="E2523">
        <f>'Stitching Log'!E2523</f>
        <v>0</v>
      </c>
      <c r="F2523">
        <f>'Stitching Log'!F2523</f>
        <v>0</v>
      </c>
    </row>
    <row r="2524" spans="1:6">
      <c r="A2524" s="6">
        <f>'Stitching Log'!A2524</f>
        <v>0</v>
      </c>
      <c r="B2524">
        <f>'Stitching Log'!B2524</f>
        <v>0</v>
      </c>
      <c r="C2524">
        <f>'Stitching Log'!C2524</f>
        <v>0</v>
      </c>
      <c r="D2524">
        <f>'Stitching Log'!D2524</f>
        <v>0</v>
      </c>
      <c r="E2524">
        <f>'Stitching Log'!E2524</f>
        <v>0</v>
      </c>
      <c r="F2524">
        <f>'Stitching Log'!F2524</f>
        <v>0</v>
      </c>
    </row>
    <row r="2525" spans="1:6">
      <c r="A2525" s="6">
        <f>'Stitching Log'!A2525</f>
        <v>0</v>
      </c>
      <c r="B2525">
        <f>'Stitching Log'!B2525</f>
        <v>0</v>
      </c>
      <c r="C2525">
        <f>'Stitching Log'!C2525</f>
        <v>0</v>
      </c>
      <c r="D2525">
        <f>'Stitching Log'!D2525</f>
        <v>0</v>
      </c>
      <c r="E2525">
        <f>'Stitching Log'!E2525</f>
        <v>0</v>
      </c>
      <c r="F2525">
        <f>'Stitching Log'!F2525</f>
        <v>0</v>
      </c>
    </row>
    <row r="2526" spans="1:6">
      <c r="A2526" s="6">
        <f>'Stitching Log'!A2526</f>
        <v>0</v>
      </c>
      <c r="B2526">
        <f>'Stitching Log'!B2526</f>
        <v>0</v>
      </c>
      <c r="C2526">
        <f>'Stitching Log'!C2526</f>
        <v>0</v>
      </c>
      <c r="D2526">
        <f>'Stitching Log'!D2526</f>
        <v>0</v>
      </c>
      <c r="E2526">
        <f>'Stitching Log'!E2526</f>
        <v>0</v>
      </c>
      <c r="F2526">
        <f>'Stitching Log'!F2526</f>
        <v>0</v>
      </c>
    </row>
    <row r="2527" spans="1:6">
      <c r="A2527" s="6">
        <f>'Stitching Log'!A2527</f>
        <v>0</v>
      </c>
      <c r="B2527">
        <f>'Stitching Log'!B2527</f>
        <v>0</v>
      </c>
      <c r="C2527">
        <f>'Stitching Log'!C2527</f>
        <v>0</v>
      </c>
      <c r="D2527">
        <f>'Stitching Log'!D2527</f>
        <v>0</v>
      </c>
      <c r="E2527">
        <f>'Stitching Log'!E2527</f>
        <v>0</v>
      </c>
      <c r="F2527">
        <f>'Stitching Log'!F2527</f>
        <v>0</v>
      </c>
    </row>
    <row r="2528" spans="1:6">
      <c r="A2528" s="6">
        <f>'Stitching Log'!A2528</f>
        <v>0</v>
      </c>
      <c r="B2528">
        <f>'Stitching Log'!B2528</f>
        <v>0</v>
      </c>
      <c r="C2528">
        <f>'Stitching Log'!C2528</f>
        <v>0</v>
      </c>
      <c r="D2528">
        <f>'Stitching Log'!D2528</f>
        <v>0</v>
      </c>
      <c r="E2528">
        <f>'Stitching Log'!E2528</f>
        <v>0</v>
      </c>
      <c r="F2528">
        <f>'Stitching Log'!F2528</f>
        <v>0</v>
      </c>
    </row>
    <row r="2529" spans="1:6">
      <c r="A2529" s="6">
        <f>'Stitching Log'!A2529</f>
        <v>0</v>
      </c>
      <c r="B2529">
        <f>'Stitching Log'!B2529</f>
        <v>0</v>
      </c>
      <c r="C2529">
        <f>'Stitching Log'!C2529</f>
        <v>0</v>
      </c>
      <c r="D2529">
        <f>'Stitching Log'!D2529</f>
        <v>0</v>
      </c>
      <c r="E2529">
        <f>'Stitching Log'!E2529</f>
        <v>0</v>
      </c>
      <c r="F2529">
        <f>'Stitching Log'!F2529</f>
        <v>0</v>
      </c>
    </row>
    <row r="2530" spans="1:6">
      <c r="A2530" s="6">
        <f>'Stitching Log'!A2530</f>
        <v>0</v>
      </c>
      <c r="B2530">
        <f>'Stitching Log'!B2530</f>
        <v>0</v>
      </c>
      <c r="C2530">
        <f>'Stitching Log'!C2530</f>
        <v>0</v>
      </c>
      <c r="D2530">
        <f>'Stitching Log'!D2530</f>
        <v>0</v>
      </c>
      <c r="E2530">
        <f>'Stitching Log'!E2530</f>
        <v>0</v>
      </c>
      <c r="F2530">
        <f>'Stitching Log'!F2530</f>
        <v>0</v>
      </c>
    </row>
    <row r="2531" spans="1:6">
      <c r="A2531" s="6">
        <f>'Stitching Log'!A2531</f>
        <v>0</v>
      </c>
      <c r="B2531">
        <f>'Stitching Log'!B2531</f>
        <v>0</v>
      </c>
      <c r="C2531">
        <f>'Stitching Log'!C2531</f>
        <v>0</v>
      </c>
      <c r="D2531">
        <f>'Stitching Log'!D2531</f>
        <v>0</v>
      </c>
      <c r="E2531">
        <f>'Stitching Log'!E2531</f>
        <v>0</v>
      </c>
      <c r="F2531">
        <f>'Stitching Log'!F2531</f>
        <v>0</v>
      </c>
    </row>
    <row r="2532" spans="1:6">
      <c r="A2532" s="6">
        <f>'Stitching Log'!A2532</f>
        <v>0</v>
      </c>
      <c r="B2532">
        <f>'Stitching Log'!B2532</f>
        <v>0</v>
      </c>
      <c r="C2532">
        <f>'Stitching Log'!C2532</f>
        <v>0</v>
      </c>
      <c r="D2532">
        <f>'Stitching Log'!D2532</f>
        <v>0</v>
      </c>
      <c r="E2532">
        <f>'Stitching Log'!E2532</f>
        <v>0</v>
      </c>
      <c r="F2532">
        <f>'Stitching Log'!F2532</f>
        <v>0</v>
      </c>
    </row>
    <row r="2533" spans="1:6">
      <c r="A2533" s="6">
        <f>'Stitching Log'!A2533</f>
        <v>0</v>
      </c>
      <c r="B2533">
        <f>'Stitching Log'!B2533</f>
        <v>0</v>
      </c>
      <c r="C2533">
        <f>'Stitching Log'!C2533</f>
        <v>0</v>
      </c>
      <c r="D2533">
        <f>'Stitching Log'!D2533</f>
        <v>0</v>
      </c>
      <c r="E2533">
        <f>'Stitching Log'!E2533</f>
        <v>0</v>
      </c>
      <c r="F2533">
        <f>'Stitching Log'!F2533</f>
        <v>0</v>
      </c>
    </row>
    <row r="2534" spans="1:6">
      <c r="A2534" s="6">
        <f>'Stitching Log'!A2534</f>
        <v>0</v>
      </c>
      <c r="B2534">
        <f>'Stitching Log'!B2534</f>
        <v>0</v>
      </c>
      <c r="C2534">
        <f>'Stitching Log'!C2534</f>
        <v>0</v>
      </c>
      <c r="D2534">
        <f>'Stitching Log'!D2534</f>
        <v>0</v>
      </c>
      <c r="E2534">
        <f>'Stitching Log'!E2534</f>
        <v>0</v>
      </c>
      <c r="F2534">
        <f>'Stitching Log'!F2534</f>
        <v>0</v>
      </c>
    </row>
    <row r="2535" spans="1:6">
      <c r="A2535" s="6">
        <f>'Stitching Log'!A2535</f>
        <v>0</v>
      </c>
      <c r="B2535">
        <f>'Stitching Log'!B2535</f>
        <v>0</v>
      </c>
      <c r="C2535">
        <f>'Stitching Log'!C2535</f>
        <v>0</v>
      </c>
      <c r="D2535">
        <f>'Stitching Log'!D2535</f>
        <v>0</v>
      </c>
      <c r="E2535">
        <f>'Stitching Log'!E2535</f>
        <v>0</v>
      </c>
      <c r="F2535">
        <f>'Stitching Log'!F2535</f>
        <v>0</v>
      </c>
    </row>
    <row r="2536" spans="1:6">
      <c r="A2536" s="6">
        <f>'Stitching Log'!A2536</f>
        <v>0</v>
      </c>
      <c r="B2536">
        <f>'Stitching Log'!B2536</f>
        <v>0</v>
      </c>
      <c r="C2536">
        <f>'Stitching Log'!C2536</f>
        <v>0</v>
      </c>
      <c r="D2536">
        <f>'Stitching Log'!D2536</f>
        <v>0</v>
      </c>
      <c r="E2536">
        <f>'Stitching Log'!E2536</f>
        <v>0</v>
      </c>
      <c r="F2536">
        <f>'Stitching Log'!F2536</f>
        <v>0</v>
      </c>
    </row>
    <row r="2537" spans="1:6">
      <c r="A2537" s="6">
        <f>'Stitching Log'!A2537</f>
        <v>0</v>
      </c>
      <c r="B2537">
        <f>'Stitching Log'!B2537</f>
        <v>0</v>
      </c>
      <c r="C2537">
        <f>'Stitching Log'!C2537</f>
        <v>0</v>
      </c>
      <c r="D2537">
        <f>'Stitching Log'!D2537</f>
        <v>0</v>
      </c>
      <c r="E2537">
        <f>'Stitching Log'!E2537</f>
        <v>0</v>
      </c>
      <c r="F2537">
        <f>'Stitching Log'!F2537</f>
        <v>0</v>
      </c>
    </row>
    <row r="2538" spans="1:6">
      <c r="A2538" s="6">
        <f>'Stitching Log'!A2538</f>
        <v>0</v>
      </c>
      <c r="B2538">
        <f>'Stitching Log'!B2538</f>
        <v>0</v>
      </c>
      <c r="C2538">
        <f>'Stitching Log'!C2538</f>
        <v>0</v>
      </c>
      <c r="D2538">
        <f>'Stitching Log'!D2538</f>
        <v>0</v>
      </c>
      <c r="E2538">
        <f>'Stitching Log'!E2538</f>
        <v>0</v>
      </c>
      <c r="F2538">
        <f>'Stitching Log'!F2538</f>
        <v>0</v>
      </c>
    </row>
    <row r="2539" spans="1:6">
      <c r="A2539" s="6">
        <f>'Stitching Log'!A2539</f>
        <v>0</v>
      </c>
      <c r="B2539">
        <f>'Stitching Log'!B2539</f>
        <v>0</v>
      </c>
      <c r="C2539">
        <f>'Stitching Log'!C2539</f>
        <v>0</v>
      </c>
      <c r="D2539">
        <f>'Stitching Log'!D2539</f>
        <v>0</v>
      </c>
      <c r="E2539">
        <f>'Stitching Log'!E2539</f>
        <v>0</v>
      </c>
      <c r="F2539">
        <f>'Stitching Log'!F2539</f>
        <v>0</v>
      </c>
    </row>
    <row r="2540" spans="1:6">
      <c r="A2540" s="6">
        <f>'Stitching Log'!A2540</f>
        <v>0</v>
      </c>
      <c r="B2540">
        <f>'Stitching Log'!B2540</f>
        <v>0</v>
      </c>
      <c r="C2540">
        <f>'Stitching Log'!C2540</f>
        <v>0</v>
      </c>
      <c r="D2540">
        <f>'Stitching Log'!D2540</f>
        <v>0</v>
      </c>
      <c r="E2540">
        <f>'Stitching Log'!E2540</f>
        <v>0</v>
      </c>
      <c r="F2540">
        <f>'Stitching Log'!F2540</f>
        <v>0</v>
      </c>
    </row>
    <row r="2541" spans="1:6">
      <c r="A2541" s="6">
        <f>'Stitching Log'!A2541</f>
        <v>0</v>
      </c>
      <c r="B2541">
        <f>'Stitching Log'!B2541</f>
        <v>0</v>
      </c>
      <c r="C2541">
        <f>'Stitching Log'!C2541</f>
        <v>0</v>
      </c>
      <c r="D2541">
        <f>'Stitching Log'!D2541</f>
        <v>0</v>
      </c>
      <c r="E2541">
        <f>'Stitching Log'!E2541</f>
        <v>0</v>
      </c>
      <c r="F2541">
        <f>'Stitching Log'!F2541</f>
        <v>0</v>
      </c>
    </row>
    <row r="2542" spans="1:6">
      <c r="A2542" s="6">
        <f>'Stitching Log'!A2542</f>
        <v>0</v>
      </c>
      <c r="B2542">
        <f>'Stitching Log'!B2542</f>
        <v>0</v>
      </c>
      <c r="C2542">
        <f>'Stitching Log'!C2542</f>
        <v>0</v>
      </c>
      <c r="D2542">
        <f>'Stitching Log'!D2542</f>
        <v>0</v>
      </c>
      <c r="E2542">
        <f>'Stitching Log'!E2542</f>
        <v>0</v>
      </c>
      <c r="F2542">
        <f>'Stitching Log'!F2542</f>
        <v>0</v>
      </c>
    </row>
    <row r="2543" spans="1:6">
      <c r="A2543" s="6">
        <f>'Stitching Log'!A2543</f>
        <v>0</v>
      </c>
      <c r="B2543">
        <f>'Stitching Log'!B2543</f>
        <v>0</v>
      </c>
      <c r="C2543">
        <f>'Stitching Log'!C2543</f>
        <v>0</v>
      </c>
      <c r="D2543">
        <f>'Stitching Log'!D2543</f>
        <v>0</v>
      </c>
      <c r="E2543">
        <f>'Stitching Log'!E2543</f>
        <v>0</v>
      </c>
      <c r="F2543">
        <f>'Stitching Log'!F2543</f>
        <v>0</v>
      </c>
    </row>
    <row r="2544" spans="1:6">
      <c r="A2544" s="6">
        <f>'Stitching Log'!A2544</f>
        <v>0</v>
      </c>
      <c r="B2544">
        <f>'Stitching Log'!B2544</f>
        <v>0</v>
      </c>
      <c r="C2544">
        <f>'Stitching Log'!C2544</f>
        <v>0</v>
      </c>
      <c r="D2544">
        <f>'Stitching Log'!D2544</f>
        <v>0</v>
      </c>
      <c r="E2544">
        <f>'Stitching Log'!E2544</f>
        <v>0</v>
      </c>
      <c r="F2544">
        <f>'Stitching Log'!F2544</f>
        <v>0</v>
      </c>
    </row>
    <row r="2545" spans="1:6">
      <c r="A2545" s="6">
        <f>'Stitching Log'!A2545</f>
        <v>0</v>
      </c>
      <c r="B2545">
        <f>'Stitching Log'!B2545</f>
        <v>0</v>
      </c>
      <c r="C2545">
        <f>'Stitching Log'!C2545</f>
        <v>0</v>
      </c>
      <c r="D2545">
        <f>'Stitching Log'!D2545</f>
        <v>0</v>
      </c>
      <c r="E2545">
        <f>'Stitching Log'!E2545</f>
        <v>0</v>
      </c>
      <c r="F2545">
        <f>'Stitching Log'!F2545</f>
        <v>0</v>
      </c>
    </row>
    <row r="2546" spans="1:6">
      <c r="A2546" s="6">
        <f>'Stitching Log'!A2546</f>
        <v>0</v>
      </c>
      <c r="B2546">
        <f>'Stitching Log'!B2546</f>
        <v>0</v>
      </c>
      <c r="C2546">
        <f>'Stitching Log'!C2546</f>
        <v>0</v>
      </c>
      <c r="D2546">
        <f>'Stitching Log'!D2546</f>
        <v>0</v>
      </c>
      <c r="E2546">
        <f>'Stitching Log'!E2546</f>
        <v>0</v>
      </c>
      <c r="F2546">
        <f>'Stitching Log'!F2546</f>
        <v>0</v>
      </c>
    </row>
    <row r="2547" spans="1:6">
      <c r="A2547" s="6">
        <f>'Stitching Log'!A2547</f>
        <v>0</v>
      </c>
      <c r="B2547">
        <f>'Stitching Log'!B2547</f>
        <v>0</v>
      </c>
      <c r="C2547">
        <f>'Stitching Log'!C2547</f>
        <v>0</v>
      </c>
      <c r="D2547">
        <f>'Stitching Log'!D2547</f>
        <v>0</v>
      </c>
      <c r="E2547">
        <f>'Stitching Log'!E2547</f>
        <v>0</v>
      </c>
      <c r="F2547">
        <f>'Stitching Log'!F2547</f>
        <v>0</v>
      </c>
    </row>
    <row r="2548" spans="1:6">
      <c r="A2548" s="6">
        <f>'Stitching Log'!A2548</f>
        <v>0</v>
      </c>
      <c r="B2548">
        <f>'Stitching Log'!B2548</f>
        <v>0</v>
      </c>
      <c r="C2548">
        <f>'Stitching Log'!C2548</f>
        <v>0</v>
      </c>
      <c r="D2548">
        <f>'Stitching Log'!D2548</f>
        <v>0</v>
      </c>
      <c r="E2548">
        <f>'Stitching Log'!E2548</f>
        <v>0</v>
      </c>
      <c r="F2548">
        <f>'Stitching Log'!F2548</f>
        <v>0</v>
      </c>
    </row>
    <row r="2549" spans="1:6">
      <c r="A2549" s="6">
        <f>'Stitching Log'!A2549</f>
        <v>0</v>
      </c>
      <c r="B2549">
        <f>'Stitching Log'!B2549</f>
        <v>0</v>
      </c>
      <c r="C2549">
        <f>'Stitching Log'!C2549</f>
        <v>0</v>
      </c>
      <c r="D2549">
        <f>'Stitching Log'!D2549</f>
        <v>0</v>
      </c>
      <c r="E2549">
        <f>'Stitching Log'!E2549</f>
        <v>0</v>
      </c>
      <c r="F2549">
        <f>'Stitching Log'!F2549</f>
        <v>0</v>
      </c>
    </row>
    <row r="2550" spans="1:6">
      <c r="A2550" s="6">
        <f>'Stitching Log'!A2550</f>
        <v>0</v>
      </c>
      <c r="B2550">
        <f>'Stitching Log'!B2550</f>
        <v>0</v>
      </c>
      <c r="C2550">
        <f>'Stitching Log'!C2550</f>
        <v>0</v>
      </c>
      <c r="D2550">
        <f>'Stitching Log'!D2550</f>
        <v>0</v>
      </c>
      <c r="E2550">
        <f>'Stitching Log'!E2550</f>
        <v>0</v>
      </c>
      <c r="F2550">
        <f>'Stitching Log'!F2550</f>
        <v>0</v>
      </c>
    </row>
    <row r="2551" spans="1:6">
      <c r="A2551" s="6">
        <f>'Stitching Log'!A2551</f>
        <v>0</v>
      </c>
      <c r="B2551">
        <f>'Stitching Log'!B2551</f>
        <v>0</v>
      </c>
      <c r="C2551">
        <f>'Stitching Log'!C2551</f>
        <v>0</v>
      </c>
      <c r="D2551">
        <f>'Stitching Log'!D2551</f>
        <v>0</v>
      </c>
      <c r="E2551">
        <f>'Stitching Log'!E2551</f>
        <v>0</v>
      </c>
      <c r="F2551">
        <f>'Stitching Log'!F2551</f>
        <v>0</v>
      </c>
    </row>
    <row r="2552" spans="1:6">
      <c r="A2552" s="6">
        <f>'Stitching Log'!A2552</f>
        <v>0</v>
      </c>
      <c r="B2552">
        <f>'Stitching Log'!B2552</f>
        <v>0</v>
      </c>
      <c r="C2552">
        <f>'Stitching Log'!C2552</f>
        <v>0</v>
      </c>
      <c r="D2552">
        <f>'Stitching Log'!D2552</f>
        <v>0</v>
      </c>
      <c r="E2552">
        <f>'Stitching Log'!E2552</f>
        <v>0</v>
      </c>
      <c r="F2552">
        <f>'Stitching Log'!F2552</f>
        <v>0</v>
      </c>
    </row>
    <row r="2553" spans="1:6">
      <c r="A2553" s="6">
        <f>'Stitching Log'!A2553</f>
        <v>0</v>
      </c>
      <c r="B2553">
        <f>'Stitching Log'!B2553</f>
        <v>0</v>
      </c>
      <c r="C2553">
        <f>'Stitching Log'!C2553</f>
        <v>0</v>
      </c>
      <c r="D2553">
        <f>'Stitching Log'!D2553</f>
        <v>0</v>
      </c>
      <c r="E2553">
        <f>'Stitching Log'!E2553</f>
        <v>0</v>
      </c>
      <c r="F2553">
        <f>'Stitching Log'!F2553</f>
        <v>0</v>
      </c>
    </row>
    <row r="2554" spans="1:6">
      <c r="A2554" s="6">
        <f>'Stitching Log'!A2554</f>
        <v>0</v>
      </c>
      <c r="B2554">
        <f>'Stitching Log'!B2554</f>
        <v>0</v>
      </c>
      <c r="C2554">
        <f>'Stitching Log'!C2554</f>
        <v>0</v>
      </c>
      <c r="D2554">
        <f>'Stitching Log'!D2554</f>
        <v>0</v>
      </c>
      <c r="E2554">
        <f>'Stitching Log'!E2554</f>
        <v>0</v>
      </c>
      <c r="F2554">
        <f>'Stitching Log'!F2554</f>
        <v>0</v>
      </c>
    </row>
    <row r="2555" spans="1:6">
      <c r="A2555" s="6">
        <f>'Stitching Log'!A2555</f>
        <v>0</v>
      </c>
      <c r="B2555">
        <f>'Stitching Log'!B2555</f>
        <v>0</v>
      </c>
      <c r="C2555">
        <f>'Stitching Log'!C2555</f>
        <v>0</v>
      </c>
      <c r="D2555">
        <f>'Stitching Log'!D2555</f>
        <v>0</v>
      </c>
      <c r="E2555">
        <f>'Stitching Log'!E2555</f>
        <v>0</v>
      </c>
      <c r="F2555">
        <f>'Stitching Log'!F2555</f>
        <v>0</v>
      </c>
    </row>
    <row r="2556" spans="1:6">
      <c r="A2556" s="6">
        <f>'Stitching Log'!A2556</f>
        <v>0</v>
      </c>
      <c r="B2556">
        <f>'Stitching Log'!B2556</f>
        <v>0</v>
      </c>
      <c r="C2556">
        <f>'Stitching Log'!C2556</f>
        <v>0</v>
      </c>
      <c r="D2556">
        <f>'Stitching Log'!D2556</f>
        <v>0</v>
      </c>
      <c r="E2556">
        <f>'Stitching Log'!E2556</f>
        <v>0</v>
      </c>
      <c r="F2556">
        <f>'Stitching Log'!F2556</f>
        <v>0</v>
      </c>
    </row>
    <row r="2557" spans="1:6">
      <c r="A2557" s="6">
        <f>'Stitching Log'!A2557</f>
        <v>0</v>
      </c>
      <c r="B2557">
        <f>'Stitching Log'!B2557</f>
        <v>0</v>
      </c>
      <c r="C2557">
        <f>'Stitching Log'!C2557</f>
        <v>0</v>
      </c>
      <c r="D2557">
        <f>'Stitching Log'!D2557</f>
        <v>0</v>
      </c>
      <c r="E2557">
        <f>'Stitching Log'!E2557</f>
        <v>0</v>
      </c>
      <c r="F2557">
        <f>'Stitching Log'!F2557</f>
        <v>0</v>
      </c>
    </row>
    <row r="2558" spans="1:6">
      <c r="A2558" s="6">
        <f>'Stitching Log'!A2558</f>
        <v>0</v>
      </c>
      <c r="B2558">
        <f>'Stitching Log'!B2558</f>
        <v>0</v>
      </c>
      <c r="C2558">
        <f>'Stitching Log'!C2558</f>
        <v>0</v>
      </c>
      <c r="D2558">
        <f>'Stitching Log'!D2558</f>
        <v>0</v>
      </c>
      <c r="E2558">
        <f>'Stitching Log'!E2558</f>
        <v>0</v>
      </c>
      <c r="F2558">
        <f>'Stitching Log'!F2558</f>
        <v>0</v>
      </c>
    </row>
    <row r="2559" spans="1:6">
      <c r="A2559" s="6">
        <f>'Stitching Log'!A2559</f>
        <v>0</v>
      </c>
      <c r="B2559">
        <f>'Stitching Log'!B2559</f>
        <v>0</v>
      </c>
      <c r="C2559">
        <f>'Stitching Log'!C2559</f>
        <v>0</v>
      </c>
      <c r="D2559">
        <f>'Stitching Log'!D2559</f>
        <v>0</v>
      </c>
      <c r="E2559">
        <f>'Stitching Log'!E2559</f>
        <v>0</v>
      </c>
      <c r="F2559">
        <f>'Stitching Log'!F2559</f>
        <v>0</v>
      </c>
    </row>
    <row r="2560" spans="1:6">
      <c r="A2560" s="6">
        <f>'Stitching Log'!A2560</f>
        <v>0</v>
      </c>
      <c r="B2560">
        <f>'Stitching Log'!B2560</f>
        <v>0</v>
      </c>
      <c r="C2560">
        <f>'Stitching Log'!C2560</f>
        <v>0</v>
      </c>
      <c r="D2560">
        <f>'Stitching Log'!D2560</f>
        <v>0</v>
      </c>
      <c r="E2560">
        <f>'Stitching Log'!E2560</f>
        <v>0</v>
      </c>
      <c r="F2560">
        <f>'Stitching Log'!F2560</f>
        <v>0</v>
      </c>
    </row>
    <row r="2561" spans="1:6">
      <c r="A2561" s="6">
        <f>'Stitching Log'!A2561</f>
        <v>0</v>
      </c>
      <c r="B2561">
        <f>'Stitching Log'!B2561</f>
        <v>0</v>
      </c>
      <c r="C2561">
        <f>'Stitching Log'!C2561</f>
        <v>0</v>
      </c>
      <c r="D2561">
        <f>'Stitching Log'!D2561</f>
        <v>0</v>
      </c>
      <c r="E2561">
        <f>'Stitching Log'!E2561</f>
        <v>0</v>
      </c>
      <c r="F2561">
        <f>'Stitching Log'!F2561</f>
        <v>0</v>
      </c>
    </row>
    <row r="2562" spans="1:6">
      <c r="A2562" s="6">
        <f>'Stitching Log'!A2562</f>
        <v>0</v>
      </c>
      <c r="B2562">
        <f>'Stitching Log'!B2562</f>
        <v>0</v>
      </c>
      <c r="C2562">
        <f>'Stitching Log'!C2562</f>
        <v>0</v>
      </c>
      <c r="D2562">
        <f>'Stitching Log'!D2562</f>
        <v>0</v>
      </c>
      <c r="E2562">
        <f>'Stitching Log'!E2562</f>
        <v>0</v>
      </c>
      <c r="F2562">
        <f>'Stitching Log'!F2562</f>
        <v>0</v>
      </c>
    </row>
    <row r="2563" spans="1:6">
      <c r="A2563" s="6">
        <f>'Stitching Log'!A2563</f>
        <v>0</v>
      </c>
      <c r="B2563">
        <f>'Stitching Log'!B2563</f>
        <v>0</v>
      </c>
      <c r="C2563">
        <f>'Stitching Log'!C2563</f>
        <v>0</v>
      </c>
      <c r="D2563">
        <f>'Stitching Log'!D2563</f>
        <v>0</v>
      </c>
      <c r="E2563">
        <f>'Stitching Log'!E2563</f>
        <v>0</v>
      </c>
      <c r="F2563">
        <f>'Stitching Log'!F2563</f>
        <v>0</v>
      </c>
    </row>
    <row r="2564" spans="1:6">
      <c r="A2564" s="6">
        <f>'Stitching Log'!A2564</f>
        <v>0</v>
      </c>
      <c r="B2564">
        <f>'Stitching Log'!B2564</f>
        <v>0</v>
      </c>
      <c r="C2564">
        <f>'Stitching Log'!C2564</f>
        <v>0</v>
      </c>
      <c r="D2564">
        <f>'Stitching Log'!D2564</f>
        <v>0</v>
      </c>
      <c r="E2564">
        <f>'Stitching Log'!E2564</f>
        <v>0</v>
      </c>
      <c r="F2564">
        <f>'Stitching Log'!F2564</f>
        <v>0</v>
      </c>
    </row>
    <row r="2565" spans="1:6">
      <c r="A2565" s="6">
        <f>'Stitching Log'!A2565</f>
        <v>0</v>
      </c>
      <c r="B2565">
        <f>'Stitching Log'!B2565</f>
        <v>0</v>
      </c>
      <c r="C2565">
        <f>'Stitching Log'!C2565</f>
        <v>0</v>
      </c>
      <c r="D2565">
        <f>'Stitching Log'!D2565</f>
        <v>0</v>
      </c>
      <c r="E2565">
        <f>'Stitching Log'!E2565</f>
        <v>0</v>
      </c>
      <c r="F2565">
        <f>'Stitching Log'!F2565</f>
        <v>0</v>
      </c>
    </row>
    <row r="2566" spans="1:6">
      <c r="A2566" s="6">
        <f>'Stitching Log'!A2566</f>
        <v>0</v>
      </c>
      <c r="B2566">
        <f>'Stitching Log'!B2566</f>
        <v>0</v>
      </c>
      <c r="C2566">
        <f>'Stitching Log'!C2566</f>
        <v>0</v>
      </c>
      <c r="D2566">
        <f>'Stitching Log'!D2566</f>
        <v>0</v>
      </c>
      <c r="E2566">
        <f>'Stitching Log'!E2566</f>
        <v>0</v>
      </c>
      <c r="F2566">
        <f>'Stitching Log'!F2566</f>
        <v>0</v>
      </c>
    </row>
    <row r="2567" spans="1:6">
      <c r="A2567" s="6">
        <f>'Stitching Log'!A2567</f>
        <v>0</v>
      </c>
      <c r="B2567">
        <f>'Stitching Log'!B2567</f>
        <v>0</v>
      </c>
      <c r="C2567">
        <f>'Stitching Log'!C2567</f>
        <v>0</v>
      </c>
      <c r="D2567">
        <f>'Stitching Log'!D2567</f>
        <v>0</v>
      </c>
      <c r="E2567">
        <f>'Stitching Log'!E2567</f>
        <v>0</v>
      </c>
      <c r="F2567">
        <f>'Stitching Log'!F2567</f>
        <v>0</v>
      </c>
    </row>
    <row r="2568" spans="1:6">
      <c r="A2568" s="6">
        <f>'Stitching Log'!A2568</f>
        <v>0</v>
      </c>
      <c r="B2568">
        <f>'Stitching Log'!B2568</f>
        <v>0</v>
      </c>
      <c r="C2568">
        <f>'Stitching Log'!C2568</f>
        <v>0</v>
      </c>
      <c r="D2568">
        <f>'Stitching Log'!D2568</f>
        <v>0</v>
      </c>
      <c r="E2568">
        <f>'Stitching Log'!E2568</f>
        <v>0</v>
      </c>
      <c r="F2568">
        <f>'Stitching Log'!F2568</f>
        <v>0</v>
      </c>
    </row>
    <row r="2569" spans="1:6">
      <c r="A2569" s="6">
        <f>'Stitching Log'!A2569</f>
        <v>0</v>
      </c>
      <c r="B2569">
        <f>'Stitching Log'!B2569</f>
        <v>0</v>
      </c>
      <c r="C2569">
        <f>'Stitching Log'!C2569</f>
        <v>0</v>
      </c>
      <c r="D2569">
        <f>'Stitching Log'!D2569</f>
        <v>0</v>
      </c>
      <c r="E2569">
        <f>'Stitching Log'!E2569</f>
        <v>0</v>
      </c>
      <c r="F2569">
        <f>'Stitching Log'!F2569</f>
        <v>0</v>
      </c>
    </row>
    <row r="2570" spans="1:6">
      <c r="A2570" s="6">
        <f>'Stitching Log'!A2570</f>
        <v>0</v>
      </c>
      <c r="B2570">
        <f>'Stitching Log'!B2570</f>
        <v>0</v>
      </c>
      <c r="C2570">
        <f>'Stitching Log'!C2570</f>
        <v>0</v>
      </c>
      <c r="D2570">
        <f>'Stitching Log'!D2570</f>
        <v>0</v>
      </c>
      <c r="E2570">
        <f>'Stitching Log'!E2570</f>
        <v>0</v>
      </c>
      <c r="F2570">
        <f>'Stitching Log'!F2570</f>
        <v>0</v>
      </c>
    </row>
    <row r="2571" spans="1:6">
      <c r="A2571" s="6">
        <f>'Stitching Log'!A2571</f>
        <v>0</v>
      </c>
      <c r="B2571">
        <f>'Stitching Log'!B2571</f>
        <v>0</v>
      </c>
      <c r="C2571">
        <f>'Stitching Log'!C2571</f>
        <v>0</v>
      </c>
      <c r="D2571">
        <f>'Stitching Log'!D2571</f>
        <v>0</v>
      </c>
      <c r="E2571">
        <f>'Stitching Log'!E2571</f>
        <v>0</v>
      </c>
      <c r="F2571">
        <f>'Stitching Log'!F2571</f>
        <v>0</v>
      </c>
    </row>
    <row r="2572" spans="1:6">
      <c r="A2572" s="6">
        <f>'Stitching Log'!A2572</f>
        <v>0</v>
      </c>
      <c r="B2572">
        <f>'Stitching Log'!B2572</f>
        <v>0</v>
      </c>
      <c r="C2572">
        <f>'Stitching Log'!C2572</f>
        <v>0</v>
      </c>
      <c r="D2572">
        <f>'Stitching Log'!D2572</f>
        <v>0</v>
      </c>
      <c r="E2572">
        <f>'Stitching Log'!E2572</f>
        <v>0</v>
      </c>
      <c r="F2572">
        <f>'Stitching Log'!F2572</f>
        <v>0</v>
      </c>
    </row>
    <row r="2573" spans="1:6">
      <c r="A2573" s="6">
        <f>'Stitching Log'!A2573</f>
        <v>0</v>
      </c>
      <c r="B2573">
        <f>'Stitching Log'!B2573</f>
        <v>0</v>
      </c>
      <c r="C2573">
        <f>'Stitching Log'!C2573</f>
        <v>0</v>
      </c>
      <c r="D2573">
        <f>'Stitching Log'!D2573</f>
        <v>0</v>
      </c>
      <c r="E2573">
        <f>'Stitching Log'!E2573</f>
        <v>0</v>
      </c>
      <c r="F2573">
        <f>'Stitching Log'!F2573</f>
        <v>0</v>
      </c>
    </row>
    <row r="2574" spans="1:6">
      <c r="A2574" s="6">
        <f>'Stitching Log'!A2574</f>
        <v>0</v>
      </c>
      <c r="B2574">
        <f>'Stitching Log'!B2574</f>
        <v>0</v>
      </c>
      <c r="C2574">
        <f>'Stitching Log'!C2574</f>
        <v>0</v>
      </c>
      <c r="D2574">
        <f>'Stitching Log'!D2574</f>
        <v>0</v>
      </c>
      <c r="E2574">
        <f>'Stitching Log'!E2574</f>
        <v>0</v>
      </c>
      <c r="F2574">
        <f>'Stitching Log'!F2574</f>
        <v>0</v>
      </c>
    </row>
    <row r="2575" spans="1:6">
      <c r="A2575" s="6">
        <f>'Stitching Log'!A2575</f>
        <v>0</v>
      </c>
      <c r="B2575">
        <f>'Stitching Log'!B2575</f>
        <v>0</v>
      </c>
      <c r="C2575">
        <f>'Stitching Log'!C2575</f>
        <v>0</v>
      </c>
      <c r="D2575">
        <f>'Stitching Log'!D2575</f>
        <v>0</v>
      </c>
      <c r="E2575">
        <f>'Stitching Log'!E2575</f>
        <v>0</v>
      </c>
      <c r="F2575">
        <f>'Stitching Log'!F2575</f>
        <v>0</v>
      </c>
    </row>
    <row r="2576" spans="1:6">
      <c r="A2576" s="6">
        <f>'Stitching Log'!A2576</f>
        <v>0</v>
      </c>
      <c r="B2576">
        <f>'Stitching Log'!B2576</f>
        <v>0</v>
      </c>
      <c r="C2576">
        <f>'Stitching Log'!C2576</f>
        <v>0</v>
      </c>
      <c r="D2576">
        <f>'Stitching Log'!D2576</f>
        <v>0</v>
      </c>
      <c r="E2576">
        <f>'Stitching Log'!E2576</f>
        <v>0</v>
      </c>
      <c r="F2576">
        <f>'Stitching Log'!F2576</f>
        <v>0</v>
      </c>
    </row>
    <row r="2577" spans="1:6">
      <c r="A2577" s="6">
        <f>'Stitching Log'!A2577</f>
        <v>0</v>
      </c>
      <c r="B2577">
        <f>'Stitching Log'!B2577</f>
        <v>0</v>
      </c>
      <c r="C2577">
        <f>'Stitching Log'!C2577</f>
        <v>0</v>
      </c>
      <c r="D2577">
        <f>'Stitching Log'!D2577</f>
        <v>0</v>
      </c>
      <c r="E2577">
        <f>'Stitching Log'!E2577</f>
        <v>0</v>
      </c>
      <c r="F2577">
        <f>'Stitching Log'!F2577</f>
        <v>0</v>
      </c>
    </row>
    <row r="2578" spans="1:6">
      <c r="A2578" s="6">
        <f>'Stitching Log'!A2578</f>
        <v>0</v>
      </c>
      <c r="B2578">
        <f>'Stitching Log'!B2578</f>
        <v>0</v>
      </c>
      <c r="C2578">
        <f>'Stitching Log'!C2578</f>
        <v>0</v>
      </c>
      <c r="D2578">
        <f>'Stitching Log'!D2578</f>
        <v>0</v>
      </c>
      <c r="E2578">
        <f>'Stitching Log'!E2578</f>
        <v>0</v>
      </c>
      <c r="F2578">
        <f>'Stitching Log'!F2578</f>
        <v>0</v>
      </c>
    </row>
    <row r="2579" spans="1:6">
      <c r="A2579" s="6">
        <f>'Stitching Log'!A2579</f>
        <v>0</v>
      </c>
      <c r="B2579">
        <f>'Stitching Log'!B2579</f>
        <v>0</v>
      </c>
      <c r="C2579">
        <f>'Stitching Log'!C2579</f>
        <v>0</v>
      </c>
      <c r="D2579">
        <f>'Stitching Log'!D2579</f>
        <v>0</v>
      </c>
      <c r="E2579">
        <f>'Stitching Log'!E2579</f>
        <v>0</v>
      </c>
      <c r="F2579">
        <f>'Stitching Log'!F2579</f>
        <v>0</v>
      </c>
    </row>
    <row r="2580" spans="1:6">
      <c r="A2580" s="6">
        <f>'Stitching Log'!A2580</f>
        <v>0</v>
      </c>
      <c r="B2580">
        <f>'Stitching Log'!B2580</f>
        <v>0</v>
      </c>
      <c r="C2580">
        <f>'Stitching Log'!C2580</f>
        <v>0</v>
      </c>
      <c r="D2580">
        <f>'Stitching Log'!D2580</f>
        <v>0</v>
      </c>
      <c r="E2580">
        <f>'Stitching Log'!E2580</f>
        <v>0</v>
      </c>
      <c r="F2580">
        <f>'Stitching Log'!F2580</f>
        <v>0</v>
      </c>
    </row>
    <row r="2581" spans="1:6">
      <c r="A2581" s="6">
        <f>'Stitching Log'!A2581</f>
        <v>0</v>
      </c>
      <c r="B2581">
        <f>'Stitching Log'!B2581</f>
        <v>0</v>
      </c>
      <c r="C2581">
        <f>'Stitching Log'!C2581</f>
        <v>0</v>
      </c>
      <c r="D2581">
        <f>'Stitching Log'!D2581</f>
        <v>0</v>
      </c>
      <c r="E2581">
        <f>'Stitching Log'!E2581</f>
        <v>0</v>
      </c>
      <c r="F2581">
        <f>'Stitching Log'!F2581</f>
        <v>0</v>
      </c>
    </row>
    <row r="2582" spans="1:6">
      <c r="A2582" s="6">
        <f>'Stitching Log'!A2582</f>
        <v>0</v>
      </c>
      <c r="B2582">
        <f>'Stitching Log'!B2582</f>
        <v>0</v>
      </c>
      <c r="C2582">
        <f>'Stitching Log'!C2582</f>
        <v>0</v>
      </c>
      <c r="D2582">
        <f>'Stitching Log'!D2582</f>
        <v>0</v>
      </c>
      <c r="E2582">
        <f>'Stitching Log'!E2582</f>
        <v>0</v>
      </c>
      <c r="F2582">
        <f>'Stitching Log'!F2582</f>
        <v>0</v>
      </c>
    </row>
    <row r="2583" spans="1:6">
      <c r="A2583" s="6">
        <f>'Stitching Log'!A2583</f>
        <v>0</v>
      </c>
      <c r="B2583">
        <f>'Stitching Log'!B2583</f>
        <v>0</v>
      </c>
      <c r="C2583">
        <f>'Stitching Log'!C2583</f>
        <v>0</v>
      </c>
      <c r="D2583">
        <f>'Stitching Log'!D2583</f>
        <v>0</v>
      </c>
      <c r="E2583">
        <f>'Stitching Log'!E2583</f>
        <v>0</v>
      </c>
      <c r="F2583">
        <f>'Stitching Log'!F2583</f>
        <v>0</v>
      </c>
    </row>
    <row r="2584" spans="1:6">
      <c r="A2584" s="6">
        <f>'Stitching Log'!A2584</f>
        <v>0</v>
      </c>
      <c r="B2584">
        <f>'Stitching Log'!B2584</f>
        <v>0</v>
      </c>
      <c r="C2584">
        <f>'Stitching Log'!C2584</f>
        <v>0</v>
      </c>
      <c r="D2584">
        <f>'Stitching Log'!D2584</f>
        <v>0</v>
      </c>
      <c r="E2584">
        <f>'Stitching Log'!E2584</f>
        <v>0</v>
      </c>
      <c r="F2584">
        <f>'Stitching Log'!F2584</f>
        <v>0</v>
      </c>
    </row>
    <row r="2585" spans="1:6">
      <c r="A2585" s="6">
        <f>'Stitching Log'!A2585</f>
        <v>0</v>
      </c>
      <c r="B2585">
        <f>'Stitching Log'!B2585</f>
        <v>0</v>
      </c>
      <c r="C2585">
        <f>'Stitching Log'!C2585</f>
        <v>0</v>
      </c>
      <c r="D2585">
        <f>'Stitching Log'!D2585</f>
        <v>0</v>
      </c>
      <c r="E2585">
        <f>'Stitching Log'!E2585</f>
        <v>0</v>
      </c>
      <c r="F2585">
        <f>'Stitching Log'!F2585</f>
        <v>0</v>
      </c>
    </row>
    <row r="2586" spans="1:6">
      <c r="A2586" s="6">
        <f>'Stitching Log'!A2586</f>
        <v>0</v>
      </c>
      <c r="B2586">
        <f>'Stitching Log'!B2586</f>
        <v>0</v>
      </c>
      <c r="C2586">
        <f>'Stitching Log'!C2586</f>
        <v>0</v>
      </c>
      <c r="D2586">
        <f>'Stitching Log'!D2586</f>
        <v>0</v>
      </c>
      <c r="E2586">
        <f>'Stitching Log'!E2586</f>
        <v>0</v>
      </c>
      <c r="F2586">
        <f>'Stitching Log'!F2586</f>
        <v>0</v>
      </c>
    </row>
    <row r="2587" spans="1:6">
      <c r="A2587" s="6">
        <f>'Stitching Log'!A2587</f>
        <v>0</v>
      </c>
      <c r="B2587">
        <f>'Stitching Log'!B2587</f>
        <v>0</v>
      </c>
      <c r="C2587">
        <f>'Stitching Log'!C2587</f>
        <v>0</v>
      </c>
      <c r="D2587">
        <f>'Stitching Log'!D2587</f>
        <v>0</v>
      </c>
      <c r="E2587">
        <f>'Stitching Log'!E2587</f>
        <v>0</v>
      </c>
      <c r="F2587">
        <f>'Stitching Log'!F2587</f>
        <v>0</v>
      </c>
    </row>
    <row r="2588" spans="1:6">
      <c r="A2588" s="6">
        <f>'Stitching Log'!A2588</f>
        <v>0</v>
      </c>
      <c r="B2588">
        <f>'Stitching Log'!B2588</f>
        <v>0</v>
      </c>
      <c r="C2588">
        <f>'Stitching Log'!C2588</f>
        <v>0</v>
      </c>
      <c r="D2588">
        <f>'Stitching Log'!D2588</f>
        <v>0</v>
      </c>
      <c r="E2588">
        <f>'Stitching Log'!E2588</f>
        <v>0</v>
      </c>
      <c r="F2588">
        <f>'Stitching Log'!F2588</f>
        <v>0</v>
      </c>
    </row>
    <row r="2589" spans="1:6">
      <c r="A2589" s="6">
        <f>'Stitching Log'!A2589</f>
        <v>0</v>
      </c>
      <c r="B2589">
        <f>'Stitching Log'!B2589</f>
        <v>0</v>
      </c>
      <c r="C2589">
        <f>'Stitching Log'!C2589</f>
        <v>0</v>
      </c>
      <c r="D2589">
        <f>'Stitching Log'!D2589</f>
        <v>0</v>
      </c>
      <c r="E2589">
        <f>'Stitching Log'!E2589</f>
        <v>0</v>
      </c>
      <c r="F2589">
        <f>'Stitching Log'!F2589</f>
        <v>0</v>
      </c>
    </row>
    <row r="2590" spans="1:6">
      <c r="A2590" s="6">
        <f>'Stitching Log'!A2590</f>
        <v>0</v>
      </c>
      <c r="B2590">
        <f>'Stitching Log'!B2590</f>
        <v>0</v>
      </c>
      <c r="C2590">
        <f>'Stitching Log'!C2590</f>
        <v>0</v>
      </c>
      <c r="D2590">
        <f>'Stitching Log'!D2590</f>
        <v>0</v>
      </c>
      <c r="E2590">
        <f>'Stitching Log'!E2590</f>
        <v>0</v>
      </c>
      <c r="F2590">
        <f>'Stitching Log'!F2590</f>
        <v>0</v>
      </c>
    </row>
    <row r="2591" spans="1:6">
      <c r="A2591" s="6">
        <f>'Stitching Log'!A2591</f>
        <v>0</v>
      </c>
      <c r="B2591">
        <f>'Stitching Log'!B2591</f>
        <v>0</v>
      </c>
      <c r="C2591">
        <f>'Stitching Log'!C2591</f>
        <v>0</v>
      </c>
      <c r="D2591">
        <f>'Stitching Log'!D2591</f>
        <v>0</v>
      </c>
      <c r="E2591">
        <f>'Stitching Log'!E2591</f>
        <v>0</v>
      </c>
      <c r="F2591">
        <f>'Stitching Log'!F2591</f>
        <v>0</v>
      </c>
    </row>
    <row r="2592" spans="1:6">
      <c r="A2592" s="6">
        <f>'Stitching Log'!A2592</f>
        <v>0</v>
      </c>
      <c r="B2592">
        <f>'Stitching Log'!B2592</f>
        <v>0</v>
      </c>
      <c r="C2592">
        <f>'Stitching Log'!C2592</f>
        <v>0</v>
      </c>
      <c r="D2592">
        <f>'Stitching Log'!D2592</f>
        <v>0</v>
      </c>
      <c r="E2592">
        <f>'Stitching Log'!E2592</f>
        <v>0</v>
      </c>
      <c r="F2592">
        <f>'Stitching Log'!F2592</f>
        <v>0</v>
      </c>
    </row>
    <row r="2593" spans="1:6">
      <c r="A2593" s="6">
        <f>'Stitching Log'!A2593</f>
        <v>0</v>
      </c>
      <c r="B2593">
        <f>'Stitching Log'!B2593</f>
        <v>0</v>
      </c>
      <c r="C2593">
        <f>'Stitching Log'!C2593</f>
        <v>0</v>
      </c>
      <c r="D2593">
        <f>'Stitching Log'!D2593</f>
        <v>0</v>
      </c>
      <c r="E2593">
        <f>'Stitching Log'!E2593</f>
        <v>0</v>
      </c>
      <c r="F2593">
        <f>'Stitching Log'!F2593</f>
        <v>0</v>
      </c>
    </row>
    <row r="2594" spans="1:6">
      <c r="A2594" s="6">
        <f>'Stitching Log'!A2594</f>
        <v>0</v>
      </c>
      <c r="B2594">
        <f>'Stitching Log'!B2594</f>
        <v>0</v>
      </c>
      <c r="C2594">
        <f>'Stitching Log'!C2594</f>
        <v>0</v>
      </c>
      <c r="D2594">
        <f>'Stitching Log'!D2594</f>
        <v>0</v>
      </c>
      <c r="E2594">
        <f>'Stitching Log'!E2594</f>
        <v>0</v>
      </c>
      <c r="F2594">
        <f>'Stitching Log'!F2594</f>
        <v>0</v>
      </c>
    </row>
    <row r="2595" spans="1:6">
      <c r="A2595" s="6">
        <f>'Stitching Log'!A2595</f>
        <v>0</v>
      </c>
      <c r="B2595">
        <f>'Stitching Log'!B2595</f>
        <v>0</v>
      </c>
      <c r="C2595">
        <f>'Stitching Log'!C2595</f>
        <v>0</v>
      </c>
      <c r="D2595">
        <f>'Stitching Log'!D2595</f>
        <v>0</v>
      </c>
      <c r="E2595">
        <f>'Stitching Log'!E2595</f>
        <v>0</v>
      </c>
      <c r="F2595">
        <f>'Stitching Log'!F2595</f>
        <v>0</v>
      </c>
    </row>
    <row r="2596" spans="1:6">
      <c r="A2596" s="6">
        <f>'Stitching Log'!A2596</f>
        <v>0</v>
      </c>
      <c r="B2596">
        <f>'Stitching Log'!B2596</f>
        <v>0</v>
      </c>
      <c r="C2596">
        <f>'Stitching Log'!C2596</f>
        <v>0</v>
      </c>
      <c r="D2596">
        <f>'Stitching Log'!D2596</f>
        <v>0</v>
      </c>
      <c r="E2596">
        <f>'Stitching Log'!E2596</f>
        <v>0</v>
      </c>
      <c r="F2596">
        <f>'Stitching Log'!F2596</f>
        <v>0</v>
      </c>
    </row>
    <row r="2597" spans="1:6">
      <c r="A2597" s="6">
        <f>'Stitching Log'!A2597</f>
        <v>0</v>
      </c>
      <c r="B2597">
        <f>'Stitching Log'!B2597</f>
        <v>0</v>
      </c>
      <c r="C2597">
        <f>'Stitching Log'!C2597</f>
        <v>0</v>
      </c>
      <c r="D2597">
        <f>'Stitching Log'!D2597</f>
        <v>0</v>
      </c>
      <c r="E2597">
        <f>'Stitching Log'!E2597</f>
        <v>0</v>
      </c>
      <c r="F2597">
        <f>'Stitching Log'!F2597</f>
        <v>0</v>
      </c>
    </row>
    <row r="2598" spans="1:6">
      <c r="A2598" s="6">
        <f>'Stitching Log'!A2598</f>
        <v>0</v>
      </c>
      <c r="B2598">
        <f>'Stitching Log'!B2598</f>
        <v>0</v>
      </c>
      <c r="C2598">
        <f>'Stitching Log'!C2598</f>
        <v>0</v>
      </c>
      <c r="D2598">
        <f>'Stitching Log'!D2598</f>
        <v>0</v>
      </c>
      <c r="E2598">
        <f>'Stitching Log'!E2598</f>
        <v>0</v>
      </c>
      <c r="F2598">
        <f>'Stitching Log'!F2598</f>
        <v>0</v>
      </c>
    </row>
    <row r="2599" spans="1:6">
      <c r="A2599" s="6">
        <f>'Stitching Log'!A2599</f>
        <v>0</v>
      </c>
      <c r="B2599">
        <f>'Stitching Log'!B2599</f>
        <v>0</v>
      </c>
      <c r="C2599">
        <f>'Stitching Log'!C2599</f>
        <v>0</v>
      </c>
      <c r="D2599">
        <f>'Stitching Log'!D2599</f>
        <v>0</v>
      </c>
      <c r="E2599">
        <f>'Stitching Log'!E2599</f>
        <v>0</v>
      </c>
      <c r="F2599">
        <f>'Stitching Log'!F2599</f>
        <v>0</v>
      </c>
    </row>
    <row r="2600" spans="1:6">
      <c r="A2600" s="6">
        <f>'Stitching Log'!A2600</f>
        <v>0</v>
      </c>
      <c r="B2600">
        <f>'Stitching Log'!B2600</f>
        <v>0</v>
      </c>
      <c r="C2600">
        <f>'Stitching Log'!C2600</f>
        <v>0</v>
      </c>
      <c r="D2600">
        <f>'Stitching Log'!D2600</f>
        <v>0</v>
      </c>
      <c r="E2600">
        <f>'Stitching Log'!E2600</f>
        <v>0</v>
      </c>
      <c r="F2600">
        <f>'Stitching Log'!F2600</f>
        <v>0</v>
      </c>
    </row>
    <row r="2601" spans="1:6">
      <c r="A2601" s="6">
        <f>'Stitching Log'!A2601</f>
        <v>0</v>
      </c>
      <c r="B2601">
        <f>'Stitching Log'!B2601</f>
        <v>0</v>
      </c>
      <c r="C2601">
        <f>'Stitching Log'!C2601</f>
        <v>0</v>
      </c>
      <c r="D2601">
        <f>'Stitching Log'!D2601</f>
        <v>0</v>
      </c>
      <c r="E2601">
        <f>'Stitching Log'!E2601</f>
        <v>0</v>
      </c>
      <c r="F2601">
        <f>'Stitching Log'!F2601</f>
        <v>0</v>
      </c>
    </row>
    <row r="2602" spans="1:6">
      <c r="A2602" s="6">
        <f>'Stitching Log'!A2602</f>
        <v>0</v>
      </c>
      <c r="B2602">
        <f>'Stitching Log'!B2602</f>
        <v>0</v>
      </c>
      <c r="C2602">
        <f>'Stitching Log'!C2602</f>
        <v>0</v>
      </c>
      <c r="D2602">
        <f>'Stitching Log'!D2602</f>
        <v>0</v>
      </c>
      <c r="E2602">
        <f>'Stitching Log'!E2602</f>
        <v>0</v>
      </c>
      <c r="F2602">
        <f>'Stitching Log'!F2602</f>
        <v>0</v>
      </c>
    </row>
    <row r="2603" spans="1:6">
      <c r="A2603" s="6">
        <f>'Stitching Log'!A2603</f>
        <v>0</v>
      </c>
      <c r="B2603">
        <f>'Stitching Log'!B2603</f>
        <v>0</v>
      </c>
      <c r="C2603">
        <f>'Stitching Log'!C2603</f>
        <v>0</v>
      </c>
      <c r="D2603">
        <f>'Stitching Log'!D2603</f>
        <v>0</v>
      </c>
      <c r="E2603">
        <f>'Stitching Log'!E2603</f>
        <v>0</v>
      </c>
      <c r="F2603">
        <f>'Stitching Log'!F2603</f>
        <v>0</v>
      </c>
    </row>
    <row r="2604" spans="1:6">
      <c r="A2604" s="6">
        <f>'Stitching Log'!A2604</f>
        <v>0</v>
      </c>
      <c r="B2604">
        <f>'Stitching Log'!B2604</f>
        <v>0</v>
      </c>
      <c r="C2604">
        <f>'Stitching Log'!C2604</f>
        <v>0</v>
      </c>
      <c r="D2604">
        <f>'Stitching Log'!D2604</f>
        <v>0</v>
      </c>
      <c r="E2604">
        <f>'Stitching Log'!E2604</f>
        <v>0</v>
      </c>
      <c r="F2604">
        <f>'Stitching Log'!F2604</f>
        <v>0</v>
      </c>
    </row>
    <row r="2605" spans="1:6">
      <c r="A2605" s="6">
        <f>'Stitching Log'!A2605</f>
        <v>0</v>
      </c>
      <c r="B2605">
        <f>'Stitching Log'!B2605</f>
        <v>0</v>
      </c>
      <c r="C2605">
        <f>'Stitching Log'!C2605</f>
        <v>0</v>
      </c>
      <c r="D2605">
        <f>'Stitching Log'!D2605</f>
        <v>0</v>
      </c>
      <c r="E2605">
        <f>'Stitching Log'!E2605</f>
        <v>0</v>
      </c>
      <c r="F2605">
        <f>'Stitching Log'!F2605</f>
        <v>0</v>
      </c>
    </row>
    <row r="2606" spans="1:6">
      <c r="A2606" s="6">
        <f>'Stitching Log'!A2606</f>
        <v>0</v>
      </c>
      <c r="B2606">
        <f>'Stitching Log'!B2606</f>
        <v>0</v>
      </c>
      <c r="C2606">
        <f>'Stitching Log'!C2606</f>
        <v>0</v>
      </c>
      <c r="D2606">
        <f>'Stitching Log'!D2606</f>
        <v>0</v>
      </c>
      <c r="E2606">
        <f>'Stitching Log'!E2606</f>
        <v>0</v>
      </c>
      <c r="F2606">
        <f>'Stitching Log'!F2606</f>
        <v>0</v>
      </c>
    </row>
    <row r="2607" spans="1:6">
      <c r="A2607" s="6">
        <f>'Stitching Log'!A2607</f>
        <v>0</v>
      </c>
      <c r="B2607">
        <f>'Stitching Log'!B2607</f>
        <v>0</v>
      </c>
      <c r="C2607">
        <f>'Stitching Log'!C2607</f>
        <v>0</v>
      </c>
      <c r="D2607">
        <f>'Stitching Log'!D2607</f>
        <v>0</v>
      </c>
      <c r="E2607">
        <f>'Stitching Log'!E2607</f>
        <v>0</v>
      </c>
      <c r="F2607">
        <f>'Stitching Log'!F2607</f>
        <v>0</v>
      </c>
    </row>
    <row r="2608" spans="1:6">
      <c r="A2608" s="6">
        <f>'Stitching Log'!A2608</f>
        <v>0</v>
      </c>
      <c r="B2608">
        <f>'Stitching Log'!B2608</f>
        <v>0</v>
      </c>
      <c r="C2608">
        <f>'Stitching Log'!C2608</f>
        <v>0</v>
      </c>
      <c r="D2608">
        <f>'Stitching Log'!D2608</f>
        <v>0</v>
      </c>
      <c r="E2608">
        <f>'Stitching Log'!E2608</f>
        <v>0</v>
      </c>
      <c r="F2608">
        <f>'Stitching Log'!F2608</f>
        <v>0</v>
      </c>
    </row>
    <row r="2609" spans="1:6">
      <c r="A2609" s="6">
        <f>'Stitching Log'!A2609</f>
        <v>0</v>
      </c>
      <c r="B2609">
        <f>'Stitching Log'!B2609</f>
        <v>0</v>
      </c>
      <c r="C2609">
        <f>'Stitching Log'!C2609</f>
        <v>0</v>
      </c>
      <c r="D2609">
        <f>'Stitching Log'!D2609</f>
        <v>0</v>
      </c>
      <c r="E2609">
        <f>'Stitching Log'!E2609</f>
        <v>0</v>
      </c>
      <c r="F2609">
        <f>'Stitching Log'!F2609</f>
        <v>0</v>
      </c>
    </row>
    <row r="2610" spans="1:6">
      <c r="A2610" s="6">
        <f>'Stitching Log'!A2610</f>
        <v>0</v>
      </c>
      <c r="B2610">
        <f>'Stitching Log'!B2610</f>
        <v>0</v>
      </c>
      <c r="C2610">
        <f>'Stitching Log'!C2610</f>
        <v>0</v>
      </c>
      <c r="D2610">
        <f>'Stitching Log'!D2610</f>
        <v>0</v>
      </c>
      <c r="E2610">
        <f>'Stitching Log'!E2610</f>
        <v>0</v>
      </c>
      <c r="F2610">
        <f>'Stitching Log'!F2610</f>
        <v>0</v>
      </c>
    </row>
    <row r="2611" spans="1:6">
      <c r="A2611" s="6">
        <f>'Stitching Log'!A2611</f>
        <v>0</v>
      </c>
      <c r="B2611">
        <f>'Stitching Log'!B2611</f>
        <v>0</v>
      </c>
      <c r="C2611">
        <f>'Stitching Log'!C2611</f>
        <v>0</v>
      </c>
      <c r="D2611">
        <f>'Stitching Log'!D2611</f>
        <v>0</v>
      </c>
      <c r="E2611">
        <f>'Stitching Log'!E2611</f>
        <v>0</v>
      </c>
      <c r="F2611">
        <f>'Stitching Log'!F2611</f>
        <v>0</v>
      </c>
    </row>
    <row r="2612" spans="1:6">
      <c r="A2612" s="6">
        <f>'Stitching Log'!A2612</f>
        <v>0</v>
      </c>
      <c r="B2612">
        <f>'Stitching Log'!B2612</f>
        <v>0</v>
      </c>
      <c r="C2612">
        <f>'Stitching Log'!C2612</f>
        <v>0</v>
      </c>
      <c r="D2612">
        <f>'Stitching Log'!D2612</f>
        <v>0</v>
      </c>
      <c r="E2612">
        <f>'Stitching Log'!E2612</f>
        <v>0</v>
      </c>
      <c r="F2612">
        <f>'Stitching Log'!F2612</f>
        <v>0</v>
      </c>
    </row>
    <row r="2613" spans="1:6">
      <c r="A2613" s="6">
        <f>'Stitching Log'!A2613</f>
        <v>0</v>
      </c>
      <c r="B2613">
        <f>'Stitching Log'!B2613</f>
        <v>0</v>
      </c>
      <c r="C2613">
        <f>'Stitching Log'!C2613</f>
        <v>0</v>
      </c>
      <c r="D2613">
        <f>'Stitching Log'!D2613</f>
        <v>0</v>
      </c>
      <c r="E2613">
        <f>'Stitching Log'!E2613</f>
        <v>0</v>
      </c>
      <c r="F2613">
        <f>'Stitching Log'!F2613</f>
        <v>0</v>
      </c>
    </row>
    <row r="2614" spans="1:6">
      <c r="A2614" s="6">
        <f>'Stitching Log'!A2614</f>
        <v>0</v>
      </c>
      <c r="B2614">
        <f>'Stitching Log'!B2614</f>
        <v>0</v>
      </c>
      <c r="C2614">
        <f>'Stitching Log'!C2614</f>
        <v>0</v>
      </c>
      <c r="D2614">
        <f>'Stitching Log'!D2614</f>
        <v>0</v>
      </c>
      <c r="E2614">
        <f>'Stitching Log'!E2614</f>
        <v>0</v>
      </c>
      <c r="F2614">
        <f>'Stitching Log'!F2614</f>
        <v>0</v>
      </c>
    </row>
    <row r="2615" spans="1:6">
      <c r="A2615" s="6">
        <f>'Stitching Log'!A2615</f>
        <v>0</v>
      </c>
      <c r="B2615">
        <f>'Stitching Log'!B2615</f>
        <v>0</v>
      </c>
      <c r="C2615">
        <f>'Stitching Log'!C2615</f>
        <v>0</v>
      </c>
      <c r="D2615">
        <f>'Stitching Log'!D2615</f>
        <v>0</v>
      </c>
      <c r="E2615">
        <f>'Stitching Log'!E2615</f>
        <v>0</v>
      </c>
      <c r="F2615">
        <f>'Stitching Log'!F2615</f>
        <v>0</v>
      </c>
    </row>
    <row r="2616" spans="1:6">
      <c r="A2616" s="6">
        <f>'Stitching Log'!A2616</f>
        <v>0</v>
      </c>
      <c r="B2616">
        <f>'Stitching Log'!B2616</f>
        <v>0</v>
      </c>
      <c r="C2616">
        <f>'Stitching Log'!C2616</f>
        <v>0</v>
      </c>
      <c r="D2616">
        <f>'Stitching Log'!D2616</f>
        <v>0</v>
      </c>
      <c r="E2616">
        <f>'Stitching Log'!E2616</f>
        <v>0</v>
      </c>
      <c r="F2616">
        <f>'Stitching Log'!F2616</f>
        <v>0</v>
      </c>
    </row>
    <row r="2617" spans="1:6">
      <c r="A2617" s="6">
        <f>'Stitching Log'!A2617</f>
        <v>0</v>
      </c>
      <c r="B2617">
        <f>'Stitching Log'!B2617</f>
        <v>0</v>
      </c>
      <c r="C2617">
        <f>'Stitching Log'!C2617</f>
        <v>0</v>
      </c>
      <c r="D2617">
        <f>'Stitching Log'!D2617</f>
        <v>0</v>
      </c>
      <c r="E2617">
        <f>'Stitching Log'!E2617</f>
        <v>0</v>
      </c>
      <c r="F2617">
        <f>'Stitching Log'!F2617</f>
        <v>0</v>
      </c>
    </row>
    <row r="2618" spans="1:6">
      <c r="A2618" s="6">
        <f>'Stitching Log'!A2618</f>
        <v>0</v>
      </c>
      <c r="B2618">
        <f>'Stitching Log'!B2618</f>
        <v>0</v>
      </c>
      <c r="C2618">
        <f>'Stitching Log'!C2618</f>
        <v>0</v>
      </c>
      <c r="D2618">
        <f>'Stitching Log'!D2618</f>
        <v>0</v>
      </c>
      <c r="E2618">
        <f>'Stitching Log'!E2618</f>
        <v>0</v>
      </c>
      <c r="F2618">
        <f>'Stitching Log'!F2618</f>
        <v>0</v>
      </c>
    </row>
    <row r="2619" spans="1:6">
      <c r="A2619" s="6">
        <f>'Stitching Log'!A2619</f>
        <v>0</v>
      </c>
      <c r="B2619">
        <f>'Stitching Log'!B2619</f>
        <v>0</v>
      </c>
      <c r="C2619">
        <f>'Stitching Log'!C2619</f>
        <v>0</v>
      </c>
      <c r="D2619">
        <f>'Stitching Log'!D2619</f>
        <v>0</v>
      </c>
      <c r="E2619">
        <f>'Stitching Log'!E2619</f>
        <v>0</v>
      </c>
      <c r="F2619">
        <f>'Stitching Log'!F2619</f>
        <v>0</v>
      </c>
    </row>
    <row r="2620" spans="1:6">
      <c r="A2620" s="6">
        <f>'Stitching Log'!A2620</f>
        <v>0</v>
      </c>
      <c r="B2620">
        <f>'Stitching Log'!B2620</f>
        <v>0</v>
      </c>
      <c r="C2620">
        <f>'Stitching Log'!C2620</f>
        <v>0</v>
      </c>
      <c r="D2620">
        <f>'Stitching Log'!D2620</f>
        <v>0</v>
      </c>
      <c r="E2620">
        <f>'Stitching Log'!E2620</f>
        <v>0</v>
      </c>
      <c r="F2620">
        <f>'Stitching Log'!F2620</f>
        <v>0</v>
      </c>
    </row>
    <row r="2621" spans="1:6">
      <c r="A2621" s="6">
        <f>'Stitching Log'!A2621</f>
        <v>0</v>
      </c>
      <c r="B2621">
        <f>'Stitching Log'!B2621</f>
        <v>0</v>
      </c>
      <c r="C2621">
        <f>'Stitching Log'!C2621</f>
        <v>0</v>
      </c>
      <c r="D2621">
        <f>'Stitching Log'!D2621</f>
        <v>0</v>
      </c>
      <c r="E2621">
        <f>'Stitching Log'!E2621</f>
        <v>0</v>
      </c>
      <c r="F2621">
        <f>'Stitching Log'!F2621</f>
        <v>0</v>
      </c>
    </row>
    <row r="2622" spans="1:6">
      <c r="A2622" s="6">
        <f>'Stitching Log'!A2622</f>
        <v>0</v>
      </c>
      <c r="B2622">
        <f>'Stitching Log'!B2622</f>
        <v>0</v>
      </c>
      <c r="C2622">
        <f>'Stitching Log'!C2622</f>
        <v>0</v>
      </c>
      <c r="D2622">
        <f>'Stitching Log'!D2622</f>
        <v>0</v>
      </c>
      <c r="E2622">
        <f>'Stitching Log'!E2622</f>
        <v>0</v>
      </c>
      <c r="F2622">
        <f>'Stitching Log'!F2622</f>
        <v>0</v>
      </c>
    </row>
    <row r="2623" spans="1:6">
      <c r="A2623" s="6">
        <f>'Stitching Log'!A2623</f>
        <v>0</v>
      </c>
      <c r="B2623">
        <f>'Stitching Log'!B2623</f>
        <v>0</v>
      </c>
      <c r="C2623">
        <f>'Stitching Log'!C2623</f>
        <v>0</v>
      </c>
      <c r="D2623">
        <f>'Stitching Log'!D2623</f>
        <v>0</v>
      </c>
      <c r="E2623">
        <f>'Stitching Log'!E2623</f>
        <v>0</v>
      </c>
      <c r="F2623">
        <f>'Stitching Log'!F2623</f>
        <v>0</v>
      </c>
    </row>
    <row r="2624" spans="1:6">
      <c r="A2624" s="6">
        <f>'Stitching Log'!A2624</f>
        <v>0</v>
      </c>
      <c r="B2624">
        <f>'Stitching Log'!B2624</f>
        <v>0</v>
      </c>
      <c r="C2624">
        <f>'Stitching Log'!C2624</f>
        <v>0</v>
      </c>
      <c r="D2624">
        <f>'Stitching Log'!D2624</f>
        <v>0</v>
      </c>
      <c r="E2624">
        <f>'Stitching Log'!E2624</f>
        <v>0</v>
      </c>
      <c r="F2624">
        <f>'Stitching Log'!F2624</f>
        <v>0</v>
      </c>
    </row>
    <row r="2625" spans="1:6">
      <c r="A2625" s="6">
        <f>'Stitching Log'!A2625</f>
        <v>0</v>
      </c>
      <c r="B2625">
        <f>'Stitching Log'!B2625</f>
        <v>0</v>
      </c>
      <c r="C2625">
        <f>'Stitching Log'!C2625</f>
        <v>0</v>
      </c>
      <c r="D2625">
        <f>'Stitching Log'!D2625</f>
        <v>0</v>
      </c>
      <c r="E2625">
        <f>'Stitching Log'!E2625</f>
        <v>0</v>
      </c>
      <c r="F2625">
        <f>'Stitching Log'!F2625</f>
        <v>0</v>
      </c>
    </row>
    <row r="2626" spans="1:6">
      <c r="A2626" s="6">
        <f>'Stitching Log'!A2626</f>
        <v>0</v>
      </c>
      <c r="B2626">
        <f>'Stitching Log'!B2626</f>
        <v>0</v>
      </c>
      <c r="C2626">
        <f>'Stitching Log'!C2626</f>
        <v>0</v>
      </c>
      <c r="D2626">
        <f>'Stitching Log'!D2626</f>
        <v>0</v>
      </c>
      <c r="E2626">
        <f>'Stitching Log'!E2626</f>
        <v>0</v>
      </c>
      <c r="F2626">
        <f>'Stitching Log'!F2626</f>
        <v>0</v>
      </c>
    </row>
    <row r="2627" spans="1:6">
      <c r="A2627" s="6">
        <f>'Stitching Log'!A2627</f>
        <v>0</v>
      </c>
      <c r="B2627">
        <f>'Stitching Log'!B2627</f>
        <v>0</v>
      </c>
      <c r="C2627">
        <f>'Stitching Log'!C2627</f>
        <v>0</v>
      </c>
      <c r="D2627">
        <f>'Stitching Log'!D2627</f>
        <v>0</v>
      </c>
      <c r="E2627">
        <f>'Stitching Log'!E2627</f>
        <v>0</v>
      </c>
      <c r="F2627">
        <f>'Stitching Log'!F2627</f>
        <v>0</v>
      </c>
    </row>
    <row r="2628" spans="1:6">
      <c r="A2628" s="6">
        <f>'Stitching Log'!A2628</f>
        <v>0</v>
      </c>
      <c r="B2628">
        <f>'Stitching Log'!B2628</f>
        <v>0</v>
      </c>
      <c r="C2628">
        <f>'Stitching Log'!C2628</f>
        <v>0</v>
      </c>
      <c r="D2628">
        <f>'Stitching Log'!D2628</f>
        <v>0</v>
      </c>
      <c r="E2628">
        <f>'Stitching Log'!E2628</f>
        <v>0</v>
      </c>
      <c r="F2628">
        <f>'Stitching Log'!F2628</f>
        <v>0</v>
      </c>
    </row>
    <row r="2629" spans="1:6">
      <c r="A2629" s="6">
        <f>'Stitching Log'!A2629</f>
        <v>0</v>
      </c>
      <c r="B2629">
        <f>'Stitching Log'!B2629</f>
        <v>0</v>
      </c>
      <c r="C2629">
        <f>'Stitching Log'!C2629</f>
        <v>0</v>
      </c>
      <c r="D2629">
        <f>'Stitching Log'!D2629</f>
        <v>0</v>
      </c>
      <c r="E2629">
        <f>'Stitching Log'!E2629</f>
        <v>0</v>
      </c>
      <c r="F2629">
        <f>'Stitching Log'!F2629</f>
        <v>0</v>
      </c>
    </row>
    <row r="2630" spans="1:6">
      <c r="A2630" s="6">
        <f>'Stitching Log'!A2630</f>
        <v>0</v>
      </c>
      <c r="B2630">
        <f>'Stitching Log'!B2630</f>
        <v>0</v>
      </c>
      <c r="C2630">
        <f>'Stitching Log'!C2630</f>
        <v>0</v>
      </c>
      <c r="D2630">
        <f>'Stitching Log'!D2630</f>
        <v>0</v>
      </c>
      <c r="E2630">
        <f>'Stitching Log'!E2630</f>
        <v>0</v>
      </c>
      <c r="F2630">
        <f>'Stitching Log'!F2630</f>
        <v>0</v>
      </c>
    </row>
    <row r="2631" spans="1:6">
      <c r="A2631" s="6">
        <f>'Stitching Log'!A2631</f>
        <v>0</v>
      </c>
      <c r="B2631">
        <f>'Stitching Log'!B2631</f>
        <v>0</v>
      </c>
      <c r="C2631">
        <f>'Stitching Log'!C2631</f>
        <v>0</v>
      </c>
      <c r="D2631">
        <f>'Stitching Log'!D2631</f>
        <v>0</v>
      </c>
      <c r="E2631">
        <f>'Stitching Log'!E2631</f>
        <v>0</v>
      </c>
      <c r="F2631">
        <f>'Stitching Log'!F2631</f>
        <v>0</v>
      </c>
    </row>
    <row r="2632" spans="1:6">
      <c r="A2632" s="6">
        <f>'Stitching Log'!A2632</f>
        <v>0</v>
      </c>
      <c r="B2632">
        <f>'Stitching Log'!B2632</f>
        <v>0</v>
      </c>
      <c r="C2632">
        <f>'Stitching Log'!C2632</f>
        <v>0</v>
      </c>
      <c r="D2632">
        <f>'Stitching Log'!D2632</f>
        <v>0</v>
      </c>
      <c r="E2632">
        <f>'Stitching Log'!E2632</f>
        <v>0</v>
      </c>
      <c r="F2632">
        <f>'Stitching Log'!F2632</f>
        <v>0</v>
      </c>
    </row>
    <row r="2633" spans="1:6">
      <c r="A2633" s="6">
        <f>'Stitching Log'!A2633</f>
        <v>0</v>
      </c>
      <c r="B2633">
        <f>'Stitching Log'!B2633</f>
        <v>0</v>
      </c>
      <c r="C2633">
        <f>'Stitching Log'!C2633</f>
        <v>0</v>
      </c>
      <c r="D2633">
        <f>'Stitching Log'!D2633</f>
        <v>0</v>
      </c>
      <c r="E2633">
        <f>'Stitching Log'!E2633</f>
        <v>0</v>
      </c>
      <c r="F2633">
        <f>'Stitching Log'!F2633</f>
        <v>0</v>
      </c>
    </row>
    <row r="2634" spans="1:6">
      <c r="A2634" s="6">
        <f>'Stitching Log'!A2634</f>
        <v>0</v>
      </c>
      <c r="B2634">
        <f>'Stitching Log'!B2634</f>
        <v>0</v>
      </c>
      <c r="C2634">
        <f>'Stitching Log'!C2634</f>
        <v>0</v>
      </c>
      <c r="D2634">
        <f>'Stitching Log'!D2634</f>
        <v>0</v>
      </c>
      <c r="E2634">
        <f>'Stitching Log'!E2634</f>
        <v>0</v>
      </c>
      <c r="F2634">
        <f>'Stitching Log'!F2634</f>
        <v>0</v>
      </c>
    </row>
    <row r="2635" spans="1:6">
      <c r="A2635" s="6">
        <f>'Stitching Log'!A2635</f>
        <v>0</v>
      </c>
      <c r="B2635">
        <f>'Stitching Log'!B2635</f>
        <v>0</v>
      </c>
      <c r="C2635">
        <f>'Stitching Log'!C2635</f>
        <v>0</v>
      </c>
      <c r="D2635">
        <f>'Stitching Log'!D2635</f>
        <v>0</v>
      </c>
      <c r="E2635">
        <f>'Stitching Log'!E2635</f>
        <v>0</v>
      </c>
      <c r="F2635">
        <f>'Stitching Log'!F2635</f>
        <v>0</v>
      </c>
    </row>
    <row r="2636" spans="1:6">
      <c r="A2636" s="6">
        <f>'Stitching Log'!A2636</f>
        <v>0</v>
      </c>
      <c r="B2636">
        <f>'Stitching Log'!B2636</f>
        <v>0</v>
      </c>
      <c r="C2636">
        <f>'Stitching Log'!C2636</f>
        <v>0</v>
      </c>
      <c r="D2636">
        <f>'Stitching Log'!D2636</f>
        <v>0</v>
      </c>
      <c r="E2636">
        <f>'Stitching Log'!E2636</f>
        <v>0</v>
      </c>
      <c r="F2636">
        <f>'Stitching Log'!F2636</f>
        <v>0</v>
      </c>
    </row>
    <row r="2637" spans="1:6">
      <c r="A2637" s="6">
        <f>'Stitching Log'!A2637</f>
        <v>0</v>
      </c>
      <c r="B2637">
        <f>'Stitching Log'!B2637</f>
        <v>0</v>
      </c>
      <c r="C2637">
        <f>'Stitching Log'!C2637</f>
        <v>0</v>
      </c>
      <c r="D2637">
        <f>'Stitching Log'!D2637</f>
        <v>0</v>
      </c>
      <c r="E2637">
        <f>'Stitching Log'!E2637</f>
        <v>0</v>
      </c>
      <c r="F2637">
        <f>'Stitching Log'!F2637</f>
        <v>0</v>
      </c>
    </row>
    <row r="2638" spans="1:6">
      <c r="A2638" s="6">
        <f>'Stitching Log'!A2638</f>
        <v>0</v>
      </c>
      <c r="B2638">
        <f>'Stitching Log'!B2638</f>
        <v>0</v>
      </c>
      <c r="C2638">
        <f>'Stitching Log'!C2638</f>
        <v>0</v>
      </c>
      <c r="D2638">
        <f>'Stitching Log'!D2638</f>
        <v>0</v>
      </c>
      <c r="E2638">
        <f>'Stitching Log'!E2638</f>
        <v>0</v>
      </c>
      <c r="F2638">
        <f>'Stitching Log'!F2638</f>
        <v>0</v>
      </c>
    </row>
    <row r="2639" spans="1:6">
      <c r="A2639" s="6">
        <f>'Stitching Log'!A2639</f>
        <v>0</v>
      </c>
      <c r="B2639">
        <f>'Stitching Log'!B2639</f>
        <v>0</v>
      </c>
      <c r="C2639">
        <f>'Stitching Log'!C2639</f>
        <v>0</v>
      </c>
      <c r="D2639">
        <f>'Stitching Log'!D2639</f>
        <v>0</v>
      </c>
      <c r="E2639">
        <f>'Stitching Log'!E2639</f>
        <v>0</v>
      </c>
      <c r="F2639">
        <f>'Stitching Log'!F2639</f>
        <v>0</v>
      </c>
    </row>
    <row r="2640" spans="1:6">
      <c r="A2640" s="6">
        <f>'Stitching Log'!A2640</f>
        <v>0</v>
      </c>
      <c r="B2640">
        <f>'Stitching Log'!B2640</f>
        <v>0</v>
      </c>
      <c r="C2640">
        <f>'Stitching Log'!C2640</f>
        <v>0</v>
      </c>
      <c r="D2640">
        <f>'Stitching Log'!D2640</f>
        <v>0</v>
      </c>
      <c r="E2640">
        <f>'Stitching Log'!E2640</f>
        <v>0</v>
      </c>
      <c r="F2640">
        <f>'Stitching Log'!F2640</f>
        <v>0</v>
      </c>
    </row>
    <row r="2641" spans="1:6">
      <c r="A2641" s="6">
        <f>'Stitching Log'!A2641</f>
        <v>0</v>
      </c>
      <c r="B2641">
        <f>'Stitching Log'!B2641</f>
        <v>0</v>
      </c>
      <c r="C2641">
        <f>'Stitching Log'!C2641</f>
        <v>0</v>
      </c>
      <c r="D2641">
        <f>'Stitching Log'!D2641</f>
        <v>0</v>
      </c>
      <c r="E2641">
        <f>'Stitching Log'!E2641</f>
        <v>0</v>
      </c>
      <c r="F2641">
        <f>'Stitching Log'!F2641</f>
        <v>0</v>
      </c>
    </row>
    <row r="2642" spans="1:6">
      <c r="A2642" s="6">
        <f>'Stitching Log'!A2642</f>
        <v>0</v>
      </c>
      <c r="B2642">
        <f>'Stitching Log'!B2642</f>
        <v>0</v>
      </c>
      <c r="C2642">
        <f>'Stitching Log'!C2642</f>
        <v>0</v>
      </c>
      <c r="D2642">
        <f>'Stitching Log'!D2642</f>
        <v>0</v>
      </c>
      <c r="E2642">
        <f>'Stitching Log'!E2642</f>
        <v>0</v>
      </c>
      <c r="F2642">
        <f>'Stitching Log'!F2642</f>
        <v>0</v>
      </c>
    </row>
    <row r="2643" spans="1:6">
      <c r="A2643" s="6">
        <f>'Stitching Log'!A2643</f>
        <v>0</v>
      </c>
      <c r="B2643">
        <f>'Stitching Log'!B2643</f>
        <v>0</v>
      </c>
      <c r="C2643">
        <f>'Stitching Log'!C2643</f>
        <v>0</v>
      </c>
      <c r="D2643">
        <f>'Stitching Log'!D2643</f>
        <v>0</v>
      </c>
      <c r="E2643">
        <f>'Stitching Log'!E2643</f>
        <v>0</v>
      </c>
      <c r="F2643">
        <f>'Stitching Log'!F2643</f>
        <v>0</v>
      </c>
    </row>
    <row r="2644" spans="1:6">
      <c r="A2644" s="6">
        <f>'Stitching Log'!A2644</f>
        <v>0</v>
      </c>
      <c r="B2644">
        <f>'Stitching Log'!B2644</f>
        <v>0</v>
      </c>
      <c r="C2644">
        <f>'Stitching Log'!C2644</f>
        <v>0</v>
      </c>
      <c r="D2644">
        <f>'Stitching Log'!D2644</f>
        <v>0</v>
      </c>
      <c r="E2644">
        <f>'Stitching Log'!E2644</f>
        <v>0</v>
      </c>
      <c r="F2644">
        <f>'Stitching Log'!F2644</f>
        <v>0</v>
      </c>
    </row>
    <row r="2645" spans="1:6">
      <c r="A2645" s="6">
        <f>'Stitching Log'!A2645</f>
        <v>0</v>
      </c>
      <c r="B2645">
        <f>'Stitching Log'!B2645</f>
        <v>0</v>
      </c>
      <c r="C2645">
        <f>'Stitching Log'!C2645</f>
        <v>0</v>
      </c>
      <c r="D2645">
        <f>'Stitching Log'!D2645</f>
        <v>0</v>
      </c>
      <c r="E2645">
        <f>'Stitching Log'!E2645</f>
        <v>0</v>
      </c>
      <c r="F2645">
        <f>'Stitching Log'!F2645</f>
        <v>0</v>
      </c>
    </row>
    <row r="2646" spans="1:6">
      <c r="A2646" s="6">
        <f>'Stitching Log'!A2646</f>
        <v>0</v>
      </c>
      <c r="B2646">
        <f>'Stitching Log'!B2646</f>
        <v>0</v>
      </c>
      <c r="C2646">
        <f>'Stitching Log'!C2646</f>
        <v>0</v>
      </c>
      <c r="D2646">
        <f>'Stitching Log'!D2646</f>
        <v>0</v>
      </c>
      <c r="E2646">
        <f>'Stitching Log'!E2646</f>
        <v>0</v>
      </c>
      <c r="F2646">
        <f>'Stitching Log'!F2646</f>
        <v>0</v>
      </c>
    </row>
    <row r="2647" spans="1:6">
      <c r="A2647" s="6">
        <f>'Stitching Log'!A2647</f>
        <v>0</v>
      </c>
      <c r="B2647">
        <f>'Stitching Log'!B2647</f>
        <v>0</v>
      </c>
      <c r="C2647">
        <f>'Stitching Log'!C2647</f>
        <v>0</v>
      </c>
      <c r="D2647">
        <f>'Stitching Log'!D2647</f>
        <v>0</v>
      </c>
      <c r="E2647">
        <f>'Stitching Log'!E2647</f>
        <v>0</v>
      </c>
      <c r="F2647">
        <f>'Stitching Log'!F2647</f>
        <v>0</v>
      </c>
    </row>
    <row r="2648" spans="1:6">
      <c r="A2648" s="6">
        <f>'Stitching Log'!A2648</f>
        <v>0</v>
      </c>
      <c r="B2648">
        <f>'Stitching Log'!B2648</f>
        <v>0</v>
      </c>
      <c r="C2648">
        <f>'Stitching Log'!C2648</f>
        <v>0</v>
      </c>
      <c r="D2648">
        <f>'Stitching Log'!D2648</f>
        <v>0</v>
      </c>
      <c r="E2648">
        <f>'Stitching Log'!E2648</f>
        <v>0</v>
      </c>
      <c r="F2648">
        <f>'Stitching Log'!F2648</f>
        <v>0</v>
      </c>
    </row>
    <row r="2649" spans="1:6">
      <c r="A2649" s="6">
        <f>'Stitching Log'!A2649</f>
        <v>0</v>
      </c>
      <c r="B2649">
        <f>'Stitching Log'!B2649</f>
        <v>0</v>
      </c>
      <c r="C2649">
        <f>'Stitching Log'!C2649</f>
        <v>0</v>
      </c>
      <c r="D2649">
        <f>'Stitching Log'!D2649</f>
        <v>0</v>
      </c>
      <c r="E2649">
        <f>'Stitching Log'!E2649</f>
        <v>0</v>
      </c>
      <c r="F2649">
        <f>'Stitching Log'!F2649</f>
        <v>0</v>
      </c>
    </row>
    <row r="2650" spans="1:6">
      <c r="A2650" s="6">
        <f>'Stitching Log'!A2650</f>
        <v>0</v>
      </c>
      <c r="B2650">
        <f>'Stitching Log'!B2650</f>
        <v>0</v>
      </c>
      <c r="C2650">
        <f>'Stitching Log'!C2650</f>
        <v>0</v>
      </c>
      <c r="D2650">
        <f>'Stitching Log'!D2650</f>
        <v>0</v>
      </c>
      <c r="E2650">
        <f>'Stitching Log'!E2650</f>
        <v>0</v>
      </c>
      <c r="F2650">
        <f>'Stitching Log'!F2650</f>
        <v>0</v>
      </c>
    </row>
    <row r="2651" spans="1:6">
      <c r="A2651" s="6">
        <f>'Stitching Log'!A2651</f>
        <v>0</v>
      </c>
      <c r="B2651">
        <f>'Stitching Log'!B2651</f>
        <v>0</v>
      </c>
      <c r="C2651">
        <f>'Stitching Log'!C2651</f>
        <v>0</v>
      </c>
      <c r="D2651">
        <f>'Stitching Log'!D2651</f>
        <v>0</v>
      </c>
      <c r="E2651">
        <f>'Stitching Log'!E2651</f>
        <v>0</v>
      </c>
      <c r="F2651">
        <f>'Stitching Log'!F2651</f>
        <v>0</v>
      </c>
    </row>
    <row r="2652" spans="1:6">
      <c r="A2652" s="6">
        <f>'Stitching Log'!A2652</f>
        <v>0</v>
      </c>
      <c r="B2652">
        <f>'Stitching Log'!B2652</f>
        <v>0</v>
      </c>
      <c r="C2652">
        <f>'Stitching Log'!C2652</f>
        <v>0</v>
      </c>
      <c r="D2652">
        <f>'Stitching Log'!D2652</f>
        <v>0</v>
      </c>
      <c r="E2652">
        <f>'Stitching Log'!E2652</f>
        <v>0</v>
      </c>
      <c r="F2652">
        <f>'Stitching Log'!F2652</f>
        <v>0</v>
      </c>
    </row>
    <row r="2653" spans="1:6">
      <c r="A2653" s="6">
        <f>'Stitching Log'!A2653</f>
        <v>0</v>
      </c>
      <c r="B2653">
        <f>'Stitching Log'!B2653</f>
        <v>0</v>
      </c>
      <c r="C2653">
        <f>'Stitching Log'!C2653</f>
        <v>0</v>
      </c>
      <c r="D2653">
        <f>'Stitching Log'!D2653</f>
        <v>0</v>
      </c>
      <c r="E2653">
        <f>'Stitching Log'!E2653</f>
        <v>0</v>
      </c>
      <c r="F2653">
        <f>'Stitching Log'!F2653</f>
        <v>0</v>
      </c>
    </row>
    <row r="2654" spans="1:6">
      <c r="A2654" s="6">
        <f>'Stitching Log'!A2654</f>
        <v>0</v>
      </c>
      <c r="B2654">
        <f>'Stitching Log'!B2654</f>
        <v>0</v>
      </c>
      <c r="C2654">
        <f>'Stitching Log'!C2654</f>
        <v>0</v>
      </c>
      <c r="D2654">
        <f>'Stitching Log'!D2654</f>
        <v>0</v>
      </c>
      <c r="E2654">
        <f>'Stitching Log'!E2654</f>
        <v>0</v>
      </c>
      <c r="F2654">
        <f>'Stitching Log'!F2654</f>
        <v>0</v>
      </c>
    </row>
    <row r="2655" spans="1:6">
      <c r="A2655" s="6">
        <f>'Stitching Log'!A2655</f>
        <v>0</v>
      </c>
      <c r="B2655">
        <f>'Stitching Log'!B2655</f>
        <v>0</v>
      </c>
      <c r="C2655">
        <f>'Stitching Log'!C2655</f>
        <v>0</v>
      </c>
      <c r="D2655">
        <f>'Stitching Log'!D2655</f>
        <v>0</v>
      </c>
      <c r="E2655">
        <f>'Stitching Log'!E2655</f>
        <v>0</v>
      </c>
      <c r="F2655">
        <f>'Stitching Log'!F2655</f>
        <v>0</v>
      </c>
    </row>
    <row r="2656" spans="1:6">
      <c r="A2656" s="6">
        <f>'Stitching Log'!A2656</f>
        <v>0</v>
      </c>
      <c r="B2656">
        <f>'Stitching Log'!B2656</f>
        <v>0</v>
      </c>
      <c r="C2656">
        <f>'Stitching Log'!C2656</f>
        <v>0</v>
      </c>
      <c r="D2656">
        <f>'Stitching Log'!D2656</f>
        <v>0</v>
      </c>
      <c r="E2656">
        <f>'Stitching Log'!E2656</f>
        <v>0</v>
      </c>
      <c r="F2656">
        <f>'Stitching Log'!F2656</f>
        <v>0</v>
      </c>
    </row>
    <row r="2657" spans="1:6">
      <c r="A2657" s="6">
        <f>'Stitching Log'!A2657</f>
        <v>0</v>
      </c>
      <c r="B2657">
        <f>'Stitching Log'!B2657</f>
        <v>0</v>
      </c>
      <c r="C2657">
        <f>'Stitching Log'!C2657</f>
        <v>0</v>
      </c>
      <c r="D2657">
        <f>'Stitching Log'!D2657</f>
        <v>0</v>
      </c>
      <c r="E2657">
        <f>'Stitching Log'!E2657</f>
        <v>0</v>
      </c>
      <c r="F2657">
        <f>'Stitching Log'!F2657</f>
        <v>0</v>
      </c>
    </row>
    <row r="2658" spans="1:6">
      <c r="A2658" s="6">
        <f>'Stitching Log'!A2658</f>
        <v>0</v>
      </c>
      <c r="B2658">
        <f>'Stitching Log'!B2658</f>
        <v>0</v>
      </c>
      <c r="C2658">
        <f>'Stitching Log'!C2658</f>
        <v>0</v>
      </c>
      <c r="D2658">
        <f>'Stitching Log'!D2658</f>
        <v>0</v>
      </c>
      <c r="E2658">
        <f>'Stitching Log'!E2658</f>
        <v>0</v>
      </c>
      <c r="F2658">
        <f>'Stitching Log'!F2658</f>
        <v>0</v>
      </c>
    </row>
    <row r="2659" spans="1:6">
      <c r="A2659" s="6">
        <f>'Stitching Log'!A2659</f>
        <v>0</v>
      </c>
      <c r="B2659">
        <f>'Stitching Log'!B2659</f>
        <v>0</v>
      </c>
      <c r="C2659">
        <f>'Stitching Log'!C2659</f>
        <v>0</v>
      </c>
      <c r="D2659">
        <f>'Stitching Log'!D2659</f>
        <v>0</v>
      </c>
      <c r="E2659">
        <f>'Stitching Log'!E2659</f>
        <v>0</v>
      </c>
      <c r="F2659">
        <f>'Stitching Log'!F2659</f>
        <v>0</v>
      </c>
    </row>
    <row r="2660" spans="1:6">
      <c r="A2660" s="6">
        <f>'Stitching Log'!A2660</f>
        <v>0</v>
      </c>
      <c r="B2660">
        <f>'Stitching Log'!B2660</f>
        <v>0</v>
      </c>
      <c r="C2660">
        <f>'Stitching Log'!C2660</f>
        <v>0</v>
      </c>
      <c r="D2660">
        <f>'Stitching Log'!D2660</f>
        <v>0</v>
      </c>
      <c r="E2660">
        <f>'Stitching Log'!E2660</f>
        <v>0</v>
      </c>
      <c r="F2660">
        <f>'Stitching Log'!F2660</f>
        <v>0</v>
      </c>
    </row>
    <row r="2661" spans="1:6">
      <c r="A2661" s="6">
        <f>'Stitching Log'!A2661</f>
        <v>0</v>
      </c>
      <c r="B2661">
        <f>'Stitching Log'!B2661</f>
        <v>0</v>
      </c>
      <c r="C2661">
        <f>'Stitching Log'!C2661</f>
        <v>0</v>
      </c>
      <c r="D2661">
        <f>'Stitching Log'!D2661</f>
        <v>0</v>
      </c>
      <c r="E2661">
        <f>'Stitching Log'!E2661</f>
        <v>0</v>
      </c>
      <c r="F2661">
        <f>'Stitching Log'!F2661</f>
        <v>0</v>
      </c>
    </row>
    <row r="2662" spans="1:6">
      <c r="A2662" s="6">
        <f>'Stitching Log'!A2662</f>
        <v>0</v>
      </c>
      <c r="B2662">
        <f>'Stitching Log'!B2662</f>
        <v>0</v>
      </c>
      <c r="C2662">
        <f>'Stitching Log'!C2662</f>
        <v>0</v>
      </c>
      <c r="D2662">
        <f>'Stitching Log'!D2662</f>
        <v>0</v>
      </c>
      <c r="E2662">
        <f>'Stitching Log'!E2662</f>
        <v>0</v>
      </c>
      <c r="F2662">
        <f>'Stitching Log'!F2662</f>
        <v>0</v>
      </c>
    </row>
    <row r="2663" spans="1:6">
      <c r="A2663" s="6">
        <f>'Stitching Log'!A2663</f>
        <v>0</v>
      </c>
      <c r="B2663">
        <f>'Stitching Log'!B2663</f>
        <v>0</v>
      </c>
      <c r="C2663">
        <f>'Stitching Log'!C2663</f>
        <v>0</v>
      </c>
      <c r="D2663">
        <f>'Stitching Log'!D2663</f>
        <v>0</v>
      </c>
      <c r="E2663">
        <f>'Stitching Log'!E2663</f>
        <v>0</v>
      </c>
      <c r="F2663">
        <f>'Stitching Log'!F2663</f>
        <v>0</v>
      </c>
    </row>
    <row r="2664" spans="1:6">
      <c r="A2664" s="6">
        <f>'Stitching Log'!A2664</f>
        <v>0</v>
      </c>
      <c r="B2664">
        <f>'Stitching Log'!B2664</f>
        <v>0</v>
      </c>
      <c r="C2664">
        <f>'Stitching Log'!C2664</f>
        <v>0</v>
      </c>
      <c r="D2664">
        <f>'Stitching Log'!D2664</f>
        <v>0</v>
      </c>
      <c r="E2664">
        <f>'Stitching Log'!E2664</f>
        <v>0</v>
      </c>
      <c r="F2664">
        <f>'Stitching Log'!F2664</f>
        <v>0</v>
      </c>
    </row>
    <row r="2665" spans="1:6">
      <c r="A2665" s="6">
        <f>'Stitching Log'!A2665</f>
        <v>0</v>
      </c>
      <c r="B2665">
        <f>'Stitching Log'!B2665</f>
        <v>0</v>
      </c>
      <c r="C2665">
        <f>'Stitching Log'!C2665</f>
        <v>0</v>
      </c>
      <c r="D2665">
        <f>'Stitching Log'!D2665</f>
        <v>0</v>
      </c>
      <c r="E2665">
        <f>'Stitching Log'!E2665</f>
        <v>0</v>
      </c>
      <c r="F2665">
        <f>'Stitching Log'!F2665</f>
        <v>0</v>
      </c>
    </row>
    <row r="2666" spans="1:6">
      <c r="A2666" s="6">
        <f>'Stitching Log'!A2666</f>
        <v>0</v>
      </c>
      <c r="B2666">
        <f>'Stitching Log'!B2666</f>
        <v>0</v>
      </c>
      <c r="C2666">
        <f>'Stitching Log'!C2666</f>
        <v>0</v>
      </c>
      <c r="D2666">
        <f>'Stitching Log'!D2666</f>
        <v>0</v>
      </c>
      <c r="E2666">
        <f>'Stitching Log'!E2666</f>
        <v>0</v>
      </c>
      <c r="F2666">
        <f>'Stitching Log'!F2666</f>
        <v>0</v>
      </c>
    </row>
    <row r="2667" spans="1:6">
      <c r="A2667" s="6">
        <f>'Stitching Log'!A2667</f>
        <v>0</v>
      </c>
      <c r="B2667">
        <f>'Stitching Log'!B2667</f>
        <v>0</v>
      </c>
      <c r="C2667">
        <f>'Stitching Log'!C2667</f>
        <v>0</v>
      </c>
      <c r="D2667">
        <f>'Stitching Log'!D2667</f>
        <v>0</v>
      </c>
      <c r="E2667">
        <f>'Stitching Log'!E2667</f>
        <v>0</v>
      </c>
      <c r="F2667">
        <f>'Stitching Log'!F2667</f>
        <v>0</v>
      </c>
    </row>
    <row r="2668" spans="1:6">
      <c r="A2668" s="6">
        <f>'Stitching Log'!A2668</f>
        <v>0</v>
      </c>
      <c r="B2668">
        <f>'Stitching Log'!B2668</f>
        <v>0</v>
      </c>
      <c r="C2668">
        <f>'Stitching Log'!C2668</f>
        <v>0</v>
      </c>
      <c r="D2668">
        <f>'Stitching Log'!D2668</f>
        <v>0</v>
      </c>
      <c r="E2668">
        <f>'Stitching Log'!E2668</f>
        <v>0</v>
      </c>
      <c r="F2668">
        <f>'Stitching Log'!F2668</f>
        <v>0</v>
      </c>
    </row>
    <row r="2669" spans="1:6">
      <c r="A2669" s="6">
        <f>'Stitching Log'!A2669</f>
        <v>0</v>
      </c>
      <c r="B2669">
        <f>'Stitching Log'!B2669</f>
        <v>0</v>
      </c>
      <c r="C2669">
        <f>'Stitching Log'!C2669</f>
        <v>0</v>
      </c>
      <c r="D2669">
        <f>'Stitching Log'!D2669</f>
        <v>0</v>
      </c>
      <c r="E2669">
        <f>'Stitching Log'!E2669</f>
        <v>0</v>
      </c>
      <c r="F2669">
        <f>'Stitching Log'!F2669</f>
        <v>0</v>
      </c>
    </row>
    <row r="2670" spans="1:6">
      <c r="A2670" s="6">
        <f>'Stitching Log'!A2670</f>
        <v>0</v>
      </c>
      <c r="B2670">
        <f>'Stitching Log'!B2670</f>
        <v>0</v>
      </c>
      <c r="C2670">
        <f>'Stitching Log'!C2670</f>
        <v>0</v>
      </c>
      <c r="D2670">
        <f>'Stitching Log'!D2670</f>
        <v>0</v>
      </c>
      <c r="E2670">
        <f>'Stitching Log'!E2670</f>
        <v>0</v>
      </c>
      <c r="F2670">
        <f>'Stitching Log'!F2670</f>
        <v>0</v>
      </c>
    </row>
    <row r="2671" spans="1:6">
      <c r="A2671" s="6">
        <f>'Stitching Log'!A2671</f>
        <v>0</v>
      </c>
      <c r="B2671">
        <f>'Stitching Log'!B2671</f>
        <v>0</v>
      </c>
      <c r="C2671">
        <f>'Stitching Log'!C2671</f>
        <v>0</v>
      </c>
      <c r="D2671">
        <f>'Stitching Log'!D2671</f>
        <v>0</v>
      </c>
      <c r="E2671">
        <f>'Stitching Log'!E2671</f>
        <v>0</v>
      </c>
      <c r="F2671">
        <f>'Stitching Log'!F2671</f>
        <v>0</v>
      </c>
    </row>
    <row r="2672" spans="1:6">
      <c r="A2672" s="6">
        <f>'Stitching Log'!A2672</f>
        <v>0</v>
      </c>
      <c r="B2672">
        <f>'Stitching Log'!B2672</f>
        <v>0</v>
      </c>
      <c r="C2672">
        <f>'Stitching Log'!C2672</f>
        <v>0</v>
      </c>
      <c r="D2672">
        <f>'Stitching Log'!D2672</f>
        <v>0</v>
      </c>
      <c r="E2672">
        <f>'Stitching Log'!E2672</f>
        <v>0</v>
      </c>
      <c r="F2672">
        <f>'Stitching Log'!F2672</f>
        <v>0</v>
      </c>
    </row>
    <row r="2673" spans="1:6">
      <c r="A2673" s="6">
        <f>'Stitching Log'!A2673</f>
        <v>0</v>
      </c>
      <c r="B2673">
        <f>'Stitching Log'!B2673</f>
        <v>0</v>
      </c>
      <c r="C2673">
        <f>'Stitching Log'!C2673</f>
        <v>0</v>
      </c>
      <c r="D2673">
        <f>'Stitching Log'!D2673</f>
        <v>0</v>
      </c>
      <c r="E2673">
        <f>'Stitching Log'!E2673</f>
        <v>0</v>
      </c>
      <c r="F2673">
        <f>'Stitching Log'!F2673</f>
        <v>0</v>
      </c>
    </row>
    <row r="2674" spans="1:6">
      <c r="A2674" s="6">
        <f>'Stitching Log'!A2674</f>
        <v>0</v>
      </c>
      <c r="B2674">
        <f>'Stitching Log'!B2674</f>
        <v>0</v>
      </c>
      <c r="C2674">
        <f>'Stitching Log'!C2674</f>
        <v>0</v>
      </c>
      <c r="D2674">
        <f>'Stitching Log'!D2674</f>
        <v>0</v>
      </c>
      <c r="E2674">
        <f>'Stitching Log'!E2674</f>
        <v>0</v>
      </c>
      <c r="F2674">
        <f>'Stitching Log'!F2674</f>
        <v>0</v>
      </c>
    </row>
    <row r="2675" spans="1:6">
      <c r="A2675" s="6">
        <f>'Stitching Log'!A2675</f>
        <v>0</v>
      </c>
      <c r="B2675">
        <f>'Stitching Log'!B2675</f>
        <v>0</v>
      </c>
      <c r="C2675">
        <f>'Stitching Log'!C2675</f>
        <v>0</v>
      </c>
      <c r="D2675">
        <f>'Stitching Log'!D2675</f>
        <v>0</v>
      </c>
      <c r="E2675">
        <f>'Stitching Log'!E2675</f>
        <v>0</v>
      </c>
      <c r="F2675">
        <f>'Stitching Log'!F2675</f>
        <v>0</v>
      </c>
    </row>
    <row r="2676" spans="1:6">
      <c r="A2676" s="6">
        <f>'Stitching Log'!A2676</f>
        <v>0</v>
      </c>
      <c r="B2676">
        <f>'Stitching Log'!B2676</f>
        <v>0</v>
      </c>
      <c r="C2676">
        <f>'Stitching Log'!C2676</f>
        <v>0</v>
      </c>
      <c r="D2676">
        <f>'Stitching Log'!D2676</f>
        <v>0</v>
      </c>
      <c r="E2676">
        <f>'Stitching Log'!E2676</f>
        <v>0</v>
      </c>
      <c r="F2676">
        <f>'Stitching Log'!F2676</f>
        <v>0</v>
      </c>
    </row>
    <row r="2677" spans="1:6">
      <c r="A2677" s="6">
        <f>'Stitching Log'!A2677</f>
        <v>0</v>
      </c>
      <c r="B2677">
        <f>'Stitching Log'!B2677</f>
        <v>0</v>
      </c>
      <c r="C2677">
        <f>'Stitching Log'!C2677</f>
        <v>0</v>
      </c>
      <c r="D2677">
        <f>'Stitching Log'!D2677</f>
        <v>0</v>
      </c>
      <c r="E2677">
        <f>'Stitching Log'!E2677</f>
        <v>0</v>
      </c>
      <c r="F2677">
        <f>'Stitching Log'!F2677</f>
        <v>0</v>
      </c>
    </row>
    <row r="2678" spans="1:6">
      <c r="A2678" s="6">
        <f>'Stitching Log'!A2678</f>
        <v>0</v>
      </c>
      <c r="B2678">
        <f>'Stitching Log'!B2678</f>
        <v>0</v>
      </c>
      <c r="C2678">
        <f>'Stitching Log'!C2678</f>
        <v>0</v>
      </c>
      <c r="D2678">
        <f>'Stitching Log'!D2678</f>
        <v>0</v>
      </c>
      <c r="E2678">
        <f>'Stitching Log'!E2678</f>
        <v>0</v>
      </c>
      <c r="F2678">
        <f>'Stitching Log'!F2678</f>
        <v>0</v>
      </c>
    </row>
    <row r="2679" spans="1:6">
      <c r="A2679" s="6">
        <f>'Stitching Log'!A2679</f>
        <v>0</v>
      </c>
      <c r="B2679">
        <f>'Stitching Log'!B2679</f>
        <v>0</v>
      </c>
      <c r="C2679">
        <f>'Stitching Log'!C2679</f>
        <v>0</v>
      </c>
      <c r="D2679">
        <f>'Stitching Log'!D2679</f>
        <v>0</v>
      </c>
      <c r="E2679">
        <f>'Stitching Log'!E2679</f>
        <v>0</v>
      </c>
      <c r="F2679">
        <f>'Stitching Log'!F2679</f>
        <v>0</v>
      </c>
    </row>
    <row r="2680" spans="1:6">
      <c r="A2680" s="6">
        <f>'Stitching Log'!A2680</f>
        <v>0</v>
      </c>
      <c r="B2680">
        <f>'Stitching Log'!B2680</f>
        <v>0</v>
      </c>
      <c r="C2680">
        <f>'Stitching Log'!C2680</f>
        <v>0</v>
      </c>
      <c r="D2680">
        <f>'Stitching Log'!D2680</f>
        <v>0</v>
      </c>
      <c r="E2680">
        <f>'Stitching Log'!E2680</f>
        <v>0</v>
      </c>
      <c r="F2680">
        <f>'Stitching Log'!F2680</f>
        <v>0</v>
      </c>
    </row>
    <row r="2681" spans="1:6">
      <c r="A2681" s="6">
        <f>'Stitching Log'!A2681</f>
        <v>0</v>
      </c>
      <c r="B2681">
        <f>'Stitching Log'!B2681</f>
        <v>0</v>
      </c>
      <c r="C2681">
        <f>'Stitching Log'!C2681</f>
        <v>0</v>
      </c>
      <c r="D2681">
        <f>'Stitching Log'!D2681</f>
        <v>0</v>
      </c>
      <c r="E2681">
        <f>'Stitching Log'!E2681</f>
        <v>0</v>
      </c>
      <c r="F2681">
        <f>'Stitching Log'!F2681</f>
        <v>0</v>
      </c>
    </row>
    <row r="2682" spans="1:6">
      <c r="A2682" s="6">
        <f>'Stitching Log'!A2682</f>
        <v>0</v>
      </c>
      <c r="B2682">
        <f>'Stitching Log'!B2682</f>
        <v>0</v>
      </c>
      <c r="C2682">
        <f>'Stitching Log'!C2682</f>
        <v>0</v>
      </c>
      <c r="D2682">
        <f>'Stitching Log'!D2682</f>
        <v>0</v>
      </c>
      <c r="E2682">
        <f>'Stitching Log'!E2682</f>
        <v>0</v>
      </c>
      <c r="F2682">
        <f>'Stitching Log'!F2682</f>
        <v>0</v>
      </c>
    </row>
    <row r="2683" spans="1:6">
      <c r="A2683" s="6">
        <f>'Stitching Log'!A2683</f>
        <v>0</v>
      </c>
      <c r="B2683">
        <f>'Stitching Log'!B2683</f>
        <v>0</v>
      </c>
      <c r="C2683">
        <f>'Stitching Log'!C2683</f>
        <v>0</v>
      </c>
      <c r="D2683">
        <f>'Stitching Log'!D2683</f>
        <v>0</v>
      </c>
      <c r="E2683">
        <f>'Stitching Log'!E2683</f>
        <v>0</v>
      </c>
      <c r="F2683">
        <f>'Stitching Log'!F2683</f>
        <v>0</v>
      </c>
    </row>
    <row r="2684" spans="1:6">
      <c r="A2684" s="6">
        <f>'Stitching Log'!A2684</f>
        <v>0</v>
      </c>
      <c r="B2684">
        <f>'Stitching Log'!B2684</f>
        <v>0</v>
      </c>
      <c r="C2684">
        <f>'Stitching Log'!C2684</f>
        <v>0</v>
      </c>
      <c r="D2684">
        <f>'Stitching Log'!D2684</f>
        <v>0</v>
      </c>
      <c r="E2684">
        <f>'Stitching Log'!E2684</f>
        <v>0</v>
      </c>
      <c r="F2684">
        <f>'Stitching Log'!F2684</f>
        <v>0</v>
      </c>
    </row>
    <row r="2685" spans="1:6">
      <c r="A2685" s="6">
        <f>'Stitching Log'!A2685</f>
        <v>0</v>
      </c>
      <c r="B2685">
        <f>'Stitching Log'!B2685</f>
        <v>0</v>
      </c>
      <c r="C2685">
        <f>'Stitching Log'!C2685</f>
        <v>0</v>
      </c>
      <c r="D2685">
        <f>'Stitching Log'!D2685</f>
        <v>0</v>
      </c>
      <c r="E2685">
        <f>'Stitching Log'!E2685</f>
        <v>0</v>
      </c>
      <c r="F2685">
        <f>'Stitching Log'!F2685</f>
        <v>0</v>
      </c>
    </row>
    <row r="2686" spans="1:6">
      <c r="A2686" s="6">
        <f>'Stitching Log'!A2686</f>
        <v>0</v>
      </c>
      <c r="B2686">
        <f>'Stitching Log'!B2686</f>
        <v>0</v>
      </c>
      <c r="C2686">
        <f>'Stitching Log'!C2686</f>
        <v>0</v>
      </c>
      <c r="D2686">
        <f>'Stitching Log'!D2686</f>
        <v>0</v>
      </c>
      <c r="E2686">
        <f>'Stitching Log'!E2686</f>
        <v>0</v>
      </c>
      <c r="F2686">
        <f>'Stitching Log'!F2686</f>
        <v>0</v>
      </c>
    </row>
    <row r="2687" spans="1:6">
      <c r="A2687" s="6">
        <f>'Stitching Log'!A2687</f>
        <v>0</v>
      </c>
      <c r="B2687">
        <f>'Stitching Log'!B2687</f>
        <v>0</v>
      </c>
      <c r="C2687">
        <f>'Stitching Log'!C2687</f>
        <v>0</v>
      </c>
      <c r="D2687">
        <f>'Stitching Log'!D2687</f>
        <v>0</v>
      </c>
      <c r="E2687">
        <f>'Stitching Log'!E2687</f>
        <v>0</v>
      </c>
      <c r="F2687">
        <f>'Stitching Log'!F2687</f>
        <v>0</v>
      </c>
    </row>
    <row r="2688" spans="1:6">
      <c r="A2688" s="6">
        <f>'Stitching Log'!A2688</f>
        <v>0</v>
      </c>
      <c r="B2688">
        <f>'Stitching Log'!B2688</f>
        <v>0</v>
      </c>
      <c r="C2688">
        <f>'Stitching Log'!C2688</f>
        <v>0</v>
      </c>
      <c r="D2688">
        <f>'Stitching Log'!D2688</f>
        <v>0</v>
      </c>
      <c r="E2688">
        <f>'Stitching Log'!E2688</f>
        <v>0</v>
      </c>
      <c r="F2688">
        <f>'Stitching Log'!F2688</f>
        <v>0</v>
      </c>
    </row>
    <row r="2689" spans="1:6">
      <c r="A2689" s="6">
        <f>'Stitching Log'!A2689</f>
        <v>0</v>
      </c>
      <c r="B2689">
        <f>'Stitching Log'!B2689</f>
        <v>0</v>
      </c>
      <c r="C2689">
        <f>'Stitching Log'!C2689</f>
        <v>0</v>
      </c>
      <c r="D2689">
        <f>'Stitching Log'!D2689</f>
        <v>0</v>
      </c>
      <c r="E2689">
        <f>'Stitching Log'!E2689</f>
        <v>0</v>
      </c>
      <c r="F2689">
        <f>'Stitching Log'!F2689</f>
        <v>0</v>
      </c>
    </row>
    <row r="2690" spans="1:6">
      <c r="A2690" s="6">
        <f>'Stitching Log'!A2690</f>
        <v>0</v>
      </c>
      <c r="B2690">
        <f>'Stitching Log'!B2690</f>
        <v>0</v>
      </c>
      <c r="C2690">
        <f>'Stitching Log'!C2690</f>
        <v>0</v>
      </c>
      <c r="D2690">
        <f>'Stitching Log'!D2690</f>
        <v>0</v>
      </c>
      <c r="E2690">
        <f>'Stitching Log'!E2690</f>
        <v>0</v>
      </c>
      <c r="F2690">
        <f>'Stitching Log'!F2690</f>
        <v>0</v>
      </c>
    </row>
    <row r="2691" spans="1:6">
      <c r="A2691" s="6">
        <f>'Stitching Log'!A2691</f>
        <v>0</v>
      </c>
      <c r="B2691">
        <f>'Stitching Log'!B2691</f>
        <v>0</v>
      </c>
      <c r="C2691">
        <f>'Stitching Log'!C2691</f>
        <v>0</v>
      </c>
      <c r="D2691">
        <f>'Stitching Log'!D2691</f>
        <v>0</v>
      </c>
      <c r="E2691">
        <f>'Stitching Log'!E2691</f>
        <v>0</v>
      </c>
      <c r="F2691">
        <f>'Stitching Log'!F2691</f>
        <v>0</v>
      </c>
    </row>
    <row r="2692" spans="1:6">
      <c r="A2692" s="6">
        <f>'Stitching Log'!A2692</f>
        <v>0</v>
      </c>
      <c r="B2692">
        <f>'Stitching Log'!B2692</f>
        <v>0</v>
      </c>
      <c r="C2692">
        <f>'Stitching Log'!C2692</f>
        <v>0</v>
      </c>
      <c r="D2692">
        <f>'Stitching Log'!D2692</f>
        <v>0</v>
      </c>
      <c r="E2692">
        <f>'Stitching Log'!E2692</f>
        <v>0</v>
      </c>
      <c r="F2692">
        <f>'Stitching Log'!F2692</f>
        <v>0</v>
      </c>
    </row>
    <row r="2693" spans="1:6">
      <c r="A2693" s="6">
        <f>'Stitching Log'!A2693</f>
        <v>0</v>
      </c>
      <c r="B2693">
        <f>'Stitching Log'!B2693</f>
        <v>0</v>
      </c>
      <c r="C2693">
        <f>'Stitching Log'!C2693</f>
        <v>0</v>
      </c>
      <c r="D2693">
        <f>'Stitching Log'!D2693</f>
        <v>0</v>
      </c>
      <c r="E2693">
        <f>'Stitching Log'!E2693</f>
        <v>0</v>
      </c>
      <c r="F2693">
        <f>'Stitching Log'!F2693</f>
        <v>0</v>
      </c>
    </row>
    <row r="2694" spans="1:6">
      <c r="A2694" s="6">
        <f>'Stitching Log'!A2694</f>
        <v>0</v>
      </c>
      <c r="B2694">
        <f>'Stitching Log'!B2694</f>
        <v>0</v>
      </c>
      <c r="C2694">
        <f>'Stitching Log'!C2694</f>
        <v>0</v>
      </c>
      <c r="D2694">
        <f>'Stitching Log'!D2694</f>
        <v>0</v>
      </c>
      <c r="E2694">
        <f>'Stitching Log'!E2694</f>
        <v>0</v>
      </c>
      <c r="F2694">
        <f>'Stitching Log'!F2694</f>
        <v>0</v>
      </c>
    </row>
    <row r="2695" spans="1:6">
      <c r="A2695" s="6">
        <f>'Stitching Log'!A2695</f>
        <v>0</v>
      </c>
      <c r="B2695">
        <f>'Stitching Log'!B2695</f>
        <v>0</v>
      </c>
      <c r="C2695">
        <f>'Stitching Log'!C2695</f>
        <v>0</v>
      </c>
      <c r="D2695">
        <f>'Stitching Log'!D2695</f>
        <v>0</v>
      </c>
      <c r="E2695">
        <f>'Stitching Log'!E2695</f>
        <v>0</v>
      </c>
      <c r="F2695">
        <f>'Stitching Log'!F2695</f>
        <v>0</v>
      </c>
    </row>
    <row r="2696" spans="1:6">
      <c r="A2696" s="6">
        <f>'Stitching Log'!A2696</f>
        <v>0</v>
      </c>
      <c r="B2696">
        <f>'Stitching Log'!B2696</f>
        <v>0</v>
      </c>
      <c r="C2696">
        <f>'Stitching Log'!C2696</f>
        <v>0</v>
      </c>
      <c r="D2696">
        <f>'Stitching Log'!D2696</f>
        <v>0</v>
      </c>
      <c r="E2696">
        <f>'Stitching Log'!E2696</f>
        <v>0</v>
      </c>
      <c r="F2696">
        <f>'Stitching Log'!F2696</f>
        <v>0</v>
      </c>
    </row>
    <row r="2697" spans="1:6">
      <c r="A2697" s="6">
        <f>'Stitching Log'!A2697</f>
        <v>0</v>
      </c>
      <c r="B2697">
        <f>'Stitching Log'!B2697</f>
        <v>0</v>
      </c>
      <c r="C2697">
        <f>'Stitching Log'!C2697</f>
        <v>0</v>
      </c>
      <c r="D2697">
        <f>'Stitching Log'!D2697</f>
        <v>0</v>
      </c>
      <c r="E2697">
        <f>'Stitching Log'!E2697</f>
        <v>0</v>
      </c>
      <c r="F2697">
        <f>'Stitching Log'!F2697</f>
        <v>0</v>
      </c>
    </row>
    <row r="2698" spans="1:6">
      <c r="A2698" s="6">
        <f>'Stitching Log'!A2698</f>
        <v>0</v>
      </c>
      <c r="B2698">
        <f>'Stitching Log'!B2698</f>
        <v>0</v>
      </c>
      <c r="C2698">
        <f>'Stitching Log'!C2698</f>
        <v>0</v>
      </c>
      <c r="D2698">
        <f>'Stitching Log'!D2698</f>
        <v>0</v>
      </c>
      <c r="E2698">
        <f>'Stitching Log'!E2698</f>
        <v>0</v>
      </c>
      <c r="F2698">
        <f>'Stitching Log'!F2698</f>
        <v>0</v>
      </c>
    </row>
    <row r="2699" spans="1:6">
      <c r="A2699" s="6">
        <f>'Stitching Log'!A2699</f>
        <v>0</v>
      </c>
      <c r="B2699">
        <f>'Stitching Log'!B2699</f>
        <v>0</v>
      </c>
      <c r="C2699">
        <f>'Stitching Log'!C2699</f>
        <v>0</v>
      </c>
      <c r="D2699">
        <f>'Stitching Log'!D2699</f>
        <v>0</v>
      </c>
      <c r="E2699">
        <f>'Stitching Log'!E2699</f>
        <v>0</v>
      </c>
      <c r="F2699">
        <f>'Stitching Log'!F2699</f>
        <v>0</v>
      </c>
    </row>
    <row r="2700" spans="1:6">
      <c r="A2700" s="6">
        <f>'Stitching Log'!A2700</f>
        <v>0</v>
      </c>
      <c r="B2700">
        <f>'Stitching Log'!B2700</f>
        <v>0</v>
      </c>
      <c r="C2700">
        <f>'Stitching Log'!C2700</f>
        <v>0</v>
      </c>
      <c r="D2700">
        <f>'Stitching Log'!D2700</f>
        <v>0</v>
      </c>
      <c r="E2700">
        <f>'Stitching Log'!E2700</f>
        <v>0</v>
      </c>
      <c r="F2700">
        <f>'Stitching Log'!F2700</f>
        <v>0</v>
      </c>
    </row>
    <row r="2701" spans="1:6">
      <c r="A2701" s="6">
        <f>'Stitching Log'!A2701</f>
        <v>0</v>
      </c>
      <c r="B2701">
        <f>'Stitching Log'!B2701</f>
        <v>0</v>
      </c>
      <c r="C2701">
        <f>'Stitching Log'!C2701</f>
        <v>0</v>
      </c>
      <c r="D2701">
        <f>'Stitching Log'!D2701</f>
        <v>0</v>
      </c>
      <c r="E2701">
        <f>'Stitching Log'!E2701</f>
        <v>0</v>
      </c>
      <c r="F2701">
        <f>'Stitching Log'!F2701</f>
        <v>0</v>
      </c>
    </row>
    <row r="2702" spans="1:6">
      <c r="A2702" s="6">
        <f>'Stitching Log'!A2702</f>
        <v>0</v>
      </c>
      <c r="B2702">
        <f>'Stitching Log'!B2702</f>
        <v>0</v>
      </c>
      <c r="C2702">
        <f>'Stitching Log'!C2702</f>
        <v>0</v>
      </c>
      <c r="D2702">
        <f>'Stitching Log'!D2702</f>
        <v>0</v>
      </c>
      <c r="E2702">
        <f>'Stitching Log'!E2702</f>
        <v>0</v>
      </c>
      <c r="F2702">
        <f>'Stitching Log'!F2702</f>
        <v>0</v>
      </c>
    </row>
    <row r="2703" spans="1:6">
      <c r="A2703" s="6">
        <f>'Stitching Log'!A2703</f>
        <v>0</v>
      </c>
      <c r="B2703">
        <f>'Stitching Log'!B2703</f>
        <v>0</v>
      </c>
      <c r="C2703">
        <f>'Stitching Log'!C2703</f>
        <v>0</v>
      </c>
      <c r="D2703">
        <f>'Stitching Log'!D2703</f>
        <v>0</v>
      </c>
      <c r="E2703">
        <f>'Stitching Log'!E2703</f>
        <v>0</v>
      </c>
      <c r="F2703">
        <f>'Stitching Log'!F2703</f>
        <v>0</v>
      </c>
    </row>
    <row r="2704" spans="1:6">
      <c r="A2704" s="6">
        <f>'Stitching Log'!A2704</f>
        <v>0</v>
      </c>
      <c r="B2704">
        <f>'Stitching Log'!B2704</f>
        <v>0</v>
      </c>
      <c r="C2704">
        <f>'Stitching Log'!C2704</f>
        <v>0</v>
      </c>
      <c r="D2704">
        <f>'Stitching Log'!D2704</f>
        <v>0</v>
      </c>
      <c r="E2704">
        <f>'Stitching Log'!E2704</f>
        <v>0</v>
      </c>
      <c r="F2704">
        <f>'Stitching Log'!F2704</f>
        <v>0</v>
      </c>
    </row>
    <row r="2705" spans="1:6">
      <c r="A2705" s="6">
        <f>'Stitching Log'!A2705</f>
        <v>0</v>
      </c>
      <c r="B2705">
        <f>'Stitching Log'!B2705</f>
        <v>0</v>
      </c>
      <c r="C2705">
        <f>'Stitching Log'!C2705</f>
        <v>0</v>
      </c>
      <c r="D2705">
        <f>'Stitching Log'!D2705</f>
        <v>0</v>
      </c>
      <c r="E2705">
        <f>'Stitching Log'!E2705</f>
        <v>0</v>
      </c>
      <c r="F2705">
        <f>'Stitching Log'!F2705</f>
        <v>0</v>
      </c>
    </row>
    <row r="2706" spans="1:6">
      <c r="A2706" s="6">
        <f>'Stitching Log'!A2706</f>
        <v>0</v>
      </c>
      <c r="B2706">
        <f>'Stitching Log'!B2706</f>
        <v>0</v>
      </c>
      <c r="C2706">
        <f>'Stitching Log'!C2706</f>
        <v>0</v>
      </c>
      <c r="D2706">
        <f>'Stitching Log'!D2706</f>
        <v>0</v>
      </c>
      <c r="E2706">
        <f>'Stitching Log'!E2706</f>
        <v>0</v>
      </c>
      <c r="F2706">
        <f>'Stitching Log'!F2706</f>
        <v>0</v>
      </c>
    </row>
    <row r="2707" spans="1:6">
      <c r="A2707" s="6">
        <f>'Stitching Log'!A2707</f>
        <v>0</v>
      </c>
      <c r="B2707">
        <f>'Stitching Log'!B2707</f>
        <v>0</v>
      </c>
      <c r="C2707">
        <f>'Stitching Log'!C2707</f>
        <v>0</v>
      </c>
      <c r="D2707">
        <f>'Stitching Log'!D2707</f>
        <v>0</v>
      </c>
      <c r="E2707">
        <f>'Stitching Log'!E2707</f>
        <v>0</v>
      </c>
      <c r="F2707">
        <f>'Stitching Log'!F2707</f>
        <v>0</v>
      </c>
    </row>
    <row r="2708" spans="1:6">
      <c r="A2708" s="6">
        <f>'Stitching Log'!A2708</f>
        <v>0</v>
      </c>
      <c r="B2708">
        <f>'Stitching Log'!B2708</f>
        <v>0</v>
      </c>
      <c r="C2708">
        <f>'Stitching Log'!C2708</f>
        <v>0</v>
      </c>
      <c r="D2708">
        <f>'Stitching Log'!D2708</f>
        <v>0</v>
      </c>
      <c r="E2708">
        <f>'Stitching Log'!E2708</f>
        <v>0</v>
      </c>
      <c r="F2708">
        <f>'Stitching Log'!F2708</f>
        <v>0</v>
      </c>
    </row>
    <row r="2709" spans="1:6">
      <c r="A2709" s="6">
        <f>'Stitching Log'!A2709</f>
        <v>0</v>
      </c>
      <c r="B2709">
        <f>'Stitching Log'!B2709</f>
        <v>0</v>
      </c>
      <c r="C2709">
        <f>'Stitching Log'!C2709</f>
        <v>0</v>
      </c>
      <c r="D2709">
        <f>'Stitching Log'!D2709</f>
        <v>0</v>
      </c>
      <c r="E2709">
        <f>'Stitching Log'!E2709</f>
        <v>0</v>
      </c>
      <c r="F2709">
        <f>'Stitching Log'!F2709</f>
        <v>0</v>
      </c>
    </row>
    <row r="2710" spans="1:6">
      <c r="A2710" s="6">
        <f>'Stitching Log'!A2710</f>
        <v>0</v>
      </c>
      <c r="B2710">
        <f>'Stitching Log'!B2710</f>
        <v>0</v>
      </c>
      <c r="C2710">
        <f>'Stitching Log'!C2710</f>
        <v>0</v>
      </c>
      <c r="D2710">
        <f>'Stitching Log'!D2710</f>
        <v>0</v>
      </c>
      <c r="E2710">
        <f>'Stitching Log'!E2710</f>
        <v>0</v>
      </c>
      <c r="F2710">
        <f>'Stitching Log'!F2710</f>
        <v>0</v>
      </c>
    </row>
    <row r="2711" spans="1:6">
      <c r="A2711" s="6">
        <f>'Stitching Log'!A2711</f>
        <v>0</v>
      </c>
      <c r="B2711">
        <f>'Stitching Log'!B2711</f>
        <v>0</v>
      </c>
      <c r="C2711">
        <f>'Stitching Log'!C2711</f>
        <v>0</v>
      </c>
      <c r="D2711">
        <f>'Stitching Log'!D2711</f>
        <v>0</v>
      </c>
      <c r="E2711">
        <f>'Stitching Log'!E2711</f>
        <v>0</v>
      </c>
      <c r="F2711">
        <f>'Stitching Log'!F2711</f>
        <v>0</v>
      </c>
    </row>
    <row r="2712" spans="1:6">
      <c r="A2712" s="6">
        <f>'Stitching Log'!A2712</f>
        <v>0</v>
      </c>
      <c r="B2712">
        <f>'Stitching Log'!B2712</f>
        <v>0</v>
      </c>
      <c r="C2712">
        <f>'Stitching Log'!C2712</f>
        <v>0</v>
      </c>
      <c r="D2712">
        <f>'Stitching Log'!D2712</f>
        <v>0</v>
      </c>
      <c r="E2712">
        <f>'Stitching Log'!E2712</f>
        <v>0</v>
      </c>
      <c r="F2712">
        <f>'Stitching Log'!F2712</f>
        <v>0</v>
      </c>
    </row>
    <row r="2713" spans="1:6">
      <c r="A2713" s="6">
        <f>'Stitching Log'!A2713</f>
        <v>0</v>
      </c>
      <c r="B2713">
        <f>'Stitching Log'!B2713</f>
        <v>0</v>
      </c>
      <c r="C2713">
        <f>'Stitching Log'!C2713</f>
        <v>0</v>
      </c>
      <c r="D2713">
        <f>'Stitching Log'!D2713</f>
        <v>0</v>
      </c>
      <c r="E2713">
        <f>'Stitching Log'!E2713</f>
        <v>0</v>
      </c>
      <c r="F2713">
        <f>'Stitching Log'!F2713</f>
        <v>0</v>
      </c>
    </row>
    <row r="2714" spans="1:6">
      <c r="A2714" s="6">
        <f>'Stitching Log'!A2714</f>
        <v>0</v>
      </c>
      <c r="B2714">
        <f>'Stitching Log'!B2714</f>
        <v>0</v>
      </c>
      <c r="C2714">
        <f>'Stitching Log'!C2714</f>
        <v>0</v>
      </c>
      <c r="D2714">
        <f>'Stitching Log'!D2714</f>
        <v>0</v>
      </c>
      <c r="E2714">
        <f>'Stitching Log'!E2714</f>
        <v>0</v>
      </c>
      <c r="F2714">
        <f>'Stitching Log'!F2714</f>
        <v>0</v>
      </c>
    </row>
    <row r="2715" spans="1:6">
      <c r="A2715" s="6">
        <f>'Stitching Log'!A2715</f>
        <v>0</v>
      </c>
      <c r="B2715">
        <f>'Stitching Log'!B2715</f>
        <v>0</v>
      </c>
      <c r="C2715">
        <f>'Stitching Log'!C2715</f>
        <v>0</v>
      </c>
      <c r="D2715">
        <f>'Stitching Log'!D2715</f>
        <v>0</v>
      </c>
      <c r="E2715">
        <f>'Stitching Log'!E2715</f>
        <v>0</v>
      </c>
      <c r="F2715">
        <f>'Stitching Log'!F2715</f>
        <v>0</v>
      </c>
    </row>
    <row r="2716" spans="1:6">
      <c r="A2716" s="6">
        <f>'Stitching Log'!A2716</f>
        <v>0</v>
      </c>
      <c r="B2716">
        <f>'Stitching Log'!B2716</f>
        <v>0</v>
      </c>
      <c r="C2716">
        <f>'Stitching Log'!C2716</f>
        <v>0</v>
      </c>
      <c r="D2716">
        <f>'Stitching Log'!D2716</f>
        <v>0</v>
      </c>
      <c r="E2716">
        <f>'Stitching Log'!E2716</f>
        <v>0</v>
      </c>
      <c r="F2716">
        <f>'Stitching Log'!F2716</f>
        <v>0</v>
      </c>
    </row>
    <row r="2717" spans="1:6">
      <c r="A2717" s="6">
        <f>'Stitching Log'!A2717</f>
        <v>0</v>
      </c>
      <c r="B2717">
        <f>'Stitching Log'!B2717</f>
        <v>0</v>
      </c>
      <c r="C2717">
        <f>'Stitching Log'!C2717</f>
        <v>0</v>
      </c>
      <c r="D2717">
        <f>'Stitching Log'!D2717</f>
        <v>0</v>
      </c>
      <c r="E2717">
        <f>'Stitching Log'!E2717</f>
        <v>0</v>
      </c>
      <c r="F2717">
        <f>'Stitching Log'!F2717</f>
        <v>0</v>
      </c>
    </row>
    <row r="2718" spans="1:6">
      <c r="A2718" s="6">
        <f>'Stitching Log'!A2718</f>
        <v>0</v>
      </c>
      <c r="B2718">
        <f>'Stitching Log'!B2718</f>
        <v>0</v>
      </c>
      <c r="C2718">
        <f>'Stitching Log'!C2718</f>
        <v>0</v>
      </c>
      <c r="D2718">
        <f>'Stitching Log'!D2718</f>
        <v>0</v>
      </c>
      <c r="E2718">
        <f>'Stitching Log'!E2718</f>
        <v>0</v>
      </c>
      <c r="F2718">
        <f>'Stitching Log'!F2718</f>
        <v>0</v>
      </c>
    </row>
    <row r="2719" spans="1:6">
      <c r="A2719" s="6">
        <f>'Stitching Log'!A2719</f>
        <v>0</v>
      </c>
      <c r="B2719">
        <f>'Stitching Log'!B2719</f>
        <v>0</v>
      </c>
      <c r="C2719">
        <f>'Stitching Log'!C2719</f>
        <v>0</v>
      </c>
      <c r="D2719">
        <f>'Stitching Log'!D2719</f>
        <v>0</v>
      </c>
      <c r="E2719">
        <f>'Stitching Log'!E2719</f>
        <v>0</v>
      </c>
      <c r="F2719">
        <f>'Stitching Log'!F2719</f>
        <v>0</v>
      </c>
    </row>
    <row r="2720" spans="1:6">
      <c r="A2720" s="6">
        <f>'Stitching Log'!A2720</f>
        <v>0</v>
      </c>
      <c r="B2720">
        <f>'Stitching Log'!B2720</f>
        <v>0</v>
      </c>
      <c r="C2720">
        <f>'Stitching Log'!C2720</f>
        <v>0</v>
      </c>
      <c r="D2720">
        <f>'Stitching Log'!D2720</f>
        <v>0</v>
      </c>
      <c r="E2720">
        <f>'Stitching Log'!E2720</f>
        <v>0</v>
      </c>
      <c r="F2720">
        <f>'Stitching Log'!F2720</f>
        <v>0</v>
      </c>
    </row>
    <row r="2721" spans="1:6">
      <c r="A2721" s="6">
        <f>'Stitching Log'!A2721</f>
        <v>0</v>
      </c>
      <c r="B2721">
        <f>'Stitching Log'!B2721</f>
        <v>0</v>
      </c>
      <c r="C2721">
        <f>'Stitching Log'!C2721</f>
        <v>0</v>
      </c>
      <c r="D2721">
        <f>'Stitching Log'!D2721</f>
        <v>0</v>
      </c>
      <c r="E2721">
        <f>'Stitching Log'!E2721</f>
        <v>0</v>
      </c>
      <c r="F2721">
        <f>'Stitching Log'!F2721</f>
        <v>0</v>
      </c>
    </row>
    <row r="2722" spans="1:6">
      <c r="A2722" s="6">
        <f>'Stitching Log'!A2722</f>
        <v>0</v>
      </c>
      <c r="B2722">
        <f>'Stitching Log'!B2722</f>
        <v>0</v>
      </c>
      <c r="C2722">
        <f>'Stitching Log'!C2722</f>
        <v>0</v>
      </c>
      <c r="D2722">
        <f>'Stitching Log'!D2722</f>
        <v>0</v>
      </c>
      <c r="E2722">
        <f>'Stitching Log'!E2722</f>
        <v>0</v>
      </c>
      <c r="F2722">
        <f>'Stitching Log'!F2722</f>
        <v>0</v>
      </c>
    </row>
    <row r="2723" spans="1:6">
      <c r="A2723" s="6">
        <f>'Stitching Log'!A2723</f>
        <v>0</v>
      </c>
      <c r="B2723">
        <f>'Stitching Log'!B2723</f>
        <v>0</v>
      </c>
      <c r="C2723">
        <f>'Stitching Log'!C2723</f>
        <v>0</v>
      </c>
      <c r="D2723">
        <f>'Stitching Log'!D2723</f>
        <v>0</v>
      </c>
      <c r="E2723">
        <f>'Stitching Log'!E2723</f>
        <v>0</v>
      </c>
      <c r="F2723">
        <f>'Stitching Log'!F2723</f>
        <v>0</v>
      </c>
    </row>
    <row r="2724" spans="1:6">
      <c r="A2724" s="6">
        <f>'Stitching Log'!A2724</f>
        <v>0</v>
      </c>
      <c r="B2724">
        <f>'Stitching Log'!B2724</f>
        <v>0</v>
      </c>
      <c r="C2724">
        <f>'Stitching Log'!C2724</f>
        <v>0</v>
      </c>
      <c r="D2724">
        <f>'Stitching Log'!D2724</f>
        <v>0</v>
      </c>
      <c r="E2724">
        <f>'Stitching Log'!E2724</f>
        <v>0</v>
      </c>
      <c r="F2724">
        <f>'Stitching Log'!F2724</f>
        <v>0</v>
      </c>
    </row>
    <row r="2725" spans="1:6">
      <c r="A2725" s="6">
        <f>'Stitching Log'!A2725</f>
        <v>0</v>
      </c>
      <c r="B2725">
        <f>'Stitching Log'!B2725</f>
        <v>0</v>
      </c>
      <c r="C2725">
        <f>'Stitching Log'!C2725</f>
        <v>0</v>
      </c>
      <c r="D2725">
        <f>'Stitching Log'!D2725</f>
        <v>0</v>
      </c>
      <c r="E2725">
        <f>'Stitching Log'!E2725</f>
        <v>0</v>
      </c>
      <c r="F2725">
        <f>'Stitching Log'!F2725</f>
        <v>0</v>
      </c>
    </row>
    <row r="2726" spans="1:6">
      <c r="A2726" s="6">
        <f>'Stitching Log'!A2726</f>
        <v>0</v>
      </c>
      <c r="B2726">
        <f>'Stitching Log'!B2726</f>
        <v>0</v>
      </c>
      <c r="C2726">
        <f>'Stitching Log'!C2726</f>
        <v>0</v>
      </c>
      <c r="D2726">
        <f>'Stitching Log'!D2726</f>
        <v>0</v>
      </c>
      <c r="E2726">
        <f>'Stitching Log'!E2726</f>
        <v>0</v>
      </c>
      <c r="F2726">
        <f>'Stitching Log'!F2726</f>
        <v>0</v>
      </c>
    </row>
    <row r="2727" spans="1:6">
      <c r="A2727" s="6">
        <f>'Stitching Log'!A2727</f>
        <v>0</v>
      </c>
      <c r="B2727">
        <f>'Stitching Log'!B2727</f>
        <v>0</v>
      </c>
      <c r="C2727">
        <f>'Stitching Log'!C2727</f>
        <v>0</v>
      </c>
      <c r="D2727">
        <f>'Stitching Log'!D2727</f>
        <v>0</v>
      </c>
      <c r="E2727">
        <f>'Stitching Log'!E2727</f>
        <v>0</v>
      </c>
      <c r="F2727">
        <f>'Stitching Log'!F2727</f>
        <v>0</v>
      </c>
    </row>
    <row r="2728" spans="1:6">
      <c r="A2728" s="6">
        <f>'Stitching Log'!A2728</f>
        <v>0</v>
      </c>
      <c r="B2728">
        <f>'Stitching Log'!B2728</f>
        <v>0</v>
      </c>
      <c r="C2728">
        <f>'Stitching Log'!C2728</f>
        <v>0</v>
      </c>
      <c r="D2728">
        <f>'Stitching Log'!D2728</f>
        <v>0</v>
      </c>
      <c r="E2728">
        <f>'Stitching Log'!E2728</f>
        <v>0</v>
      </c>
      <c r="F2728">
        <f>'Stitching Log'!F2728</f>
        <v>0</v>
      </c>
    </row>
    <row r="2729" spans="1:6">
      <c r="A2729" s="6">
        <f>'Stitching Log'!A2729</f>
        <v>0</v>
      </c>
      <c r="B2729">
        <f>'Stitching Log'!B2729</f>
        <v>0</v>
      </c>
      <c r="C2729">
        <f>'Stitching Log'!C2729</f>
        <v>0</v>
      </c>
      <c r="D2729">
        <f>'Stitching Log'!D2729</f>
        <v>0</v>
      </c>
      <c r="E2729">
        <f>'Stitching Log'!E2729</f>
        <v>0</v>
      </c>
      <c r="F2729">
        <f>'Stitching Log'!F2729</f>
        <v>0</v>
      </c>
    </row>
    <row r="2730" spans="1:6">
      <c r="A2730" s="6">
        <f>'Stitching Log'!A2730</f>
        <v>0</v>
      </c>
      <c r="B2730">
        <f>'Stitching Log'!B2730</f>
        <v>0</v>
      </c>
      <c r="C2730">
        <f>'Stitching Log'!C2730</f>
        <v>0</v>
      </c>
      <c r="D2730">
        <f>'Stitching Log'!D2730</f>
        <v>0</v>
      </c>
      <c r="E2730">
        <f>'Stitching Log'!E2730</f>
        <v>0</v>
      </c>
      <c r="F2730">
        <f>'Stitching Log'!F2730</f>
        <v>0</v>
      </c>
    </row>
    <row r="2731" spans="1:6">
      <c r="A2731" s="6">
        <f>'Stitching Log'!A2731</f>
        <v>0</v>
      </c>
      <c r="B2731">
        <f>'Stitching Log'!B2731</f>
        <v>0</v>
      </c>
      <c r="C2731">
        <f>'Stitching Log'!C2731</f>
        <v>0</v>
      </c>
      <c r="D2731">
        <f>'Stitching Log'!D2731</f>
        <v>0</v>
      </c>
      <c r="E2731">
        <f>'Stitching Log'!E2731</f>
        <v>0</v>
      </c>
      <c r="F2731">
        <f>'Stitching Log'!F2731</f>
        <v>0</v>
      </c>
    </row>
    <row r="2732" spans="1:6">
      <c r="A2732" s="6">
        <f>'Stitching Log'!A2732</f>
        <v>0</v>
      </c>
      <c r="B2732">
        <f>'Stitching Log'!B2732</f>
        <v>0</v>
      </c>
      <c r="C2732">
        <f>'Stitching Log'!C2732</f>
        <v>0</v>
      </c>
      <c r="D2732">
        <f>'Stitching Log'!D2732</f>
        <v>0</v>
      </c>
      <c r="E2732">
        <f>'Stitching Log'!E2732</f>
        <v>0</v>
      </c>
      <c r="F2732">
        <f>'Stitching Log'!F2732</f>
        <v>0</v>
      </c>
    </row>
    <row r="2733" spans="1:6">
      <c r="A2733" s="6">
        <f>'Stitching Log'!A2733</f>
        <v>0</v>
      </c>
      <c r="B2733">
        <f>'Stitching Log'!B2733</f>
        <v>0</v>
      </c>
      <c r="C2733">
        <f>'Stitching Log'!C2733</f>
        <v>0</v>
      </c>
      <c r="D2733">
        <f>'Stitching Log'!D2733</f>
        <v>0</v>
      </c>
      <c r="E2733">
        <f>'Stitching Log'!E2733</f>
        <v>0</v>
      </c>
      <c r="F2733">
        <f>'Stitching Log'!F2733</f>
        <v>0</v>
      </c>
    </row>
    <row r="2734" spans="1:6">
      <c r="A2734" s="6">
        <f>'Stitching Log'!A2734</f>
        <v>0</v>
      </c>
      <c r="B2734">
        <f>'Stitching Log'!B2734</f>
        <v>0</v>
      </c>
      <c r="C2734">
        <f>'Stitching Log'!C2734</f>
        <v>0</v>
      </c>
      <c r="D2734">
        <f>'Stitching Log'!D2734</f>
        <v>0</v>
      </c>
      <c r="E2734">
        <f>'Stitching Log'!E2734</f>
        <v>0</v>
      </c>
      <c r="F2734">
        <f>'Stitching Log'!F2734</f>
        <v>0</v>
      </c>
    </row>
    <row r="2735" spans="1:6">
      <c r="A2735" s="6">
        <f>'Stitching Log'!A2735</f>
        <v>0</v>
      </c>
      <c r="B2735">
        <f>'Stitching Log'!B2735</f>
        <v>0</v>
      </c>
      <c r="C2735">
        <f>'Stitching Log'!C2735</f>
        <v>0</v>
      </c>
      <c r="D2735">
        <f>'Stitching Log'!D2735</f>
        <v>0</v>
      </c>
      <c r="E2735">
        <f>'Stitching Log'!E2735</f>
        <v>0</v>
      </c>
      <c r="F2735">
        <f>'Stitching Log'!F2735</f>
        <v>0</v>
      </c>
    </row>
    <row r="2736" spans="1:6">
      <c r="A2736" s="6">
        <f>'Stitching Log'!A2736</f>
        <v>0</v>
      </c>
      <c r="B2736">
        <f>'Stitching Log'!B2736</f>
        <v>0</v>
      </c>
      <c r="C2736">
        <f>'Stitching Log'!C2736</f>
        <v>0</v>
      </c>
      <c r="D2736">
        <f>'Stitching Log'!D2736</f>
        <v>0</v>
      </c>
      <c r="E2736">
        <f>'Stitching Log'!E2736</f>
        <v>0</v>
      </c>
      <c r="F2736">
        <f>'Stitching Log'!F2736</f>
        <v>0</v>
      </c>
    </row>
    <row r="2737" spans="1:6">
      <c r="A2737" s="6">
        <f>'Stitching Log'!A2737</f>
        <v>0</v>
      </c>
      <c r="B2737">
        <f>'Stitching Log'!B2737</f>
        <v>0</v>
      </c>
      <c r="C2737">
        <f>'Stitching Log'!C2737</f>
        <v>0</v>
      </c>
      <c r="D2737">
        <f>'Stitching Log'!D2737</f>
        <v>0</v>
      </c>
      <c r="E2737">
        <f>'Stitching Log'!E2737</f>
        <v>0</v>
      </c>
      <c r="F2737">
        <f>'Stitching Log'!F2737</f>
        <v>0</v>
      </c>
    </row>
    <row r="2738" spans="1:6">
      <c r="A2738" s="6">
        <f>'Stitching Log'!A2738</f>
        <v>0</v>
      </c>
      <c r="B2738">
        <f>'Stitching Log'!B2738</f>
        <v>0</v>
      </c>
      <c r="C2738">
        <f>'Stitching Log'!C2738</f>
        <v>0</v>
      </c>
      <c r="D2738">
        <f>'Stitching Log'!D2738</f>
        <v>0</v>
      </c>
      <c r="E2738">
        <f>'Stitching Log'!E2738</f>
        <v>0</v>
      </c>
      <c r="F2738">
        <f>'Stitching Log'!F2738</f>
        <v>0</v>
      </c>
    </row>
    <row r="2739" spans="1:6">
      <c r="A2739" s="6">
        <f>'Stitching Log'!A2739</f>
        <v>0</v>
      </c>
      <c r="B2739">
        <f>'Stitching Log'!B2739</f>
        <v>0</v>
      </c>
      <c r="C2739">
        <f>'Stitching Log'!C2739</f>
        <v>0</v>
      </c>
      <c r="D2739">
        <f>'Stitching Log'!D2739</f>
        <v>0</v>
      </c>
      <c r="E2739">
        <f>'Stitching Log'!E2739</f>
        <v>0</v>
      </c>
      <c r="F2739">
        <f>'Stitching Log'!F2739</f>
        <v>0</v>
      </c>
    </row>
    <row r="2740" spans="1:6">
      <c r="A2740" s="6">
        <f>'Stitching Log'!A2740</f>
        <v>0</v>
      </c>
      <c r="B2740">
        <f>'Stitching Log'!B2740</f>
        <v>0</v>
      </c>
      <c r="C2740">
        <f>'Stitching Log'!C2740</f>
        <v>0</v>
      </c>
      <c r="D2740">
        <f>'Stitching Log'!D2740</f>
        <v>0</v>
      </c>
      <c r="E2740">
        <f>'Stitching Log'!E2740</f>
        <v>0</v>
      </c>
      <c r="F2740">
        <f>'Stitching Log'!F2740</f>
        <v>0</v>
      </c>
    </row>
    <row r="2741" spans="1:6">
      <c r="A2741" s="6">
        <f>'Stitching Log'!A2741</f>
        <v>0</v>
      </c>
      <c r="B2741">
        <f>'Stitching Log'!B2741</f>
        <v>0</v>
      </c>
      <c r="C2741">
        <f>'Stitching Log'!C2741</f>
        <v>0</v>
      </c>
      <c r="D2741">
        <f>'Stitching Log'!D2741</f>
        <v>0</v>
      </c>
      <c r="E2741">
        <f>'Stitching Log'!E2741</f>
        <v>0</v>
      </c>
      <c r="F2741">
        <f>'Stitching Log'!F2741</f>
        <v>0</v>
      </c>
    </row>
    <row r="2742" spans="1:6">
      <c r="A2742" s="6">
        <f>'Stitching Log'!A2742</f>
        <v>0</v>
      </c>
      <c r="B2742">
        <f>'Stitching Log'!B2742</f>
        <v>0</v>
      </c>
      <c r="C2742">
        <f>'Stitching Log'!C2742</f>
        <v>0</v>
      </c>
      <c r="D2742">
        <f>'Stitching Log'!D2742</f>
        <v>0</v>
      </c>
      <c r="E2742">
        <f>'Stitching Log'!E2742</f>
        <v>0</v>
      </c>
      <c r="F2742">
        <f>'Stitching Log'!F2742</f>
        <v>0</v>
      </c>
    </row>
    <row r="2743" spans="1:6">
      <c r="A2743" s="6">
        <f>'Stitching Log'!A2743</f>
        <v>0</v>
      </c>
      <c r="B2743">
        <f>'Stitching Log'!B2743</f>
        <v>0</v>
      </c>
      <c r="C2743">
        <f>'Stitching Log'!C2743</f>
        <v>0</v>
      </c>
      <c r="D2743">
        <f>'Stitching Log'!D2743</f>
        <v>0</v>
      </c>
      <c r="E2743">
        <f>'Stitching Log'!E2743</f>
        <v>0</v>
      </c>
      <c r="F2743">
        <f>'Stitching Log'!F2743</f>
        <v>0</v>
      </c>
    </row>
    <row r="2744" spans="1:6">
      <c r="A2744" s="6">
        <f>'Stitching Log'!A2744</f>
        <v>0</v>
      </c>
      <c r="B2744">
        <f>'Stitching Log'!B2744</f>
        <v>0</v>
      </c>
      <c r="C2744">
        <f>'Stitching Log'!C2744</f>
        <v>0</v>
      </c>
      <c r="D2744">
        <f>'Stitching Log'!D2744</f>
        <v>0</v>
      </c>
      <c r="E2744">
        <f>'Stitching Log'!E2744</f>
        <v>0</v>
      </c>
      <c r="F2744">
        <f>'Stitching Log'!F2744</f>
        <v>0</v>
      </c>
    </row>
    <row r="2745" spans="1:6">
      <c r="A2745" s="6">
        <f>'Stitching Log'!A2745</f>
        <v>0</v>
      </c>
      <c r="B2745">
        <f>'Stitching Log'!B2745</f>
        <v>0</v>
      </c>
      <c r="C2745">
        <f>'Stitching Log'!C2745</f>
        <v>0</v>
      </c>
      <c r="D2745">
        <f>'Stitching Log'!D2745</f>
        <v>0</v>
      </c>
      <c r="E2745">
        <f>'Stitching Log'!E2745</f>
        <v>0</v>
      </c>
      <c r="F2745">
        <f>'Stitching Log'!F2745</f>
        <v>0</v>
      </c>
    </row>
    <row r="2746" spans="1:6">
      <c r="A2746" s="6">
        <f>'Stitching Log'!A2746</f>
        <v>0</v>
      </c>
      <c r="B2746">
        <f>'Stitching Log'!B2746</f>
        <v>0</v>
      </c>
      <c r="C2746">
        <f>'Stitching Log'!C2746</f>
        <v>0</v>
      </c>
      <c r="D2746">
        <f>'Stitching Log'!D2746</f>
        <v>0</v>
      </c>
      <c r="E2746">
        <f>'Stitching Log'!E2746</f>
        <v>0</v>
      </c>
      <c r="F2746">
        <f>'Stitching Log'!F2746</f>
        <v>0</v>
      </c>
    </row>
    <row r="2747" spans="1:6">
      <c r="A2747" s="6">
        <f>'Stitching Log'!A2747</f>
        <v>0</v>
      </c>
      <c r="B2747">
        <f>'Stitching Log'!B2747</f>
        <v>0</v>
      </c>
      <c r="C2747">
        <f>'Stitching Log'!C2747</f>
        <v>0</v>
      </c>
      <c r="D2747">
        <f>'Stitching Log'!D2747</f>
        <v>0</v>
      </c>
      <c r="E2747">
        <f>'Stitching Log'!E2747</f>
        <v>0</v>
      </c>
      <c r="F2747">
        <f>'Stitching Log'!F2747</f>
        <v>0</v>
      </c>
    </row>
    <row r="2748" spans="1:6">
      <c r="A2748" s="6">
        <f>'Stitching Log'!A2748</f>
        <v>0</v>
      </c>
      <c r="B2748">
        <f>'Stitching Log'!B2748</f>
        <v>0</v>
      </c>
      <c r="C2748">
        <f>'Stitching Log'!C2748</f>
        <v>0</v>
      </c>
      <c r="D2748">
        <f>'Stitching Log'!D2748</f>
        <v>0</v>
      </c>
      <c r="E2748">
        <f>'Stitching Log'!E2748</f>
        <v>0</v>
      </c>
      <c r="F2748">
        <f>'Stitching Log'!F2748</f>
        <v>0</v>
      </c>
    </row>
    <row r="2749" spans="1:6">
      <c r="A2749" s="6">
        <f>'Stitching Log'!A2749</f>
        <v>0</v>
      </c>
      <c r="B2749">
        <f>'Stitching Log'!B2749</f>
        <v>0</v>
      </c>
      <c r="C2749">
        <f>'Stitching Log'!C2749</f>
        <v>0</v>
      </c>
      <c r="D2749">
        <f>'Stitching Log'!D2749</f>
        <v>0</v>
      </c>
      <c r="E2749">
        <f>'Stitching Log'!E2749</f>
        <v>0</v>
      </c>
      <c r="F2749">
        <f>'Stitching Log'!F2749</f>
        <v>0</v>
      </c>
    </row>
    <row r="2750" spans="1:6">
      <c r="A2750" s="6">
        <f>'Stitching Log'!A2750</f>
        <v>0</v>
      </c>
      <c r="B2750">
        <f>'Stitching Log'!B2750</f>
        <v>0</v>
      </c>
      <c r="C2750">
        <f>'Stitching Log'!C2750</f>
        <v>0</v>
      </c>
      <c r="D2750">
        <f>'Stitching Log'!D2750</f>
        <v>0</v>
      </c>
      <c r="E2750">
        <f>'Stitching Log'!E2750</f>
        <v>0</v>
      </c>
      <c r="F2750">
        <f>'Stitching Log'!F2750</f>
        <v>0</v>
      </c>
    </row>
    <row r="2751" spans="1:6">
      <c r="A2751" s="6">
        <f>'Stitching Log'!A2751</f>
        <v>0</v>
      </c>
      <c r="B2751">
        <f>'Stitching Log'!B2751</f>
        <v>0</v>
      </c>
      <c r="C2751">
        <f>'Stitching Log'!C2751</f>
        <v>0</v>
      </c>
      <c r="D2751">
        <f>'Stitching Log'!D2751</f>
        <v>0</v>
      </c>
      <c r="E2751">
        <f>'Stitching Log'!E2751</f>
        <v>0</v>
      </c>
      <c r="F2751">
        <f>'Stitching Log'!F2751</f>
        <v>0</v>
      </c>
    </row>
    <row r="2752" spans="1:6">
      <c r="A2752" s="6">
        <f>'Stitching Log'!A2752</f>
        <v>0</v>
      </c>
      <c r="B2752">
        <f>'Stitching Log'!B2752</f>
        <v>0</v>
      </c>
      <c r="C2752">
        <f>'Stitching Log'!C2752</f>
        <v>0</v>
      </c>
      <c r="D2752">
        <f>'Stitching Log'!D2752</f>
        <v>0</v>
      </c>
      <c r="E2752">
        <f>'Stitching Log'!E2752</f>
        <v>0</v>
      </c>
      <c r="F2752">
        <f>'Stitching Log'!F2752</f>
        <v>0</v>
      </c>
    </row>
    <row r="2753" spans="1:6">
      <c r="A2753" s="6">
        <f>'Stitching Log'!A2753</f>
        <v>0</v>
      </c>
      <c r="B2753">
        <f>'Stitching Log'!B2753</f>
        <v>0</v>
      </c>
      <c r="C2753">
        <f>'Stitching Log'!C2753</f>
        <v>0</v>
      </c>
      <c r="D2753">
        <f>'Stitching Log'!D2753</f>
        <v>0</v>
      </c>
      <c r="E2753">
        <f>'Stitching Log'!E2753</f>
        <v>0</v>
      </c>
      <c r="F2753">
        <f>'Stitching Log'!F2753</f>
        <v>0</v>
      </c>
    </row>
    <row r="2754" spans="1:6">
      <c r="A2754" s="6">
        <f>'Stitching Log'!A2754</f>
        <v>0</v>
      </c>
      <c r="B2754">
        <f>'Stitching Log'!B2754</f>
        <v>0</v>
      </c>
      <c r="C2754">
        <f>'Stitching Log'!C2754</f>
        <v>0</v>
      </c>
      <c r="D2754">
        <f>'Stitching Log'!D2754</f>
        <v>0</v>
      </c>
      <c r="E2754">
        <f>'Stitching Log'!E2754</f>
        <v>0</v>
      </c>
      <c r="F2754">
        <f>'Stitching Log'!F2754</f>
        <v>0</v>
      </c>
    </row>
    <row r="2755" spans="1:6">
      <c r="A2755" s="6">
        <f>'Stitching Log'!A2755</f>
        <v>0</v>
      </c>
      <c r="B2755">
        <f>'Stitching Log'!B2755</f>
        <v>0</v>
      </c>
      <c r="C2755">
        <f>'Stitching Log'!C2755</f>
        <v>0</v>
      </c>
      <c r="D2755">
        <f>'Stitching Log'!D2755</f>
        <v>0</v>
      </c>
      <c r="E2755">
        <f>'Stitching Log'!E2755</f>
        <v>0</v>
      </c>
      <c r="F2755">
        <f>'Stitching Log'!F2755</f>
        <v>0</v>
      </c>
    </row>
    <row r="2756" spans="1:6">
      <c r="A2756" s="6">
        <f>'Stitching Log'!A2756</f>
        <v>0</v>
      </c>
      <c r="B2756">
        <f>'Stitching Log'!B2756</f>
        <v>0</v>
      </c>
      <c r="C2756">
        <f>'Stitching Log'!C2756</f>
        <v>0</v>
      </c>
      <c r="D2756">
        <f>'Stitching Log'!D2756</f>
        <v>0</v>
      </c>
      <c r="E2756">
        <f>'Stitching Log'!E2756</f>
        <v>0</v>
      </c>
      <c r="F2756">
        <f>'Stitching Log'!F2756</f>
        <v>0</v>
      </c>
    </row>
    <row r="2757" spans="1:6">
      <c r="A2757" s="6">
        <f>'Stitching Log'!A2757</f>
        <v>0</v>
      </c>
      <c r="B2757">
        <f>'Stitching Log'!B2757</f>
        <v>0</v>
      </c>
      <c r="C2757">
        <f>'Stitching Log'!C2757</f>
        <v>0</v>
      </c>
      <c r="D2757">
        <f>'Stitching Log'!D2757</f>
        <v>0</v>
      </c>
      <c r="E2757">
        <f>'Stitching Log'!E2757</f>
        <v>0</v>
      </c>
      <c r="F2757">
        <f>'Stitching Log'!F2757</f>
        <v>0</v>
      </c>
    </row>
    <row r="2758" spans="1:6">
      <c r="A2758" s="6">
        <f>'Stitching Log'!A2758</f>
        <v>0</v>
      </c>
      <c r="B2758">
        <f>'Stitching Log'!B2758</f>
        <v>0</v>
      </c>
      <c r="C2758">
        <f>'Stitching Log'!C2758</f>
        <v>0</v>
      </c>
      <c r="D2758">
        <f>'Stitching Log'!D2758</f>
        <v>0</v>
      </c>
      <c r="E2758">
        <f>'Stitching Log'!E2758</f>
        <v>0</v>
      </c>
      <c r="F2758">
        <f>'Stitching Log'!F2758</f>
        <v>0</v>
      </c>
    </row>
    <row r="2759" spans="1:6">
      <c r="A2759" s="6">
        <f>'Stitching Log'!A2759</f>
        <v>0</v>
      </c>
      <c r="B2759">
        <f>'Stitching Log'!B2759</f>
        <v>0</v>
      </c>
      <c r="C2759">
        <f>'Stitching Log'!C2759</f>
        <v>0</v>
      </c>
      <c r="D2759">
        <f>'Stitching Log'!D2759</f>
        <v>0</v>
      </c>
      <c r="E2759">
        <f>'Stitching Log'!E2759</f>
        <v>0</v>
      </c>
      <c r="F2759">
        <f>'Stitching Log'!F2759</f>
        <v>0</v>
      </c>
    </row>
    <row r="2760" spans="1:6">
      <c r="A2760" s="6">
        <f>'Stitching Log'!A2760</f>
        <v>0</v>
      </c>
      <c r="B2760">
        <f>'Stitching Log'!B2760</f>
        <v>0</v>
      </c>
      <c r="C2760">
        <f>'Stitching Log'!C2760</f>
        <v>0</v>
      </c>
      <c r="D2760">
        <f>'Stitching Log'!D2760</f>
        <v>0</v>
      </c>
      <c r="E2760">
        <f>'Stitching Log'!E2760</f>
        <v>0</v>
      </c>
      <c r="F2760">
        <f>'Stitching Log'!F2760</f>
        <v>0</v>
      </c>
    </row>
    <row r="2761" spans="1:6">
      <c r="A2761" s="6">
        <f>'Stitching Log'!A2761</f>
        <v>0</v>
      </c>
      <c r="B2761">
        <f>'Stitching Log'!B2761</f>
        <v>0</v>
      </c>
      <c r="C2761">
        <f>'Stitching Log'!C2761</f>
        <v>0</v>
      </c>
      <c r="D2761">
        <f>'Stitching Log'!D2761</f>
        <v>0</v>
      </c>
      <c r="E2761">
        <f>'Stitching Log'!E2761</f>
        <v>0</v>
      </c>
      <c r="F2761">
        <f>'Stitching Log'!F2761</f>
        <v>0</v>
      </c>
    </row>
    <row r="2762" spans="1:6">
      <c r="A2762" s="6">
        <f>'Stitching Log'!A2762</f>
        <v>0</v>
      </c>
      <c r="B2762">
        <f>'Stitching Log'!B2762</f>
        <v>0</v>
      </c>
      <c r="C2762">
        <f>'Stitching Log'!C2762</f>
        <v>0</v>
      </c>
      <c r="D2762">
        <f>'Stitching Log'!D2762</f>
        <v>0</v>
      </c>
      <c r="E2762">
        <f>'Stitching Log'!E2762</f>
        <v>0</v>
      </c>
      <c r="F2762">
        <f>'Stitching Log'!F2762</f>
        <v>0</v>
      </c>
    </row>
    <row r="2763" spans="1:6">
      <c r="A2763" s="6">
        <f>'Stitching Log'!A2763</f>
        <v>0</v>
      </c>
      <c r="B2763">
        <f>'Stitching Log'!B2763</f>
        <v>0</v>
      </c>
      <c r="C2763">
        <f>'Stitching Log'!C2763</f>
        <v>0</v>
      </c>
      <c r="D2763">
        <f>'Stitching Log'!D2763</f>
        <v>0</v>
      </c>
      <c r="E2763">
        <f>'Stitching Log'!E2763</f>
        <v>0</v>
      </c>
      <c r="F2763">
        <f>'Stitching Log'!F2763</f>
        <v>0</v>
      </c>
    </row>
    <row r="2764" spans="1:6">
      <c r="A2764" s="6">
        <f>'Stitching Log'!A2764</f>
        <v>0</v>
      </c>
      <c r="B2764">
        <f>'Stitching Log'!B2764</f>
        <v>0</v>
      </c>
      <c r="C2764">
        <f>'Stitching Log'!C2764</f>
        <v>0</v>
      </c>
      <c r="D2764">
        <f>'Stitching Log'!D2764</f>
        <v>0</v>
      </c>
      <c r="E2764">
        <f>'Stitching Log'!E2764</f>
        <v>0</v>
      </c>
      <c r="F2764">
        <f>'Stitching Log'!F2764</f>
        <v>0</v>
      </c>
    </row>
    <row r="2765" spans="1:6">
      <c r="A2765" s="6">
        <f>'Stitching Log'!A2765</f>
        <v>0</v>
      </c>
      <c r="B2765">
        <f>'Stitching Log'!B2765</f>
        <v>0</v>
      </c>
      <c r="C2765">
        <f>'Stitching Log'!C2765</f>
        <v>0</v>
      </c>
      <c r="D2765">
        <f>'Stitching Log'!D2765</f>
        <v>0</v>
      </c>
      <c r="E2765">
        <f>'Stitching Log'!E2765</f>
        <v>0</v>
      </c>
      <c r="F2765">
        <f>'Stitching Log'!F2765</f>
        <v>0</v>
      </c>
    </row>
    <row r="2766" spans="1:6">
      <c r="A2766" s="6">
        <f>'Stitching Log'!A2766</f>
        <v>0</v>
      </c>
      <c r="B2766">
        <f>'Stitching Log'!B2766</f>
        <v>0</v>
      </c>
      <c r="C2766">
        <f>'Stitching Log'!C2766</f>
        <v>0</v>
      </c>
      <c r="D2766">
        <f>'Stitching Log'!D2766</f>
        <v>0</v>
      </c>
      <c r="E2766">
        <f>'Stitching Log'!E2766</f>
        <v>0</v>
      </c>
      <c r="F2766">
        <f>'Stitching Log'!F2766</f>
        <v>0</v>
      </c>
    </row>
    <row r="2767" spans="1:6">
      <c r="A2767" s="6">
        <f>'Stitching Log'!A2767</f>
        <v>0</v>
      </c>
      <c r="B2767">
        <f>'Stitching Log'!B2767</f>
        <v>0</v>
      </c>
      <c r="C2767">
        <f>'Stitching Log'!C2767</f>
        <v>0</v>
      </c>
      <c r="D2767">
        <f>'Stitching Log'!D2767</f>
        <v>0</v>
      </c>
      <c r="E2767">
        <f>'Stitching Log'!E2767</f>
        <v>0</v>
      </c>
      <c r="F2767">
        <f>'Stitching Log'!F2767</f>
        <v>0</v>
      </c>
    </row>
    <row r="2768" spans="1:6">
      <c r="A2768" s="6">
        <f>'Stitching Log'!A2768</f>
        <v>0</v>
      </c>
      <c r="B2768">
        <f>'Stitching Log'!B2768</f>
        <v>0</v>
      </c>
      <c r="C2768">
        <f>'Stitching Log'!C2768</f>
        <v>0</v>
      </c>
      <c r="D2768">
        <f>'Stitching Log'!D2768</f>
        <v>0</v>
      </c>
      <c r="E2768">
        <f>'Stitching Log'!E2768</f>
        <v>0</v>
      </c>
      <c r="F2768">
        <f>'Stitching Log'!F2768</f>
        <v>0</v>
      </c>
    </row>
    <row r="2769" spans="1:6">
      <c r="A2769" s="6">
        <f>'Stitching Log'!A2769</f>
        <v>0</v>
      </c>
      <c r="B2769">
        <f>'Stitching Log'!B2769</f>
        <v>0</v>
      </c>
      <c r="C2769">
        <f>'Stitching Log'!C2769</f>
        <v>0</v>
      </c>
      <c r="D2769">
        <f>'Stitching Log'!D2769</f>
        <v>0</v>
      </c>
      <c r="E2769">
        <f>'Stitching Log'!E2769</f>
        <v>0</v>
      </c>
      <c r="F2769">
        <f>'Stitching Log'!F2769</f>
        <v>0</v>
      </c>
    </row>
    <row r="2770" spans="1:6">
      <c r="A2770" s="6">
        <f>'Stitching Log'!A2770</f>
        <v>0</v>
      </c>
      <c r="B2770">
        <f>'Stitching Log'!B2770</f>
        <v>0</v>
      </c>
      <c r="C2770">
        <f>'Stitching Log'!C2770</f>
        <v>0</v>
      </c>
      <c r="D2770">
        <f>'Stitching Log'!D2770</f>
        <v>0</v>
      </c>
      <c r="E2770">
        <f>'Stitching Log'!E2770</f>
        <v>0</v>
      </c>
      <c r="F2770">
        <f>'Stitching Log'!F2770</f>
        <v>0</v>
      </c>
    </row>
    <row r="2771" spans="1:6">
      <c r="A2771" s="6">
        <f>'Stitching Log'!A2771</f>
        <v>0</v>
      </c>
      <c r="B2771">
        <f>'Stitching Log'!B2771</f>
        <v>0</v>
      </c>
      <c r="C2771">
        <f>'Stitching Log'!C2771</f>
        <v>0</v>
      </c>
      <c r="D2771">
        <f>'Stitching Log'!D2771</f>
        <v>0</v>
      </c>
      <c r="E2771">
        <f>'Stitching Log'!E2771</f>
        <v>0</v>
      </c>
      <c r="F2771">
        <f>'Stitching Log'!F2771</f>
        <v>0</v>
      </c>
    </row>
    <row r="2772" spans="1:6">
      <c r="A2772" s="6">
        <f>'Stitching Log'!A2772</f>
        <v>0</v>
      </c>
      <c r="B2772">
        <f>'Stitching Log'!B2772</f>
        <v>0</v>
      </c>
      <c r="C2772">
        <f>'Stitching Log'!C2772</f>
        <v>0</v>
      </c>
      <c r="D2772">
        <f>'Stitching Log'!D2772</f>
        <v>0</v>
      </c>
      <c r="E2772">
        <f>'Stitching Log'!E2772</f>
        <v>0</v>
      </c>
      <c r="F2772">
        <f>'Stitching Log'!F2772</f>
        <v>0</v>
      </c>
    </row>
    <row r="2773" spans="1:6">
      <c r="A2773" s="6">
        <f>'Stitching Log'!A2773</f>
        <v>0</v>
      </c>
      <c r="B2773">
        <f>'Stitching Log'!B2773</f>
        <v>0</v>
      </c>
      <c r="C2773">
        <f>'Stitching Log'!C2773</f>
        <v>0</v>
      </c>
      <c r="D2773">
        <f>'Stitching Log'!D2773</f>
        <v>0</v>
      </c>
      <c r="E2773">
        <f>'Stitching Log'!E2773</f>
        <v>0</v>
      </c>
      <c r="F2773">
        <f>'Stitching Log'!F2773</f>
        <v>0</v>
      </c>
    </row>
    <row r="2774" spans="1:6">
      <c r="A2774" s="6">
        <f>'Stitching Log'!A2774</f>
        <v>0</v>
      </c>
      <c r="B2774">
        <f>'Stitching Log'!B2774</f>
        <v>0</v>
      </c>
      <c r="C2774">
        <f>'Stitching Log'!C2774</f>
        <v>0</v>
      </c>
      <c r="D2774">
        <f>'Stitching Log'!D2774</f>
        <v>0</v>
      </c>
      <c r="E2774">
        <f>'Stitching Log'!E2774</f>
        <v>0</v>
      </c>
      <c r="F2774">
        <f>'Stitching Log'!F2774</f>
        <v>0</v>
      </c>
    </row>
    <row r="2775" spans="1:6">
      <c r="A2775" s="6">
        <f>'Stitching Log'!A2775</f>
        <v>0</v>
      </c>
      <c r="B2775">
        <f>'Stitching Log'!B2775</f>
        <v>0</v>
      </c>
      <c r="C2775">
        <f>'Stitching Log'!C2775</f>
        <v>0</v>
      </c>
      <c r="D2775">
        <f>'Stitching Log'!D2775</f>
        <v>0</v>
      </c>
      <c r="E2775">
        <f>'Stitching Log'!E2775</f>
        <v>0</v>
      </c>
      <c r="F2775">
        <f>'Stitching Log'!F2775</f>
        <v>0</v>
      </c>
    </row>
    <row r="2776" spans="1:6">
      <c r="A2776" s="6">
        <f>'Stitching Log'!A2776</f>
        <v>0</v>
      </c>
      <c r="B2776">
        <f>'Stitching Log'!B2776</f>
        <v>0</v>
      </c>
      <c r="C2776">
        <f>'Stitching Log'!C2776</f>
        <v>0</v>
      </c>
      <c r="D2776">
        <f>'Stitching Log'!D2776</f>
        <v>0</v>
      </c>
      <c r="E2776">
        <f>'Stitching Log'!E2776</f>
        <v>0</v>
      </c>
      <c r="F2776">
        <f>'Stitching Log'!F2776</f>
        <v>0</v>
      </c>
    </row>
    <row r="2777" spans="1:6">
      <c r="A2777" s="6">
        <f>'Stitching Log'!A2777</f>
        <v>0</v>
      </c>
      <c r="B2777">
        <f>'Stitching Log'!B2777</f>
        <v>0</v>
      </c>
      <c r="C2777">
        <f>'Stitching Log'!C2777</f>
        <v>0</v>
      </c>
      <c r="D2777">
        <f>'Stitching Log'!D2777</f>
        <v>0</v>
      </c>
      <c r="E2777">
        <f>'Stitching Log'!E2777</f>
        <v>0</v>
      </c>
      <c r="F2777">
        <f>'Stitching Log'!F2777</f>
        <v>0</v>
      </c>
    </row>
    <row r="2778" spans="1:6">
      <c r="A2778" s="6">
        <f>'Stitching Log'!A2778</f>
        <v>0</v>
      </c>
      <c r="B2778">
        <f>'Stitching Log'!B2778</f>
        <v>0</v>
      </c>
      <c r="C2778">
        <f>'Stitching Log'!C2778</f>
        <v>0</v>
      </c>
      <c r="D2778">
        <f>'Stitching Log'!D2778</f>
        <v>0</v>
      </c>
      <c r="E2778">
        <f>'Stitching Log'!E2778</f>
        <v>0</v>
      </c>
      <c r="F2778">
        <f>'Stitching Log'!F2778</f>
        <v>0</v>
      </c>
    </row>
    <row r="2779" spans="1:6">
      <c r="A2779" s="6">
        <f>'Stitching Log'!A2779</f>
        <v>0</v>
      </c>
      <c r="B2779">
        <f>'Stitching Log'!B2779</f>
        <v>0</v>
      </c>
      <c r="C2779">
        <f>'Stitching Log'!C2779</f>
        <v>0</v>
      </c>
      <c r="D2779">
        <f>'Stitching Log'!D2779</f>
        <v>0</v>
      </c>
      <c r="E2779">
        <f>'Stitching Log'!E2779</f>
        <v>0</v>
      </c>
      <c r="F2779">
        <f>'Stitching Log'!F2779</f>
        <v>0</v>
      </c>
    </row>
    <row r="2780" spans="1:6">
      <c r="A2780" s="6">
        <f>'Stitching Log'!A2780</f>
        <v>0</v>
      </c>
      <c r="B2780">
        <f>'Stitching Log'!B2780</f>
        <v>0</v>
      </c>
      <c r="C2780">
        <f>'Stitching Log'!C2780</f>
        <v>0</v>
      </c>
      <c r="D2780">
        <f>'Stitching Log'!D2780</f>
        <v>0</v>
      </c>
      <c r="E2780">
        <f>'Stitching Log'!E2780</f>
        <v>0</v>
      </c>
      <c r="F2780">
        <f>'Stitching Log'!F2780</f>
        <v>0</v>
      </c>
    </row>
    <row r="2781" spans="1:6">
      <c r="A2781" s="6">
        <f>'Stitching Log'!A2781</f>
        <v>0</v>
      </c>
      <c r="B2781">
        <f>'Stitching Log'!B2781</f>
        <v>0</v>
      </c>
      <c r="C2781">
        <f>'Stitching Log'!C2781</f>
        <v>0</v>
      </c>
      <c r="D2781">
        <f>'Stitching Log'!D2781</f>
        <v>0</v>
      </c>
      <c r="E2781">
        <f>'Stitching Log'!E2781</f>
        <v>0</v>
      </c>
      <c r="F2781">
        <f>'Stitching Log'!F2781</f>
        <v>0</v>
      </c>
    </row>
    <row r="2782" spans="1:6">
      <c r="A2782" s="6">
        <f>'Stitching Log'!A2782</f>
        <v>0</v>
      </c>
      <c r="B2782">
        <f>'Stitching Log'!B2782</f>
        <v>0</v>
      </c>
      <c r="C2782">
        <f>'Stitching Log'!C2782</f>
        <v>0</v>
      </c>
      <c r="D2782">
        <f>'Stitching Log'!D2782</f>
        <v>0</v>
      </c>
      <c r="E2782">
        <f>'Stitching Log'!E2782</f>
        <v>0</v>
      </c>
      <c r="F2782">
        <f>'Stitching Log'!F2782</f>
        <v>0</v>
      </c>
    </row>
    <row r="2783" spans="1:6">
      <c r="A2783" s="6">
        <f>'Stitching Log'!A2783</f>
        <v>0</v>
      </c>
      <c r="B2783">
        <f>'Stitching Log'!B2783</f>
        <v>0</v>
      </c>
      <c r="C2783">
        <f>'Stitching Log'!C2783</f>
        <v>0</v>
      </c>
      <c r="D2783">
        <f>'Stitching Log'!D2783</f>
        <v>0</v>
      </c>
      <c r="E2783">
        <f>'Stitching Log'!E2783</f>
        <v>0</v>
      </c>
      <c r="F2783">
        <f>'Stitching Log'!F2783</f>
        <v>0</v>
      </c>
    </row>
    <row r="2784" spans="1:6">
      <c r="A2784" s="6">
        <f>'Stitching Log'!A2784</f>
        <v>0</v>
      </c>
      <c r="B2784">
        <f>'Stitching Log'!B2784</f>
        <v>0</v>
      </c>
      <c r="C2784">
        <f>'Stitching Log'!C2784</f>
        <v>0</v>
      </c>
      <c r="D2784">
        <f>'Stitching Log'!D2784</f>
        <v>0</v>
      </c>
      <c r="E2784">
        <f>'Stitching Log'!E2784</f>
        <v>0</v>
      </c>
      <c r="F2784">
        <f>'Stitching Log'!F2784</f>
        <v>0</v>
      </c>
    </row>
    <row r="2785" spans="1:6">
      <c r="A2785" s="6">
        <f>'Stitching Log'!A2785</f>
        <v>0</v>
      </c>
      <c r="B2785">
        <f>'Stitching Log'!B2785</f>
        <v>0</v>
      </c>
      <c r="C2785">
        <f>'Stitching Log'!C2785</f>
        <v>0</v>
      </c>
      <c r="D2785">
        <f>'Stitching Log'!D2785</f>
        <v>0</v>
      </c>
      <c r="E2785">
        <f>'Stitching Log'!E2785</f>
        <v>0</v>
      </c>
      <c r="F2785">
        <f>'Stitching Log'!F2785</f>
        <v>0</v>
      </c>
    </row>
    <row r="2786" spans="1:6">
      <c r="A2786" s="6">
        <f>'Stitching Log'!A2786</f>
        <v>0</v>
      </c>
      <c r="B2786">
        <f>'Stitching Log'!B2786</f>
        <v>0</v>
      </c>
      <c r="C2786">
        <f>'Stitching Log'!C2786</f>
        <v>0</v>
      </c>
      <c r="D2786">
        <f>'Stitching Log'!D2786</f>
        <v>0</v>
      </c>
      <c r="E2786">
        <f>'Stitching Log'!E2786</f>
        <v>0</v>
      </c>
      <c r="F2786">
        <f>'Stitching Log'!F2786</f>
        <v>0</v>
      </c>
    </row>
    <row r="2787" spans="1:6">
      <c r="A2787" s="6">
        <f>'Stitching Log'!A2787</f>
        <v>0</v>
      </c>
      <c r="B2787">
        <f>'Stitching Log'!B2787</f>
        <v>0</v>
      </c>
      <c r="C2787">
        <f>'Stitching Log'!C2787</f>
        <v>0</v>
      </c>
      <c r="D2787">
        <f>'Stitching Log'!D2787</f>
        <v>0</v>
      </c>
      <c r="E2787">
        <f>'Stitching Log'!E2787</f>
        <v>0</v>
      </c>
      <c r="F2787">
        <f>'Stitching Log'!F2787</f>
        <v>0</v>
      </c>
    </row>
    <row r="2788" spans="1:6">
      <c r="A2788" s="6">
        <f>'Stitching Log'!A2788</f>
        <v>0</v>
      </c>
      <c r="B2788">
        <f>'Stitching Log'!B2788</f>
        <v>0</v>
      </c>
      <c r="C2788">
        <f>'Stitching Log'!C2788</f>
        <v>0</v>
      </c>
      <c r="D2788">
        <f>'Stitching Log'!D2788</f>
        <v>0</v>
      </c>
      <c r="E2788">
        <f>'Stitching Log'!E2788</f>
        <v>0</v>
      </c>
      <c r="F2788">
        <f>'Stitching Log'!F2788</f>
        <v>0</v>
      </c>
    </row>
    <row r="2789" spans="1:6">
      <c r="A2789" s="6">
        <f>'Stitching Log'!A2789</f>
        <v>0</v>
      </c>
      <c r="B2789">
        <f>'Stitching Log'!B2789</f>
        <v>0</v>
      </c>
      <c r="C2789">
        <f>'Stitching Log'!C2789</f>
        <v>0</v>
      </c>
      <c r="D2789">
        <f>'Stitching Log'!D2789</f>
        <v>0</v>
      </c>
      <c r="E2789">
        <f>'Stitching Log'!E2789</f>
        <v>0</v>
      </c>
      <c r="F2789">
        <f>'Stitching Log'!F2789</f>
        <v>0</v>
      </c>
    </row>
    <row r="2790" spans="1:6">
      <c r="A2790" s="6">
        <f>'Stitching Log'!A2790</f>
        <v>0</v>
      </c>
      <c r="B2790">
        <f>'Stitching Log'!B2790</f>
        <v>0</v>
      </c>
      <c r="C2790">
        <f>'Stitching Log'!C2790</f>
        <v>0</v>
      </c>
      <c r="D2790">
        <f>'Stitching Log'!D2790</f>
        <v>0</v>
      </c>
      <c r="E2790">
        <f>'Stitching Log'!E2790</f>
        <v>0</v>
      </c>
      <c r="F2790">
        <f>'Stitching Log'!F2790</f>
        <v>0</v>
      </c>
    </row>
    <row r="2791" spans="1:6">
      <c r="A2791" s="6">
        <f>'Stitching Log'!A2791</f>
        <v>0</v>
      </c>
      <c r="B2791">
        <f>'Stitching Log'!B2791</f>
        <v>0</v>
      </c>
      <c r="C2791">
        <f>'Stitching Log'!C2791</f>
        <v>0</v>
      </c>
      <c r="D2791">
        <f>'Stitching Log'!D2791</f>
        <v>0</v>
      </c>
      <c r="E2791">
        <f>'Stitching Log'!E2791</f>
        <v>0</v>
      </c>
      <c r="F2791">
        <f>'Stitching Log'!F2791</f>
        <v>0</v>
      </c>
    </row>
    <row r="2792" spans="1:6">
      <c r="A2792" s="6">
        <f>'Stitching Log'!A2792</f>
        <v>0</v>
      </c>
      <c r="B2792">
        <f>'Stitching Log'!B2792</f>
        <v>0</v>
      </c>
      <c r="C2792">
        <f>'Stitching Log'!C2792</f>
        <v>0</v>
      </c>
      <c r="D2792">
        <f>'Stitching Log'!D2792</f>
        <v>0</v>
      </c>
      <c r="E2792">
        <f>'Stitching Log'!E2792</f>
        <v>0</v>
      </c>
      <c r="F2792">
        <f>'Stitching Log'!F2792</f>
        <v>0</v>
      </c>
    </row>
    <row r="2793" spans="1:6">
      <c r="A2793" s="6">
        <f>'Stitching Log'!A2793</f>
        <v>0</v>
      </c>
      <c r="B2793">
        <f>'Stitching Log'!B2793</f>
        <v>0</v>
      </c>
      <c r="C2793">
        <f>'Stitching Log'!C2793</f>
        <v>0</v>
      </c>
      <c r="D2793">
        <f>'Stitching Log'!D2793</f>
        <v>0</v>
      </c>
      <c r="E2793">
        <f>'Stitching Log'!E2793</f>
        <v>0</v>
      </c>
      <c r="F2793">
        <f>'Stitching Log'!F2793</f>
        <v>0</v>
      </c>
    </row>
    <row r="2794" spans="1:6">
      <c r="A2794" s="6">
        <f>'Stitching Log'!A2794</f>
        <v>0</v>
      </c>
      <c r="B2794">
        <f>'Stitching Log'!B2794</f>
        <v>0</v>
      </c>
      <c r="C2794">
        <f>'Stitching Log'!C2794</f>
        <v>0</v>
      </c>
      <c r="D2794">
        <f>'Stitching Log'!D2794</f>
        <v>0</v>
      </c>
      <c r="E2794">
        <f>'Stitching Log'!E2794</f>
        <v>0</v>
      </c>
      <c r="F2794">
        <f>'Stitching Log'!F2794</f>
        <v>0</v>
      </c>
    </row>
    <row r="2795" spans="1:6">
      <c r="A2795" s="6">
        <f>'Stitching Log'!A2795</f>
        <v>0</v>
      </c>
      <c r="B2795">
        <f>'Stitching Log'!B2795</f>
        <v>0</v>
      </c>
      <c r="C2795">
        <f>'Stitching Log'!C2795</f>
        <v>0</v>
      </c>
      <c r="D2795">
        <f>'Stitching Log'!D2795</f>
        <v>0</v>
      </c>
      <c r="E2795">
        <f>'Stitching Log'!E2795</f>
        <v>0</v>
      </c>
      <c r="F2795">
        <f>'Stitching Log'!F2795</f>
        <v>0</v>
      </c>
    </row>
    <row r="2796" spans="1:6">
      <c r="A2796" s="6">
        <f>'Stitching Log'!A2796</f>
        <v>0</v>
      </c>
      <c r="B2796">
        <f>'Stitching Log'!B2796</f>
        <v>0</v>
      </c>
      <c r="C2796">
        <f>'Stitching Log'!C2796</f>
        <v>0</v>
      </c>
      <c r="D2796">
        <f>'Stitching Log'!D2796</f>
        <v>0</v>
      </c>
      <c r="E2796">
        <f>'Stitching Log'!E2796</f>
        <v>0</v>
      </c>
      <c r="F2796">
        <f>'Stitching Log'!F2796</f>
        <v>0</v>
      </c>
    </row>
    <row r="2797" spans="1:6">
      <c r="A2797" s="6">
        <f>'Stitching Log'!A2797</f>
        <v>0</v>
      </c>
      <c r="B2797">
        <f>'Stitching Log'!B2797</f>
        <v>0</v>
      </c>
      <c r="C2797">
        <f>'Stitching Log'!C2797</f>
        <v>0</v>
      </c>
      <c r="D2797">
        <f>'Stitching Log'!D2797</f>
        <v>0</v>
      </c>
      <c r="E2797">
        <f>'Stitching Log'!E2797</f>
        <v>0</v>
      </c>
      <c r="F2797">
        <f>'Stitching Log'!F2797</f>
        <v>0</v>
      </c>
    </row>
    <row r="2798" spans="1:6">
      <c r="A2798" s="6">
        <f>'Stitching Log'!A2798</f>
        <v>0</v>
      </c>
      <c r="B2798">
        <f>'Stitching Log'!B2798</f>
        <v>0</v>
      </c>
      <c r="C2798">
        <f>'Stitching Log'!C2798</f>
        <v>0</v>
      </c>
      <c r="D2798">
        <f>'Stitching Log'!D2798</f>
        <v>0</v>
      </c>
      <c r="E2798">
        <f>'Stitching Log'!E2798</f>
        <v>0</v>
      </c>
      <c r="F2798">
        <f>'Stitching Log'!F2798</f>
        <v>0</v>
      </c>
    </row>
    <row r="2799" spans="1:6">
      <c r="A2799" s="6">
        <f>'Stitching Log'!A2799</f>
        <v>0</v>
      </c>
      <c r="B2799">
        <f>'Stitching Log'!B2799</f>
        <v>0</v>
      </c>
      <c r="C2799">
        <f>'Stitching Log'!C2799</f>
        <v>0</v>
      </c>
      <c r="D2799">
        <f>'Stitching Log'!D2799</f>
        <v>0</v>
      </c>
      <c r="E2799">
        <f>'Stitching Log'!E2799</f>
        <v>0</v>
      </c>
      <c r="F2799">
        <f>'Stitching Log'!F2799</f>
        <v>0</v>
      </c>
    </row>
    <row r="2800" spans="1:6">
      <c r="A2800" s="6">
        <f>'Stitching Log'!A2800</f>
        <v>0</v>
      </c>
      <c r="B2800">
        <f>'Stitching Log'!B2800</f>
        <v>0</v>
      </c>
      <c r="C2800">
        <f>'Stitching Log'!C2800</f>
        <v>0</v>
      </c>
      <c r="D2800">
        <f>'Stitching Log'!D2800</f>
        <v>0</v>
      </c>
      <c r="E2800">
        <f>'Stitching Log'!E2800</f>
        <v>0</v>
      </c>
      <c r="F2800">
        <f>'Stitching Log'!F2800</f>
        <v>0</v>
      </c>
    </row>
    <row r="2801" spans="1:6">
      <c r="A2801" s="6">
        <f>'Stitching Log'!A2801</f>
        <v>0</v>
      </c>
      <c r="B2801">
        <f>'Stitching Log'!B2801</f>
        <v>0</v>
      </c>
      <c r="C2801">
        <f>'Stitching Log'!C2801</f>
        <v>0</v>
      </c>
      <c r="D2801">
        <f>'Stitching Log'!D2801</f>
        <v>0</v>
      </c>
      <c r="E2801">
        <f>'Stitching Log'!E2801</f>
        <v>0</v>
      </c>
      <c r="F2801">
        <f>'Stitching Log'!F2801</f>
        <v>0</v>
      </c>
    </row>
    <row r="2802" spans="1:6">
      <c r="A2802" s="6">
        <f>'Stitching Log'!A2802</f>
        <v>0</v>
      </c>
      <c r="B2802">
        <f>'Stitching Log'!B2802</f>
        <v>0</v>
      </c>
      <c r="C2802">
        <f>'Stitching Log'!C2802</f>
        <v>0</v>
      </c>
      <c r="D2802">
        <f>'Stitching Log'!D2802</f>
        <v>0</v>
      </c>
      <c r="E2802">
        <f>'Stitching Log'!E2802</f>
        <v>0</v>
      </c>
      <c r="F2802">
        <f>'Stitching Log'!F2802</f>
        <v>0</v>
      </c>
    </row>
    <row r="2803" spans="1:6">
      <c r="A2803" s="6">
        <f>'Stitching Log'!A2803</f>
        <v>0</v>
      </c>
      <c r="B2803">
        <f>'Stitching Log'!B2803</f>
        <v>0</v>
      </c>
      <c r="C2803">
        <f>'Stitching Log'!C2803</f>
        <v>0</v>
      </c>
      <c r="D2803">
        <f>'Stitching Log'!D2803</f>
        <v>0</v>
      </c>
      <c r="E2803">
        <f>'Stitching Log'!E2803</f>
        <v>0</v>
      </c>
      <c r="F2803">
        <f>'Stitching Log'!F2803</f>
        <v>0</v>
      </c>
    </row>
    <row r="2804" spans="1:6">
      <c r="A2804" s="6">
        <f>'Stitching Log'!A2804</f>
        <v>0</v>
      </c>
      <c r="B2804">
        <f>'Stitching Log'!B2804</f>
        <v>0</v>
      </c>
      <c r="C2804">
        <f>'Stitching Log'!C2804</f>
        <v>0</v>
      </c>
      <c r="D2804">
        <f>'Stitching Log'!D2804</f>
        <v>0</v>
      </c>
      <c r="E2804">
        <f>'Stitching Log'!E2804</f>
        <v>0</v>
      </c>
      <c r="F2804">
        <f>'Stitching Log'!F2804</f>
        <v>0</v>
      </c>
    </row>
    <row r="2805" spans="1:6">
      <c r="A2805" s="6">
        <f>'Stitching Log'!A2805</f>
        <v>0</v>
      </c>
      <c r="B2805">
        <f>'Stitching Log'!B2805</f>
        <v>0</v>
      </c>
      <c r="C2805">
        <f>'Stitching Log'!C2805</f>
        <v>0</v>
      </c>
      <c r="D2805">
        <f>'Stitching Log'!D2805</f>
        <v>0</v>
      </c>
      <c r="E2805">
        <f>'Stitching Log'!E2805</f>
        <v>0</v>
      </c>
      <c r="F2805">
        <f>'Stitching Log'!F2805</f>
        <v>0</v>
      </c>
    </row>
    <row r="2806" spans="1:6">
      <c r="A2806" s="6">
        <f>'Stitching Log'!A2806</f>
        <v>0</v>
      </c>
      <c r="B2806">
        <f>'Stitching Log'!B2806</f>
        <v>0</v>
      </c>
      <c r="C2806">
        <f>'Stitching Log'!C2806</f>
        <v>0</v>
      </c>
      <c r="D2806">
        <f>'Stitching Log'!D2806</f>
        <v>0</v>
      </c>
      <c r="E2806">
        <f>'Stitching Log'!E2806</f>
        <v>0</v>
      </c>
      <c r="F2806">
        <f>'Stitching Log'!F2806</f>
        <v>0</v>
      </c>
    </row>
    <row r="2807" spans="1:6">
      <c r="A2807" s="6">
        <f>'Stitching Log'!A2807</f>
        <v>0</v>
      </c>
      <c r="B2807">
        <f>'Stitching Log'!B2807</f>
        <v>0</v>
      </c>
      <c r="C2807">
        <f>'Stitching Log'!C2807</f>
        <v>0</v>
      </c>
      <c r="D2807">
        <f>'Stitching Log'!D2807</f>
        <v>0</v>
      </c>
      <c r="E2807">
        <f>'Stitching Log'!E2807</f>
        <v>0</v>
      </c>
      <c r="F2807">
        <f>'Stitching Log'!F2807</f>
        <v>0</v>
      </c>
    </row>
    <row r="2808" spans="1:6">
      <c r="A2808" s="6">
        <f>'Stitching Log'!A2808</f>
        <v>0</v>
      </c>
      <c r="B2808">
        <f>'Stitching Log'!B2808</f>
        <v>0</v>
      </c>
      <c r="C2808">
        <f>'Stitching Log'!C2808</f>
        <v>0</v>
      </c>
      <c r="D2808">
        <f>'Stitching Log'!D2808</f>
        <v>0</v>
      </c>
      <c r="E2808">
        <f>'Stitching Log'!E2808</f>
        <v>0</v>
      </c>
      <c r="F2808">
        <f>'Stitching Log'!F2808</f>
        <v>0</v>
      </c>
    </row>
    <row r="2809" spans="1:6">
      <c r="A2809" s="6">
        <f>'Stitching Log'!A2809</f>
        <v>0</v>
      </c>
      <c r="B2809">
        <f>'Stitching Log'!B2809</f>
        <v>0</v>
      </c>
      <c r="C2809">
        <f>'Stitching Log'!C2809</f>
        <v>0</v>
      </c>
      <c r="D2809">
        <f>'Stitching Log'!D2809</f>
        <v>0</v>
      </c>
      <c r="E2809">
        <f>'Stitching Log'!E2809</f>
        <v>0</v>
      </c>
      <c r="F2809">
        <f>'Stitching Log'!F2809</f>
        <v>0</v>
      </c>
    </row>
    <row r="2810" spans="1:6">
      <c r="A2810" s="6">
        <f>'Stitching Log'!A2810</f>
        <v>0</v>
      </c>
      <c r="B2810">
        <f>'Stitching Log'!B2810</f>
        <v>0</v>
      </c>
      <c r="C2810">
        <f>'Stitching Log'!C2810</f>
        <v>0</v>
      </c>
      <c r="D2810">
        <f>'Stitching Log'!D2810</f>
        <v>0</v>
      </c>
      <c r="E2810">
        <f>'Stitching Log'!E2810</f>
        <v>0</v>
      </c>
      <c r="F2810">
        <f>'Stitching Log'!F2810</f>
        <v>0</v>
      </c>
    </row>
    <row r="2811" spans="1:6">
      <c r="A2811" s="6">
        <f>'Stitching Log'!A2811</f>
        <v>0</v>
      </c>
      <c r="B2811">
        <f>'Stitching Log'!B2811</f>
        <v>0</v>
      </c>
      <c r="C2811">
        <f>'Stitching Log'!C2811</f>
        <v>0</v>
      </c>
      <c r="D2811">
        <f>'Stitching Log'!D2811</f>
        <v>0</v>
      </c>
      <c r="E2811">
        <f>'Stitching Log'!E2811</f>
        <v>0</v>
      </c>
      <c r="F2811">
        <f>'Stitching Log'!F2811</f>
        <v>0</v>
      </c>
    </row>
    <row r="2812" spans="1:6">
      <c r="A2812" s="6">
        <f>'Stitching Log'!A2812</f>
        <v>0</v>
      </c>
      <c r="B2812">
        <f>'Stitching Log'!B2812</f>
        <v>0</v>
      </c>
      <c r="C2812">
        <f>'Stitching Log'!C2812</f>
        <v>0</v>
      </c>
      <c r="D2812">
        <f>'Stitching Log'!D2812</f>
        <v>0</v>
      </c>
      <c r="E2812">
        <f>'Stitching Log'!E2812</f>
        <v>0</v>
      </c>
      <c r="F2812">
        <f>'Stitching Log'!F2812</f>
        <v>0</v>
      </c>
    </row>
    <row r="2813" spans="1:6">
      <c r="A2813" s="6">
        <f>'Stitching Log'!A2813</f>
        <v>0</v>
      </c>
      <c r="B2813">
        <f>'Stitching Log'!B2813</f>
        <v>0</v>
      </c>
      <c r="C2813">
        <f>'Stitching Log'!C2813</f>
        <v>0</v>
      </c>
      <c r="D2813">
        <f>'Stitching Log'!D2813</f>
        <v>0</v>
      </c>
      <c r="E2813">
        <f>'Stitching Log'!E2813</f>
        <v>0</v>
      </c>
      <c r="F2813">
        <f>'Stitching Log'!F2813</f>
        <v>0</v>
      </c>
    </row>
    <row r="2814" spans="1:6">
      <c r="A2814" s="6">
        <f>'Stitching Log'!A2814</f>
        <v>0</v>
      </c>
      <c r="B2814">
        <f>'Stitching Log'!B2814</f>
        <v>0</v>
      </c>
      <c r="C2814">
        <f>'Stitching Log'!C2814</f>
        <v>0</v>
      </c>
      <c r="D2814">
        <f>'Stitching Log'!D2814</f>
        <v>0</v>
      </c>
      <c r="E2814">
        <f>'Stitching Log'!E2814</f>
        <v>0</v>
      </c>
      <c r="F2814">
        <f>'Stitching Log'!F2814</f>
        <v>0</v>
      </c>
    </row>
    <row r="2815" spans="1:6">
      <c r="A2815" s="6">
        <f>'Stitching Log'!A2815</f>
        <v>0</v>
      </c>
      <c r="B2815">
        <f>'Stitching Log'!B2815</f>
        <v>0</v>
      </c>
      <c r="C2815">
        <f>'Stitching Log'!C2815</f>
        <v>0</v>
      </c>
      <c r="D2815">
        <f>'Stitching Log'!D2815</f>
        <v>0</v>
      </c>
      <c r="E2815">
        <f>'Stitching Log'!E2815</f>
        <v>0</v>
      </c>
      <c r="F2815">
        <f>'Stitching Log'!F2815</f>
        <v>0</v>
      </c>
    </row>
    <row r="2816" spans="1:6">
      <c r="A2816" s="6">
        <f>'Stitching Log'!A2816</f>
        <v>0</v>
      </c>
      <c r="B2816">
        <f>'Stitching Log'!B2816</f>
        <v>0</v>
      </c>
      <c r="C2816">
        <f>'Stitching Log'!C2816</f>
        <v>0</v>
      </c>
      <c r="D2816">
        <f>'Stitching Log'!D2816</f>
        <v>0</v>
      </c>
      <c r="E2816">
        <f>'Stitching Log'!E2816</f>
        <v>0</v>
      </c>
      <c r="F2816">
        <f>'Stitching Log'!F2816</f>
        <v>0</v>
      </c>
    </row>
    <row r="2817" spans="1:6">
      <c r="A2817" s="6">
        <f>'Stitching Log'!A2817</f>
        <v>0</v>
      </c>
      <c r="B2817">
        <f>'Stitching Log'!B2817</f>
        <v>0</v>
      </c>
      <c r="C2817">
        <f>'Stitching Log'!C2817</f>
        <v>0</v>
      </c>
      <c r="D2817">
        <f>'Stitching Log'!D2817</f>
        <v>0</v>
      </c>
      <c r="E2817">
        <f>'Stitching Log'!E2817</f>
        <v>0</v>
      </c>
      <c r="F2817">
        <f>'Stitching Log'!F2817</f>
        <v>0</v>
      </c>
    </row>
    <row r="2818" spans="1:6">
      <c r="A2818" s="6">
        <f>'Stitching Log'!A2818</f>
        <v>0</v>
      </c>
      <c r="B2818">
        <f>'Stitching Log'!B2818</f>
        <v>0</v>
      </c>
      <c r="C2818">
        <f>'Stitching Log'!C2818</f>
        <v>0</v>
      </c>
      <c r="D2818">
        <f>'Stitching Log'!D2818</f>
        <v>0</v>
      </c>
      <c r="E2818">
        <f>'Stitching Log'!E2818</f>
        <v>0</v>
      </c>
      <c r="F2818">
        <f>'Stitching Log'!F2818</f>
        <v>0</v>
      </c>
    </row>
    <row r="2819" spans="1:6">
      <c r="A2819" s="6">
        <f>'Stitching Log'!A2819</f>
        <v>0</v>
      </c>
      <c r="B2819">
        <f>'Stitching Log'!B2819</f>
        <v>0</v>
      </c>
      <c r="C2819">
        <f>'Stitching Log'!C2819</f>
        <v>0</v>
      </c>
      <c r="D2819">
        <f>'Stitching Log'!D2819</f>
        <v>0</v>
      </c>
      <c r="E2819">
        <f>'Stitching Log'!E2819</f>
        <v>0</v>
      </c>
      <c r="F2819">
        <f>'Stitching Log'!F2819</f>
        <v>0</v>
      </c>
    </row>
    <row r="2820" spans="1:6">
      <c r="A2820" s="6">
        <f>'Stitching Log'!A2820</f>
        <v>0</v>
      </c>
      <c r="B2820">
        <f>'Stitching Log'!B2820</f>
        <v>0</v>
      </c>
      <c r="C2820">
        <f>'Stitching Log'!C2820</f>
        <v>0</v>
      </c>
      <c r="D2820">
        <f>'Stitching Log'!D2820</f>
        <v>0</v>
      </c>
      <c r="E2820">
        <f>'Stitching Log'!E2820</f>
        <v>0</v>
      </c>
      <c r="F2820">
        <f>'Stitching Log'!F2820</f>
        <v>0</v>
      </c>
    </row>
    <row r="2821" spans="1:6">
      <c r="A2821" s="6">
        <f>'Stitching Log'!A2821</f>
        <v>0</v>
      </c>
      <c r="B2821">
        <f>'Stitching Log'!B2821</f>
        <v>0</v>
      </c>
      <c r="C2821">
        <f>'Stitching Log'!C2821</f>
        <v>0</v>
      </c>
      <c r="D2821">
        <f>'Stitching Log'!D2821</f>
        <v>0</v>
      </c>
      <c r="E2821">
        <f>'Stitching Log'!E2821</f>
        <v>0</v>
      </c>
      <c r="F2821">
        <f>'Stitching Log'!F2821</f>
        <v>0</v>
      </c>
    </row>
    <row r="2822" spans="1:6">
      <c r="A2822" s="6">
        <f>'Stitching Log'!A2822</f>
        <v>0</v>
      </c>
      <c r="B2822">
        <f>'Stitching Log'!B2822</f>
        <v>0</v>
      </c>
      <c r="C2822">
        <f>'Stitching Log'!C2822</f>
        <v>0</v>
      </c>
      <c r="D2822">
        <f>'Stitching Log'!D2822</f>
        <v>0</v>
      </c>
      <c r="E2822">
        <f>'Stitching Log'!E2822</f>
        <v>0</v>
      </c>
      <c r="F2822">
        <f>'Stitching Log'!F2822</f>
        <v>0</v>
      </c>
    </row>
    <row r="2823" spans="1:6">
      <c r="A2823" s="6">
        <f>'Stitching Log'!A2823</f>
        <v>0</v>
      </c>
      <c r="B2823">
        <f>'Stitching Log'!B2823</f>
        <v>0</v>
      </c>
      <c r="C2823">
        <f>'Stitching Log'!C2823</f>
        <v>0</v>
      </c>
      <c r="D2823">
        <f>'Stitching Log'!D2823</f>
        <v>0</v>
      </c>
      <c r="E2823">
        <f>'Stitching Log'!E2823</f>
        <v>0</v>
      </c>
      <c r="F2823">
        <f>'Stitching Log'!F2823</f>
        <v>0</v>
      </c>
    </row>
    <row r="2824" spans="1:6">
      <c r="A2824" s="6">
        <f>'Stitching Log'!A2824</f>
        <v>0</v>
      </c>
      <c r="B2824">
        <f>'Stitching Log'!B2824</f>
        <v>0</v>
      </c>
      <c r="C2824">
        <f>'Stitching Log'!C2824</f>
        <v>0</v>
      </c>
      <c r="D2824">
        <f>'Stitching Log'!D2824</f>
        <v>0</v>
      </c>
      <c r="E2824">
        <f>'Stitching Log'!E2824</f>
        <v>0</v>
      </c>
      <c r="F2824">
        <f>'Stitching Log'!F2824</f>
        <v>0</v>
      </c>
    </row>
    <row r="2825" spans="1:6">
      <c r="A2825" s="6">
        <f>'Stitching Log'!A2825</f>
        <v>0</v>
      </c>
      <c r="B2825">
        <f>'Stitching Log'!B2825</f>
        <v>0</v>
      </c>
      <c r="C2825">
        <f>'Stitching Log'!C2825</f>
        <v>0</v>
      </c>
      <c r="D2825">
        <f>'Stitching Log'!D2825</f>
        <v>0</v>
      </c>
      <c r="E2825">
        <f>'Stitching Log'!E2825</f>
        <v>0</v>
      </c>
      <c r="F2825">
        <f>'Stitching Log'!F2825</f>
        <v>0</v>
      </c>
    </row>
    <row r="2826" spans="1:6">
      <c r="A2826" s="6">
        <f>'Stitching Log'!A2826</f>
        <v>0</v>
      </c>
      <c r="B2826">
        <f>'Stitching Log'!B2826</f>
        <v>0</v>
      </c>
      <c r="C2826">
        <f>'Stitching Log'!C2826</f>
        <v>0</v>
      </c>
      <c r="D2826">
        <f>'Stitching Log'!D2826</f>
        <v>0</v>
      </c>
      <c r="E2826">
        <f>'Stitching Log'!E2826</f>
        <v>0</v>
      </c>
      <c r="F2826">
        <f>'Stitching Log'!F2826</f>
        <v>0</v>
      </c>
    </row>
    <row r="2827" spans="1:6">
      <c r="A2827" s="6">
        <f>'Stitching Log'!A2827</f>
        <v>0</v>
      </c>
      <c r="B2827">
        <f>'Stitching Log'!B2827</f>
        <v>0</v>
      </c>
      <c r="C2827">
        <f>'Stitching Log'!C2827</f>
        <v>0</v>
      </c>
      <c r="D2827">
        <f>'Stitching Log'!D2827</f>
        <v>0</v>
      </c>
      <c r="E2827">
        <f>'Stitching Log'!E2827</f>
        <v>0</v>
      </c>
      <c r="F2827">
        <f>'Stitching Log'!F2827</f>
        <v>0</v>
      </c>
    </row>
    <row r="2828" spans="1:6">
      <c r="A2828" s="6">
        <f>'Stitching Log'!A2828</f>
        <v>0</v>
      </c>
      <c r="B2828">
        <f>'Stitching Log'!B2828</f>
        <v>0</v>
      </c>
      <c r="C2828">
        <f>'Stitching Log'!C2828</f>
        <v>0</v>
      </c>
      <c r="D2828">
        <f>'Stitching Log'!D2828</f>
        <v>0</v>
      </c>
      <c r="E2828">
        <f>'Stitching Log'!E2828</f>
        <v>0</v>
      </c>
      <c r="F2828">
        <f>'Stitching Log'!F2828</f>
        <v>0</v>
      </c>
    </row>
    <row r="2829" spans="1:6">
      <c r="A2829" s="6">
        <f>'Stitching Log'!A2829</f>
        <v>0</v>
      </c>
      <c r="B2829">
        <f>'Stitching Log'!B2829</f>
        <v>0</v>
      </c>
      <c r="C2829">
        <f>'Stitching Log'!C2829</f>
        <v>0</v>
      </c>
      <c r="D2829">
        <f>'Stitching Log'!D2829</f>
        <v>0</v>
      </c>
      <c r="E2829">
        <f>'Stitching Log'!E2829</f>
        <v>0</v>
      </c>
      <c r="F2829">
        <f>'Stitching Log'!F2829</f>
        <v>0</v>
      </c>
    </row>
    <row r="2830" spans="1:6">
      <c r="A2830" s="6">
        <f>'Stitching Log'!A2830</f>
        <v>0</v>
      </c>
      <c r="B2830">
        <f>'Stitching Log'!B2830</f>
        <v>0</v>
      </c>
      <c r="C2830">
        <f>'Stitching Log'!C2830</f>
        <v>0</v>
      </c>
      <c r="D2830">
        <f>'Stitching Log'!D2830</f>
        <v>0</v>
      </c>
      <c r="E2830">
        <f>'Stitching Log'!E2830</f>
        <v>0</v>
      </c>
      <c r="F2830">
        <f>'Stitching Log'!F2830</f>
        <v>0</v>
      </c>
    </row>
    <row r="2831" spans="1:6">
      <c r="A2831" s="6">
        <f>'Stitching Log'!A2831</f>
        <v>0</v>
      </c>
      <c r="B2831">
        <f>'Stitching Log'!B2831</f>
        <v>0</v>
      </c>
      <c r="C2831">
        <f>'Stitching Log'!C2831</f>
        <v>0</v>
      </c>
      <c r="D2831">
        <f>'Stitching Log'!D2831</f>
        <v>0</v>
      </c>
      <c r="E2831">
        <f>'Stitching Log'!E2831</f>
        <v>0</v>
      </c>
      <c r="F2831">
        <f>'Stitching Log'!F2831</f>
        <v>0</v>
      </c>
    </row>
    <row r="2832" spans="1:6">
      <c r="A2832" s="6">
        <f>'Stitching Log'!A2832</f>
        <v>0</v>
      </c>
      <c r="B2832">
        <f>'Stitching Log'!B2832</f>
        <v>0</v>
      </c>
      <c r="C2832">
        <f>'Stitching Log'!C2832</f>
        <v>0</v>
      </c>
      <c r="D2832">
        <f>'Stitching Log'!D2832</f>
        <v>0</v>
      </c>
      <c r="E2832">
        <f>'Stitching Log'!E2832</f>
        <v>0</v>
      </c>
      <c r="F2832">
        <f>'Stitching Log'!F2832</f>
        <v>0</v>
      </c>
    </row>
    <row r="2833" spans="1:6">
      <c r="A2833" s="6">
        <f>'Stitching Log'!A2833</f>
        <v>0</v>
      </c>
      <c r="B2833">
        <f>'Stitching Log'!B2833</f>
        <v>0</v>
      </c>
      <c r="C2833">
        <f>'Stitching Log'!C2833</f>
        <v>0</v>
      </c>
      <c r="D2833">
        <f>'Stitching Log'!D2833</f>
        <v>0</v>
      </c>
      <c r="E2833">
        <f>'Stitching Log'!E2833</f>
        <v>0</v>
      </c>
      <c r="F2833">
        <f>'Stitching Log'!F2833</f>
        <v>0</v>
      </c>
    </row>
    <row r="2834" spans="1:6">
      <c r="A2834" s="6">
        <f>'Stitching Log'!A2834</f>
        <v>0</v>
      </c>
      <c r="B2834">
        <f>'Stitching Log'!B2834</f>
        <v>0</v>
      </c>
      <c r="C2834">
        <f>'Stitching Log'!C2834</f>
        <v>0</v>
      </c>
      <c r="D2834">
        <f>'Stitching Log'!D2834</f>
        <v>0</v>
      </c>
      <c r="E2834">
        <f>'Stitching Log'!E2834</f>
        <v>0</v>
      </c>
      <c r="F2834">
        <f>'Stitching Log'!F2834</f>
        <v>0</v>
      </c>
    </row>
    <row r="2835" spans="1:6">
      <c r="A2835" s="6">
        <f>'Stitching Log'!A2835</f>
        <v>0</v>
      </c>
      <c r="B2835">
        <f>'Stitching Log'!B2835</f>
        <v>0</v>
      </c>
      <c r="C2835">
        <f>'Stitching Log'!C2835</f>
        <v>0</v>
      </c>
      <c r="D2835">
        <f>'Stitching Log'!D2835</f>
        <v>0</v>
      </c>
      <c r="E2835">
        <f>'Stitching Log'!E2835</f>
        <v>0</v>
      </c>
      <c r="F2835">
        <f>'Stitching Log'!F2835</f>
        <v>0</v>
      </c>
    </row>
    <row r="2836" spans="1:6">
      <c r="A2836" s="6">
        <f>'Stitching Log'!A2836</f>
        <v>0</v>
      </c>
      <c r="B2836">
        <f>'Stitching Log'!B2836</f>
        <v>0</v>
      </c>
      <c r="C2836">
        <f>'Stitching Log'!C2836</f>
        <v>0</v>
      </c>
      <c r="D2836">
        <f>'Stitching Log'!D2836</f>
        <v>0</v>
      </c>
      <c r="E2836">
        <f>'Stitching Log'!E2836</f>
        <v>0</v>
      </c>
      <c r="F2836">
        <f>'Stitching Log'!F2836</f>
        <v>0</v>
      </c>
    </row>
    <row r="2837" spans="1:6">
      <c r="A2837" s="6">
        <f>'Stitching Log'!A2837</f>
        <v>0</v>
      </c>
      <c r="B2837">
        <f>'Stitching Log'!B2837</f>
        <v>0</v>
      </c>
      <c r="C2837">
        <f>'Stitching Log'!C2837</f>
        <v>0</v>
      </c>
      <c r="D2837">
        <f>'Stitching Log'!D2837</f>
        <v>0</v>
      </c>
      <c r="E2837">
        <f>'Stitching Log'!E2837</f>
        <v>0</v>
      </c>
      <c r="F2837">
        <f>'Stitching Log'!F2837</f>
        <v>0</v>
      </c>
    </row>
    <row r="2838" spans="1:6">
      <c r="A2838" s="6">
        <f>'Stitching Log'!A2838</f>
        <v>0</v>
      </c>
      <c r="B2838">
        <f>'Stitching Log'!B2838</f>
        <v>0</v>
      </c>
      <c r="C2838">
        <f>'Stitching Log'!C2838</f>
        <v>0</v>
      </c>
      <c r="D2838">
        <f>'Stitching Log'!D2838</f>
        <v>0</v>
      </c>
      <c r="E2838">
        <f>'Stitching Log'!E2838</f>
        <v>0</v>
      </c>
      <c r="F2838">
        <f>'Stitching Log'!F2838</f>
        <v>0</v>
      </c>
    </row>
    <row r="2839" spans="1:6">
      <c r="A2839" s="6">
        <f>'Stitching Log'!A2839</f>
        <v>0</v>
      </c>
      <c r="B2839">
        <f>'Stitching Log'!B2839</f>
        <v>0</v>
      </c>
      <c r="C2839">
        <f>'Stitching Log'!C2839</f>
        <v>0</v>
      </c>
      <c r="D2839">
        <f>'Stitching Log'!D2839</f>
        <v>0</v>
      </c>
      <c r="E2839">
        <f>'Stitching Log'!E2839</f>
        <v>0</v>
      </c>
      <c r="F2839">
        <f>'Stitching Log'!F2839</f>
        <v>0</v>
      </c>
    </row>
    <row r="2840" spans="1:6">
      <c r="A2840" s="6">
        <f>'Stitching Log'!A2840</f>
        <v>0</v>
      </c>
      <c r="B2840">
        <f>'Stitching Log'!B2840</f>
        <v>0</v>
      </c>
      <c r="C2840">
        <f>'Stitching Log'!C2840</f>
        <v>0</v>
      </c>
      <c r="D2840">
        <f>'Stitching Log'!D2840</f>
        <v>0</v>
      </c>
      <c r="E2840">
        <f>'Stitching Log'!E2840</f>
        <v>0</v>
      </c>
      <c r="F2840">
        <f>'Stitching Log'!F2840</f>
        <v>0</v>
      </c>
    </row>
    <row r="2841" spans="1:6">
      <c r="A2841" s="6">
        <f>'Stitching Log'!A2841</f>
        <v>0</v>
      </c>
      <c r="B2841">
        <f>'Stitching Log'!B2841</f>
        <v>0</v>
      </c>
      <c r="C2841">
        <f>'Stitching Log'!C2841</f>
        <v>0</v>
      </c>
      <c r="D2841">
        <f>'Stitching Log'!D2841</f>
        <v>0</v>
      </c>
      <c r="E2841">
        <f>'Stitching Log'!E2841</f>
        <v>0</v>
      </c>
      <c r="F2841">
        <f>'Stitching Log'!F2841</f>
        <v>0</v>
      </c>
    </row>
    <row r="2842" spans="1:6">
      <c r="A2842" s="6">
        <f>'Stitching Log'!A2842</f>
        <v>0</v>
      </c>
      <c r="B2842">
        <f>'Stitching Log'!B2842</f>
        <v>0</v>
      </c>
      <c r="C2842">
        <f>'Stitching Log'!C2842</f>
        <v>0</v>
      </c>
      <c r="D2842">
        <f>'Stitching Log'!D2842</f>
        <v>0</v>
      </c>
      <c r="E2842">
        <f>'Stitching Log'!E2842</f>
        <v>0</v>
      </c>
      <c r="F2842">
        <f>'Stitching Log'!F2842</f>
        <v>0</v>
      </c>
    </row>
    <row r="2843" spans="1:6">
      <c r="A2843" s="6">
        <f>'Stitching Log'!A2843</f>
        <v>0</v>
      </c>
      <c r="B2843">
        <f>'Stitching Log'!B2843</f>
        <v>0</v>
      </c>
      <c r="C2843">
        <f>'Stitching Log'!C2843</f>
        <v>0</v>
      </c>
      <c r="D2843">
        <f>'Stitching Log'!D2843</f>
        <v>0</v>
      </c>
      <c r="E2843">
        <f>'Stitching Log'!E2843</f>
        <v>0</v>
      </c>
      <c r="F2843">
        <f>'Stitching Log'!F2843</f>
        <v>0</v>
      </c>
    </row>
    <row r="2844" spans="1:6">
      <c r="A2844" s="6">
        <f>'Stitching Log'!A2844</f>
        <v>0</v>
      </c>
      <c r="B2844">
        <f>'Stitching Log'!B2844</f>
        <v>0</v>
      </c>
      <c r="C2844">
        <f>'Stitching Log'!C2844</f>
        <v>0</v>
      </c>
      <c r="D2844">
        <f>'Stitching Log'!D2844</f>
        <v>0</v>
      </c>
      <c r="E2844">
        <f>'Stitching Log'!E2844</f>
        <v>0</v>
      </c>
      <c r="F2844">
        <f>'Stitching Log'!F2844</f>
        <v>0</v>
      </c>
    </row>
    <row r="2845" spans="1:6">
      <c r="A2845" s="6">
        <f>'Stitching Log'!A2845</f>
        <v>0</v>
      </c>
      <c r="B2845">
        <f>'Stitching Log'!B2845</f>
        <v>0</v>
      </c>
      <c r="C2845">
        <f>'Stitching Log'!C2845</f>
        <v>0</v>
      </c>
      <c r="D2845">
        <f>'Stitching Log'!D2845</f>
        <v>0</v>
      </c>
      <c r="E2845">
        <f>'Stitching Log'!E2845</f>
        <v>0</v>
      </c>
      <c r="F2845">
        <f>'Stitching Log'!F2845</f>
        <v>0</v>
      </c>
    </row>
    <row r="2846" spans="1:6">
      <c r="A2846" s="6">
        <f>'Stitching Log'!A2846</f>
        <v>0</v>
      </c>
      <c r="B2846">
        <f>'Stitching Log'!B2846</f>
        <v>0</v>
      </c>
      <c r="C2846">
        <f>'Stitching Log'!C2846</f>
        <v>0</v>
      </c>
      <c r="D2846">
        <f>'Stitching Log'!D2846</f>
        <v>0</v>
      </c>
      <c r="E2846">
        <f>'Stitching Log'!E2846</f>
        <v>0</v>
      </c>
      <c r="F2846">
        <f>'Stitching Log'!F2846</f>
        <v>0</v>
      </c>
    </row>
    <row r="2847" spans="1:6">
      <c r="A2847" s="6">
        <f>'Stitching Log'!A2847</f>
        <v>0</v>
      </c>
      <c r="B2847">
        <f>'Stitching Log'!B2847</f>
        <v>0</v>
      </c>
      <c r="C2847">
        <f>'Stitching Log'!C2847</f>
        <v>0</v>
      </c>
      <c r="D2847">
        <f>'Stitching Log'!D2847</f>
        <v>0</v>
      </c>
      <c r="E2847">
        <f>'Stitching Log'!E2847</f>
        <v>0</v>
      </c>
      <c r="F2847">
        <f>'Stitching Log'!F2847</f>
        <v>0</v>
      </c>
    </row>
    <row r="2848" spans="1:6">
      <c r="A2848" s="6">
        <f>'Stitching Log'!A2848</f>
        <v>0</v>
      </c>
      <c r="B2848">
        <f>'Stitching Log'!B2848</f>
        <v>0</v>
      </c>
      <c r="C2848">
        <f>'Stitching Log'!C2848</f>
        <v>0</v>
      </c>
      <c r="D2848">
        <f>'Stitching Log'!D2848</f>
        <v>0</v>
      </c>
      <c r="E2848">
        <f>'Stitching Log'!E2848</f>
        <v>0</v>
      </c>
      <c r="F2848">
        <f>'Stitching Log'!F2848</f>
        <v>0</v>
      </c>
    </row>
    <row r="2849" spans="1:6">
      <c r="A2849" s="6">
        <f>'Stitching Log'!A2849</f>
        <v>0</v>
      </c>
      <c r="B2849">
        <f>'Stitching Log'!B2849</f>
        <v>0</v>
      </c>
      <c r="C2849">
        <f>'Stitching Log'!C2849</f>
        <v>0</v>
      </c>
      <c r="D2849">
        <f>'Stitching Log'!D2849</f>
        <v>0</v>
      </c>
      <c r="E2849">
        <f>'Stitching Log'!E2849</f>
        <v>0</v>
      </c>
      <c r="F2849">
        <f>'Stitching Log'!F2849</f>
        <v>0</v>
      </c>
    </row>
    <row r="2850" spans="1:6">
      <c r="A2850" s="6">
        <f>'Stitching Log'!A2850</f>
        <v>0</v>
      </c>
      <c r="B2850">
        <f>'Stitching Log'!B2850</f>
        <v>0</v>
      </c>
      <c r="C2850">
        <f>'Stitching Log'!C2850</f>
        <v>0</v>
      </c>
      <c r="D2850">
        <f>'Stitching Log'!D2850</f>
        <v>0</v>
      </c>
      <c r="E2850">
        <f>'Stitching Log'!E2850</f>
        <v>0</v>
      </c>
      <c r="F2850">
        <f>'Stitching Log'!F2850</f>
        <v>0</v>
      </c>
    </row>
    <row r="2851" spans="1:6">
      <c r="A2851" s="6">
        <f>'Stitching Log'!A2851</f>
        <v>0</v>
      </c>
      <c r="B2851">
        <f>'Stitching Log'!B2851</f>
        <v>0</v>
      </c>
      <c r="C2851">
        <f>'Stitching Log'!C2851</f>
        <v>0</v>
      </c>
      <c r="D2851">
        <f>'Stitching Log'!D2851</f>
        <v>0</v>
      </c>
      <c r="E2851">
        <f>'Stitching Log'!E2851</f>
        <v>0</v>
      </c>
      <c r="F2851">
        <f>'Stitching Log'!F2851</f>
        <v>0</v>
      </c>
    </row>
    <row r="2852" spans="1:6">
      <c r="A2852" s="6">
        <f>'Stitching Log'!A2852</f>
        <v>0</v>
      </c>
      <c r="B2852">
        <f>'Stitching Log'!B2852</f>
        <v>0</v>
      </c>
      <c r="C2852">
        <f>'Stitching Log'!C2852</f>
        <v>0</v>
      </c>
      <c r="D2852">
        <f>'Stitching Log'!D2852</f>
        <v>0</v>
      </c>
      <c r="E2852">
        <f>'Stitching Log'!E2852</f>
        <v>0</v>
      </c>
      <c r="F2852">
        <f>'Stitching Log'!F2852</f>
        <v>0</v>
      </c>
    </row>
    <row r="2853" spans="1:6">
      <c r="A2853" s="6">
        <f>'Stitching Log'!A2853</f>
        <v>0</v>
      </c>
      <c r="B2853">
        <f>'Stitching Log'!B2853</f>
        <v>0</v>
      </c>
      <c r="C2853">
        <f>'Stitching Log'!C2853</f>
        <v>0</v>
      </c>
      <c r="D2853">
        <f>'Stitching Log'!D2853</f>
        <v>0</v>
      </c>
      <c r="E2853">
        <f>'Stitching Log'!E2853</f>
        <v>0</v>
      </c>
      <c r="F2853">
        <f>'Stitching Log'!F2853</f>
        <v>0</v>
      </c>
    </row>
    <row r="2854" spans="1:6">
      <c r="A2854" s="6">
        <f>'Stitching Log'!A2854</f>
        <v>0</v>
      </c>
      <c r="B2854">
        <f>'Stitching Log'!B2854</f>
        <v>0</v>
      </c>
      <c r="C2854">
        <f>'Stitching Log'!C2854</f>
        <v>0</v>
      </c>
      <c r="D2854">
        <f>'Stitching Log'!D2854</f>
        <v>0</v>
      </c>
      <c r="E2854">
        <f>'Stitching Log'!E2854</f>
        <v>0</v>
      </c>
      <c r="F2854">
        <f>'Stitching Log'!F2854</f>
        <v>0</v>
      </c>
    </row>
    <row r="2855" spans="1:6">
      <c r="A2855" s="6">
        <f>'Stitching Log'!A2855</f>
        <v>0</v>
      </c>
      <c r="B2855">
        <f>'Stitching Log'!B2855</f>
        <v>0</v>
      </c>
      <c r="C2855">
        <f>'Stitching Log'!C2855</f>
        <v>0</v>
      </c>
      <c r="D2855">
        <f>'Stitching Log'!D2855</f>
        <v>0</v>
      </c>
      <c r="E2855">
        <f>'Stitching Log'!E2855</f>
        <v>0</v>
      </c>
      <c r="F2855">
        <f>'Stitching Log'!F2855</f>
        <v>0</v>
      </c>
    </row>
    <row r="2856" spans="1:6">
      <c r="A2856" s="6">
        <f>'Stitching Log'!A2856</f>
        <v>0</v>
      </c>
      <c r="B2856">
        <f>'Stitching Log'!B2856</f>
        <v>0</v>
      </c>
      <c r="C2856">
        <f>'Stitching Log'!C2856</f>
        <v>0</v>
      </c>
      <c r="D2856">
        <f>'Stitching Log'!D2856</f>
        <v>0</v>
      </c>
      <c r="E2856">
        <f>'Stitching Log'!E2856</f>
        <v>0</v>
      </c>
      <c r="F2856">
        <f>'Stitching Log'!F2856</f>
        <v>0</v>
      </c>
    </row>
    <row r="2857" spans="1:6">
      <c r="A2857" s="6">
        <f>'Stitching Log'!A2857</f>
        <v>0</v>
      </c>
      <c r="B2857">
        <f>'Stitching Log'!B2857</f>
        <v>0</v>
      </c>
      <c r="C2857">
        <f>'Stitching Log'!C2857</f>
        <v>0</v>
      </c>
      <c r="D2857">
        <f>'Stitching Log'!D2857</f>
        <v>0</v>
      </c>
      <c r="E2857">
        <f>'Stitching Log'!E2857</f>
        <v>0</v>
      </c>
      <c r="F2857">
        <f>'Stitching Log'!F2857</f>
        <v>0</v>
      </c>
    </row>
    <row r="2858" spans="1:6">
      <c r="A2858" s="6">
        <f>'Stitching Log'!A2858</f>
        <v>0</v>
      </c>
      <c r="B2858">
        <f>'Stitching Log'!B2858</f>
        <v>0</v>
      </c>
      <c r="C2858">
        <f>'Stitching Log'!C2858</f>
        <v>0</v>
      </c>
      <c r="D2858">
        <f>'Stitching Log'!D2858</f>
        <v>0</v>
      </c>
      <c r="E2858">
        <f>'Stitching Log'!E2858</f>
        <v>0</v>
      </c>
      <c r="F2858">
        <f>'Stitching Log'!F2858</f>
        <v>0</v>
      </c>
    </row>
    <row r="2859" spans="1:6">
      <c r="A2859" s="6">
        <f>'Stitching Log'!A2859</f>
        <v>0</v>
      </c>
      <c r="B2859">
        <f>'Stitching Log'!B2859</f>
        <v>0</v>
      </c>
      <c r="C2859">
        <f>'Stitching Log'!C2859</f>
        <v>0</v>
      </c>
      <c r="D2859">
        <f>'Stitching Log'!D2859</f>
        <v>0</v>
      </c>
      <c r="E2859">
        <f>'Stitching Log'!E2859</f>
        <v>0</v>
      </c>
      <c r="F2859">
        <f>'Stitching Log'!F2859</f>
        <v>0</v>
      </c>
    </row>
    <row r="2860" spans="1:6">
      <c r="A2860" s="6">
        <f>'Stitching Log'!A2860</f>
        <v>0</v>
      </c>
      <c r="B2860">
        <f>'Stitching Log'!B2860</f>
        <v>0</v>
      </c>
      <c r="C2860">
        <f>'Stitching Log'!C2860</f>
        <v>0</v>
      </c>
      <c r="D2860">
        <f>'Stitching Log'!D2860</f>
        <v>0</v>
      </c>
      <c r="E2860">
        <f>'Stitching Log'!E2860</f>
        <v>0</v>
      </c>
      <c r="F2860">
        <f>'Stitching Log'!F2860</f>
        <v>0</v>
      </c>
    </row>
    <row r="2861" spans="1:6">
      <c r="A2861" s="6">
        <f>'Stitching Log'!A2861</f>
        <v>0</v>
      </c>
      <c r="B2861">
        <f>'Stitching Log'!B2861</f>
        <v>0</v>
      </c>
      <c r="C2861">
        <f>'Stitching Log'!C2861</f>
        <v>0</v>
      </c>
      <c r="D2861">
        <f>'Stitching Log'!D2861</f>
        <v>0</v>
      </c>
      <c r="E2861">
        <f>'Stitching Log'!E2861</f>
        <v>0</v>
      </c>
      <c r="F2861">
        <f>'Stitching Log'!F2861</f>
        <v>0</v>
      </c>
    </row>
    <row r="2862" spans="1:6">
      <c r="A2862" s="6">
        <f>'Stitching Log'!A2862</f>
        <v>0</v>
      </c>
      <c r="B2862">
        <f>'Stitching Log'!B2862</f>
        <v>0</v>
      </c>
      <c r="C2862">
        <f>'Stitching Log'!C2862</f>
        <v>0</v>
      </c>
      <c r="D2862">
        <f>'Stitching Log'!D2862</f>
        <v>0</v>
      </c>
      <c r="E2862">
        <f>'Stitching Log'!E2862</f>
        <v>0</v>
      </c>
      <c r="F2862">
        <f>'Stitching Log'!F2862</f>
        <v>0</v>
      </c>
    </row>
    <row r="2863" spans="1:6">
      <c r="A2863" s="6">
        <f>'Stitching Log'!A2863</f>
        <v>0</v>
      </c>
      <c r="B2863">
        <f>'Stitching Log'!B2863</f>
        <v>0</v>
      </c>
      <c r="C2863">
        <f>'Stitching Log'!C2863</f>
        <v>0</v>
      </c>
      <c r="D2863">
        <f>'Stitching Log'!D2863</f>
        <v>0</v>
      </c>
      <c r="E2863">
        <f>'Stitching Log'!E2863</f>
        <v>0</v>
      </c>
      <c r="F2863">
        <f>'Stitching Log'!F2863</f>
        <v>0</v>
      </c>
    </row>
    <row r="2864" spans="1:6">
      <c r="A2864" s="6">
        <f>'Stitching Log'!A2864</f>
        <v>0</v>
      </c>
      <c r="B2864">
        <f>'Stitching Log'!B2864</f>
        <v>0</v>
      </c>
      <c r="C2864">
        <f>'Stitching Log'!C2864</f>
        <v>0</v>
      </c>
      <c r="D2864">
        <f>'Stitching Log'!D2864</f>
        <v>0</v>
      </c>
      <c r="E2864">
        <f>'Stitching Log'!E2864</f>
        <v>0</v>
      </c>
      <c r="F2864">
        <f>'Stitching Log'!F2864</f>
        <v>0</v>
      </c>
    </row>
    <row r="2865" spans="1:6">
      <c r="A2865" s="6">
        <f>'Stitching Log'!A2865</f>
        <v>0</v>
      </c>
      <c r="B2865">
        <f>'Stitching Log'!B2865</f>
        <v>0</v>
      </c>
      <c r="C2865">
        <f>'Stitching Log'!C2865</f>
        <v>0</v>
      </c>
      <c r="D2865">
        <f>'Stitching Log'!D2865</f>
        <v>0</v>
      </c>
      <c r="E2865">
        <f>'Stitching Log'!E2865</f>
        <v>0</v>
      </c>
      <c r="F2865">
        <f>'Stitching Log'!F2865</f>
        <v>0</v>
      </c>
    </row>
    <row r="2866" spans="1:6">
      <c r="A2866" s="6">
        <f>'Stitching Log'!A2866</f>
        <v>0</v>
      </c>
      <c r="B2866">
        <f>'Stitching Log'!B2866</f>
        <v>0</v>
      </c>
      <c r="C2866">
        <f>'Stitching Log'!C2866</f>
        <v>0</v>
      </c>
      <c r="D2866">
        <f>'Stitching Log'!D2866</f>
        <v>0</v>
      </c>
      <c r="E2866">
        <f>'Stitching Log'!E2866</f>
        <v>0</v>
      </c>
      <c r="F2866">
        <f>'Stitching Log'!F2866</f>
        <v>0</v>
      </c>
    </row>
    <row r="2867" spans="1:6">
      <c r="A2867" s="6">
        <f>'Stitching Log'!A2867</f>
        <v>0</v>
      </c>
      <c r="B2867">
        <f>'Stitching Log'!B2867</f>
        <v>0</v>
      </c>
      <c r="C2867">
        <f>'Stitching Log'!C2867</f>
        <v>0</v>
      </c>
      <c r="D2867">
        <f>'Stitching Log'!D2867</f>
        <v>0</v>
      </c>
      <c r="E2867">
        <f>'Stitching Log'!E2867</f>
        <v>0</v>
      </c>
      <c r="F2867">
        <f>'Stitching Log'!F2867</f>
        <v>0</v>
      </c>
    </row>
    <row r="2868" spans="1:6">
      <c r="A2868" s="6">
        <f>'Stitching Log'!A2868</f>
        <v>0</v>
      </c>
      <c r="B2868">
        <f>'Stitching Log'!B2868</f>
        <v>0</v>
      </c>
      <c r="C2868">
        <f>'Stitching Log'!C2868</f>
        <v>0</v>
      </c>
      <c r="D2868">
        <f>'Stitching Log'!D2868</f>
        <v>0</v>
      </c>
      <c r="E2868">
        <f>'Stitching Log'!E2868</f>
        <v>0</v>
      </c>
      <c r="F2868">
        <f>'Stitching Log'!F2868</f>
        <v>0</v>
      </c>
    </row>
    <row r="2869" spans="1:6">
      <c r="A2869" s="6">
        <f>'Stitching Log'!A2869</f>
        <v>0</v>
      </c>
      <c r="B2869">
        <f>'Stitching Log'!B2869</f>
        <v>0</v>
      </c>
      <c r="C2869">
        <f>'Stitching Log'!C2869</f>
        <v>0</v>
      </c>
      <c r="D2869">
        <f>'Stitching Log'!D2869</f>
        <v>0</v>
      </c>
      <c r="E2869">
        <f>'Stitching Log'!E2869</f>
        <v>0</v>
      </c>
      <c r="F2869">
        <f>'Stitching Log'!F2869</f>
        <v>0</v>
      </c>
    </row>
    <row r="2870" spans="1:6">
      <c r="A2870" s="6">
        <f>'Stitching Log'!A2870</f>
        <v>0</v>
      </c>
      <c r="B2870">
        <f>'Stitching Log'!B2870</f>
        <v>0</v>
      </c>
      <c r="C2870">
        <f>'Stitching Log'!C2870</f>
        <v>0</v>
      </c>
      <c r="D2870">
        <f>'Stitching Log'!D2870</f>
        <v>0</v>
      </c>
      <c r="E2870">
        <f>'Stitching Log'!E2870</f>
        <v>0</v>
      </c>
      <c r="F2870">
        <f>'Stitching Log'!F2870</f>
        <v>0</v>
      </c>
    </row>
    <row r="2871" spans="1:6">
      <c r="A2871" s="6">
        <f>'Stitching Log'!A2871</f>
        <v>0</v>
      </c>
      <c r="B2871">
        <f>'Stitching Log'!B2871</f>
        <v>0</v>
      </c>
      <c r="C2871">
        <f>'Stitching Log'!C2871</f>
        <v>0</v>
      </c>
      <c r="D2871">
        <f>'Stitching Log'!D2871</f>
        <v>0</v>
      </c>
      <c r="E2871">
        <f>'Stitching Log'!E2871</f>
        <v>0</v>
      </c>
      <c r="F2871">
        <f>'Stitching Log'!F2871</f>
        <v>0</v>
      </c>
    </row>
    <row r="2872" spans="1:6">
      <c r="A2872" s="6">
        <f>'Stitching Log'!A2872</f>
        <v>0</v>
      </c>
      <c r="B2872">
        <f>'Stitching Log'!B2872</f>
        <v>0</v>
      </c>
      <c r="C2872">
        <f>'Stitching Log'!C2872</f>
        <v>0</v>
      </c>
      <c r="D2872">
        <f>'Stitching Log'!D2872</f>
        <v>0</v>
      </c>
      <c r="E2872">
        <f>'Stitching Log'!E2872</f>
        <v>0</v>
      </c>
      <c r="F2872">
        <f>'Stitching Log'!F2872</f>
        <v>0</v>
      </c>
    </row>
    <row r="2873" spans="1:6">
      <c r="A2873" s="6">
        <f>'Stitching Log'!A2873</f>
        <v>0</v>
      </c>
      <c r="B2873">
        <f>'Stitching Log'!B2873</f>
        <v>0</v>
      </c>
      <c r="C2873">
        <f>'Stitching Log'!C2873</f>
        <v>0</v>
      </c>
      <c r="D2873">
        <f>'Stitching Log'!D2873</f>
        <v>0</v>
      </c>
      <c r="E2873">
        <f>'Stitching Log'!E2873</f>
        <v>0</v>
      </c>
      <c r="F2873">
        <f>'Stitching Log'!F2873</f>
        <v>0</v>
      </c>
    </row>
    <row r="2874" spans="1:6">
      <c r="A2874" s="6">
        <f>'Stitching Log'!A2874</f>
        <v>0</v>
      </c>
      <c r="B2874">
        <f>'Stitching Log'!B2874</f>
        <v>0</v>
      </c>
      <c r="C2874">
        <f>'Stitching Log'!C2874</f>
        <v>0</v>
      </c>
      <c r="D2874">
        <f>'Stitching Log'!D2874</f>
        <v>0</v>
      </c>
      <c r="E2874">
        <f>'Stitching Log'!E2874</f>
        <v>0</v>
      </c>
      <c r="F2874">
        <f>'Stitching Log'!F2874</f>
        <v>0</v>
      </c>
    </row>
    <row r="2875" spans="1:6">
      <c r="A2875" s="6">
        <f>'Stitching Log'!A2875</f>
        <v>0</v>
      </c>
      <c r="B2875">
        <f>'Stitching Log'!B2875</f>
        <v>0</v>
      </c>
      <c r="C2875">
        <f>'Stitching Log'!C2875</f>
        <v>0</v>
      </c>
      <c r="D2875">
        <f>'Stitching Log'!D2875</f>
        <v>0</v>
      </c>
      <c r="E2875">
        <f>'Stitching Log'!E2875</f>
        <v>0</v>
      </c>
      <c r="F2875">
        <f>'Stitching Log'!F2875</f>
        <v>0</v>
      </c>
    </row>
    <row r="2876" spans="1:6">
      <c r="A2876" s="6">
        <f>'Stitching Log'!A2876</f>
        <v>0</v>
      </c>
      <c r="B2876">
        <f>'Stitching Log'!B2876</f>
        <v>0</v>
      </c>
      <c r="C2876">
        <f>'Stitching Log'!C2876</f>
        <v>0</v>
      </c>
      <c r="D2876">
        <f>'Stitching Log'!D2876</f>
        <v>0</v>
      </c>
      <c r="E2876">
        <f>'Stitching Log'!E2876</f>
        <v>0</v>
      </c>
      <c r="F2876">
        <f>'Stitching Log'!F2876</f>
        <v>0</v>
      </c>
    </row>
    <row r="2877" spans="1:6">
      <c r="A2877" s="6">
        <f>'Stitching Log'!A2877</f>
        <v>0</v>
      </c>
      <c r="B2877">
        <f>'Stitching Log'!B2877</f>
        <v>0</v>
      </c>
      <c r="C2877">
        <f>'Stitching Log'!C2877</f>
        <v>0</v>
      </c>
      <c r="D2877">
        <f>'Stitching Log'!D2877</f>
        <v>0</v>
      </c>
      <c r="E2877">
        <f>'Stitching Log'!E2877</f>
        <v>0</v>
      </c>
      <c r="F2877">
        <f>'Stitching Log'!F2877</f>
        <v>0</v>
      </c>
    </row>
    <row r="2878" spans="1:6">
      <c r="A2878" s="6">
        <f>'Stitching Log'!A2878</f>
        <v>0</v>
      </c>
      <c r="B2878">
        <f>'Stitching Log'!B2878</f>
        <v>0</v>
      </c>
      <c r="C2878">
        <f>'Stitching Log'!C2878</f>
        <v>0</v>
      </c>
      <c r="D2878">
        <f>'Stitching Log'!D2878</f>
        <v>0</v>
      </c>
      <c r="E2878">
        <f>'Stitching Log'!E2878</f>
        <v>0</v>
      </c>
      <c r="F2878">
        <f>'Stitching Log'!F2878</f>
        <v>0</v>
      </c>
    </row>
    <row r="2879" spans="1:6">
      <c r="A2879" s="6">
        <f>'Stitching Log'!A2879</f>
        <v>0</v>
      </c>
      <c r="B2879">
        <f>'Stitching Log'!B2879</f>
        <v>0</v>
      </c>
      <c r="C2879">
        <f>'Stitching Log'!C2879</f>
        <v>0</v>
      </c>
      <c r="D2879">
        <f>'Stitching Log'!D2879</f>
        <v>0</v>
      </c>
      <c r="E2879">
        <f>'Stitching Log'!E2879</f>
        <v>0</v>
      </c>
      <c r="F2879">
        <f>'Stitching Log'!F2879</f>
        <v>0</v>
      </c>
    </row>
    <row r="2880" spans="1:6">
      <c r="A2880" s="6">
        <f>'Stitching Log'!A2880</f>
        <v>0</v>
      </c>
      <c r="B2880">
        <f>'Stitching Log'!B2880</f>
        <v>0</v>
      </c>
      <c r="C2880">
        <f>'Stitching Log'!C2880</f>
        <v>0</v>
      </c>
      <c r="D2880">
        <f>'Stitching Log'!D2880</f>
        <v>0</v>
      </c>
      <c r="E2880">
        <f>'Stitching Log'!E2880</f>
        <v>0</v>
      </c>
      <c r="F2880">
        <f>'Stitching Log'!F2880</f>
        <v>0</v>
      </c>
    </row>
    <row r="2881" spans="1:6">
      <c r="A2881" s="6">
        <f>'Stitching Log'!A2881</f>
        <v>0</v>
      </c>
      <c r="B2881">
        <f>'Stitching Log'!B2881</f>
        <v>0</v>
      </c>
      <c r="C2881">
        <f>'Stitching Log'!C2881</f>
        <v>0</v>
      </c>
      <c r="D2881">
        <f>'Stitching Log'!D2881</f>
        <v>0</v>
      </c>
      <c r="E2881">
        <f>'Stitching Log'!E2881</f>
        <v>0</v>
      </c>
      <c r="F2881">
        <f>'Stitching Log'!F2881</f>
        <v>0</v>
      </c>
    </row>
    <row r="2882" spans="1:6">
      <c r="A2882" s="6">
        <f>'Stitching Log'!A2882</f>
        <v>0</v>
      </c>
      <c r="B2882">
        <f>'Stitching Log'!B2882</f>
        <v>0</v>
      </c>
      <c r="C2882">
        <f>'Stitching Log'!C2882</f>
        <v>0</v>
      </c>
      <c r="D2882">
        <f>'Stitching Log'!D2882</f>
        <v>0</v>
      </c>
      <c r="E2882">
        <f>'Stitching Log'!E2882</f>
        <v>0</v>
      </c>
      <c r="F2882">
        <f>'Stitching Log'!F2882</f>
        <v>0</v>
      </c>
    </row>
    <row r="2883" spans="1:6">
      <c r="A2883" s="6">
        <f>'Stitching Log'!A2883</f>
        <v>0</v>
      </c>
      <c r="B2883">
        <f>'Stitching Log'!B2883</f>
        <v>0</v>
      </c>
      <c r="C2883">
        <f>'Stitching Log'!C2883</f>
        <v>0</v>
      </c>
      <c r="D2883">
        <f>'Stitching Log'!D2883</f>
        <v>0</v>
      </c>
      <c r="E2883">
        <f>'Stitching Log'!E2883</f>
        <v>0</v>
      </c>
      <c r="F2883">
        <f>'Stitching Log'!F2883</f>
        <v>0</v>
      </c>
    </row>
    <row r="2884" spans="1:6">
      <c r="A2884" s="6">
        <f>'Stitching Log'!A2884</f>
        <v>0</v>
      </c>
      <c r="B2884">
        <f>'Stitching Log'!B2884</f>
        <v>0</v>
      </c>
      <c r="C2884">
        <f>'Stitching Log'!C2884</f>
        <v>0</v>
      </c>
      <c r="D2884">
        <f>'Stitching Log'!D2884</f>
        <v>0</v>
      </c>
      <c r="E2884">
        <f>'Stitching Log'!E2884</f>
        <v>0</v>
      </c>
      <c r="F2884">
        <f>'Stitching Log'!F2884</f>
        <v>0</v>
      </c>
    </row>
    <row r="2885" spans="1:6">
      <c r="A2885" s="6">
        <f>'Stitching Log'!A2885</f>
        <v>0</v>
      </c>
      <c r="B2885">
        <f>'Stitching Log'!B2885</f>
        <v>0</v>
      </c>
      <c r="C2885">
        <f>'Stitching Log'!C2885</f>
        <v>0</v>
      </c>
      <c r="D2885">
        <f>'Stitching Log'!D2885</f>
        <v>0</v>
      </c>
      <c r="E2885">
        <f>'Stitching Log'!E2885</f>
        <v>0</v>
      </c>
      <c r="F2885">
        <f>'Stitching Log'!F2885</f>
        <v>0</v>
      </c>
    </row>
    <row r="2886" spans="1:6">
      <c r="A2886" s="6">
        <f>'Stitching Log'!A2886</f>
        <v>0</v>
      </c>
      <c r="B2886">
        <f>'Stitching Log'!B2886</f>
        <v>0</v>
      </c>
      <c r="C2886">
        <f>'Stitching Log'!C2886</f>
        <v>0</v>
      </c>
      <c r="D2886">
        <f>'Stitching Log'!D2886</f>
        <v>0</v>
      </c>
      <c r="E2886">
        <f>'Stitching Log'!E2886</f>
        <v>0</v>
      </c>
      <c r="F2886">
        <f>'Stitching Log'!F2886</f>
        <v>0</v>
      </c>
    </row>
    <row r="2887" spans="1:6">
      <c r="A2887" s="6">
        <f>'Stitching Log'!A2887</f>
        <v>0</v>
      </c>
      <c r="B2887">
        <f>'Stitching Log'!B2887</f>
        <v>0</v>
      </c>
      <c r="C2887">
        <f>'Stitching Log'!C2887</f>
        <v>0</v>
      </c>
      <c r="D2887">
        <f>'Stitching Log'!D2887</f>
        <v>0</v>
      </c>
      <c r="E2887">
        <f>'Stitching Log'!E2887</f>
        <v>0</v>
      </c>
      <c r="F2887">
        <f>'Stitching Log'!F2887</f>
        <v>0</v>
      </c>
    </row>
    <row r="2888" spans="1:6">
      <c r="A2888" s="6">
        <f>'Stitching Log'!A2888</f>
        <v>0</v>
      </c>
      <c r="B2888">
        <f>'Stitching Log'!B2888</f>
        <v>0</v>
      </c>
      <c r="C2888">
        <f>'Stitching Log'!C2888</f>
        <v>0</v>
      </c>
      <c r="D2888">
        <f>'Stitching Log'!D2888</f>
        <v>0</v>
      </c>
      <c r="E2888">
        <f>'Stitching Log'!E2888</f>
        <v>0</v>
      </c>
      <c r="F2888">
        <f>'Stitching Log'!F2888</f>
        <v>0</v>
      </c>
    </row>
    <row r="2889" spans="1:6">
      <c r="A2889" s="6">
        <f>'Stitching Log'!A2889</f>
        <v>0</v>
      </c>
      <c r="B2889">
        <f>'Stitching Log'!B2889</f>
        <v>0</v>
      </c>
      <c r="C2889">
        <f>'Stitching Log'!C2889</f>
        <v>0</v>
      </c>
      <c r="D2889">
        <f>'Stitching Log'!D2889</f>
        <v>0</v>
      </c>
      <c r="E2889">
        <f>'Stitching Log'!E2889</f>
        <v>0</v>
      </c>
      <c r="F2889">
        <f>'Stitching Log'!F2889</f>
        <v>0</v>
      </c>
    </row>
    <row r="2890" spans="1:6">
      <c r="A2890" s="6">
        <f>'Stitching Log'!A2890</f>
        <v>0</v>
      </c>
      <c r="B2890">
        <f>'Stitching Log'!B2890</f>
        <v>0</v>
      </c>
      <c r="C2890">
        <f>'Stitching Log'!C2890</f>
        <v>0</v>
      </c>
      <c r="D2890">
        <f>'Stitching Log'!D2890</f>
        <v>0</v>
      </c>
      <c r="E2890">
        <f>'Stitching Log'!E2890</f>
        <v>0</v>
      </c>
      <c r="F2890">
        <f>'Stitching Log'!F2890</f>
        <v>0</v>
      </c>
    </row>
    <row r="2891" spans="1:6">
      <c r="A2891" s="6">
        <f>'Stitching Log'!A2891</f>
        <v>0</v>
      </c>
      <c r="B2891">
        <f>'Stitching Log'!B2891</f>
        <v>0</v>
      </c>
      <c r="C2891">
        <f>'Stitching Log'!C2891</f>
        <v>0</v>
      </c>
      <c r="D2891">
        <f>'Stitching Log'!D2891</f>
        <v>0</v>
      </c>
      <c r="E2891">
        <f>'Stitching Log'!E2891</f>
        <v>0</v>
      </c>
      <c r="F2891">
        <f>'Stitching Log'!F2891</f>
        <v>0</v>
      </c>
    </row>
    <row r="2892" spans="1:6">
      <c r="A2892" s="6">
        <f>'Stitching Log'!A2892</f>
        <v>0</v>
      </c>
      <c r="B2892">
        <f>'Stitching Log'!B2892</f>
        <v>0</v>
      </c>
      <c r="C2892">
        <f>'Stitching Log'!C2892</f>
        <v>0</v>
      </c>
      <c r="D2892">
        <f>'Stitching Log'!D2892</f>
        <v>0</v>
      </c>
      <c r="E2892">
        <f>'Stitching Log'!E2892</f>
        <v>0</v>
      </c>
      <c r="F2892">
        <f>'Stitching Log'!F2892</f>
        <v>0</v>
      </c>
    </row>
    <row r="2893" spans="1:6">
      <c r="A2893" s="6">
        <f>'Stitching Log'!A2893</f>
        <v>0</v>
      </c>
      <c r="B2893">
        <f>'Stitching Log'!B2893</f>
        <v>0</v>
      </c>
      <c r="C2893">
        <f>'Stitching Log'!C2893</f>
        <v>0</v>
      </c>
      <c r="D2893">
        <f>'Stitching Log'!D2893</f>
        <v>0</v>
      </c>
      <c r="E2893">
        <f>'Stitching Log'!E2893</f>
        <v>0</v>
      </c>
      <c r="F2893">
        <f>'Stitching Log'!F2893</f>
        <v>0</v>
      </c>
    </row>
    <row r="2894" spans="1:6">
      <c r="A2894" s="6">
        <f>'Stitching Log'!A2894</f>
        <v>0</v>
      </c>
      <c r="B2894">
        <f>'Stitching Log'!B2894</f>
        <v>0</v>
      </c>
      <c r="C2894">
        <f>'Stitching Log'!C2894</f>
        <v>0</v>
      </c>
      <c r="D2894">
        <f>'Stitching Log'!D2894</f>
        <v>0</v>
      </c>
      <c r="E2894">
        <f>'Stitching Log'!E2894</f>
        <v>0</v>
      </c>
      <c r="F2894">
        <f>'Stitching Log'!F2894</f>
        <v>0</v>
      </c>
    </row>
    <row r="2895" spans="1:6">
      <c r="A2895" s="6">
        <f>'Stitching Log'!A2895</f>
        <v>0</v>
      </c>
      <c r="B2895">
        <f>'Stitching Log'!B2895</f>
        <v>0</v>
      </c>
      <c r="C2895">
        <f>'Stitching Log'!C2895</f>
        <v>0</v>
      </c>
      <c r="D2895">
        <f>'Stitching Log'!D2895</f>
        <v>0</v>
      </c>
      <c r="E2895">
        <f>'Stitching Log'!E2895</f>
        <v>0</v>
      </c>
      <c r="F2895">
        <f>'Stitching Log'!F2895</f>
        <v>0</v>
      </c>
    </row>
    <row r="2896" spans="1:6">
      <c r="A2896" s="6">
        <f>'Stitching Log'!A2896</f>
        <v>0</v>
      </c>
      <c r="B2896">
        <f>'Stitching Log'!B2896</f>
        <v>0</v>
      </c>
      <c r="C2896">
        <f>'Stitching Log'!C2896</f>
        <v>0</v>
      </c>
      <c r="D2896">
        <f>'Stitching Log'!D2896</f>
        <v>0</v>
      </c>
      <c r="E2896">
        <f>'Stitching Log'!E2896</f>
        <v>0</v>
      </c>
      <c r="F2896">
        <f>'Stitching Log'!F2896</f>
        <v>0</v>
      </c>
    </row>
    <row r="2897" spans="1:6">
      <c r="A2897" s="6">
        <f>'Stitching Log'!A2897</f>
        <v>0</v>
      </c>
      <c r="B2897">
        <f>'Stitching Log'!B2897</f>
        <v>0</v>
      </c>
      <c r="C2897">
        <f>'Stitching Log'!C2897</f>
        <v>0</v>
      </c>
      <c r="D2897">
        <f>'Stitching Log'!D2897</f>
        <v>0</v>
      </c>
      <c r="E2897">
        <f>'Stitching Log'!E2897</f>
        <v>0</v>
      </c>
      <c r="F2897">
        <f>'Stitching Log'!F2897</f>
        <v>0</v>
      </c>
    </row>
    <row r="2898" spans="1:6">
      <c r="A2898" s="6">
        <f>'Stitching Log'!A2898</f>
        <v>0</v>
      </c>
      <c r="B2898">
        <f>'Stitching Log'!B2898</f>
        <v>0</v>
      </c>
      <c r="C2898">
        <f>'Stitching Log'!C2898</f>
        <v>0</v>
      </c>
      <c r="D2898">
        <f>'Stitching Log'!D2898</f>
        <v>0</v>
      </c>
      <c r="E2898">
        <f>'Stitching Log'!E2898</f>
        <v>0</v>
      </c>
      <c r="F2898">
        <f>'Stitching Log'!F2898</f>
        <v>0</v>
      </c>
    </row>
    <row r="2899" spans="1:6">
      <c r="A2899" s="6">
        <f>'Stitching Log'!A2899</f>
        <v>0</v>
      </c>
      <c r="B2899">
        <f>'Stitching Log'!B2899</f>
        <v>0</v>
      </c>
      <c r="C2899">
        <f>'Stitching Log'!C2899</f>
        <v>0</v>
      </c>
      <c r="D2899">
        <f>'Stitching Log'!D2899</f>
        <v>0</v>
      </c>
      <c r="E2899">
        <f>'Stitching Log'!E2899</f>
        <v>0</v>
      </c>
      <c r="F2899">
        <f>'Stitching Log'!F2899</f>
        <v>0</v>
      </c>
    </row>
    <row r="2900" spans="1:6">
      <c r="A2900" s="6">
        <f>'Stitching Log'!A2900</f>
        <v>0</v>
      </c>
      <c r="B2900">
        <f>'Stitching Log'!B2900</f>
        <v>0</v>
      </c>
      <c r="C2900">
        <f>'Stitching Log'!C2900</f>
        <v>0</v>
      </c>
      <c r="D2900">
        <f>'Stitching Log'!D2900</f>
        <v>0</v>
      </c>
      <c r="E2900">
        <f>'Stitching Log'!E2900</f>
        <v>0</v>
      </c>
      <c r="F2900">
        <f>'Stitching Log'!F2900</f>
        <v>0</v>
      </c>
    </row>
    <row r="2901" spans="1:6">
      <c r="A2901" s="6">
        <f>'Stitching Log'!A2901</f>
        <v>0</v>
      </c>
      <c r="B2901">
        <f>'Stitching Log'!B2901</f>
        <v>0</v>
      </c>
      <c r="C2901">
        <f>'Stitching Log'!C2901</f>
        <v>0</v>
      </c>
      <c r="D2901">
        <f>'Stitching Log'!D2901</f>
        <v>0</v>
      </c>
      <c r="E2901">
        <f>'Stitching Log'!E2901</f>
        <v>0</v>
      </c>
      <c r="F2901">
        <f>'Stitching Log'!F2901</f>
        <v>0</v>
      </c>
    </row>
    <row r="2902" spans="1:6">
      <c r="A2902" s="6">
        <f>'Stitching Log'!A2902</f>
        <v>0</v>
      </c>
      <c r="B2902">
        <f>'Stitching Log'!B2902</f>
        <v>0</v>
      </c>
      <c r="C2902">
        <f>'Stitching Log'!C2902</f>
        <v>0</v>
      </c>
      <c r="D2902">
        <f>'Stitching Log'!D2902</f>
        <v>0</v>
      </c>
      <c r="E2902">
        <f>'Stitching Log'!E2902</f>
        <v>0</v>
      </c>
      <c r="F2902">
        <f>'Stitching Log'!F2902</f>
        <v>0</v>
      </c>
    </row>
    <row r="2903" spans="1:6">
      <c r="A2903" s="6">
        <f>'Stitching Log'!A2903</f>
        <v>0</v>
      </c>
      <c r="B2903">
        <f>'Stitching Log'!B2903</f>
        <v>0</v>
      </c>
      <c r="C2903">
        <f>'Stitching Log'!C2903</f>
        <v>0</v>
      </c>
      <c r="D2903">
        <f>'Stitching Log'!D2903</f>
        <v>0</v>
      </c>
      <c r="E2903">
        <f>'Stitching Log'!E2903</f>
        <v>0</v>
      </c>
      <c r="F2903">
        <f>'Stitching Log'!F2903</f>
        <v>0</v>
      </c>
    </row>
    <row r="2904" spans="1:6">
      <c r="A2904" s="6">
        <f>'Stitching Log'!A2904</f>
        <v>0</v>
      </c>
      <c r="B2904">
        <f>'Stitching Log'!B2904</f>
        <v>0</v>
      </c>
      <c r="C2904">
        <f>'Stitching Log'!C2904</f>
        <v>0</v>
      </c>
      <c r="D2904">
        <f>'Stitching Log'!D2904</f>
        <v>0</v>
      </c>
      <c r="E2904">
        <f>'Stitching Log'!E2904</f>
        <v>0</v>
      </c>
      <c r="F2904">
        <f>'Stitching Log'!F2904</f>
        <v>0</v>
      </c>
    </row>
    <row r="2905" spans="1:6">
      <c r="A2905" s="6">
        <f>'Stitching Log'!A2905</f>
        <v>0</v>
      </c>
      <c r="B2905">
        <f>'Stitching Log'!B2905</f>
        <v>0</v>
      </c>
      <c r="C2905">
        <f>'Stitching Log'!C2905</f>
        <v>0</v>
      </c>
      <c r="D2905">
        <f>'Stitching Log'!D2905</f>
        <v>0</v>
      </c>
      <c r="E2905">
        <f>'Stitching Log'!E2905</f>
        <v>0</v>
      </c>
      <c r="F2905">
        <f>'Stitching Log'!F2905</f>
        <v>0</v>
      </c>
    </row>
    <row r="2906" spans="1:6">
      <c r="A2906" s="6">
        <f>'Stitching Log'!A2906</f>
        <v>0</v>
      </c>
      <c r="B2906">
        <f>'Stitching Log'!B2906</f>
        <v>0</v>
      </c>
      <c r="C2906">
        <f>'Stitching Log'!C2906</f>
        <v>0</v>
      </c>
      <c r="D2906">
        <f>'Stitching Log'!D2906</f>
        <v>0</v>
      </c>
      <c r="E2906">
        <f>'Stitching Log'!E2906</f>
        <v>0</v>
      </c>
      <c r="F2906">
        <f>'Stitching Log'!F2906</f>
        <v>0</v>
      </c>
    </row>
    <row r="2907" spans="1:6">
      <c r="A2907" s="6">
        <f>'Stitching Log'!A2907</f>
        <v>0</v>
      </c>
      <c r="B2907">
        <f>'Stitching Log'!B2907</f>
        <v>0</v>
      </c>
      <c r="C2907">
        <f>'Stitching Log'!C2907</f>
        <v>0</v>
      </c>
      <c r="D2907">
        <f>'Stitching Log'!D2907</f>
        <v>0</v>
      </c>
      <c r="E2907">
        <f>'Stitching Log'!E2907</f>
        <v>0</v>
      </c>
      <c r="F2907">
        <f>'Stitching Log'!F2907</f>
        <v>0</v>
      </c>
    </row>
    <row r="2908" spans="1:6">
      <c r="A2908" s="6">
        <f>'Stitching Log'!A2908</f>
        <v>0</v>
      </c>
      <c r="B2908">
        <f>'Stitching Log'!B2908</f>
        <v>0</v>
      </c>
      <c r="C2908">
        <f>'Stitching Log'!C2908</f>
        <v>0</v>
      </c>
      <c r="D2908">
        <f>'Stitching Log'!D2908</f>
        <v>0</v>
      </c>
      <c r="E2908">
        <f>'Stitching Log'!E2908</f>
        <v>0</v>
      </c>
      <c r="F2908">
        <f>'Stitching Log'!F2908</f>
        <v>0</v>
      </c>
    </row>
    <row r="2909" spans="1:6">
      <c r="A2909" s="6">
        <f>'Stitching Log'!A2909</f>
        <v>0</v>
      </c>
      <c r="B2909">
        <f>'Stitching Log'!B2909</f>
        <v>0</v>
      </c>
      <c r="C2909">
        <f>'Stitching Log'!C2909</f>
        <v>0</v>
      </c>
      <c r="D2909">
        <f>'Stitching Log'!D2909</f>
        <v>0</v>
      </c>
      <c r="E2909">
        <f>'Stitching Log'!E2909</f>
        <v>0</v>
      </c>
      <c r="F2909">
        <f>'Stitching Log'!F2909</f>
        <v>0</v>
      </c>
    </row>
    <row r="2910" spans="1:6">
      <c r="A2910" s="6">
        <f>'Stitching Log'!A2910</f>
        <v>0</v>
      </c>
      <c r="B2910">
        <f>'Stitching Log'!B2910</f>
        <v>0</v>
      </c>
      <c r="C2910">
        <f>'Stitching Log'!C2910</f>
        <v>0</v>
      </c>
      <c r="D2910">
        <f>'Stitching Log'!D2910</f>
        <v>0</v>
      </c>
      <c r="E2910">
        <f>'Stitching Log'!E2910</f>
        <v>0</v>
      </c>
      <c r="F2910">
        <f>'Stitching Log'!F2910</f>
        <v>0</v>
      </c>
    </row>
    <row r="2911" spans="1:6">
      <c r="A2911" s="6">
        <f>'Stitching Log'!A2911</f>
        <v>0</v>
      </c>
      <c r="B2911">
        <f>'Stitching Log'!B2911</f>
        <v>0</v>
      </c>
      <c r="C2911">
        <f>'Stitching Log'!C2911</f>
        <v>0</v>
      </c>
      <c r="D2911">
        <f>'Stitching Log'!D2911</f>
        <v>0</v>
      </c>
      <c r="E2911">
        <f>'Stitching Log'!E2911</f>
        <v>0</v>
      </c>
      <c r="F2911">
        <f>'Stitching Log'!F2911</f>
        <v>0</v>
      </c>
    </row>
    <row r="2912" spans="1:6">
      <c r="A2912" s="6">
        <f>'Stitching Log'!A2912</f>
        <v>0</v>
      </c>
      <c r="B2912">
        <f>'Stitching Log'!B2912</f>
        <v>0</v>
      </c>
      <c r="C2912">
        <f>'Stitching Log'!C2912</f>
        <v>0</v>
      </c>
      <c r="D2912">
        <f>'Stitching Log'!D2912</f>
        <v>0</v>
      </c>
      <c r="E2912">
        <f>'Stitching Log'!E2912</f>
        <v>0</v>
      </c>
      <c r="F2912">
        <f>'Stitching Log'!F2912</f>
        <v>0</v>
      </c>
    </row>
    <row r="2913" spans="1:6">
      <c r="A2913" s="6">
        <f>'Stitching Log'!A2913</f>
        <v>0</v>
      </c>
      <c r="B2913">
        <f>'Stitching Log'!B2913</f>
        <v>0</v>
      </c>
      <c r="C2913">
        <f>'Stitching Log'!C2913</f>
        <v>0</v>
      </c>
      <c r="D2913">
        <f>'Stitching Log'!D2913</f>
        <v>0</v>
      </c>
      <c r="E2913">
        <f>'Stitching Log'!E2913</f>
        <v>0</v>
      </c>
      <c r="F2913">
        <f>'Stitching Log'!F2913</f>
        <v>0</v>
      </c>
    </row>
    <row r="2914" spans="1:6">
      <c r="A2914" s="6">
        <f>'Stitching Log'!A2914</f>
        <v>0</v>
      </c>
      <c r="B2914">
        <f>'Stitching Log'!B2914</f>
        <v>0</v>
      </c>
      <c r="C2914">
        <f>'Stitching Log'!C2914</f>
        <v>0</v>
      </c>
      <c r="D2914">
        <f>'Stitching Log'!D2914</f>
        <v>0</v>
      </c>
      <c r="E2914">
        <f>'Stitching Log'!E2914</f>
        <v>0</v>
      </c>
      <c r="F2914">
        <f>'Stitching Log'!F2914</f>
        <v>0</v>
      </c>
    </row>
    <row r="2915" spans="1:6">
      <c r="A2915" s="6">
        <f>'Stitching Log'!A2915</f>
        <v>0</v>
      </c>
      <c r="B2915">
        <f>'Stitching Log'!B2915</f>
        <v>0</v>
      </c>
      <c r="C2915">
        <f>'Stitching Log'!C2915</f>
        <v>0</v>
      </c>
      <c r="D2915">
        <f>'Stitching Log'!D2915</f>
        <v>0</v>
      </c>
      <c r="E2915">
        <f>'Stitching Log'!E2915</f>
        <v>0</v>
      </c>
      <c r="F2915">
        <f>'Stitching Log'!F2915</f>
        <v>0</v>
      </c>
    </row>
    <row r="2916" spans="1:6">
      <c r="A2916" s="6">
        <f>'Stitching Log'!A2916</f>
        <v>0</v>
      </c>
      <c r="B2916">
        <f>'Stitching Log'!B2916</f>
        <v>0</v>
      </c>
      <c r="C2916">
        <f>'Stitching Log'!C2916</f>
        <v>0</v>
      </c>
      <c r="D2916">
        <f>'Stitching Log'!D2916</f>
        <v>0</v>
      </c>
      <c r="E2916">
        <f>'Stitching Log'!E2916</f>
        <v>0</v>
      </c>
      <c r="F2916">
        <f>'Stitching Log'!F2916</f>
        <v>0</v>
      </c>
    </row>
    <row r="2917" spans="1:6">
      <c r="A2917" s="6">
        <f>'Stitching Log'!A2917</f>
        <v>0</v>
      </c>
      <c r="B2917">
        <f>'Stitching Log'!B2917</f>
        <v>0</v>
      </c>
      <c r="C2917">
        <f>'Stitching Log'!C2917</f>
        <v>0</v>
      </c>
      <c r="D2917">
        <f>'Stitching Log'!D2917</f>
        <v>0</v>
      </c>
      <c r="E2917">
        <f>'Stitching Log'!E2917</f>
        <v>0</v>
      </c>
      <c r="F2917">
        <f>'Stitching Log'!F2917</f>
        <v>0</v>
      </c>
    </row>
    <row r="2918" spans="1:6">
      <c r="A2918" s="6">
        <f>'Stitching Log'!A2918</f>
        <v>0</v>
      </c>
      <c r="B2918">
        <f>'Stitching Log'!B2918</f>
        <v>0</v>
      </c>
      <c r="C2918">
        <f>'Stitching Log'!C2918</f>
        <v>0</v>
      </c>
      <c r="D2918">
        <f>'Stitching Log'!D2918</f>
        <v>0</v>
      </c>
      <c r="E2918">
        <f>'Stitching Log'!E2918</f>
        <v>0</v>
      </c>
      <c r="F2918">
        <f>'Stitching Log'!F2918</f>
        <v>0</v>
      </c>
    </row>
    <row r="2919" spans="1:6">
      <c r="A2919" s="6">
        <f>'Stitching Log'!A2919</f>
        <v>0</v>
      </c>
      <c r="B2919">
        <f>'Stitching Log'!B2919</f>
        <v>0</v>
      </c>
      <c r="C2919">
        <f>'Stitching Log'!C2919</f>
        <v>0</v>
      </c>
      <c r="D2919">
        <f>'Stitching Log'!D2919</f>
        <v>0</v>
      </c>
      <c r="E2919">
        <f>'Stitching Log'!E2919</f>
        <v>0</v>
      </c>
      <c r="F2919">
        <f>'Stitching Log'!F2919</f>
        <v>0</v>
      </c>
    </row>
    <row r="2920" spans="1:6">
      <c r="A2920" s="6">
        <f>'Stitching Log'!A2920</f>
        <v>0</v>
      </c>
      <c r="B2920">
        <f>'Stitching Log'!B2920</f>
        <v>0</v>
      </c>
      <c r="C2920">
        <f>'Stitching Log'!C2920</f>
        <v>0</v>
      </c>
      <c r="D2920">
        <f>'Stitching Log'!D2920</f>
        <v>0</v>
      </c>
      <c r="E2920">
        <f>'Stitching Log'!E2920</f>
        <v>0</v>
      </c>
      <c r="F2920">
        <f>'Stitching Log'!F2920</f>
        <v>0</v>
      </c>
    </row>
    <row r="2921" spans="1:6">
      <c r="A2921" s="6">
        <f>'Stitching Log'!A2921</f>
        <v>0</v>
      </c>
      <c r="B2921">
        <f>'Stitching Log'!B2921</f>
        <v>0</v>
      </c>
      <c r="C2921">
        <f>'Stitching Log'!C2921</f>
        <v>0</v>
      </c>
      <c r="D2921">
        <f>'Stitching Log'!D2921</f>
        <v>0</v>
      </c>
      <c r="E2921">
        <f>'Stitching Log'!E2921</f>
        <v>0</v>
      </c>
      <c r="F2921">
        <f>'Stitching Log'!F2921</f>
        <v>0</v>
      </c>
    </row>
    <row r="2922" spans="1:6">
      <c r="A2922" s="6">
        <f>'Stitching Log'!A2922</f>
        <v>0</v>
      </c>
      <c r="B2922">
        <f>'Stitching Log'!B2922</f>
        <v>0</v>
      </c>
      <c r="C2922">
        <f>'Stitching Log'!C2922</f>
        <v>0</v>
      </c>
      <c r="D2922">
        <f>'Stitching Log'!D2922</f>
        <v>0</v>
      </c>
      <c r="E2922">
        <f>'Stitching Log'!E2922</f>
        <v>0</v>
      </c>
      <c r="F2922">
        <f>'Stitching Log'!F2922</f>
        <v>0</v>
      </c>
    </row>
    <row r="2923" spans="1:6">
      <c r="A2923" s="6">
        <f>'Stitching Log'!A2923</f>
        <v>0</v>
      </c>
      <c r="B2923">
        <f>'Stitching Log'!B2923</f>
        <v>0</v>
      </c>
      <c r="C2923">
        <f>'Stitching Log'!C2923</f>
        <v>0</v>
      </c>
      <c r="D2923">
        <f>'Stitching Log'!D2923</f>
        <v>0</v>
      </c>
      <c r="E2923">
        <f>'Stitching Log'!E2923</f>
        <v>0</v>
      </c>
      <c r="F2923">
        <f>'Stitching Log'!F2923</f>
        <v>0</v>
      </c>
    </row>
    <row r="2924" spans="1:6">
      <c r="A2924" s="6">
        <f>'Stitching Log'!A2924</f>
        <v>0</v>
      </c>
      <c r="B2924">
        <f>'Stitching Log'!B2924</f>
        <v>0</v>
      </c>
      <c r="C2924">
        <f>'Stitching Log'!C2924</f>
        <v>0</v>
      </c>
      <c r="D2924">
        <f>'Stitching Log'!D2924</f>
        <v>0</v>
      </c>
      <c r="E2924">
        <f>'Stitching Log'!E2924</f>
        <v>0</v>
      </c>
      <c r="F2924">
        <f>'Stitching Log'!F2924</f>
        <v>0</v>
      </c>
    </row>
    <row r="2925" spans="1:6">
      <c r="A2925" s="6">
        <f>'Stitching Log'!A2925</f>
        <v>0</v>
      </c>
      <c r="B2925">
        <f>'Stitching Log'!B2925</f>
        <v>0</v>
      </c>
      <c r="C2925">
        <f>'Stitching Log'!C2925</f>
        <v>0</v>
      </c>
      <c r="D2925">
        <f>'Stitching Log'!D2925</f>
        <v>0</v>
      </c>
      <c r="E2925">
        <f>'Stitching Log'!E2925</f>
        <v>0</v>
      </c>
      <c r="F2925">
        <f>'Stitching Log'!F2925</f>
        <v>0</v>
      </c>
    </row>
    <row r="2926" spans="1:6">
      <c r="A2926" s="6">
        <f>'Stitching Log'!A2926</f>
        <v>0</v>
      </c>
      <c r="B2926">
        <f>'Stitching Log'!B2926</f>
        <v>0</v>
      </c>
      <c r="C2926">
        <f>'Stitching Log'!C2926</f>
        <v>0</v>
      </c>
      <c r="D2926">
        <f>'Stitching Log'!D2926</f>
        <v>0</v>
      </c>
      <c r="E2926">
        <f>'Stitching Log'!E2926</f>
        <v>0</v>
      </c>
      <c r="F2926">
        <f>'Stitching Log'!F2926</f>
        <v>0</v>
      </c>
    </row>
    <row r="2927" spans="1:6">
      <c r="A2927" s="6">
        <f>'Stitching Log'!A2927</f>
        <v>0</v>
      </c>
      <c r="B2927">
        <f>'Stitching Log'!B2927</f>
        <v>0</v>
      </c>
      <c r="C2927">
        <f>'Stitching Log'!C2927</f>
        <v>0</v>
      </c>
      <c r="D2927">
        <f>'Stitching Log'!D2927</f>
        <v>0</v>
      </c>
      <c r="E2927">
        <f>'Stitching Log'!E2927</f>
        <v>0</v>
      </c>
      <c r="F2927">
        <f>'Stitching Log'!F2927</f>
        <v>0</v>
      </c>
    </row>
    <row r="2928" spans="1:6">
      <c r="A2928" s="6">
        <f>'Stitching Log'!A2928</f>
        <v>0</v>
      </c>
      <c r="B2928">
        <f>'Stitching Log'!B2928</f>
        <v>0</v>
      </c>
      <c r="C2928">
        <f>'Stitching Log'!C2928</f>
        <v>0</v>
      </c>
      <c r="D2928">
        <f>'Stitching Log'!D2928</f>
        <v>0</v>
      </c>
      <c r="E2928">
        <f>'Stitching Log'!E2928</f>
        <v>0</v>
      </c>
      <c r="F2928">
        <f>'Stitching Log'!F2928</f>
        <v>0</v>
      </c>
    </row>
    <row r="2929" spans="1:6">
      <c r="A2929" s="6">
        <f>'Stitching Log'!A2929</f>
        <v>0</v>
      </c>
      <c r="B2929">
        <f>'Stitching Log'!B2929</f>
        <v>0</v>
      </c>
      <c r="C2929">
        <f>'Stitching Log'!C2929</f>
        <v>0</v>
      </c>
      <c r="D2929">
        <f>'Stitching Log'!D2929</f>
        <v>0</v>
      </c>
      <c r="E2929">
        <f>'Stitching Log'!E2929</f>
        <v>0</v>
      </c>
      <c r="F2929">
        <f>'Stitching Log'!F2929</f>
        <v>0</v>
      </c>
    </row>
    <row r="2930" spans="1:6">
      <c r="A2930" s="6">
        <f>'Stitching Log'!A2930</f>
        <v>0</v>
      </c>
      <c r="B2930">
        <f>'Stitching Log'!B2930</f>
        <v>0</v>
      </c>
      <c r="C2930">
        <f>'Stitching Log'!C2930</f>
        <v>0</v>
      </c>
      <c r="D2930">
        <f>'Stitching Log'!D2930</f>
        <v>0</v>
      </c>
      <c r="E2930">
        <f>'Stitching Log'!E2930</f>
        <v>0</v>
      </c>
      <c r="F2930">
        <f>'Stitching Log'!F2930</f>
        <v>0</v>
      </c>
    </row>
    <row r="2931" spans="1:6">
      <c r="A2931" s="6">
        <f>'Stitching Log'!A2931</f>
        <v>0</v>
      </c>
      <c r="B2931">
        <f>'Stitching Log'!B2931</f>
        <v>0</v>
      </c>
      <c r="C2931">
        <f>'Stitching Log'!C2931</f>
        <v>0</v>
      </c>
      <c r="D2931">
        <f>'Stitching Log'!D2931</f>
        <v>0</v>
      </c>
      <c r="E2931">
        <f>'Stitching Log'!E2931</f>
        <v>0</v>
      </c>
      <c r="F2931">
        <f>'Stitching Log'!F2931</f>
        <v>0</v>
      </c>
    </row>
    <row r="2932" spans="1:6">
      <c r="A2932" s="6">
        <f>'Stitching Log'!A2932</f>
        <v>0</v>
      </c>
      <c r="B2932">
        <f>'Stitching Log'!B2932</f>
        <v>0</v>
      </c>
      <c r="C2932">
        <f>'Stitching Log'!C2932</f>
        <v>0</v>
      </c>
      <c r="D2932">
        <f>'Stitching Log'!D2932</f>
        <v>0</v>
      </c>
      <c r="E2932">
        <f>'Stitching Log'!E2932</f>
        <v>0</v>
      </c>
      <c r="F2932">
        <f>'Stitching Log'!F2932</f>
        <v>0</v>
      </c>
    </row>
    <row r="2933" spans="1:6">
      <c r="A2933" s="6">
        <f>'Stitching Log'!A2933</f>
        <v>0</v>
      </c>
      <c r="B2933">
        <f>'Stitching Log'!B2933</f>
        <v>0</v>
      </c>
      <c r="C2933">
        <f>'Stitching Log'!C2933</f>
        <v>0</v>
      </c>
      <c r="D2933">
        <f>'Stitching Log'!D2933</f>
        <v>0</v>
      </c>
      <c r="E2933">
        <f>'Stitching Log'!E2933</f>
        <v>0</v>
      </c>
      <c r="F2933">
        <f>'Stitching Log'!F2933</f>
        <v>0</v>
      </c>
    </row>
    <row r="2934" spans="1:6">
      <c r="A2934" s="6">
        <f>'Stitching Log'!A2934</f>
        <v>0</v>
      </c>
      <c r="B2934">
        <f>'Stitching Log'!B2934</f>
        <v>0</v>
      </c>
      <c r="C2934">
        <f>'Stitching Log'!C2934</f>
        <v>0</v>
      </c>
      <c r="D2934">
        <f>'Stitching Log'!D2934</f>
        <v>0</v>
      </c>
      <c r="E2934">
        <f>'Stitching Log'!E2934</f>
        <v>0</v>
      </c>
      <c r="F2934">
        <f>'Stitching Log'!F2934</f>
        <v>0</v>
      </c>
    </row>
    <row r="2935" spans="1:6">
      <c r="A2935" s="6">
        <f>'Stitching Log'!A2935</f>
        <v>0</v>
      </c>
      <c r="B2935">
        <f>'Stitching Log'!B2935</f>
        <v>0</v>
      </c>
      <c r="C2935">
        <f>'Stitching Log'!C2935</f>
        <v>0</v>
      </c>
      <c r="D2935">
        <f>'Stitching Log'!D2935</f>
        <v>0</v>
      </c>
      <c r="E2935">
        <f>'Stitching Log'!E2935</f>
        <v>0</v>
      </c>
      <c r="F2935">
        <f>'Stitching Log'!F2935</f>
        <v>0</v>
      </c>
    </row>
    <row r="2936" spans="1:6">
      <c r="A2936" s="6">
        <f>'Stitching Log'!A2936</f>
        <v>0</v>
      </c>
      <c r="B2936">
        <f>'Stitching Log'!B2936</f>
        <v>0</v>
      </c>
      <c r="C2936">
        <f>'Stitching Log'!C2936</f>
        <v>0</v>
      </c>
      <c r="D2936">
        <f>'Stitching Log'!D2936</f>
        <v>0</v>
      </c>
      <c r="E2936">
        <f>'Stitching Log'!E2936</f>
        <v>0</v>
      </c>
      <c r="F2936">
        <f>'Stitching Log'!F2936</f>
        <v>0</v>
      </c>
    </row>
    <row r="2937" spans="1:6">
      <c r="A2937" s="6">
        <f>'Stitching Log'!A2937</f>
        <v>0</v>
      </c>
      <c r="B2937">
        <f>'Stitching Log'!B2937</f>
        <v>0</v>
      </c>
      <c r="C2937">
        <f>'Stitching Log'!C2937</f>
        <v>0</v>
      </c>
      <c r="D2937">
        <f>'Stitching Log'!D2937</f>
        <v>0</v>
      </c>
      <c r="E2937">
        <f>'Stitching Log'!E2937</f>
        <v>0</v>
      </c>
      <c r="F2937">
        <f>'Stitching Log'!F2937</f>
        <v>0</v>
      </c>
    </row>
    <row r="2938" spans="1:6">
      <c r="A2938" s="6">
        <f>'Stitching Log'!A2938</f>
        <v>0</v>
      </c>
      <c r="B2938">
        <f>'Stitching Log'!B2938</f>
        <v>0</v>
      </c>
      <c r="C2938">
        <f>'Stitching Log'!C2938</f>
        <v>0</v>
      </c>
      <c r="D2938">
        <f>'Stitching Log'!D2938</f>
        <v>0</v>
      </c>
      <c r="E2938">
        <f>'Stitching Log'!E2938</f>
        <v>0</v>
      </c>
      <c r="F2938">
        <f>'Stitching Log'!F2938</f>
        <v>0</v>
      </c>
    </row>
    <row r="2939" spans="1:6">
      <c r="A2939" s="6">
        <f>'Stitching Log'!A2939</f>
        <v>0</v>
      </c>
      <c r="B2939">
        <f>'Stitching Log'!B2939</f>
        <v>0</v>
      </c>
      <c r="C2939">
        <f>'Stitching Log'!C2939</f>
        <v>0</v>
      </c>
      <c r="D2939">
        <f>'Stitching Log'!D2939</f>
        <v>0</v>
      </c>
      <c r="E2939">
        <f>'Stitching Log'!E2939</f>
        <v>0</v>
      </c>
      <c r="F2939">
        <f>'Stitching Log'!F2939</f>
        <v>0</v>
      </c>
    </row>
    <row r="2940" spans="1:6">
      <c r="A2940" s="6">
        <f>'Stitching Log'!A2940</f>
        <v>0</v>
      </c>
      <c r="B2940">
        <f>'Stitching Log'!B2940</f>
        <v>0</v>
      </c>
      <c r="C2940">
        <f>'Stitching Log'!C2940</f>
        <v>0</v>
      </c>
      <c r="D2940">
        <f>'Stitching Log'!D2940</f>
        <v>0</v>
      </c>
      <c r="E2940">
        <f>'Stitching Log'!E2940</f>
        <v>0</v>
      </c>
      <c r="F2940">
        <f>'Stitching Log'!F2940</f>
        <v>0</v>
      </c>
    </row>
    <row r="2941" spans="1:6">
      <c r="A2941" s="6">
        <f>'Stitching Log'!A2941</f>
        <v>0</v>
      </c>
      <c r="B2941">
        <f>'Stitching Log'!B2941</f>
        <v>0</v>
      </c>
      <c r="C2941">
        <f>'Stitching Log'!C2941</f>
        <v>0</v>
      </c>
      <c r="D2941">
        <f>'Stitching Log'!D2941</f>
        <v>0</v>
      </c>
      <c r="E2941">
        <f>'Stitching Log'!E2941</f>
        <v>0</v>
      </c>
      <c r="F2941">
        <f>'Stitching Log'!F2941</f>
        <v>0</v>
      </c>
    </row>
    <row r="2942" spans="1:6">
      <c r="A2942" s="6">
        <f>'Stitching Log'!A2942</f>
        <v>0</v>
      </c>
      <c r="B2942">
        <f>'Stitching Log'!B2942</f>
        <v>0</v>
      </c>
      <c r="C2942">
        <f>'Stitching Log'!C2942</f>
        <v>0</v>
      </c>
      <c r="D2942">
        <f>'Stitching Log'!D2942</f>
        <v>0</v>
      </c>
      <c r="E2942">
        <f>'Stitching Log'!E2942</f>
        <v>0</v>
      </c>
      <c r="F2942">
        <f>'Stitching Log'!F2942</f>
        <v>0</v>
      </c>
    </row>
    <row r="2943" spans="1:6">
      <c r="A2943" s="6">
        <f>'Stitching Log'!A2943</f>
        <v>0</v>
      </c>
      <c r="B2943">
        <f>'Stitching Log'!B2943</f>
        <v>0</v>
      </c>
      <c r="C2943">
        <f>'Stitching Log'!C2943</f>
        <v>0</v>
      </c>
      <c r="D2943">
        <f>'Stitching Log'!D2943</f>
        <v>0</v>
      </c>
      <c r="E2943">
        <f>'Stitching Log'!E2943</f>
        <v>0</v>
      </c>
      <c r="F2943">
        <f>'Stitching Log'!F2943</f>
        <v>0</v>
      </c>
    </row>
    <row r="2944" spans="1:6">
      <c r="A2944" s="6">
        <f>'Stitching Log'!A2944</f>
        <v>0</v>
      </c>
      <c r="B2944">
        <f>'Stitching Log'!B2944</f>
        <v>0</v>
      </c>
      <c r="C2944">
        <f>'Stitching Log'!C2944</f>
        <v>0</v>
      </c>
      <c r="D2944">
        <f>'Stitching Log'!D2944</f>
        <v>0</v>
      </c>
      <c r="E2944">
        <f>'Stitching Log'!E2944</f>
        <v>0</v>
      </c>
      <c r="F2944">
        <f>'Stitching Log'!F2944</f>
        <v>0</v>
      </c>
    </row>
    <row r="2945" spans="1:6">
      <c r="A2945" s="6">
        <f>'Stitching Log'!A2945</f>
        <v>0</v>
      </c>
      <c r="B2945">
        <f>'Stitching Log'!B2945</f>
        <v>0</v>
      </c>
      <c r="C2945">
        <f>'Stitching Log'!C2945</f>
        <v>0</v>
      </c>
      <c r="D2945">
        <f>'Stitching Log'!D2945</f>
        <v>0</v>
      </c>
      <c r="E2945">
        <f>'Stitching Log'!E2945</f>
        <v>0</v>
      </c>
      <c r="F2945">
        <f>'Stitching Log'!F2945</f>
        <v>0</v>
      </c>
    </row>
    <row r="2946" spans="1:6">
      <c r="A2946" s="6">
        <f>'Stitching Log'!A2946</f>
        <v>0</v>
      </c>
      <c r="B2946">
        <f>'Stitching Log'!B2946</f>
        <v>0</v>
      </c>
      <c r="C2946">
        <f>'Stitching Log'!C2946</f>
        <v>0</v>
      </c>
      <c r="D2946">
        <f>'Stitching Log'!D2946</f>
        <v>0</v>
      </c>
      <c r="E2946">
        <f>'Stitching Log'!E2946</f>
        <v>0</v>
      </c>
      <c r="F2946">
        <f>'Stitching Log'!F2946</f>
        <v>0</v>
      </c>
    </row>
    <row r="2947" spans="1:6">
      <c r="A2947" s="6">
        <f>'Stitching Log'!A2947</f>
        <v>0</v>
      </c>
      <c r="B2947">
        <f>'Stitching Log'!B2947</f>
        <v>0</v>
      </c>
      <c r="C2947">
        <f>'Stitching Log'!C2947</f>
        <v>0</v>
      </c>
      <c r="D2947">
        <f>'Stitching Log'!D2947</f>
        <v>0</v>
      </c>
      <c r="E2947">
        <f>'Stitching Log'!E2947</f>
        <v>0</v>
      </c>
      <c r="F2947">
        <f>'Stitching Log'!F2947</f>
        <v>0</v>
      </c>
    </row>
    <row r="2948" spans="1:6">
      <c r="A2948" s="6">
        <f>'Stitching Log'!A2948</f>
        <v>0</v>
      </c>
      <c r="B2948">
        <f>'Stitching Log'!B2948</f>
        <v>0</v>
      </c>
      <c r="C2948">
        <f>'Stitching Log'!C2948</f>
        <v>0</v>
      </c>
      <c r="D2948">
        <f>'Stitching Log'!D2948</f>
        <v>0</v>
      </c>
      <c r="E2948">
        <f>'Stitching Log'!E2948</f>
        <v>0</v>
      </c>
      <c r="F2948">
        <f>'Stitching Log'!F2948</f>
        <v>0</v>
      </c>
    </row>
    <row r="2949" spans="1:6">
      <c r="A2949" s="6">
        <f>'Stitching Log'!A2949</f>
        <v>0</v>
      </c>
      <c r="B2949">
        <f>'Stitching Log'!B2949</f>
        <v>0</v>
      </c>
      <c r="C2949">
        <f>'Stitching Log'!C2949</f>
        <v>0</v>
      </c>
      <c r="D2949">
        <f>'Stitching Log'!D2949</f>
        <v>0</v>
      </c>
      <c r="E2949">
        <f>'Stitching Log'!E2949</f>
        <v>0</v>
      </c>
      <c r="F2949">
        <f>'Stitching Log'!F2949</f>
        <v>0</v>
      </c>
    </row>
    <row r="2950" spans="1:6">
      <c r="A2950" s="6">
        <f>'Stitching Log'!A2950</f>
        <v>0</v>
      </c>
      <c r="B2950">
        <f>'Stitching Log'!B2950</f>
        <v>0</v>
      </c>
      <c r="C2950">
        <f>'Stitching Log'!C2950</f>
        <v>0</v>
      </c>
      <c r="D2950">
        <f>'Stitching Log'!D2950</f>
        <v>0</v>
      </c>
      <c r="E2950">
        <f>'Stitching Log'!E2950</f>
        <v>0</v>
      </c>
      <c r="F2950">
        <f>'Stitching Log'!F2950</f>
        <v>0</v>
      </c>
    </row>
    <row r="2951" spans="1:6">
      <c r="A2951" s="6">
        <f>'Stitching Log'!A2951</f>
        <v>0</v>
      </c>
      <c r="B2951">
        <f>'Stitching Log'!B2951</f>
        <v>0</v>
      </c>
      <c r="C2951">
        <f>'Stitching Log'!C2951</f>
        <v>0</v>
      </c>
      <c r="D2951">
        <f>'Stitching Log'!D2951</f>
        <v>0</v>
      </c>
      <c r="E2951">
        <f>'Stitching Log'!E2951</f>
        <v>0</v>
      </c>
      <c r="F2951">
        <f>'Stitching Log'!F2951</f>
        <v>0</v>
      </c>
    </row>
    <row r="2952" spans="1:6">
      <c r="A2952" s="6">
        <f>'Stitching Log'!A2952</f>
        <v>0</v>
      </c>
      <c r="B2952">
        <f>'Stitching Log'!B2952</f>
        <v>0</v>
      </c>
      <c r="C2952">
        <f>'Stitching Log'!C2952</f>
        <v>0</v>
      </c>
      <c r="D2952">
        <f>'Stitching Log'!D2952</f>
        <v>0</v>
      </c>
      <c r="E2952">
        <f>'Stitching Log'!E2952</f>
        <v>0</v>
      </c>
      <c r="F2952">
        <f>'Stitching Log'!F2952</f>
        <v>0</v>
      </c>
    </row>
    <row r="2953" spans="1:6">
      <c r="A2953" s="6">
        <f>'Stitching Log'!A2953</f>
        <v>0</v>
      </c>
      <c r="B2953">
        <f>'Stitching Log'!B2953</f>
        <v>0</v>
      </c>
      <c r="C2953">
        <f>'Stitching Log'!C2953</f>
        <v>0</v>
      </c>
      <c r="D2953">
        <f>'Stitching Log'!D2953</f>
        <v>0</v>
      </c>
      <c r="E2953">
        <f>'Stitching Log'!E2953</f>
        <v>0</v>
      </c>
      <c r="F2953">
        <f>'Stitching Log'!F2953</f>
        <v>0</v>
      </c>
    </row>
    <row r="2954" spans="1:6">
      <c r="A2954" s="6">
        <f>'Stitching Log'!A2954</f>
        <v>0</v>
      </c>
      <c r="B2954">
        <f>'Stitching Log'!B2954</f>
        <v>0</v>
      </c>
      <c r="C2954">
        <f>'Stitching Log'!C2954</f>
        <v>0</v>
      </c>
      <c r="D2954">
        <f>'Stitching Log'!D2954</f>
        <v>0</v>
      </c>
      <c r="E2954">
        <f>'Stitching Log'!E2954</f>
        <v>0</v>
      </c>
      <c r="F2954">
        <f>'Stitching Log'!F2954</f>
        <v>0</v>
      </c>
    </row>
    <row r="2955" spans="1:6">
      <c r="A2955" s="6">
        <f>'Stitching Log'!A2955</f>
        <v>0</v>
      </c>
      <c r="B2955">
        <f>'Stitching Log'!B2955</f>
        <v>0</v>
      </c>
      <c r="C2955">
        <f>'Stitching Log'!C2955</f>
        <v>0</v>
      </c>
      <c r="D2955">
        <f>'Stitching Log'!D2955</f>
        <v>0</v>
      </c>
      <c r="E2955">
        <f>'Stitching Log'!E2955</f>
        <v>0</v>
      </c>
      <c r="F2955">
        <f>'Stitching Log'!F2955</f>
        <v>0</v>
      </c>
    </row>
    <row r="2956" spans="1:6">
      <c r="A2956" s="6">
        <f>'Stitching Log'!A2956</f>
        <v>0</v>
      </c>
      <c r="B2956">
        <f>'Stitching Log'!B2956</f>
        <v>0</v>
      </c>
      <c r="C2956">
        <f>'Stitching Log'!C2956</f>
        <v>0</v>
      </c>
      <c r="D2956">
        <f>'Stitching Log'!D2956</f>
        <v>0</v>
      </c>
      <c r="E2956">
        <f>'Stitching Log'!E2956</f>
        <v>0</v>
      </c>
      <c r="F2956">
        <f>'Stitching Log'!F2956</f>
        <v>0</v>
      </c>
    </row>
    <row r="2957" spans="1:6">
      <c r="A2957" s="6">
        <f>'Stitching Log'!A2957</f>
        <v>0</v>
      </c>
      <c r="B2957">
        <f>'Stitching Log'!B2957</f>
        <v>0</v>
      </c>
      <c r="C2957">
        <f>'Stitching Log'!C2957</f>
        <v>0</v>
      </c>
      <c r="D2957">
        <f>'Stitching Log'!D2957</f>
        <v>0</v>
      </c>
      <c r="E2957">
        <f>'Stitching Log'!E2957</f>
        <v>0</v>
      </c>
      <c r="F2957">
        <f>'Stitching Log'!F2957</f>
        <v>0</v>
      </c>
    </row>
    <row r="2958" spans="1:6">
      <c r="A2958" s="6">
        <f>'Stitching Log'!A2958</f>
        <v>0</v>
      </c>
      <c r="B2958">
        <f>'Stitching Log'!B2958</f>
        <v>0</v>
      </c>
      <c r="C2958">
        <f>'Stitching Log'!C2958</f>
        <v>0</v>
      </c>
      <c r="D2958">
        <f>'Stitching Log'!D2958</f>
        <v>0</v>
      </c>
      <c r="E2958">
        <f>'Stitching Log'!E2958</f>
        <v>0</v>
      </c>
      <c r="F2958">
        <f>'Stitching Log'!F2958</f>
        <v>0</v>
      </c>
    </row>
    <row r="2959" spans="1:6">
      <c r="A2959" s="6">
        <f>'Stitching Log'!A2959</f>
        <v>0</v>
      </c>
      <c r="B2959">
        <f>'Stitching Log'!B2959</f>
        <v>0</v>
      </c>
      <c r="C2959">
        <f>'Stitching Log'!C2959</f>
        <v>0</v>
      </c>
      <c r="D2959">
        <f>'Stitching Log'!D2959</f>
        <v>0</v>
      </c>
      <c r="E2959">
        <f>'Stitching Log'!E2959</f>
        <v>0</v>
      </c>
      <c r="F2959">
        <f>'Stitching Log'!F2959</f>
        <v>0</v>
      </c>
    </row>
    <row r="2960" spans="1:6">
      <c r="A2960" s="6">
        <f>'Stitching Log'!A2960</f>
        <v>0</v>
      </c>
      <c r="B2960">
        <f>'Stitching Log'!B2960</f>
        <v>0</v>
      </c>
      <c r="C2960">
        <f>'Stitching Log'!C2960</f>
        <v>0</v>
      </c>
      <c r="D2960">
        <f>'Stitching Log'!D2960</f>
        <v>0</v>
      </c>
      <c r="E2960">
        <f>'Stitching Log'!E2960</f>
        <v>0</v>
      </c>
      <c r="F2960">
        <f>'Stitching Log'!F2960</f>
        <v>0</v>
      </c>
    </row>
    <row r="2961" spans="1:6">
      <c r="A2961" s="6">
        <f>'Stitching Log'!A2961</f>
        <v>0</v>
      </c>
      <c r="B2961">
        <f>'Stitching Log'!B2961</f>
        <v>0</v>
      </c>
      <c r="C2961">
        <f>'Stitching Log'!C2961</f>
        <v>0</v>
      </c>
      <c r="D2961">
        <f>'Stitching Log'!D2961</f>
        <v>0</v>
      </c>
      <c r="E2961">
        <f>'Stitching Log'!E2961</f>
        <v>0</v>
      </c>
      <c r="F2961">
        <f>'Stitching Log'!F2961</f>
        <v>0</v>
      </c>
    </row>
    <row r="2962" spans="1:6">
      <c r="A2962" s="6">
        <f>'Stitching Log'!A2962</f>
        <v>0</v>
      </c>
      <c r="B2962">
        <f>'Stitching Log'!B2962</f>
        <v>0</v>
      </c>
      <c r="C2962">
        <f>'Stitching Log'!C2962</f>
        <v>0</v>
      </c>
      <c r="D2962">
        <f>'Stitching Log'!D2962</f>
        <v>0</v>
      </c>
      <c r="E2962">
        <f>'Stitching Log'!E2962</f>
        <v>0</v>
      </c>
      <c r="F2962">
        <f>'Stitching Log'!F2962</f>
        <v>0</v>
      </c>
    </row>
    <row r="2963" spans="1:6">
      <c r="A2963" s="6">
        <f>'Stitching Log'!A2963</f>
        <v>0</v>
      </c>
      <c r="B2963">
        <f>'Stitching Log'!B2963</f>
        <v>0</v>
      </c>
      <c r="C2963">
        <f>'Stitching Log'!C2963</f>
        <v>0</v>
      </c>
      <c r="D2963">
        <f>'Stitching Log'!D2963</f>
        <v>0</v>
      </c>
      <c r="E2963">
        <f>'Stitching Log'!E2963</f>
        <v>0</v>
      </c>
      <c r="F2963">
        <f>'Stitching Log'!F2963</f>
        <v>0</v>
      </c>
    </row>
    <row r="2964" spans="1:6">
      <c r="A2964" s="6">
        <f>'Stitching Log'!A2964</f>
        <v>0</v>
      </c>
      <c r="B2964">
        <f>'Stitching Log'!B2964</f>
        <v>0</v>
      </c>
      <c r="C2964">
        <f>'Stitching Log'!C2964</f>
        <v>0</v>
      </c>
      <c r="D2964">
        <f>'Stitching Log'!D2964</f>
        <v>0</v>
      </c>
      <c r="E2964">
        <f>'Stitching Log'!E2964</f>
        <v>0</v>
      </c>
      <c r="F2964">
        <f>'Stitching Log'!F2964</f>
        <v>0</v>
      </c>
    </row>
    <row r="2965" spans="1:6">
      <c r="A2965" s="6">
        <f>'Stitching Log'!A2965</f>
        <v>0</v>
      </c>
      <c r="B2965">
        <f>'Stitching Log'!B2965</f>
        <v>0</v>
      </c>
      <c r="C2965">
        <f>'Stitching Log'!C2965</f>
        <v>0</v>
      </c>
      <c r="D2965">
        <f>'Stitching Log'!D2965</f>
        <v>0</v>
      </c>
      <c r="E2965">
        <f>'Stitching Log'!E2965</f>
        <v>0</v>
      </c>
      <c r="F2965">
        <f>'Stitching Log'!F2965</f>
        <v>0</v>
      </c>
    </row>
    <row r="2966" spans="1:6">
      <c r="A2966" s="6">
        <f>'Stitching Log'!A2966</f>
        <v>0</v>
      </c>
      <c r="B2966">
        <f>'Stitching Log'!B2966</f>
        <v>0</v>
      </c>
      <c r="C2966">
        <f>'Stitching Log'!C2966</f>
        <v>0</v>
      </c>
      <c r="D2966">
        <f>'Stitching Log'!D2966</f>
        <v>0</v>
      </c>
      <c r="E2966">
        <f>'Stitching Log'!E2966</f>
        <v>0</v>
      </c>
      <c r="F2966">
        <f>'Stitching Log'!F2966</f>
        <v>0</v>
      </c>
    </row>
    <row r="2967" spans="1:6">
      <c r="A2967" s="6">
        <f>'Stitching Log'!A2967</f>
        <v>0</v>
      </c>
      <c r="B2967">
        <f>'Stitching Log'!B2967</f>
        <v>0</v>
      </c>
      <c r="C2967">
        <f>'Stitching Log'!C2967</f>
        <v>0</v>
      </c>
      <c r="D2967">
        <f>'Stitching Log'!D2967</f>
        <v>0</v>
      </c>
      <c r="E2967">
        <f>'Stitching Log'!E2967</f>
        <v>0</v>
      </c>
      <c r="F2967">
        <f>'Stitching Log'!F2967</f>
        <v>0</v>
      </c>
    </row>
    <row r="2968" spans="1:6">
      <c r="A2968" s="6">
        <f>'Stitching Log'!A2968</f>
        <v>0</v>
      </c>
      <c r="B2968">
        <f>'Stitching Log'!B2968</f>
        <v>0</v>
      </c>
      <c r="C2968">
        <f>'Stitching Log'!C2968</f>
        <v>0</v>
      </c>
      <c r="D2968">
        <f>'Stitching Log'!D2968</f>
        <v>0</v>
      </c>
      <c r="E2968">
        <f>'Stitching Log'!E2968</f>
        <v>0</v>
      </c>
      <c r="F2968">
        <f>'Stitching Log'!F2968</f>
        <v>0</v>
      </c>
    </row>
    <row r="2969" spans="1:6">
      <c r="A2969" s="6">
        <f>'Stitching Log'!A2969</f>
        <v>0</v>
      </c>
      <c r="B2969">
        <f>'Stitching Log'!B2969</f>
        <v>0</v>
      </c>
      <c r="C2969">
        <f>'Stitching Log'!C2969</f>
        <v>0</v>
      </c>
      <c r="D2969">
        <f>'Stitching Log'!D2969</f>
        <v>0</v>
      </c>
      <c r="E2969">
        <f>'Stitching Log'!E2969</f>
        <v>0</v>
      </c>
      <c r="F2969">
        <f>'Stitching Log'!F2969</f>
        <v>0</v>
      </c>
    </row>
    <row r="2970" spans="1:6">
      <c r="A2970" s="6">
        <f>'Stitching Log'!A2970</f>
        <v>0</v>
      </c>
      <c r="B2970">
        <f>'Stitching Log'!B2970</f>
        <v>0</v>
      </c>
      <c r="C2970">
        <f>'Stitching Log'!C2970</f>
        <v>0</v>
      </c>
      <c r="D2970">
        <f>'Stitching Log'!D2970</f>
        <v>0</v>
      </c>
      <c r="E2970">
        <f>'Stitching Log'!E2970</f>
        <v>0</v>
      </c>
      <c r="F2970">
        <f>'Stitching Log'!F2970</f>
        <v>0</v>
      </c>
    </row>
    <row r="2971" spans="1:6">
      <c r="A2971" s="6">
        <f>'Stitching Log'!A2971</f>
        <v>0</v>
      </c>
      <c r="B2971">
        <f>'Stitching Log'!B2971</f>
        <v>0</v>
      </c>
      <c r="C2971">
        <f>'Stitching Log'!C2971</f>
        <v>0</v>
      </c>
      <c r="D2971">
        <f>'Stitching Log'!D2971</f>
        <v>0</v>
      </c>
      <c r="E2971">
        <f>'Stitching Log'!E2971</f>
        <v>0</v>
      </c>
      <c r="F2971">
        <f>'Stitching Log'!F2971</f>
        <v>0</v>
      </c>
    </row>
    <row r="2972" spans="1:6">
      <c r="A2972" s="6">
        <f>'Stitching Log'!A2972</f>
        <v>0</v>
      </c>
      <c r="B2972">
        <f>'Stitching Log'!B2972</f>
        <v>0</v>
      </c>
      <c r="C2972">
        <f>'Stitching Log'!C2972</f>
        <v>0</v>
      </c>
      <c r="D2972">
        <f>'Stitching Log'!D2972</f>
        <v>0</v>
      </c>
      <c r="E2972">
        <f>'Stitching Log'!E2972</f>
        <v>0</v>
      </c>
      <c r="F2972">
        <f>'Stitching Log'!F2972</f>
        <v>0</v>
      </c>
    </row>
    <row r="2973" spans="1:6">
      <c r="A2973" s="6">
        <f>'Stitching Log'!A2973</f>
        <v>0</v>
      </c>
      <c r="B2973">
        <f>'Stitching Log'!B2973</f>
        <v>0</v>
      </c>
      <c r="C2973">
        <f>'Stitching Log'!C2973</f>
        <v>0</v>
      </c>
      <c r="D2973">
        <f>'Stitching Log'!D2973</f>
        <v>0</v>
      </c>
      <c r="E2973">
        <f>'Stitching Log'!E2973</f>
        <v>0</v>
      </c>
      <c r="F2973">
        <f>'Stitching Log'!F2973</f>
        <v>0</v>
      </c>
    </row>
    <row r="2974" spans="1:6">
      <c r="A2974" s="6">
        <f>'Stitching Log'!A2974</f>
        <v>0</v>
      </c>
      <c r="B2974">
        <f>'Stitching Log'!B2974</f>
        <v>0</v>
      </c>
      <c r="C2974">
        <f>'Stitching Log'!C2974</f>
        <v>0</v>
      </c>
      <c r="D2974">
        <f>'Stitching Log'!D2974</f>
        <v>0</v>
      </c>
      <c r="E2974">
        <f>'Stitching Log'!E2974</f>
        <v>0</v>
      </c>
      <c r="F2974">
        <f>'Stitching Log'!F2974</f>
        <v>0</v>
      </c>
    </row>
    <row r="2975" spans="1:6">
      <c r="A2975" s="6">
        <f>'Stitching Log'!A2975</f>
        <v>0</v>
      </c>
      <c r="B2975">
        <f>'Stitching Log'!B2975</f>
        <v>0</v>
      </c>
      <c r="C2975">
        <f>'Stitching Log'!C2975</f>
        <v>0</v>
      </c>
      <c r="D2975">
        <f>'Stitching Log'!D2975</f>
        <v>0</v>
      </c>
      <c r="E2975">
        <f>'Stitching Log'!E2975</f>
        <v>0</v>
      </c>
      <c r="F2975">
        <f>'Stitching Log'!F2975</f>
        <v>0</v>
      </c>
    </row>
    <row r="2976" spans="1:6">
      <c r="A2976" s="6">
        <f>'Stitching Log'!A2976</f>
        <v>0</v>
      </c>
      <c r="B2976">
        <f>'Stitching Log'!B2976</f>
        <v>0</v>
      </c>
      <c r="C2976">
        <f>'Stitching Log'!C2976</f>
        <v>0</v>
      </c>
      <c r="D2976">
        <f>'Stitching Log'!D2976</f>
        <v>0</v>
      </c>
      <c r="E2976">
        <f>'Stitching Log'!E2976</f>
        <v>0</v>
      </c>
      <c r="F2976">
        <f>'Stitching Log'!F2976</f>
        <v>0</v>
      </c>
    </row>
    <row r="2977" spans="1:6">
      <c r="A2977" s="6">
        <f>'Stitching Log'!A2977</f>
        <v>0</v>
      </c>
      <c r="B2977">
        <f>'Stitching Log'!B2977</f>
        <v>0</v>
      </c>
      <c r="C2977">
        <f>'Stitching Log'!C2977</f>
        <v>0</v>
      </c>
      <c r="D2977">
        <f>'Stitching Log'!D2977</f>
        <v>0</v>
      </c>
      <c r="E2977">
        <f>'Stitching Log'!E2977</f>
        <v>0</v>
      </c>
      <c r="F2977">
        <f>'Stitching Log'!F2977</f>
        <v>0</v>
      </c>
    </row>
    <row r="2978" spans="1:6">
      <c r="A2978" s="6">
        <f>'Stitching Log'!A2978</f>
        <v>0</v>
      </c>
      <c r="B2978">
        <f>'Stitching Log'!B2978</f>
        <v>0</v>
      </c>
      <c r="C2978">
        <f>'Stitching Log'!C2978</f>
        <v>0</v>
      </c>
      <c r="D2978">
        <f>'Stitching Log'!D2978</f>
        <v>0</v>
      </c>
      <c r="E2978">
        <f>'Stitching Log'!E2978</f>
        <v>0</v>
      </c>
      <c r="F2978">
        <f>'Stitching Log'!F2978</f>
        <v>0</v>
      </c>
    </row>
    <row r="2979" spans="1:6">
      <c r="A2979" s="6">
        <f>'Stitching Log'!A2979</f>
        <v>0</v>
      </c>
      <c r="B2979">
        <f>'Stitching Log'!B2979</f>
        <v>0</v>
      </c>
      <c r="C2979">
        <f>'Stitching Log'!C2979</f>
        <v>0</v>
      </c>
      <c r="D2979">
        <f>'Stitching Log'!D2979</f>
        <v>0</v>
      </c>
      <c r="E2979">
        <f>'Stitching Log'!E2979</f>
        <v>0</v>
      </c>
      <c r="F2979">
        <f>'Stitching Log'!F2979</f>
        <v>0</v>
      </c>
    </row>
    <row r="2980" spans="1:6">
      <c r="A2980" s="6">
        <f>'Stitching Log'!A2980</f>
        <v>0</v>
      </c>
      <c r="B2980">
        <f>'Stitching Log'!B2980</f>
        <v>0</v>
      </c>
      <c r="C2980">
        <f>'Stitching Log'!C2980</f>
        <v>0</v>
      </c>
      <c r="D2980">
        <f>'Stitching Log'!D2980</f>
        <v>0</v>
      </c>
      <c r="E2980">
        <f>'Stitching Log'!E2980</f>
        <v>0</v>
      </c>
      <c r="F2980">
        <f>'Stitching Log'!F2980</f>
        <v>0</v>
      </c>
    </row>
    <row r="2981" spans="1:6">
      <c r="A2981" s="6">
        <f>'Stitching Log'!A2981</f>
        <v>0</v>
      </c>
      <c r="B2981">
        <f>'Stitching Log'!B2981</f>
        <v>0</v>
      </c>
      <c r="C2981">
        <f>'Stitching Log'!C2981</f>
        <v>0</v>
      </c>
      <c r="D2981">
        <f>'Stitching Log'!D2981</f>
        <v>0</v>
      </c>
      <c r="E2981">
        <f>'Stitching Log'!E2981</f>
        <v>0</v>
      </c>
      <c r="F2981">
        <f>'Stitching Log'!F2981</f>
        <v>0</v>
      </c>
    </row>
    <row r="2982" spans="1:6">
      <c r="A2982" s="6">
        <f>'Stitching Log'!A2982</f>
        <v>0</v>
      </c>
      <c r="B2982">
        <f>'Stitching Log'!B2982</f>
        <v>0</v>
      </c>
      <c r="C2982">
        <f>'Stitching Log'!C2982</f>
        <v>0</v>
      </c>
      <c r="D2982">
        <f>'Stitching Log'!D2982</f>
        <v>0</v>
      </c>
      <c r="E2982">
        <f>'Stitching Log'!E2982</f>
        <v>0</v>
      </c>
      <c r="F2982">
        <f>'Stitching Log'!F2982</f>
        <v>0</v>
      </c>
    </row>
    <row r="2983" spans="1:6">
      <c r="A2983" s="6">
        <f>'Stitching Log'!A2983</f>
        <v>0</v>
      </c>
      <c r="B2983">
        <f>'Stitching Log'!B2983</f>
        <v>0</v>
      </c>
      <c r="C2983">
        <f>'Stitching Log'!C2983</f>
        <v>0</v>
      </c>
      <c r="D2983">
        <f>'Stitching Log'!D2983</f>
        <v>0</v>
      </c>
      <c r="E2983">
        <f>'Stitching Log'!E2983</f>
        <v>0</v>
      </c>
      <c r="F2983">
        <f>'Stitching Log'!F2983</f>
        <v>0</v>
      </c>
    </row>
    <row r="2984" spans="1:6">
      <c r="A2984" s="6">
        <f>'Stitching Log'!A2984</f>
        <v>0</v>
      </c>
      <c r="B2984">
        <f>'Stitching Log'!B2984</f>
        <v>0</v>
      </c>
      <c r="C2984">
        <f>'Stitching Log'!C2984</f>
        <v>0</v>
      </c>
      <c r="D2984">
        <f>'Stitching Log'!D2984</f>
        <v>0</v>
      </c>
      <c r="E2984">
        <f>'Stitching Log'!E2984</f>
        <v>0</v>
      </c>
      <c r="F2984">
        <f>'Stitching Log'!F2984</f>
        <v>0</v>
      </c>
    </row>
    <row r="2985" spans="1:6">
      <c r="A2985" s="6">
        <f>'Stitching Log'!A2985</f>
        <v>0</v>
      </c>
      <c r="B2985">
        <f>'Stitching Log'!B2985</f>
        <v>0</v>
      </c>
      <c r="C2985">
        <f>'Stitching Log'!C2985</f>
        <v>0</v>
      </c>
      <c r="D2985">
        <f>'Stitching Log'!D2985</f>
        <v>0</v>
      </c>
      <c r="E2985">
        <f>'Stitching Log'!E2985</f>
        <v>0</v>
      </c>
      <c r="F2985">
        <f>'Stitching Log'!F2985</f>
        <v>0</v>
      </c>
    </row>
    <row r="2986" spans="1:6">
      <c r="A2986" s="6">
        <f>'Stitching Log'!A2986</f>
        <v>0</v>
      </c>
      <c r="B2986">
        <f>'Stitching Log'!B2986</f>
        <v>0</v>
      </c>
      <c r="C2986">
        <f>'Stitching Log'!C2986</f>
        <v>0</v>
      </c>
      <c r="D2986">
        <f>'Stitching Log'!D2986</f>
        <v>0</v>
      </c>
      <c r="E2986">
        <f>'Stitching Log'!E2986</f>
        <v>0</v>
      </c>
      <c r="F2986">
        <f>'Stitching Log'!F2986</f>
        <v>0</v>
      </c>
    </row>
    <row r="2987" spans="1:6">
      <c r="A2987" s="6">
        <f>'Stitching Log'!A2987</f>
        <v>0</v>
      </c>
      <c r="B2987">
        <f>'Stitching Log'!B2987</f>
        <v>0</v>
      </c>
      <c r="C2987">
        <f>'Stitching Log'!C2987</f>
        <v>0</v>
      </c>
      <c r="D2987">
        <f>'Stitching Log'!D2987</f>
        <v>0</v>
      </c>
      <c r="E2987">
        <f>'Stitching Log'!E2987</f>
        <v>0</v>
      </c>
      <c r="F2987">
        <f>'Stitching Log'!F2987</f>
        <v>0</v>
      </c>
    </row>
    <row r="2988" spans="1:6">
      <c r="A2988" s="6">
        <f>'Stitching Log'!A2988</f>
        <v>0</v>
      </c>
      <c r="B2988">
        <f>'Stitching Log'!B2988</f>
        <v>0</v>
      </c>
      <c r="C2988">
        <f>'Stitching Log'!C2988</f>
        <v>0</v>
      </c>
      <c r="D2988">
        <f>'Stitching Log'!D2988</f>
        <v>0</v>
      </c>
      <c r="E2988">
        <f>'Stitching Log'!E2988</f>
        <v>0</v>
      </c>
      <c r="F2988">
        <f>'Stitching Log'!F2988</f>
        <v>0</v>
      </c>
    </row>
    <row r="2989" spans="1:6">
      <c r="A2989" s="6">
        <f>'Stitching Log'!A2989</f>
        <v>0</v>
      </c>
      <c r="B2989">
        <f>'Stitching Log'!B2989</f>
        <v>0</v>
      </c>
      <c r="C2989">
        <f>'Stitching Log'!C2989</f>
        <v>0</v>
      </c>
      <c r="D2989">
        <f>'Stitching Log'!D2989</f>
        <v>0</v>
      </c>
      <c r="E2989">
        <f>'Stitching Log'!E2989</f>
        <v>0</v>
      </c>
      <c r="F2989">
        <f>'Stitching Log'!F2989</f>
        <v>0</v>
      </c>
    </row>
    <row r="2990" spans="1:6">
      <c r="A2990" s="6">
        <f>'Stitching Log'!A2990</f>
        <v>0</v>
      </c>
      <c r="B2990">
        <f>'Stitching Log'!B2990</f>
        <v>0</v>
      </c>
      <c r="C2990">
        <f>'Stitching Log'!C2990</f>
        <v>0</v>
      </c>
      <c r="D2990">
        <f>'Stitching Log'!D2990</f>
        <v>0</v>
      </c>
      <c r="E2990">
        <f>'Stitching Log'!E2990</f>
        <v>0</v>
      </c>
      <c r="F2990">
        <f>'Stitching Log'!F2990</f>
        <v>0</v>
      </c>
    </row>
    <row r="2991" spans="1:6">
      <c r="A2991" s="6">
        <f>'Stitching Log'!A2991</f>
        <v>0</v>
      </c>
      <c r="B2991">
        <f>'Stitching Log'!B2991</f>
        <v>0</v>
      </c>
      <c r="C2991">
        <f>'Stitching Log'!C2991</f>
        <v>0</v>
      </c>
      <c r="D2991">
        <f>'Stitching Log'!D2991</f>
        <v>0</v>
      </c>
      <c r="E2991">
        <f>'Stitching Log'!E2991</f>
        <v>0</v>
      </c>
      <c r="F2991">
        <f>'Stitching Log'!F2991</f>
        <v>0</v>
      </c>
    </row>
    <row r="2992" spans="1:6">
      <c r="A2992" s="6">
        <f>'Stitching Log'!A2992</f>
        <v>0</v>
      </c>
      <c r="B2992">
        <f>'Stitching Log'!B2992</f>
        <v>0</v>
      </c>
      <c r="C2992">
        <f>'Stitching Log'!C2992</f>
        <v>0</v>
      </c>
      <c r="D2992">
        <f>'Stitching Log'!D2992</f>
        <v>0</v>
      </c>
      <c r="E2992">
        <f>'Stitching Log'!E2992</f>
        <v>0</v>
      </c>
      <c r="F2992">
        <f>'Stitching Log'!F2992</f>
        <v>0</v>
      </c>
    </row>
    <row r="2993" spans="1:6">
      <c r="A2993" s="6">
        <f>'Stitching Log'!A2993</f>
        <v>0</v>
      </c>
      <c r="B2993">
        <f>'Stitching Log'!B2993</f>
        <v>0</v>
      </c>
      <c r="C2993">
        <f>'Stitching Log'!C2993</f>
        <v>0</v>
      </c>
      <c r="D2993">
        <f>'Stitching Log'!D2993</f>
        <v>0</v>
      </c>
      <c r="E2993">
        <f>'Stitching Log'!E2993</f>
        <v>0</v>
      </c>
      <c r="F2993">
        <f>'Stitching Log'!F2993</f>
        <v>0</v>
      </c>
    </row>
    <row r="2994" spans="1:6">
      <c r="A2994" s="6">
        <f>'Stitching Log'!A2994</f>
        <v>0</v>
      </c>
      <c r="B2994">
        <f>'Stitching Log'!B2994</f>
        <v>0</v>
      </c>
      <c r="C2994">
        <f>'Stitching Log'!C2994</f>
        <v>0</v>
      </c>
      <c r="D2994">
        <f>'Stitching Log'!D2994</f>
        <v>0</v>
      </c>
      <c r="E2994">
        <f>'Stitching Log'!E2994</f>
        <v>0</v>
      </c>
      <c r="F2994">
        <f>'Stitching Log'!F2994</f>
        <v>0</v>
      </c>
    </row>
    <row r="2995" spans="1:6">
      <c r="A2995" s="6">
        <f>'Stitching Log'!A2995</f>
        <v>0</v>
      </c>
      <c r="B2995">
        <f>'Stitching Log'!B2995</f>
        <v>0</v>
      </c>
      <c r="C2995">
        <f>'Stitching Log'!C2995</f>
        <v>0</v>
      </c>
      <c r="D2995">
        <f>'Stitching Log'!D2995</f>
        <v>0</v>
      </c>
      <c r="E2995">
        <f>'Stitching Log'!E2995</f>
        <v>0</v>
      </c>
      <c r="F2995">
        <f>'Stitching Log'!F2995</f>
        <v>0</v>
      </c>
    </row>
    <row r="2996" spans="1:6">
      <c r="A2996" s="6">
        <f>'Stitching Log'!A2996</f>
        <v>0</v>
      </c>
      <c r="B2996">
        <f>'Stitching Log'!B2996</f>
        <v>0</v>
      </c>
      <c r="C2996">
        <f>'Stitching Log'!C2996</f>
        <v>0</v>
      </c>
      <c r="D2996">
        <f>'Stitching Log'!D2996</f>
        <v>0</v>
      </c>
      <c r="E2996">
        <f>'Stitching Log'!E2996</f>
        <v>0</v>
      </c>
      <c r="F2996">
        <f>'Stitching Log'!F2996</f>
        <v>0</v>
      </c>
    </row>
    <row r="2997" spans="1:6">
      <c r="A2997" s="6">
        <f>'Stitching Log'!A2997</f>
        <v>0</v>
      </c>
      <c r="B2997">
        <f>'Stitching Log'!B2997</f>
        <v>0</v>
      </c>
      <c r="C2997">
        <f>'Stitching Log'!C2997</f>
        <v>0</v>
      </c>
      <c r="D2997">
        <f>'Stitching Log'!D2997</f>
        <v>0</v>
      </c>
      <c r="E2997">
        <f>'Stitching Log'!E2997</f>
        <v>0</v>
      </c>
      <c r="F2997">
        <f>'Stitching Log'!F2997</f>
        <v>0</v>
      </c>
    </row>
    <row r="2998" spans="1:6">
      <c r="A2998" s="6">
        <f>'Stitching Log'!A2998</f>
        <v>0</v>
      </c>
      <c r="B2998">
        <f>'Stitching Log'!B2998</f>
        <v>0</v>
      </c>
      <c r="C2998">
        <f>'Stitching Log'!C2998</f>
        <v>0</v>
      </c>
      <c r="D2998">
        <f>'Stitching Log'!D2998</f>
        <v>0</v>
      </c>
      <c r="E2998">
        <f>'Stitching Log'!E2998</f>
        <v>0</v>
      </c>
      <c r="F2998">
        <f>'Stitching Log'!F2998</f>
        <v>0</v>
      </c>
    </row>
    <row r="2999" spans="1:6">
      <c r="A2999" s="6">
        <f>'Stitching Log'!A2999</f>
        <v>0</v>
      </c>
      <c r="B2999">
        <f>'Stitching Log'!B2999</f>
        <v>0</v>
      </c>
      <c r="C2999">
        <f>'Stitching Log'!C2999</f>
        <v>0</v>
      </c>
      <c r="D2999">
        <f>'Stitching Log'!D2999</f>
        <v>0</v>
      </c>
      <c r="E2999">
        <f>'Stitching Log'!E2999</f>
        <v>0</v>
      </c>
      <c r="F2999">
        <f>'Stitching Log'!F2999</f>
        <v>0</v>
      </c>
    </row>
    <row r="3000" spans="1:6">
      <c r="A3000" s="6">
        <f>'Stitching Log'!A3000</f>
        <v>0</v>
      </c>
      <c r="B3000">
        <f>'Stitching Log'!B3000</f>
        <v>0</v>
      </c>
      <c r="C3000">
        <f>'Stitching Log'!C3000</f>
        <v>0</v>
      </c>
      <c r="D3000">
        <f>'Stitching Log'!D3000</f>
        <v>0</v>
      </c>
      <c r="E3000">
        <f>'Stitching Log'!E3000</f>
        <v>0</v>
      </c>
      <c r="F3000">
        <f>'Stitching Log'!F3000</f>
        <v>0</v>
      </c>
    </row>
    <row r="3001" spans="1:6">
      <c r="A3001" s="6">
        <f>'Stitching Log'!A3001</f>
        <v>0</v>
      </c>
      <c r="B3001">
        <f>'Stitching Log'!B3001</f>
        <v>0</v>
      </c>
      <c r="C3001">
        <f>'Stitching Log'!C3001</f>
        <v>0</v>
      </c>
      <c r="D3001">
        <f>'Stitching Log'!D3001</f>
        <v>0</v>
      </c>
      <c r="E3001">
        <f>'Stitching Log'!E3001</f>
        <v>0</v>
      </c>
      <c r="F3001">
        <f>'Stitching Log'!F3001</f>
        <v>0</v>
      </c>
    </row>
    <row r="3002" spans="1:6">
      <c r="A3002" s="6">
        <f>'Stitching Log'!A3002</f>
        <v>0</v>
      </c>
      <c r="B3002">
        <f>'Stitching Log'!B3002</f>
        <v>0</v>
      </c>
      <c r="C3002">
        <f>'Stitching Log'!C3002</f>
        <v>0</v>
      </c>
      <c r="D3002">
        <f>'Stitching Log'!D3002</f>
        <v>0</v>
      </c>
      <c r="E3002">
        <f>'Stitching Log'!E3002</f>
        <v>0</v>
      </c>
      <c r="F3002">
        <f>'Stitching Log'!F3002</f>
        <v>0</v>
      </c>
    </row>
    <row r="3003" spans="1:6">
      <c r="A3003" s="6">
        <f>'Stitching Log'!A3003</f>
        <v>0</v>
      </c>
      <c r="B3003">
        <f>'Stitching Log'!B3003</f>
        <v>0</v>
      </c>
      <c r="C3003">
        <f>'Stitching Log'!C3003</f>
        <v>0</v>
      </c>
      <c r="D3003">
        <f>'Stitching Log'!D3003</f>
        <v>0</v>
      </c>
      <c r="E3003">
        <f>'Stitching Log'!E3003</f>
        <v>0</v>
      </c>
      <c r="F3003">
        <f>'Stitching Log'!F3003</f>
        <v>0</v>
      </c>
    </row>
    <row r="3004" spans="1:6">
      <c r="A3004" s="6">
        <f>'Stitching Log'!A3004</f>
        <v>0</v>
      </c>
      <c r="B3004">
        <f>'Stitching Log'!B3004</f>
        <v>0</v>
      </c>
      <c r="C3004">
        <f>'Stitching Log'!C3004</f>
        <v>0</v>
      </c>
      <c r="D3004">
        <f>'Stitching Log'!D3004</f>
        <v>0</v>
      </c>
      <c r="E3004">
        <f>'Stitching Log'!E3004</f>
        <v>0</v>
      </c>
      <c r="F3004">
        <f>'Stitching Log'!F3004</f>
        <v>0</v>
      </c>
    </row>
    <row r="3005" spans="1:6">
      <c r="A3005" s="6">
        <f>'Stitching Log'!A3005</f>
        <v>0</v>
      </c>
      <c r="B3005">
        <f>'Stitching Log'!B3005</f>
        <v>0</v>
      </c>
      <c r="C3005">
        <f>'Stitching Log'!C3005</f>
        <v>0</v>
      </c>
      <c r="D3005">
        <f>'Stitching Log'!D3005</f>
        <v>0</v>
      </c>
      <c r="E3005">
        <f>'Stitching Log'!E3005</f>
        <v>0</v>
      </c>
      <c r="F3005">
        <f>'Stitching Log'!F3005</f>
        <v>0</v>
      </c>
    </row>
    <row r="3006" spans="1:6">
      <c r="A3006" s="6">
        <f>'Stitching Log'!A3006</f>
        <v>0</v>
      </c>
      <c r="B3006">
        <f>'Stitching Log'!B3006</f>
        <v>0</v>
      </c>
      <c r="C3006">
        <f>'Stitching Log'!C3006</f>
        <v>0</v>
      </c>
      <c r="D3006">
        <f>'Stitching Log'!D3006</f>
        <v>0</v>
      </c>
      <c r="E3006">
        <f>'Stitching Log'!E3006</f>
        <v>0</v>
      </c>
      <c r="F3006">
        <f>'Stitching Log'!F3006</f>
        <v>0</v>
      </c>
    </row>
    <row r="3007" spans="1:6">
      <c r="A3007" s="6">
        <f>'Stitching Log'!A3007</f>
        <v>0</v>
      </c>
      <c r="B3007">
        <f>'Stitching Log'!B3007</f>
        <v>0</v>
      </c>
      <c r="C3007">
        <f>'Stitching Log'!C3007</f>
        <v>0</v>
      </c>
      <c r="D3007">
        <f>'Stitching Log'!D3007</f>
        <v>0</v>
      </c>
      <c r="E3007">
        <f>'Stitching Log'!E3007</f>
        <v>0</v>
      </c>
      <c r="F3007">
        <f>'Stitching Log'!F3007</f>
        <v>0</v>
      </c>
    </row>
    <row r="3008" spans="1:6">
      <c r="A3008" s="6">
        <f>'Stitching Log'!A3008</f>
        <v>0</v>
      </c>
      <c r="B3008">
        <f>'Stitching Log'!B3008</f>
        <v>0</v>
      </c>
      <c r="C3008">
        <f>'Stitching Log'!C3008</f>
        <v>0</v>
      </c>
      <c r="D3008">
        <f>'Stitching Log'!D3008</f>
        <v>0</v>
      </c>
      <c r="E3008">
        <f>'Stitching Log'!E3008</f>
        <v>0</v>
      </c>
      <c r="F3008">
        <f>'Stitching Log'!F3008</f>
        <v>0</v>
      </c>
    </row>
    <row r="3009" spans="1:6">
      <c r="A3009" s="6">
        <f>'Stitching Log'!A3009</f>
        <v>0</v>
      </c>
      <c r="B3009">
        <f>'Stitching Log'!B3009</f>
        <v>0</v>
      </c>
      <c r="C3009">
        <f>'Stitching Log'!C3009</f>
        <v>0</v>
      </c>
      <c r="D3009">
        <f>'Stitching Log'!D3009</f>
        <v>0</v>
      </c>
      <c r="E3009">
        <f>'Stitching Log'!E3009</f>
        <v>0</v>
      </c>
      <c r="F3009">
        <f>'Stitching Log'!F3009</f>
        <v>0</v>
      </c>
    </row>
    <row r="3010" spans="1:6">
      <c r="A3010" s="6">
        <f>'Stitching Log'!A3010</f>
        <v>0</v>
      </c>
      <c r="B3010">
        <f>'Stitching Log'!B3010</f>
        <v>0</v>
      </c>
      <c r="C3010">
        <f>'Stitching Log'!C3010</f>
        <v>0</v>
      </c>
      <c r="D3010">
        <f>'Stitching Log'!D3010</f>
        <v>0</v>
      </c>
      <c r="E3010">
        <f>'Stitching Log'!E3010</f>
        <v>0</v>
      </c>
      <c r="F3010">
        <f>'Stitching Log'!F3010</f>
        <v>0</v>
      </c>
    </row>
    <row r="3011" spans="1:6">
      <c r="A3011" s="6">
        <f>'Stitching Log'!A3011</f>
        <v>0</v>
      </c>
      <c r="B3011">
        <f>'Stitching Log'!B3011</f>
        <v>0</v>
      </c>
      <c r="C3011">
        <f>'Stitching Log'!C3011</f>
        <v>0</v>
      </c>
      <c r="D3011">
        <f>'Stitching Log'!D3011</f>
        <v>0</v>
      </c>
      <c r="E3011">
        <f>'Stitching Log'!E3011</f>
        <v>0</v>
      </c>
      <c r="F3011">
        <f>'Stitching Log'!F3011</f>
        <v>0</v>
      </c>
    </row>
    <row r="3012" spans="1:6">
      <c r="A3012" s="6">
        <f>'Stitching Log'!A3012</f>
        <v>0</v>
      </c>
      <c r="B3012">
        <f>'Stitching Log'!B3012</f>
        <v>0</v>
      </c>
      <c r="C3012">
        <f>'Stitching Log'!C3012</f>
        <v>0</v>
      </c>
      <c r="D3012">
        <f>'Stitching Log'!D3012</f>
        <v>0</v>
      </c>
      <c r="E3012">
        <f>'Stitching Log'!E3012</f>
        <v>0</v>
      </c>
      <c r="F3012">
        <f>'Stitching Log'!F3012</f>
        <v>0</v>
      </c>
    </row>
    <row r="3013" spans="1:6">
      <c r="A3013" s="6">
        <f>'Stitching Log'!A3013</f>
        <v>0</v>
      </c>
      <c r="B3013">
        <f>'Stitching Log'!B3013</f>
        <v>0</v>
      </c>
      <c r="C3013">
        <f>'Stitching Log'!C3013</f>
        <v>0</v>
      </c>
      <c r="D3013">
        <f>'Stitching Log'!D3013</f>
        <v>0</v>
      </c>
      <c r="E3013">
        <f>'Stitching Log'!E3013</f>
        <v>0</v>
      </c>
      <c r="F3013">
        <f>'Stitching Log'!F3013</f>
        <v>0</v>
      </c>
    </row>
    <row r="3014" spans="1:6">
      <c r="A3014" s="6">
        <f>'Stitching Log'!A3014</f>
        <v>0</v>
      </c>
      <c r="B3014">
        <f>'Stitching Log'!B3014</f>
        <v>0</v>
      </c>
      <c r="C3014">
        <f>'Stitching Log'!C3014</f>
        <v>0</v>
      </c>
      <c r="D3014">
        <f>'Stitching Log'!D3014</f>
        <v>0</v>
      </c>
      <c r="E3014">
        <f>'Stitching Log'!E3014</f>
        <v>0</v>
      </c>
      <c r="F3014">
        <f>'Stitching Log'!F3014</f>
        <v>0</v>
      </c>
    </row>
    <row r="3015" spans="1:6">
      <c r="A3015" s="6">
        <f>'Stitching Log'!A3015</f>
        <v>0</v>
      </c>
      <c r="B3015">
        <f>'Stitching Log'!B3015</f>
        <v>0</v>
      </c>
      <c r="C3015">
        <f>'Stitching Log'!C3015</f>
        <v>0</v>
      </c>
      <c r="D3015">
        <f>'Stitching Log'!D3015</f>
        <v>0</v>
      </c>
      <c r="E3015">
        <f>'Stitching Log'!E3015</f>
        <v>0</v>
      </c>
      <c r="F3015">
        <f>'Stitching Log'!F3015</f>
        <v>0</v>
      </c>
    </row>
    <row r="3016" spans="1:6">
      <c r="A3016" s="6">
        <f>'Stitching Log'!A3016</f>
        <v>0</v>
      </c>
      <c r="B3016">
        <f>'Stitching Log'!B3016</f>
        <v>0</v>
      </c>
      <c r="C3016">
        <f>'Stitching Log'!C3016</f>
        <v>0</v>
      </c>
      <c r="D3016">
        <f>'Stitching Log'!D3016</f>
        <v>0</v>
      </c>
      <c r="E3016">
        <f>'Stitching Log'!E3016</f>
        <v>0</v>
      </c>
      <c r="F3016">
        <f>'Stitching Log'!F3016</f>
        <v>0</v>
      </c>
    </row>
    <row r="3017" spans="1:6">
      <c r="A3017" s="6">
        <f>'Stitching Log'!A3017</f>
        <v>0</v>
      </c>
      <c r="B3017">
        <f>'Stitching Log'!B3017</f>
        <v>0</v>
      </c>
      <c r="C3017">
        <f>'Stitching Log'!C3017</f>
        <v>0</v>
      </c>
      <c r="D3017">
        <f>'Stitching Log'!D3017</f>
        <v>0</v>
      </c>
      <c r="E3017">
        <f>'Stitching Log'!E3017</f>
        <v>0</v>
      </c>
      <c r="F3017">
        <f>'Stitching Log'!F3017</f>
        <v>0</v>
      </c>
    </row>
    <row r="3018" spans="1:6">
      <c r="A3018" s="6">
        <f>'Stitching Log'!A3018</f>
        <v>0</v>
      </c>
      <c r="B3018">
        <f>'Stitching Log'!B3018</f>
        <v>0</v>
      </c>
      <c r="C3018">
        <f>'Stitching Log'!C3018</f>
        <v>0</v>
      </c>
      <c r="D3018">
        <f>'Stitching Log'!D3018</f>
        <v>0</v>
      </c>
      <c r="E3018">
        <f>'Stitching Log'!E3018</f>
        <v>0</v>
      </c>
      <c r="F3018">
        <f>'Stitching Log'!F3018</f>
        <v>0</v>
      </c>
    </row>
    <row r="3019" spans="1:6">
      <c r="A3019" s="6">
        <f>'Stitching Log'!A3019</f>
        <v>0</v>
      </c>
      <c r="B3019">
        <f>'Stitching Log'!B3019</f>
        <v>0</v>
      </c>
      <c r="C3019">
        <f>'Stitching Log'!C3019</f>
        <v>0</v>
      </c>
      <c r="D3019">
        <f>'Stitching Log'!D3019</f>
        <v>0</v>
      </c>
      <c r="E3019">
        <f>'Stitching Log'!E3019</f>
        <v>0</v>
      </c>
      <c r="F3019">
        <f>'Stitching Log'!F3019</f>
        <v>0</v>
      </c>
    </row>
    <row r="3020" spans="1:6">
      <c r="A3020" s="6">
        <f>'Stitching Log'!A3020</f>
        <v>0</v>
      </c>
      <c r="B3020">
        <f>'Stitching Log'!B3020</f>
        <v>0</v>
      </c>
      <c r="C3020">
        <f>'Stitching Log'!C3020</f>
        <v>0</v>
      </c>
      <c r="D3020">
        <f>'Stitching Log'!D3020</f>
        <v>0</v>
      </c>
      <c r="E3020">
        <f>'Stitching Log'!E3020</f>
        <v>0</v>
      </c>
      <c r="F3020">
        <f>'Stitching Log'!F3020</f>
        <v>0</v>
      </c>
    </row>
    <row r="3021" spans="1:6">
      <c r="A3021" s="6">
        <f>'Stitching Log'!A3021</f>
        <v>0</v>
      </c>
      <c r="B3021">
        <f>'Stitching Log'!B3021</f>
        <v>0</v>
      </c>
      <c r="C3021">
        <f>'Stitching Log'!C3021</f>
        <v>0</v>
      </c>
      <c r="D3021">
        <f>'Stitching Log'!D3021</f>
        <v>0</v>
      </c>
      <c r="E3021">
        <f>'Stitching Log'!E3021</f>
        <v>0</v>
      </c>
      <c r="F3021">
        <f>'Stitching Log'!F3021</f>
        <v>0</v>
      </c>
    </row>
    <row r="3022" spans="1:6">
      <c r="A3022" s="6">
        <f>'Stitching Log'!A3022</f>
        <v>0</v>
      </c>
      <c r="B3022">
        <f>'Stitching Log'!B3022</f>
        <v>0</v>
      </c>
      <c r="C3022">
        <f>'Stitching Log'!C3022</f>
        <v>0</v>
      </c>
      <c r="D3022">
        <f>'Stitching Log'!D3022</f>
        <v>0</v>
      </c>
      <c r="E3022">
        <f>'Stitching Log'!E3022</f>
        <v>0</v>
      </c>
      <c r="F3022">
        <f>'Stitching Log'!F3022</f>
        <v>0</v>
      </c>
    </row>
    <row r="3023" spans="1:6">
      <c r="A3023" s="6">
        <f>'Stitching Log'!A3023</f>
        <v>0</v>
      </c>
      <c r="B3023">
        <f>'Stitching Log'!B3023</f>
        <v>0</v>
      </c>
      <c r="C3023">
        <f>'Stitching Log'!C3023</f>
        <v>0</v>
      </c>
      <c r="D3023">
        <f>'Stitching Log'!D3023</f>
        <v>0</v>
      </c>
      <c r="E3023">
        <f>'Stitching Log'!E3023</f>
        <v>0</v>
      </c>
      <c r="F3023">
        <f>'Stitching Log'!F3023</f>
        <v>0</v>
      </c>
    </row>
    <row r="3024" spans="1:6">
      <c r="A3024" s="6">
        <f>'Stitching Log'!A3024</f>
        <v>0</v>
      </c>
      <c r="B3024">
        <f>'Stitching Log'!B3024</f>
        <v>0</v>
      </c>
      <c r="C3024">
        <f>'Stitching Log'!C3024</f>
        <v>0</v>
      </c>
      <c r="D3024">
        <f>'Stitching Log'!D3024</f>
        <v>0</v>
      </c>
      <c r="E3024">
        <f>'Stitching Log'!E3024</f>
        <v>0</v>
      </c>
      <c r="F3024">
        <f>'Stitching Log'!F3024</f>
        <v>0</v>
      </c>
    </row>
    <row r="3025" spans="1:6">
      <c r="A3025" s="6">
        <f>'Stitching Log'!A3025</f>
        <v>0</v>
      </c>
      <c r="B3025">
        <f>'Stitching Log'!B3025</f>
        <v>0</v>
      </c>
      <c r="C3025">
        <f>'Stitching Log'!C3025</f>
        <v>0</v>
      </c>
      <c r="D3025">
        <f>'Stitching Log'!D3025</f>
        <v>0</v>
      </c>
      <c r="E3025">
        <f>'Stitching Log'!E3025</f>
        <v>0</v>
      </c>
      <c r="F3025">
        <f>'Stitching Log'!F3025</f>
        <v>0</v>
      </c>
    </row>
    <row r="3026" spans="1:6">
      <c r="A3026" s="6">
        <f>'Stitching Log'!A3026</f>
        <v>0</v>
      </c>
      <c r="B3026">
        <f>'Stitching Log'!B3026</f>
        <v>0</v>
      </c>
      <c r="C3026">
        <f>'Stitching Log'!C3026</f>
        <v>0</v>
      </c>
      <c r="D3026">
        <f>'Stitching Log'!D3026</f>
        <v>0</v>
      </c>
      <c r="E3026">
        <f>'Stitching Log'!E3026</f>
        <v>0</v>
      </c>
      <c r="F3026">
        <f>'Stitching Log'!F3026</f>
        <v>0</v>
      </c>
    </row>
    <row r="3027" spans="1:6">
      <c r="A3027" s="6">
        <f>'Stitching Log'!A3027</f>
        <v>0</v>
      </c>
      <c r="B3027">
        <f>'Stitching Log'!B3027</f>
        <v>0</v>
      </c>
      <c r="C3027">
        <f>'Stitching Log'!C3027</f>
        <v>0</v>
      </c>
      <c r="D3027">
        <f>'Stitching Log'!D3027</f>
        <v>0</v>
      </c>
      <c r="E3027">
        <f>'Stitching Log'!E3027</f>
        <v>0</v>
      </c>
      <c r="F3027">
        <f>'Stitching Log'!F3027</f>
        <v>0</v>
      </c>
    </row>
    <row r="3028" spans="1:6">
      <c r="A3028" s="6">
        <f>'Stitching Log'!A3028</f>
        <v>0</v>
      </c>
      <c r="B3028">
        <f>'Stitching Log'!B3028</f>
        <v>0</v>
      </c>
      <c r="C3028">
        <f>'Stitching Log'!C3028</f>
        <v>0</v>
      </c>
      <c r="D3028">
        <f>'Stitching Log'!D3028</f>
        <v>0</v>
      </c>
      <c r="E3028">
        <f>'Stitching Log'!E3028</f>
        <v>0</v>
      </c>
      <c r="F3028">
        <f>'Stitching Log'!F3028</f>
        <v>0</v>
      </c>
    </row>
    <row r="3029" spans="1:6">
      <c r="A3029" s="6">
        <f>'Stitching Log'!A3029</f>
        <v>0</v>
      </c>
      <c r="B3029">
        <f>'Stitching Log'!B3029</f>
        <v>0</v>
      </c>
      <c r="C3029">
        <f>'Stitching Log'!C3029</f>
        <v>0</v>
      </c>
      <c r="D3029">
        <f>'Stitching Log'!D3029</f>
        <v>0</v>
      </c>
      <c r="E3029">
        <f>'Stitching Log'!E3029</f>
        <v>0</v>
      </c>
      <c r="F3029">
        <f>'Stitching Log'!F3029</f>
        <v>0</v>
      </c>
    </row>
    <row r="3030" spans="1:6">
      <c r="A3030" s="6">
        <f>'Stitching Log'!A3030</f>
        <v>0</v>
      </c>
      <c r="B3030">
        <f>'Stitching Log'!B3030</f>
        <v>0</v>
      </c>
      <c r="C3030">
        <f>'Stitching Log'!C3030</f>
        <v>0</v>
      </c>
      <c r="D3030">
        <f>'Stitching Log'!D3030</f>
        <v>0</v>
      </c>
      <c r="E3030">
        <f>'Stitching Log'!E3030</f>
        <v>0</v>
      </c>
      <c r="F3030">
        <f>'Stitching Log'!F3030</f>
        <v>0</v>
      </c>
    </row>
    <row r="3031" spans="1:6">
      <c r="A3031" s="6">
        <f>'Stitching Log'!A3031</f>
        <v>0</v>
      </c>
      <c r="B3031">
        <f>'Stitching Log'!B3031</f>
        <v>0</v>
      </c>
      <c r="C3031">
        <f>'Stitching Log'!C3031</f>
        <v>0</v>
      </c>
      <c r="D3031">
        <f>'Stitching Log'!D3031</f>
        <v>0</v>
      </c>
      <c r="E3031">
        <f>'Stitching Log'!E3031</f>
        <v>0</v>
      </c>
      <c r="F3031">
        <f>'Stitching Log'!F3031</f>
        <v>0</v>
      </c>
    </row>
    <row r="3032" spans="1:6">
      <c r="A3032" s="6">
        <f>'Stitching Log'!A3032</f>
        <v>0</v>
      </c>
      <c r="B3032">
        <f>'Stitching Log'!B3032</f>
        <v>0</v>
      </c>
      <c r="C3032">
        <f>'Stitching Log'!C3032</f>
        <v>0</v>
      </c>
      <c r="D3032">
        <f>'Stitching Log'!D3032</f>
        <v>0</v>
      </c>
      <c r="E3032">
        <f>'Stitching Log'!E3032</f>
        <v>0</v>
      </c>
      <c r="F3032">
        <f>'Stitching Log'!F3032</f>
        <v>0</v>
      </c>
    </row>
    <row r="3033" spans="1:6">
      <c r="A3033" s="6">
        <f>'Stitching Log'!A3033</f>
        <v>0</v>
      </c>
      <c r="B3033">
        <f>'Stitching Log'!B3033</f>
        <v>0</v>
      </c>
      <c r="C3033">
        <f>'Stitching Log'!C3033</f>
        <v>0</v>
      </c>
      <c r="D3033">
        <f>'Stitching Log'!D3033</f>
        <v>0</v>
      </c>
      <c r="E3033">
        <f>'Stitching Log'!E3033</f>
        <v>0</v>
      </c>
      <c r="F3033">
        <f>'Stitching Log'!F3033</f>
        <v>0</v>
      </c>
    </row>
    <row r="3034" spans="1:6">
      <c r="A3034" s="6">
        <f>'Stitching Log'!A3034</f>
        <v>0</v>
      </c>
      <c r="B3034">
        <f>'Stitching Log'!B3034</f>
        <v>0</v>
      </c>
      <c r="C3034">
        <f>'Stitching Log'!C3034</f>
        <v>0</v>
      </c>
      <c r="D3034">
        <f>'Stitching Log'!D3034</f>
        <v>0</v>
      </c>
      <c r="E3034">
        <f>'Stitching Log'!E3034</f>
        <v>0</v>
      </c>
      <c r="F3034">
        <f>'Stitching Log'!F3034</f>
        <v>0</v>
      </c>
    </row>
    <row r="3035" spans="1:6">
      <c r="A3035" s="6">
        <f>'Stitching Log'!A3035</f>
        <v>0</v>
      </c>
      <c r="B3035">
        <f>'Stitching Log'!B3035</f>
        <v>0</v>
      </c>
      <c r="C3035">
        <f>'Stitching Log'!C3035</f>
        <v>0</v>
      </c>
      <c r="D3035">
        <f>'Stitching Log'!D3035</f>
        <v>0</v>
      </c>
      <c r="E3035">
        <f>'Stitching Log'!E3035</f>
        <v>0</v>
      </c>
      <c r="F3035">
        <f>'Stitching Log'!F3035</f>
        <v>0</v>
      </c>
    </row>
    <row r="3036" spans="1:6">
      <c r="A3036" s="6">
        <f>'Stitching Log'!A3036</f>
        <v>0</v>
      </c>
      <c r="B3036">
        <f>'Stitching Log'!B3036</f>
        <v>0</v>
      </c>
      <c r="C3036">
        <f>'Stitching Log'!C3036</f>
        <v>0</v>
      </c>
      <c r="D3036">
        <f>'Stitching Log'!D3036</f>
        <v>0</v>
      </c>
      <c r="E3036">
        <f>'Stitching Log'!E3036</f>
        <v>0</v>
      </c>
      <c r="F3036">
        <f>'Stitching Log'!F3036</f>
        <v>0</v>
      </c>
    </row>
    <row r="3037" spans="1:6">
      <c r="A3037" s="6">
        <f>'Stitching Log'!A3037</f>
        <v>0</v>
      </c>
      <c r="B3037">
        <f>'Stitching Log'!B3037</f>
        <v>0</v>
      </c>
      <c r="C3037">
        <f>'Stitching Log'!C3037</f>
        <v>0</v>
      </c>
      <c r="D3037">
        <f>'Stitching Log'!D3037</f>
        <v>0</v>
      </c>
      <c r="E3037">
        <f>'Stitching Log'!E3037</f>
        <v>0</v>
      </c>
      <c r="F3037">
        <f>'Stitching Log'!F3037</f>
        <v>0</v>
      </c>
    </row>
    <row r="3038" spans="1:6">
      <c r="A3038" s="6">
        <f>'Stitching Log'!A3038</f>
        <v>0</v>
      </c>
      <c r="B3038">
        <f>'Stitching Log'!B3038</f>
        <v>0</v>
      </c>
      <c r="C3038">
        <f>'Stitching Log'!C3038</f>
        <v>0</v>
      </c>
      <c r="D3038">
        <f>'Stitching Log'!D3038</f>
        <v>0</v>
      </c>
      <c r="E3038">
        <f>'Stitching Log'!E3038</f>
        <v>0</v>
      </c>
      <c r="F3038">
        <f>'Stitching Log'!F3038</f>
        <v>0</v>
      </c>
    </row>
    <row r="3039" spans="1:6">
      <c r="A3039" s="6">
        <f>'Stitching Log'!A3039</f>
        <v>0</v>
      </c>
      <c r="B3039">
        <f>'Stitching Log'!B3039</f>
        <v>0</v>
      </c>
      <c r="C3039">
        <f>'Stitching Log'!C3039</f>
        <v>0</v>
      </c>
      <c r="D3039">
        <f>'Stitching Log'!D3039</f>
        <v>0</v>
      </c>
      <c r="E3039">
        <f>'Stitching Log'!E3039</f>
        <v>0</v>
      </c>
      <c r="F3039">
        <f>'Stitching Log'!F3039</f>
        <v>0</v>
      </c>
    </row>
    <row r="3040" spans="1:6">
      <c r="A3040" s="6">
        <f>'Stitching Log'!A3040</f>
        <v>0</v>
      </c>
      <c r="B3040">
        <f>'Stitching Log'!B3040</f>
        <v>0</v>
      </c>
      <c r="C3040">
        <f>'Stitching Log'!C3040</f>
        <v>0</v>
      </c>
      <c r="D3040">
        <f>'Stitching Log'!D3040</f>
        <v>0</v>
      </c>
      <c r="E3040">
        <f>'Stitching Log'!E3040</f>
        <v>0</v>
      </c>
      <c r="F3040">
        <f>'Stitching Log'!F3040</f>
        <v>0</v>
      </c>
    </row>
    <row r="3041" spans="1:6">
      <c r="A3041" s="6">
        <f>'Stitching Log'!A3041</f>
        <v>0</v>
      </c>
      <c r="B3041">
        <f>'Stitching Log'!B3041</f>
        <v>0</v>
      </c>
      <c r="C3041">
        <f>'Stitching Log'!C3041</f>
        <v>0</v>
      </c>
      <c r="D3041">
        <f>'Stitching Log'!D3041</f>
        <v>0</v>
      </c>
      <c r="E3041">
        <f>'Stitching Log'!E3041</f>
        <v>0</v>
      </c>
      <c r="F3041">
        <f>'Stitching Log'!F3041</f>
        <v>0</v>
      </c>
    </row>
    <row r="3042" spans="1:6">
      <c r="A3042" s="6">
        <f>'Stitching Log'!A3042</f>
        <v>0</v>
      </c>
      <c r="B3042">
        <f>'Stitching Log'!B3042</f>
        <v>0</v>
      </c>
      <c r="C3042">
        <f>'Stitching Log'!C3042</f>
        <v>0</v>
      </c>
      <c r="D3042">
        <f>'Stitching Log'!D3042</f>
        <v>0</v>
      </c>
      <c r="E3042">
        <f>'Stitching Log'!E3042</f>
        <v>0</v>
      </c>
      <c r="F3042">
        <f>'Stitching Log'!F3042</f>
        <v>0</v>
      </c>
    </row>
    <row r="3043" spans="1:6">
      <c r="A3043" s="6">
        <f>'Stitching Log'!A3043</f>
        <v>0</v>
      </c>
      <c r="B3043">
        <f>'Stitching Log'!B3043</f>
        <v>0</v>
      </c>
      <c r="C3043">
        <f>'Stitching Log'!C3043</f>
        <v>0</v>
      </c>
      <c r="D3043">
        <f>'Stitching Log'!D3043</f>
        <v>0</v>
      </c>
      <c r="E3043">
        <f>'Stitching Log'!E3043</f>
        <v>0</v>
      </c>
      <c r="F3043">
        <f>'Stitching Log'!F3043</f>
        <v>0</v>
      </c>
    </row>
    <row r="3044" spans="1:6">
      <c r="A3044" s="6">
        <f>'Stitching Log'!A3044</f>
        <v>0</v>
      </c>
      <c r="B3044">
        <f>'Stitching Log'!B3044</f>
        <v>0</v>
      </c>
      <c r="C3044">
        <f>'Stitching Log'!C3044</f>
        <v>0</v>
      </c>
      <c r="D3044">
        <f>'Stitching Log'!D3044</f>
        <v>0</v>
      </c>
      <c r="E3044">
        <f>'Stitching Log'!E3044</f>
        <v>0</v>
      </c>
      <c r="F3044">
        <f>'Stitching Log'!F3044</f>
        <v>0</v>
      </c>
    </row>
    <row r="3045" spans="1:6">
      <c r="A3045" s="6">
        <f>'Stitching Log'!A3045</f>
        <v>0</v>
      </c>
      <c r="B3045">
        <f>'Stitching Log'!B3045</f>
        <v>0</v>
      </c>
      <c r="C3045">
        <f>'Stitching Log'!C3045</f>
        <v>0</v>
      </c>
      <c r="D3045">
        <f>'Stitching Log'!D3045</f>
        <v>0</v>
      </c>
      <c r="E3045">
        <f>'Stitching Log'!E3045</f>
        <v>0</v>
      </c>
      <c r="F3045">
        <f>'Stitching Log'!F3045</f>
        <v>0</v>
      </c>
    </row>
    <row r="3046" spans="1:6">
      <c r="A3046" s="6">
        <f>'Stitching Log'!A3046</f>
        <v>0</v>
      </c>
      <c r="B3046">
        <f>'Stitching Log'!B3046</f>
        <v>0</v>
      </c>
      <c r="C3046">
        <f>'Stitching Log'!C3046</f>
        <v>0</v>
      </c>
      <c r="D3046">
        <f>'Stitching Log'!D3046</f>
        <v>0</v>
      </c>
      <c r="E3046">
        <f>'Stitching Log'!E3046</f>
        <v>0</v>
      </c>
      <c r="F3046">
        <f>'Stitching Log'!F3046</f>
        <v>0</v>
      </c>
    </row>
    <row r="3047" spans="1:6">
      <c r="A3047" s="6">
        <f>'Stitching Log'!A3047</f>
        <v>0</v>
      </c>
      <c r="B3047">
        <f>'Stitching Log'!B3047</f>
        <v>0</v>
      </c>
      <c r="C3047">
        <f>'Stitching Log'!C3047</f>
        <v>0</v>
      </c>
      <c r="D3047">
        <f>'Stitching Log'!D3047</f>
        <v>0</v>
      </c>
      <c r="E3047">
        <f>'Stitching Log'!E3047</f>
        <v>0</v>
      </c>
      <c r="F3047">
        <f>'Stitching Log'!F3047</f>
        <v>0</v>
      </c>
    </row>
    <row r="3048" spans="1:6">
      <c r="A3048" s="6">
        <f>'Stitching Log'!A3048</f>
        <v>0</v>
      </c>
      <c r="B3048">
        <f>'Stitching Log'!B3048</f>
        <v>0</v>
      </c>
      <c r="C3048">
        <f>'Stitching Log'!C3048</f>
        <v>0</v>
      </c>
      <c r="D3048">
        <f>'Stitching Log'!D3048</f>
        <v>0</v>
      </c>
      <c r="E3048">
        <f>'Stitching Log'!E3048</f>
        <v>0</v>
      </c>
      <c r="F3048">
        <f>'Stitching Log'!F3048</f>
        <v>0</v>
      </c>
    </row>
    <row r="3049" spans="1:6">
      <c r="A3049" s="6">
        <f>'Stitching Log'!A3049</f>
        <v>0</v>
      </c>
      <c r="B3049">
        <f>'Stitching Log'!B3049</f>
        <v>0</v>
      </c>
      <c r="C3049">
        <f>'Stitching Log'!C3049</f>
        <v>0</v>
      </c>
      <c r="D3049">
        <f>'Stitching Log'!D3049</f>
        <v>0</v>
      </c>
      <c r="E3049">
        <f>'Stitching Log'!E3049</f>
        <v>0</v>
      </c>
      <c r="F3049">
        <f>'Stitching Log'!F3049</f>
        <v>0</v>
      </c>
    </row>
    <row r="3050" spans="1:6">
      <c r="A3050" s="6">
        <f>'Stitching Log'!A3050</f>
        <v>0</v>
      </c>
      <c r="B3050">
        <f>'Stitching Log'!B3050</f>
        <v>0</v>
      </c>
      <c r="C3050">
        <f>'Stitching Log'!C3050</f>
        <v>0</v>
      </c>
      <c r="D3050">
        <f>'Stitching Log'!D3050</f>
        <v>0</v>
      </c>
      <c r="E3050">
        <f>'Stitching Log'!E3050</f>
        <v>0</v>
      </c>
      <c r="F3050">
        <f>'Stitching Log'!F3050</f>
        <v>0</v>
      </c>
    </row>
    <row r="3051" spans="1:6">
      <c r="A3051" s="6">
        <f>'Stitching Log'!A3051</f>
        <v>0</v>
      </c>
      <c r="B3051">
        <f>'Stitching Log'!B3051</f>
        <v>0</v>
      </c>
      <c r="C3051">
        <f>'Stitching Log'!C3051</f>
        <v>0</v>
      </c>
      <c r="D3051">
        <f>'Stitching Log'!D3051</f>
        <v>0</v>
      </c>
      <c r="E3051">
        <f>'Stitching Log'!E3051</f>
        <v>0</v>
      </c>
      <c r="F3051">
        <f>'Stitching Log'!F3051</f>
        <v>0</v>
      </c>
    </row>
    <row r="3052" spans="1:6">
      <c r="A3052" s="6">
        <f>'Stitching Log'!A3052</f>
        <v>0</v>
      </c>
      <c r="B3052">
        <f>'Stitching Log'!B3052</f>
        <v>0</v>
      </c>
      <c r="C3052">
        <f>'Stitching Log'!C3052</f>
        <v>0</v>
      </c>
      <c r="D3052">
        <f>'Stitching Log'!D3052</f>
        <v>0</v>
      </c>
      <c r="E3052">
        <f>'Stitching Log'!E3052</f>
        <v>0</v>
      </c>
      <c r="F3052">
        <f>'Stitching Log'!F3052</f>
        <v>0</v>
      </c>
    </row>
    <row r="3053" spans="1:6">
      <c r="A3053" s="6">
        <f>'Stitching Log'!A3053</f>
        <v>0</v>
      </c>
      <c r="B3053">
        <f>'Stitching Log'!B3053</f>
        <v>0</v>
      </c>
      <c r="C3053">
        <f>'Stitching Log'!C3053</f>
        <v>0</v>
      </c>
      <c r="D3053">
        <f>'Stitching Log'!D3053</f>
        <v>0</v>
      </c>
      <c r="E3053">
        <f>'Stitching Log'!E3053</f>
        <v>0</v>
      </c>
      <c r="F3053">
        <f>'Stitching Log'!F3053</f>
        <v>0</v>
      </c>
    </row>
    <row r="3054" spans="1:6">
      <c r="A3054" s="6">
        <f>'Stitching Log'!A3054</f>
        <v>0</v>
      </c>
      <c r="B3054">
        <f>'Stitching Log'!B3054</f>
        <v>0</v>
      </c>
      <c r="C3054">
        <f>'Stitching Log'!C3054</f>
        <v>0</v>
      </c>
      <c r="D3054">
        <f>'Stitching Log'!D3054</f>
        <v>0</v>
      </c>
      <c r="E3054">
        <f>'Stitching Log'!E3054</f>
        <v>0</v>
      </c>
      <c r="F3054">
        <f>'Stitching Log'!F3054</f>
        <v>0</v>
      </c>
    </row>
    <row r="3055" spans="1:6">
      <c r="A3055" s="6">
        <f>'Stitching Log'!A3055</f>
        <v>0</v>
      </c>
      <c r="B3055">
        <f>'Stitching Log'!B3055</f>
        <v>0</v>
      </c>
      <c r="C3055">
        <f>'Stitching Log'!C3055</f>
        <v>0</v>
      </c>
      <c r="D3055">
        <f>'Stitching Log'!D3055</f>
        <v>0</v>
      </c>
      <c r="E3055">
        <f>'Stitching Log'!E3055</f>
        <v>0</v>
      </c>
      <c r="F3055">
        <f>'Stitching Log'!F3055</f>
        <v>0</v>
      </c>
    </row>
    <row r="3056" spans="1:6">
      <c r="A3056" s="6">
        <f>'Stitching Log'!A3056</f>
        <v>0</v>
      </c>
      <c r="B3056">
        <f>'Stitching Log'!B3056</f>
        <v>0</v>
      </c>
      <c r="C3056">
        <f>'Stitching Log'!C3056</f>
        <v>0</v>
      </c>
      <c r="D3056">
        <f>'Stitching Log'!D3056</f>
        <v>0</v>
      </c>
      <c r="E3056">
        <f>'Stitching Log'!E3056</f>
        <v>0</v>
      </c>
      <c r="F3056">
        <f>'Stitching Log'!F3056</f>
        <v>0</v>
      </c>
    </row>
    <row r="3057" spans="1:6">
      <c r="A3057" s="6">
        <f>'Stitching Log'!A3057</f>
        <v>0</v>
      </c>
      <c r="B3057">
        <f>'Stitching Log'!B3057</f>
        <v>0</v>
      </c>
      <c r="C3057">
        <f>'Stitching Log'!C3057</f>
        <v>0</v>
      </c>
      <c r="D3057">
        <f>'Stitching Log'!D3057</f>
        <v>0</v>
      </c>
      <c r="E3057">
        <f>'Stitching Log'!E3057</f>
        <v>0</v>
      </c>
      <c r="F3057">
        <f>'Stitching Log'!F3057</f>
        <v>0</v>
      </c>
    </row>
    <row r="3058" spans="1:6">
      <c r="A3058" s="6">
        <f>'Stitching Log'!A3058</f>
        <v>0</v>
      </c>
      <c r="B3058">
        <f>'Stitching Log'!B3058</f>
        <v>0</v>
      </c>
      <c r="C3058">
        <f>'Stitching Log'!C3058</f>
        <v>0</v>
      </c>
      <c r="D3058">
        <f>'Stitching Log'!D3058</f>
        <v>0</v>
      </c>
      <c r="E3058">
        <f>'Stitching Log'!E3058</f>
        <v>0</v>
      </c>
      <c r="F3058">
        <f>'Stitching Log'!F3058</f>
        <v>0</v>
      </c>
    </row>
    <row r="3059" spans="1:6">
      <c r="A3059" s="6">
        <f>'Stitching Log'!A3059</f>
        <v>0</v>
      </c>
      <c r="B3059">
        <f>'Stitching Log'!B3059</f>
        <v>0</v>
      </c>
      <c r="C3059">
        <f>'Stitching Log'!C3059</f>
        <v>0</v>
      </c>
      <c r="D3059">
        <f>'Stitching Log'!D3059</f>
        <v>0</v>
      </c>
      <c r="E3059">
        <f>'Stitching Log'!E3059</f>
        <v>0</v>
      </c>
      <c r="F3059">
        <f>'Stitching Log'!F3059</f>
        <v>0</v>
      </c>
    </row>
    <row r="3060" spans="1:6">
      <c r="A3060" s="6">
        <f>'Stitching Log'!A3060</f>
        <v>0</v>
      </c>
      <c r="B3060">
        <f>'Stitching Log'!B3060</f>
        <v>0</v>
      </c>
      <c r="C3060">
        <f>'Stitching Log'!C3060</f>
        <v>0</v>
      </c>
      <c r="D3060">
        <f>'Stitching Log'!D3060</f>
        <v>0</v>
      </c>
      <c r="E3060">
        <f>'Stitching Log'!E3060</f>
        <v>0</v>
      </c>
      <c r="F3060">
        <f>'Stitching Log'!F3060</f>
        <v>0</v>
      </c>
    </row>
    <row r="3061" spans="1:6">
      <c r="A3061" s="6">
        <f>'Stitching Log'!A3061</f>
        <v>0</v>
      </c>
      <c r="B3061">
        <f>'Stitching Log'!B3061</f>
        <v>0</v>
      </c>
      <c r="C3061">
        <f>'Stitching Log'!C3061</f>
        <v>0</v>
      </c>
      <c r="D3061">
        <f>'Stitching Log'!D3061</f>
        <v>0</v>
      </c>
      <c r="E3061">
        <f>'Stitching Log'!E3061</f>
        <v>0</v>
      </c>
      <c r="F3061">
        <f>'Stitching Log'!F3061</f>
        <v>0</v>
      </c>
    </row>
    <row r="3062" spans="1:6">
      <c r="A3062" s="6">
        <f>'Stitching Log'!A3062</f>
        <v>0</v>
      </c>
      <c r="B3062">
        <f>'Stitching Log'!B3062</f>
        <v>0</v>
      </c>
      <c r="C3062">
        <f>'Stitching Log'!C3062</f>
        <v>0</v>
      </c>
      <c r="D3062">
        <f>'Stitching Log'!D3062</f>
        <v>0</v>
      </c>
      <c r="E3062">
        <f>'Stitching Log'!E3062</f>
        <v>0</v>
      </c>
      <c r="F3062">
        <f>'Stitching Log'!F3062</f>
        <v>0</v>
      </c>
    </row>
    <row r="3063" spans="1:6">
      <c r="A3063" s="6">
        <f>'Stitching Log'!A3063</f>
        <v>0</v>
      </c>
      <c r="B3063">
        <f>'Stitching Log'!B3063</f>
        <v>0</v>
      </c>
      <c r="C3063">
        <f>'Stitching Log'!C3063</f>
        <v>0</v>
      </c>
      <c r="D3063">
        <f>'Stitching Log'!D3063</f>
        <v>0</v>
      </c>
      <c r="E3063">
        <f>'Stitching Log'!E3063</f>
        <v>0</v>
      </c>
      <c r="F3063">
        <f>'Stitching Log'!F3063</f>
        <v>0</v>
      </c>
    </row>
    <row r="3064" spans="1:6">
      <c r="A3064" s="6">
        <f>'Stitching Log'!A3064</f>
        <v>0</v>
      </c>
      <c r="B3064">
        <f>'Stitching Log'!B3064</f>
        <v>0</v>
      </c>
      <c r="C3064">
        <f>'Stitching Log'!C3064</f>
        <v>0</v>
      </c>
      <c r="D3064">
        <f>'Stitching Log'!D3064</f>
        <v>0</v>
      </c>
      <c r="E3064">
        <f>'Stitching Log'!E3064</f>
        <v>0</v>
      </c>
      <c r="F3064">
        <f>'Stitching Log'!F3064</f>
        <v>0</v>
      </c>
    </row>
    <row r="3065" spans="1:6">
      <c r="A3065" s="6">
        <f>'Stitching Log'!A3065</f>
        <v>0</v>
      </c>
      <c r="B3065">
        <f>'Stitching Log'!B3065</f>
        <v>0</v>
      </c>
      <c r="C3065">
        <f>'Stitching Log'!C3065</f>
        <v>0</v>
      </c>
      <c r="D3065">
        <f>'Stitching Log'!D3065</f>
        <v>0</v>
      </c>
      <c r="E3065">
        <f>'Stitching Log'!E3065</f>
        <v>0</v>
      </c>
      <c r="F3065">
        <f>'Stitching Log'!F3065</f>
        <v>0</v>
      </c>
    </row>
    <row r="3066" spans="1:6">
      <c r="A3066" s="6">
        <f>'Stitching Log'!A3066</f>
        <v>0</v>
      </c>
      <c r="B3066">
        <f>'Stitching Log'!B3066</f>
        <v>0</v>
      </c>
      <c r="C3066">
        <f>'Stitching Log'!C3066</f>
        <v>0</v>
      </c>
      <c r="D3066">
        <f>'Stitching Log'!D3066</f>
        <v>0</v>
      </c>
      <c r="E3066">
        <f>'Stitching Log'!E3066</f>
        <v>0</v>
      </c>
      <c r="F3066">
        <f>'Stitching Log'!F3066</f>
        <v>0</v>
      </c>
    </row>
    <row r="3067" spans="1:6">
      <c r="A3067" s="6">
        <f>'Stitching Log'!A3067</f>
        <v>0</v>
      </c>
      <c r="B3067">
        <f>'Stitching Log'!B3067</f>
        <v>0</v>
      </c>
      <c r="C3067">
        <f>'Stitching Log'!C3067</f>
        <v>0</v>
      </c>
      <c r="D3067">
        <f>'Stitching Log'!D3067</f>
        <v>0</v>
      </c>
      <c r="E3067">
        <f>'Stitching Log'!E3067</f>
        <v>0</v>
      </c>
      <c r="F3067">
        <f>'Stitching Log'!F3067</f>
        <v>0</v>
      </c>
    </row>
    <row r="3068" spans="1:6">
      <c r="A3068" s="6">
        <f>'Stitching Log'!A3068</f>
        <v>0</v>
      </c>
      <c r="B3068">
        <f>'Stitching Log'!B3068</f>
        <v>0</v>
      </c>
      <c r="C3068">
        <f>'Stitching Log'!C3068</f>
        <v>0</v>
      </c>
      <c r="D3068">
        <f>'Stitching Log'!D3068</f>
        <v>0</v>
      </c>
      <c r="E3068">
        <f>'Stitching Log'!E3068</f>
        <v>0</v>
      </c>
      <c r="F3068">
        <f>'Stitching Log'!F3068</f>
        <v>0</v>
      </c>
    </row>
    <row r="3069" spans="1:6">
      <c r="A3069" s="6">
        <f>'Stitching Log'!A3069</f>
        <v>0</v>
      </c>
      <c r="B3069">
        <f>'Stitching Log'!B3069</f>
        <v>0</v>
      </c>
      <c r="C3069">
        <f>'Stitching Log'!C3069</f>
        <v>0</v>
      </c>
      <c r="D3069">
        <f>'Stitching Log'!D3069</f>
        <v>0</v>
      </c>
      <c r="E3069">
        <f>'Stitching Log'!E3069</f>
        <v>0</v>
      </c>
      <c r="F3069">
        <f>'Stitching Log'!F3069</f>
        <v>0</v>
      </c>
    </row>
    <row r="3070" spans="1:6">
      <c r="A3070" s="6">
        <f>'Stitching Log'!A3070</f>
        <v>0</v>
      </c>
      <c r="B3070">
        <f>'Stitching Log'!B3070</f>
        <v>0</v>
      </c>
      <c r="C3070">
        <f>'Stitching Log'!C3070</f>
        <v>0</v>
      </c>
      <c r="D3070">
        <f>'Stitching Log'!D3070</f>
        <v>0</v>
      </c>
      <c r="E3070">
        <f>'Stitching Log'!E3070</f>
        <v>0</v>
      </c>
      <c r="F3070">
        <f>'Stitching Log'!F3070</f>
        <v>0</v>
      </c>
    </row>
    <row r="3071" spans="1:6">
      <c r="A3071" s="6">
        <f>'Stitching Log'!A3071</f>
        <v>0</v>
      </c>
      <c r="B3071">
        <f>'Stitching Log'!B3071</f>
        <v>0</v>
      </c>
      <c r="C3071">
        <f>'Stitching Log'!C3071</f>
        <v>0</v>
      </c>
      <c r="D3071">
        <f>'Stitching Log'!D3071</f>
        <v>0</v>
      </c>
      <c r="E3071">
        <f>'Stitching Log'!E3071</f>
        <v>0</v>
      </c>
      <c r="F3071">
        <f>'Stitching Log'!F3071</f>
        <v>0</v>
      </c>
    </row>
    <row r="3072" spans="1:6">
      <c r="A3072" s="6">
        <f>'Stitching Log'!A3072</f>
        <v>0</v>
      </c>
      <c r="B3072">
        <f>'Stitching Log'!B3072</f>
        <v>0</v>
      </c>
      <c r="C3072">
        <f>'Stitching Log'!C3072</f>
        <v>0</v>
      </c>
      <c r="D3072">
        <f>'Stitching Log'!D3072</f>
        <v>0</v>
      </c>
      <c r="E3072">
        <f>'Stitching Log'!E3072</f>
        <v>0</v>
      </c>
      <c r="F3072">
        <f>'Stitching Log'!F3072</f>
        <v>0</v>
      </c>
    </row>
    <row r="3073" spans="1:6">
      <c r="A3073" s="6">
        <f>'Stitching Log'!A3073</f>
        <v>0</v>
      </c>
      <c r="B3073">
        <f>'Stitching Log'!B3073</f>
        <v>0</v>
      </c>
      <c r="C3073">
        <f>'Stitching Log'!C3073</f>
        <v>0</v>
      </c>
      <c r="D3073">
        <f>'Stitching Log'!D3073</f>
        <v>0</v>
      </c>
      <c r="E3073">
        <f>'Stitching Log'!E3073</f>
        <v>0</v>
      </c>
      <c r="F3073">
        <f>'Stitching Log'!F3073</f>
        <v>0</v>
      </c>
    </row>
    <row r="3074" spans="1:6">
      <c r="A3074" s="6">
        <f>'Stitching Log'!A3074</f>
        <v>0</v>
      </c>
      <c r="B3074">
        <f>'Stitching Log'!B3074</f>
        <v>0</v>
      </c>
      <c r="C3074">
        <f>'Stitching Log'!C3074</f>
        <v>0</v>
      </c>
      <c r="D3074">
        <f>'Stitching Log'!D3074</f>
        <v>0</v>
      </c>
      <c r="E3074">
        <f>'Stitching Log'!E3074</f>
        <v>0</v>
      </c>
      <c r="F3074">
        <f>'Stitching Log'!F3074</f>
        <v>0</v>
      </c>
    </row>
    <row r="3075" spans="1:6">
      <c r="A3075" s="6">
        <f>'Stitching Log'!A3075</f>
        <v>0</v>
      </c>
      <c r="B3075">
        <f>'Stitching Log'!B3075</f>
        <v>0</v>
      </c>
      <c r="C3075">
        <f>'Stitching Log'!C3075</f>
        <v>0</v>
      </c>
      <c r="D3075">
        <f>'Stitching Log'!D3075</f>
        <v>0</v>
      </c>
      <c r="E3075">
        <f>'Stitching Log'!E3075</f>
        <v>0</v>
      </c>
      <c r="F3075">
        <f>'Stitching Log'!F3075</f>
        <v>0</v>
      </c>
    </row>
    <row r="3076" spans="1:6">
      <c r="A3076" s="6">
        <f>'Stitching Log'!A3076</f>
        <v>0</v>
      </c>
      <c r="B3076">
        <f>'Stitching Log'!B3076</f>
        <v>0</v>
      </c>
      <c r="C3076">
        <f>'Stitching Log'!C3076</f>
        <v>0</v>
      </c>
      <c r="D3076">
        <f>'Stitching Log'!D3076</f>
        <v>0</v>
      </c>
      <c r="E3076">
        <f>'Stitching Log'!E3076</f>
        <v>0</v>
      </c>
      <c r="F3076">
        <f>'Stitching Log'!F3076</f>
        <v>0</v>
      </c>
    </row>
    <row r="3077" spans="1:6">
      <c r="A3077" s="6">
        <f>'Stitching Log'!A3077</f>
        <v>0</v>
      </c>
      <c r="B3077">
        <f>'Stitching Log'!B3077</f>
        <v>0</v>
      </c>
      <c r="C3077">
        <f>'Stitching Log'!C3077</f>
        <v>0</v>
      </c>
      <c r="D3077">
        <f>'Stitching Log'!D3077</f>
        <v>0</v>
      </c>
      <c r="E3077">
        <f>'Stitching Log'!E3077</f>
        <v>0</v>
      </c>
      <c r="F3077">
        <f>'Stitching Log'!F3077</f>
        <v>0</v>
      </c>
    </row>
    <row r="3078" spans="1:6">
      <c r="A3078" s="6">
        <f>'Stitching Log'!A3078</f>
        <v>0</v>
      </c>
      <c r="B3078">
        <f>'Stitching Log'!B3078</f>
        <v>0</v>
      </c>
      <c r="C3078">
        <f>'Stitching Log'!C3078</f>
        <v>0</v>
      </c>
      <c r="D3078">
        <f>'Stitching Log'!D3078</f>
        <v>0</v>
      </c>
      <c r="E3078">
        <f>'Stitching Log'!E3078</f>
        <v>0</v>
      </c>
      <c r="F3078">
        <f>'Stitching Log'!F3078</f>
        <v>0</v>
      </c>
    </row>
    <row r="3079" spans="1:6">
      <c r="A3079" s="6">
        <f>'Stitching Log'!A3079</f>
        <v>0</v>
      </c>
      <c r="B3079">
        <f>'Stitching Log'!B3079</f>
        <v>0</v>
      </c>
      <c r="C3079">
        <f>'Stitching Log'!C3079</f>
        <v>0</v>
      </c>
      <c r="D3079">
        <f>'Stitching Log'!D3079</f>
        <v>0</v>
      </c>
      <c r="E3079">
        <f>'Stitching Log'!E3079</f>
        <v>0</v>
      </c>
      <c r="F3079">
        <f>'Stitching Log'!F3079</f>
        <v>0</v>
      </c>
    </row>
    <row r="3080" spans="1:6">
      <c r="A3080" s="6">
        <f>'Stitching Log'!A3080</f>
        <v>0</v>
      </c>
      <c r="B3080">
        <f>'Stitching Log'!B3080</f>
        <v>0</v>
      </c>
      <c r="C3080">
        <f>'Stitching Log'!C3080</f>
        <v>0</v>
      </c>
      <c r="D3080">
        <f>'Stitching Log'!D3080</f>
        <v>0</v>
      </c>
      <c r="E3080">
        <f>'Stitching Log'!E3080</f>
        <v>0</v>
      </c>
      <c r="F3080">
        <f>'Stitching Log'!F3080</f>
        <v>0</v>
      </c>
    </row>
    <row r="3081" spans="1:6">
      <c r="A3081" s="6">
        <f>'Stitching Log'!A3081</f>
        <v>0</v>
      </c>
      <c r="B3081">
        <f>'Stitching Log'!B3081</f>
        <v>0</v>
      </c>
      <c r="C3081">
        <f>'Stitching Log'!C3081</f>
        <v>0</v>
      </c>
      <c r="D3081">
        <f>'Stitching Log'!D3081</f>
        <v>0</v>
      </c>
      <c r="E3081">
        <f>'Stitching Log'!E3081</f>
        <v>0</v>
      </c>
      <c r="F3081">
        <f>'Stitching Log'!F3081</f>
        <v>0</v>
      </c>
    </row>
    <row r="3082" spans="1:6">
      <c r="A3082" s="6">
        <f>'Stitching Log'!A3082</f>
        <v>0</v>
      </c>
      <c r="B3082">
        <f>'Stitching Log'!B3082</f>
        <v>0</v>
      </c>
      <c r="C3082">
        <f>'Stitching Log'!C3082</f>
        <v>0</v>
      </c>
      <c r="D3082">
        <f>'Stitching Log'!D3082</f>
        <v>0</v>
      </c>
      <c r="E3082">
        <f>'Stitching Log'!E3082</f>
        <v>0</v>
      </c>
      <c r="F3082">
        <f>'Stitching Log'!F3082</f>
        <v>0</v>
      </c>
    </row>
    <row r="3083" spans="1:6">
      <c r="A3083" s="6">
        <f>'Stitching Log'!A3083</f>
        <v>0</v>
      </c>
      <c r="B3083">
        <f>'Stitching Log'!B3083</f>
        <v>0</v>
      </c>
      <c r="C3083">
        <f>'Stitching Log'!C3083</f>
        <v>0</v>
      </c>
      <c r="D3083">
        <f>'Stitching Log'!D3083</f>
        <v>0</v>
      </c>
      <c r="E3083">
        <f>'Stitching Log'!E3083</f>
        <v>0</v>
      </c>
      <c r="F3083">
        <f>'Stitching Log'!F3083</f>
        <v>0</v>
      </c>
    </row>
    <row r="3084" spans="1:6">
      <c r="A3084" s="6">
        <f>'Stitching Log'!A3084</f>
        <v>0</v>
      </c>
      <c r="B3084">
        <f>'Stitching Log'!B3084</f>
        <v>0</v>
      </c>
      <c r="C3084">
        <f>'Stitching Log'!C3084</f>
        <v>0</v>
      </c>
      <c r="D3084">
        <f>'Stitching Log'!D3084</f>
        <v>0</v>
      </c>
      <c r="E3084">
        <f>'Stitching Log'!E3084</f>
        <v>0</v>
      </c>
      <c r="F3084">
        <f>'Stitching Log'!F3084</f>
        <v>0</v>
      </c>
    </row>
    <row r="3085" spans="1:6">
      <c r="A3085" s="6">
        <f>'Stitching Log'!A3085</f>
        <v>0</v>
      </c>
      <c r="B3085">
        <f>'Stitching Log'!B3085</f>
        <v>0</v>
      </c>
      <c r="C3085">
        <f>'Stitching Log'!C3085</f>
        <v>0</v>
      </c>
      <c r="D3085">
        <f>'Stitching Log'!D3085</f>
        <v>0</v>
      </c>
      <c r="E3085">
        <f>'Stitching Log'!E3085</f>
        <v>0</v>
      </c>
      <c r="F3085">
        <f>'Stitching Log'!F3085</f>
        <v>0</v>
      </c>
    </row>
    <row r="3086" spans="1:6">
      <c r="A3086" s="6">
        <f>'Stitching Log'!A3086</f>
        <v>0</v>
      </c>
      <c r="B3086">
        <f>'Stitching Log'!B3086</f>
        <v>0</v>
      </c>
      <c r="C3086">
        <f>'Stitching Log'!C3086</f>
        <v>0</v>
      </c>
      <c r="D3086">
        <f>'Stitching Log'!D3086</f>
        <v>0</v>
      </c>
      <c r="E3086">
        <f>'Stitching Log'!E3086</f>
        <v>0</v>
      </c>
      <c r="F3086">
        <f>'Stitching Log'!F3086</f>
        <v>0</v>
      </c>
    </row>
    <row r="3087" spans="1:6">
      <c r="A3087" s="6">
        <f>'Stitching Log'!A3087</f>
        <v>0</v>
      </c>
      <c r="B3087">
        <f>'Stitching Log'!B3087</f>
        <v>0</v>
      </c>
      <c r="C3087">
        <f>'Stitching Log'!C3087</f>
        <v>0</v>
      </c>
      <c r="D3087">
        <f>'Stitching Log'!D3087</f>
        <v>0</v>
      </c>
      <c r="E3087">
        <f>'Stitching Log'!E3087</f>
        <v>0</v>
      </c>
      <c r="F3087">
        <f>'Stitching Log'!F3087</f>
        <v>0</v>
      </c>
    </row>
    <row r="3088" spans="1:6">
      <c r="A3088" s="6">
        <f>'Stitching Log'!A3088</f>
        <v>0</v>
      </c>
      <c r="B3088">
        <f>'Stitching Log'!B3088</f>
        <v>0</v>
      </c>
      <c r="C3088">
        <f>'Stitching Log'!C3088</f>
        <v>0</v>
      </c>
      <c r="D3088">
        <f>'Stitching Log'!D3088</f>
        <v>0</v>
      </c>
      <c r="E3088">
        <f>'Stitching Log'!E3088</f>
        <v>0</v>
      </c>
      <c r="F3088">
        <f>'Stitching Log'!F3088</f>
        <v>0</v>
      </c>
    </row>
    <row r="3089" spans="1:6">
      <c r="A3089" s="6">
        <f>'Stitching Log'!A3089</f>
        <v>0</v>
      </c>
      <c r="B3089">
        <f>'Stitching Log'!B3089</f>
        <v>0</v>
      </c>
      <c r="C3089">
        <f>'Stitching Log'!C3089</f>
        <v>0</v>
      </c>
      <c r="D3089">
        <f>'Stitching Log'!D3089</f>
        <v>0</v>
      </c>
      <c r="E3089">
        <f>'Stitching Log'!E3089</f>
        <v>0</v>
      </c>
      <c r="F3089">
        <f>'Stitching Log'!F3089</f>
        <v>0</v>
      </c>
    </row>
    <row r="3090" spans="1:6">
      <c r="A3090" s="6">
        <f>'Stitching Log'!A3090</f>
        <v>0</v>
      </c>
      <c r="B3090">
        <f>'Stitching Log'!B3090</f>
        <v>0</v>
      </c>
      <c r="C3090">
        <f>'Stitching Log'!C3090</f>
        <v>0</v>
      </c>
      <c r="D3090">
        <f>'Stitching Log'!D3090</f>
        <v>0</v>
      </c>
      <c r="E3090">
        <f>'Stitching Log'!E3090</f>
        <v>0</v>
      </c>
      <c r="F3090">
        <f>'Stitching Log'!F3090</f>
        <v>0</v>
      </c>
    </row>
    <row r="3091" spans="1:6">
      <c r="A3091" s="6">
        <f>'Stitching Log'!A3091</f>
        <v>0</v>
      </c>
      <c r="B3091">
        <f>'Stitching Log'!B3091</f>
        <v>0</v>
      </c>
      <c r="C3091">
        <f>'Stitching Log'!C3091</f>
        <v>0</v>
      </c>
      <c r="D3091">
        <f>'Stitching Log'!D3091</f>
        <v>0</v>
      </c>
      <c r="E3091">
        <f>'Stitching Log'!E3091</f>
        <v>0</v>
      </c>
      <c r="F3091">
        <f>'Stitching Log'!F3091</f>
        <v>0</v>
      </c>
    </row>
    <row r="3092" spans="1:6">
      <c r="A3092" s="6">
        <f>'Stitching Log'!A3092</f>
        <v>0</v>
      </c>
      <c r="B3092">
        <f>'Stitching Log'!B3092</f>
        <v>0</v>
      </c>
      <c r="C3092">
        <f>'Stitching Log'!C3092</f>
        <v>0</v>
      </c>
      <c r="D3092">
        <f>'Stitching Log'!D3092</f>
        <v>0</v>
      </c>
      <c r="E3092">
        <f>'Stitching Log'!E3092</f>
        <v>0</v>
      </c>
      <c r="F3092">
        <f>'Stitching Log'!F3092</f>
        <v>0</v>
      </c>
    </row>
    <row r="3093" spans="1:6">
      <c r="A3093" s="6">
        <f>'Stitching Log'!A3093</f>
        <v>0</v>
      </c>
      <c r="B3093">
        <f>'Stitching Log'!B3093</f>
        <v>0</v>
      </c>
      <c r="C3093">
        <f>'Stitching Log'!C3093</f>
        <v>0</v>
      </c>
      <c r="D3093">
        <f>'Stitching Log'!D3093</f>
        <v>0</v>
      </c>
      <c r="E3093">
        <f>'Stitching Log'!E3093</f>
        <v>0</v>
      </c>
      <c r="F3093">
        <f>'Stitching Log'!F3093</f>
        <v>0</v>
      </c>
    </row>
    <row r="3094" spans="1:6">
      <c r="A3094" s="6">
        <f>'Stitching Log'!A3094</f>
        <v>0</v>
      </c>
      <c r="B3094">
        <f>'Stitching Log'!B3094</f>
        <v>0</v>
      </c>
      <c r="C3094">
        <f>'Stitching Log'!C3094</f>
        <v>0</v>
      </c>
      <c r="D3094">
        <f>'Stitching Log'!D3094</f>
        <v>0</v>
      </c>
      <c r="E3094">
        <f>'Stitching Log'!E3094</f>
        <v>0</v>
      </c>
      <c r="F3094">
        <f>'Stitching Log'!F3094</f>
        <v>0</v>
      </c>
    </row>
    <row r="3095" spans="1:6">
      <c r="A3095" s="6">
        <f>'Stitching Log'!A3095</f>
        <v>0</v>
      </c>
      <c r="B3095">
        <f>'Stitching Log'!B3095</f>
        <v>0</v>
      </c>
      <c r="C3095">
        <f>'Stitching Log'!C3095</f>
        <v>0</v>
      </c>
      <c r="D3095">
        <f>'Stitching Log'!D3095</f>
        <v>0</v>
      </c>
      <c r="E3095">
        <f>'Stitching Log'!E3095</f>
        <v>0</v>
      </c>
      <c r="F3095">
        <f>'Stitching Log'!F3095</f>
        <v>0</v>
      </c>
    </row>
    <row r="3096" spans="1:6">
      <c r="A3096" s="6">
        <f>'Stitching Log'!A3096</f>
        <v>0</v>
      </c>
      <c r="B3096">
        <f>'Stitching Log'!B3096</f>
        <v>0</v>
      </c>
      <c r="C3096">
        <f>'Stitching Log'!C3096</f>
        <v>0</v>
      </c>
      <c r="D3096">
        <f>'Stitching Log'!D3096</f>
        <v>0</v>
      </c>
      <c r="E3096">
        <f>'Stitching Log'!E3096</f>
        <v>0</v>
      </c>
      <c r="F3096">
        <f>'Stitching Log'!F3096</f>
        <v>0</v>
      </c>
    </row>
    <row r="3097" spans="1:6">
      <c r="A3097" s="6">
        <f>'Stitching Log'!A3097</f>
        <v>0</v>
      </c>
      <c r="B3097">
        <f>'Stitching Log'!B3097</f>
        <v>0</v>
      </c>
      <c r="C3097">
        <f>'Stitching Log'!C3097</f>
        <v>0</v>
      </c>
      <c r="D3097">
        <f>'Stitching Log'!D3097</f>
        <v>0</v>
      </c>
      <c r="E3097">
        <f>'Stitching Log'!E3097</f>
        <v>0</v>
      </c>
      <c r="F3097">
        <f>'Stitching Log'!F3097</f>
        <v>0</v>
      </c>
    </row>
    <row r="3098" spans="1:6">
      <c r="A3098" s="6">
        <f>'Stitching Log'!A3098</f>
        <v>0</v>
      </c>
      <c r="B3098">
        <f>'Stitching Log'!B3098</f>
        <v>0</v>
      </c>
      <c r="C3098">
        <f>'Stitching Log'!C3098</f>
        <v>0</v>
      </c>
      <c r="D3098">
        <f>'Stitching Log'!D3098</f>
        <v>0</v>
      </c>
      <c r="E3098">
        <f>'Stitching Log'!E3098</f>
        <v>0</v>
      </c>
      <c r="F3098">
        <f>'Stitching Log'!F3098</f>
        <v>0</v>
      </c>
    </row>
    <row r="3099" spans="1:6">
      <c r="A3099" s="6">
        <f>'Stitching Log'!A3099</f>
        <v>0</v>
      </c>
      <c r="B3099">
        <f>'Stitching Log'!B3099</f>
        <v>0</v>
      </c>
      <c r="C3099">
        <f>'Stitching Log'!C3099</f>
        <v>0</v>
      </c>
      <c r="D3099">
        <f>'Stitching Log'!D3099</f>
        <v>0</v>
      </c>
      <c r="E3099">
        <f>'Stitching Log'!E3099</f>
        <v>0</v>
      </c>
      <c r="F3099">
        <f>'Stitching Log'!F3099</f>
        <v>0</v>
      </c>
    </row>
    <row r="3100" spans="1:6">
      <c r="A3100" s="6">
        <f>'Stitching Log'!A3100</f>
        <v>0</v>
      </c>
      <c r="B3100">
        <f>'Stitching Log'!B3100</f>
        <v>0</v>
      </c>
      <c r="C3100">
        <f>'Stitching Log'!C3100</f>
        <v>0</v>
      </c>
      <c r="D3100">
        <f>'Stitching Log'!D3100</f>
        <v>0</v>
      </c>
      <c r="E3100">
        <f>'Stitching Log'!E3100</f>
        <v>0</v>
      </c>
      <c r="F3100">
        <f>'Stitching Log'!F3100</f>
        <v>0</v>
      </c>
    </row>
    <row r="3101" spans="1:6">
      <c r="A3101" s="6">
        <f>'Stitching Log'!A3101</f>
        <v>0</v>
      </c>
      <c r="B3101">
        <f>'Stitching Log'!B3101</f>
        <v>0</v>
      </c>
      <c r="C3101">
        <f>'Stitching Log'!C3101</f>
        <v>0</v>
      </c>
      <c r="D3101">
        <f>'Stitching Log'!D3101</f>
        <v>0</v>
      </c>
      <c r="E3101">
        <f>'Stitching Log'!E3101</f>
        <v>0</v>
      </c>
      <c r="F3101">
        <f>'Stitching Log'!F3101</f>
        <v>0</v>
      </c>
    </row>
    <row r="3102" spans="1:6">
      <c r="A3102" s="6">
        <f>'Stitching Log'!A3102</f>
        <v>0</v>
      </c>
      <c r="B3102">
        <f>'Stitching Log'!B3102</f>
        <v>0</v>
      </c>
      <c r="C3102">
        <f>'Stitching Log'!C3102</f>
        <v>0</v>
      </c>
      <c r="D3102">
        <f>'Stitching Log'!D3102</f>
        <v>0</v>
      </c>
      <c r="E3102">
        <f>'Stitching Log'!E3102</f>
        <v>0</v>
      </c>
      <c r="F3102">
        <f>'Stitching Log'!F3102</f>
        <v>0</v>
      </c>
    </row>
    <row r="3103" spans="1:6">
      <c r="A3103" s="6">
        <f>'Stitching Log'!A3103</f>
        <v>0</v>
      </c>
      <c r="B3103">
        <f>'Stitching Log'!B3103</f>
        <v>0</v>
      </c>
      <c r="C3103">
        <f>'Stitching Log'!C3103</f>
        <v>0</v>
      </c>
      <c r="D3103">
        <f>'Stitching Log'!D3103</f>
        <v>0</v>
      </c>
      <c r="E3103">
        <f>'Stitching Log'!E3103</f>
        <v>0</v>
      </c>
      <c r="F3103">
        <f>'Stitching Log'!F3103</f>
        <v>0</v>
      </c>
    </row>
    <row r="3104" spans="1:6">
      <c r="A3104" s="6">
        <f>'Stitching Log'!A3104</f>
        <v>0</v>
      </c>
      <c r="B3104">
        <f>'Stitching Log'!B3104</f>
        <v>0</v>
      </c>
      <c r="C3104">
        <f>'Stitching Log'!C3104</f>
        <v>0</v>
      </c>
      <c r="D3104">
        <f>'Stitching Log'!D3104</f>
        <v>0</v>
      </c>
      <c r="E3104">
        <f>'Stitching Log'!E3104</f>
        <v>0</v>
      </c>
      <c r="F3104">
        <f>'Stitching Log'!F3104</f>
        <v>0</v>
      </c>
    </row>
    <row r="3105" spans="1:6">
      <c r="A3105" s="6">
        <f>'Stitching Log'!A3105</f>
        <v>0</v>
      </c>
      <c r="B3105">
        <f>'Stitching Log'!B3105</f>
        <v>0</v>
      </c>
      <c r="C3105">
        <f>'Stitching Log'!C3105</f>
        <v>0</v>
      </c>
      <c r="D3105">
        <f>'Stitching Log'!D3105</f>
        <v>0</v>
      </c>
      <c r="E3105">
        <f>'Stitching Log'!E3105</f>
        <v>0</v>
      </c>
      <c r="F3105">
        <f>'Stitching Log'!F3105</f>
        <v>0</v>
      </c>
    </row>
    <row r="3106" spans="1:6">
      <c r="A3106" s="6">
        <f>'Stitching Log'!A3106</f>
        <v>0</v>
      </c>
      <c r="B3106">
        <f>'Stitching Log'!B3106</f>
        <v>0</v>
      </c>
      <c r="C3106">
        <f>'Stitching Log'!C3106</f>
        <v>0</v>
      </c>
      <c r="D3106">
        <f>'Stitching Log'!D3106</f>
        <v>0</v>
      </c>
      <c r="E3106">
        <f>'Stitching Log'!E3106</f>
        <v>0</v>
      </c>
      <c r="F3106">
        <f>'Stitching Log'!F3106</f>
        <v>0</v>
      </c>
    </row>
    <row r="3107" spans="1:6">
      <c r="A3107" s="6">
        <f>'Stitching Log'!A3107</f>
        <v>0</v>
      </c>
      <c r="B3107">
        <f>'Stitching Log'!B3107</f>
        <v>0</v>
      </c>
      <c r="C3107">
        <f>'Stitching Log'!C3107</f>
        <v>0</v>
      </c>
      <c r="D3107">
        <f>'Stitching Log'!D3107</f>
        <v>0</v>
      </c>
      <c r="E3107">
        <f>'Stitching Log'!E3107</f>
        <v>0</v>
      </c>
      <c r="F3107">
        <f>'Stitching Log'!F3107</f>
        <v>0</v>
      </c>
    </row>
    <row r="3108" spans="1:6">
      <c r="A3108" s="6">
        <f>'Stitching Log'!A3108</f>
        <v>0</v>
      </c>
      <c r="B3108">
        <f>'Stitching Log'!B3108</f>
        <v>0</v>
      </c>
      <c r="C3108">
        <f>'Stitching Log'!C3108</f>
        <v>0</v>
      </c>
      <c r="D3108">
        <f>'Stitching Log'!D3108</f>
        <v>0</v>
      </c>
      <c r="E3108">
        <f>'Stitching Log'!E3108</f>
        <v>0</v>
      </c>
      <c r="F3108">
        <f>'Stitching Log'!F3108</f>
        <v>0</v>
      </c>
    </row>
    <row r="3109" spans="1:6">
      <c r="A3109" s="6">
        <f>'Stitching Log'!A3109</f>
        <v>0</v>
      </c>
      <c r="B3109">
        <f>'Stitching Log'!B3109</f>
        <v>0</v>
      </c>
      <c r="C3109">
        <f>'Stitching Log'!C3109</f>
        <v>0</v>
      </c>
      <c r="D3109">
        <f>'Stitching Log'!D3109</f>
        <v>0</v>
      </c>
      <c r="E3109">
        <f>'Stitching Log'!E3109</f>
        <v>0</v>
      </c>
      <c r="F3109">
        <f>'Stitching Log'!F3109</f>
        <v>0</v>
      </c>
    </row>
    <row r="3110" spans="1:6">
      <c r="A3110" s="6">
        <f>'Stitching Log'!A3110</f>
        <v>0</v>
      </c>
      <c r="B3110">
        <f>'Stitching Log'!B3110</f>
        <v>0</v>
      </c>
      <c r="C3110">
        <f>'Stitching Log'!C3110</f>
        <v>0</v>
      </c>
      <c r="D3110">
        <f>'Stitching Log'!D3110</f>
        <v>0</v>
      </c>
      <c r="E3110">
        <f>'Stitching Log'!E3110</f>
        <v>0</v>
      </c>
      <c r="F3110">
        <f>'Stitching Log'!F3110</f>
        <v>0</v>
      </c>
    </row>
    <row r="3111" spans="1:6">
      <c r="A3111" s="6">
        <f>'Stitching Log'!A3111</f>
        <v>0</v>
      </c>
      <c r="B3111">
        <f>'Stitching Log'!B3111</f>
        <v>0</v>
      </c>
      <c r="C3111">
        <f>'Stitching Log'!C3111</f>
        <v>0</v>
      </c>
      <c r="D3111">
        <f>'Stitching Log'!D3111</f>
        <v>0</v>
      </c>
      <c r="E3111">
        <f>'Stitching Log'!E3111</f>
        <v>0</v>
      </c>
      <c r="F3111">
        <f>'Stitching Log'!F3111</f>
        <v>0</v>
      </c>
    </row>
    <row r="3112" spans="1:6">
      <c r="A3112" s="6">
        <f>'Stitching Log'!A3112</f>
        <v>0</v>
      </c>
      <c r="B3112">
        <f>'Stitching Log'!B3112</f>
        <v>0</v>
      </c>
      <c r="C3112">
        <f>'Stitching Log'!C3112</f>
        <v>0</v>
      </c>
      <c r="D3112">
        <f>'Stitching Log'!D3112</f>
        <v>0</v>
      </c>
      <c r="E3112">
        <f>'Stitching Log'!E3112</f>
        <v>0</v>
      </c>
      <c r="F3112">
        <f>'Stitching Log'!F3112</f>
        <v>0</v>
      </c>
    </row>
    <row r="3113" spans="1:6">
      <c r="A3113" s="6">
        <f>'Stitching Log'!A3113</f>
        <v>0</v>
      </c>
      <c r="B3113">
        <f>'Stitching Log'!B3113</f>
        <v>0</v>
      </c>
      <c r="C3113">
        <f>'Stitching Log'!C3113</f>
        <v>0</v>
      </c>
      <c r="D3113">
        <f>'Stitching Log'!D3113</f>
        <v>0</v>
      </c>
      <c r="E3113">
        <f>'Stitching Log'!E3113</f>
        <v>0</v>
      </c>
      <c r="F3113">
        <f>'Stitching Log'!F3113</f>
        <v>0</v>
      </c>
    </row>
    <row r="3114" spans="1:6">
      <c r="A3114" s="6">
        <f>'Stitching Log'!A3114</f>
        <v>0</v>
      </c>
      <c r="B3114">
        <f>'Stitching Log'!B3114</f>
        <v>0</v>
      </c>
      <c r="C3114">
        <f>'Stitching Log'!C3114</f>
        <v>0</v>
      </c>
      <c r="D3114">
        <f>'Stitching Log'!D3114</f>
        <v>0</v>
      </c>
      <c r="E3114">
        <f>'Stitching Log'!E3114</f>
        <v>0</v>
      </c>
      <c r="F3114">
        <f>'Stitching Log'!F3114</f>
        <v>0</v>
      </c>
    </row>
    <row r="3115" spans="1:6">
      <c r="A3115" s="6">
        <f>'Stitching Log'!A3115</f>
        <v>0</v>
      </c>
      <c r="B3115">
        <f>'Stitching Log'!B3115</f>
        <v>0</v>
      </c>
      <c r="C3115">
        <f>'Stitching Log'!C3115</f>
        <v>0</v>
      </c>
      <c r="D3115">
        <f>'Stitching Log'!D3115</f>
        <v>0</v>
      </c>
      <c r="E3115">
        <f>'Stitching Log'!E3115</f>
        <v>0</v>
      </c>
      <c r="F3115">
        <f>'Stitching Log'!F3115</f>
        <v>0</v>
      </c>
    </row>
    <row r="3116" spans="1:6">
      <c r="A3116" s="6">
        <f>'Stitching Log'!A3116</f>
        <v>0</v>
      </c>
      <c r="B3116">
        <f>'Stitching Log'!B3116</f>
        <v>0</v>
      </c>
      <c r="C3116">
        <f>'Stitching Log'!C3116</f>
        <v>0</v>
      </c>
      <c r="D3116">
        <f>'Stitching Log'!D3116</f>
        <v>0</v>
      </c>
      <c r="E3116">
        <f>'Stitching Log'!E3116</f>
        <v>0</v>
      </c>
      <c r="F3116">
        <f>'Stitching Log'!F3116</f>
        <v>0</v>
      </c>
    </row>
    <row r="3117" spans="1:6">
      <c r="A3117" s="6">
        <f>'Stitching Log'!A3117</f>
        <v>0</v>
      </c>
      <c r="B3117">
        <f>'Stitching Log'!B3117</f>
        <v>0</v>
      </c>
      <c r="C3117">
        <f>'Stitching Log'!C3117</f>
        <v>0</v>
      </c>
      <c r="D3117">
        <f>'Stitching Log'!D3117</f>
        <v>0</v>
      </c>
      <c r="E3117">
        <f>'Stitching Log'!E3117</f>
        <v>0</v>
      </c>
      <c r="F3117">
        <f>'Stitching Log'!F3117</f>
        <v>0</v>
      </c>
    </row>
    <row r="3118" spans="1:6">
      <c r="A3118" s="6">
        <f>'Stitching Log'!A3118</f>
        <v>0</v>
      </c>
      <c r="B3118">
        <f>'Stitching Log'!B3118</f>
        <v>0</v>
      </c>
      <c r="C3118">
        <f>'Stitching Log'!C3118</f>
        <v>0</v>
      </c>
      <c r="D3118">
        <f>'Stitching Log'!D3118</f>
        <v>0</v>
      </c>
      <c r="E3118">
        <f>'Stitching Log'!E3118</f>
        <v>0</v>
      </c>
      <c r="F3118">
        <f>'Stitching Log'!F3118</f>
        <v>0</v>
      </c>
    </row>
    <row r="3119" spans="1:6">
      <c r="A3119" s="6">
        <f>'Stitching Log'!A3119</f>
        <v>0</v>
      </c>
      <c r="B3119">
        <f>'Stitching Log'!B3119</f>
        <v>0</v>
      </c>
      <c r="C3119">
        <f>'Stitching Log'!C3119</f>
        <v>0</v>
      </c>
      <c r="D3119">
        <f>'Stitching Log'!D3119</f>
        <v>0</v>
      </c>
      <c r="E3119">
        <f>'Stitching Log'!E3119</f>
        <v>0</v>
      </c>
      <c r="F3119">
        <f>'Stitching Log'!F3119</f>
        <v>0</v>
      </c>
    </row>
    <row r="3120" spans="1:6">
      <c r="A3120" s="6">
        <f>'Stitching Log'!A3120</f>
        <v>0</v>
      </c>
      <c r="B3120">
        <f>'Stitching Log'!B3120</f>
        <v>0</v>
      </c>
      <c r="C3120">
        <f>'Stitching Log'!C3120</f>
        <v>0</v>
      </c>
      <c r="D3120">
        <f>'Stitching Log'!D3120</f>
        <v>0</v>
      </c>
      <c r="E3120">
        <f>'Stitching Log'!E3120</f>
        <v>0</v>
      </c>
      <c r="F3120">
        <f>'Stitching Log'!F3120</f>
        <v>0</v>
      </c>
    </row>
    <row r="3121" spans="1:6">
      <c r="A3121" s="6">
        <f>'Stitching Log'!A3121</f>
        <v>0</v>
      </c>
      <c r="B3121">
        <f>'Stitching Log'!B3121</f>
        <v>0</v>
      </c>
      <c r="C3121">
        <f>'Stitching Log'!C3121</f>
        <v>0</v>
      </c>
      <c r="D3121">
        <f>'Stitching Log'!D3121</f>
        <v>0</v>
      </c>
      <c r="E3121">
        <f>'Stitching Log'!E3121</f>
        <v>0</v>
      </c>
      <c r="F3121">
        <f>'Stitching Log'!F3121</f>
        <v>0</v>
      </c>
    </row>
    <row r="3122" spans="1:6">
      <c r="A3122" s="6">
        <f>'Stitching Log'!A3122</f>
        <v>0</v>
      </c>
      <c r="B3122">
        <f>'Stitching Log'!B3122</f>
        <v>0</v>
      </c>
      <c r="C3122">
        <f>'Stitching Log'!C3122</f>
        <v>0</v>
      </c>
      <c r="D3122">
        <f>'Stitching Log'!D3122</f>
        <v>0</v>
      </c>
      <c r="E3122">
        <f>'Stitching Log'!E3122</f>
        <v>0</v>
      </c>
      <c r="F3122">
        <f>'Stitching Log'!F3122</f>
        <v>0</v>
      </c>
    </row>
    <row r="3123" spans="1:6">
      <c r="A3123" s="6">
        <f>'Stitching Log'!A3123</f>
        <v>0</v>
      </c>
      <c r="B3123">
        <f>'Stitching Log'!B3123</f>
        <v>0</v>
      </c>
      <c r="C3123">
        <f>'Stitching Log'!C3123</f>
        <v>0</v>
      </c>
      <c r="D3123">
        <f>'Stitching Log'!D3123</f>
        <v>0</v>
      </c>
      <c r="E3123">
        <f>'Stitching Log'!E3123</f>
        <v>0</v>
      </c>
      <c r="F3123">
        <f>'Stitching Log'!F3123</f>
        <v>0</v>
      </c>
    </row>
    <row r="3124" spans="1:6">
      <c r="A3124" s="6">
        <f>'Stitching Log'!A3124</f>
        <v>0</v>
      </c>
      <c r="B3124">
        <f>'Stitching Log'!B3124</f>
        <v>0</v>
      </c>
      <c r="C3124">
        <f>'Stitching Log'!C3124</f>
        <v>0</v>
      </c>
      <c r="D3124">
        <f>'Stitching Log'!D3124</f>
        <v>0</v>
      </c>
      <c r="E3124">
        <f>'Stitching Log'!E3124</f>
        <v>0</v>
      </c>
      <c r="F3124">
        <f>'Stitching Log'!F3124</f>
        <v>0</v>
      </c>
    </row>
    <row r="3125" spans="1:6">
      <c r="A3125" s="6">
        <f>'Stitching Log'!A3125</f>
        <v>0</v>
      </c>
      <c r="B3125">
        <f>'Stitching Log'!B3125</f>
        <v>0</v>
      </c>
      <c r="C3125">
        <f>'Stitching Log'!C3125</f>
        <v>0</v>
      </c>
      <c r="D3125">
        <f>'Stitching Log'!D3125</f>
        <v>0</v>
      </c>
      <c r="E3125">
        <f>'Stitching Log'!E3125</f>
        <v>0</v>
      </c>
      <c r="F3125">
        <f>'Stitching Log'!F3125</f>
        <v>0</v>
      </c>
    </row>
    <row r="3126" spans="1:6">
      <c r="A3126" s="6">
        <f>'Stitching Log'!A3126</f>
        <v>0</v>
      </c>
      <c r="B3126">
        <f>'Stitching Log'!B3126</f>
        <v>0</v>
      </c>
      <c r="C3126">
        <f>'Stitching Log'!C3126</f>
        <v>0</v>
      </c>
      <c r="D3126">
        <f>'Stitching Log'!D3126</f>
        <v>0</v>
      </c>
      <c r="E3126">
        <f>'Stitching Log'!E3126</f>
        <v>0</v>
      </c>
      <c r="F3126">
        <f>'Stitching Log'!F3126</f>
        <v>0</v>
      </c>
    </row>
    <row r="3127" spans="1:6">
      <c r="A3127" s="6">
        <f>'Stitching Log'!A3127</f>
        <v>0</v>
      </c>
      <c r="B3127">
        <f>'Stitching Log'!B3127</f>
        <v>0</v>
      </c>
      <c r="C3127">
        <f>'Stitching Log'!C3127</f>
        <v>0</v>
      </c>
      <c r="D3127">
        <f>'Stitching Log'!D3127</f>
        <v>0</v>
      </c>
      <c r="E3127">
        <f>'Stitching Log'!E3127</f>
        <v>0</v>
      </c>
      <c r="F3127">
        <f>'Stitching Log'!F3127</f>
        <v>0</v>
      </c>
    </row>
    <row r="3128" spans="1:6">
      <c r="A3128" s="6">
        <f>'Stitching Log'!A3128</f>
        <v>0</v>
      </c>
      <c r="B3128">
        <f>'Stitching Log'!B3128</f>
        <v>0</v>
      </c>
      <c r="C3128">
        <f>'Stitching Log'!C3128</f>
        <v>0</v>
      </c>
      <c r="D3128">
        <f>'Stitching Log'!D3128</f>
        <v>0</v>
      </c>
      <c r="E3128">
        <f>'Stitching Log'!E3128</f>
        <v>0</v>
      </c>
      <c r="F3128">
        <f>'Stitching Log'!F3128</f>
        <v>0</v>
      </c>
    </row>
    <row r="3129" spans="1:6">
      <c r="A3129" s="6">
        <f>'Stitching Log'!A3129</f>
        <v>0</v>
      </c>
      <c r="B3129">
        <f>'Stitching Log'!B3129</f>
        <v>0</v>
      </c>
      <c r="C3129">
        <f>'Stitching Log'!C3129</f>
        <v>0</v>
      </c>
      <c r="D3129">
        <f>'Stitching Log'!D3129</f>
        <v>0</v>
      </c>
      <c r="E3129">
        <f>'Stitching Log'!E3129</f>
        <v>0</v>
      </c>
      <c r="F3129">
        <f>'Stitching Log'!F3129</f>
        <v>0</v>
      </c>
    </row>
    <row r="3130" spans="1:6">
      <c r="A3130" s="6">
        <f>'Stitching Log'!A3130</f>
        <v>0</v>
      </c>
      <c r="B3130">
        <f>'Stitching Log'!B3130</f>
        <v>0</v>
      </c>
      <c r="C3130">
        <f>'Stitching Log'!C3130</f>
        <v>0</v>
      </c>
      <c r="D3130">
        <f>'Stitching Log'!D3130</f>
        <v>0</v>
      </c>
      <c r="E3130">
        <f>'Stitching Log'!E3130</f>
        <v>0</v>
      </c>
      <c r="F3130">
        <f>'Stitching Log'!F3130</f>
        <v>0</v>
      </c>
    </row>
    <row r="3131" spans="1:6">
      <c r="A3131" s="6">
        <f>'Stitching Log'!A3131</f>
        <v>0</v>
      </c>
      <c r="B3131">
        <f>'Stitching Log'!B3131</f>
        <v>0</v>
      </c>
      <c r="C3131">
        <f>'Stitching Log'!C3131</f>
        <v>0</v>
      </c>
      <c r="D3131">
        <f>'Stitching Log'!D3131</f>
        <v>0</v>
      </c>
      <c r="E3131">
        <f>'Stitching Log'!E3131</f>
        <v>0</v>
      </c>
      <c r="F3131">
        <f>'Stitching Log'!F3131</f>
        <v>0</v>
      </c>
    </row>
    <row r="3132" spans="1:6">
      <c r="A3132" s="6">
        <f>'Stitching Log'!A3132</f>
        <v>0</v>
      </c>
      <c r="B3132">
        <f>'Stitching Log'!B3132</f>
        <v>0</v>
      </c>
      <c r="C3132">
        <f>'Stitching Log'!C3132</f>
        <v>0</v>
      </c>
      <c r="D3132">
        <f>'Stitching Log'!D3132</f>
        <v>0</v>
      </c>
      <c r="E3132">
        <f>'Stitching Log'!E3132</f>
        <v>0</v>
      </c>
      <c r="F3132">
        <f>'Stitching Log'!F3132</f>
        <v>0</v>
      </c>
    </row>
    <row r="3133" spans="1:6">
      <c r="A3133" s="6">
        <f>'Stitching Log'!A3133</f>
        <v>0</v>
      </c>
      <c r="B3133">
        <f>'Stitching Log'!B3133</f>
        <v>0</v>
      </c>
      <c r="C3133">
        <f>'Stitching Log'!C3133</f>
        <v>0</v>
      </c>
      <c r="D3133">
        <f>'Stitching Log'!D3133</f>
        <v>0</v>
      </c>
      <c r="E3133">
        <f>'Stitching Log'!E3133</f>
        <v>0</v>
      </c>
      <c r="F3133">
        <f>'Stitching Log'!F3133</f>
        <v>0</v>
      </c>
    </row>
    <row r="3134" spans="1:6">
      <c r="A3134" s="6">
        <f>'Stitching Log'!A3134</f>
        <v>0</v>
      </c>
      <c r="B3134">
        <f>'Stitching Log'!B3134</f>
        <v>0</v>
      </c>
      <c r="C3134">
        <f>'Stitching Log'!C3134</f>
        <v>0</v>
      </c>
      <c r="D3134">
        <f>'Stitching Log'!D3134</f>
        <v>0</v>
      </c>
      <c r="E3134">
        <f>'Stitching Log'!E3134</f>
        <v>0</v>
      </c>
      <c r="F3134">
        <f>'Stitching Log'!F3134</f>
        <v>0</v>
      </c>
    </row>
    <row r="3135" spans="1:6">
      <c r="A3135" s="6">
        <f>'Stitching Log'!A3135</f>
        <v>0</v>
      </c>
      <c r="B3135">
        <f>'Stitching Log'!B3135</f>
        <v>0</v>
      </c>
      <c r="C3135">
        <f>'Stitching Log'!C3135</f>
        <v>0</v>
      </c>
      <c r="D3135">
        <f>'Stitching Log'!D3135</f>
        <v>0</v>
      </c>
      <c r="E3135">
        <f>'Stitching Log'!E3135</f>
        <v>0</v>
      </c>
      <c r="F3135">
        <f>'Stitching Log'!F3135</f>
        <v>0</v>
      </c>
    </row>
    <row r="3136" spans="1:6">
      <c r="A3136" s="6">
        <f>'Stitching Log'!A3136</f>
        <v>0</v>
      </c>
      <c r="B3136">
        <f>'Stitching Log'!B3136</f>
        <v>0</v>
      </c>
      <c r="C3136">
        <f>'Stitching Log'!C3136</f>
        <v>0</v>
      </c>
      <c r="D3136">
        <f>'Stitching Log'!D3136</f>
        <v>0</v>
      </c>
      <c r="E3136">
        <f>'Stitching Log'!E3136</f>
        <v>0</v>
      </c>
      <c r="F3136">
        <f>'Stitching Log'!F3136</f>
        <v>0</v>
      </c>
    </row>
    <row r="3137" spans="1:6">
      <c r="A3137" s="6">
        <f>'Stitching Log'!A3137</f>
        <v>0</v>
      </c>
      <c r="B3137">
        <f>'Stitching Log'!B3137</f>
        <v>0</v>
      </c>
      <c r="C3137">
        <f>'Stitching Log'!C3137</f>
        <v>0</v>
      </c>
      <c r="D3137">
        <f>'Stitching Log'!D3137</f>
        <v>0</v>
      </c>
      <c r="E3137">
        <f>'Stitching Log'!E3137</f>
        <v>0</v>
      </c>
      <c r="F3137">
        <f>'Stitching Log'!F3137</f>
        <v>0</v>
      </c>
    </row>
    <row r="3138" spans="1:6">
      <c r="A3138" s="6">
        <f>'Stitching Log'!A3138</f>
        <v>0</v>
      </c>
      <c r="B3138">
        <f>'Stitching Log'!B3138</f>
        <v>0</v>
      </c>
      <c r="C3138">
        <f>'Stitching Log'!C3138</f>
        <v>0</v>
      </c>
      <c r="D3138">
        <f>'Stitching Log'!D3138</f>
        <v>0</v>
      </c>
      <c r="E3138">
        <f>'Stitching Log'!E3138</f>
        <v>0</v>
      </c>
      <c r="F3138">
        <f>'Stitching Log'!F3138</f>
        <v>0</v>
      </c>
    </row>
    <row r="3139" spans="1:6">
      <c r="A3139" s="6">
        <f>'Stitching Log'!A3139</f>
        <v>0</v>
      </c>
      <c r="B3139">
        <f>'Stitching Log'!B3139</f>
        <v>0</v>
      </c>
      <c r="C3139">
        <f>'Stitching Log'!C3139</f>
        <v>0</v>
      </c>
      <c r="D3139">
        <f>'Stitching Log'!D3139</f>
        <v>0</v>
      </c>
      <c r="E3139">
        <f>'Stitching Log'!E3139</f>
        <v>0</v>
      </c>
      <c r="F3139">
        <f>'Stitching Log'!F3139</f>
        <v>0</v>
      </c>
    </row>
    <row r="3140" spans="1:6">
      <c r="A3140" s="6">
        <f>'Stitching Log'!A3140</f>
        <v>0</v>
      </c>
      <c r="B3140">
        <f>'Stitching Log'!B3140</f>
        <v>0</v>
      </c>
      <c r="C3140">
        <f>'Stitching Log'!C3140</f>
        <v>0</v>
      </c>
      <c r="D3140">
        <f>'Stitching Log'!D3140</f>
        <v>0</v>
      </c>
      <c r="E3140">
        <f>'Stitching Log'!E3140</f>
        <v>0</v>
      </c>
      <c r="F3140">
        <f>'Stitching Log'!F3140</f>
        <v>0</v>
      </c>
    </row>
    <row r="3141" spans="1:6">
      <c r="A3141" s="6">
        <f>'Stitching Log'!A3141</f>
        <v>0</v>
      </c>
      <c r="B3141">
        <f>'Stitching Log'!B3141</f>
        <v>0</v>
      </c>
      <c r="C3141">
        <f>'Stitching Log'!C3141</f>
        <v>0</v>
      </c>
      <c r="D3141">
        <f>'Stitching Log'!D3141</f>
        <v>0</v>
      </c>
      <c r="E3141">
        <f>'Stitching Log'!E3141</f>
        <v>0</v>
      </c>
      <c r="F3141">
        <f>'Stitching Log'!F3141</f>
        <v>0</v>
      </c>
    </row>
    <row r="3142" spans="1:6">
      <c r="A3142" s="6">
        <f>'Stitching Log'!A3142</f>
        <v>0</v>
      </c>
      <c r="B3142">
        <f>'Stitching Log'!B3142</f>
        <v>0</v>
      </c>
      <c r="C3142">
        <f>'Stitching Log'!C3142</f>
        <v>0</v>
      </c>
      <c r="D3142">
        <f>'Stitching Log'!D3142</f>
        <v>0</v>
      </c>
      <c r="E3142">
        <f>'Stitching Log'!E3142</f>
        <v>0</v>
      </c>
      <c r="F3142">
        <f>'Stitching Log'!F3142</f>
        <v>0</v>
      </c>
    </row>
    <row r="3143" spans="1:6">
      <c r="A3143" s="6">
        <f>'Stitching Log'!A3143</f>
        <v>0</v>
      </c>
      <c r="B3143">
        <f>'Stitching Log'!B3143</f>
        <v>0</v>
      </c>
      <c r="C3143">
        <f>'Stitching Log'!C3143</f>
        <v>0</v>
      </c>
      <c r="D3143">
        <f>'Stitching Log'!D3143</f>
        <v>0</v>
      </c>
      <c r="E3143">
        <f>'Stitching Log'!E3143</f>
        <v>0</v>
      </c>
      <c r="F3143">
        <f>'Stitching Log'!F3143</f>
        <v>0</v>
      </c>
    </row>
    <row r="3144" spans="1:6">
      <c r="A3144" s="6">
        <f>'Stitching Log'!A3144</f>
        <v>0</v>
      </c>
      <c r="B3144">
        <f>'Stitching Log'!B3144</f>
        <v>0</v>
      </c>
      <c r="C3144">
        <f>'Stitching Log'!C3144</f>
        <v>0</v>
      </c>
      <c r="D3144">
        <f>'Stitching Log'!D3144</f>
        <v>0</v>
      </c>
      <c r="E3144">
        <f>'Stitching Log'!E3144</f>
        <v>0</v>
      </c>
      <c r="F3144">
        <f>'Stitching Log'!F3144</f>
        <v>0</v>
      </c>
    </row>
    <row r="3145" spans="1:6">
      <c r="A3145" s="6">
        <f>'Stitching Log'!A3145</f>
        <v>0</v>
      </c>
      <c r="B3145">
        <f>'Stitching Log'!B3145</f>
        <v>0</v>
      </c>
      <c r="C3145">
        <f>'Stitching Log'!C3145</f>
        <v>0</v>
      </c>
      <c r="D3145">
        <f>'Stitching Log'!D3145</f>
        <v>0</v>
      </c>
      <c r="E3145">
        <f>'Stitching Log'!E3145</f>
        <v>0</v>
      </c>
      <c r="F3145">
        <f>'Stitching Log'!F3145</f>
        <v>0</v>
      </c>
    </row>
    <row r="3146" spans="1:6">
      <c r="A3146" s="6">
        <f>'Stitching Log'!A3146</f>
        <v>0</v>
      </c>
      <c r="B3146">
        <f>'Stitching Log'!B3146</f>
        <v>0</v>
      </c>
      <c r="C3146">
        <f>'Stitching Log'!C3146</f>
        <v>0</v>
      </c>
      <c r="D3146">
        <f>'Stitching Log'!D3146</f>
        <v>0</v>
      </c>
      <c r="E3146">
        <f>'Stitching Log'!E3146</f>
        <v>0</v>
      </c>
      <c r="F3146">
        <f>'Stitching Log'!F3146</f>
        <v>0</v>
      </c>
    </row>
    <row r="3147" spans="1:6">
      <c r="A3147" s="6">
        <f>'Stitching Log'!A3147</f>
        <v>0</v>
      </c>
      <c r="B3147">
        <f>'Stitching Log'!B3147</f>
        <v>0</v>
      </c>
      <c r="C3147">
        <f>'Stitching Log'!C3147</f>
        <v>0</v>
      </c>
      <c r="D3147">
        <f>'Stitching Log'!D3147</f>
        <v>0</v>
      </c>
      <c r="E3147">
        <f>'Stitching Log'!E3147</f>
        <v>0</v>
      </c>
      <c r="F3147">
        <f>'Stitching Log'!F3147</f>
        <v>0</v>
      </c>
    </row>
    <row r="3148" spans="1:6">
      <c r="A3148" s="6">
        <f>'Stitching Log'!A3148</f>
        <v>0</v>
      </c>
      <c r="B3148">
        <f>'Stitching Log'!B3148</f>
        <v>0</v>
      </c>
      <c r="C3148">
        <f>'Stitching Log'!C3148</f>
        <v>0</v>
      </c>
      <c r="D3148">
        <f>'Stitching Log'!D3148</f>
        <v>0</v>
      </c>
      <c r="E3148">
        <f>'Stitching Log'!E3148</f>
        <v>0</v>
      </c>
      <c r="F3148">
        <f>'Stitching Log'!F3148</f>
        <v>0</v>
      </c>
    </row>
    <row r="3149" spans="1:6">
      <c r="A3149" s="6">
        <f>'Stitching Log'!A3149</f>
        <v>0</v>
      </c>
      <c r="B3149">
        <f>'Stitching Log'!B3149</f>
        <v>0</v>
      </c>
      <c r="C3149">
        <f>'Stitching Log'!C3149</f>
        <v>0</v>
      </c>
      <c r="D3149">
        <f>'Stitching Log'!D3149</f>
        <v>0</v>
      </c>
      <c r="E3149">
        <f>'Stitching Log'!E3149</f>
        <v>0</v>
      </c>
      <c r="F3149">
        <f>'Stitching Log'!F3149</f>
        <v>0</v>
      </c>
    </row>
    <row r="3150" spans="1:6">
      <c r="A3150" s="6">
        <f>'Stitching Log'!A3150</f>
        <v>0</v>
      </c>
      <c r="B3150">
        <f>'Stitching Log'!B3150</f>
        <v>0</v>
      </c>
      <c r="C3150">
        <f>'Stitching Log'!C3150</f>
        <v>0</v>
      </c>
      <c r="D3150">
        <f>'Stitching Log'!D3150</f>
        <v>0</v>
      </c>
      <c r="E3150">
        <f>'Stitching Log'!E3150</f>
        <v>0</v>
      </c>
      <c r="F3150">
        <f>'Stitching Log'!F3150</f>
        <v>0</v>
      </c>
    </row>
    <row r="3151" spans="1:6">
      <c r="A3151" s="6">
        <f>'Stitching Log'!A3151</f>
        <v>0</v>
      </c>
      <c r="B3151">
        <f>'Stitching Log'!B3151</f>
        <v>0</v>
      </c>
      <c r="C3151">
        <f>'Stitching Log'!C3151</f>
        <v>0</v>
      </c>
      <c r="D3151">
        <f>'Stitching Log'!D3151</f>
        <v>0</v>
      </c>
      <c r="E3151">
        <f>'Stitching Log'!E3151</f>
        <v>0</v>
      </c>
      <c r="F3151">
        <f>'Stitching Log'!F3151</f>
        <v>0</v>
      </c>
    </row>
    <row r="3152" spans="1:6">
      <c r="A3152" s="6">
        <f>'Stitching Log'!A3152</f>
        <v>0</v>
      </c>
      <c r="B3152">
        <f>'Stitching Log'!B3152</f>
        <v>0</v>
      </c>
      <c r="C3152">
        <f>'Stitching Log'!C3152</f>
        <v>0</v>
      </c>
      <c r="D3152">
        <f>'Stitching Log'!D3152</f>
        <v>0</v>
      </c>
      <c r="E3152">
        <f>'Stitching Log'!E3152</f>
        <v>0</v>
      </c>
      <c r="F3152">
        <f>'Stitching Log'!F3152</f>
        <v>0</v>
      </c>
    </row>
    <row r="3153" spans="1:6">
      <c r="A3153" s="6">
        <f>'Stitching Log'!A3153</f>
        <v>0</v>
      </c>
      <c r="B3153">
        <f>'Stitching Log'!B3153</f>
        <v>0</v>
      </c>
      <c r="C3153">
        <f>'Stitching Log'!C3153</f>
        <v>0</v>
      </c>
      <c r="D3153">
        <f>'Stitching Log'!D3153</f>
        <v>0</v>
      </c>
      <c r="E3153">
        <f>'Stitching Log'!E3153</f>
        <v>0</v>
      </c>
      <c r="F3153">
        <f>'Stitching Log'!F3153</f>
        <v>0</v>
      </c>
    </row>
    <row r="3154" spans="1:6">
      <c r="A3154" s="6">
        <f>'Stitching Log'!A3154</f>
        <v>0</v>
      </c>
      <c r="B3154">
        <f>'Stitching Log'!B3154</f>
        <v>0</v>
      </c>
      <c r="C3154">
        <f>'Stitching Log'!C3154</f>
        <v>0</v>
      </c>
      <c r="D3154">
        <f>'Stitching Log'!D3154</f>
        <v>0</v>
      </c>
      <c r="E3154">
        <f>'Stitching Log'!E3154</f>
        <v>0</v>
      </c>
      <c r="F3154">
        <f>'Stitching Log'!F3154</f>
        <v>0</v>
      </c>
    </row>
    <row r="3155" spans="1:6">
      <c r="A3155" s="6">
        <f>'Stitching Log'!A3155</f>
        <v>0</v>
      </c>
      <c r="B3155">
        <f>'Stitching Log'!B3155</f>
        <v>0</v>
      </c>
      <c r="C3155">
        <f>'Stitching Log'!C3155</f>
        <v>0</v>
      </c>
      <c r="D3155">
        <f>'Stitching Log'!D3155</f>
        <v>0</v>
      </c>
      <c r="E3155">
        <f>'Stitching Log'!E3155</f>
        <v>0</v>
      </c>
      <c r="F3155">
        <f>'Stitching Log'!F3155</f>
        <v>0</v>
      </c>
    </row>
    <row r="3156" spans="1:6">
      <c r="A3156" s="6">
        <f>'Stitching Log'!A3156</f>
        <v>0</v>
      </c>
      <c r="B3156">
        <f>'Stitching Log'!B3156</f>
        <v>0</v>
      </c>
      <c r="C3156">
        <f>'Stitching Log'!C3156</f>
        <v>0</v>
      </c>
      <c r="D3156">
        <f>'Stitching Log'!D3156</f>
        <v>0</v>
      </c>
      <c r="E3156">
        <f>'Stitching Log'!E3156</f>
        <v>0</v>
      </c>
      <c r="F3156">
        <f>'Stitching Log'!F3156</f>
        <v>0</v>
      </c>
    </row>
    <row r="3157" spans="1:6">
      <c r="A3157" s="6">
        <f>'Stitching Log'!A3157</f>
        <v>0</v>
      </c>
      <c r="B3157">
        <f>'Stitching Log'!B3157</f>
        <v>0</v>
      </c>
      <c r="C3157">
        <f>'Stitching Log'!C3157</f>
        <v>0</v>
      </c>
      <c r="D3157">
        <f>'Stitching Log'!D3157</f>
        <v>0</v>
      </c>
      <c r="E3157">
        <f>'Stitching Log'!E3157</f>
        <v>0</v>
      </c>
      <c r="F3157">
        <f>'Stitching Log'!F3157</f>
        <v>0</v>
      </c>
    </row>
    <row r="3158" spans="1:6">
      <c r="A3158" s="6">
        <f>'Stitching Log'!A3158</f>
        <v>0</v>
      </c>
      <c r="B3158">
        <f>'Stitching Log'!B3158</f>
        <v>0</v>
      </c>
      <c r="C3158">
        <f>'Stitching Log'!C3158</f>
        <v>0</v>
      </c>
      <c r="D3158">
        <f>'Stitching Log'!D3158</f>
        <v>0</v>
      </c>
      <c r="E3158">
        <f>'Stitching Log'!E3158</f>
        <v>0</v>
      </c>
      <c r="F3158">
        <f>'Stitching Log'!F3158</f>
        <v>0</v>
      </c>
    </row>
    <row r="3159" spans="1:6">
      <c r="A3159" s="6">
        <f>'Stitching Log'!A3159</f>
        <v>0</v>
      </c>
      <c r="B3159">
        <f>'Stitching Log'!B3159</f>
        <v>0</v>
      </c>
      <c r="C3159">
        <f>'Stitching Log'!C3159</f>
        <v>0</v>
      </c>
      <c r="D3159">
        <f>'Stitching Log'!D3159</f>
        <v>0</v>
      </c>
      <c r="E3159">
        <f>'Stitching Log'!E3159</f>
        <v>0</v>
      </c>
      <c r="F3159">
        <f>'Stitching Log'!F3159</f>
        <v>0</v>
      </c>
    </row>
    <row r="3160" spans="1:6">
      <c r="A3160" s="6">
        <f>'Stitching Log'!A3160</f>
        <v>0</v>
      </c>
      <c r="B3160">
        <f>'Stitching Log'!B3160</f>
        <v>0</v>
      </c>
      <c r="C3160">
        <f>'Stitching Log'!C3160</f>
        <v>0</v>
      </c>
      <c r="D3160">
        <f>'Stitching Log'!D3160</f>
        <v>0</v>
      </c>
      <c r="E3160">
        <f>'Stitching Log'!E3160</f>
        <v>0</v>
      </c>
      <c r="F3160">
        <f>'Stitching Log'!F3160</f>
        <v>0</v>
      </c>
    </row>
    <row r="3161" spans="1:6">
      <c r="A3161" s="6">
        <f>'Stitching Log'!A3161</f>
        <v>0</v>
      </c>
      <c r="B3161">
        <f>'Stitching Log'!B3161</f>
        <v>0</v>
      </c>
      <c r="C3161">
        <f>'Stitching Log'!C3161</f>
        <v>0</v>
      </c>
      <c r="D3161">
        <f>'Stitching Log'!D3161</f>
        <v>0</v>
      </c>
      <c r="E3161">
        <f>'Stitching Log'!E3161</f>
        <v>0</v>
      </c>
      <c r="F3161">
        <f>'Stitching Log'!F3161</f>
        <v>0</v>
      </c>
    </row>
    <row r="3162" spans="1:6">
      <c r="A3162" s="6">
        <f>'Stitching Log'!A3162</f>
        <v>0</v>
      </c>
      <c r="B3162">
        <f>'Stitching Log'!B3162</f>
        <v>0</v>
      </c>
      <c r="C3162">
        <f>'Stitching Log'!C3162</f>
        <v>0</v>
      </c>
      <c r="D3162">
        <f>'Stitching Log'!D3162</f>
        <v>0</v>
      </c>
      <c r="E3162">
        <f>'Stitching Log'!E3162</f>
        <v>0</v>
      </c>
      <c r="F3162">
        <f>'Stitching Log'!F3162</f>
        <v>0</v>
      </c>
    </row>
    <row r="3163" spans="1:6">
      <c r="A3163" s="6">
        <f>'Stitching Log'!A3163</f>
        <v>0</v>
      </c>
      <c r="B3163">
        <f>'Stitching Log'!B3163</f>
        <v>0</v>
      </c>
      <c r="C3163">
        <f>'Stitching Log'!C3163</f>
        <v>0</v>
      </c>
      <c r="D3163">
        <f>'Stitching Log'!D3163</f>
        <v>0</v>
      </c>
      <c r="E3163">
        <f>'Stitching Log'!E3163</f>
        <v>0</v>
      </c>
      <c r="F3163">
        <f>'Stitching Log'!F3163</f>
        <v>0</v>
      </c>
    </row>
    <row r="3164" spans="1:6">
      <c r="A3164" s="6">
        <f>'Stitching Log'!A3164</f>
        <v>0</v>
      </c>
      <c r="B3164">
        <f>'Stitching Log'!B3164</f>
        <v>0</v>
      </c>
      <c r="C3164">
        <f>'Stitching Log'!C3164</f>
        <v>0</v>
      </c>
      <c r="D3164">
        <f>'Stitching Log'!D3164</f>
        <v>0</v>
      </c>
      <c r="E3164">
        <f>'Stitching Log'!E3164</f>
        <v>0</v>
      </c>
      <c r="F3164">
        <f>'Stitching Log'!F3164</f>
        <v>0</v>
      </c>
    </row>
    <row r="3165" spans="1:6">
      <c r="A3165" s="6">
        <f>'Stitching Log'!A3165</f>
        <v>0</v>
      </c>
      <c r="B3165">
        <f>'Stitching Log'!B3165</f>
        <v>0</v>
      </c>
      <c r="C3165">
        <f>'Stitching Log'!C3165</f>
        <v>0</v>
      </c>
      <c r="D3165">
        <f>'Stitching Log'!D3165</f>
        <v>0</v>
      </c>
      <c r="E3165">
        <f>'Stitching Log'!E3165</f>
        <v>0</v>
      </c>
      <c r="F3165">
        <f>'Stitching Log'!F3165</f>
        <v>0</v>
      </c>
    </row>
    <row r="3166" spans="1:6">
      <c r="A3166" s="6">
        <f>'Stitching Log'!A3166</f>
        <v>0</v>
      </c>
      <c r="B3166">
        <f>'Stitching Log'!B3166</f>
        <v>0</v>
      </c>
      <c r="C3166">
        <f>'Stitching Log'!C3166</f>
        <v>0</v>
      </c>
      <c r="D3166">
        <f>'Stitching Log'!D3166</f>
        <v>0</v>
      </c>
      <c r="E3166">
        <f>'Stitching Log'!E3166</f>
        <v>0</v>
      </c>
      <c r="F3166">
        <f>'Stitching Log'!F3166</f>
        <v>0</v>
      </c>
    </row>
    <row r="3167" spans="1:6">
      <c r="A3167" s="6">
        <f>'Stitching Log'!A3167</f>
        <v>0</v>
      </c>
      <c r="B3167">
        <f>'Stitching Log'!B3167</f>
        <v>0</v>
      </c>
      <c r="C3167">
        <f>'Stitching Log'!C3167</f>
        <v>0</v>
      </c>
      <c r="D3167">
        <f>'Stitching Log'!D3167</f>
        <v>0</v>
      </c>
      <c r="E3167">
        <f>'Stitching Log'!E3167</f>
        <v>0</v>
      </c>
      <c r="F3167">
        <f>'Stitching Log'!F3167</f>
        <v>0</v>
      </c>
    </row>
    <row r="3168" spans="1:6">
      <c r="A3168" s="6">
        <f>'Stitching Log'!A3168</f>
        <v>0</v>
      </c>
      <c r="B3168">
        <f>'Stitching Log'!B3168</f>
        <v>0</v>
      </c>
      <c r="C3168">
        <f>'Stitching Log'!C3168</f>
        <v>0</v>
      </c>
      <c r="D3168">
        <f>'Stitching Log'!D3168</f>
        <v>0</v>
      </c>
      <c r="E3168">
        <f>'Stitching Log'!E3168</f>
        <v>0</v>
      </c>
      <c r="F3168">
        <f>'Stitching Log'!F3168</f>
        <v>0</v>
      </c>
    </row>
    <row r="3169" spans="1:6">
      <c r="A3169" s="6">
        <f>'Stitching Log'!A3169</f>
        <v>0</v>
      </c>
      <c r="B3169">
        <f>'Stitching Log'!B3169</f>
        <v>0</v>
      </c>
      <c r="C3169">
        <f>'Stitching Log'!C3169</f>
        <v>0</v>
      </c>
      <c r="D3169">
        <f>'Stitching Log'!D3169</f>
        <v>0</v>
      </c>
      <c r="E3169">
        <f>'Stitching Log'!E3169</f>
        <v>0</v>
      </c>
      <c r="F3169">
        <f>'Stitching Log'!F3169</f>
        <v>0</v>
      </c>
    </row>
    <row r="3170" spans="1:6">
      <c r="A3170" s="6">
        <f>'Stitching Log'!A3170</f>
        <v>0</v>
      </c>
      <c r="B3170">
        <f>'Stitching Log'!B3170</f>
        <v>0</v>
      </c>
      <c r="C3170">
        <f>'Stitching Log'!C3170</f>
        <v>0</v>
      </c>
      <c r="D3170">
        <f>'Stitching Log'!D3170</f>
        <v>0</v>
      </c>
      <c r="E3170">
        <f>'Stitching Log'!E3170</f>
        <v>0</v>
      </c>
      <c r="F3170">
        <f>'Stitching Log'!F3170</f>
        <v>0</v>
      </c>
    </row>
    <row r="3171" spans="1:6">
      <c r="A3171" s="6">
        <f>'Stitching Log'!A3171</f>
        <v>0</v>
      </c>
      <c r="B3171">
        <f>'Stitching Log'!B3171</f>
        <v>0</v>
      </c>
      <c r="C3171">
        <f>'Stitching Log'!C3171</f>
        <v>0</v>
      </c>
      <c r="D3171">
        <f>'Stitching Log'!D3171</f>
        <v>0</v>
      </c>
      <c r="E3171">
        <f>'Stitching Log'!E3171</f>
        <v>0</v>
      </c>
      <c r="F3171">
        <f>'Stitching Log'!F3171</f>
        <v>0</v>
      </c>
    </row>
    <row r="3172" spans="1:6">
      <c r="A3172" s="6">
        <f>'Stitching Log'!A3172</f>
        <v>0</v>
      </c>
      <c r="B3172">
        <f>'Stitching Log'!B3172</f>
        <v>0</v>
      </c>
      <c r="C3172">
        <f>'Stitching Log'!C3172</f>
        <v>0</v>
      </c>
      <c r="D3172">
        <f>'Stitching Log'!D3172</f>
        <v>0</v>
      </c>
      <c r="E3172">
        <f>'Stitching Log'!E3172</f>
        <v>0</v>
      </c>
      <c r="F3172">
        <f>'Stitching Log'!F3172</f>
        <v>0</v>
      </c>
    </row>
    <row r="3173" spans="1:6">
      <c r="A3173" s="6">
        <f>'Stitching Log'!A3173</f>
        <v>0</v>
      </c>
      <c r="B3173">
        <f>'Stitching Log'!B3173</f>
        <v>0</v>
      </c>
      <c r="C3173">
        <f>'Stitching Log'!C3173</f>
        <v>0</v>
      </c>
      <c r="D3173">
        <f>'Stitching Log'!D3173</f>
        <v>0</v>
      </c>
      <c r="E3173">
        <f>'Stitching Log'!E3173</f>
        <v>0</v>
      </c>
      <c r="F3173">
        <f>'Stitching Log'!F3173</f>
        <v>0</v>
      </c>
    </row>
    <row r="3174" spans="1:6">
      <c r="A3174" s="6">
        <f>'Stitching Log'!A3174</f>
        <v>0</v>
      </c>
      <c r="B3174">
        <f>'Stitching Log'!B3174</f>
        <v>0</v>
      </c>
      <c r="C3174">
        <f>'Stitching Log'!C3174</f>
        <v>0</v>
      </c>
      <c r="D3174">
        <f>'Stitching Log'!D3174</f>
        <v>0</v>
      </c>
      <c r="E3174">
        <f>'Stitching Log'!E3174</f>
        <v>0</v>
      </c>
      <c r="F3174">
        <f>'Stitching Log'!F3174</f>
        <v>0</v>
      </c>
    </row>
    <row r="3175" spans="1:6">
      <c r="A3175" s="6">
        <f>'Stitching Log'!A3175</f>
        <v>0</v>
      </c>
      <c r="B3175">
        <f>'Stitching Log'!B3175</f>
        <v>0</v>
      </c>
      <c r="C3175">
        <f>'Stitching Log'!C3175</f>
        <v>0</v>
      </c>
      <c r="D3175">
        <f>'Stitching Log'!D3175</f>
        <v>0</v>
      </c>
      <c r="E3175">
        <f>'Stitching Log'!E3175</f>
        <v>0</v>
      </c>
      <c r="F3175">
        <f>'Stitching Log'!F3175</f>
        <v>0</v>
      </c>
    </row>
    <row r="3176" spans="1:6">
      <c r="A3176" s="6">
        <f>'Stitching Log'!A3176</f>
        <v>0</v>
      </c>
      <c r="B3176">
        <f>'Stitching Log'!B3176</f>
        <v>0</v>
      </c>
      <c r="C3176">
        <f>'Stitching Log'!C3176</f>
        <v>0</v>
      </c>
      <c r="D3176">
        <f>'Stitching Log'!D3176</f>
        <v>0</v>
      </c>
      <c r="E3176">
        <f>'Stitching Log'!E3176</f>
        <v>0</v>
      </c>
      <c r="F3176">
        <f>'Stitching Log'!F3176</f>
        <v>0</v>
      </c>
    </row>
    <row r="3177" spans="1:6">
      <c r="A3177" s="6">
        <f>'Stitching Log'!A3177</f>
        <v>0</v>
      </c>
      <c r="B3177">
        <f>'Stitching Log'!B3177</f>
        <v>0</v>
      </c>
      <c r="C3177">
        <f>'Stitching Log'!C3177</f>
        <v>0</v>
      </c>
      <c r="D3177">
        <f>'Stitching Log'!D3177</f>
        <v>0</v>
      </c>
      <c r="E3177">
        <f>'Stitching Log'!E3177</f>
        <v>0</v>
      </c>
      <c r="F3177">
        <f>'Stitching Log'!F3177</f>
        <v>0</v>
      </c>
    </row>
    <row r="3178" spans="1:6">
      <c r="A3178" s="6">
        <f>'Stitching Log'!A3178</f>
        <v>0</v>
      </c>
      <c r="B3178">
        <f>'Stitching Log'!B3178</f>
        <v>0</v>
      </c>
      <c r="C3178">
        <f>'Stitching Log'!C3178</f>
        <v>0</v>
      </c>
      <c r="D3178">
        <f>'Stitching Log'!D3178</f>
        <v>0</v>
      </c>
      <c r="E3178">
        <f>'Stitching Log'!E3178</f>
        <v>0</v>
      </c>
      <c r="F3178">
        <f>'Stitching Log'!F3178</f>
        <v>0</v>
      </c>
    </row>
    <row r="3179" spans="1:6">
      <c r="A3179" s="6">
        <f>'Stitching Log'!A3179</f>
        <v>0</v>
      </c>
      <c r="B3179">
        <f>'Stitching Log'!B3179</f>
        <v>0</v>
      </c>
      <c r="C3179">
        <f>'Stitching Log'!C3179</f>
        <v>0</v>
      </c>
      <c r="D3179">
        <f>'Stitching Log'!D3179</f>
        <v>0</v>
      </c>
      <c r="E3179">
        <f>'Stitching Log'!E3179</f>
        <v>0</v>
      </c>
      <c r="F3179">
        <f>'Stitching Log'!F3179</f>
        <v>0</v>
      </c>
    </row>
    <row r="3180" spans="1:6">
      <c r="A3180" s="6">
        <f>'Stitching Log'!A3180</f>
        <v>0</v>
      </c>
      <c r="B3180">
        <f>'Stitching Log'!B3180</f>
        <v>0</v>
      </c>
      <c r="C3180">
        <f>'Stitching Log'!C3180</f>
        <v>0</v>
      </c>
      <c r="D3180">
        <f>'Stitching Log'!D3180</f>
        <v>0</v>
      </c>
      <c r="E3180">
        <f>'Stitching Log'!E3180</f>
        <v>0</v>
      </c>
      <c r="F3180">
        <f>'Stitching Log'!F3180</f>
        <v>0</v>
      </c>
    </row>
    <row r="3181" spans="1:6">
      <c r="A3181" s="6">
        <f>'Stitching Log'!A3181</f>
        <v>0</v>
      </c>
      <c r="B3181">
        <f>'Stitching Log'!B3181</f>
        <v>0</v>
      </c>
      <c r="C3181">
        <f>'Stitching Log'!C3181</f>
        <v>0</v>
      </c>
      <c r="D3181">
        <f>'Stitching Log'!D3181</f>
        <v>0</v>
      </c>
      <c r="E3181">
        <f>'Stitching Log'!E3181</f>
        <v>0</v>
      </c>
      <c r="F3181">
        <f>'Stitching Log'!F3181</f>
        <v>0</v>
      </c>
    </row>
    <row r="3182" spans="1:6">
      <c r="A3182" s="6">
        <f>'Stitching Log'!A3182</f>
        <v>0</v>
      </c>
      <c r="B3182">
        <f>'Stitching Log'!B3182</f>
        <v>0</v>
      </c>
      <c r="C3182">
        <f>'Stitching Log'!C3182</f>
        <v>0</v>
      </c>
      <c r="D3182">
        <f>'Stitching Log'!D3182</f>
        <v>0</v>
      </c>
      <c r="E3182">
        <f>'Stitching Log'!E3182</f>
        <v>0</v>
      </c>
      <c r="F3182">
        <f>'Stitching Log'!F3182</f>
        <v>0</v>
      </c>
    </row>
    <row r="3183" spans="1:6">
      <c r="A3183" s="6">
        <f>'Stitching Log'!A3183</f>
        <v>0</v>
      </c>
      <c r="B3183">
        <f>'Stitching Log'!B3183</f>
        <v>0</v>
      </c>
      <c r="C3183">
        <f>'Stitching Log'!C3183</f>
        <v>0</v>
      </c>
      <c r="D3183">
        <f>'Stitching Log'!D3183</f>
        <v>0</v>
      </c>
      <c r="E3183">
        <f>'Stitching Log'!E3183</f>
        <v>0</v>
      </c>
      <c r="F3183">
        <f>'Stitching Log'!F3183</f>
        <v>0</v>
      </c>
    </row>
    <row r="3184" spans="1:6">
      <c r="A3184" s="6">
        <f>'Stitching Log'!A3184</f>
        <v>0</v>
      </c>
      <c r="B3184">
        <f>'Stitching Log'!B3184</f>
        <v>0</v>
      </c>
      <c r="C3184">
        <f>'Stitching Log'!C3184</f>
        <v>0</v>
      </c>
      <c r="D3184">
        <f>'Stitching Log'!D3184</f>
        <v>0</v>
      </c>
      <c r="E3184">
        <f>'Stitching Log'!E3184</f>
        <v>0</v>
      </c>
      <c r="F3184">
        <f>'Stitching Log'!F3184</f>
        <v>0</v>
      </c>
    </row>
    <row r="3185" spans="1:6">
      <c r="A3185" s="6">
        <f>'Stitching Log'!A3185</f>
        <v>0</v>
      </c>
      <c r="B3185">
        <f>'Stitching Log'!B3185</f>
        <v>0</v>
      </c>
      <c r="C3185">
        <f>'Stitching Log'!C3185</f>
        <v>0</v>
      </c>
      <c r="D3185">
        <f>'Stitching Log'!D3185</f>
        <v>0</v>
      </c>
      <c r="E3185">
        <f>'Stitching Log'!E3185</f>
        <v>0</v>
      </c>
      <c r="F3185">
        <f>'Stitching Log'!F3185</f>
        <v>0</v>
      </c>
    </row>
    <row r="3186" spans="1:6">
      <c r="A3186" s="6">
        <f>'Stitching Log'!A3186</f>
        <v>0</v>
      </c>
      <c r="B3186">
        <f>'Stitching Log'!B3186</f>
        <v>0</v>
      </c>
      <c r="C3186">
        <f>'Stitching Log'!C3186</f>
        <v>0</v>
      </c>
      <c r="D3186">
        <f>'Stitching Log'!D3186</f>
        <v>0</v>
      </c>
      <c r="E3186">
        <f>'Stitching Log'!E3186</f>
        <v>0</v>
      </c>
      <c r="F3186">
        <f>'Stitching Log'!F3186</f>
        <v>0</v>
      </c>
    </row>
    <row r="3187" spans="1:6">
      <c r="A3187" s="6">
        <f>'Stitching Log'!A3187</f>
        <v>0</v>
      </c>
      <c r="B3187">
        <f>'Stitching Log'!B3187</f>
        <v>0</v>
      </c>
      <c r="C3187">
        <f>'Stitching Log'!C3187</f>
        <v>0</v>
      </c>
      <c r="D3187">
        <f>'Stitching Log'!D3187</f>
        <v>0</v>
      </c>
      <c r="E3187">
        <f>'Stitching Log'!E3187</f>
        <v>0</v>
      </c>
      <c r="F3187">
        <f>'Stitching Log'!F3187</f>
        <v>0</v>
      </c>
    </row>
    <row r="3188" spans="1:6">
      <c r="A3188" s="6">
        <f>'Stitching Log'!A3188</f>
        <v>0</v>
      </c>
      <c r="B3188">
        <f>'Stitching Log'!B3188</f>
        <v>0</v>
      </c>
      <c r="C3188">
        <f>'Stitching Log'!C3188</f>
        <v>0</v>
      </c>
      <c r="D3188">
        <f>'Stitching Log'!D3188</f>
        <v>0</v>
      </c>
      <c r="E3188">
        <f>'Stitching Log'!E3188</f>
        <v>0</v>
      </c>
      <c r="F3188">
        <f>'Stitching Log'!F3188</f>
        <v>0</v>
      </c>
    </row>
    <row r="3189" spans="1:6">
      <c r="A3189" s="6">
        <f>'Stitching Log'!A3189</f>
        <v>0</v>
      </c>
      <c r="B3189">
        <f>'Stitching Log'!B3189</f>
        <v>0</v>
      </c>
      <c r="C3189">
        <f>'Stitching Log'!C3189</f>
        <v>0</v>
      </c>
      <c r="D3189">
        <f>'Stitching Log'!D3189</f>
        <v>0</v>
      </c>
      <c r="E3189">
        <f>'Stitching Log'!E3189</f>
        <v>0</v>
      </c>
      <c r="F3189">
        <f>'Stitching Log'!F3189</f>
        <v>0</v>
      </c>
    </row>
    <row r="3190" spans="1:6">
      <c r="A3190" s="6">
        <f>'Stitching Log'!A3190</f>
        <v>0</v>
      </c>
      <c r="B3190">
        <f>'Stitching Log'!B3190</f>
        <v>0</v>
      </c>
      <c r="C3190">
        <f>'Stitching Log'!C3190</f>
        <v>0</v>
      </c>
      <c r="D3190">
        <f>'Stitching Log'!D3190</f>
        <v>0</v>
      </c>
      <c r="E3190">
        <f>'Stitching Log'!E3190</f>
        <v>0</v>
      </c>
      <c r="F3190">
        <f>'Stitching Log'!F3190</f>
        <v>0</v>
      </c>
    </row>
    <row r="3191" spans="1:6">
      <c r="A3191" s="6">
        <f>'Stitching Log'!A3191</f>
        <v>0</v>
      </c>
      <c r="B3191">
        <f>'Stitching Log'!B3191</f>
        <v>0</v>
      </c>
      <c r="C3191">
        <f>'Stitching Log'!C3191</f>
        <v>0</v>
      </c>
      <c r="D3191">
        <f>'Stitching Log'!D3191</f>
        <v>0</v>
      </c>
      <c r="E3191">
        <f>'Stitching Log'!E3191</f>
        <v>0</v>
      </c>
      <c r="F3191">
        <f>'Stitching Log'!F3191</f>
        <v>0</v>
      </c>
    </row>
    <row r="3192" spans="1:6">
      <c r="A3192" s="6">
        <f>'Stitching Log'!A3192</f>
        <v>0</v>
      </c>
      <c r="B3192">
        <f>'Stitching Log'!B3192</f>
        <v>0</v>
      </c>
      <c r="C3192">
        <f>'Stitching Log'!C3192</f>
        <v>0</v>
      </c>
      <c r="D3192">
        <f>'Stitching Log'!D3192</f>
        <v>0</v>
      </c>
      <c r="E3192">
        <f>'Stitching Log'!E3192</f>
        <v>0</v>
      </c>
      <c r="F3192">
        <f>'Stitching Log'!F3192</f>
        <v>0</v>
      </c>
    </row>
    <row r="3193" spans="1:6">
      <c r="A3193" s="6">
        <f>'Stitching Log'!A3193</f>
        <v>0</v>
      </c>
      <c r="B3193">
        <f>'Stitching Log'!B3193</f>
        <v>0</v>
      </c>
      <c r="C3193">
        <f>'Stitching Log'!C3193</f>
        <v>0</v>
      </c>
      <c r="D3193">
        <f>'Stitching Log'!D3193</f>
        <v>0</v>
      </c>
      <c r="E3193">
        <f>'Stitching Log'!E3193</f>
        <v>0</v>
      </c>
      <c r="F3193">
        <f>'Stitching Log'!F3193</f>
        <v>0</v>
      </c>
    </row>
    <row r="3194" spans="1:6">
      <c r="A3194" s="6">
        <f>'Stitching Log'!A3194</f>
        <v>0</v>
      </c>
      <c r="B3194">
        <f>'Stitching Log'!B3194</f>
        <v>0</v>
      </c>
      <c r="C3194">
        <f>'Stitching Log'!C3194</f>
        <v>0</v>
      </c>
      <c r="D3194">
        <f>'Stitching Log'!D3194</f>
        <v>0</v>
      </c>
      <c r="E3194">
        <f>'Stitching Log'!E3194</f>
        <v>0</v>
      </c>
      <c r="F3194">
        <f>'Stitching Log'!F3194</f>
        <v>0</v>
      </c>
    </row>
    <row r="3195" spans="1:6">
      <c r="A3195" s="6">
        <f>'Stitching Log'!A3195</f>
        <v>0</v>
      </c>
      <c r="B3195">
        <f>'Stitching Log'!B3195</f>
        <v>0</v>
      </c>
      <c r="C3195">
        <f>'Stitching Log'!C3195</f>
        <v>0</v>
      </c>
      <c r="D3195">
        <f>'Stitching Log'!D3195</f>
        <v>0</v>
      </c>
      <c r="E3195">
        <f>'Stitching Log'!E3195</f>
        <v>0</v>
      </c>
      <c r="F3195">
        <f>'Stitching Log'!F3195</f>
        <v>0</v>
      </c>
    </row>
    <row r="3196" spans="1:6">
      <c r="A3196" s="6">
        <f>'Stitching Log'!A3196</f>
        <v>0</v>
      </c>
      <c r="B3196">
        <f>'Stitching Log'!B3196</f>
        <v>0</v>
      </c>
      <c r="C3196">
        <f>'Stitching Log'!C3196</f>
        <v>0</v>
      </c>
      <c r="D3196">
        <f>'Stitching Log'!D3196</f>
        <v>0</v>
      </c>
      <c r="E3196">
        <f>'Stitching Log'!E3196</f>
        <v>0</v>
      </c>
      <c r="F3196">
        <f>'Stitching Log'!F3196</f>
        <v>0</v>
      </c>
    </row>
    <row r="3197" spans="1:6">
      <c r="A3197" s="6">
        <f>'Stitching Log'!A3197</f>
        <v>0</v>
      </c>
      <c r="B3197">
        <f>'Stitching Log'!B3197</f>
        <v>0</v>
      </c>
      <c r="C3197">
        <f>'Stitching Log'!C3197</f>
        <v>0</v>
      </c>
      <c r="D3197">
        <f>'Stitching Log'!D3197</f>
        <v>0</v>
      </c>
      <c r="E3197">
        <f>'Stitching Log'!E3197</f>
        <v>0</v>
      </c>
      <c r="F3197">
        <f>'Stitching Log'!F3197</f>
        <v>0</v>
      </c>
    </row>
    <row r="3198" spans="1:6">
      <c r="A3198" s="6">
        <f>'Stitching Log'!A3198</f>
        <v>0</v>
      </c>
      <c r="B3198">
        <f>'Stitching Log'!B3198</f>
        <v>0</v>
      </c>
      <c r="C3198">
        <f>'Stitching Log'!C3198</f>
        <v>0</v>
      </c>
      <c r="D3198">
        <f>'Stitching Log'!D3198</f>
        <v>0</v>
      </c>
      <c r="E3198">
        <f>'Stitching Log'!E3198</f>
        <v>0</v>
      </c>
      <c r="F3198">
        <f>'Stitching Log'!F3198</f>
        <v>0</v>
      </c>
    </row>
    <row r="3199" spans="1:6">
      <c r="A3199" s="6">
        <f>'Stitching Log'!A3199</f>
        <v>0</v>
      </c>
      <c r="B3199">
        <f>'Stitching Log'!B3199</f>
        <v>0</v>
      </c>
      <c r="C3199">
        <f>'Stitching Log'!C3199</f>
        <v>0</v>
      </c>
      <c r="D3199">
        <f>'Stitching Log'!D3199</f>
        <v>0</v>
      </c>
      <c r="E3199">
        <f>'Stitching Log'!E3199</f>
        <v>0</v>
      </c>
      <c r="F3199">
        <f>'Stitching Log'!F3199</f>
        <v>0</v>
      </c>
    </row>
    <row r="3200" spans="1:6">
      <c r="A3200" s="6">
        <f>'Stitching Log'!A3200</f>
        <v>0</v>
      </c>
      <c r="B3200">
        <f>'Stitching Log'!B3200</f>
        <v>0</v>
      </c>
      <c r="C3200">
        <f>'Stitching Log'!C3200</f>
        <v>0</v>
      </c>
      <c r="D3200">
        <f>'Stitching Log'!D3200</f>
        <v>0</v>
      </c>
      <c r="E3200">
        <f>'Stitching Log'!E3200</f>
        <v>0</v>
      </c>
      <c r="F3200">
        <f>'Stitching Log'!F3200</f>
        <v>0</v>
      </c>
    </row>
    <row r="3201" spans="1:6">
      <c r="A3201" s="6">
        <f>'Stitching Log'!A3201</f>
        <v>0</v>
      </c>
      <c r="B3201">
        <f>'Stitching Log'!B3201</f>
        <v>0</v>
      </c>
      <c r="C3201">
        <f>'Stitching Log'!C3201</f>
        <v>0</v>
      </c>
      <c r="D3201">
        <f>'Stitching Log'!D3201</f>
        <v>0</v>
      </c>
      <c r="E3201">
        <f>'Stitching Log'!E3201</f>
        <v>0</v>
      </c>
      <c r="F3201">
        <f>'Stitching Log'!F3201</f>
        <v>0</v>
      </c>
    </row>
    <row r="3202" spans="1:6">
      <c r="A3202" s="6">
        <f>'Stitching Log'!A3202</f>
        <v>0</v>
      </c>
      <c r="B3202">
        <f>'Stitching Log'!B3202</f>
        <v>0</v>
      </c>
      <c r="C3202">
        <f>'Stitching Log'!C3202</f>
        <v>0</v>
      </c>
      <c r="D3202">
        <f>'Stitching Log'!D3202</f>
        <v>0</v>
      </c>
      <c r="E3202">
        <f>'Stitching Log'!E3202</f>
        <v>0</v>
      </c>
      <c r="F3202">
        <f>'Stitching Log'!F3202</f>
        <v>0</v>
      </c>
    </row>
    <row r="3203" spans="1:6">
      <c r="A3203" s="6">
        <f>'Stitching Log'!A3203</f>
        <v>0</v>
      </c>
      <c r="B3203">
        <f>'Stitching Log'!B3203</f>
        <v>0</v>
      </c>
      <c r="C3203">
        <f>'Stitching Log'!C3203</f>
        <v>0</v>
      </c>
      <c r="D3203">
        <f>'Stitching Log'!D3203</f>
        <v>0</v>
      </c>
      <c r="E3203">
        <f>'Stitching Log'!E3203</f>
        <v>0</v>
      </c>
      <c r="F3203">
        <f>'Stitching Log'!F3203</f>
        <v>0</v>
      </c>
    </row>
    <row r="3204" spans="1:6">
      <c r="A3204" s="6">
        <f>'Stitching Log'!A3204</f>
        <v>0</v>
      </c>
      <c r="B3204">
        <f>'Stitching Log'!B3204</f>
        <v>0</v>
      </c>
      <c r="C3204">
        <f>'Stitching Log'!C3204</f>
        <v>0</v>
      </c>
      <c r="D3204">
        <f>'Stitching Log'!D3204</f>
        <v>0</v>
      </c>
      <c r="E3204">
        <f>'Stitching Log'!E3204</f>
        <v>0</v>
      </c>
      <c r="F3204">
        <f>'Stitching Log'!F3204</f>
        <v>0</v>
      </c>
    </row>
    <row r="3205" spans="1:6">
      <c r="A3205" s="6">
        <f>'Stitching Log'!A3205</f>
        <v>0</v>
      </c>
      <c r="B3205">
        <f>'Stitching Log'!B3205</f>
        <v>0</v>
      </c>
      <c r="C3205">
        <f>'Stitching Log'!C3205</f>
        <v>0</v>
      </c>
      <c r="D3205">
        <f>'Stitching Log'!D3205</f>
        <v>0</v>
      </c>
      <c r="E3205">
        <f>'Stitching Log'!E3205</f>
        <v>0</v>
      </c>
      <c r="F3205">
        <f>'Stitching Log'!F3205</f>
        <v>0</v>
      </c>
    </row>
    <row r="3206" spans="1:6">
      <c r="A3206" s="6">
        <f>'Stitching Log'!A3206</f>
        <v>0</v>
      </c>
      <c r="B3206">
        <f>'Stitching Log'!B3206</f>
        <v>0</v>
      </c>
      <c r="C3206">
        <f>'Stitching Log'!C3206</f>
        <v>0</v>
      </c>
      <c r="D3206">
        <f>'Stitching Log'!D3206</f>
        <v>0</v>
      </c>
      <c r="E3206">
        <f>'Stitching Log'!E3206</f>
        <v>0</v>
      </c>
      <c r="F3206">
        <f>'Stitching Log'!F3206</f>
        <v>0</v>
      </c>
    </row>
    <row r="3207" spans="1:6">
      <c r="A3207" s="6">
        <f>'Stitching Log'!A3207</f>
        <v>0</v>
      </c>
      <c r="B3207">
        <f>'Stitching Log'!B3207</f>
        <v>0</v>
      </c>
      <c r="C3207">
        <f>'Stitching Log'!C3207</f>
        <v>0</v>
      </c>
      <c r="D3207">
        <f>'Stitching Log'!D3207</f>
        <v>0</v>
      </c>
      <c r="E3207">
        <f>'Stitching Log'!E3207</f>
        <v>0</v>
      </c>
      <c r="F3207">
        <f>'Stitching Log'!F3207</f>
        <v>0</v>
      </c>
    </row>
    <row r="3208" spans="1:6">
      <c r="A3208" s="6">
        <f>'Stitching Log'!A3208</f>
        <v>0</v>
      </c>
      <c r="B3208">
        <f>'Stitching Log'!B3208</f>
        <v>0</v>
      </c>
      <c r="C3208">
        <f>'Stitching Log'!C3208</f>
        <v>0</v>
      </c>
      <c r="D3208">
        <f>'Stitching Log'!D3208</f>
        <v>0</v>
      </c>
      <c r="E3208">
        <f>'Stitching Log'!E3208</f>
        <v>0</v>
      </c>
      <c r="F3208">
        <f>'Stitching Log'!F3208</f>
        <v>0</v>
      </c>
    </row>
    <row r="3209" spans="1:6">
      <c r="A3209" s="6">
        <f>'Stitching Log'!A3209</f>
        <v>0</v>
      </c>
      <c r="B3209">
        <f>'Stitching Log'!B3209</f>
        <v>0</v>
      </c>
      <c r="C3209">
        <f>'Stitching Log'!C3209</f>
        <v>0</v>
      </c>
      <c r="D3209">
        <f>'Stitching Log'!D3209</f>
        <v>0</v>
      </c>
      <c r="E3209">
        <f>'Stitching Log'!E3209</f>
        <v>0</v>
      </c>
      <c r="F3209">
        <f>'Stitching Log'!F3209</f>
        <v>0</v>
      </c>
    </row>
    <row r="3210" spans="1:6">
      <c r="A3210" s="6">
        <f>'Stitching Log'!A3210</f>
        <v>0</v>
      </c>
      <c r="B3210">
        <f>'Stitching Log'!B3210</f>
        <v>0</v>
      </c>
      <c r="C3210">
        <f>'Stitching Log'!C3210</f>
        <v>0</v>
      </c>
      <c r="D3210">
        <f>'Stitching Log'!D3210</f>
        <v>0</v>
      </c>
      <c r="E3210">
        <f>'Stitching Log'!E3210</f>
        <v>0</v>
      </c>
      <c r="F3210">
        <f>'Stitching Log'!F3210</f>
        <v>0</v>
      </c>
    </row>
    <row r="3211" spans="1:6">
      <c r="A3211" s="6">
        <f>'Stitching Log'!A3211</f>
        <v>0</v>
      </c>
      <c r="B3211">
        <f>'Stitching Log'!B3211</f>
        <v>0</v>
      </c>
      <c r="C3211">
        <f>'Stitching Log'!C3211</f>
        <v>0</v>
      </c>
      <c r="D3211">
        <f>'Stitching Log'!D3211</f>
        <v>0</v>
      </c>
      <c r="E3211">
        <f>'Stitching Log'!E3211</f>
        <v>0</v>
      </c>
      <c r="F3211">
        <f>'Stitching Log'!F3211</f>
        <v>0</v>
      </c>
    </row>
    <row r="3212" spans="1:6">
      <c r="A3212" s="6">
        <f>'Stitching Log'!A3212</f>
        <v>0</v>
      </c>
      <c r="B3212">
        <f>'Stitching Log'!B3212</f>
        <v>0</v>
      </c>
      <c r="C3212">
        <f>'Stitching Log'!C3212</f>
        <v>0</v>
      </c>
      <c r="D3212">
        <f>'Stitching Log'!D3212</f>
        <v>0</v>
      </c>
      <c r="E3212">
        <f>'Stitching Log'!E3212</f>
        <v>0</v>
      </c>
      <c r="F3212">
        <f>'Stitching Log'!F3212</f>
        <v>0</v>
      </c>
    </row>
    <row r="3213" spans="1:6">
      <c r="A3213" s="6">
        <f>'Stitching Log'!A3213</f>
        <v>0</v>
      </c>
      <c r="B3213">
        <f>'Stitching Log'!B3213</f>
        <v>0</v>
      </c>
      <c r="C3213">
        <f>'Stitching Log'!C3213</f>
        <v>0</v>
      </c>
      <c r="D3213">
        <f>'Stitching Log'!D3213</f>
        <v>0</v>
      </c>
      <c r="E3213">
        <f>'Stitching Log'!E3213</f>
        <v>0</v>
      </c>
      <c r="F3213">
        <f>'Stitching Log'!F3213</f>
        <v>0</v>
      </c>
    </row>
    <row r="3214" spans="1:6">
      <c r="A3214" s="6">
        <f>'Stitching Log'!A3214</f>
        <v>0</v>
      </c>
      <c r="B3214">
        <f>'Stitching Log'!B3214</f>
        <v>0</v>
      </c>
      <c r="C3214">
        <f>'Stitching Log'!C3214</f>
        <v>0</v>
      </c>
      <c r="D3214">
        <f>'Stitching Log'!D3214</f>
        <v>0</v>
      </c>
      <c r="E3214">
        <f>'Stitching Log'!E3214</f>
        <v>0</v>
      </c>
      <c r="F3214">
        <f>'Stitching Log'!F3214</f>
        <v>0</v>
      </c>
    </row>
    <row r="3215" spans="1:6">
      <c r="A3215" s="6">
        <f>'Stitching Log'!A3215</f>
        <v>0</v>
      </c>
      <c r="B3215">
        <f>'Stitching Log'!B3215</f>
        <v>0</v>
      </c>
      <c r="C3215">
        <f>'Stitching Log'!C3215</f>
        <v>0</v>
      </c>
      <c r="D3215">
        <f>'Stitching Log'!D3215</f>
        <v>0</v>
      </c>
      <c r="E3215">
        <f>'Stitching Log'!E3215</f>
        <v>0</v>
      </c>
      <c r="F3215">
        <f>'Stitching Log'!F3215</f>
        <v>0</v>
      </c>
    </row>
    <row r="3216" spans="1:6">
      <c r="A3216" s="6">
        <f>'Stitching Log'!A3216</f>
        <v>0</v>
      </c>
      <c r="B3216">
        <f>'Stitching Log'!B3216</f>
        <v>0</v>
      </c>
      <c r="C3216">
        <f>'Stitching Log'!C3216</f>
        <v>0</v>
      </c>
      <c r="D3216">
        <f>'Stitching Log'!D3216</f>
        <v>0</v>
      </c>
      <c r="E3216">
        <f>'Stitching Log'!E3216</f>
        <v>0</v>
      </c>
      <c r="F3216">
        <f>'Stitching Log'!F3216</f>
        <v>0</v>
      </c>
    </row>
    <row r="3217" spans="1:6">
      <c r="A3217" s="6">
        <f>'Stitching Log'!A3217</f>
        <v>0</v>
      </c>
      <c r="B3217">
        <f>'Stitching Log'!B3217</f>
        <v>0</v>
      </c>
      <c r="C3217">
        <f>'Stitching Log'!C3217</f>
        <v>0</v>
      </c>
      <c r="D3217">
        <f>'Stitching Log'!D3217</f>
        <v>0</v>
      </c>
      <c r="E3217">
        <f>'Stitching Log'!E3217</f>
        <v>0</v>
      </c>
      <c r="F3217">
        <f>'Stitching Log'!F3217</f>
        <v>0</v>
      </c>
    </row>
    <row r="3218" spans="1:6">
      <c r="A3218" s="6">
        <f>'Stitching Log'!A3218</f>
        <v>0</v>
      </c>
      <c r="B3218">
        <f>'Stitching Log'!B3218</f>
        <v>0</v>
      </c>
      <c r="C3218">
        <f>'Stitching Log'!C3218</f>
        <v>0</v>
      </c>
      <c r="D3218">
        <f>'Stitching Log'!D3218</f>
        <v>0</v>
      </c>
      <c r="E3218">
        <f>'Stitching Log'!E3218</f>
        <v>0</v>
      </c>
      <c r="F3218">
        <f>'Stitching Log'!F3218</f>
        <v>0</v>
      </c>
    </row>
    <row r="3219" spans="1:6">
      <c r="A3219" s="6">
        <f>'Stitching Log'!A3219</f>
        <v>0</v>
      </c>
      <c r="B3219">
        <f>'Stitching Log'!B3219</f>
        <v>0</v>
      </c>
      <c r="C3219">
        <f>'Stitching Log'!C3219</f>
        <v>0</v>
      </c>
      <c r="D3219">
        <f>'Stitching Log'!D3219</f>
        <v>0</v>
      </c>
      <c r="E3219">
        <f>'Stitching Log'!E3219</f>
        <v>0</v>
      </c>
      <c r="F3219">
        <f>'Stitching Log'!F3219</f>
        <v>0</v>
      </c>
    </row>
    <row r="3220" spans="1:6">
      <c r="A3220" s="6">
        <f>'Stitching Log'!A3220</f>
        <v>0</v>
      </c>
      <c r="B3220">
        <f>'Stitching Log'!B3220</f>
        <v>0</v>
      </c>
      <c r="C3220">
        <f>'Stitching Log'!C3220</f>
        <v>0</v>
      </c>
      <c r="D3220">
        <f>'Stitching Log'!D3220</f>
        <v>0</v>
      </c>
      <c r="E3220">
        <f>'Stitching Log'!E3220</f>
        <v>0</v>
      </c>
      <c r="F3220">
        <f>'Stitching Log'!F3220</f>
        <v>0</v>
      </c>
    </row>
    <row r="3221" spans="1:6">
      <c r="A3221" s="6">
        <f>'Stitching Log'!A3221</f>
        <v>0</v>
      </c>
      <c r="B3221">
        <f>'Stitching Log'!B3221</f>
        <v>0</v>
      </c>
      <c r="C3221">
        <f>'Stitching Log'!C3221</f>
        <v>0</v>
      </c>
      <c r="D3221">
        <f>'Stitching Log'!D3221</f>
        <v>0</v>
      </c>
      <c r="E3221">
        <f>'Stitching Log'!E3221</f>
        <v>0</v>
      </c>
      <c r="F3221">
        <f>'Stitching Log'!F3221</f>
        <v>0</v>
      </c>
    </row>
    <row r="3222" spans="1:6">
      <c r="A3222" s="6">
        <f>'Stitching Log'!A3222</f>
        <v>0</v>
      </c>
      <c r="B3222">
        <f>'Stitching Log'!B3222</f>
        <v>0</v>
      </c>
      <c r="C3222">
        <f>'Stitching Log'!C3222</f>
        <v>0</v>
      </c>
      <c r="D3222">
        <f>'Stitching Log'!D3222</f>
        <v>0</v>
      </c>
      <c r="E3222">
        <f>'Stitching Log'!E3222</f>
        <v>0</v>
      </c>
      <c r="F3222">
        <f>'Stitching Log'!F3222</f>
        <v>0</v>
      </c>
    </row>
    <row r="3223" spans="1:6">
      <c r="A3223" s="6">
        <f>'Stitching Log'!A3223</f>
        <v>0</v>
      </c>
      <c r="B3223">
        <f>'Stitching Log'!B3223</f>
        <v>0</v>
      </c>
      <c r="C3223">
        <f>'Stitching Log'!C3223</f>
        <v>0</v>
      </c>
      <c r="D3223">
        <f>'Stitching Log'!D3223</f>
        <v>0</v>
      </c>
      <c r="E3223">
        <f>'Stitching Log'!E3223</f>
        <v>0</v>
      </c>
      <c r="F3223">
        <f>'Stitching Log'!F3223</f>
        <v>0</v>
      </c>
    </row>
    <row r="3224" spans="1:6">
      <c r="A3224" s="6">
        <f>'Stitching Log'!A3224</f>
        <v>0</v>
      </c>
      <c r="B3224">
        <f>'Stitching Log'!B3224</f>
        <v>0</v>
      </c>
      <c r="C3224">
        <f>'Stitching Log'!C3224</f>
        <v>0</v>
      </c>
      <c r="D3224">
        <f>'Stitching Log'!D3224</f>
        <v>0</v>
      </c>
      <c r="E3224">
        <f>'Stitching Log'!E3224</f>
        <v>0</v>
      </c>
      <c r="F3224">
        <f>'Stitching Log'!F3224</f>
        <v>0</v>
      </c>
    </row>
    <row r="3225" spans="1:6">
      <c r="A3225" s="6">
        <f>'Stitching Log'!A3225</f>
        <v>0</v>
      </c>
      <c r="B3225">
        <f>'Stitching Log'!B3225</f>
        <v>0</v>
      </c>
      <c r="C3225">
        <f>'Stitching Log'!C3225</f>
        <v>0</v>
      </c>
      <c r="D3225">
        <f>'Stitching Log'!D3225</f>
        <v>0</v>
      </c>
      <c r="E3225">
        <f>'Stitching Log'!E3225</f>
        <v>0</v>
      </c>
      <c r="F3225">
        <f>'Stitching Log'!F3225</f>
        <v>0</v>
      </c>
    </row>
    <row r="3226" spans="1:6">
      <c r="A3226" s="6">
        <f>'Stitching Log'!A3226</f>
        <v>0</v>
      </c>
      <c r="B3226">
        <f>'Stitching Log'!B3226</f>
        <v>0</v>
      </c>
      <c r="C3226">
        <f>'Stitching Log'!C3226</f>
        <v>0</v>
      </c>
      <c r="D3226">
        <f>'Stitching Log'!D3226</f>
        <v>0</v>
      </c>
      <c r="E3226">
        <f>'Stitching Log'!E3226</f>
        <v>0</v>
      </c>
      <c r="F3226">
        <f>'Stitching Log'!F3226</f>
        <v>0</v>
      </c>
    </row>
    <row r="3227" spans="1:6">
      <c r="A3227" s="6">
        <f>'Stitching Log'!A3227</f>
        <v>0</v>
      </c>
      <c r="B3227">
        <f>'Stitching Log'!B3227</f>
        <v>0</v>
      </c>
      <c r="C3227">
        <f>'Stitching Log'!C3227</f>
        <v>0</v>
      </c>
      <c r="D3227">
        <f>'Stitching Log'!D3227</f>
        <v>0</v>
      </c>
      <c r="E3227">
        <f>'Stitching Log'!E3227</f>
        <v>0</v>
      </c>
      <c r="F3227">
        <f>'Stitching Log'!F3227</f>
        <v>0</v>
      </c>
    </row>
    <row r="3228" spans="1:6">
      <c r="A3228" s="6">
        <f>'Stitching Log'!A3228</f>
        <v>0</v>
      </c>
      <c r="B3228">
        <f>'Stitching Log'!B3228</f>
        <v>0</v>
      </c>
      <c r="C3228">
        <f>'Stitching Log'!C3228</f>
        <v>0</v>
      </c>
      <c r="D3228">
        <f>'Stitching Log'!D3228</f>
        <v>0</v>
      </c>
      <c r="E3228">
        <f>'Stitching Log'!E3228</f>
        <v>0</v>
      </c>
      <c r="F3228">
        <f>'Stitching Log'!F3228</f>
        <v>0</v>
      </c>
    </row>
    <row r="3229" spans="1:6">
      <c r="A3229" s="6">
        <f>'Stitching Log'!A3229</f>
        <v>0</v>
      </c>
      <c r="B3229">
        <f>'Stitching Log'!B3229</f>
        <v>0</v>
      </c>
      <c r="C3229">
        <f>'Stitching Log'!C3229</f>
        <v>0</v>
      </c>
      <c r="D3229">
        <f>'Stitching Log'!D3229</f>
        <v>0</v>
      </c>
      <c r="E3229">
        <f>'Stitching Log'!E3229</f>
        <v>0</v>
      </c>
      <c r="F3229">
        <f>'Stitching Log'!F3229</f>
        <v>0</v>
      </c>
    </row>
    <row r="3230" spans="1:6">
      <c r="A3230" s="6">
        <f>'Stitching Log'!A3230</f>
        <v>0</v>
      </c>
      <c r="B3230">
        <f>'Stitching Log'!B3230</f>
        <v>0</v>
      </c>
      <c r="C3230">
        <f>'Stitching Log'!C3230</f>
        <v>0</v>
      </c>
      <c r="D3230">
        <f>'Stitching Log'!D3230</f>
        <v>0</v>
      </c>
      <c r="E3230">
        <f>'Stitching Log'!E3230</f>
        <v>0</v>
      </c>
      <c r="F3230">
        <f>'Stitching Log'!F3230</f>
        <v>0</v>
      </c>
    </row>
    <row r="3231" spans="1:6">
      <c r="A3231" s="6">
        <f>'Stitching Log'!A3231</f>
        <v>0</v>
      </c>
      <c r="B3231">
        <f>'Stitching Log'!B3231</f>
        <v>0</v>
      </c>
      <c r="C3231">
        <f>'Stitching Log'!C3231</f>
        <v>0</v>
      </c>
      <c r="D3231">
        <f>'Stitching Log'!D3231</f>
        <v>0</v>
      </c>
      <c r="E3231">
        <f>'Stitching Log'!E3231</f>
        <v>0</v>
      </c>
      <c r="F3231">
        <f>'Stitching Log'!F3231</f>
        <v>0</v>
      </c>
    </row>
    <row r="3232" spans="1:6">
      <c r="A3232" s="6">
        <f>'Stitching Log'!A3232</f>
        <v>0</v>
      </c>
      <c r="B3232">
        <f>'Stitching Log'!B3232</f>
        <v>0</v>
      </c>
      <c r="C3232">
        <f>'Stitching Log'!C3232</f>
        <v>0</v>
      </c>
      <c r="D3232">
        <f>'Stitching Log'!D3232</f>
        <v>0</v>
      </c>
      <c r="E3232">
        <f>'Stitching Log'!E3232</f>
        <v>0</v>
      </c>
      <c r="F3232">
        <f>'Stitching Log'!F3232</f>
        <v>0</v>
      </c>
    </row>
    <row r="3233" spans="1:6">
      <c r="A3233" s="6">
        <f>'Stitching Log'!A3233</f>
        <v>0</v>
      </c>
      <c r="B3233">
        <f>'Stitching Log'!B3233</f>
        <v>0</v>
      </c>
      <c r="C3233">
        <f>'Stitching Log'!C3233</f>
        <v>0</v>
      </c>
      <c r="D3233">
        <f>'Stitching Log'!D3233</f>
        <v>0</v>
      </c>
      <c r="E3233">
        <f>'Stitching Log'!E3233</f>
        <v>0</v>
      </c>
      <c r="F3233">
        <f>'Stitching Log'!F3233</f>
        <v>0</v>
      </c>
    </row>
    <row r="3234" spans="1:6">
      <c r="A3234" s="6">
        <f>'Stitching Log'!A3234</f>
        <v>0</v>
      </c>
      <c r="B3234">
        <f>'Stitching Log'!B3234</f>
        <v>0</v>
      </c>
      <c r="C3234">
        <f>'Stitching Log'!C3234</f>
        <v>0</v>
      </c>
      <c r="D3234">
        <f>'Stitching Log'!D3234</f>
        <v>0</v>
      </c>
      <c r="E3234">
        <f>'Stitching Log'!E3234</f>
        <v>0</v>
      </c>
      <c r="F3234">
        <f>'Stitching Log'!F3234</f>
        <v>0</v>
      </c>
    </row>
    <row r="3235" spans="1:6">
      <c r="A3235" s="6">
        <f>'Stitching Log'!A3235</f>
        <v>0</v>
      </c>
      <c r="B3235">
        <f>'Stitching Log'!B3235</f>
        <v>0</v>
      </c>
      <c r="C3235">
        <f>'Stitching Log'!C3235</f>
        <v>0</v>
      </c>
      <c r="D3235">
        <f>'Stitching Log'!D3235</f>
        <v>0</v>
      </c>
      <c r="E3235">
        <f>'Stitching Log'!E3235</f>
        <v>0</v>
      </c>
      <c r="F3235">
        <f>'Stitching Log'!F3235</f>
        <v>0</v>
      </c>
    </row>
    <row r="3236" spans="1:6">
      <c r="A3236" s="6">
        <f>'Stitching Log'!A3236</f>
        <v>0</v>
      </c>
      <c r="B3236">
        <f>'Stitching Log'!B3236</f>
        <v>0</v>
      </c>
      <c r="C3236">
        <f>'Stitching Log'!C3236</f>
        <v>0</v>
      </c>
      <c r="D3236">
        <f>'Stitching Log'!D3236</f>
        <v>0</v>
      </c>
      <c r="E3236">
        <f>'Stitching Log'!E3236</f>
        <v>0</v>
      </c>
      <c r="F3236">
        <f>'Stitching Log'!F3236</f>
        <v>0</v>
      </c>
    </row>
    <row r="3237" spans="1:6">
      <c r="A3237" s="6">
        <f>'Stitching Log'!A3237</f>
        <v>0</v>
      </c>
      <c r="B3237">
        <f>'Stitching Log'!B3237</f>
        <v>0</v>
      </c>
      <c r="C3237">
        <f>'Stitching Log'!C3237</f>
        <v>0</v>
      </c>
      <c r="D3237">
        <f>'Stitching Log'!D3237</f>
        <v>0</v>
      </c>
      <c r="E3237">
        <f>'Stitching Log'!E3237</f>
        <v>0</v>
      </c>
      <c r="F3237">
        <f>'Stitching Log'!F3237</f>
        <v>0</v>
      </c>
    </row>
    <row r="3238" spans="1:6">
      <c r="A3238" s="6">
        <f>'Stitching Log'!A3238</f>
        <v>0</v>
      </c>
      <c r="B3238">
        <f>'Stitching Log'!B3238</f>
        <v>0</v>
      </c>
      <c r="C3238">
        <f>'Stitching Log'!C3238</f>
        <v>0</v>
      </c>
      <c r="D3238">
        <f>'Stitching Log'!D3238</f>
        <v>0</v>
      </c>
      <c r="E3238">
        <f>'Stitching Log'!E3238</f>
        <v>0</v>
      </c>
      <c r="F3238">
        <f>'Stitching Log'!F3238</f>
        <v>0</v>
      </c>
    </row>
    <row r="3239" spans="1:6">
      <c r="A3239" s="6">
        <f>'Stitching Log'!A3239</f>
        <v>0</v>
      </c>
      <c r="B3239">
        <f>'Stitching Log'!B3239</f>
        <v>0</v>
      </c>
      <c r="C3239">
        <f>'Stitching Log'!C3239</f>
        <v>0</v>
      </c>
      <c r="D3239">
        <f>'Stitching Log'!D3239</f>
        <v>0</v>
      </c>
      <c r="E3239">
        <f>'Stitching Log'!E3239</f>
        <v>0</v>
      </c>
      <c r="F3239">
        <f>'Stitching Log'!F3239</f>
        <v>0</v>
      </c>
    </row>
    <row r="3240" spans="1:6">
      <c r="A3240" s="6">
        <f>'Stitching Log'!A3240</f>
        <v>0</v>
      </c>
      <c r="B3240">
        <f>'Stitching Log'!B3240</f>
        <v>0</v>
      </c>
      <c r="C3240">
        <f>'Stitching Log'!C3240</f>
        <v>0</v>
      </c>
      <c r="D3240">
        <f>'Stitching Log'!D3240</f>
        <v>0</v>
      </c>
      <c r="E3240">
        <f>'Stitching Log'!E3240</f>
        <v>0</v>
      </c>
      <c r="F3240">
        <f>'Stitching Log'!F3240</f>
        <v>0</v>
      </c>
    </row>
    <row r="3241" spans="1:6">
      <c r="A3241" s="6">
        <f>'Stitching Log'!A3241</f>
        <v>0</v>
      </c>
      <c r="B3241">
        <f>'Stitching Log'!B3241</f>
        <v>0</v>
      </c>
      <c r="C3241">
        <f>'Stitching Log'!C3241</f>
        <v>0</v>
      </c>
      <c r="D3241">
        <f>'Stitching Log'!D3241</f>
        <v>0</v>
      </c>
      <c r="E3241">
        <f>'Stitching Log'!E3241</f>
        <v>0</v>
      </c>
      <c r="F3241">
        <f>'Stitching Log'!F3241</f>
        <v>0</v>
      </c>
    </row>
    <row r="3242" spans="1:6">
      <c r="A3242" s="6">
        <f>'Stitching Log'!A3242</f>
        <v>0</v>
      </c>
      <c r="B3242">
        <f>'Stitching Log'!B3242</f>
        <v>0</v>
      </c>
      <c r="C3242">
        <f>'Stitching Log'!C3242</f>
        <v>0</v>
      </c>
      <c r="D3242">
        <f>'Stitching Log'!D3242</f>
        <v>0</v>
      </c>
      <c r="E3242">
        <f>'Stitching Log'!E3242</f>
        <v>0</v>
      </c>
      <c r="F3242">
        <f>'Stitching Log'!F3242</f>
        <v>0</v>
      </c>
    </row>
    <row r="3243" spans="1:6">
      <c r="A3243" s="6">
        <f>'Stitching Log'!A3243</f>
        <v>0</v>
      </c>
      <c r="B3243">
        <f>'Stitching Log'!B3243</f>
        <v>0</v>
      </c>
      <c r="C3243">
        <f>'Stitching Log'!C3243</f>
        <v>0</v>
      </c>
      <c r="D3243">
        <f>'Stitching Log'!D3243</f>
        <v>0</v>
      </c>
      <c r="E3243">
        <f>'Stitching Log'!E3243</f>
        <v>0</v>
      </c>
      <c r="F3243">
        <f>'Stitching Log'!F3243</f>
        <v>0</v>
      </c>
    </row>
    <row r="3244" spans="1:6">
      <c r="A3244" s="6">
        <f>'Stitching Log'!A3244</f>
        <v>0</v>
      </c>
      <c r="B3244">
        <f>'Stitching Log'!B3244</f>
        <v>0</v>
      </c>
      <c r="C3244">
        <f>'Stitching Log'!C3244</f>
        <v>0</v>
      </c>
      <c r="D3244">
        <f>'Stitching Log'!D3244</f>
        <v>0</v>
      </c>
      <c r="E3244">
        <f>'Stitching Log'!E3244</f>
        <v>0</v>
      </c>
      <c r="F3244">
        <f>'Stitching Log'!F3244</f>
        <v>0</v>
      </c>
    </row>
    <row r="3245" spans="1:6">
      <c r="A3245" s="6">
        <f>'Stitching Log'!A3245</f>
        <v>0</v>
      </c>
      <c r="B3245">
        <f>'Stitching Log'!B3245</f>
        <v>0</v>
      </c>
      <c r="C3245">
        <f>'Stitching Log'!C3245</f>
        <v>0</v>
      </c>
      <c r="D3245">
        <f>'Stitching Log'!D3245</f>
        <v>0</v>
      </c>
      <c r="E3245">
        <f>'Stitching Log'!E3245</f>
        <v>0</v>
      </c>
      <c r="F3245">
        <f>'Stitching Log'!F3245</f>
        <v>0</v>
      </c>
    </row>
    <row r="3246" spans="1:6">
      <c r="A3246" s="6">
        <f>'Stitching Log'!A3246</f>
        <v>0</v>
      </c>
      <c r="B3246">
        <f>'Stitching Log'!B3246</f>
        <v>0</v>
      </c>
      <c r="C3246">
        <f>'Stitching Log'!C3246</f>
        <v>0</v>
      </c>
      <c r="D3246">
        <f>'Stitching Log'!D3246</f>
        <v>0</v>
      </c>
      <c r="E3246">
        <f>'Stitching Log'!E3246</f>
        <v>0</v>
      </c>
      <c r="F3246">
        <f>'Stitching Log'!F3246</f>
        <v>0</v>
      </c>
    </row>
    <row r="3247" spans="1:6">
      <c r="A3247" s="6">
        <f>'Stitching Log'!A3247</f>
        <v>0</v>
      </c>
      <c r="B3247">
        <f>'Stitching Log'!B3247</f>
        <v>0</v>
      </c>
      <c r="C3247">
        <f>'Stitching Log'!C3247</f>
        <v>0</v>
      </c>
      <c r="D3247">
        <f>'Stitching Log'!D3247</f>
        <v>0</v>
      </c>
      <c r="E3247">
        <f>'Stitching Log'!E3247</f>
        <v>0</v>
      </c>
      <c r="F3247">
        <f>'Stitching Log'!F3247</f>
        <v>0</v>
      </c>
    </row>
    <row r="3248" spans="1:6">
      <c r="A3248" s="6">
        <f>'Stitching Log'!A3248</f>
        <v>0</v>
      </c>
      <c r="B3248">
        <f>'Stitching Log'!B3248</f>
        <v>0</v>
      </c>
      <c r="C3248">
        <f>'Stitching Log'!C3248</f>
        <v>0</v>
      </c>
      <c r="D3248">
        <f>'Stitching Log'!D3248</f>
        <v>0</v>
      </c>
      <c r="E3248">
        <f>'Stitching Log'!E3248</f>
        <v>0</v>
      </c>
      <c r="F3248">
        <f>'Stitching Log'!F3248</f>
        <v>0</v>
      </c>
    </row>
    <row r="3249" spans="1:6">
      <c r="A3249" s="6">
        <f>'Stitching Log'!A3249</f>
        <v>0</v>
      </c>
      <c r="B3249">
        <f>'Stitching Log'!B3249</f>
        <v>0</v>
      </c>
      <c r="C3249">
        <f>'Stitching Log'!C3249</f>
        <v>0</v>
      </c>
      <c r="D3249">
        <f>'Stitching Log'!D3249</f>
        <v>0</v>
      </c>
      <c r="E3249">
        <f>'Stitching Log'!E3249</f>
        <v>0</v>
      </c>
      <c r="F3249">
        <f>'Stitching Log'!F3249</f>
        <v>0</v>
      </c>
    </row>
    <row r="3250" spans="1:6">
      <c r="A3250" s="6">
        <f>'Stitching Log'!A3250</f>
        <v>0</v>
      </c>
      <c r="B3250">
        <f>'Stitching Log'!B3250</f>
        <v>0</v>
      </c>
      <c r="C3250">
        <f>'Stitching Log'!C3250</f>
        <v>0</v>
      </c>
      <c r="D3250">
        <f>'Stitching Log'!D3250</f>
        <v>0</v>
      </c>
      <c r="E3250">
        <f>'Stitching Log'!E3250</f>
        <v>0</v>
      </c>
      <c r="F3250">
        <f>'Stitching Log'!F3250</f>
        <v>0</v>
      </c>
    </row>
    <row r="3251" spans="1:6">
      <c r="A3251" s="6">
        <f>'Stitching Log'!A3251</f>
        <v>0</v>
      </c>
      <c r="B3251">
        <f>'Stitching Log'!B3251</f>
        <v>0</v>
      </c>
      <c r="C3251">
        <f>'Stitching Log'!C3251</f>
        <v>0</v>
      </c>
      <c r="D3251">
        <f>'Stitching Log'!D3251</f>
        <v>0</v>
      </c>
      <c r="E3251">
        <f>'Stitching Log'!E3251</f>
        <v>0</v>
      </c>
      <c r="F3251">
        <f>'Stitching Log'!F3251</f>
        <v>0</v>
      </c>
    </row>
    <row r="3252" spans="1:6">
      <c r="A3252" s="6">
        <f>'Stitching Log'!A3252</f>
        <v>0</v>
      </c>
      <c r="B3252">
        <f>'Stitching Log'!B3252</f>
        <v>0</v>
      </c>
      <c r="C3252">
        <f>'Stitching Log'!C3252</f>
        <v>0</v>
      </c>
      <c r="D3252">
        <f>'Stitching Log'!D3252</f>
        <v>0</v>
      </c>
      <c r="E3252">
        <f>'Stitching Log'!E3252</f>
        <v>0</v>
      </c>
      <c r="F3252">
        <f>'Stitching Log'!F3252</f>
        <v>0</v>
      </c>
    </row>
    <row r="3253" spans="1:6">
      <c r="A3253" s="6">
        <f>'Stitching Log'!A3253</f>
        <v>0</v>
      </c>
      <c r="B3253">
        <f>'Stitching Log'!B3253</f>
        <v>0</v>
      </c>
      <c r="C3253">
        <f>'Stitching Log'!C3253</f>
        <v>0</v>
      </c>
      <c r="D3253">
        <f>'Stitching Log'!D3253</f>
        <v>0</v>
      </c>
      <c r="E3253">
        <f>'Stitching Log'!E3253</f>
        <v>0</v>
      </c>
      <c r="F3253">
        <f>'Stitching Log'!F3253</f>
        <v>0</v>
      </c>
    </row>
    <row r="3254" spans="1:6">
      <c r="A3254" s="6">
        <f>'Stitching Log'!A3254</f>
        <v>0</v>
      </c>
      <c r="B3254">
        <f>'Stitching Log'!B3254</f>
        <v>0</v>
      </c>
      <c r="C3254">
        <f>'Stitching Log'!C3254</f>
        <v>0</v>
      </c>
      <c r="D3254">
        <f>'Stitching Log'!D3254</f>
        <v>0</v>
      </c>
      <c r="E3254">
        <f>'Stitching Log'!E3254</f>
        <v>0</v>
      </c>
      <c r="F3254">
        <f>'Stitching Log'!F3254</f>
        <v>0</v>
      </c>
    </row>
    <row r="3255" spans="1:6">
      <c r="A3255" s="6">
        <f>'Stitching Log'!A3255</f>
        <v>0</v>
      </c>
      <c r="B3255">
        <f>'Stitching Log'!B3255</f>
        <v>0</v>
      </c>
      <c r="C3255">
        <f>'Stitching Log'!C3255</f>
        <v>0</v>
      </c>
      <c r="D3255">
        <f>'Stitching Log'!D3255</f>
        <v>0</v>
      </c>
      <c r="E3255">
        <f>'Stitching Log'!E3255</f>
        <v>0</v>
      </c>
      <c r="F3255">
        <f>'Stitching Log'!F3255</f>
        <v>0</v>
      </c>
    </row>
    <row r="3256" spans="1:6">
      <c r="A3256" s="6">
        <f>'Stitching Log'!A3256</f>
        <v>0</v>
      </c>
      <c r="B3256">
        <f>'Stitching Log'!B3256</f>
        <v>0</v>
      </c>
      <c r="C3256">
        <f>'Stitching Log'!C3256</f>
        <v>0</v>
      </c>
      <c r="D3256">
        <f>'Stitching Log'!D3256</f>
        <v>0</v>
      </c>
      <c r="E3256">
        <f>'Stitching Log'!E3256</f>
        <v>0</v>
      </c>
      <c r="F3256">
        <f>'Stitching Log'!F3256</f>
        <v>0</v>
      </c>
    </row>
    <row r="3257" spans="1:6">
      <c r="A3257" s="6">
        <f>'Stitching Log'!A3257</f>
        <v>0</v>
      </c>
      <c r="B3257">
        <f>'Stitching Log'!B3257</f>
        <v>0</v>
      </c>
      <c r="C3257">
        <f>'Stitching Log'!C3257</f>
        <v>0</v>
      </c>
      <c r="D3257">
        <f>'Stitching Log'!D3257</f>
        <v>0</v>
      </c>
      <c r="E3257">
        <f>'Stitching Log'!E3257</f>
        <v>0</v>
      </c>
      <c r="F3257">
        <f>'Stitching Log'!F3257</f>
        <v>0</v>
      </c>
    </row>
    <row r="3258" spans="1:6">
      <c r="A3258" s="6">
        <f>'Stitching Log'!A3258</f>
        <v>0</v>
      </c>
      <c r="B3258">
        <f>'Stitching Log'!B3258</f>
        <v>0</v>
      </c>
      <c r="C3258">
        <f>'Stitching Log'!C3258</f>
        <v>0</v>
      </c>
      <c r="D3258">
        <f>'Stitching Log'!D3258</f>
        <v>0</v>
      </c>
      <c r="E3258">
        <f>'Stitching Log'!E3258</f>
        <v>0</v>
      </c>
      <c r="F3258">
        <f>'Stitching Log'!F3258</f>
        <v>0</v>
      </c>
    </row>
    <row r="3259" spans="1:6">
      <c r="A3259" s="6">
        <f>'Stitching Log'!A3259</f>
        <v>0</v>
      </c>
      <c r="B3259">
        <f>'Stitching Log'!B3259</f>
        <v>0</v>
      </c>
      <c r="C3259">
        <f>'Stitching Log'!C3259</f>
        <v>0</v>
      </c>
      <c r="D3259">
        <f>'Stitching Log'!D3259</f>
        <v>0</v>
      </c>
      <c r="E3259">
        <f>'Stitching Log'!E3259</f>
        <v>0</v>
      </c>
      <c r="F3259">
        <f>'Stitching Log'!F3259</f>
        <v>0</v>
      </c>
    </row>
    <row r="3260" spans="1:6">
      <c r="A3260" s="6">
        <f>'Stitching Log'!A3260</f>
        <v>0</v>
      </c>
      <c r="B3260">
        <f>'Stitching Log'!B3260</f>
        <v>0</v>
      </c>
      <c r="C3260">
        <f>'Stitching Log'!C3260</f>
        <v>0</v>
      </c>
      <c r="D3260">
        <f>'Stitching Log'!D3260</f>
        <v>0</v>
      </c>
      <c r="E3260">
        <f>'Stitching Log'!E3260</f>
        <v>0</v>
      </c>
      <c r="F3260">
        <f>'Stitching Log'!F3260</f>
        <v>0</v>
      </c>
    </row>
    <row r="3261" spans="1:6">
      <c r="A3261" s="6">
        <f>'Stitching Log'!A3261</f>
        <v>0</v>
      </c>
      <c r="B3261">
        <f>'Stitching Log'!B3261</f>
        <v>0</v>
      </c>
      <c r="C3261">
        <f>'Stitching Log'!C3261</f>
        <v>0</v>
      </c>
      <c r="D3261">
        <f>'Stitching Log'!D3261</f>
        <v>0</v>
      </c>
      <c r="E3261">
        <f>'Stitching Log'!E3261</f>
        <v>0</v>
      </c>
      <c r="F3261">
        <f>'Stitching Log'!F3261</f>
        <v>0</v>
      </c>
    </row>
    <row r="3262" spans="1:6">
      <c r="A3262" s="6">
        <f>'Stitching Log'!A3262</f>
        <v>0</v>
      </c>
      <c r="B3262">
        <f>'Stitching Log'!B3262</f>
        <v>0</v>
      </c>
      <c r="C3262">
        <f>'Stitching Log'!C3262</f>
        <v>0</v>
      </c>
      <c r="D3262">
        <f>'Stitching Log'!D3262</f>
        <v>0</v>
      </c>
      <c r="E3262">
        <f>'Stitching Log'!E3262</f>
        <v>0</v>
      </c>
      <c r="F3262">
        <f>'Stitching Log'!F3262</f>
        <v>0</v>
      </c>
    </row>
    <row r="3263" spans="1:6">
      <c r="A3263" s="6">
        <f>'Stitching Log'!A3263</f>
        <v>0</v>
      </c>
      <c r="B3263">
        <f>'Stitching Log'!B3263</f>
        <v>0</v>
      </c>
      <c r="C3263">
        <f>'Stitching Log'!C3263</f>
        <v>0</v>
      </c>
      <c r="D3263">
        <f>'Stitching Log'!D3263</f>
        <v>0</v>
      </c>
      <c r="E3263">
        <f>'Stitching Log'!E3263</f>
        <v>0</v>
      </c>
      <c r="F3263">
        <f>'Stitching Log'!F3263</f>
        <v>0</v>
      </c>
    </row>
    <row r="3264" spans="1:6">
      <c r="A3264" s="6">
        <f>'Stitching Log'!A3264</f>
        <v>0</v>
      </c>
      <c r="B3264">
        <f>'Stitching Log'!B3264</f>
        <v>0</v>
      </c>
      <c r="C3264">
        <f>'Stitching Log'!C3264</f>
        <v>0</v>
      </c>
      <c r="D3264">
        <f>'Stitching Log'!D3264</f>
        <v>0</v>
      </c>
      <c r="E3264">
        <f>'Stitching Log'!E3264</f>
        <v>0</v>
      </c>
      <c r="F3264">
        <f>'Stitching Log'!F3264</f>
        <v>0</v>
      </c>
    </row>
    <row r="3265" spans="1:6">
      <c r="A3265" s="6">
        <f>'Stitching Log'!A3265</f>
        <v>0</v>
      </c>
      <c r="B3265">
        <f>'Stitching Log'!B3265</f>
        <v>0</v>
      </c>
      <c r="C3265">
        <f>'Stitching Log'!C3265</f>
        <v>0</v>
      </c>
      <c r="D3265">
        <f>'Stitching Log'!D3265</f>
        <v>0</v>
      </c>
      <c r="E3265">
        <f>'Stitching Log'!E3265</f>
        <v>0</v>
      </c>
      <c r="F3265">
        <f>'Stitching Log'!F3265</f>
        <v>0</v>
      </c>
    </row>
    <row r="3266" spans="1:6">
      <c r="A3266" s="6">
        <f>'Stitching Log'!A3266</f>
        <v>0</v>
      </c>
      <c r="B3266">
        <f>'Stitching Log'!B3266</f>
        <v>0</v>
      </c>
      <c r="C3266">
        <f>'Stitching Log'!C3266</f>
        <v>0</v>
      </c>
      <c r="D3266">
        <f>'Stitching Log'!D3266</f>
        <v>0</v>
      </c>
      <c r="E3266">
        <f>'Stitching Log'!E3266</f>
        <v>0</v>
      </c>
      <c r="F3266">
        <f>'Stitching Log'!F3266</f>
        <v>0</v>
      </c>
    </row>
    <row r="3267" spans="1:6">
      <c r="A3267" s="6">
        <f>'Stitching Log'!A3267</f>
        <v>0</v>
      </c>
      <c r="B3267">
        <f>'Stitching Log'!B3267</f>
        <v>0</v>
      </c>
      <c r="C3267">
        <f>'Stitching Log'!C3267</f>
        <v>0</v>
      </c>
      <c r="D3267">
        <f>'Stitching Log'!D3267</f>
        <v>0</v>
      </c>
      <c r="E3267">
        <f>'Stitching Log'!E3267</f>
        <v>0</v>
      </c>
      <c r="F3267">
        <f>'Stitching Log'!F3267</f>
        <v>0</v>
      </c>
    </row>
    <row r="3268" spans="1:6">
      <c r="A3268" s="6">
        <f>'Stitching Log'!A3268</f>
        <v>0</v>
      </c>
      <c r="B3268">
        <f>'Stitching Log'!B3268</f>
        <v>0</v>
      </c>
      <c r="C3268">
        <f>'Stitching Log'!C3268</f>
        <v>0</v>
      </c>
      <c r="D3268">
        <f>'Stitching Log'!D3268</f>
        <v>0</v>
      </c>
      <c r="E3268">
        <f>'Stitching Log'!E3268</f>
        <v>0</v>
      </c>
      <c r="F3268">
        <f>'Stitching Log'!F3268</f>
        <v>0</v>
      </c>
    </row>
    <row r="3269" spans="1:6">
      <c r="A3269" s="6">
        <f>'Stitching Log'!A3269</f>
        <v>0</v>
      </c>
      <c r="B3269">
        <f>'Stitching Log'!B3269</f>
        <v>0</v>
      </c>
      <c r="C3269">
        <f>'Stitching Log'!C3269</f>
        <v>0</v>
      </c>
      <c r="D3269">
        <f>'Stitching Log'!D3269</f>
        <v>0</v>
      </c>
      <c r="E3269">
        <f>'Stitching Log'!E3269</f>
        <v>0</v>
      </c>
      <c r="F3269">
        <f>'Stitching Log'!F3269</f>
        <v>0</v>
      </c>
    </row>
    <row r="3270" spans="1:6">
      <c r="A3270" s="6">
        <f>'Stitching Log'!A3270</f>
        <v>0</v>
      </c>
      <c r="B3270">
        <f>'Stitching Log'!B3270</f>
        <v>0</v>
      </c>
      <c r="C3270">
        <f>'Stitching Log'!C3270</f>
        <v>0</v>
      </c>
      <c r="D3270">
        <f>'Stitching Log'!D3270</f>
        <v>0</v>
      </c>
      <c r="E3270">
        <f>'Stitching Log'!E3270</f>
        <v>0</v>
      </c>
      <c r="F3270">
        <f>'Stitching Log'!F3270</f>
        <v>0</v>
      </c>
    </row>
    <row r="3271" spans="1:6">
      <c r="A3271" s="6">
        <f>'Stitching Log'!A3271</f>
        <v>0</v>
      </c>
      <c r="B3271">
        <f>'Stitching Log'!B3271</f>
        <v>0</v>
      </c>
      <c r="C3271">
        <f>'Stitching Log'!C3271</f>
        <v>0</v>
      </c>
      <c r="D3271">
        <f>'Stitching Log'!D3271</f>
        <v>0</v>
      </c>
      <c r="E3271">
        <f>'Stitching Log'!E3271</f>
        <v>0</v>
      </c>
      <c r="F3271">
        <f>'Stitching Log'!F3271</f>
        <v>0</v>
      </c>
    </row>
    <row r="3272" spans="1:6">
      <c r="A3272" s="6">
        <f>'Stitching Log'!A3272</f>
        <v>0</v>
      </c>
      <c r="B3272">
        <f>'Stitching Log'!B3272</f>
        <v>0</v>
      </c>
      <c r="C3272">
        <f>'Stitching Log'!C3272</f>
        <v>0</v>
      </c>
      <c r="D3272">
        <f>'Stitching Log'!D3272</f>
        <v>0</v>
      </c>
      <c r="E3272">
        <f>'Stitching Log'!E3272</f>
        <v>0</v>
      </c>
      <c r="F3272">
        <f>'Stitching Log'!F3272</f>
        <v>0</v>
      </c>
    </row>
    <row r="3273" spans="1:6">
      <c r="A3273" s="6">
        <f>'Stitching Log'!A3273</f>
        <v>0</v>
      </c>
      <c r="B3273">
        <f>'Stitching Log'!B3273</f>
        <v>0</v>
      </c>
      <c r="C3273">
        <f>'Stitching Log'!C3273</f>
        <v>0</v>
      </c>
      <c r="D3273">
        <f>'Stitching Log'!D3273</f>
        <v>0</v>
      </c>
      <c r="E3273">
        <f>'Stitching Log'!E3273</f>
        <v>0</v>
      </c>
      <c r="F3273">
        <f>'Stitching Log'!F3273</f>
        <v>0</v>
      </c>
    </row>
    <row r="3274" spans="1:6">
      <c r="A3274" s="6">
        <f>'Stitching Log'!A3274</f>
        <v>0</v>
      </c>
      <c r="B3274">
        <f>'Stitching Log'!B3274</f>
        <v>0</v>
      </c>
      <c r="C3274">
        <f>'Stitching Log'!C3274</f>
        <v>0</v>
      </c>
      <c r="D3274">
        <f>'Stitching Log'!D3274</f>
        <v>0</v>
      </c>
      <c r="E3274">
        <f>'Stitching Log'!E3274</f>
        <v>0</v>
      </c>
      <c r="F3274">
        <f>'Stitching Log'!F3274</f>
        <v>0</v>
      </c>
    </row>
    <row r="3275" spans="1:6">
      <c r="A3275" s="6">
        <f>'Stitching Log'!A3275</f>
        <v>0</v>
      </c>
      <c r="B3275">
        <f>'Stitching Log'!B3275</f>
        <v>0</v>
      </c>
      <c r="C3275">
        <f>'Stitching Log'!C3275</f>
        <v>0</v>
      </c>
      <c r="D3275">
        <f>'Stitching Log'!D3275</f>
        <v>0</v>
      </c>
      <c r="E3275">
        <f>'Stitching Log'!E3275</f>
        <v>0</v>
      </c>
      <c r="F3275">
        <f>'Stitching Log'!F3275</f>
        <v>0</v>
      </c>
    </row>
    <row r="3276" spans="1:6">
      <c r="A3276" s="6">
        <f>'Stitching Log'!A3276</f>
        <v>0</v>
      </c>
      <c r="B3276">
        <f>'Stitching Log'!B3276</f>
        <v>0</v>
      </c>
      <c r="C3276">
        <f>'Stitching Log'!C3276</f>
        <v>0</v>
      </c>
      <c r="D3276">
        <f>'Stitching Log'!D3276</f>
        <v>0</v>
      </c>
      <c r="E3276">
        <f>'Stitching Log'!E3276</f>
        <v>0</v>
      </c>
      <c r="F3276">
        <f>'Stitching Log'!F3276</f>
        <v>0</v>
      </c>
    </row>
    <row r="3277" spans="1:6">
      <c r="A3277" s="6">
        <f>'Stitching Log'!A3277</f>
        <v>0</v>
      </c>
      <c r="B3277">
        <f>'Stitching Log'!B3277</f>
        <v>0</v>
      </c>
      <c r="C3277">
        <f>'Stitching Log'!C3277</f>
        <v>0</v>
      </c>
      <c r="D3277">
        <f>'Stitching Log'!D3277</f>
        <v>0</v>
      </c>
      <c r="E3277">
        <f>'Stitching Log'!E3277</f>
        <v>0</v>
      </c>
      <c r="F3277">
        <f>'Stitching Log'!F3277</f>
        <v>0</v>
      </c>
    </row>
    <row r="3278" spans="1:6">
      <c r="A3278" s="6">
        <f>'Stitching Log'!A3278</f>
        <v>0</v>
      </c>
      <c r="B3278">
        <f>'Stitching Log'!B3278</f>
        <v>0</v>
      </c>
      <c r="C3278">
        <f>'Stitching Log'!C3278</f>
        <v>0</v>
      </c>
      <c r="D3278">
        <f>'Stitching Log'!D3278</f>
        <v>0</v>
      </c>
      <c r="E3278">
        <f>'Stitching Log'!E3278</f>
        <v>0</v>
      </c>
      <c r="F3278">
        <f>'Stitching Log'!F3278</f>
        <v>0</v>
      </c>
    </row>
    <row r="3279" spans="1:6">
      <c r="A3279" s="6">
        <f>'Stitching Log'!A3279</f>
        <v>0</v>
      </c>
      <c r="B3279">
        <f>'Stitching Log'!B3279</f>
        <v>0</v>
      </c>
      <c r="C3279">
        <f>'Stitching Log'!C3279</f>
        <v>0</v>
      </c>
      <c r="D3279">
        <f>'Stitching Log'!D3279</f>
        <v>0</v>
      </c>
      <c r="E3279">
        <f>'Stitching Log'!E3279</f>
        <v>0</v>
      </c>
      <c r="F3279">
        <f>'Stitching Log'!F3279</f>
        <v>0</v>
      </c>
    </row>
    <row r="3280" spans="1:6">
      <c r="A3280" s="6">
        <f>'Stitching Log'!A3280</f>
        <v>0</v>
      </c>
      <c r="B3280">
        <f>'Stitching Log'!B3280</f>
        <v>0</v>
      </c>
      <c r="C3280">
        <f>'Stitching Log'!C3280</f>
        <v>0</v>
      </c>
      <c r="D3280">
        <f>'Stitching Log'!D3280</f>
        <v>0</v>
      </c>
      <c r="E3280">
        <f>'Stitching Log'!E3280</f>
        <v>0</v>
      </c>
      <c r="F3280">
        <f>'Stitching Log'!F3280</f>
        <v>0</v>
      </c>
    </row>
    <row r="3281" spans="1:6">
      <c r="A3281" s="6">
        <f>'Stitching Log'!A3281</f>
        <v>0</v>
      </c>
      <c r="B3281">
        <f>'Stitching Log'!B3281</f>
        <v>0</v>
      </c>
      <c r="C3281">
        <f>'Stitching Log'!C3281</f>
        <v>0</v>
      </c>
      <c r="D3281">
        <f>'Stitching Log'!D3281</f>
        <v>0</v>
      </c>
      <c r="E3281">
        <f>'Stitching Log'!E3281</f>
        <v>0</v>
      </c>
      <c r="F3281">
        <f>'Stitching Log'!F3281</f>
        <v>0</v>
      </c>
    </row>
    <row r="3282" spans="1:6">
      <c r="A3282" s="6">
        <f>'Stitching Log'!A3282</f>
        <v>0</v>
      </c>
      <c r="B3282">
        <f>'Stitching Log'!B3282</f>
        <v>0</v>
      </c>
      <c r="C3282">
        <f>'Stitching Log'!C3282</f>
        <v>0</v>
      </c>
      <c r="D3282">
        <f>'Stitching Log'!D3282</f>
        <v>0</v>
      </c>
      <c r="E3282">
        <f>'Stitching Log'!E3282</f>
        <v>0</v>
      </c>
      <c r="F3282">
        <f>'Stitching Log'!F3282</f>
        <v>0</v>
      </c>
    </row>
    <row r="3283" spans="1:6">
      <c r="A3283" s="6">
        <f>'Stitching Log'!A3283</f>
        <v>0</v>
      </c>
      <c r="B3283">
        <f>'Stitching Log'!B3283</f>
        <v>0</v>
      </c>
      <c r="C3283">
        <f>'Stitching Log'!C3283</f>
        <v>0</v>
      </c>
      <c r="D3283">
        <f>'Stitching Log'!D3283</f>
        <v>0</v>
      </c>
      <c r="E3283">
        <f>'Stitching Log'!E3283</f>
        <v>0</v>
      </c>
      <c r="F3283">
        <f>'Stitching Log'!F3283</f>
        <v>0</v>
      </c>
    </row>
    <row r="3284" spans="1:6">
      <c r="A3284" s="6">
        <f>'Stitching Log'!A3284</f>
        <v>0</v>
      </c>
      <c r="B3284">
        <f>'Stitching Log'!B3284</f>
        <v>0</v>
      </c>
      <c r="C3284">
        <f>'Stitching Log'!C3284</f>
        <v>0</v>
      </c>
      <c r="D3284">
        <f>'Stitching Log'!D3284</f>
        <v>0</v>
      </c>
      <c r="E3284">
        <f>'Stitching Log'!E3284</f>
        <v>0</v>
      </c>
      <c r="F3284">
        <f>'Stitching Log'!F3284</f>
        <v>0</v>
      </c>
    </row>
    <row r="3285" spans="1:6">
      <c r="A3285" s="6">
        <f>'Stitching Log'!A3285</f>
        <v>0</v>
      </c>
      <c r="B3285">
        <f>'Stitching Log'!B3285</f>
        <v>0</v>
      </c>
      <c r="C3285">
        <f>'Stitching Log'!C3285</f>
        <v>0</v>
      </c>
      <c r="D3285">
        <f>'Stitching Log'!D3285</f>
        <v>0</v>
      </c>
      <c r="E3285">
        <f>'Stitching Log'!E3285</f>
        <v>0</v>
      </c>
      <c r="F3285">
        <f>'Stitching Log'!F3285</f>
        <v>0</v>
      </c>
    </row>
    <row r="3286" spans="1:6">
      <c r="A3286" s="6">
        <f>'Stitching Log'!A3286</f>
        <v>0</v>
      </c>
      <c r="B3286">
        <f>'Stitching Log'!B3286</f>
        <v>0</v>
      </c>
      <c r="C3286">
        <f>'Stitching Log'!C3286</f>
        <v>0</v>
      </c>
      <c r="D3286">
        <f>'Stitching Log'!D3286</f>
        <v>0</v>
      </c>
      <c r="E3286">
        <f>'Stitching Log'!E3286</f>
        <v>0</v>
      </c>
      <c r="F3286">
        <f>'Stitching Log'!F3286</f>
        <v>0</v>
      </c>
    </row>
    <row r="3287" spans="1:6">
      <c r="A3287" s="6">
        <f>'Stitching Log'!A3287</f>
        <v>0</v>
      </c>
      <c r="B3287">
        <f>'Stitching Log'!B3287</f>
        <v>0</v>
      </c>
      <c r="C3287">
        <f>'Stitching Log'!C3287</f>
        <v>0</v>
      </c>
      <c r="D3287">
        <f>'Stitching Log'!D3287</f>
        <v>0</v>
      </c>
      <c r="E3287">
        <f>'Stitching Log'!E3287</f>
        <v>0</v>
      </c>
      <c r="F3287">
        <f>'Stitching Log'!F3287</f>
        <v>0</v>
      </c>
    </row>
    <row r="3288" spans="1:6">
      <c r="A3288" s="6">
        <f>'Stitching Log'!A3288</f>
        <v>0</v>
      </c>
      <c r="B3288">
        <f>'Stitching Log'!B3288</f>
        <v>0</v>
      </c>
      <c r="C3288">
        <f>'Stitching Log'!C3288</f>
        <v>0</v>
      </c>
      <c r="D3288">
        <f>'Stitching Log'!D3288</f>
        <v>0</v>
      </c>
      <c r="E3288">
        <f>'Stitching Log'!E3288</f>
        <v>0</v>
      </c>
      <c r="F3288">
        <f>'Stitching Log'!F3288</f>
        <v>0</v>
      </c>
    </row>
    <row r="3289" spans="1:6">
      <c r="A3289" s="6">
        <f>'Stitching Log'!A3289</f>
        <v>0</v>
      </c>
      <c r="B3289">
        <f>'Stitching Log'!B3289</f>
        <v>0</v>
      </c>
      <c r="C3289">
        <f>'Stitching Log'!C3289</f>
        <v>0</v>
      </c>
      <c r="D3289">
        <f>'Stitching Log'!D3289</f>
        <v>0</v>
      </c>
      <c r="E3289">
        <f>'Stitching Log'!E3289</f>
        <v>0</v>
      </c>
      <c r="F3289">
        <f>'Stitching Log'!F3289</f>
        <v>0</v>
      </c>
    </row>
    <row r="3290" spans="1:6">
      <c r="A3290" s="6">
        <f>'Stitching Log'!A3290</f>
        <v>0</v>
      </c>
      <c r="B3290">
        <f>'Stitching Log'!B3290</f>
        <v>0</v>
      </c>
      <c r="C3290">
        <f>'Stitching Log'!C3290</f>
        <v>0</v>
      </c>
      <c r="D3290">
        <f>'Stitching Log'!D3290</f>
        <v>0</v>
      </c>
      <c r="E3290">
        <f>'Stitching Log'!E3290</f>
        <v>0</v>
      </c>
      <c r="F3290">
        <f>'Stitching Log'!F3290</f>
        <v>0</v>
      </c>
    </row>
    <row r="3291" spans="1:6">
      <c r="A3291" s="6">
        <f>'Stitching Log'!A3291</f>
        <v>0</v>
      </c>
      <c r="B3291">
        <f>'Stitching Log'!B3291</f>
        <v>0</v>
      </c>
      <c r="C3291">
        <f>'Stitching Log'!C3291</f>
        <v>0</v>
      </c>
      <c r="D3291">
        <f>'Stitching Log'!D3291</f>
        <v>0</v>
      </c>
      <c r="E3291">
        <f>'Stitching Log'!E3291</f>
        <v>0</v>
      </c>
      <c r="F3291">
        <f>'Stitching Log'!F3291</f>
        <v>0</v>
      </c>
    </row>
    <row r="3292" spans="1:6">
      <c r="A3292" s="6">
        <f>'Stitching Log'!A3292</f>
        <v>0</v>
      </c>
      <c r="B3292">
        <f>'Stitching Log'!B3292</f>
        <v>0</v>
      </c>
      <c r="C3292">
        <f>'Stitching Log'!C3292</f>
        <v>0</v>
      </c>
      <c r="D3292">
        <f>'Stitching Log'!D3292</f>
        <v>0</v>
      </c>
      <c r="E3292">
        <f>'Stitching Log'!E3292</f>
        <v>0</v>
      </c>
      <c r="F3292">
        <f>'Stitching Log'!F3292</f>
        <v>0</v>
      </c>
    </row>
    <row r="3293" spans="1:6">
      <c r="A3293" s="6">
        <f>'Stitching Log'!A3293</f>
        <v>0</v>
      </c>
      <c r="B3293">
        <f>'Stitching Log'!B3293</f>
        <v>0</v>
      </c>
      <c r="C3293">
        <f>'Stitching Log'!C3293</f>
        <v>0</v>
      </c>
      <c r="D3293">
        <f>'Stitching Log'!D3293</f>
        <v>0</v>
      </c>
      <c r="E3293">
        <f>'Stitching Log'!E3293</f>
        <v>0</v>
      </c>
      <c r="F3293">
        <f>'Stitching Log'!F3293</f>
        <v>0</v>
      </c>
    </row>
    <row r="3294" spans="1:6">
      <c r="A3294" s="6">
        <f>'Stitching Log'!A3294</f>
        <v>0</v>
      </c>
      <c r="B3294">
        <f>'Stitching Log'!B3294</f>
        <v>0</v>
      </c>
      <c r="C3294">
        <f>'Stitching Log'!C3294</f>
        <v>0</v>
      </c>
      <c r="D3294">
        <f>'Stitching Log'!D3294</f>
        <v>0</v>
      </c>
      <c r="E3294">
        <f>'Stitching Log'!E3294</f>
        <v>0</v>
      </c>
      <c r="F3294">
        <f>'Stitching Log'!F3294</f>
        <v>0</v>
      </c>
    </row>
    <row r="3295" spans="1:6">
      <c r="A3295" s="6">
        <f>'Stitching Log'!A3295</f>
        <v>0</v>
      </c>
      <c r="B3295">
        <f>'Stitching Log'!B3295</f>
        <v>0</v>
      </c>
      <c r="C3295">
        <f>'Stitching Log'!C3295</f>
        <v>0</v>
      </c>
      <c r="D3295">
        <f>'Stitching Log'!D3295</f>
        <v>0</v>
      </c>
      <c r="E3295">
        <f>'Stitching Log'!E3295</f>
        <v>0</v>
      </c>
      <c r="F3295">
        <f>'Stitching Log'!F3295</f>
        <v>0</v>
      </c>
    </row>
    <row r="3296" spans="1:6">
      <c r="A3296" s="6">
        <f>'Stitching Log'!A3296</f>
        <v>0</v>
      </c>
      <c r="B3296">
        <f>'Stitching Log'!B3296</f>
        <v>0</v>
      </c>
      <c r="C3296">
        <f>'Stitching Log'!C3296</f>
        <v>0</v>
      </c>
      <c r="D3296">
        <f>'Stitching Log'!D3296</f>
        <v>0</v>
      </c>
      <c r="E3296">
        <f>'Stitching Log'!E3296</f>
        <v>0</v>
      </c>
      <c r="F3296">
        <f>'Stitching Log'!F3296</f>
        <v>0</v>
      </c>
    </row>
    <row r="3297" spans="1:6">
      <c r="A3297" s="6">
        <f>'Stitching Log'!A3297</f>
        <v>0</v>
      </c>
      <c r="B3297">
        <f>'Stitching Log'!B3297</f>
        <v>0</v>
      </c>
      <c r="C3297">
        <f>'Stitching Log'!C3297</f>
        <v>0</v>
      </c>
      <c r="D3297">
        <f>'Stitching Log'!D3297</f>
        <v>0</v>
      </c>
      <c r="E3297">
        <f>'Stitching Log'!E3297</f>
        <v>0</v>
      </c>
      <c r="F3297">
        <f>'Stitching Log'!F3297</f>
        <v>0</v>
      </c>
    </row>
    <row r="3298" spans="1:6">
      <c r="A3298" s="6">
        <f>'Stitching Log'!A3298</f>
        <v>0</v>
      </c>
      <c r="B3298">
        <f>'Stitching Log'!B3298</f>
        <v>0</v>
      </c>
      <c r="C3298">
        <f>'Stitching Log'!C3298</f>
        <v>0</v>
      </c>
      <c r="D3298">
        <f>'Stitching Log'!D3298</f>
        <v>0</v>
      </c>
      <c r="E3298">
        <f>'Stitching Log'!E3298</f>
        <v>0</v>
      </c>
      <c r="F3298">
        <f>'Stitching Log'!F3298</f>
        <v>0</v>
      </c>
    </row>
    <row r="3299" spans="1:6">
      <c r="A3299" s="6">
        <f>'Stitching Log'!A3299</f>
        <v>0</v>
      </c>
      <c r="B3299">
        <f>'Stitching Log'!B3299</f>
        <v>0</v>
      </c>
      <c r="C3299">
        <f>'Stitching Log'!C3299</f>
        <v>0</v>
      </c>
      <c r="D3299">
        <f>'Stitching Log'!D3299</f>
        <v>0</v>
      </c>
      <c r="E3299">
        <f>'Stitching Log'!E3299</f>
        <v>0</v>
      </c>
      <c r="F3299">
        <f>'Stitching Log'!F3299</f>
        <v>0</v>
      </c>
    </row>
    <row r="3300" spans="1:6">
      <c r="A3300" s="6">
        <f>'Stitching Log'!A3300</f>
        <v>0</v>
      </c>
      <c r="B3300">
        <f>'Stitching Log'!B3300</f>
        <v>0</v>
      </c>
      <c r="C3300">
        <f>'Stitching Log'!C3300</f>
        <v>0</v>
      </c>
      <c r="D3300">
        <f>'Stitching Log'!D3300</f>
        <v>0</v>
      </c>
      <c r="E3300">
        <f>'Stitching Log'!E3300</f>
        <v>0</v>
      </c>
      <c r="F3300">
        <f>'Stitching Log'!F3300</f>
        <v>0</v>
      </c>
    </row>
    <row r="3301" spans="1:6">
      <c r="A3301" s="6">
        <f>'Stitching Log'!A3301</f>
        <v>0</v>
      </c>
      <c r="B3301">
        <f>'Stitching Log'!B3301</f>
        <v>0</v>
      </c>
      <c r="C3301">
        <f>'Stitching Log'!C3301</f>
        <v>0</v>
      </c>
      <c r="D3301">
        <f>'Stitching Log'!D3301</f>
        <v>0</v>
      </c>
      <c r="E3301">
        <f>'Stitching Log'!E3301</f>
        <v>0</v>
      </c>
      <c r="F3301">
        <f>'Stitching Log'!F3301</f>
        <v>0</v>
      </c>
    </row>
    <row r="3302" spans="1:6">
      <c r="A3302" s="6">
        <f>'Stitching Log'!A3302</f>
        <v>0</v>
      </c>
      <c r="B3302">
        <f>'Stitching Log'!B3302</f>
        <v>0</v>
      </c>
      <c r="C3302">
        <f>'Stitching Log'!C3302</f>
        <v>0</v>
      </c>
      <c r="D3302">
        <f>'Stitching Log'!D3302</f>
        <v>0</v>
      </c>
      <c r="E3302">
        <f>'Stitching Log'!E3302</f>
        <v>0</v>
      </c>
      <c r="F3302">
        <f>'Stitching Log'!F3302</f>
        <v>0</v>
      </c>
    </row>
    <row r="3303" spans="1:6">
      <c r="A3303" s="6">
        <f>'Stitching Log'!A3303</f>
        <v>0</v>
      </c>
      <c r="B3303">
        <f>'Stitching Log'!B3303</f>
        <v>0</v>
      </c>
      <c r="C3303">
        <f>'Stitching Log'!C3303</f>
        <v>0</v>
      </c>
      <c r="D3303">
        <f>'Stitching Log'!D3303</f>
        <v>0</v>
      </c>
      <c r="E3303">
        <f>'Stitching Log'!E3303</f>
        <v>0</v>
      </c>
      <c r="F3303">
        <f>'Stitching Log'!F3303</f>
        <v>0</v>
      </c>
    </row>
    <row r="3304" spans="1:6">
      <c r="A3304" s="6">
        <f>'Stitching Log'!A3304</f>
        <v>0</v>
      </c>
      <c r="B3304">
        <f>'Stitching Log'!B3304</f>
        <v>0</v>
      </c>
      <c r="C3304">
        <f>'Stitching Log'!C3304</f>
        <v>0</v>
      </c>
      <c r="D3304">
        <f>'Stitching Log'!D3304</f>
        <v>0</v>
      </c>
      <c r="E3304">
        <f>'Stitching Log'!E3304</f>
        <v>0</v>
      </c>
      <c r="F3304">
        <f>'Stitching Log'!F3304</f>
        <v>0</v>
      </c>
    </row>
    <row r="3305" spans="1:6">
      <c r="A3305" s="6">
        <f>'Stitching Log'!A3305</f>
        <v>0</v>
      </c>
      <c r="B3305">
        <f>'Stitching Log'!B3305</f>
        <v>0</v>
      </c>
      <c r="C3305">
        <f>'Stitching Log'!C3305</f>
        <v>0</v>
      </c>
      <c r="D3305">
        <f>'Stitching Log'!D3305</f>
        <v>0</v>
      </c>
      <c r="E3305">
        <f>'Stitching Log'!E3305</f>
        <v>0</v>
      </c>
      <c r="F3305">
        <f>'Stitching Log'!F3305</f>
        <v>0</v>
      </c>
    </row>
    <row r="3306" spans="1:6">
      <c r="A3306" s="6">
        <f>'Stitching Log'!A3306</f>
        <v>0</v>
      </c>
      <c r="B3306">
        <f>'Stitching Log'!B3306</f>
        <v>0</v>
      </c>
      <c r="C3306">
        <f>'Stitching Log'!C3306</f>
        <v>0</v>
      </c>
      <c r="D3306">
        <f>'Stitching Log'!D3306</f>
        <v>0</v>
      </c>
      <c r="E3306">
        <f>'Stitching Log'!E3306</f>
        <v>0</v>
      </c>
      <c r="F3306">
        <f>'Stitching Log'!F3306</f>
        <v>0</v>
      </c>
    </row>
    <row r="3307" spans="1:6">
      <c r="A3307" s="6">
        <f>'Stitching Log'!A3307</f>
        <v>0</v>
      </c>
      <c r="B3307">
        <f>'Stitching Log'!B3307</f>
        <v>0</v>
      </c>
      <c r="C3307">
        <f>'Stitching Log'!C3307</f>
        <v>0</v>
      </c>
      <c r="D3307">
        <f>'Stitching Log'!D3307</f>
        <v>0</v>
      </c>
      <c r="E3307">
        <f>'Stitching Log'!E3307</f>
        <v>0</v>
      </c>
      <c r="F3307">
        <f>'Stitching Log'!F3307</f>
        <v>0</v>
      </c>
    </row>
    <row r="3308" spans="1:6">
      <c r="A3308" s="6">
        <f>'Stitching Log'!A3308</f>
        <v>0</v>
      </c>
      <c r="B3308">
        <f>'Stitching Log'!B3308</f>
        <v>0</v>
      </c>
      <c r="C3308">
        <f>'Stitching Log'!C3308</f>
        <v>0</v>
      </c>
      <c r="D3308">
        <f>'Stitching Log'!D3308</f>
        <v>0</v>
      </c>
      <c r="E3308">
        <f>'Stitching Log'!E3308</f>
        <v>0</v>
      </c>
      <c r="F3308">
        <f>'Stitching Log'!F3308</f>
        <v>0</v>
      </c>
    </row>
    <row r="3309" spans="1:6">
      <c r="A3309" s="6">
        <f>'Stitching Log'!A3309</f>
        <v>0</v>
      </c>
      <c r="B3309">
        <f>'Stitching Log'!B3309</f>
        <v>0</v>
      </c>
      <c r="C3309">
        <f>'Stitching Log'!C3309</f>
        <v>0</v>
      </c>
      <c r="D3309">
        <f>'Stitching Log'!D3309</f>
        <v>0</v>
      </c>
      <c r="E3309">
        <f>'Stitching Log'!E3309</f>
        <v>0</v>
      </c>
      <c r="F3309">
        <f>'Stitching Log'!F3309</f>
        <v>0</v>
      </c>
    </row>
    <row r="3310" spans="1:6">
      <c r="A3310" s="6">
        <f>'Stitching Log'!A3310</f>
        <v>0</v>
      </c>
      <c r="B3310">
        <f>'Stitching Log'!B3310</f>
        <v>0</v>
      </c>
      <c r="C3310">
        <f>'Stitching Log'!C3310</f>
        <v>0</v>
      </c>
      <c r="D3310">
        <f>'Stitching Log'!D3310</f>
        <v>0</v>
      </c>
      <c r="E3310">
        <f>'Stitching Log'!E3310</f>
        <v>0</v>
      </c>
      <c r="F3310">
        <f>'Stitching Log'!F3310</f>
        <v>0</v>
      </c>
    </row>
    <row r="3311" spans="1:6">
      <c r="A3311" s="6">
        <f>'Stitching Log'!A3311</f>
        <v>0</v>
      </c>
      <c r="B3311">
        <f>'Stitching Log'!B3311</f>
        <v>0</v>
      </c>
      <c r="C3311">
        <f>'Stitching Log'!C3311</f>
        <v>0</v>
      </c>
      <c r="D3311">
        <f>'Stitching Log'!D3311</f>
        <v>0</v>
      </c>
      <c r="E3311">
        <f>'Stitching Log'!E3311</f>
        <v>0</v>
      </c>
      <c r="F3311">
        <f>'Stitching Log'!F3311</f>
        <v>0</v>
      </c>
    </row>
    <row r="3312" spans="1:6">
      <c r="A3312" s="6">
        <f>'Stitching Log'!A3312</f>
        <v>0</v>
      </c>
      <c r="B3312">
        <f>'Stitching Log'!B3312</f>
        <v>0</v>
      </c>
      <c r="C3312">
        <f>'Stitching Log'!C3312</f>
        <v>0</v>
      </c>
      <c r="D3312">
        <f>'Stitching Log'!D3312</f>
        <v>0</v>
      </c>
      <c r="E3312">
        <f>'Stitching Log'!E3312</f>
        <v>0</v>
      </c>
      <c r="F3312">
        <f>'Stitching Log'!F3312</f>
        <v>0</v>
      </c>
    </row>
    <row r="3313" spans="1:6">
      <c r="A3313" s="6">
        <f>'Stitching Log'!A3313</f>
        <v>0</v>
      </c>
      <c r="B3313">
        <f>'Stitching Log'!B3313</f>
        <v>0</v>
      </c>
      <c r="C3313">
        <f>'Stitching Log'!C3313</f>
        <v>0</v>
      </c>
      <c r="D3313">
        <f>'Stitching Log'!D3313</f>
        <v>0</v>
      </c>
      <c r="E3313">
        <f>'Stitching Log'!E3313</f>
        <v>0</v>
      </c>
      <c r="F3313">
        <f>'Stitching Log'!F3313</f>
        <v>0</v>
      </c>
    </row>
    <row r="3314" spans="1:6">
      <c r="A3314" s="6">
        <f>'Stitching Log'!A3314</f>
        <v>0</v>
      </c>
      <c r="B3314">
        <f>'Stitching Log'!B3314</f>
        <v>0</v>
      </c>
      <c r="C3314">
        <f>'Stitching Log'!C3314</f>
        <v>0</v>
      </c>
      <c r="D3314">
        <f>'Stitching Log'!D3314</f>
        <v>0</v>
      </c>
      <c r="E3314">
        <f>'Stitching Log'!E3314</f>
        <v>0</v>
      </c>
      <c r="F3314">
        <f>'Stitching Log'!F3314</f>
        <v>0</v>
      </c>
    </row>
    <row r="3315" spans="1:6">
      <c r="A3315" s="6">
        <f>'Stitching Log'!A3315</f>
        <v>0</v>
      </c>
      <c r="B3315">
        <f>'Stitching Log'!B3315</f>
        <v>0</v>
      </c>
      <c r="C3315">
        <f>'Stitching Log'!C3315</f>
        <v>0</v>
      </c>
      <c r="D3315">
        <f>'Stitching Log'!D3315</f>
        <v>0</v>
      </c>
      <c r="E3315">
        <f>'Stitching Log'!E3315</f>
        <v>0</v>
      </c>
      <c r="F3315">
        <f>'Stitching Log'!F3315</f>
        <v>0</v>
      </c>
    </row>
    <row r="3316" spans="1:6">
      <c r="A3316" s="6">
        <f>'Stitching Log'!A3316</f>
        <v>0</v>
      </c>
      <c r="B3316">
        <f>'Stitching Log'!B3316</f>
        <v>0</v>
      </c>
      <c r="C3316">
        <f>'Stitching Log'!C3316</f>
        <v>0</v>
      </c>
      <c r="D3316">
        <f>'Stitching Log'!D3316</f>
        <v>0</v>
      </c>
      <c r="E3316">
        <f>'Stitching Log'!E3316</f>
        <v>0</v>
      </c>
      <c r="F3316">
        <f>'Stitching Log'!F3316</f>
        <v>0</v>
      </c>
    </row>
    <row r="3317" spans="1:6">
      <c r="A3317" s="6">
        <f>'Stitching Log'!A3317</f>
        <v>0</v>
      </c>
      <c r="B3317">
        <f>'Stitching Log'!B3317</f>
        <v>0</v>
      </c>
      <c r="C3317">
        <f>'Stitching Log'!C3317</f>
        <v>0</v>
      </c>
      <c r="D3317">
        <f>'Stitching Log'!D3317</f>
        <v>0</v>
      </c>
      <c r="E3317">
        <f>'Stitching Log'!E3317</f>
        <v>0</v>
      </c>
      <c r="F3317">
        <f>'Stitching Log'!F3317</f>
        <v>0</v>
      </c>
    </row>
    <row r="3318" spans="1:6">
      <c r="A3318" s="6">
        <f>'Stitching Log'!A3318</f>
        <v>0</v>
      </c>
      <c r="B3318">
        <f>'Stitching Log'!B3318</f>
        <v>0</v>
      </c>
      <c r="C3318">
        <f>'Stitching Log'!C3318</f>
        <v>0</v>
      </c>
      <c r="D3318">
        <f>'Stitching Log'!D3318</f>
        <v>0</v>
      </c>
      <c r="E3318">
        <f>'Stitching Log'!E3318</f>
        <v>0</v>
      </c>
      <c r="F3318">
        <f>'Stitching Log'!F3318</f>
        <v>0</v>
      </c>
    </row>
    <row r="3319" spans="1:6">
      <c r="A3319" s="6">
        <f>'Stitching Log'!A3319</f>
        <v>0</v>
      </c>
      <c r="B3319">
        <f>'Stitching Log'!B3319</f>
        <v>0</v>
      </c>
      <c r="C3319">
        <f>'Stitching Log'!C3319</f>
        <v>0</v>
      </c>
      <c r="D3319">
        <f>'Stitching Log'!D3319</f>
        <v>0</v>
      </c>
      <c r="E3319">
        <f>'Stitching Log'!E3319</f>
        <v>0</v>
      </c>
      <c r="F3319">
        <f>'Stitching Log'!F3319</f>
        <v>0</v>
      </c>
    </row>
    <row r="3320" spans="1:6">
      <c r="A3320" s="6">
        <f>'Stitching Log'!A3320</f>
        <v>0</v>
      </c>
      <c r="B3320">
        <f>'Stitching Log'!B3320</f>
        <v>0</v>
      </c>
      <c r="C3320">
        <f>'Stitching Log'!C3320</f>
        <v>0</v>
      </c>
      <c r="D3320">
        <f>'Stitching Log'!D3320</f>
        <v>0</v>
      </c>
      <c r="E3320">
        <f>'Stitching Log'!E3320</f>
        <v>0</v>
      </c>
      <c r="F3320">
        <f>'Stitching Log'!F3320</f>
        <v>0</v>
      </c>
    </row>
    <row r="3321" spans="1:6">
      <c r="A3321" s="6">
        <f>'Stitching Log'!A3321</f>
        <v>0</v>
      </c>
      <c r="B3321">
        <f>'Stitching Log'!B3321</f>
        <v>0</v>
      </c>
      <c r="C3321">
        <f>'Stitching Log'!C3321</f>
        <v>0</v>
      </c>
      <c r="D3321">
        <f>'Stitching Log'!D3321</f>
        <v>0</v>
      </c>
      <c r="E3321">
        <f>'Stitching Log'!E3321</f>
        <v>0</v>
      </c>
      <c r="F3321">
        <f>'Stitching Log'!F3321</f>
        <v>0</v>
      </c>
    </row>
    <row r="3322" spans="1:6">
      <c r="A3322" s="6">
        <f>'Stitching Log'!A3322</f>
        <v>0</v>
      </c>
      <c r="B3322">
        <f>'Stitching Log'!B3322</f>
        <v>0</v>
      </c>
      <c r="C3322">
        <f>'Stitching Log'!C3322</f>
        <v>0</v>
      </c>
      <c r="D3322">
        <f>'Stitching Log'!D3322</f>
        <v>0</v>
      </c>
      <c r="E3322">
        <f>'Stitching Log'!E3322</f>
        <v>0</v>
      </c>
      <c r="F3322">
        <f>'Stitching Log'!F3322</f>
        <v>0</v>
      </c>
    </row>
    <row r="3323" spans="1:6">
      <c r="A3323" s="6">
        <f>'Stitching Log'!A3323</f>
        <v>0</v>
      </c>
      <c r="B3323">
        <f>'Stitching Log'!B3323</f>
        <v>0</v>
      </c>
      <c r="C3323">
        <f>'Stitching Log'!C3323</f>
        <v>0</v>
      </c>
      <c r="D3323">
        <f>'Stitching Log'!D3323</f>
        <v>0</v>
      </c>
      <c r="E3323">
        <f>'Stitching Log'!E3323</f>
        <v>0</v>
      </c>
      <c r="F3323">
        <f>'Stitching Log'!F3323</f>
        <v>0</v>
      </c>
    </row>
    <row r="3324" spans="1:6">
      <c r="A3324" s="6">
        <f>'Stitching Log'!A3324</f>
        <v>0</v>
      </c>
      <c r="B3324">
        <f>'Stitching Log'!B3324</f>
        <v>0</v>
      </c>
      <c r="C3324">
        <f>'Stitching Log'!C3324</f>
        <v>0</v>
      </c>
      <c r="D3324">
        <f>'Stitching Log'!D3324</f>
        <v>0</v>
      </c>
      <c r="E3324">
        <f>'Stitching Log'!E3324</f>
        <v>0</v>
      </c>
      <c r="F3324">
        <f>'Stitching Log'!F3324</f>
        <v>0</v>
      </c>
    </row>
    <row r="3325" spans="1:6">
      <c r="A3325" s="6">
        <f>'Stitching Log'!A3325</f>
        <v>0</v>
      </c>
      <c r="B3325">
        <f>'Stitching Log'!B3325</f>
        <v>0</v>
      </c>
      <c r="C3325">
        <f>'Stitching Log'!C3325</f>
        <v>0</v>
      </c>
      <c r="D3325">
        <f>'Stitching Log'!D3325</f>
        <v>0</v>
      </c>
      <c r="E3325">
        <f>'Stitching Log'!E3325</f>
        <v>0</v>
      </c>
      <c r="F3325">
        <f>'Stitching Log'!F3325</f>
        <v>0</v>
      </c>
    </row>
    <row r="3326" spans="1:6">
      <c r="A3326" s="6">
        <f>'Stitching Log'!A3326</f>
        <v>0</v>
      </c>
      <c r="B3326">
        <f>'Stitching Log'!B3326</f>
        <v>0</v>
      </c>
      <c r="C3326">
        <f>'Stitching Log'!C3326</f>
        <v>0</v>
      </c>
      <c r="D3326">
        <f>'Stitching Log'!D3326</f>
        <v>0</v>
      </c>
      <c r="E3326">
        <f>'Stitching Log'!E3326</f>
        <v>0</v>
      </c>
      <c r="F3326">
        <f>'Stitching Log'!F3326</f>
        <v>0</v>
      </c>
    </row>
    <row r="3327" spans="1:6">
      <c r="A3327" s="6">
        <f>'Stitching Log'!A3327</f>
        <v>0</v>
      </c>
      <c r="B3327">
        <f>'Stitching Log'!B3327</f>
        <v>0</v>
      </c>
      <c r="C3327">
        <f>'Stitching Log'!C3327</f>
        <v>0</v>
      </c>
      <c r="D3327">
        <f>'Stitching Log'!D3327</f>
        <v>0</v>
      </c>
      <c r="E3327">
        <f>'Stitching Log'!E3327</f>
        <v>0</v>
      </c>
      <c r="F3327">
        <f>'Stitching Log'!F3327</f>
        <v>0</v>
      </c>
    </row>
    <row r="3328" spans="1:6">
      <c r="A3328" s="6">
        <f>'Stitching Log'!A3328</f>
        <v>0</v>
      </c>
      <c r="B3328">
        <f>'Stitching Log'!B3328</f>
        <v>0</v>
      </c>
      <c r="C3328">
        <f>'Stitching Log'!C3328</f>
        <v>0</v>
      </c>
      <c r="D3328">
        <f>'Stitching Log'!D3328</f>
        <v>0</v>
      </c>
      <c r="E3328">
        <f>'Stitching Log'!E3328</f>
        <v>0</v>
      </c>
      <c r="F3328">
        <f>'Stitching Log'!F3328</f>
        <v>0</v>
      </c>
    </row>
    <row r="3329" spans="1:6">
      <c r="A3329" s="6">
        <f>'Stitching Log'!A3329</f>
        <v>0</v>
      </c>
      <c r="B3329">
        <f>'Stitching Log'!B3329</f>
        <v>0</v>
      </c>
      <c r="C3329">
        <f>'Stitching Log'!C3329</f>
        <v>0</v>
      </c>
      <c r="D3329">
        <f>'Stitching Log'!D3329</f>
        <v>0</v>
      </c>
      <c r="E3329">
        <f>'Stitching Log'!E3329</f>
        <v>0</v>
      </c>
      <c r="F3329">
        <f>'Stitching Log'!F3329</f>
        <v>0</v>
      </c>
    </row>
    <row r="3330" spans="1:6">
      <c r="A3330" s="6">
        <f>'Stitching Log'!A3330</f>
        <v>0</v>
      </c>
      <c r="B3330">
        <f>'Stitching Log'!B3330</f>
        <v>0</v>
      </c>
      <c r="C3330">
        <f>'Stitching Log'!C3330</f>
        <v>0</v>
      </c>
      <c r="D3330">
        <f>'Stitching Log'!D3330</f>
        <v>0</v>
      </c>
      <c r="E3330">
        <f>'Stitching Log'!E3330</f>
        <v>0</v>
      </c>
      <c r="F3330">
        <f>'Stitching Log'!F3330</f>
        <v>0</v>
      </c>
    </row>
    <row r="3331" spans="1:6">
      <c r="A3331" s="6">
        <f>'Stitching Log'!A3331</f>
        <v>0</v>
      </c>
      <c r="B3331">
        <f>'Stitching Log'!B3331</f>
        <v>0</v>
      </c>
      <c r="C3331">
        <f>'Stitching Log'!C3331</f>
        <v>0</v>
      </c>
      <c r="D3331">
        <f>'Stitching Log'!D3331</f>
        <v>0</v>
      </c>
      <c r="E3331">
        <f>'Stitching Log'!E3331</f>
        <v>0</v>
      </c>
      <c r="F3331">
        <f>'Stitching Log'!F3331</f>
        <v>0</v>
      </c>
    </row>
    <row r="3332" spans="1:6">
      <c r="A3332" s="6">
        <f>'Stitching Log'!A3332</f>
        <v>0</v>
      </c>
      <c r="B3332">
        <f>'Stitching Log'!B3332</f>
        <v>0</v>
      </c>
      <c r="C3332">
        <f>'Stitching Log'!C3332</f>
        <v>0</v>
      </c>
      <c r="D3332">
        <f>'Stitching Log'!D3332</f>
        <v>0</v>
      </c>
      <c r="E3332">
        <f>'Stitching Log'!E3332</f>
        <v>0</v>
      </c>
      <c r="F3332">
        <f>'Stitching Log'!F3332</f>
        <v>0</v>
      </c>
    </row>
    <row r="3333" spans="1:6">
      <c r="A3333" s="6">
        <f>'Stitching Log'!A3333</f>
        <v>0</v>
      </c>
      <c r="B3333">
        <f>'Stitching Log'!B3333</f>
        <v>0</v>
      </c>
      <c r="C3333">
        <f>'Stitching Log'!C3333</f>
        <v>0</v>
      </c>
      <c r="D3333">
        <f>'Stitching Log'!D3333</f>
        <v>0</v>
      </c>
      <c r="E3333">
        <f>'Stitching Log'!E3333</f>
        <v>0</v>
      </c>
      <c r="F3333">
        <f>'Stitching Log'!F3333</f>
        <v>0</v>
      </c>
    </row>
    <row r="3334" spans="1:6">
      <c r="A3334" s="6">
        <f>'Stitching Log'!A3334</f>
        <v>0</v>
      </c>
      <c r="B3334">
        <f>'Stitching Log'!B3334</f>
        <v>0</v>
      </c>
      <c r="C3334">
        <f>'Stitching Log'!C3334</f>
        <v>0</v>
      </c>
      <c r="D3334">
        <f>'Stitching Log'!D3334</f>
        <v>0</v>
      </c>
      <c r="E3334">
        <f>'Stitching Log'!E3334</f>
        <v>0</v>
      </c>
      <c r="F3334">
        <f>'Stitching Log'!F3334</f>
        <v>0</v>
      </c>
    </row>
    <row r="3335" spans="1:6">
      <c r="A3335" s="6">
        <f>'Stitching Log'!A3335</f>
        <v>0</v>
      </c>
      <c r="B3335">
        <f>'Stitching Log'!B3335</f>
        <v>0</v>
      </c>
      <c r="C3335">
        <f>'Stitching Log'!C3335</f>
        <v>0</v>
      </c>
      <c r="D3335">
        <f>'Stitching Log'!D3335</f>
        <v>0</v>
      </c>
      <c r="E3335">
        <f>'Stitching Log'!E3335</f>
        <v>0</v>
      </c>
      <c r="F3335">
        <f>'Stitching Log'!F3335</f>
        <v>0</v>
      </c>
    </row>
    <row r="3336" spans="1:6">
      <c r="A3336" s="6">
        <f>'Stitching Log'!A3336</f>
        <v>0</v>
      </c>
      <c r="B3336">
        <f>'Stitching Log'!B3336</f>
        <v>0</v>
      </c>
      <c r="C3336">
        <f>'Stitching Log'!C3336</f>
        <v>0</v>
      </c>
      <c r="D3336">
        <f>'Stitching Log'!D3336</f>
        <v>0</v>
      </c>
      <c r="E3336">
        <f>'Stitching Log'!E3336</f>
        <v>0</v>
      </c>
      <c r="F3336">
        <f>'Stitching Log'!F3336</f>
        <v>0</v>
      </c>
    </row>
    <row r="3337" spans="1:6">
      <c r="A3337" s="6">
        <f>'Stitching Log'!A3337</f>
        <v>0</v>
      </c>
      <c r="B3337">
        <f>'Stitching Log'!B3337</f>
        <v>0</v>
      </c>
      <c r="C3337">
        <f>'Stitching Log'!C3337</f>
        <v>0</v>
      </c>
      <c r="D3337">
        <f>'Stitching Log'!D3337</f>
        <v>0</v>
      </c>
      <c r="E3337">
        <f>'Stitching Log'!E3337</f>
        <v>0</v>
      </c>
      <c r="F3337">
        <f>'Stitching Log'!F3337</f>
        <v>0</v>
      </c>
    </row>
    <row r="3338" spans="1:6">
      <c r="A3338" s="6">
        <f>'Stitching Log'!A3338</f>
        <v>0</v>
      </c>
      <c r="B3338">
        <f>'Stitching Log'!B3338</f>
        <v>0</v>
      </c>
      <c r="C3338">
        <f>'Stitching Log'!C3338</f>
        <v>0</v>
      </c>
      <c r="D3338">
        <f>'Stitching Log'!D3338</f>
        <v>0</v>
      </c>
      <c r="E3338">
        <f>'Stitching Log'!E3338</f>
        <v>0</v>
      </c>
      <c r="F3338">
        <f>'Stitching Log'!F3338</f>
        <v>0</v>
      </c>
    </row>
    <row r="3339" spans="1:6">
      <c r="A3339" s="6">
        <f>'Stitching Log'!A3339</f>
        <v>0</v>
      </c>
      <c r="B3339">
        <f>'Stitching Log'!B3339</f>
        <v>0</v>
      </c>
      <c r="C3339">
        <f>'Stitching Log'!C3339</f>
        <v>0</v>
      </c>
      <c r="D3339">
        <f>'Stitching Log'!D3339</f>
        <v>0</v>
      </c>
      <c r="E3339">
        <f>'Stitching Log'!E3339</f>
        <v>0</v>
      </c>
      <c r="F3339">
        <f>'Stitching Log'!F3339</f>
        <v>0</v>
      </c>
    </row>
    <row r="3340" spans="1:6">
      <c r="A3340" s="6">
        <f>'Stitching Log'!A3340</f>
        <v>0</v>
      </c>
      <c r="B3340">
        <f>'Stitching Log'!B3340</f>
        <v>0</v>
      </c>
      <c r="C3340">
        <f>'Stitching Log'!C3340</f>
        <v>0</v>
      </c>
      <c r="D3340">
        <f>'Stitching Log'!D3340</f>
        <v>0</v>
      </c>
      <c r="E3340">
        <f>'Stitching Log'!E3340</f>
        <v>0</v>
      </c>
      <c r="F3340">
        <f>'Stitching Log'!F3340</f>
        <v>0</v>
      </c>
    </row>
    <row r="3341" spans="1:6">
      <c r="A3341" s="6">
        <f>'Stitching Log'!A3341</f>
        <v>0</v>
      </c>
      <c r="B3341">
        <f>'Stitching Log'!B3341</f>
        <v>0</v>
      </c>
      <c r="C3341">
        <f>'Stitching Log'!C3341</f>
        <v>0</v>
      </c>
      <c r="D3341">
        <f>'Stitching Log'!D3341</f>
        <v>0</v>
      </c>
      <c r="E3341">
        <f>'Stitching Log'!E3341</f>
        <v>0</v>
      </c>
      <c r="F3341">
        <f>'Stitching Log'!F3341</f>
        <v>0</v>
      </c>
    </row>
    <row r="3342" spans="1:6">
      <c r="A3342" s="6">
        <f>'Stitching Log'!A3342</f>
        <v>0</v>
      </c>
      <c r="B3342">
        <f>'Stitching Log'!B3342</f>
        <v>0</v>
      </c>
      <c r="C3342">
        <f>'Stitching Log'!C3342</f>
        <v>0</v>
      </c>
      <c r="D3342">
        <f>'Stitching Log'!D3342</f>
        <v>0</v>
      </c>
      <c r="E3342">
        <f>'Stitching Log'!E3342</f>
        <v>0</v>
      </c>
      <c r="F3342">
        <f>'Stitching Log'!F3342</f>
        <v>0</v>
      </c>
    </row>
    <row r="3343" spans="1:6">
      <c r="A3343" s="6">
        <f>'Stitching Log'!A3343</f>
        <v>0</v>
      </c>
      <c r="B3343">
        <f>'Stitching Log'!B3343</f>
        <v>0</v>
      </c>
      <c r="C3343">
        <f>'Stitching Log'!C3343</f>
        <v>0</v>
      </c>
      <c r="D3343">
        <f>'Stitching Log'!D3343</f>
        <v>0</v>
      </c>
      <c r="E3343">
        <f>'Stitching Log'!E3343</f>
        <v>0</v>
      </c>
      <c r="F3343">
        <f>'Stitching Log'!F3343</f>
        <v>0</v>
      </c>
    </row>
    <row r="3344" spans="1:6">
      <c r="A3344" s="6">
        <f>'Stitching Log'!A3344</f>
        <v>0</v>
      </c>
      <c r="B3344">
        <f>'Stitching Log'!B3344</f>
        <v>0</v>
      </c>
      <c r="C3344">
        <f>'Stitching Log'!C3344</f>
        <v>0</v>
      </c>
      <c r="D3344">
        <f>'Stitching Log'!D3344</f>
        <v>0</v>
      </c>
      <c r="E3344">
        <f>'Stitching Log'!E3344</f>
        <v>0</v>
      </c>
      <c r="F3344">
        <f>'Stitching Log'!F3344</f>
        <v>0</v>
      </c>
    </row>
    <row r="3345" spans="1:6">
      <c r="A3345" s="6">
        <f>'Stitching Log'!A3345</f>
        <v>0</v>
      </c>
      <c r="B3345">
        <f>'Stitching Log'!B3345</f>
        <v>0</v>
      </c>
      <c r="C3345">
        <f>'Stitching Log'!C3345</f>
        <v>0</v>
      </c>
      <c r="D3345">
        <f>'Stitching Log'!D3345</f>
        <v>0</v>
      </c>
      <c r="E3345">
        <f>'Stitching Log'!E3345</f>
        <v>0</v>
      </c>
      <c r="F3345">
        <f>'Stitching Log'!F3345</f>
        <v>0</v>
      </c>
    </row>
    <row r="3346" spans="1:6">
      <c r="A3346" s="6">
        <f>'Stitching Log'!A3346</f>
        <v>0</v>
      </c>
      <c r="B3346">
        <f>'Stitching Log'!B3346</f>
        <v>0</v>
      </c>
      <c r="C3346">
        <f>'Stitching Log'!C3346</f>
        <v>0</v>
      </c>
      <c r="D3346">
        <f>'Stitching Log'!D3346</f>
        <v>0</v>
      </c>
      <c r="E3346">
        <f>'Stitching Log'!E3346</f>
        <v>0</v>
      </c>
      <c r="F3346">
        <f>'Stitching Log'!F3346</f>
        <v>0</v>
      </c>
    </row>
    <row r="3347" spans="1:6">
      <c r="A3347" s="6">
        <f>'Stitching Log'!A3347</f>
        <v>0</v>
      </c>
      <c r="B3347">
        <f>'Stitching Log'!B3347</f>
        <v>0</v>
      </c>
      <c r="C3347">
        <f>'Stitching Log'!C3347</f>
        <v>0</v>
      </c>
      <c r="D3347">
        <f>'Stitching Log'!D3347</f>
        <v>0</v>
      </c>
      <c r="E3347">
        <f>'Stitching Log'!E3347</f>
        <v>0</v>
      </c>
      <c r="F3347">
        <f>'Stitching Log'!F3347</f>
        <v>0</v>
      </c>
    </row>
    <row r="3348" spans="1:6">
      <c r="A3348" s="6">
        <f>'Stitching Log'!A3348</f>
        <v>0</v>
      </c>
      <c r="B3348">
        <f>'Stitching Log'!B3348</f>
        <v>0</v>
      </c>
      <c r="C3348">
        <f>'Stitching Log'!C3348</f>
        <v>0</v>
      </c>
      <c r="D3348">
        <f>'Stitching Log'!D3348</f>
        <v>0</v>
      </c>
      <c r="E3348">
        <f>'Stitching Log'!E3348</f>
        <v>0</v>
      </c>
      <c r="F3348">
        <f>'Stitching Log'!F3348</f>
        <v>0</v>
      </c>
    </row>
    <row r="3349" spans="1:6">
      <c r="A3349" s="6">
        <f>'Stitching Log'!A3349</f>
        <v>0</v>
      </c>
      <c r="B3349">
        <f>'Stitching Log'!B3349</f>
        <v>0</v>
      </c>
      <c r="C3349">
        <f>'Stitching Log'!C3349</f>
        <v>0</v>
      </c>
      <c r="D3349">
        <f>'Stitching Log'!D3349</f>
        <v>0</v>
      </c>
      <c r="E3349">
        <f>'Stitching Log'!E3349</f>
        <v>0</v>
      </c>
      <c r="F3349">
        <f>'Stitching Log'!F3349</f>
        <v>0</v>
      </c>
    </row>
    <row r="3350" spans="1:6">
      <c r="A3350" s="6">
        <f>'Stitching Log'!A3350</f>
        <v>0</v>
      </c>
      <c r="B3350">
        <f>'Stitching Log'!B3350</f>
        <v>0</v>
      </c>
      <c r="C3350">
        <f>'Stitching Log'!C3350</f>
        <v>0</v>
      </c>
      <c r="D3350">
        <f>'Stitching Log'!D3350</f>
        <v>0</v>
      </c>
      <c r="E3350">
        <f>'Stitching Log'!E3350</f>
        <v>0</v>
      </c>
      <c r="F3350">
        <f>'Stitching Log'!F3350</f>
        <v>0</v>
      </c>
    </row>
    <row r="3351" spans="1:6">
      <c r="A3351" s="6">
        <f>'Stitching Log'!A3351</f>
        <v>0</v>
      </c>
      <c r="B3351">
        <f>'Stitching Log'!B3351</f>
        <v>0</v>
      </c>
      <c r="C3351">
        <f>'Stitching Log'!C3351</f>
        <v>0</v>
      </c>
      <c r="D3351">
        <f>'Stitching Log'!D3351</f>
        <v>0</v>
      </c>
      <c r="E3351">
        <f>'Stitching Log'!E3351</f>
        <v>0</v>
      </c>
      <c r="F3351">
        <f>'Stitching Log'!F3351</f>
        <v>0</v>
      </c>
    </row>
    <row r="3352" spans="1:6">
      <c r="A3352" s="6">
        <f>'Stitching Log'!A3352</f>
        <v>0</v>
      </c>
      <c r="B3352">
        <f>'Stitching Log'!B3352</f>
        <v>0</v>
      </c>
      <c r="C3352">
        <f>'Stitching Log'!C3352</f>
        <v>0</v>
      </c>
      <c r="D3352">
        <f>'Stitching Log'!D3352</f>
        <v>0</v>
      </c>
      <c r="E3352">
        <f>'Stitching Log'!E3352</f>
        <v>0</v>
      </c>
      <c r="F3352">
        <f>'Stitching Log'!F3352</f>
        <v>0</v>
      </c>
    </row>
    <row r="3353" spans="1:6">
      <c r="A3353" s="6">
        <f>'Stitching Log'!A3353</f>
        <v>0</v>
      </c>
      <c r="B3353">
        <f>'Stitching Log'!B3353</f>
        <v>0</v>
      </c>
      <c r="C3353">
        <f>'Stitching Log'!C3353</f>
        <v>0</v>
      </c>
      <c r="D3353">
        <f>'Stitching Log'!D3353</f>
        <v>0</v>
      </c>
      <c r="E3353">
        <f>'Stitching Log'!E3353</f>
        <v>0</v>
      </c>
      <c r="F3353">
        <f>'Stitching Log'!F3353</f>
        <v>0</v>
      </c>
    </row>
    <row r="3354" spans="1:6">
      <c r="A3354" s="6">
        <f>'Stitching Log'!A3354</f>
        <v>0</v>
      </c>
      <c r="B3354">
        <f>'Stitching Log'!B3354</f>
        <v>0</v>
      </c>
      <c r="C3354">
        <f>'Stitching Log'!C3354</f>
        <v>0</v>
      </c>
      <c r="D3354">
        <f>'Stitching Log'!D3354</f>
        <v>0</v>
      </c>
      <c r="E3354">
        <f>'Stitching Log'!E3354</f>
        <v>0</v>
      </c>
      <c r="F3354">
        <f>'Stitching Log'!F3354</f>
        <v>0</v>
      </c>
    </row>
    <row r="3355" spans="1:6">
      <c r="A3355" s="6">
        <f>'Stitching Log'!A3355</f>
        <v>0</v>
      </c>
      <c r="B3355">
        <f>'Stitching Log'!B3355</f>
        <v>0</v>
      </c>
      <c r="C3355">
        <f>'Stitching Log'!C3355</f>
        <v>0</v>
      </c>
      <c r="D3355">
        <f>'Stitching Log'!D3355</f>
        <v>0</v>
      </c>
      <c r="E3355">
        <f>'Stitching Log'!E3355</f>
        <v>0</v>
      </c>
      <c r="F3355">
        <f>'Stitching Log'!F3355</f>
        <v>0</v>
      </c>
    </row>
    <row r="3356" spans="1:6">
      <c r="A3356" s="6">
        <f>'Stitching Log'!A3356</f>
        <v>0</v>
      </c>
      <c r="B3356">
        <f>'Stitching Log'!B3356</f>
        <v>0</v>
      </c>
      <c r="C3356">
        <f>'Stitching Log'!C3356</f>
        <v>0</v>
      </c>
      <c r="D3356">
        <f>'Stitching Log'!D3356</f>
        <v>0</v>
      </c>
      <c r="E3356">
        <f>'Stitching Log'!E3356</f>
        <v>0</v>
      </c>
      <c r="F3356">
        <f>'Stitching Log'!F3356</f>
        <v>0</v>
      </c>
    </row>
    <row r="3357" spans="1:6">
      <c r="A3357" s="6">
        <f>'Stitching Log'!A3357</f>
        <v>0</v>
      </c>
      <c r="B3357">
        <f>'Stitching Log'!B3357</f>
        <v>0</v>
      </c>
      <c r="C3357">
        <f>'Stitching Log'!C3357</f>
        <v>0</v>
      </c>
      <c r="D3357">
        <f>'Stitching Log'!D3357</f>
        <v>0</v>
      </c>
      <c r="E3357">
        <f>'Stitching Log'!E3357</f>
        <v>0</v>
      </c>
      <c r="F3357">
        <f>'Stitching Log'!F3357</f>
        <v>0</v>
      </c>
    </row>
    <row r="3358" spans="1:6">
      <c r="A3358" s="6">
        <f>'Stitching Log'!A3358</f>
        <v>0</v>
      </c>
      <c r="B3358">
        <f>'Stitching Log'!B3358</f>
        <v>0</v>
      </c>
      <c r="C3358">
        <f>'Stitching Log'!C3358</f>
        <v>0</v>
      </c>
      <c r="D3358">
        <f>'Stitching Log'!D3358</f>
        <v>0</v>
      </c>
      <c r="E3358">
        <f>'Stitching Log'!E3358</f>
        <v>0</v>
      </c>
      <c r="F3358">
        <f>'Stitching Log'!F3358</f>
        <v>0</v>
      </c>
    </row>
    <row r="3359" spans="1:6">
      <c r="A3359" s="6">
        <f>'Stitching Log'!A3359</f>
        <v>0</v>
      </c>
      <c r="B3359">
        <f>'Stitching Log'!B3359</f>
        <v>0</v>
      </c>
      <c r="C3359">
        <f>'Stitching Log'!C3359</f>
        <v>0</v>
      </c>
      <c r="D3359">
        <f>'Stitching Log'!D3359</f>
        <v>0</v>
      </c>
      <c r="E3359">
        <f>'Stitching Log'!E3359</f>
        <v>0</v>
      </c>
      <c r="F3359">
        <f>'Stitching Log'!F3359</f>
        <v>0</v>
      </c>
    </row>
    <row r="3360" spans="1:6">
      <c r="A3360" s="6">
        <f>'Stitching Log'!A3360</f>
        <v>0</v>
      </c>
      <c r="B3360">
        <f>'Stitching Log'!B3360</f>
        <v>0</v>
      </c>
      <c r="C3360">
        <f>'Stitching Log'!C3360</f>
        <v>0</v>
      </c>
      <c r="D3360">
        <f>'Stitching Log'!D3360</f>
        <v>0</v>
      </c>
      <c r="E3360">
        <f>'Stitching Log'!E3360</f>
        <v>0</v>
      </c>
      <c r="F3360">
        <f>'Stitching Log'!F3360</f>
        <v>0</v>
      </c>
    </row>
    <row r="3361" spans="1:6">
      <c r="A3361" s="6">
        <f>'Stitching Log'!A3361</f>
        <v>0</v>
      </c>
      <c r="B3361">
        <f>'Stitching Log'!B3361</f>
        <v>0</v>
      </c>
      <c r="C3361">
        <f>'Stitching Log'!C3361</f>
        <v>0</v>
      </c>
      <c r="D3361">
        <f>'Stitching Log'!D3361</f>
        <v>0</v>
      </c>
      <c r="E3361">
        <f>'Stitching Log'!E3361</f>
        <v>0</v>
      </c>
      <c r="F3361">
        <f>'Stitching Log'!F3361</f>
        <v>0</v>
      </c>
    </row>
    <row r="3362" spans="1:6">
      <c r="A3362" s="6">
        <f>'Stitching Log'!A3362</f>
        <v>0</v>
      </c>
      <c r="B3362">
        <f>'Stitching Log'!B3362</f>
        <v>0</v>
      </c>
      <c r="C3362">
        <f>'Stitching Log'!C3362</f>
        <v>0</v>
      </c>
      <c r="D3362">
        <f>'Stitching Log'!D3362</f>
        <v>0</v>
      </c>
      <c r="E3362">
        <f>'Stitching Log'!E3362</f>
        <v>0</v>
      </c>
      <c r="F3362">
        <f>'Stitching Log'!F3362</f>
        <v>0</v>
      </c>
    </row>
    <row r="3363" spans="1:6">
      <c r="A3363" s="6">
        <f>'Stitching Log'!A3363</f>
        <v>0</v>
      </c>
      <c r="B3363">
        <f>'Stitching Log'!B3363</f>
        <v>0</v>
      </c>
      <c r="C3363">
        <f>'Stitching Log'!C3363</f>
        <v>0</v>
      </c>
      <c r="D3363">
        <f>'Stitching Log'!D3363</f>
        <v>0</v>
      </c>
      <c r="E3363">
        <f>'Stitching Log'!E3363</f>
        <v>0</v>
      </c>
      <c r="F3363">
        <f>'Stitching Log'!F3363</f>
        <v>0</v>
      </c>
    </row>
    <row r="3364" spans="1:6">
      <c r="A3364" s="6">
        <f>'Stitching Log'!A3364</f>
        <v>0</v>
      </c>
      <c r="B3364">
        <f>'Stitching Log'!B3364</f>
        <v>0</v>
      </c>
      <c r="C3364">
        <f>'Stitching Log'!C3364</f>
        <v>0</v>
      </c>
      <c r="D3364">
        <f>'Stitching Log'!D3364</f>
        <v>0</v>
      </c>
      <c r="E3364">
        <f>'Stitching Log'!E3364</f>
        <v>0</v>
      </c>
      <c r="F3364">
        <f>'Stitching Log'!F3364</f>
        <v>0</v>
      </c>
    </row>
    <row r="3365" spans="1:6">
      <c r="A3365" s="6">
        <f>'Stitching Log'!A3365</f>
        <v>0</v>
      </c>
      <c r="B3365">
        <f>'Stitching Log'!B3365</f>
        <v>0</v>
      </c>
      <c r="C3365">
        <f>'Stitching Log'!C3365</f>
        <v>0</v>
      </c>
      <c r="D3365">
        <f>'Stitching Log'!D3365</f>
        <v>0</v>
      </c>
      <c r="E3365">
        <f>'Stitching Log'!E3365</f>
        <v>0</v>
      </c>
      <c r="F3365">
        <f>'Stitching Log'!F3365</f>
        <v>0</v>
      </c>
    </row>
    <row r="3366" spans="1:6">
      <c r="A3366" s="6">
        <f>'Stitching Log'!A3366</f>
        <v>0</v>
      </c>
      <c r="B3366">
        <f>'Stitching Log'!B3366</f>
        <v>0</v>
      </c>
      <c r="C3366">
        <f>'Stitching Log'!C3366</f>
        <v>0</v>
      </c>
      <c r="D3366">
        <f>'Stitching Log'!D3366</f>
        <v>0</v>
      </c>
      <c r="E3366">
        <f>'Stitching Log'!E3366</f>
        <v>0</v>
      </c>
      <c r="F3366">
        <f>'Stitching Log'!F3366</f>
        <v>0</v>
      </c>
    </row>
    <row r="3367" spans="1:6">
      <c r="A3367" s="6">
        <f>'Stitching Log'!A3367</f>
        <v>0</v>
      </c>
      <c r="B3367">
        <f>'Stitching Log'!B3367</f>
        <v>0</v>
      </c>
      <c r="C3367">
        <f>'Stitching Log'!C3367</f>
        <v>0</v>
      </c>
      <c r="D3367">
        <f>'Stitching Log'!D3367</f>
        <v>0</v>
      </c>
      <c r="E3367">
        <f>'Stitching Log'!E3367</f>
        <v>0</v>
      </c>
      <c r="F3367">
        <f>'Stitching Log'!F3367</f>
        <v>0</v>
      </c>
    </row>
    <row r="3368" spans="1:6">
      <c r="A3368" s="6">
        <f>'Stitching Log'!A3368</f>
        <v>0</v>
      </c>
      <c r="B3368">
        <f>'Stitching Log'!B3368</f>
        <v>0</v>
      </c>
      <c r="C3368">
        <f>'Stitching Log'!C3368</f>
        <v>0</v>
      </c>
      <c r="D3368">
        <f>'Stitching Log'!D3368</f>
        <v>0</v>
      </c>
      <c r="E3368">
        <f>'Stitching Log'!E3368</f>
        <v>0</v>
      </c>
      <c r="F3368">
        <f>'Stitching Log'!F3368</f>
        <v>0</v>
      </c>
    </row>
    <row r="3369" spans="1:6">
      <c r="A3369" s="6">
        <f>'Stitching Log'!A3369</f>
        <v>0</v>
      </c>
      <c r="B3369">
        <f>'Stitching Log'!B3369</f>
        <v>0</v>
      </c>
      <c r="C3369">
        <f>'Stitching Log'!C3369</f>
        <v>0</v>
      </c>
      <c r="D3369">
        <f>'Stitching Log'!D3369</f>
        <v>0</v>
      </c>
      <c r="E3369">
        <f>'Stitching Log'!E3369</f>
        <v>0</v>
      </c>
      <c r="F3369">
        <f>'Stitching Log'!F3369</f>
        <v>0</v>
      </c>
    </row>
    <row r="3370" spans="1:6">
      <c r="A3370" s="6">
        <f>'Stitching Log'!A3370</f>
        <v>0</v>
      </c>
      <c r="B3370">
        <f>'Stitching Log'!B3370</f>
        <v>0</v>
      </c>
      <c r="C3370">
        <f>'Stitching Log'!C3370</f>
        <v>0</v>
      </c>
      <c r="D3370">
        <f>'Stitching Log'!D3370</f>
        <v>0</v>
      </c>
      <c r="E3370">
        <f>'Stitching Log'!E3370</f>
        <v>0</v>
      </c>
      <c r="F3370">
        <f>'Stitching Log'!F3370</f>
        <v>0</v>
      </c>
    </row>
    <row r="3371" spans="1:6">
      <c r="A3371" s="6">
        <f>'Stitching Log'!A3371</f>
        <v>0</v>
      </c>
      <c r="B3371">
        <f>'Stitching Log'!B3371</f>
        <v>0</v>
      </c>
      <c r="C3371">
        <f>'Stitching Log'!C3371</f>
        <v>0</v>
      </c>
      <c r="D3371">
        <f>'Stitching Log'!D3371</f>
        <v>0</v>
      </c>
      <c r="E3371">
        <f>'Stitching Log'!E3371</f>
        <v>0</v>
      </c>
      <c r="F3371">
        <f>'Stitching Log'!F3371</f>
        <v>0</v>
      </c>
    </row>
    <row r="3372" spans="1:6">
      <c r="A3372" s="6">
        <f>'Stitching Log'!A3372</f>
        <v>0</v>
      </c>
      <c r="B3372">
        <f>'Stitching Log'!B3372</f>
        <v>0</v>
      </c>
      <c r="C3372">
        <f>'Stitching Log'!C3372</f>
        <v>0</v>
      </c>
      <c r="D3372">
        <f>'Stitching Log'!D3372</f>
        <v>0</v>
      </c>
      <c r="E3372">
        <f>'Stitching Log'!E3372</f>
        <v>0</v>
      </c>
      <c r="F3372">
        <f>'Stitching Log'!F3372</f>
        <v>0</v>
      </c>
    </row>
    <row r="3373" spans="1:6">
      <c r="A3373" s="6">
        <f>'Stitching Log'!A3373</f>
        <v>0</v>
      </c>
      <c r="B3373">
        <f>'Stitching Log'!B3373</f>
        <v>0</v>
      </c>
      <c r="C3373">
        <f>'Stitching Log'!C3373</f>
        <v>0</v>
      </c>
      <c r="D3373">
        <f>'Stitching Log'!D3373</f>
        <v>0</v>
      </c>
      <c r="E3373">
        <f>'Stitching Log'!E3373</f>
        <v>0</v>
      </c>
      <c r="F3373">
        <f>'Stitching Log'!F3373</f>
        <v>0</v>
      </c>
    </row>
    <row r="3374" spans="1:6">
      <c r="A3374" s="6">
        <f>'Stitching Log'!A3374</f>
        <v>0</v>
      </c>
      <c r="B3374">
        <f>'Stitching Log'!B3374</f>
        <v>0</v>
      </c>
      <c r="C3374">
        <f>'Stitching Log'!C3374</f>
        <v>0</v>
      </c>
      <c r="D3374">
        <f>'Stitching Log'!D3374</f>
        <v>0</v>
      </c>
      <c r="E3374">
        <f>'Stitching Log'!E3374</f>
        <v>0</v>
      </c>
      <c r="F3374">
        <f>'Stitching Log'!F3374</f>
        <v>0</v>
      </c>
    </row>
    <row r="3375" spans="1:6">
      <c r="A3375" s="6">
        <f>'Stitching Log'!A3375</f>
        <v>0</v>
      </c>
      <c r="B3375">
        <f>'Stitching Log'!B3375</f>
        <v>0</v>
      </c>
      <c r="C3375">
        <f>'Stitching Log'!C3375</f>
        <v>0</v>
      </c>
      <c r="D3375">
        <f>'Stitching Log'!D3375</f>
        <v>0</v>
      </c>
      <c r="E3375">
        <f>'Stitching Log'!E3375</f>
        <v>0</v>
      </c>
      <c r="F3375">
        <f>'Stitching Log'!F3375</f>
        <v>0</v>
      </c>
    </row>
    <row r="3376" spans="1:6">
      <c r="A3376" s="6">
        <f>'Stitching Log'!A3376</f>
        <v>0</v>
      </c>
      <c r="B3376">
        <f>'Stitching Log'!B3376</f>
        <v>0</v>
      </c>
      <c r="C3376">
        <f>'Stitching Log'!C3376</f>
        <v>0</v>
      </c>
      <c r="D3376">
        <f>'Stitching Log'!D3376</f>
        <v>0</v>
      </c>
      <c r="E3376">
        <f>'Stitching Log'!E3376</f>
        <v>0</v>
      </c>
      <c r="F3376">
        <f>'Stitching Log'!F3376</f>
        <v>0</v>
      </c>
    </row>
    <row r="3377" spans="1:6">
      <c r="A3377" s="6">
        <f>'Stitching Log'!A3377</f>
        <v>0</v>
      </c>
      <c r="B3377">
        <f>'Stitching Log'!B3377</f>
        <v>0</v>
      </c>
      <c r="C3377">
        <f>'Stitching Log'!C3377</f>
        <v>0</v>
      </c>
      <c r="D3377">
        <f>'Stitching Log'!D3377</f>
        <v>0</v>
      </c>
      <c r="E3377">
        <f>'Stitching Log'!E3377</f>
        <v>0</v>
      </c>
      <c r="F3377">
        <f>'Stitching Log'!F3377</f>
        <v>0</v>
      </c>
    </row>
    <row r="3378" spans="1:6">
      <c r="A3378" s="6">
        <f>'Stitching Log'!A3378</f>
        <v>0</v>
      </c>
      <c r="B3378">
        <f>'Stitching Log'!B3378</f>
        <v>0</v>
      </c>
      <c r="C3378">
        <f>'Stitching Log'!C3378</f>
        <v>0</v>
      </c>
      <c r="D3378">
        <f>'Stitching Log'!D3378</f>
        <v>0</v>
      </c>
      <c r="E3378">
        <f>'Stitching Log'!E3378</f>
        <v>0</v>
      </c>
      <c r="F3378">
        <f>'Stitching Log'!F3378</f>
        <v>0</v>
      </c>
    </row>
    <row r="3379" spans="1:6">
      <c r="A3379" s="6">
        <f>'Stitching Log'!A3379</f>
        <v>0</v>
      </c>
      <c r="B3379">
        <f>'Stitching Log'!B3379</f>
        <v>0</v>
      </c>
      <c r="C3379">
        <f>'Stitching Log'!C3379</f>
        <v>0</v>
      </c>
      <c r="D3379">
        <f>'Stitching Log'!D3379</f>
        <v>0</v>
      </c>
      <c r="E3379">
        <f>'Stitching Log'!E3379</f>
        <v>0</v>
      </c>
      <c r="F3379">
        <f>'Stitching Log'!F3379</f>
        <v>0</v>
      </c>
    </row>
    <row r="3380" spans="1:6">
      <c r="A3380" s="6">
        <f>'Stitching Log'!A3380</f>
        <v>0</v>
      </c>
      <c r="B3380">
        <f>'Stitching Log'!B3380</f>
        <v>0</v>
      </c>
      <c r="C3380">
        <f>'Stitching Log'!C3380</f>
        <v>0</v>
      </c>
      <c r="D3380">
        <f>'Stitching Log'!D3380</f>
        <v>0</v>
      </c>
      <c r="E3380">
        <f>'Stitching Log'!E3380</f>
        <v>0</v>
      </c>
      <c r="F3380">
        <f>'Stitching Log'!F3380</f>
        <v>0</v>
      </c>
    </row>
    <row r="3381" spans="1:6">
      <c r="A3381" s="6">
        <f>'Stitching Log'!A3381</f>
        <v>0</v>
      </c>
      <c r="B3381">
        <f>'Stitching Log'!B3381</f>
        <v>0</v>
      </c>
      <c r="C3381">
        <f>'Stitching Log'!C3381</f>
        <v>0</v>
      </c>
      <c r="D3381">
        <f>'Stitching Log'!D3381</f>
        <v>0</v>
      </c>
      <c r="E3381">
        <f>'Stitching Log'!E3381</f>
        <v>0</v>
      </c>
      <c r="F3381">
        <f>'Stitching Log'!F3381</f>
        <v>0</v>
      </c>
    </row>
    <row r="3382" spans="1:6">
      <c r="A3382" s="6">
        <f>'Stitching Log'!A3382</f>
        <v>0</v>
      </c>
      <c r="B3382">
        <f>'Stitching Log'!B3382</f>
        <v>0</v>
      </c>
      <c r="C3382">
        <f>'Stitching Log'!C3382</f>
        <v>0</v>
      </c>
      <c r="D3382">
        <f>'Stitching Log'!D3382</f>
        <v>0</v>
      </c>
      <c r="E3382">
        <f>'Stitching Log'!E3382</f>
        <v>0</v>
      </c>
      <c r="F3382">
        <f>'Stitching Log'!F3382</f>
        <v>0</v>
      </c>
    </row>
    <row r="3383" spans="1:6">
      <c r="A3383" s="6">
        <f>'Stitching Log'!A3383</f>
        <v>0</v>
      </c>
      <c r="B3383">
        <f>'Stitching Log'!B3383</f>
        <v>0</v>
      </c>
      <c r="C3383">
        <f>'Stitching Log'!C3383</f>
        <v>0</v>
      </c>
      <c r="D3383">
        <f>'Stitching Log'!D3383</f>
        <v>0</v>
      </c>
      <c r="E3383">
        <f>'Stitching Log'!E3383</f>
        <v>0</v>
      </c>
      <c r="F3383">
        <f>'Stitching Log'!F3383</f>
        <v>0</v>
      </c>
    </row>
    <row r="3384" spans="1:6">
      <c r="A3384" s="6">
        <f>'Stitching Log'!A3384</f>
        <v>0</v>
      </c>
      <c r="B3384">
        <f>'Stitching Log'!B3384</f>
        <v>0</v>
      </c>
      <c r="C3384">
        <f>'Stitching Log'!C3384</f>
        <v>0</v>
      </c>
      <c r="D3384">
        <f>'Stitching Log'!D3384</f>
        <v>0</v>
      </c>
      <c r="E3384">
        <f>'Stitching Log'!E3384</f>
        <v>0</v>
      </c>
      <c r="F3384">
        <f>'Stitching Log'!F3384</f>
        <v>0</v>
      </c>
    </row>
    <row r="3385" spans="1:6">
      <c r="A3385" s="6">
        <f>'Stitching Log'!A3385</f>
        <v>0</v>
      </c>
      <c r="B3385">
        <f>'Stitching Log'!B3385</f>
        <v>0</v>
      </c>
      <c r="C3385">
        <f>'Stitching Log'!C3385</f>
        <v>0</v>
      </c>
      <c r="D3385">
        <f>'Stitching Log'!D3385</f>
        <v>0</v>
      </c>
      <c r="E3385">
        <f>'Stitching Log'!E3385</f>
        <v>0</v>
      </c>
      <c r="F3385">
        <f>'Stitching Log'!F3385</f>
        <v>0</v>
      </c>
    </row>
    <row r="3386" spans="1:6">
      <c r="A3386" s="6">
        <f>'Stitching Log'!A3386</f>
        <v>0</v>
      </c>
      <c r="B3386">
        <f>'Stitching Log'!B3386</f>
        <v>0</v>
      </c>
      <c r="C3386">
        <f>'Stitching Log'!C3386</f>
        <v>0</v>
      </c>
      <c r="D3386">
        <f>'Stitching Log'!D3386</f>
        <v>0</v>
      </c>
      <c r="E3386">
        <f>'Stitching Log'!E3386</f>
        <v>0</v>
      </c>
      <c r="F3386">
        <f>'Stitching Log'!F3386</f>
        <v>0</v>
      </c>
    </row>
    <row r="3387" spans="1:6">
      <c r="A3387" s="6">
        <f>'Stitching Log'!A3387</f>
        <v>0</v>
      </c>
      <c r="B3387">
        <f>'Stitching Log'!B3387</f>
        <v>0</v>
      </c>
      <c r="C3387">
        <f>'Stitching Log'!C3387</f>
        <v>0</v>
      </c>
      <c r="D3387">
        <f>'Stitching Log'!D3387</f>
        <v>0</v>
      </c>
      <c r="E3387">
        <f>'Stitching Log'!E3387</f>
        <v>0</v>
      </c>
      <c r="F3387">
        <f>'Stitching Log'!F3387</f>
        <v>0</v>
      </c>
    </row>
    <row r="3388" spans="1:6">
      <c r="A3388" s="6">
        <f>'Stitching Log'!A3388</f>
        <v>0</v>
      </c>
      <c r="B3388">
        <f>'Stitching Log'!B3388</f>
        <v>0</v>
      </c>
      <c r="C3388">
        <f>'Stitching Log'!C3388</f>
        <v>0</v>
      </c>
      <c r="D3388">
        <f>'Stitching Log'!D3388</f>
        <v>0</v>
      </c>
      <c r="E3388">
        <f>'Stitching Log'!E3388</f>
        <v>0</v>
      </c>
      <c r="F3388">
        <f>'Stitching Log'!F3388</f>
        <v>0</v>
      </c>
    </row>
    <row r="3389" spans="1:6">
      <c r="A3389" s="6">
        <f>'Stitching Log'!A3389</f>
        <v>0</v>
      </c>
      <c r="B3389">
        <f>'Stitching Log'!B3389</f>
        <v>0</v>
      </c>
      <c r="C3389">
        <f>'Stitching Log'!C3389</f>
        <v>0</v>
      </c>
      <c r="D3389">
        <f>'Stitching Log'!D3389</f>
        <v>0</v>
      </c>
      <c r="E3389">
        <f>'Stitching Log'!E3389</f>
        <v>0</v>
      </c>
      <c r="F3389">
        <f>'Stitching Log'!F3389</f>
        <v>0</v>
      </c>
    </row>
    <row r="3390" spans="1:6">
      <c r="A3390" s="6">
        <f>'Stitching Log'!A3390</f>
        <v>0</v>
      </c>
      <c r="B3390">
        <f>'Stitching Log'!B3390</f>
        <v>0</v>
      </c>
      <c r="C3390">
        <f>'Stitching Log'!C3390</f>
        <v>0</v>
      </c>
      <c r="D3390">
        <f>'Stitching Log'!D3390</f>
        <v>0</v>
      </c>
      <c r="E3390">
        <f>'Stitching Log'!E3390</f>
        <v>0</v>
      </c>
      <c r="F3390">
        <f>'Stitching Log'!F3390</f>
        <v>0</v>
      </c>
    </row>
    <row r="3391" spans="1:6">
      <c r="A3391" s="6">
        <f>'Stitching Log'!A3391</f>
        <v>0</v>
      </c>
      <c r="B3391">
        <f>'Stitching Log'!B3391</f>
        <v>0</v>
      </c>
      <c r="C3391">
        <f>'Stitching Log'!C3391</f>
        <v>0</v>
      </c>
      <c r="D3391">
        <f>'Stitching Log'!D3391</f>
        <v>0</v>
      </c>
      <c r="E3391">
        <f>'Stitching Log'!E3391</f>
        <v>0</v>
      </c>
      <c r="F3391">
        <f>'Stitching Log'!F3391</f>
        <v>0</v>
      </c>
    </row>
    <row r="3392" spans="1:6">
      <c r="A3392" s="6">
        <f>'Stitching Log'!A3392</f>
        <v>0</v>
      </c>
      <c r="B3392">
        <f>'Stitching Log'!B3392</f>
        <v>0</v>
      </c>
      <c r="C3392">
        <f>'Stitching Log'!C3392</f>
        <v>0</v>
      </c>
      <c r="D3392">
        <f>'Stitching Log'!D3392</f>
        <v>0</v>
      </c>
      <c r="E3392">
        <f>'Stitching Log'!E3392</f>
        <v>0</v>
      </c>
      <c r="F3392">
        <f>'Stitching Log'!F3392</f>
        <v>0</v>
      </c>
    </row>
    <row r="3393" spans="1:6">
      <c r="A3393" s="6">
        <f>'Stitching Log'!A3393</f>
        <v>0</v>
      </c>
      <c r="B3393">
        <f>'Stitching Log'!B3393</f>
        <v>0</v>
      </c>
      <c r="C3393">
        <f>'Stitching Log'!C3393</f>
        <v>0</v>
      </c>
      <c r="D3393">
        <f>'Stitching Log'!D3393</f>
        <v>0</v>
      </c>
      <c r="E3393">
        <f>'Stitching Log'!E3393</f>
        <v>0</v>
      </c>
      <c r="F3393">
        <f>'Stitching Log'!F3393</f>
        <v>0</v>
      </c>
    </row>
    <row r="3394" spans="1:6">
      <c r="A3394" s="6">
        <f>'Stitching Log'!A3394</f>
        <v>0</v>
      </c>
      <c r="B3394">
        <f>'Stitching Log'!B3394</f>
        <v>0</v>
      </c>
      <c r="C3394">
        <f>'Stitching Log'!C3394</f>
        <v>0</v>
      </c>
      <c r="D3394">
        <f>'Stitching Log'!D3394</f>
        <v>0</v>
      </c>
      <c r="E3394">
        <f>'Stitching Log'!E3394</f>
        <v>0</v>
      </c>
      <c r="F3394">
        <f>'Stitching Log'!F3394</f>
        <v>0</v>
      </c>
    </row>
    <row r="3395" spans="1:6">
      <c r="A3395" s="6">
        <f>'Stitching Log'!A3395</f>
        <v>0</v>
      </c>
      <c r="B3395">
        <f>'Stitching Log'!B3395</f>
        <v>0</v>
      </c>
      <c r="C3395">
        <f>'Stitching Log'!C3395</f>
        <v>0</v>
      </c>
      <c r="D3395">
        <f>'Stitching Log'!D3395</f>
        <v>0</v>
      </c>
      <c r="E3395">
        <f>'Stitching Log'!E3395</f>
        <v>0</v>
      </c>
      <c r="F3395">
        <f>'Stitching Log'!F3395</f>
        <v>0</v>
      </c>
    </row>
    <row r="3396" spans="1:6">
      <c r="A3396" s="6">
        <f>'Stitching Log'!A3396</f>
        <v>0</v>
      </c>
      <c r="B3396">
        <f>'Stitching Log'!B3396</f>
        <v>0</v>
      </c>
      <c r="C3396">
        <f>'Stitching Log'!C3396</f>
        <v>0</v>
      </c>
      <c r="D3396">
        <f>'Stitching Log'!D3396</f>
        <v>0</v>
      </c>
      <c r="E3396">
        <f>'Stitching Log'!E3396</f>
        <v>0</v>
      </c>
      <c r="F3396">
        <f>'Stitching Log'!F3396</f>
        <v>0</v>
      </c>
    </row>
    <row r="3397" spans="1:6">
      <c r="A3397" s="6">
        <f>'Stitching Log'!A3397</f>
        <v>0</v>
      </c>
      <c r="B3397">
        <f>'Stitching Log'!B3397</f>
        <v>0</v>
      </c>
      <c r="C3397">
        <f>'Stitching Log'!C3397</f>
        <v>0</v>
      </c>
      <c r="D3397">
        <f>'Stitching Log'!D3397</f>
        <v>0</v>
      </c>
      <c r="E3397">
        <f>'Stitching Log'!E3397</f>
        <v>0</v>
      </c>
      <c r="F3397">
        <f>'Stitching Log'!F3397</f>
        <v>0</v>
      </c>
    </row>
    <row r="3398" spans="1:6">
      <c r="A3398" s="6">
        <f>'Stitching Log'!A3398</f>
        <v>0</v>
      </c>
      <c r="B3398">
        <f>'Stitching Log'!B3398</f>
        <v>0</v>
      </c>
      <c r="C3398">
        <f>'Stitching Log'!C3398</f>
        <v>0</v>
      </c>
      <c r="D3398">
        <f>'Stitching Log'!D3398</f>
        <v>0</v>
      </c>
      <c r="E3398">
        <f>'Stitching Log'!E3398</f>
        <v>0</v>
      </c>
      <c r="F3398">
        <f>'Stitching Log'!F3398</f>
        <v>0</v>
      </c>
    </row>
    <row r="3399" spans="1:6">
      <c r="A3399" s="6">
        <f>'Stitching Log'!A3399</f>
        <v>0</v>
      </c>
      <c r="B3399">
        <f>'Stitching Log'!B3399</f>
        <v>0</v>
      </c>
      <c r="C3399">
        <f>'Stitching Log'!C3399</f>
        <v>0</v>
      </c>
      <c r="D3399">
        <f>'Stitching Log'!D3399</f>
        <v>0</v>
      </c>
      <c r="E3399">
        <f>'Stitching Log'!E3399</f>
        <v>0</v>
      </c>
      <c r="F3399">
        <f>'Stitching Log'!F3399</f>
        <v>0</v>
      </c>
    </row>
    <row r="3400" spans="1:6">
      <c r="A3400" s="6">
        <f>'Stitching Log'!A3400</f>
        <v>0</v>
      </c>
      <c r="B3400">
        <f>'Stitching Log'!B3400</f>
        <v>0</v>
      </c>
      <c r="C3400">
        <f>'Stitching Log'!C3400</f>
        <v>0</v>
      </c>
      <c r="D3400">
        <f>'Stitching Log'!D3400</f>
        <v>0</v>
      </c>
      <c r="E3400">
        <f>'Stitching Log'!E3400</f>
        <v>0</v>
      </c>
      <c r="F3400">
        <f>'Stitching Log'!F3400</f>
        <v>0</v>
      </c>
    </row>
    <row r="3401" spans="1:6">
      <c r="A3401" s="6">
        <f>'Stitching Log'!A3401</f>
        <v>0</v>
      </c>
      <c r="B3401">
        <f>'Stitching Log'!B3401</f>
        <v>0</v>
      </c>
      <c r="C3401">
        <f>'Stitching Log'!C3401</f>
        <v>0</v>
      </c>
      <c r="D3401">
        <f>'Stitching Log'!D3401</f>
        <v>0</v>
      </c>
      <c r="E3401">
        <f>'Stitching Log'!E3401</f>
        <v>0</v>
      </c>
      <c r="F3401">
        <f>'Stitching Log'!F3401</f>
        <v>0</v>
      </c>
    </row>
    <row r="3402" spans="1:6">
      <c r="A3402" s="6">
        <f>'Stitching Log'!A3402</f>
        <v>0</v>
      </c>
      <c r="B3402">
        <f>'Stitching Log'!B3402</f>
        <v>0</v>
      </c>
      <c r="C3402">
        <f>'Stitching Log'!C3402</f>
        <v>0</v>
      </c>
      <c r="D3402">
        <f>'Stitching Log'!D3402</f>
        <v>0</v>
      </c>
      <c r="E3402">
        <f>'Stitching Log'!E3402</f>
        <v>0</v>
      </c>
      <c r="F3402">
        <f>'Stitching Log'!F3402</f>
        <v>0</v>
      </c>
    </row>
    <row r="3403" spans="1:6">
      <c r="A3403" s="6">
        <f>'Stitching Log'!A3403</f>
        <v>0</v>
      </c>
      <c r="B3403">
        <f>'Stitching Log'!B3403</f>
        <v>0</v>
      </c>
      <c r="C3403">
        <f>'Stitching Log'!C3403</f>
        <v>0</v>
      </c>
      <c r="D3403">
        <f>'Stitching Log'!D3403</f>
        <v>0</v>
      </c>
      <c r="E3403">
        <f>'Stitching Log'!E3403</f>
        <v>0</v>
      </c>
      <c r="F3403">
        <f>'Stitching Log'!F3403</f>
        <v>0</v>
      </c>
    </row>
    <row r="3404" spans="1:6">
      <c r="A3404" s="6">
        <f>'Stitching Log'!A3404</f>
        <v>0</v>
      </c>
      <c r="B3404">
        <f>'Stitching Log'!B3404</f>
        <v>0</v>
      </c>
      <c r="C3404">
        <f>'Stitching Log'!C3404</f>
        <v>0</v>
      </c>
      <c r="D3404">
        <f>'Stitching Log'!D3404</f>
        <v>0</v>
      </c>
      <c r="E3404">
        <f>'Stitching Log'!E3404</f>
        <v>0</v>
      </c>
      <c r="F3404">
        <f>'Stitching Log'!F3404</f>
        <v>0</v>
      </c>
    </row>
    <row r="3405" spans="1:6">
      <c r="A3405" s="6">
        <f>'Stitching Log'!A3405</f>
        <v>0</v>
      </c>
      <c r="B3405">
        <f>'Stitching Log'!B3405</f>
        <v>0</v>
      </c>
      <c r="C3405">
        <f>'Stitching Log'!C3405</f>
        <v>0</v>
      </c>
      <c r="D3405">
        <f>'Stitching Log'!D3405</f>
        <v>0</v>
      </c>
      <c r="E3405">
        <f>'Stitching Log'!E3405</f>
        <v>0</v>
      </c>
      <c r="F3405">
        <f>'Stitching Log'!F3405</f>
        <v>0</v>
      </c>
    </row>
    <row r="3406" spans="1:6">
      <c r="A3406" s="6">
        <f>'Stitching Log'!A3406</f>
        <v>0</v>
      </c>
      <c r="B3406">
        <f>'Stitching Log'!B3406</f>
        <v>0</v>
      </c>
      <c r="C3406">
        <f>'Stitching Log'!C3406</f>
        <v>0</v>
      </c>
      <c r="D3406">
        <f>'Stitching Log'!D3406</f>
        <v>0</v>
      </c>
      <c r="E3406">
        <f>'Stitching Log'!E3406</f>
        <v>0</v>
      </c>
      <c r="F3406">
        <f>'Stitching Log'!F3406</f>
        <v>0</v>
      </c>
    </row>
    <row r="3407" spans="1:6">
      <c r="A3407" s="6">
        <f>'Stitching Log'!A3407</f>
        <v>0</v>
      </c>
      <c r="B3407">
        <f>'Stitching Log'!B3407</f>
        <v>0</v>
      </c>
      <c r="C3407">
        <f>'Stitching Log'!C3407</f>
        <v>0</v>
      </c>
      <c r="D3407">
        <f>'Stitching Log'!D3407</f>
        <v>0</v>
      </c>
      <c r="E3407">
        <f>'Stitching Log'!E3407</f>
        <v>0</v>
      </c>
      <c r="F3407">
        <f>'Stitching Log'!F3407</f>
        <v>0</v>
      </c>
    </row>
    <row r="3408" spans="1:6">
      <c r="A3408" s="6">
        <f>'Stitching Log'!A3408</f>
        <v>0</v>
      </c>
      <c r="B3408">
        <f>'Stitching Log'!B3408</f>
        <v>0</v>
      </c>
      <c r="C3408">
        <f>'Stitching Log'!C3408</f>
        <v>0</v>
      </c>
      <c r="D3408">
        <f>'Stitching Log'!D3408</f>
        <v>0</v>
      </c>
      <c r="E3408">
        <f>'Stitching Log'!E3408</f>
        <v>0</v>
      </c>
      <c r="F3408">
        <f>'Stitching Log'!F3408</f>
        <v>0</v>
      </c>
    </row>
    <row r="3409" spans="1:6">
      <c r="A3409" s="6">
        <f>'Stitching Log'!A3409</f>
        <v>0</v>
      </c>
      <c r="B3409">
        <f>'Stitching Log'!B3409</f>
        <v>0</v>
      </c>
      <c r="C3409">
        <f>'Stitching Log'!C3409</f>
        <v>0</v>
      </c>
      <c r="D3409">
        <f>'Stitching Log'!D3409</f>
        <v>0</v>
      </c>
      <c r="E3409">
        <f>'Stitching Log'!E3409</f>
        <v>0</v>
      </c>
      <c r="F3409">
        <f>'Stitching Log'!F3409</f>
        <v>0</v>
      </c>
    </row>
    <row r="3410" spans="1:6">
      <c r="A3410" s="6">
        <f>'Stitching Log'!A3410</f>
        <v>0</v>
      </c>
      <c r="B3410">
        <f>'Stitching Log'!B3410</f>
        <v>0</v>
      </c>
      <c r="C3410">
        <f>'Stitching Log'!C3410</f>
        <v>0</v>
      </c>
      <c r="D3410">
        <f>'Stitching Log'!D3410</f>
        <v>0</v>
      </c>
      <c r="E3410">
        <f>'Stitching Log'!E3410</f>
        <v>0</v>
      </c>
      <c r="F3410">
        <f>'Stitching Log'!F3410</f>
        <v>0</v>
      </c>
    </row>
    <row r="3411" spans="1:6">
      <c r="A3411" s="6">
        <f>'Stitching Log'!A3411</f>
        <v>0</v>
      </c>
      <c r="B3411">
        <f>'Stitching Log'!B3411</f>
        <v>0</v>
      </c>
      <c r="C3411">
        <f>'Stitching Log'!C3411</f>
        <v>0</v>
      </c>
      <c r="D3411">
        <f>'Stitching Log'!D3411</f>
        <v>0</v>
      </c>
      <c r="E3411">
        <f>'Stitching Log'!E3411</f>
        <v>0</v>
      </c>
      <c r="F3411">
        <f>'Stitching Log'!F3411</f>
        <v>0</v>
      </c>
    </row>
    <row r="3412" spans="1:6">
      <c r="A3412" s="6">
        <f>'Stitching Log'!A3412</f>
        <v>0</v>
      </c>
      <c r="B3412">
        <f>'Stitching Log'!B3412</f>
        <v>0</v>
      </c>
      <c r="C3412">
        <f>'Stitching Log'!C3412</f>
        <v>0</v>
      </c>
      <c r="D3412">
        <f>'Stitching Log'!D3412</f>
        <v>0</v>
      </c>
      <c r="E3412">
        <f>'Stitching Log'!E3412</f>
        <v>0</v>
      </c>
      <c r="F3412">
        <f>'Stitching Log'!F3412</f>
        <v>0</v>
      </c>
    </row>
    <row r="3413" spans="1:6">
      <c r="A3413" s="6">
        <f>'Stitching Log'!A3413</f>
        <v>0</v>
      </c>
      <c r="B3413">
        <f>'Stitching Log'!B3413</f>
        <v>0</v>
      </c>
      <c r="C3413">
        <f>'Stitching Log'!C3413</f>
        <v>0</v>
      </c>
      <c r="D3413">
        <f>'Stitching Log'!D3413</f>
        <v>0</v>
      </c>
      <c r="E3413">
        <f>'Stitching Log'!E3413</f>
        <v>0</v>
      </c>
      <c r="F3413">
        <f>'Stitching Log'!F3413</f>
        <v>0</v>
      </c>
    </row>
    <row r="3414" spans="1:6">
      <c r="A3414" s="6">
        <f>'Stitching Log'!A3414</f>
        <v>0</v>
      </c>
      <c r="B3414">
        <f>'Stitching Log'!B3414</f>
        <v>0</v>
      </c>
      <c r="C3414">
        <f>'Stitching Log'!C3414</f>
        <v>0</v>
      </c>
      <c r="D3414">
        <f>'Stitching Log'!D3414</f>
        <v>0</v>
      </c>
      <c r="E3414">
        <f>'Stitching Log'!E3414</f>
        <v>0</v>
      </c>
      <c r="F3414">
        <f>'Stitching Log'!F3414</f>
        <v>0</v>
      </c>
    </row>
    <row r="3415" spans="1:6">
      <c r="A3415" s="6">
        <f>'Stitching Log'!A3415</f>
        <v>0</v>
      </c>
      <c r="B3415">
        <f>'Stitching Log'!B3415</f>
        <v>0</v>
      </c>
      <c r="C3415">
        <f>'Stitching Log'!C3415</f>
        <v>0</v>
      </c>
      <c r="D3415">
        <f>'Stitching Log'!D3415</f>
        <v>0</v>
      </c>
      <c r="E3415">
        <f>'Stitching Log'!E3415</f>
        <v>0</v>
      </c>
      <c r="F3415">
        <f>'Stitching Log'!F3415</f>
        <v>0</v>
      </c>
    </row>
    <row r="3416" spans="1:6">
      <c r="A3416" s="6">
        <f>'Stitching Log'!A3416</f>
        <v>0</v>
      </c>
      <c r="B3416">
        <f>'Stitching Log'!B3416</f>
        <v>0</v>
      </c>
      <c r="C3416">
        <f>'Stitching Log'!C3416</f>
        <v>0</v>
      </c>
      <c r="D3416">
        <f>'Stitching Log'!D3416</f>
        <v>0</v>
      </c>
      <c r="E3416">
        <f>'Stitching Log'!E3416</f>
        <v>0</v>
      </c>
      <c r="F3416">
        <f>'Stitching Log'!F3416</f>
        <v>0</v>
      </c>
    </row>
    <row r="3417" spans="1:6">
      <c r="A3417" s="6">
        <f>'Stitching Log'!A3417</f>
        <v>0</v>
      </c>
      <c r="B3417">
        <f>'Stitching Log'!B3417</f>
        <v>0</v>
      </c>
      <c r="C3417">
        <f>'Stitching Log'!C3417</f>
        <v>0</v>
      </c>
      <c r="D3417">
        <f>'Stitching Log'!D3417</f>
        <v>0</v>
      </c>
      <c r="E3417">
        <f>'Stitching Log'!E3417</f>
        <v>0</v>
      </c>
      <c r="F3417">
        <f>'Stitching Log'!F3417</f>
        <v>0</v>
      </c>
    </row>
    <row r="3418" spans="1:6">
      <c r="A3418" s="6">
        <f>'Stitching Log'!A3418</f>
        <v>0</v>
      </c>
      <c r="B3418">
        <f>'Stitching Log'!B3418</f>
        <v>0</v>
      </c>
      <c r="C3418">
        <f>'Stitching Log'!C3418</f>
        <v>0</v>
      </c>
      <c r="D3418">
        <f>'Stitching Log'!D3418</f>
        <v>0</v>
      </c>
      <c r="E3418">
        <f>'Stitching Log'!E3418</f>
        <v>0</v>
      </c>
      <c r="F3418">
        <f>'Stitching Log'!F3418</f>
        <v>0</v>
      </c>
    </row>
    <row r="3419" spans="1:6">
      <c r="A3419" s="6">
        <f>'Stitching Log'!A3419</f>
        <v>0</v>
      </c>
      <c r="B3419">
        <f>'Stitching Log'!B3419</f>
        <v>0</v>
      </c>
      <c r="C3419">
        <f>'Stitching Log'!C3419</f>
        <v>0</v>
      </c>
      <c r="D3419">
        <f>'Stitching Log'!D3419</f>
        <v>0</v>
      </c>
      <c r="E3419">
        <f>'Stitching Log'!E3419</f>
        <v>0</v>
      </c>
      <c r="F3419">
        <f>'Stitching Log'!F3419</f>
        <v>0</v>
      </c>
    </row>
    <row r="3420" spans="1:6">
      <c r="A3420" s="6">
        <f>'Stitching Log'!A3420</f>
        <v>0</v>
      </c>
      <c r="B3420">
        <f>'Stitching Log'!B3420</f>
        <v>0</v>
      </c>
      <c r="C3420">
        <f>'Stitching Log'!C3420</f>
        <v>0</v>
      </c>
      <c r="D3420">
        <f>'Stitching Log'!D3420</f>
        <v>0</v>
      </c>
      <c r="E3420">
        <f>'Stitching Log'!E3420</f>
        <v>0</v>
      </c>
      <c r="F3420">
        <f>'Stitching Log'!F3420</f>
        <v>0</v>
      </c>
    </row>
    <row r="3421" spans="1:6">
      <c r="A3421" s="6">
        <f>'Stitching Log'!A3421</f>
        <v>0</v>
      </c>
      <c r="B3421">
        <f>'Stitching Log'!B3421</f>
        <v>0</v>
      </c>
      <c r="C3421">
        <f>'Stitching Log'!C3421</f>
        <v>0</v>
      </c>
      <c r="D3421">
        <f>'Stitching Log'!D3421</f>
        <v>0</v>
      </c>
      <c r="E3421">
        <f>'Stitching Log'!E3421</f>
        <v>0</v>
      </c>
      <c r="F3421">
        <f>'Stitching Log'!F3421</f>
        <v>0</v>
      </c>
    </row>
    <row r="3422" spans="1:6">
      <c r="A3422" s="6">
        <f>'Stitching Log'!A3422</f>
        <v>0</v>
      </c>
      <c r="B3422">
        <f>'Stitching Log'!B3422</f>
        <v>0</v>
      </c>
      <c r="C3422">
        <f>'Stitching Log'!C3422</f>
        <v>0</v>
      </c>
      <c r="D3422">
        <f>'Stitching Log'!D3422</f>
        <v>0</v>
      </c>
      <c r="E3422">
        <f>'Stitching Log'!E3422</f>
        <v>0</v>
      </c>
      <c r="F3422">
        <f>'Stitching Log'!F3422</f>
        <v>0</v>
      </c>
    </row>
    <row r="3423" spans="1:6">
      <c r="A3423" s="6">
        <f>'Stitching Log'!A3423</f>
        <v>0</v>
      </c>
      <c r="B3423">
        <f>'Stitching Log'!B3423</f>
        <v>0</v>
      </c>
      <c r="C3423">
        <f>'Stitching Log'!C3423</f>
        <v>0</v>
      </c>
      <c r="D3423">
        <f>'Stitching Log'!D3423</f>
        <v>0</v>
      </c>
      <c r="E3423">
        <f>'Stitching Log'!E3423</f>
        <v>0</v>
      </c>
      <c r="F3423">
        <f>'Stitching Log'!F3423</f>
        <v>0</v>
      </c>
    </row>
    <row r="3424" spans="1:6">
      <c r="A3424" s="6">
        <f>'Stitching Log'!A3424</f>
        <v>0</v>
      </c>
      <c r="B3424">
        <f>'Stitching Log'!B3424</f>
        <v>0</v>
      </c>
      <c r="C3424">
        <f>'Stitching Log'!C3424</f>
        <v>0</v>
      </c>
      <c r="D3424">
        <f>'Stitching Log'!D3424</f>
        <v>0</v>
      </c>
      <c r="E3424">
        <f>'Stitching Log'!E3424</f>
        <v>0</v>
      </c>
      <c r="F3424">
        <f>'Stitching Log'!F3424</f>
        <v>0</v>
      </c>
    </row>
    <row r="3425" spans="1:6">
      <c r="A3425" s="6">
        <f>'Stitching Log'!A3425</f>
        <v>0</v>
      </c>
      <c r="B3425">
        <f>'Stitching Log'!B3425</f>
        <v>0</v>
      </c>
      <c r="C3425">
        <f>'Stitching Log'!C3425</f>
        <v>0</v>
      </c>
      <c r="D3425">
        <f>'Stitching Log'!D3425</f>
        <v>0</v>
      </c>
      <c r="E3425">
        <f>'Stitching Log'!E3425</f>
        <v>0</v>
      </c>
      <c r="F3425">
        <f>'Stitching Log'!F3425</f>
        <v>0</v>
      </c>
    </row>
    <row r="3426" spans="1:6">
      <c r="A3426" s="6">
        <f>'Stitching Log'!A3426</f>
        <v>0</v>
      </c>
      <c r="B3426">
        <f>'Stitching Log'!B3426</f>
        <v>0</v>
      </c>
      <c r="C3426">
        <f>'Stitching Log'!C3426</f>
        <v>0</v>
      </c>
      <c r="D3426">
        <f>'Stitching Log'!D3426</f>
        <v>0</v>
      </c>
      <c r="E3426">
        <f>'Stitching Log'!E3426</f>
        <v>0</v>
      </c>
      <c r="F3426">
        <f>'Stitching Log'!F3426</f>
        <v>0</v>
      </c>
    </row>
    <row r="3427" spans="1:6">
      <c r="A3427" s="6">
        <f>'Stitching Log'!A3427</f>
        <v>0</v>
      </c>
      <c r="B3427">
        <f>'Stitching Log'!B3427</f>
        <v>0</v>
      </c>
      <c r="C3427">
        <f>'Stitching Log'!C3427</f>
        <v>0</v>
      </c>
      <c r="D3427">
        <f>'Stitching Log'!D3427</f>
        <v>0</v>
      </c>
      <c r="E3427">
        <f>'Stitching Log'!E3427</f>
        <v>0</v>
      </c>
      <c r="F3427">
        <f>'Stitching Log'!F3427</f>
        <v>0</v>
      </c>
    </row>
    <row r="3428" spans="1:6">
      <c r="A3428" s="6">
        <f>'Stitching Log'!A3428</f>
        <v>0</v>
      </c>
      <c r="B3428">
        <f>'Stitching Log'!B3428</f>
        <v>0</v>
      </c>
      <c r="C3428">
        <f>'Stitching Log'!C3428</f>
        <v>0</v>
      </c>
      <c r="D3428">
        <f>'Stitching Log'!D3428</f>
        <v>0</v>
      </c>
      <c r="E3428">
        <f>'Stitching Log'!E3428</f>
        <v>0</v>
      </c>
      <c r="F3428">
        <f>'Stitching Log'!F3428</f>
        <v>0</v>
      </c>
    </row>
    <row r="3429" spans="1:6">
      <c r="A3429" s="6">
        <f>'Stitching Log'!A3429</f>
        <v>0</v>
      </c>
      <c r="B3429">
        <f>'Stitching Log'!B3429</f>
        <v>0</v>
      </c>
      <c r="C3429">
        <f>'Stitching Log'!C3429</f>
        <v>0</v>
      </c>
      <c r="D3429">
        <f>'Stitching Log'!D3429</f>
        <v>0</v>
      </c>
      <c r="E3429">
        <f>'Stitching Log'!E3429</f>
        <v>0</v>
      </c>
      <c r="F3429">
        <f>'Stitching Log'!F3429</f>
        <v>0</v>
      </c>
    </row>
    <row r="3430" spans="1:6">
      <c r="A3430" s="6">
        <f>'Stitching Log'!A3430</f>
        <v>0</v>
      </c>
      <c r="B3430">
        <f>'Stitching Log'!B3430</f>
        <v>0</v>
      </c>
      <c r="C3430">
        <f>'Stitching Log'!C3430</f>
        <v>0</v>
      </c>
      <c r="D3430">
        <f>'Stitching Log'!D3430</f>
        <v>0</v>
      </c>
      <c r="E3430">
        <f>'Stitching Log'!E3430</f>
        <v>0</v>
      </c>
      <c r="F3430">
        <f>'Stitching Log'!F3430</f>
        <v>0</v>
      </c>
    </row>
    <row r="3431" spans="1:6">
      <c r="A3431" s="6">
        <f>'Stitching Log'!A3431</f>
        <v>0</v>
      </c>
      <c r="B3431">
        <f>'Stitching Log'!B3431</f>
        <v>0</v>
      </c>
      <c r="C3431">
        <f>'Stitching Log'!C3431</f>
        <v>0</v>
      </c>
      <c r="D3431">
        <f>'Stitching Log'!D3431</f>
        <v>0</v>
      </c>
      <c r="E3431">
        <f>'Stitching Log'!E3431</f>
        <v>0</v>
      </c>
      <c r="F3431">
        <f>'Stitching Log'!F3431</f>
        <v>0</v>
      </c>
    </row>
    <row r="3432" spans="1:6">
      <c r="A3432" s="6">
        <f>'Stitching Log'!A3432</f>
        <v>0</v>
      </c>
      <c r="B3432">
        <f>'Stitching Log'!B3432</f>
        <v>0</v>
      </c>
      <c r="C3432">
        <f>'Stitching Log'!C3432</f>
        <v>0</v>
      </c>
      <c r="D3432">
        <f>'Stitching Log'!D3432</f>
        <v>0</v>
      </c>
      <c r="E3432">
        <f>'Stitching Log'!E3432</f>
        <v>0</v>
      </c>
      <c r="F3432">
        <f>'Stitching Log'!F3432</f>
        <v>0</v>
      </c>
    </row>
    <row r="3433" spans="1:6">
      <c r="A3433" s="6">
        <f>'Stitching Log'!A3433</f>
        <v>0</v>
      </c>
      <c r="B3433">
        <f>'Stitching Log'!B3433</f>
        <v>0</v>
      </c>
      <c r="C3433">
        <f>'Stitching Log'!C3433</f>
        <v>0</v>
      </c>
      <c r="D3433">
        <f>'Stitching Log'!D3433</f>
        <v>0</v>
      </c>
      <c r="E3433">
        <f>'Stitching Log'!E3433</f>
        <v>0</v>
      </c>
      <c r="F3433">
        <f>'Stitching Log'!F3433</f>
        <v>0</v>
      </c>
    </row>
    <row r="3434" spans="1:6">
      <c r="A3434" s="6">
        <f>'Stitching Log'!A3434</f>
        <v>0</v>
      </c>
      <c r="B3434">
        <f>'Stitching Log'!B3434</f>
        <v>0</v>
      </c>
      <c r="C3434">
        <f>'Stitching Log'!C3434</f>
        <v>0</v>
      </c>
      <c r="D3434">
        <f>'Stitching Log'!D3434</f>
        <v>0</v>
      </c>
      <c r="E3434">
        <f>'Stitching Log'!E3434</f>
        <v>0</v>
      </c>
      <c r="F3434">
        <f>'Stitching Log'!F3434</f>
        <v>0</v>
      </c>
    </row>
    <row r="3435" spans="1:6">
      <c r="A3435" s="6">
        <f>'Stitching Log'!A3435</f>
        <v>0</v>
      </c>
      <c r="B3435">
        <f>'Stitching Log'!B3435</f>
        <v>0</v>
      </c>
      <c r="C3435">
        <f>'Stitching Log'!C3435</f>
        <v>0</v>
      </c>
      <c r="D3435">
        <f>'Stitching Log'!D3435</f>
        <v>0</v>
      </c>
      <c r="E3435">
        <f>'Stitching Log'!E3435</f>
        <v>0</v>
      </c>
      <c r="F3435">
        <f>'Stitching Log'!F3435</f>
        <v>0</v>
      </c>
    </row>
    <row r="3436" spans="1:6">
      <c r="A3436" s="6">
        <f>'Stitching Log'!A3436</f>
        <v>0</v>
      </c>
      <c r="B3436">
        <f>'Stitching Log'!B3436</f>
        <v>0</v>
      </c>
      <c r="C3436">
        <f>'Stitching Log'!C3436</f>
        <v>0</v>
      </c>
      <c r="D3436">
        <f>'Stitching Log'!D3436</f>
        <v>0</v>
      </c>
      <c r="E3436">
        <f>'Stitching Log'!E3436</f>
        <v>0</v>
      </c>
      <c r="F3436">
        <f>'Stitching Log'!F3436</f>
        <v>0</v>
      </c>
    </row>
    <row r="3437" spans="1:6">
      <c r="A3437" s="6">
        <f>'Stitching Log'!A3437</f>
        <v>0</v>
      </c>
      <c r="B3437">
        <f>'Stitching Log'!B3437</f>
        <v>0</v>
      </c>
      <c r="C3437">
        <f>'Stitching Log'!C3437</f>
        <v>0</v>
      </c>
      <c r="D3437">
        <f>'Stitching Log'!D3437</f>
        <v>0</v>
      </c>
      <c r="E3437">
        <f>'Stitching Log'!E3437</f>
        <v>0</v>
      </c>
      <c r="F3437">
        <f>'Stitching Log'!F3437</f>
        <v>0</v>
      </c>
    </row>
    <row r="3438" spans="1:6">
      <c r="A3438" s="6">
        <f>'Stitching Log'!A3438</f>
        <v>0</v>
      </c>
      <c r="B3438">
        <f>'Stitching Log'!B3438</f>
        <v>0</v>
      </c>
      <c r="C3438">
        <f>'Stitching Log'!C3438</f>
        <v>0</v>
      </c>
      <c r="D3438">
        <f>'Stitching Log'!D3438</f>
        <v>0</v>
      </c>
      <c r="E3438">
        <f>'Stitching Log'!E3438</f>
        <v>0</v>
      </c>
      <c r="F3438">
        <f>'Stitching Log'!F3438</f>
        <v>0</v>
      </c>
    </row>
    <row r="3439" spans="1:6">
      <c r="A3439" s="6">
        <f>'Stitching Log'!A3439</f>
        <v>0</v>
      </c>
      <c r="B3439">
        <f>'Stitching Log'!B3439</f>
        <v>0</v>
      </c>
      <c r="C3439">
        <f>'Stitching Log'!C3439</f>
        <v>0</v>
      </c>
      <c r="D3439">
        <f>'Stitching Log'!D3439</f>
        <v>0</v>
      </c>
      <c r="E3439">
        <f>'Stitching Log'!E3439</f>
        <v>0</v>
      </c>
      <c r="F3439">
        <f>'Stitching Log'!F3439</f>
        <v>0</v>
      </c>
    </row>
    <row r="3440" spans="1:6">
      <c r="A3440" s="6">
        <f>'Stitching Log'!A3440</f>
        <v>0</v>
      </c>
      <c r="B3440">
        <f>'Stitching Log'!B3440</f>
        <v>0</v>
      </c>
      <c r="C3440">
        <f>'Stitching Log'!C3440</f>
        <v>0</v>
      </c>
      <c r="D3440">
        <f>'Stitching Log'!D3440</f>
        <v>0</v>
      </c>
      <c r="E3440">
        <f>'Stitching Log'!E3440</f>
        <v>0</v>
      </c>
      <c r="F3440">
        <f>'Stitching Log'!F3440</f>
        <v>0</v>
      </c>
    </row>
    <row r="3441" spans="1:6">
      <c r="A3441" s="6">
        <f>'Stitching Log'!A3441</f>
        <v>0</v>
      </c>
      <c r="B3441">
        <f>'Stitching Log'!B3441</f>
        <v>0</v>
      </c>
      <c r="C3441">
        <f>'Stitching Log'!C3441</f>
        <v>0</v>
      </c>
      <c r="D3441">
        <f>'Stitching Log'!D3441</f>
        <v>0</v>
      </c>
      <c r="E3441">
        <f>'Stitching Log'!E3441</f>
        <v>0</v>
      </c>
      <c r="F3441">
        <f>'Stitching Log'!F3441</f>
        <v>0</v>
      </c>
    </row>
    <row r="3442" spans="1:6">
      <c r="A3442" s="6">
        <f>'Stitching Log'!A3442</f>
        <v>0</v>
      </c>
      <c r="B3442">
        <f>'Stitching Log'!B3442</f>
        <v>0</v>
      </c>
      <c r="C3442">
        <f>'Stitching Log'!C3442</f>
        <v>0</v>
      </c>
      <c r="D3442">
        <f>'Stitching Log'!D3442</f>
        <v>0</v>
      </c>
      <c r="E3442">
        <f>'Stitching Log'!E3442</f>
        <v>0</v>
      </c>
      <c r="F3442">
        <f>'Stitching Log'!F3442</f>
        <v>0</v>
      </c>
    </row>
    <row r="3443" spans="1:6">
      <c r="A3443" s="6">
        <f>'Stitching Log'!A3443</f>
        <v>0</v>
      </c>
      <c r="B3443">
        <f>'Stitching Log'!B3443</f>
        <v>0</v>
      </c>
      <c r="C3443">
        <f>'Stitching Log'!C3443</f>
        <v>0</v>
      </c>
      <c r="D3443">
        <f>'Stitching Log'!D3443</f>
        <v>0</v>
      </c>
      <c r="E3443">
        <f>'Stitching Log'!E3443</f>
        <v>0</v>
      </c>
      <c r="F3443">
        <f>'Stitching Log'!F3443</f>
        <v>0</v>
      </c>
    </row>
    <row r="3444" spans="1:6">
      <c r="A3444" s="6">
        <f>'Stitching Log'!A3444</f>
        <v>0</v>
      </c>
      <c r="B3444">
        <f>'Stitching Log'!B3444</f>
        <v>0</v>
      </c>
      <c r="C3444">
        <f>'Stitching Log'!C3444</f>
        <v>0</v>
      </c>
      <c r="D3444">
        <f>'Stitching Log'!D3444</f>
        <v>0</v>
      </c>
      <c r="E3444">
        <f>'Stitching Log'!E3444</f>
        <v>0</v>
      </c>
      <c r="F3444">
        <f>'Stitching Log'!F3444</f>
        <v>0</v>
      </c>
    </row>
    <row r="3445" spans="1:6">
      <c r="A3445" s="6">
        <f>'Stitching Log'!A3445</f>
        <v>0</v>
      </c>
      <c r="B3445">
        <f>'Stitching Log'!B3445</f>
        <v>0</v>
      </c>
      <c r="C3445">
        <f>'Stitching Log'!C3445</f>
        <v>0</v>
      </c>
      <c r="D3445">
        <f>'Stitching Log'!D3445</f>
        <v>0</v>
      </c>
      <c r="E3445">
        <f>'Stitching Log'!E3445</f>
        <v>0</v>
      </c>
      <c r="F3445">
        <f>'Stitching Log'!F3445</f>
        <v>0</v>
      </c>
    </row>
    <row r="3446" spans="1:6">
      <c r="A3446" s="6">
        <f>'Stitching Log'!A3446</f>
        <v>0</v>
      </c>
      <c r="B3446">
        <f>'Stitching Log'!B3446</f>
        <v>0</v>
      </c>
      <c r="C3446">
        <f>'Stitching Log'!C3446</f>
        <v>0</v>
      </c>
      <c r="D3446">
        <f>'Stitching Log'!D3446</f>
        <v>0</v>
      </c>
      <c r="E3446">
        <f>'Stitching Log'!E3446</f>
        <v>0</v>
      </c>
      <c r="F3446">
        <f>'Stitching Log'!F3446</f>
        <v>0</v>
      </c>
    </row>
    <row r="3447" spans="1:6">
      <c r="A3447" s="6">
        <f>'Stitching Log'!A3447</f>
        <v>0</v>
      </c>
      <c r="B3447">
        <f>'Stitching Log'!B3447</f>
        <v>0</v>
      </c>
      <c r="C3447">
        <f>'Stitching Log'!C3447</f>
        <v>0</v>
      </c>
      <c r="D3447">
        <f>'Stitching Log'!D3447</f>
        <v>0</v>
      </c>
      <c r="E3447">
        <f>'Stitching Log'!E3447</f>
        <v>0</v>
      </c>
      <c r="F3447">
        <f>'Stitching Log'!F3447</f>
        <v>0</v>
      </c>
    </row>
    <row r="3448" spans="1:6">
      <c r="A3448" s="6">
        <f>'Stitching Log'!A3448</f>
        <v>0</v>
      </c>
      <c r="B3448">
        <f>'Stitching Log'!B3448</f>
        <v>0</v>
      </c>
      <c r="C3448">
        <f>'Stitching Log'!C3448</f>
        <v>0</v>
      </c>
      <c r="D3448">
        <f>'Stitching Log'!D3448</f>
        <v>0</v>
      </c>
      <c r="E3448">
        <f>'Stitching Log'!E3448</f>
        <v>0</v>
      </c>
      <c r="F3448">
        <f>'Stitching Log'!F3448</f>
        <v>0</v>
      </c>
    </row>
    <row r="3449" spans="1:6">
      <c r="A3449" s="6">
        <f>'Stitching Log'!A3449</f>
        <v>0</v>
      </c>
      <c r="B3449">
        <f>'Stitching Log'!B3449</f>
        <v>0</v>
      </c>
      <c r="C3449">
        <f>'Stitching Log'!C3449</f>
        <v>0</v>
      </c>
      <c r="D3449">
        <f>'Stitching Log'!D3449</f>
        <v>0</v>
      </c>
      <c r="E3449">
        <f>'Stitching Log'!E3449</f>
        <v>0</v>
      </c>
      <c r="F3449">
        <f>'Stitching Log'!F3449</f>
        <v>0</v>
      </c>
    </row>
    <row r="3450" spans="1:6">
      <c r="A3450" s="6">
        <f>'Stitching Log'!A3450</f>
        <v>0</v>
      </c>
      <c r="B3450">
        <f>'Stitching Log'!B3450</f>
        <v>0</v>
      </c>
      <c r="C3450">
        <f>'Stitching Log'!C3450</f>
        <v>0</v>
      </c>
      <c r="D3450">
        <f>'Stitching Log'!D3450</f>
        <v>0</v>
      </c>
      <c r="E3450">
        <f>'Stitching Log'!E3450</f>
        <v>0</v>
      </c>
      <c r="F3450">
        <f>'Stitching Log'!F3450</f>
        <v>0</v>
      </c>
    </row>
    <row r="3451" spans="1:6">
      <c r="A3451" s="6">
        <f>'Stitching Log'!A3451</f>
        <v>0</v>
      </c>
      <c r="B3451">
        <f>'Stitching Log'!B3451</f>
        <v>0</v>
      </c>
      <c r="C3451">
        <f>'Stitching Log'!C3451</f>
        <v>0</v>
      </c>
      <c r="D3451">
        <f>'Stitching Log'!D3451</f>
        <v>0</v>
      </c>
      <c r="E3451">
        <f>'Stitching Log'!E3451</f>
        <v>0</v>
      </c>
      <c r="F3451">
        <f>'Stitching Log'!F3451</f>
        <v>0</v>
      </c>
    </row>
    <row r="3452" spans="1:6">
      <c r="A3452" s="6">
        <f>'Stitching Log'!A3452</f>
        <v>0</v>
      </c>
      <c r="B3452">
        <f>'Stitching Log'!B3452</f>
        <v>0</v>
      </c>
      <c r="C3452">
        <f>'Stitching Log'!C3452</f>
        <v>0</v>
      </c>
      <c r="D3452">
        <f>'Stitching Log'!D3452</f>
        <v>0</v>
      </c>
      <c r="E3452">
        <f>'Stitching Log'!E3452</f>
        <v>0</v>
      </c>
      <c r="F3452">
        <f>'Stitching Log'!F3452</f>
        <v>0</v>
      </c>
    </row>
    <row r="3453" spans="1:6">
      <c r="A3453" s="6">
        <f>'Stitching Log'!A3453</f>
        <v>0</v>
      </c>
      <c r="B3453">
        <f>'Stitching Log'!B3453</f>
        <v>0</v>
      </c>
      <c r="C3453">
        <f>'Stitching Log'!C3453</f>
        <v>0</v>
      </c>
      <c r="D3453">
        <f>'Stitching Log'!D3453</f>
        <v>0</v>
      </c>
      <c r="E3453">
        <f>'Stitching Log'!E3453</f>
        <v>0</v>
      </c>
      <c r="F3453">
        <f>'Stitching Log'!F3453</f>
        <v>0</v>
      </c>
    </row>
    <row r="3454" spans="1:6">
      <c r="A3454" s="6">
        <f>'Stitching Log'!A3454</f>
        <v>0</v>
      </c>
      <c r="B3454">
        <f>'Stitching Log'!B3454</f>
        <v>0</v>
      </c>
      <c r="C3454">
        <f>'Stitching Log'!C3454</f>
        <v>0</v>
      </c>
      <c r="D3454">
        <f>'Stitching Log'!D3454</f>
        <v>0</v>
      </c>
      <c r="E3454">
        <f>'Stitching Log'!E3454</f>
        <v>0</v>
      </c>
      <c r="F3454">
        <f>'Stitching Log'!F3454</f>
        <v>0</v>
      </c>
    </row>
    <row r="3455" spans="1:6">
      <c r="A3455" s="6">
        <f>'Stitching Log'!A3455</f>
        <v>0</v>
      </c>
      <c r="B3455">
        <f>'Stitching Log'!B3455</f>
        <v>0</v>
      </c>
      <c r="C3455">
        <f>'Stitching Log'!C3455</f>
        <v>0</v>
      </c>
      <c r="D3455">
        <f>'Stitching Log'!D3455</f>
        <v>0</v>
      </c>
      <c r="E3455">
        <f>'Stitching Log'!E3455</f>
        <v>0</v>
      </c>
      <c r="F3455">
        <f>'Stitching Log'!F3455</f>
        <v>0</v>
      </c>
    </row>
    <row r="3456" spans="1:6">
      <c r="A3456" s="6">
        <f>'Stitching Log'!A3456</f>
        <v>0</v>
      </c>
      <c r="B3456">
        <f>'Stitching Log'!B3456</f>
        <v>0</v>
      </c>
      <c r="C3456">
        <f>'Stitching Log'!C3456</f>
        <v>0</v>
      </c>
      <c r="D3456">
        <f>'Stitching Log'!D3456</f>
        <v>0</v>
      </c>
      <c r="E3456">
        <f>'Stitching Log'!E3456</f>
        <v>0</v>
      </c>
      <c r="F3456">
        <f>'Stitching Log'!F3456</f>
        <v>0</v>
      </c>
    </row>
    <row r="3457" spans="1:6">
      <c r="A3457" s="6">
        <f>'Stitching Log'!A3457</f>
        <v>0</v>
      </c>
      <c r="B3457">
        <f>'Stitching Log'!B3457</f>
        <v>0</v>
      </c>
      <c r="C3457">
        <f>'Stitching Log'!C3457</f>
        <v>0</v>
      </c>
      <c r="D3457">
        <f>'Stitching Log'!D3457</f>
        <v>0</v>
      </c>
      <c r="E3457">
        <f>'Stitching Log'!E3457</f>
        <v>0</v>
      </c>
      <c r="F3457">
        <f>'Stitching Log'!F3457</f>
        <v>0</v>
      </c>
    </row>
    <row r="3458" spans="1:6">
      <c r="A3458" s="6">
        <f>'Stitching Log'!A3458</f>
        <v>0</v>
      </c>
      <c r="B3458">
        <f>'Stitching Log'!B3458</f>
        <v>0</v>
      </c>
      <c r="C3458">
        <f>'Stitching Log'!C3458</f>
        <v>0</v>
      </c>
      <c r="D3458">
        <f>'Stitching Log'!D3458</f>
        <v>0</v>
      </c>
      <c r="E3458">
        <f>'Stitching Log'!E3458</f>
        <v>0</v>
      </c>
      <c r="F3458">
        <f>'Stitching Log'!F3458</f>
        <v>0</v>
      </c>
    </row>
    <row r="3459" spans="1:6">
      <c r="A3459" s="6">
        <f>'Stitching Log'!A3459</f>
        <v>0</v>
      </c>
      <c r="B3459">
        <f>'Stitching Log'!B3459</f>
        <v>0</v>
      </c>
      <c r="C3459">
        <f>'Stitching Log'!C3459</f>
        <v>0</v>
      </c>
      <c r="D3459">
        <f>'Stitching Log'!D3459</f>
        <v>0</v>
      </c>
      <c r="E3459">
        <f>'Stitching Log'!E3459</f>
        <v>0</v>
      </c>
      <c r="F3459">
        <f>'Stitching Log'!F3459</f>
        <v>0</v>
      </c>
    </row>
    <row r="3460" spans="1:6">
      <c r="A3460" s="6">
        <f>'Stitching Log'!A3460</f>
        <v>0</v>
      </c>
      <c r="B3460">
        <f>'Stitching Log'!B3460</f>
        <v>0</v>
      </c>
      <c r="C3460">
        <f>'Stitching Log'!C3460</f>
        <v>0</v>
      </c>
      <c r="D3460">
        <f>'Stitching Log'!D3460</f>
        <v>0</v>
      </c>
      <c r="E3460">
        <f>'Stitching Log'!E3460</f>
        <v>0</v>
      </c>
      <c r="F3460">
        <f>'Stitching Log'!F3460</f>
        <v>0</v>
      </c>
    </row>
    <row r="3461" spans="1:6">
      <c r="A3461" s="6">
        <f>'Stitching Log'!A3461</f>
        <v>0</v>
      </c>
      <c r="B3461">
        <f>'Stitching Log'!B3461</f>
        <v>0</v>
      </c>
      <c r="C3461">
        <f>'Stitching Log'!C3461</f>
        <v>0</v>
      </c>
      <c r="D3461">
        <f>'Stitching Log'!D3461</f>
        <v>0</v>
      </c>
      <c r="E3461">
        <f>'Stitching Log'!E3461</f>
        <v>0</v>
      </c>
      <c r="F3461">
        <f>'Stitching Log'!F3461</f>
        <v>0</v>
      </c>
    </row>
    <row r="3462" spans="1:6">
      <c r="A3462" s="6">
        <f>'Stitching Log'!A3462</f>
        <v>0</v>
      </c>
      <c r="B3462">
        <f>'Stitching Log'!B3462</f>
        <v>0</v>
      </c>
      <c r="C3462">
        <f>'Stitching Log'!C3462</f>
        <v>0</v>
      </c>
      <c r="D3462">
        <f>'Stitching Log'!D3462</f>
        <v>0</v>
      </c>
      <c r="E3462">
        <f>'Stitching Log'!E3462</f>
        <v>0</v>
      </c>
      <c r="F3462">
        <f>'Stitching Log'!F3462</f>
        <v>0</v>
      </c>
    </row>
    <row r="3463" spans="1:6">
      <c r="A3463" s="6">
        <f>'Stitching Log'!A3463</f>
        <v>0</v>
      </c>
      <c r="B3463">
        <f>'Stitching Log'!B3463</f>
        <v>0</v>
      </c>
      <c r="C3463">
        <f>'Stitching Log'!C3463</f>
        <v>0</v>
      </c>
      <c r="D3463">
        <f>'Stitching Log'!D3463</f>
        <v>0</v>
      </c>
      <c r="E3463">
        <f>'Stitching Log'!E3463</f>
        <v>0</v>
      </c>
      <c r="F3463">
        <f>'Stitching Log'!F3463</f>
        <v>0</v>
      </c>
    </row>
    <row r="3464" spans="1:6">
      <c r="A3464" s="6">
        <f>'Stitching Log'!A3464</f>
        <v>0</v>
      </c>
      <c r="B3464">
        <f>'Stitching Log'!B3464</f>
        <v>0</v>
      </c>
      <c r="C3464">
        <f>'Stitching Log'!C3464</f>
        <v>0</v>
      </c>
      <c r="D3464">
        <f>'Stitching Log'!D3464</f>
        <v>0</v>
      </c>
      <c r="E3464">
        <f>'Stitching Log'!E3464</f>
        <v>0</v>
      </c>
      <c r="F3464">
        <f>'Stitching Log'!F3464</f>
        <v>0</v>
      </c>
    </row>
    <row r="3465" spans="1:6">
      <c r="A3465" s="6">
        <f>'Stitching Log'!A3465</f>
        <v>0</v>
      </c>
      <c r="B3465">
        <f>'Stitching Log'!B3465</f>
        <v>0</v>
      </c>
      <c r="C3465">
        <f>'Stitching Log'!C3465</f>
        <v>0</v>
      </c>
      <c r="D3465">
        <f>'Stitching Log'!D3465</f>
        <v>0</v>
      </c>
      <c r="E3465">
        <f>'Stitching Log'!E3465</f>
        <v>0</v>
      </c>
      <c r="F3465">
        <f>'Stitching Log'!F3465</f>
        <v>0</v>
      </c>
    </row>
    <row r="3466" spans="1:6">
      <c r="A3466" s="6">
        <f>'Stitching Log'!A3466</f>
        <v>0</v>
      </c>
      <c r="B3466">
        <f>'Stitching Log'!B3466</f>
        <v>0</v>
      </c>
      <c r="C3466">
        <f>'Stitching Log'!C3466</f>
        <v>0</v>
      </c>
      <c r="D3466">
        <f>'Stitching Log'!D3466</f>
        <v>0</v>
      </c>
      <c r="E3466">
        <f>'Stitching Log'!E3466</f>
        <v>0</v>
      </c>
      <c r="F3466">
        <f>'Stitching Log'!F3466</f>
        <v>0</v>
      </c>
    </row>
    <row r="3467" spans="1:6">
      <c r="A3467" s="6">
        <f>'Stitching Log'!A3467</f>
        <v>0</v>
      </c>
      <c r="B3467">
        <f>'Stitching Log'!B3467</f>
        <v>0</v>
      </c>
      <c r="C3467">
        <f>'Stitching Log'!C3467</f>
        <v>0</v>
      </c>
      <c r="D3467">
        <f>'Stitching Log'!D3467</f>
        <v>0</v>
      </c>
      <c r="E3467">
        <f>'Stitching Log'!E3467</f>
        <v>0</v>
      </c>
      <c r="F3467">
        <f>'Stitching Log'!F3467</f>
        <v>0</v>
      </c>
    </row>
    <row r="3468" spans="1:6">
      <c r="A3468" s="6">
        <f>'Stitching Log'!A3468</f>
        <v>0</v>
      </c>
      <c r="B3468">
        <f>'Stitching Log'!B3468</f>
        <v>0</v>
      </c>
      <c r="C3468">
        <f>'Stitching Log'!C3468</f>
        <v>0</v>
      </c>
      <c r="D3468">
        <f>'Stitching Log'!D3468</f>
        <v>0</v>
      </c>
      <c r="E3468">
        <f>'Stitching Log'!E3468</f>
        <v>0</v>
      </c>
      <c r="F3468">
        <f>'Stitching Log'!F3468</f>
        <v>0</v>
      </c>
    </row>
    <row r="3469" spans="1:6">
      <c r="A3469" s="6">
        <f>'Stitching Log'!A3469</f>
        <v>0</v>
      </c>
      <c r="B3469">
        <f>'Stitching Log'!B3469</f>
        <v>0</v>
      </c>
      <c r="C3469">
        <f>'Stitching Log'!C3469</f>
        <v>0</v>
      </c>
      <c r="D3469">
        <f>'Stitching Log'!D3469</f>
        <v>0</v>
      </c>
      <c r="E3469">
        <f>'Stitching Log'!E3469</f>
        <v>0</v>
      </c>
      <c r="F3469">
        <f>'Stitching Log'!F3469</f>
        <v>0</v>
      </c>
    </row>
    <row r="3470" spans="1:6">
      <c r="A3470" s="6">
        <f>'Stitching Log'!A3470</f>
        <v>0</v>
      </c>
      <c r="B3470">
        <f>'Stitching Log'!B3470</f>
        <v>0</v>
      </c>
      <c r="C3470">
        <f>'Stitching Log'!C3470</f>
        <v>0</v>
      </c>
      <c r="D3470">
        <f>'Stitching Log'!D3470</f>
        <v>0</v>
      </c>
      <c r="E3470">
        <f>'Stitching Log'!E3470</f>
        <v>0</v>
      </c>
      <c r="F3470">
        <f>'Stitching Log'!F3470</f>
        <v>0</v>
      </c>
    </row>
    <row r="3471" spans="1:6">
      <c r="A3471" s="6">
        <f>'Stitching Log'!A3471</f>
        <v>0</v>
      </c>
      <c r="B3471">
        <f>'Stitching Log'!B3471</f>
        <v>0</v>
      </c>
      <c r="C3471">
        <f>'Stitching Log'!C3471</f>
        <v>0</v>
      </c>
      <c r="D3471">
        <f>'Stitching Log'!D3471</f>
        <v>0</v>
      </c>
      <c r="E3471">
        <f>'Stitching Log'!E3471</f>
        <v>0</v>
      </c>
      <c r="F3471">
        <f>'Stitching Log'!F3471</f>
        <v>0</v>
      </c>
    </row>
    <row r="3472" spans="1:6">
      <c r="A3472" s="6">
        <f>'Stitching Log'!A3472</f>
        <v>0</v>
      </c>
      <c r="B3472">
        <f>'Stitching Log'!B3472</f>
        <v>0</v>
      </c>
      <c r="C3472">
        <f>'Stitching Log'!C3472</f>
        <v>0</v>
      </c>
      <c r="D3472">
        <f>'Stitching Log'!D3472</f>
        <v>0</v>
      </c>
      <c r="E3472">
        <f>'Stitching Log'!E3472</f>
        <v>0</v>
      </c>
      <c r="F3472">
        <f>'Stitching Log'!F3472</f>
        <v>0</v>
      </c>
    </row>
    <row r="3473" spans="1:6">
      <c r="A3473" s="6">
        <f>'Stitching Log'!A3473</f>
        <v>0</v>
      </c>
      <c r="B3473">
        <f>'Stitching Log'!B3473</f>
        <v>0</v>
      </c>
      <c r="C3473">
        <f>'Stitching Log'!C3473</f>
        <v>0</v>
      </c>
      <c r="D3473">
        <f>'Stitching Log'!D3473</f>
        <v>0</v>
      </c>
      <c r="E3473">
        <f>'Stitching Log'!E3473</f>
        <v>0</v>
      </c>
      <c r="F3473">
        <f>'Stitching Log'!F3473</f>
        <v>0</v>
      </c>
    </row>
    <row r="3474" spans="1:6">
      <c r="A3474" s="6">
        <f>'Stitching Log'!A3474</f>
        <v>0</v>
      </c>
      <c r="B3474">
        <f>'Stitching Log'!B3474</f>
        <v>0</v>
      </c>
      <c r="C3474">
        <f>'Stitching Log'!C3474</f>
        <v>0</v>
      </c>
      <c r="D3474">
        <f>'Stitching Log'!D3474</f>
        <v>0</v>
      </c>
      <c r="E3474">
        <f>'Stitching Log'!E3474</f>
        <v>0</v>
      </c>
      <c r="F3474">
        <f>'Stitching Log'!F3474</f>
        <v>0</v>
      </c>
    </row>
    <row r="3475" spans="1:6">
      <c r="A3475" s="6">
        <f>'Stitching Log'!A3475</f>
        <v>0</v>
      </c>
      <c r="B3475">
        <f>'Stitching Log'!B3475</f>
        <v>0</v>
      </c>
      <c r="C3475">
        <f>'Stitching Log'!C3475</f>
        <v>0</v>
      </c>
      <c r="D3475">
        <f>'Stitching Log'!D3475</f>
        <v>0</v>
      </c>
      <c r="E3475">
        <f>'Stitching Log'!E3475</f>
        <v>0</v>
      </c>
      <c r="F3475">
        <f>'Stitching Log'!F3475</f>
        <v>0</v>
      </c>
    </row>
    <row r="3476" spans="1:6">
      <c r="A3476" s="6">
        <f>'Stitching Log'!A3476</f>
        <v>0</v>
      </c>
      <c r="B3476">
        <f>'Stitching Log'!B3476</f>
        <v>0</v>
      </c>
      <c r="C3476">
        <f>'Stitching Log'!C3476</f>
        <v>0</v>
      </c>
      <c r="D3476">
        <f>'Stitching Log'!D3476</f>
        <v>0</v>
      </c>
      <c r="E3476">
        <f>'Stitching Log'!E3476</f>
        <v>0</v>
      </c>
      <c r="F3476">
        <f>'Stitching Log'!F3476</f>
        <v>0</v>
      </c>
    </row>
    <row r="3477" spans="1:6">
      <c r="A3477" s="6">
        <f>'Stitching Log'!A3477</f>
        <v>0</v>
      </c>
      <c r="B3477">
        <f>'Stitching Log'!B3477</f>
        <v>0</v>
      </c>
      <c r="C3477">
        <f>'Stitching Log'!C3477</f>
        <v>0</v>
      </c>
      <c r="D3477">
        <f>'Stitching Log'!D3477</f>
        <v>0</v>
      </c>
      <c r="E3477">
        <f>'Stitching Log'!E3477</f>
        <v>0</v>
      </c>
      <c r="F3477">
        <f>'Stitching Log'!F3477</f>
        <v>0</v>
      </c>
    </row>
    <row r="3478" spans="1:6">
      <c r="A3478" s="6">
        <f>'Stitching Log'!A3478</f>
        <v>0</v>
      </c>
      <c r="B3478">
        <f>'Stitching Log'!B3478</f>
        <v>0</v>
      </c>
      <c r="C3478">
        <f>'Stitching Log'!C3478</f>
        <v>0</v>
      </c>
      <c r="D3478">
        <f>'Stitching Log'!D3478</f>
        <v>0</v>
      </c>
      <c r="E3478">
        <f>'Stitching Log'!E3478</f>
        <v>0</v>
      </c>
      <c r="F3478">
        <f>'Stitching Log'!F3478</f>
        <v>0</v>
      </c>
    </row>
    <row r="3479" spans="1:6">
      <c r="A3479" s="6">
        <f>'Stitching Log'!A3479</f>
        <v>0</v>
      </c>
      <c r="B3479">
        <f>'Stitching Log'!B3479</f>
        <v>0</v>
      </c>
      <c r="C3479">
        <f>'Stitching Log'!C3479</f>
        <v>0</v>
      </c>
      <c r="D3479">
        <f>'Stitching Log'!D3479</f>
        <v>0</v>
      </c>
      <c r="E3479">
        <f>'Stitching Log'!E3479</f>
        <v>0</v>
      </c>
      <c r="F3479">
        <f>'Stitching Log'!F3479</f>
        <v>0</v>
      </c>
    </row>
    <row r="3480" spans="1:6">
      <c r="A3480" s="6">
        <f>'Stitching Log'!A3480</f>
        <v>0</v>
      </c>
      <c r="B3480">
        <f>'Stitching Log'!B3480</f>
        <v>0</v>
      </c>
      <c r="C3480">
        <f>'Stitching Log'!C3480</f>
        <v>0</v>
      </c>
      <c r="D3480">
        <f>'Stitching Log'!D3480</f>
        <v>0</v>
      </c>
      <c r="E3480">
        <f>'Stitching Log'!E3480</f>
        <v>0</v>
      </c>
      <c r="F3480">
        <f>'Stitching Log'!F3480</f>
        <v>0</v>
      </c>
    </row>
    <row r="3481" spans="1:6">
      <c r="A3481" s="6">
        <f>'Stitching Log'!A3481</f>
        <v>0</v>
      </c>
      <c r="B3481">
        <f>'Stitching Log'!B3481</f>
        <v>0</v>
      </c>
      <c r="C3481">
        <f>'Stitching Log'!C3481</f>
        <v>0</v>
      </c>
      <c r="D3481">
        <f>'Stitching Log'!D3481</f>
        <v>0</v>
      </c>
      <c r="E3481">
        <f>'Stitching Log'!E3481</f>
        <v>0</v>
      </c>
      <c r="F3481">
        <f>'Stitching Log'!F3481</f>
        <v>0</v>
      </c>
    </row>
    <row r="3482" spans="1:6">
      <c r="A3482" s="6">
        <f>'Stitching Log'!A3482</f>
        <v>0</v>
      </c>
      <c r="B3482">
        <f>'Stitching Log'!B3482</f>
        <v>0</v>
      </c>
      <c r="C3482">
        <f>'Stitching Log'!C3482</f>
        <v>0</v>
      </c>
      <c r="D3482">
        <f>'Stitching Log'!D3482</f>
        <v>0</v>
      </c>
      <c r="E3482">
        <f>'Stitching Log'!E3482</f>
        <v>0</v>
      </c>
      <c r="F3482">
        <f>'Stitching Log'!F3482</f>
        <v>0</v>
      </c>
    </row>
    <row r="3483" spans="1:6">
      <c r="A3483" s="6">
        <f>'Stitching Log'!A3483</f>
        <v>0</v>
      </c>
      <c r="B3483">
        <f>'Stitching Log'!B3483</f>
        <v>0</v>
      </c>
      <c r="C3483">
        <f>'Stitching Log'!C3483</f>
        <v>0</v>
      </c>
      <c r="D3483">
        <f>'Stitching Log'!D3483</f>
        <v>0</v>
      </c>
      <c r="E3483">
        <f>'Stitching Log'!E3483</f>
        <v>0</v>
      </c>
      <c r="F3483">
        <f>'Stitching Log'!F3483</f>
        <v>0</v>
      </c>
    </row>
    <row r="3484" spans="1:6">
      <c r="A3484" s="6">
        <f>'Stitching Log'!A3484</f>
        <v>0</v>
      </c>
      <c r="B3484">
        <f>'Stitching Log'!B3484</f>
        <v>0</v>
      </c>
      <c r="C3484">
        <f>'Stitching Log'!C3484</f>
        <v>0</v>
      </c>
      <c r="D3484">
        <f>'Stitching Log'!D3484</f>
        <v>0</v>
      </c>
      <c r="E3484">
        <f>'Stitching Log'!E3484</f>
        <v>0</v>
      </c>
      <c r="F3484">
        <f>'Stitching Log'!F3484</f>
        <v>0</v>
      </c>
    </row>
    <row r="3485" spans="1:6">
      <c r="A3485" s="6">
        <f>'Stitching Log'!A3485</f>
        <v>0</v>
      </c>
      <c r="B3485">
        <f>'Stitching Log'!B3485</f>
        <v>0</v>
      </c>
      <c r="C3485">
        <f>'Stitching Log'!C3485</f>
        <v>0</v>
      </c>
      <c r="D3485">
        <f>'Stitching Log'!D3485</f>
        <v>0</v>
      </c>
      <c r="E3485">
        <f>'Stitching Log'!E3485</f>
        <v>0</v>
      </c>
      <c r="F3485">
        <f>'Stitching Log'!F3485</f>
        <v>0</v>
      </c>
    </row>
    <row r="3486" spans="1:6">
      <c r="A3486" s="6">
        <f>'Stitching Log'!A3486</f>
        <v>0</v>
      </c>
      <c r="B3486">
        <f>'Stitching Log'!B3486</f>
        <v>0</v>
      </c>
      <c r="C3486">
        <f>'Stitching Log'!C3486</f>
        <v>0</v>
      </c>
      <c r="D3486">
        <f>'Stitching Log'!D3486</f>
        <v>0</v>
      </c>
      <c r="E3486">
        <f>'Stitching Log'!E3486</f>
        <v>0</v>
      </c>
      <c r="F3486">
        <f>'Stitching Log'!F3486</f>
        <v>0</v>
      </c>
    </row>
    <row r="3487" spans="1:6">
      <c r="A3487" s="6">
        <f>'Stitching Log'!A3487</f>
        <v>0</v>
      </c>
      <c r="B3487">
        <f>'Stitching Log'!B3487</f>
        <v>0</v>
      </c>
      <c r="C3487">
        <f>'Stitching Log'!C3487</f>
        <v>0</v>
      </c>
      <c r="D3487">
        <f>'Stitching Log'!D3487</f>
        <v>0</v>
      </c>
      <c r="E3487">
        <f>'Stitching Log'!E3487</f>
        <v>0</v>
      </c>
      <c r="F3487">
        <f>'Stitching Log'!F3487</f>
        <v>0</v>
      </c>
    </row>
    <row r="3488" spans="1:6">
      <c r="A3488" s="6">
        <f>'Stitching Log'!A3488</f>
        <v>0</v>
      </c>
      <c r="B3488">
        <f>'Stitching Log'!B3488</f>
        <v>0</v>
      </c>
      <c r="C3488">
        <f>'Stitching Log'!C3488</f>
        <v>0</v>
      </c>
      <c r="D3488">
        <f>'Stitching Log'!D3488</f>
        <v>0</v>
      </c>
      <c r="E3488">
        <f>'Stitching Log'!E3488</f>
        <v>0</v>
      </c>
      <c r="F3488">
        <f>'Stitching Log'!F3488</f>
        <v>0</v>
      </c>
    </row>
    <row r="3489" spans="1:6">
      <c r="A3489" s="6">
        <f>'Stitching Log'!A3489</f>
        <v>0</v>
      </c>
      <c r="B3489">
        <f>'Stitching Log'!B3489</f>
        <v>0</v>
      </c>
      <c r="C3489">
        <f>'Stitching Log'!C3489</f>
        <v>0</v>
      </c>
      <c r="D3489">
        <f>'Stitching Log'!D3489</f>
        <v>0</v>
      </c>
      <c r="E3489">
        <f>'Stitching Log'!E3489</f>
        <v>0</v>
      </c>
      <c r="F3489">
        <f>'Stitching Log'!F3489</f>
        <v>0</v>
      </c>
    </row>
    <row r="3490" spans="1:6">
      <c r="A3490" s="6">
        <f>'Stitching Log'!A3490</f>
        <v>0</v>
      </c>
      <c r="B3490">
        <f>'Stitching Log'!B3490</f>
        <v>0</v>
      </c>
      <c r="C3490">
        <f>'Stitching Log'!C3490</f>
        <v>0</v>
      </c>
      <c r="D3490">
        <f>'Stitching Log'!D3490</f>
        <v>0</v>
      </c>
      <c r="E3490">
        <f>'Stitching Log'!E3490</f>
        <v>0</v>
      </c>
      <c r="F3490">
        <f>'Stitching Log'!F3490</f>
        <v>0</v>
      </c>
    </row>
    <row r="3491" spans="1:6">
      <c r="A3491" s="6">
        <f>'Stitching Log'!A3491</f>
        <v>0</v>
      </c>
      <c r="B3491">
        <f>'Stitching Log'!B3491</f>
        <v>0</v>
      </c>
      <c r="C3491">
        <f>'Stitching Log'!C3491</f>
        <v>0</v>
      </c>
      <c r="D3491">
        <f>'Stitching Log'!D3491</f>
        <v>0</v>
      </c>
      <c r="E3491">
        <f>'Stitching Log'!E3491</f>
        <v>0</v>
      </c>
      <c r="F3491">
        <f>'Stitching Log'!F3491</f>
        <v>0</v>
      </c>
    </row>
    <row r="3492" spans="1:6">
      <c r="A3492" s="6">
        <f>'Stitching Log'!A3492</f>
        <v>0</v>
      </c>
      <c r="B3492">
        <f>'Stitching Log'!B3492</f>
        <v>0</v>
      </c>
      <c r="C3492">
        <f>'Stitching Log'!C3492</f>
        <v>0</v>
      </c>
      <c r="D3492">
        <f>'Stitching Log'!D3492</f>
        <v>0</v>
      </c>
      <c r="E3492">
        <f>'Stitching Log'!E3492</f>
        <v>0</v>
      </c>
      <c r="F3492">
        <f>'Stitching Log'!F3492</f>
        <v>0</v>
      </c>
    </row>
    <row r="3493" spans="1:6">
      <c r="A3493" s="6">
        <f>'Stitching Log'!A3493</f>
        <v>0</v>
      </c>
      <c r="B3493">
        <f>'Stitching Log'!B3493</f>
        <v>0</v>
      </c>
      <c r="C3493">
        <f>'Stitching Log'!C3493</f>
        <v>0</v>
      </c>
      <c r="D3493">
        <f>'Stitching Log'!D3493</f>
        <v>0</v>
      </c>
      <c r="E3493">
        <f>'Stitching Log'!E3493</f>
        <v>0</v>
      </c>
      <c r="F3493">
        <f>'Stitching Log'!F3493</f>
        <v>0</v>
      </c>
    </row>
    <row r="3494" spans="1:6">
      <c r="A3494" s="6">
        <f>'Stitching Log'!A3494</f>
        <v>0</v>
      </c>
      <c r="B3494">
        <f>'Stitching Log'!B3494</f>
        <v>0</v>
      </c>
      <c r="C3494">
        <f>'Stitching Log'!C3494</f>
        <v>0</v>
      </c>
      <c r="D3494">
        <f>'Stitching Log'!D3494</f>
        <v>0</v>
      </c>
      <c r="E3494">
        <f>'Stitching Log'!E3494</f>
        <v>0</v>
      </c>
      <c r="F3494">
        <f>'Stitching Log'!F3494</f>
        <v>0</v>
      </c>
    </row>
    <row r="3495" spans="1:6">
      <c r="A3495" s="6">
        <f>'Stitching Log'!A3495</f>
        <v>0</v>
      </c>
      <c r="B3495">
        <f>'Stitching Log'!B3495</f>
        <v>0</v>
      </c>
      <c r="C3495">
        <f>'Stitching Log'!C3495</f>
        <v>0</v>
      </c>
      <c r="D3495">
        <f>'Stitching Log'!D3495</f>
        <v>0</v>
      </c>
      <c r="E3495">
        <f>'Stitching Log'!E3495</f>
        <v>0</v>
      </c>
      <c r="F3495">
        <f>'Stitching Log'!F3495</f>
        <v>0</v>
      </c>
    </row>
    <row r="3496" spans="1:6">
      <c r="A3496" s="6">
        <f>'Stitching Log'!A3496</f>
        <v>0</v>
      </c>
      <c r="B3496">
        <f>'Stitching Log'!B3496</f>
        <v>0</v>
      </c>
      <c r="C3496">
        <f>'Stitching Log'!C3496</f>
        <v>0</v>
      </c>
      <c r="D3496">
        <f>'Stitching Log'!D3496</f>
        <v>0</v>
      </c>
      <c r="E3496">
        <f>'Stitching Log'!E3496</f>
        <v>0</v>
      </c>
      <c r="F3496">
        <f>'Stitching Log'!F3496</f>
        <v>0</v>
      </c>
    </row>
    <row r="3497" spans="1:6">
      <c r="A3497" s="6">
        <f>'Stitching Log'!A3497</f>
        <v>0</v>
      </c>
      <c r="B3497">
        <f>'Stitching Log'!B3497</f>
        <v>0</v>
      </c>
      <c r="C3497">
        <f>'Stitching Log'!C3497</f>
        <v>0</v>
      </c>
      <c r="D3497">
        <f>'Stitching Log'!D3497</f>
        <v>0</v>
      </c>
      <c r="E3497">
        <f>'Stitching Log'!E3497</f>
        <v>0</v>
      </c>
      <c r="F3497">
        <f>'Stitching Log'!F3497</f>
        <v>0</v>
      </c>
    </row>
    <row r="3498" spans="1:6">
      <c r="A3498" s="6">
        <f>'Stitching Log'!A3498</f>
        <v>0</v>
      </c>
      <c r="B3498">
        <f>'Stitching Log'!B3498</f>
        <v>0</v>
      </c>
      <c r="C3498">
        <f>'Stitching Log'!C3498</f>
        <v>0</v>
      </c>
      <c r="D3498">
        <f>'Stitching Log'!D3498</f>
        <v>0</v>
      </c>
      <c r="E3498">
        <f>'Stitching Log'!E3498</f>
        <v>0</v>
      </c>
      <c r="F3498">
        <f>'Stitching Log'!F3498</f>
        <v>0</v>
      </c>
    </row>
    <row r="3499" spans="1:6">
      <c r="A3499" s="6">
        <f>'Stitching Log'!A3499</f>
        <v>0</v>
      </c>
      <c r="B3499">
        <f>'Stitching Log'!B3499</f>
        <v>0</v>
      </c>
      <c r="C3499">
        <f>'Stitching Log'!C3499</f>
        <v>0</v>
      </c>
      <c r="D3499">
        <f>'Stitching Log'!D3499</f>
        <v>0</v>
      </c>
      <c r="E3499">
        <f>'Stitching Log'!E3499</f>
        <v>0</v>
      </c>
      <c r="F3499">
        <f>'Stitching Log'!F3499</f>
        <v>0</v>
      </c>
    </row>
    <row r="3500" spans="1:6">
      <c r="A3500" s="6">
        <f>'Stitching Log'!A3500</f>
        <v>0</v>
      </c>
      <c r="B3500">
        <f>'Stitching Log'!B3500</f>
        <v>0</v>
      </c>
      <c r="C3500">
        <f>'Stitching Log'!C3500</f>
        <v>0</v>
      </c>
      <c r="D3500">
        <f>'Stitching Log'!D3500</f>
        <v>0</v>
      </c>
      <c r="E3500">
        <f>'Stitching Log'!E3500</f>
        <v>0</v>
      </c>
      <c r="F3500">
        <f>'Stitching Log'!F3500</f>
        <v>0</v>
      </c>
    </row>
    <row r="3501" spans="1:6">
      <c r="A3501" s="6">
        <f>'Stitching Log'!A3501</f>
        <v>0</v>
      </c>
      <c r="B3501">
        <f>'Stitching Log'!B3501</f>
        <v>0</v>
      </c>
      <c r="C3501">
        <f>'Stitching Log'!C3501</f>
        <v>0</v>
      </c>
      <c r="D3501">
        <f>'Stitching Log'!D3501</f>
        <v>0</v>
      </c>
      <c r="E3501">
        <f>'Stitching Log'!E3501</f>
        <v>0</v>
      </c>
      <c r="F3501">
        <f>'Stitching Log'!F3501</f>
        <v>0</v>
      </c>
    </row>
    <row r="3502" spans="1:6">
      <c r="A3502" s="6">
        <f>'Stitching Log'!A3502</f>
        <v>0</v>
      </c>
      <c r="B3502">
        <f>'Stitching Log'!B3502</f>
        <v>0</v>
      </c>
      <c r="C3502">
        <f>'Stitching Log'!C3502</f>
        <v>0</v>
      </c>
      <c r="D3502">
        <f>'Stitching Log'!D3502</f>
        <v>0</v>
      </c>
      <c r="E3502">
        <f>'Stitching Log'!E3502</f>
        <v>0</v>
      </c>
      <c r="F3502">
        <f>'Stitching Log'!F3502</f>
        <v>0</v>
      </c>
    </row>
    <row r="3503" spans="1:6">
      <c r="A3503" s="6">
        <f>'Stitching Log'!A3503</f>
        <v>0</v>
      </c>
      <c r="B3503">
        <f>'Stitching Log'!B3503</f>
        <v>0</v>
      </c>
      <c r="C3503">
        <f>'Stitching Log'!C3503</f>
        <v>0</v>
      </c>
      <c r="D3503">
        <f>'Stitching Log'!D3503</f>
        <v>0</v>
      </c>
      <c r="E3503">
        <f>'Stitching Log'!E3503</f>
        <v>0</v>
      </c>
      <c r="F3503">
        <f>'Stitching Log'!F3503</f>
        <v>0</v>
      </c>
    </row>
    <row r="3504" spans="1:6">
      <c r="A3504" s="6">
        <f>'Stitching Log'!A3504</f>
        <v>0</v>
      </c>
      <c r="B3504">
        <f>'Stitching Log'!B3504</f>
        <v>0</v>
      </c>
      <c r="C3504">
        <f>'Stitching Log'!C3504</f>
        <v>0</v>
      </c>
      <c r="D3504">
        <f>'Stitching Log'!D3504</f>
        <v>0</v>
      </c>
      <c r="E3504">
        <f>'Stitching Log'!E3504</f>
        <v>0</v>
      </c>
      <c r="F3504">
        <f>'Stitching Log'!F3504</f>
        <v>0</v>
      </c>
    </row>
    <row r="3505" spans="1:6">
      <c r="A3505" s="6">
        <f>'Stitching Log'!A3505</f>
        <v>0</v>
      </c>
      <c r="B3505">
        <f>'Stitching Log'!B3505</f>
        <v>0</v>
      </c>
      <c r="C3505">
        <f>'Stitching Log'!C3505</f>
        <v>0</v>
      </c>
      <c r="D3505">
        <f>'Stitching Log'!D3505</f>
        <v>0</v>
      </c>
      <c r="E3505">
        <f>'Stitching Log'!E3505</f>
        <v>0</v>
      </c>
      <c r="F3505">
        <f>'Stitching Log'!F3505</f>
        <v>0</v>
      </c>
    </row>
    <row r="3506" spans="1:6">
      <c r="A3506" s="6">
        <f>'Stitching Log'!A3506</f>
        <v>0</v>
      </c>
      <c r="B3506">
        <f>'Stitching Log'!B3506</f>
        <v>0</v>
      </c>
      <c r="C3506">
        <f>'Stitching Log'!C3506</f>
        <v>0</v>
      </c>
      <c r="D3506">
        <f>'Stitching Log'!D3506</f>
        <v>0</v>
      </c>
      <c r="E3506">
        <f>'Stitching Log'!E3506</f>
        <v>0</v>
      </c>
      <c r="F3506">
        <f>'Stitching Log'!F3506</f>
        <v>0</v>
      </c>
    </row>
    <row r="3507" spans="1:6">
      <c r="A3507" s="6">
        <f>'Stitching Log'!A3507</f>
        <v>0</v>
      </c>
      <c r="B3507">
        <f>'Stitching Log'!B3507</f>
        <v>0</v>
      </c>
      <c r="C3507">
        <f>'Stitching Log'!C3507</f>
        <v>0</v>
      </c>
      <c r="D3507">
        <f>'Stitching Log'!D3507</f>
        <v>0</v>
      </c>
      <c r="E3507">
        <f>'Stitching Log'!E3507</f>
        <v>0</v>
      </c>
      <c r="F3507">
        <f>'Stitching Log'!F3507</f>
        <v>0</v>
      </c>
    </row>
    <row r="3508" spans="1:6">
      <c r="A3508" s="6">
        <f>'Stitching Log'!A3508</f>
        <v>0</v>
      </c>
      <c r="B3508">
        <f>'Stitching Log'!B3508</f>
        <v>0</v>
      </c>
      <c r="C3508">
        <f>'Stitching Log'!C3508</f>
        <v>0</v>
      </c>
      <c r="D3508">
        <f>'Stitching Log'!D3508</f>
        <v>0</v>
      </c>
      <c r="E3508">
        <f>'Stitching Log'!E3508</f>
        <v>0</v>
      </c>
      <c r="F3508">
        <f>'Stitching Log'!F3508</f>
        <v>0</v>
      </c>
    </row>
    <row r="3509" spans="1:6">
      <c r="A3509" s="6">
        <f>'Stitching Log'!A3509</f>
        <v>0</v>
      </c>
      <c r="B3509">
        <f>'Stitching Log'!B3509</f>
        <v>0</v>
      </c>
      <c r="C3509">
        <f>'Stitching Log'!C3509</f>
        <v>0</v>
      </c>
      <c r="D3509">
        <f>'Stitching Log'!D3509</f>
        <v>0</v>
      </c>
      <c r="E3509">
        <f>'Stitching Log'!E3509</f>
        <v>0</v>
      </c>
      <c r="F3509">
        <f>'Stitching Log'!F3509</f>
        <v>0</v>
      </c>
    </row>
    <row r="3510" spans="1:6">
      <c r="A3510" s="6">
        <f>'Stitching Log'!A3510</f>
        <v>0</v>
      </c>
      <c r="B3510">
        <f>'Stitching Log'!B3510</f>
        <v>0</v>
      </c>
      <c r="C3510">
        <f>'Stitching Log'!C3510</f>
        <v>0</v>
      </c>
      <c r="D3510">
        <f>'Stitching Log'!D3510</f>
        <v>0</v>
      </c>
      <c r="E3510">
        <f>'Stitching Log'!E3510</f>
        <v>0</v>
      </c>
      <c r="F3510">
        <f>'Stitching Log'!F3510</f>
        <v>0</v>
      </c>
    </row>
    <row r="3511" spans="1:6">
      <c r="A3511" s="6">
        <f>'Stitching Log'!A3511</f>
        <v>0</v>
      </c>
      <c r="B3511">
        <f>'Stitching Log'!B3511</f>
        <v>0</v>
      </c>
      <c r="C3511">
        <f>'Stitching Log'!C3511</f>
        <v>0</v>
      </c>
      <c r="D3511">
        <f>'Stitching Log'!D3511</f>
        <v>0</v>
      </c>
      <c r="E3511">
        <f>'Stitching Log'!E3511</f>
        <v>0</v>
      </c>
      <c r="F3511">
        <f>'Stitching Log'!F3511</f>
        <v>0</v>
      </c>
    </row>
    <row r="3512" spans="1:6">
      <c r="A3512" s="6">
        <f>'Stitching Log'!A3512</f>
        <v>0</v>
      </c>
      <c r="B3512">
        <f>'Stitching Log'!B3512</f>
        <v>0</v>
      </c>
      <c r="C3512">
        <f>'Stitching Log'!C3512</f>
        <v>0</v>
      </c>
      <c r="D3512">
        <f>'Stitching Log'!D3512</f>
        <v>0</v>
      </c>
      <c r="E3512">
        <f>'Stitching Log'!E3512</f>
        <v>0</v>
      </c>
      <c r="F3512">
        <f>'Stitching Log'!F3512</f>
        <v>0</v>
      </c>
    </row>
    <row r="3513" spans="1:6">
      <c r="A3513" s="6">
        <f>'Stitching Log'!A3513</f>
        <v>0</v>
      </c>
      <c r="B3513">
        <f>'Stitching Log'!B3513</f>
        <v>0</v>
      </c>
      <c r="C3513">
        <f>'Stitching Log'!C3513</f>
        <v>0</v>
      </c>
      <c r="D3513">
        <f>'Stitching Log'!D3513</f>
        <v>0</v>
      </c>
      <c r="E3513">
        <f>'Stitching Log'!E3513</f>
        <v>0</v>
      </c>
      <c r="F3513">
        <f>'Stitching Log'!F3513</f>
        <v>0</v>
      </c>
    </row>
    <row r="3514" spans="1:6">
      <c r="A3514" s="6">
        <f>'Stitching Log'!A3514</f>
        <v>0</v>
      </c>
      <c r="B3514">
        <f>'Stitching Log'!B3514</f>
        <v>0</v>
      </c>
      <c r="C3514">
        <f>'Stitching Log'!C3514</f>
        <v>0</v>
      </c>
      <c r="D3514">
        <f>'Stitching Log'!D3514</f>
        <v>0</v>
      </c>
      <c r="E3514">
        <f>'Stitching Log'!E3514</f>
        <v>0</v>
      </c>
      <c r="F3514">
        <f>'Stitching Log'!F3514</f>
        <v>0</v>
      </c>
    </row>
    <row r="3515" spans="1:6">
      <c r="A3515" s="6">
        <f>'Stitching Log'!A3515</f>
        <v>0</v>
      </c>
      <c r="B3515">
        <f>'Stitching Log'!B3515</f>
        <v>0</v>
      </c>
      <c r="C3515">
        <f>'Stitching Log'!C3515</f>
        <v>0</v>
      </c>
      <c r="D3515">
        <f>'Stitching Log'!D3515</f>
        <v>0</v>
      </c>
      <c r="E3515">
        <f>'Stitching Log'!E3515</f>
        <v>0</v>
      </c>
      <c r="F3515">
        <f>'Stitching Log'!F3515</f>
        <v>0</v>
      </c>
    </row>
    <row r="3516" spans="1:6">
      <c r="A3516" s="6">
        <f>'Stitching Log'!A3516</f>
        <v>0</v>
      </c>
      <c r="B3516">
        <f>'Stitching Log'!B3516</f>
        <v>0</v>
      </c>
      <c r="C3516">
        <f>'Stitching Log'!C3516</f>
        <v>0</v>
      </c>
      <c r="D3516">
        <f>'Stitching Log'!D3516</f>
        <v>0</v>
      </c>
      <c r="E3516">
        <f>'Stitching Log'!E3516</f>
        <v>0</v>
      </c>
      <c r="F3516">
        <f>'Stitching Log'!F3516</f>
        <v>0</v>
      </c>
    </row>
    <row r="3517" spans="1:6">
      <c r="A3517" s="6">
        <f>'Stitching Log'!A3517</f>
        <v>0</v>
      </c>
      <c r="B3517">
        <f>'Stitching Log'!B3517</f>
        <v>0</v>
      </c>
      <c r="C3517">
        <f>'Stitching Log'!C3517</f>
        <v>0</v>
      </c>
      <c r="D3517">
        <f>'Stitching Log'!D3517</f>
        <v>0</v>
      </c>
      <c r="E3517">
        <f>'Stitching Log'!E3517</f>
        <v>0</v>
      </c>
      <c r="F3517">
        <f>'Stitching Log'!F3517</f>
        <v>0</v>
      </c>
    </row>
    <row r="3518" spans="1:6">
      <c r="A3518" s="6">
        <f>'Stitching Log'!A3518</f>
        <v>0</v>
      </c>
      <c r="B3518">
        <f>'Stitching Log'!B3518</f>
        <v>0</v>
      </c>
      <c r="C3518">
        <f>'Stitching Log'!C3518</f>
        <v>0</v>
      </c>
      <c r="D3518">
        <f>'Stitching Log'!D3518</f>
        <v>0</v>
      </c>
      <c r="E3518">
        <f>'Stitching Log'!E3518</f>
        <v>0</v>
      </c>
      <c r="F3518">
        <f>'Stitching Log'!F3518</f>
        <v>0</v>
      </c>
    </row>
    <row r="3519" spans="1:6">
      <c r="A3519" s="6">
        <f>'Stitching Log'!A3519</f>
        <v>0</v>
      </c>
      <c r="B3519">
        <f>'Stitching Log'!B3519</f>
        <v>0</v>
      </c>
      <c r="C3519">
        <f>'Stitching Log'!C3519</f>
        <v>0</v>
      </c>
      <c r="D3519">
        <f>'Stitching Log'!D3519</f>
        <v>0</v>
      </c>
      <c r="E3519">
        <f>'Stitching Log'!E3519</f>
        <v>0</v>
      </c>
      <c r="F3519">
        <f>'Stitching Log'!F3519</f>
        <v>0</v>
      </c>
    </row>
    <row r="3520" spans="1:6">
      <c r="A3520" s="6">
        <f>'Stitching Log'!A3520</f>
        <v>0</v>
      </c>
      <c r="B3520">
        <f>'Stitching Log'!B3520</f>
        <v>0</v>
      </c>
      <c r="C3520">
        <f>'Stitching Log'!C3520</f>
        <v>0</v>
      </c>
      <c r="D3520">
        <f>'Stitching Log'!D3520</f>
        <v>0</v>
      </c>
      <c r="E3520">
        <f>'Stitching Log'!E3520</f>
        <v>0</v>
      </c>
      <c r="F3520">
        <f>'Stitching Log'!F3520</f>
        <v>0</v>
      </c>
    </row>
    <row r="3521" spans="1:6">
      <c r="A3521" s="6">
        <f>'Stitching Log'!A3521</f>
        <v>0</v>
      </c>
      <c r="B3521">
        <f>'Stitching Log'!B3521</f>
        <v>0</v>
      </c>
      <c r="C3521">
        <f>'Stitching Log'!C3521</f>
        <v>0</v>
      </c>
      <c r="D3521">
        <f>'Stitching Log'!D3521</f>
        <v>0</v>
      </c>
      <c r="E3521">
        <f>'Stitching Log'!E3521</f>
        <v>0</v>
      </c>
      <c r="F3521">
        <f>'Stitching Log'!F3521</f>
        <v>0</v>
      </c>
    </row>
    <row r="3522" spans="1:6">
      <c r="A3522" s="6">
        <f>'Stitching Log'!A3522</f>
        <v>0</v>
      </c>
      <c r="B3522">
        <f>'Stitching Log'!B3522</f>
        <v>0</v>
      </c>
      <c r="C3522">
        <f>'Stitching Log'!C3522</f>
        <v>0</v>
      </c>
      <c r="D3522">
        <f>'Stitching Log'!D3522</f>
        <v>0</v>
      </c>
      <c r="E3522">
        <f>'Stitching Log'!E3522</f>
        <v>0</v>
      </c>
      <c r="F3522">
        <f>'Stitching Log'!F3522</f>
        <v>0</v>
      </c>
    </row>
    <row r="3523" spans="1:6">
      <c r="A3523" s="6">
        <f>'Stitching Log'!A3523</f>
        <v>0</v>
      </c>
      <c r="B3523">
        <f>'Stitching Log'!B3523</f>
        <v>0</v>
      </c>
      <c r="C3523">
        <f>'Stitching Log'!C3523</f>
        <v>0</v>
      </c>
      <c r="D3523">
        <f>'Stitching Log'!D3523</f>
        <v>0</v>
      </c>
      <c r="E3523">
        <f>'Stitching Log'!E3523</f>
        <v>0</v>
      </c>
      <c r="F3523">
        <f>'Stitching Log'!F3523</f>
        <v>0</v>
      </c>
    </row>
    <row r="3524" spans="1:6">
      <c r="A3524" s="6">
        <f>'Stitching Log'!A3524</f>
        <v>0</v>
      </c>
      <c r="B3524">
        <f>'Stitching Log'!B3524</f>
        <v>0</v>
      </c>
      <c r="C3524">
        <f>'Stitching Log'!C3524</f>
        <v>0</v>
      </c>
      <c r="D3524">
        <f>'Stitching Log'!D3524</f>
        <v>0</v>
      </c>
      <c r="E3524">
        <f>'Stitching Log'!E3524</f>
        <v>0</v>
      </c>
      <c r="F3524">
        <f>'Stitching Log'!F3524</f>
        <v>0</v>
      </c>
    </row>
    <row r="3525" spans="1:6">
      <c r="A3525" s="6">
        <f>'Stitching Log'!A3525</f>
        <v>0</v>
      </c>
      <c r="B3525">
        <f>'Stitching Log'!B3525</f>
        <v>0</v>
      </c>
      <c r="C3525">
        <f>'Stitching Log'!C3525</f>
        <v>0</v>
      </c>
      <c r="D3525">
        <f>'Stitching Log'!D3525</f>
        <v>0</v>
      </c>
      <c r="E3525">
        <f>'Stitching Log'!E3525</f>
        <v>0</v>
      </c>
      <c r="F3525">
        <f>'Stitching Log'!F3525</f>
        <v>0</v>
      </c>
    </row>
    <row r="3526" spans="1:6">
      <c r="A3526" s="6">
        <f>'Stitching Log'!A3526</f>
        <v>0</v>
      </c>
      <c r="B3526">
        <f>'Stitching Log'!B3526</f>
        <v>0</v>
      </c>
      <c r="C3526">
        <f>'Stitching Log'!C3526</f>
        <v>0</v>
      </c>
      <c r="D3526">
        <f>'Stitching Log'!D3526</f>
        <v>0</v>
      </c>
      <c r="E3526">
        <f>'Stitching Log'!E3526</f>
        <v>0</v>
      </c>
      <c r="F3526">
        <f>'Stitching Log'!F3526</f>
        <v>0</v>
      </c>
    </row>
    <row r="3527" spans="1:6">
      <c r="A3527" s="6">
        <f>'Stitching Log'!A3527</f>
        <v>0</v>
      </c>
      <c r="B3527">
        <f>'Stitching Log'!B3527</f>
        <v>0</v>
      </c>
      <c r="C3527">
        <f>'Stitching Log'!C3527</f>
        <v>0</v>
      </c>
      <c r="D3527">
        <f>'Stitching Log'!D3527</f>
        <v>0</v>
      </c>
      <c r="E3527">
        <f>'Stitching Log'!E3527</f>
        <v>0</v>
      </c>
      <c r="F3527">
        <f>'Stitching Log'!F3527</f>
        <v>0</v>
      </c>
    </row>
    <row r="3528" spans="1:6">
      <c r="A3528" s="6">
        <f>'Stitching Log'!A3528</f>
        <v>0</v>
      </c>
      <c r="B3528">
        <f>'Stitching Log'!B3528</f>
        <v>0</v>
      </c>
      <c r="C3528">
        <f>'Stitching Log'!C3528</f>
        <v>0</v>
      </c>
      <c r="D3528">
        <f>'Stitching Log'!D3528</f>
        <v>0</v>
      </c>
      <c r="E3528">
        <f>'Stitching Log'!E3528</f>
        <v>0</v>
      </c>
      <c r="F3528">
        <f>'Stitching Log'!F3528</f>
        <v>0</v>
      </c>
    </row>
    <row r="3529" spans="1:6">
      <c r="A3529" s="6">
        <f>'Stitching Log'!A3529</f>
        <v>0</v>
      </c>
      <c r="B3529">
        <f>'Stitching Log'!B3529</f>
        <v>0</v>
      </c>
      <c r="C3529">
        <f>'Stitching Log'!C3529</f>
        <v>0</v>
      </c>
      <c r="D3529">
        <f>'Stitching Log'!D3529</f>
        <v>0</v>
      </c>
      <c r="E3529">
        <f>'Stitching Log'!E3529</f>
        <v>0</v>
      </c>
      <c r="F3529">
        <f>'Stitching Log'!F3529</f>
        <v>0</v>
      </c>
    </row>
    <row r="3530" spans="1:6">
      <c r="A3530" s="6">
        <f>'Stitching Log'!A3530</f>
        <v>0</v>
      </c>
      <c r="B3530">
        <f>'Stitching Log'!B3530</f>
        <v>0</v>
      </c>
      <c r="C3530">
        <f>'Stitching Log'!C3530</f>
        <v>0</v>
      </c>
      <c r="D3530">
        <f>'Stitching Log'!D3530</f>
        <v>0</v>
      </c>
      <c r="E3530">
        <f>'Stitching Log'!E3530</f>
        <v>0</v>
      </c>
      <c r="F3530">
        <f>'Stitching Log'!F3530</f>
        <v>0</v>
      </c>
    </row>
    <row r="3531" spans="1:6">
      <c r="A3531" s="6">
        <f>'Stitching Log'!A3531</f>
        <v>0</v>
      </c>
      <c r="B3531">
        <f>'Stitching Log'!B3531</f>
        <v>0</v>
      </c>
      <c r="C3531">
        <f>'Stitching Log'!C3531</f>
        <v>0</v>
      </c>
      <c r="D3531">
        <f>'Stitching Log'!D3531</f>
        <v>0</v>
      </c>
      <c r="E3531">
        <f>'Stitching Log'!E3531</f>
        <v>0</v>
      </c>
      <c r="F3531">
        <f>'Stitching Log'!F3531</f>
        <v>0</v>
      </c>
    </row>
    <row r="3532" spans="1:6">
      <c r="A3532" s="6">
        <f>'Stitching Log'!A3532</f>
        <v>0</v>
      </c>
      <c r="B3532">
        <f>'Stitching Log'!B3532</f>
        <v>0</v>
      </c>
      <c r="C3532">
        <f>'Stitching Log'!C3532</f>
        <v>0</v>
      </c>
      <c r="D3532">
        <f>'Stitching Log'!D3532</f>
        <v>0</v>
      </c>
      <c r="E3532">
        <f>'Stitching Log'!E3532</f>
        <v>0</v>
      </c>
      <c r="F3532">
        <f>'Stitching Log'!F3532</f>
        <v>0</v>
      </c>
    </row>
    <row r="3533" spans="1:6">
      <c r="A3533" s="6">
        <f>'Stitching Log'!A3533</f>
        <v>0</v>
      </c>
      <c r="B3533">
        <f>'Stitching Log'!B3533</f>
        <v>0</v>
      </c>
      <c r="C3533">
        <f>'Stitching Log'!C3533</f>
        <v>0</v>
      </c>
      <c r="D3533">
        <f>'Stitching Log'!D3533</f>
        <v>0</v>
      </c>
      <c r="E3533">
        <f>'Stitching Log'!E3533</f>
        <v>0</v>
      </c>
      <c r="F3533">
        <f>'Stitching Log'!F3533</f>
        <v>0</v>
      </c>
    </row>
    <row r="3534" spans="1:6">
      <c r="A3534" s="6">
        <f>'Stitching Log'!A3534</f>
        <v>0</v>
      </c>
      <c r="B3534">
        <f>'Stitching Log'!B3534</f>
        <v>0</v>
      </c>
      <c r="C3534">
        <f>'Stitching Log'!C3534</f>
        <v>0</v>
      </c>
      <c r="D3534">
        <f>'Stitching Log'!D3534</f>
        <v>0</v>
      </c>
      <c r="E3534">
        <f>'Stitching Log'!E3534</f>
        <v>0</v>
      </c>
      <c r="F3534">
        <f>'Stitching Log'!F3534</f>
        <v>0</v>
      </c>
    </row>
    <row r="3535" spans="1:6">
      <c r="A3535" s="6">
        <f>'Stitching Log'!A3535</f>
        <v>0</v>
      </c>
      <c r="B3535">
        <f>'Stitching Log'!B3535</f>
        <v>0</v>
      </c>
      <c r="C3535">
        <f>'Stitching Log'!C3535</f>
        <v>0</v>
      </c>
      <c r="D3535">
        <f>'Stitching Log'!D3535</f>
        <v>0</v>
      </c>
      <c r="E3535">
        <f>'Stitching Log'!E3535</f>
        <v>0</v>
      </c>
      <c r="F3535">
        <f>'Stitching Log'!F3535</f>
        <v>0</v>
      </c>
    </row>
    <row r="3536" spans="1:6">
      <c r="A3536" s="6">
        <f>'Stitching Log'!A3536</f>
        <v>0</v>
      </c>
      <c r="B3536">
        <f>'Stitching Log'!B3536</f>
        <v>0</v>
      </c>
      <c r="C3536">
        <f>'Stitching Log'!C3536</f>
        <v>0</v>
      </c>
      <c r="D3536">
        <f>'Stitching Log'!D3536</f>
        <v>0</v>
      </c>
      <c r="E3536">
        <f>'Stitching Log'!E3536</f>
        <v>0</v>
      </c>
      <c r="F3536">
        <f>'Stitching Log'!F3536</f>
        <v>0</v>
      </c>
    </row>
    <row r="3537" spans="1:6">
      <c r="A3537" s="6">
        <f>'Stitching Log'!A3537</f>
        <v>0</v>
      </c>
      <c r="B3537">
        <f>'Stitching Log'!B3537</f>
        <v>0</v>
      </c>
      <c r="C3537">
        <f>'Stitching Log'!C3537</f>
        <v>0</v>
      </c>
      <c r="D3537">
        <f>'Stitching Log'!D3537</f>
        <v>0</v>
      </c>
      <c r="E3537">
        <f>'Stitching Log'!E3537</f>
        <v>0</v>
      </c>
      <c r="F3537">
        <f>'Stitching Log'!F3537</f>
        <v>0</v>
      </c>
    </row>
    <row r="3538" spans="1:6">
      <c r="A3538" s="6">
        <f>'Stitching Log'!A3538</f>
        <v>0</v>
      </c>
      <c r="B3538">
        <f>'Stitching Log'!B3538</f>
        <v>0</v>
      </c>
      <c r="C3538">
        <f>'Stitching Log'!C3538</f>
        <v>0</v>
      </c>
      <c r="D3538">
        <f>'Stitching Log'!D3538</f>
        <v>0</v>
      </c>
      <c r="E3538">
        <f>'Stitching Log'!E3538</f>
        <v>0</v>
      </c>
      <c r="F3538">
        <f>'Stitching Log'!F3538</f>
        <v>0</v>
      </c>
    </row>
    <row r="3539" spans="1:6">
      <c r="A3539" s="6">
        <f>'Stitching Log'!A3539</f>
        <v>0</v>
      </c>
      <c r="B3539">
        <f>'Stitching Log'!B3539</f>
        <v>0</v>
      </c>
      <c r="C3539">
        <f>'Stitching Log'!C3539</f>
        <v>0</v>
      </c>
      <c r="D3539">
        <f>'Stitching Log'!D3539</f>
        <v>0</v>
      </c>
      <c r="E3539">
        <f>'Stitching Log'!E3539</f>
        <v>0</v>
      </c>
      <c r="F3539">
        <f>'Stitching Log'!F3539</f>
        <v>0</v>
      </c>
    </row>
    <row r="3540" spans="1:6">
      <c r="A3540" s="6">
        <f>'Stitching Log'!A3540</f>
        <v>0</v>
      </c>
      <c r="B3540">
        <f>'Stitching Log'!B3540</f>
        <v>0</v>
      </c>
      <c r="C3540">
        <f>'Stitching Log'!C3540</f>
        <v>0</v>
      </c>
      <c r="D3540">
        <f>'Stitching Log'!D3540</f>
        <v>0</v>
      </c>
      <c r="E3540">
        <f>'Stitching Log'!E3540</f>
        <v>0</v>
      </c>
      <c r="F3540">
        <f>'Stitching Log'!F3540</f>
        <v>0</v>
      </c>
    </row>
    <row r="3541" spans="1:6">
      <c r="A3541" s="6">
        <f>'Stitching Log'!A3541</f>
        <v>0</v>
      </c>
      <c r="B3541">
        <f>'Stitching Log'!B3541</f>
        <v>0</v>
      </c>
      <c r="C3541">
        <f>'Stitching Log'!C3541</f>
        <v>0</v>
      </c>
      <c r="D3541">
        <f>'Stitching Log'!D3541</f>
        <v>0</v>
      </c>
      <c r="E3541">
        <f>'Stitching Log'!E3541</f>
        <v>0</v>
      </c>
      <c r="F3541">
        <f>'Stitching Log'!F3541</f>
        <v>0</v>
      </c>
    </row>
    <row r="3542" spans="1:6">
      <c r="A3542" s="6">
        <f>'Stitching Log'!A3542</f>
        <v>0</v>
      </c>
      <c r="B3542">
        <f>'Stitching Log'!B3542</f>
        <v>0</v>
      </c>
      <c r="C3542">
        <f>'Stitching Log'!C3542</f>
        <v>0</v>
      </c>
      <c r="D3542">
        <f>'Stitching Log'!D3542</f>
        <v>0</v>
      </c>
      <c r="E3542">
        <f>'Stitching Log'!E3542</f>
        <v>0</v>
      </c>
      <c r="F3542">
        <f>'Stitching Log'!F3542</f>
        <v>0</v>
      </c>
    </row>
    <row r="3543" spans="1:6">
      <c r="A3543" s="6">
        <f>'Stitching Log'!A3543</f>
        <v>0</v>
      </c>
      <c r="B3543">
        <f>'Stitching Log'!B3543</f>
        <v>0</v>
      </c>
      <c r="C3543">
        <f>'Stitching Log'!C3543</f>
        <v>0</v>
      </c>
      <c r="D3543">
        <f>'Stitching Log'!D3543</f>
        <v>0</v>
      </c>
      <c r="E3543">
        <f>'Stitching Log'!E3543</f>
        <v>0</v>
      </c>
      <c r="F3543">
        <f>'Stitching Log'!F3543</f>
        <v>0</v>
      </c>
    </row>
    <row r="3544" spans="1:6">
      <c r="A3544" s="6">
        <f>'Stitching Log'!A3544</f>
        <v>0</v>
      </c>
      <c r="B3544">
        <f>'Stitching Log'!B3544</f>
        <v>0</v>
      </c>
      <c r="C3544">
        <f>'Stitching Log'!C3544</f>
        <v>0</v>
      </c>
      <c r="D3544">
        <f>'Stitching Log'!D3544</f>
        <v>0</v>
      </c>
      <c r="E3544">
        <f>'Stitching Log'!E3544</f>
        <v>0</v>
      </c>
      <c r="F3544">
        <f>'Stitching Log'!F3544</f>
        <v>0</v>
      </c>
    </row>
    <row r="3545" spans="1:6">
      <c r="A3545" s="6">
        <f>'Stitching Log'!A3545</f>
        <v>0</v>
      </c>
      <c r="B3545">
        <f>'Stitching Log'!B3545</f>
        <v>0</v>
      </c>
      <c r="C3545">
        <f>'Stitching Log'!C3545</f>
        <v>0</v>
      </c>
      <c r="D3545">
        <f>'Stitching Log'!D3545</f>
        <v>0</v>
      </c>
      <c r="E3545">
        <f>'Stitching Log'!E3545</f>
        <v>0</v>
      </c>
      <c r="F3545">
        <f>'Stitching Log'!F3545</f>
        <v>0</v>
      </c>
    </row>
    <row r="3546" spans="1:6">
      <c r="A3546" s="6">
        <f>'Stitching Log'!A3546</f>
        <v>0</v>
      </c>
      <c r="B3546">
        <f>'Stitching Log'!B3546</f>
        <v>0</v>
      </c>
      <c r="C3546">
        <f>'Stitching Log'!C3546</f>
        <v>0</v>
      </c>
      <c r="D3546">
        <f>'Stitching Log'!D3546</f>
        <v>0</v>
      </c>
      <c r="E3546">
        <f>'Stitching Log'!E3546</f>
        <v>0</v>
      </c>
      <c r="F3546">
        <f>'Stitching Log'!F3546</f>
        <v>0</v>
      </c>
    </row>
    <row r="3547" spans="1:6">
      <c r="A3547" s="6">
        <f>'Stitching Log'!A3547</f>
        <v>0</v>
      </c>
      <c r="B3547">
        <f>'Stitching Log'!B3547</f>
        <v>0</v>
      </c>
      <c r="C3547">
        <f>'Stitching Log'!C3547</f>
        <v>0</v>
      </c>
      <c r="D3547">
        <f>'Stitching Log'!D3547</f>
        <v>0</v>
      </c>
      <c r="E3547">
        <f>'Stitching Log'!E3547</f>
        <v>0</v>
      </c>
      <c r="F3547">
        <f>'Stitching Log'!F3547</f>
        <v>0</v>
      </c>
    </row>
    <row r="3548" spans="1:6">
      <c r="A3548" s="6">
        <f>'Stitching Log'!A3548</f>
        <v>0</v>
      </c>
      <c r="B3548">
        <f>'Stitching Log'!B3548</f>
        <v>0</v>
      </c>
      <c r="C3548">
        <f>'Stitching Log'!C3548</f>
        <v>0</v>
      </c>
      <c r="D3548">
        <f>'Stitching Log'!D3548</f>
        <v>0</v>
      </c>
      <c r="E3548">
        <f>'Stitching Log'!E3548</f>
        <v>0</v>
      </c>
      <c r="F3548">
        <f>'Stitching Log'!F3548</f>
        <v>0</v>
      </c>
    </row>
    <row r="3549" spans="1:6">
      <c r="A3549" s="6">
        <f>'Stitching Log'!A3549</f>
        <v>0</v>
      </c>
      <c r="B3549">
        <f>'Stitching Log'!B3549</f>
        <v>0</v>
      </c>
      <c r="C3549">
        <f>'Stitching Log'!C3549</f>
        <v>0</v>
      </c>
      <c r="D3549">
        <f>'Stitching Log'!D3549</f>
        <v>0</v>
      </c>
      <c r="E3549">
        <f>'Stitching Log'!E3549</f>
        <v>0</v>
      </c>
      <c r="F3549">
        <f>'Stitching Log'!F3549</f>
        <v>0</v>
      </c>
    </row>
    <row r="3550" spans="1:6">
      <c r="A3550" s="6">
        <f>'Stitching Log'!A3550</f>
        <v>0</v>
      </c>
      <c r="B3550">
        <f>'Stitching Log'!B3550</f>
        <v>0</v>
      </c>
      <c r="C3550">
        <f>'Stitching Log'!C3550</f>
        <v>0</v>
      </c>
      <c r="D3550">
        <f>'Stitching Log'!D3550</f>
        <v>0</v>
      </c>
      <c r="E3550">
        <f>'Stitching Log'!E3550</f>
        <v>0</v>
      </c>
      <c r="F3550">
        <f>'Stitching Log'!F3550</f>
        <v>0</v>
      </c>
    </row>
    <row r="3551" spans="1:6">
      <c r="A3551" s="6">
        <f>'Stitching Log'!A3551</f>
        <v>0</v>
      </c>
      <c r="B3551">
        <f>'Stitching Log'!B3551</f>
        <v>0</v>
      </c>
      <c r="C3551">
        <f>'Stitching Log'!C3551</f>
        <v>0</v>
      </c>
      <c r="D3551">
        <f>'Stitching Log'!D3551</f>
        <v>0</v>
      </c>
      <c r="E3551">
        <f>'Stitching Log'!E3551</f>
        <v>0</v>
      </c>
      <c r="F3551">
        <f>'Stitching Log'!F3551</f>
        <v>0</v>
      </c>
    </row>
    <row r="3552" spans="1:6">
      <c r="A3552" s="6">
        <f>'Stitching Log'!A3552</f>
        <v>0</v>
      </c>
      <c r="B3552">
        <f>'Stitching Log'!B3552</f>
        <v>0</v>
      </c>
      <c r="C3552">
        <f>'Stitching Log'!C3552</f>
        <v>0</v>
      </c>
      <c r="D3552">
        <f>'Stitching Log'!D3552</f>
        <v>0</v>
      </c>
      <c r="E3552">
        <f>'Stitching Log'!E3552</f>
        <v>0</v>
      </c>
      <c r="F3552">
        <f>'Stitching Log'!F3552</f>
        <v>0</v>
      </c>
    </row>
    <row r="3553" spans="1:6">
      <c r="A3553" s="6">
        <f>'Stitching Log'!A3553</f>
        <v>0</v>
      </c>
      <c r="B3553">
        <f>'Stitching Log'!B3553</f>
        <v>0</v>
      </c>
      <c r="C3553">
        <f>'Stitching Log'!C3553</f>
        <v>0</v>
      </c>
      <c r="D3553">
        <f>'Stitching Log'!D3553</f>
        <v>0</v>
      </c>
      <c r="E3553">
        <f>'Stitching Log'!E3553</f>
        <v>0</v>
      </c>
      <c r="F3553">
        <f>'Stitching Log'!F3553</f>
        <v>0</v>
      </c>
    </row>
    <row r="3554" spans="1:6">
      <c r="A3554" s="6">
        <f>'Stitching Log'!A3554</f>
        <v>0</v>
      </c>
      <c r="B3554">
        <f>'Stitching Log'!B3554</f>
        <v>0</v>
      </c>
      <c r="C3554">
        <f>'Stitching Log'!C3554</f>
        <v>0</v>
      </c>
      <c r="D3554">
        <f>'Stitching Log'!D3554</f>
        <v>0</v>
      </c>
      <c r="E3554">
        <f>'Stitching Log'!E3554</f>
        <v>0</v>
      </c>
      <c r="F3554">
        <f>'Stitching Log'!F3554</f>
        <v>0</v>
      </c>
    </row>
    <row r="3555" spans="1:6">
      <c r="A3555" s="6">
        <f>'Stitching Log'!A3555</f>
        <v>0</v>
      </c>
      <c r="B3555">
        <f>'Stitching Log'!B3555</f>
        <v>0</v>
      </c>
      <c r="C3555">
        <f>'Stitching Log'!C3555</f>
        <v>0</v>
      </c>
      <c r="D3555">
        <f>'Stitching Log'!D3555</f>
        <v>0</v>
      </c>
      <c r="E3555">
        <f>'Stitching Log'!E3555</f>
        <v>0</v>
      </c>
      <c r="F3555">
        <f>'Stitching Log'!F3555</f>
        <v>0</v>
      </c>
    </row>
    <row r="3556" spans="1:6">
      <c r="A3556" s="6">
        <f>'Stitching Log'!A3556</f>
        <v>0</v>
      </c>
      <c r="B3556">
        <f>'Stitching Log'!B3556</f>
        <v>0</v>
      </c>
      <c r="C3556">
        <f>'Stitching Log'!C3556</f>
        <v>0</v>
      </c>
      <c r="D3556">
        <f>'Stitching Log'!D3556</f>
        <v>0</v>
      </c>
      <c r="E3556">
        <f>'Stitching Log'!E3556</f>
        <v>0</v>
      </c>
      <c r="F3556">
        <f>'Stitching Log'!F3556</f>
        <v>0</v>
      </c>
    </row>
    <row r="3557" spans="1:6">
      <c r="A3557" s="6">
        <f>'Stitching Log'!A3557</f>
        <v>0</v>
      </c>
      <c r="B3557">
        <f>'Stitching Log'!B3557</f>
        <v>0</v>
      </c>
      <c r="C3557">
        <f>'Stitching Log'!C3557</f>
        <v>0</v>
      </c>
      <c r="D3557">
        <f>'Stitching Log'!D3557</f>
        <v>0</v>
      </c>
      <c r="E3557">
        <f>'Stitching Log'!E3557</f>
        <v>0</v>
      </c>
      <c r="F3557">
        <f>'Stitching Log'!F3557</f>
        <v>0</v>
      </c>
    </row>
    <row r="3558" spans="1:6">
      <c r="A3558" s="6">
        <f>'Stitching Log'!A3558</f>
        <v>0</v>
      </c>
      <c r="B3558">
        <f>'Stitching Log'!B3558</f>
        <v>0</v>
      </c>
      <c r="C3558">
        <f>'Stitching Log'!C3558</f>
        <v>0</v>
      </c>
      <c r="D3558">
        <f>'Stitching Log'!D3558</f>
        <v>0</v>
      </c>
      <c r="E3558">
        <f>'Stitching Log'!E3558</f>
        <v>0</v>
      </c>
      <c r="F3558">
        <f>'Stitching Log'!F3558</f>
        <v>0</v>
      </c>
    </row>
    <row r="3559" spans="1:6">
      <c r="A3559" s="6">
        <f>'Stitching Log'!A3559</f>
        <v>0</v>
      </c>
      <c r="B3559">
        <f>'Stitching Log'!B3559</f>
        <v>0</v>
      </c>
      <c r="C3559">
        <f>'Stitching Log'!C3559</f>
        <v>0</v>
      </c>
      <c r="D3559">
        <f>'Stitching Log'!D3559</f>
        <v>0</v>
      </c>
      <c r="E3559">
        <f>'Stitching Log'!E3559</f>
        <v>0</v>
      </c>
      <c r="F3559">
        <f>'Stitching Log'!F3559</f>
        <v>0</v>
      </c>
    </row>
    <row r="3560" spans="1:6">
      <c r="A3560" s="6">
        <f>'Stitching Log'!A3560</f>
        <v>0</v>
      </c>
      <c r="B3560">
        <f>'Stitching Log'!B3560</f>
        <v>0</v>
      </c>
      <c r="C3560">
        <f>'Stitching Log'!C3560</f>
        <v>0</v>
      </c>
      <c r="D3560">
        <f>'Stitching Log'!D3560</f>
        <v>0</v>
      </c>
      <c r="E3560">
        <f>'Stitching Log'!E3560</f>
        <v>0</v>
      </c>
      <c r="F3560">
        <f>'Stitching Log'!F3560</f>
        <v>0</v>
      </c>
    </row>
    <row r="3561" spans="1:6">
      <c r="A3561" s="6">
        <f>'Stitching Log'!A3561</f>
        <v>0</v>
      </c>
      <c r="B3561">
        <f>'Stitching Log'!B3561</f>
        <v>0</v>
      </c>
      <c r="C3561">
        <f>'Stitching Log'!C3561</f>
        <v>0</v>
      </c>
      <c r="D3561">
        <f>'Stitching Log'!D3561</f>
        <v>0</v>
      </c>
      <c r="E3561">
        <f>'Stitching Log'!E3561</f>
        <v>0</v>
      </c>
      <c r="F3561">
        <f>'Stitching Log'!F3561</f>
        <v>0</v>
      </c>
    </row>
    <row r="3562" spans="1:6">
      <c r="A3562" s="6">
        <f>'Stitching Log'!A3562</f>
        <v>0</v>
      </c>
      <c r="B3562">
        <f>'Stitching Log'!B3562</f>
        <v>0</v>
      </c>
      <c r="C3562">
        <f>'Stitching Log'!C3562</f>
        <v>0</v>
      </c>
      <c r="D3562">
        <f>'Stitching Log'!D3562</f>
        <v>0</v>
      </c>
      <c r="E3562">
        <f>'Stitching Log'!E3562</f>
        <v>0</v>
      </c>
      <c r="F3562">
        <f>'Stitching Log'!F3562</f>
        <v>0</v>
      </c>
    </row>
    <row r="3563" spans="1:6">
      <c r="A3563" s="6">
        <f>'Stitching Log'!A3563</f>
        <v>0</v>
      </c>
      <c r="B3563">
        <f>'Stitching Log'!B3563</f>
        <v>0</v>
      </c>
      <c r="C3563">
        <f>'Stitching Log'!C3563</f>
        <v>0</v>
      </c>
      <c r="D3563">
        <f>'Stitching Log'!D3563</f>
        <v>0</v>
      </c>
      <c r="E3563">
        <f>'Stitching Log'!E3563</f>
        <v>0</v>
      </c>
      <c r="F3563">
        <f>'Stitching Log'!F3563</f>
        <v>0</v>
      </c>
    </row>
    <row r="3564" spans="1:6">
      <c r="A3564" s="6">
        <f>'Stitching Log'!A3564</f>
        <v>0</v>
      </c>
      <c r="B3564">
        <f>'Stitching Log'!B3564</f>
        <v>0</v>
      </c>
      <c r="C3564">
        <f>'Stitching Log'!C3564</f>
        <v>0</v>
      </c>
      <c r="D3564">
        <f>'Stitching Log'!D3564</f>
        <v>0</v>
      </c>
      <c r="E3564">
        <f>'Stitching Log'!E3564</f>
        <v>0</v>
      </c>
      <c r="F3564">
        <f>'Stitching Log'!F3564</f>
        <v>0</v>
      </c>
    </row>
    <row r="3565" spans="1:6">
      <c r="A3565" s="6">
        <f>'Stitching Log'!A3565</f>
        <v>0</v>
      </c>
      <c r="B3565">
        <f>'Stitching Log'!B3565</f>
        <v>0</v>
      </c>
      <c r="C3565">
        <f>'Stitching Log'!C3565</f>
        <v>0</v>
      </c>
      <c r="D3565">
        <f>'Stitching Log'!D3565</f>
        <v>0</v>
      </c>
      <c r="E3565">
        <f>'Stitching Log'!E3565</f>
        <v>0</v>
      </c>
      <c r="F3565">
        <f>'Stitching Log'!F3565</f>
        <v>0</v>
      </c>
    </row>
    <row r="3566" spans="1:6">
      <c r="A3566" s="6">
        <f>'Stitching Log'!A3566</f>
        <v>0</v>
      </c>
      <c r="B3566">
        <f>'Stitching Log'!B3566</f>
        <v>0</v>
      </c>
      <c r="C3566">
        <f>'Stitching Log'!C3566</f>
        <v>0</v>
      </c>
      <c r="D3566">
        <f>'Stitching Log'!D3566</f>
        <v>0</v>
      </c>
      <c r="E3566">
        <f>'Stitching Log'!E3566</f>
        <v>0</v>
      </c>
      <c r="F3566">
        <f>'Stitching Log'!F3566</f>
        <v>0</v>
      </c>
    </row>
    <row r="3567" spans="1:6">
      <c r="A3567" s="6">
        <f>'Stitching Log'!A3567</f>
        <v>0</v>
      </c>
      <c r="B3567">
        <f>'Stitching Log'!B3567</f>
        <v>0</v>
      </c>
      <c r="C3567">
        <f>'Stitching Log'!C3567</f>
        <v>0</v>
      </c>
      <c r="D3567">
        <f>'Stitching Log'!D3567</f>
        <v>0</v>
      </c>
      <c r="E3567">
        <f>'Stitching Log'!E3567</f>
        <v>0</v>
      </c>
      <c r="F3567">
        <f>'Stitching Log'!F3567</f>
        <v>0</v>
      </c>
    </row>
    <row r="3568" spans="1:6">
      <c r="A3568" s="6">
        <f>'Stitching Log'!A3568</f>
        <v>0</v>
      </c>
      <c r="B3568">
        <f>'Stitching Log'!B3568</f>
        <v>0</v>
      </c>
      <c r="C3568">
        <f>'Stitching Log'!C3568</f>
        <v>0</v>
      </c>
      <c r="D3568">
        <f>'Stitching Log'!D3568</f>
        <v>0</v>
      </c>
      <c r="E3568">
        <f>'Stitching Log'!E3568</f>
        <v>0</v>
      </c>
      <c r="F3568">
        <f>'Stitching Log'!F3568</f>
        <v>0</v>
      </c>
    </row>
    <row r="3569" spans="1:6">
      <c r="A3569" s="6">
        <f>'Stitching Log'!A3569</f>
        <v>0</v>
      </c>
      <c r="B3569">
        <f>'Stitching Log'!B3569</f>
        <v>0</v>
      </c>
      <c r="C3569">
        <f>'Stitching Log'!C3569</f>
        <v>0</v>
      </c>
      <c r="D3569">
        <f>'Stitching Log'!D3569</f>
        <v>0</v>
      </c>
      <c r="E3569">
        <f>'Stitching Log'!E3569</f>
        <v>0</v>
      </c>
      <c r="F3569">
        <f>'Stitching Log'!F3569</f>
        <v>0</v>
      </c>
    </row>
    <row r="3570" spans="1:6">
      <c r="A3570" s="6">
        <f>'Stitching Log'!A3570</f>
        <v>0</v>
      </c>
      <c r="B3570">
        <f>'Stitching Log'!B3570</f>
        <v>0</v>
      </c>
      <c r="C3570">
        <f>'Stitching Log'!C3570</f>
        <v>0</v>
      </c>
      <c r="D3570">
        <f>'Stitching Log'!D3570</f>
        <v>0</v>
      </c>
      <c r="E3570">
        <f>'Stitching Log'!E3570</f>
        <v>0</v>
      </c>
      <c r="F3570">
        <f>'Stitching Log'!F3570</f>
        <v>0</v>
      </c>
    </row>
    <row r="3571" spans="1:6">
      <c r="A3571" s="6">
        <f>'Stitching Log'!A3571</f>
        <v>0</v>
      </c>
      <c r="B3571">
        <f>'Stitching Log'!B3571</f>
        <v>0</v>
      </c>
      <c r="C3571">
        <f>'Stitching Log'!C3571</f>
        <v>0</v>
      </c>
      <c r="D3571">
        <f>'Stitching Log'!D3571</f>
        <v>0</v>
      </c>
      <c r="E3571">
        <f>'Stitching Log'!E3571</f>
        <v>0</v>
      </c>
      <c r="F3571">
        <f>'Stitching Log'!F3571</f>
        <v>0</v>
      </c>
    </row>
    <row r="3572" spans="1:6">
      <c r="A3572" s="6">
        <f>'Stitching Log'!A3572</f>
        <v>0</v>
      </c>
      <c r="B3572">
        <f>'Stitching Log'!B3572</f>
        <v>0</v>
      </c>
      <c r="C3572">
        <f>'Stitching Log'!C3572</f>
        <v>0</v>
      </c>
      <c r="D3572">
        <f>'Stitching Log'!D3572</f>
        <v>0</v>
      </c>
      <c r="E3572">
        <f>'Stitching Log'!E3572</f>
        <v>0</v>
      </c>
      <c r="F3572">
        <f>'Stitching Log'!F3572</f>
        <v>0</v>
      </c>
    </row>
    <row r="3573" spans="1:6">
      <c r="A3573" s="6">
        <f>'Stitching Log'!A3573</f>
        <v>0</v>
      </c>
      <c r="B3573">
        <f>'Stitching Log'!B3573</f>
        <v>0</v>
      </c>
      <c r="C3573">
        <f>'Stitching Log'!C3573</f>
        <v>0</v>
      </c>
      <c r="D3573">
        <f>'Stitching Log'!D3573</f>
        <v>0</v>
      </c>
      <c r="E3573">
        <f>'Stitching Log'!E3573</f>
        <v>0</v>
      </c>
      <c r="F3573">
        <f>'Stitching Log'!F3573</f>
        <v>0</v>
      </c>
    </row>
    <row r="3574" spans="1:6">
      <c r="A3574" s="6">
        <f>'Stitching Log'!A3574</f>
        <v>0</v>
      </c>
      <c r="B3574">
        <f>'Stitching Log'!B3574</f>
        <v>0</v>
      </c>
      <c r="C3574">
        <f>'Stitching Log'!C3574</f>
        <v>0</v>
      </c>
      <c r="D3574">
        <f>'Stitching Log'!D3574</f>
        <v>0</v>
      </c>
      <c r="E3574">
        <f>'Stitching Log'!E3574</f>
        <v>0</v>
      </c>
      <c r="F3574">
        <f>'Stitching Log'!F3574</f>
        <v>0</v>
      </c>
    </row>
    <row r="3575" spans="1:6">
      <c r="A3575" s="6">
        <f>'Stitching Log'!A3575</f>
        <v>0</v>
      </c>
      <c r="B3575">
        <f>'Stitching Log'!B3575</f>
        <v>0</v>
      </c>
      <c r="C3575">
        <f>'Stitching Log'!C3575</f>
        <v>0</v>
      </c>
      <c r="D3575">
        <f>'Stitching Log'!D3575</f>
        <v>0</v>
      </c>
      <c r="E3575">
        <f>'Stitching Log'!E3575</f>
        <v>0</v>
      </c>
      <c r="F3575">
        <f>'Stitching Log'!F3575</f>
        <v>0</v>
      </c>
    </row>
    <row r="3576" spans="1:6">
      <c r="A3576" s="6">
        <f>'Stitching Log'!A3576</f>
        <v>0</v>
      </c>
      <c r="B3576">
        <f>'Stitching Log'!B3576</f>
        <v>0</v>
      </c>
      <c r="C3576">
        <f>'Stitching Log'!C3576</f>
        <v>0</v>
      </c>
      <c r="D3576">
        <f>'Stitching Log'!D3576</f>
        <v>0</v>
      </c>
      <c r="E3576">
        <f>'Stitching Log'!E3576</f>
        <v>0</v>
      </c>
      <c r="F3576">
        <f>'Stitching Log'!F3576</f>
        <v>0</v>
      </c>
    </row>
    <row r="3577" spans="1:6">
      <c r="A3577" s="6">
        <f>'Stitching Log'!A3577</f>
        <v>0</v>
      </c>
      <c r="B3577">
        <f>'Stitching Log'!B3577</f>
        <v>0</v>
      </c>
      <c r="C3577">
        <f>'Stitching Log'!C3577</f>
        <v>0</v>
      </c>
      <c r="D3577">
        <f>'Stitching Log'!D3577</f>
        <v>0</v>
      </c>
      <c r="E3577">
        <f>'Stitching Log'!E3577</f>
        <v>0</v>
      </c>
      <c r="F3577">
        <f>'Stitching Log'!F3577</f>
        <v>0</v>
      </c>
    </row>
    <row r="3578" spans="1:6">
      <c r="A3578" s="6">
        <f>'Stitching Log'!A3578</f>
        <v>0</v>
      </c>
      <c r="B3578">
        <f>'Stitching Log'!B3578</f>
        <v>0</v>
      </c>
      <c r="C3578">
        <f>'Stitching Log'!C3578</f>
        <v>0</v>
      </c>
      <c r="D3578">
        <f>'Stitching Log'!D3578</f>
        <v>0</v>
      </c>
      <c r="E3578">
        <f>'Stitching Log'!E3578</f>
        <v>0</v>
      </c>
      <c r="F3578">
        <f>'Stitching Log'!F3578</f>
        <v>0</v>
      </c>
    </row>
    <row r="3579" spans="1:6">
      <c r="A3579" s="6">
        <f>'Stitching Log'!A3579</f>
        <v>0</v>
      </c>
      <c r="B3579">
        <f>'Stitching Log'!B3579</f>
        <v>0</v>
      </c>
      <c r="C3579">
        <f>'Stitching Log'!C3579</f>
        <v>0</v>
      </c>
      <c r="D3579">
        <f>'Stitching Log'!D3579</f>
        <v>0</v>
      </c>
      <c r="E3579">
        <f>'Stitching Log'!E3579</f>
        <v>0</v>
      </c>
      <c r="F3579">
        <f>'Stitching Log'!F3579</f>
        <v>0</v>
      </c>
    </row>
    <row r="3580" spans="1:6">
      <c r="A3580" s="6">
        <f>'Stitching Log'!A3580</f>
        <v>0</v>
      </c>
      <c r="B3580">
        <f>'Stitching Log'!B3580</f>
        <v>0</v>
      </c>
      <c r="C3580">
        <f>'Stitching Log'!C3580</f>
        <v>0</v>
      </c>
      <c r="D3580">
        <f>'Stitching Log'!D3580</f>
        <v>0</v>
      </c>
      <c r="E3580">
        <f>'Stitching Log'!E3580</f>
        <v>0</v>
      </c>
      <c r="F3580">
        <f>'Stitching Log'!F3580</f>
        <v>0</v>
      </c>
    </row>
    <row r="3581" spans="1:6">
      <c r="A3581" s="6">
        <f>'Stitching Log'!A3581</f>
        <v>0</v>
      </c>
      <c r="B3581">
        <f>'Stitching Log'!B3581</f>
        <v>0</v>
      </c>
      <c r="C3581">
        <f>'Stitching Log'!C3581</f>
        <v>0</v>
      </c>
      <c r="D3581">
        <f>'Stitching Log'!D3581</f>
        <v>0</v>
      </c>
      <c r="E3581">
        <f>'Stitching Log'!E3581</f>
        <v>0</v>
      </c>
      <c r="F3581">
        <f>'Stitching Log'!F3581</f>
        <v>0</v>
      </c>
    </row>
    <row r="3582" spans="1:6">
      <c r="A3582" s="6">
        <f>'Stitching Log'!A3582</f>
        <v>0</v>
      </c>
      <c r="B3582">
        <f>'Stitching Log'!B3582</f>
        <v>0</v>
      </c>
      <c r="C3582">
        <f>'Stitching Log'!C3582</f>
        <v>0</v>
      </c>
      <c r="D3582">
        <f>'Stitching Log'!D3582</f>
        <v>0</v>
      </c>
      <c r="E3582">
        <f>'Stitching Log'!E3582</f>
        <v>0</v>
      </c>
      <c r="F3582">
        <f>'Stitching Log'!F3582</f>
        <v>0</v>
      </c>
    </row>
    <row r="3583" spans="1:6">
      <c r="A3583" s="6">
        <f>'Stitching Log'!A3583</f>
        <v>0</v>
      </c>
      <c r="B3583">
        <f>'Stitching Log'!B3583</f>
        <v>0</v>
      </c>
      <c r="C3583">
        <f>'Stitching Log'!C3583</f>
        <v>0</v>
      </c>
      <c r="D3583">
        <f>'Stitching Log'!D3583</f>
        <v>0</v>
      </c>
      <c r="E3583">
        <f>'Stitching Log'!E3583</f>
        <v>0</v>
      </c>
      <c r="F3583">
        <f>'Stitching Log'!F3583</f>
        <v>0</v>
      </c>
    </row>
    <row r="3584" spans="1:6">
      <c r="A3584" s="6">
        <f>'Stitching Log'!A3584</f>
        <v>0</v>
      </c>
      <c r="B3584">
        <f>'Stitching Log'!B3584</f>
        <v>0</v>
      </c>
      <c r="C3584">
        <f>'Stitching Log'!C3584</f>
        <v>0</v>
      </c>
      <c r="D3584">
        <f>'Stitching Log'!D3584</f>
        <v>0</v>
      </c>
      <c r="E3584">
        <f>'Stitching Log'!E3584</f>
        <v>0</v>
      </c>
      <c r="F3584">
        <f>'Stitching Log'!F3584</f>
        <v>0</v>
      </c>
    </row>
    <row r="3585" spans="1:6">
      <c r="A3585" s="6">
        <f>'Stitching Log'!A3585</f>
        <v>0</v>
      </c>
      <c r="B3585">
        <f>'Stitching Log'!B3585</f>
        <v>0</v>
      </c>
      <c r="C3585">
        <f>'Stitching Log'!C3585</f>
        <v>0</v>
      </c>
      <c r="D3585">
        <f>'Stitching Log'!D3585</f>
        <v>0</v>
      </c>
      <c r="E3585">
        <f>'Stitching Log'!E3585</f>
        <v>0</v>
      </c>
      <c r="F3585">
        <f>'Stitching Log'!F3585</f>
        <v>0</v>
      </c>
    </row>
    <row r="3586" spans="1:6">
      <c r="A3586" s="6">
        <f>'Stitching Log'!A3586</f>
        <v>0</v>
      </c>
      <c r="B3586">
        <f>'Stitching Log'!B3586</f>
        <v>0</v>
      </c>
      <c r="C3586">
        <f>'Stitching Log'!C3586</f>
        <v>0</v>
      </c>
      <c r="D3586">
        <f>'Stitching Log'!D3586</f>
        <v>0</v>
      </c>
      <c r="E3586">
        <f>'Stitching Log'!E3586</f>
        <v>0</v>
      </c>
      <c r="F3586">
        <f>'Stitching Log'!F3586</f>
        <v>0</v>
      </c>
    </row>
    <row r="3587" spans="1:6">
      <c r="A3587" s="6">
        <f>'Stitching Log'!A3587</f>
        <v>0</v>
      </c>
      <c r="B3587">
        <f>'Stitching Log'!B3587</f>
        <v>0</v>
      </c>
      <c r="C3587">
        <f>'Stitching Log'!C3587</f>
        <v>0</v>
      </c>
      <c r="D3587">
        <f>'Stitching Log'!D3587</f>
        <v>0</v>
      </c>
      <c r="E3587">
        <f>'Stitching Log'!E3587</f>
        <v>0</v>
      </c>
      <c r="F3587">
        <f>'Stitching Log'!F3587</f>
        <v>0</v>
      </c>
    </row>
    <row r="3588" spans="1:6">
      <c r="A3588" s="6">
        <f>'Stitching Log'!A3588</f>
        <v>0</v>
      </c>
      <c r="B3588">
        <f>'Stitching Log'!B3588</f>
        <v>0</v>
      </c>
      <c r="C3588">
        <f>'Stitching Log'!C3588</f>
        <v>0</v>
      </c>
      <c r="D3588">
        <f>'Stitching Log'!D3588</f>
        <v>0</v>
      </c>
      <c r="E3588">
        <f>'Stitching Log'!E3588</f>
        <v>0</v>
      </c>
      <c r="F3588">
        <f>'Stitching Log'!F3588</f>
        <v>0</v>
      </c>
    </row>
    <row r="3589" spans="1:6">
      <c r="A3589" s="6">
        <f>'Stitching Log'!A3589</f>
        <v>0</v>
      </c>
      <c r="B3589">
        <f>'Stitching Log'!B3589</f>
        <v>0</v>
      </c>
      <c r="C3589">
        <f>'Stitching Log'!C3589</f>
        <v>0</v>
      </c>
      <c r="D3589">
        <f>'Stitching Log'!D3589</f>
        <v>0</v>
      </c>
      <c r="E3589">
        <f>'Stitching Log'!E3589</f>
        <v>0</v>
      </c>
      <c r="F3589">
        <f>'Stitching Log'!F3589</f>
        <v>0</v>
      </c>
    </row>
    <row r="3590" spans="1:6">
      <c r="A3590" s="6">
        <f>'Stitching Log'!A3590</f>
        <v>0</v>
      </c>
      <c r="B3590">
        <f>'Stitching Log'!B3590</f>
        <v>0</v>
      </c>
      <c r="C3590">
        <f>'Stitching Log'!C3590</f>
        <v>0</v>
      </c>
      <c r="D3590">
        <f>'Stitching Log'!D3590</f>
        <v>0</v>
      </c>
      <c r="E3590">
        <f>'Stitching Log'!E3590</f>
        <v>0</v>
      </c>
      <c r="F3590">
        <f>'Stitching Log'!F3590</f>
        <v>0</v>
      </c>
    </row>
    <row r="3591" spans="1:6">
      <c r="A3591" s="6">
        <f>'Stitching Log'!A3591</f>
        <v>0</v>
      </c>
      <c r="B3591">
        <f>'Stitching Log'!B3591</f>
        <v>0</v>
      </c>
      <c r="C3591">
        <f>'Stitching Log'!C3591</f>
        <v>0</v>
      </c>
      <c r="D3591">
        <f>'Stitching Log'!D3591</f>
        <v>0</v>
      </c>
      <c r="E3591">
        <f>'Stitching Log'!E3591</f>
        <v>0</v>
      </c>
      <c r="F3591">
        <f>'Stitching Log'!F3591</f>
        <v>0</v>
      </c>
    </row>
    <row r="3592" spans="1:6">
      <c r="A3592" s="6">
        <f>'Stitching Log'!A3592</f>
        <v>0</v>
      </c>
      <c r="B3592">
        <f>'Stitching Log'!B3592</f>
        <v>0</v>
      </c>
      <c r="C3592">
        <f>'Stitching Log'!C3592</f>
        <v>0</v>
      </c>
      <c r="D3592">
        <f>'Stitching Log'!D3592</f>
        <v>0</v>
      </c>
      <c r="E3592">
        <f>'Stitching Log'!E3592</f>
        <v>0</v>
      </c>
      <c r="F3592">
        <f>'Stitching Log'!F3592</f>
        <v>0</v>
      </c>
    </row>
    <row r="3593" spans="1:6">
      <c r="A3593" s="6">
        <f>'Stitching Log'!A3593</f>
        <v>0</v>
      </c>
      <c r="B3593">
        <f>'Stitching Log'!B3593</f>
        <v>0</v>
      </c>
      <c r="C3593">
        <f>'Stitching Log'!C3593</f>
        <v>0</v>
      </c>
      <c r="D3593">
        <f>'Stitching Log'!D3593</f>
        <v>0</v>
      </c>
      <c r="E3593">
        <f>'Stitching Log'!E3593</f>
        <v>0</v>
      </c>
      <c r="F3593">
        <f>'Stitching Log'!F3593</f>
        <v>0</v>
      </c>
    </row>
    <row r="3594" spans="1:6">
      <c r="A3594" s="6">
        <f>'Stitching Log'!A3594</f>
        <v>0</v>
      </c>
      <c r="B3594">
        <f>'Stitching Log'!B3594</f>
        <v>0</v>
      </c>
      <c r="C3594">
        <f>'Stitching Log'!C3594</f>
        <v>0</v>
      </c>
      <c r="D3594">
        <f>'Stitching Log'!D3594</f>
        <v>0</v>
      </c>
      <c r="E3594">
        <f>'Stitching Log'!E3594</f>
        <v>0</v>
      </c>
      <c r="F3594">
        <f>'Stitching Log'!F3594</f>
        <v>0</v>
      </c>
    </row>
    <row r="3595" spans="1:6">
      <c r="A3595" s="6">
        <f>'Stitching Log'!A3595</f>
        <v>0</v>
      </c>
      <c r="B3595">
        <f>'Stitching Log'!B3595</f>
        <v>0</v>
      </c>
      <c r="C3595">
        <f>'Stitching Log'!C3595</f>
        <v>0</v>
      </c>
      <c r="D3595">
        <f>'Stitching Log'!D3595</f>
        <v>0</v>
      </c>
      <c r="E3595">
        <f>'Stitching Log'!E3595</f>
        <v>0</v>
      </c>
      <c r="F3595">
        <f>'Stitching Log'!F3595</f>
        <v>0</v>
      </c>
    </row>
    <row r="3596" spans="1:6">
      <c r="A3596" s="6">
        <f>'Stitching Log'!A3596</f>
        <v>0</v>
      </c>
      <c r="B3596">
        <f>'Stitching Log'!B3596</f>
        <v>0</v>
      </c>
      <c r="C3596">
        <f>'Stitching Log'!C3596</f>
        <v>0</v>
      </c>
      <c r="D3596">
        <f>'Stitching Log'!D3596</f>
        <v>0</v>
      </c>
      <c r="E3596">
        <f>'Stitching Log'!E3596</f>
        <v>0</v>
      </c>
      <c r="F3596">
        <f>'Stitching Log'!F3596</f>
        <v>0</v>
      </c>
    </row>
    <row r="3597" spans="1:6">
      <c r="A3597" s="6">
        <f>'Stitching Log'!A3597</f>
        <v>0</v>
      </c>
      <c r="B3597">
        <f>'Stitching Log'!B3597</f>
        <v>0</v>
      </c>
      <c r="C3597">
        <f>'Stitching Log'!C3597</f>
        <v>0</v>
      </c>
      <c r="D3597">
        <f>'Stitching Log'!D3597</f>
        <v>0</v>
      </c>
      <c r="E3597">
        <f>'Stitching Log'!E3597</f>
        <v>0</v>
      </c>
      <c r="F3597">
        <f>'Stitching Log'!F3597</f>
        <v>0</v>
      </c>
    </row>
    <row r="3598" spans="1:6">
      <c r="A3598" s="6">
        <f>'Stitching Log'!A3598</f>
        <v>0</v>
      </c>
      <c r="B3598">
        <f>'Stitching Log'!B3598</f>
        <v>0</v>
      </c>
      <c r="C3598">
        <f>'Stitching Log'!C3598</f>
        <v>0</v>
      </c>
      <c r="D3598">
        <f>'Stitching Log'!D3598</f>
        <v>0</v>
      </c>
      <c r="E3598">
        <f>'Stitching Log'!E3598</f>
        <v>0</v>
      </c>
      <c r="F3598">
        <f>'Stitching Log'!F3598</f>
        <v>0</v>
      </c>
    </row>
    <row r="3599" spans="1:6">
      <c r="A3599" s="6">
        <f>'Stitching Log'!A3599</f>
        <v>0</v>
      </c>
      <c r="B3599">
        <f>'Stitching Log'!B3599</f>
        <v>0</v>
      </c>
      <c r="C3599">
        <f>'Stitching Log'!C3599</f>
        <v>0</v>
      </c>
      <c r="D3599">
        <f>'Stitching Log'!D3599</f>
        <v>0</v>
      </c>
      <c r="E3599">
        <f>'Stitching Log'!E3599</f>
        <v>0</v>
      </c>
      <c r="F3599">
        <f>'Stitching Log'!F3599</f>
        <v>0</v>
      </c>
    </row>
    <row r="3600" spans="1:6">
      <c r="A3600" s="6">
        <f>'Stitching Log'!A3600</f>
        <v>0</v>
      </c>
      <c r="B3600">
        <f>'Stitching Log'!B3600</f>
        <v>0</v>
      </c>
      <c r="C3600">
        <f>'Stitching Log'!C3600</f>
        <v>0</v>
      </c>
      <c r="D3600">
        <f>'Stitching Log'!D3600</f>
        <v>0</v>
      </c>
      <c r="E3600">
        <f>'Stitching Log'!E3600</f>
        <v>0</v>
      </c>
      <c r="F3600">
        <f>'Stitching Log'!F3600</f>
        <v>0</v>
      </c>
    </row>
    <row r="3601" spans="1:6">
      <c r="A3601" s="6">
        <f>'Stitching Log'!A3601</f>
        <v>0</v>
      </c>
      <c r="B3601">
        <f>'Stitching Log'!B3601</f>
        <v>0</v>
      </c>
      <c r="C3601">
        <f>'Stitching Log'!C3601</f>
        <v>0</v>
      </c>
      <c r="D3601">
        <f>'Stitching Log'!D3601</f>
        <v>0</v>
      </c>
      <c r="E3601">
        <f>'Stitching Log'!E3601</f>
        <v>0</v>
      </c>
      <c r="F3601">
        <f>'Stitching Log'!F3601</f>
        <v>0</v>
      </c>
    </row>
    <row r="3602" spans="1:6">
      <c r="A3602" s="6">
        <f>'Stitching Log'!A3602</f>
        <v>0</v>
      </c>
      <c r="B3602">
        <f>'Stitching Log'!B3602</f>
        <v>0</v>
      </c>
      <c r="C3602">
        <f>'Stitching Log'!C3602</f>
        <v>0</v>
      </c>
      <c r="D3602">
        <f>'Stitching Log'!D3602</f>
        <v>0</v>
      </c>
      <c r="E3602">
        <f>'Stitching Log'!E3602</f>
        <v>0</v>
      </c>
      <c r="F3602">
        <f>'Stitching Log'!F3602</f>
        <v>0</v>
      </c>
    </row>
    <row r="3603" spans="1:6">
      <c r="A3603" s="6">
        <f>'Stitching Log'!A3603</f>
        <v>0</v>
      </c>
      <c r="B3603">
        <f>'Stitching Log'!B3603</f>
        <v>0</v>
      </c>
      <c r="C3603">
        <f>'Stitching Log'!C3603</f>
        <v>0</v>
      </c>
      <c r="D3603">
        <f>'Stitching Log'!D3603</f>
        <v>0</v>
      </c>
      <c r="E3603">
        <f>'Stitching Log'!E3603</f>
        <v>0</v>
      </c>
      <c r="F3603">
        <f>'Stitching Log'!F3603</f>
        <v>0</v>
      </c>
    </row>
    <row r="3604" spans="1:6">
      <c r="A3604" s="6">
        <f>'Stitching Log'!A3604</f>
        <v>0</v>
      </c>
      <c r="B3604">
        <f>'Stitching Log'!B3604</f>
        <v>0</v>
      </c>
      <c r="C3604">
        <f>'Stitching Log'!C3604</f>
        <v>0</v>
      </c>
      <c r="D3604">
        <f>'Stitching Log'!D3604</f>
        <v>0</v>
      </c>
      <c r="E3604">
        <f>'Stitching Log'!E3604</f>
        <v>0</v>
      </c>
      <c r="F3604">
        <f>'Stitching Log'!F3604</f>
        <v>0</v>
      </c>
    </row>
    <row r="3605" spans="1:6">
      <c r="A3605" s="6">
        <f>'Stitching Log'!A3605</f>
        <v>0</v>
      </c>
      <c r="B3605">
        <f>'Stitching Log'!B3605</f>
        <v>0</v>
      </c>
      <c r="C3605">
        <f>'Stitching Log'!C3605</f>
        <v>0</v>
      </c>
      <c r="D3605">
        <f>'Stitching Log'!D3605</f>
        <v>0</v>
      </c>
      <c r="E3605">
        <f>'Stitching Log'!E3605</f>
        <v>0</v>
      </c>
      <c r="F3605">
        <f>'Stitching Log'!F3605</f>
        <v>0</v>
      </c>
    </row>
    <row r="3606" spans="1:6">
      <c r="A3606" s="6">
        <f>'Stitching Log'!A3606</f>
        <v>0</v>
      </c>
      <c r="B3606">
        <f>'Stitching Log'!B3606</f>
        <v>0</v>
      </c>
      <c r="C3606">
        <f>'Stitching Log'!C3606</f>
        <v>0</v>
      </c>
      <c r="D3606">
        <f>'Stitching Log'!D3606</f>
        <v>0</v>
      </c>
      <c r="E3606">
        <f>'Stitching Log'!E3606</f>
        <v>0</v>
      </c>
      <c r="F3606">
        <f>'Stitching Log'!F3606</f>
        <v>0</v>
      </c>
    </row>
    <row r="3607" spans="1:6">
      <c r="A3607" s="6">
        <f>'Stitching Log'!A3607</f>
        <v>0</v>
      </c>
      <c r="B3607">
        <f>'Stitching Log'!B3607</f>
        <v>0</v>
      </c>
      <c r="C3607">
        <f>'Stitching Log'!C3607</f>
        <v>0</v>
      </c>
      <c r="D3607">
        <f>'Stitching Log'!D3607</f>
        <v>0</v>
      </c>
      <c r="E3607">
        <f>'Stitching Log'!E3607</f>
        <v>0</v>
      </c>
      <c r="F3607">
        <f>'Stitching Log'!F3607</f>
        <v>0</v>
      </c>
    </row>
    <row r="3608" spans="1:6">
      <c r="A3608" s="6">
        <f>'Stitching Log'!A3608</f>
        <v>0</v>
      </c>
      <c r="B3608">
        <f>'Stitching Log'!B3608</f>
        <v>0</v>
      </c>
      <c r="C3608">
        <f>'Stitching Log'!C3608</f>
        <v>0</v>
      </c>
      <c r="D3608">
        <f>'Stitching Log'!D3608</f>
        <v>0</v>
      </c>
      <c r="E3608">
        <f>'Stitching Log'!E3608</f>
        <v>0</v>
      </c>
      <c r="F3608">
        <f>'Stitching Log'!F3608</f>
        <v>0</v>
      </c>
    </row>
    <row r="3609" spans="1:6">
      <c r="A3609" s="6">
        <f>'Stitching Log'!A3609</f>
        <v>0</v>
      </c>
      <c r="B3609">
        <f>'Stitching Log'!B3609</f>
        <v>0</v>
      </c>
      <c r="C3609">
        <f>'Stitching Log'!C3609</f>
        <v>0</v>
      </c>
      <c r="D3609">
        <f>'Stitching Log'!D3609</f>
        <v>0</v>
      </c>
      <c r="E3609">
        <f>'Stitching Log'!E3609</f>
        <v>0</v>
      </c>
      <c r="F3609">
        <f>'Stitching Log'!F3609</f>
        <v>0</v>
      </c>
    </row>
    <row r="3610" spans="1:6">
      <c r="A3610" s="6">
        <f>'Stitching Log'!A3610</f>
        <v>0</v>
      </c>
      <c r="B3610">
        <f>'Stitching Log'!B3610</f>
        <v>0</v>
      </c>
      <c r="C3610">
        <f>'Stitching Log'!C3610</f>
        <v>0</v>
      </c>
      <c r="D3610">
        <f>'Stitching Log'!D3610</f>
        <v>0</v>
      </c>
      <c r="E3610">
        <f>'Stitching Log'!E3610</f>
        <v>0</v>
      </c>
      <c r="F3610">
        <f>'Stitching Log'!F3610</f>
        <v>0</v>
      </c>
    </row>
    <row r="3611" spans="1:6">
      <c r="A3611" s="6">
        <f>'Stitching Log'!A3611</f>
        <v>0</v>
      </c>
      <c r="B3611">
        <f>'Stitching Log'!B3611</f>
        <v>0</v>
      </c>
      <c r="C3611">
        <f>'Stitching Log'!C3611</f>
        <v>0</v>
      </c>
      <c r="D3611">
        <f>'Stitching Log'!D3611</f>
        <v>0</v>
      </c>
      <c r="E3611">
        <f>'Stitching Log'!E3611</f>
        <v>0</v>
      </c>
      <c r="F3611">
        <f>'Stitching Log'!F3611</f>
        <v>0</v>
      </c>
    </row>
    <row r="3612" spans="1:6">
      <c r="A3612" s="6">
        <f>'Stitching Log'!A3612</f>
        <v>0</v>
      </c>
      <c r="B3612">
        <f>'Stitching Log'!B3612</f>
        <v>0</v>
      </c>
      <c r="C3612">
        <f>'Stitching Log'!C3612</f>
        <v>0</v>
      </c>
      <c r="D3612">
        <f>'Stitching Log'!D3612</f>
        <v>0</v>
      </c>
      <c r="E3612">
        <f>'Stitching Log'!E3612</f>
        <v>0</v>
      </c>
      <c r="F3612">
        <f>'Stitching Log'!F3612</f>
        <v>0</v>
      </c>
    </row>
    <row r="3613" spans="1:6">
      <c r="A3613" s="6">
        <f>'Stitching Log'!A3613</f>
        <v>0</v>
      </c>
      <c r="B3613">
        <f>'Stitching Log'!B3613</f>
        <v>0</v>
      </c>
      <c r="C3613">
        <f>'Stitching Log'!C3613</f>
        <v>0</v>
      </c>
      <c r="D3613">
        <f>'Stitching Log'!D3613</f>
        <v>0</v>
      </c>
      <c r="E3613">
        <f>'Stitching Log'!E3613</f>
        <v>0</v>
      </c>
      <c r="F3613">
        <f>'Stitching Log'!F3613</f>
        <v>0</v>
      </c>
    </row>
    <row r="3614" spans="1:6">
      <c r="A3614" s="6">
        <f>'Stitching Log'!A3614</f>
        <v>0</v>
      </c>
      <c r="B3614">
        <f>'Stitching Log'!B3614</f>
        <v>0</v>
      </c>
      <c r="C3614">
        <f>'Stitching Log'!C3614</f>
        <v>0</v>
      </c>
      <c r="D3614">
        <f>'Stitching Log'!D3614</f>
        <v>0</v>
      </c>
      <c r="E3614">
        <f>'Stitching Log'!E3614</f>
        <v>0</v>
      </c>
      <c r="F3614">
        <f>'Stitching Log'!F3614</f>
        <v>0</v>
      </c>
    </row>
    <row r="3615" spans="1:6">
      <c r="A3615" s="6">
        <f>'Stitching Log'!A3615</f>
        <v>0</v>
      </c>
      <c r="B3615">
        <f>'Stitching Log'!B3615</f>
        <v>0</v>
      </c>
      <c r="C3615">
        <f>'Stitching Log'!C3615</f>
        <v>0</v>
      </c>
      <c r="D3615">
        <f>'Stitching Log'!D3615</f>
        <v>0</v>
      </c>
      <c r="E3615">
        <f>'Stitching Log'!E3615</f>
        <v>0</v>
      </c>
      <c r="F3615">
        <f>'Stitching Log'!F3615</f>
        <v>0</v>
      </c>
    </row>
    <row r="3616" spans="1:6">
      <c r="A3616" s="6">
        <f>'Stitching Log'!A3616</f>
        <v>0</v>
      </c>
      <c r="B3616">
        <f>'Stitching Log'!B3616</f>
        <v>0</v>
      </c>
      <c r="C3616">
        <f>'Stitching Log'!C3616</f>
        <v>0</v>
      </c>
      <c r="D3616">
        <f>'Stitching Log'!D3616</f>
        <v>0</v>
      </c>
      <c r="E3616">
        <f>'Stitching Log'!E3616</f>
        <v>0</v>
      </c>
      <c r="F3616">
        <f>'Stitching Log'!F3616</f>
        <v>0</v>
      </c>
    </row>
    <row r="3617" spans="1:6">
      <c r="A3617" s="6">
        <f>'Stitching Log'!A3617</f>
        <v>0</v>
      </c>
      <c r="B3617">
        <f>'Stitching Log'!B3617</f>
        <v>0</v>
      </c>
      <c r="C3617">
        <f>'Stitching Log'!C3617</f>
        <v>0</v>
      </c>
      <c r="D3617">
        <f>'Stitching Log'!D3617</f>
        <v>0</v>
      </c>
      <c r="E3617">
        <f>'Stitching Log'!E3617</f>
        <v>0</v>
      </c>
      <c r="F3617">
        <f>'Stitching Log'!F3617</f>
        <v>0</v>
      </c>
    </row>
    <row r="3618" spans="1:6">
      <c r="A3618" s="6">
        <f>'Stitching Log'!A3618</f>
        <v>0</v>
      </c>
      <c r="B3618">
        <f>'Stitching Log'!B3618</f>
        <v>0</v>
      </c>
      <c r="C3618">
        <f>'Stitching Log'!C3618</f>
        <v>0</v>
      </c>
      <c r="D3618">
        <f>'Stitching Log'!D3618</f>
        <v>0</v>
      </c>
      <c r="E3618">
        <f>'Stitching Log'!E3618</f>
        <v>0</v>
      </c>
      <c r="F3618">
        <f>'Stitching Log'!F3618</f>
        <v>0</v>
      </c>
    </row>
    <row r="3619" spans="1:6">
      <c r="A3619" s="6">
        <f>'Stitching Log'!A3619</f>
        <v>0</v>
      </c>
      <c r="B3619">
        <f>'Stitching Log'!B3619</f>
        <v>0</v>
      </c>
      <c r="C3619">
        <f>'Stitching Log'!C3619</f>
        <v>0</v>
      </c>
      <c r="D3619">
        <f>'Stitching Log'!D3619</f>
        <v>0</v>
      </c>
      <c r="E3619">
        <f>'Stitching Log'!E3619</f>
        <v>0</v>
      </c>
      <c r="F3619">
        <f>'Stitching Log'!F3619</f>
        <v>0</v>
      </c>
    </row>
    <row r="3620" spans="1:6">
      <c r="A3620" s="6">
        <f>'Stitching Log'!A3620</f>
        <v>0</v>
      </c>
      <c r="B3620">
        <f>'Stitching Log'!B3620</f>
        <v>0</v>
      </c>
      <c r="C3620">
        <f>'Stitching Log'!C3620</f>
        <v>0</v>
      </c>
      <c r="D3620">
        <f>'Stitching Log'!D3620</f>
        <v>0</v>
      </c>
      <c r="E3620">
        <f>'Stitching Log'!E3620</f>
        <v>0</v>
      </c>
      <c r="F3620">
        <f>'Stitching Log'!F3620</f>
        <v>0</v>
      </c>
    </row>
    <row r="3621" spans="1:6">
      <c r="A3621" s="6">
        <f>'Stitching Log'!A3621</f>
        <v>0</v>
      </c>
      <c r="B3621">
        <f>'Stitching Log'!B3621</f>
        <v>0</v>
      </c>
      <c r="C3621">
        <f>'Stitching Log'!C3621</f>
        <v>0</v>
      </c>
      <c r="D3621">
        <f>'Stitching Log'!D3621</f>
        <v>0</v>
      </c>
      <c r="E3621">
        <f>'Stitching Log'!E3621</f>
        <v>0</v>
      </c>
      <c r="F3621">
        <f>'Stitching Log'!F3621</f>
        <v>0</v>
      </c>
    </row>
    <row r="3622" spans="1:6">
      <c r="A3622" s="6">
        <f>'Stitching Log'!A3622</f>
        <v>0</v>
      </c>
      <c r="B3622">
        <f>'Stitching Log'!B3622</f>
        <v>0</v>
      </c>
      <c r="C3622">
        <f>'Stitching Log'!C3622</f>
        <v>0</v>
      </c>
      <c r="D3622">
        <f>'Stitching Log'!D3622</f>
        <v>0</v>
      </c>
      <c r="E3622">
        <f>'Stitching Log'!E3622</f>
        <v>0</v>
      </c>
      <c r="F3622">
        <f>'Stitching Log'!F3622</f>
        <v>0</v>
      </c>
    </row>
    <row r="3623" spans="1:6">
      <c r="A3623" s="6">
        <f>'Stitching Log'!A3623</f>
        <v>0</v>
      </c>
      <c r="B3623">
        <f>'Stitching Log'!B3623</f>
        <v>0</v>
      </c>
      <c r="C3623">
        <f>'Stitching Log'!C3623</f>
        <v>0</v>
      </c>
      <c r="D3623">
        <f>'Stitching Log'!D3623</f>
        <v>0</v>
      </c>
      <c r="E3623">
        <f>'Stitching Log'!E3623</f>
        <v>0</v>
      </c>
      <c r="F3623">
        <f>'Stitching Log'!F3623</f>
        <v>0</v>
      </c>
    </row>
    <row r="3624" spans="1:6">
      <c r="A3624" s="6">
        <f>'Stitching Log'!A3624</f>
        <v>0</v>
      </c>
      <c r="B3624">
        <f>'Stitching Log'!B3624</f>
        <v>0</v>
      </c>
      <c r="C3624">
        <f>'Stitching Log'!C3624</f>
        <v>0</v>
      </c>
      <c r="D3624">
        <f>'Stitching Log'!D3624</f>
        <v>0</v>
      </c>
      <c r="E3624">
        <f>'Stitching Log'!E3624</f>
        <v>0</v>
      </c>
      <c r="F3624">
        <f>'Stitching Log'!F3624</f>
        <v>0</v>
      </c>
    </row>
    <row r="3625" spans="1:6">
      <c r="A3625" s="6">
        <f>'Stitching Log'!A3625</f>
        <v>0</v>
      </c>
      <c r="B3625">
        <f>'Stitching Log'!B3625</f>
        <v>0</v>
      </c>
      <c r="C3625">
        <f>'Stitching Log'!C3625</f>
        <v>0</v>
      </c>
      <c r="D3625">
        <f>'Stitching Log'!D3625</f>
        <v>0</v>
      </c>
      <c r="E3625">
        <f>'Stitching Log'!E3625</f>
        <v>0</v>
      </c>
      <c r="F3625">
        <f>'Stitching Log'!F3625</f>
        <v>0</v>
      </c>
    </row>
    <row r="3626" spans="1:6">
      <c r="A3626" s="6">
        <f>'Stitching Log'!A3626</f>
        <v>0</v>
      </c>
      <c r="B3626">
        <f>'Stitching Log'!B3626</f>
        <v>0</v>
      </c>
      <c r="C3626">
        <f>'Stitching Log'!C3626</f>
        <v>0</v>
      </c>
      <c r="D3626">
        <f>'Stitching Log'!D3626</f>
        <v>0</v>
      </c>
      <c r="E3626">
        <f>'Stitching Log'!E3626</f>
        <v>0</v>
      </c>
      <c r="F3626">
        <f>'Stitching Log'!F3626</f>
        <v>0</v>
      </c>
    </row>
    <row r="3627" spans="1:6">
      <c r="A3627" s="6">
        <f>'Stitching Log'!A3627</f>
        <v>0</v>
      </c>
      <c r="B3627">
        <f>'Stitching Log'!B3627</f>
        <v>0</v>
      </c>
      <c r="C3627">
        <f>'Stitching Log'!C3627</f>
        <v>0</v>
      </c>
      <c r="D3627">
        <f>'Stitching Log'!D3627</f>
        <v>0</v>
      </c>
      <c r="E3627">
        <f>'Stitching Log'!E3627</f>
        <v>0</v>
      </c>
      <c r="F3627">
        <f>'Stitching Log'!F3627</f>
        <v>0</v>
      </c>
    </row>
    <row r="3628" spans="1:6">
      <c r="A3628" s="6">
        <f>'Stitching Log'!A3628</f>
        <v>0</v>
      </c>
      <c r="B3628">
        <f>'Stitching Log'!B3628</f>
        <v>0</v>
      </c>
      <c r="C3628">
        <f>'Stitching Log'!C3628</f>
        <v>0</v>
      </c>
      <c r="D3628">
        <f>'Stitching Log'!D3628</f>
        <v>0</v>
      </c>
      <c r="E3628">
        <f>'Stitching Log'!E3628</f>
        <v>0</v>
      </c>
      <c r="F3628">
        <f>'Stitching Log'!F3628</f>
        <v>0</v>
      </c>
    </row>
    <row r="3629" spans="1:6">
      <c r="A3629" s="6">
        <f>'Stitching Log'!A3629</f>
        <v>0</v>
      </c>
      <c r="B3629">
        <f>'Stitching Log'!B3629</f>
        <v>0</v>
      </c>
      <c r="C3629">
        <f>'Stitching Log'!C3629</f>
        <v>0</v>
      </c>
      <c r="D3629">
        <f>'Stitching Log'!D3629</f>
        <v>0</v>
      </c>
      <c r="E3629">
        <f>'Stitching Log'!E3629</f>
        <v>0</v>
      </c>
      <c r="F3629">
        <f>'Stitching Log'!F3629</f>
        <v>0</v>
      </c>
    </row>
    <row r="3630" spans="1:6">
      <c r="A3630" s="6">
        <f>'Stitching Log'!A3630</f>
        <v>0</v>
      </c>
      <c r="B3630">
        <f>'Stitching Log'!B3630</f>
        <v>0</v>
      </c>
      <c r="C3630">
        <f>'Stitching Log'!C3630</f>
        <v>0</v>
      </c>
      <c r="D3630">
        <f>'Stitching Log'!D3630</f>
        <v>0</v>
      </c>
      <c r="E3630">
        <f>'Stitching Log'!E3630</f>
        <v>0</v>
      </c>
      <c r="F3630">
        <f>'Stitching Log'!F3630</f>
        <v>0</v>
      </c>
    </row>
    <row r="3631" spans="1:6">
      <c r="A3631" s="6">
        <f>'Stitching Log'!A3631</f>
        <v>0</v>
      </c>
      <c r="B3631">
        <f>'Stitching Log'!B3631</f>
        <v>0</v>
      </c>
      <c r="C3631">
        <f>'Stitching Log'!C3631</f>
        <v>0</v>
      </c>
      <c r="D3631">
        <f>'Stitching Log'!D3631</f>
        <v>0</v>
      </c>
      <c r="E3631">
        <f>'Stitching Log'!E3631</f>
        <v>0</v>
      </c>
      <c r="F3631">
        <f>'Stitching Log'!F3631</f>
        <v>0</v>
      </c>
    </row>
    <row r="3632" spans="1:6">
      <c r="A3632" s="6">
        <f>'Stitching Log'!A3632</f>
        <v>0</v>
      </c>
      <c r="B3632">
        <f>'Stitching Log'!B3632</f>
        <v>0</v>
      </c>
      <c r="C3632">
        <f>'Stitching Log'!C3632</f>
        <v>0</v>
      </c>
      <c r="D3632">
        <f>'Stitching Log'!D3632</f>
        <v>0</v>
      </c>
      <c r="E3632">
        <f>'Stitching Log'!E3632</f>
        <v>0</v>
      </c>
      <c r="F3632">
        <f>'Stitching Log'!F3632</f>
        <v>0</v>
      </c>
    </row>
    <row r="3633" spans="1:6">
      <c r="A3633" s="6">
        <f>'Stitching Log'!A3633</f>
        <v>0</v>
      </c>
      <c r="B3633">
        <f>'Stitching Log'!B3633</f>
        <v>0</v>
      </c>
      <c r="C3633">
        <f>'Stitching Log'!C3633</f>
        <v>0</v>
      </c>
      <c r="D3633">
        <f>'Stitching Log'!D3633</f>
        <v>0</v>
      </c>
      <c r="E3633">
        <f>'Stitching Log'!E3633</f>
        <v>0</v>
      </c>
      <c r="F3633">
        <f>'Stitching Log'!F3633</f>
        <v>0</v>
      </c>
    </row>
    <row r="3634" spans="1:6">
      <c r="A3634" s="6">
        <f>'Stitching Log'!A3634</f>
        <v>0</v>
      </c>
      <c r="B3634">
        <f>'Stitching Log'!B3634</f>
        <v>0</v>
      </c>
      <c r="C3634">
        <f>'Stitching Log'!C3634</f>
        <v>0</v>
      </c>
      <c r="D3634">
        <f>'Stitching Log'!D3634</f>
        <v>0</v>
      </c>
      <c r="E3634">
        <f>'Stitching Log'!E3634</f>
        <v>0</v>
      </c>
      <c r="F3634">
        <f>'Stitching Log'!F3634</f>
        <v>0</v>
      </c>
    </row>
    <row r="3635" spans="1:6">
      <c r="A3635" s="6">
        <f>'Stitching Log'!A3635</f>
        <v>0</v>
      </c>
      <c r="B3635">
        <f>'Stitching Log'!B3635</f>
        <v>0</v>
      </c>
      <c r="C3635">
        <f>'Stitching Log'!C3635</f>
        <v>0</v>
      </c>
      <c r="D3635">
        <f>'Stitching Log'!D3635</f>
        <v>0</v>
      </c>
      <c r="E3635">
        <f>'Stitching Log'!E3635</f>
        <v>0</v>
      </c>
      <c r="F3635">
        <f>'Stitching Log'!F3635</f>
        <v>0</v>
      </c>
    </row>
    <row r="3636" spans="1:6">
      <c r="A3636" s="6">
        <f>'Stitching Log'!A3636</f>
        <v>0</v>
      </c>
      <c r="B3636">
        <f>'Stitching Log'!B3636</f>
        <v>0</v>
      </c>
      <c r="C3636">
        <f>'Stitching Log'!C3636</f>
        <v>0</v>
      </c>
      <c r="D3636">
        <f>'Stitching Log'!D3636</f>
        <v>0</v>
      </c>
      <c r="E3636">
        <f>'Stitching Log'!E3636</f>
        <v>0</v>
      </c>
      <c r="F3636">
        <f>'Stitching Log'!F3636</f>
        <v>0</v>
      </c>
    </row>
    <row r="3637" spans="1:6">
      <c r="A3637" s="6">
        <f>'Stitching Log'!A3637</f>
        <v>0</v>
      </c>
      <c r="B3637">
        <f>'Stitching Log'!B3637</f>
        <v>0</v>
      </c>
      <c r="C3637">
        <f>'Stitching Log'!C3637</f>
        <v>0</v>
      </c>
      <c r="D3637">
        <f>'Stitching Log'!D3637</f>
        <v>0</v>
      </c>
      <c r="E3637">
        <f>'Stitching Log'!E3637</f>
        <v>0</v>
      </c>
      <c r="F3637">
        <f>'Stitching Log'!F3637</f>
        <v>0</v>
      </c>
    </row>
    <row r="3638" spans="1:6">
      <c r="A3638" s="6">
        <f>'Stitching Log'!A3638</f>
        <v>0</v>
      </c>
      <c r="B3638">
        <f>'Stitching Log'!B3638</f>
        <v>0</v>
      </c>
      <c r="C3638">
        <f>'Stitching Log'!C3638</f>
        <v>0</v>
      </c>
      <c r="D3638">
        <f>'Stitching Log'!D3638</f>
        <v>0</v>
      </c>
      <c r="E3638">
        <f>'Stitching Log'!E3638</f>
        <v>0</v>
      </c>
      <c r="F3638">
        <f>'Stitching Log'!F3638</f>
        <v>0</v>
      </c>
    </row>
    <row r="3639" spans="1:6">
      <c r="A3639" s="6">
        <f>'Stitching Log'!A3639</f>
        <v>0</v>
      </c>
      <c r="B3639">
        <f>'Stitching Log'!B3639</f>
        <v>0</v>
      </c>
      <c r="C3639">
        <f>'Stitching Log'!C3639</f>
        <v>0</v>
      </c>
      <c r="D3639">
        <f>'Stitching Log'!D3639</f>
        <v>0</v>
      </c>
      <c r="E3639">
        <f>'Stitching Log'!E3639</f>
        <v>0</v>
      </c>
      <c r="F3639">
        <f>'Stitching Log'!F3639</f>
        <v>0</v>
      </c>
    </row>
    <row r="3640" spans="1:6">
      <c r="A3640" s="6">
        <f>'Stitching Log'!A3640</f>
        <v>0</v>
      </c>
      <c r="B3640">
        <f>'Stitching Log'!B3640</f>
        <v>0</v>
      </c>
      <c r="C3640">
        <f>'Stitching Log'!C3640</f>
        <v>0</v>
      </c>
      <c r="D3640">
        <f>'Stitching Log'!D3640</f>
        <v>0</v>
      </c>
      <c r="E3640">
        <f>'Stitching Log'!E3640</f>
        <v>0</v>
      </c>
      <c r="F3640">
        <f>'Stitching Log'!F3640</f>
        <v>0</v>
      </c>
    </row>
    <row r="3641" spans="1:6">
      <c r="A3641" s="6">
        <f>'Stitching Log'!A3641</f>
        <v>0</v>
      </c>
      <c r="B3641">
        <f>'Stitching Log'!B3641</f>
        <v>0</v>
      </c>
      <c r="C3641">
        <f>'Stitching Log'!C3641</f>
        <v>0</v>
      </c>
      <c r="D3641">
        <f>'Stitching Log'!D3641</f>
        <v>0</v>
      </c>
      <c r="E3641">
        <f>'Stitching Log'!E3641</f>
        <v>0</v>
      </c>
      <c r="F3641">
        <f>'Stitching Log'!F3641</f>
        <v>0</v>
      </c>
    </row>
    <row r="3642" spans="1:6">
      <c r="A3642" s="6">
        <f>'Stitching Log'!A3642</f>
        <v>0</v>
      </c>
      <c r="B3642">
        <f>'Stitching Log'!B3642</f>
        <v>0</v>
      </c>
      <c r="C3642">
        <f>'Stitching Log'!C3642</f>
        <v>0</v>
      </c>
      <c r="D3642">
        <f>'Stitching Log'!D3642</f>
        <v>0</v>
      </c>
      <c r="E3642">
        <f>'Stitching Log'!E3642</f>
        <v>0</v>
      </c>
      <c r="F3642">
        <f>'Stitching Log'!F3642</f>
        <v>0</v>
      </c>
    </row>
    <row r="3643" spans="1:6">
      <c r="A3643" s="6">
        <f>'Stitching Log'!A3643</f>
        <v>0</v>
      </c>
      <c r="B3643">
        <f>'Stitching Log'!B3643</f>
        <v>0</v>
      </c>
      <c r="C3643">
        <f>'Stitching Log'!C3643</f>
        <v>0</v>
      </c>
      <c r="D3643">
        <f>'Stitching Log'!D3643</f>
        <v>0</v>
      </c>
      <c r="E3643">
        <f>'Stitching Log'!E3643</f>
        <v>0</v>
      </c>
      <c r="F3643">
        <f>'Stitching Log'!F3643</f>
        <v>0</v>
      </c>
    </row>
    <row r="3644" spans="1:6">
      <c r="A3644" s="6">
        <f>'Stitching Log'!A3644</f>
        <v>0</v>
      </c>
      <c r="B3644">
        <f>'Stitching Log'!B3644</f>
        <v>0</v>
      </c>
      <c r="C3644">
        <f>'Stitching Log'!C3644</f>
        <v>0</v>
      </c>
      <c r="D3644">
        <f>'Stitching Log'!D3644</f>
        <v>0</v>
      </c>
      <c r="E3644">
        <f>'Stitching Log'!E3644</f>
        <v>0</v>
      </c>
      <c r="F3644">
        <f>'Stitching Log'!F3644</f>
        <v>0</v>
      </c>
    </row>
    <row r="3645" spans="1:6">
      <c r="A3645" s="6">
        <f>'Stitching Log'!A3645</f>
        <v>0</v>
      </c>
      <c r="B3645">
        <f>'Stitching Log'!B3645</f>
        <v>0</v>
      </c>
      <c r="C3645">
        <f>'Stitching Log'!C3645</f>
        <v>0</v>
      </c>
      <c r="D3645">
        <f>'Stitching Log'!D3645</f>
        <v>0</v>
      </c>
      <c r="E3645">
        <f>'Stitching Log'!E3645</f>
        <v>0</v>
      </c>
      <c r="F3645">
        <f>'Stitching Log'!F3645</f>
        <v>0</v>
      </c>
    </row>
    <row r="3646" spans="1:6">
      <c r="A3646" s="6">
        <f>'Stitching Log'!A3646</f>
        <v>0</v>
      </c>
      <c r="B3646">
        <f>'Stitching Log'!B3646</f>
        <v>0</v>
      </c>
      <c r="C3646">
        <f>'Stitching Log'!C3646</f>
        <v>0</v>
      </c>
      <c r="D3646">
        <f>'Stitching Log'!D3646</f>
        <v>0</v>
      </c>
      <c r="E3646">
        <f>'Stitching Log'!E3646</f>
        <v>0</v>
      </c>
      <c r="F3646">
        <f>'Stitching Log'!F3646</f>
        <v>0</v>
      </c>
    </row>
    <row r="3647" spans="1:6">
      <c r="A3647" s="6">
        <f>'Stitching Log'!A3647</f>
        <v>0</v>
      </c>
      <c r="B3647">
        <f>'Stitching Log'!B3647</f>
        <v>0</v>
      </c>
      <c r="C3647">
        <f>'Stitching Log'!C3647</f>
        <v>0</v>
      </c>
      <c r="D3647">
        <f>'Stitching Log'!D3647</f>
        <v>0</v>
      </c>
      <c r="E3647">
        <f>'Stitching Log'!E3647</f>
        <v>0</v>
      </c>
      <c r="F3647">
        <f>'Stitching Log'!F3647</f>
        <v>0</v>
      </c>
    </row>
    <row r="3648" spans="1:6">
      <c r="A3648" s="6">
        <f>'Stitching Log'!A3648</f>
        <v>0</v>
      </c>
      <c r="B3648">
        <f>'Stitching Log'!B3648</f>
        <v>0</v>
      </c>
      <c r="C3648">
        <f>'Stitching Log'!C3648</f>
        <v>0</v>
      </c>
      <c r="D3648">
        <f>'Stitching Log'!D3648</f>
        <v>0</v>
      </c>
      <c r="E3648">
        <f>'Stitching Log'!E3648</f>
        <v>0</v>
      </c>
      <c r="F3648">
        <f>'Stitching Log'!F3648</f>
        <v>0</v>
      </c>
    </row>
    <row r="3649" spans="1:6">
      <c r="A3649" s="6">
        <f>'Stitching Log'!A3649</f>
        <v>0</v>
      </c>
      <c r="B3649">
        <f>'Stitching Log'!B3649</f>
        <v>0</v>
      </c>
      <c r="C3649">
        <f>'Stitching Log'!C3649</f>
        <v>0</v>
      </c>
      <c r="D3649">
        <f>'Stitching Log'!D3649</f>
        <v>0</v>
      </c>
      <c r="E3649">
        <f>'Stitching Log'!E3649</f>
        <v>0</v>
      </c>
      <c r="F3649">
        <f>'Stitching Log'!F3649</f>
        <v>0</v>
      </c>
    </row>
    <row r="3650" spans="1:6">
      <c r="A3650" s="6">
        <f>'Stitching Log'!A3650</f>
        <v>0</v>
      </c>
      <c r="B3650">
        <f>'Stitching Log'!B3650</f>
        <v>0</v>
      </c>
      <c r="C3650">
        <f>'Stitching Log'!C3650</f>
        <v>0</v>
      </c>
      <c r="D3650">
        <f>'Stitching Log'!D3650</f>
        <v>0</v>
      </c>
      <c r="E3650">
        <f>'Stitching Log'!E3650</f>
        <v>0</v>
      </c>
      <c r="F3650">
        <f>'Stitching Log'!F3650</f>
        <v>0</v>
      </c>
    </row>
    <row r="3651" spans="1:6">
      <c r="A3651" s="6">
        <f>'Stitching Log'!A3651</f>
        <v>0</v>
      </c>
      <c r="B3651">
        <f>'Stitching Log'!B3651</f>
        <v>0</v>
      </c>
      <c r="C3651">
        <f>'Stitching Log'!C3651</f>
        <v>0</v>
      </c>
      <c r="D3651">
        <f>'Stitching Log'!D3651</f>
        <v>0</v>
      </c>
      <c r="E3651">
        <f>'Stitching Log'!E3651</f>
        <v>0</v>
      </c>
      <c r="F3651">
        <f>'Stitching Log'!F3651</f>
        <v>0</v>
      </c>
    </row>
    <row r="3652" spans="1:6">
      <c r="A3652" s="6">
        <f>'Stitching Log'!A3652</f>
        <v>0</v>
      </c>
      <c r="B3652">
        <f>'Stitching Log'!B3652</f>
        <v>0</v>
      </c>
      <c r="C3652">
        <f>'Stitching Log'!C3652</f>
        <v>0</v>
      </c>
      <c r="D3652">
        <f>'Stitching Log'!D3652</f>
        <v>0</v>
      </c>
      <c r="E3652">
        <f>'Stitching Log'!E3652</f>
        <v>0</v>
      </c>
      <c r="F3652">
        <f>'Stitching Log'!F3652</f>
        <v>0</v>
      </c>
    </row>
    <row r="3653" spans="1:6">
      <c r="A3653" s="6">
        <f>'Stitching Log'!A3653</f>
        <v>0</v>
      </c>
      <c r="B3653">
        <f>'Stitching Log'!B3653</f>
        <v>0</v>
      </c>
      <c r="C3653">
        <f>'Stitching Log'!C3653</f>
        <v>0</v>
      </c>
      <c r="D3653">
        <f>'Stitching Log'!D3653</f>
        <v>0</v>
      </c>
      <c r="E3653">
        <f>'Stitching Log'!E3653</f>
        <v>0</v>
      </c>
      <c r="F3653">
        <f>'Stitching Log'!F3653</f>
        <v>0</v>
      </c>
    </row>
    <row r="3654" spans="1:6">
      <c r="A3654" s="6">
        <f>'Stitching Log'!A3654</f>
        <v>0</v>
      </c>
      <c r="B3654">
        <f>'Stitching Log'!B3654</f>
        <v>0</v>
      </c>
      <c r="C3654">
        <f>'Stitching Log'!C3654</f>
        <v>0</v>
      </c>
      <c r="D3654">
        <f>'Stitching Log'!D3654</f>
        <v>0</v>
      </c>
      <c r="E3654">
        <f>'Stitching Log'!E3654</f>
        <v>0</v>
      </c>
      <c r="F3654">
        <f>'Stitching Log'!F3654</f>
        <v>0</v>
      </c>
    </row>
    <row r="3655" spans="1:6">
      <c r="A3655" s="6">
        <f>'Stitching Log'!A3655</f>
        <v>0</v>
      </c>
      <c r="B3655">
        <f>'Stitching Log'!B3655</f>
        <v>0</v>
      </c>
      <c r="C3655">
        <f>'Stitching Log'!C3655</f>
        <v>0</v>
      </c>
      <c r="D3655">
        <f>'Stitching Log'!D3655</f>
        <v>0</v>
      </c>
      <c r="E3655">
        <f>'Stitching Log'!E3655</f>
        <v>0</v>
      </c>
      <c r="F3655">
        <f>'Stitching Log'!F3655</f>
        <v>0</v>
      </c>
    </row>
    <row r="3656" spans="1:6">
      <c r="A3656" s="6">
        <f>'Stitching Log'!A3656</f>
        <v>0</v>
      </c>
      <c r="B3656">
        <f>'Stitching Log'!B3656</f>
        <v>0</v>
      </c>
      <c r="C3656">
        <f>'Stitching Log'!C3656</f>
        <v>0</v>
      </c>
      <c r="D3656">
        <f>'Stitching Log'!D3656</f>
        <v>0</v>
      </c>
      <c r="E3656">
        <f>'Stitching Log'!E3656</f>
        <v>0</v>
      </c>
      <c r="F3656">
        <f>'Stitching Log'!F3656</f>
        <v>0</v>
      </c>
    </row>
    <row r="3657" spans="1:6">
      <c r="A3657" s="6">
        <f>'Stitching Log'!A3657</f>
        <v>0</v>
      </c>
      <c r="B3657">
        <f>'Stitching Log'!B3657</f>
        <v>0</v>
      </c>
      <c r="C3657">
        <f>'Stitching Log'!C3657</f>
        <v>0</v>
      </c>
      <c r="D3657">
        <f>'Stitching Log'!D3657</f>
        <v>0</v>
      </c>
      <c r="E3657">
        <f>'Stitching Log'!E3657</f>
        <v>0</v>
      </c>
      <c r="F3657">
        <f>'Stitching Log'!F3657</f>
        <v>0</v>
      </c>
    </row>
    <row r="3658" spans="1:6">
      <c r="A3658" s="6">
        <f>'Stitching Log'!A3658</f>
        <v>0</v>
      </c>
      <c r="B3658">
        <f>'Stitching Log'!B3658</f>
        <v>0</v>
      </c>
      <c r="C3658">
        <f>'Stitching Log'!C3658</f>
        <v>0</v>
      </c>
      <c r="D3658">
        <f>'Stitching Log'!D3658</f>
        <v>0</v>
      </c>
      <c r="E3658">
        <f>'Stitching Log'!E3658</f>
        <v>0</v>
      </c>
      <c r="F3658">
        <f>'Stitching Log'!F3658</f>
        <v>0</v>
      </c>
    </row>
    <row r="3659" spans="1:6">
      <c r="A3659" s="6">
        <f>'Stitching Log'!A3659</f>
        <v>0</v>
      </c>
      <c r="B3659">
        <f>'Stitching Log'!B3659</f>
        <v>0</v>
      </c>
      <c r="C3659">
        <f>'Stitching Log'!C3659</f>
        <v>0</v>
      </c>
      <c r="D3659">
        <f>'Stitching Log'!D3659</f>
        <v>0</v>
      </c>
      <c r="E3659">
        <f>'Stitching Log'!E3659</f>
        <v>0</v>
      </c>
      <c r="F3659">
        <f>'Stitching Log'!F3659</f>
        <v>0</v>
      </c>
    </row>
    <row r="3660" spans="1:6">
      <c r="A3660" s="6">
        <f>'Stitching Log'!A3660</f>
        <v>0</v>
      </c>
      <c r="B3660">
        <f>'Stitching Log'!B3660</f>
        <v>0</v>
      </c>
      <c r="C3660">
        <f>'Stitching Log'!C3660</f>
        <v>0</v>
      </c>
      <c r="D3660">
        <f>'Stitching Log'!D3660</f>
        <v>0</v>
      </c>
      <c r="E3660">
        <f>'Stitching Log'!E3660</f>
        <v>0</v>
      </c>
      <c r="F3660">
        <f>'Stitching Log'!F3660</f>
        <v>0</v>
      </c>
    </row>
    <row r="3661" spans="1:6">
      <c r="A3661" s="6">
        <f>'Stitching Log'!A3661</f>
        <v>0</v>
      </c>
      <c r="B3661">
        <f>'Stitching Log'!B3661</f>
        <v>0</v>
      </c>
      <c r="C3661">
        <f>'Stitching Log'!C3661</f>
        <v>0</v>
      </c>
      <c r="D3661">
        <f>'Stitching Log'!D3661</f>
        <v>0</v>
      </c>
      <c r="E3661">
        <f>'Stitching Log'!E3661</f>
        <v>0</v>
      </c>
      <c r="F3661">
        <f>'Stitching Log'!F3661</f>
        <v>0</v>
      </c>
    </row>
    <row r="3662" spans="1:6">
      <c r="A3662" s="6">
        <f>'Stitching Log'!A3662</f>
        <v>0</v>
      </c>
      <c r="B3662">
        <f>'Stitching Log'!B3662</f>
        <v>0</v>
      </c>
      <c r="C3662">
        <f>'Stitching Log'!C3662</f>
        <v>0</v>
      </c>
      <c r="D3662">
        <f>'Stitching Log'!D3662</f>
        <v>0</v>
      </c>
      <c r="E3662">
        <f>'Stitching Log'!E3662</f>
        <v>0</v>
      </c>
      <c r="F3662">
        <f>'Stitching Log'!F3662</f>
        <v>0</v>
      </c>
    </row>
    <row r="3663" spans="1:6">
      <c r="A3663" s="6">
        <f>'Stitching Log'!A3663</f>
        <v>0</v>
      </c>
      <c r="B3663">
        <f>'Stitching Log'!B3663</f>
        <v>0</v>
      </c>
      <c r="C3663">
        <f>'Stitching Log'!C3663</f>
        <v>0</v>
      </c>
      <c r="D3663">
        <f>'Stitching Log'!D3663</f>
        <v>0</v>
      </c>
      <c r="E3663">
        <f>'Stitching Log'!E3663</f>
        <v>0</v>
      </c>
      <c r="F3663">
        <f>'Stitching Log'!F3663</f>
        <v>0</v>
      </c>
    </row>
    <row r="3664" spans="1:6">
      <c r="A3664" s="6">
        <f>'Stitching Log'!A3664</f>
        <v>0</v>
      </c>
      <c r="B3664">
        <f>'Stitching Log'!B3664</f>
        <v>0</v>
      </c>
      <c r="C3664">
        <f>'Stitching Log'!C3664</f>
        <v>0</v>
      </c>
      <c r="D3664">
        <f>'Stitching Log'!D3664</f>
        <v>0</v>
      </c>
      <c r="E3664">
        <f>'Stitching Log'!E3664</f>
        <v>0</v>
      </c>
      <c r="F3664">
        <f>'Stitching Log'!F3664</f>
        <v>0</v>
      </c>
    </row>
    <row r="3665" spans="1:6">
      <c r="A3665" s="6">
        <f>'Stitching Log'!A3665</f>
        <v>0</v>
      </c>
      <c r="B3665">
        <f>'Stitching Log'!B3665</f>
        <v>0</v>
      </c>
      <c r="C3665">
        <f>'Stitching Log'!C3665</f>
        <v>0</v>
      </c>
      <c r="D3665">
        <f>'Stitching Log'!D3665</f>
        <v>0</v>
      </c>
      <c r="E3665">
        <f>'Stitching Log'!E3665</f>
        <v>0</v>
      </c>
      <c r="F3665">
        <f>'Stitching Log'!F3665</f>
        <v>0</v>
      </c>
    </row>
    <row r="3666" spans="1:6">
      <c r="A3666" s="6">
        <f>'Stitching Log'!A3666</f>
        <v>0</v>
      </c>
      <c r="B3666">
        <f>'Stitching Log'!B3666</f>
        <v>0</v>
      </c>
      <c r="C3666">
        <f>'Stitching Log'!C3666</f>
        <v>0</v>
      </c>
      <c r="D3666">
        <f>'Stitching Log'!D3666</f>
        <v>0</v>
      </c>
      <c r="E3666">
        <f>'Stitching Log'!E3666</f>
        <v>0</v>
      </c>
      <c r="F3666">
        <f>'Stitching Log'!F3666</f>
        <v>0</v>
      </c>
    </row>
    <row r="3667" spans="1:6">
      <c r="A3667" s="6">
        <f>'Stitching Log'!A3667</f>
        <v>0</v>
      </c>
      <c r="B3667">
        <f>'Stitching Log'!B3667</f>
        <v>0</v>
      </c>
      <c r="C3667">
        <f>'Stitching Log'!C3667</f>
        <v>0</v>
      </c>
      <c r="D3667">
        <f>'Stitching Log'!D3667</f>
        <v>0</v>
      </c>
      <c r="E3667">
        <f>'Stitching Log'!E3667</f>
        <v>0</v>
      </c>
      <c r="F3667">
        <f>'Stitching Log'!F3667</f>
        <v>0</v>
      </c>
    </row>
    <row r="3668" spans="1:6">
      <c r="A3668" s="6">
        <f>'Stitching Log'!A3668</f>
        <v>0</v>
      </c>
      <c r="B3668">
        <f>'Stitching Log'!B3668</f>
        <v>0</v>
      </c>
      <c r="C3668">
        <f>'Stitching Log'!C3668</f>
        <v>0</v>
      </c>
      <c r="D3668">
        <f>'Stitching Log'!D3668</f>
        <v>0</v>
      </c>
      <c r="E3668">
        <f>'Stitching Log'!E3668</f>
        <v>0</v>
      </c>
      <c r="F3668">
        <f>'Stitching Log'!F3668</f>
        <v>0</v>
      </c>
    </row>
    <row r="3669" spans="1:6">
      <c r="A3669" s="6">
        <f>'Stitching Log'!A3669</f>
        <v>0</v>
      </c>
      <c r="B3669">
        <f>'Stitching Log'!B3669</f>
        <v>0</v>
      </c>
      <c r="C3669">
        <f>'Stitching Log'!C3669</f>
        <v>0</v>
      </c>
      <c r="D3669">
        <f>'Stitching Log'!D3669</f>
        <v>0</v>
      </c>
      <c r="E3669">
        <f>'Stitching Log'!E3669</f>
        <v>0</v>
      </c>
      <c r="F3669">
        <f>'Stitching Log'!F3669</f>
        <v>0</v>
      </c>
    </row>
    <row r="3670" spans="1:6">
      <c r="A3670" s="6">
        <f>'Stitching Log'!A3670</f>
        <v>0</v>
      </c>
      <c r="B3670">
        <f>'Stitching Log'!B3670</f>
        <v>0</v>
      </c>
      <c r="C3670">
        <f>'Stitching Log'!C3670</f>
        <v>0</v>
      </c>
      <c r="D3670">
        <f>'Stitching Log'!D3670</f>
        <v>0</v>
      </c>
      <c r="E3670">
        <f>'Stitching Log'!E3670</f>
        <v>0</v>
      </c>
      <c r="F3670">
        <f>'Stitching Log'!F3670</f>
        <v>0</v>
      </c>
    </row>
    <row r="3671" spans="1:6">
      <c r="A3671" s="6">
        <f>'Stitching Log'!A3671</f>
        <v>0</v>
      </c>
      <c r="B3671">
        <f>'Stitching Log'!B3671</f>
        <v>0</v>
      </c>
      <c r="C3671">
        <f>'Stitching Log'!C3671</f>
        <v>0</v>
      </c>
      <c r="D3671">
        <f>'Stitching Log'!D3671</f>
        <v>0</v>
      </c>
      <c r="E3671">
        <f>'Stitching Log'!E3671</f>
        <v>0</v>
      </c>
      <c r="F3671">
        <f>'Stitching Log'!F3671</f>
        <v>0</v>
      </c>
    </row>
    <row r="3672" spans="1:6">
      <c r="A3672" s="6">
        <f>'Stitching Log'!A3672</f>
        <v>0</v>
      </c>
      <c r="B3672">
        <f>'Stitching Log'!B3672</f>
        <v>0</v>
      </c>
      <c r="C3672">
        <f>'Stitching Log'!C3672</f>
        <v>0</v>
      </c>
      <c r="D3672">
        <f>'Stitching Log'!D3672</f>
        <v>0</v>
      </c>
      <c r="E3672">
        <f>'Stitching Log'!E3672</f>
        <v>0</v>
      </c>
      <c r="F3672">
        <f>'Stitching Log'!F3672</f>
        <v>0</v>
      </c>
    </row>
    <row r="3673" spans="1:6">
      <c r="A3673" s="6">
        <f>'Stitching Log'!A3673</f>
        <v>0</v>
      </c>
      <c r="B3673">
        <f>'Stitching Log'!B3673</f>
        <v>0</v>
      </c>
      <c r="C3673">
        <f>'Stitching Log'!C3673</f>
        <v>0</v>
      </c>
      <c r="D3673">
        <f>'Stitching Log'!D3673</f>
        <v>0</v>
      </c>
      <c r="E3673">
        <f>'Stitching Log'!E3673</f>
        <v>0</v>
      </c>
      <c r="F3673">
        <f>'Stitching Log'!F3673</f>
        <v>0</v>
      </c>
    </row>
    <row r="3674" spans="1:6">
      <c r="A3674" s="6">
        <f>'Stitching Log'!A3674</f>
        <v>0</v>
      </c>
      <c r="B3674">
        <f>'Stitching Log'!B3674</f>
        <v>0</v>
      </c>
      <c r="C3674">
        <f>'Stitching Log'!C3674</f>
        <v>0</v>
      </c>
      <c r="D3674">
        <f>'Stitching Log'!D3674</f>
        <v>0</v>
      </c>
      <c r="E3674">
        <f>'Stitching Log'!E3674</f>
        <v>0</v>
      </c>
      <c r="F3674">
        <f>'Stitching Log'!F3674</f>
        <v>0</v>
      </c>
    </row>
    <row r="3675" spans="1:6">
      <c r="A3675" s="6">
        <f>'Stitching Log'!A3675</f>
        <v>0</v>
      </c>
      <c r="B3675">
        <f>'Stitching Log'!B3675</f>
        <v>0</v>
      </c>
      <c r="C3675">
        <f>'Stitching Log'!C3675</f>
        <v>0</v>
      </c>
      <c r="D3675">
        <f>'Stitching Log'!D3675</f>
        <v>0</v>
      </c>
      <c r="E3675">
        <f>'Stitching Log'!E3675</f>
        <v>0</v>
      </c>
      <c r="F3675">
        <f>'Stitching Log'!F3675</f>
        <v>0</v>
      </c>
    </row>
    <row r="3676" spans="1:6">
      <c r="A3676" s="6">
        <f>'Stitching Log'!A3676</f>
        <v>0</v>
      </c>
      <c r="B3676">
        <f>'Stitching Log'!B3676</f>
        <v>0</v>
      </c>
      <c r="C3676">
        <f>'Stitching Log'!C3676</f>
        <v>0</v>
      </c>
      <c r="D3676">
        <f>'Stitching Log'!D3676</f>
        <v>0</v>
      </c>
      <c r="E3676">
        <f>'Stitching Log'!E3676</f>
        <v>0</v>
      </c>
      <c r="F3676">
        <f>'Stitching Log'!F3676</f>
        <v>0</v>
      </c>
    </row>
    <row r="3677" spans="1:6">
      <c r="A3677" s="6">
        <f>'Stitching Log'!A3677</f>
        <v>0</v>
      </c>
      <c r="B3677">
        <f>'Stitching Log'!B3677</f>
        <v>0</v>
      </c>
      <c r="C3677">
        <f>'Stitching Log'!C3677</f>
        <v>0</v>
      </c>
      <c r="D3677">
        <f>'Stitching Log'!D3677</f>
        <v>0</v>
      </c>
      <c r="E3677">
        <f>'Stitching Log'!E3677</f>
        <v>0</v>
      </c>
      <c r="F3677">
        <f>'Stitching Log'!F3677</f>
        <v>0</v>
      </c>
    </row>
    <row r="3678" spans="1:6">
      <c r="A3678" s="6">
        <f>'Stitching Log'!A3678</f>
        <v>0</v>
      </c>
      <c r="B3678">
        <f>'Stitching Log'!B3678</f>
        <v>0</v>
      </c>
      <c r="C3678">
        <f>'Stitching Log'!C3678</f>
        <v>0</v>
      </c>
      <c r="D3678">
        <f>'Stitching Log'!D3678</f>
        <v>0</v>
      </c>
      <c r="E3678">
        <f>'Stitching Log'!E3678</f>
        <v>0</v>
      </c>
      <c r="F3678">
        <f>'Stitching Log'!F3678</f>
        <v>0</v>
      </c>
    </row>
    <row r="3679" spans="1:6">
      <c r="A3679" s="6">
        <f>'Stitching Log'!A3679</f>
        <v>0</v>
      </c>
      <c r="B3679">
        <f>'Stitching Log'!B3679</f>
        <v>0</v>
      </c>
      <c r="C3679">
        <f>'Stitching Log'!C3679</f>
        <v>0</v>
      </c>
      <c r="D3679">
        <f>'Stitching Log'!D3679</f>
        <v>0</v>
      </c>
      <c r="E3679">
        <f>'Stitching Log'!E3679</f>
        <v>0</v>
      </c>
      <c r="F3679">
        <f>'Stitching Log'!F3679</f>
        <v>0</v>
      </c>
    </row>
    <row r="3680" spans="1:6">
      <c r="A3680" s="6">
        <f>'Stitching Log'!A3680</f>
        <v>0</v>
      </c>
      <c r="B3680">
        <f>'Stitching Log'!B3680</f>
        <v>0</v>
      </c>
      <c r="C3680">
        <f>'Stitching Log'!C3680</f>
        <v>0</v>
      </c>
      <c r="D3680">
        <f>'Stitching Log'!D3680</f>
        <v>0</v>
      </c>
      <c r="E3680">
        <f>'Stitching Log'!E3680</f>
        <v>0</v>
      </c>
      <c r="F3680">
        <f>'Stitching Log'!F3680</f>
        <v>0</v>
      </c>
    </row>
    <row r="3681" spans="1:6">
      <c r="A3681" s="6">
        <f>'Stitching Log'!A3681</f>
        <v>0</v>
      </c>
      <c r="B3681">
        <f>'Stitching Log'!B3681</f>
        <v>0</v>
      </c>
      <c r="C3681">
        <f>'Stitching Log'!C3681</f>
        <v>0</v>
      </c>
      <c r="D3681">
        <f>'Stitching Log'!D3681</f>
        <v>0</v>
      </c>
      <c r="E3681">
        <f>'Stitching Log'!E3681</f>
        <v>0</v>
      </c>
      <c r="F3681">
        <f>'Stitching Log'!F3681</f>
        <v>0</v>
      </c>
    </row>
    <row r="3682" spans="1:6">
      <c r="A3682" s="6">
        <f>'Stitching Log'!A3682</f>
        <v>0</v>
      </c>
      <c r="B3682">
        <f>'Stitching Log'!B3682</f>
        <v>0</v>
      </c>
      <c r="C3682">
        <f>'Stitching Log'!C3682</f>
        <v>0</v>
      </c>
      <c r="D3682">
        <f>'Stitching Log'!D3682</f>
        <v>0</v>
      </c>
      <c r="E3682">
        <f>'Stitching Log'!E3682</f>
        <v>0</v>
      </c>
      <c r="F3682">
        <f>'Stitching Log'!F3682</f>
        <v>0</v>
      </c>
    </row>
    <row r="3683" spans="1:6">
      <c r="A3683" s="6">
        <f>'Stitching Log'!A3683</f>
        <v>0</v>
      </c>
      <c r="B3683">
        <f>'Stitching Log'!B3683</f>
        <v>0</v>
      </c>
      <c r="C3683">
        <f>'Stitching Log'!C3683</f>
        <v>0</v>
      </c>
      <c r="D3683">
        <f>'Stitching Log'!D3683</f>
        <v>0</v>
      </c>
      <c r="E3683">
        <f>'Stitching Log'!E3683</f>
        <v>0</v>
      </c>
      <c r="F3683">
        <f>'Stitching Log'!F3683</f>
        <v>0</v>
      </c>
    </row>
    <row r="3684" spans="1:6">
      <c r="A3684" s="6">
        <f>'Stitching Log'!A3684</f>
        <v>0</v>
      </c>
      <c r="B3684">
        <f>'Stitching Log'!B3684</f>
        <v>0</v>
      </c>
      <c r="C3684">
        <f>'Stitching Log'!C3684</f>
        <v>0</v>
      </c>
      <c r="D3684">
        <f>'Stitching Log'!D3684</f>
        <v>0</v>
      </c>
      <c r="E3684">
        <f>'Stitching Log'!E3684</f>
        <v>0</v>
      </c>
      <c r="F3684">
        <f>'Stitching Log'!F3684</f>
        <v>0</v>
      </c>
    </row>
    <row r="3685" spans="1:6">
      <c r="A3685" s="6">
        <f>'Stitching Log'!A3685</f>
        <v>0</v>
      </c>
      <c r="B3685">
        <f>'Stitching Log'!B3685</f>
        <v>0</v>
      </c>
      <c r="C3685">
        <f>'Stitching Log'!C3685</f>
        <v>0</v>
      </c>
      <c r="D3685">
        <f>'Stitching Log'!D3685</f>
        <v>0</v>
      </c>
      <c r="E3685">
        <f>'Stitching Log'!E3685</f>
        <v>0</v>
      </c>
      <c r="F3685">
        <f>'Stitching Log'!F3685</f>
        <v>0</v>
      </c>
    </row>
    <row r="3686" spans="1:6">
      <c r="A3686" s="6">
        <f>'Stitching Log'!A3686</f>
        <v>0</v>
      </c>
      <c r="B3686">
        <f>'Stitching Log'!B3686</f>
        <v>0</v>
      </c>
      <c r="C3686">
        <f>'Stitching Log'!C3686</f>
        <v>0</v>
      </c>
      <c r="D3686">
        <f>'Stitching Log'!D3686</f>
        <v>0</v>
      </c>
      <c r="E3686">
        <f>'Stitching Log'!E3686</f>
        <v>0</v>
      </c>
      <c r="F3686">
        <f>'Stitching Log'!F3686</f>
        <v>0</v>
      </c>
    </row>
    <row r="3687" spans="1:6">
      <c r="A3687" s="6">
        <f>'Stitching Log'!A3687</f>
        <v>0</v>
      </c>
      <c r="B3687">
        <f>'Stitching Log'!B3687</f>
        <v>0</v>
      </c>
      <c r="C3687">
        <f>'Stitching Log'!C3687</f>
        <v>0</v>
      </c>
      <c r="D3687">
        <f>'Stitching Log'!D3687</f>
        <v>0</v>
      </c>
      <c r="E3687">
        <f>'Stitching Log'!E3687</f>
        <v>0</v>
      </c>
      <c r="F3687">
        <f>'Stitching Log'!F3687</f>
        <v>0</v>
      </c>
    </row>
    <row r="3688" spans="1:6">
      <c r="A3688" s="6">
        <f>'Stitching Log'!A3688</f>
        <v>0</v>
      </c>
      <c r="B3688">
        <f>'Stitching Log'!B3688</f>
        <v>0</v>
      </c>
      <c r="C3688">
        <f>'Stitching Log'!C3688</f>
        <v>0</v>
      </c>
      <c r="D3688">
        <f>'Stitching Log'!D3688</f>
        <v>0</v>
      </c>
      <c r="E3688">
        <f>'Stitching Log'!E3688</f>
        <v>0</v>
      </c>
      <c r="F3688">
        <f>'Stitching Log'!F3688</f>
        <v>0</v>
      </c>
    </row>
    <row r="3689" spans="1:6">
      <c r="A3689" s="6">
        <f>'Stitching Log'!A3689</f>
        <v>0</v>
      </c>
      <c r="B3689">
        <f>'Stitching Log'!B3689</f>
        <v>0</v>
      </c>
      <c r="C3689">
        <f>'Stitching Log'!C3689</f>
        <v>0</v>
      </c>
      <c r="D3689">
        <f>'Stitching Log'!D3689</f>
        <v>0</v>
      </c>
      <c r="E3689">
        <f>'Stitching Log'!E3689</f>
        <v>0</v>
      </c>
      <c r="F3689">
        <f>'Stitching Log'!F3689</f>
        <v>0</v>
      </c>
    </row>
    <row r="3690" spans="1:6">
      <c r="A3690" s="6">
        <f>'Stitching Log'!A3690</f>
        <v>0</v>
      </c>
      <c r="B3690">
        <f>'Stitching Log'!B3690</f>
        <v>0</v>
      </c>
      <c r="C3690">
        <f>'Stitching Log'!C3690</f>
        <v>0</v>
      </c>
      <c r="D3690">
        <f>'Stitching Log'!D3690</f>
        <v>0</v>
      </c>
      <c r="E3690">
        <f>'Stitching Log'!E3690</f>
        <v>0</v>
      </c>
      <c r="F3690">
        <f>'Stitching Log'!F3690</f>
        <v>0</v>
      </c>
    </row>
    <row r="3691" spans="1:6">
      <c r="A3691" s="6">
        <f>'Stitching Log'!A3691</f>
        <v>0</v>
      </c>
      <c r="B3691">
        <f>'Stitching Log'!B3691</f>
        <v>0</v>
      </c>
      <c r="C3691">
        <f>'Stitching Log'!C3691</f>
        <v>0</v>
      </c>
      <c r="D3691">
        <f>'Stitching Log'!D3691</f>
        <v>0</v>
      </c>
      <c r="E3691">
        <f>'Stitching Log'!E3691</f>
        <v>0</v>
      </c>
      <c r="F3691">
        <f>'Stitching Log'!F3691</f>
        <v>0</v>
      </c>
    </row>
    <row r="3692" spans="1:6">
      <c r="A3692" s="6">
        <f>'Stitching Log'!A3692</f>
        <v>0</v>
      </c>
      <c r="B3692">
        <f>'Stitching Log'!B3692</f>
        <v>0</v>
      </c>
      <c r="C3692">
        <f>'Stitching Log'!C3692</f>
        <v>0</v>
      </c>
      <c r="D3692">
        <f>'Stitching Log'!D3692</f>
        <v>0</v>
      </c>
      <c r="E3692">
        <f>'Stitching Log'!E3692</f>
        <v>0</v>
      </c>
      <c r="F3692">
        <f>'Stitching Log'!F3692</f>
        <v>0</v>
      </c>
    </row>
    <row r="3693" spans="1:6">
      <c r="A3693" s="6">
        <f>'Stitching Log'!A3693</f>
        <v>0</v>
      </c>
      <c r="B3693">
        <f>'Stitching Log'!B3693</f>
        <v>0</v>
      </c>
      <c r="C3693">
        <f>'Stitching Log'!C3693</f>
        <v>0</v>
      </c>
      <c r="D3693">
        <f>'Stitching Log'!D3693</f>
        <v>0</v>
      </c>
      <c r="E3693">
        <f>'Stitching Log'!E3693</f>
        <v>0</v>
      </c>
      <c r="F3693">
        <f>'Stitching Log'!F3693</f>
        <v>0</v>
      </c>
    </row>
    <row r="3694" spans="1:6">
      <c r="A3694" s="6">
        <f>'Stitching Log'!A3694</f>
        <v>0</v>
      </c>
      <c r="B3694">
        <f>'Stitching Log'!B3694</f>
        <v>0</v>
      </c>
      <c r="C3694">
        <f>'Stitching Log'!C3694</f>
        <v>0</v>
      </c>
      <c r="D3694">
        <f>'Stitching Log'!D3694</f>
        <v>0</v>
      </c>
      <c r="E3694">
        <f>'Stitching Log'!E3694</f>
        <v>0</v>
      </c>
      <c r="F3694">
        <f>'Stitching Log'!F3694</f>
        <v>0</v>
      </c>
    </row>
    <row r="3695" spans="1:6">
      <c r="A3695" s="6">
        <f>'Stitching Log'!A3695</f>
        <v>0</v>
      </c>
      <c r="B3695">
        <f>'Stitching Log'!B3695</f>
        <v>0</v>
      </c>
      <c r="C3695">
        <f>'Stitching Log'!C3695</f>
        <v>0</v>
      </c>
      <c r="D3695">
        <f>'Stitching Log'!D3695</f>
        <v>0</v>
      </c>
      <c r="E3695">
        <f>'Stitching Log'!E3695</f>
        <v>0</v>
      </c>
      <c r="F3695">
        <f>'Stitching Log'!F3695</f>
        <v>0</v>
      </c>
    </row>
    <row r="3696" spans="1:6">
      <c r="A3696" s="6">
        <f>'Stitching Log'!A3696</f>
        <v>0</v>
      </c>
      <c r="B3696">
        <f>'Stitching Log'!B3696</f>
        <v>0</v>
      </c>
      <c r="C3696">
        <f>'Stitching Log'!C3696</f>
        <v>0</v>
      </c>
      <c r="D3696">
        <f>'Stitching Log'!D3696</f>
        <v>0</v>
      </c>
      <c r="E3696">
        <f>'Stitching Log'!E3696</f>
        <v>0</v>
      </c>
      <c r="F3696">
        <f>'Stitching Log'!F3696</f>
        <v>0</v>
      </c>
    </row>
    <row r="3697" spans="1:6">
      <c r="A3697" s="6">
        <f>'Stitching Log'!A3697</f>
        <v>0</v>
      </c>
      <c r="B3697">
        <f>'Stitching Log'!B3697</f>
        <v>0</v>
      </c>
      <c r="C3697">
        <f>'Stitching Log'!C3697</f>
        <v>0</v>
      </c>
      <c r="D3697">
        <f>'Stitching Log'!D3697</f>
        <v>0</v>
      </c>
      <c r="E3697">
        <f>'Stitching Log'!E3697</f>
        <v>0</v>
      </c>
      <c r="F3697">
        <f>'Stitching Log'!F3697</f>
        <v>0</v>
      </c>
    </row>
    <row r="3698" spans="1:6">
      <c r="A3698" s="6">
        <f>'Stitching Log'!A3698</f>
        <v>0</v>
      </c>
      <c r="B3698">
        <f>'Stitching Log'!B3698</f>
        <v>0</v>
      </c>
      <c r="C3698">
        <f>'Stitching Log'!C3698</f>
        <v>0</v>
      </c>
      <c r="D3698">
        <f>'Stitching Log'!D3698</f>
        <v>0</v>
      </c>
      <c r="E3698">
        <f>'Stitching Log'!E3698</f>
        <v>0</v>
      </c>
      <c r="F3698">
        <f>'Stitching Log'!F3698</f>
        <v>0</v>
      </c>
    </row>
    <row r="3699" spans="1:6">
      <c r="A3699" s="6">
        <f>'Stitching Log'!A3699</f>
        <v>0</v>
      </c>
      <c r="B3699">
        <f>'Stitching Log'!B3699</f>
        <v>0</v>
      </c>
      <c r="C3699">
        <f>'Stitching Log'!C3699</f>
        <v>0</v>
      </c>
      <c r="D3699">
        <f>'Stitching Log'!D3699</f>
        <v>0</v>
      </c>
      <c r="E3699">
        <f>'Stitching Log'!E3699</f>
        <v>0</v>
      </c>
      <c r="F3699">
        <f>'Stitching Log'!F3699</f>
        <v>0</v>
      </c>
    </row>
    <row r="3700" spans="1:6">
      <c r="A3700" s="6">
        <f>'Stitching Log'!A3700</f>
        <v>0</v>
      </c>
      <c r="B3700">
        <f>'Stitching Log'!B3700</f>
        <v>0</v>
      </c>
      <c r="C3700">
        <f>'Stitching Log'!C3700</f>
        <v>0</v>
      </c>
      <c r="D3700">
        <f>'Stitching Log'!D3700</f>
        <v>0</v>
      </c>
      <c r="E3700">
        <f>'Stitching Log'!E3700</f>
        <v>0</v>
      </c>
      <c r="F3700">
        <f>'Stitching Log'!F3700</f>
        <v>0</v>
      </c>
    </row>
    <row r="3701" spans="1:6">
      <c r="A3701" s="6">
        <f>'Stitching Log'!A3701</f>
        <v>0</v>
      </c>
      <c r="B3701">
        <f>'Stitching Log'!B3701</f>
        <v>0</v>
      </c>
      <c r="C3701">
        <f>'Stitching Log'!C3701</f>
        <v>0</v>
      </c>
      <c r="D3701">
        <f>'Stitching Log'!D3701</f>
        <v>0</v>
      </c>
      <c r="E3701">
        <f>'Stitching Log'!E3701</f>
        <v>0</v>
      </c>
      <c r="F3701">
        <f>'Stitching Log'!F3701</f>
        <v>0</v>
      </c>
    </row>
    <row r="3702" spans="1:6">
      <c r="A3702" s="6">
        <f>'Stitching Log'!A3702</f>
        <v>0</v>
      </c>
      <c r="B3702">
        <f>'Stitching Log'!B3702</f>
        <v>0</v>
      </c>
      <c r="C3702">
        <f>'Stitching Log'!C3702</f>
        <v>0</v>
      </c>
      <c r="D3702">
        <f>'Stitching Log'!D3702</f>
        <v>0</v>
      </c>
      <c r="E3702">
        <f>'Stitching Log'!E3702</f>
        <v>0</v>
      </c>
      <c r="F3702">
        <f>'Stitching Log'!F3702</f>
        <v>0</v>
      </c>
    </row>
    <row r="3703" spans="1:6">
      <c r="A3703" s="6">
        <f>'Stitching Log'!A3703</f>
        <v>0</v>
      </c>
      <c r="B3703">
        <f>'Stitching Log'!B3703</f>
        <v>0</v>
      </c>
      <c r="C3703">
        <f>'Stitching Log'!C3703</f>
        <v>0</v>
      </c>
      <c r="D3703">
        <f>'Stitching Log'!D3703</f>
        <v>0</v>
      </c>
      <c r="E3703">
        <f>'Stitching Log'!E3703</f>
        <v>0</v>
      </c>
      <c r="F3703">
        <f>'Stitching Log'!F3703</f>
        <v>0</v>
      </c>
    </row>
    <row r="3704" spans="1:6">
      <c r="A3704" s="6">
        <f>'Stitching Log'!A3704</f>
        <v>0</v>
      </c>
      <c r="B3704">
        <f>'Stitching Log'!B3704</f>
        <v>0</v>
      </c>
      <c r="C3704">
        <f>'Stitching Log'!C3704</f>
        <v>0</v>
      </c>
      <c r="D3704">
        <f>'Stitching Log'!D3704</f>
        <v>0</v>
      </c>
      <c r="E3704">
        <f>'Stitching Log'!E3704</f>
        <v>0</v>
      </c>
      <c r="F3704">
        <f>'Stitching Log'!F3704</f>
        <v>0</v>
      </c>
    </row>
    <row r="3705" spans="1:6">
      <c r="A3705" s="6">
        <f>'Stitching Log'!A3705</f>
        <v>0</v>
      </c>
      <c r="B3705">
        <f>'Stitching Log'!B3705</f>
        <v>0</v>
      </c>
      <c r="C3705">
        <f>'Stitching Log'!C3705</f>
        <v>0</v>
      </c>
      <c r="D3705">
        <f>'Stitching Log'!D3705</f>
        <v>0</v>
      </c>
      <c r="E3705">
        <f>'Stitching Log'!E3705</f>
        <v>0</v>
      </c>
      <c r="F3705">
        <f>'Stitching Log'!F3705</f>
        <v>0</v>
      </c>
    </row>
    <row r="3706" spans="1:6">
      <c r="A3706" s="6">
        <f>'Stitching Log'!A3706</f>
        <v>0</v>
      </c>
      <c r="B3706">
        <f>'Stitching Log'!B3706</f>
        <v>0</v>
      </c>
      <c r="C3706">
        <f>'Stitching Log'!C3706</f>
        <v>0</v>
      </c>
      <c r="D3706">
        <f>'Stitching Log'!D3706</f>
        <v>0</v>
      </c>
      <c r="E3706">
        <f>'Stitching Log'!E3706</f>
        <v>0</v>
      </c>
      <c r="F3706">
        <f>'Stitching Log'!F3706</f>
        <v>0</v>
      </c>
    </row>
    <row r="3707" spans="1:6">
      <c r="A3707" s="6">
        <f>'Stitching Log'!A3707</f>
        <v>0</v>
      </c>
      <c r="B3707">
        <f>'Stitching Log'!B3707</f>
        <v>0</v>
      </c>
      <c r="C3707">
        <f>'Stitching Log'!C3707</f>
        <v>0</v>
      </c>
      <c r="D3707">
        <f>'Stitching Log'!D3707</f>
        <v>0</v>
      </c>
      <c r="E3707">
        <f>'Stitching Log'!E3707</f>
        <v>0</v>
      </c>
      <c r="F3707">
        <f>'Stitching Log'!F3707</f>
        <v>0</v>
      </c>
    </row>
    <row r="3708" spans="1:6">
      <c r="A3708" s="6">
        <f>'Stitching Log'!A3708</f>
        <v>0</v>
      </c>
      <c r="B3708">
        <f>'Stitching Log'!B3708</f>
        <v>0</v>
      </c>
      <c r="C3708">
        <f>'Stitching Log'!C3708</f>
        <v>0</v>
      </c>
      <c r="D3708">
        <f>'Stitching Log'!D3708</f>
        <v>0</v>
      </c>
      <c r="E3708">
        <f>'Stitching Log'!E3708</f>
        <v>0</v>
      </c>
      <c r="F3708">
        <f>'Stitching Log'!F3708</f>
        <v>0</v>
      </c>
    </row>
    <row r="3709" spans="1:6">
      <c r="A3709" s="6">
        <f>'Stitching Log'!A3709</f>
        <v>0</v>
      </c>
      <c r="B3709">
        <f>'Stitching Log'!B3709</f>
        <v>0</v>
      </c>
      <c r="C3709">
        <f>'Stitching Log'!C3709</f>
        <v>0</v>
      </c>
      <c r="D3709">
        <f>'Stitching Log'!D3709</f>
        <v>0</v>
      </c>
      <c r="E3709">
        <f>'Stitching Log'!E3709</f>
        <v>0</v>
      </c>
      <c r="F3709">
        <f>'Stitching Log'!F3709</f>
        <v>0</v>
      </c>
    </row>
    <row r="3710" spans="1:6">
      <c r="A3710" s="6">
        <f>'Stitching Log'!A3710</f>
        <v>0</v>
      </c>
      <c r="B3710">
        <f>'Stitching Log'!B3710</f>
        <v>0</v>
      </c>
      <c r="C3710">
        <f>'Stitching Log'!C3710</f>
        <v>0</v>
      </c>
      <c r="D3710">
        <f>'Stitching Log'!D3710</f>
        <v>0</v>
      </c>
      <c r="E3710">
        <f>'Stitching Log'!E3710</f>
        <v>0</v>
      </c>
      <c r="F3710">
        <f>'Stitching Log'!F3710</f>
        <v>0</v>
      </c>
    </row>
    <row r="3711" spans="1:6">
      <c r="A3711" s="6">
        <f>'Stitching Log'!A3711</f>
        <v>0</v>
      </c>
      <c r="B3711">
        <f>'Stitching Log'!B3711</f>
        <v>0</v>
      </c>
      <c r="C3711">
        <f>'Stitching Log'!C3711</f>
        <v>0</v>
      </c>
      <c r="D3711">
        <f>'Stitching Log'!D3711</f>
        <v>0</v>
      </c>
      <c r="E3711">
        <f>'Stitching Log'!E3711</f>
        <v>0</v>
      </c>
      <c r="F3711">
        <f>'Stitching Log'!F3711</f>
        <v>0</v>
      </c>
    </row>
    <row r="3712" spans="1:6">
      <c r="A3712" s="6">
        <f>'Stitching Log'!A3712</f>
        <v>0</v>
      </c>
      <c r="B3712">
        <f>'Stitching Log'!B3712</f>
        <v>0</v>
      </c>
      <c r="C3712">
        <f>'Stitching Log'!C3712</f>
        <v>0</v>
      </c>
      <c r="D3712">
        <f>'Stitching Log'!D3712</f>
        <v>0</v>
      </c>
      <c r="E3712">
        <f>'Stitching Log'!E3712</f>
        <v>0</v>
      </c>
      <c r="F3712">
        <f>'Stitching Log'!F3712</f>
        <v>0</v>
      </c>
    </row>
    <row r="3713" spans="1:6">
      <c r="A3713" s="6">
        <f>'Stitching Log'!A3713</f>
        <v>0</v>
      </c>
      <c r="B3713">
        <f>'Stitching Log'!B3713</f>
        <v>0</v>
      </c>
      <c r="C3713">
        <f>'Stitching Log'!C3713</f>
        <v>0</v>
      </c>
      <c r="D3713">
        <f>'Stitching Log'!D3713</f>
        <v>0</v>
      </c>
      <c r="E3713">
        <f>'Stitching Log'!E3713</f>
        <v>0</v>
      </c>
      <c r="F3713">
        <f>'Stitching Log'!F3713</f>
        <v>0</v>
      </c>
    </row>
    <row r="3714" spans="1:6">
      <c r="A3714" s="6">
        <f>'Stitching Log'!A3714</f>
        <v>0</v>
      </c>
      <c r="B3714">
        <f>'Stitching Log'!B3714</f>
        <v>0</v>
      </c>
      <c r="C3714">
        <f>'Stitching Log'!C3714</f>
        <v>0</v>
      </c>
      <c r="D3714">
        <f>'Stitching Log'!D3714</f>
        <v>0</v>
      </c>
      <c r="E3714">
        <f>'Stitching Log'!E3714</f>
        <v>0</v>
      </c>
      <c r="F3714">
        <f>'Stitching Log'!F3714</f>
        <v>0</v>
      </c>
    </row>
    <row r="3715" spans="1:6">
      <c r="A3715" s="6">
        <f>'Stitching Log'!A3715</f>
        <v>0</v>
      </c>
      <c r="B3715">
        <f>'Stitching Log'!B3715</f>
        <v>0</v>
      </c>
      <c r="C3715">
        <f>'Stitching Log'!C3715</f>
        <v>0</v>
      </c>
      <c r="D3715">
        <f>'Stitching Log'!D3715</f>
        <v>0</v>
      </c>
      <c r="E3715">
        <f>'Stitching Log'!E3715</f>
        <v>0</v>
      </c>
      <c r="F3715">
        <f>'Stitching Log'!F3715</f>
        <v>0</v>
      </c>
    </row>
    <row r="3716" spans="1:6">
      <c r="A3716" s="6">
        <f>'Stitching Log'!A3716</f>
        <v>0</v>
      </c>
      <c r="B3716">
        <f>'Stitching Log'!B3716</f>
        <v>0</v>
      </c>
      <c r="C3716">
        <f>'Stitching Log'!C3716</f>
        <v>0</v>
      </c>
      <c r="D3716">
        <f>'Stitching Log'!D3716</f>
        <v>0</v>
      </c>
      <c r="E3716">
        <f>'Stitching Log'!E3716</f>
        <v>0</v>
      </c>
      <c r="F3716">
        <f>'Stitching Log'!F3716</f>
        <v>0</v>
      </c>
    </row>
    <row r="3717" spans="1:6">
      <c r="A3717" s="6">
        <f>'Stitching Log'!A3717</f>
        <v>0</v>
      </c>
      <c r="B3717">
        <f>'Stitching Log'!B3717</f>
        <v>0</v>
      </c>
      <c r="C3717">
        <f>'Stitching Log'!C3717</f>
        <v>0</v>
      </c>
      <c r="D3717">
        <f>'Stitching Log'!D3717</f>
        <v>0</v>
      </c>
      <c r="E3717">
        <f>'Stitching Log'!E3717</f>
        <v>0</v>
      </c>
      <c r="F3717">
        <f>'Stitching Log'!F3717</f>
        <v>0</v>
      </c>
    </row>
    <row r="3718" spans="1:6">
      <c r="A3718" s="6">
        <f>'Stitching Log'!A3718</f>
        <v>0</v>
      </c>
      <c r="B3718">
        <f>'Stitching Log'!B3718</f>
        <v>0</v>
      </c>
      <c r="C3718">
        <f>'Stitching Log'!C3718</f>
        <v>0</v>
      </c>
      <c r="D3718">
        <f>'Stitching Log'!D3718</f>
        <v>0</v>
      </c>
      <c r="E3718">
        <f>'Stitching Log'!E3718</f>
        <v>0</v>
      </c>
      <c r="F3718">
        <f>'Stitching Log'!F3718</f>
        <v>0</v>
      </c>
    </row>
    <row r="3719" spans="1:6">
      <c r="A3719" s="6">
        <f>'Stitching Log'!A3719</f>
        <v>0</v>
      </c>
      <c r="B3719">
        <f>'Stitching Log'!B3719</f>
        <v>0</v>
      </c>
      <c r="C3719">
        <f>'Stitching Log'!C3719</f>
        <v>0</v>
      </c>
      <c r="D3719">
        <f>'Stitching Log'!D3719</f>
        <v>0</v>
      </c>
      <c r="E3719">
        <f>'Stitching Log'!E3719</f>
        <v>0</v>
      </c>
      <c r="F3719">
        <f>'Stitching Log'!F3719</f>
        <v>0</v>
      </c>
    </row>
    <row r="3720" spans="1:6">
      <c r="A3720" s="6">
        <f>'Stitching Log'!A3720</f>
        <v>0</v>
      </c>
      <c r="B3720">
        <f>'Stitching Log'!B3720</f>
        <v>0</v>
      </c>
      <c r="C3720">
        <f>'Stitching Log'!C3720</f>
        <v>0</v>
      </c>
      <c r="D3720">
        <f>'Stitching Log'!D3720</f>
        <v>0</v>
      </c>
      <c r="E3720">
        <f>'Stitching Log'!E3720</f>
        <v>0</v>
      </c>
      <c r="F3720">
        <f>'Stitching Log'!F3720</f>
        <v>0</v>
      </c>
    </row>
    <row r="3721" spans="1:6">
      <c r="A3721" s="6">
        <f>'Stitching Log'!A3721</f>
        <v>0</v>
      </c>
      <c r="B3721">
        <f>'Stitching Log'!B3721</f>
        <v>0</v>
      </c>
      <c r="C3721">
        <f>'Stitching Log'!C3721</f>
        <v>0</v>
      </c>
      <c r="D3721">
        <f>'Stitching Log'!D3721</f>
        <v>0</v>
      </c>
      <c r="E3721">
        <f>'Stitching Log'!E3721</f>
        <v>0</v>
      </c>
      <c r="F3721">
        <f>'Stitching Log'!F3721</f>
        <v>0</v>
      </c>
    </row>
    <row r="3722" spans="1:6">
      <c r="A3722" s="6">
        <f>'Stitching Log'!A3722</f>
        <v>0</v>
      </c>
      <c r="B3722">
        <f>'Stitching Log'!B3722</f>
        <v>0</v>
      </c>
      <c r="C3722">
        <f>'Stitching Log'!C3722</f>
        <v>0</v>
      </c>
      <c r="D3722">
        <f>'Stitching Log'!D3722</f>
        <v>0</v>
      </c>
      <c r="E3722">
        <f>'Stitching Log'!E3722</f>
        <v>0</v>
      </c>
      <c r="F3722">
        <f>'Stitching Log'!F3722</f>
        <v>0</v>
      </c>
    </row>
    <row r="3723" spans="1:6">
      <c r="A3723" s="6">
        <f>'Stitching Log'!A3723</f>
        <v>0</v>
      </c>
      <c r="B3723">
        <f>'Stitching Log'!B3723</f>
        <v>0</v>
      </c>
      <c r="C3723">
        <f>'Stitching Log'!C3723</f>
        <v>0</v>
      </c>
      <c r="D3723">
        <f>'Stitching Log'!D3723</f>
        <v>0</v>
      </c>
      <c r="E3723">
        <f>'Stitching Log'!E3723</f>
        <v>0</v>
      </c>
      <c r="F3723">
        <f>'Stitching Log'!F3723</f>
        <v>0</v>
      </c>
    </row>
    <row r="3724" spans="1:6">
      <c r="A3724" s="6">
        <f>'Stitching Log'!A3724</f>
        <v>0</v>
      </c>
      <c r="B3724">
        <f>'Stitching Log'!B3724</f>
        <v>0</v>
      </c>
      <c r="C3724">
        <f>'Stitching Log'!C3724</f>
        <v>0</v>
      </c>
      <c r="D3724">
        <f>'Stitching Log'!D3724</f>
        <v>0</v>
      </c>
      <c r="E3724">
        <f>'Stitching Log'!E3724</f>
        <v>0</v>
      </c>
      <c r="F3724">
        <f>'Stitching Log'!F3724</f>
        <v>0</v>
      </c>
    </row>
    <row r="3725" spans="1:6">
      <c r="A3725" s="6">
        <f>'Stitching Log'!A3725</f>
        <v>0</v>
      </c>
      <c r="B3725">
        <f>'Stitching Log'!B3725</f>
        <v>0</v>
      </c>
      <c r="C3725">
        <f>'Stitching Log'!C3725</f>
        <v>0</v>
      </c>
      <c r="D3725">
        <f>'Stitching Log'!D3725</f>
        <v>0</v>
      </c>
      <c r="E3725">
        <f>'Stitching Log'!E3725</f>
        <v>0</v>
      </c>
      <c r="F3725">
        <f>'Stitching Log'!F3725</f>
        <v>0</v>
      </c>
    </row>
    <row r="3726" spans="1:6">
      <c r="A3726" s="6">
        <f>'Stitching Log'!A3726</f>
        <v>0</v>
      </c>
      <c r="B3726">
        <f>'Stitching Log'!B3726</f>
        <v>0</v>
      </c>
      <c r="C3726">
        <f>'Stitching Log'!C3726</f>
        <v>0</v>
      </c>
      <c r="D3726">
        <f>'Stitching Log'!D3726</f>
        <v>0</v>
      </c>
      <c r="E3726">
        <f>'Stitching Log'!E3726</f>
        <v>0</v>
      </c>
      <c r="F3726">
        <f>'Stitching Log'!F3726</f>
        <v>0</v>
      </c>
    </row>
    <row r="3727" spans="1:6">
      <c r="A3727" s="6">
        <f>'Stitching Log'!A3727</f>
        <v>0</v>
      </c>
      <c r="B3727">
        <f>'Stitching Log'!B3727</f>
        <v>0</v>
      </c>
      <c r="C3727">
        <f>'Stitching Log'!C3727</f>
        <v>0</v>
      </c>
      <c r="D3727">
        <f>'Stitching Log'!D3727</f>
        <v>0</v>
      </c>
      <c r="E3727">
        <f>'Stitching Log'!E3727</f>
        <v>0</v>
      </c>
      <c r="F3727">
        <f>'Stitching Log'!F3727</f>
        <v>0</v>
      </c>
    </row>
    <row r="3728" spans="1:6">
      <c r="A3728" s="6">
        <f>'Stitching Log'!A3728</f>
        <v>0</v>
      </c>
      <c r="B3728">
        <f>'Stitching Log'!B3728</f>
        <v>0</v>
      </c>
      <c r="C3728">
        <f>'Stitching Log'!C3728</f>
        <v>0</v>
      </c>
      <c r="D3728">
        <f>'Stitching Log'!D3728</f>
        <v>0</v>
      </c>
      <c r="E3728">
        <f>'Stitching Log'!E3728</f>
        <v>0</v>
      </c>
      <c r="F3728">
        <f>'Stitching Log'!F3728</f>
        <v>0</v>
      </c>
    </row>
    <row r="3729" spans="1:6">
      <c r="A3729" s="6">
        <f>'Stitching Log'!A3729</f>
        <v>0</v>
      </c>
      <c r="B3729">
        <f>'Stitching Log'!B3729</f>
        <v>0</v>
      </c>
      <c r="C3729">
        <f>'Stitching Log'!C3729</f>
        <v>0</v>
      </c>
      <c r="D3729">
        <f>'Stitching Log'!D3729</f>
        <v>0</v>
      </c>
      <c r="E3729">
        <f>'Stitching Log'!E3729</f>
        <v>0</v>
      </c>
      <c r="F3729">
        <f>'Stitching Log'!F3729</f>
        <v>0</v>
      </c>
    </row>
    <row r="3730" spans="1:6">
      <c r="A3730" s="6">
        <f>'Stitching Log'!A3730</f>
        <v>0</v>
      </c>
      <c r="B3730">
        <f>'Stitching Log'!B3730</f>
        <v>0</v>
      </c>
      <c r="C3730">
        <f>'Stitching Log'!C3730</f>
        <v>0</v>
      </c>
      <c r="D3730">
        <f>'Stitching Log'!D3730</f>
        <v>0</v>
      </c>
      <c r="E3730">
        <f>'Stitching Log'!E3730</f>
        <v>0</v>
      </c>
      <c r="F3730">
        <f>'Stitching Log'!F3730</f>
        <v>0</v>
      </c>
    </row>
    <row r="3731" spans="1:6">
      <c r="A3731" s="6">
        <f>'Stitching Log'!A3731</f>
        <v>0</v>
      </c>
      <c r="B3731">
        <f>'Stitching Log'!B3731</f>
        <v>0</v>
      </c>
      <c r="C3731">
        <f>'Stitching Log'!C3731</f>
        <v>0</v>
      </c>
      <c r="D3731">
        <f>'Stitching Log'!D3731</f>
        <v>0</v>
      </c>
      <c r="E3731">
        <f>'Stitching Log'!E3731</f>
        <v>0</v>
      </c>
      <c r="F3731">
        <f>'Stitching Log'!F3731</f>
        <v>0</v>
      </c>
    </row>
    <row r="3732" spans="1:6">
      <c r="A3732" s="6">
        <f>'Stitching Log'!A3732</f>
        <v>0</v>
      </c>
      <c r="B3732">
        <f>'Stitching Log'!B3732</f>
        <v>0</v>
      </c>
      <c r="C3732">
        <f>'Stitching Log'!C3732</f>
        <v>0</v>
      </c>
      <c r="D3732">
        <f>'Stitching Log'!D3732</f>
        <v>0</v>
      </c>
      <c r="E3732">
        <f>'Stitching Log'!E3732</f>
        <v>0</v>
      </c>
      <c r="F3732">
        <f>'Stitching Log'!F3732</f>
        <v>0</v>
      </c>
    </row>
    <row r="3733" spans="1:6">
      <c r="A3733" s="6">
        <f>'Stitching Log'!A3733</f>
        <v>0</v>
      </c>
      <c r="B3733">
        <f>'Stitching Log'!B3733</f>
        <v>0</v>
      </c>
      <c r="C3733">
        <f>'Stitching Log'!C3733</f>
        <v>0</v>
      </c>
      <c r="D3733">
        <f>'Stitching Log'!D3733</f>
        <v>0</v>
      </c>
      <c r="E3733">
        <f>'Stitching Log'!E3733</f>
        <v>0</v>
      </c>
      <c r="F3733">
        <f>'Stitching Log'!F3733</f>
        <v>0</v>
      </c>
    </row>
    <row r="3734" spans="1:6">
      <c r="A3734" s="6">
        <f>'Stitching Log'!A3734</f>
        <v>0</v>
      </c>
      <c r="B3734">
        <f>'Stitching Log'!B3734</f>
        <v>0</v>
      </c>
      <c r="C3734">
        <f>'Stitching Log'!C3734</f>
        <v>0</v>
      </c>
      <c r="D3734">
        <f>'Stitching Log'!D3734</f>
        <v>0</v>
      </c>
      <c r="E3734">
        <f>'Stitching Log'!E3734</f>
        <v>0</v>
      </c>
      <c r="F3734">
        <f>'Stitching Log'!F3734</f>
        <v>0</v>
      </c>
    </row>
    <row r="3735" spans="1:6">
      <c r="A3735" s="6">
        <f>'Stitching Log'!A3735</f>
        <v>0</v>
      </c>
      <c r="B3735">
        <f>'Stitching Log'!B3735</f>
        <v>0</v>
      </c>
      <c r="C3735">
        <f>'Stitching Log'!C3735</f>
        <v>0</v>
      </c>
      <c r="D3735">
        <f>'Stitching Log'!D3735</f>
        <v>0</v>
      </c>
      <c r="E3735">
        <f>'Stitching Log'!E3735</f>
        <v>0</v>
      </c>
      <c r="F3735">
        <f>'Stitching Log'!F3735</f>
        <v>0</v>
      </c>
    </row>
    <row r="3736" spans="1:6">
      <c r="A3736" s="6">
        <f>'Stitching Log'!A3736</f>
        <v>0</v>
      </c>
      <c r="B3736">
        <f>'Stitching Log'!B3736</f>
        <v>0</v>
      </c>
      <c r="C3736">
        <f>'Stitching Log'!C3736</f>
        <v>0</v>
      </c>
      <c r="D3736">
        <f>'Stitching Log'!D3736</f>
        <v>0</v>
      </c>
      <c r="E3736">
        <f>'Stitching Log'!E3736</f>
        <v>0</v>
      </c>
      <c r="F3736">
        <f>'Stitching Log'!F3736</f>
        <v>0</v>
      </c>
    </row>
    <row r="3737" spans="1:6">
      <c r="A3737" s="6">
        <f>'Stitching Log'!A3737</f>
        <v>0</v>
      </c>
      <c r="B3737">
        <f>'Stitching Log'!B3737</f>
        <v>0</v>
      </c>
      <c r="C3737">
        <f>'Stitching Log'!C3737</f>
        <v>0</v>
      </c>
      <c r="D3737">
        <f>'Stitching Log'!D3737</f>
        <v>0</v>
      </c>
      <c r="E3737">
        <f>'Stitching Log'!E3737</f>
        <v>0</v>
      </c>
      <c r="F3737">
        <f>'Stitching Log'!F3737</f>
        <v>0</v>
      </c>
    </row>
    <row r="3738" spans="1:6">
      <c r="A3738" s="6">
        <f>'Stitching Log'!A3738</f>
        <v>0</v>
      </c>
      <c r="B3738">
        <f>'Stitching Log'!B3738</f>
        <v>0</v>
      </c>
      <c r="C3738">
        <f>'Stitching Log'!C3738</f>
        <v>0</v>
      </c>
      <c r="D3738">
        <f>'Stitching Log'!D3738</f>
        <v>0</v>
      </c>
      <c r="E3738">
        <f>'Stitching Log'!E3738</f>
        <v>0</v>
      </c>
      <c r="F3738">
        <f>'Stitching Log'!F3738</f>
        <v>0</v>
      </c>
    </row>
    <row r="3739" spans="1:6">
      <c r="A3739" s="6">
        <f>'Stitching Log'!A3739</f>
        <v>0</v>
      </c>
      <c r="B3739">
        <f>'Stitching Log'!B3739</f>
        <v>0</v>
      </c>
      <c r="C3739">
        <f>'Stitching Log'!C3739</f>
        <v>0</v>
      </c>
      <c r="D3739">
        <f>'Stitching Log'!D3739</f>
        <v>0</v>
      </c>
      <c r="E3739">
        <f>'Stitching Log'!E3739</f>
        <v>0</v>
      </c>
      <c r="F3739">
        <f>'Stitching Log'!F3739</f>
        <v>0</v>
      </c>
    </row>
    <row r="3740" spans="1:6">
      <c r="A3740" s="6">
        <f>'Stitching Log'!A3740</f>
        <v>0</v>
      </c>
      <c r="B3740">
        <f>'Stitching Log'!B3740</f>
        <v>0</v>
      </c>
      <c r="C3740">
        <f>'Stitching Log'!C3740</f>
        <v>0</v>
      </c>
      <c r="D3740">
        <f>'Stitching Log'!D3740</f>
        <v>0</v>
      </c>
      <c r="E3740">
        <f>'Stitching Log'!E3740</f>
        <v>0</v>
      </c>
      <c r="F3740">
        <f>'Stitching Log'!F3740</f>
        <v>0</v>
      </c>
    </row>
    <row r="3741" spans="1:6">
      <c r="A3741" s="6">
        <f>'Stitching Log'!A3741</f>
        <v>0</v>
      </c>
      <c r="B3741">
        <f>'Stitching Log'!B3741</f>
        <v>0</v>
      </c>
      <c r="C3741">
        <f>'Stitching Log'!C3741</f>
        <v>0</v>
      </c>
      <c r="D3741">
        <f>'Stitching Log'!D3741</f>
        <v>0</v>
      </c>
      <c r="E3741">
        <f>'Stitching Log'!E3741</f>
        <v>0</v>
      </c>
      <c r="F3741">
        <f>'Stitching Log'!F3741</f>
        <v>0</v>
      </c>
    </row>
    <row r="3742" spans="1:6">
      <c r="A3742" s="6">
        <f>'Stitching Log'!A3742</f>
        <v>0</v>
      </c>
      <c r="B3742">
        <f>'Stitching Log'!B3742</f>
        <v>0</v>
      </c>
      <c r="C3742">
        <f>'Stitching Log'!C3742</f>
        <v>0</v>
      </c>
      <c r="D3742">
        <f>'Stitching Log'!D3742</f>
        <v>0</v>
      </c>
      <c r="E3742">
        <f>'Stitching Log'!E3742</f>
        <v>0</v>
      </c>
      <c r="F3742">
        <f>'Stitching Log'!F3742</f>
        <v>0</v>
      </c>
    </row>
    <row r="3743" spans="1:6">
      <c r="A3743" s="6">
        <f>'Stitching Log'!A3743</f>
        <v>0</v>
      </c>
      <c r="B3743">
        <f>'Stitching Log'!B3743</f>
        <v>0</v>
      </c>
      <c r="C3743">
        <f>'Stitching Log'!C3743</f>
        <v>0</v>
      </c>
      <c r="D3743">
        <f>'Stitching Log'!D3743</f>
        <v>0</v>
      </c>
      <c r="E3743">
        <f>'Stitching Log'!E3743</f>
        <v>0</v>
      </c>
      <c r="F3743">
        <f>'Stitching Log'!F3743</f>
        <v>0</v>
      </c>
    </row>
    <row r="3744" spans="1:6">
      <c r="A3744" s="6">
        <f>'Stitching Log'!A3744</f>
        <v>0</v>
      </c>
      <c r="B3744">
        <f>'Stitching Log'!B3744</f>
        <v>0</v>
      </c>
      <c r="C3744">
        <f>'Stitching Log'!C3744</f>
        <v>0</v>
      </c>
      <c r="D3744">
        <f>'Stitching Log'!D3744</f>
        <v>0</v>
      </c>
      <c r="E3744">
        <f>'Stitching Log'!E3744</f>
        <v>0</v>
      </c>
      <c r="F3744">
        <f>'Stitching Log'!F3744</f>
        <v>0</v>
      </c>
    </row>
    <row r="3745" spans="1:6">
      <c r="A3745" s="6">
        <f>'Stitching Log'!A3745</f>
        <v>0</v>
      </c>
      <c r="B3745">
        <f>'Stitching Log'!B3745</f>
        <v>0</v>
      </c>
      <c r="C3745">
        <f>'Stitching Log'!C3745</f>
        <v>0</v>
      </c>
      <c r="D3745">
        <f>'Stitching Log'!D3745</f>
        <v>0</v>
      </c>
      <c r="E3745">
        <f>'Stitching Log'!E3745</f>
        <v>0</v>
      </c>
      <c r="F3745">
        <f>'Stitching Log'!F3745</f>
        <v>0</v>
      </c>
    </row>
    <row r="3746" spans="1:6">
      <c r="A3746" s="6">
        <f>'Stitching Log'!A3746</f>
        <v>0</v>
      </c>
      <c r="B3746">
        <f>'Stitching Log'!B3746</f>
        <v>0</v>
      </c>
      <c r="C3746">
        <f>'Stitching Log'!C3746</f>
        <v>0</v>
      </c>
      <c r="D3746">
        <f>'Stitching Log'!D3746</f>
        <v>0</v>
      </c>
      <c r="E3746">
        <f>'Stitching Log'!E3746</f>
        <v>0</v>
      </c>
      <c r="F3746">
        <f>'Stitching Log'!F3746</f>
        <v>0</v>
      </c>
    </row>
    <row r="3747" spans="1:6">
      <c r="A3747" s="6">
        <f>'Stitching Log'!A3747</f>
        <v>0</v>
      </c>
      <c r="B3747">
        <f>'Stitching Log'!B3747</f>
        <v>0</v>
      </c>
      <c r="C3747">
        <f>'Stitching Log'!C3747</f>
        <v>0</v>
      </c>
      <c r="D3747">
        <f>'Stitching Log'!D3747</f>
        <v>0</v>
      </c>
      <c r="E3747">
        <f>'Stitching Log'!E3747</f>
        <v>0</v>
      </c>
      <c r="F3747">
        <f>'Stitching Log'!F3747</f>
        <v>0</v>
      </c>
    </row>
    <row r="3748" spans="1:6">
      <c r="A3748" s="6">
        <f>'Stitching Log'!A3748</f>
        <v>0</v>
      </c>
      <c r="B3748">
        <f>'Stitching Log'!B3748</f>
        <v>0</v>
      </c>
      <c r="C3748">
        <f>'Stitching Log'!C3748</f>
        <v>0</v>
      </c>
      <c r="D3748">
        <f>'Stitching Log'!D3748</f>
        <v>0</v>
      </c>
      <c r="E3748">
        <f>'Stitching Log'!E3748</f>
        <v>0</v>
      </c>
      <c r="F3748">
        <f>'Stitching Log'!F3748</f>
        <v>0</v>
      </c>
    </row>
    <row r="3749" spans="1:6">
      <c r="A3749" s="6">
        <f>'Stitching Log'!A3749</f>
        <v>0</v>
      </c>
      <c r="B3749">
        <f>'Stitching Log'!B3749</f>
        <v>0</v>
      </c>
      <c r="C3749">
        <f>'Stitching Log'!C3749</f>
        <v>0</v>
      </c>
      <c r="D3749">
        <f>'Stitching Log'!D3749</f>
        <v>0</v>
      </c>
      <c r="E3749">
        <f>'Stitching Log'!E3749</f>
        <v>0</v>
      </c>
      <c r="F3749">
        <f>'Stitching Log'!F3749</f>
        <v>0</v>
      </c>
    </row>
    <row r="3750" spans="1:6">
      <c r="A3750" s="6">
        <f>'Stitching Log'!A3750</f>
        <v>0</v>
      </c>
      <c r="B3750">
        <f>'Stitching Log'!B3750</f>
        <v>0</v>
      </c>
      <c r="C3750">
        <f>'Stitching Log'!C3750</f>
        <v>0</v>
      </c>
      <c r="D3750">
        <f>'Stitching Log'!D3750</f>
        <v>0</v>
      </c>
      <c r="E3750">
        <f>'Stitching Log'!E3750</f>
        <v>0</v>
      </c>
      <c r="F3750">
        <f>'Stitching Log'!F3750</f>
        <v>0</v>
      </c>
    </row>
    <row r="3751" spans="1:6">
      <c r="A3751" s="6">
        <f>'Stitching Log'!A3751</f>
        <v>0</v>
      </c>
      <c r="B3751">
        <f>'Stitching Log'!B3751</f>
        <v>0</v>
      </c>
      <c r="C3751">
        <f>'Stitching Log'!C3751</f>
        <v>0</v>
      </c>
      <c r="D3751">
        <f>'Stitching Log'!D3751</f>
        <v>0</v>
      </c>
      <c r="E3751">
        <f>'Stitching Log'!E3751</f>
        <v>0</v>
      </c>
      <c r="F3751">
        <f>'Stitching Log'!F3751</f>
        <v>0</v>
      </c>
    </row>
    <row r="3752" spans="1:6">
      <c r="A3752" s="6">
        <f>'Stitching Log'!A3752</f>
        <v>0</v>
      </c>
      <c r="B3752">
        <f>'Stitching Log'!B3752</f>
        <v>0</v>
      </c>
      <c r="C3752">
        <f>'Stitching Log'!C3752</f>
        <v>0</v>
      </c>
      <c r="D3752">
        <f>'Stitching Log'!D3752</f>
        <v>0</v>
      </c>
      <c r="E3752">
        <f>'Stitching Log'!E3752</f>
        <v>0</v>
      </c>
      <c r="F3752">
        <f>'Stitching Log'!F3752</f>
        <v>0</v>
      </c>
    </row>
    <row r="3753" spans="1:6">
      <c r="A3753" s="6">
        <f>'Stitching Log'!A3753</f>
        <v>0</v>
      </c>
      <c r="B3753">
        <f>'Stitching Log'!B3753</f>
        <v>0</v>
      </c>
      <c r="C3753">
        <f>'Stitching Log'!C3753</f>
        <v>0</v>
      </c>
      <c r="D3753">
        <f>'Stitching Log'!D3753</f>
        <v>0</v>
      </c>
      <c r="E3753">
        <f>'Stitching Log'!E3753</f>
        <v>0</v>
      </c>
      <c r="F3753">
        <f>'Stitching Log'!F3753</f>
        <v>0</v>
      </c>
    </row>
    <row r="3754" spans="1:6">
      <c r="A3754" s="6">
        <f>'Stitching Log'!A3754</f>
        <v>0</v>
      </c>
      <c r="B3754">
        <f>'Stitching Log'!B3754</f>
        <v>0</v>
      </c>
      <c r="C3754">
        <f>'Stitching Log'!C3754</f>
        <v>0</v>
      </c>
      <c r="D3754">
        <f>'Stitching Log'!D3754</f>
        <v>0</v>
      </c>
      <c r="E3754">
        <f>'Stitching Log'!E3754</f>
        <v>0</v>
      </c>
      <c r="F3754">
        <f>'Stitching Log'!F3754</f>
        <v>0</v>
      </c>
    </row>
    <row r="3755" spans="1:6">
      <c r="A3755" s="6">
        <f>'Stitching Log'!A3755</f>
        <v>0</v>
      </c>
      <c r="B3755">
        <f>'Stitching Log'!B3755</f>
        <v>0</v>
      </c>
      <c r="C3755">
        <f>'Stitching Log'!C3755</f>
        <v>0</v>
      </c>
      <c r="D3755">
        <f>'Stitching Log'!D3755</f>
        <v>0</v>
      </c>
      <c r="E3755">
        <f>'Stitching Log'!E3755</f>
        <v>0</v>
      </c>
      <c r="F3755">
        <f>'Stitching Log'!F3755</f>
        <v>0</v>
      </c>
    </row>
    <row r="3756" spans="1:6">
      <c r="A3756" s="6">
        <f>'Stitching Log'!A3756</f>
        <v>0</v>
      </c>
      <c r="B3756">
        <f>'Stitching Log'!B3756</f>
        <v>0</v>
      </c>
      <c r="C3756">
        <f>'Stitching Log'!C3756</f>
        <v>0</v>
      </c>
      <c r="D3756">
        <f>'Stitching Log'!D3756</f>
        <v>0</v>
      </c>
      <c r="E3756">
        <f>'Stitching Log'!E3756</f>
        <v>0</v>
      </c>
      <c r="F3756">
        <f>'Stitching Log'!F3756</f>
        <v>0</v>
      </c>
    </row>
    <row r="3757" spans="1:6">
      <c r="A3757" s="6">
        <f>'Stitching Log'!A3757</f>
        <v>0</v>
      </c>
      <c r="B3757">
        <f>'Stitching Log'!B3757</f>
        <v>0</v>
      </c>
      <c r="C3757">
        <f>'Stitching Log'!C3757</f>
        <v>0</v>
      </c>
      <c r="D3757">
        <f>'Stitching Log'!D3757</f>
        <v>0</v>
      </c>
      <c r="E3757">
        <f>'Stitching Log'!E3757</f>
        <v>0</v>
      </c>
      <c r="F3757">
        <f>'Stitching Log'!F3757</f>
        <v>0</v>
      </c>
    </row>
    <row r="3758" spans="1:6">
      <c r="A3758" s="6">
        <f>'Stitching Log'!A3758</f>
        <v>0</v>
      </c>
      <c r="B3758">
        <f>'Stitching Log'!B3758</f>
        <v>0</v>
      </c>
      <c r="C3758">
        <f>'Stitching Log'!C3758</f>
        <v>0</v>
      </c>
      <c r="D3758">
        <f>'Stitching Log'!D3758</f>
        <v>0</v>
      </c>
      <c r="E3758">
        <f>'Stitching Log'!E3758</f>
        <v>0</v>
      </c>
      <c r="F3758">
        <f>'Stitching Log'!F3758</f>
        <v>0</v>
      </c>
    </row>
    <row r="3759" spans="1:6">
      <c r="A3759" s="6">
        <f>'Stitching Log'!A3759</f>
        <v>0</v>
      </c>
      <c r="B3759">
        <f>'Stitching Log'!B3759</f>
        <v>0</v>
      </c>
      <c r="C3759">
        <f>'Stitching Log'!C3759</f>
        <v>0</v>
      </c>
      <c r="D3759">
        <f>'Stitching Log'!D3759</f>
        <v>0</v>
      </c>
      <c r="E3759">
        <f>'Stitching Log'!E3759</f>
        <v>0</v>
      </c>
      <c r="F3759">
        <f>'Stitching Log'!F3759</f>
        <v>0</v>
      </c>
    </row>
    <row r="3760" spans="1:6">
      <c r="A3760" s="6">
        <f>'Stitching Log'!A3760</f>
        <v>0</v>
      </c>
      <c r="B3760">
        <f>'Stitching Log'!B3760</f>
        <v>0</v>
      </c>
      <c r="C3760">
        <f>'Stitching Log'!C3760</f>
        <v>0</v>
      </c>
      <c r="D3760">
        <f>'Stitching Log'!D3760</f>
        <v>0</v>
      </c>
      <c r="E3760">
        <f>'Stitching Log'!E3760</f>
        <v>0</v>
      </c>
      <c r="F3760">
        <f>'Stitching Log'!F3760</f>
        <v>0</v>
      </c>
    </row>
    <row r="3761" spans="1:6">
      <c r="A3761" s="6">
        <f>'Stitching Log'!A3761</f>
        <v>0</v>
      </c>
      <c r="B3761">
        <f>'Stitching Log'!B3761</f>
        <v>0</v>
      </c>
      <c r="C3761">
        <f>'Stitching Log'!C3761</f>
        <v>0</v>
      </c>
      <c r="D3761">
        <f>'Stitching Log'!D3761</f>
        <v>0</v>
      </c>
      <c r="E3761">
        <f>'Stitching Log'!E3761</f>
        <v>0</v>
      </c>
      <c r="F3761">
        <f>'Stitching Log'!F3761</f>
        <v>0</v>
      </c>
    </row>
    <row r="3762" spans="1:6">
      <c r="A3762" s="6">
        <f>'Stitching Log'!A3762</f>
        <v>0</v>
      </c>
      <c r="B3762">
        <f>'Stitching Log'!B3762</f>
        <v>0</v>
      </c>
      <c r="C3762">
        <f>'Stitching Log'!C3762</f>
        <v>0</v>
      </c>
      <c r="D3762">
        <f>'Stitching Log'!D3762</f>
        <v>0</v>
      </c>
      <c r="E3762">
        <f>'Stitching Log'!E3762</f>
        <v>0</v>
      </c>
      <c r="F3762">
        <f>'Stitching Log'!F3762</f>
        <v>0</v>
      </c>
    </row>
    <row r="3763" spans="1:6">
      <c r="A3763" s="6">
        <f>'Stitching Log'!A3763</f>
        <v>0</v>
      </c>
      <c r="B3763">
        <f>'Stitching Log'!B3763</f>
        <v>0</v>
      </c>
      <c r="C3763">
        <f>'Stitching Log'!C3763</f>
        <v>0</v>
      </c>
      <c r="D3763">
        <f>'Stitching Log'!D3763</f>
        <v>0</v>
      </c>
      <c r="E3763">
        <f>'Stitching Log'!E3763</f>
        <v>0</v>
      </c>
      <c r="F3763">
        <f>'Stitching Log'!F3763</f>
        <v>0</v>
      </c>
    </row>
    <row r="3764" spans="1:6">
      <c r="A3764" s="6">
        <f>'Stitching Log'!A3764</f>
        <v>0</v>
      </c>
      <c r="B3764">
        <f>'Stitching Log'!B3764</f>
        <v>0</v>
      </c>
      <c r="C3764">
        <f>'Stitching Log'!C3764</f>
        <v>0</v>
      </c>
      <c r="D3764">
        <f>'Stitching Log'!D3764</f>
        <v>0</v>
      </c>
      <c r="E3764">
        <f>'Stitching Log'!E3764</f>
        <v>0</v>
      </c>
      <c r="F3764">
        <f>'Stitching Log'!F3764</f>
        <v>0</v>
      </c>
    </row>
    <row r="3765" spans="1:6">
      <c r="A3765" s="6">
        <f>'Stitching Log'!A3765</f>
        <v>0</v>
      </c>
      <c r="B3765">
        <f>'Stitching Log'!B3765</f>
        <v>0</v>
      </c>
      <c r="C3765">
        <f>'Stitching Log'!C3765</f>
        <v>0</v>
      </c>
      <c r="D3765">
        <f>'Stitching Log'!D3765</f>
        <v>0</v>
      </c>
      <c r="E3765">
        <f>'Stitching Log'!E3765</f>
        <v>0</v>
      </c>
      <c r="F3765">
        <f>'Stitching Log'!F3765</f>
        <v>0</v>
      </c>
    </row>
    <row r="3766" spans="1:6">
      <c r="A3766" s="6">
        <f>'Stitching Log'!A3766</f>
        <v>0</v>
      </c>
      <c r="B3766">
        <f>'Stitching Log'!B3766</f>
        <v>0</v>
      </c>
      <c r="C3766">
        <f>'Stitching Log'!C3766</f>
        <v>0</v>
      </c>
      <c r="D3766">
        <f>'Stitching Log'!D3766</f>
        <v>0</v>
      </c>
      <c r="E3766">
        <f>'Stitching Log'!E3766</f>
        <v>0</v>
      </c>
      <c r="F3766">
        <f>'Stitching Log'!F3766</f>
        <v>0</v>
      </c>
    </row>
    <row r="3767" spans="1:6">
      <c r="A3767" s="6">
        <f>'Stitching Log'!A3767</f>
        <v>0</v>
      </c>
      <c r="B3767">
        <f>'Stitching Log'!B3767</f>
        <v>0</v>
      </c>
      <c r="C3767">
        <f>'Stitching Log'!C3767</f>
        <v>0</v>
      </c>
      <c r="D3767">
        <f>'Stitching Log'!D3767</f>
        <v>0</v>
      </c>
      <c r="E3767">
        <f>'Stitching Log'!E3767</f>
        <v>0</v>
      </c>
      <c r="F3767">
        <f>'Stitching Log'!F3767</f>
        <v>0</v>
      </c>
    </row>
    <row r="3768" spans="1:6">
      <c r="A3768" s="6">
        <f>'Stitching Log'!A3768</f>
        <v>0</v>
      </c>
      <c r="B3768">
        <f>'Stitching Log'!B3768</f>
        <v>0</v>
      </c>
      <c r="C3768">
        <f>'Stitching Log'!C3768</f>
        <v>0</v>
      </c>
      <c r="D3768">
        <f>'Stitching Log'!D3768</f>
        <v>0</v>
      </c>
      <c r="E3768">
        <f>'Stitching Log'!E3768</f>
        <v>0</v>
      </c>
      <c r="F3768">
        <f>'Stitching Log'!F3768</f>
        <v>0</v>
      </c>
    </row>
    <row r="3769" spans="1:6">
      <c r="A3769" s="6">
        <f>'Stitching Log'!A3769</f>
        <v>0</v>
      </c>
      <c r="B3769">
        <f>'Stitching Log'!B3769</f>
        <v>0</v>
      </c>
      <c r="C3769">
        <f>'Stitching Log'!C3769</f>
        <v>0</v>
      </c>
      <c r="D3769">
        <f>'Stitching Log'!D3769</f>
        <v>0</v>
      </c>
      <c r="E3769">
        <f>'Stitching Log'!E3769</f>
        <v>0</v>
      </c>
      <c r="F3769">
        <f>'Stitching Log'!F3769</f>
        <v>0</v>
      </c>
    </row>
    <row r="3770" spans="1:6">
      <c r="A3770" s="6">
        <f>'Stitching Log'!A3770</f>
        <v>0</v>
      </c>
      <c r="B3770">
        <f>'Stitching Log'!B3770</f>
        <v>0</v>
      </c>
      <c r="C3770">
        <f>'Stitching Log'!C3770</f>
        <v>0</v>
      </c>
      <c r="D3770">
        <f>'Stitching Log'!D3770</f>
        <v>0</v>
      </c>
      <c r="E3770">
        <f>'Stitching Log'!E3770</f>
        <v>0</v>
      </c>
      <c r="F3770">
        <f>'Stitching Log'!F3770</f>
        <v>0</v>
      </c>
    </row>
    <row r="3771" spans="1:6">
      <c r="A3771" s="6">
        <f>'Stitching Log'!A3771</f>
        <v>0</v>
      </c>
      <c r="B3771">
        <f>'Stitching Log'!B3771</f>
        <v>0</v>
      </c>
      <c r="C3771">
        <f>'Stitching Log'!C3771</f>
        <v>0</v>
      </c>
      <c r="D3771">
        <f>'Stitching Log'!D3771</f>
        <v>0</v>
      </c>
      <c r="E3771">
        <f>'Stitching Log'!E3771</f>
        <v>0</v>
      </c>
      <c r="F3771">
        <f>'Stitching Log'!F3771</f>
        <v>0</v>
      </c>
    </row>
    <row r="3772" spans="1:6">
      <c r="A3772" s="6">
        <f>'Stitching Log'!A3772</f>
        <v>0</v>
      </c>
      <c r="B3772">
        <f>'Stitching Log'!B3772</f>
        <v>0</v>
      </c>
      <c r="C3772">
        <f>'Stitching Log'!C3772</f>
        <v>0</v>
      </c>
      <c r="D3772">
        <f>'Stitching Log'!D3772</f>
        <v>0</v>
      </c>
      <c r="E3772">
        <f>'Stitching Log'!E3772</f>
        <v>0</v>
      </c>
      <c r="F3772">
        <f>'Stitching Log'!F3772</f>
        <v>0</v>
      </c>
    </row>
    <row r="3773" spans="1:6">
      <c r="A3773" s="6">
        <f>'Stitching Log'!A3773</f>
        <v>0</v>
      </c>
      <c r="B3773">
        <f>'Stitching Log'!B3773</f>
        <v>0</v>
      </c>
      <c r="C3773">
        <f>'Stitching Log'!C3773</f>
        <v>0</v>
      </c>
      <c r="D3773">
        <f>'Stitching Log'!D3773</f>
        <v>0</v>
      </c>
      <c r="E3773">
        <f>'Stitching Log'!E3773</f>
        <v>0</v>
      </c>
      <c r="F3773">
        <f>'Stitching Log'!F3773</f>
        <v>0</v>
      </c>
    </row>
    <row r="3774" spans="1:6">
      <c r="A3774" s="6">
        <f>'Stitching Log'!A3774</f>
        <v>0</v>
      </c>
      <c r="B3774">
        <f>'Stitching Log'!B3774</f>
        <v>0</v>
      </c>
      <c r="C3774">
        <f>'Stitching Log'!C3774</f>
        <v>0</v>
      </c>
      <c r="D3774">
        <f>'Stitching Log'!D3774</f>
        <v>0</v>
      </c>
      <c r="E3774">
        <f>'Stitching Log'!E3774</f>
        <v>0</v>
      </c>
      <c r="F3774">
        <f>'Stitching Log'!F3774</f>
        <v>0</v>
      </c>
    </row>
    <row r="3775" spans="1:6">
      <c r="A3775" s="6">
        <f>'Stitching Log'!A3775</f>
        <v>0</v>
      </c>
      <c r="B3775">
        <f>'Stitching Log'!B3775</f>
        <v>0</v>
      </c>
      <c r="C3775">
        <f>'Stitching Log'!C3775</f>
        <v>0</v>
      </c>
      <c r="D3775">
        <f>'Stitching Log'!D3775</f>
        <v>0</v>
      </c>
      <c r="E3775">
        <f>'Stitching Log'!E3775</f>
        <v>0</v>
      </c>
      <c r="F3775">
        <f>'Stitching Log'!F3775</f>
        <v>0</v>
      </c>
    </row>
    <row r="3776" spans="1:6">
      <c r="A3776" s="6">
        <f>'Stitching Log'!A3776</f>
        <v>0</v>
      </c>
      <c r="B3776">
        <f>'Stitching Log'!B3776</f>
        <v>0</v>
      </c>
      <c r="C3776">
        <f>'Stitching Log'!C3776</f>
        <v>0</v>
      </c>
      <c r="D3776">
        <f>'Stitching Log'!D3776</f>
        <v>0</v>
      </c>
      <c r="E3776">
        <f>'Stitching Log'!E3776</f>
        <v>0</v>
      </c>
      <c r="F3776">
        <f>'Stitching Log'!F3776</f>
        <v>0</v>
      </c>
    </row>
    <row r="3777" spans="1:6">
      <c r="A3777" s="6">
        <f>'Stitching Log'!A3777</f>
        <v>0</v>
      </c>
      <c r="B3777">
        <f>'Stitching Log'!B3777</f>
        <v>0</v>
      </c>
      <c r="C3777">
        <f>'Stitching Log'!C3777</f>
        <v>0</v>
      </c>
      <c r="D3777">
        <f>'Stitching Log'!D3777</f>
        <v>0</v>
      </c>
      <c r="E3777">
        <f>'Stitching Log'!E3777</f>
        <v>0</v>
      </c>
      <c r="F3777">
        <f>'Stitching Log'!F3777</f>
        <v>0</v>
      </c>
    </row>
    <row r="3778" spans="1:6">
      <c r="A3778" s="6">
        <f>'Stitching Log'!A3778</f>
        <v>0</v>
      </c>
      <c r="B3778">
        <f>'Stitching Log'!B3778</f>
        <v>0</v>
      </c>
      <c r="C3778">
        <f>'Stitching Log'!C3778</f>
        <v>0</v>
      </c>
      <c r="D3778">
        <f>'Stitching Log'!D3778</f>
        <v>0</v>
      </c>
      <c r="E3778">
        <f>'Stitching Log'!E3778</f>
        <v>0</v>
      </c>
      <c r="F3778">
        <f>'Stitching Log'!F3778</f>
        <v>0</v>
      </c>
    </row>
    <row r="3779" spans="1:6">
      <c r="A3779" s="6">
        <f>'Stitching Log'!A3779</f>
        <v>0</v>
      </c>
      <c r="B3779">
        <f>'Stitching Log'!B3779</f>
        <v>0</v>
      </c>
      <c r="C3779">
        <f>'Stitching Log'!C3779</f>
        <v>0</v>
      </c>
      <c r="D3779">
        <f>'Stitching Log'!D3779</f>
        <v>0</v>
      </c>
      <c r="E3779">
        <f>'Stitching Log'!E3779</f>
        <v>0</v>
      </c>
      <c r="F3779">
        <f>'Stitching Log'!F3779</f>
        <v>0</v>
      </c>
    </row>
    <row r="3780" spans="1:6">
      <c r="A3780" s="6">
        <f>'Stitching Log'!A3780</f>
        <v>0</v>
      </c>
      <c r="B3780">
        <f>'Stitching Log'!B3780</f>
        <v>0</v>
      </c>
      <c r="C3780">
        <f>'Stitching Log'!C3780</f>
        <v>0</v>
      </c>
      <c r="D3780">
        <f>'Stitching Log'!D3780</f>
        <v>0</v>
      </c>
      <c r="E3780">
        <f>'Stitching Log'!E3780</f>
        <v>0</v>
      </c>
      <c r="F3780">
        <f>'Stitching Log'!F3780</f>
        <v>0</v>
      </c>
    </row>
    <row r="3781" spans="1:6">
      <c r="A3781" s="6">
        <f>'Stitching Log'!A3781</f>
        <v>0</v>
      </c>
      <c r="B3781">
        <f>'Stitching Log'!B3781</f>
        <v>0</v>
      </c>
      <c r="C3781">
        <f>'Stitching Log'!C3781</f>
        <v>0</v>
      </c>
      <c r="D3781">
        <f>'Stitching Log'!D3781</f>
        <v>0</v>
      </c>
      <c r="E3781">
        <f>'Stitching Log'!E3781</f>
        <v>0</v>
      </c>
      <c r="F3781">
        <f>'Stitching Log'!F3781</f>
        <v>0</v>
      </c>
    </row>
    <row r="3782" spans="1:6">
      <c r="A3782" s="6">
        <f>'Stitching Log'!A3782</f>
        <v>0</v>
      </c>
      <c r="B3782">
        <f>'Stitching Log'!B3782</f>
        <v>0</v>
      </c>
      <c r="C3782">
        <f>'Stitching Log'!C3782</f>
        <v>0</v>
      </c>
      <c r="D3782">
        <f>'Stitching Log'!D3782</f>
        <v>0</v>
      </c>
      <c r="E3782">
        <f>'Stitching Log'!E3782</f>
        <v>0</v>
      </c>
      <c r="F3782">
        <f>'Stitching Log'!F3782</f>
        <v>0</v>
      </c>
    </row>
    <row r="3783" spans="1:6">
      <c r="A3783" s="6">
        <f>'Stitching Log'!A3783</f>
        <v>0</v>
      </c>
      <c r="B3783">
        <f>'Stitching Log'!B3783</f>
        <v>0</v>
      </c>
      <c r="C3783">
        <f>'Stitching Log'!C3783</f>
        <v>0</v>
      </c>
      <c r="D3783">
        <f>'Stitching Log'!D3783</f>
        <v>0</v>
      </c>
      <c r="E3783">
        <f>'Stitching Log'!E3783</f>
        <v>0</v>
      </c>
      <c r="F3783">
        <f>'Stitching Log'!F3783</f>
        <v>0</v>
      </c>
    </row>
    <row r="3784" spans="1:6">
      <c r="A3784" s="6">
        <f>'Stitching Log'!A3784</f>
        <v>0</v>
      </c>
      <c r="B3784">
        <f>'Stitching Log'!B3784</f>
        <v>0</v>
      </c>
      <c r="C3784">
        <f>'Stitching Log'!C3784</f>
        <v>0</v>
      </c>
      <c r="D3784">
        <f>'Stitching Log'!D3784</f>
        <v>0</v>
      </c>
      <c r="E3784">
        <f>'Stitching Log'!E3784</f>
        <v>0</v>
      </c>
      <c r="F3784">
        <f>'Stitching Log'!F3784</f>
        <v>0</v>
      </c>
    </row>
    <row r="3785" spans="1:6">
      <c r="A3785" s="6">
        <f>'Stitching Log'!A3785</f>
        <v>0</v>
      </c>
      <c r="B3785">
        <f>'Stitching Log'!B3785</f>
        <v>0</v>
      </c>
      <c r="C3785">
        <f>'Stitching Log'!C3785</f>
        <v>0</v>
      </c>
      <c r="D3785">
        <f>'Stitching Log'!D3785</f>
        <v>0</v>
      </c>
      <c r="E3785">
        <f>'Stitching Log'!E3785</f>
        <v>0</v>
      </c>
      <c r="F3785">
        <f>'Stitching Log'!F3785</f>
        <v>0</v>
      </c>
    </row>
    <row r="3786" spans="1:6">
      <c r="A3786" s="6">
        <f>'Stitching Log'!A3786</f>
        <v>0</v>
      </c>
      <c r="B3786">
        <f>'Stitching Log'!B3786</f>
        <v>0</v>
      </c>
      <c r="C3786">
        <f>'Stitching Log'!C3786</f>
        <v>0</v>
      </c>
      <c r="D3786">
        <f>'Stitching Log'!D3786</f>
        <v>0</v>
      </c>
      <c r="E3786">
        <f>'Stitching Log'!E3786</f>
        <v>0</v>
      </c>
      <c r="F3786">
        <f>'Stitching Log'!F3786</f>
        <v>0</v>
      </c>
    </row>
    <row r="3787" spans="1:6">
      <c r="A3787" s="6">
        <f>'Stitching Log'!A3787</f>
        <v>0</v>
      </c>
      <c r="B3787">
        <f>'Stitching Log'!B3787</f>
        <v>0</v>
      </c>
      <c r="C3787">
        <f>'Stitching Log'!C3787</f>
        <v>0</v>
      </c>
      <c r="D3787">
        <f>'Stitching Log'!D3787</f>
        <v>0</v>
      </c>
      <c r="E3787">
        <f>'Stitching Log'!E3787</f>
        <v>0</v>
      </c>
      <c r="F3787">
        <f>'Stitching Log'!F3787</f>
        <v>0</v>
      </c>
    </row>
    <row r="3788" spans="1:6">
      <c r="A3788" s="6">
        <f>'Stitching Log'!A3788</f>
        <v>0</v>
      </c>
      <c r="B3788">
        <f>'Stitching Log'!B3788</f>
        <v>0</v>
      </c>
      <c r="C3788">
        <f>'Stitching Log'!C3788</f>
        <v>0</v>
      </c>
      <c r="D3788">
        <f>'Stitching Log'!D3788</f>
        <v>0</v>
      </c>
      <c r="E3788">
        <f>'Stitching Log'!E3788</f>
        <v>0</v>
      </c>
      <c r="F3788">
        <f>'Stitching Log'!F3788</f>
        <v>0</v>
      </c>
    </row>
    <row r="3789" spans="1:6">
      <c r="A3789" s="6">
        <f>'Stitching Log'!A3789</f>
        <v>0</v>
      </c>
      <c r="B3789">
        <f>'Stitching Log'!B3789</f>
        <v>0</v>
      </c>
      <c r="C3789">
        <f>'Stitching Log'!C3789</f>
        <v>0</v>
      </c>
      <c r="D3789">
        <f>'Stitching Log'!D3789</f>
        <v>0</v>
      </c>
      <c r="E3789">
        <f>'Stitching Log'!E3789</f>
        <v>0</v>
      </c>
      <c r="F3789">
        <f>'Stitching Log'!F3789</f>
        <v>0</v>
      </c>
    </row>
    <row r="3790" spans="1:6">
      <c r="A3790" s="6">
        <f>'Stitching Log'!A3790</f>
        <v>0</v>
      </c>
      <c r="B3790">
        <f>'Stitching Log'!B3790</f>
        <v>0</v>
      </c>
      <c r="C3790">
        <f>'Stitching Log'!C3790</f>
        <v>0</v>
      </c>
      <c r="D3790">
        <f>'Stitching Log'!D3790</f>
        <v>0</v>
      </c>
      <c r="E3790">
        <f>'Stitching Log'!E3790</f>
        <v>0</v>
      </c>
      <c r="F3790">
        <f>'Stitching Log'!F3790</f>
        <v>0</v>
      </c>
    </row>
    <row r="3791" spans="1:6">
      <c r="A3791" s="6">
        <f>'Stitching Log'!A3791</f>
        <v>0</v>
      </c>
      <c r="B3791">
        <f>'Stitching Log'!B3791</f>
        <v>0</v>
      </c>
      <c r="C3791">
        <f>'Stitching Log'!C3791</f>
        <v>0</v>
      </c>
      <c r="D3791">
        <f>'Stitching Log'!D3791</f>
        <v>0</v>
      </c>
      <c r="E3791">
        <f>'Stitching Log'!E3791</f>
        <v>0</v>
      </c>
      <c r="F3791">
        <f>'Stitching Log'!F3791</f>
        <v>0</v>
      </c>
    </row>
    <row r="3792" spans="1:6">
      <c r="A3792" s="6">
        <f>'Stitching Log'!A3792</f>
        <v>0</v>
      </c>
      <c r="B3792">
        <f>'Stitching Log'!B3792</f>
        <v>0</v>
      </c>
      <c r="C3792">
        <f>'Stitching Log'!C3792</f>
        <v>0</v>
      </c>
      <c r="D3792">
        <f>'Stitching Log'!D3792</f>
        <v>0</v>
      </c>
      <c r="E3792">
        <f>'Stitching Log'!E3792</f>
        <v>0</v>
      </c>
      <c r="F3792">
        <f>'Stitching Log'!F3792</f>
        <v>0</v>
      </c>
    </row>
    <row r="3793" spans="1:6">
      <c r="A3793" s="6">
        <f>'Stitching Log'!A3793</f>
        <v>0</v>
      </c>
      <c r="B3793">
        <f>'Stitching Log'!B3793</f>
        <v>0</v>
      </c>
      <c r="C3793">
        <f>'Stitching Log'!C3793</f>
        <v>0</v>
      </c>
      <c r="D3793">
        <f>'Stitching Log'!D3793</f>
        <v>0</v>
      </c>
      <c r="E3793">
        <f>'Stitching Log'!E3793</f>
        <v>0</v>
      </c>
      <c r="F3793">
        <f>'Stitching Log'!F3793</f>
        <v>0</v>
      </c>
    </row>
    <row r="3794" spans="1:6">
      <c r="A3794" s="6">
        <f>'Stitching Log'!A3794</f>
        <v>0</v>
      </c>
      <c r="B3794">
        <f>'Stitching Log'!B3794</f>
        <v>0</v>
      </c>
      <c r="C3794">
        <f>'Stitching Log'!C3794</f>
        <v>0</v>
      </c>
      <c r="D3794">
        <f>'Stitching Log'!D3794</f>
        <v>0</v>
      </c>
      <c r="E3794">
        <f>'Stitching Log'!E3794</f>
        <v>0</v>
      </c>
      <c r="F3794">
        <f>'Stitching Log'!F3794</f>
        <v>0</v>
      </c>
    </row>
    <row r="3795" spans="1:6">
      <c r="A3795" s="6">
        <f>'Stitching Log'!A3795</f>
        <v>0</v>
      </c>
      <c r="B3795">
        <f>'Stitching Log'!B3795</f>
        <v>0</v>
      </c>
      <c r="C3795">
        <f>'Stitching Log'!C3795</f>
        <v>0</v>
      </c>
      <c r="D3795">
        <f>'Stitching Log'!D3795</f>
        <v>0</v>
      </c>
      <c r="E3795">
        <f>'Stitching Log'!E3795</f>
        <v>0</v>
      </c>
      <c r="F3795">
        <f>'Stitching Log'!F3795</f>
        <v>0</v>
      </c>
    </row>
    <row r="3796" spans="1:6">
      <c r="A3796" s="6">
        <f>'Stitching Log'!A3796</f>
        <v>0</v>
      </c>
      <c r="B3796">
        <f>'Stitching Log'!B3796</f>
        <v>0</v>
      </c>
      <c r="C3796">
        <f>'Stitching Log'!C3796</f>
        <v>0</v>
      </c>
      <c r="D3796">
        <f>'Stitching Log'!D3796</f>
        <v>0</v>
      </c>
      <c r="E3796">
        <f>'Stitching Log'!E3796</f>
        <v>0</v>
      </c>
      <c r="F3796">
        <f>'Stitching Log'!F3796</f>
        <v>0</v>
      </c>
    </row>
    <row r="3797" spans="1:6">
      <c r="A3797" s="6">
        <f>'Stitching Log'!A3797</f>
        <v>0</v>
      </c>
      <c r="B3797">
        <f>'Stitching Log'!B3797</f>
        <v>0</v>
      </c>
      <c r="C3797">
        <f>'Stitching Log'!C3797</f>
        <v>0</v>
      </c>
      <c r="D3797">
        <f>'Stitching Log'!D3797</f>
        <v>0</v>
      </c>
      <c r="E3797">
        <f>'Stitching Log'!E3797</f>
        <v>0</v>
      </c>
      <c r="F3797">
        <f>'Stitching Log'!F3797</f>
        <v>0</v>
      </c>
    </row>
    <row r="3798" spans="1:6">
      <c r="A3798" s="6">
        <f>'Stitching Log'!A3798</f>
        <v>0</v>
      </c>
      <c r="B3798">
        <f>'Stitching Log'!B3798</f>
        <v>0</v>
      </c>
      <c r="C3798">
        <f>'Stitching Log'!C3798</f>
        <v>0</v>
      </c>
      <c r="D3798">
        <f>'Stitching Log'!D3798</f>
        <v>0</v>
      </c>
      <c r="E3798">
        <f>'Stitching Log'!E3798</f>
        <v>0</v>
      </c>
      <c r="F3798">
        <f>'Stitching Log'!F3798</f>
        <v>0</v>
      </c>
    </row>
    <row r="3799" spans="1:6">
      <c r="A3799" s="6">
        <f>'Stitching Log'!A3799</f>
        <v>0</v>
      </c>
      <c r="B3799">
        <f>'Stitching Log'!B3799</f>
        <v>0</v>
      </c>
      <c r="C3799">
        <f>'Stitching Log'!C3799</f>
        <v>0</v>
      </c>
      <c r="D3799">
        <f>'Stitching Log'!D3799</f>
        <v>0</v>
      </c>
      <c r="E3799">
        <f>'Stitching Log'!E3799</f>
        <v>0</v>
      </c>
      <c r="F3799">
        <f>'Stitching Log'!F3799</f>
        <v>0</v>
      </c>
    </row>
    <row r="3800" spans="1:6">
      <c r="A3800" s="6">
        <f>'Stitching Log'!A3800</f>
        <v>0</v>
      </c>
      <c r="B3800">
        <f>'Stitching Log'!B3800</f>
        <v>0</v>
      </c>
      <c r="C3800">
        <f>'Stitching Log'!C3800</f>
        <v>0</v>
      </c>
      <c r="D3800">
        <f>'Stitching Log'!D3800</f>
        <v>0</v>
      </c>
      <c r="E3800">
        <f>'Stitching Log'!E3800</f>
        <v>0</v>
      </c>
      <c r="F3800">
        <f>'Stitching Log'!F3800</f>
        <v>0</v>
      </c>
    </row>
    <row r="3801" spans="1:6">
      <c r="A3801" s="6">
        <f>'Stitching Log'!A3801</f>
        <v>0</v>
      </c>
      <c r="B3801">
        <f>'Stitching Log'!B3801</f>
        <v>0</v>
      </c>
      <c r="C3801">
        <f>'Stitching Log'!C3801</f>
        <v>0</v>
      </c>
      <c r="D3801">
        <f>'Stitching Log'!D3801</f>
        <v>0</v>
      </c>
      <c r="E3801">
        <f>'Stitching Log'!E3801</f>
        <v>0</v>
      </c>
      <c r="F3801">
        <f>'Stitching Log'!F3801</f>
        <v>0</v>
      </c>
    </row>
    <row r="3802" spans="1:6">
      <c r="A3802" s="6">
        <f>'Stitching Log'!A3802</f>
        <v>0</v>
      </c>
      <c r="B3802">
        <f>'Stitching Log'!B3802</f>
        <v>0</v>
      </c>
      <c r="C3802">
        <f>'Stitching Log'!C3802</f>
        <v>0</v>
      </c>
      <c r="D3802">
        <f>'Stitching Log'!D3802</f>
        <v>0</v>
      </c>
      <c r="E3802">
        <f>'Stitching Log'!E3802</f>
        <v>0</v>
      </c>
      <c r="F3802">
        <f>'Stitching Log'!F3802</f>
        <v>0</v>
      </c>
    </row>
    <row r="3803" spans="1:6">
      <c r="A3803" s="6">
        <f>'Stitching Log'!A3803</f>
        <v>0</v>
      </c>
      <c r="B3803">
        <f>'Stitching Log'!B3803</f>
        <v>0</v>
      </c>
      <c r="C3803">
        <f>'Stitching Log'!C3803</f>
        <v>0</v>
      </c>
      <c r="D3803">
        <f>'Stitching Log'!D3803</f>
        <v>0</v>
      </c>
      <c r="E3803">
        <f>'Stitching Log'!E3803</f>
        <v>0</v>
      </c>
      <c r="F3803">
        <f>'Stitching Log'!F3803</f>
        <v>0</v>
      </c>
    </row>
    <row r="3804" spans="1:6">
      <c r="A3804" s="6">
        <f>'Stitching Log'!A3804</f>
        <v>0</v>
      </c>
      <c r="B3804">
        <f>'Stitching Log'!B3804</f>
        <v>0</v>
      </c>
      <c r="C3804">
        <f>'Stitching Log'!C3804</f>
        <v>0</v>
      </c>
      <c r="D3804">
        <f>'Stitching Log'!D3804</f>
        <v>0</v>
      </c>
      <c r="E3804">
        <f>'Stitching Log'!E3804</f>
        <v>0</v>
      </c>
      <c r="F3804">
        <f>'Stitching Log'!F3804</f>
        <v>0</v>
      </c>
    </row>
    <row r="3805" spans="1:6">
      <c r="A3805" s="6">
        <f>'Stitching Log'!A3805</f>
        <v>0</v>
      </c>
      <c r="B3805">
        <f>'Stitching Log'!B3805</f>
        <v>0</v>
      </c>
      <c r="C3805">
        <f>'Stitching Log'!C3805</f>
        <v>0</v>
      </c>
      <c r="D3805">
        <f>'Stitching Log'!D3805</f>
        <v>0</v>
      </c>
      <c r="E3805">
        <f>'Stitching Log'!E3805</f>
        <v>0</v>
      </c>
      <c r="F3805">
        <f>'Stitching Log'!F3805</f>
        <v>0</v>
      </c>
    </row>
    <row r="3806" spans="1:6">
      <c r="A3806" s="6">
        <f>'Stitching Log'!A3806</f>
        <v>0</v>
      </c>
      <c r="B3806">
        <f>'Stitching Log'!B3806</f>
        <v>0</v>
      </c>
      <c r="C3806">
        <f>'Stitching Log'!C3806</f>
        <v>0</v>
      </c>
      <c r="D3806">
        <f>'Stitching Log'!D3806</f>
        <v>0</v>
      </c>
      <c r="E3806">
        <f>'Stitching Log'!E3806</f>
        <v>0</v>
      </c>
      <c r="F3806">
        <f>'Stitching Log'!F3806</f>
        <v>0</v>
      </c>
    </row>
    <row r="3807" spans="1:6">
      <c r="A3807" s="6">
        <f>'Stitching Log'!A3807</f>
        <v>0</v>
      </c>
      <c r="B3807">
        <f>'Stitching Log'!B3807</f>
        <v>0</v>
      </c>
      <c r="C3807">
        <f>'Stitching Log'!C3807</f>
        <v>0</v>
      </c>
      <c r="D3807">
        <f>'Stitching Log'!D3807</f>
        <v>0</v>
      </c>
      <c r="E3807">
        <f>'Stitching Log'!E3807</f>
        <v>0</v>
      </c>
      <c r="F3807">
        <f>'Stitching Log'!F3807</f>
        <v>0</v>
      </c>
    </row>
    <row r="3808" spans="1:6">
      <c r="A3808" s="6">
        <f>'Stitching Log'!A3808</f>
        <v>0</v>
      </c>
      <c r="B3808">
        <f>'Stitching Log'!B3808</f>
        <v>0</v>
      </c>
      <c r="C3808">
        <f>'Stitching Log'!C3808</f>
        <v>0</v>
      </c>
      <c r="D3808">
        <f>'Stitching Log'!D3808</f>
        <v>0</v>
      </c>
      <c r="E3808">
        <f>'Stitching Log'!E3808</f>
        <v>0</v>
      </c>
      <c r="F3808">
        <f>'Stitching Log'!F3808</f>
        <v>0</v>
      </c>
    </row>
    <row r="3809" spans="1:6">
      <c r="A3809" s="6">
        <f>'Stitching Log'!A3809</f>
        <v>0</v>
      </c>
      <c r="B3809">
        <f>'Stitching Log'!B3809</f>
        <v>0</v>
      </c>
      <c r="C3809">
        <f>'Stitching Log'!C3809</f>
        <v>0</v>
      </c>
      <c r="D3809">
        <f>'Stitching Log'!D3809</f>
        <v>0</v>
      </c>
      <c r="E3809">
        <f>'Stitching Log'!E3809</f>
        <v>0</v>
      </c>
      <c r="F3809">
        <f>'Stitching Log'!F3809</f>
        <v>0</v>
      </c>
    </row>
    <row r="3810" spans="1:6">
      <c r="A3810" s="6">
        <f>'Stitching Log'!A3810</f>
        <v>0</v>
      </c>
      <c r="B3810">
        <f>'Stitching Log'!B3810</f>
        <v>0</v>
      </c>
      <c r="C3810">
        <f>'Stitching Log'!C3810</f>
        <v>0</v>
      </c>
      <c r="D3810">
        <f>'Stitching Log'!D3810</f>
        <v>0</v>
      </c>
      <c r="E3810">
        <f>'Stitching Log'!E3810</f>
        <v>0</v>
      </c>
      <c r="F3810">
        <f>'Stitching Log'!F3810</f>
        <v>0</v>
      </c>
    </row>
    <row r="3811" spans="1:6">
      <c r="A3811" s="6">
        <f>'Stitching Log'!A3811</f>
        <v>0</v>
      </c>
      <c r="B3811">
        <f>'Stitching Log'!B3811</f>
        <v>0</v>
      </c>
      <c r="C3811">
        <f>'Stitching Log'!C3811</f>
        <v>0</v>
      </c>
      <c r="D3811">
        <f>'Stitching Log'!D3811</f>
        <v>0</v>
      </c>
      <c r="E3811">
        <f>'Stitching Log'!E3811</f>
        <v>0</v>
      </c>
      <c r="F3811">
        <f>'Stitching Log'!F3811</f>
        <v>0</v>
      </c>
    </row>
    <row r="3812" spans="1:6">
      <c r="A3812" s="6">
        <f>'Stitching Log'!A3812</f>
        <v>0</v>
      </c>
      <c r="B3812">
        <f>'Stitching Log'!B3812</f>
        <v>0</v>
      </c>
      <c r="C3812">
        <f>'Stitching Log'!C3812</f>
        <v>0</v>
      </c>
      <c r="D3812">
        <f>'Stitching Log'!D3812</f>
        <v>0</v>
      </c>
      <c r="E3812">
        <f>'Stitching Log'!E3812</f>
        <v>0</v>
      </c>
      <c r="F3812">
        <f>'Stitching Log'!F3812</f>
        <v>0</v>
      </c>
    </row>
    <row r="3813" spans="1:6">
      <c r="A3813" s="6">
        <f>'Stitching Log'!A3813</f>
        <v>0</v>
      </c>
      <c r="B3813">
        <f>'Stitching Log'!B3813</f>
        <v>0</v>
      </c>
      <c r="C3813">
        <f>'Stitching Log'!C3813</f>
        <v>0</v>
      </c>
      <c r="D3813">
        <f>'Stitching Log'!D3813</f>
        <v>0</v>
      </c>
      <c r="E3813">
        <f>'Stitching Log'!E3813</f>
        <v>0</v>
      </c>
      <c r="F3813">
        <f>'Stitching Log'!F3813</f>
        <v>0</v>
      </c>
    </row>
    <row r="3814" spans="1:6">
      <c r="A3814" s="6">
        <f>'Stitching Log'!A3814</f>
        <v>0</v>
      </c>
      <c r="B3814">
        <f>'Stitching Log'!B3814</f>
        <v>0</v>
      </c>
      <c r="C3814">
        <f>'Stitching Log'!C3814</f>
        <v>0</v>
      </c>
      <c r="D3814">
        <f>'Stitching Log'!D3814</f>
        <v>0</v>
      </c>
      <c r="E3814">
        <f>'Stitching Log'!E3814</f>
        <v>0</v>
      </c>
      <c r="F3814">
        <f>'Stitching Log'!F3814</f>
        <v>0</v>
      </c>
    </row>
    <row r="3815" spans="1:6">
      <c r="A3815" s="6">
        <f>'Stitching Log'!A3815</f>
        <v>0</v>
      </c>
      <c r="B3815">
        <f>'Stitching Log'!B3815</f>
        <v>0</v>
      </c>
      <c r="C3815">
        <f>'Stitching Log'!C3815</f>
        <v>0</v>
      </c>
      <c r="D3815">
        <f>'Stitching Log'!D3815</f>
        <v>0</v>
      </c>
      <c r="E3815">
        <f>'Stitching Log'!E3815</f>
        <v>0</v>
      </c>
      <c r="F3815">
        <f>'Stitching Log'!F3815</f>
        <v>0</v>
      </c>
    </row>
    <row r="3816" spans="1:6">
      <c r="A3816" s="6">
        <f>'Stitching Log'!A3816</f>
        <v>0</v>
      </c>
      <c r="B3816">
        <f>'Stitching Log'!B3816</f>
        <v>0</v>
      </c>
      <c r="C3816">
        <f>'Stitching Log'!C3816</f>
        <v>0</v>
      </c>
      <c r="D3816">
        <f>'Stitching Log'!D3816</f>
        <v>0</v>
      </c>
      <c r="E3816">
        <f>'Stitching Log'!E3816</f>
        <v>0</v>
      </c>
      <c r="F3816">
        <f>'Stitching Log'!F3816</f>
        <v>0</v>
      </c>
    </row>
    <row r="3817" spans="1:6">
      <c r="A3817" s="6">
        <f>'Stitching Log'!A3817</f>
        <v>0</v>
      </c>
      <c r="B3817">
        <f>'Stitching Log'!B3817</f>
        <v>0</v>
      </c>
      <c r="C3817">
        <f>'Stitching Log'!C3817</f>
        <v>0</v>
      </c>
      <c r="D3817">
        <f>'Stitching Log'!D3817</f>
        <v>0</v>
      </c>
      <c r="E3817">
        <f>'Stitching Log'!E3817</f>
        <v>0</v>
      </c>
      <c r="F3817">
        <f>'Stitching Log'!F3817</f>
        <v>0</v>
      </c>
    </row>
    <row r="3818" spans="1:6">
      <c r="A3818" s="6">
        <f>'Stitching Log'!A3818</f>
        <v>0</v>
      </c>
      <c r="B3818">
        <f>'Stitching Log'!B3818</f>
        <v>0</v>
      </c>
      <c r="C3818">
        <f>'Stitching Log'!C3818</f>
        <v>0</v>
      </c>
      <c r="D3818">
        <f>'Stitching Log'!D3818</f>
        <v>0</v>
      </c>
      <c r="E3818">
        <f>'Stitching Log'!E3818</f>
        <v>0</v>
      </c>
      <c r="F3818">
        <f>'Stitching Log'!F3818</f>
        <v>0</v>
      </c>
    </row>
    <row r="3819" spans="1:6">
      <c r="A3819" s="6">
        <f>'Stitching Log'!A3819</f>
        <v>0</v>
      </c>
      <c r="B3819">
        <f>'Stitching Log'!B3819</f>
        <v>0</v>
      </c>
      <c r="C3819">
        <f>'Stitching Log'!C3819</f>
        <v>0</v>
      </c>
      <c r="D3819">
        <f>'Stitching Log'!D3819</f>
        <v>0</v>
      </c>
      <c r="E3819">
        <f>'Stitching Log'!E3819</f>
        <v>0</v>
      </c>
      <c r="F3819">
        <f>'Stitching Log'!F3819</f>
        <v>0</v>
      </c>
    </row>
    <row r="3820" spans="1:6">
      <c r="A3820" s="6">
        <f>'Stitching Log'!A3820</f>
        <v>0</v>
      </c>
      <c r="B3820">
        <f>'Stitching Log'!B3820</f>
        <v>0</v>
      </c>
      <c r="C3820">
        <f>'Stitching Log'!C3820</f>
        <v>0</v>
      </c>
      <c r="D3820">
        <f>'Stitching Log'!D3820</f>
        <v>0</v>
      </c>
      <c r="E3820">
        <f>'Stitching Log'!E3820</f>
        <v>0</v>
      </c>
      <c r="F3820">
        <f>'Stitching Log'!F3820</f>
        <v>0</v>
      </c>
    </row>
    <row r="3821" spans="1:6">
      <c r="A3821" s="6">
        <f>'Stitching Log'!A3821</f>
        <v>0</v>
      </c>
      <c r="B3821">
        <f>'Stitching Log'!B3821</f>
        <v>0</v>
      </c>
      <c r="C3821">
        <f>'Stitching Log'!C3821</f>
        <v>0</v>
      </c>
      <c r="D3821">
        <f>'Stitching Log'!D3821</f>
        <v>0</v>
      </c>
      <c r="E3821">
        <f>'Stitching Log'!E3821</f>
        <v>0</v>
      </c>
      <c r="F3821">
        <f>'Stitching Log'!F3821</f>
        <v>0</v>
      </c>
    </row>
    <row r="3822" spans="1:6">
      <c r="A3822" s="6">
        <f>'Stitching Log'!A3822</f>
        <v>0</v>
      </c>
      <c r="B3822">
        <f>'Stitching Log'!B3822</f>
        <v>0</v>
      </c>
      <c r="C3822">
        <f>'Stitching Log'!C3822</f>
        <v>0</v>
      </c>
      <c r="D3822">
        <f>'Stitching Log'!D3822</f>
        <v>0</v>
      </c>
      <c r="E3822">
        <f>'Stitching Log'!E3822</f>
        <v>0</v>
      </c>
      <c r="F3822">
        <f>'Stitching Log'!F3822</f>
        <v>0</v>
      </c>
    </row>
    <row r="3823" spans="1:6">
      <c r="A3823" s="6">
        <f>'Stitching Log'!A3823</f>
        <v>0</v>
      </c>
      <c r="B3823">
        <f>'Stitching Log'!B3823</f>
        <v>0</v>
      </c>
      <c r="C3823">
        <f>'Stitching Log'!C3823</f>
        <v>0</v>
      </c>
      <c r="D3823">
        <f>'Stitching Log'!D3823</f>
        <v>0</v>
      </c>
      <c r="E3823">
        <f>'Stitching Log'!E3823</f>
        <v>0</v>
      </c>
      <c r="F3823">
        <f>'Stitching Log'!F3823</f>
        <v>0</v>
      </c>
    </row>
    <row r="3824" spans="1:6">
      <c r="A3824" s="6">
        <f>'Stitching Log'!A3824</f>
        <v>0</v>
      </c>
      <c r="B3824">
        <f>'Stitching Log'!B3824</f>
        <v>0</v>
      </c>
      <c r="C3824">
        <f>'Stitching Log'!C3824</f>
        <v>0</v>
      </c>
      <c r="D3824">
        <f>'Stitching Log'!D3824</f>
        <v>0</v>
      </c>
      <c r="E3824">
        <f>'Stitching Log'!E3824</f>
        <v>0</v>
      </c>
      <c r="F3824">
        <f>'Stitching Log'!F3824</f>
        <v>0</v>
      </c>
    </row>
    <row r="3825" spans="1:6">
      <c r="A3825" s="6">
        <f>'Stitching Log'!A3825</f>
        <v>0</v>
      </c>
      <c r="B3825">
        <f>'Stitching Log'!B3825</f>
        <v>0</v>
      </c>
      <c r="C3825">
        <f>'Stitching Log'!C3825</f>
        <v>0</v>
      </c>
      <c r="D3825">
        <f>'Stitching Log'!D3825</f>
        <v>0</v>
      </c>
      <c r="E3825">
        <f>'Stitching Log'!E3825</f>
        <v>0</v>
      </c>
      <c r="F3825">
        <f>'Stitching Log'!F3825</f>
        <v>0</v>
      </c>
    </row>
    <row r="3826" spans="1:6">
      <c r="A3826" s="6">
        <f>'Stitching Log'!A3826</f>
        <v>0</v>
      </c>
      <c r="B3826">
        <f>'Stitching Log'!B3826</f>
        <v>0</v>
      </c>
      <c r="C3826">
        <f>'Stitching Log'!C3826</f>
        <v>0</v>
      </c>
      <c r="D3826">
        <f>'Stitching Log'!D3826</f>
        <v>0</v>
      </c>
      <c r="E3826">
        <f>'Stitching Log'!E3826</f>
        <v>0</v>
      </c>
      <c r="F3826">
        <f>'Stitching Log'!F3826</f>
        <v>0</v>
      </c>
    </row>
    <row r="3827" spans="1:6">
      <c r="A3827" s="6">
        <f>'Stitching Log'!A3827</f>
        <v>0</v>
      </c>
      <c r="B3827">
        <f>'Stitching Log'!B3827</f>
        <v>0</v>
      </c>
      <c r="C3827">
        <f>'Stitching Log'!C3827</f>
        <v>0</v>
      </c>
      <c r="D3827">
        <f>'Stitching Log'!D3827</f>
        <v>0</v>
      </c>
      <c r="E3827">
        <f>'Stitching Log'!E3827</f>
        <v>0</v>
      </c>
      <c r="F3827">
        <f>'Stitching Log'!F3827</f>
        <v>0</v>
      </c>
    </row>
    <row r="3828" spans="1:6">
      <c r="A3828" s="6">
        <f>'Stitching Log'!A3828</f>
        <v>0</v>
      </c>
      <c r="B3828">
        <f>'Stitching Log'!B3828</f>
        <v>0</v>
      </c>
      <c r="C3828">
        <f>'Stitching Log'!C3828</f>
        <v>0</v>
      </c>
      <c r="D3828">
        <f>'Stitching Log'!D3828</f>
        <v>0</v>
      </c>
      <c r="E3828">
        <f>'Stitching Log'!E3828</f>
        <v>0</v>
      </c>
      <c r="F3828">
        <f>'Stitching Log'!F3828</f>
        <v>0</v>
      </c>
    </row>
    <row r="3829" spans="1:6">
      <c r="A3829" s="6">
        <f>'Stitching Log'!A3829</f>
        <v>0</v>
      </c>
      <c r="B3829">
        <f>'Stitching Log'!B3829</f>
        <v>0</v>
      </c>
      <c r="C3829">
        <f>'Stitching Log'!C3829</f>
        <v>0</v>
      </c>
      <c r="D3829">
        <f>'Stitching Log'!D3829</f>
        <v>0</v>
      </c>
      <c r="E3829">
        <f>'Stitching Log'!E3829</f>
        <v>0</v>
      </c>
      <c r="F3829">
        <f>'Stitching Log'!F3829</f>
        <v>0</v>
      </c>
    </row>
    <row r="3830" spans="1:6">
      <c r="A3830" s="6">
        <f>'Stitching Log'!A3830</f>
        <v>0</v>
      </c>
      <c r="B3830">
        <f>'Stitching Log'!B3830</f>
        <v>0</v>
      </c>
      <c r="C3830">
        <f>'Stitching Log'!C3830</f>
        <v>0</v>
      </c>
      <c r="D3830">
        <f>'Stitching Log'!D3830</f>
        <v>0</v>
      </c>
      <c r="E3830">
        <f>'Stitching Log'!E3830</f>
        <v>0</v>
      </c>
      <c r="F3830">
        <f>'Stitching Log'!F3830</f>
        <v>0</v>
      </c>
    </row>
    <row r="3831" spans="1:6">
      <c r="A3831" s="6">
        <f>'Stitching Log'!A3831</f>
        <v>0</v>
      </c>
      <c r="B3831">
        <f>'Stitching Log'!B3831</f>
        <v>0</v>
      </c>
      <c r="C3831">
        <f>'Stitching Log'!C3831</f>
        <v>0</v>
      </c>
      <c r="D3831">
        <f>'Stitching Log'!D3831</f>
        <v>0</v>
      </c>
      <c r="E3831">
        <f>'Stitching Log'!E3831</f>
        <v>0</v>
      </c>
      <c r="F3831">
        <f>'Stitching Log'!F3831</f>
        <v>0</v>
      </c>
    </row>
    <row r="3832" spans="1:6">
      <c r="A3832" s="6">
        <f>'Stitching Log'!A3832</f>
        <v>0</v>
      </c>
      <c r="B3832">
        <f>'Stitching Log'!B3832</f>
        <v>0</v>
      </c>
      <c r="C3832">
        <f>'Stitching Log'!C3832</f>
        <v>0</v>
      </c>
      <c r="D3832">
        <f>'Stitching Log'!D3832</f>
        <v>0</v>
      </c>
      <c r="E3832">
        <f>'Stitching Log'!E3832</f>
        <v>0</v>
      </c>
      <c r="F3832">
        <f>'Stitching Log'!F3832</f>
        <v>0</v>
      </c>
    </row>
    <row r="3833" spans="1:6">
      <c r="A3833" s="6">
        <f>'Stitching Log'!A3833</f>
        <v>0</v>
      </c>
      <c r="B3833">
        <f>'Stitching Log'!B3833</f>
        <v>0</v>
      </c>
      <c r="C3833">
        <f>'Stitching Log'!C3833</f>
        <v>0</v>
      </c>
      <c r="D3833">
        <f>'Stitching Log'!D3833</f>
        <v>0</v>
      </c>
      <c r="E3833">
        <f>'Stitching Log'!E3833</f>
        <v>0</v>
      </c>
      <c r="F3833">
        <f>'Stitching Log'!F3833</f>
        <v>0</v>
      </c>
    </row>
    <row r="3834" spans="1:6">
      <c r="A3834" s="6">
        <f>'Stitching Log'!A3834</f>
        <v>0</v>
      </c>
      <c r="B3834">
        <f>'Stitching Log'!B3834</f>
        <v>0</v>
      </c>
      <c r="C3834">
        <f>'Stitching Log'!C3834</f>
        <v>0</v>
      </c>
      <c r="D3834">
        <f>'Stitching Log'!D3834</f>
        <v>0</v>
      </c>
      <c r="E3834">
        <f>'Stitching Log'!E3834</f>
        <v>0</v>
      </c>
      <c r="F3834">
        <f>'Stitching Log'!F3834</f>
        <v>0</v>
      </c>
    </row>
    <row r="3835" spans="1:6">
      <c r="A3835" s="6">
        <f>'Stitching Log'!A3835</f>
        <v>0</v>
      </c>
      <c r="B3835">
        <f>'Stitching Log'!B3835</f>
        <v>0</v>
      </c>
      <c r="C3835">
        <f>'Stitching Log'!C3835</f>
        <v>0</v>
      </c>
      <c r="D3835">
        <f>'Stitching Log'!D3835</f>
        <v>0</v>
      </c>
      <c r="E3835">
        <f>'Stitching Log'!E3835</f>
        <v>0</v>
      </c>
      <c r="F3835">
        <f>'Stitching Log'!F3835</f>
        <v>0</v>
      </c>
    </row>
    <row r="3836" spans="1:6">
      <c r="A3836" s="6">
        <f>'Stitching Log'!A3836</f>
        <v>0</v>
      </c>
      <c r="B3836">
        <f>'Stitching Log'!B3836</f>
        <v>0</v>
      </c>
      <c r="C3836">
        <f>'Stitching Log'!C3836</f>
        <v>0</v>
      </c>
      <c r="D3836">
        <f>'Stitching Log'!D3836</f>
        <v>0</v>
      </c>
      <c r="E3836">
        <f>'Stitching Log'!E3836</f>
        <v>0</v>
      </c>
      <c r="F3836">
        <f>'Stitching Log'!F3836</f>
        <v>0</v>
      </c>
    </row>
    <row r="3837" spans="1:6">
      <c r="A3837" s="6">
        <f>'Stitching Log'!A3837</f>
        <v>0</v>
      </c>
      <c r="B3837">
        <f>'Stitching Log'!B3837</f>
        <v>0</v>
      </c>
      <c r="C3837">
        <f>'Stitching Log'!C3837</f>
        <v>0</v>
      </c>
      <c r="D3837">
        <f>'Stitching Log'!D3837</f>
        <v>0</v>
      </c>
      <c r="E3837">
        <f>'Stitching Log'!E3837</f>
        <v>0</v>
      </c>
      <c r="F3837">
        <f>'Stitching Log'!F3837</f>
        <v>0</v>
      </c>
    </row>
    <row r="3838" spans="1:6">
      <c r="A3838" s="6">
        <f>'Stitching Log'!A3838</f>
        <v>0</v>
      </c>
      <c r="B3838">
        <f>'Stitching Log'!B3838</f>
        <v>0</v>
      </c>
      <c r="C3838">
        <f>'Stitching Log'!C3838</f>
        <v>0</v>
      </c>
      <c r="D3838">
        <f>'Stitching Log'!D3838</f>
        <v>0</v>
      </c>
      <c r="E3838">
        <f>'Stitching Log'!E3838</f>
        <v>0</v>
      </c>
      <c r="F3838">
        <f>'Stitching Log'!F3838</f>
        <v>0</v>
      </c>
    </row>
    <row r="3839" spans="1:6">
      <c r="A3839" s="6">
        <f>'Stitching Log'!A3839</f>
        <v>0</v>
      </c>
      <c r="B3839">
        <f>'Stitching Log'!B3839</f>
        <v>0</v>
      </c>
      <c r="C3839">
        <f>'Stitching Log'!C3839</f>
        <v>0</v>
      </c>
      <c r="D3839">
        <f>'Stitching Log'!D3839</f>
        <v>0</v>
      </c>
      <c r="E3839">
        <f>'Stitching Log'!E3839</f>
        <v>0</v>
      </c>
      <c r="F3839">
        <f>'Stitching Log'!F3839</f>
        <v>0</v>
      </c>
    </row>
    <row r="3840" spans="1:6">
      <c r="A3840" s="6">
        <f>'Stitching Log'!A3840</f>
        <v>0</v>
      </c>
      <c r="B3840">
        <f>'Stitching Log'!B3840</f>
        <v>0</v>
      </c>
      <c r="C3840">
        <f>'Stitching Log'!C3840</f>
        <v>0</v>
      </c>
      <c r="D3840">
        <f>'Stitching Log'!D3840</f>
        <v>0</v>
      </c>
      <c r="E3840">
        <f>'Stitching Log'!E3840</f>
        <v>0</v>
      </c>
      <c r="F3840">
        <f>'Stitching Log'!F3840</f>
        <v>0</v>
      </c>
    </row>
    <row r="3841" spans="1:6">
      <c r="A3841" s="6">
        <f>'Stitching Log'!A3841</f>
        <v>0</v>
      </c>
      <c r="B3841">
        <f>'Stitching Log'!B3841</f>
        <v>0</v>
      </c>
      <c r="C3841">
        <f>'Stitching Log'!C3841</f>
        <v>0</v>
      </c>
      <c r="D3841">
        <f>'Stitching Log'!D3841</f>
        <v>0</v>
      </c>
      <c r="E3841">
        <f>'Stitching Log'!E3841</f>
        <v>0</v>
      </c>
      <c r="F3841">
        <f>'Stitching Log'!F3841</f>
        <v>0</v>
      </c>
    </row>
    <row r="3842" spans="1:6">
      <c r="A3842" s="6">
        <f>'Stitching Log'!A3842</f>
        <v>0</v>
      </c>
      <c r="B3842">
        <f>'Stitching Log'!B3842</f>
        <v>0</v>
      </c>
      <c r="C3842">
        <f>'Stitching Log'!C3842</f>
        <v>0</v>
      </c>
      <c r="D3842">
        <f>'Stitching Log'!D3842</f>
        <v>0</v>
      </c>
      <c r="E3842">
        <f>'Stitching Log'!E3842</f>
        <v>0</v>
      </c>
      <c r="F3842">
        <f>'Stitching Log'!F3842</f>
        <v>0</v>
      </c>
    </row>
    <row r="3843" spans="1:6">
      <c r="A3843" s="6">
        <f>'Stitching Log'!A3843</f>
        <v>0</v>
      </c>
      <c r="B3843">
        <f>'Stitching Log'!B3843</f>
        <v>0</v>
      </c>
      <c r="C3843">
        <f>'Stitching Log'!C3843</f>
        <v>0</v>
      </c>
      <c r="D3843">
        <f>'Stitching Log'!D3843</f>
        <v>0</v>
      </c>
      <c r="E3843">
        <f>'Stitching Log'!E3843</f>
        <v>0</v>
      </c>
      <c r="F3843">
        <f>'Stitching Log'!F3843</f>
        <v>0</v>
      </c>
    </row>
    <row r="3844" spans="1:6">
      <c r="A3844" s="6">
        <f>'Stitching Log'!A3844</f>
        <v>0</v>
      </c>
      <c r="B3844">
        <f>'Stitching Log'!B3844</f>
        <v>0</v>
      </c>
      <c r="C3844">
        <f>'Stitching Log'!C3844</f>
        <v>0</v>
      </c>
      <c r="D3844">
        <f>'Stitching Log'!D3844</f>
        <v>0</v>
      </c>
      <c r="E3844">
        <f>'Stitching Log'!E3844</f>
        <v>0</v>
      </c>
      <c r="F3844">
        <f>'Stitching Log'!F3844</f>
        <v>0</v>
      </c>
    </row>
    <row r="3845" spans="1:6">
      <c r="A3845" s="6">
        <f>'Stitching Log'!A3845</f>
        <v>0</v>
      </c>
      <c r="B3845">
        <f>'Stitching Log'!B3845</f>
        <v>0</v>
      </c>
      <c r="C3845">
        <f>'Stitching Log'!C3845</f>
        <v>0</v>
      </c>
      <c r="D3845">
        <f>'Stitching Log'!D3845</f>
        <v>0</v>
      </c>
      <c r="E3845">
        <f>'Stitching Log'!E3845</f>
        <v>0</v>
      </c>
      <c r="F3845">
        <f>'Stitching Log'!F3845</f>
        <v>0</v>
      </c>
    </row>
    <row r="3846" spans="1:6">
      <c r="A3846" s="6">
        <f>'Stitching Log'!A3846</f>
        <v>0</v>
      </c>
      <c r="B3846">
        <f>'Stitching Log'!B3846</f>
        <v>0</v>
      </c>
      <c r="C3846">
        <f>'Stitching Log'!C3846</f>
        <v>0</v>
      </c>
      <c r="D3846">
        <f>'Stitching Log'!D3846</f>
        <v>0</v>
      </c>
      <c r="E3846">
        <f>'Stitching Log'!E3846</f>
        <v>0</v>
      </c>
      <c r="F3846">
        <f>'Stitching Log'!F3846</f>
        <v>0</v>
      </c>
    </row>
    <row r="3847" spans="1:6">
      <c r="A3847" s="6">
        <f>'Stitching Log'!A3847</f>
        <v>0</v>
      </c>
      <c r="B3847">
        <f>'Stitching Log'!B3847</f>
        <v>0</v>
      </c>
      <c r="C3847">
        <f>'Stitching Log'!C3847</f>
        <v>0</v>
      </c>
      <c r="D3847">
        <f>'Stitching Log'!D3847</f>
        <v>0</v>
      </c>
      <c r="E3847">
        <f>'Stitching Log'!E3847</f>
        <v>0</v>
      </c>
      <c r="F3847">
        <f>'Stitching Log'!F3847</f>
        <v>0</v>
      </c>
    </row>
    <row r="3848" spans="1:6">
      <c r="A3848" s="6">
        <f>'Stitching Log'!A3848</f>
        <v>0</v>
      </c>
      <c r="B3848">
        <f>'Stitching Log'!B3848</f>
        <v>0</v>
      </c>
      <c r="C3848">
        <f>'Stitching Log'!C3848</f>
        <v>0</v>
      </c>
      <c r="D3848">
        <f>'Stitching Log'!D3848</f>
        <v>0</v>
      </c>
      <c r="E3848">
        <f>'Stitching Log'!E3848</f>
        <v>0</v>
      </c>
      <c r="F3848">
        <f>'Stitching Log'!F3848</f>
        <v>0</v>
      </c>
    </row>
    <row r="3849" spans="1:6">
      <c r="A3849" s="6">
        <f>'Stitching Log'!A3849</f>
        <v>0</v>
      </c>
      <c r="B3849">
        <f>'Stitching Log'!B3849</f>
        <v>0</v>
      </c>
      <c r="C3849">
        <f>'Stitching Log'!C3849</f>
        <v>0</v>
      </c>
      <c r="D3849">
        <f>'Stitching Log'!D3849</f>
        <v>0</v>
      </c>
      <c r="E3849">
        <f>'Stitching Log'!E3849</f>
        <v>0</v>
      </c>
      <c r="F3849">
        <f>'Stitching Log'!F3849</f>
        <v>0</v>
      </c>
    </row>
    <row r="3850" spans="1:6">
      <c r="A3850" s="6">
        <f>'Stitching Log'!A3850</f>
        <v>0</v>
      </c>
      <c r="B3850">
        <f>'Stitching Log'!B3850</f>
        <v>0</v>
      </c>
      <c r="C3850">
        <f>'Stitching Log'!C3850</f>
        <v>0</v>
      </c>
      <c r="D3850">
        <f>'Stitching Log'!D3850</f>
        <v>0</v>
      </c>
      <c r="E3850">
        <f>'Stitching Log'!E3850</f>
        <v>0</v>
      </c>
      <c r="F3850">
        <f>'Stitching Log'!F3850</f>
        <v>0</v>
      </c>
    </row>
    <row r="3851" spans="1:6">
      <c r="A3851" s="6">
        <f>'Stitching Log'!A3851</f>
        <v>0</v>
      </c>
      <c r="B3851">
        <f>'Stitching Log'!B3851</f>
        <v>0</v>
      </c>
      <c r="C3851">
        <f>'Stitching Log'!C3851</f>
        <v>0</v>
      </c>
      <c r="D3851">
        <f>'Stitching Log'!D3851</f>
        <v>0</v>
      </c>
      <c r="E3851">
        <f>'Stitching Log'!E3851</f>
        <v>0</v>
      </c>
      <c r="F3851">
        <f>'Stitching Log'!F3851</f>
        <v>0</v>
      </c>
    </row>
    <row r="3852" spans="1:6">
      <c r="A3852" s="6">
        <f>'Stitching Log'!A3852</f>
        <v>0</v>
      </c>
      <c r="B3852">
        <f>'Stitching Log'!B3852</f>
        <v>0</v>
      </c>
      <c r="C3852">
        <f>'Stitching Log'!C3852</f>
        <v>0</v>
      </c>
      <c r="D3852">
        <f>'Stitching Log'!D3852</f>
        <v>0</v>
      </c>
      <c r="E3852">
        <f>'Stitching Log'!E3852</f>
        <v>0</v>
      </c>
      <c r="F3852">
        <f>'Stitching Log'!F3852</f>
        <v>0</v>
      </c>
    </row>
    <row r="3853" spans="1:6">
      <c r="A3853" s="6">
        <f>'Stitching Log'!A3853</f>
        <v>0</v>
      </c>
      <c r="B3853">
        <f>'Stitching Log'!B3853</f>
        <v>0</v>
      </c>
      <c r="C3853">
        <f>'Stitching Log'!C3853</f>
        <v>0</v>
      </c>
      <c r="D3853">
        <f>'Stitching Log'!D3853</f>
        <v>0</v>
      </c>
      <c r="E3853">
        <f>'Stitching Log'!E3853</f>
        <v>0</v>
      </c>
      <c r="F3853">
        <f>'Stitching Log'!F3853</f>
        <v>0</v>
      </c>
    </row>
    <row r="3854" spans="1:6">
      <c r="A3854" s="6">
        <f>'Stitching Log'!A3854</f>
        <v>0</v>
      </c>
      <c r="B3854">
        <f>'Stitching Log'!B3854</f>
        <v>0</v>
      </c>
      <c r="C3854">
        <f>'Stitching Log'!C3854</f>
        <v>0</v>
      </c>
      <c r="D3854">
        <f>'Stitching Log'!D3854</f>
        <v>0</v>
      </c>
      <c r="E3854">
        <f>'Stitching Log'!E3854</f>
        <v>0</v>
      </c>
      <c r="F3854">
        <f>'Stitching Log'!F3854</f>
        <v>0</v>
      </c>
    </row>
    <row r="3855" spans="1:6">
      <c r="A3855" s="6">
        <f>'Stitching Log'!A3855</f>
        <v>0</v>
      </c>
      <c r="B3855">
        <f>'Stitching Log'!B3855</f>
        <v>0</v>
      </c>
      <c r="C3855">
        <f>'Stitching Log'!C3855</f>
        <v>0</v>
      </c>
      <c r="D3855">
        <f>'Stitching Log'!D3855</f>
        <v>0</v>
      </c>
      <c r="E3855">
        <f>'Stitching Log'!E3855</f>
        <v>0</v>
      </c>
      <c r="F3855">
        <f>'Stitching Log'!F3855</f>
        <v>0</v>
      </c>
    </row>
    <row r="3856" spans="1:6">
      <c r="A3856" s="6">
        <f>'Stitching Log'!A3856</f>
        <v>0</v>
      </c>
      <c r="B3856">
        <f>'Stitching Log'!B3856</f>
        <v>0</v>
      </c>
      <c r="C3856">
        <f>'Stitching Log'!C3856</f>
        <v>0</v>
      </c>
      <c r="D3856">
        <f>'Stitching Log'!D3856</f>
        <v>0</v>
      </c>
      <c r="E3856">
        <f>'Stitching Log'!E3856</f>
        <v>0</v>
      </c>
      <c r="F3856">
        <f>'Stitching Log'!F3856</f>
        <v>0</v>
      </c>
    </row>
    <row r="3857" spans="1:6">
      <c r="A3857" s="6">
        <f>'Stitching Log'!A3857</f>
        <v>0</v>
      </c>
      <c r="B3857">
        <f>'Stitching Log'!B3857</f>
        <v>0</v>
      </c>
      <c r="C3857">
        <f>'Stitching Log'!C3857</f>
        <v>0</v>
      </c>
      <c r="D3857">
        <f>'Stitching Log'!D3857</f>
        <v>0</v>
      </c>
      <c r="E3857">
        <f>'Stitching Log'!E3857</f>
        <v>0</v>
      </c>
      <c r="F3857">
        <f>'Stitching Log'!F3857</f>
        <v>0</v>
      </c>
    </row>
    <row r="3858" spans="1:6">
      <c r="A3858" s="6">
        <f>'Stitching Log'!A3858</f>
        <v>0</v>
      </c>
      <c r="B3858">
        <f>'Stitching Log'!B3858</f>
        <v>0</v>
      </c>
      <c r="C3858">
        <f>'Stitching Log'!C3858</f>
        <v>0</v>
      </c>
      <c r="D3858">
        <f>'Stitching Log'!D3858</f>
        <v>0</v>
      </c>
      <c r="E3858">
        <f>'Stitching Log'!E3858</f>
        <v>0</v>
      </c>
      <c r="F3858">
        <f>'Stitching Log'!F3858</f>
        <v>0</v>
      </c>
    </row>
    <row r="3859" spans="1:6">
      <c r="A3859" s="6">
        <f>'Stitching Log'!A3859</f>
        <v>0</v>
      </c>
      <c r="B3859">
        <f>'Stitching Log'!B3859</f>
        <v>0</v>
      </c>
      <c r="C3859">
        <f>'Stitching Log'!C3859</f>
        <v>0</v>
      </c>
      <c r="D3859">
        <f>'Stitching Log'!D3859</f>
        <v>0</v>
      </c>
      <c r="E3859">
        <f>'Stitching Log'!E3859</f>
        <v>0</v>
      </c>
      <c r="F3859">
        <f>'Stitching Log'!F3859</f>
        <v>0</v>
      </c>
    </row>
    <row r="3860" spans="1:6">
      <c r="A3860" s="6">
        <f>'Stitching Log'!A3860</f>
        <v>0</v>
      </c>
      <c r="B3860">
        <f>'Stitching Log'!B3860</f>
        <v>0</v>
      </c>
      <c r="C3860">
        <f>'Stitching Log'!C3860</f>
        <v>0</v>
      </c>
      <c r="D3860">
        <f>'Stitching Log'!D3860</f>
        <v>0</v>
      </c>
      <c r="E3860">
        <f>'Stitching Log'!E3860</f>
        <v>0</v>
      </c>
      <c r="F3860">
        <f>'Stitching Log'!F3860</f>
        <v>0</v>
      </c>
    </row>
    <row r="3861" spans="1:6">
      <c r="A3861" s="6">
        <f>'Stitching Log'!A3861</f>
        <v>0</v>
      </c>
      <c r="B3861">
        <f>'Stitching Log'!B3861</f>
        <v>0</v>
      </c>
      <c r="C3861">
        <f>'Stitching Log'!C3861</f>
        <v>0</v>
      </c>
      <c r="D3861">
        <f>'Stitching Log'!D3861</f>
        <v>0</v>
      </c>
      <c r="E3861">
        <f>'Stitching Log'!E3861</f>
        <v>0</v>
      </c>
      <c r="F3861">
        <f>'Stitching Log'!F3861</f>
        <v>0</v>
      </c>
    </row>
    <row r="3862" spans="1:6">
      <c r="A3862" s="6">
        <f>'Stitching Log'!A3862</f>
        <v>0</v>
      </c>
      <c r="B3862">
        <f>'Stitching Log'!B3862</f>
        <v>0</v>
      </c>
      <c r="C3862">
        <f>'Stitching Log'!C3862</f>
        <v>0</v>
      </c>
      <c r="D3862">
        <f>'Stitching Log'!D3862</f>
        <v>0</v>
      </c>
      <c r="E3862">
        <f>'Stitching Log'!E3862</f>
        <v>0</v>
      </c>
      <c r="F3862">
        <f>'Stitching Log'!F3862</f>
        <v>0</v>
      </c>
    </row>
    <row r="3863" spans="1:6">
      <c r="A3863" s="6">
        <f>'Stitching Log'!A3863</f>
        <v>0</v>
      </c>
      <c r="B3863">
        <f>'Stitching Log'!B3863</f>
        <v>0</v>
      </c>
      <c r="C3863">
        <f>'Stitching Log'!C3863</f>
        <v>0</v>
      </c>
      <c r="D3863">
        <f>'Stitching Log'!D3863</f>
        <v>0</v>
      </c>
      <c r="E3863">
        <f>'Stitching Log'!E3863</f>
        <v>0</v>
      </c>
      <c r="F3863">
        <f>'Stitching Log'!F3863</f>
        <v>0</v>
      </c>
    </row>
    <row r="3864" spans="1:6">
      <c r="A3864" s="6">
        <f>'Stitching Log'!A3864</f>
        <v>0</v>
      </c>
      <c r="B3864">
        <f>'Stitching Log'!B3864</f>
        <v>0</v>
      </c>
      <c r="C3864">
        <f>'Stitching Log'!C3864</f>
        <v>0</v>
      </c>
      <c r="D3864">
        <f>'Stitching Log'!D3864</f>
        <v>0</v>
      </c>
      <c r="E3864">
        <f>'Stitching Log'!E3864</f>
        <v>0</v>
      </c>
      <c r="F3864">
        <f>'Stitching Log'!F3864</f>
        <v>0</v>
      </c>
    </row>
    <row r="3865" spans="1:6">
      <c r="A3865" s="6">
        <f>'Stitching Log'!A3865</f>
        <v>0</v>
      </c>
      <c r="B3865">
        <f>'Stitching Log'!B3865</f>
        <v>0</v>
      </c>
      <c r="C3865">
        <f>'Stitching Log'!C3865</f>
        <v>0</v>
      </c>
      <c r="D3865">
        <f>'Stitching Log'!D3865</f>
        <v>0</v>
      </c>
      <c r="E3865">
        <f>'Stitching Log'!E3865</f>
        <v>0</v>
      </c>
      <c r="F3865">
        <f>'Stitching Log'!F3865</f>
        <v>0</v>
      </c>
    </row>
    <row r="3866" spans="1:6">
      <c r="A3866" s="6">
        <f>'Stitching Log'!A3866</f>
        <v>0</v>
      </c>
      <c r="B3866">
        <f>'Stitching Log'!B3866</f>
        <v>0</v>
      </c>
      <c r="C3866">
        <f>'Stitching Log'!C3866</f>
        <v>0</v>
      </c>
      <c r="D3866">
        <f>'Stitching Log'!D3866</f>
        <v>0</v>
      </c>
      <c r="E3866">
        <f>'Stitching Log'!E3866</f>
        <v>0</v>
      </c>
      <c r="F3866">
        <f>'Stitching Log'!F3866</f>
        <v>0</v>
      </c>
    </row>
    <row r="3867" spans="1:6">
      <c r="A3867" s="6">
        <f>'Stitching Log'!A3867</f>
        <v>0</v>
      </c>
      <c r="B3867">
        <f>'Stitching Log'!B3867</f>
        <v>0</v>
      </c>
      <c r="C3867">
        <f>'Stitching Log'!C3867</f>
        <v>0</v>
      </c>
      <c r="D3867">
        <f>'Stitching Log'!D3867</f>
        <v>0</v>
      </c>
      <c r="E3867">
        <f>'Stitching Log'!E3867</f>
        <v>0</v>
      </c>
      <c r="F3867">
        <f>'Stitching Log'!F3867</f>
        <v>0</v>
      </c>
    </row>
    <row r="3868" spans="1:6">
      <c r="A3868" s="6">
        <f>'Stitching Log'!A3868</f>
        <v>0</v>
      </c>
      <c r="B3868">
        <f>'Stitching Log'!B3868</f>
        <v>0</v>
      </c>
      <c r="C3868">
        <f>'Stitching Log'!C3868</f>
        <v>0</v>
      </c>
      <c r="D3868">
        <f>'Stitching Log'!D3868</f>
        <v>0</v>
      </c>
      <c r="E3868">
        <f>'Stitching Log'!E3868</f>
        <v>0</v>
      </c>
      <c r="F3868">
        <f>'Stitching Log'!F3868</f>
        <v>0</v>
      </c>
    </row>
    <row r="3869" spans="1:6">
      <c r="A3869" s="6">
        <f>'Stitching Log'!A3869</f>
        <v>0</v>
      </c>
      <c r="B3869">
        <f>'Stitching Log'!B3869</f>
        <v>0</v>
      </c>
      <c r="C3869">
        <f>'Stitching Log'!C3869</f>
        <v>0</v>
      </c>
      <c r="D3869">
        <f>'Stitching Log'!D3869</f>
        <v>0</v>
      </c>
      <c r="E3869">
        <f>'Stitching Log'!E3869</f>
        <v>0</v>
      </c>
      <c r="F3869">
        <f>'Stitching Log'!F3869</f>
        <v>0</v>
      </c>
    </row>
    <row r="3870" spans="1:6">
      <c r="A3870" s="6">
        <f>'Stitching Log'!A3870</f>
        <v>0</v>
      </c>
      <c r="B3870">
        <f>'Stitching Log'!B3870</f>
        <v>0</v>
      </c>
      <c r="C3870">
        <f>'Stitching Log'!C3870</f>
        <v>0</v>
      </c>
      <c r="D3870">
        <f>'Stitching Log'!D3870</f>
        <v>0</v>
      </c>
      <c r="E3870">
        <f>'Stitching Log'!E3870</f>
        <v>0</v>
      </c>
      <c r="F3870">
        <f>'Stitching Log'!F3870</f>
        <v>0</v>
      </c>
    </row>
    <row r="3871" spans="1:6">
      <c r="A3871" s="6">
        <f>'Stitching Log'!A3871</f>
        <v>0</v>
      </c>
      <c r="B3871">
        <f>'Stitching Log'!B3871</f>
        <v>0</v>
      </c>
      <c r="C3871">
        <f>'Stitching Log'!C3871</f>
        <v>0</v>
      </c>
      <c r="D3871">
        <f>'Stitching Log'!D3871</f>
        <v>0</v>
      </c>
      <c r="E3871">
        <f>'Stitching Log'!E3871</f>
        <v>0</v>
      </c>
      <c r="F3871">
        <f>'Stitching Log'!F3871</f>
        <v>0</v>
      </c>
    </row>
    <row r="3872" spans="1:6">
      <c r="A3872" s="6">
        <f>'Stitching Log'!A3872</f>
        <v>0</v>
      </c>
      <c r="B3872">
        <f>'Stitching Log'!B3872</f>
        <v>0</v>
      </c>
      <c r="C3872">
        <f>'Stitching Log'!C3872</f>
        <v>0</v>
      </c>
      <c r="D3872">
        <f>'Stitching Log'!D3872</f>
        <v>0</v>
      </c>
      <c r="E3872">
        <f>'Stitching Log'!E3872</f>
        <v>0</v>
      </c>
      <c r="F3872">
        <f>'Stitching Log'!F3872</f>
        <v>0</v>
      </c>
    </row>
    <row r="3873" spans="1:6">
      <c r="A3873" s="6">
        <f>'Stitching Log'!A3873</f>
        <v>0</v>
      </c>
      <c r="B3873">
        <f>'Stitching Log'!B3873</f>
        <v>0</v>
      </c>
      <c r="C3873">
        <f>'Stitching Log'!C3873</f>
        <v>0</v>
      </c>
      <c r="D3873">
        <f>'Stitching Log'!D3873</f>
        <v>0</v>
      </c>
      <c r="E3873">
        <f>'Stitching Log'!E3873</f>
        <v>0</v>
      </c>
      <c r="F3873">
        <f>'Stitching Log'!F3873</f>
        <v>0</v>
      </c>
    </row>
    <row r="3874" spans="1:6">
      <c r="A3874" s="6">
        <f>'Stitching Log'!A3874</f>
        <v>0</v>
      </c>
      <c r="B3874">
        <f>'Stitching Log'!B3874</f>
        <v>0</v>
      </c>
      <c r="C3874">
        <f>'Stitching Log'!C3874</f>
        <v>0</v>
      </c>
      <c r="D3874">
        <f>'Stitching Log'!D3874</f>
        <v>0</v>
      </c>
      <c r="E3874">
        <f>'Stitching Log'!E3874</f>
        <v>0</v>
      </c>
      <c r="F3874">
        <f>'Stitching Log'!F3874</f>
        <v>0</v>
      </c>
    </row>
    <row r="3875" spans="1:6">
      <c r="A3875" s="6">
        <f>'Stitching Log'!A3875</f>
        <v>0</v>
      </c>
      <c r="B3875">
        <f>'Stitching Log'!B3875</f>
        <v>0</v>
      </c>
      <c r="C3875">
        <f>'Stitching Log'!C3875</f>
        <v>0</v>
      </c>
      <c r="D3875">
        <f>'Stitching Log'!D3875</f>
        <v>0</v>
      </c>
      <c r="E3875">
        <f>'Stitching Log'!E3875</f>
        <v>0</v>
      </c>
      <c r="F3875">
        <f>'Stitching Log'!F3875</f>
        <v>0</v>
      </c>
    </row>
    <row r="3876" spans="1:6">
      <c r="A3876" s="6">
        <f>'Stitching Log'!A3876</f>
        <v>0</v>
      </c>
      <c r="B3876">
        <f>'Stitching Log'!B3876</f>
        <v>0</v>
      </c>
      <c r="C3876">
        <f>'Stitching Log'!C3876</f>
        <v>0</v>
      </c>
      <c r="D3876">
        <f>'Stitching Log'!D3876</f>
        <v>0</v>
      </c>
      <c r="E3876">
        <f>'Stitching Log'!E3876</f>
        <v>0</v>
      </c>
      <c r="F3876">
        <f>'Stitching Log'!F3876</f>
        <v>0</v>
      </c>
    </row>
    <row r="3877" spans="1:6">
      <c r="A3877" s="6">
        <f>'Stitching Log'!A3877</f>
        <v>0</v>
      </c>
      <c r="B3877">
        <f>'Stitching Log'!B3877</f>
        <v>0</v>
      </c>
      <c r="C3877">
        <f>'Stitching Log'!C3877</f>
        <v>0</v>
      </c>
      <c r="D3877">
        <f>'Stitching Log'!D3877</f>
        <v>0</v>
      </c>
      <c r="E3877">
        <f>'Stitching Log'!E3877</f>
        <v>0</v>
      </c>
      <c r="F3877">
        <f>'Stitching Log'!F3877</f>
        <v>0</v>
      </c>
    </row>
    <row r="3878" spans="1:6">
      <c r="A3878" s="6">
        <f>'Stitching Log'!A3878</f>
        <v>0</v>
      </c>
      <c r="B3878">
        <f>'Stitching Log'!B3878</f>
        <v>0</v>
      </c>
      <c r="C3878">
        <f>'Stitching Log'!C3878</f>
        <v>0</v>
      </c>
      <c r="D3878">
        <f>'Stitching Log'!D3878</f>
        <v>0</v>
      </c>
      <c r="E3878">
        <f>'Stitching Log'!E3878</f>
        <v>0</v>
      </c>
      <c r="F3878">
        <f>'Stitching Log'!F3878</f>
        <v>0</v>
      </c>
    </row>
    <row r="3879" spans="1:6">
      <c r="A3879" s="6">
        <f>'Stitching Log'!A3879</f>
        <v>0</v>
      </c>
      <c r="B3879">
        <f>'Stitching Log'!B3879</f>
        <v>0</v>
      </c>
      <c r="C3879">
        <f>'Stitching Log'!C3879</f>
        <v>0</v>
      </c>
      <c r="D3879">
        <f>'Stitching Log'!D3879</f>
        <v>0</v>
      </c>
      <c r="E3879">
        <f>'Stitching Log'!E3879</f>
        <v>0</v>
      </c>
      <c r="F3879">
        <f>'Stitching Log'!F3879</f>
        <v>0</v>
      </c>
    </row>
    <row r="3880" spans="1:6">
      <c r="A3880" s="6">
        <f>'Stitching Log'!A3880</f>
        <v>0</v>
      </c>
      <c r="B3880">
        <f>'Stitching Log'!B3880</f>
        <v>0</v>
      </c>
      <c r="C3880">
        <f>'Stitching Log'!C3880</f>
        <v>0</v>
      </c>
      <c r="D3880">
        <f>'Stitching Log'!D3880</f>
        <v>0</v>
      </c>
      <c r="E3880">
        <f>'Stitching Log'!E3880</f>
        <v>0</v>
      </c>
      <c r="F3880">
        <f>'Stitching Log'!F3880</f>
        <v>0</v>
      </c>
    </row>
    <row r="3881" spans="1:6">
      <c r="A3881" s="6">
        <f>'Stitching Log'!A3881</f>
        <v>0</v>
      </c>
      <c r="B3881">
        <f>'Stitching Log'!B3881</f>
        <v>0</v>
      </c>
      <c r="C3881">
        <f>'Stitching Log'!C3881</f>
        <v>0</v>
      </c>
      <c r="D3881">
        <f>'Stitching Log'!D3881</f>
        <v>0</v>
      </c>
      <c r="E3881">
        <f>'Stitching Log'!E3881</f>
        <v>0</v>
      </c>
      <c r="F3881">
        <f>'Stitching Log'!F3881</f>
        <v>0</v>
      </c>
    </row>
    <row r="3882" spans="1:6">
      <c r="A3882" s="6">
        <f>'Stitching Log'!A3882</f>
        <v>0</v>
      </c>
      <c r="B3882">
        <f>'Stitching Log'!B3882</f>
        <v>0</v>
      </c>
      <c r="C3882">
        <f>'Stitching Log'!C3882</f>
        <v>0</v>
      </c>
      <c r="D3882">
        <f>'Stitching Log'!D3882</f>
        <v>0</v>
      </c>
      <c r="E3882">
        <f>'Stitching Log'!E3882</f>
        <v>0</v>
      </c>
      <c r="F3882">
        <f>'Stitching Log'!F3882</f>
        <v>0</v>
      </c>
    </row>
    <row r="3883" spans="1:6">
      <c r="A3883" s="6">
        <f>'Stitching Log'!A3883</f>
        <v>0</v>
      </c>
      <c r="B3883">
        <f>'Stitching Log'!B3883</f>
        <v>0</v>
      </c>
      <c r="C3883">
        <f>'Stitching Log'!C3883</f>
        <v>0</v>
      </c>
      <c r="D3883">
        <f>'Stitching Log'!D3883</f>
        <v>0</v>
      </c>
      <c r="E3883">
        <f>'Stitching Log'!E3883</f>
        <v>0</v>
      </c>
      <c r="F3883">
        <f>'Stitching Log'!F3883</f>
        <v>0</v>
      </c>
    </row>
    <row r="3884" spans="1:6">
      <c r="A3884" s="6">
        <f>'Stitching Log'!A3884</f>
        <v>0</v>
      </c>
      <c r="B3884">
        <f>'Stitching Log'!B3884</f>
        <v>0</v>
      </c>
      <c r="C3884">
        <f>'Stitching Log'!C3884</f>
        <v>0</v>
      </c>
      <c r="D3884">
        <f>'Stitching Log'!D3884</f>
        <v>0</v>
      </c>
      <c r="E3884">
        <f>'Stitching Log'!E3884</f>
        <v>0</v>
      </c>
      <c r="F3884">
        <f>'Stitching Log'!F3884</f>
        <v>0</v>
      </c>
    </row>
    <row r="3885" spans="1:6">
      <c r="A3885" s="6">
        <f>'Stitching Log'!A3885</f>
        <v>0</v>
      </c>
      <c r="B3885">
        <f>'Stitching Log'!B3885</f>
        <v>0</v>
      </c>
      <c r="C3885">
        <f>'Stitching Log'!C3885</f>
        <v>0</v>
      </c>
      <c r="D3885">
        <f>'Stitching Log'!D3885</f>
        <v>0</v>
      </c>
      <c r="E3885">
        <f>'Stitching Log'!E3885</f>
        <v>0</v>
      </c>
      <c r="F3885">
        <f>'Stitching Log'!F3885</f>
        <v>0</v>
      </c>
    </row>
    <row r="3886" spans="1:6">
      <c r="A3886" s="6">
        <f>'Stitching Log'!A3886</f>
        <v>0</v>
      </c>
      <c r="B3886">
        <f>'Stitching Log'!B3886</f>
        <v>0</v>
      </c>
      <c r="C3886">
        <f>'Stitching Log'!C3886</f>
        <v>0</v>
      </c>
      <c r="D3886">
        <f>'Stitching Log'!D3886</f>
        <v>0</v>
      </c>
      <c r="E3886">
        <f>'Stitching Log'!E3886</f>
        <v>0</v>
      </c>
      <c r="F3886">
        <f>'Stitching Log'!F3886</f>
        <v>0</v>
      </c>
    </row>
    <row r="3887" spans="1:6">
      <c r="A3887" s="6">
        <f>'Stitching Log'!A3887</f>
        <v>0</v>
      </c>
      <c r="B3887">
        <f>'Stitching Log'!B3887</f>
        <v>0</v>
      </c>
      <c r="C3887">
        <f>'Stitching Log'!C3887</f>
        <v>0</v>
      </c>
      <c r="D3887">
        <f>'Stitching Log'!D3887</f>
        <v>0</v>
      </c>
      <c r="E3887">
        <f>'Stitching Log'!E3887</f>
        <v>0</v>
      </c>
      <c r="F3887">
        <f>'Stitching Log'!F3887</f>
        <v>0</v>
      </c>
    </row>
    <row r="3888" spans="1:6">
      <c r="A3888" s="6">
        <f>'Stitching Log'!A3888</f>
        <v>0</v>
      </c>
      <c r="B3888">
        <f>'Stitching Log'!B3888</f>
        <v>0</v>
      </c>
      <c r="C3888">
        <f>'Stitching Log'!C3888</f>
        <v>0</v>
      </c>
      <c r="D3888">
        <f>'Stitching Log'!D3888</f>
        <v>0</v>
      </c>
      <c r="E3888">
        <f>'Stitching Log'!E3888</f>
        <v>0</v>
      </c>
      <c r="F3888">
        <f>'Stitching Log'!F3888</f>
        <v>0</v>
      </c>
    </row>
    <row r="3889" spans="1:6">
      <c r="A3889" s="6">
        <f>'Stitching Log'!A3889</f>
        <v>0</v>
      </c>
      <c r="B3889">
        <f>'Stitching Log'!B3889</f>
        <v>0</v>
      </c>
      <c r="C3889">
        <f>'Stitching Log'!C3889</f>
        <v>0</v>
      </c>
      <c r="D3889">
        <f>'Stitching Log'!D3889</f>
        <v>0</v>
      </c>
      <c r="E3889">
        <f>'Stitching Log'!E3889</f>
        <v>0</v>
      </c>
      <c r="F3889">
        <f>'Stitching Log'!F3889</f>
        <v>0</v>
      </c>
    </row>
    <row r="3890" spans="1:6">
      <c r="A3890" s="6">
        <f>'Stitching Log'!A3890</f>
        <v>0</v>
      </c>
      <c r="B3890">
        <f>'Stitching Log'!B3890</f>
        <v>0</v>
      </c>
      <c r="C3890">
        <f>'Stitching Log'!C3890</f>
        <v>0</v>
      </c>
      <c r="D3890">
        <f>'Stitching Log'!D3890</f>
        <v>0</v>
      </c>
      <c r="E3890">
        <f>'Stitching Log'!E3890</f>
        <v>0</v>
      </c>
      <c r="F3890">
        <f>'Stitching Log'!F3890</f>
        <v>0</v>
      </c>
    </row>
    <row r="3891" spans="1:6">
      <c r="A3891" s="6">
        <f>'Stitching Log'!A3891</f>
        <v>0</v>
      </c>
      <c r="B3891">
        <f>'Stitching Log'!B3891</f>
        <v>0</v>
      </c>
      <c r="C3891">
        <f>'Stitching Log'!C3891</f>
        <v>0</v>
      </c>
      <c r="D3891">
        <f>'Stitching Log'!D3891</f>
        <v>0</v>
      </c>
      <c r="E3891">
        <f>'Stitching Log'!E3891</f>
        <v>0</v>
      </c>
      <c r="F3891">
        <f>'Stitching Log'!F3891</f>
        <v>0</v>
      </c>
    </row>
    <row r="3892" spans="1:6">
      <c r="A3892" s="6">
        <f>'Stitching Log'!A3892</f>
        <v>0</v>
      </c>
      <c r="B3892">
        <f>'Stitching Log'!B3892</f>
        <v>0</v>
      </c>
      <c r="C3892">
        <f>'Stitching Log'!C3892</f>
        <v>0</v>
      </c>
      <c r="D3892">
        <f>'Stitching Log'!D3892</f>
        <v>0</v>
      </c>
      <c r="E3892">
        <f>'Stitching Log'!E3892</f>
        <v>0</v>
      </c>
      <c r="F3892">
        <f>'Stitching Log'!F3892</f>
        <v>0</v>
      </c>
    </row>
    <row r="3893" spans="1:6">
      <c r="A3893" s="6">
        <f>'Stitching Log'!A3893</f>
        <v>0</v>
      </c>
      <c r="B3893">
        <f>'Stitching Log'!B3893</f>
        <v>0</v>
      </c>
      <c r="C3893">
        <f>'Stitching Log'!C3893</f>
        <v>0</v>
      </c>
      <c r="D3893">
        <f>'Stitching Log'!D3893</f>
        <v>0</v>
      </c>
      <c r="E3893">
        <f>'Stitching Log'!E3893</f>
        <v>0</v>
      </c>
      <c r="F3893">
        <f>'Stitching Log'!F3893</f>
        <v>0</v>
      </c>
    </row>
    <row r="3894" spans="1:6">
      <c r="A3894" s="6">
        <f>'Stitching Log'!A3894</f>
        <v>0</v>
      </c>
      <c r="B3894">
        <f>'Stitching Log'!B3894</f>
        <v>0</v>
      </c>
      <c r="C3894">
        <f>'Stitching Log'!C3894</f>
        <v>0</v>
      </c>
      <c r="D3894">
        <f>'Stitching Log'!D3894</f>
        <v>0</v>
      </c>
      <c r="E3894">
        <f>'Stitching Log'!E3894</f>
        <v>0</v>
      </c>
      <c r="F3894">
        <f>'Stitching Log'!F3894</f>
        <v>0</v>
      </c>
    </row>
    <row r="3895" spans="1:6">
      <c r="A3895" s="6">
        <f>'Stitching Log'!A3895</f>
        <v>0</v>
      </c>
      <c r="B3895">
        <f>'Stitching Log'!B3895</f>
        <v>0</v>
      </c>
      <c r="C3895">
        <f>'Stitching Log'!C3895</f>
        <v>0</v>
      </c>
      <c r="D3895">
        <f>'Stitching Log'!D3895</f>
        <v>0</v>
      </c>
      <c r="E3895">
        <f>'Stitching Log'!E3895</f>
        <v>0</v>
      </c>
      <c r="F3895">
        <f>'Stitching Log'!F3895</f>
        <v>0</v>
      </c>
    </row>
    <row r="3896" spans="1:6">
      <c r="A3896" s="6">
        <f>'Stitching Log'!A3896</f>
        <v>0</v>
      </c>
      <c r="B3896">
        <f>'Stitching Log'!B3896</f>
        <v>0</v>
      </c>
      <c r="C3896">
        <f>'Stitching Log'!C3896</f>
        <v>0</v>
      </c>
      <c r="D3896">
        <f>'Stitching Log'!D3896</f>
        <v>0</v>
      </c>
      <c r="E3896">
        <f>'Stitching Log'!E3896</f>
        <v>0</v>
      </c>
      <c r="F3896">
        <f>'Stitching Log'!F3896</f>
        <v>0</v>
      </c>
    </row>
    <row r="3897" spans="1:6">
      <c r="A3897" s="6">
        <f>'Stitching Log'!A3897</f>
        <v>0</v>
      </c>
      <c r="B3897">
        <f>'Stitching Log'!B3897</f>
        <v>0</v>
      </c>
      <c r="C3897">
        <f>'Stitching Log'!C3897</f>
        <v>0</v>
      </c>
      <c r="D3897">
        <f>'Stitching Log'!D3897</f>
        <v>0</v>
      </c>
      <c r="E3897">
        <f>'Stitching Log'!E3897</f>
        <v>0</v>
      </c>
      <c r="F3897">
        <f>'Stitching Log'!F3897</f>
        <v>0</v>
      </c>
    </row>
    <row r="3898" spans="1:6">
      <c r="A3898" s="6">
        <f>'Stitching Log'!A3898</f>
        <v>0</v>
      </c>
      <c r="B3898">
        <f>'Stitching Log'!B3898</f>
        <v>0</v>
      </c>
      <c r="C3898">
        <f>'Stitching Log'!C3898</f>
        <v>0</v>
      </c>
      <c r="D3898">
        <f>'Stitching Log'!D3898</f>
        <v>0</v>
      </c>
      <c r="E3898">
        <f>'Stitching Log'!E3898</f>
        <v>0</v>
      </c>
      <c r="F3898">
        <f>'Stitching Log'!F3898</f>
        <v>0</v>
      </c>
    </row>
    <row r="3899" spans="1:6">
      <c r="A3899" s="6">
        <f>'Stitching Log'!A3899</f>
        <v>0</v>
      </c>
      <c r="B3899">
        <f>'Stitching Log'!B3899</f>
        <v>0</v>
      </c>
      <c r="C3899">
        <f>'Stitching Log'!C3899</f>
        <v>0</v>
      </c>
      <c r="D3899">
        <f>'Stitching Log'!D3899</f>
        <v>0</v>
      </c>
      <c r="E3899">
        <f>'Stitching Log'!E3899</f>
        <v>0</v>
      </c>
      <c r="F3899">
        <f>'Stitching Log'!F3899</f>
        <v>0</v>
      </c>
    </row>
    <row r="3900" spans="1:6">
      <c r="A3900" s="6">
        <f>'Stitching Log'!A3900</f>
        <v>0</v>
      </c>
      <c r="B3900">
        <f>'Stitching Log'!B3900</f>
        <v>0</v>
      </c>
      <c r="C3900">
        <f>'Stitching Log'!C3900</f>
        <v>0</v>
      </c>
      <c r="D3900">
        <f>'Stitching Log'!D3900</f>
        <v>0</v>
      </c>
      <c r="E3900">
        <f>'Stitching Log'!E3900</f>
        <v>0</v>
      </c>
      <c r="F3900">
        <f>'Stitching Log'!F3900</f>
        <v>0</v>
      </c>
    </row>
    <row r="3901" spans="1:6">
      <c r="A3901" s="6">
        <f>'Stitching Log'!A3901</f>
        <v>0</v>
      </c>
      <c r="B3901">
        <f>'Stitching Log'!B3901</f>
        <v>0</v>
      </c>
      <c r="C3901">
        <f>'Stitching Log'!C3901</f>
        <v>0</v>
      </c>
      <c r="D3901">
        <f>'Stitching Log'!D3901</f>
        <v>0</v>
      </c>
      <c r="E3901">
        <f>'Stitching Log'!E3901</f>
        <v>0</v>
      </c>
      <c r="F3901">
        <f>'Stitching Log'!F3901</f>
        <v>0</v>
      </c>
    </row>
    <row r="3902" spans="1:6">
      <c r="A3902" s="6">
        <f>'Stitching Log'!A3902</f>
        <v>0</v>
      </c>
      <c r="B3902">
        <f>'Stitching Log'!B3902</f>
        <v>0</v>
      </c>
      <c r="C3902">
        <f>'Stitching Log'!C3902</f>
        <v>0</v>
      </c>
      <c r="D3902">
        <f>'Stitching Log'!D3902</f>
        <v>0</v>
      </c>
      <c r="E3902">
        <f>'Stitching Log'!E3902</f>
        <v>0</v>
      </c>
      <c r="F3902">
        <f>'Stitching Log'!F3902</f>
        <v>0</v>
      </c>
    </row>
    <row r="3903" spans="1:6">
      <c r="A3903" s="6">
        <f>'Stitching Log'!A3903</f>
        <v>0</v>
      </c>
      <c r="B3903">
        <f>'Stitching Log'!B3903</f>
        <v>0</v>
      </c>
      <c r="C3903">
        <f>'Stitching Log'!C3903</f>
        <v>0</v>
      </c>
      <c r="D3903">
        <f>'Stitching Log'!D3903</f>
        <v>0</v>
      </c>
      <c r="E3903">
        <f>'Stitching Log'!E3903</f>
        <v>0</v>
      </c>
      <c r="F3903">
        <f>'Stitching Log'!F3903</f>
        <v>0</v>
      </c>
    </row>
    <row r="3904" spans="1:6">
      <c r="A3904" s="6">
        <f>'Stitching Log'!A3904</f>
        <v>0</v>
      </c>
      <c r="B3904">
        <f>'Stitching Log'!B3904</f>
        <v>0</v>
      </c>
      <c r="C3904">
        <f>'Stitching Log'!C3904</f>
        <v>0</v>
      </c>
      <c r="D3904">
        <f>'Stitching Log'!D3904</f>
        <v>0</v>
      </c>
      <c r="E3904">
        <f>'Stitching Log'!E3904</f>
        <v>0</v>
      </c>
      <c r="F3904">
        <f>'Stitching Log'!F3904</f>
        <v>0</v>
      </c>
    </row>
    <row r="3905" spans="1:6">
      <c r="A3905" s="6">
        <f>'Stitching Log'!A3905</f>
        <v>0</v>
      </c>
      <c r="B3905">
        <f>'Stitching Log'!B3905</f>
        <v>0</v>
      </c>
      <c r="C3905">
        <f>'Stitching Log'!C3905</f>
        <v>0</v>
      </c>
      <c r="D3905">
        <f>'Stitching Log'!D3905</f>
        <v>0</v>
      </c>
      <c r="E3905">
        <f>'Stitching Log'!E3905</f>
        <v>0</v>
      </c>
      <c r="F3905">
        <f>'Stitching Log'!F3905</f>
        <v>0</v>
      </c>
    </row>
    <row r="3906" spans="1:6">
      <c r="A3906" s="6">
        <f>'Stitching Log'!A3906</f>
        <v>0</v>
      </c>
      <c r="B3906">
        <f>'Stitching Log'!B3906</f>
        <v>0</v>
      </c>
      <c r="C3906">
        <f>'Stitching Log'!C3906</f>
        <v>0</v>
      </c>
      <c r="D3906">
        <f>'Stitching Log'!D3906</f>
        <v>0</v>
      </c>
      <c r="E3906">
        <f>'Stitching Log'!E3906</f>
        <v>0</v>
      </c>
      <c r="F3906">
        <f>'Stitching Log'!F3906</f>
        <v>0</v>
      </c>
    </row>
    <row r="3907" spans="1:6">
      <c r="A3907" s="6">
        <f>'Stitching Log'!A3907</f>
        <v>0</v>
      </c>
      <c r="B3907">
        <f>'Stitching Log'!B3907</f>
        <v>0</v>
      </c>
      <c r="C3907">
        <f>'Stitching Log'!C3907</f>
        <v>0</v>
      </c>
      <c r="D3907">
        <f>'Stitching Log'!D3907</f>
        <v>0</v>
      </c>
      <c r="E3907">
        <f>'Stitching Log'!E3907</f>
        <v>0</v>
      </c>
      <c r="F3907">
        <f>'Stitching Log'!F3907</f>
        <v>0</v>
      </c>
    </row>
    <row r="3908" spans="1:6">
      <c r="A3908" s="6">
        <f>'Stitching Log'!A3908</f>
        <v>0</v>
      </c>
      <c r="B3908">
        <f>'Stitching Log'!B3908</f>
        <v>0</v>
      </c>
      <c r="C3908">
        <f>'Stitching Log'!C3908</f>
        <v>0</v>
      </c>
      <c r="D3908">
        <f>'Stitching Log'!D3908</f>
        <v>0</v>
      </c>
      <c r="E3908">
        <f>'Stitching Log'!E3908</f>
        <v>0</v>
      </c>
      <c r="F3908">
        <f>'Stitching Log'!F3908</f>
        <v>0</v>
      </c>
    </row>
    <row r="3909" spans="1:6">
      <c r="A3909" s="6">
        <f>'Stitching Log'!A3909</f>
        <v>0</v>
      </c>
      <c r="B3909">
        <f>'Stitching Log'!B3909</f>
        <v>0</v>
      </c>
      <c r="C3909">
        <f>'Stitching Log'!C3909</f>
        <v>0</v>
      </c>
      <c r="D3909">
        <f>'Stitching Log'!D3909</f>
        <v>0</v>
      </c>
      <c r="E3909">
        <f>'Stitching Log'!E3909</f>
        <v>0</v>
      </c>
      <c r="F3909">
        <f>'Stitching Log'!F3909</f>
        <v>0</v>
      </c>
    </row>
    <row r="3910" spans="1:6">
      <c r="A3910" s="6">
        <f>'Stitching Log'!A3910</f>
        <v>0</v>
      </c>
      <c r="B3910">
        <f>'Stitching Log'!B3910</f>
        <v>0</v>
      </c>
      <c r="C3910">
        <f>'Stitching Log'!C3910</f>
        <v>0</v>
      </c>
      <c r="D3910">
        <f>'Stitching Log'!D3910</f>
        <v>0</v>
      </c>
      <c r="E3910">
        <f>'Stitching Log'!E3910</f>
        <v>0</v>
      </c>
      <c r="F3910">
        <f>'Stitching Log'!F3910</f>
        <v>0</v>
      </c>
    </row>
    <row r="3911" spans="1:6">
      <c r="A3911" s="6">
        <f>'Stitching Log'!A3911</f>
        <v>0</v>
      </c>
      <c r="B3911">
        <f>'Stitching Log'!B3911</f>
        <v>0</v>
      </c>
      <c r="C3911">
        <f>'Stitching Log'!C3911</f>
        <v>0</v>
      </c>
      <c r="D3911">
        <f>'Stitching Log'!D3911</f>
        <v>0</v>
      </c>
      <c r="E3911">
        <f>'Stitching Log'!E3911</f>
        <v>0</v>
      </c>
      <c r="F3911">
        <f>'Stitching Log'!F3911</f>
        <v>0</v>
      </c>
    </row>
    <row r="3912" spans="1:6">
      <c r="A3912" s="6">
        <f>'Stitching Log'!A3912</f>
        <v>0</v>
      </c>
      <c r="B3912">
        <f>'Stitching Log'!B3912</f>
        <v>0</v>
      </c>
      <c r="C3912">
        <f>'Stitching Log'!C3912</f>
        <v>0</v>
      </c>
      <c r="D3912">
        <f>'Stitching Log'!D3912</f>
        <v>0</v>
      </c>
      <c r="E3912">
        <f>'Stitching Log'!E3912</f>
        <v>0</v>
      </c>
      <c r="F3912">
        <f>'Stitching Log'!F3912</f>
        <v>0</v>
      </c>
    </row>
    <row r="3913" spans="1:6">
      <c r="A3913" s="6">
        <f>'Stitching Log'!A3913</f>
        <v>0</v>
      </c>
      <c r="B3913">
        <f>'Stitching Log'!B3913</f>
        <v>0</v>
      </c>
      <c r="C3913">
        <f>'Stitching Log'!C3913</f>
        <v>0</v>
      </c>
      <c r="D3913">
        <f>'Stitching Log'!D3913</f>
        <v>0</v>
      </c>
      <c r="E3913">
        <f>'Stitching Log'!E3913</f>
        <v>0</v>
      </c>
      <c r="F3913">
        <f>'Stitching Log'!F3913</f>
        <v>0</v>
      </c>
    </row>
    <row r="3914" spans="1:6">
      <c r="A3914" s="6">
        <f>'Stitching Log'!A3914</f>
        <v>0</v>
      </c>
      <c r="B3914">
        <f>'Stitching Log'!B3914</f>
        <v>0</v>
      </c>
      <c r="C3914">
        <f>'Stitching Log'!C3914</f>
        <v>0</v>
      </c>
      <c r="D3914">
        <f>'Stitching Log'!D3914</f>
        <v>0</v>
      </c>
      <c r="E3914">
        <f>'Stitching Log'!E3914</f>
        <v>0</v>
      </c>
      <c r="F3914">
        <f>'Stitching Log'!F3914</f>
        <v>0</v>
      </c>
    </row>
    <row r="3915" spans="1:6">
      <c r="A3915" s="6">
        <f>'Stitching Log'!A3915</f>
        <v>0</v>
      </c>
      <c r="B3915">
        <f>'Stitching Log'!B3915</f>
        <v>0</v>
      </c>
      <c r="C3915">
        <f>'Stitching Log'!C3915</f>
        <v>0</v>
      </c>
      <c r="D3915">
        <f>'Stitching Log'!D3915</f>
        <v>0</v>
      </c>
      <c r="E3915">
        <f>'Stitching Log'!E3915</f>
        <v>0</v>
      </c>
      <c r="F3915">
        <f>'Stitching Log'!F3915</f>
        <v>0</v>
      </c>
    </row>
    <row r="3916" spans="1:6">
      <c r="A3916" s="6">
        <f>'Stitching Log'!A3916</f>
        <v>0</v>
      </c>
      <c r="B3916">
        <f>'Stitching Log'!B3916</f>
        <v>0</v>
      </c>
      <c r="C3916">
        <f>'Stitching Log'!C3916</f>
        <v>0</v>
      </c>
      <c r="D3916">
        <f>'Stitching Log'!D3916</f>
        <v>0</v>
      </c>
      <c r="E3916">
        <f>'Stitching Log'!E3916</f>
        <v>0</v>
      </c>
      <c r="F3916">
        <f>'Stitching Log'!F3916</f>
        <v>0</v>
      </c>
    </row>
    <row r="3917" spans="1:6">
      <c r="A3917" s="6">
        <f>'Stitching Log'!A3917</f>
        <v>0</v>
      </c>
      <c r="B3917">
        <f>'Stitching Log'!B3917</f>
        <v>0</v>
      </c>
      <c r="C3917">
        <f>'Stitching Log'!C3917</f>
        <v>0</v>
      </c>
      <c r="D3917">
        <f>'Stitching Log'!D3917</f>
        <v>0</v>
      </c>
      <c r="E3917">
        <f>'Stitching Log'!E3917</f>
        <v>0</v>
      </c>
      <c r="F3917">
        <f>'Stitching Log'!F3917</f>
        <v>0</v>
      </c>
    </row>
    <row r="3918" spans="1:6">
      <c r="A3918" s="6">
        <f>'Stitching Log'!A3918</f>
        <v>0</v>
      </c>
      <c r="B3918">
        <f>'Stitching Log'!B3918</f>
        <v>0</v>
      </c>
      <c r="C3918">
        <f>'Stitching Log'!C3918</f>
        <v>0</v>
      </c>
      <c r="D3918">
        <f>'Stitching Log'!D3918</f>
        <v>0</v>
      </c>
      <c r="E3918">
        <f>'Stitching Log'!E3918</f>
        <v>0</v>
      </c>
      <c r="F3918">
        <f>'Stitching Log'!F3918</f>
        <v>0</v>
      </c>
    </row>
    <row r="3919" spans="1:6">
      <c r="A3919" s="6">
        <f>'Stitching Log'!A3919</f>
        <v>0</v>
      </c>
      <c r="B3919">
        <f>'Stitching Log'!B3919</f>
        <v>0</v>
      </c>
      <c r="C3919">
        <f>'Stitching Log'!C3919</f>
        <v>0</v>
      </c>
      <c r="D3919">
        <f>'Stitching Log'!D3919</f>
        <v>0</v>
      </c>
      <c r="E3919">
        <f>'Stitching Log'!E3919</f>
        <v>0</v>
      </c>
      <c r="F3919">
        <f>'Stitching Log'!F3919</f>
        <v>0</v>
      </c>
    </row>
    <row r="3920" spans="1:6">
      <c r="A3920" s="6">
        <f>'Stitching Log'!A3920</f>
        <v>0</v>
      </c>
      <c r="B3920">
        <f>'Stitching Log'!B3920</f>
        <v>0</v>
      </c>
      <c r="C3920">
        <f>'Stitching Log'!C3920</f>
        <v>0</v>
      </c>
      <c r="D3920">
        <f>'Stitching Log'!D3920</f>
        <v>0</v>
      </c>
      <c r="E3920">
        <f>'Stitching Log'!E3920</f>
        <v>0</v>
      </c>
      <c r="F3920">
        <f>'Stitching Log'!F3920</f>
        <v>0</v>
      </c>
    </row>
    <row r="3921" spans="1:6">
      <c r="A3921" s="6">
        <f>'Stitching Log'!A3921</f>
        <v>0</v>
      </c>
      <c r="B3921">
        <f>'Stitching Log'!B3921</f>
        <v>0</v>
      </c>
      <c r="C3921">
        <f>'Stitching Log'!C3921</f>
        <v>0</v>
      </c>
      <c r="D3921">
        <f>'Stitching Log'!D3921</f>
        <v>0</v>
      </c>
      <c r="E3921">
        <f>'Stitching Log'!E3921</f>
        <v>0</v>
      </c>
      <c r="F3921">
        <f>'Stitching Log'!F3921</f>
        <v>0</v>
      </c>
    </row>
    <row r="3922" spans="1:6">
      <c r="A3922" s="6">
        <f>'Stitching Log'!A3922</f>
        <v>0</v>
      </c>
      <c r="B3922">
        <f>'Stitching Log'!B3922</f>
        <v>0</v>
      </c>
      <c r="C3922">
        <f>'Stitching Log'!C3922</f>
        <v>0</v>
      </c>
      <c r="D3922">
        <f>'Stitching Log'!D3922</f>
        <v>0</v>
      </c>
      <c r="E3922">
        <f>'Stitching Log'!E3922</f>
        <v>0</v>
      </c>
      <c r="F3922">
        <f>'Stitching Log'!F3922</f>
        <v>0</v>
      </c>
    </row>
    <row r="3923" spans="1:6">
      <c r="A3923" s="6">
        <f>'Stitching Log'!A3923</f>
        <v>0</v>
      </c>
      <c r="B3923">
        <f>'Stitching Log'!B3923</f>
        <v>0</v>
      </c>
      <c r="C3923">
        <f>'Stitching Log'!C3923</f>
        <v>0</v>
      </c>
      <c r="D3923">
        <f>'Stitching Log'!D3923</f>
        <v>0</v>
      </c>
      <c r="E3923">
        <f>'Stitching Log'!E3923</f>
        <v>0</v>
      </c>
      <c r="F3923">
        <f>'Stitching Log'!F3923</f>
        <v>0</v>
      </c>
    </row>
    <row r="3924" spans="1:6">
      <c r="A3924" s="6">
        <f>'Stitching Log'!A3924</f>
        <v>0</v>
      </c>
      <c r="B3924">
        <f>'Stitching Log'!B3924</f>
        <v>0</v>
      </c>
      <c r="C3924">
        <f>'Stitching Log'!C3924</f>
        <v>0</v>
      </c>
      <c r="D3924">
        <f>'Stitching Log'!D3924</f>
        <v>0</v>
      </c>
      <c r="E3924">
        <f>'Stitching Log'!E3924</f>
        <v>0</v>
      </c>
      <c r="F3924">
        <f>'Stitching Log'!F3924</f>
        <v>0</v>
      </c>
    </row>
    <row r="3925" spans="1:6">
      <c r="A3925" s="6">
        <f>'Stitching Log'!A3925</f>
        <v>0</v>
      </c>
      <c r="B3925">
        <f>'Stitching Log'!B3925</f>
        <v>0</v>
      </c>
      <c r="C3925">
        <f>'Stitching Log'!C3925</f>
        <v>0</v>
      </c>
      <c r="D3925">
        <f>'Stitching Log'!D3925</f>
        <v>0</v>
      </c>
      <c r="E3925">
        <f>'Stitching Log'!E3925</f>
        <v>0</v>
      </c>
      <c r="F3925">
        <f>'Stitching Log'!F3925</f>
        <v>0</v>
      </c>
    </row>
    <row r="3926" spans="1:6">
      <c r="A3926" s="6">
        <f>'Stitching Log'!A3926</f>
        <v>0</v>
      </c>
      <c r="B3926">
        <f>'Stitching Log'!B3926</f>
        <v>0</v>
      </c>
      <c r="C3926">
        <f>'Stitching Log'!C3926</f>
        <v>0</v>
      </c>
      <c r="D3926">
        <f>'Stitching Log'!D3926</f>
        <v>0</v>
      </c>
      <c r="E3926">
        <f>'Stitching Log'!E3926</f>
        <v>0</v>
      </c>
      <c r="F3926">
        <f>'Stitching Log'!F3926</f>
        <v>0</v>
      </c>
    </row>
    <row r="3927" spans="1:6">
      <c r="A3927" s="6">
        <f>'Stitching Log'!A3927</f>
        <v>0</v>
      </c>
      <c r="B3927">
        <f>'Stitching Log'!B3927</f>
        <v>0</v>
      </c>
      <c r="C3927">
        <f>'Stitching Log'!C3927</f>
        <v>0</v>
      </c>
      <c r="D3927">
        <f>'Stitching Log'!D3927</f>
        <v>0</v>
      </c>
      <c r="E3927">
        <f>'Stitching Log'!E3927</f>
        <v>0</v>
      </c>
      <c r="F3927">
        <f>'Stitching Log'!F3927</f>
        <v>0</v>
      </c>
    </row>
    <row r="3928" spans="1:6">
      <c r="A3928" s="6">
        <f>'Stitching Log'!A3928</f>
        <v>0</v>
      </c>
      <c r="B3928">
        <f>'Stitching Log'!B3928</f>
        <v>0</v>
      </c>
      <c r="C3928">
        <f>'Stitching Log'!C3928</f>
        <v>0</v>
      </c>
      <c r="D3928">
        <f>'Stitching Log'!D3928</f>
        <v>0</v>
      </c>
      <c r="E3928">
        <f>'Stitching Log'!E3928</f>
        <v>0</v>
      </c>
      <c r="F3928">
        <f>'Stitching Log'!F3928</f>
        <v>0</v>
      </c>
    </row>
    <row r="3929" spans="1:6">
      <c r="A3929" s="6">
        <f>'Stitching Log'!A3929</f>
        <v>0</v>
      </c>
      <c r="B3929">
        <f>'Stitching Log'!B3929</f>
        <v>0</v>
      </c>
      <c r="C3929">
        <f>'Stitching Log'!C3929</f>
        <v>0</v>
      </c>
      <c r="D3929">
        <f>'Stitching Log'!D3929</f>
        <v>0</v>
      </c>
      <c r="E3929">
        <f>'Stitching Log'!E3929</f>
        <v>0</v>
      </c>
      <c r="F3929">
        <f>'Stitching Log'!F3929</f>
        <v>0</v>
      </c>
    </row>
    <row r="3930" spans="1:6">
      <c r="A3930" s="6">
        <f>'Stitching Log'!A3930</f>
        <v>0</v>
      </c>
      <c r="B3930">
        <f>'Stitching Log'!B3930</f>
        <v>0</v>
      </c>
      <c r="C3930">
        <f>'Stitching Log'!C3930</f>
        <v>0</v>
      </c>
      <c r="D3930">
        <f>'Stitching Log'!D3930</f>
        <v>0</v>
      </c>
      <c r="E3930">
        <f>'Stitching Log'!E3930</f>
        <v>0</v>
      </c>
      <c r="F3930">
        <f>'Stitching Log'!F3930</f>
        <v>0</v>
      </c>
    </row>
    <row r="3931" spans="1:6">
      <c r="A3931" s="6">
        <f>'Stitching Log'!A3931</f>
        <v>0</v>
      </c>
      <c r="B3931">
        <f>'Stitching Log'!B3931</f>
        <v>0</v>
      </c>
      <c r="C3931">
        <f>'Stitching Log'!C3931</f>
        <v>0</v>
      </c>
      <c r="D3931">
        <f>'Stitching Log'!D3931</f>
        <v>0</v>
      </c>
      <c r="E3931">
        <f>'Stitching Log'!E3931</f>
        <v>0</v>
      </c>
      <c r="F3931">
        <f>'Stitching Log'!F3931</f>
        <v>0</v>
      </c>
    </row>
    <row r="3932" spans="1:6">
      <c r="A3932" s="6">
        <f>'Stitching Log'!A3932</f>
        <v>0</v>
      </c>
      <c r="B3932">
        <f>'Stitching Log'!B3932</f>
        <v>0</v>
      </c>
      <c r="C3932">
        <f>'Stitching Log'!C3932</f>
        <v>0</v>
      </c>
      <c r="D3932">
        <f>'Stitching Log'!D3932</f>
        <v>0</v>
      </c>
      <c r="E3932">
        <f>'Stitching Log'!E3932</f>
        <v>0</v>
      </c>
      <c r="F3932">
        <f>'Stitching Log'!F3932</f>
        <v>0</v>
      </c>
    </row>
    <row r="3933" spans="1:6">
      <c r="A3933" s="6">
        <f>'Stitching Log'!A3933</f>
        <v>0</v>
      </c>
      <c r="B3933">
        <f>'Stitching Log'!B3933</f>
        <v>0</v>
      </c>
      <c r="C3933">
        <f>'Stitching Log'!C3933</f>
        <v>0</v>
      </c>
      <c r="D3933">
        <f>'Stitching Log'!D3933</f>
        <v>0</v>
      </c>
      <c r="E3933">
        <f>'Stitching Log'!E3933</f>
        <v>0</v>
      </c>
      <c r="F3933">
        <f>'Stitching Log'!F3933</f>
        <v>0</v>
      </c>
    </row>
    <row r="3934" spans="1:6">
      <c r="A3934" s="6">
        <f>'Stitching Log'!A3934</f>
        <v>0</v>
      </c>
      <c r="B3934">
        <f>'Stitching Log'!B3934</f>
        <v>0</v>
      </c>
      <c r="C3934">
        <f>'Stitching Log'!C3934</f>
        <v>0</v>
      </c>
      <c r="D3934">
        <f>'Stitching Log'!D3934</f>
        <v>0</v>
      </c>
      <c r="E3934">
        <f>'Stitching Log'!E3934</f>
        <v>0</v>
      </c>
      <c r="F3934">
        <f>'Stitching Log'!F3934</f>
        <v>0</v>
      </c>
    </row>
    <row r="3935" spans="1:6">
      <c r="A3935" s="6">
        <f>'Stitching Log'!A3935</f>
        <v>0</v>
      </c>
      <c r="B3935">
        <f>'Stitching Log'!B3935</f>
        <v>0</v>
      </c>
      <c r="C3935">
        <f>'Stitching Log'!C3935</f>
        <v>0</v>
      </c>
      <c r="D3935">
        <f>'Stitching Log'!D3935</f>
        <v>0</v>
      </c>
      <c r="E3935">
        <f>'Stitching Log'!E3935</f>
        <v>0</v>
      </c>
      <c r="F3935">
        <f>'Stitching Log'!F3935</f>
        <v>0</v>
      </c>
    </row>
    <row r="3936" spans="1:6">
      <c r="A3936" s="6">
        <f>'Stitching Log'!A3936</f>
        <v>0</v>
      </c>
      <c r="B3936">
        <f>'Stitching Log'!B3936</f>
        <v>0</v>
      </c>
      <c r="C3936">
        <f>'Stitching Log'!C3936</f>
        <v>0</v>
      </c>
      <c r="D3936">
        <f>'Stitching Log'!D3936</f>
        <v>0</v>
      </c>
      <c r="E3936">
        <f>'Stitching Log'!E3936</f>
        <v>0</v>
      </c>
      <c r="F3936">
        <f>'Stitching Log'!F3936</f>
        <v>0</v>
      </c>
    </row>
    <row r="3937" spans="1:6">
      <c r="A3937" s="6">
        <f>'Stitching Log'!A3937</f>
        <v>0</v>
      </c>
      <c r="B3937">
        <f>'Stitching Log'!B3937</f>
        <v>0</v>
      </c>
      <c r="C3937">
        <f>'Stitching Log'!C3937</f>
        <v>0</v>
      </c>
      <c r="D3937">
        <f>'Stitching Log'!D3937</f>
        <v>0</v>
      </c>
      <c r="E3937">
        <f>'Stitching Log'!E3937</f>
        <v>0</v>
      </c>
      <c r="F3937">
        <f>'Stitching Log'!F3937</f>
        <v>0</v>
      </c>
    </row>
    <row r="3938" spans="1:6">
      <c r="A3938" s="6">
        <f>'Stitching Log'!A3938</f>
        <v>0</v>
      </c>
      <c r="B3938">
        <f>'Stitching Log'!B3938</f>
        <v>0</v>
      </c>
      <c r="C3938">
        <f>'Stitching Log'!C3938</f>
        <v>0</v>
      </c>
      <c r="D3938">
        <f>'Stitching Log'!D3938</f>
        <v>0</v>
      </c>
      <c r="E3938">
        <f>'Stitching Log'!E3938</f>
        <v>0</v>
      </c>
      <c r="F3938">
        <f>'Stitching Log'!F3938</f>
        <v>0</v>
      </c>
    </row>
    <row r="3939" spans="1:6">
      <c r="A3939" s="6">
        <f>'Stitching Log'!A3939</f>
        <v>0</v>
      </c>
      <c r="B3939">
        <f>'Stitching Log'!B3939</f>
        <v>0</v>
      </c>
      <c r="C3939">
        <f>'Stitching Log'!C3939</f>
        <v>0</v>
      </c>
      <c r="D3939">
        <f>'Stitching Log'!D3939</f>
        <v>0</v>
      </c>
      <c r="E3939">
        <f>'Stitching Log'!E3939</f>
        <v>0</v>
      </c>
      <c r="F3939">
        <f>'Stitching Log'!F3939</f>
        <v>0</v>
      </c>
    </row>
    <row r="3940" spans="1:6">
      <c r="A3940" s="6">
        <f>'Stitching Log'!A3940</f>
        <v>0</v>
      </c>
      <c r="B3940">
        <f>'Stitching Log'!B3940</f>
        <v>0</v>
      </c>
      <c r="C3940">
        <f>'Stitching Log'!C3940</f>
        <v>0</v>
      </c>
      <c r="D3940">
        <f>'Stitching Log'!D3940</f>
        <v>0</v>
      </c>
      <c r="E3940">
        <f>'Stitching Log'!E3940</f>
        <v>0</v>
      </c>
      <c r="F3940">
        <f>'Stitching Log'!F3940</f>
        <v>0</v>
      </c>
    </row>
    <row r="3941" spans="1:6">
      <c r="A3941" s="6">
        <f>'Stitching Log'!A3941</f>
        <v>0</v>
      </c>
      <c r="B3941">
        <f>'Stitching Log'!B3941</f>
        <v>0</v>
      </c>
      <c r="C3941">
        <f>'Stitching Log'!C3941</f>
        <v>0</v>
      </c>
      <c r="D3941">
        <f>'Stitching Log'!D3941</f>
        <v>0</v>
      </c>
      <c r="E3941">
        <f>'Stitching Log'!E3941</f>
        <v>0</v>
      </c>
      <c r="F3941">
        <f>'Stitching Log'!F3941</f>
        <v>0</v>
      </c>
    </row>
    <row r="3942" spans="1:6">
      <c r="A3942" s="6">
        <f>'Stitching Log'!A3942</f>
        <v>0</v>
      </c>
      <c r="B3942">
        <f>'Stitching Log'!B3942</f>
        <v>0</v>
      </c>
      <c r="C3942">
        <f>'Stitching Log'!C3942</f>
        <v>0</v>
      </c>
      <c r="D3942">
        <f>'Stitching Log'!D3942</f>
        <v>0</v>
      </c>
      <c r="E3942">
        <f>'Stitching Log'!E3942</f>
        <v>0</v>
      </c>
      <c r="F3942">
        <f>'Stitching Log'!F3942</f>
        <v>0</v>
      </c>
    </row>
    <row r="3943" spans="1:6">
      <c r="A3943" s="6">
        <f>'Stitching Log'!A3943</f>
        <v>0</v>
      </c>
      <c r="B3943">
        <f>'Stitching Log'!B3943</f>
        <v>0</v>
      </c>
      <c r="C3943">
        <f>'Stitching Log'!C3943</f>
        <v>0</v>
      </c>
      <c r="D3943">
        <f>'Stitching Log'!D3943</f>
        <v>0</v>
      </c>
      <c r="E3943">
        <f>'Stitching Log'!E3943</f>
        <v>0</v>
      </c>
      <c r="F3943">
        <f>'Stitching Log'!F3943</f>
        <v>0</v>
      </c>
    </row>
    <row r="3944" spans="1:6">
      <c r="A3944" s="6">
        <f>'Stitching Log'!A3944</f>
        <v>0</v>
      </c>
      <c r="B3944">
        <f>'Stitching Log'!B3944</f>
        <v>0</v>
      </c>
      <c r="C3944">
        <f>'Stitching Log'!C3944</f>
        <v>0</v>
      </c>
      <c r="D3944">
        <f>'Stitching Log'!D3944</f>
        <v>0</v>
      </c>
      <c r="E3944">
        <f>'Stitching Log'!E3944</f>
        <v>0</v>
      </c>
      <c r="F3944">
        <f>'Stitching Log'!F3944</f>
        <v>0</v>
      </c>
    </row>
    <row r="3945" spans="1:6">
      <c r="A3945" s="6">
        <f>'Stitching Log'!A3945</f>
        <v>0</v>
      </c>
      <c r="B3945">
        <f>'Stitching Log'!B3945</f>
        <v>0</v>
      </c>
      <c r="C3945">
        <f>'Stitching Log'!C3945</f>
        <v>0</v>
      </c>
      <c r="D3945">
        <f>'Stitching Log'!D3945</f>
        <v>0</v>
      </c>
      <c r="E3945">
        <f>'Stitching Log'!E3945</f>
        <v>0</v>
      </c>
      <c r="F3945">
        <f>'Stitching Log'!F3945</f>
        <v>0</v>
      </c>
    </row>
    <row r="3946" spans="1:6">
      <c r="A3946" s="6">
        <f>'Stitching Log'!A3946</f>
        <v>0</v>
      </c>
      <c r="B3946">
        <f>'Stitching Log'!B3946</f>
        <v>0</v>
      </c>
      <c r="C3946">
        <f>'Stitching Log'!C3946</f>
        <v>0</v>
      </c>
      <c r="D3946">
        <f>'Stitching Log'!D3946</f>
        <v>0</v>
      </c>
      <c r="E3946">
        <f>'Stitching Log'!E3946</f>
        <v>0</v>
      </c>
      <c r="F3946">
        <f>'Stitching Log'!F3946</f>
        <v>0</v>
      </c>
    </row>
    <row r="3947" spans="1:6">
      <c r="A3947" s="6">
        <f>'Stitching Log'!A3947</f>
        <v>0</v>
      </c>
      <c r="B3947">
        <f>'Stitching Log'!B3947</f>
        <v>0</v>
      </c>
      <c r="C3947">
        <f>'Stitching Log'!C3947</f>
        <v>0</v>
      </c>
      <c r="D3947">
        <f>'Stitching Log'!D3947</f>
        <v>0</v>
      </c>
      <c r="E3947">
        <f>'Stitching Log'!E3947</f>
        <v>0</v>
      </c>
      <c r="F3947">
        <f>'Stitching Log'!F3947</f>
        <v>0</v>
      </c>
    </row>
    <row r="3948" spans="1:6">
      <c r="A3948" s="6">
        <f>'Stitching Log'!A3948</f>
        <v>0</v>
      </c>
      <c r="B3948">
        <f>'Stitching Log'!B3948</f>
        <v>0</v>
      </c>
      <c r="C3948">
        <f>'Stitching Log'!C3948</f>
        <v>0</v>
      </c>
      <c r="D3948">
        <f>'Stitching Log'!D3948</f>
        <v>0</v>
      </c>
      <c r="E3948">
        <f>'Stitching Log'!E3948</f>
        <v>0</v>
      </c>
      <c r="F3948">
        <f>'Stitching Log'!F3948</f>
        <v>0</v>
      </c>
    </row>
    <row r="3949" spans="1:6">
      <c r="A3949" s="6">
        <f>'Stitching Log'!A3949</f>
        <v>0</v>
      </c>
      <c r="B3949">
        <f>'Stitching Log'!B3949</f>
        <v>0</v>
      </c>
      <c r="C3949">
        <f>'Stitching Log'!C3949</f>
        <v>0</v>
      </c>
      <c r="D3949">
        <f>'Stitching Log'!D3949</f>
        <v>0</v>
      </c>
      <c r="E3949">
        <f>'Stitching Log'!E3949</f>
        <v>0</v>
      </c>
      <c r="F3949">
        <f>'Stitching Log'!F3949</f>
        <v>0</v>
      </c>
    </row>
    <row r="3950" spans="1:6">
      <c r="A3950" s="6">
        <f>'Stitching Log'!A3950</f>
        <v>0</v>
      </c>
      <c r="B3950">
        <f>'Stitching Log'!B3950</f>
        <v>0</v>
      </c>
      <c r="C3950">
        <f>'Stitching Log'!C3950</f>
        <v>0</v>
      </c>
      <c r="D3950">
        <f>'Stitching Log'!D3950</f>
        <v>0</v>
      </c>
      <c r="E3950">
        <f>'Stitching Log'!E3950</f>
        <v>0</v>
      </c>
      <c r="F3950">
        <f>'Stitching Log'!F3950</f>
        <v>0</v>
      </c>
    </row>
    <row r="3951" spans="1:6">
      <c r="A3951" s="6">
        <f>'Stitching Log'!A3951</f>
        <v>0</v>
      </c>
      <c r="B3951">
        <f>'Stitching Log'!B3951</f>
        <v>0</v>
      </c>
      <c r="C3951">
        <f>'Stitching Log'!C3951</f>
        <v>0</v>
      </c>
      <c r="D3951">
        <f>'Stitching Log'!D3951</f>
        <v>0</v>
      </c>
      <c r="E3951">
        <f>'Stitching Log'!E3951</f>
        <v>0</v>
      </c>
      <c r="F3951">
        <f>'Stitching Log'!F3951</f>
        <v>0</v>
      </c>
    </row>
    <row r="3952" spans="1:6">
      <c r="A3952" s="6">
        <f>'Stitching Log'!A3952</f>
        <v>0</v>
      </c>
      <c r="B3952">
        <f>'Stitching Log'!B3952</f>
        <v>0</v>
      </c>
      <c r="C3952">
        <f>'Stitching Log'!C3952</f>
        <v>0</v>
      </c>
      <c r="D3952">
        <f>'Stitching Log'!D3952</f>
        <v>0</v>
      </c>
      <c r="E3952">
        <f>'Stitching Log'!E3952</f>
        <v>0</v>
      </c>
      <c r="F3952">
        <f>'Stitching Log'!F3952</f>
        <v>0</v>
      </c>
    </row>
    <row r="3953" spans="1:6">
      <c r="A3953" s="6">
        <f>'Stitching Log'!A3953</f>
        <v>0</v>
      </c>
      <c r="B3953">
        <f>'Stitching Log'!B3953</f>
        <v>0</v>
      </c>
      <c r="C3953">
        <f>'Stitching Log'!C3953</f>
        <v>0</v>
      </c>
      <c r="D3953">
        <f>'Stitching Log'!D3953</f>
        <v>0</v>
      </c>
      <c r="E3953">
        <f>'Stitching Log'!E3953</f>
        <v>0</v>
      </c>
      <c r="F3953">
        <f>'Stitching Log'!F3953</f>
        <v>0</v>
      </c>
    </row>
    <row r="3954" spans="1:6">
      <c r="A3954" s="6">
        <f>'Stitching Log'!A3954</f>
        <v>0</v>
      </c>
      <c r="B3954">
        <f>'Stitching Log'!B3954</f>
        <v>0</v>
      </c>
      <c r="C3954">
        <f>'Stitching Log'!C3954</f>
        <v>0</v>
      </c>
      <c r="D3954">
        <f>'Stitching Log'!D3954</f>
        <v>0</v>
      </c>
      <c r="E3954">
        <f>'Stitching Log'!E3954</f>
        <v>0</v>
      </c>
      <c r="F3954">
        <f>'Stitching Log'!F3954</f>
        <v>0</v>
      </c>
    </row>
    <row r="3955" spans="1:6">
      <c r="A3955" s="6">
        <f>'Stitching Log'!A3955</f>
        <v>0</v>
      </c>
      <c r="B3955">
        <f>'Stitching Log'!B3955</f>
        <v>0</v>
      </c>
      <c r="C3955">
        <f>'Stitching Log'!C3955</f>
        <v>0</v>
      </c>
      <c r="D3955">
        <f>'Stitching Log'!D3955</f>
        <v>0</v>
      </c>
      <c r="E3955">
        <f>'Stitching Log'!E3955</f>
        <v>0</v>
      </c>
      <c r="F3955">
        <f>'Stitching Log'!F3955</f>
        <v>0</v>
      </c>
    </row>
    <row r="3956" spans="1:6">
      <c r="A3956" s="6">
        <f>'Stitching Log'!A3956</f>
        <v>0</v>
      </c>
      <c r="B3956">
        <f>'Stitching Log'!B3956</f>
        <v>0</v>
      </c>
      <c r="C3956">
        <f>'Stitching Log'!C3956</f>
        <v>0</v>
      </c>
      <c r="D3956">
        <f>'Stitching Log'!D3956</f>
        <v>0</v>
      </c>
      <c r="E3956">
        <f>'Stitching Log'!E3956</f>
        <v>0</v>
      </c>
      <c r="F3956">
        <f>'Stitching Log'!F3956</f>
        <v>0</v>
      </c>
    </row>
    <row r="3957" spans="1:6">
      <c r="A3957" s="6">
        <f>'Stitching Log'!A3957</f>
        <v>0</v>
      </c>
      <c r="B3957">
        <f>'Stitching Log'!B3957</f>
        <v>0</v>
      </c>
      <c r="C3957">
        <f>'Stitching Log'!C3957</f>
        <v>0</v>
      </c>
      <c r="D3957">
        <f>'Stitching Log'!D3957</f>
        <v>0</v>
      </c>
      <c r="E3957">
        <f>'Stitching Log'!E3957</f>
        <v>0</v>
      </c>
      <c r="F3957">
        <f>'Stitching Log'!F3957</f>
        <v>0</v>
      </c>
    </row>
    <row r="3958" spans="1:6">
      <c r="A3958" s="6">
        <f>'Stitching Log'!A3958</f>
        <v>0</v>
      </c>
      <c r="B3958">
        <f>'Stitching Log'!B3958</f>
        <v>0</v>
      </c>
      <c r="C3958">
        <f>'Stitching Log'!C3958</f>
        <v>0</v>
      </c>
      <c r="D3958">
        <f>'Stitching Log'!D3958</f>
        <v>0</v>
      </c>
      <c r="E3958">
        <f>'Stitching Log'!E3958</f>
        <v>0</v>
      </c>
      <c r="F3958">
        <f>'Stitching Log'!F3958</f>
        <v>0</v>
      </c>
    </row>
    <row r="3959" spans="1:6">
      <c r="A3959" s="6">
        <f>'Stitching Log'!A3959</f>
        <v>0</v>
      </c>
      <c r="B3959">
        <f>'Stitching Log'!B3959</f>
        <v>0</v>
      </c>
      <c r="C3959">
        <f>'Stitching Log'!C3959</f>
        <v>0</v>
      </c>
      <c r="D3959">
        <f>'Stitching Log'!D3959</f>
        <v>0</v>
      </c>
      <c r="E3959">
        <f>'Stitching Log'!E3959</f>
        <v>0</v>
      </c>
      <c r="F3959">
        <f>'Stitching Log'!F3959</f>
        <v>0</v>
      </c>
    </row>
    <row r="3960" spans="1:6">
      <c r="A3960" s="6">
        <f>'Stitching Log'!A3960</f>
        <v>0</v>
      </c>
      <c r="B3960">
        <f>'Stitching Log'!B3960</f>
        <v>0</v>
      </c>
      <c r="C3960">
        <f>'Stitching Log'!C3960</f>
        <v>0</v>
      </c>
      <c r="D3960">
        <f>'Stitching Log'!D3960</f>
        <v>0</v>
      </c>
      <c r="E3960">
        <f>'Stitching Log'!E3960</f>
        <v>0</v>
      </c>
      <c r="F3960">
        <f>'Stitching Log'!F3960</f>
        <v>0</v>
      </c>
    </row>
    <row r="3961" spans="1:6">
      <c r="A3961" s="6">
        <f>'Stitching Log'!A3961</f>
        <v>0</v>
      </c>
      <c r="B3961">
        <f>'Stitching Log'!B3961</f>
        <v>0</v>
      </c>
      <c r="C3961">
        <f>'Stitching Log'!C3961</f>
        <v>0</v>
      </c>
      <c r="D3961">
        <f>'Stitching Log'!D3961</f>
        <v>0</v>
      </c>
      <c r="E3961">
        <f>'Stitching Log'!E3961</f>
        <v>0</v>
      </c>
      <c r="F3961">
        <f>'Stitching Log'!F3961</f>
        <v>0</v>
      </c>
    </row>
    <row r="3962" spans="1:6">
      <c r="A3962" s="6">
        <f>'Stitching Log'!A3962</f>
        <v>0</v>
      </c>
      <c r="B3962">
        <f>'Stitching Log'!B3962</f>
        <v>0</v>
      </c>
      <c r="C3962">
        <f>'Stitching Log'!C3962</f>
        <v>0</v>
      </c>
      <c r="D3962">
        <f>'Stitching Log'!D3962</f>
        <v>0</v>
      </c>
      <c r="E3962">
        <f>'Stitching Log'!E3962</f>
        <v>0</v>
      </c>
      <c r="F3962">
        <f>'Stitching Log'!F3962</f>
        <v>0</v>
      </c>
    </row>
    <row r="3963" spans="1:6">
      <c r="A3963" s="6">
        <f>'Stitching Log'!A3963</f>
        <v>0</v>
      </c>
      <c r="B3963">
        <f>'Stitching Log'!B3963</f>
        <v>0</v>
      </c>
      <c r="C3963">
        <f>'Stitching Log'!C3963</f>
        <v>0</v>
      </c>
      <c r="D3963">
        <f>'Stitching Log'!D3963</f>
        <v>0</v>
      </c>
      <c r="E3963">
        <f>'Stitching Log'!E3963</f>
        <v>0</v>
      </c>
      <c r="F3963">
        <f>'Stitching Log'!F3963</f>
        <v>0</v>
      </c>
    </row>
    <row r="3964" spans="1:6">
      <c r="A3964" s="6">
        <f>'Stitching Log'!A3964</f>
        <v>0</v>
      </c>
      <c r="B3964">
        <f>'Stitching Log'!B3964</f>
        <v>0</v>
      </c>
      <c r="C3964">
        <f>'Stitching Log'!C3964</f>
        <v>0</v>
      </c>
      <c r="D3964">
        <f>'Stitching Log'!D3964</f>
        <v>0</v>
      </c>
      <c r="E3964">
        <f>'Stitching Log'!E3964</f>
        <v>0</v>
      </c>
      <c r="F3964">
        <f>'Stitching Log'!F3964</f>
        <v>0</v>
      </c>
    </row>
    <row r="3965" spans="1:6">
      <c r="A3965" s="6">
        <f>'Stitching Log'!A3965</f>
        <v>0</v>
      </c>
      <c r="B3965">
        <f>'Stitching Log'!B3965</f>
        <v>0</v>
      </c>
      <c r="C3965">
        <f>'Stitching Log'!C3965</f>
        <v>0</v>
      </c>
      <c r="D3965">
        <f>'Stitching Log'!D3965</f>
        <v>0</v>
      </c>
      <c r="E3965">
        <f>'Stitching Log'!E3965</f>
        <v>0</v>
      </c>
      <c r="F3965">
        <f>'Stitching Log'!F3965</f>
        <v>0</v>
      </c>
    </row>
    <row r="3966" spans="1:6">
      <c r="A3966" s="6">
        <f>'Stitching Log'!A3966</f>
        <v>0</v>
      </c>
      <c r="B3966">
        <f>'Stitching Log'!B3966</f>
        <v>0</v>
      </c>
      <c r="C3966">
        <f>'Stitching Log'!C3966</f>
        <v>0</v>
      </c>
      <c r="D3966">
        <f>'Stitching Log'!D3966</f>
        <v>0</v>
      </c>
      <c r="E3966">
        <f>'Stitching Log'!E3966</f>
        <v>0</v>
      </c>
      <c r="F3966">
        <f>'Stitching Log'!F3966</f>
        <v>0</v>
      </c>
    </row>
    <row r="3967" spans="1:6">
      <c r="A3967" s="6">
        <f>'Stitching Log'!A3967</f>
        <v>0</v>
      </c>
      <c r="B3967">
        <f>'Stitching Log'!B3967</f>
        <v>0</v>
      </c>
      <c r="C3967">
        <f>'Stitching Log'!C3967</f>
        <v>0</v>
      </c>
      <c r="D3967">
        <f>'Stitching Log'!D3967</f>
        <v>0</v>
      </c>
      <c r="E3967">
        <f>'Stitching Log'!E3967</f>
        <v>0</v>
      </c>
      <c r="F3967">
        <f>'Stitching Log'!F3967</f>
        <v>0</v>
      </c>
    </row>
    <row r="3968" spans="1:6">
      <c r="A3968" s="6">
        <f>'Stitching Log'!A3968</f>
        <v>0</v>
      </c>
      <c r="B3968">
        <f>'Stitching Log'!B3968</f>
        <v>0</v>
      </c>
      <c r="C3968">
        <f>'Stitching Log'!C3968</f>
        <v>0</v>
      </c>
      <c r="D3968">
        <f>'Stitching Log'!D3968</f>
        <v>0</v>
      </c>
      <c r="E3968">
        <f>'Stitching Log'!E3968</f>
        <v>0</v>
      </c>
      <c r="F3968">
        <f>'Stitching Log'!F3968</f>
        <v>0</v>
      </c>
    </row>
    <row r="3969" spans="1:6">
      <c r="A3969" s="6">
        <f>'Stitching Log'!A3969</f>
        <v>0</v>
      </c>
      <c r="B3969">
        <f>'Stitching Log'!B3969</f>
        <v>0</v>
      </c>
      <c r="C3969">
        <f>'Stitching Log'!C3969</f>
        <v>0</v>
      </c>
      <c r="D3969">
        <f>'Stitching Log'!D3969</f>
        <v>0</v>
      </c>
      <c r="E3969">
        <f>'Stitching Log'!E3969</f>
        <v>0</v>
      </c>
      <c r="F3969">
        <f>'Stitching Log'!F3969</f>
        <v>0</v>
      </c>
    </row>
    <row r="3970" spans="1:6">
      <c r="A3970" s="6">
        <f>'Stitching Log'!A3970</f>
        <v>0</v>
      </c>
      <c r="B3970">
        <f>'Stitching Log'!B3970</f>
        <v>0</v>
      </c>
      <c r="C3970">
        <f>'Stitching Log'!C3970</f>
        <v>0</v>
      </c>
      <c r="D3970">
        <f>'Stitching Log'!D3970</f>
        <v>0</v>
      </c>
      <c r="E3970">
        <f>'Stitching Log'!E3970</f>
        <v>0</v>
      </c>
      <c r="F3970">
        <f>'Stitching Log'!F3970</f>
        <v>0</v>
      </c>
    </row>
    <row r="3971" spans="1:6">
      <c r="A3971" s="6">
        <f>'Stitching Log'!A3971</f>
        <v>0</v>
      </c>
      <c r="B3971">
        <f>'Stitching Log'!B3971</f>
        <v>0</v>
      </c>
      <c r="C3971">
        <f>'Stitching Log'!C3971</f>
        <v>0</v>
      </c>
      <c r="D3971">
        <f>'Stitching Log'!D3971</f>
        <v>0</v>
      </c>
      <c r="E3971">
        <f>'Stitching Log'!E3971</f>
        <v>0</v>
      </c>
      <c r="F3971">
        <f>'Stitching Log'!F3971</f>
        <v>0</v>
      </c>
    </row>
    <row r="3972" spans="1:6">
      <c r="A3972" s="6">
        <f>'Stitching Log'!A3972</f>
        <v>0</v>
      </c>
      <c r="B3972">
        <f>'Stitching Log'!B3972</f>
        <v>0</v>
      </c>
      <c r="C3972">
        <f>'Stitching Log'!C3972</f>
        <v>0</v>
      </c>
      <c r="D3972">
        <f>'Stitching Log'!D3972</f>
        <v>0</v>
      </c>
      <c r="E3972">
        <f>'Stitching Log'!E3972</f>
        <v>0</v>
      </c>
      <c r="F3972">
        <f>'Stitching Log'!F3972</f>
        <v>0</v>
      </c>
    </row>
    <row r="3973" spans="1:6">
      <c r="A3973" s="6">
        <f>'Stitching Log'!A3973</f>
        <v>0</v>
      </c>
      <c r="B3973">
        <f>'Stitching Log'!B3973</f>
        <v>0</v>
      </c>
      <c r="C3973">
        <f>'Stitching Log'!C3973</f>
        <v>0</v>
      </c>
      <c r="D3973">
        <f>'Stitching Log'!D3973</f>
        <v>0</v>
      </c>
      <c r="E3973">
        <f>'Stitching Log'!E3973</f>
        <v>0</v>
      </c>
      <c r="F3973">
        <f>'Stitching Log'!F3973</f>
        <v>0</v>
      </c>
    </row>
    <row r="3974" spans="1:6">
      <c r="A3974" s="6">
        <f>'Stitching Log'!A3974</f>
        <v>0</v>
      </c>
      <c r="B3974">
        <f>'Stitching Log'!B3974</f>
        <v>0</v>
      </c>
      <c r="C3974">
        <f>'Stitching Log'!C3974</f>
        <v>0</v>
      </c>
      <c r="D3974">
        <f>'Stitching Log'!D3974</f>
        <v>0</v>
      </c>
      <c r="E3974">
        <f>'Stitching Log'!E3974</f>
        <v>0</v>
      </c>
      <c r="F3974">
        <f>'Stitching Log'!F3974</f>
        <v>0</v>
      </c>
    </row>
    <row r="3975" spans="1:6">
      <c r="A3975" s="6">
        <f>'Stitching Log'!A3975</f>
        <v>0</v>
      </c>
      <c r="B3975">
        <f>'Stitching Log'!B3975</f>
        <v>0</v>
      </c>
      <c r="C3975">
        <f>'Stitching Log'!C3975</f>
        <v>0</v>
      </c>
      <c r="D3975">
        <f>'Stitching Log'!D3975</f>
        <v>0</v>
      </c>
      <c r="E3975">
        <f>'Stitching Log'!E3975</f>
        <v>0</v>
      </c>
      <c r="F3975">
        <f>'Stitching Log'!F3975</f>
        <v>0</v>
      </c>
    </row>
    <row r="3976" spans="1:6">
      <c r="A3976" s="6">
        <f>'Stitching Log'!A3976</f>
        <v>0</v>
      </c>
      <c r="B3976">
        <f>'Stitching Log'!B3976</f>
        <v>0</v>
      </c>
      <c r="C3976">
        <f>'Stitching Log'!C3976</f>
        <v>0</v>
      </c>
      <c r="D3976">
        <f>'Stitching Log'!D3976</f>
        <v>0</v>
      </c>
      <c r="E3976">
        <f>'Stitching Log'!E3976</f>
        <v>0</v>
      </c>
      <c r="F3976">
        <f>'Stitching Log'!F3976</f>
        <v>0</v>
      </c>
    </row>
    <row r="3977" spans="1:6">
      <c r="A3977" s="6">
        <f>'Stitching Log'!A3977</f>
        <v>0</v>
      </c>
      <c r="B3977">
        <f>'Stitching Log'!B3977</f>
        <v>0</v>
      </c>
      <c r="C3977">
        <f>'Stitching Log'!C3977</f>
        <v>0</v>
      </c>
      <c r="D3977">
        <f>'Stitching Log'!D3977</f>
        <v>0</v>
      </c>
      <c r="E3977">
        <f>'Stitching Log'!E3977</f>
        <v>0</v>
      </c>
      <c r="F3977">
        <f>'Stitching Log'!F3977</f>
        <v>0</v>
      </c>
    </row>
    <row r="3978" spans="1:6">
      <c r="A3978" s="6">
        <f>'Stitching Log'!A3978</f>
        <v>0</v>
      </c>
      <c r="B3978">
        <f>'Stitching Log'!B3978</f>
        <v>0</v>
      </c>
      <c r="C3978">
        <f>'Stitching Log'!C3978</f>
        <v>0</v>
      </c>
      <c r="D3978">
        <f>'Stitching Log'!D3978</f>
        <v>0</v>
      </c>
      <c r="E3978">
        <f>'Stitching Log'!E3978</f>
        <v>0</v>
      </c>
      <c r="F3978">
        <f>'Stitching Log'!F3978</f>
        <v>0</v>
      </c>
    </row>
    <row r="3979" spans="1:6">
      <c r="A3979" s="6">
        <f>'Stitching Log'!A3979</f>
        <v>0</v>
      </c>
      <c r="B3979">
        <f>'Stitching Log'!B3979</f>
        <v>0</v>
      </c>
      <c r="C3979">
        <f>'Stitching Log'!C3979</f>
        <v>0</v>
      </c>
      <c r="D3979">
        <f>'Stitching Log'!D3979</f>
        <v>0</v>
      </c>
      <c r="E3979">
        <f>'Stitching Log'!E3979</f>
        <v>0</v>
      </c>
      <c r="F3979">
        <f>'Stitching Log'!F3979</f>
        <v>0</v>
      </c>
    </row>
    <row r="3980" spans="1:6">
      <c r="A3980" s="6">
        <f>'Stitching Log'!A3980</f>
        <v>0</v>
      </c>
      <c r="B3980">
        <f>'Stitching Log'!B3980</f>
        <v>0</v>
      </c>
      <c r="C3980">
        <f>'Stitching Log'!C3980</f>
        <v>0</v>
      </c>
      <c r="D3980">
        <f>'Stitching Log'!D3980</f>
        <v>0</v>
      </c>
      <c r="E3980">
        <f>'Stitching Log'!E3980</f>
        <v>0</v>
      </c>
      <c r="F3980">
        <f>'Stitching Log'!F3980</f>
        <v>0</v>
      </c>
    </row>
    <row r="3981" spans="1:6">
      <c r="A3981" s="6">
        <f>'Stitching Log'!A3981</f>
        <v>0</v>
      </c>
      <c r="B3981">
        <f>'Stitching Log'!B3981</f>
        <v>0</v>
      </c>
      <c r="C3981">
        <f>'Stitching Log'!C3981</f>
        <v>0</v>
      </c>
      <c r="D3981">
        <f>'Stitching Log'!D3981</f>
        <v>0</v>
      </c>
      <c r="E3981">
        <f>'Stitching Log'!E3981</f>
        <v>0</v>
      </c>
      <c r="F3981">
        <f>'Stitching Log'!F3981</f>
        <v>0</v>
      </c>
    </row>
    <row r="3982" spans="1:6">
      <c r="A3982" s="6">
        <f>'Stitching Log'!A3982</f>
        <v>0</v>
      </c>
      <c r="B3982">
        <f>'Stitching Log'!B3982</f>
        <v>0</v>
      </c>
      <c r="C3982">
        <f>'Stitching Log'!C3982</f>
        <v>0</v>
      </c>
      <c r="D3982">
        <f>'Stitching Log'!D3982</f>
        <v>0</v>
      </c>
      <c r="E3982">
        <f>'Stitching Log'!E3982</f>
        <v>0</v>
      </c>
      <c r="F3982">
        <f>'Stitching Log'!F3982</f>
        <v>0</v>
      </c>
    </row>
    <row r="3983" spans="1:6">
      <c r="A3983" s="6">
        <f>'Stitching Log'!A3983</f>
        <v>0</v>
      </c>
      <c r="B3983">
        <f>'Stitching Log'!B3983</f>
        <v>0</v>
      </c>
      <c r="C3983">
        <f>'Stitching Log'!C3983</f>
        <v>0</v>
      </c>
      <c r="D3983">
        <f>'Stitching Log'!D3983</f>
        <v>0</v>
      </c>
      <c r="E3983">
        <f>'Stitching Log'!E3983</f>
        <v>0</v>
      </c>
      <c r="F3983">
        <f>'Stitching Log'!F3983</f>
        <v>0</v>
      </c>
    </row>
    <row r="3984" spans="1:6">
      <c r="A3984" s="6">
        <f>'Stitching Log'!A3984</f>
        <v>0</v>
      </c>
      <c r="B3984">
        <f>'Stitching Log'!B3984</f>
        <v>0</v>
      </c>
      <c r="C3984">
        <f>'Stitching Log'!C3984</f>
        <v>0</v>
      </c>
      <c r="D3984">
        <f>'Stitching Log'!D3984</f>
        <v>0</v>
      </c>
      <c r="E3984">
        <f>'Stitching Log'!E3984</f>
        <v>0</v>
      </c>
      <c r="F3984">
        <f>'Stitching Log'!F3984</f>
        <v>0</v>
      </c>
    </row>
    <row r="3985" spans="1:6">
      <c r="A3985" s="6">
        <f>'Stitching Log'!A3985</f>
        <v>0</v>
      </c>
      <c r="B3985">
        <f>'Stitching Log'!B3985</f>
        <v>0</v>
      </c>
      <c r="C3985">
        <f>'Stitching Log'!C3985</f>
        <v>0</v>
      </c>
      <c r="D3985">
        <f>'Stitching Log'!D3985</f>
        <v>0</v>
      </c>
      <c r="E3985">
        <f>'Stitching Log'!E3985</f>
        <v>0</v>
      </c>
      <c r="F3985">
        <f>'Stitching Log'!F3985</f>
        <v>0</v>
      </c>
    </row>
    <row r="3986" spans="1:6">
      <c r="A3986" s="6">
        <f>'Stitching Log'!A3986</f>
        <v>0</v>
      </c>
      <c r="B3986">
        <f>'Stitching Log'!B3986</f>
        <v>0</v>
      </c>
      <c r="C3986">
        <f>'Stitching Log'!C3986</f>
        <v>0</v>
      </c>
      <c r="D3986">
        <f>'Stitching Log'!D3986</f>
        <v>0</v>
      </c>
      <c r="E3986">
        <f>'Stitching Log'!E3986</f>
        <v>0</v>
      </c>
      <c r="F3986">
        <f>'Stitching Log'!F3986</f>
        <v>0</v>
      </c>
    </row>
    <row r="3987" spans="1:6">
      <c r="A3987" s="6">
        <f>'Stitching Log'!A3987</f>
        <v>0</v>
      </c>
      <c r="B3987">
        <f>'Stitching Log'!B3987</f>
        <v>0</v>
      </c>
      <c r="C3987">
        <f>'Stitching Log'!C3987</f>
        <v>0</v>
      </c>
      <c r="D3987">
        <f>'Stitching Log'!D3987</f>
        <v>0</v>
      </c>
      <c r="E3987">
        <f>'Stitching Log'!E3987</f>
        <v>0</v>
      </c>
      <c r="F3987">
        <f>'Stitching Log'!F3987</f>
        <v>0</v>
      </c>
    </row>
    <row r="3988" spans="1:6">
      <c r="A3988" s="6">
        <f>'Stitching Log'!A3988</f>
        <v>0</v>
      </c>
      <c r="B3988">
        <f>'Stitching Log'!B3988</f>
        <v>0</v>
      </c>
      <c r="C3988">
        <f>'Stitching Log'!C3988</f>
        <v>0</v>
      </c>
      <c r="D3988">
        <f>'Stitching Log'!D3988</f>
        <v>0</v>
      </c>
      <c r="E3988">
        <f>'Stitching Log'!E3988</f>
        <v>0</v>
      </c>
      <c r="F3988">
        <f>'Stitching Log'!F3988</f>
        <v>0</v>
      </c>
    </row>
    <row r="3989" spans="1:6">
      <c r="A3989" s="6">
        <f>'Stitching Log'!A3989</f>
        <v>0</v>
      </c>
      <c r="B3989">
        <f>'Stitching Log'!B3989</f>
        <v>0</v>
      </c>
      <c r="C3989">
        <f>'Stitching Log'!C3989</f>
        <v>0</v>
      </c>
      <c r="D3989">
        <f>'Stitching Log'!D3989</f>
        <v>0</v>
      </c>
      <c r="E3989">
        <f>'Stitching Log'!E3989</f>
        <v>0</v>
      </c>
      <c r="F3989">
        <f>'Stitching Log'!F3989</f>
        <v>0</v>
      </c>
    </row>
    <row r="3990" spans="1:6">
      <c r="A3990" s="6">
        <f>'Stitching Log'!A3990</f>
        <v>0</v>
      </c>
      <c r="B3990">
        <f>'Stitching Log'!B3990</f>
        <v>0</v>
      </c>
      <c r="C3990">
        <f>'Stitching Log'!C3990</f>
        <v>0</v>
      </c>
      <c r="D3990">
        <f>'Stitching Log'!D3990</f>
        <v>0</v>
      </c>
      <c r="E3990">
        <f>'Stitching Log'!E3990</f>
        <v>0</v>
      </c>
      <c r="F3990">
        <f>'Stitching Log'!F3990</f>
        <v>0</v>
      </c>
    </row>
    <row r="3991" spans="1:6">
      <c r="A3991" s="6">
        <f>'Stitching Log'!A3991</f>
        <v>0</v>
      </c>
      <c r="B3991">
        <f>'Stitching Log'!B3991</f>
        <v>0</v>
      </c>
      <c r="C3991">
        <f>'Stitching Log'!C3991</f>
        <v>0</v>
      </c>
      <c r="D3991">
        <f>'Stitching Log'!D3991</f>
        <v>0</v>
      </c>
      <c r="E3991">
        <f>'Stitching Log'!E3991</f>
        <v>0</v>
      </c>
      <c r="F3991">
        <f>'Stitching Log'!F3991</f>
        <v>0</v>
      </c>
    </row>
    <row r="3992" spans="1:6">
      <c r="A3992" s="6">
        <f>'Stitching Log'!A3992</f>
        <v>0</v>
      </c>
      <c r="B3992">
        <f>'Stitching Log'!B3992</f>
        <v>0</v>
      </c>
      <c r="C3992">
        <f>'Stitching Log'!C3992</f>
        <v>0</v>
      </c>
      <c r="D3992">
        <f>'Stitching Log'!D3992</f>
        <v>0</v>
      </c>
      <c r="E3992">
        <f>'Stitching Log'!E3992</f>
        <v>0</v>
      </c>
      <c r="F3992">
        <f>'Stitching Log'!F3992</f>
        <v>0</v>
      </c>
    </row>
    <row r="3993" spans="1:6">
      <c r="A3993" s="6">
        <f>'Stitching Log'!A3993</f>
        <v>0</v>
      </c>
      <c r="B3993">
        <f>'Stitching Log'!B3993</f>
        <v>0</v>
      </c>
      <c r="C3993">
        <f>'Stitching Log'!C3993</f>
        <v>0</v>
      </c>
      <c r="D3993">
        <f>'Stitching Log'!D3993</f>
        <v>0</v>
      </c>
      <c r="E3993">
        <f>'Stitching Log'!E3993</f>
        <v>0</v>
      </c>
      <c r="F3993">
        <f>'Stitching Log'!F3993</f>
        <v>0</v>
      </c>
    </row>
    <row r="3994" spans="1:6">
      <c r="A3994" s="6">
        <f>'Stitching Log'!A3994</f>
        <v>0</v>
      </c>
      <c r="B3994">
        <f>'Stitching Log'!B3994</f>
        <v>0</v>
      </c>
      <c r="C3994">
        <f>'Stitching Log'!C3994</f>
        <v>0</v>
      </c>
      <c r="D3994">
        <f>'Stitching Log'!D3994</f>
        <v>0</v>
      </c>
      <c r="E3994">
        <f>'Stitching Log'!E3994</f>
        <v>0</v>
      </c>
      <c r="F3994">
        <f>'Stitching Log'!F3994</f>
        <v>0</v>
      </c>
    </row>
    <row r="3995" spans="1:6">
      <c r="A3995" s="6">
        <f>'Stitching Log'!A3995</f>
        <v>0</v>
      </c>
      <c r="B3995">
        <f>'Stitching Log'!B3995</f>
        <v>0</v>
      </c>
      <c r="C3995">
        <f>'Stitching Log'!C3995</f>
        <v>0</v>
      </c>
      <c r="D3995">
        <f>'Stitching Log'!D3995</f>
        <v>0</v>
      </c>
      <c r="E3995">
        <f>'Stitching Log'!E3995</f>
        <v>0</v>
      </c>
      <c r="F3995">
        <f>'Stitching Log'!F3995</f>
        <v>0</v>
      </c>
    </row>
    <row r="3996" spans="1:6">
      <c r="A3996" s="6">
        <f>'Stitching Log'!A3996</f>
        <v>0</v>
      </c>
      <c r="B3996">
        <f>'Stitching Log'!B3996</f>
        <v>0</v>
      </c>
      <c r="C3996">
        <f>'Stitching Log'!C3996</f>
        <v>0</v>
      </c>
      <c r="D3996">
        <f>'Stitching Log'!D3996</f>
        <v>0</v>
      </c>
      <c r="E3996">
        <f>'Stitching Log'!E3996</f>
        <v>0</v>
      </c>
      <c r="F3996">
        <f>'Stitching Log'!F3996</f>
        <v>0</v>
      </c>
    </row>
    <row r="3997" spans="1:6">
      <c r="A3997" s="6">
        <f>'Stitching Log'!A3997</f>
        <v>0</v>
      </c>
      <c r="B3997">
        <f>'Stitching Log'!B3997</f>
        <v>0</v>
      </c>
      <c r="C3997">
        <f>'Stitching Log'!C3997</f>
        <v>0</v>
      </c>
      <c r="D3997">
        <f>'Stitching Log'!D3997</f>
        <v>0</v>
      </c>
      <c r="E3997">
        <f>'Stitching Log'!E3997</f>
        <v>0</v>
      </c>
      <c r="F3997">
        <f>'Stitching Log'!F3997</f>
        <v>0</v>
      </c>
    </row>
    <row r="3998" spans="1:6">
      <c r="A3998" s="6">
        <f>'Stitching Log'!A3998</f>
        <v>0</v>
      </c>
      <c r="B3998">
        <f>'Stitching Log'!B3998</f>
        <v>0</v>
      </c>
      <c r="C3998">
        <f>'Stitching Log'!C3998</f>
        <v>0</v>
      </c>
      <c r="D3998">
        <f>'Stitching Log'!D3998</f>
        <v>0</v>
      </c>
      <c r="E3998">
        <f>'Stitching Log'!E3998</f>
        <v>0</v>
      </c>
      <c r="F3998">
        <f>'Stitching Log'!F3998</f>
        <v>0</v>
      </c>
    </row>
    <row r="3999" spans="1:6">
      <c r="A3999" s="6">
        <f>'Stitching Log'!A3999</f>
        <v>0</v>
      </c>
      <c r="B3999">
        <f>'Stitching Log'!B3999</f>
        <v>0</v>
      </c>
      <c r="C3999">
        <f>'Stitching Log'!C3999</f>
        <v>0</v>
      </c>
      <c r="D3999">
        <f>'Stitching Log'!D3999</f>
        <v>0</v>
      </c>
      <c r="E3999">
        <f>'Stitching Log'!E3999</f>
        <v>0</v>
      </c>
      <c r="F3999">
        <f>'Stitching Log'!F3999</f>
        <v>0</v>
      </c>
    </row>
    <row r="4000" spans="1:6">
      <c r="A4000" s="6">
        <f>'Stitching Log'!A4000</f>
        <v>0</v>
      </c>
      <c r="B4000">
        <f>'Stitching Log'!B4000</f>
        <v>0</v>
      </c>
      <c r="C4000">
        <f>'Stitching Log'!C4000</f>
        <v>0</v>
      </c>
      <c r="D4000">
        <f>'Stitching Log'!D4000</f>
        <v>0</v>
      </c>
      <c r="E4000">
        <f>'Stitching Log'!E4000</f>
        <v>0</v>
      </c>
      <c r="F4000">
        <f>'Stitching Log'!F4000</f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81DBD-7B5F-4E60-A3C6-2B51412D8035}">
  <sheetPr>
    <tabColor theme="4"/>
    <pageSetUpPr autoPageBreaks="0"/>
  </sheetPr>
  <dimension ref="A1:AF917"/>
  <sheetViews>
    <sheetView workbookViewId="0">
      <pane ySplit="1" topLeftCell="A2" activePane="bottomLeft" state="frozen"/>
      <selection activeCell="K1" sqref="K1"/>
      <selection pane="bottomLeft"/>
    </sheetView>
  </sheetViews>
  <sheetFormatPr defaultColWidth="9" defaultRowHeight="15" customHeight="1"/>
  <cols>
    <col min="1" max="1" width="29.140625" bestFit="1" customWidth="1"/>
    <col min="2" max="2" width="27" bestFit="1" customWidth="1"/>
    <col min="3" max="3" width="33.140625" bestFit="1" customWidth="1"/>
    <col min="4" max="4" width="26.85546875" style="14" bestFit="1" customWidth="1"/>
    <col min="5" max="5" width="11.42578125" style="14" customWidth="1"/>
    <col min="6" max="7" width="10.140625" style="14" customWidth="1"/>
    <col min="8" max="8" width="12.7109375" style="14" customWidth="1"/>
    <col min="9" max="9" width="13.28515625" style="14" customWidth="1"/>
    <col min="10" max="10" width="41.28515625" bestFit="1" customWidth="1"/>
    <col min="11" max="11" width="30.28515625" style="14" bestFit="1" customWidth="1"/>
    <col min="12" max="12" width="10.85546875" style="14" customWidth="1"/>
    <col min="13" max="13" width="9" style="14" customWidth="1"/>
    <col min="14" max="14" width="8.140625" style="14" customWidth="1"/>
    <col min="15" max="15" width="8.7109375" style="14" customWidth="1"/>
    <col min="16" max="16" width="11.42578125" customWidth="1"/>
    <col min="17" max="17" width="8.7109375" bestFit="1" customWidth="1"/>
    <col min="18" max="18" width="11.28515625" customWidth="1"/>
    <col min="19" max="19" width="10.85546875" customWidth="1"/>
    <col min="20" max="20" width="9.85546875" bestFit="1" customWidth="1"/>
    <col min="21" max="21" width="6.28515625" style="14" bestFit="1" customWidth="1"/>
    <col min="22" max="22" width="23.140625" bestFit="1" customWidth="1"/>
    <col min="23" max="24" width="23.140625" customWidth="1"/>
    <col min="25" max="32" width="13.42578125" customWidth="1"/>
    <col min="33" max="262" width="14.7109375" customWidth="1"/>
  </cols>
  <sheetData>
    <row r="1" spans="1:32" ht="31.5" customHeight="1">
      <c r="A1" s="61" t="s">
        <v>58</v>
      </c>
      <c r="B1" s="61" t="s">
        <v>71</v>
      </c>
      <c r="C1" s="61" t="s">
        <v>45</v>
      </c>
      <c r="D1" s="61" t="s">
        <v>46</v>
      </c>
      <c r="E1" s="61" t="s">
        <v>50</v>
      </c>
      <c r="F1" s="61" t="s">
        <v>51</v>
      </c>
      <c r="G1" s="61" t="s">
        <v>72</v>
      </c>
      <c r="H1" s="23" t="s">
        <v>74</v>
      </c>
      <c r="I1" s="23" t="s">
        <v>75</v>
      </c>
      <c r="J1" s="23" t="s">
        <v>76</v>
      </c>
      <c r="K1" s="23" t="s">
        <v>77</v>
      </c>
      <c r="L1" s="23" t="s">
        <v>73</v>
      </c>
      <c r="M1" s="23" t="s">
        <v>143</v>
      </c>
      <c r="N1" s="23" t="s">
        <v>78</v>
      </c>
      <c r="O1" s="23" t="s">
        <v>79</v>
      </c>
      <c r="P1" s="23" t="s">
        <v>80</v>
      </c>
      <c r="Q1" s="61" t="s">
        <v>81</v>
      </c>
      <c r="R1" s="61" t="s">
        <v>82</v>
      </c>
      <c r="S1" s="23" t="s">
        <v>83</v>
      </c>
      <c r="T1" s="23" t="s">
        <v>48</v>
      </c>
      <c r="U1" s="61" t="s">
        <v>47</v>
      </c>
      <c r="V1" s="61" t="s">
        <v>49</v>
      </c>
      <c r="W1" s="61" t="s">
        <v>170</v>
      </c>
      <c r="X1" s="61" t="s">
        <v>84</v>
      </c>
      <c r="Y1" s="24"/>
      <c r="Z1" s="24"/>
      <c r="AA1" s="24"/>
      <c r="AB1" s="24"/>
      <c r="AC1" s="24"/>
      <c r="AD1" s="24"/>
      <c r="AE1" s="24"/>
      <c r="AF1" s="24"/>
    </row>
    <row r="2" spans="1:32">
      <c r="A2" s="10"/>
      <c r="B2" s="10"/>
      <c r="C2" s="10"/>
      <c r="D2" s="63"/>
      <c r="E2" s="63"/>
      <c r="F2" s="63"/>
      <c r="G2" s="63"/>
      <c r="H2" s="63"/>
      <c r="I2" s="63"/>
      <c r="J2" s="10"/>
      <c r="K2" s="63"/>
      <c r="L2" s="63"/>
      <c r="M2" s="63"/>
      <c r="N2" s="63"/>
      <c r="O2" s="63"/>
      <c r="P2" s="63"/>
      <c r="Q2" s="10"/>
      <c r="R2" s="10"/>
      <c r="S2" s="10"/>
      <c r="T2" s="10"/>
      <c r="U2" s="63"/>
      <c r="V2" s="10"/>
      <c r="W2" s="10"/>
      <c r="X2" s="63"/>
      <c r="Y2" s="1"/>
      <c r="Z2" s="1"/>
      <c r="AA2" s="1"/>
      <c r="AB2" s="1"/>
      <c r="AC2" s="1"/>
      <c r="AD2" s="1"/>
      <c r="AE2" s="1"/>
      <c r="AF2" s="1"/>
    </row>
    <row r="3" spans="1:32">
      <c r="A3" s="10"/>
      <c r="B3" s="10"/>
      <c r="C3" s="10"/>
      <c r="D3" s="63"/>
      <c r="E3" s="63"/>
      <c r="F3" s="63"/>
      <c r="G3" s="63"/>
      <c r="H3" s="63"/>
      <c r="I3" s="63"/>
      <c r="J3" s="10"/>
      <c r="K3" s="65"/>
      <c r="L3" s="63"/>
      <c r="M3" s="63"/>
      <c r="N3" s="63"/>
      <c r="O3" s="63"/>
      <c r="P3" s="63"/>
      <c r="Q3" s="10"/>
      <c r="R3" s="10"/>
      <c r="S3" s="10"/>
      <c r="T3" s="10"/>
      <c r="U3" s="63"/>
      <c r="V3" s="10"/>
      <c r="W3" s="10"/>
      <c r="X3" s="65"/>
      <c r="Y3" s="1"/>
      <c r="Z3" s="1"/>
      <c r="AA3" s="1"/>
      <c r="AB3" s="1"/>
      <c r="AC3" s="1"/>
      <c r="AD3" s="1"/>
      <c r="AE3" s="1"/>
      <c r="AF3" s="1"/>
    </row>
    <row r="4" spans="1:32">
      <c r="A4" s="10"/>
      <c r="B4" s="10"/>
      <c r="C4" s="10"/>
      <c r="D4" s="63"/>
      <c r="E4" s="63"/>
      <c r="F4" s="63"/>
      <c r="G4" s="63"/>
      <c r="H4" s="63"/>
      <c r="I4" s="63"/>
      <c r="J4" s="10"/>
      <c r="K4" s="65"/>
      <c r="L4" s="63"/>
      <c r="M4" s="63"/>
      <c r="N4" s="63"/>
      <c r="O4" s="63"/>
      <c r="P4" s="63"/>
      <c r="Q4" s="10"/>
      <c r="R4" s="10"/>
      <c r="S4" s="10"/>
      <c r="T4" s="10"/>
      <c r="U4" s="63"/>
      <c r="V4" s="10"/>
      <c r="W4" s="10"/>
      <c r="X4" s="65"/>
      <c r="Y4" s="1"/>
      <c r="Z4" s="1"/>
      <c r="AA4" s="1"/>
      <c r="AB4" s="1"/>
      <c r="AC4" s="1"/>
      <c r="AD4" s="1"/>
      <c r="AE4" s="1"/>
      <c r="AF4" s="1"/>
    </row>
    <row r="5" spans="1:32">
      <c r="A5" s="10"/>
      <c r="B5" s="10"/>
      <c r="C5" s="10"/>
      <c r="D5" s="63"/>
      <c r="E5" s="63"/>
      <c r="F5" s="63"/>
      <c r="G5" s="63"/>
      <c r="H5" s="63"/>
      <c r="I5" s="63"/>
      <c r="J5" s="10"/>
      <c r="K5" s="65"/>
      <c r="L5" s="63"/>
      <c r="M5" s="63"/>
      <c r="N5" s="63"/>
      <c r="O5" s="63"/>
      <c r="P5" s="63"/>
      <c r="Q5" s="10"/>
      <c r="R5" s="10"/>
      <c r="S5" s="10"/>
      <c r="T5" s="10"/>
      <c r="U5" s="63"/>
      <c r="V5" s="10"/>
      <c r="W5" s="10"/>
      <c r="X5" s="65"/>
      <c r="Y5" s="1"/>
      <c r="Z5" s="1"/>
      <c r="AA5" s="1"/>
      <c r="AB5" s="1"/>
      <c r="AC5" s="1"/>
      <c r="AD5" s="1"/>
      <c r="AE5" s="1"/>
      <c r="AF5" s="1"/>
    </row>
    <row r="6" spans="1:32">
      <c r="A6" s="10"/>
      <c r="B6" s="10"/>
      <c r="C6" s="10"/>
      <c r="D6" s="63"/>
      <c r="E6" s="63"/>
      <c r="F6" s="63"/>
      <c r="G6" s="63"/>
      <c r="H6" s="63"/>
      <c r="I6" s="63"/>
      <c r="J6" s="10"/>
      <c r="K6" s="65"/>
      <c r="L6" s="63"/>
      <c r="M6" s="63"/>
      <c r="N6" s="63"/>
      <c r="O6" s="63"/>
      <c r="P6" s="63"/>
      <c r="Q6" s="10"/>
      <c r="R6" s="10"/>
      <c r="S6" s="10"/>
      <c r="T6" s="10"/>
      <c r="U6" s="63"/>
      <c r="V6" s="10"/>
      <c r="W6" s="10"/>
      <c r="X6" s="65"/>
      <c r="Y6" s="1"/>
      <c r="Z6" s="1"/>
      <c r="AA6" s="1"/>
      <c r="AB6" s="1"/>
      <c r="AC6" s="1"/>
      <c r="AD6" s="1"/>
      <c r="AE6" s="1"/>
      <c r="AF6" s="1"/>
    </row>
    <row r="7" spans="1:32">
      <c r="A7" s="10"/>
      <c r="B7" s="10"/>
      <c r="C7" s="10"/>
      <c r="D7" s="63"/>
      <c r="E7" s="63"/>
      <c r="F7" s="63"/>
      <c r="G7" s="63"/>
      <c r="H7" s="63"/>
      <c r="I7" s="63"/>
      <c r="J7" s="10"/>
      <c r="K7" s="65"/>
      <c r="L7" s="63"/>
      <c r="M7" s="63"/>
      <c r="N7" s="63"/>
      <c r="O7" s="63"/>
      <c r="P7" s="63"/>
      <c r="Q7" s="10"/>
      <c r="R7" s="10"/>
      <c r="S7" s="10"/>
      <c r="T7" s="10"/>
      <c r="U7" s="63"/>
      <c r="V7" s="10"/>
      <c r="W7" s="10"/>
      <c r="X7" s="65"/>
      <c r="Y7" s="1"/>
      <c r="Z7" s="1"/>
      <c r="AA7" s="1"/>
      <c r="AB7" s="1"/>
      <c r="AC7" s="1"/>
      <c r="AD7" s="1"/>
      <c r="AE7" s="1"/>
      <c r="AF7" s="1"/>
    </row>
    <row r="8" spans="1:32">
      <c r="A8" s="10"/>
      <c r="B8" s="10"/>
      <c r="C8" s="10"/>
      <c r="D8" s="63"/>
      <c r="E8" s="63"/>
      <c r="F8" s="63"/>
      <c r="G8" s="63"/>
      <c r="H8" s="63"/>
      <c r="I8" s="63"/>
      <c r="J8" s="10"/>
      <c r="K8" s="65"/>
      <c r="L8" s="63"/>
      <c r="M8" s="63"/>
      <c r="N8" s="63"/>
      <c r="O8" s="63"/>
      <c r="P8" s="63"/>
      <c r="Q8" s="10"/>
      <c r="R8" s="10"/>
      <c r="S8" s="10"/>
      <c r="T8" s="10"/>
      <c r="U8" s="63"/>
      <c r="V8" s="10"/>
      <c r="W8" s="10"/>
      <c r="X8" s="65"/>
      <c r="Y8" s="1"/>
      <c r="Z8" s="1"/>
      <c r="AA8" s="1"/>
      <c r="AB8" s="1"/>
      <c r="AC8" s="1"/>
      <c r="AD8" s="1"/>
      <c r="AE8" s="1"/>
      <c r="AF8" s="1"/>
    </row>
    <row r="9" spans="1:32">
      <c r="A9" s="10"/>
      <c r="B9" s="10"/>
      <c r="C9" s="10"/>
      <c r="D9" s="63"/>
      <c r="E9" s="63"/>
      <c r="F9" s="63"/>
      <c r="G9" s="63"/>
      <c r="H9" s="63"/>
      <c r="I9" s="63"/>
      <c r="J9" s="10"/>
      <c r="K9" s="65"/>
      <c r="L9" s="63"/>
      <c r="M9" s="63"/>
      <c r="N9" s="63"/>
      <c r="O9" s="63"/>
      <c r="P9" s="63"/>
      <c r="Q9" s="10"/>
      <c r="R9" s="10"/>
      <c r="S9" s="10"/>
      <c r="T9" s="10"/>
      <c r="U9" s="63"/>
      <c r="V9" s="10"/>
      <c r="W9" s="10"/>
      <c r="X9" s="65"/>
      <c r="Y9" s="1"/>
      <c r="Z9" s="1"/>
      <c r="AA9" s="1"/>
      <c r="AB9" s="1"/>
      <c r="AC9" s="1"/>
      <c r="AD9" s="1"/>
      <c r="AE9" s="1"/>
      <c r="AF9" s="1"/>
    </row>
    <row r="10" spans="1:32">
      <c r="A10" s="10"/>
      <c r="B10" s="10"/>
      <c r="C10" s="10"/>
      <c r="D10" s="63"/>
      <c r="E10" s="63"/>
      <c r="F10" s="63"/>
      <c r="G10" s="63"/>
      <c r="H10" s="63"/>
      <c r="I10" s="63"/>
      <c r="J10" s="10"/>
      <c r="K10" s="65"/>
      <c r="L10" s="63"/>
      <c r="M10" s="63"/>
      <c r="N10" s="63"/>
      <c r="O10" s="63"/>
      <c r="P10" s="63"/>
      <c r="Q10" s="10"/>
      <c r="R10" s="10"/>
      <c r="S10" s="10"/>
      <c r="T10" s="10"/>
      <c r="U10" s="63"/>
      <c r="V10" s="10"/>
      <c r="W10" s="10"/>
      <c r="X10" s="65"/>
      <c r="Y10" s="1"/>
      <c r="Z10" s="1"/>
      <c r="AA10" s="1"/>
      <c r="AB10" s="1"/>
      <c r="AC10" s="1"/>
      <c r="AD10" s="1"/>
      <c r="AE10" s="1"/>
      <c r="AF10" s="1"/>
    </row>
    <row r="11" spans="1:32">
      <c r="A11" s="10"/>
      <c r="B11" s="10"/>
      <c r="C11" s="10"/>
      <c r="D11" s="63"/>
      <c r="E11" s="63"/>
      <c r="F11" s="63"/>
      <c r="G11" s="63"/>
      <c r="H11" s="63"/>
      <c r="I11" s="63"/>
      <c r="J11" s="10"/>
      <c r="K11" s="65"/>
      <c r="L11" s="63"/>
      <c r="M11" s="63"/>
      <c r="N11" s="63"/>
      <c r="O11" s="63"/>
      <c r="P11" s="63"/>
      <c r="Q11" s="10"/>
      <c r="R11" s="10"/>
      <c r="S11" s="10"/>
      <c r="T11" s="10"/>
      <c r="U11" s="63"/>
      <c r="V11" s="10"/>
      <c r="W11" s="10"/>
      <c r="X11" s="65"/>
      <c r="Y11" s="1"/>
      <c r="Z11" s="1"/>
      <c r="AA11" s="1"/>
      <c r="AB11" s="1"/>
      <c r="AC11" s="1"/>
      <c r="AD11" s="1"/>
      <c r="AE11" s="1"/>
      <c r="AF11" s="1"/>
    </row>
    <row r="12" spans="1:32">
      <c r="A12" s="10"/>
      <c r="B12" s="10"/>
      <c r="C12" s="10"/>
      <c r="D12" s="63"/>
      <c r="E12" s="63"/>
      <c r="F12" s="63"/>
      <c r="G12" s="63"/>
      <c r="H12" s="63"/>
      <c r="I12" s="63"/>
      <c r="J12" s="10"/>
      <c r="K12" s="65"/>
      <c r="L12" s="63"/>
      <c r="M12" s="63"/>
      <c r="N12" s="63"/>
      <c r="O12" s="63"/>
      <c r="P12" s="63"/>
      <c r="Q12" s="10"/>
      <c r="R12" s="10"/>
      <c r="S12" s="10"/>
      <c r="T12" s="10"/>
      <c r="U12" s="63"/>
      <c r="V12" s="10"/>
      <c r="W12" s="10"/>
      <c r="X12" s="65"/>
      <c r="Y12" s="1"/>
      <c r="Z12" s="1"/>
      <c r="AA12" s="1"/>
      <c r="AB12" s="1"/>
      <c r="AC12" s="1"/>
      <c r="AD12" s="1"/>
      <c r="AE12" s="1"/>
      <c r="AF12" s="1"/>
    </row>
    <row r="13" spans="1:32">
      <c r="A13" s="10"/>
      <c r="B13" s="10"/>
      <c r="C13" s="10"/>
      <c r="D13" s="63"/>
      <c r="E13" s="63"/>
      <c r="F13" s="63"/>
      <c r="G13" s="63"/>
      <c r="H13" s="63"/>
      <c r="I13" s="63"/>
      <c r="J13" s="10"/>
      <c r="K13" s="65"/>
      <c r="L13" s="63"/>
      <c r="M13" s="63"/>
      <c r="N13" s="63"/>
      <c r="O13" s="63"/>
      <c r="P13" s="63"/>
      <c r="Q13" s="10"/>
      <c r="R13" s="10"/>
      <c r="S13" s="10"/>
      <c r="T13" s="10"/>
      <c r="U13" s="63"/>
      <c r="V13" s="10"/>
      <c r="W13" s="10"/>
      <c r="X13" s="65"/>
      <c r="Y13" s="1"/>
      <c r="Z13" s="1"/>
      <c r="AA13" s="1"/>
      <c r="AB13" s="1"/>
      <c r="AC13" s="1"/>
      <c r="AD13" s="1"/>
      <c r="AE13" s="1"/>
      <c r="AF13" s="1"/>
    </row>
    <row r="14" spans="1:32">
      <c r="A14" s="10"/>
      <c r="B14" s="10"/>
      <c r="C14" s="10"/>
      <c r="D14" s="63"/>
      <c r="E14" s="63"/>
      <c r="F14" s="63"/>
      <c r="G14" s="63"/>
      <c r="H14" s="63"/>
      <c r="I14" s="63"/>
      <c r="J14" s="10"/>
      <c r="K14" s="65"/>
      <c r="L14" s="63"/>
      <c r="M14" s="63"/>
      <c r="N14" s="63"/>
      <c r="O14" s="63"/>
      <c r="P14" s="63"/>
      <c r="Q14" s="10"/>
      <c r="R14" s="10"/>
      <c r="S14" s="10"/>
      <c r="T14" s="10"/>
      <c r="U14" s="63"/>
      <c r="V14" s="10"/>
      <c r="W14" s="10"/>
      <c r="X14" s="65"/>
      <c r="Y14" s="1"/>
      <c r="Z14" s="1"/>
      <c r="AA14" s="1"/>
      <c r="AB14" s="1"/>
      <c r="AC14" s="1"/>
      <c r="AD14" s="1"/>
      <c r="AE14" s="1"/>
      <c r="AF14" s="1"/>
    </row>
    <row r="15" spans="1:32">
      <c r="A15" s="10"/>
      <c r="B15" s="10"/>
      <c r="C15" s="10"/>
      <c r="D15" s="63"/>
      <c r="E15" s="63"/>
      <c r="F15" s="63"/>
      <c r="G15" s="63"/>
      <c r="H15" s="63"/>
      <c r="I15" s="63"/>
      <c r="J15" s="10"/>
      <c r="K15" s="65"/>
      <c r="L15" s="63"/>
      <c r="M15" s="63"/>
      <c r="N15" s="63"/>
      <c r="O15" s="63"/>
      <c r="P15" s="63"/>
      <c r="Q15" s="10"/>
      <c r="R15" s="10"/>
      <c r="S15" s="10"/>
      <c r="T15" s="10"/>
      <c r="U15" s="63"/>
      <c r="V15" s="10"/>
      <c r="W15" s="10"/>
      <c r="X15" s="65"/>
      <c r="Y15" s="1"/>
      <c r="Z15" s="1"/>
      <c r="AA15" s="1"/>
      <c r="AB15" s="1"/>
      <c r="AC15" s="1"/>
      <c r="AD15" s="1"/>
      <c r="AE15" s="1"/>
      <c r="AF15" s="1"/>
    </row>
    <row r="16" spans="1:32">
      <c r="A16" s="10"/>
      <c r="B16" s="10"/>
      <c r="C16" s="10"/>
      <c r="D16" s="63"/>
      <c r="E16" s="63"/>
      <c r="F16" s="63"/>
      <c r="G16" s="63"/>
      <c r="H16" s="63"/>
      <c r="I16" s="63"/>
      <c r="J16" s="10"/>
      <c r="K16" s="65"/>
      <c r="L16" s="63"/>
      <c r="M16" s="63"/>
      <c r="N16" s="63"/>
      <c r="O16" s="63"/>
      <c r="P16" s="63"/>
      <c r="Q16" s="10"/>
      <c r="R16" s="10"/>
      <c r="S16" s="10"/>
      <c r="T16" s="10"/>
      <c r="U16" s="63"/>
      <c r="V16" s="10"/>
      <c r="W16" s="10"/>
      <c r="X16" s="65"/>
      <c r="Y16" s="1"/>
      <c r="Z16" s="1"/>
      <c r="AA16" s="1"/>
      <c r="AB16" s="1"/>
      <c r="AC16" s="1"/>
      <c r="AD16" s="1"/>
      <c r="AE16" s="1"/>
      <c r="AF16" s="1"/>
    </row>
    <row r="17" spans="1:24">
      <c r="A17" s="10"/>
      <c r="B17" s="10"/>
      <c r="C17" s="10"/>
      <c r="D17" s="63"/>
      <c r="E17" s="63"/>
      <c r="F17" s="63"/>
      <c r="G17" s="63"/>
      <c r="H17" s="63"/>
      <c r="I17" s="63"/>
      <c r="J17" s="10"/>
      <c r="K17" s="65"/>
      <c r="L17" s="63"/>
      <c r="M17" s="63"/>
      <c r="N17" s="63"/>
      <c r="O17" s="63"/>
      <c r="P17" s="63"/>
      <c r="Q17" s="10"/>
      <c r="R17" s="10"/>
      <c r="S17" s="10"/>
      <c r="T17" s="10"/>
      <c r="U17" s="63"/>
      <c r="V17" s="10"/>
      <c r="W17" s="10"/>
      <c r="X17" s="65"/>
    </row>
    <row r="18" spans="1:24">
      <c r="A18" s="10"/>
      <c r="B18" s="10"/>
      <c r="C18" s="10"/>
      <c r="D18" s="63"/>
      <c r="E18" s="63"/>
      <c r="F18" s="63"/>
      <c r="G18" s="63"/>
      <c r="H18" s="63"/>
      <c r="I18" s="63"/>
      <c r="J18" s="10"/>
      <c r="K18" s="65"/>
      <c r="L18" s="63"/>
      <c r="M18" s="63"/>
      <c r="N18" s="63"/>
      <c r="O18" s="63"/>
      <c r="P18" s="63"/>
      <c r="Q18" s="10"/>
      <c r="R18" s="10"/>
      <c r="S18" s="10"/>
      <c r="T18" s="10"/>
      <c r="U18" s="63"/>
      <c r="V18" s="10"/>
      <c r="W18" s="10"/>
      <c r="X18" s="65"/>
    </row>
    <row r="19" spans="1:24">
      <c r="A19" s="10"/>
      <c r="B19" s="10"/>
      <c r="C19" s="10"/>
      <c r="D19" s="63"/>
      <c r="E19" s="63"/>
      <c r="F19" s="63"/>
      <c r="G19" s="63"/>
      <c r="H19" s="63"/>
      <c r="I19" s="63"/>
      <c r="J19" s="10"/>
      <c r="K19" s="65"/>
      <c r="L19" s="63"/>
      <c r="M19" s="63"/>
      <c r="N19" s="63"/>
      <c r="O19" s="63"/>
      <c r="P19" s="63"/>
      <c r="Q19" s="10"/>
      <c r="R19" s="10"/>
      <c r="S19" s="10"/>
      <c r="T19" s="10"/>
      <c r="U19" s="63"/>
      <c r="V19" s="10"/>
      <c r="W19" s="10"/>
      <c r="X19" s="65"/>
    </row>
    <row r="20" spans="1:24">
      <c r="A20" s="10"/>
      <c r="B20" s="10"/>
      <c r="C20" s="10"/>
      <c r="D20" s="63"/>
      <c r="E20" s="63"/>
      <c r="F20" s="63"/>
      <c r="G20" s="63"/>
      <c r="H20" s="63"/>
      <c r="I20" s="63"/>
      <c r="J20" s="10"/>
      <c r="K20" s="65"/>
      <c r="L20" s="63"/>
      <c r="M20" s="63"/>
      <c r="N20" s="63"/>
      <c r="O20" s="63"/>
      <c r="P20" s="63"/>
      <c r="Q20" s="10"/>
      <c r="R20" s="10"/>
      <c r="S20" s="10"/>
      <c r="T20" s="10"/>
      <c r="U20" s="63"/>
      <c r="V20" s="10"/>
      <c r="W20" s="10"/>
      <c r="X20" s="65"/>
    </row>
    <row r="21" spans="1:24">
      <c r="A21" s="10"/>
      <c r="B21" s="10"/>
      <c r="C21" s="10"/>
      <c r="D21" s="63"/>
      <c r="E21" s="63"/>
      <c r="F21" s="63"/>
      <c r="G21" s="63"/>
      <c r="H21" s="63"/>
      <c r="I21" s="63"/>
      <c r="J21" s="10"/>
      <c r="K21" s="65"/>
      <c r="L21" s="63"/>
      <c r="M21" s="63"/>
      <c r="N21" s="63"/>
      <c r="O21" s="63"/>
      <c r="P21" s="63"/>
      <c r="Q21" s="10"/>
      <c r="R21" s="10"/>
      <c r="S21" s="10"/>
      <c r="T21" s="10"/>
      <c r="U21" s="63"/>
      <c r="V21" s="10"/>
      <c r="W21" s="10"/>
      <c r="X21" s="65"/>
    </row>
    <row r="22" spans="1:24">
      <c r="A22" s="10"/>
      <c r="B22" s="10"/>
      <c r="C22" s="10"/>
      <c r="D22" s="63"/>
      <c r="E22" s="63"/>
      <c r="F22" s="63"/>
      <c r="G22" s="63"/>
      <c r="H22" s="63"/>
      <c r="I22" s="63"/>
      <c r="J22" s="10"/>
      <c r="K22" s="65"/>
      <c r="L22" s="63"/>
      <c r="M22" s="63"/>
      <c r="N22" s="63"/>
      <c r="O22" s="63"/>
      <c r="P22" s="63"/>
      <c r="Q22" s="10"/>
      <c r="R22" s="10"/>
      <c r="S22" s="10"/>
      <c r="T22" s="10"/>
      <c r="U22" s="63"/>
      <c r="V22" s="10"/>
      <c r="W22" s="10"/>
      <c r="X22" s="65"/>
    </row>
    <row r="23" spans="1:24">
      <c r="A23" s="10"/>
      <c r="B23" s="10"/>
      <c r="C23" s="10"/>
      <c r="D23" s="63"/>
      <c r="G23" s="4"/>
      <c r="H23" s="63"/>
      <c r="I23" s="63"/>
      <c r="J23" s="10"/>
      <c r="K23" s="65"/>
      <c r="L23" s="63"/>
      <c r="M23" s="63"/>
      <c r="N23" s="63"/>
      <c r="O23" s="63"/>
      <c r="P23" s="63"/>
      <c r="Q23" s="1"/>
      <c r="R23" s="1"/>
      <c r="S23" s="1"/>
      <c r="T23" s="1"/>
      <c r="U23" s="63"/>
      <c r="V23" s="10"/>
      <c r="W23" s="10"/>
      <c r="X23" s="65"/>
    </row>
    <row r="24" spans="1:24">
      <c r="A24" s="10"/>
      <c r="B24" s="10"/>
      <c r="C24" s="10"/>
      <c r="D24" s="63"/>
      <c r="E24" s="63"/>
      <c r="F24" s="63"/>
      <c r="G24" s="4"/>
      <c r="H24" s="63"/>
      <c r="I24" s="63"/>
      <c r="J24" s="10"/>
      <c r="K24" s="65"/>
      <c r="L24" s="63"/>
      <c r="M24" s="63"/>
      <c r="N24" s="63"/>
      <c r="O24" s="63"/>
      <c r="P24" s="63"/>
      <c r="Q24" s="1"/>
      <c r="R24" s="1"/>
      <c r="S24" s="1"/>
      <c r="T24" s="1"/>
      <c r="U24" s="63"/>
      <c r="V24" s="10"/>
      <c r="W24" s="10"/>
      <c r="X24" s="65"/>
    </row>
    <row r="25" spans="1:24">
      <c r="A25" s="5"/>
      <c r="B25" s="5"/>
      <c r="C25" s="5"/>
      <c r="D25" s="63"/>
      <c r="E25" s="63"/>
      <c r="F25" s="63"/>
      <c r="G25" s="4"/>
      <c r="H25" s="63"/>
      <c r="I25" s="63"/>
      <c r="J25" s="5"/>
      <c r="K25" s="65"/>
      <c r="L25" s="63"/>
      <c r="M25" s="63"/>
      <c r="N25" s="63"/>
      <c r="O25" s="65"/>
      <c r="P25" s="63"/>
      <c r="Q25" s="1"/>
      <c r="R25" s="1"/>
      <c r="S25" s="1"/>
      <c r="T25" s="1"/>
      <c r="U25" s="63"/>
      <c r="V25" s="5"/>
      <c r="W25" s="10"/>
      <c r="X25" s="65"/>
    </row>
    <row r="26" spans="1:24">
      <c r="A26" s="10"/>
      <c r="B26" s="10"/>
      <c r="C26" s="10"/>
      <c r="D26" s="63"/>
      <c r="E26" s="63"/>
      <c r="F26" s="63"/>
      <c r="G26" s="4"/>
      <c r="H26" s="63"/>
      <c r="I26" s="63"/>
      <c r="J26" s="10"/>
      <c r="K26" s="65"/>
      <c r="L26" s="63"/>
      <c r="M26" s="63"/>
      <c r="N26" s="63"/>
      <c r="O26" s="63"/>
      <c r="P26" s="63"/>
      <c r="Q26" s="1"/>
      <c r="R26" s="1"/>
      <c r="S26" s="1"/>
      <c r="T26" s="1"/>
      <c r="U26" s="63"/>
      <c r="V26" s="10"/>
      <c r="W26" s="10"/>
      <c r="X26" s="65"/>
    </row>
    <row r="27" spans="1:24">
      <c r="A27" s="10"/>
      <c r="B27" s="10"/>
      <c r="C27" s="10"/>
      <c r="D27" s="63"/>
      <c r="E27" s="63"/>
      <c r="F27" s="63"/>
      <c r="G27" s="4"/>
      <c r="H27" s="63"/>
      <c r="I27" s="63"/>
      <c r="J27" s="10"/>
      <c r="K27" s="65"/>
      <c r="L27" s="63"/>
      <c r="M27" s="63"/>
      <c r="N27" s="63"/>
      <c r="O27" s="63"/>
      <c r="P27" s="63"/>
      <c r="Q27" s="1"/>
      <c r="R27" s="1"/>
      <c r="S27" s="1"/>
      <c r="T27" s="1"/>
      <c r="U27" s="63"/>
      <c r="V27" s="10"/>
      <c r="W27" s="10"/>
      <c r="X27" s="65"/>
    </row>
    <row r="28" spans="1:24">
      <c r="A28" s="10"/>
      <c r="B28" s="10"/>
      <c r="C28" s="1"/>
      <c r="D28" s="4"/>
      <c r="E28" s="63"/>
      <c r="F28" s="63"/>
      <c r="G28" s="4"/>
      <c r="H28" s="4"/>
      <c r="I28" s="4"/>
      <c r="J28" s="1"/>
      <c r="K28" s="65"/>
      <c r="L28" s="63"/>
      <c r="M28" s="63"/>
      <c r="N28" s="63"/>
      <c r="O28" s="63"/>
      <c r="P28" s="63"/>
      <c r="Q28" s="1"/>
      <c r="R28" s="1"/>
      <c r="S28" s="1"/>
      <c r="T28" s="1"/>
      <c r="U28" s="4"/>
      <c r="V28" s="1"/>
      <c r="W28" s="10"/>
      <c r="X28" s="65"/>
    </row>
    <row r="29" spans="1:24">
      <c r="A29" s="10"/>
      <c r="B29" s="10"/>
      <c r="C29" s="10"/>
      <c r="D29" s="65"/>
      <c r="E29" s="63"/>
      <c r="F29" s="63"/>
      <c r="G29" s="4"/>
      <c r="H29" s="63"/>
      <c r="I29" s="63"/>
      <c r="J29" s="66"/>
      <c r="K29" s="65"/>
      <c r="L29" s="63"/>
      <c r="M29" s="63"/>
      <c r="N29" s="63"/>
      <c r="O29" s="63"/>
      <c r="P29" s="63"/>
      <c r="Q29" s="1"/>
      <c r="R29" s="1"/>
      <c r="S29" s="1"/>
      <c r="T29" s="1"/>
      <c r="U29" s="63"/>
      <c r="V29" s="66"/>
      <c r="W29" s="10"/>
      <c r="X29" s="65"/>
    </row>
    <row r="30" spans="1:24">
      <c r="A30" s="10"/>
      <c r="B30" s="10"/>
      <c r="C30" s="10"/>
      <c r="D30" s="63"/>
      <c r="E30" s="63"/>
      <c r="F30" s="63"/>
      <c r="G30" s="4"/>
      <c r="H30" s="63"/>
      <c r="I30" s="63"/>
      <c r="J30" s="10"/>
      <c r="K30" s="65"/>
      <c r="L30" s="63"/>
      <c r="M30" s="63"/>
      <c r="N30" s="63"/>
      <c r="O30" s="63"/>
      <c r="P30" s="63"/>
      <c r="Q30" s="1"/>
      <c r="R30" s="1"/>
      <c r="S30" s="1"/>
      <c r="T30" s="1"/>
      <c r="U30" s="63"/>
      <c r="V30" s="10"/>
      <c r="W30" s="10"/>
      <c r="X30" s="65"/>
    </row>
    <row r="31" spans="1:24">
      <c r="A31" s="1"/>
      <c r="B31" s="1"/>
      <c r="C31" s="1"/>
      <c r="D31" s="4"/>
      <c r="E31" s="4"/>
      <c r="F31" s="4"/>
      <c r="G31" s="4"/>
      <c r="H31" s="4"/>
      <c r="I31" s="4"/>
      <c r="J31" s="1"/>
      <c r="K31" s="65"/>
      <c r="L31" s="63"/>
      <c r="M31" s="63"/>
      <c r="N31" s="63"/>
      <c r="O31" s="4"/>
      <c r="P31" s="63"/>
      <c r="Q31" s="1"/>
      <c r="R31" s="1"/>
      <c r="S31" s="1"/>
      <c r="T31" s="1"/>
      <c r="U31" s="4"/>
      <c r="V31" s="1"/>
      <c r="W31" s="10"/>
      <c r="X31" s="65"/>
    </row>
    <row r="32" spans="1:24">
      <c r="A32" s="10"/>
      <c r="B32" s="10"/>
      <c r="C32" s="10"/>
      <c r="D32" s="63"/>
      <c r="E32" s="63"/>
      <c r="F32" s="63"/>
      <c r="G32" s="63"/>
      <c r="H32" s="63"/>
      <c r="I32" s="63"/>
      <c r="J32" s="5"/>
      <c r="K32" s="65"/>
      <c r="L32" s="63"/>
      <c r="M32" s="63"/>
      <c r="N32" s="63"/>
      <c r="O32" s="63"/>
      <c r="P32" s="63"/>
      <c r="Q32" s="10"/>
      <c r="R32" s="10"/>
      <c r="S32" s="10"/>
      <c r="T32" s="1"/>
      <c r="U32" s="63"/>
      <c r="V32" s="5"/>
      <c r="W32" s="10"/>
      <c r="X32" s="65"/>
    </row>
    <row r="33" spans="1:24">
      <c r="A33" s="10"/>
      <c r="B33" s="10"/>
      <c r="C33" s="5"/>
      <c r="D33" s="65"/>
      <c r="E33" s="65"/>
      <c r="F33" s="65"/>
      <c r="G33" s="4"/>
      <c r="H33" s="4"/>
      <c r="I33" s="4"/>
      <c r="J33" s="1"/>
      <c r="K33" s="65"/>
      <c r="L33" s="63"/>
      <c r="M33" s="63"/>
      <c r="N33" s="63"/>
      <c r="O33" s="63"/>
      <c r="P33" s="63"/>
      <c r="Q33" s="1"/>
      <c r="R33" s="1"/>
      <c r="S33" s="1"/>
      <c r="T33" s="1"/>
      <c r="U33" s="4"/>
      <c r="V33" s="1"/>
      <c r="W33" s="10"/>
      <c r="X33" s="65"/>
    </row>
    <row r="34" spans="1:24">
      <c r="A34" s="1"/>
      <c r="B34" s="1"/>
      <c r="C34" s="1"/>
      <c r="D34" s="13"/>
      <c r="E34" s="4"/>
      <c r="F34" s="4"/>
      <c r="G34" s="4"/>
      <c r="H34" s="4"/>
      <c r="I34" s="4"/>
      <c r="J34" s="1"/>
      <c r="K34" s="65"/>
      <c r="L34" s="63"/>
      <c r="M34" s="63"/>
      <c r="N34" s="63"/>
      <c r="O34" s="4"/>
      <c r="P34" s="63"/>
      <c r="Q34" s="1"/>
      <c r="R34" s="1"/>
      <c r="S34" s="1"/>
      <c r="T34" s="1"/>
      <c r="U34" s="4"/>
      <c r="V34" s="1"/>
      <c r="W34" s="10"/>
      <c r="X34" s="65"/>
    </row>
    <row r="35" spans="1:24">
      <c r="A35" s="1"/>
      <c r="B35" s="1"/>
      <c r="C35" s="1"/>
      <c r="D35" s="13"/>
      <c r="E35" s="4"/>
      <c r="F35" s="4"/>
      <c r="G35" s="4"/>
      <c r="H35" s="4"/>
      <c r="I35" s="4"/>
      <c r="J35" s="1"/>
      <c r="K35" s="65"/>
      <c r="L35" s="63"/>
      <c r="M35" s="63"/>
      <c r="N35" s="63"/>
      <c r="O35" s="4"/>
      <c r="P35" s="63"/>
      <c r="Q35" s="1"/>
      <c r="R35" s="1"/>
      <c r="S35" s="1"/>
      <c r="T35" s="1"/>
      <c r="U35" s="4"/>
      <c r="V35" s="1"/>
      <c r="W35" s="10"/>
      <c r="X35" s="65"/>
    </row>
    <row r="36" spans="1:24">
      <c r="A36" s="1"/>
      <c r="B36" s="1"/>
      <c r="C36" s="1"/>
      <c r="D36" s="13"/>
      <c r="E36" s="4"/>
      <c r="F36" s="4"/>
      <c r="G36" s="4"/>
      <c r="H36" s="4"/>
      <c r="I36" s="4"/>
      <c r="J36" s="1"/>
      <c r="K36" s="65"/>
      <c r="L36" s="63"/>
      <c r="M36" s="63"/>
      <c r="N36" s="63"/>
      <c r="O36" s="4"/>
      <c r="P36" s="63"/>
      <c r="Q36" s="1"/>
      <c r="R36" s="1"/>
      <c r="S36" s="1"/>
      <c r="T36" s="1"/>
      <c r="U36" s="4"/>
      <c r="V36" s="1"/>
      <c r="W36" s="10"/>
      <c r="X36" s="65"/>
    </row>
    <row r="37" spans="1:24">
      <c r="A37" s="1"/>
      <c r="B37" s="1"/>
      <c r="C37" s="1"/>
      <c r="D37" s="13"/>
      <c r="E37" s="4"/>
      <c r="F37" s="4"/>
      <c r="G37" s="4"/>
      <c r="H37" s="4"/>
      <c r="I37" s="4"/>
      <c r="J37" s="1"/>
      <c r="K37" s="65"/>
      <c r="L37" s="63"/>
      <c r="M37" s="63"/>
      <c r="N37" s="63"/>
      <c r="O37" s="4"/>
      <c r="P37" s="63"/>
      <c r="Q37" s="1"/>
      <c r="R37" s="1"/>
      <c r="S37" s="1"/>
      <c r="T37" s="1"/>
      <c r="U37" s="4"/>
      <c r="V37" s="1"/>
      <c r="W37" s="10"/>
      <c r="X37" s="65"/>
    </row>
    <row r="38" spans="1:24">
      <c r="A38" s="1"/>
      <c r="B38" s="1"/>
      <c r="C38" s="1"/>
      <c r="D38" s="13"/>
      <c r="E38" s="4"/>
      <c r="F38" s="4"/>
      <c r="G38" s="4"/>
      <c r="H38" s="4"/>
      <c r="I38" s="4"/>
      <c r="J38" s="1"/>
      <c r="K38" s="65"/>
      <c r="L38" s="63"/>
      <c r="M38" s="63"/>
      <c r="N38" s="63"/>
      <c r="O38" s="4"/>
      <c r="P38" s="63"/>
      <c r="Q38" s="1"/>
      <c r="R38" s="1"/>
      <c r="S38" s="1"/>
      <c r="T38" s="1"/>
      <c r="U38" s="4"/>
      <c r="V38" s="1"/>
      <c r="W38" s="10"/>
      <c r="X38" s="65"/>
    </row>
    <row r="39" spans="1:24">
      <c r="A39" s="1"/>
      <c r="B39" s="1"/>
      <c r="C39" s="1"/>
      <c r="D39" s="13"/>
      <c r="E39" s="4"/>
      <c r="F39" s="4"/>
      <c r="G39" s="4"/>
      <c r="H39" s="4"/>
      <c r="I39" s="4"/>
      <c r="J39" s="1"/>
      <c r="K39" s="4"/>
      <c r="L39" s="63"/>
      <c r="M39" s="63"/>
      <c r="N39" s="63"/>
      <c r="O39" s="4"/>
      <c r="P39" s="63"/>
      <c r="Q39" s="1"/>
      <c r="R39" s="1"/>
      <c r="S39" s="1"/>
      <c r="T39" s="1"/>
      <c r="U39" s="4"/>
      <c r="V39" s="1"/>
      <c r="W39" s="10"/>
      <c r="X39" s="4"/>
    </row>
    <row r="40" spans="1:24">
      <c r="A40" s="10"/>
      <c r="B40" s="10"/>
      <c r="C40" s="5"/>
      <c r="E40" s="65"/>
      <c r="F40" s="65"/>
      <c r="G40" s="4"/>
      <c r="H40" s="4"/>
      <c r="I40" s="4"/>
      <c r="J40" s="1"/>
      <c r="K40" s="65"/>
      <c r="L40" s="63"/>
      <c r="M40" s="63"/>
      <c r="N40" s="63"/>
      <c r="O40" s="63"/>
      <c r="P40" s="63"/>
      <c r="Q40" s="1"/>
      <c r="R40" s="1"/>
      <c r="S40" s="1"/>
      <c r="T40" s="1"/>
      <c r="U40" s="4"/>
      <c r="V40" s="1"/>
      <c r="W40" s="10"/>
      <c r="X40" s="65"/>
    </row>
    <row r="41" spans="1:24">
      <c r="A41" s="1"/>
      <c r="B41" s="1"/>
      <c r="C41" s="1"/>
      <c r="D41" s="13"/>
      <c r="E41" s="4"/>
      <c r="F41" s="4"/>
      <c r="G41" s="4"/>
      <c r="H41" s="4"/>
      <c r="I41" s="4"/>
      <c r="J41" s="1"/>
      <c r="K41" s="65"/>
      <c r="L41" s="63"/>
      <c r="M41" s="63"/>
      <c r="N41" s="63"/>
      <c r="O41" s="4"/>
      <c r="P41" s="63"/>
      <c r="Q41" s="1"/>
      <c r="R41" s="1"/>
      <c r="S41" s="1"/>
      <c r="T41" s="1"/>
      <c r="U41" s="4"/>
      <c r="V41" s="1"/>
      <c r="W41" s="10"/>
      <c r="X41" s="65"/>
    </row>
    <row r="42" spans="1:24">
      <c r="A42" s="1"/>
      <c r="B42" s="1"/>
      <c r="C42" s="1"/>
      <c r="D42" s="13"/>
      <c r="E42" s="4"/>
      <c r="F42" s="4"/>
      <c r="G42" s="4"/>
      <c r="H42" s="4"/>
      <c r="I42" s="4"/>
      <c r="J42" s="1"/>
      <c r="K42" s="65"/>
      <c r="L42" s="63"/>
      <c r="M42" s="63"/>
      <c r="N42" s="63"/>
      <c r="O42" s="4"/>
      <c r="P42" s="63"/>
      <c r="Q42" s="1"/>
      <c r="R42" s="1"/>
      <c r="S42" s="1"/>
      <c r="T42" s="1"/>
      <c r="U42" s="4"/>
      <c r="V42" s="1"/>
      <c r="W42" s="10"/>
      <c r="X42" s="65"/>
    </row>
    <row r="43" spans="1:24">
      <c r="A43" s="10"/>
      <c r="B43" s="10"/>
      <c r="C43" s="10"/>
      <c r="D43" s="15"/>
      <c r="E43" s="63"/>
      <c r="F43" s="63"/>
      <c r="G43" s="63"/>
      <c r="H43" s="63"/>
      <c r="I43" s="63"/>
      <c r="J43" s="10"/>
      <c r="K43" s="65"/>
      <c r="L43" s="63"/>
      <c r="M43" s="63"/>
      <c r="N43" s="63"/>
      <c r="O43" s="63"/>
      <c r="P43" s="63"/>
      <c r="Q43" s="10"/>
      <c r="R43" s="10"/>
      <c r="S43" s="10"/>
      <c r="T43" s="1"/>
      <c r="U43" s="63"/>
      <c r="V43" s="10"/>
      <c r="W43" s="10"/>
      <c r="X43" s="65"/>
    </row>
    <row r="44" spans="1:24">
      <c r="A44" s="1"/>
      <c r="B44" s="1"/>
      <c r="C44" s="1"/>
      <c r="D44" s="13"/>
      <c r="E44" s="4"/>
      <c r="F44" s="4"/>
      <c r="G44" s="4"/>
      <c r="H44" s="4"/>
      <c r="I44" s="4"/>
      <c r="J44" s="1"/>
      <c r="K44" s="65"/>
      <c r="L44" s="63"/>
      <c r="M44" s="63"/>
      <c r="N44" s="63"/>
      <c r="O44" s="4"/>
      <c r="P44" s="63"/>
      <c r="Q44" s="1"/>
      <c r="R44" s="1"/>
      <c r="S44" s="1"/>
      <c r="T44" s="1"/>
      <c r="U44" s="4"/>
      <c r="V44" s="1"/>
      <c r="W44" s="10"/>
      <c r="X44" s="65"/>
    </row>
    <row r="45" spans="1:24">
      <c r="C45" s="1"/>
      <c r="D45" s="4"/>
      <c r="E45" s="4"/>
      <c r="F45" s="4"/>
      <c r="G45" s="4"/>
      <c r="H45" s="4"/>
      <c r="I45" s="4"/>
      <c r="J45" s="1"/>
      <c r="K45" s="4"/>
      <c r="L45" s="63"/>
      <c r="M45" s="63"/>
      <c r="N45" s="63"/>
      <c r="P45" s="63"/>
      <c r="Q45" s="1"/>
      <c r="R45" s="1"/>
      <c r="S45" s="1"/>
      <c r="T45" s="1"/>
      <c r="U45" s="4"/>
      <c r="V45" s="1"/>
      <c r="W45" s="10"/>
      <c r="X45" s="1"/>
    </row>
    <row r="46" spans="1:24">
      <c r="B46" s="11"/>
      <c r="C46" s="1"/>
      <c r="D46" s="4"/>
      <c r="E46" s="4"/>
      <c r="F46" s="4"/>
      <c r="G46" s="4"/>
      <c r="H46" s="4"/>
      <c r="I46" s="4"/>
      <c r="J46" s="1"/>
      <c r="K46" s="4"/>
      <c r="L46" s="63"/>
      <c r="M46" s="63"/>
      <c r="N46" s="63"/>
      <c r="O46" s="63"/>
      <c r="P46" s="11"/>
      <c r="Q46" s="1"/>
      <c r="R46" s="1"/>
      <c r="S46" s="1"/>
      <c r="T46" s="1"/>
      <c r="U46" s="4"/>
      <c r="V46" s="1"/>
      <c r="W46" s="10"/>
      <c r="X46" s="1"/>
    </row>
    <row r="47" spans="1:24">
      <c r="B47" s="11"/>
      <c r="C47" s="1"/>
      <c r="D47" s="13"/>
      <c r="E47" s="4"/>
      <c r="F47" s="4"/>
      <c r="G47" s="4"/>
      <c r="H47" s="4"/>
      <c r="I47" s="4"/>
      <c r="J47" s="1"/>
      <c r="K47" s="65"/>
      <c r="L47" s="63"/>
      <c r="M47" s="63"/>
      <c r="N47" s="63"/>
      <c r="O47" s="63"/>
      <c r="P47" s="11"/>
      <c r="Q47" s="1"/>
      <c r="R47" s="1"/>
      <c r="S47" s="1"/>
      <c r="T47" s="1"/>
      <c r="U47" s="4"/>
      <c r="V47" s="1"/>
      <c r="W47" s="10"/>
      <c r="X47" s="1"/>
    </row>
    <row r="48" spans="1:24">
      <c r="A48" s="11"/>
      <c r="B48" s="11"/>
      <c r="C48" s="1"/>
      <c r="D48" s="4"/>
      <c r="E48" s="4"/>
      <c r="F48" s="4"/>
      <c r="G48" s="4"/>
      <c r="H48" s="4"/>
      <c r="I48" s="4"/>
      <c r="J48" s="1"/>
      <c r="K48" s="4"/>
      <c r="L48" s="63"/>
      <c r="M48" s="63"/>
      <c r="N48" s="63"/>
      <c r="O48" s="63"/>
      <c r="P48" s="11"/>
      <c r="Q48" s="11"/>
      <c r="T48" s="1"/>
      <c r="U48"/>
      <c r="V48" s="11"/>
      <c r="W48" s="10"/>
      <c r="X48" s="15"/>
    </row>
    <row r="49" spans="1:24">
      <c r="A49" s="11"/>
      <c r="B49" s="11"/>
      <c r="C49" s="1"/>
      <c r="D49" s="4"/>
      <c r="E49" s="4"/>
      <c r="F49" s="4"/>
      <c r="G49" s="4"/>
      <c r="H49" s="4"/>
      <c r="I49" s="4"/>
      <c r="J49" s="1"/>
      <c r="K49" s="4"/>
      <c r="L49" s="63"/>
      <c r="M49" s="63"/>
      <c r="N49" s="63"/>
      <c r="O49" s="63"/>
      <c r="P49" s="11"/>
      <c r="Q49" s="1"/>
      <c r="R49" s="1"/>
      <c r="S49" s="1"/>
      <c r="T49" s="1"/>
      <c r="U49" s="4"/>
      <c r="V49" s="1"/>
      <c r="W49" s="10"/>
      <c r="X49" s="4"/>
    </row>
    <row r="50" spans="1:24">
      <c r="A50" s="11"/>
      <c r="B50" s="11"/>
      <c r="C50" s="11"/>
      <c r="D50" s="15"/>
      <c r="E50" s="15"/>
      <c r="F50" s="15"/>
      <c r="G50" s="15"/>
      <c r="H50" s="15"/>
      <c r="I50" s="15"/>
      <c r="J50" s="11"/>
      <c r="K50" s="15"/>
      <c r="L50" s="63"/>
      <c r="M50" s="63"/>
      <c r="N50" s="63"/>
      <c r="O50" s="63"/>
      <c r="P50" s="11"/>
      <c r="Q50" s="1"/>
      <c r="R50" s="1"/>
      <c r="S50" s="1"/>
      <c r="T50" s="1"/>
      <c r="U50" s="4"/>
      <c r="V50" s="1"/>
      <c r="W50" s="10"/>
      <c r="X50" s="1"/>
    </row>
    <row r="51" spans="1:24">
      <c r="B51" s="11"/>
      <c r="C51" s="1"/>
      <c r="D51" s="4"/>
      <c r="E51" s="4"/>
      <c r="F51" s="4"/>
      <c r="G51" s="4"/>
      <c r="H51" s="4"/>
      <c r="I51" s="4"/>
      <c r="J51" s="1"/>
      <c r="K51" s="4"/>
      <c r="L51" s="63"/>
      <c r="M51" s="63"/>
      <c r="N51" s="63"/>
      <c r="O51" s="63"/>
      <c r="P51" s="11"/>
      <c r="Q51" s="1"/>
      <c r="R51" s="1"/>
      <c r="S51" s="1"/>
      <c r="T51" s="1"/>
      <c r="U51" s="4"/>
      <c r="V51" s="1"/>
      <c r="W51" s="10"/>
      <c r="X51" s="4"/>
    </row>
    <row r="52" spans="1:24">
      <c r="A52" s="1"/>
      <c r="B52" s="1"/>
      <c r="C52" s="1"/>
      <c r="D52" s="13"/>
      <c r="E52" s="4"/>
      <c r="F52" s="4"/>
      <c r="G52" s="4"/>
      <c r="H52" s="4"/>
      <c r="I52" s="4"/>
      <c r="J52" s="1"/>
      <c r="K52" s="65"/>
      <c r="L52" s="63"/>
      <c r="M52" s="63"/>
      <c r="N52" s="63"/>
      <c r="O52" s="4"/>
      <c r="P52" s="63"/>
      <c r="Q52" s="1"/>
      <c r="R52" s="1"/>
      <c r="S52" s="1"/>
      <c r="T52" s="1"/>
      <c r="U52" s="4"/>
      <c r="V52" s="1"/>
      <c r="W52" s="10"/>
      <c r="X52" s="65"/>
    </row>
    <row r="53" spans="1:24">
      <c r="A53" s="1"/>
      <c r="B53" s="1"/>
      <c r="C53" s="1"/>
      <c r="D53" s="13"/>
      <c r="E53" s="4"/>
      <c r="F53" s="4"/>
      <c r="G53" s="4"/>
      <c r="H53" s="4"/>
      <c r="I53" s="4"/>
      <c r="J53" s="1"/>
      <c r="K53" s="65"/>
      <c r="L53" s="63"/>
      <c r="M53" s="63"/>
      <c r="N53" s="63"/>
      <c r="O53" s="4"/>
      <c r="P53" s="63"/>
      <c r="Q53" s="1"/>
      <c r="R53" s="1"/>
      <c r="S53" s="1"/>
      <c r="T53" s="1"/>
      <c r="U53" s="4"/>
      <c r="V53" s="1"/>
      <c r="W53" s="10"/>
      <c r="X53" s="65"/>
    </row>
    <row r="54" spans="1:24">
      <c r="A54" s="1"/>
      <c r="B54" s="1"/>
      <c r="C54" s="1"/>
      <c r="D54" s="13"/>
      <c r="E54" s="4"/>
      <c r="F54" s="4"/>
      <c r="G54" s="4"/>
      <c r="H54" s="4"/>
      <c r="I54" s="4"/>
      <c r="J54" s="1"/>
      <c r="K54" s="65"/>
      <c r="L54" s="63"/>
      <c r="M54" s="63"/>
      <c r="N54" s="63"/>
      <c r="O54" s="4"/>
      <c r="P54" s="63"/>
      <c r="Q54" s="1"/>
      <c r="R54" s="1"/>
      <c r="S54" s="1"/>
      <c r="T54" s="1"/>
      <c r="U54" s="4"/>
      <c r="V54" s="1"/>
      <c r="W54" s="10"/>
      <c r="X54" s="65"/>
    </row>
    <row r="55" spans="1:24">
      <c r="A55" s="1"/>
      <c r="B55" s="1"/>
      <c r="C55" s="1"/>
      <c r="D55" s="13"/>
      <c r="E55" s="4"/>
      <c r="F55" s="4"/>
      <c r="G55" s="4"/>
      <c r="H55" s="4"/>
      <c r="I55" s="4"/>
      <c r="J55" s="1"/>
      <c r="K55" s="65"/>
      <c r="L55" s="63"/>
      <c r="M55" s="63"/>
      <c r="N55" s="63"/>
      <c r="O55" s="4"/>
      <c r="P55" s="63"/>
      <c r="Q55" s="1"/>
      <c r="R55" s="1"/>
      <c r="S55" s="1"/>
      <c r="T55" s="1"/>
      <c r="U55" s="4"/>
      <c r="V55" s="1"/>
      <c r="W55" s="10"/>
      <c r="X55" s="65"/>
    </row>
    <row r="56" spans="1:24">
      <c r="A56" s="1"/>
      <c r="B56" s="1"/>
      <c r="C56" s="1"/>
      <c r="D56" s="13"/>
      <c r="E56" s="4"/>
      <c r="F56" s="4"/>
      <c r="G56" s="4"/>
      <c r="H56" s="4"/>
      <c r="I56" s="4"/>
      <c r="J56" s="1"/>
      <c r="K56" s="65"/>
      <c r="L56" s="63"/>
      <c r="M56" s="63"/>
      <c r="N56" s="63"/>
      <c r="O56" s="63"/>
      <c r="P56" s="1"/>
      <c r="Q56" s="1"/>
      <c r="R56" s="1"/>
      <c r="S56" s="1"/>
      <c r="T56" s="1"/>
      <c r="U56" s="4"/>
      <c r="V56" s="1"/>
      <c r="W56" s="10"/>
      <c r="X56" s="65"/>
    </row>
    <row r="57" spans="1:24">
      <c r="A57" s="1"/>
      <c r="B57" s="1"/>
      <c r="C57" s="1"/>
      <c r="D57" s="13"/>
      <c r="E57" s="4"/>
      <c r="F57" s="4"/>
      <c r="G57" s="4"/>
      <c r="H57" s="4"/>
      <c r="I57" s="4"/>
      <c r="J57" s="1"/>
      <c r="K57" s="65"/>
      <c r="L57" s="63"/>
      <c r="M57" s="63"/>
      <c r="N57" s="63"/>
      <c r="O57" s="4"/>
      <c r="P57" s="63"/>
      <c r="Q57" s="1"/>
      <c r="R57" s="1"/>
      <c r="S57" s="1"/>
      <c r="T57" s="1"/>
      <c r="U57" s="4"/>
      <c r="V57" s="1"/>
      <c r="W57" s="10"/>
      <c r="X57" s="65"/>
    </row>
    <row r="58" spans="1:24">
      <c r="A58" s="1"/>
      <c r="B58" s="1"/>
      <c r="C58" s="1"/>
      <c r="D58" s="13"/>
      <c r="E58" s="4"/>
      <c r="F58" s="4"/>
      <c r="G58" s="4"/>
      <c r="H58" s="4"/>
      <c r="I58" s="4"/>
      <c r="J58" s="1"/>
      <c r="K58" s="65"/>
      <c r="L58" s="63"/>
      <c r="M58" s="63"/>
      <c r="N58" s="63"/>
      <c r="O58" s="4"/>
      <c r="P58" s="63"/>
      <c r="Q58" s="1"/>
      <c r="R58" s="1"/>
      <c r="S58" s="1"/>
      <c r="T58" s="1"/>
      <c r="U58" s="4"/>
      <c r="V58" s="1"/>
      <c r="W58" s="10"/>
      <c r="X58" s="65"/>
    </row>
    <row r="59" spans="1:24">
      <c r="A59" s="1"/>
      <c r="B59" s="1"/>
      <c r="C59" s="1"/>
      <c r="D59" s="13"/>
      <c r="E59" s="4"/>
      <c r="F59" s="4"/>
      <c r="G59" s="4"/>
      <c r="H59" s="4"/>
      <c r="I59" s="4"/>
      <c r="J59" s="1"/>
      <c r="K59" s="65"/>
      <c r="L59" s="63"/>
      <c r="M59" s="63"/>
      <c r="N59" s="63"/>
      <c r="O59" s="4"/>
      <c r="P59" s="63"/>
      <c r="Q59" s="1"/>
      <c r="R59" s="1"/>
      <c r="S59" s="1"/>
      <c r="T59" s="1"/>
      <c r="U59" s="4"/>
      <c r="V59" s="1"/>
      <c r="W59" s="10"/>
      <c r="X59" s="65"/>
    </row>
    <row r="60" spans="1:24">
      <c r="A60" s="1"/>
      <c r="B60" s="1"/>
      <c r="C60" s="1"/>
      <c r="D60" s="13"/>
      <c r="E60" s="4"/>
      <c r="F60" s="4"/>
      <c r="G60" s="4"/>
      <c r="H60" s="4"/>
      <c r="I60" s="4"/>
      <c r="J60" s="1"/>
      <c r="K60" s="65"/>
      <c r="L60" s="63"/>
      <c r="M60" s="63"/>
      <c r="N60" s="63"/>
      <c r="O60" s="4"/>
      <c r="P60" s="63"/>
      <c r="Q60" s="1"/>
      <c r="R60" s="1"/>
      <c r="S60" s="1"/>
      <c r="T60" s="1"/>
      <c r="U60" s="4"/>
      <c r="V60" s="1"/>
      <c r="W60" s="10"/>
      <c r="X60" s="65"/>
    </row>
    <row r="61" spans="1:24">
      <c r="A61" s="1"/>
      <c r="B61" s="1"/>
      <c r="C61" s="1"/>
      <c r="D61" s="13"/>
      <c r="E61" s="4"/>
      <c r="F61" s="4"/>
      <c r="G61" s="4"/>
      <c r="H61" s="4"/>
      <c r="I61" s="4"/>
      <c r="J61" s="1"/>
      <c r="K61" s="65"/>
      <c r="L61" s="63"/>
      <c r="M61" s="63"/>
      <c r="N61" s="63"/>
      <c r="O61" s="4"/>
      <c r="P61" s="63"/>
      <c r="Q61" s="1"/>
      <c r="R61" s="1"/>
      <c r="S61" s="1"/>
      <c r="T61" s="1"/>
      <c r="U61" s="4"/>
      <c r="V61" s="1"/>
      <c r="W61" s="10"/>
      <c r="X61" s="65"/>
    </row>
    <row r="62" spans="1:24">
      <c r="A62" s="1"/>
      <c r="B62" s="1"/>
      <c r="C62" s="1"/>
      <c r="D62" s="13"/>
      <c r="E62" s="4"/>
      <c r="F62" s="4"/>
      <c r="G62" s="4"/>
      <c r="H62" s="4"/>
      <c r="I62" s="4"/>
      <c r="J62" s="1"/>
      <c r="K62" s="65"/>
      <c r="L62" s="63"/>
      <c r="M62" s="63"/>
      <c r="N62" s="63"/>
      <c r="O62" s="4"/>
      <c r="P62" s="63"/>
      <c r="Q62" s="1"/>
      <c r="R62" s="1"/>
      <c r="S62" s="1"/>
      <c r="T62" s="1"/>
      <c r="U62" s="4"/>
      <c r="V62" s="1"/>
      <c r="W62" s="10"/>
      <c r="X62" s="65"/>
    </row>
    <row r="63" spans="1:24">
      <c r="A63" s="1"/>
      <c r="B63" s="1"/>
      <c r="C63" s="1"/>
      <c r="D63" s="13"/>
      <c r="E63" s="4"/>
      <c r="F63" s="4"/>
      <c r="G63" s="4"/>
      <c r="H63" s="4"/>
      <c r="I63" s="4"/>
      <c r="J63" s="1"/>
      <c r="K63" s="65"/>
      <c r="L63" s="63"/>
      <c r="M63" s="63"/>
      <c r="N63" s="63"/>
      <c r="O63" s="4"/>
      <c r="P63" s="63"/>
      <c r="Q63" s="1"/>
      <c r="R63" s="1"/>
      <c r="S63" s="1"/>
      <c r="T63" s="1"/>
      <c r="U63" s="4"/>
      <c r="V63" s="1"/>
      <c r="W63" s="10"/>
      <c r="X63" s="65"/>
    </row>
    <row r="64" spans="1:24">
      <c r="A64" s="1"/>
      <c r="B64" s="1"/>
      <c r="C64" s="1"/>
      <c r="D64" s="4"/>
      <c r="E64" s="4"/>
      <c r="F64" s="4"/>
      <c r="G64" s="4"/>
      <c r="H64" s="4"/>
      <c r="I64" s="4"/>
      <c r="J64" s="1"/>
      <c r="K64" s="4"/>
      <c r="L64" s="63"/>
      <c r="M64" s="63"/>
      <c r="N64" s="63"/>
      <c r="O64" s="63"/>
      <c r="P64" s="1"/>
      <c r="Q64" s="1"/>
      <c r="R64" s="1"/>
      <c r="S64" s="1"/>
      <c r="T64" s="1"/>
      <c r="U64" s="4"/>
      <c r="V64" s="1"/>
      <c r="W64" s="10"/>
      <c r="X64" s="4"/>
    </row>
    <row r="65" spans="1:24">
      <c r="A65" s="1"/>
      <c r="B65" s="1"/>
      <c r="C65" s="1"/>
      <c r="D65" s="4"/>
      <c r="E65" s="4"/>
      <c r="F65" s="4"/>
      <c r="G65" s="4"/>
      <c r="H65" s="4"/>
      <c r="I65" s="4"/>
      <c r="J65" s="1"/>
      <c r="K65" s="4"/>
      <c r="L65" s="63"/>
      <c r="M65" s="63"/>
      <c r="N65" s="63"/>
      <c r="O65" s="4"/>
      <c r="P65" s="1"/>
      <c r="Q65" s="1"/>
      <c r="R65" s="1"/>
      <c r="S65" s="1"/>
      <c r="T65" s="1"/>
      <c r="U65" s="4"/>
      <c r="V65" s="1"/>
      <c r="W65" s="10"/>
      <c r="X65" s="1"/>
    </row>
    <row r="66" spans="1:24">
      <c r="A66" s="1"/>
      <c r="B66" s="1"/>
      <c r="C66" s="1"/>
      <c r="D66" s="4"/>
      <c r="E66" s="4"/>
      <c r="F66" s="4"/>
      <c r="G66" s="4"/>
      <c r="H66" s="4"/>
      <c r="I66" s="4"/>
      <c r="J66" s="1"/>
      <c r="K66" s="4"/>
      <c r="L66" s="63"/>
      <c r="M66" s="63"/>
      <c r="N66" s="63"/>
      <c r="O66" s="4"/>
      <c r="P66" s="1"/>
      <c r="Q66" s="1"/>
      <c r="R66" s="1"/>
      <c r="S66" s="1"/>
      <c r="T66" s="1"/>
      <c r="U66" s="4"/>
      <c r="V66" s="1"/>
      <c r="W66" s="10"/>
      <c r="X66" s="1"/>
    </row>
    <row r="67" spans="1:24">
      <c r="A67" s="1"/>
      <c r="B67" s="1"/>
      <c r="C67" s="1"/>
      <c r="D67" s="4"/>
      <c r="E67" s="4"/>
      <c r="F67" s="4"/>
      <c r="G67" s="4"/>
      <c r="H67" s="4"/>
      <c r="I67" s="4"/>
      <c r="J67" s="1"/>
      <c r="K67" s="4"/>
      <c r="L67" s="63"/>
      <c r="M67" s="63"/>
      <c r="N67" s="63"/>
      <c r="O67" s="4"/>
      <c r="P67" s="1"/>
      <c r="Q67" s="1"/>
      <c r="R67" s="1"/>
      <c r="S67" s="1"/>
      <c r="T67" s="1"/>
      <c r="U67" s="4"/>
      <c r="V67" s="1"/>
      <c r="W67" s="10"/>
      <c r="X67" s="1"/>
    </row>
    <row r="68" spans="1:24">
      <c r="A68" s="1"/>
      <c r="B68" s="1"/>
      <c r="C68" s="1"/>
      <c r="D68" s="4"/>
      <c r="E68" s="4"/>
      <c r="F68" s="4"/>
      <c r="G68" s="4"/>
      <c r="H68" s="4"/>
      <c r="I68" s="4"/>
      <c r="J68" s="1"/>
      <c r="K68" s="4"/>
      <c r="L68" s="63"/>
      <c r="M68" s="63"/>
      <c r="N68" s="63"/>
      <c r="O68" s="4"/>
      <c r="P68" s="1"/>
      <c r="Q68" s="1"/>
      <c r="R68" s="1"/>
      <c r="S68" s="1"/>
      <c r="T68" s="1"/>
      <c r="U68" s="4"/>
      <c r="V68" s="1"/>
      <c r="W68" s="10"/>
      <c r="X68" s="1"/>
    </row>
    <row r="69" spans="1:24">
      <c r="A69" s="1"/>
      <c r="C69" s="1"/>
      <c r="D69" s="4"/>
      <c r="E69" s="4"/>
      <c r="F69" s="4"/>
      <c r="G69" s="4"/>
      <c r="H69" s="4"/>
      <c r="I69" s="4"/>
      <c r="J69" s="1"/>
      <c r="K69" s="4"/>
      <c r="L69" s="4"/>
      <c r="M69" s="4"/>
      <c r="O69" s="4"/>
      <c r="P69" s="1"/>
      <c r="Q69" s="1"/>
      <c r="R69" s="1"/>
      <c r="S69" s="1"/>
      <c r="T69" s="1"/>
      <c r="U69" s="4"/>
      <c r="V69" s="1"/>
      <c r="W69" s="10"/>
      <c r="X69" s="1"/>
    </row>
    <row r="70" spans="1:24">
      <c r="A70" s="1"/>
      <c r="B70" s="1"/>
      <c r="C70" s="1"/>
      <c r="D70" s="4"/>
      <c r="E70" s="4"/>
      <c r="F70" s="4"/>
      <c r="G70" s="4"/>
      <c r="H70" s="4"/>
      <c r="I70" s="4"/>
      <c r="J70" s="1"/>
      <c r="K70" s="4"/>
      <c r="O70" s="4"/>
      <c r="P70" s="1"/>
      <c r="Q70" s="1"/>
      <c r="R70" s="1"/>
      <c r="S70" s="1"/>
      <c r="T70" s="1"/>
      <c r="U70" s="4"/>
      <c r="V70" s="1"/>
      <c r="W70" s="10"/>
      <c r="X70" s="1"/>
    </row>
    <row r="71" spans="1:24">
      <c r="A71" s="1"/>
      <c r="B71" s="1"/>
      <c r="C71" s="1"/>
      <c r="D71" s="4"/>
      <c r="E71" s="63"/>
      <c r="F71" s="63"/>
      <c r="G71" s="4"/>
      <c r="H71" s="63"/>
      <c r="I71" s="63"/>
      <c r="J71" s="10"/>
      <c r="K71" s="4"/>
      <c r="L71" s="4"/>
      <c r="N71" s="4"/>
      <c r="O71" s="4"/>
      <c r="P71" s="1"/>
      <c r="Q71" s="1"/>
      <c r="R71" s="1"/>
      <c r="S71" s="1"/>
      <c r="T71" s="1"/>
      <c r="U71" s="4"/>
      <c r="V71" s="1"/>
      <c r="W71" s="10"/>
      <c r="X71" s="1"/>
    </row>
    <row r="72" spans="1:24">
      <c r="A72" s="1"/>
      <c r="B72" s="1"/>
      <c r="C72" s="1"/>
      <c r="D72" s="4"/>
      <c r="E72" s="4"/>
      <c r="F72" s="4"/>
      <c r="G72" s="4"/>
      <c r="H72" s="4"/>
      <c r="I72" s="4"/>
      <c r="J72" s="1"/>
      <c r="K72" s="4"/>
      <c r="L72" s="4"/>
      <c r="M72" s="4"/>
      <c r="O72" s="4"/>
      <c r="P72" s="1"/>
      <c r="Q72" s="1"/>
      <c r="R72" s="1"/>
      <c r="S72" s="1"/>
      <c r="T72" s="1"/>
      <c r="U72" s="4"/>
      <c r="V72" s="1"/>
      <c r="W72" s="10"/>
      <c r="X72" s="1"/>
    </row>
    <row r="73" spans="1:24">
      <c r="A73" s="1"/>
      <c r="B73" s="1"/>
      <c r="C73" s="1"/>
      <c r="D73" s="4"/>
      <c r="E73" s="4"/>
      <c r="F73" s="4"/>
      <c r="G73" s="4"/>
      <c r="H73" s="4"/>
      <c r="I73" s="4"/>
      <c r="J73" s="1"/>
      <c r="K73" s="4"/>
      <c r="L73" s="4"/>
      <c r="M73" s="4"/>
      <c r="N73" s="4"/>
      <c r="O73" s="4"/>
      <c r="P73" s="1"/>
      <c r="Q73" s="1"/>
      <c r="R73" s="1"/>
      <c r="S73" s="1"/>
      <c r="T73" s="1"/>
      <c r="U73" s="4"/>
      <c r="V73" s="1"/>
      <c r="W73" s="10"/>
      <c r="X73" s="1"/>
    </row>
    <row r="74" spans="1:24">
      <c r="A74" s="1"/>
      <c r="B74" s="1"/>
      <c r="C74" s="1"/>
      <c r="D74" s="4"/>
      <c r="E74" s="63"/>
      <c r="F74" s="63"/>
      <c r="G74" s="4"/>
      <c r="H74" s="63"/>
      <c r="I74" s="63"/>
      <c r="J74" s="10"/>
      <c r="K74" s="4"/>
      <c r="L74" s="4"/>
      <c r="O74" s="4"/>
      <c r="P74" s="1"/>
      <c r="Q74" s="1"/>
      <c r="R74" s="1"/>
      <c r="S74" s="1"/>
      <c r="T74" s="1"/>
      <c r="U74" s="4"/>
      <c r="V74" s="1"/>
      <c r="W74" s="10"/>
      <c r="X74" s="1"/>
    </row>
    <row r="75" spans="1:24">
      <c r="A75" s="1"/>
      <c r="B75" s="1"/>
      <c r="C75" s="1"/>
      <c r="D75" s="4"/>
      <c r="E75" s="4"/>
      <c r="F75" s="4"/>
      <c r="G75" s="4"/>
      <c r="H75" s="4"/>
      <c r="I75" s="4"/>
      <c r="J75" s="1"/>
      <c r="K75" s="4"/>
      <c r="L75" s="4"/>
      <c r="M75" s="4"/>
      <c r="O75" s="4"/>
      <c r="P75" s="1"/>
      <c r="Q75" s="1"/>
      <c r="R75" s="1"/>
      <c r="S75" s="1"/>
      <c r="T75" s="1"/>
      <c r="U75" s="4"/>
      <c r="V75" s="1"/>
      <c r="W75" s="10"/>
      <c r="X75" s="1"/>
    </row>
    <row r="76" spans="1:24">
      <c r="A76" s="1"/>
      <c r="B76" s="1"/>
      <c r="C76" s="1"/>
      <c r="D76" s="4"/>
      <c r="E76" s="4"/>
      <c r="F76" s="4"/>
      <c r="G76" s="4"/>
      <c r="H76" s="4"/>
      <c r="I76" s="4"/>
      <c r="J76" s="1"/>
      <c r="K76" s="4"/>
      <c r="L76" s="4"/>
      <c r="M76" s="4"/>
      <c r="O76" s="4"/>
      <c r="P76" s="1"/>
      <c r="Q76" s="1"/>
      <c r="R76" s="1"/>
      <c r="S76" s="1"/>
      <c r="T76" s="1"/>
      <c r="U76" s="4"/>
      <c r="V76" s="1"/>
      <c r="W76" s="10"/>
      <c r="X76" s="1"/>
    </row>
    <row r="77" spans="1:24">
      <c r="A77" s="1"/>
      <c r="B77" s="1"/>
      <c r="C77" s="1"/>
      <c r="D77" s="4"/>
      <c r="E77" s="4"/>
      <c r="F77" s="4"/>
      <c r="G77" s="4"/>
      <c r="H77" s="4"/>
      <c r="I77" s="4"/>
      <c r="J77" s="1"/>
      <c r="K77" s="4"/>
      <c r="L77" s="4"/>
      <c r="M77" s="4"/>
      <c r="O77" s="4"/>
      <c r="P77" s="1"/>
      <c r="Q77" s="1"/>
      <c r="R77" s="1"/>
      <c r="S77" s="1"/>
      <c r="T77" s="1"/>
      <c r="U77" s="4"/>
      <c r="V77" s="1"/>
      <c r="W77" s="10"/>
      <c r="X77" s="1"/>
    </row>
    <row r="78" spans="1:24">
      <c r="A78" s="1"/>
      <c r="B78" s="1"/>
      <c r="C78" s="1"/>
      <c r="D78" s="4"/>
      <c r="E78" s="4"/>
      <c r="F78" s="4"/>
      <c r="G78" s="4"/>
      <c r="H78" s="4"/>
      <c r="I78" s="4"/>
      <c r="J78" s="1"/>
      <c r="K78" s="4"/>
      <c r="L78" s="4"/>
      <c r="M78" s="4"/>
      <c r="O78" s="4"/>
      <c r="P78" s="1"/>
      <c r="Q78" s="1"/>
      <c r="R78" s="1"/>
      <c r="S78" s="1"/>
      <c r="T78" s="1"/>
      <c r="U78" s="4"/>
      <c r="V78" s="1"/>
      <c r="W78" s="10"/>
      <c r="X78" s="1"/>
    </row>
    <row r="79" spans="1:24">
      <c r="A79" s="1"/>
      <c r="B79" s="1"/>
      <c r="C79" s="1"/>
      <c r="D79" s="4"/>
      <c r="E79" s="4"/>
      <c r="F79" s="4"/>
      <c r="G79" s="4"/>
      <c r="H79" s="4"/>
      <c r="I79" s="4"/>
      <c r="J79" s="1"/>
      <c r="K79" s="4"/>
      <c r="L79" s="4"/>
      <c r="M79" s="4"/>
      <c r="N79" s="4"/>
      <c r="O79" s="4"/>
      <c r="P79" s="1"/>
      <c r="Q79" s="1"/>
      <c r="R79" s="1"/>
      <c r="S79" s="1"/>
      <c r="T79" s="1"/>
      <c r="U79" s="4"/>
      <c r="V79" s="1"/>
      <c r="W79" s="10"/>
      <c r="X79" s="1"/>
    </row>
    <row r="80" spans="1:24">
      <c r="A80" s="1"/>
      <c r="B80" s="1"/>
      <c r="C80" s="1"/>
      <c r="D80" s="4"/>
      <c r="E80" s="4"/>
      <c r="F80" s="4"/>
      <c r="G80" s="4"/>
      <c r="H80" s="4"/>
      <c r="I80" s="4"/>
      <c r="J80" s="1"/>
      <c r="K80" s="4"/>
      <c r="L80" s="4"/>
      <c r="O80" s="4"/>
      <c r="P80" s="1"/>
      <c r="Q80" s="1"/>
      <c r="R80" s="1"/>
      <c r="S80" s="1"/>
      <c r="T80" s="1"/>
      <c r="U80" s="4"/>
      <c r="V80" s="1"/>
      <c r="W80" s="10"/>
      <c r="X80" s="1"/>
    </row>
    <row r="81" spans="1:24">
      <c r="A81" s="1"/>
      <c r="B81" s="1"/>
      <c r="C81" s="1"/>
      <c r="D81" s="4"/>
      <c r="E81" s="4"/>
      <c r="F81" s="4"/>
      <c r="G81" s="4"/>
      <c r="H81" s="4"/>
      <c r="I81" s="4"/>
      <c r="J81" s="1"/>
      <c r="K81" s="4"/>
      <c r="L81" s="4"/>
      <c r="M81" s="4"/>
      <c r="O81" s="4"/>
      <c r="P81" s="1"/>
      <c r="Q81" s="1"/>
      <c r="R81" s="1"/>
      <c r="S81" s="1"/>
      <c r="T81" s="1"/>
      <c r="U81" s="4"/>
      <c r="V81" s="1"/>
      <c r="W81" s="10"/>
      <c r="X81" s="1"/>
    </row>
    <row r="82" spans="1:24">
      <c r="A82" s="1"/>
      <c r="B82" s="1"/>
      <c r="C82" s="1"/>
      <c r="D82" s="4"/>
      <c r="E82" s="4"/>
      <c r="F82" s="4"/>
      <c r="G82" s="4"/>
      <c r="H82" s="4"/>
      <c r="I82" s="4"/>
      <c r="J82" s="1"/>
      <c r="K82" s="4"/>
      <c r="O82" s="4"/>
      <c r="P82" s="1"/>
      <c r="Q82" s="1"/>
      <c r="R82" s="1"/>
      <c r="S82" s="1"/>
      <c r="T82" s="1"/>
      <c r="U82" s="4"/>
      <c r="V82" s="1"/>
      <c r="W82" s="10"/>
      <c r="X82" s="1"/>
    </row>
    <row r="83" spans="1:24">
      <c r="A83" s="1"/>
      <c r="B83" s="1"/>
      <c r="C83" s="1"/>
      <c r="D83" s="4"/>
      <c r="E83" s="4"/>
      <c r="F83" s="4"/>
      <c r="G83" s="4"/>
      <c r="H83" s="4"/>
      <c r="I83" s="4"/>
      <c r="J83" s="1"/>
      <c r="K83" s="4"/>
      <c r="O83" s="4"/>
      <c r="P83" s="1"/>
      <c r="Q83" s="1"/>
      <c r="R83" s="1"/>
      <c r="S83" s="1"/>
      <c r="T83" s="1"/>
      <c r="U83" s="4"/>
      <c r="V83" s="1"/>
      <c r="W83" s="10"/>
      <c r="X83" s="1"/>
    </row>
    <row r="84" spans="1:24">
      <c r="A84" s="1"/>
      <c r="B84" s="1"/>
      <c r="C84" s="1"/>
      <c r="D84" s="4"/>
      <c r="E84" s="4"/>
      <c r="F84" s="4"/>
      <c r="G84" s="4"/>
      <c r="H84" s="4"/>
      <c r="I84" s="4"/>
      <c r="J84" s="1"/>
      <c r="K84" s="4"/>
      <c r="O84" s="4"/>
      <c r="P84" s="1"/>
      <c r="Q84" s="1"/>
      <c r="R84" s="1"/>
      <c r="S84" s="1"/>
      <c r="T84" s="1"/>
      <c r="U84" s="4"/>
      <c r="V84" s="1"/>
      <c r="W84" s="10"/>
      <c r="X84" s="1"/>
    </row>
    <row r="85" spans="1:24">
      <c r="A85" s="1"/>
      <c r="B85" s="1"/>
      <c r="C85" s="1"/>
      <c r="D85" s="4"/>
      <c r="E85" s="4"/>
      <c r="F85" s="4"/>
      <c r="G85" s="4"/>
      <c r="H85" s="4"/>
      <c r="I85" s="4"/>
      <c r="J85" s="1"/>
      <c r="K85" s="4"/>
      <c r="L85" s="4"/>
      <c r="M85" s="4"/>
      <c r="O85" s="4"/>
      <c r="P85" s="1"/>
      <c r="Q85" s="1"/>
      <c r="R85" s="1"/>
      <c r="S85" s="1"/>
      <c r="T85" s="1"/>
      <c r="U85" s="4"/>
      <c r="V85" s="1"/>
      <c r="W85" s="10"/>
      <c r="X85" s="1"/>
    </row>
    <row r="86" spans="1:24">
      <c r="A86" s="1"/>
      <c r="B86" s="1"/>
      <c r="C86" s="1"/>
      <c r="D86" s="4"/>
      <c r="E86" s="4"/>
      <c r="F86" s="4"/>
      <c r="G86" s="4"/>
      <c r="H86" s="4"/>
      <c r="I86" s="4"/>
      <c r="J86" s="1"/>
      <c r="K86" s="4"/>
      <c r="L86" s="4"/>
      <c r="M86" s="4"/>
      <c r="O86" s="4"/>
      <c r="P86" s="1"/>
      <c r="Q86" s="1"/>
      <c r="R86" s="1"/>
      <c r="S86" s="1"/>
      <c r="T86" s="1"/>
      <c r="U86" s="4"/>
      <c r="V86" s="1"/>
      <c r="W86" s="10"/>
      <c r="X86" s="1"/>
    </row>
    <row r="87" spans="1:24">
      <c r="A87" s="1"/>
      <c r="B87" s="1"/>
      <c r="C87" s="1"/>
      <c r="D87" s="4"/>
      <c r="E87" s="4"/>
      <c r="F87" s="4"/>
      <c r="G87" s="4"/>
      <c r="H87" s="4"/>
      <c r="I87" s="4"/>
      <c r="J87" s="1"/>
      <c r="K87" s="65"/>
      <c r="L87" s="4"/>
      <c r="M87" s="4"/>
      <c r="O87" s="4"/>
      <c r="P87" s="1"/>
      <c r="Q87" s="1"/>
      <c r="R87" s="1"/>
      <c r="S87" s="1"/>
      <c r="T87" s="1"/>
      <c r="U87" s="4"/>
      <c r="V87" s="1"/>
      <c r="W87" s="10"/>
      <c r="X87" s="1"/>
    </row>
    <row r="88" spans="1:24">
      <c r="A88" s="1"/>
      <c r="B88" s="1"/>
      <c r="C88" s="1"/>
      <c r="D88" s="4"/>
      <c r="E88" s="4"/>
      <c r="F88" s="4"/>
      <c r="G88" s="4"/>
      <c r="H88" s="4"/>
      <c r="I88" s="4"/>
      <c r="J88" s="1"/>
      <c r="K88" s="4"/>
      <c r="L88" s="4"/>
      <c r="M88" s="4"/>
      <c r="O88" s="4"/>
      <c r="P88" s="1"/>
      <c r="Q88" s="1"/>
      <c r="R88" s="1"/>
      <c r="S88" s="1"/>
      <c r="T88" s="1"/>
      <c r="U88" s="4"/>
      <c r="V88" s="1"/>
      <c r="W88" s="10"/>
      <c r="X88" s="1"/>
    </row>
    <row r="89" spans="1:24">
      <c r="A89" s="1"/>
      <c r="B89" s="1"/>
      <c r="C89" s="1"/>
      <c r="D89" s="4"/>
      <c r="E89" s="63"/>
      <c r="F89" s="63"/>
      <c r="G89" s="4"/>
      <c r="H89" s="63"/>
      <c r="I89" s="63"/>
      <c r="J89" s="10"/>
      <c r="K89" s="4"/>
      <c r="O89" s="4"/>
      <c r="P89" s="1"/>
      <c r="Q89" s="1"/>
      <c r="R89" s="1"/>
      <c r="S89" s="1"/>
      <c r="T89" s="1"/>
      <c r="U89" s="4"/>
      <c r="V89" s="1"/>
      <c r="W89" s="10"/>
      <c r="X89" s="1"/>
    </row>
    <row r="90" spans="1:24">
      <c r="A90" s="5"/>
      <c r="B90" s="5"/>
      <c r="C90" s="1"/>
      <c r="D90" s="4"/>
      <c r="E90" s="65"/>
      <c r="F90" s="65"/>
      <c r="G90" s="4"/>
      <c r="H90" s="4"/>
      <c r="I90" s="4"/>
      <c r="J90" s="1"/>
      <c r="K90" s="4"/>
      <c r="L90" s="4"/>
      <c r="M90" s="4"/>
      <c r="O90" s="4"/>
      <c r="P90" s="1"/>
      <c r="Q90" s="1"/>
      <c r="R90" s="1"/>
      <c r="S90" s="1"/>
      <c r="T90" s="1"/>
      <c r="U90" s="4"/>
      <c r="V90" s="1"/>
      <c r="W90" s="10"/>
      <c r="X90" s="1"/>
    </row>
    <row r="91" spans="1:24">
      <c r="A91" s="1"/>
      <c r="B91" s="1"/>
      <c r="C91" s="1"/>
      <c r="D91" s="4"/>
      <c r="E91" s="4"/>
      <c r="F91" s="4"/>
      <c r="G91" s="4"/>
      <c r="H91" s="4"/>
      <c r="I91" s="4"/>
      <c r="J91" s="1"/>
      <c r="K91" s="4"/>
      <c r="L91" s="4"/>
      <c r="M91" s="4"/>
      <c r="O91" s="4"/>
      <c r="P91" s="1"/>
      <c r="Q91" s="1"/>
      <c r="R91" s="1"/>
      <c r="S91" s="1"/>
      <c r="T91" s="1"/>
      <c r="U91" s="4"/>
      <c r="V91" s="1"/>
      <c r="W91" s="10"/>
      <c r="X91" s="1"/>
    </row>
    <row r="92" spans="1:24">
      <c r="A92" s="1"/>
      <c r="B92" s="1"/>
      <c r="C92" s="1"/>
      <c r="D92" s="4"/>
      <c r="E92" s="4"/>
      <c r="F92" s="4"/>
      <c r="G92" s="4"/>
      <c r="H92" s="4"/>
      <c r="I92" s="4"/>
      <c r="J92" s="1"/>
      <c r="K92" s="4"/>
      <c r="O92" s="4"/>
      <c r="P92" s="1"/>
      <c r="Q92" s="1"/>
      <c r="R92" s="1"/>
      <c r="S92" s="1"/>
      <c r="T92" s="1"/>
      <c r="U92" s="4"/>
      <c r="V92" s="1"/>
      <c r="W92" s="10"/>
      <c r="X92" s="1"/>
    </row>
    <row r="93" spans="1:24">
      <c r="A93" s="1"/>
      <c r="B93" s="1"/>
      <c r="C93" s="1"/>
      <c r="D93" s="4"/>
      <c r="E93" s="4"/>
      <c r="F93" s="4"/>
      <c r="G93" s="4"/>
      <c r="H93" s="4"/>
      <c r="I93" s="4"/>
      <c r="J93" s="1"/>
      <c r="K93" s="4"/>
      <c r="O93" s="4"/>
      <c r="P93" s="1"/>
      <c r="Q93" s="1"/>
      <c r="R93" s="1"/>
      <c r="S93" s="1"/>
      <c r="T93" s="1"/>
      <c r="U93" s="4"/>
      <c r="V93" s="1"/>
      <c r="W93" s="10"/>
      <c r="X93" s="1"/>
    </row>
    <row r="94" spans="1:24">
      <c r="A94" s="1"/>
      <c r="B94" s="1"/>
      <c r="C94" s="1"/>
      <c r="D94" s="4"/>
      <c r="E94" s="4"/>
      <c r="F94" s="4"/>
      <c r="G94" s="4"/>
      <c r="H94" s="4"/>
      <c r="I94" s="4"/>
      <c r="J94" s="1"/>
      <c r="K94" s="4"/>
      <c r="O94" s="4"/>
      <c r="P94" s="1"/>
      <c r="Q94" s="1"/>
      <c r="R94" s="1"/>
      <c r="S94" s="1"/>
      <c r="T94" s="1"/>
      <c r="U94" s="4"/>
      <c r="V94" s="1"/>
      <c r="W94" s="10"/>
      <c r="X94" s="1"/>
    </row>
    <row r="95" spans="1:24">
      <c r="A95" s="1"/>
      <c r="B95" s="1"/>
      <c r="C95" s="1"/>
      <c r="D95" s="4"/>
      <c r="E95" s="4"/>
      <c r="F95" s="4"/>
      <c r="G95" s="4"/>
      <c r="H95" s="4"/>
      <c r="I95" s="4"/>
      <c r="J95" s="1"/>
      <c r="K95" s="4"/>
      <c r="O95" s="4"/>
      <c r="P95" s="1"/>
      <c r="Q95" s="1"/>
      <c r="R95" s="1"/>
      <c r="S95" s="1"/>
      <c r="T95" s="1"/>
      <c r="U95" s="4"/>
      <c r="V95" s="1"/>
      <c r="W95" s="10"/>
      <c r="X95" s="1"/>
    </row>
    <row r="96" spans="1:24">
      <c r="A96" s="1"/>
      <c r="B96" s="1"/>
      <c r="C96" s="1"/>
      <c r="D96" s="4"/>
      <c r="E96" s="4"/>
      <c r="F96" s="4"/>
      <c r="G96" s="4"/>
      <c r="H96" s="4"/>
      <c r="I96" s="4"/>
      <c r="J96" s="1"/>
      <c r="K96" s="4"/>
      <c r="L96" s="4"/>
      <c r="M96" s="4"/>
      <c r="N96" s="4"/>
      <c r="O96" s="4"/>
      <c r="P96" s="1"/>
      <c r="Q96" s="1"/>
      <c r="R96" s="1"/>
      <c r="S96" s="1"/>
      <c r="T96" s="1"/>
      <c r="U96" s="4"/>
      <c r="V96" s="1"/>
      <c r="W96" s="10"/>
      <c r="X96" s="1"/>
    </row>
    <row r="97" spans="1:24">
      <c r="A97" s="1"/>
      <c r="B97" s="1"/>
      <c r="C97" s="1"/>
      <c r="D97" s="4"/>
      <c r="E97" s="4"/>
      <c r="F97" s="4"/>
      <c r="G97" s="4"/>
      <c r="H97" s="63"/>
      <c r="I97" s="63"/>
      <c r="J97" s="10"/>
      <c r="K97" s="4"/>
      <c r="L97" s="4"/>
      <c r="O97" s="4"/>
      <c r="P97" s="1"/>
      <c r="Q97" s="1"/>
      <c r="R97" s="1"/>
      <c r="S97" s="1"/>
      <c r="T97" s="1"/>
      <c r="U97" s="4"/>
      <c r="V97" s="1"/>
      <c r="W97" s="10"/>
      <c r="X97" s="1"/>
    </row>
    <row r="98" spans="1:24">
      <c r="A98" s="1"/>
      <c r="B98" s="1"/>
      <c r="C98" s="1"/>
      <c r="D98" s="4"/>
      <c r="E98" s="4"/>
      <c r="F98" s="4"/>
      <c r="G98" s="4"/>
      <c r="H98" s="4"/>
      <c r="I98" s="4"/>
      <c r="J98" s="1"/>
      <c r="K98" s="4"/>
      <c r="L98" s="4"/>
      <c r="O98" s="4"/>
      <c r="P98" s="1"/>
      <c r="Q98" s="1"/>
      <c r="R98" s="1"/>
      <c r="S98" s="1"/>
      <c r="T98" s="1"/>
      <c r="U98" s="4"/>
      <c r="V98" s="1"/>
      <c r="W98" s="10"/>
      <c r="X98" s="1"/>
    </row>
    <row r="99" spans="1:24">
      <c r="A99" s="1"/>
      <c r="B99" s="1"/>
      <c r="C99" s="1"/>
      <c r="D99" s="4"/>
      <c r="E99" s="4"/>
      <c r="F99" s="4"/>
      <c r="G99" s="4"/>
      <c r="H99" s="4"/>
      <c r="I99" s="4"/>
      <c r="J99" s="1"/>
      <c r="K99" s="4"/>
      <c r="O99" s="4"/>
      <c r="P99" s="1"/>
      <c r="Q99" s="1"/>
      <c r="R99" s="1"/>
      <c r="S99" s="1"/>
      <c r="T99" s="1"/>
      <c r="U99" s="4"/>
      <c r="V99" s="1"/>
      <c r="W99" s="10"/>
      <c r="X99" s="1"/>
    </row>
    <row r="100" spans="1:24">
      <c r="A100" s="1"/>
      <c r="B100" s="1"/>
      <c r="C100" s="1"/>
      <c r="D100" s="4"/>
      <c r="E100" s="4"/>
      <c r="F100" s="4"/>
      <c r="G100" s="4"/>
      <c r="H100" s="4"/>
      <c r="I100" s="4"/>
      <c r="J100" s="1"/>
      <c r="K100" s="4"/>
      <c r="L100" s="4"/>
      <c r="O100" s="4"/>
      <c r="P100" s="1"/>
      <c r="Q100" s="1"/>
      <c r="R100" s="1"/>
      <c r="S100" s="1"/>
      <c r="T100" s="1"/>
      <c r="U100" s="4"/>
      <c r="V100" s="1"/>
      <c r="W100" s="10"/>
      <c r="X100" s="1"/>
    </row>
    <row r="101" spans="1:24">
      <c r="A101" s="1"/>
      <c r="B101" s="1"/>
      <c r="C101" s="1"/>
      <c r="D101" s="4"/>
      <c r="E101" s="4"/>
      <c r="F101" s="4"/>
      <c r="G101" s="4"/>
      <c r="H101" s="4"/>
      <c r="I101" s="4"/>
      <c r="J101" s="1"/>
      <c r="K101" s="4"/>
      <c r="O101" s="4"/>
      <c r="P101" s="1"/>
      <c r="Q101" s="1"/>
      <c r="R101" s="1"/>
      <c r="S101" s="1"/>
      <c r="T101" s="1"/>
      <c r="U101" s="4"/>
      <c r="V101" s="1"/>
      <c r="W101" s="10"/>
      <c r="X101" s="1"/>
    </row>
    <row r="102" spans="1:24">
      <c r="A102" s="1"/>
      <c r="B102" s="1"/>
      <c r="C102" s="1"/>
      <c r="D102" s="4"/>
      <c r="E102" s="4"/>
      <c r="F102" s="4"/>
      <c r="G102" s="4"/>
      <c r="H102" s="4"/>
      <c r="I102" s="4"/>
      <c r="J102" s="1"/>
      <c r="K102" s="4"/>
      <c r="O102" s="4"/>
      <c r="P102" s="1"/>
      <c r="Q102" s="1"/>
      <c r="R102" s="1"/>
      <c r="S102" s="1"/>
      <c r="T102" s="1"/>
      <c r="U102" s="4"/>
      <c r="V102" s="1"/>
      <c r="W102" s="10"/>
      <c r="X102" s="1"/>
    </row>
    <row r="103" spans="1:24">
      <c r="A103" s="1"/>
      <c r="B103" s="1"/>
      <c r="C103" s="1"/>
      <c r="D103" s="4"/>
      <c r="E103" s="4"/>
      <c r="F103" s="4"/>
      <c r="G103" s="4"/>
      <c r="H103" s="4"/>
      <c r="I103" s="4"/>
      <c r="J103" s="1"/>
      <c r="K103" s="4"/>
      <c r="O103" s="4"/>
      <c r="P103" s="1"/>
      <c r="Q103" s="1"/>
      <c r="R103" s="1"/>
      <c r="S103" s="1"/>
      <c r="T103" s="1"/>
      <c r="U103" s="4"/>
      <c r="V103" s="1"/>
      <c r="W103" s="10"/>
      <c r="X103" s="1"/>
    </row>
    <row r="104" spans="1:24">
      <c r="A104" s="1"/>
      <c r="B104" s="1"/>
      <c r="C104" s="1"/>
      <c r="D104" s="4"/>
      <c r="E104" s="4"/>
      <c r="F104" s="4"/>
      <c r="G104" s="4"/>
      <c r="H104" s="4"/>
      <c r="I104" s="4"/>
      <c r="J104" s="1"/>
      <c r="K104" s="4"/>
      <c r="L104" s="4"/>
      <c r="M104" s="4"/>
      <c r="O104" s="4"/>
      <c r="P104" s="1"/>
      <c r="Q104" s="1"/>
      <c r="R104" s="1"/>
      <c r="S104" s="1"/>
      <c r="T104" s="1"/>
      <c r="U104" s="4"/>
      <c r="V104" s="1"/>
      <c r="W104" s="10"/>
      <c r="X104" s="1"/>
    </row>
    <row r="105" spans="1:24">
      <c r="A105" s="1"/>
      <c r="B105" s="1"/>
      <c r="C105" s="1"/>
      <c r="D105" s="4"/>
      <c r="E105" s="4"/>
      <c r="F105" s="4"/>
      <c r="G105" s="4"/>
      <c r="H105" s="4"/>
      <c r="I105" s="4"/>
      <c r="J105" s="1"/>
      <c r="K105" s="4"/>
      <c r="O105" s="4"/>
      <c r="P105" s="1"/>
      <c r="Q105" s="1"/>
      <c r="R105" s="1"/>
      <c r="S105" s="1"/>
      <c r="T105" s="1"/>
      <c r="U105" s="4"/>
      <c r="V105" s="1"/>
      <c r="W105" s="10"/>
      <c r="X105" s="1"/>
    </row>
    <row r="106" spans="1:24">
      <c r="A106" s="1"/>
      <c r="B106" s="1"/>
      <c r="C106" s="1"/>
      <c r="D106" s="4"/>
      <c r="E106" s="4"/>
      <c r="F106" s="4"/>
      <c r="G106" s="4"/>
      <c r="H106" s="4"/>
      <c r="I106" s="4"/>
      <c r="J106" s="1"/>
      <c r="K106" s="4"/>
      <c r="L106" s="4"/>
      <c r="M106" s="4"/>
      <c r="O106" s="4"/>
      <c r="P106" s="1"/>
      <c r="Q106" s="1"/>
      <c r="R106" s="1"/>
      <c r="S106" s="1"/>
      <c r="T106" s="1"/>
      <c r="U106" s="4"/>
      <c r="V106" s="1"/>
      <c r="W106" s="10"/>
      <c r="X106" s="1"/>
    </row>
    <row r="107" spans="1:24">
      <c r="A107" s="1"/>
      <c r="B107" s="1"/>
      <c r="C107" s="1"/>
      <c r="D107" s="4"/>
      <c r="E107" s="4"/>
      <c r="F107" s="4"/>
      <c r="G107" s="4"/>
      <c r="H107" s="4"/>
      <c r="I107" s="4"/>
      <c r="J107" s="1"/>
      <c r="K107" s="4"/>
      <c r="L107" s="4"/>
      <c r="M107" s="4"/>
      <c r="O107" s="4"/>
      <c r="P107" s="1"/>
      <c r="Q107" s="1"/>
      <c r="R107" s="1"/>
      <c r="S107" s="1"/>
      <c r="T107" s="1"/>
      <c r="U107" s="4"/>
      <c r="V107" s="1"/>
      <c r="W107" s="10"/>
      <c r="X107" s="1"/>
    </row>
    <row r="108" spans="1:24">
      <c r="A108" s="1"/>
      <c r="B108" s="1"/>
      <c r="C108" s="1"/>
      <c r="D108" s="4"/>
      <c r="E108" s="4"/>
      <c r="F108" s="4"/>
      <c r="G108" s="4"/>
      <c r="H108" s="4"/>
      <c r="I108" s="4"/>
      <c r="J108" s="1"/>
      <c r="K108" s="4"/>
      <c r="L108" s="4"/>
      <c r="O108" s="4"/>
      <c r="P108" s="1"/>
      <c r="Q108" s="1"/>
      <c r="R108" s="1"/>
      <c r="S108" s="1"/>
      <c r="T108" s="1"/>
      <c r="U108" s="4"/>
      <c r="V108" s="1"/>
      <c r="W108" s="10"/>
      <c r="X108" s="1"/>
    </row>
    <row r="109" spans="1:24">
      <c r="A109" s="1"/>
      <c r="B109" s="1"/>
      <c r="C109" s="1"/>
      <c r="D109" s="4"/>
      <c r="E109" s="4"/>
      <c r="F109" s="4"/>
      <c r="G109" s="4"/>
      <c r="H109" s="4"/>
      <c r="I109" s="4"/>
      <c r="J109" s="1"/>
      <c r="K109" s="4"/>
      <c r="O109" s="4"/>
      <c r="P109" s="1"/>
      <c r="Q109" s="1"/>
      <c r="R109" s="1"/>
      <c r="S109" s="1"/>
      <c r="T109" s="1"/>
      <c r="U109" s="4"/>
      <c r="V109" s="1"/>
      <c r="W109" s="10"/>
      <c r="X109" s="1"/>
    </row>
    <row r="110" spans="1:24">
      <c r="A110" s="1"/>
      <c r="B110" s="1"/>
      <c r="C110" s="1"/>
      <c r="D110" s="4"/>
      <c r="E110" s="4"/>
      <c r="F110" s="4"/>
      <c r="G110" s="4"/>
      <c r="H110" s="4"/>
      <c r="I110" s="4"/>
      <c r="J110" s="1"/>
      <c r="K110" s="4"/>
      <c r="O110" s="4"/>
      <c r="P110" s="1"/>
      <c r="Q110" s="1"/>
      <c r="R110" s="1"/>
      <c r="S110" s="1"/>
      <c r="T110" s="1"/>
      <c r="U110" s="4"/>
      <c r="V110" s="1"/>
      <c r="W110" s="10"/>
      <c r="X110" s="1"/>
    </row>
    <row r="111" spans="1:24">
      <c r="A111" s="1"/>
      <c r="B111" s="1"/>
      <c r="C111" s="1"/>
      <c r="D111" s="4"/>
      <c r="E111" s="4"/>
      <c r="F111" s="4"/>
      <c r="G111" s="4"/>
      <c r="H111" s="4"/>
      <c r="I111" s="4"/>
      <c r="J111" s="1"/>
      <c r="K111" s="4"/>
      <c r="O111" s="4"/>
      <c r="P111" s="1"/>
      <c r="Q111" s="1"/>
      <c r="R111" s="1"/>
      <c r="S111" s="1"/>
      <c r="T111" s="1"/>
      <c r="U111" s="4"/>
      <c r="V111" s="1"/>
      <c r="W111" s="10"/>
      <c r="X111" s="1"/>
    </row>
    <row r="112" spans="1:24">
      <c r="A112" s="1"/>
      <c r="B112" s="1"/>
      <c r="C112" s="1"/>
      <c r="D112" s="4"/>
      <c r="E112" s="4"/>
      <c r="F112" s="4"/>
      <c r="G112" s="4"/>
      <c r="H112" s="4"/>
      <c r="I112" s="4"/>
      <c r="J112" s="1"/>
      <c r="K112" s="4"/>
      <c r="O112" s="4"/>
      <c r="P112" s="1"/>
      <c r="Q112" s="1"/>
      <c r="R112" s="1"/>
      <c r="S112" s="1"/>
      <c r="T112" s="1"/>
      <c r="U112" s="4"/>
      <c r="V112" s="1"/>
      <c r="W112" s="10"/>
      <c r="X112" s="1"/>
    </row>
    <row r="113" spans="1:24">
      <c r="A113" s="1"/>
      <c r="B113" s="1"/>
      <c r="C113" s="1"/>
      <c r="D113" s="4"/>
      <c r="E113" s="4"/>
      <c r="F113" s="4"/>
      <c r="G113" s="4"/>
      <c r="H113" s="4"/>
      <c r="I113" s="4"/>
      <c r="J113" s="1"/>
      <c r="K113" s="4"/>
      <c r="O113" s="4"/>
      <c r="P113" s="1"/>
      <c r="Q113" s="1"/>
      <c r="R113" s="1"/>
      <c r="S113" s="1"/>
      <c r="T113" s="1"/>
      <c r="U113" s="4"/>
      <c r="V113" s="1"/>
      <c r="W113" s="10"/>
      <c r="X113" s="1"/>
    </row>
    <row r="114" spans="1:24">
      <c r="A114" s="1"/>
      <c r="B114" s="1"/>
      <c r="C114" s="1"/>
      <c r="D114" s="4"/>
      <c r="E114" s="4"/>
      <c r="F114" s="4"/>
      <c r="G114" s="4"/>
      <c r="H114" s="4"/>
      <c r="I114" s="4"/>
      <c r="J114" s="1"/>
      <c r="K114" s="4"/>
      <c r="O114" s="4"/>
      <c r="P114" s="1"/>
      <c r="Q114" s="1"/>
      <c r="R114" s="1"/>
      <c r="S114" s="1"/>
      <c r="T114" s="1"/>
      <c r="U114" s="4"/>
      <c r="V114" s="1"/>
      <c r="W114" s="10"/>
      <c r="X114" s="1"/>
    </row>
    <row r="115" spans="1:24">
      <c r="A115" s="1"/>
      <c r="B115" s="1"/>
      <c r="C115" s="1"/>
      <c r="D115" s="4"/>
      <c r="E115" s="4"/>
      <c r="F115" s="4"/>
      <c r="G115" s="4"/>
      <c r="H115" s="4"/>
      <c r="I115" s="4"/>
      <c r="J115" s="1"/>
      <c r="K115" s="4"/>
      <c r="O115" s="4"/>
      <c r="P115" s="1"/>
      <c r="Q115" s="1"/>
      <c r="R115" s="1"/>
      <c r="S115" s="1"/>
      <c r="T115" s="1"/>
      <c r="U115" s="4"/>
      <c r="V115" s="1"/>
      <c r="W115" s="10"/>
      <c r="X115" s="1"/>
    </row>
    <row r="116" spans="1:24">
      <c r="A116" s="1"/>
      <c r="B116" s="1"/>
      <c r="C116" s="1"/>
      <c r="D116" s="4"/>
      <c r="E116" s="4"/>
      <c r="F116" s="4"/>
      <c r="G116" s="4"/>
      <c r="H116" s="4"/>
      <c r="I116" s="4"/>
      <c r="J116" s="1"/>
      <c r="K116" s="4"/>
      <c r="L116" s="4"/>
      <c r="M116" s="4"/>
      <c r="N116" s="4"/>
      <c r="O116" s="4"/>
      <c r="P116" s="1"/>
      <c r="Q116" s="1"/>
      <c r="R116" s="1"/>
      <c r="S116" s="1"/>
      <c r="T116" s="1"/>
      <c r="U116" s="4"/>
      <c r="V116" s="1"/>
      <c r="W116" s="10"/>
      <c r="X116" s="1"/>
    </row>
    <row r="117" spans="1:24">
      <c r="A117" s="1"/>
      <c r="B117" s="1"/>
      <c r="C117" s="1"/>
      <c r="D117" s="4"/>
      <c r="E117" s="4"/>
      <c r="F117" s="4"/>
      <c r="G117" s="4"/>
      <c r="H117" s="63"/>
      <c r="I117" s="63"/>
      <c r="J117" s="10"/>
      <c r="K117" s="4"/>
      <c r="L117" s="4"/>
      <c r="O117" s="4"/>
      <c r="P117" s="1"/>
      <c r="Q117" s="1"/>
      <c r="R117" s="1"/>
      <c r="S117" s="1"/>
      <c r="T117" s="1"/>
      <c r="U117" s="4"/>
      <c r="V117" s="1"/>
      <c r="W117" s="10"/>
      <c r="X117" s="1"/>
    </row>
    <row r="118" spans="1:24">
      <c r="A118" s="1"/>
      <c r="B118" s="1"/>
      <c r="C118" s="1"/>
      <c r="D118" s="4"/>
      <c r="E118" s="4"/>
      <c r="F118" s="4"/>
      <c r="G118" s="4"/>
      <c r="H118" s="4"/>
      <c r="I118" s="4"/>
      <c r="J118" s="1"/>
      <c r="K118" s="4"/>
      <c r="L118" s="4"/>
      <c r="M118" s="4"/>
      <c r="N118" s="4"/>
      <c r="O118" s="4"/>
      <c r="P118" s="1"/>
      <c r="Q118" s="1"/>
      <c r="R118" s="1"/>
      <c r="S118" s="1"/>
      <c r="T118" s="1"/>
      <c r="U118" s="4"/>
      <c r="V118" s="1"/>
      <c r="W118" s="10"/>
      <c r="X118" s="1"/>
    </row>
    <row r="119" spans="1:24">
      <c r="A119" s="1"/>
      <c r="B119" s="1"/>
      <c r="C119" s="1"/>
      <c r="D119" s="4"/>
      <c r="E119" s="4"/>
      <c r="F119" s="4"/>
      <c r="G119" s="4"/>
      <c r="H119" s="4"/>
      <c r="I119" s="4"/>
      <c r="J119" s="1"/>
      <c r="K119" s="4"/>
      <c r="L119" s="4"/>
      <c r="M119" s="4"/>
      <c r="O119" s="4"/>
      <c r="P119" s="1"/>
      <c r="Q119" s="1"/>
      <c r="R119" s="1"/>
      <c r="S119" s="1"/>
      <c r="T119" s="1"/>
      <c r="U119" s="4"/>
      <c r="V119" s="1"/>
      <c r="W119" s="10"/>
      <c r="X119" s="1"/>
    </row>
    <row r="120" spans="1:24">
      <c r="A120" s="1"/>
      <c r="B120" s="1"/>
      <c r="C120" s="1"/>
      <c r="D120" s="4"/>
      <c r="E120" s="4"/>
      <c r="F120" s="4"/>
      <c r="G120" s="4"/>
      <c r="H120" s="4"/>
      <c r="I120" s="4"/>
      <c r="J120" s="1"/>
      <c r="K120" s="4"/>
      <c r="L120" s="4"/>
      <c r="M120" s="4"/>
      <c r="O120" s="4"/>
      <c r="P120" s="1"/>
      <c r="Q120" s="1"/>
      <c r="R120" s="1"/>
      <c r="S120" s="1"/>
      <c r="T120" s="1"/>
      <c r="U120" s="4"/>
      <c r="V120" s="1"/>
      <c r="W120" s="10"/>
      <c r="X120" s="1"/>
    </row>
    <row r="121" spans="1:24">
      <c r="A121" s="1"/>
      <c r="B121" s="1"/>
      <c r="C121" s="1"/>
      <c r="D121" s="4"/>
      <c r="E121" s="4"/>
      <c r="F121" s="4"/>
      <c r="G121" s="4"/>
      <c r="H121" s="4"/>
      <c r="I121" s="4"/>
      <c r="J121" s="1"/>
      <c r="K121" s="4"/>
      <c r="L121" s="4"/>
      <c r="M121" s="4"/>
      <c r="O121" s="4"/>
      <c r="P121" s="1"/>
      <c r="Q121" s="1"/>
      <c r="R121" s="1"/>
      <c r="S121" s="1"/>
      <c r="T121" s="1"/>
      <c r="U121" s="4"/>
      <c r="V121" s="1"/>
      <c r="W121" s="10"/>
      <c r="X121" s="1"/>
    </row>
    <row r="122" spans="1:24">
      <c r="A122" s="1"/>
      <c r="B122" s="1"/>
      <c r="C122" s="1"/>
      <c r="D122" s="4"/>
      <c r="E122" s="4"/>
      <c r="F122" s="4"/>
      <c r="G122" s="4"/>
      <c r="H122" s="4"/>
      <c r="I122" s="4"/>
      <c r="J122" s="1"/>
      <c r="K122" s="4"/>
      <c r="L122" s="4"/>
      <c r="M122" s="4"/>
      <c r="O122" s="4"/>
      <c r="P122" s="1"/>
      <c r="Q122" s="1"/>
      <c r="R122" s="1"/>
      <c r="S122" s="1"/>
      <c r="T122" s="1"/>
      <c r="U122" s="4"/>
      <c r="V122" s="1"/>
      <c r="W122" s="10"/>
      <c r="X122" s="1"/>
    </row>
    <row r="123" spans="1:24">
      <c r="A123" s="1"/>
      <c r="B123" s="1"/>
      <c r="C123" s="1"/>
      <c r="D123" s="4"/>
      <c r="E123" s="4"/>
      <c r="F123" s="4"/>
      <c r="G123" s="4"/>
      <c r="H123" s="4"/>
      <c r="I123" s="4"/>
      <c r="J123" s="1"/>
      <c r="K123" s="4"/>
      <c r="L123" s="4"/>
      <c r="M123" s="4"/>
      <c r="O123" s="4"/>
      <c r="P123" s="1"/>
      <c r="Q123" s="1"/>
      <c r="R123" s="1"/>
      <c r="S123" s="1"/>
      <c r="T123" s="1"/>
      <c r="U123" s="4"/>
      <c r="V123" s="1"/>
      <c r="W123" s="10"/>
      <c r="X123" s="1"/>
    </row>
    <row r="124" spans="1:24">
      <c r="A124" s="1"/>
      <c r="B124" s="1"/>
      <c r="C124" s="1"/>
      <c r="D124" s="4"/>
      <c r="E124" s="4"/>
      <c r="F124" s="4"/>
      <c r="G124" s="4"/>
      <c r="H124" s="4"/>
      <c r="I124" s="4"/>
      <c r="J124" s="1"/>
      <c r="K124" s="4"/>
      <c r="L124" s="4"/>
      <c r="O124" s="4"/>
      <c r="P124" s="1"/>
      <c r="Q124" s="1"/>
      <c r="R124" s="1"/>
      <c r="S124" s="1"/>
      <c r="T124" s="1"/>
      <c r="U124" s="4"/>
      <c r="V124" s="1"/>
      <c r="W124" s="10"/>
      <c r="X124" s="1"/>
    </row>
    <row r="125" spans="1:24">
      <c r="A125" s="1"/>
      <c r="B125" s="1"/>
      <c r="C125" s="1"/>
      <c r="D125" s="4"/>
      <c r="E125" s="65"/>
      <c r="F125" s="65"/>
      <c r="G125" s="4"/>
      <c r="H125" s="65"/>
      <c r="I125" s="65"/>
      <c r="J125" s="5"/>
      <c r="K125" s="4"/>
      <c r="L125" s="4"/>
      <c r="O125" s="4"/>
      <c r="P125" s="1"/>
      <c r="Q125" s="1"/>
      <c r="R125" s="1"/>
      <c r="S125" s="1"/>
      <c r="T125" s="1"/>
      <c r="U125" s="4"/>
      <c r="V125" s="1"/>
      <c r="W125" s="10"/>
      <c r="X125" s="1"/>
    </row>
    <row r="126" spans="1:24">
      <c r="A126" s="1"/>
      <c r="B126" s="1"/>
      <c r="C126" s="1"/>
      <c r="D126" s="4"/>
      <c r="E126" s="69"/>
      <c r="F126" s="69"/>
      <c r="G126" s="4"/>
      <c r="H126" s="65"/>
      <c r="I126" s="65"/>
      <c r="J126" s="5"/>
      <c r="K126" s="4"/>
      <c r="L126" s="4"/>
      <c r="O126" s="4"/>
      <c r="P126" s="1"/>
      <c r="Q126" s="1"/>
      <c r="R126" s="1"/>
      <c r="S126" s="1"/>
      <c r="T126" s="1"/>
      <c r="U126" s="4"/>
      <c r="V126" s="1"/>
      <c r="W126" s="10"/>
      <c r="X126" s="1"/>
    </row>
    <row r="127" spans="1:24">
      <c r="A127" s="1"/>
      <c r="B127" s="1"/>
      <c r="C127" s="1"/>
      <c r="D127" s="4"/>
      <c r="E127" s="65"/>
      <c r="F127" s="65"/>
      <c r="G127" s="4"/>
      <c r="H127" s="65"/>
      <c r="I127" s="65"/>
      <c r="J127" s="5"/>
      <c r="K127" s="4"/>
      <c r="L127" s="4"/>
      <c r="N127" s="4"/>
      <c r="O127" s="4"/>
      <c r="P127" s="1"/>
      <c r="Q127" s="1"/>
      <c r="R127" s="1"/>
      <c r="S127" s="1"/>
      <c r="T127" s="1"/>
      <c r="U127" s="4"/>
      <c r="V127" s="1"/>
      <c r="W127" s="10"/>
      <c r="X127" s="1"/>
    </row>
    <row r="128" spans="1:24">
      <c r="A128" s="1"/>
      <c r="B128" s="1"/>
      <c r="C128" s="1"/>
      <c r="D128" s="4"/>
      <c r="E128" s="65"/>
      <c r="F128" s="65"/>
      <c r="G128" s="4"/>
      <c r="H128" s="65"/>
      <c r="I128" s="65"/>
      <c r="J128" s="5"/>
      <c r="K128" s="4"/>
      <c r="L128" s="4"/>
      <c r="O128" s="4"/>
      <c r="P128" s="1"/>
      <c r="Q128" s="1"/>
      <c r="R128" s="1"/>
      <c r="S128" s="1"/>
      <c r="T128" s="1"/>
      <c r="U128" s="4"/>
      <c r="V128" s="1"/>
      <c r="W128" s="10"/>
      <c r="X128" s="1"/>
    </row>
    <row r="129" spans="1:24">
      <c r="A129" s="1"/>
      <c r="B129" s="1"/>
      <c r="C129" s="1"/>
      <c r="D129" s="4"/>
      <c r="E129" s="63"/>
      <c r="F129" s="63"/>
      <c r="G129" s="4"/>
      <c r="H129" s="63"/>
      <c r="I129" s="63"/>
      <c r="J129" s="10"/>
      <c r="K129" s="4"/>
      <c r="L129" s="4"/>
      <c r="O129" s="4"/>
      <c r="P129" s="1"/>
      <c r="Q129" s="1"/>
      <c r="R129" s="1"/>
      <c r="S129" s="1"/>
      <c r="T129" s="1"/>
      <c r="U129" s="4"/>
      <c r="V129" s="1"/>
      <c r="W129" s="10"/>
      <c r="X129" s="1"/>
    </row>
    <row r="130" spans="1:24">
      <c r="A130" s="1"/>
      <c r="B130" s="1"/>
      <c r="C130" s="1"/>
      <c r="D130" s="4"/>
      <c r="E130" s="69"/>
      <c r="F130" s="69"/>
      <c r="G130" s="4"/>
      <c r="H130" s="65"/>
      <c r="I130" s="65"/>
      <c r="J130" s="5"/>
      <c r="K130" s="4"/>
      <c r="L130" s="4"/>
      <c r="O130" s="4"/>
      <c r="P130" s="1"/>
      <c r="Q130" s="1"/>
      <c r="R130" s="1"/>
      <c r="S130" s="1"/>
      <c r="T130" s="1"/>
      <c r="U130" s="4"/>
      <c r="V130" s="1"/>
      <c r="W130" s="10"/>
      <c r="X130" s="1"/>
    </row>
    <row r="131" spans="1:24">
      <c r="A131" s="1"/>
      <c r="B131" s="1"/>
      <c r="C131" s="1"/>
      <c r="D131" s="4"/>
      <c r="E131" s="69"/>
      <c r="F131" s="69"/>
      <c r="G131" s="4"/>
      <c r="H131" s="65"/>
      <c r="I131" s="65"/>
      <c r="J131" s="5"/>
      <c r="K131" s="4"/>
      <c r="L131" s="4"/>
      <c r="O131" s="4"/>
      <c r="P131" s="1"/>
      <c r="Q131" s="1"/>
      <c r="R131" s="1"/>
      <c r="S131" s="1"/>
      <c r="T131" s="1"/>
      <c r="U131" s="4"/>
      <c r="V131" s="1"/>
      <c r="W131" s="10"/>
      <c r="X131" s="1"/>
    </row>
    <row r="132" spans="1:24">
      <c r="A132" s="1"/>
      <c r="B132" s="1"/>
      <c r="C132" s="1"/>
      <c r="D132" s="4"/>
      <c r="E132" s="65"/>
      <c r="F132" s="65"/>
      <c r="G132" s="4"/>
      <c r="H132" s="65"/>
      <c r="I132" s="65"/>
      <c r="J132" s="5"/>
      <c r="K132" s="4"/>
      <c r="L132" s="4"/>
      <c r="O132" s="4"/>
      <c r="P132" s="1"/>
      <c r="Q132" s="1"/>
      <c r="R132" s="1"/>
      <c r="S132" s="1"/>
      <c r="T132" s="1"/>
      <c r="U132" s="4"/>
      <c r="V132" s="1"/>
      <c r="W132" s="10"/>
      <c r="X132" s="1"/>
    </row>
    <row r="133" spans="1:24">
      <c r="A133" s="1"/>
      <c r="B133" s="1"/>
      <c r="C133" s="1"/>
      <c r="D133" s="4"/>
      <c r="E133" s="65"/>
      <c r="F133" s="65"/>
      <c r="G133" s="4"/>
      <c r="H133" s="65"/>
      <c r="I133" s="65"/>
      <c r="J133" s="5"/>
      <c r="K133" s="4"/>
      <c r="L133" s="4"/>
      <c r="O133" s="4"/>
      <c r="P133" s="1"/>
      <c r="Q133" s="1"/>
      <c r="R133" s="1"/>
      <c r="S133" s="1"/>
      <c r="T133" s="1"/>
      <c r="U133" s="4"/>
      <c r="V133" s="1"/>
      <c r="W133" s="10"/>
      <c r="X133" s="1"/>
    </row>
    <row r="134" spans="1:24">
      <c r="A134" s="1"/>
      <c r="B134" s="1"/>
      <c r="C134" s="1"/>
      <c r="D134" s="4"/>
      <c r="E134" s="69"/>
      <c r="F134" s="69"/>
      <c r="G134" s="4"/>
      <c r="H134" s="65"/>
      <c r="I134" s="65"/>
      <c r="J134" s="5"/>
      <c r="K134" s="4"/>
      <c r="L134" s="4"/>
      <c r="O134" s="4"/>
      <c r="P134" s="1"/>
      <c r="Q134" s="1"/>
      <c r="R134" s="1"/>
      <c r="S134" s="1"/>
      <c r="T134" s="1"/>
      <c r="U134" s="4"/>
      <c r="V134" s="1"/>
      <c r="W134" s="10"/>
      <c r="X134" s="1"/>
    </row>
    <row r="135" spans="1:24">
      <c r="A135" s="1"/>
      <c r="B135" s="1"/>
      <c r="C135" s="1"/>
      <c r="D135" s="4"/>
      <c r="E135" s="65"/>
      <c r="F135" s="65"/>
      <c r="G135" s="4"/>
      <c r="H135" s="65"/>
      <c r="I135" s="65"/>
      <c r="J135" s="5"/>
      <c r="K135" s="4"/>
      <c r="L135" s="4"/>
      <c r="O135" s="4"/>
      <c r="P135" s="1"/>
      <c r="Q135" s="1"/>
      <c r="R135" s="1"/>
      <c r="S135" s="1"/>
      <c r="T135" s="1"/>
      <c r="U135" s="4"/>
      <c r="V135" s="1"/>
      <c r="W135" s="10"/>
      <c r="X135" s="1"/>
    </row>
    <row r="136" spans="1:24">
      <c r="A136" s="1"/>
      <c r="B136" s="1"/>
      <c r="C136" s="1"/>
      <c r="D136" s="4"/>
      <c r="E136" s="65"/>
      <c r="F136" s="65"/>
      <c r="G136" s="4"/>
      <c r="H136" s="65"/>
      <c r="I136" s="65"/>
      <c r="J136" s="5"/>
      <c r="K136" s="4"/>
      <c r="L136" s="4"/>
      <c r="O136" s="4"/>
      <c r="P136" s="1"/>
      <c r="Q136" s="1"/>
      <c r="R136" s="1"/>
      <c r="S136" s="1"/>
      <c r="T136" s="1"/>
      <c r="U136" s="4"/>
      <c r="V136" s="1"/>
      <c r="W136" s="10"/>
      <c r="X136" s="1"/>
    </row>
    <row r="137" spans="1:24">
      <c r="A137" s="1"/>
      <c r="B137" s="1"/>
      <c r="C137" s="1"/>
      <c r="D137" s="4"/>
      <c r="E137" s="69"/>
      <c r="F137" s="69"/>
      <c r="G137" s="4"/>
      <c r="H137" s="65"/>
      <c r="I137" s="65"/>
      <c r="J137" s="5"/>
      <c r="K137" s="4"/>
      <c r="L137" s="4"/>
      <c r="O137" s="4"/>
      <c r="P137" s="1"/>
      <c r="Q137" s="1"/>
      <c r="R137" s="1"/>
      <c r="S137" s="1"/>
      <c r="T137" s="1"/>
      <c r="U137" s="4"/>
      <c r="V137" s="1"/>
      <c r="W137" s="10"/>
      <c r="X137" s="1"/>
    </row>
    <row r="138" spans="1:24">
      <c r="A138" s="1"/>
      <c r="B138" s="1"/>
      <c r="C138" s="1"/>
      <c r="D138" s="4"/>
      <c r="E138" s="65"/>
      <c r="F138" s="65"/>
      <c r="G138" s="4"/>
      <c r="H138" s="65"/>
      <c r="I138" s="65"/>
      <c r="J138" s="5"/>
      <c r="K138" s="4"/>
      <c r="L138" s="4"/>
      <c r="O138" s="4"/>
      <c r="P138" s="1"/>
      <c r="Q138" s="1"/>
      <c r="R138" s="1"/>
      <c r="S138" s="1"/>
      <c r="T138" s="1"/>
      <c r="U138" s="4"/>
      <c r="V138" s="1"/>
      <c r="W138" s="10"/>
      <c r="X138" s="1"/>
    </row>
    <row r="139" spans="1:24">
      <c r="A139" s="1"/>
      <c r="B139" s="1"/>
      <c r="C139" s="1"/>
      <c r="D139" s="4"/>
      <c r="E139" s="65"/>
      <c r="F139" s="65"/>
      <c r="G139" s="4"/>
      <c r="H139" s="65"/>
      <c r="I139" s="65"/>
      <c r="J139" s="5"/>
      <c r="K139" s="4"/>
      <c r="L139" s="4"/>
      <c r="O139" s="4"/>
      <c r="P139" s="1"/>
      <c r="Q139" s="1"/>
      <c r="R139" s="1"/>
      <c r="S139" s="1"/>
      <c r="T139" s="1"/>
      <c r="U139" s="4"/>
      <c r="V139" s="1"/>
      <c r="W139" s="10"/>
      <c r="X139" s="1"/>
    </row>
    <row r="140" spans="1:24">
      <c r="A140" s="1"/>
      <c r="B140" s="1"/>
      <c r="C140" s="1"/>
      <c r="D140" s="4"/>
      <c r="E140" s="65"/>
      <c r="F140" s="65"/>
      <c r="G140" s="4"/>
      <c r="H140" s="65"/>
      <c r="I140" s="65"/>
      <c r="J140" s="5"/>
      <c r="K140" s="4"/>
      <c r="L140" s="4"/>
      <c r="O140" s="4"/>
      <c r="P140" s="1"/>
      <c r="Q140" s="1"/>
      <c r="R140" s="1"/>
      <c r="S140" s="1"/>
      <c r="T140" s="1"/>
      <c r="U140" s="4"/>
      <c r="V140" s="1"/>
      <c r="W140" s="10"/>
      <c r="X140" s="1"/>
    </row>
    <row r="141" spans="1:24">
      <c r="A141" s="1"/>
      <c r="B141" s="1"/>
      <c r="C141" s="1"/>
      <c r="D141" s="4"/>
      <c r="E141" s="4"/>
      <c r="F141" s="4"/>
      <c r="G141" s="4"/>
      <c r="H141" s="4"/>
      <c r="I141" s="4"/>
      <c r="J141" s="1"/>
      <c r="K141" s="4"/>
      <c r="L141" s="4"/>
      <c r="M141" s="4"/>
      <c r="O141" s="4"/>
      <c r="P141" s="1"/>
      <c r="Q141" s="1"/>
      <c r="R141" s="1"/>
      <c r="S141" s="1"/>
      <c r="T141" s="1"/>
      <c r="U141" s="4"/>
      <c r="V141" s="1"/>
      <c r="W141" s="10"/>
      <c r="X141" s="1"/>
    </row>
    <row r="142" spans="1:24">
      <c r="A142" s="1"/>
      <c r="B142" s="1"/>
      <c r="C142" s="1"/>
      <c r="D142" s="4"/>
      <c r="E142" s="4"/>
      <c r="F142" s="4"/>
      <c r="G142" s="4"/>
      <c r="H142" s="4"/>
      <c r="I142" s="4"/>
      <c r="J142" s="1"/>
      <c r="K142" s="4"/>
      <c r="O142" s="4"/>
      <c r="P142" s="1"/>
      <c r="Q142" s="1"/>
      <c r="R142" s="1"/>
      <c r="S142" s="1"/>
      <c r="T142" s="1"/>
      <c r="U142" s="4"/>
      <c r="V142" s="1"/>
      <c r="W142" s="10"/>
      <c r="X142" s="1"/>
    </row>
    <row r="143" spans="1:24">
      <c r="A143" s="1"/>
      <c r="B143" s="1"/>
      <c r="C143" s="1"/>
      <c r="D143" s="4"/>
      <c r="E143" s="4"/>
      <c r="F143" s="4"/>
      <c r="G143" s="4"/>
      <c r="H143" s="4"/>
      <c r="I143" s="4"/>
      <c r="J143" s="1"/>
      <c r="K143" s="4"/>
      <c r="L143" s="4"/>
      <c r="O143" s="4"/>
      <c r="P143" s="1"/>
      <c r="Q143" s="1"/>
      <c r="R143" s="1"/>
      <c r="S143" s="1"/>
      <c r="T143" s="1"/>
      <c r="U143" s="4"/>
      <c r="V143" s="1"/>
      <c r="W143" s="10"/>
      <c r="X143" s="1"/>
    </row>
    <row r="144" spans="1:24">
      <c r="A144" s="1"/>
      <c r="B144" s="1"/>
      <c r="C144" s="1"/>
      <c r="D144" s="4"/>
      <c r="E144" s="4"/>
      <c r="F144" s="4"/>
      <c r="G144" s="4"/>
      <c r="H144" s="4"/>
      <c r="I144" s="4"/>
      <c r="J144" s="1"/>
      <c r="K144" s="4"/>
      <c r="O144" s="4"/>
      <c r="P144" s="1"/>
      <c r="Q144" s="1"/>
      <c r="R144" s="1"/>
      <c r="S144" s="1"/>
      <c r="T144" s="1"/>
      <c r="U144" s="4"/>
      <c r="V144" s="1"/>
      <c r="W144" s="10"/>
      <c r="X144" s="1"/>
    </row>
    <row r="145" spans="1:24">
      <c r="A145" s="1"/>
      <c r="B145" s="1"/>
      <c r="C145" s="1"/>
      <c r="D145" s="4"/>
      <c r="E145" s="4"/>
      <c r="F145" s="4"/>
      <c r="G145" s="4"/>
      <c r="H145" s="4"/>
      <c r="I145" s="4"/>
      <c r="J145" s="1"/>
      <c r="K145" s="4"/>
      <c r="O145" s="4"/>
      <c r="P145" s="1"/>
      <c r="Q145" s="1"/>
      <c r="R145" s="1"/>
      <c r="S145" s="1"/>
      <c r="T145" s="1"/>
      <c r="U145" s="4"/>
      <c r="V145" s="1"/>
      <c r="W145" s="10"/>
      <c r="X145" s="1"/>
    </row>
    <row r="146" spans="1:24">
      <c r="A146" s="1"/>
      <c r="B146" s="1"/>
      <c r="C146" s="1"/>
      <c r="D146" s="4"/>
      <c r="E146" s="4"/>
      <c r="F146" s="4"/>
      <c r="G146" s="4"/>
      <c r="H146" s="4"/>
      <c r="I146" s="4"/>
      <c r="J146" s="1"/>
      <c r="K146" s="4"/>
      <c r="L146" s="4"/>
      <c r="M146" s="4"/>
      <c r="O146" s="4"/>
      <c r="P146" s="1"/>
      <c r="Q146" s="1"/>
      <c r="R146" s="1"/>
      <c r="S146" s="1"/>
      <c r="T146" s="1"/>
      <c r="U146" s="4"/>
      <c r="V146" s="1"/>
      <c r="W146" s="10"/>
      <c r="X146" s="1"/>
    </row>
    <row r="147" spans="1:24">
      <c r="A147" s="1"/>
      <c r="B147" s="1"/>
      <c r="C147" s="1"/>
      <c r="D147" s="4"/>
      <c r="E147" s="4"/>
      <c r="F147" s="4"/>
      <c r="G147" s="4"/>
      <c r="H147" s="4"/>
      <c r="I147" s="4"/>
      <c r="J147" s="1"/>
      <c r="K147" s="4"/>
      <c r="O147" s="4"/>
      <c r="P147" s="1"/>
      <c r="Q147" s="1"/>
      <c r="R147" s="1"/>
      <c r="S147" s="1"/>
      <c r="T147" s="1"/>
      <c r="U147" s="4"/>
      <c r="V147" s="1"/>
      <c r="W147" s="10"/>
      <c r="X147" s="1"/>
    </row>
    <row r="148" spans="1:24">
      <c r="A148" s="1"/>
      <c r="B148" s="1"/>
      <c r="C148" s="1"/>
      <c r="D148" s="4"/>
      <c r="E148" s="4"/>
      <c r="F148" s="4"/>
      <c r="G148" s="4"/>
      <c r="H148" s="4"/>
      <c r="I148" s="4"/>
      <c r="J148" s="1"/>
      <c r="K148" s="4"/>
      <c r="O148" s="4"/>
      <c r="P148" s="1"/>
      <c r="Q148" s="1"/>
      <c r="R148" s="1"/>
      <c r="S148" s="1"/>
      <c r="T148" s="1"/>
      <c r="U148" s="4"/>
      <c r="V148" s="1"/>
      <c r="W148" s="10"/>
      <c r="X148" s="1"/>
    </row>
    <row r="149" spans="1:24">
      <c r="A149" s="1"/>
      <c r="B149" s="1"/>
      <c r="C149" s="1"/>
      <c r="D149" s="4"/>
      <c r="E149" s="4"/>
      <c r="F149" s="4"/>
      <c r="G149" s="4"/>
      <c r="H149" s="4"/>
      <c r="I149" s="4"/>
      <c r="J149" s="1"/>
      <c r="K149" s="4"/>
      <c r="O149" s="4"/>
      <c r="P149" s="1"/>
      <c r="Q149" s="1"/>
      <c r="R149" s="1"/>
      <c r="S149" s="1"/>
      <c r="T149" s="1"/>
      <c r="U149" s="4"/>
      <c r="V149" s="1"/>
      <c r="W149" s="10"/>
      <c r="X149" s="1"/>
    </row>
    <row r="150" spans="1:24">
      <c r="A150" s="1"/>
      <c r="B150" s="1"/>
      <c r="C150" s="1"/>
      <c r="D150" s="4"/>
      <c r="E150" s="4"/>
      <c r="F150" s="4"/>
      <c r="G150" s="4"/>
      <c r="H150" s="4"/>
      <c r="I150" s="4"/>
      <c r="J150" s="1"/>
      <c r="K150" s="4"/>
      <c r="L150" s="4"/>
      <c r="M150" s="4"/>
      <c r="O150" s="4"/>
      <c r="P150" s="1"/>
      <c r="Q150" s="1"/>
      <c r="R150" s="1"/>
      <c r="S150" s="1"/>
      <c r="T150" s="1"/>
      <c r="U150" s="4"/>
      <c r="V150" s="1"/>
      <c r="W150" s="10"/>
      <c r="X150" s="1"/>
    </row>
    <row r="151" spans="1:24">
      <c r="A151" s="1"/>
      <c r="B151" s="1"/>
      <c r="C151" s="1"/>
      <c r="D151" s="4"/>
      <c r="E151" s="4"/>
      <c r="F151" s="4"/>
      <c r="G151" s="4"/>
      <c r="H151" s="4"/>
      <c r="I151" s="4"/>
      <c r="J151" s="1"/>
      <c r="K151" s="4"/>
      <c r="O151" s="4"/>
      <c r="P151" s="1"/>
      <c r="Q151" s="1"/>
      <c r="R151" s="1"/>
      <c r="S151" s="1"/>
      <c r="T151" s="1"/>
      <c r="U151" s="4"/>
      <c r="V151" s="1"/>
      <c r="W151" s="10"/>
      <c r="X151" s="1"/>
    </row>
    <row r="152" spans="1:24">
      <c r="A152" s="1"/>
      <c r="B152" s="1"/>
      <c r="C152" s="1"/>
      <c r="D152" s="4"/>
      <c r="E152" s="4"/>
      <c r="F152" s="4"/>
      <c r="G152" s="4"/>
      <c r="H152" s="4"/>
      <c r="I152" s="4"/>
      <c r="J152" s="1"/>
      <c r="K152" s="4"/>
      <c r="O152" s="4"/>
      <c r="P152" s="1"/>
      <c r="Q152" s="1"/>
      <c r="R152" s="1"/>
      <c r="S152" s="1"/>
      <c r="T152" s="1"/>
      <c r="U152" s="4"/>
      <c r="V152" s="1"/>
      <c r="W152" s="10"/>
      <c r="X152" s="1"/>
    </row>
    <row r="153" spans="1:24">
      <c r="A153" s="1"/>
      <c r="B153" s="1"/>
      <c r="C153" s="1"/>
      <c r="D153" s="4"/>
      <c r="E153" s="4"/>
      <c r="F153" s="4"/>
      <c r="G153" s="4"/>
      <c r="H153" s="4"/>
      <c r="I153" s="4"/>
      <c r="J153" s="1"/>
      <c r="K153" s="4"/>
      <c r="L153" s="4"/>
      <c r="M153" s="4"/>
      <c r="O153" s="4"/>
      <c r="P153" s="1"/>
      <c r="Q153" s="1"/>
      <c r="R153" s="1"/>
      <c r="S153" s="1"/>
      <c r="T153" s="1"/>
      <c r="U153" s="4"/>
      <c r="V153" s="1"/>
      <c r="W153" s="10"/>
      <c r="X153" s="1"/>
    </row>
    <row r="154" spans="1:24">
      <c r="A154" s="1"/>
      <c r="B154" s="1"/>
      <c r="C154" s="1"/>
      <c r="D154" s="4"/>
      <c r="E154" s="4"/>
      <c r="F154" s="4"/>
      <c r="G154" s="4"/>
      <c r="H154" s="4"/>
      <c r="I154" s="4"/>
      <c r="J154" s="1"/>
      <c r="K154" s="4"/>
      <c r="L154" s="4"/>
      <c r="O154" s="4"/>
      <c r="P154" s="1"/>
      <c r="Q154" s="1"/>
      <c r="R154" s="1"/>
      <c r="S154" s="1"/>
      <c r="T154" s="1"/>
      <c r="U154" s="4"/>
      <c r="V154" s="1"/>
      <c r="W154" s="10"/>
      <c r="X154" s="1"/>
    </row>
    <row r="155" spans="1:24">
      <c r="A155" s="1"/>
      <c r="B155" s="1"/>
      <c r="C155" s="1"/>
      <c r="D155" s="4"/>
      <c r="E155" s="4"/>
      <c r="F155" s="4"/>
      <c r="G155" s="4"/>
      <c r="H155" s="4"/>
      <c r="I155" s="4"/>
      <c r="J155" s="1"/>
      <c r="K155" s="4"/>
      <c r="L155" s="4"/>
      <c r="O155" s="4"/>
      <c r="P155" s="1"/>
      <c r="Q155" s="1"/>
      <c r="R155" s="1"/>
      <c r="S155" s="1"/>
      <c r="T155" s="1"/>
      <c r="U155" s="4"/>
      <c r="V155" s="1"/>
      <c r="W155" s="10"/>
      <c r="X155" s="1"/>
    </row>
    <row r="156" spans="1:24">
      <c r="A156" s="1"/>
      <c r="B156" s="1"/>
      <c r="C156" s="1"/>
      <c r="D156" s="4"/>
      <c r="E156" s="4"/>
      <c r="F156" s="4"/>
      <c r="G156" s="4"/>
      <c r="H156" s="4"/>
      <c r="I156" s="4"/>
      <c r="J156" s="1"/>
      <c r="K156" s="4"/>
      <c r="O156" s="4"/>
      <c r="P156" s="1"/>
      <c r="Q156" s="1"/>
      <c r="R156" s="1"/>
      <c r="S156" s="1"/>
      <c r="T156" s="1"/>
      <c r="U156" s="4"/>
      <c r="V156" s="1"/>
      <c r="W156" s="10"/>
      <c r="X156" s="1"/>
    </row>
    <row r="157" spans="1:24">
      <c r="A157" s="1"/>
      <c r="B157" s="1"/>
      <c r="C157" s="1"/>
      <c r="D157" s="4"/>
      <c r="E157" s="4"/>
      <c r="F157" s="4"/>
      <c r="G157" s="4"/>
      <c r="H157" s="4"/>
      <c r="I157" s="4"/>
      <c r="J157" s="1"/>
      <c r="K157" s="4"/>
      <c r="L157" s="4"/>
      <c r="N157" s="4"/>
      <c r="O157" s="4"/>
      <c r="P157" s="1"/>
      <c r="Q157" s="1"/>
      <c r="R157" s="1"/>
      <c r="S157" s="1"/>
      <c r="T157" s="1"/>
      <c r="U157" s="4"/>
      <c r="V157" s="1"/>
      <c r="W157" s="10"/>
      <c r="X157" s="1"/>
    </row>
    <row r="158" spans="1:24">
      <c r="A158" s="1"/>
      <c r="B158" s="1"/>
      <c r="C158" s="1"/>
      <c r="D158" s="4"/>
      <c r="E158" s="4"/>
      <c r="F158" s="4"/>
      <c r="G158" s="4"/>
      <c r="H158" s="4"/>
      <c r="I158" s="4"/>
      <c r="J158" s="1"/>
      <c r="K158" s="4"/>
      <c r="L158" s="4"/>
      <c r="O158" s="4"/>
      <c r="P158" s="1"/>
      <c r="Q158" s="1"/>
      <c r="R158" s="1"/>
      <c r="S158" s="1"/>
      <c r="T158" s="1"/>
      <c r="U158" s="4"/>
      <c r="V158" s="1"/>
      <c r="W158" s="10"/>
      <c r="X158" s="1"/>
    </row>
    <row r="159" spans="1:24">
      <c r="A159" s="1"/>
      <c r="B159" s="1"/>
      <c r="C159" s="1"/>
      <c r="D159" s="4"/>
      <c r="E159" s="4"/>
      <c r="F159" s="4"/>
      <c r="G159" s="4"/>
      <c r="H159" s="4"/>
      <c r="I159" s="4"/>
      <c r="J159" s="1"/>
      <c r="K159" s="4"/>
      <c r="L159" s="4"/>
      <c r="O159" s="4"/>
      <c r="P159" s="1"/>
      <c r="Q159" s="1"/>
      <c r="R159" s="1"/>
      <c r="S159" s="1"/>
      <c r="T159" s="1"/>
      <c r="U159" s="4"/>
      <c r="V159" s="1"/>
      <c r="W159" s="10"/>
      <c r="X159" s="1"/>
    </row>
    <row r="160" spans="1:24">
      <c r="A160" s="1"/>
      <c r="B160" s="1"/>
      <c r="C160" s="1"/>
      <c r="D160" s="4"/>
      <c r="E160" s="4"/>
      <c r="F160" s="4"/>
      <c r="G160" s="4"/>
      <c r="H160" s="4"/>
      <c r="I160" s="4"/>
      <c r="J160" s="1"/>
      <c r="K160" s="4"/>
      <c r="O160" s="4"/>
      <c r="P160" s="1"/>
      <c r="Q160" s="1"/>
      <c r="R160" s="1"/>
      <c r="S160" s="1"/>
      <c r="T160" s="1"/>
      <c r="U160" s="4"/>
      <c r="V160" s="1"/>
      <c r="W160" s="10"/>
      <c r="X160" s="1"/>
    </row>
    <row r="161" spans="1:24">
      <c r="A161" s="1"/>
      <c r="B161" s="1"/>
      <c r="C161" s="1"/>
      <c r="D161" s="4"/>
      <c r="E161" s="4"/>
      <c r="F161" s="4"/>
      <c r="G161" s="4"/>
      <c r="H161" s="4"/>
      <c r="I161" s="4"/>
      <c r="J161" s="1"/>
      <c r="K161" s="4"/>
      <c r="O161" s="4"/>
      <c r="P161" s="1"/>
      <c r="Q161" s="1"/>
      <c r="R161" s="1"/>
      <c r="S161" s="1"/>
      <c r="T161" s="1"/>
      <c r="U161" s="4"/>
      <c r="V161" s="1"/>
      <c r="W161" s="10"/>
      <c r="X161" s="1"/>
    </row>
    <row r="162" spans="1:24">
      <c r="A162" s="1"/>
      <c r="B162" s="1"/>
      <c r="C162" s="1"/>
      <c r="D162" s="4"/>
      <c r="E162" s="4"/>
      <c r="F162" s="4"/>
      <c r="G162" s="4"/>
      <c r="H162" s="4"/>
      <c r="I162" s="4"/>
      <c r="J162" s="1"/>
      <c r="K162" s="4"/>
      <c r="O162" s="4"/>
      <c r="P162" s="1"/>
      <c r="Q162" s="1"/>
      <c r="R162" s="1"/>
      <c r="S162" s="1"/>
      <c r="T162" s="1"/>
      <c r="U162" s="4"/>
      <c r="V162" s="1"/>
      <c r="W162" s="10"/>
      <c r="X162" s="1"/>
    </row>
    <row r="163" spans="1:24">
      <c r="A163" s="1"/>
      <c r="B163" s="1"/>
      <c r="C163" s="1"/>
      <c r="D163" s="4"/>
      <c r="E163" s="4"/>
      <c r="F163" s="4"/>
      <c r="G163" s="4"/>
      <c r="H163" s="4"/>
      <c r="I163" s="4"/>
      <c r="J163" s="1"/>
      <c r="K163" s="4"/>
      <c r="O163" s="4"/>
      <c r="P163" s="1"/>
      <c r="Q163" s="1"/>
      <c r="R163" s="1"/>
      <c r="S163" s="1"/>
      <c r="T163" s="1"/>
      <c r="U163" s="4"/>
      <c r="V163" s="1"/>
      <c r="W163" s="10"/>
      <c r="X163" s="1"/>
    </row>
    <row r="164" spans="1:24">
      <c r="A164" s="1"/>
      <c r="B164" s="1"/>
      <c r="C164" s="1"/>
      <c r="D164" s="4"/>
      <c r="E164" s="4"/>
      <c r="F164" s="4"/>
      <c r="G164" s="4"/>
      <c r="H164" s="4"/>
      <c r="I164" s="4"/>
      <c r="J164" s="1"/>
      <c r="K164" s="4"/>
      <c r="O164" s="4"/>
      <c r="P164" s="1"/>
      <c r="Q164" s="1"/>
      <c r="R164" s="1"/>
      <c r="S164" s="1"/>
      <c r="T164" s="1"/>
      <c r="U164" s="4"/>
      <c r="V164" s="1"/>
      <c r="W164" s="10"/>
      <c r="X164" s="1"/>
    </row>
    <row r="165" spans="1:24">
      <c r="A165" s="1"/>
      <c r="B165" s="1"/>
      <c r="C165" s="1"/>
      <c r="D165" s="4"/>
      <c r="E165" s="4"/>
      <c r="F165" s="4"/>
      <c r="G165" s="4"/>
      <c r="H165" s="4"/>
      <c r="I165" s="4"/>
      <c r="J165" s="1"/>
      <c r="K165" s="4"/>
      <c r="L165" s="4"/>
      <c r="O165" s="4"/>
      <c r="P165" s="1"/>
      <c r="Q165" s="1"/>
      <c r="R165" s="1"/>
      <c r="S165" s="1"/>
      <c r="T165" s="1"/>
      <c r="U165" s="4"/>
      <c r="V165" s="1"/>
      <c r="W165" s="10"/>
      <c r="X165" s="1"/>
    </row>
    <row r="166" spans="1:24">
      <c r="A166" s="1"/>
      <c r="B166" s="1"/>
      <c r="C166" s="1"/>
      <c r="D166" s="4"/>
      <c r="E166" s="4"/>
      <c r="F166" s="4"/>
      <c r="G166" s="4"/>
      <c r="H166" s="4"/>
      <c r="I166" s="4"/>
      <c r="J166" s="1"/>
      <c r="K166" s="4"/>
      <c r="L166" s="4"/>
      <c r="M166" s="4"/>
      <c r="O166" s="4"/>
      <c r="P166" s="1"/>
      <c r="Q166" s="1"/>
      <c r="R166" s="1"/>
      <c r="S166" s="1"/>
      <c r="T166" s="1"/>
      <c r="U166" s="4"/>
      <c r="V166" s="1"/>
      <c r="W166" s="10"/>
      <c r="X166" s="1"/>
    </row>
    <row r="167" spans="1:24">
      <c r="A167" s="1"/>
      <c r="B167" s="1"/>
      <c r="C167" s="1"/>
      <c r="D167" s="4"/>
      <c r="E167" s="4"/>
      <c r="F167" s="4"/>
      <c r="G167" s="4"/>
      <c r="H167" s="4"/>
      <c r="I167" s="4"/>
      <c r="J167" s="1"/>
      <c r="K167" s="4"/>
      <c r="O167" s="4"/>
      <c r="P167" s="1"/>
      <c r="Q167" s="1"/>
      <c r="R167" s="1"/>
      <c r="S167" s="1"/>
      <c r="T167" s="1"/>
      <c r="U167" s="4"/>
      <c r="V167" s="1"/>
      <c r="W167" s="10"/>
      <c r="X167" s="1"/>
    </row>
    <row r="168" spans="1:24">
      <c r="A168" s="1"/>
      <c r="B168" s="1"/>
      <c r="C168" s="1"/>
      <c r="D168" s="4"/>
      <c r="E168" s="4"/>
      <c r="F168" s="4"/>
      <c r="G168" s="4"/>
      <c r="H168" s="4"/>
      <c r="I168" s="4"/>
      <c r="J168" s="1"/>
      <c r="K168" s="65"/>
      <c r="L168" s="4"/>
      <c r="O168" s="4"/>
      <c r="P168" s="1"/>
      <c r="Q168" s="1"/>
      <c r="R168" s="1"/>
      <c r="S168" s="1"/>
      <c r="T168" s="1"/>
      <c r="U168" s="4"/>
      <c r="V168" s="1"/>
      <c r="W168" s="10"/>
      <c r="X168" s="1"/>
    </row>
    <row r="169" spans="1:24">
      <c r="A169" s="1"/>
      <c r="B169" s="1"/>
      <c r="C169" s="1"/>
      <c r="D169" s="4"/>
      <c r="E169" s="4"/>
      <c r="F169" s="4"/>
      <c r="G169" s="4"/>
      <c r="H169" s="4"/>
      <c r="I169" s="4"/>
      <c r="J169" s="1"/>
      <c r="K169" s="4"/>
      <c r="O169" s="4"/>
      <c r="P169" s="1"/>
      <c r="Q169" s="1"/>
      <c r="R169" s="1"/>
      <c r="S169" s="1"/>
      <c r="T169" s="1"/>
      <c r="U169" s="4"/>
      <c r="V169" s="1"/>
      <c r="W169" s="10"/>
      <c r="X169" s="1"/>
    </row>
    <row r="170" spans="1:24">
      <c r="A170" s="1"/>
      <c r="B170" s="1"/>
      <c r="C170" s="1"/>
      <c r="D170" s="4"/>
      <c r="E170" s="4"/>
      <c r="F170" s="4"/>
      <c r="G170" s="4"/>
      <c r="H170" s="4"/>
      <c r="I170" s="4"/>
      <c r="J170" s="1"/>
      <c r="K170" s="4"/>
      <c r="L170" s="4"/>
      <c r="M170" s="4"/>
      <c r="O170" s="4"/>
      <c r="P170" s="1"/>
      <c r="Q170" s="1"/>
      <c r="R170" s="1"/>
      <c r="S170" s="1"/>
      <c r="T170" s="1"/>
      <c r="U170" s="4"/>
      <c r="V170" s="1"/>
      <c r="W170" s="10"/>
      <c r="X170" s="1"/>
    </row>
    <row r="171" spans="1:24">
      <c r="A171" s="1"/>
      <c r="B171" s="1"/>
      <c r="C171" s="1"/>
      <c r="D171" s="4"/>
      <c r="E171" s="4"/>
      <c r="F171" s="4"/>
      <c r="G171" s="4"/>
      <c r="H171" s="4"/>
      <c r="I171" s="4"/>
      <c r="J171" s="1"/>
      <c r="K171" s="4"/>
      <c r="N171" s="4"/>
      <c r="O171" s="4"/>
      <c r="P171" s="1"/>
      <c r="Q171" s="1"/>
      <c r="R171" s="1"/>
      <c r="S171" s="1"/>
      <c r="T171" s="1"/>
      <c r="U171" s="4"/>
      <c r="V171" s="1"/>
      <c r="W171" s="10"/>
      <c r="X171" s="1"/>
    </row>
    <row r="172" spans="1:24">
      <c r="A172" s="1"/>
      <c r="B172" s="1"/>
      <c r="C172" s="1"/>
      <c r="D172" s="4"/>
      <c r="E172" s="4"/>
      <c r="F172" s="4"/>
      <c r="G172" s="4"/>
      <c r="H172" s="4"/>
      <c r="I172" s="4"/>
      <c r="J172" s="1"/>
      <c r="K172" s="4"/>
      <c r="L172" s="4"/>
      <c r="O172" s="4"/>
      <c r="P172" s="1"/>
      <c r="Q172" s="1"/>
      <c r="R172" s="1"/>
      <c r="S172" s="1"/>
      <c r="T172" s="1"/>
      <c r="U172" s="4"/>
      <c r="V172" s="1"/>
      <c r="W172" s="10"/>
      <c r="X172" s="1"/>
    </row>
    <row r="173" spans="1:24">
      <c r="A173" s="1"/>
      <c r="B173" s="1"/>
      <c r="C173" s="1"/>
      <c r="D173" s="4"/>
      <c r="E173" s="4"/>
      <c r="F173" s="4"/>
      <c r="G173" s="4"/>
      <c r="H173" s="4"/>
      <c r="I173" s="4"/>
      <c r="J173" s="1"/>
      <c r="K173" s="4"/>
      <c r="L173" s="4"/>
      <c r="M173" s="4"/>
      <c r="O173" s="4"/>
      <c r="P173" s="1"/>
      <c r="Q173" s="1"/>
      <c r="R173" s="1"/>
      <c r="S173" s="1"/>
      <c r="T173" s="1"/>
      <c r="U173" s="4"/>
      <c r="V173" s="1"/>
      <c r="W173" s="10"/>
      <c r="X173" s="1"/>
    </row>
    <row r="174" spans="1:24">
      <c r="A174" s="1"/>
      <c r="B174" s="1"/>
      <c r="C174" s="1"/>
      <c r="D174" s="4"/>
      <c r="E174" s="4"/>
      <c r="F174" s="4"/>
      <c r="G174" s="4"/>
      <c r="H174" s="4"/>
      <c r="I174" s="4"/>
      <c r="J174" s="1"/>
      <c r="K174" s="4"/>
      <c r="L174" s="4"/>
      <c r="O174" s="4"/>
      <c r="P174" s="1"/>
      <c r="Q174" s="1"/>
      <c r="R174" s="1"/>
      <c r="S174" s="1"/>
      <c r="T174" s="1"/>
      <c r="U174" s="4"/>
      <c r="V174" s="1"/>
      <c r="W174" s="10"/>
      <c r="X174" s="1"/>
    </row>
    <row r="175" spans="1:24">
      <c r="A175" s="10"/>
      <c r="B175" s="10"/>
      <c r="C175" s="1"/>
      <c r="D175" s="63"/>
      <c r="E175" s="4"/>
      <c r="F175" s="4"/>
      <c r="G175" s="4"/>
      <c r="H175" s="63"/>
      <c r="I175" s="63"/>
      <c r="J175" s="10"/>
      <c r="K175" s="65"/>
      <c r="L175" s="4"/>
      <c r="O175" s="4"/>
      <c r="P175" s="1"/>
      <c r="Q175" s="1"/>
      <c r="R175" s="1"/>
      <c r="S175" s="1"/>
      <c r="T175" s="1"/>
      <c r="U175" s="4"/>
      <c r="V175" s="1"/>
      <c r="W175" s="10"/>
      <c r="X175" s="1"/>
    </row>
    <row r="176" spans="1:24">
      <c r="A176" s="1"/>
      <c r="B176" s="1"/>
      <c r="C176" s="1"/>
      <c r="D176" s="4"/>
      <c r="E176" s="4"/>
      <c r="F176" s="4"/>
      <c r="G176" s="4"/>
      <c r="H176" s="4"/>
      <c r="I176" s="4"/>
      <c r="J176" s="1"/>
      <c r="K176" s="4"/>
      <c r="O176" s="4"/>
      <c r="P176" s="1"/>
      <c r="Q176" s="1"/>
      <c r="R176" s="1"/>
      <c r="S176" s="1"/>
      <c r="T176" s="1"/>
      <c r="U176" s="4"/>
      <c r="V176" s="1"/>
      <c r="W176" s="10"/>
      <c r="X176" s="1"/>
    </row>
    <row r="177" spans="1:24">
      <c r="A177" s="1"/>
      <c r="B177" s="1"/>
      <c r="C177" s="1"/>
      <c r="D177" s="4"/>
      <c r="E177" s="4"/>
      <c r="F177" s="4"/>
      <c r="G177" s="4"/>
      <c r="H177" s="4"/>
      <c r="I177" s="4"/>
      <c r="J177" s="1"/>
      <c r="K177" s="4"/>
      <c r="L177" s="4"/>
      <c r="M177" s="4"/>
      <c r="O177" s="4"/>
      <c r="P177" s="1"/>
      <c r="Q177" s="1"/>
      <c r="R177" s="1"/>
      <c r="S177" s="1"/>
      <c r="T177" s="1"/>
      <c r="U177" s="4"/>
      <c r="V177" s="1"/>
      <c r="W177" s="10"/>
      <c r="X177" s="1"/>
    </row>
    <row r="178" spans="1:24">
      <c r="A178" s="1"/>
      <c r="B178" s="1"/>
      <c r="C178" s="1"/>
      <c r="D178" s="4"/>
      <c r="E178" s="4"/>
      <c r="F178" s="4"/>
      <c r="G178" s="4"/>
      <c r="H178" s="4"/>
      <c r="I178" s="4"/>
      <c r="J178" s="1"/>
      <c r="K178" s="4"/>
      <c r="L178" s="4"/>
      <c r="M178" s="4"/>
      <c r="O178" s="4"/>
      <c r="P178" s="1"/>
      <c r="Q178" s="1"/>
      <c r="R178" s="1"/>
      <c r="S178" s="1"/>
      <c r="T178" s="1"/>
      <c r="U178" s="4"/>
      <c r="V178" s="1"/>
      <c r="W178" s="10"/>
      <c r="X178" s="1"/>
    </row>
    <row r="179" spans="1:24">
      <c r="A179" s="10"/>
      <c r="B179" s="10"/>
      <c r="C179" s="1"/>
      <c r="D179" s="63"/>
      <c r="E179" s="63"/>
      <c r="F179" s="63"/>
      <c r="G179" s="63"/>
      <c r="H179" s="63"/>
      <c r="I179" s="63"/>
      <c r="J179" s="10"/>
      <c r="K179" s="65"/>
      <c r="L179" s="4"/>
      <c r="M179" s="4"/>
      <c r="O179" s="4"/>
      <c r="P179" s="1"/>
      <c r="Q179" s="1"/>
      <c r="R179" s="1"/>
      <c r="S179" s="1"/>
      <c r="T179" s="1"/>
      <c r="U179" s="4"/>
      <c r="V179" s="1"/>
      <c r="W179" s="10"/>
      <c r="X179" s="1"/>
    </row>
    <row r="180" spans="1:24">
      <c r="A180" s="1"/>
      <c r="B180" s="1"/>
      <c r="C180" s="1"/>
      <c r="D180" s="4"/>
      <c r="E180" s="4"/>
      <c r="F180" s="4"/>
      <c r="G180" s="4"/>
      <c r="H180" s="4"/>
      <c r="I180" s="4"/>
      <c r="J180" s="1"/>
      <c r="K180" s="4"/>
      <c r="L180" s="4"/>
      <c r="M180" s="4"/>
      <c r="N180" s="4"/>
      <c r="O180" s="4"/>
      <c r="P180" s="1"/>
      <c r="Q180" s="1"/>
      <c r="R180" s="1"/>
      <c r="S180" s="1"/>
      <c r="T180" s="1"/>
      <c r="U180" s="4"/>
      <c r="V180" s="1"/>
      <c r="W180" s="10"/>
      <c r="X180" s="1"/>
    </row>
    <row r="181" spans="1:24">
      <c r="A181" s="1"/>
      <c r="B181" s="1"/>
      <c r="C181" s="1"/>
      <c r="D181" s="4"/>
      <c r="E181" s="4"/>
      <c r="F181" s="4"/>
      <c r="G181" s="4"/>
      <c r="H181" s="4"/>
      <c r="I181" s="4"/>
      <c r="J181" s="1"/>
      <c r="K181" s="4"/>
      <c r="L181" s="4"/>
      <c r="O181" s="4"/>
      <c r="P181" s="1"/>
      <c r="Q181" s="1"/>
      <c r="R181" s="1"/>
      <c r="S181" s="1"/>
      <c r="T181" s="1"/>
      <c r="U181" s="4"/>
      <c r="V181" s="1"/>
      <c r="W181" s="10"/>
      <c r="X181" s="1"/>
    </row>
    <row r="182" spans="1:24">
      <c r="A182" s="1"/>
      <c r="B182" s="1"/>
      <c r="C182" s="1"/>
      <c r="D182" s="4"/>
      <c r="E182" s="4"/>
      <c r="F182" s="4"/>
      <c r="G182" s="4"/>
      <c r="H182" s="4"/>
      <c r="I182" s="4"/>
      <c r="J182" s="1"/>
      <c r="K182" s="4"/>
      <c r="N182" s="4"/>
      <c r="O182" s="4"/>
      <c r="P182" s="1"/>
      <c r="Q182" s="1"/>
      <c r="R182" s="1"/>
      <c r="S182" s="1"/>
      <c r="T182" s="1"/>
      <c r="U182" s="4"/>
      <c r="V182" s="1"/>
      <c r="W182" s="10"/>
      <c r="X182" s="1"/>
    </row>
    <row r="183" spans="1:24">
      <c r="A183" s="1"/>
      <c r="B183" s="1"/>
      <c r="C183" s="1"/>
      <c r="D183" s="4"/>
      <c r="E183" s="4"/>
      <c r="F183" s="4"/>
      <c r="G183" s="4"/>
      <c r="H183" s="4"/>
      <c r="I183" s="4"/>
      <c r="J183" s="1"/>
      <c r="K183" s="4"/>
      <c r="N183" s="4"/>
      <c r="O183" s="4"/>
      <c r="P183" s="1"/>
      <c r="Q183" s="1"/>
      <c r="R183" s="1"/>
      <c r="S183" s="1"/>
      <c r="T183" s="1"/>
      <c r="U183" s="4"/>
      <c r="V183" s="1"/>
      <c r="W183" s="10"/>
      <c r="X183" s="1"/>
    </row>
    <row r="184" spans="1:24">
      <c r="A184" s="1"/>
      <c r="B184" s="1"/>
      <c r="C184" s="1"/>
      <c r="D184" s="4"/>
      <c r="E184" s="4"/>
      <c r="F184" s="4"/>
      <c r="G184" s="4"/>
      <c r="H184" s="4"/>
      <c r="I184" s="4"/>
      <c r="J184" s="1"/>
      <c r="K184" s="4"/>
      <c r="L184" s="4"/>
      <c r="M184" s="4"/>
      <c r="O184" s="4"/>
      <c r="P184" s="1"/>
      <c r="Q184" s="1"/>
      <c r="R184" s="1"/>
      <c r="S184" s="1"/>
      <c r="T184" s="1"/>
      <c r="U184" s="4"/>
      <c r="V184" s="1"/>
      <c r="W184" s="10"/>
      <c r="X184" s="1"/>
    </row>
    <row r="185" spans="1:24">
      <c r="A185" s="1"/>
      <c r="B185" s="1"/>
      <c r="C185" s="1"/>
      <c r="D185" s="4"/>
      <c r="E185" s="4"/>
      <c r="F185" s="4"/>
      <c r="G185" s="4"/>
      <c r="H185" s="4"/>
      <c r="I185" s="4"/>
      <c r="J185" s="1"/>
      <c r="K185" s="4"/>
      <c r="O185" s="4"/>
      <c r="P185" s="1"/>
      <c r="Q185" s="1"/>
      <c r="R185" s="1"/>
      <c r="S185" s="1"/>
      <c r="T185" s="1"/>
      <c r="U185" s="4"/>
      <c r="V185" s="1"/>
      <c r="W185" s="10"/>
      <c r="X185" s="1"/>
    </row>
    <row r="186" spans="1:24">
      <c r="A186" s="1"/>
      <c r="B186" s="1"/>
      <c r="C186" s="1"/>
      <c r="D186" s="4"/>
      <c r="E186" s="4"/>
      <c r="F186" s="4"/>
      <c r="G186" s="4"/>
      <c r="H186" s="63"/>
      <c r="I186" s="63"/>
      <c r="J186" s="10"/>
      <c r="K186" s="4"/>
      <c r="L186" s="4"/>
      <c r="N186" s="4"/>
      <c r="O186" s="4"/>
      <c r="P186" s="1"/>
      <c r="Q186" s="1"/>
      <c r="R186" s="1"/>
      <c r="S186" s="1"/>
      <c r="T186" s="1"/>
      <c r="U186" s="4"/>
      <c r="V186" s="1"/>
      <c r="W186" s="10"/>
      <c r="X186" s="1"/>
    </row>
    <row r="187" spans="1:24">
      <c r="A187" s="1"/>
      <c r="B187" s="1"/>
      <c r="C187" s="1"/>
      <c r="D187" s="4"/>
      <c r="E187" s="4"/>
      <c r="F187" s="4"/>
      <c r="G187" s="4"/>
      <c r="H187" s="4"/>
      <c r="I187" s="4"/>
      <c r="J187" s="1"/>
      <c r="K187" s="4"/>
      <c r="O187" s="4"/>
      <c r="P187" s="1"/>
      <c r="Q187" s="1"/>
      <c r="R187" s="1"/>
      <c r="S187" s="1"/>
      <c r="T187" s="1"/>
      <c r="U187" s="4"/>
      <c r="V187" s="1"/>
      <c r="W187" s="10"/>
      <c r="X187" s="1"/>
    </row>
    <row r="188" spans="1:24">
      <c r="A188" s="1"/>
      <c r="B188" s="1"/>
      <c r="C188" s="1"/>
      <c r="D188" s="4"/>
      <c r="E188" s="4"/>
      <c r="F188" s="4"/>
      <c r="G188" s="4"/>
      <c r="H188" s="4"/>
      <c r="I188" s="4"/>
      <c r="J188" s="1"/>
      <c r="K188" s="4"/>
      <c r="O188" s="4"/>
      <c r="P188" s="1"/>
      <c r="Q188" s="1"/>
      <c r="R188" s="1"/>
      <c r="S188" s="1"/>
      <c r="T188" s="1"/>
      <c r="U188" s="4"/>
      <c r="V188" s="1"/>
      <c r="W188" s="10"/>
      <c r="X188" s="1"/>
    </row>
    <row r="189" spans="1:24">
      <c r="A189" s="1"/>
      <c r="B189" s="1"/>
      <c r="C189" s="1"/>
      <c r="D189" s="4"/>
      <c r="E189" s="4"/>
      <c r="F189" s="4"/>
      <c r="G189" s="4"/>
      <c r="H189" s="4"/>
      <c r="I189" s="4"/>
      <c r="J189" s="1"/>
      <c r="K189" s="4"/>
      <c r="L189" s="4"/>
      <c r="M189" s="4"/>
      <c r="O189" s="4"/>
      <c r="P189" s="1"/>
      <c r="Q189" s="1"/>
      <c r="R189" s="1"/>
      <c r="S189" s="1"/>
      <c r="T189" s="1"/>
      <c r="U189" s="4"/>
      <c r="V189" s="1"/>
      <c r="W189" s="10"/>
      <c r="X189" s="1"/>
    </row>
    <row r="190" spans="1:24">
      <c r="A190" s="1"/>
      <c r="B190" s="1"/>
      <c r="C190" s="1"/>
      <c r="D190" s="4"/>
      <c r="E190" s="4"/>
      <c r="F190" s="4"/>
      <c r="G190" s="4"/>
      <c r="H190" s="4"/>
      <c r="I190" s="4"/>
      <c r="J190" s="1"/>
      <c r="K190" s="4"/>
      <c r="O190" s="4"/>
      <c r="P190" s="1"/>
      <c r="Q190" s="1"/>
      <c r="R190" s="1"/>
      <c r="S190" s="1"/>
      <c r="T190" s="1"/>
      <c r="U190" s="4"/>
      <c r="V190" s="1"/>
      <c r="W190" s="10"/>
      <c r="X190" s="1"/>
    </row>
    <row r="191" spans="1:24">
      <c r="A191" s="1"/>
      <c r="B191" s="1"/>
      <c r="C191" s="1"/>
      <c r="D191" s="4"/>
      <c r="E191" s="4"/>
      <c r="F191" s="4"/>
      <c r="G191" s="4"/>
      <c r="H191" s="4"/>
      <c r="I191" s="4"/>
      <c r="J191" s="1"/>
      <c r="K191" s="4"/>
      <c r="L191" s="4"/>
      <c r="M191" s="4"/>
      <c r="O191" s="4"/>
      <c r="P191" s="1"/>
      <c r="Q191" s="1"/>
      <c r="R191" s="1"/>
      <c r="S191" s="1"/>
      <c r="T191" s="1"/>
      <c r="U191" s="4"/>
      <c r="V191" s="1"/>
      <c r="W191" s="10"/>
      <c r="X191" s="1"/>
    </row>
    <row r="192" spans="1:24">
      <c r="A192" s="1"/>
      <c r="B192" s="1"/>
      <c r="C192" s="1"/>
      <c r="D192" s="4"/>
      <c r="E192" s="4"/>
      <c r="F192" s="4"/>
      <c r="G192" s="4"/>
      <c r="H192" s="4"/>
      <c r="I192" s="4"/>
      <c r="J192" s="1"/>
      <c r="K192" s="4"/>
      <c r="O192" s="4"/>
      <c r="P192" s="1"/>
      <c r="Q192" s="1"/>
      <c r="R192" s="1"/>
      <c r="S192" s="1"/>
      <c r="T192" s="1"/>
      <c r="U192" s="4"/>
      <c r="V192" s="1"/>
      <c r="W192" s="10"/>
      <c r="X192" s="1"/>
    </row>
    <row r="193" spans="1:24">
      <c r="A193" s="1"/>
      <c r="B193" s="1"/>
      <c r="C193" s="1"/>
      <c r="D193" s="4"/>
      <c r="E193" s="4"/>
      <c r="F193" s="4"/>
      <c r="G193" s="4"/>
      <c r="H193" s="4"/>
      <c r="I193" s="4"/>
      <c r="J193" s="1"/>
      <c r="K193" s="4"/>
      <c r="O193" s="4"/>
      <c r="P193" s="1"/>
      <c r="Q193" s="1"/>
      <c r="R193" s="1"/>
      <c r="S193" s="1"/>
      <c r="T193" s="1"/>
      <c r="U193" s="4"/>
      <c r="V193" s="1"/>
      <c r="W193" s="10"/>
      <c r="X193" s="1"/>
    </row>
    <row r="194" spans="1:24">
      <c r="A194" s="1"/>
      <c r="B194" s="1"/>
      <c r="C194" s="1"/>
      <c r="D194" s="4"/>
      <c r="E194" s="4"/>
      <c r="F194" s="4"/>
      <c r="G194" s="4"/>
      <c r="H194" s="4"/>
      <c r="I194" s="4"/>
      <c r="J194" s="1"/>
      <c r="K194" s="4"/>
      <c r="L194" s="4"/>
      <c r="M194" s="4"/>
      <c r="O194" s="4"/>
      <c r="P194" s="1"/>
      <c r="Q194" s="1"/>
      <c r="R194" s="1"/>
      <c r="S194" s="1"/>
      <c r="T194" s="1"/>
      <c r="U194" s="4"/>
      <c r="V194" s="1"/>
      <c r="W194" s="10"/>
      <c r="X194" s="1"/>
    </row>
    <row r="195" spans="1:24">
      <c r="A195" s="1"/>
      <c r="B195" s="1"/>
      <c r="C195" s="1"/>
      <c r="D195" s="4"/>
      <c r="E195" s="4"/>
      <c r="F195" s="4"/>
      <c r="G195" s="4"/>
      <c r="H195" s="4"/>
      <c r="I195" s="4"/>
      <c r="J195" s="1"/>
      <c r="K195" s="4"/>
      <c r="O195" s="4"/>
      <c r="P195" s="1"/>
      <c r="Q195" s="1"/>
      <c r="R195" s="1"/>
      <c r="S195" s="1"/>
      <c r="T195" s="1"/>
      <c r="U195" s="4"/>
      <c r="V195" s="1"/>
      <c r="W195" s="10"/>
      <c r="X195" s="1"/>
    </row>
    <row r="196" spans="1:24">
      <c r="A196" s="1"/>
      <c r="B196" s="1"/>
      <c r="C196" s="1"/>
      <c r="D196" s="4"/>
      <c r="E196" s="4"/>
      <c r="F196" s="4"/>
      <c r="G196" s="4"/>
      <c r="H196" s="4"/>
      <c r="I196" s="4"/>
      <c r="J196" s="1"/>
      <c r="K196" s="4"/>
      <c r="L196" s="4"/>
      <c r="M196" s="4"/>
      <c r="O196" s="4"/>
      <c r="P196" s="1"/>
      <c r="Q196" s="1"/>
      <c r="R196" s="1"/>
      <c r="S196" s="1"/>
      <c r="T196" s="1"/>
      <c r="U196" s="4"/>
      <c r="V196" s="1"/>
      <c r="W196" s="10"/>
      <c r="X196" s="1"/>
    </row>
    <row r="197" spans="1:24">
      <c r="A197" s="1"/>
      <c r="B197" s="1"/>
      <c r="C197" s="1"/>
      <c r="D197" s="4"/>
      <c r="E197" s="4"/>
      <c r="F197" s="4"/>
      <c r="G197" s="4"/>
      <c r="H197" s="4"/>
      <c r="I197" s="4"/>
      <c r="J197" s="1"/>
      <c r="K197" s="4"/>
      <c r="L197" s="4"/>
      <c r="O197" s="4"/>
      <c r="P197" s="1"/>
      <c r="Q197" s="1"/>
      <c r="R197" s="1"/>
      <c r="S197" s="1"/>
      <c r="T197" s="1"/>
      <c r="U197" s="4"/>
      <c r="V197" s="1"/>
      <c r="W197" s="10"/>
      <c r="X197" s="1"/>
    </row>
    <row r="198" spans="1:24">
      <c r="A198" s="1"/>
      <c r="B198" s="1"/>
      <c r="C198" s="1"/>
      <c r="D198" s="4"/>
      <c r="E198" s="4"/>
      <c r="F198" s="4"/>
      <c r="G198" s="4"/>
      <c r="H198" s="4"/>
      <c r="I198" s="4"/>
      <c r="J198" s="1"/>
      <c r="K198" s="4"/>
      <c r="O198" s="4"/>
      <c r="P198" s="1"/>
      <c r="Q198" s="1"/>
      <c r="R198" s="1"/>
      <c r="S198" s="1"/>
      <c r="T198" s="1"/>
      <c r="U198" s="4"/>
      <c r="V198" s="1"/>
      <c r="W198" s="10"/>
      <c r="X198" s="1"/>
    </row>
    <row r="199" spans="1:24">
      <c r="A199" s="1"/>
      <c r="B199" s="1"/>
      <c r="C199" s="1"/>
      <c r="D199" s="4"/>
      <c r="E199" s="4"/>
      <c r="F199" s="4"/>
      <c r="G199" s="4"/>
      <c r="H199" s="4"/>
      <c r="I199" s="4"/>
      <c r="J199" s="1"/>
      <c r="K199" s="4"/>
      <c r="L199" s="4"/>
      <c r="M199" s="4"/>
      <c r="O199" s="4"/>
      <c r="P199" s="1"/>
      <c r="Q199" s="1"/>
      <c r="R199" s="1"/>
      <c r="S199" s="1"/>
      <c r="T199" s="1"/>
      <c r="U199" s="4"/>
      <c r="V199" s="1"/>
      <c r="W199" s="10"/>
      <c r="X199" s="1"/>
    </row>
    <row r="200" spans="1:24">
      <c r="A200" s="1"/>
      <c r="B200" s="1"/>
      <c r="C200" s="1"/>
      <c r="D200" s="4"/>
      <c r="E200" s="4"/>
      <c r="F200" s="4"/>
      <c r="G200" s="4"/>
      <c r="H200" s="4"/>
      <c r="I200" s="4"/>
      <c r="J200" s="1"/>
      <c r="K200" s="4"/>
      <c r="L200" s="4"/>
      <c r="M200" s="4"/>
      <c r="N200" s="4"/>
      <c r="O200" s="4"/>
      <c r="P200" s="1"/>
      <c r="Q200" s="1"/>
      <c r="R200" s="1"/>
      <c r="S200" s="1"/>
      <c r="T200" s="1"/>
      <c r="U200" s="4"/>
      <c r="V200" s="1"/>
      <c r="W200" s="10"/>
      <c r="X200" s="1"/>
    </row>
    <row r="201" spans="1:24">
      <c r="A201" s="1"/>
      <c r="B201" s="1"/>
      <c r="C201" s="1"/>
      <c r="D201" s="4"/>
      <c r="E201" s="4"/>
      <c r="F201" s="4"/>
      <c r="G201" s="4"/>
      <c r="H201" s="4"/>
      <c r="I201" s="4"/>
      <c r="J201" s="1"/>
      <c r="K201" s="4"/>
      <c r="M201" s="4"/>
      <c r="O201" s="4"/>
      <c r="P201" s="1"/>
      <c r="Q201" s="1"/>
      <c r="R201" s="1"/>
      <c r="S201" s="1"/>
      <c r="T201" s="1"/>
      <c r="U201" s="4"/>
      <c r="V201" s="1"/>
      <c r="W201" s="10"/>
      <c r="X201" s="1"/>
    </row>
    <row r="202" spans="1:24">
      <c r="A202" s="1"/>
      <c r="B202" s="1"/>
      <c r="C202" s="1"/>
      <c r="D202" s="4"/>
      <c r="E202" s="4"/>
      <c r="F202" s="4"/>
      <c r="G202" s="4"/>
      <c r="H202" s="4"/>
      <c r="I202" s="4"/>
      <c r="J202" s="1"/>
      <c r="K202" s="4"/>
      <c r="O202" s="4"/>
      <c r="P202" s="1"/>
      <c r="Q202" s="1"/>
      <c r="R202" s="1"/>
      <c r="S202" s="1"/>
      <c r="T202" s="1"/>
      <c r="U202" s="4"/>
      <c r="V202" s="1"/>
      <c r="W202" s="10"/>
      <c r="X202" s="1"/>
    </row>
    <row r="203" spans="1:24">
      <c r="A203" s="1"/>
      <c r="B203" s="1"/>
      <c r="C203" s="1"/>
      <c r="D203" s="4"/>
      <c r="E203" s="4"/>
      <c r="F203" s="4"/>
      <c r="G203" s="4"/>
      <c r="H203" s="4"/>
      <c r="I203" s="4"/>
      <c r="J203" s="1"/>
      <c r="K203" s="4"/>
      <c r="L203" s="4"/>
      <c r="M203" s="4"/>
      <c r="N203" s="4"/>
      <c r="O203" s="4"/>
      <c r="P203" s="1"/>
      <c r="Q203" s="1"/>
      <c r="R203" s="1"/>
      <c r="S203" s="1"/>
      <c r="T203" s="1"/>
      <c r="U203" s="4"/>
      <c r="V203" s="1"/>
      <c r="W203" s="10"/>
      <c r="X203" s="1"/>
    </row>
    <row r="204" spans="1:24">
      <c r="A204" s="1"/>
      <c r="B204" s="1"/>
      <c r="C204" s="1"/>
      <c r="D204" s="4"/>
      <c r="E204" s="4"/>
      <c r="F204" s="4"/>
      <c r="G204" s="4"/>
      <c r="H204" s="4"/>
      <c r="I204" s="4"/>
      <c r="J204" s="1"/>
      <c r="K204" s="4"/>
      <c r="N204" s="4"/>
      <c r="O204" s="4"/>
      <c r="P204" s="1"/>
      <c r="Q204" s="1"/>
      <c r="R204" s="1"/>
      <c r="S204" s="1"/>
      <c r="T204" s="1"/>
      <c r="U204" s="4"/>
      <c r="V204" s="1"/>
      <c r="W204" s="10"/>
      <c r="X204" s="1"/>
    </row>
    <row r="205" spans="1:24">
      <c r="A205" s="1"/>
      <c r="B205" s="1"/>
      <c r="C205" s="1"/>
      <c r="D205" s="4"/>
      <c r="E205" s="4"/>
      <c r="F205" s="4"/>
      <c r="G205" s="4"/>
      <c r="H205" s="4"/>
      <c r="I205" s="4"/>
      <c r="J205" s="1"/>
      <c r="K205" s="4"/>
      <c r="O205" s="4"/>
      <c r="P205" s="1"/>
      <c r="Q205" s="1"/>
      <c r="R205" s="1"/>
      <c r="S205" s="1"/>
      <c r="T205" s="1"/>
      <c r="U205" s="4"/>
      <c r="V205" s="1"/>
      <c r="W205" s="10"/>
      <c r="X205" s="1"/>
    </row>
    <row r="206" spans="1:24">
      <c r="A206" s="1"/>
      <c r="B206" s="1"/>
      <c r="C206" s="1"/>
      <c r="D206" s="4"/>
      <c r="E206" s="4"/>
      <c r="F206" s="4"/>
      <c r="G206" s="4"/>
      <c r="H206" s="4"/>
      <c r="I206" s="4"/>
      <c r="J206" s="1"/>
      <c r="K206" s="4"/>
      <c r="O206" s="4"/>
      <c r="P206" s="1"/>
      <c r="Q206" s="1"/>
      <c r="R206" s="1"/>
      <c r="S206" s="1"/>
      <c r="T206" s="1"/>
      <c r="U206" s="4"/>
      <c r="V206" s="1"/>
      <c r="W206" s="10"/>
      <c r="X206" s="1"/>
    </row>
    <row r="207" spans="1:24">
      <c r="A207" s="1"/>
      <c r="B207" s="1"/>
      <c r="C207" s="1"/>
      <c r="D207" s="4"/>
      <c r="E207" s="4"/>
      <c r="F207" s="4"/>
      <c r="G207" s="4"/>
      <c r="H207" s="4"/>
      <c r="I207" s="4"/>
      <c r="J207" s="1"/>
      <c r="K207" s="4"/>
      <c r="L207" s="4"/>
      <c r="M207" s="4"/>
      <c r="O207" s="4"/>
      <c r="P207" s="1"/>
      <c r="Q207" s="1"/>
      <c r="R207" s="1"/>
      <c r="S207" s="1"/>
      <c r="T207" s="1"/>
      <c r="U207" s="4"/>
      <c r="V207" s="1"/>
      <c r="W207" s="10"/>
      <c r="X207" s="1"/>
    </row>
    <row r="208" spans="1:24">
      <c r="A208" s="1"/>
      <c r="B208" s="1"/>
      <c r="C208" s="1"/>
      <c r="D208" s="4"/>
      <c r="E208" s="4"/>
      <c r="F208" s="4"/>
      <c r="G208" s="4"/>
      <c r="H208" s="63"/>
      <c r="I208" s="63"/>
      <c r="J208" s="10"/>
      <c r="K208" s="4"/>
      <c r="L208" s="4"/>
      <c r="O208" s="4"/>
      <c r="P208" s="1"/>
      <c r="Q208" s="1"/>
      <c r="R208" s="1"/>
      <c r="S208" s="1"/>
      <c r="T208" s="1"/>
      <c r="U208" s="4"/>
      <c r="V208" s="1"/>
      <c r="W208" s="10"/>
      <c r="X208" s="1"/>
    </row>
    <row r="209" spans="1:24">
      <c r="A209" s="1"/>
      <c r="B209" s="1"/>
      <c r="C209" s="1"/>
      <c r="D209" s="4"/>
      <c r="E209" s="4"/>
      <c r="F209" s="4"/>
      <c r="G209" s="4"/>
      <c r="H209" s="4"/>
      <c r="I209" s="4"/>
      <c r="J209" s="1"/>
      <c r="K209" s="4"/>
      <c r="L209" s="4"/>
      <c r="M209" s="4"/>
      <c r="N209" s="4"/>
      <c r="O209" s="4"/>
      <c r="P209" s="1"/>
      <c r="Q209" s="1"/>
      <c r="R209" s="1"/>
      <c r="S209" s="1"/>
      <c r="T209" s="1"/>
      <c r="U209" s="4"/>
      <c r="V209" s="1"/>
      <c r="W209" s="10"/>
      <c r="X209" s="1"/>
    </row>
    <row r="210" spans="1:24">
      <c r="A210" s="1"/>
      <c r="B210" s="1"/>
      <c r="C210" s="1"/>
      <c r="D210" s="4"/>
      <c r="E210" s="4"/>
      <c r="F210" s="4"/>
      <c r="G210" s="4"/>
      <c r="H210" s="4"/>
      <c r="I210" s="4"/>
      <c r="J210" s="1"/>
      <c r="K210" s="4"/>
      <c r="O210" s="4"/>
      <c r="P210" s="1"/>
      <c r="Q210" s="1"/>
      <c r="R210" s="1"/>
      <c r="S210" s="1"/>
      <c r="T210" s="1"/>
      <c r="U210" s="4"/>
      <c r="V210" s="1"/>
      <c r="W210" s="10"/>
      <c r="X210" s="1"/>
    </row>
    <row r="211" spans="1:24">
      <c r="A211" s="1"/>
      <c r="B211" s="1"/>
      <c r="C211" s="1"/>
      <c r="D211" s="4"/>
      <c r="E211" s="4"/>
      <c r="F211" s="4"/>
      <c r="G211" s="4"/>
      <c r="H211" s="4"/>
      <c r="I211" s="4"/>
      <c r="J211" s="1"/>
      <c r="K211" s="4"/>
      <c r="O211" s="4"/>
      <c r="P211" s="1"/>
      <c r="Q211" s="1"/>
      <c r="R211" s="1"/>
      <c r="S211" s="1"/>
      <c r="T211" s="1"/>
      <c r="U211" s="4"/>
      <c r="V211" s="1"/>
      <c r="W211" s="10"/>
      <c r="X211" s="1"/>
    </row>
    <row r="212" spans="1:24">
      <c r="A212" s="1"/>
      <c r="B212" s="1"/>
      <c r="C212" s="1"/>
      <c r="D212" s="4"/>
      <c r="E212" s="4"/>
      <c r="F212" s="4"/>
      <c r="G212" s="4"/>
      <c r="H212" s="4"/>
      <c r="I212" s="4"/>
      <c r="J212" s="1"/>
      <c r="K212" s="4"/>
      <c r="L212" s="4"/>
      <c r="N212" s="4"/>
      <c r="O212" s="4"/>
      <c r="P212" s="1"/>
      <c r="Q212" s="1"/>
      <c r="R212" s="1"/>
      <c r="S212" s="1"/>
      <c r="T212" s="1"/>
      <c r="U212" s="4"/>
      <c r="V212" s="1"/>
      <c r="W212" s="10"/>
      <c r="X212" s="1"/>
    </row>
    <row r="213" spans="1:24">
      <c r="A213" s="1"/>
      <c r="B213" s="1"/>
      <c r="C213" s="1"/>
      <c r="D213" s="4"/>
      <c r="E213" s="4"/>
      <c r="F213" s="4"/>
      <c r="G213" s="4"/>
      <c r="H213" s="4"/>
      <c r="I213" s="4"/>
      <c r="J213" s="1"/>
      <c r="K213" s="4"/>
      <c r="O213" s="4"/>
      <c r="P213" s="1"/>
      <c r="Q213" s="1"/>
      <c r="R213" s="1"/>
      <c r="S213" s="1"/>
      <c r="T213" s="1"/>
      <c r="U213" s="4"/>
      <c r="V213" s="1"/>
      <c r="W213" s="10"/>
      <c r="X213" s="1"/>
    </row>
    <row r="214" spans="1:24">
      <c r="A214" s="1"/>
      <c r="B214" s="1"/>
      <c r="C214" s="1"/>
      <c r="D214" s="4"/>
      <c r="E214" s="4"/>
      <c r="F214" s="4"/>
      <c r="G214" s="4"/>
      <c r="H214" s="4"/>
      <c r="I214" s="4"/>
      <c r="J214" s="1"/>
      <c r="K214" s="4"/>
      <c r="L214" s="4"/>
      <c r="M214" s="4"/>
      <c r="N214" s="4"/>
      <c r="O214" s="4"/>
      <c r="P214" s="1"/>
      <c r="Q214" s="1"/>
      <c r="R214" s="1"/>
      <c r="S214" s="1"/>
      <c r="T214" s="1"/>
      <c r="U214" s="4"/>
      <c r="V214" s="1"/>
      <c r="W214" s="10"/>
      <c r="X214" s="1"/>
    </row>
    <row r="215" spans="1:24">
      <c r="A215" s="1"/>
      <c r="B215" s="1"/>
      <c r="C215" s="1"/>
      <c r="D215" s="4"/>
      <c r="E215" s="4"/>
      <c r="F215" s="4"/>
      <c r="G215" s="4"/>
      <c r="H215" s="4"/>
      <c r="I215" s="4"/>
      <c r="J215" s="1"/>
      <c r="K215" s="4"/>
      <c r="L215" s="4"/>
      <c r="M215" s="4"/>
      <c r="O215" s="4"/>
      <c r="P215" s="1"/>
      <c r="Q215" s="1"/>
      <c r="R215" s="1"/>
      <c r="S215" s="1"/>
      <c r="T215" s="1"/>
      <c r="U215" s="4"/>
      <c r="V215" s="1"/>
      <c r="W215" s="10"/>
      <c r="X215" s="1"/>
    </row>
    <row r="216" spans="1:24">
      <c r="A216" s="1"/>
      <c r="B216" s="1"/>
      <c r="C216" s="1"/>
      <c r="D216" s="4"/>
      <c r="E216" s="4"/>
      <c r="F216" s="4"/>
      <c r="G216" s="4"/>
      <c r="H216" s="4"/>
      <c r="I216" s="4"/>
      <c r="J216" s="1"/>
      <c r="K216" s="4"/>
      <c r="L216" s="4"/>
      <c r="M216" s="4"/>
      <c r="O216" s="4"/>
      <c r="P216" s="1"/>
      <c r="Q216" s="1"/>
      <c r="R216" s="1"/>
      <c r="S216" s="1"/>
      <c r="T216" s="1"/>
      <c r="U216" s="4"/>
      <c r="V216" s="1"/>
      <c r="W216" s="10"/>
      <c r="X216" s="1"/>
    </row>
    <row r="217" spans="1:24">
      <c r="A217" s="1"/>
      <c r="B217" s="1"/>
      <c r="C217" s="1"/>
      <c r="D217" s="4"/>
      <c r="E217" s="4"/>
      <c r="F217" s="4"/>
      <c r="G217" s="4"/>
      <c r="H217" s="4"/>
      <c r="I217" s="4"/>
      <c r="J217" s="1"/>
      <c r="K217" s="4"/>
      <c r="L217" s="4"/>
      <c r="O217" s="4"/>
      <c r="P217" s="1"/>
      <c r="Q217" s="1"/>
      <c r="R217" s="1"/>
      <c r="S217" s="1"/>
      <c r="T217" s="1"/>
      <c r="U217" s="4"/>
      <c r="V217" s="1"/>
      <c r="W217" s="10"/>
      <c r="X217" s="1"/>
    </row>
    <row r="218" spans="1:24">
      <c r="A218" s="1"/>
      <c r="B218" s="1"/>
      <c r="C218" s="1"/>
      <c r="D218" s="4"/>
      <c r="E218" s="4"/>
      <c r="F218" s="4"/>
      <c r="G218" s="4"/>
      <c r="H218" s="4"/>
      <c r="I218" s="4"/>
      <c r="J218" s="1"/>
      <c r="K218" s="4"/>
      <c r="O218" s="4"/>
      <c r="P218" s="1"/>
      <c r="Q218" s="1"/>
      <c r="R218" s="1"/>
      <c r="S218" s="1"/>
      <c r="T218" s="1"/>
      <c r="U218" s="4"/>
      <c r="V218" s="1"/>
      <c r="W218" s="10"/>
      <c r="X218" s="1"/>
    </row>
    <row r="219" spans="1:24">
      <c r="A219" s="1"/>
      <c r="B219" s="1"/>
      <c r="C219" s="1"/>
      <c r="D219" s="4"/>
      <c r="E219" s="4"/>
      <c r="F219" s="4"/>
      <c r="G219" s="4"/>
      <c r="H219" s="4"/>
      <c r="I219" s="4"/>
      <c r="J219" s="1"/>
      <c r="K219" s="4"/>
      <c r="L219" s="4"/>
      <c r="M219" s="4"/>
      <c r="O219" s="4"/>
      <c r="P219" s="1"/>
      <c r="Q219" s="1"/>
      <c r="R219" s="1"/>
      <c r="S219" s="1"/>
      <c r="T219" s="1"/>
      <c r="U219" s="4"/>
      <c r="V219" s="1"/>
      <c r="W219" s="10"/>
      <c r="X219" s="1"/>
    </row>
    <row r="220" spans="1:24">
      <c r="A220" s="1"/>
      <c r="B220" s="1"/>
      <c r="C220" s="1"/>
      <c r="D220" s="4"/>
      <c r="E220" s="4"/>
      <c r="F220" s="4"/>
      <c r="G220" s="4"/>
      <c r="H220" s="4"/>
      <c r="I220" s="4"/>
      <c r="J220" s="1"/>
      <c r="K220" s="4"/>
      <c r="O220" s="4"/>
      <c r="P220" s="1"/>
      <c r="Q220" s="1"/>
      <c r="R220" s="1"/>
      <c r="S220" s="1"/>
      <c r="T220" s="1"/>
      <c r="U220" s="4"/>
      <c r="V220" s="1"/>
      <c r="W220" s="10"/>
      <c r="X220" s="1"/>
    </row>
    <row r="221" spans="1:24">
      <c r="A221" s="1"/>
      <c r="B221" s="1"/>
      <c r="C221" s="1"/>
      <c r="D221" s="4"/>
      <c r="E221" s="4"/>
      <c r="F221" s="4"/>
      <c r="G221" s="4"/>
      <c r="H221" s="4"/>
      <c r="I221" s="4"/>
      <c r="J221" s="1"/>
      <c r="K221" s="4"/>
      <c r="L221" s="4"/>
      <c r="M221" s="4"/>
      <c r="O221" s="4"/>
      <c r="P221" s="1"/>
      <c r="Q221" s="1"/>
      <c r="R221" s="1"/>
      <c r="S221" s="1"/>
      <c r="T221" s="1"/>
      <c r="U221" s="4"/>
      <c r="V221" s="1"/>
      <c r="W221" s="10"/>
      <c r="X221" s="1"/>
    </row>
    <row r="222" spans="1:24">
      <c r="A222" s="1"/>
      <c r="B222" s="1"/>
      <c r="C222" s="1"/>
      <c r="D222" s="4"/>
      <c r="E222" s="69"/>
      <c r="F222" s="69"/>
      <c r="G222" s="4"/>
      <c r="H222" s="65"/>
      <c r="I222" s="65"/>
      <c r="J222" s="5"/>
      <c r="K222" s="4"/>
      <c r="L222" s="4"/>
      <c r="O222" s="4"/>
      <c r="P222" s="1"/>
      <c r="Q222" s="1"/>
      <c r="R222" s="1"/>
      <c r="S222" s="1"/>
      <c r="T222" s="1"/>
      <c r="U222" s="4"/>
      <c r="V222" s="1"/>
      <c r="W222" s="10"/>
      <c r="X222" s="1"/>
    </row>
    <row r="223" spans="1:24">
      <c r="A223" s="1"/>
      <c r="B223" s="1"/>
      <c r="C223" s="1"/>
      <c r="D223" s="4"/>
      <c r="E223" s="4"/>
      <c r="F223" s="4"/>
      <c r="G223" s="4"/>
      <c r="H223" s="4"/>
      <c r="I223" s="4"/>
      <c r="J223" s="1"/>
      <c r="K223" s="4"/>
      <c r="L223" s="4"/>
      <c r="O223" s="4"/>
      <c r="P223" s="1"/>
      <c r="Q223" s="1"/>
      <c r="R223" s="1"/>
      <c r="S223" s="1"/>
      <c r="T223" s="1"/>
      <c r="U223" s="4"/>
      <c r="V223" s="1"/>
      <c r="W223" s="10"/>
      <c r="X223" s="1"/>
    </row>
    <row r="224" spans="1:24">
      <c r="A224" s="1"/>
      <c r="B224" s="1"/>
      <c r="C224" s="1"/>
      <c r="D224" s="4"/>
      <c r="E224" s="4"/>
      <c r="F224" s="4"/>
      <c r="G224" s="4"/>
      <c r="H224" s="4"/>
      <c r="I224" s="4"/>
      <c r="J224" s="1"/>
      <c r="K224" s="4"/>
      <c r="L224" s="4"/>
      <c r="N224" s="4"/>
      <c r="O224" s="4"/>
      <c r="P224" s="1"/>
      <c r="Q224" s="1"/>
      <c r="R224" s="1"/>
      <c r="S224" s="1"/>
      <c r="T224" s="1"/>
      <c r="U224" s="4"/>
      <c r="V224" s="1"/>
      <c r="W224" s="10"/>
      <c r="X224" s="1"/>
    </row>
    <row r="225" spans="1:24">
      <c r="A225" s="1"/>
      <c r="B225" s="1"/>
      <c r="C225" s="1"/>
      <c r="D225" s="4"/>
      <c r="E225" s="4"/>
      <c r="F225" s="4"/>
      <c r="G225" s="4"/>
      <c r="H225" s="4"/>
      <c r="I225" s="4"/>
      <c r="J225" s="1"/>
      <c r="K225" s="4"/>
      <c r="O225" s="4"/>
      <c r="P225" s="1"/>
      <c r="Q225" s="1"/>
      <c r="R225" s="1"/>
      <c r="S225" s="1"/>
      <c r="T225" s="1"/>
      <c r="U225" s="4"/>
      <c r="V225" s="1"/>
      <c r="W225" s="10"/>
      <c r="X225" s="1"/>
    </row>
    <row r="226" spans="1:24">
      <c r="A226" s="1"/>
      <c r="B226" s="1"/>
      <c r="C226" s="1"/>
      <c r="D226" s="4"/>
      <c r="E226" s="4"/>
      <c r="F226" s="4"/>
      <c r="G226" s="4"/>
      <c r="H226" s="4"/>
      <c r="I226" s="4"/>
      <c r="J226" s="1"/>
      <c r="K226" s="4"/>
      <c r="L226" s="4"/>
      <c r="M226" s="4"/>
      <c r="O226" s="4"/>
      <c r="P226" s="1"/>
      <c r="Q226" s="1"/>
      <c r="R226" s="1"/>
      <c r="S226" s="1"/>
      <c r="T226" s="1"/>
      <c r="U226" s="4"/>
      <c r="V226" s="1"/>
      <c r="W226" s="10"/>
      <c r="X226" s="1"/>
    </row>
    <row r="227" spans="1:24">
      <c r="A227" s="1"/>
      <c r="B227" s="1"/>
      <c r="C227" s="1"/>
      <c r="D227" s="4"/>
      <c r="E227" s="4"/>
      <c r="F227" s="4"/>
      <c r="G227" s="4"/>
      <c r="H227" s="4"/>
      <c r="I227" s="4"/>
      <c r="J227" s="1"/>
      <c r="K227" s="4"/>
      <c r="O227" s="4"/>
      <c r="P227" s="1"/>
      <c r="Q227" s="1"/>
      <c r="R227" s="1"/>
      <c r="S227" s="1"/>
      <c r="T227" s="1"/>
      <c r="U227" s="4"/>
      <c r="V227" s="1"/>
      <c r="W227" s="10"/>
      <c r="X227" s="1"/>
    </row>
    <row r="228" spans="1:24">
      <c r="A228" s="1"/>
      <c r="B228" s="1"/>
      <c r="C228" s="1"/>
      <c r="D228" s="4"/>
      <c r="E228" s="4"/>
      <c r="F228" s="4"/>
      <c r="G228" s="4"/>
      <c r="H228" s="4"/>
      <c r="I228" s="4"/>
      <c r="J228" s="1"/>
      <c r="K228" s="4"/>
      <c r="L228" s="4"/>
      <c r="M228" s="4"/>
      <c r="N228" s="4"/>
      <c r="O228" s="4"/>
      <c r="P228" s="1"/>
      <c r="Q228" s="1"/>
      <c r="R228" s="1"/>
      <c r="S228" s="1"/>
      <c r="T228" s="1"/>
      <c r="U228" s="4"/>
      <c r="V228" s="1"/>
      <c r="W228" s="10"/>
      <c r="X228" s="1"/>
    </row>
    <row r="229" spans="1:24">
      <c r="A229" s="1"/>
      <c r="B229" s="1"/>
      <c r="C229" s="1"/>
      <c r="D229" s="4"/>
      <c r="E229" s="4"/>
      <c r="F229" s="4"/>
      <c r="G229" s="4"/>
      <c r="H229" s="4"/>
      <c r="I229" s="4"/>
      <c r="J229" s="1"/>
      <c r="K229" s="4"/>
      <c r="L229" s="4"/>
      <c r="M229" s="4"/>
      <c r="O229" s="4"/>
      <c r="P229" s="1"/>
      <c r="Q229" s="1"/>
      <c r="R229" s="1"/>
      <c r="S229" s="1"/>
      <c r="T229" s="1"/>
      <c r="U229" s="4"/>
      <c r="V229" s="1"/>
      <c r="W229" s="10"/>
      <c r="X229" s="1"/>
    </row>
    <row r="230" spans="1:24">
      <c r="A230" s="1"/>
      <c r="B230" s="1"/>
      <c r="C230" s="1"/>
      <c r="D230" s="4"/>
      <c r="E230" s="4"/>
      <c r="F230" s="4"/>
      <c r="G230" s="4"/>
      <c r="H230" s="4"/>
      <c r="I230" s="4"/>
      <c r="J230" s="1"/>
      <c r="K230" s="4"/>
      <c r="L230" s="4"/>
      <c r="N230" s="4"/>
      <c r="O230" s="4"/>
      <c r="P230" s="1"/>
      <c r="Q230" s="1"/>
      <c r="R230" s="1"/>
      <c r="S230" s="1"/>
      <c r="T230" s="1"/>
      <c r="U230" s="4"/>
      <c r="V230" s="1"/>
      <c r="W230" s="10"/>
      <c r="X230" s="1"/>
    </row>
    <row r="231" spans="1:24">
      <c r="A231" s="1"/>
      <c r="B231" s="1"/>
      <c r="C231" s="1"/>
      <c r="D231" s="4"/>
      <c r="E231" s="4"/>
      <c r="F231" s="4"/>
      <c r="G231" s="4"/>
      <c r="H231" s="4"/>
      <c r="I231" s="4"/>
      <c r="J231" s="1"/>
      <c r="K231" s="4"/>
      <c r="L231" s="4"/>
      <c r="O231" s="4"/>
      <c r="P231" s="1"/>
      <c r="Q231" s="1"/>
      <c r="R231" s="1"/>
      <c r="S231" s="1"/>
      <c r="T231" s="1"/>
      <c r="U231" s="4"/>
      <c r="V231" s="1"/>
      <c r="W231" s="10"/>
      <c r="X231" s="1"/>
    </row>
    <row r="232" spans="1:24">
      <c r="A232" s="1"/>
      <c r="B232" s="1"/>
      <c r="C232" s="1"/>
      <c r="D232" s="4"/>
      <c r="E232" s="4"/>
      <c r="F232" s="4"/>
      <c r="G232" s="4"/>
      <c r="H232" s="4"/>
      <c r="I232" s="4"/>
      <c r="J232" s="1"/>
      <c r="K232" s="4"/>
      <c r="L232" s="4"/>
      <c r="M232" s="4"/>
      <c r="O232" s="4"/>
      <c r="P232" s="1"/>
      <c r="Q232" s="1"/>
      <c r="R232" s="1"/>
      <c r="S232" s="1"/>
      <c r="T232" s="1"/>
      <c r="U232" s="4"/>
      <c r="V232" s="1"/>
      <c r="W232" s="10"/>
      <c r="X232" s="1"/>
    </row>
    <row r="233" spans="1:24">
      <c r="A233" s="1"/>
      <c r="B233" s="1"/>
      <c r="C233" s="1"/>
      <c r="D233" s="4"/>
      <c r="E233" s="4"/>
      <c r="F233" s="4"/>
      <c r="G233" s="4"/>
      <c r="H233" s="4"/>
      <c r="I233" s="4"/>
      <c r="J233" s="1"/>
      <c r="K233" s="4"/>
      <c r="O233" s="4"/>
      <c r="P233" s="1"/>
      <c r="Q233" s="1"/>
      <c r="R233" s="1"/>
      <c r="S233" s="1"/>
      <c r="T233" s="1"/>
      <c r="U233" s="4"/>
      <c r="V233" s="1"/>
      <c r="W233" s="10"/>
      <c r="X233" s="1"/>
    </row>
    <row r="234" spans="1:24">
      <c r="A234" s="1"/>
      <c r="B234" s="1"/>
      <c r="C234" s="1"/>
      <c r="D234" s="4"/>
      <c r="E234" s="4"/>
      <c r="F234" s="4"/>
      <c r="G234" s="4"/>
      <c r="H234" s="4"/>
      <c r="I234" s="4"/>
      <c r="J234" s="1"/>
      <c r="K234" s="4"/>
      <c r="O234" s="4"/>
      <c r="P234" s="1"/>
      <c r="Q234" s="1"/>
      <c r="R234" s="1"/>
      <c r="S234" s="1"/>
      <c r="T234" s="1"/>
      <c r="U234" s="4"/>
      <c r="V234" s="1"/>
      <c r="W234" s="10"/>
      <c r="X234" s="1"/>
    </row>
    <row r="235" spans="1:24">
      <c r="A235" s="1"/>
      <c r="B235" s="1"/>
      <c r="C235" s="1"/>
      <c r="D235" s="4"/>
      <c r="E235" s="4"/>
      <c r="F235" s="4"/>
      <c r="G235" s="4"/>
      <c r="H235" s="4"/>
      <c r="I235" s="4"/>
      <c r="J235" s="1"/>
      <c r="K235" s="4"/>
      <c r="O235" s="4"/>
      <c r="P235" s="1"/>
      <c r="Q235" s="1"/>
      <c r="R235" s="1"/>
      <c r="S235" s="1"/>
      <c r="T235" s="1"/>
      <c r="U235" s="4"/>
      <c r="V235" s="1"/>
      <c r="W235" s="10"/>
      <c r="X235" s="1"/>
    </row>
    <row r="236" spans="1:24">
      <c r="A236" s="1"/>
      <c r="B236" s="1"/>
      <c r="C236" s="1"/>
      <c r="D236" s="4"/>
      <c r="E236" s="4"/>
      <c r="F236" s="4"/>
      <c r="G236" s="4"/>
      <c r="H236" s="4"/>
      <c r="I236" s="4"/>
      <c r="J236" s="1"/>
      <c r="K236" s="4"/>
      <c r="O236" s="4"/>
      <c r="P236" s="1"/>
      <c r="Q236" s="1"/>
      <c r="R236" s="1"/>
      <c r="S236" s="1"/>
      <c r="T236" s="1"/>
      <c r="U236" s="4"/>
      <c r="V236" s="1"/>
      <c r="W236" s="10"/>
      <c r="X236" s="1"/>
    </row>
    <row r="237" spans="1:24">
      <c r="A237" s="1"/>
      <c r="B237" s="1"/>
      <c r="C237" s="1"/>
      <c r="D237" s="4"/>
      <c r="E237" s="4"/>
      <c r="F237" s="4"/>
      <c r="G237" s="4"/>
      <c r="H237" s="4"/>
      <c r="I237" s="4"/>
      <c r="J237" s="1"/>
      <c r="K237" s="4"/>
      <c r="N237" s="4"/>
      <c r="O237" s="4"/>
      <c r="P237" s="1"/>
      <c r="Q237" s="1"/>
      <c r="R237" s="1"/>
      <c r="S237" s="1"/>
      <c r="T237" s="1"/>
      <c r="U237" s="4"/>
      <c r="V237" s="1"/>
      <c r="W237" s="10"/>
      <c r="X237" s="1"/>
    </row>
    <row r="238" spans="1:24">
      <c r="A238" s="1"/>
      <c r="B238" s="1"/>
      <c r="C238" s="1"/>
      <c r="D238" s="4"/>
      <c r="E238" s="4"/>
      <c r="F238" s="4"/>
      <c r="G238" s="4"/>
      <c r="H238" s="4"/>
      <c r="I238" s="4"/>
      <c r="J238" s="1"/>
      <c r="K238" s="4"/>
      <c r="L238" s="4"/>
      <c r="M238" s="4"/>
      <c r="O238" s="4"/>
      <c r="P238" s="1"/>
      <c r="Q238" s="1"/>
      <c r="R238" s="1"/>
      <c r="S238" s="1"/>
      <c r="T238" s="1"/>
      <c r="U238" s="4"/>
      <c r="V238" s="1"/>
      <c r="W238" s="10"/>
      <c r="X238" s="1"/>
    </row>
    <row r="239" spans="1:24">
      <c r="A239" s="1"/>
      <c r="B239" s="1"/>
      <c r="C239" s="1"/>
      <c r="D239" s="4"/>
      <c r="E239" s="4"/>
      <c r="F239" s="4"/>
      <c r="G239" s="4"/>
      <c r="H239" s="4"/>
      <c r="I239" s="4"/>
      <c r="J239" s="1"/>
      <c r="K239" s="4"/>
      <c r="L239" s="4"/>
      <c r="M239" s="4"/>
      <c r="O239" s="4"/>
      <c r="P239" s="1"/>
      <c r="Q239" s="1"/>
      <c r="R239" s="1"/>
      <c r="S239" s="1"/>
      <c r="T239" s="1"/>
      <c r="U239" s="4"/>
      <c r="V239" s="1"/>
      <c r="W239" s="10"/>
      <c r="X239" s="1"/>
    </row>
    <row r="240" spans="1:24">
      <c r="A240" s="1"/>
      <c r="B240" s="1"/>
      <c r="C240" s="1"/>
      <c r="D240" s="4"/>
      <c r="E240" s="4"/>
      <c r="F240" s="4"/>
      <c r="G240" s="4"/>
      <c r="H240" s="4"/>
      <c r="I240" s="4"/>
      <c r="J240" s="1"/>
      <c r="K240" s="4"/>
      <c r="O240" s="4"/>
      <c r="P240" s="1"/>
      <c r="Q240" s="1"/>
      <c r="R240" s="1"/>
      <c r="S240" s="1"/>
      <c r="T240" s="1"/>
      <c r="U240" s="4"/>
      <c r="V240" s="1"/>
      <c r="W240" s="10"/>
      <c r="X240" s="1"/>
    </row>
    <row r="241" spans="1:24">
      <c r="A241" s="1"/>
      <c r="B241" s="1"/>
      <c r="C241" s="1"/>
      <c r="D241" s="4"/>
      <c r="E241" s="4"/>
      <c r="F241" s="4"/>
      <c r="G241" s="4"/>
      <c r="H241" s="4"/>
      <c r="I241" s="4"/>
      <c r="J241" s="1"/>
      <c r="K241" s="4"/>
      <c r="L241" s="4"/>
      <c r="M241" s="4"/>
      <c r="O241" s="4"/>
      <c r="P241" s="1"/>
      <c r="Q241" s="1"/>
      <c r="R241" s="1"/>
      <c r="S241" s="1"/>
      <c r="T241" s="1"/>
      <c r="U241" s="4"/>
      <c r="V241" s="1"/>
      <c r="W241" s="10"/>
      <c r="X241" s="1"/>
    </row>
    <row r="242" spans="1:24">
      <c r="A242" s="1"/>
      <c r="B242" s="1"/>
      <c r="C242" s="1"/>
      <c r="D242" s="4"/>
      <c r="E242" s="4"/>
      <c r="F242" s="4"/>
      <c r="G242" s="4"/>
      <c r="H242" s="4"/>
      <c r="I242" s="4"/>
      <c r="J242" s="1"/>
      <c r="K242" s="4"/>
      <c r="O242" s="4"/>
      <c r="P242" s="1"/>
      <c r="Q242" s="1"/>
      <c r="R242" s="1"/>
      <c r="S242" s="1"/>
      <c r="T242" s="1"/>
      <c r="U242" s="4"/>
      <c r="V242" s="1"/>
      <c r="W242" s="10"/>
      <c r="X242" s="1"/>
    </row>
    <row r="243" spans="1:24">
      <c r="A243" s="1"/>
      <c r="B243" s="1"/>
      <c r="C243" s="1"/>
      <c r="D243" s="4"/>
      <c r="E243" s="4"/>
      <c r="F243" s="4"/>
      <c r="G243" s="4"/>
      <c r="H243" s="4"/>
      <c r="I243" s="4"/>
      <c r="J243" s="1"/>
      <c r="K243" s="4"/>
      <c r="O243" s="4"/>
      <c r="P243" s="1"/>
      <c r="Q243" s="1"/>
      <c r="R243" s="1"/>
      <c r="S243" s="1"/>
      <c r="T243" s="1"/>
      <c r="U243" s="4"/>
      <c r="V243" s="1"/>
      <c r="W243" s="10"/>
      <c r="X243" s="1"/>
    </row>
    <row r="244" spans="1:24">
      <c r="A244" s="1"/>
      <c r="B244" s="1"/>
      <c r="C244" s="1"/>
      <c r="D244" s="4"/>
      <c r="E244" s="4"/>
      <c r="F244" s="4"/>
      <c r="G244" s="4"/>
      <c r="H244" s="4"/>
      <c r="I244" s="4"/>
      <c r="J244" s="1"/>
      <c r="K244" s="4"/>
      <c r="L244" s="4"/>
      <c r="M244" s="4"/>
      <c r="O244" s="4"/>
      <c r="P244" s="1"/>
      <c r="Q244" s="1"/>
      <c r="R244" s="1"/>
      <c r="S244" s="1"/>
      <c r="T244" s="1"/>
      <c r="U244" s="4"/>
      <c r="V244" s="1"/>
      <c r="W244" s="10"/>
      <c r="X244" s="1"/>
    </row>
    <row r="245" spans="1:24">
      <c r="A245" s="1"/>
      <c r="B245" s="1"/>
      <c r="C245" s="1"/>
      <c r="D245" s="4"/>
      <c r="E245" s="4"/>
      <c r="F245" s="4"/>
      <c r="G245" s="4"/>
      <c r="H245" s="63"/>
      <c r="I245" s="63"/>
      <c r="J245" s="10"/>
      <c r="K245" s="4"/>
      <c r="L245" s="4"/>
      <c r="O245" s="4"/>
      <c r="P245" s="1"/>
      <c r="Q245" s="1"/>
      <c r="R245" s="1"/>
      <c r="S245" s="1"/>
      <c r="T245" s="1"/>
      <c r="U245" s="4"/>
      <c r="V245" s="1"/>
      <c r="W245" s="10"/>
      <c r="X245" s="1"/>
    </row>
    <row r="246" spans="1:24">
      <c r="A246" s="1"/>
      <c r="B246" s="1"/>
      <c r="C246" s="1"/>
      <c r="D246" s="4"/>
      <c r="E246" s="4"/>
      <c r="F246" s="4"/>
      <c r="G246" s="4"/>
      <c r="H246" s="4"/>
      <c r="I246" s="4"/>
      <c r="J246" s="1"/>
      <c r="K246" s="4"/>
      <c r="L246" s="4"/>
      <c r="M246" s="4"/>
      <c r="O246" s="4"/>
      <c r="P246" s="1"/>
      <c r="Q246" s="1"/>
      <c r="R246" s="1"/>
      <c r="S246" s="1"/>
      <c r="T246" s="1"/>
      <c r="U246" s="4"/>
      <c r="V246" s="1"/>
      <c r="W246" s="10"/>
      <c r="X246" s="1"/>
    </row>
    <row r="247" spans="1:24">
      <c r="A247" s="1"/>
      <c r="B247" s="1"/>
      <c r="C247" s="1"/>
      <c r="D247" s="4"/>
      <c r="E247" s="4"/>
      <c r="F247" s="4"/>
      <c r="G247" s="4"/>
      <c r="H247" s="63"/>
      <c r="I247" s="63"/>
      <c r="J247" s="10"/>
      <c r="K247" s="4"/>
      <c r="L247" s="4"/>
      <c r="O247" s="4"/>
      <c r="P247" s="1"/>
      <c r="Q247" s="1"/>
      <c r="R247" s="1"/>
      <c r="S247" s="1"/>
      <c r="T247" s="1"/>
      <c r="U247" s="4"/>
      <c r="V247" s="1"/>
      <c r="W247" s="10"/>
      <c r="X247" s="1"/>
    </row>
    <row r="248" spans="1:24">
      <c r="A248" s="1"/>
      <c r="B248" s="1"/>
      <c r="C248" s="1"/>
      <c r="D248" s="4"/>
      <c r="E248" s="4"/>
      <c r="F248" s="4"/>
      <c r="G248" s="4"/>
      <c r="H248" s="4"/>
      <c r="I248" s="4"/>
      <c r="J248" s="1"/>
      <c r="K248" s="4"/>
      <c r="L248" s="4"/>
      <c r="O248" s="4"/>
      <c r="P248" s="1"/>
      <c r="Q248" s="1"/>
      <c r="R248" s="1"/>
      <c r="S248" s="1"/>
      <c r="T248" s="1"/>
      <c r="U248" s="4"/>
      <c r="V248" s="1"/>
      <c r="W248" s="10"/>
      <c r="X248" s="1"/>
    </row>
    <row r="249" spans="1:24">
      <c r="A249" s="1"/>
      <c r="B249" s="1"/>
      <c r="C249" s="1"/>
      <c r="D249" s="4"/>
      <c r="E249" s="4"/>
      <c r="F249" s="4"/>
      <c r="G249" s="4"/>
      <c r="H249" s="4"/>
      <c r="I249" s="4"/>
      <c r="J249" s="1"/>
      <c r="K249" s="4"/>
      <c r="L249" s="4"/>
      <c r="M249" s="4"/>
      <c r="O249" s="4"/>
      <c r="P249" s="1"/>
      <c r="Q249" s="1"/>
      <c r="R249" s="1"/>
      <c r="S249" s="1"/>
      <c r="T249" s="1"/>
      <c r="U249" s="4"/>
      <c r="V249" s="1"/>
      <c r="W249" s="10"/>
      <c r="X249" s="1"/>
    </row>
    <row r="250" spans="1:24">
      <c r="A250" s="1"/>
      <c r="B250" s="1"/>
      <c r="C250" s="1"/>
      <c r="D250" s="4"/>
      <c r="E250" s="4"/>
      <c r="F250" s="4"/>
      <c r="G250" s="4"/>
      <c r="H250" s="4"/>
      <c r="I250" s="4"/>
      <c r="J250" s="1"/>
      <c r="K250" s="4"/>
      <c r="O250" s="4"/>
      <c r="P250" s="1"/>
      <c r="Q250" s="1"/>
      <c r="R250" s="1"/>
      <c r="S250" s="1"/>
      <c r="T250" s="1"/>
      <c r="U250" s="4"/>
      <c r="V250" s="1"/>
      <c r="W250" s="10"/>
      <c r="X250" s="1"/>
    </row>
    <row r="251" spans="1:24">
      <c r="A251" s="1"/>
      <c r="B251" s="1"/>
      <c r="C251" s="1"/>
      <c r="D251" s="4"/>
      <c r="E251" s="4"/>
      <c r="F251" s="4"/>
      <c r="G251" s="4"/>
      <c r="H251" s="4"/>
      <c r="I251" s="4"/>
      <c r="J251" s="1"/>
      <c r="K251" s="4"/>
      <c r="L251" s="4"/>
      <c r="M251" s="4"/>
      <c r="O251" s="4"/>
      <c r="P251" s="1"/>
      <c r="Q251" s="1"/>
      <c r="R251" s="1"/>
      <c r="S251" s="1"/>
      <c r="T251" s="1"/>
      <c r="U251" s="4"/>
      <c r="V251" s="1"/>
      <c r="W251" s="10"/>
      <c r="X251" s="1"/>
    </row>
    <row r="252" spans="1:24">
      <c r="A252" s="1"/>
      <c r="B252" s="1"/>
      <c r="C252" s="1"/>
      <c r="D252" s="4"/>
      <c r="E252" s="63"/>
      <c r="F252" s="63"/>
      <c r="G252" s="4"/>
      <c r="H252" s="63"/>
      <c r="I252" s="63"/>
      <c r="J252" s="10"/>
      <c r="K252" s="4"/>
      <c r="L252" s="4"/>
      <c r="O252" s="4"/>
      <c r="P252" s="1"/>
      <c r="Q252" s="1"/>
      <c r="R252" s="1"/>
      <c r="S252" s="1"/>
      <c r="T252" s="1"/>
      <c r="U252" s="4"/>
      <c r="V252" s="1"/>
      <c r="W252" s="10"/>
      <c r="X252" s="1"/>
    </row>
    <row r="253" spans="1:24">
      <c r="A253" s="1"/>
      <c r="B253" s="1"/>
      <c r="C253" s="1"/>
      <c r="D253" s="4"/>
      <c r="E253" s="4"/>
      <c r="F253" s="4"/>
      <c r="G253" s="4"/>
      <c r="H253" s="4"/>
      <c r="I253" s="4"/>
      <c r="J253" s="1"/>
      <c r="K253" s="4"/>
      <c r="O253" s="4"/>
      <c r="P253" s="1"/>
      <c r="Q253" s="1"/>
      <c r="R253" s="1"/>
      <c r="S253" s="1"/>
      <c r="T253" s="1"/>
      <c r="U253" s="4"/>
      <c r="V253" s="1"/>
      <c r="W253" s="10"/>
      <c r="X253" s="1"/>
    </row>
    <row r="254" spans="1:24">
      <c r="A254" s="1"/>
      <c r="B254" s="1"/>
      <c r="C254" s="1"/>
      <c r="D254" s="4"/>
      <c r="E254" s="69"/>
      <c r="F254" s="69"/>
      <c r="G254" s="4"/>
      <c r="H254" s="65"/>
      <c r="I254" s="65"/>
      <c r="J254" s="5"/>
      <c r="K254" s="4"/>
      <c r="L254" s="4"/>
      <c r="O254" s="4"/>
      <c r="P254" s="1"/>
      <c r="Q254" s="1"/>
      <c r="R254" s="1"/>
      <c r="S254" s="1"/>
      <c r="T254" s="1"/>
      <c r="U254" s="4"/>
      <c r="V254" s="1"/>
      <c r="W254" s="10"/>
      <c r="X254" s="1"/>
    </row>
    <row r="255" spans="1:24">
      <c r="A255" s="1"/>
      <c r="B255" s="1"/>
      <c r="C255" s="1"/>
      <c r="D255" s="4"/>
      <c r="E255" s="4"/>
      <c r="F255" s="4"/>
      <c r="G255" s="4"/>
      <c r="H255" s="4"/>
      <c r="I255" s="4"/>
      <c r="J255" s="1"/>
      <c r="K255" s="4"/>
      <c r="L255" s="4"/>
      <c r="M255" s="4"/>
      <c r="O255" s="4"/>
      <c r="P255" s="1"/>
      <c r="Q255" s="1"/>
      <c r="R255" s="1"/>
      <c r="S255" s="1"/>
      <c r="T255" s="1"/>
      <c r="U255" s="4"/>
      <c r="V255" s="1"/>
      <c r="W255" s="10"/>
      <c r="X255" s="1"/>
    </row>
    <row r="256" spans="1:24">
      <c r="A256" s="1"/>
      <c r="B256" s="1"/>
      <c r="C256" s="1"/>
      <c r="D256" s="4"/>
      <c r="E256" s="4"/>
      <c r="F256" s="4"/>
      <c r="G256" s="4"/>
      <c r="H256" s="4"/>
      <c r="I256" s="4"/>
      <c r="J256" s="1"/>
      <c r="K256" s="4"/>
      <c r="L256" s="4"/>
      <c r="M256" s="4"/>
      <c r="O256" s="4"/>
      <c r="P256" s="1"/>
      <c r="Q256" s="1"/>
      <c r="R256" s="1"/>
      <c r="S256" s="1"/>
      <c r="T256" s="1"/>
      <c r="U256" s="4"/>
      <c r="V256" s="1"/>
      <c r="W256" s="10"/>
      <c r="X256" s="1"/>
    </row>
    <row r="257" spans="1:24">
      <c r="A257" s="1"/>
      <c r="B257" s="1"/>
      <c r="C257" s="1"/>
      <c r="D257" s="4"/>
      <c r="E257" s="4"/>
      <c r="F257" s="4"/>
      <c r="G257" s="4"/>
      <c r="H257" s="63"/>
      <c r="I257" s="63"/>
      <c r="J257" s="10"/>
      <c r="K257" s="4"/>
      <c r="L257" s="4"/>
      <c r="O257" s="4"/>
      <c r="P257" s="1"/>
      <c r="Q257" s="1"/>
      <c r="R257" s="1"/>
      <c r="S257" s="1"/>
      <c r="T257" s="1"/>
      <c r="U257" s="4"/>
      <c r="V257" s="1"/>
      <c r="W257" s="10"/>
      <c r="X257" s="1"/>
    </row>
    <row r="258" spans="1:24">
      <c r="A258" s="1"/>
      <c r="B258" s="1"/>
      <c r="C258" s="1"/>
      <c r="D258" s="4"/>
      <c r="E258" s="4"/>
      <c r="F258" s="4"/>
      <c r="G258" s="4"/>
      <c r="H258" s="4"/>
      <c r="I258" s="4"/>
      <c r="J258" s="1"/>
      <c r="K258" s="4"/>
      <c r="O258" s="4"/>
      <c r="P258" s="1"/>
      <c r="Q258" s="1"/>
      <c r="R258" s="1"/>
      <c r="S258" s="1"/>
      <c r="T258" s="1"/>
      <c r="U258" s="4"/>
      <c r="V258" s="1"/>
      <c r="W258" s="10"/>
      <c r="X258" s="1"/>
    </row>
    <row r="259" spans="1:24">
      <c r="A259" s="1"/>
      <c r="B259" s="1"/>
      <c r="C259" s="1"/>
      <c r="H259" s="4"/>
      <c r="I259" s="4"/>
      <c r="J259" s="1"/>
      <c r="K259" s="4"/>
      <c r="L259" s="4"/>
      <c r="M259" s="4"/>
      <c r="O259" s="4"/>
      <c r="P259" s="1"/>
      <c r="Q259" s="1"/>
      <c r="R259" s="1"/>
      <c r="S259" s="1"/>
      <c r="T259" s="1"/>
      <c r="U259" s="4"/>
      <c r="V259" s="1"/>
      <c r="W259" s="10"/>
      <c r="X259" s="1"/>
    </row>
    <row r="260" spans="1:24">
      <c r="A260" s="1"/>
      <c r="B260" s="1"/>
      <c r="C260" s="1"/>
      <c r="D260" s="4"/>
      <c r="E260" s="4"/>
      <c r="F260" s="4"/>
      <c r="G260" s="4"/>
      <c r="H260" s="4"/>
      <c r="I260" s="4"/>
      <c r="J260" s="1"/>
      <c r="K260" s="4"/>
      <c r="O260" s="4"/>
      <c r="P260" s="1"/>
      <c r="Q260" s="1"/>
      <c r="R260" s="1"/>
      <c r="S260" s="1"/>
      <c r="T260" s="1"/>
      <c r="U260" s="4"/>
      <c r="V260" s="1"/>
      <c r="W260" s="10"/>
      <c r="X260" s="1"/>
    </row>
    <row r="261" spans="1:24">
      <c r="A261" s="1"/>
      <c r="B261" s="1"/>
      <c r="C261" s="1"/>
      <c r="D261" s="4"/>
      <c r="E261" s="4"/>
      <c r="F261" s="4"/>
      <c r="G261" s="4"/>
      <c r="H261" s="4"/>
      <c r="I261" s="4"/>
      <c r="J261" s="1"/>
      <c r="K261" s="4"/>
      <c r="L261" s="4"/>
      <c r="M261" s="4"/>
      <c r="O261" s="4"/>
      <c r="P261" s="1"/>
      <c r="Q261" s="1"/>
      <c r="R261" s="1"/>
      <c r="S261" s="1"/>
      <c r="T261" s="1"/>
      <c r="U261" s="4"/>
      <c r="V261" s="1"/>
      <c r="W261" s="10"/>
      <c r="X261" s="1"/>
    </row>
    <row r="262" spans="1:24">
      <c r="A262" s="1"/>
      <c r="B262" s="1"/>
      <c r="C262" s="1"/>
      <c r="D262" s="65"/>
      <c r="E262" s="4"/>
      <c r="F262" s="4"/>
      <c r="G262" s="4"/>
      <c r="H262" s="4"/>
      <c r="I262" s="4"/>
      <c r="J262" s="1"/>
      <c r="K262" s="4"/>
      <c r="L262" s="4"/>
      <c r="M262" s="4"/>
      <c r="O262" s="4"/>
      <c r="P262" s="1"/>
      <c r="Q262" s="1"/>
      <c r="R262" s="1"/>
      <c r="S262" s="1"/>
      <c r="T262" s="1"/>
      <c r="U262" s="4"/>
      <c r="V262" s="1"/>
      <c r="W262" s="10"/>
      <c r="X262" s="1"/>
    </row>
    <row r="263" spans="1:24">
      <c r="A263" s="1"/>
      <c r="B263" s="1"/>
      <c r="C263" s="1"/>
      <c r="D263" s="4"/>
      <c r="E263" s="4"/>
      <c r="F263" s="4"/>
      <c r="G263" s="4"/>
      <c r="H263" s="63"/>
      <c r="I263" s="63"/>
      <c r="J263" s="10"/>
      <c r="K263" s="4"/>
      <c r="L263" s="4"/>
      <c r="O263" s="4"/>
      <c r="P263" s="1"/>
      <c r="Q263" s="1"/>
      <c r="R263" s="1"/>
      <c r="S263" s="1"/>
      <c r="T263" s="1"/>
      <c r="U263" s="4"/>
      <c r="V263" s="1"/>
      <c r="W263" s="10"/>
      <c r="X263" s="1"/>
    </row>
    <row r="264" spans="1:24">
      <c r="A264" s="1"/>
      <c r="B264" s="1"/>
      <c r="C264" s="1"/>
      <c r="D264" s="4"/>
      <c r="E264" s="4"/>
      <c r="F264" s="4"/>
      <c r="G264" s="4"/>
      <c r="H264" s="4"/>
      <c r="I264" s="4"/>
      <c r="J264" s="1"/>
      <c r="K264" s="4"/>
      <c r="L264" s="4"/>
      <c r="M264" s="4"/>
      <c r="O264" s="4"/>
      <c r="P264" s="1"/>
      <c r="Q264" s="1"/>
      <c r="R264" s="1"/>
      <c r="S264" s="1"/>
      <c r="T264" s="1"/>
      <c r="U264" s="4"/>
      <c r="V264" s="1"/>
      <c r="W264" s="10"/>
      <c r="X264" s="1"/>
    </row>
    <row r="265" spans="1:24">
      <c r="A265" s="1"/>
      <c r="B265" s="1"/>
      <c r="C265" s="1"/>
      <c r="D265" s="63"/>
      <c r="E265" s="63"/>
      <c r="F265" s="63"/>
      <c r="G265" s="63"/>
      <c r="H265" s="63"/>
      <c r="I265" s="63"/>
      <c r="J265" s="10"/>
      <c r="K265" s="65"/>
      <c r="L265" s="4"/>
      <c r="M265" s="4"/>
      <c r="O265" s="4"/>
      <c r="P265" s="1"/>
      <c r="Q265" s="1"/>
      <c r="R265" s="1"/>
      <c r="S265" s="1"/>
      <c r="T265" s="1"/>
      <c r="U265" s="4"/>
      <c r="V265" s="1"/>
      <c r="W265" s="10"/>
      <c r="X265" s="1"/>
    </row>
    <row r="266" spans="1:24">
      <c r="A266" s="1"/>
      <c r="B266" s="1"/>
      <c r="C266" s="1"/>
      <c r="D266" s="4"/>
      <c r="E266" s="4"/>
      <c r="F266" s="4"/>
      <c r="G266" s="4"/>
      <c r="H266" s="4"/>
      <c r="I266" s="4"/>
      <c r="J266" s="1"/>
      <c r="K266" s="4"/>
      <c r="L266" s="4"/>
      <c r="M266" s="4"/>
      <c r="N266" s="4"/>
      <c r="O266" s="4"/>
      <c r="P266" s="1"/>
      <c r="Q266" s="1"/>
      <c r="R266" s="1"/>
      <c r="S266" s="1"/>
      <c r="T266" s="1"/>
      <c r="U266" s="4"/>
      <c r="V266" s="1"/>
      <c r="W266" s="10"/>
      <c r="X266" s="1"/>
    </row>
    <row r="267" spans="1:24">
      <c r="A267" s="1"/>
      <c r="B267" s="1"/>
      <c r="C267" s="1"/>
      <c r="D267" s="4"/>
      <c r="E267" s="4"/>
      <c r="F267" s="4"/>
      <c r="G267" s="4"/>
      <c r="H267" s="4"/>
      <c r="I267" s="4"/>
      <c r="J267" s="1"/>
      <c r="K267" s="4"/>
      <c r="L267" s="4"/>
      <c r="M267" s="4"/>
      <c r="O267" s="4"/>
      <c r="P267" s="1"/>
      <c r="Q267" s="1"/>
      <c r="R267" s="1"/>
      <c r="S267" s="1"/>
      <c r="T267" s="1"/>
      <c r="U267" s="4"/>
      <c r="V267" s="1"/>
      <c r="W267" s="10"/>
      <c r="X267" s="1"/>
    </row>
    <row r="268" spans="1:24">
      <c r="A268" s="1"/>
      <c r="B268" s="1"/>
      <c r="C268" s="1"/>
      <c r="D268" s="4"/>
      <c r="E268" s="4"/>
      <c r="F268" s="4"/>
      <c r="G268" s="4"/>
      <c r="H268" s="4"/>
      <c r="I268" s="4"/>
      <c r="J268" s="1"/>
      <c r="K268" s="4"/>
      <c r="O268" s="4"/>
      <c r="P268" s="1"/>
      <c r="Q268" s="1"/>
      <c r="R268" s="1"/>
      <c r="S268" s="1"/>
      <c r="T268" s="1"/>
      <c r="U268" s="4"/>
      <c r="V268" s="1"/>
      <c r="W268" s="10"/>
      <c r="X268" s="1"/>
    </row>
    <row r="269" spans="1:24">
      <c r="A269" s="1"/>
      <c r="B269" s="1"/>
      <c r="C269" s="1"/>
      <c r="D269" s="4"/>
      <c r="E269" s="4"/>
      <c r="F269" s="4"/>
      <c r="G269" s="4"/>
      <c r="H269" s="4"/>
      <c r="I269" s="4"/>
      <c r="J269" s="1"/>
      <c r="K269" s="4"/>
      <c r="L269" s="4"/>
      <c r="M269" s="4"/>
      <c r="O269" s="4"/>
      <c r="P269" s="1"/>
      <c r="Q269" s="1"/>
      <c r="R269" s="1"/>
      <c r="S269" s="1"/>
      <c r="T269" s="1"/>
      <c r="U269" s="4"/>
      <c r="V269" s="1"/>
      <c r="W269" s="10"/>
      <c r="X269" s="1"/>
    </row>
    <row r="270" spans="1:24">
      <c r="A270" s="1"/>
      <c r="B270" s="1"/>
      <c r="C270" s="1"/>
      <c r="D270" s="4"/>
      <c r="E270" s="4"/>
      <c r="F270" s="4"/>
      <c r="G270" s="4"/>
      <c r="H270" s="4"/>
      <c r="I270" s="4"/>
      <c r="J270" s="1"/>
      <c r="K270" s="4"/>
      <c r="O270" s="4"/>
      <c r="P270" s="1"/>
      <c r="Q270" s="1"/>
      <c r="R270" s="1"/>
      <c r="S270" s="1"/>
      <c r="T270" s="1"/>
      <c r="U270" s="4"/>
      <c r="V270" s="1"/>
      <c r="W270" s="10"/>
      <c r="X270" s="1"/>
    </row>
    <row r="271" spans="1:24">
      <c r="A271" s="10"/>
      <c r="B271" s="10"/>
      <c r="C271" s="1"/>
      <c r="D271" s="63"/>
      <c r="E271" s="4"/>
      <c r="F271" s="4"/>
      <c r="G271" s="4"/>
      <c r="H271" s="63"/>
      <c r="I271" s="63"/>
      <c r="J271" s="10"/>
      <c r="K271" s="65"/>
      <c r="L271" s="4"/>
      <c r="O271" s="4"/>
      <c r="P271" s="1"/>
      <c r="Q271" s="1"/>
      <c r="R271" s="1"/>
      <c r="S271" s="1"/>
      <c r="T271" s="1"/>
      <c r="U271" s="4"/>
      <c r="V271" s="1"/>
      <c r="W271" s="10"/>
      <c r="X271" s="1"/>
    </row>
    <row r="272" spans="1:24">
      <c r="A272" s="1"/>
      <c r="B272" s="1"/>
      <c r="C272" s="1"/>
      <c r="D272" s="4"/>
      <c r="E272" s="4"/>
      <c r="F272" s="4"/>
      <c r="G272" s="4"/>
      <c r="H272" s="4"/>
      <c r="I272" s="4"/>
      <c r="J272" s="1"/>
      <c r="K272" s="4"/>
      <c r="O272" s="4"/>
      <c r="P272" s="1"/>
      <c r="Q272" s="1"/>
      <c r="R272" s="1"/>
      <c r="S272" s="1"/>
      <c r="T272" s="1"/>
      <c r="U272" s="4"/>
      <c r="V272" s="1"/>
      <c r="W272" s="10"/>
      <c r="X272" s="1"/>
    </row>
    <row r="273" spans="1:24">
      <c r="A273" s="1"/>
      <c r="B273" s="1"/>
      <c r="C273" s="1"/>
      <c r="D273" s="4"/>
      <c r="E273" s="4"/>
      <c r="F273" s="4"/>
      <c r="G273" s="4"/>
      <c r="H273" s="4"/>
      <c r="I273" s="4"/>
      <c r="J273" s="1"/>
      <c r="K273" s="4"/>
      <c r="O273" s="4"/>
      <c r="P273" s="1"/>
      <c r="Q273" s="1"/>
      <c r="R273" s="1"/>
      <c r="S273" s="1"/>
      <c r="T273" s="1"/>
      <c r="U273" s="4"/>
      <c r="V273" s="1"/>
      <c r="W273" s="10"/>
      <c r="X273" s="1"/>
    </row>
    <row r="274" spans="1:24">
      <c r="A274" s="1"/>
      <c r="B274" s="1"/>
      <c r="C274" s="1"/>
      <c r="D274" s="4"/>
      <c r="E274" s="4"/>
      <c r="F274" s="4"/>
      <c r="G274" s="4"/>
      <c r="H274" s="4"/>
      <c r="I274" s="4"/>
      <c r="J274" s="1"/>
      <c r="K274" s="4"/>
      <c r="L274" s="4"/>
      <c r="M274" s="4"/>
      <c r="O274" s="4"/>
      <c r="P274" s="1"/>
      <c r="Q274" s="1"/>
      <c r="R274" s="1"/>
      <c r="S274" s="1"/>
      <c r="T274" s="1"/>
      <c r="U274" s="4"/>
      <c r="V274" s="1"/>
      <c r="W274" s="10"/>
      <c r="X274" s="1"/>
    </row>
    <row r="275" spans="1:24">
      <c r="A275" s="1"/>
      <c r="B275" s="1"/>
      <c r="C275" s="1"/>
      <c r="D275" s="4"/>
      <c r="E275" s="4"/>
      <c r="F275" s="4"/>
      <c r="G275" s="4"/>
      <c r="H275" s="4"/>
      <c r="I275" s="4"/>
      <c r="J275" s="1"/>
      <c r="K275" s="4"/>
      <c r="O275" s="4"/>
      <c r="P275" s="1"/>
      <c r="Q275" s="1"/>
      <c r="R275" s="1"/>
      <c r="S275" s="1"/>
      <c r="T275" s="1"/>
      <c r="U275" s="4"/>
      <c r="V275" s="1"/>
      <c r="W275" s="10"/>
      <c r="X275" s="1"/>
    </row>
    <row r="276" spans="1:24">
      <c r="A276" s="1"/>
      <c r="B276" s="1"/>
      <c r="C276" s="1"/>
      <c r="D276" s="4"/>
      <c r="E276" s="4"/>
      <c r="F276" s="4"/>
      <c r="G276" s="4"/>
      <c r="H276" s="4"/>
      <c r="I276" s="4"/>
      <c r="J276" s="1"/>
      <c r="K276" s="4"/>
      <c r="L276" s="4"/>
      <c r="M276" s="4"/>
      <c r="O276" s="4"/>
      <c r="P276" s="1"/>
      <c r="Q276" s="1"/>
      <c r="R276" s="1"/>
      <c r="S276" s="1"/>
      <c r="T276" s="1"/>
      <c r="U276" s="4"/>
      <c r="V276" s="1"/>
      <c r="W276" s="10"/>
      <c r="X276" s="1"/>
    </row>
    <row r="277" spans="1:24">
      <c r="A277" s="1"/>
      <c r="B277" s="1"/>
      <c r="C277" s="1"/>
      <c r="D277" s="4"/>
      <c r="E277" s="4"/>
      <c r="F277" s="4"/>
      <c r="G277" s="4"/>
      <c r="H277" s="4"/>
      <c r="I277" s="4"/>
      <c r="J277" s="1"/>
      <c r="K277" s="4"/>
      <c r="O277" s="4"/>
      <c r="P277" s="1"/>
      <c r="Q277" s="1"/>
      <c r="R277" s="1"/>
      <c r="S277" s="1"/>
      <c r="T277" s="1"/>
      <c r="U277" s="4"/>
      <c r="V277" s="1"/>
      <c r="W277" s="10"/>
      <c r="X277" s="1"/>
    </row>
    <row r="278" spans="1:24">
      <c r="A278" s="1"/>
      <c r="B278" s="1"/>
      <c r="C278" s="1"/>
      <c r="D278" s="4"/>
      <c r="E278" s="4"/>
      <c r="F278" s="4"/>
      <c r="G278" s="4"/>
      <c r="H278" s="4"/>
      <c r="I278" s="4"/>
      <c r="J278" s="1"/>
      <c r="K278" s="4"/>
      <c r="L278" s="4"/>
      <c r="M278" s="4"/>
      <c r="N278" s="4"/>
      <c r="O278" s="4"/>
      <c r="P278" s="1"/>
      <c r="Q278" s="1"/>
      <c r="R278" s="1"/>
      <c r="S278" s="1"/>
      <c r="T278" s="1"/>
      <c r="U278" s="4"/>
      <c r="V278" s="1"/>
      <c r="W278" s="10"/>
      <c r="X278" s="1"/>
    </row>
    <row r="279" spans="1:24">
      <c r="A279" s="1"/>
      <c r="B279" s="1"/>
      <c r="C279" s="1"/>
      <c r="D279" s="4"/>
      <c r="E279" s="4"/>
      <c r="F279" s="4"/>
      <c r="G279" s="4"/>
      <c r="H279" s="4"/>
      <c r="I279" s="4"/>
      <c r="J279" s="1"/>
      <c r="K279" s="4"/>
      <c r="L279" s="4"/>
      <c r="M279" s="4"/>
      <c r="O279" s="4"/>
      <c r="P279" s="1"/>
      <c r="Q279" s="1"/>
      <c r="R279" s="1"/>
      <c r="S279" s="1"/>
      <c r="T279" s="1"/>
      <c r="U279" s="4"/>
      <c r="V279" s="1"/>
      <c r="W279" s="10"/>
      <c r="X279" s="1"/>
    </row>
    <row r="280" spans="1:24">
      <c r="A280" s="1"/>
      <c r="B280" s="1"/>
      <c r="C280" s="1"/>
      <c r="D280" s="4"/>
      <c r="E280" s="4"/>
      <c r="F280" s="4"/>
      <c r="G280" s="4"/>
      <c r="H280" s="4"/>
      <c r="I280" s="4"/>
      <c r="J280" s="1"/>
      <c r="K280" s="4"/>
      <c r="L280" s="4"/>
      <c r="M280" s="4"/>
      <c r="N280" s="4"/>
      <c r="O280" s="4"/>
      <c r="P280" s="1"/>
      <c r="Q280" s="1"/>
      <c r="R280" s="1"/>
      <c r="S280" s="1"/>
      <c r="T280" s="1"/>
      <c r="U280" s="4"/>
      <c r="V280" s="1"/>
      <c r="W280" s="10"/>
      <c r="X280" s="1"/>
    </row>
    <row r="281" spans="1:24">
      <c r="A281" s="1"/>
      <c r="B281" s="1"/>
      <c r="C281" s="1"/>
      <c r="D281" s="4"/>
      <c r="E281" s="4"/>
      <c r="F281" s="4"/>
      <c r="G281" s="4"/>
      <c r="H281" s="4"/>
      <c r="I281" s="4"/>
      <c r="J281" s="1"/>
      <c r="K281" s="4"/>
      <c r="O281" s="4"/>
      <c r="P281" s="1"/>
      <c r="Q281" s="1"/>
      <c r="R281" s="1"/>
      <c r="S281" s="1"/>
      <c r="T281" s="1"/>
      <c r="U281" s="4"/>
      <c r="V281" s="1"/>
      <c r="W281" s="10"/>
      <c r="X281" s="1"/>
    </row>
    <row r="282" spans="1:24">
      <c r="A282" s="1"/>
      <c r="B282" s="1"/>
      <c r="C282" s="1"/>
      <c r="D282" s="4"/>
      <c r="E282" s="4"/>
      <c r="F282" s="4"/>
      <c r="G282" s="4"/>
      <c r="H282" s="4"/>
      <c r="I282" s="4"/>
      <c r="J282" s="1"/>
      <c r="K282" s="4"/>
      <c r="O282" s="4"/>
      <c r="P282" s="1"/>
      <c r="Q282" s="1"/>
      <c r="R282" s="1"/>
      <c r="S282" s="1"/>
      <c r="T282" s="1"/>
      <c r="U282" s="4"/>
      <c r="V282" s="1"/>
      <c r="W282" s="10"/>
      <c r="X282" s="1"/>
    </row>
    <row r="283" spans="1:24">
      <c r="A283" s="1"/>
      <c r="B283" s="1"/>
      <c r="C283" s="1"/>
      <c r="D283" s="4"/>
      <c r="E283" s="4"/>
      <c r="F283" s="4"/>
      <c r="G283" s="4"/>
      <c r="H283" s="4"/>
      <c r="I283" s="4"/>
      <c r="J283" s="1"/>
      <c r="K283" s="4"/>
      <c r="L283" s="4"/>
      <c r="M283" s="4"/>
      <c r="O283" s="4"/>
      <c r="P283" s="1"/>
      <c r="Q283" s="1"/>
      <c r="R283" s="1"/>
      <c r="S283" s="1"/>
      <c r="T283" s="1"/>
      <c r="U283" s="4"/>
      <c r="V283" s="1"/>
      <c r="W283" s="10"/>
      <c r="X283" s="1"/>
    </row>
    <row r="284" spans="1:24">
      <c r="A284" s="1"/>
      <c r="B284" s="1"/>
      <c r="C284" s="1"/>
      <c r="D284" s="4"/>
      <c r="E284" s="4"/>
      <c r="F284" s="4"/>
      <c r="G284" s="4"/>
      <c r="H284" s="4"/>
      <c r="I284" s="4"/>
      <c r="J284" s="1"/>
      <c r="K284" s="4"/>
      <c r="O284" s="4"/>
      <c r="P284" s="1"/>
      <c r="Q284" s="1"/>
      <c r="R284" s="1"/>
      <c r="S284" s="1"/>
      <c r="T284" s="1"/>
      <c r="U284" s="4"/>
      <c r="V284" s="1"/>
      <c r="W284" s="10"/>
      <c r="X284" s="1"/>
    </row>
    <row r="285" spans="1:24">
      <c r="A285" s="1"/>
      <c r="B285" s="1"/>
      <c r="C285" s="1"/>
      <c r="D285" s="4"/>
      <c r="E285" s="4"/>
      <c r="F285" s="4"/>
      <c r="G285" s="4"/>
      <c r="H285" s="4"/>
      <c r="I285" s="4"/>
      <c r="J285" s="1"/>
      <c r="K285" s="4"/>
      <c r="O285" s="4"/>
      <c r="P285" s="1"/>
      <c r="Q285" s="1"/>
      <c r="R285" s="1"/>
      <c r="S285" s="1"/>
      <c r="T285" s="1"/>
      <c r="U285" s="4"/>
      <c r="V285" s="1"/>
      <c r="W285" s="10"/>
      <c r="X285" s="1"/>
    </row>
    <row r="286" spans="1:24">
      <c r="A286" s="1"/>
      <c r="B286" s="1"/>
      <c r="C286" s="1"/>
      <c r="D286" s="4"/>
      <c r="E286" s="4"/>
      <c r="F286" s="4"/>
      <c r="G286" s="4"/>
      <c r="H286" s="4"/>
      <c r="I286" s="4"/>
      <c r="J286" s="1"/>
      <c r="K286" s="4"/>
      <c r="L286" s="4"/>
      <c r="M286" s="4"/>
      <c r="O286" s="4"/>
      <c r="P286" s="1"/>
      <c r="Q286" s="1"/>
      <c r="R286" s="1"/>
      <c r="S286" s="1"/>
      <c r="T286" s="1"/>
      <c r="U286" s="4"/>
      <c r="V286" s="1"/>
      <c r="W286" s="10"/>
      <c r="X286" s="1"/>
    </row>
    <row r="287" spans="1:24">
      <c r="A287" s="1"/>
      <c r="B287" s="1"/>
      <c r="C287" s="1"/>
      <c r="D287" s="4"/>
      <c r="E287" s="4"/>
      <c r="F287" s="4"/>
      <c r="G287" s="4"/>
      <c r="H287" s="4"/>
      <c r="I287" s="4"/>
      <c r="J287" s="1"/>
      <c r="K287" s="4"/>
      <c r="O287" s="4"/>
      <c r="P287" s="1"/>
      <c r="Q287" s="1"/>
      <c r="R287" s="1"/>
      <c r="S287" s="1"/>
      <c r="T287" s="1"/>
      <c r="U287" s="4"/>
      <c r="V287" s="1"/>
      <c r="W287" s="10"/>
      <c r="X287" s="1"/>
    </row>
    <row r="288" spans="1:24">
      <c r="A288" s="1"/>
      <c r="B288" s="1"/>
      <c r="C288" s="1"/>
      <c r="D288" s="4"/>
      <c r="E288" s="4"/>
      <c r="F288" s="4"/>
      <c r="G288" s="4"/>
      <c r="H288" s="4"/>
      <c r="I288" s="4"/>
      <c r="J288" s="1"/>
      <c r="K288" s="4"/>
      <c r="O288" s="4"/>
      <c r="P288" s="1"/>
      <c r="Q288" s="1"/>
      <c r="R288" s="1"/>
      <c r="S288" s="1"/>
      <c r="T288" s="1"/>
      <c r="U288" s="4"/>
      <c r="V288" s="1"/>
      <c r="W288" s="10"/>
      <c r="X288" s="1"/>
    </row>
    <row r="289" spans="1:24">
      <c r="A289" s="1"/>
      <c r="B289" s="1"/>
      <c r="C289" s="1"/>
      <c r="D289" s="4"/>
      <c r="E289" s="4"/>
      <c r="F289" s="4"/>
      <c r="G289" s="4"/>
      <c r="H289" s="4"/>
      <c r="I289" s="4"/>
      <c r="J289" s="1"/>
      <c r="K289" s="4"/>
      <c r="L289" s="4"/>
      <c r="M289" s="4"/>
      <c r="O289" s="4"/>
      <c r="P289" s="1"/>
      <c r="Q289" s="1"/>
      <c r="R289" s="1"/>
      <c r="S289" s="1"/>
      <c r="T289" s="1"/>
      <c r="U289" s="4"/>
      <c r="V289" s="1"/>
      <c r="W289" s="10"/>
      <c r="X289" s="1"/>
    </row>
    <row r="290" spans="1:24">
      <c r="A290" s="1"/>
      <c r="B290" s="1"/>
      <c r="C290" s="1"/>
      <c r="D290" s="4"/>
      <c r="E290" s="4"/>
      <c r="F290" s="4"/>
      <c r="G290" s="4"/>
      <c r="H290" s="4"/>
      <c r="I290" s="4"/>
      <c r="J290" s="1"/>
      <c r="K290" s="4"/>
      <c r="L290" s="4"/>
      <c r="O290" s="4"/>
      <c r="P290" s="1"/>
      <c r="Q290" s="1"/>
      <c r="R290" s="1"/>
      <c r="S290" s="1"/>
      <c r="T290" s="1"/>
      <c r="U290" s="4"/>
      <c r="V290" s="1"/>
      <c r="W290" s="10"/>
      <c r="X290" s="1"/>
    </row>
    <row r="291" spans="1:24">
      <c r="A291" s="1"/>
      <c r="B291" s="1"/>
      <c r="C291" s="1"/>
      <c r="D291" s="4"/>
      <c r="E291" s="4"/>
      <c r="F291" s="4"/>
      <c r="G291" s="4"/>
      <c r="H291" s="4"/>
      <c r="I291" s="4"/>
      <c r="J291" s="1"/>
      <c r="K291" s="4"/>
      <c r="O291" s="4"/>
      <c r="P291" s="1"/>
      <c r="Q291" s="1"/>
      <c r="R291" s="1"/>
      <c r="S291" s="1"/>
      <c r="T291" s="1"/>
      <c r="U291" s="4"/>
      <c r="V291" s="1"/>
      <c r="W291" s="10"/>
      <c r="X291" s="1"/>
    </row>
    <row r="292" spans="1:24">
      <c r="A292" s="1"/>
      <c r="B292" s="1"/>
      <c r="C292" s="1"/>
      <c r="D292" s="4"/>
      <c r="E292" s="4"/>
      <c r="F292" s="4"/>
      <c r="G292" s="4"/>
      <c r="H292" s="4"/>
      <c r="I292" s="4"/>
      <c r="J292" s="1"/>
      <c r="K292" s="4"/>
      <c r="L292" s="4"/>
      <c r="M292" s="4"/>
      <c r="O292" s="4"/>
      <c r="P292" s="1"/>
      <c r="Q292" s="1"/>
      <c r="R292" s="1"/>
      <c r="S292" s="1"/>
      <c r="T292" s="1"/>
      <c r="U292" s="4"/>
      <c r="V292" s="1"/>
      <c r="W292" s="10"/>
      <c r="X292" s="1"/>
    </row>
    <row r="293" spans="1:24">
      <c r="A293" s="1"/>
      <c r="B293" s="1"/>
      <c r="C293" s="1"/>
      <c r="D293" s="4"/>
      <c r="E293" s="4"/>
      <c r="F293" s="4"/>
      <c r="G293" s="4"/>
      <c r="H293" s="4"/>
      <c r="I293" s="4"/>
      <c r="J293" s="1"/>
      <c r="K293" s="4"/>
      <c r="O293" s="4"/>
      <c r="P293" s="1"/>
      <c r="Q293" s="1"/>
      <c r="R293" s="1"/>
      <c r="S293" s="1"/>
      <c r="T293" s="1"/>
      <c r="U293" s="4"/>
      <c r="V293" s="1"/>
      <c r="W293" s="10"/>
      <c r="X293" s="1"/>
    </row>
    <row r="294" spans="1:24">
      <c r="A294" s="1"/>
      <c r="B294" s="1"/>
      <c r="C294" s="1"/>
      <c r="D294" s="4"/>
      <c r="E294" s="4"/>
      <c r="F294" s="4"/>
      <c r="G294" s="4"/>
      <c r="H294" s="4"/>
      <c r="I294" s="4"/>
      <c r="J294" s="1"/>
      <c r="K294" s="4"/>
      <c r="O294" s="4"/>
      <c r="P294" s="1"/>
      <c r="Q294" s="1"/>
      <c r="R294" s="1"/>
      <c r="S294" s="1"/>
      <c r="T294" s="1"/>
      <c r="U294" s="4"/>
      <c r="V294" s="1"/>
      <c r="W294" s="10"/>
      <c r="X294" s="1"/>
    </row>
    <row r="295" spans="1:24">
      <c r="A295" s="1"/>
      <c r="B295" s="1"/>
      <c r="C295" s="1"/>
      <c r="D295" s="4"/>
      <c r="E295" s="4"/>
      <c r="F295" s="4"/>
      <c r="G295" s="4"/>
      <c r="H295" s="4"/>
      <c r="I295" s="4"/>
      <c r="J295" s="1"/>
      <c r="K295" s="4"/>
      <c r="L295" s="4"/>
      <c r="M295" s="4"/>
      <c r="O295" s="4"/>
      <c r="P295" s="1"/>
      <c r="Q295" s="1"/>
      <c r="R295" s="1"/>
      <c r="S295" s="1"/>
      <c r="T295" s="1"/>
      <c r="U295" s="4"/>
      <c r="V295" s="1"/>
      <c r="W295" s="10"/>
      <c r="X295" s="1"/>
    </row>
    <row r="296" spans="1:24">
      <c r="A296" s="1"/>
      <c r="B296" s="1"/>
      <c r="C296" s="1"/>
      <c r="D296" s="4"/>
      <c r="E296" s="4"/>
      <c r="F296" s="4"/>
      <c r="G296" s="4"/>
      <c r="H296" s="4"/>
      <c r="I296" s="4"/>
      <c r="J296" s="1"/>
      <c r="K296" s="4"/>
      <c r="O296" s="4"/>
      <c r="P296" s="1"/>
      <c r="Q296" s="1"/>
      <c r="R296" s="1"/>
      <c r="S296" s="1"/>
      <c r="T296" s="1"/>
      <c r="U296" s="4"/>
      <c r="V296" s="1"/>
      <c r="W296" s="10"/>
      <c r="X296" s="1"/>
    </row>
    <row r="297" spans="1:24">
      <c r="A297" s="1"/>
      <c r="B297" s="1"/>
      <c r="C297" s="1"/>
      <c r="D297" s="4"/>
      <c r="E297" s="4"/>
      <c r="F297" s="4"/>
      <c r="G297" s="4"/>
      <c r="H297" s="4"/>
      <c r="I297" s="4"/>
      <c r="J297" s="1"/>
      <c r="K297" s="4"/>
      <c r="O297" s="4"/>
      <c r="P297" s="1"/>
      <c r="Q297" s="1"/>
      <c r="R297" s="1"/>
      <c r="S297" s="1"/>
      <c r="T297" s="1"/>
      <c r="U297" s="4"/>
      <c r="V297" s="1"/>
      <c r="W297" s="10"/>
      <c r="X297" s="1"/>
    </row>
    <row r="298" spans="1:24">
      <c r="A298" s="1"/>
      <c r="B298" s="1"/>
      <c r="C298" s="1"/>
      <c r="D298" s="4"/>
      <c r="E298" s="4"/>
      <c r="F298" s="4"/>
      <c r="G298" s="4"/>
      <c r="H298" s="4"/>
      <c r="I298" s="4"/>
      <c r="J298" s="1"/>
      <c r="K298" s="65"/>
      <c r="L298" s="4"/>
      <c r="M298" s="4"/>
      <c r="O298" s="4"/>
      <c r="P298" s="1"/>
      <c r="Q298" s="1"/>
      <c r="R298" s="1"/>
      <c r="S298" s="1"/>
      <c r="T298" s="1"/>
      <c r="U298" s="4"/>
      <c r="V298" s="1"/>
      <c r="W298" s="10"/>
      <c r="X298" s="1"/>
    </row>
    <row r="299" spans="1:24">
      <c r="A299" s="1"/>
      <c r="B299" s="1"/>
      <c r="C299" s="1"/>
      <c r="D299" s="4"/>
      <c r="E299" s="4"/>
      <c r="F299" s="4"/>
      <c r="G299" s="4"/>
      <c r="H299" s="4"/>
      <c r="I299" s="4"/>
      <c r="J299" s="1"/>
      <c r="K299" s="4"/>
      <c r="L299" s="4"/>
      <c r="M299" s="4"/>
      <c r="N299" s="4"/>
      <c r="O299" s="4"/>
      <c r="P299" s="1"/>
      <c r="Q299" s="1"/>
      <c r="R299" s="1"/>
      <c r="S299" s="1"/>
      <c r="T299" s="1"/>
      <c r="U299" s="4"/>
      <c r="V299" s="1"/>
      <c r="W299" s="10"/>
      <c r="X299" s="1"/>
    </row>
    <row r="300" spans="1:24">
      <c r="A300" s="1"/>
      <c r="B300" s="1"/>
      <c r="C300" s="1"/>
      <c r="D300" s="4"/>
      <c r="E300" s="4"/>
      <c r="F300" s="4"/>
      <c r="G300" s="4"/>
      <c r="H300" s="4"/>
      <c r="I300" s="4"/>
      <c r="J300" s="1"/>
      <c r="K300" s="65"/>
      <c r="L300" s="4"/>
      <c r="O300" s="4"/>
      <c r="P300" s="1"/>
      <c r="Q300" s="1"/>
      <c r="R300" s="1"/>
      <c r="S300" s="1"/>
      <c r="T300" s="1"/>
      <c r="U300" s="4"/>
      <c r="V300" s="1"/>
      <c r="W300" s="10"/>
      <c r="X300" s="1"/>
    </row>
    <row r="301" spans="1:24">
      <c r="A301" s="5"/>
      <c r="B301" s="5"/>
      <c r="C301" s="1"/>
      <c r="D301" s="4"/>
      <c r="E301" s="65"/>
      <c r="F301" s="65"/>
      <c r="G301" s="4"/>
      <c r="H301" s="4"/>
      <c r="I301" s="4"/>
      <c r="J301" s="1"/>
      <c r="K301" s="4"/>
      <c r="L301" s="4"/>
      <c r="M301" s="4"/>
      <c r="N301" s="4"/>
      <c r="O301" s="4"/>
      <c r="P301" s="1"/>
      <c r="Q301" s="1"/>
      <c r="R301" s="1"/>
      <c r="S301" s="1"/>
      <c r="T301" s="1"/>
      <c r="U301" s="4"/>
      <c r="V301" s="1"/>
      <c r="W301" s="10"/>
      <c r="X301" s="1"/>
    </row>
    <row r="302" spans="1:24">
      <c r="A302" s="1"/>
      <c r="B302" s="1"/>
      <c r="C302" s="1"/>
      <c r="D302" s="4"/>
      <c r="E302" s="4"/>
      <c r="F302" s="4"/>
      <c r="G302" s="4"/>
      <c r="H302" s="4"/>
      <c r="I302" s="4"/>
      <c r="J302" s="1"/>
      <c r="K302" s="4"/>
      <c r="N302" s="4"/>
      <c r="O302" s="4"/>
      <c r="P302" s="1"/>
      <c r="Q302" s="1"/>
      <c r="R302" s="1"/>
      <c r="S302" s="1"/>
      <c r="T302" s="1"/>
      <c r="U302" s="4"/>
      <c r="V302" s="1"/>
      <c r="W302" s="10"/>
      <c r="X302" s="1"/>
    </row>
    <row r="303" spans="1:24">
      <c r="A303" s="1"/>
      <c r="B303" s="1"/>
      <c r="C303" s="1"/>
      <c r="D303" s="4"/>
      <c r="E303" s="4"/>
      <c r="F303" s="4"/>
      <c r="G303" s="4"/>
      <c r="H303" s="4"/>
      <c r="I303" s="4"/>
      <c r="J303" s="1"/>
      <c r="K303" s="4"/>
      <c r="N303" s="4"/>
      <c r="O303" s="4"/>
      <c r="P303" s="1"/>
      <c r="Q303" s="1"/>
      <c r="R303" s="1"/>
      <c r="S303" s="1"/>
      <c r="T303" s="1"/>
      <c r="U303" s="4"/>
      <c r="V303" s="1"/>
      <c r="W303" s="10"/>
      <c r="X303" s="1"/>
    </row>
    <row r="304" spans="1:24">
      <c r="A304" s="1"/>
      <c r="B304" s="1"/>
      <c r="C304" s="1"/>
      <c r="D304" s="4"/>
      <c r="E304" s="4"/>
      <c r="F304" s="4"/>
      <c r="G304" s="4"/>
      <c r="H304" s="4"/>
      <c r="I304" s="4"/>
      <c r="J304" s="1"/>
      <c r="K304" s="4"/>
      <c r="N304" s="4"/>
      <c r="O304" s="4"/>
      <c r="P304" s="1"/>
      <c r="Q304" s="1"/>
      <c r="R304" s="1"/>
      <c r="S304" s="1"/>
      <c r="T304" s="1"/>
      <c r="U304" s="4"/>
      <c r="V304" s="1"/>
      <c r="W304" s="10"/>
      <c r="X304" s="1"/>
    </row>
    <row r="305" spans="1:24">
      <c r="A305" s="1"/>
      <c r="B305" s="1"/>
      <c r="C305" s="1"/>
      <c r="D305" s="4"/>
      <c r="E305" s="4"/>
      <c r="F305" s="4"/>
      <c r="G305" s="4"/>
      <c r="H305" s="4"/>
      <c r="I305" s="4"/>
      <c r="J305" s="1"/>
      <c r="K305" s="4"/>
      <c r="N305" s="4"/>
      <c r="O305" s="4"/>
      <c r="P305" s="1"/>
      <c r="Q305" s="1"/>
      <c r="R305" s="1"/>
      <c r="S305" s="1"/>
      <c r="T305" s="1"/>
      <c r="U305" s="4"/>
      <c r="V305" s="1"/>
      <c r="W305" s="10"/>
      <c r="X305" s="1"/>
    </row>
    <row r="306" spans="1:24">
      <c r="A306" s="1"/>
      <c r="B306" s="1"/>
      <c r="C306" s="1"/>
      <c r="D306" s="4"/>
      <c r="E306" s="4"/>
      <c r="F306" s="4"/>
      <c r="G306" s="4"/>
      <c r="H306" s="4"/>
      <c r="I306" s="4"/>
      <c r="J306" s="1"/>
      <c r="K306" s="4"/>
      <c r="L306" s="4"/>
      <c r="M306" s="4"/>
      <c r="N306" s="4"/>
      <c r="O306" s="4"/>
      <c r="P306" s="1"/>
      <c r="Q306" s="1"/>
      <c r="R306" s="1"/>
      <c r="S306" s="1"/>
      <c r="T306" s="1"/>
      <c r="U306" s="4"/>
      <c r="V306" s="1"/>
      <c r="W306" s="10"/>
      <c r="X306" s="1"/>
    </row>
    <row r="307" spans="1:24">
      <c r="A307" s="1"/>
      <c r="B307" s="1"/>
      <c r="C307" s="1"/>
      <c r="D307" s="4"/>
      <c r="E307" s="4"/>
      <c r="F307" s="4"/>
      <c r="G307" s="4"/>
      <c r="H307" s="4"/>
      <c r="I307" s="4"/>
      <c r="J307" s="1"/>
      <c r="K307" s="4"/>
      <c r="L307" s="4"/>
      <c r="N307" s="4"/>
      <c r="O307" s="4"/>
      <c r="P307" s="1"/>
      <c r="Q307" s="1"/>
      <c r="R307" s="1"/>
      <c r="S307" s="1"/>
      <c r="T307" s="1"/>
      <c r="U307" s="4"/>
      <c r="V307" s="1"/>
      <c r="W307" s="10"/>
      <c r="X307" s="1"/>
    </row>
    <row r="308" spans="1:24">
      <c r="A308" s="1"/>
      <c r="B308" s="1"/>
      <c r="C308" s="1"/>
      <c r="D308" s="4"/>
      <c r="E308" s="4"/>
      <c r="F308" s="4"/>
      <c r="G308" s="4"/>
      <c r="H308" s="4"/>
      <c r="I308" s="4"/>
      <c r="J308" s="1"/>
      <c r="K308" s="4"/>
      <c r="L308" s="4"/>
      <c r="M308" s="4"/>
      <c r="N308" s="4"/>
      <c r="O308" s="4"/>
      <c r="P308" s="1"/>
      <c r="Q308" s="1"/>
      <c r="R308" s="1"/>
      <c r="S308" s="1"/>
      <c r="T308" s="1"/>
      <c r="U308" s="4"/>
      <c r="V308" s="1"/>
      <c r="W308" s="10"/>
      <c r="X308" s="1"/>
    </row>
    <row r="309" spans="1:24">
      <c r="A309" s="1"/>
      <c r="B309" s="1"/>
      <c r="C309" s="1"/>
      <c r="D309" s="4"/>
      <c r="E309" s="4"/>
      <c r="F309" s="4"/>
      <c r="G309" s="4"/>
      <c r="H309" s="4"/>
      <c r="I309" s="4"/>
      <c r="J309" s="1"/>
      <c r="K309" s="4"/>
      <c r="L309" s="4"/>
      <c r="M309" s="4"/>
      <c r="N309" s="4"/>
      <c r="O309" s="4"/>
      <c r="P309" s="1"/>
      <c r="Q309" s="1"/>
      <c r="R309" s="1"/>
      <c r="S309" s="1"/>
      <c r="T309" s="1"/>
      <c r="U309" s="4"/>
      <c r="V309" s="1"/>
      <c r="W309" s="10"/>
      <c r="X309" s="1"/>
    </row>
    <row r="310" spans="1:24">
      <c r="A310" s="1"/>
      <c r="B310" s="1"/>
      <c r="C310" s="1"/>
      <c r="D310" s="4"/>
      <c r="E310" s="4"/>
      <c r="F310" s="4"/>
      <c r="G310" s="4"/>
      <c r="H310" s="63"/>
      <c r="I310" s="63"/>
      <c r="J310" s="10"/>
      <c r="K310" s="4"/>
      <c r="L310" s="4"/>
      <c r="N310" s="4"/>
      <c r="O310" s="4"/>
      <c r="P310" s="1"/>
      <c r="Q310" s="1"/>
      <c r="R310" s="1"/>
      <c r="S310" s="1"/>
      <c r="T310" s="1"/>
      <c r="U310" s="4"/>
      <c r="V310" s="1"/>
      <c r="W310" s="10"/>
      <c r="X310" s="1"/>
    </row>
    <row r="311" spans="1:24">
      <c r="A311" s="1"/>
      <c r="B311" s="1"/>
      <c r="C311" s="1"/>
      <c r="D311" s="4"/>
      <c r="E311" s="4"/>
      <c r="F311" s="4"/>
      <c r="G311" s="4"/>
      <c r="H311" s="4"/>
      <c r="I311" s="4"/>
      <c r="J311" s="1"/>
      <c r="K311" s="4"/>
      <c r="L311" s="4"/>
      <c r="M311" s="4"/>
      <c r="N311" s="4"/>
      <c r="O311" s="4"/>
      <c r="P311" s="1"/>
      <c r="Q311" s="1"/>
      <c r="R311" s="1"/>
      <c r="S311" s="1"/>
      <c r="T311" s="1"/>
      <c r="U311" s="4"/>
      <c r="V311" s="1"/>
      <c r="W311" s="10"/>
      <c r="X311" s="1"/>
    </row>
    <row r="312" spans="1:24">
      <c r="A312" s="1"/>
      <c r="B312" s="1"/>
      <c r="C312" s="1"/>
      <c r="D312" s="4"/>
      <c r="E312" s="4"/>
      <c r="F312" s="4"/>
      <c r="G312" s="4"/>
      <c r="H312" s="4"/>
      <c r="I312" s="4"/>
      <c r="J312" s="1"/>
      <c r="K312" s="65"/>
      <c r="L312" s="4"/>
      <c r="M312" s="4"/>
      <c r="N312" s="4"/>
      <c r="O312" s="4"/>
      <c r="P312" s="1"/>
      <c r="Q312" s="1"/>
      <c r="R312" s="1"/>
      <c r="S312" s="1"/>
      <c r="T312" s="1"/>
      <c r="U312" s="4"/>
      <c r="V312" s="1"/>
      <c r="W312" s="10"/>
      <c r="X312" s="1"/>
    </row>
    <row r="313" spans="1:24">
      <c r="A313" s="1"/>
      <c r="B313" s="1"/>
      <c r="C313" s="1"/>
      <c r="D313" s="4"/>
      <c r="E313" s="4"/>
      <c r="F313" s="4"/>
      <c r="G313" s="4"/>
      <c r="H313" s="4"/>
      <c r="I313" s="4"/>
      <c r="J313" s="1"/>
      <c r="K313" s="4"/>
      <c r="L313" s="4"/>
      <c r="M313" s="4"/>
      <c r="N313" s="4"/>
      <c r="O313" s="4"/>
      <c r="P313" s="1"/>
      <c r="Q313" s="1"/>
      <c r="R313" s="1"/>
      <c r="S313" s="1"/>
      <c r="T313" s="1"/>
      <c r="U313" s="4"/>
      <c r="V313" s="1"/>
      <c r="W313" s="10"/>
      <c r="X313" s="1"/>
    </row>
    <row r="314" spans="1:24">
      <c r="A314" s="1"/>
      <c r="B314" s="1"/>
      <c r="C314" s="1"/>
      <c r="D314" s="4"/>
      <c r="E314" s="4"/>
      <c r="F314" s="4"/>
      <c r="G314" s="4"/>
      <c r="H314" s="4"/>
      <c r="I314" s="4"/>
      <c r="J314" s="1"/>
      <c r="K314" s="65"/>
      <c r="L314" s="4"/>
      <c r="N314" s="4"/>
      <c r="O314" s="4"/>
      <c r="P314" s="1"/>
      <c r="Q314" s="1"/>
      <c r="R314" s="1"/>
      <c r="S314" s="1"/>
      <c r="T314" s="1"/>
      <c r="U314" s="4"/>
      <c r="V314" s="1"/>
      <c r="W314" s="10"/>
      <c r="X314" s="1"/>
    </row>
    <row r="315" spans="1:24">
      <c r="A315" s="5"/>
      <c r="B315" s="5"/>
      <c r="C315" s="1"/>
      <c r="D315" s="4"/>
      <c r="E315" s="65"/>
      <c r="F315" s="65"/>
      <c r="G315" s="4"/>
      <c r="H315" s="4"/>
      <c r="I315" s="4"/>
      <c r="J315" s="1"/>
      <c r="K315" s="4"/>
      <c r="L315" s="4"/>
      <c r="M315" s="4"/>
      <c r="N315" s="4"/>
      <c r="O315" s="4"/>
      <c r="P315" s="1"/>
      <c r="Q315" s="1"/>
      <c r="R315" s="1"/>
      <c r="S315" s="1"/>
      <c r="T315" s="1"/>
      <c r="U315" s="4"/>
      <c r="V315" s="1"/>
      <c r="W315" s="10"/>
      <c r="X315" s="1"/>
    </row>
    <row r="316" spans="1:24">
      <c r="A316" s="1"/>
      <c r="B316" s="1"/>
      <c r="C316" s="1"/>
      <c r="D316" s="4"/>
      <c r="E316" s="4"/>
      <c r="F316" s="4"/>
      <c r="G316" s="4"/>
      <c r="H316" s="4"/>
      <c r="I316" s="4"/>
      <c r="J316" s="1"/>
      <c r="K316" s="4"/>
      <c r="N316" s="4"/>
      <c r="O316" s="4"/>
      <c r="P316" s="1"/>
      <c r="Q316" s="1"/>
      <c r="R316" s="1"/>
      <c r="S316" s="1"/>
      <c r="T316" s="1"/>
      <c r="U316" s="4"/>
      <c r="V316" s="1"/>
      <c r="W316" s="10"/>
      <c r="X316" s="1"/>
    </row>
    <row r="317" spans="1:24">
      <c r="A317" s="1"/>
      <c r="B317" s="1"/>
      <c r="C317" s="1"/>
      <c r="D317" s="4"/>
      <c r="E317" s="4"/>
      <c r="F317" s="4"/>
      <c r="G317" s="4"/>
      <c r="H317" s="4"/>
      <c r="I317" s="4"/>
      <c r="J317" s="1"/>
      <c r="K317" s="4"/>
      <c r="N317" s="4"/>
      <c r="O317" s="4"/>
      <c r="P317" s="1"/>
      <c r="Q317" s="1"/>
      <c r="R317" s="1"/>
      <c r="S317" s="1"/>
      <c r="T317" s="1"/>
      <c r="U317" s="4"/>
      <c r="V317" s="1"/>
      <c r="W317" s="10"/>
      <c r="X317" s="1"/>
    </row>
    <row r="318" spans="1:24">
      <c r="A318" s="1"/>
      <c r="B318" s="1"/>
      <c r="C318" s="1"/>
      <c r="D318" s="4"/>
      <c r="E318" s="4"/>
      <c r="F318" s="4"/>
      <c r="G318" s="4"/>
      <c r="H318" s="4"/>
      <c r="I318" s="4"/>
      <c r="J318" s="1"/>
      <c r="K318" s="4"/>
      <c r="N318" s="4"/>
      <c r="O318" s="4"/>
      <c r="P318" s="1"/>
      <c r="Q318" s="1"/>
      <c r="R318" s="1"/>
      <c r="S318" s="1"/>
      <c r="T318" s="1"/>
      <c r="U318" s="4"/>
      <c r="V318" s="1"/>
      <c r="W318" s="10"/>
      <c r="X318" s="1"/>
    </row>
    <row r="319" spans="1:24">
      <c r="A319" s="1"/>
      <c r="B319" s="1"/>
      <c r="C319" s="1"/>
      <c r="D319" s="4"/>
      <c r="E319" s="4"/>
      <c r="F319" s="4"/>
      <c r="G319" s="4"/>
      <c r="H319" s="4"/>
      <c r="I319" s="4"/>
      <c r="J319" s="1"/>
      <c r="K319" s="4"/>
      <c r="N319" s="4"/>
      <c r="O319" s="4"/>
      <c r="P319" s="1"/>
      <c r="Q319" s="1"/>
      <c r="R319" s="1"/>
      <c r="S319" s="1"/>
      <c r="T319" s="1"/>
      <c r="U319" s="4"/>
      <c r="V319" s="1"/>
      <c r="W319" s="10"/>
      <c r="X319" s="1"/>
    </row>
    <row r="320" spans="1:24">
      <c r="A320" s="1"/>
      <c r="B320" s="1"/>
      <c r="C320" s="1"/>
      <c r="D320" s="4"/>
      <c r="E320" s="4"/>
      <c r="F320" s="4"/>
      <c r="G320" s="4"/>
      <c r="H320" s="4"/>
      <c r="I320" s="4"/>
      <c r="J320" s="1"/>
      <c r="K320" s="4"/>
      <c r="L320" s="4"/>
      <c r="M320" s="4"/>
      <c r="N320" s="4"/>
      <c r="O320" s="4"/>
      <c r="P320" s="1"/>
      <c r="Q320" s="1"/>
      <c r="R320" s="1"/>
      <c r="S320" s="1"/>
      <c r="T320" s="1"/>
      <c r="U320" s="4"/>
      <c r="V320" s="1"/>
      <c r="W320" s="10"/>
      <c r="X320" s="1"/>
    </row>
    <row r="321" spans="1:24">
      <c r="A321" s="1"/>
      <c r="B321" s="1"/>
      <c r="C321" s="1"/>
      <c r="D321" s="4"/>
      <c r="E321" s="4"/>
      <c r="F321" s="4"/>
      <c r="G321" s="4"/>
      <c r="H321" s="4"/>
      <c r="I321" s="4"/>
      <c r="J321" s="1"/>
      <c r="K321" s="4"/>
      <c r="L321" s="4"/>
      <c r="N321" s="4"/>
      <c r="O321" s="4"/>
      <c r="P321" s="1"/>
      <c r="Q321" s="1"/>
      <c r="R321" s="1"/>
      <c r="S321" s="1"/>
      <c r="T321" s="1"/>
      <c r="U321" s="4"/>
      <c r="V321" s="1"/>
      <c r="W321" s="10"/>
      <c r="X321" s="1"/>
    </row>
    <row r="322" spans="1:24">
      <c r="A322" s="1"/>
      <c r="B322" s="1"/>
      <c r="C322" s="1"/>
      <c r="D322" s="4"/>
      <c r="E322" s="4"/>
      <c r="F322" s="4"/>
      <c r="G322" s="4"/>
      <c r="H322" s="4"/>
      <c r="I322" s="4"/>
      <c r="J322" s="1"/>
      <c r="K322" s="4"/>
      <c r="N322" s="4"/>
      <c r="O322" s="4"/>
      <c r="P322" s="1"/>
      <c r="Q322" s="1"/>
      <c r="R322" s="1"/>
      <c r="S322" s="1"/>
      <c r="T322" s="1"/>
      <c r="U322" s="4"/>
      <c r="V322" s="1"/>
      <c r="W322" s="10"/>
      <c r="X322" s="1"/>
    </row>
    <row r="323" spans="1:24">
      <c r="A323" s="1"/>
      <c r="B323" s="1"/>
      <c r="C323" s="1"/>
      <c r="D323" s="4"/>
      <c r="E323" s="4"/>
      <c r="F323" s="4"/>
      <c r="G323" s="4"/>
      <c r="H323" s="4"/>
      <c r="I323" s="4"/>
      <c r="J323" s="1"/>
      <c r="K323" s="4"/>
      <c r="L323" s="4"/>
      <c r="M323" s="4"/>
      <c r="N323" s="4"/>
      <c r="O323" s="4"/>
      <c r="P323" s="1"/>
      <c r="Q323" s="1"/>
      <c r="R323" s="1"/>
      <c r="S323" s="1"/>
      <c r="T323" s="1"/>
      <c r="U323" s="4"/>
      <c r="V323" s="1"/>
      <c r="W323" s="10"/>
      <c r="X323" s="1"/>
    </row>
    <row r="324" spans="1:24">
      <c r="A324" s="1"/>
      <c r="B324" s="1"/>
      <c r="C324" s="1"/>
      <c r="D324" s="4"/>
      <c r="E324" s="4"/>
      <c r="F324" s="4"/>
      <c r="G324" s="4"/>
      <c r="H324" s="4"/>
      <c r="I324" s="4"/>
      <c r="J324" s="1"/>
      <c r="K324" s="4"/>
      <c r="L324" s="4"/>
      <c r="N324" s="4"/>
      <c r="O324" s="4"/>
      <c r="P324" s="1"/>
      <c r="Q324" s="1"/>
      <c r="R324" s="1"/>
      <c r="S324" s="1"/>
      <c r="T324" s="1"/>
      <c r="U324" s="4"/>
      <c r="V324" s="1"/>
      <c r="W324" s="10"/>
      <c r="X324" s="1"/>
    </row>
    <row r="325" spans="1:24">
      <c r="A325" s="1"/>
      <c r="B325" s="1"/>
      <c r="C325" s="1"/>
      <c r="D325" s="4"/>
      <c r="E325" s="4"/>
      <c r="F325" s="4"/>
      <c r="G325" s="4"/>
      <c r="H325" s="4"/>
      <c r="I325" s="4"/>
      <c r="J325" s="1"/>
      <c r="K325" s="4"/>
      <c r="L325" s="4"/>
      <c r="M325" s="4"/>
      <c r="N325" s="4"/>
      <c r="O325" s="4"/>
      <c r="P325" s="1"/>
      <c r="Q325" s="1"/>
      <c r="R325" s="1"/>
      <c r="S325" s="1"/>
      <c r="T325" s="1"/>
      <c r="U325" s="4"/>
      <c r="V325" s="1"/>
      <c r="W325" s="10"/>
      <c r="X325" s="1"/>
    </row>
    <row r="326" spans="1:24">
      <c r="A326" s="1"/>
      <c r="B326" s="1"/>
      <c r="C326" s="1"/>
      <c r="D326" s="4"/>
      <c r="E326" s="4"/>
      <c r="F326" s="4"/>
      <c r="G326" s="4"/>
      <c r="H326" s="4"/>
      <c r="I326" s="4"/>
      <c r="J326" s="1"/>
      <c r="K326" s="4"/>
      <c r="N326" s="4"/>
      <c r="O326" s="4"/>
      <c r="P326" s="1"/>
      <c r="Q326" s="1"/>
      <c r="R326" s="1"/>
      <c r="S326" s="1"/>
      <c r="T326" s="1"/>
      <c r="U326" s="4"/>
      <c r="V326" s="1"/>
      <c r="W326" s="10"/>
      <c r="X326" s="1"/>
    </row>
    <row r="327" spans="1:24">
      <c r="A327" s="1"/>
      <c r="B327" s="1"/>
      <c r="C327" s="1"/>
      <c r="D327" s="4"/>
      <c r="E327" s="4"/>
      <c r="F327" s="4"/>
      <c r="G327" s="4"/>
      <c r="H327" s="4"/>
      <c r="I327" s="4"/>
      <c r="J327" s="1"/>
      <c r="K327" s="4"/>
      <c r="L327" s="4"/>
      <c r="N327" s="4"/>
      <c r="O327" s="4"/>
      <c r="P327" s="1"/>
      <c r="Q327" s="1"/>
      <c r="R327" s="1"/>
      <c r="S327" s="1"/>
      <c r="T327" s="1"/>
      <c r="U327" s="4"/>
      <c r="V327" s="1"/>
      <c r="W327" s="10"/>
      <c r="X327" s="1"/>
    </row>
    <row r="328" spans="1:24">
      <c r="A328" s="1"/>
      <c r="B328" s="1"/>
      <c r="C328" s="1"/>
      <c r="D328" s="4"/>
      <c r="E328" s="4"/>
      <c r="F328" s="4"/>
      <c r="G328" s="4"/>
      <c r="H328" s="4"/>
      <c r="I328" s="4"/>
      <c r="J328" s="1"/>
      <c r="K328" s="4"/>
      <c r="L328" s="4"/>
      <c r="M328" s="4"/>
      <c r="N328" s="4"/>
      <c r="O328" s="4"/>
      <c r="P328" s="1"/>
      <c r="Q328" s="1"/>
      <c r="R328" s="1"/>
      <c r="S328" s="1"/>
      <c r="T328" s="1"/>
      <c r="U328" s="4"/>
      <c r="V328" s="1"/>
      <c r="W328" s="10"/>
      <c r="X328" s="1"/>
    </row>
    <row r="329" spans="1:24">
      <c r="A329" s="1"/>
      <c r="B329" s="1"/>
      <c r="C329" s="1"/>
      <c r="D329" s="4"/>
      <c r="E329" s="4"/>
      <c r="F329" s="4"/>
      <c r="G329" s="4"/>
      <c r="H329" s="4"/>
      <c r="I329" s="4"/>
      <c r="J329" s="1"/>
      <c r="K329" s="4"/>
      <c r="N329" s="4"/>
      <c r="O329" s="4"/>
      <c r="P329" s="1"/>
      <c r="Q329" s="1"/>
      <c r="R329" s="1"/>
      <c r="S329" s="1"/>
      <c r="T329" s="1"/>
      <c r="U329" s="4"/>
      <c r="V329" s="1"/>
      <c r="W329" s="10"/>
      <c r="X329" s="1"/>
    </row>
    <row r="330" spans="1:24">
      <c r="A330" s="1"/>
      <c r="B330" s="1"/>
      <c r="C330" s="1"/>
      <c r="D330" s="4"/>
      <c r="E330" s="4"/>
      <c r="F330" s="4"/>
      <c r="G330" s="4"/>
      <c r="H330" s="4"/>
      <c r="I330" s="4"/>
      <c r="J330" s="1"/>
      <c r="K330" s="4"/>
      <c r="L330" s="4"/>
      <c r="N330" s="4"/>
      <c r="O330" s="4"/>
      <c r="P330" s="1"/>
      <c r="Q330" s="1"/>
      <c r="R330" s="1"/>
      <c r="S330" s="1"/>
      <c r="T330" s="1"/>
      <c r="U330" s="4"/>
      <c r="V330" s="1"/>
      <c r="W330" s="10"/>
      <c r="X330" s="1"/>
    </row>
    <row r="331" spans="1:24">
      <c r="A331" s="1"/>
      <c r="B331" s="1"/>
      <c r="C331" s="1"/>
      <c r="D331" s="4"/>
      <c r="E331" s="4"/>
      <c r="F331" s="4"/>
      <c r="G331" s="4"/>
      <c r="H331" s="4"/>
      <c r="I331" s="4"/>
      <c r="J331" s="1"/>
      <c r="K331" s="4"/>
      <c r="L331" s="4"/>
      <c r="M331" s="4"/>
      <c r="N331" s="4"/>
      <c r="O331" s="4"/>
      <c r="P331" s="1"/>
      <c r="Q331" s="1"/>
      <c r="R331" s="1"/>
      <c r="S331" s="1"/>
      <c r="T331" s="1"/>
      <c r="U331" s="4"/>
      <c r="V331" s="1"/>
      <c r="W331" s="10"/>
      <c r="X331" s="1"/>
    </row>
    <row r="332" spans="1:24">
      <c r="A332" s="1"/>
      <c r="B332" s="1"/>
      <c r="C332" s="1"/>
      <c r="D332" s="4"/>
      <c r="E332" s="4"/>
      <c r="F332" s="4"/>
      <c r="G332" s="4"/>
      <c r="H332" s="4"/>
      <c r="I332" s="4"/>
      <c r="J332" s="1"/>
      <c r="K332" s="4"/>
      <c r="N332" s="4"/>
      <c r="O332" s="4"/>
      <c r="P332" s="1"/>
      <c r="Q332" s="1"/>
      <c r="R332" s="1"/>
      <c r="S332" s="1"/>
      <c r="T332" s="1"/>
      <c r="U332" s="4"/>
      <c r="V332" s="1"/>
      <c r="W332" s="10"/>
      <c r="X332" s="1"/>
    </row>
    <row r="333" spans="1:24">
      <c r="A333" s="1"/>
      <c r="B333" s="1"/>
      <c r="C333" s="1"/>
      <c r="D333" s="4"/>
      <c r="E333" s="4"/>
      <c r="F333" s="4"/>
      <c r="G333" s="4"/>
      <c r="H333" s="4"/>
      <c r="I333" s="4"/>
      <c r="J333" s="1"/>
      <c r="K333" s="4"/>
      <c r="N333" s="4"/>
      <c r="O333" s="4"/>
      <c r="P333" s="1"/>
      <c r="Q333" s="1"/>
      <c r="R333" s="1"/>
      <c r="S333" s="1"/>
      <c r="T333" s="1"/>
      <c r="U333" s="4"/>
      <c r="V333" s="1"/>
      <c r="W333" s="10"/>
      <c r="X333" s="1"/>
    </row>
    <row r="334" spans="1:24">
      <c r="A334" s="1"/>
      <c r="B334" s="1"/>
      <c r="C334" s="1"/>
      <c r="D334" s="4"/>
      <c r="E334" s="4"/>
      <c r="F334" s="4"/>
      <c r="G334" s="4"/>
      <c r="H334" s="4"/>
      <c r="I334" s="4"/>
      <c r="J334" s="1"/>
      <c r="K334" s="4"/>
      <c r="N334" s="4"/>
      <c r="O334" s="4"/>
      <c r="P334" s="1"/>
      <c r="Q334" s="1"/>
      <c r="R334" s="1"/>
      <c r="S334" s="1"/>
      <c r="T334" s="1"/>
      <c r="U334" s="4"/>
      <c r="V334" s="1"/>
      <c r="W334" s="10"/>
      <c r="X334" s="1"/>
    </row>
    <row r="335" spans="1:24">
      <c r="A335" s="1"/>
      <c r="B335" s="1"/>
      <c r="C335" s="1"/>
      <c r="D335" s="4"/>
      <c r="E335" s="4"/>
      <c r="F335" s="4"/>
      <c r="G335" s="4"/>
      <c r="H335" s="4"/>
      <c r="I335" s="4"/>
      <c r="J335" s="1"/>
      <c r="K335" s="4"/>
      <c r="N335" s="4"/>
      <c r="O335" s="4"/>
      <c r="P335" s="1"/>
      <c r="Q335" s="1"/>
      <c r="R335" s="1"/>
      <c r="S335" s="1"/>
      <c r="T335" s="1"/>
      <c r="U335" s="4"/>
      <c r="V335" s="1"/>
      <c r="W335" s="10"/>
      <c r="X335" s="1"/>
    </row>
    <row r="336" spans="1:24">
      <c r="A336" s="1"/>
      <c r="B336" s="1"/>
      <c r="C336" s="1"/>
      <c r="D336" s="4"/>
      <c r="E336" s="4"/>
      <c r="F336" s="4"/>
      <c r="G336" s="4"/>
      <c r="H336" s="4"/>
      <c r="I336" s="4"/>
      <c r="J336" s="1"/>
      <c r="K336" s="4"/>
      <c r="L336" s="4"/>
      <c r="N336" s="4"/>
      <c r="O336" s="4"/>
      <c r="P336" s="1"/>
      <c r="Q336" s="1"/>
      <c r="R336" s="1"/>
      <c r="S336" s="1"/>
      <c r="T336" s="1"/>
      <c r="U336" s="4"/>
      <c r="V336" s="1"/>
      <c r="W336" s="10"/>
      <c r="X336" s="1"/>
    </row>
    <row r="337" spans="1:24">
      <c r="A337" s="1"/>
      <c r="B337" s="1"/>
      <c r="C337" s="1"/>
      <c r="D337" s="4"/>
      <c r="E337" s="4"/>
      <c r="F337" s="4"/>
      <c r="G337" s="4"/>
      <c r="H337" s="4"/>
      <c r="I337" s="4"/>
      <c r="J337" s="1"/>
      <c r="K337" s="4"/>
      <c r="L337" s="4"/>
      <c r="N337" s="4"/>
      <c r="O337" s="4"/>
      <c r="P337" s="1"/>
      <c r="Q337" s="1"/>
      <c r="R337" s="1"/>
      <c r="S337" s="1"/>
      <c r="T337" s="1"/>
      <c r="U337" s="4"/>
      <c r="V337" s="1"/>
      <c r="W337" s="10"/>
      <c r="X337" s="1"/>
    </row>
    <row r="338" spans="1:24">
      <c r="A338" s="1"/>
      <c r="B338" s="1"/>
      <c r="C338" s="1"/>
      <c r="D338" s="4"/>
      <c r="E338" s="4"/>
      <c r="F338" s="4"/>
      <c r="G338" s="4"/>
      <c r="H338" s="4"/>
      <c r="I338" s="4"/>
      <c r="J338" s="1"/>
      <c r="K338" s="4"/>
      <c r="L338" s="4"/>
      <c r="M338" s="4"/>
      <c r="N338" s="4"/>
      <c r="O338" s="4"/>
      <c r="P338" s="1"/>
      <c r="Q338" s="1"/>
      <c r="R338" s="1"/>
      <c r="S338" s="1"/>
      <c r="T338" s="1"/>
      <c r="U338" s="4"/>
      <c r="V338" s="1"/>
      <c r="W338" s="10"/>
      <c r="X338" s="1"/>
    </row>
    <row r="339" spans="1:24">
      <c r="A339" s="1"/>
      <c r="B339" s="1"/>
      <c r="C339" s="1"/>
      <c r="D339" s="4"/>
      <c r="E339" s="4"/>
      <c r="F339" s="4"/>
      <c r="G339" s="4"/>
      <c r="H339" s="4"/>
      <c r="I339" s="4"/>
      <c r="J339" s="1"/>
      <c r="K339" s="4"/>
      <c r="L339" s="4"/>
      <c r="N339" s="4"/>
      <c r="O339" s="4"/>
      <c r="P339" s="1"/>
      <c r="Q339" s="1"/>
      <c r="R339" s="1"/>
      <c r="S339" s="1"/>
      <c r="T339" s="1"/>
      <c r="U339" s="4"/>
      <c r="V339" s="1"/>
      <c r="W339" s="10"/>
      <c r="X339" s="1"/>
    </row>
    <row r="340" spans="1:24">
      <c r="A340" s="1"/>
      <c r="B340" s="1"/>
      <c r="C340" s="1"/>
      <c r="D340" s="4"/>
      <c r="E340" s="4"/>
      <c r="F340" s="4"/>
      <c r="G340" s="4"/>
      <c r="H340" s="4"/>
      <c r="I340" s="4"/>
      <c r="J340" s="1"/>
      <c r="K340" s="4"/>
      <c r="L340" s="4"/>
      <c r="M340" s="4"/>
      <c r="N340" s="4"/>
      <c r="O340" s="4"/>
      <c r="P340" s="1"/>
      <c r="Q340" s="1"/>
      <c r="R340" s="1"/>
      <c r="S340" s="1"/>
      <c r="T340" s="1"/>
      <c r="U340" s="4"/>
      <c r="V340" s="1"/>
      <c r="W340" s="10"/>
      <c r="X340" s="1"/>
    </row>
    <row r="341" spans="1:24">
      <c r="A341" s="1"/>
      <c r="B341" s="1"/>
      <c r="C341" s="1"/>
      <c r="D341" s="4"/>
      <c r="E341" s="4"/>
      <c r="F341" s="4"/>
      <c r="G341" s="4"/>
      <c r="H341" s="4"/>
      <c r="I341" s="4"/>
      <c r="J341" s="1"/>
      <c r="K341" s="4"/>
      <c r="N341" s="4"/>
      <c r="O341" s="4"/>
      <c r="P341" s="1"/>
      <c r="Q341" s="1"/>
      <c r="R341" s="1"/>
      <c r="S341" s="1"/>
      <c r="T341" s="1"/>
      <c r="U341" s="4"/>
      <c r="V341" s="1"/>
      <c r="W341" s="10"/>
      <c r="X341" s="1"/>
    </row>
    <row r="342" spans="1:24">
      <c r="A342" s="1"/>
      <c r="B342" s="1"/>
      <c r="C342" s="1"/>
      <c r="D342" s="4"/>
      <c r="E342" s="4"/>
      <c r="F342" s="4"/>
      <c r="G342" s="4"/>
      <c r="H342" s="4"/>
      <c r="I342" s="4"/>
      <c r="J342" s="1"/>
      <c r="K342" s="4"/>
      <c r="L342" s="4"/>
      <c r="M342" s="4"/>
      <c r="N342" s="4"/>
      <c r="O342" s="4"/>
      <c r="P342" s="1"/>
      <c r="Q342" s="1"/>
      <c r="R342" s="1"/>
      <c r="S342" s="1"/>
      <c r="T342" s="1"/>
      <c r="U342" s="4"/>
      <c r="V342" s="1"/>
      <c r="W342" s="10"/>
      <c r="X342" s="1"/>
    </row>
    <row r="343" spans="1:24">
      <c r="A343" s="1"/>
      <c r="B343" s="1"/>
      <c r="C343" s="1"/>
      <c r="D343" s="4"/>
      <c r="E343" s="4"/>
      <c r="F343" s="4"/>
      <c r="G343" s="4"/>
      <c r="H343" s="4"/>
      <c r="I343" s="4"/>
      <c r="J343" s="1"/>
      <c r="K343" s="4"/>
      <c r="N343" s="4"/>
      <c r="O343" s="4"/>
      <c r="P343" s="1"/>
      <c r="Q343" s="1"/>
      <c r="R343" s="1"/>
      <c r="S343" s="1"/>
      <c r="T343" s="1"/>
      <c r="U343" s="4"/>
      <c r="V343" s="1"/>
      <c r="W343" s="10"/>
      <c r="X343" s="1"/>
    </row>
    <row r="344" spans="1:24">
      <c r="A344" s="1"/>
      <c r="B344" s="1"/>
      <c r="C344" s="1"/>
      <c r="D344" s="4"/>
      <c r="E344" s="4"/>
      <c r="F344" s="4"/>
      <c r="G344" s="4"/>
      <c r="H344" s="4"/>
      <c r="I344" s="4"/>
      <c r="J344" s="1"/>
      <c r="K344" s="4"/>
      <c r="L344" s="4"/>
      <c r="N344" s="4"/>
      <c r="O344" s="4"/>
      <c r="P344" s="1"/>
      <c r="Q344" s="1"/>
      <c r="R344" s="1"/>
      <c r="S344" s="1"/>
      <c r="T344" s="1"/>
      <c r="U344" s="4"/>
      <c r="V344" s="1"/>
      <c r="W344" s="10"/>
      <c r="X344" s="1"/>
    </row>
    <row r="345" spans="1:24">
      <c r="A345" s="1"/>
      <c r="B345" s="1"/>
      <c r="C345" s="1"/>
      <c r="D345" s="4"/>
      <c r="E345" s="4"/>
      <c r="F345" s="4"/>
      <c r="G345" s="4"/>
      <c r="H345" s="4"/>
      <c r="I345" s="4"/>
      <c r="J345" s="1"/>
      <c r="K345" s="4"/>
      <c r="N345" s="4"/>
      <c r="O345" s="4"/>
      <c r="P345" s="1"/>
      <c r="Q345" s="1"/>
      <c r="R345" s="1"/>
      <c r="S345" s="1"/>
      <c r="T345" s="1"/>
      <c r="U345" s="4"/>
      <c r="V345" s="1"/>
      <c r="W345" s="10"/>
      <c r="X345" s="1"/>
    </row>
    <row r="346" spans="1:24">
      <c r="A346" s="1"/>
      <c r="B346" s="1"/>
      <c r="C346" s="1"/>
      <c r="D346" s="4"/>
      <c r="E346" s="4"/>
      <c r="F346" s="4"/>
      <c r="G346" s="4"/>
      <c r="H346" s="4"/>
      <c r="I346" s="4"/>
      <c r="J346" s="1"/>
      <c r="K346" s="4"/>
      <c r="N346" s="4"/>
      <c r="O346" s="4"/>
      <c r="P346" s="1"/>
      <c r="Q346" s="1"/>
      <c r="R346" s="1"/>
      <c r="S346" s="1"/>
      <c r="T346" s="1"/>
      <c r="U346" s="4"/>
      <c r="V346" s="1"/>
      <c r="W346" s="10"/>
      <c r="X346" s="1"/>
    </row>
    <row r="347" spans="1:24">
      <c r="A347" s="1"/>
      <c r="B347" s="1"/>
      <c r="C347" s="1"/>
      <c r="D347" s="4"/>
      <c r="E347" s="4"/>
      <c r="F347" s="4"/>
      <c r="G347" s="4"/>
      <c r="H347" s="4"/>
      <c r="I347" s="4"/>
      <c r="J347" s="1"/>
      <c r="K347" s="4"/>
      <c r="L347" s="4"/>
      <c r="N347" s="4"/>
      <c r="O347" s="4"/>
      <c r="P347" s="1"/>
      <c r="Q347" s="1"/>
      <c r="R347" s="1"/>
      <c r="S347" s="1"/>
      <c r="T347" s="1"/>
      <c r="U347" s="4"/>
      <c r="V347" s="1"/>
      <c r="W347" s="10"/>
      <c r="X347" s="1"/>
    </row>
    <row r="348" spans="1:24">
      <c r="A348" s="1"/>
      <c r="B348" s="1"/>
      <c r="C348" s="1"/>
      <c r="D348" s="4"/>
      <c r="E348" s="69"/>
      <c r="F348" s="70"/>
      <c r="G348" s="4"/>
      <c r="H348" s="65"/>
      <c r="I348" s="65"/>
      <c r="J348" s="5"/>
      <c r="K348" s="4"/>
      <c r="L348" s="4"/>
      <c r="N348" s="4"/>
      <c r="O348" s="4"/>
      <c r="P348" s="1"/>
      <c r="Q348" s="1"/>
      <c r="R348" s="1"/>
      <c r="S348" s="1"/>
      <c r="T348" s="1"/>
      <c r="U348" s="4"/>
      <c r="V348" s="1"/>
      <c r="W348" s="10"/>
      <c r="X348" s="1"/>
    </row>
    <row r="349" spans="1:24">
      <c r="A349" s="1"/>
      <c r="B349" s="1"/>
      <c r="C349" s="1"/>
      <c r="D349" s="4"/>
      <c r="E349" s="4"/>
      <c r="F349" s="4"/>
      <c r="G349" s="4"/>
      <c r="H349" s="4"/>
      <c r="I349" s="4"/>
      <c r="J349" s="1"/>
      <c r="K349" s="65"/>
      <c r="L349" s="4"/>
      <c r="M349" s="4"/>
      <c r="N349" s="4"/>
      <c r="O349" s="4"/>
      <c r="P349" s="1"/>
      <c r="Q349" s="1"/>
      <c r="R349" s="1"/>
      <c r="S349" s="1"/>
      <c r="T349" s="1"/>
      <c r="U349" s="4"/>
      <c r="V349" s="1"/>
      <c r="W349" s="10"/>
      <c r="X349" s="1"/>
    </row>
    <row r="350" spans="1:24">
      <c r="A350" s="1"/>
      <c r="B350" s="1"/>
      <c r="C350" s="1"/>
      <c r="D350" s="4"/>
      <c r="E350" s="4"/>
      <c r="F350" s="4"/>
      <c r="G350" s="4"/>
      <c r="H350" s="4"/>
      <c r="I350" s="4"/>
      <c r="J350" s="1"/>
      <c r="K350" s="4"/>
      <c r="L350" s="4"/>
      <c r="M350" s="4"/>
      <c r="N350" s="4"/>
      <c r="O350" s="4"/>
      <c r="P350" s="1"/>
      <c r="Q350" s="1"/>
      <c r="R350" s="1"/>
      <c r="S350" s="1"/>
      <c r="T350" s="1"/>
      <c r="U350" s="4"/>
      <c r="V350" s="1"/>
      <c r="W350" s="10"/>
      <c r="X350" s="1"/>
    </row>
    <row r="351" spans="1:24">
      <c r="A351" s="1"/>
      <c r="B351" s="1"/>
      <c r="C351" s="1"/>
      <c r="D351" s="4"/>
      <c r="E351" s="4"/>
      <c r="F351" s="4"/>
      <c r="G351" s="4"/>
      <c r="H351" s="4"/>
      <c r="I351" s="4"/>
      <c r="J351" s="1"/>
      <c r="K351" s="65"/>
      <c r="L351" s="4"/>
      <c r="N351" s="4"/>
      <c r="O351" s="4"/>
      <c r="P351" s="1"/>
      <c r="Q351" s="1"/>
      <c r="R351" s="1"/>
      <c r="S351" s="1"/>
      <c r="T351" s="1"/>
      <c r="U351" s="4"/>
      <c r="V351" s="1"/>
      <c r="W351" s="10"/>
      <c r="X351" s="1"/>
    </row>
    <row r="352" spans="1:24">
      <c r="A352" s="5"/>
      <c r="B352" s="5"/>
      <c r="C352" s="1"/>
      <c r="D352" s="4"/>
      <c r="E352" s="65"/>
      <c r="F352" s="65"/>
      <c r="G352" s="4"/>
      <c r="H352" s="4"/>
      <c r="I352" s="4"/>
      <c r="J352" s="1"/>
      <c r="K352" s="4"/>
      <c r="L352" s="4"/>
      <c r="M352" s="4"/>
      <c r="N352" s="4"/>
      <c r="O352" s="4"/>
      <c r="P352" s="1"/>
      <c r="Q352" s="1"/>
      <c r="R352" s="1"/>
      <c r="S352" s="1"/>
      <c r="T352" s="1"/>
      <c r="U352" s="4"/>
      <c r="V352" s="1"/>
      <c r="W352" s="10"/>
      <c r="X352" s="1"/>
    </row>
    <row r="353" spans="1:24">
      <c r="A353" s="1"/>
      <c r="B353" s="1"/>
      <c r="C353" s="1"/>
      <c r="D353" s="4"/>
      <c r="E353" s="4"/>
      <c r="F353" s="4"/>
      <c r="G353" s="4"/>
      <c r="H353" s="4"/>
      <c r="I353" s="4"/>
      <c r="J353" s="1"/>
      <c r="K353" s="4"/>
      <c r="N353" s="4"/>
      <c r="O353" s="4"/>
      <c r="P353" s="1"/>
      <c r="Q353" s="1"/>
      <c r="R353" s="1"/>
      <c r="S353" s="1"/>
      <c r="T353" s="1"/>
      <c r="U353" s="4"/>
      <c r="V353" s="1"/>
      <c r="W353" s="10"/>
      <c r="X353" s="1"/>
    </row>
    <row r="354" spans="1:24">
      <c r="A354" s="1"/>
      <c r="B354" s="1"/>
      <c r="C354" s="1"/>
      <c r="D354" s="4"/>
      <c r="E354" s="4"/>
      <c r="F354" s="4"/>
      <c r="G354" s="4"/>
      <c r="H354" s="4"/>
      <c r="I354" s="4"/>
      <c r="J354" s="1"/>
      <c r="K354" s="4"/>
      <c r="N354" s="4"/>
      <c r="O354" s="4"/>
      <c r="P354" s="1"/>
      <c r="Q354" s="1"/>
      <c r="R354" s="1"/>
      <c r="S354" s="1"/>
      <c r="T354" s="1"/>
      <c r="U354" s="4"/>
      <c r="V354" s="1"/>
      <c r="W354" s="10"/>
      <c r="X354" s="1"/>
    </row>
    <row r="355" spans="1:24">
      <c r="A355" s="1"/>
      <c r="B355" s="1"/>
      <c r="C355" s="1"/>
      <c r="D355" s="4"/>
      <c r="E355" s="4"/>
      <c r="F355" s="4"/>
      <c r="G355" s="4"/>
      <c r="H355" s="4"/>
      <c r="I355" s="4"/>
      <c r="J355" s="1"/>
      <c r="K355" s="4"/>
      <c r="N355" s="4"/>
      <c r="O355" s="4"/>
      <c r="P355" s="1"/>
      <c r="Q355" s="1"/>
      <c r="R355" s="1"/>
      <c r="S355" s="1"/>
      <c r="T355" s="1"/>
      <c r="U355" s="4"/>
      <c r="V355" s="1"/>
      <c r="W355" s="10"/>
      <c r="X355" s="1"/>
    </row>
    <row r="356" spans="1:24">
      <c r="A356" s="1"/>
      <c r="B356" s="1"/>
      <c r="C356" s="1"/>
      <c r="D356" s="4"/>
      <c r="E356" s="4"/>
      <c r="F356" s="4"/>
      <c r="G356" s="4"/>
      <c r="H356" s="4"/>
      <c r="I356" s="4"/>
      <c r="J356" s="1"/>
      <c r="K356" s="4"/>
      <c r="N356" s="4"/>
      <c r="O356" s="4"/>
      <c r="P356" s="1"/>
      <c r="Q356" s="1"/>
      <c r="R356" s="1"/>
      <c r="S356" s="1"/>
      <c r="T356" s="1"/>
      <c r="U356" s="4"/>
      <c r="V356" s="1"/>
      <c r="W356" s="10"/>
      <c r="X356" s="1"/>
    </row>
    <row r="357" spans="1:24">
      <c r="A357" s="1"/>
      <c r="B357" s="1"/>
      <c r="C357" s="1"/>
      <c r="D357" s="4"/>
      <c r="E357" s="4"/>
      <c r="F357" s="4"/>
      <c r="G357" s="4"/>
      <c r="H357" s="4"/>
      <c r="I357" s="4"/>
      <c r="J357" s="1"/>
      <c r="K357" s="4"/>
      <c r="L357" s="4"/>
      <c r="N357" s="4"/>
      <c r="O357" s="4"/>
      <c r="P357" s="1"/>
      <c r="Q357" s="1"/>
      <c r="R357" s="1"/>
      <c r="S357" s="1"/>
      <c r="T357" s="1"/>
      <c r="U357" s="4"/>
      <c r="V357" s="1"/>
      <c r="W357" s="10"/>
      <c r="X357" s="1"/>
    </row>
    <row r="358" spans="1:24">
      <c r="A358" s="1"/>
      <c r="B358" s="1"/>
      <c r="C358" s="1"/>
      <c r="D358" s="4"/>
      <c r="E358" s="4"/>
      <c r="F358" s="4"/>
      <c r="G358" s="4"/>
      <c r="H358" s="4"/>
      <c r="I358" s="4"/>
      <c r="J358" s="1"/>
      <c r="K358" s="4"/>
      <c r="N358" s="4"/>
      <c r="O358" s="4"/>
      <c r="P358" s="1"/>
      <c r="Q358" s="1"/>
      <c r="R358" s="1"/>
      <c r="S358" s="1"/>
      <c r="T358" s="1"/>
      <c r="U358" s="4"/>
      <c r="V358" s="1"/>
      <c r="W358" s="10"/>
      <c r="X358" s="1"/>
    </row>
    <row r="359" spans="1:24">
      <c r="A359" s="1"/>
      <c r="B359" s="1"/>
      <c r="C359" s="1"/>
      <c r="D359" s="4"/>
      <c r="E359" s="4"/>
      <c r="F359" s="4"/>
      <c r="G359" s="4"/>
      <c r="H359" s="4"/>
      <c r="I359" s="4"/>
      <c r="J359" s="1"/>
      <c r="K359" s="4"/>
      <c r="L359" s="4"/>
      <c r="N359" s="4"/>
      <c r="O359" s="4"/>
      <c r="P359" s="1"/>
      <c r="Q359" s="1"/>
      <c r="R359" s="1"/>
      <c r="S359" s="1"/>
      <c r="T359" s="1"/>
      <c r="U359" s="4"/>
      <c r="V359" s="1"/>
      <c r="W359" s="10"/>
      <c r="X359" s="1"/>
    </row>
    <row r="360" spans="1:24">
      <c r="A360" s="1"/>
      <c r="B360" s="1"/>
      <c r="C360" s="1"/>
      <c r="D360" s="4"/>
      <c r="E360" s="4"/>
      <c r="F360" s="4"/>
      <c r="G360" s="4"/>
      <c r="H360" s="4"/>
      <c r="I360" s="4"/>
      <c r="J360" s="1"/>
      <c r="K360" s="4"/>
      <c r="N360" s="4"/>
      <c r="O360" s="4"/>
      <c r="P360" s="1"/>
      <c r="Q360" s="1"/>
      <c r="R360" s="1"/>
      <c r="S360" s="1"/>
      <c r="T360" s="1"/>
      <c r="U360" s="4"/>
      <c r="V360" s="1"/>
      <c r="W360" s="10"/>
      <c r="X360" s="1"/>
    </row>
    <row r="361" spans="1:24">
      <c r="A361" s="1"/>
      <c r="B361" s="1"/>
      <c r="C361" s="1"/>
      <c r="D361" s="4"/>
      <c r="E361" s="4"/>
      <c r="F361" s="4"/>
      <c r="G361" s="4"/>
      <c r="H361" s="4"/>
      <c r="I361" s="4"/>
      <c r="J361" s="1"/>
      <c r="K361" s="4"/>
      <c r="L361" s="4"/>
      <c r="N361" s="4"/>
      <c r="O361" s="4"/>
      <c r="P361" s="1"/>
      <c r="Q361" s="1"/>
      <c r="R361" s="1"/>
      <c r="S361" s="1"/>
      <c r="T361" s="1"/>
      <c r="U361" s="4"/>
      <c r="V361" s="1"/>
      <c r="W361" s="10"/>
      <c r="X361" s="1"/>
    </row>
    <row r="362" spans="1:24">
      <c r="A362" s="1"/>
      <c r="B362" s="1"/>
      <c r="C362" s="1"/>
      <c r="D362" s="4"/>
      <c r="E362" s="4"/>
      <c r="F362" s="4"/>
      <c r="G362" s="4"/>
      <c r="H362" s="4"/>
      <c r="I362" s="4"/>
      <c r="J362" s="1"/>
      <c r="K362" s="4"/>
      <c r="L362" s="4"/>
      <c r="M362" s="4"/>
      <c r="N362" s="4"/>
      <c r="O362" s="4"/>
      <c r="P362" s="1"/>
      <c r="Q362" s="1"/>
      <c r="R362" s="1"/>
      <c r="S362" s="1"/>
      <c r="T362" s="1"/>
      <c r="U362" s="4"/>
      <c r="V362" s="1"/>
      <c r="W362" s="10"/>
      <c r="X362" s="1"/>
    </row>
    <row r="363" spans="1:24">
      <c r="A363" s="1"/>
      <c r="B363" s="1"/>
      <c r="C363" s="1"/>
      <c r="D363" s="4"/>
      <c r="E363" s="63"/>
      <c r="F363" s="63"/>
      <c r="G363" s="4"/>
      <c r="H363" s="63"/>
      <c r="I363" s="63"/>
      <c r="J363" s="10"/>
      <c r="K363" s="4"/>
      <c r="L363" s="4"/>
      <c r="N363" s="4"/>
      <c r="O363" s="4"/>
      <c r="P363" s="1"/>
      <c r="Q363" s="1"/>
      <c r="R363" s="1"/>
      <c r="S363" s="1"/>
      <c r="T363" s="1"/>
      <c r="U363" s="4"/>
      <c r="V363" s="1"/>
      <c r="W363" s="10"/>
      <c r="X363" s="1"/>
    </row>
    <row r="364" spans="1:24">
      <c r="A364" s="1"/>
      <c r="B364" s="1"/>
      <c r="C364" s="1"/>
      <c r="D364" s="4"/>
      <c r="E364" s="4"/>
      <c r="F364" s="4"/>
      <c r="G364" s="4"/>
      <c r="H364" s="4"/>
      <c r="I364" s="4"/>
      <c r="J364" s="1"/>
      <c r="K364" s="4"/>
      <c r="L364" s="4"/>
      <c r="M364" s="4"/>
      <c r="N364" s="4"/>
      <c r="O364" s="4"/>
      <c r="P364" s="1"/>
      <c r="Q364" s="1"/>
      <c r="R364" s="1"/>
      <c r="S364" s="1"/>
      <c r="T364" s="1"/>
      <c r="U364" s="4"/>
      <c r="V364" s="1"/>
      <c r="W364" s="10"/>
      <c r="X364" s="1"/>
    </row>
    <row r="365" spans="1:24">
      <c r="A365" s="1"/>
      <c r="B365" s="1"/>
      <c r="C365" s="1"/>
      <c r="D365" s="4"/>
      <c r="E365" s="4"/>
      <c r="F365" s="4"/>
      <c r="G365" s="4"/>
      <c r="H365" s="4"/>
      <c r="I365" s="4"/>
      <c r="J365" s="1"/>
      <c r="K365" s="4"/>
      <c r="L365" s="4"/>
      <c r="M365" s="4"/>
      <c r="N365" s="4"/>
      <c r="O365" s="4"/>
      <c r="P365" s="1"/>
      <c r="Q365" s="1"/>
      <c r="R365" s="1"/>
      <c r="S365" s="1"/>
      <c r="T365" s="1"/>
      <c r="U365" s="4"/>
      <c r="V365" s="1"/>
      <c r="W365" s="10"/>
      <c r="X365" s="1"/>
    </row>
    <row r="366" spans="1:24">
      <c r="A366" s="1"/>
      <c r="B366" s="1"/>
      <c r="C366" s="1"/>
      <c r="D366" s="4"/>
      <c r="E366" s="4"/>
      <c r="F366" s="4"/>
      <c r="G366" s="4"/>
      <c r="H366" s="4"/>
      <c r="I366" s="4"/>
      <c r="J366" s="1"/>
      <c r="K366" s="4"/>
      <c r="L366" s="4"/>
      <c r="M366" s="4"/>
      <c r="N366" s="4"/>
      <c r="O366" s="4"/>
      <c r="P366" s="1"/>
      <c r="Q366" s="1"/>
      <c r="R366" s="1"/>
      <c r="S366" s="1"/>
      <c r="T366" s="1"/>
      <c r="U366" s="4"/>
      <c r="V366" s="1"/>
      <c r="W366" s="10"/>
      <c r="X366" s="1"/>
    </row>
    <row r="367" spans="1:24">
      <c r="A367" s="1"/>
      <c r="B367" s="1"/>
      <c r="C367" s="1"/>
      <c r="D367" s="4"/>
      <c r="E367" s="4"/>
      <c r="F367" s="4"/>
      <c r="G367" s="4"/>
      <c r="H367" s="4"/>
      <c r="I367" s="4"/>
      <c r="J367" s="1"/>
      <c r="K367" s="4"/>
      <c r="L367" s="4"/>
      <c r="M367" s="4"/>
      <c r="N367" s="4"/>
      <c r="O367" s="4"/>
      <c r="P367" s="1"/>
      <c r="Q367" s="1"/>
      <c r="R367" s="1"/>
      <c r="S367" s="1"/>
      <c r="T367" s="1"/>
      <c r="U367" s="4"/>
      <c r="V367" s="1"/>
      <c r="W367" s="10"/>
      <c r="X367" s="1"/>
    </row>
    <row r="368" spans="1:24">
      <c r="A368" s="1"/>
      <c r="B368" s="1"/>
      <c r="C368" s="1"/>
      <c r="D368" s="4"/>
      <c r="E368" s="4"/>
      <c r="F368" s="4"/>
      <c r="G368" s="4"/>
      <c r="H368" s="4"/>
      <c r="I368" s="4"/>
      <c r="J368" s="1"/>
      <c r="K368" s="4"/>
      <c r="L368" s="4"/>
      <c r="M368" s="4"/>
      <c r="N368" s="4"/>
      <c r="O368" s="4"/>
      <c r="P368" s="1"/>
      <c r="Q368" s="1"/>
      <c r="R368" s="1"/>
      <c r="S368" s="1"/>
      <c r="T368" s="1"/>
      <c r="U368" s="4"/>
      <c r="V368" s="1"/>
      <c r="W368" s="1"/>
      <c r="X368" s="1"/>
    </row>
    <row r="369" spans="1:24">
      <c r="A369" s="1"/>
      <c r="B369" s="1"/>
      <c r="C369" s="1"/>
      <c r="D369" s="4"/>
      <c r="E369" s="4"/>
      <c r="F369" s="4"/>
      <c r="G369" s="4"/>
      <c r="H369" s="4"/>
      <c r="I369" s="4"/>
      <c r="J369" s="1"/>
      <c r="K369" s="4"/>
      <c r="L369" s="4"/>
      <c r="M369" s="4"/>
      <c r="N369" s="4"/>
      <c r="O369" s="4"/>
      <c r="P369" s="1"/>
      <c r="Q369" s="1"/>
      <c r="R369" s="1"/>
      <c r="S369" s="1"/>
      <c r="T369" s="1"/>
      <c r="U369" s="4"/>
      <c r="V369" s="1"/>
      <c r="W369" s="1"/>
      <c r="X369" s="1"/>
    </row>
    <row r="370" spans="1:24">
      <c r="A370" s="1"/>
      <c r="B370" s="1"/>
      <c r="C370" s="1"/>
      <c r="D370" s="4"/>
      <c r="E370" s="4"/>
      <c r="F370" s="4"/>
      <c r="G370" s="4"/>
      <c r="H370" s="4"/>
      <c r="I370" s="4"/>
      <c r="J370" s="1"/>
      <c r="K370" s="4"/>
      <c r="L370" s="4"/>
      <c r="M370" s="4"/>
      <c r="N370" s="4"/>
      <c r="O370" s="4"/>
      <c r="P370" s="1"/>
      <c r="Q370" s="1"/>
      <c r="R370" s="1"/>
      <c r="S370" s="1"/>
      <c r="T370" s="1"/>
      <c r="U370" s="4"/>
      <c r="V370" s="1"/>
      <c r="W370" s="1"/>
      <c r="X370" s="1"/>
    </row>
    <row r="371" spans="1:24">
      <c r="A371" s="1"/>
      <c r="B371" s="1"/>
      <c r="C371" s="1"/>
      <c r="D371" s="4"/>
      <c r="E371" s="4"/>
      <c r="F371" s="4"/>
      <c r="G371" s="4"/>
      <c r="H371" s="4"/>
      <c r="I371" s="4"/>
      <c r="J371" s="1"/>
      <c r="K371" s="4"/>
      <c r="L371" s="4"/>
      <c r="M371" s="4"/>
      <c r="N371" s="4"/>
      <c r="O371" s="4"/>
      <c r="P371" s="1"/>
      <c r="Q371" s="1"/>
      <c r="R371" s="1"/>
      <c r="S371" s="1"/>
      <c r="T371" s="1"/>
      <c r="U371" s="4"/>
      <c r="V371" s="1"/>
      <c r="W371" s="1"/>
      <c r="X371" s="1"/>
    </row>
    <row r="372" spans="1:24">
      <c r="A372" s="1"/>
      <c r="B372" s="1"/>
      <c r="C372" s="1"/>
      <c r="D372" s="4"/>
      <c r="E372" s="4"/>
      <c r="F372" s="4"/>
      <c r="G372" s="4"/>
      <c r="H372" s="4"/>
      <c r="I372" s="4"/>
      <c r="J372" s="1"/>
      <c r="K372" s="4"/>
      <c r="L372" s="4"/>
      <c r="M372" s="4"/>
      <c r="N372" s="4"/>
      <c r="O372" s="4"/>
      <c r="P372" s="1"/>
      <c r="Q372" s="1"/>
      <c r="R372" s="1"/>
      <c r="S372" s="1"/>
      <c r="T372" s="1"/>
      <c r="U372" s="4"/>
      <c r="V372" s="1"/>
      <c r="W372" s="1"/>
      <c r="X372" s="1"/>
    </row>
    <row r="373" spans="1:24">
      <c r="A373" s="1"/>
      <c r="B373" s="1"/>
      <c r="C373" s="1"/>
      <c r="D373" s="4"/>
      <c r="E373" s="4"/>
      <c r="F373" s="4"/>
      <c r="G373" s="4"/>
      <c r="H373" s="4"/>
      <c r="I373" s="4"/>
      <c r="J373" s="1"/>
      <c r="K373" s="4"/>
      <c r="L373" s="4"/>
      <c r="M373" s="4"/>
      <c r="N373" s="4"/>
      <c r="O373" s="4"/>
      <c r="P373" s="1"/>
      <c r="Q373" s="1"/>
      <c r="R373" s="1"/>
      <c r="S373" s="1"/>
      <c r="T373" s="1"/>
      <c r="U373" s="4"/>
      <c r="V373" s="1"/>
      <c r="W373" s="1"/>
      <c r="X373" s="1"/>
    </row>
    <row r="374" spans="1:24">
      <c r="A374" s="1"/>
      <c r="B374" s="1"/>
      <c r="C374" s="1"/>
      <c r="D374" s="4"/>
      <c r="E374" s="4"/>
      <c r="F374" s="4"/>
      <c r="G374" s="4"/>
      <c r="H374" s="4"/>
      <c r="I374" s="4"/>
      <c r="J374" s="1"/>
      <c r="K374" s="4"/>
      <c r="L374" s="4"/>
      <c r="M374" s="4"/>
      <c r="N374" s="4"/>
      <c r="O374" s="4"/>
      <c r="P374" s="1"/>
      <c r="Q374" s="1"/>
      <c r="R374" s="1"/>
      <c r="S374" s="1"/>
      <c r="T374" s="1"/>
      <c r="U374" s="4"/>
      <c r="V374" s="1"/>
      <c r="W374" s="1"/>
      <c r="X374" s="1"/>
    </row>
    <row r="375" spans="1:24">
      <c r="A375" s="1"/>
      <c r="B375" s="1"/>
      <c r="C375" s="1"/>
      <c r="D375" s="4"/>
      <c r="E375" s="4"/>
      <c r="F375" s="4"/>
      <c r="G375" s="4"/>
      <c r="H375" s="4"/>
      <c r="I375" s="4"/>
      <c r="J375" s="1"/>
      <c r="K375" s="4"/>
      <c r="L375" s="4"/>
      <c r="M375" s="4"/>
      <c r="N375" s="4"/>
      <c r="O375" s="4"/>
      <c r="P375" s="1"/>
      <c r="Q375" s="1"/>
      <c r="R375" s="1"/>
      <c r="S375" s="1"/>
      <c r="T375" s="1"/>
      <c r="U375" s="4"/>
      <c r="V375" s="1"/>
      <c r="W375" s="1"/>
      <c r="X375" s="1"/>
    </row>
    <row r="376" spans="1:24">
      <c r="A376" s="1"/>
      <c r="B376" s="1"/>
      <c r="C376" s="1"/>
      <c r="D376" s="4"/>
      <c r="E376" s="4"/>
      <c r="F376" s="4"/>
      <c r="G376" s="4"/>
      <c r="H376" s="4"/>
      <c r="I376" s="4"/>
      <c r="J376" s="1"/>
      <c r="K376" s="4"/>
      <c r="L376" s="4"/>
      <c r="M376" s="4"/>
      <c r="N376" s="4"/>
      <c r="O376" s="4"/>
      <c r="P376" s="1"/>
      <c r="Q376" s="1"/>
      <c r="R376" s="1"/>
      <c r="S376" s="1"/>
      <c r="T376" s="1"/>
      <c r="U376" s="4"/>
      <c r="V376" s="1"/>
      <c r="W376" s="1"/>
      <c r="X376" s="1"/>
    </row>
    <row r="377" spans="1:24">
      <c r="A377" s="1"/>
      <c r="B377" s="1"/>
      <c r="C377" s="1"/>
      <c r="D377" s="4"/>
      <c r="E377" s="4"/>
      <c r="F377" s="4"/>
      <c r="G377" s="4"/>
      <c r="H377" s="4"/>
      <c r="I377" s="4"/>
      <c r="J377" s="1"/>
      <c r="K377" s="4"/>
      <c r="L377" s="4"/>
      <c r="M377" s="4"/>
      <c r="N377" s="4"/>
      <c r="O377" s="4"/>
      <c r="P377" s="1"/>
      <c r="Q377" s="1"/>
      <c r="R377" s="1"/>
      <c r="S377" s="1"/>
      <c r="T377" s="1"/>
      <c r="U377" s="4"/>
      <c r="V377" s="1"/>
      <c r="W377" s="1"/>
      <c r="X377" s="1"/>
    </row>
    <row r="378" spans="1:24">
      <c r="A378" s="1"/>
      <c r="B378" s="1"/>
      <c r="C378" s="1"/>
      <c r="D378" s="4"/>
      <c r="E378" s="4"/>
      <c r="F378" s="4"/>
      <c r="G378" s="4"/>
      <c r="H378" s="4"/>
      <c r="I378" s="4"/>
      <c r="J378" s="1"/>
      <c r="K378" s="4"/>
      <c r="L378" s="4"/>
      <c r="M378" s="4"/>
      <c r="N378" s="4"/>
      <c r="O378" s="4"/>
      <c r="P378" s="1"/>
      <c r="Q378" s="1"/>
      <c r="R378" s="1"/>
      <c r="S378" s="1"/>
      <c r="T378" s="1"/>
      <c r="U378" s="4"/>
      <c r="V378" s="1"/>
      <c r="W378" s="1"/>
      <c r="X378" s="1"/>
    </row>
    <row r="379" spans="1:24">
      <c r="A379" s="1"/>
      <c r="B379" s="1"/>
      <c r="C379" s="1"/>
      <c r="D379" s="4"/>
      <c r="E379" s="4"/>
      <c r="F379" s="4"/>
      <c r="G379" s="4"/>
      <c r="H379" s="4"/>
      <c r="I379" s="4"/>
      <c r="J379" s="1"/>
      <c r="K379" s="4"/>
      <c r="L379" s="4"/>
      <c r="M379" s="4"/>
      <c r="N379" s="4"/>
      <c r="O379" s="4"/>
      <c r="P379" s="1"/>
      <c r="Q379" s="1"/>
      <c r="R379" s="1"/>
      <c r="S379" s="1"/>
      <c r="T379" s="1"/>
      <c r="U379" s="4"/>
      <c r="V379" s="1"/>
      <c r="W379" s="1"/>
      <c r="X379" s="1"/>
    </row>
    <row r="380" spans="1:24">
      <c r="A380" s="1"/>
      <c r="B380" s="1"/>
      <c r="C380" s="1"/>
      <c r="D380" s="4"/>
      <c r="E380" s="4"/>
      <c r="F380" s="4"/>
      <c r="G380" s="4"/>
      <c r="H380" s="4"/>
      <c r="I380" s="4"/>
      <c r="J380" s="1"/>
      <c r="K380" s="4"/>
      <c r="L380" s="4"/>
      <c r="M380" s="4"/>
      <c r="N380" s="4"/>
      <c r="O380" s="4"/>
      <c r="P380" s="1"/>
      <c r="Q380" s="1"/>
      <c r="R380" s="1"/>
      <c r="S380" s="1"/>
      <c r="T380" s="1"/>
      <c r="U380" s="4"/>
      <c r="V380" s="1"/>
      <c r="W380" s="1"/>
      <c r="X380" s="1"/>
    </row>
    <row r="381" spans="1:24">
      <c r="A381" s="1"/>
      <c r="B381" s="1"/>
      <c r="C381" s="1"/>
      <c r="D381" s="4"/>
      <c r="E381" s="4"/>
      <c r="F381" s="4"/>
      <c r="G381" s="4"/>
      <c r="H381" s="4"/>
      <c r="I381" s="4"/>
      <c r="J381" s="1"/>
      <c r="K381" s="4"/>
      <c r="L381" s="4"/>
      <c r="M381" s="4"/>
      <c r="N381" s="4"/>
      <c r="O381" s="4"/>
      <c r="P381" s="1"/>
      <c r="Q381" s="1"/>
      <c r="R381" s="1"/>
      <c r="S381" s="1"/>
      <c r="T381" s="1"/>
      <c r="U381" s="4"/>
      <c r="V381" s="1"/>
      <c r="W381" s="1"/>
      <c r="X381" s="1"/>
    </row>
    <row r="382" spans="1:24">
      <c r="A382" s="1"/>
      <c r="B382" s="1"/>
      <c r="C382" s="1"/>
      <c r="D382" s="4"/>
      <c r="E382" s="4"/>
      <c r="F382" s="4"/>
      <c r="G382" s="4"/>
      <c r="H382" s="4"/>
      <c r="I382" s="4"/>
      <c r="J382" s="1"/>
      <c r="K382" s="4"/>
      <c r="L382" s="4"/>
      <c r="M382" s="4"/>
      <c r="N382" s="4"/>
      <c r="O382" s="4"/>
      <c r="P382" s="1"/>
      <c r="Q382" s="1"/>
      <c r="R382" s="1"/>
      <c r="S382" s="1"/>
      <c r="T382" s="1"/>
      <c r="U382" s="4"/>
      <c r="V382" s="1"/>
      <c r="W382" s="1"/>
      <c r="X382" s="1"/>
    </row>
    <row r="383" spans="1:24">
      <c r="A383" s="1"/>
      <c r="B383" s="1"/>
      <c r="C383" s="1"/>
      <c r="D383" s="4"/>
      <c r="E383" s="4"/>
      <c r="F383" s="4"/>
      <c r="G383" s="4"/>
      <c r="H383" s="4"/>
      <c r="I383" s="4"/>
      <c r="J383" s="1"/>
      <c r="K383" s="4"/>
      <c r="L383" s="4"/>
      <c r="M383" s="4"/>
      <c r="N383" s="4"/>
      <c r="O383" s="4"/>
      <c r="P383" s="1"/>
      <c r="Q383" s="1"/>
      <c r="R383" s="1"/>
      <c r="S383" s="1"/>
      <c r="T383" s="1"/>
      <c r="U383" s="4"/>
      <c r="V383" s="1"/>
      <c r="W383" s="1"/>
      <c r="X383" s="1"/>
    </row>
    <row r="384" spans="1:24">
      <c r="A384" s="1"/>
      <c r="B384" s="1"/>
      <c r="C384" s="1"/>
      <c r="D384" s="4"/>
      <c r="E384" s="4"/>
      <c r="F384" s="4"/>
      <c r="G384" s="4"/>
      <c r="H384" s="4"/>
      <c r="I384" s="4"/>
      <c r="J384" s="1"/>
      <c r="K384" s="4"/>
      <c r="L384" s="4"/>
      <c r="M384" s="4"/>
      <c r="N384" s="4"/>
      <c r="O384" s="4"/>
      <c r="P384" s="1"/>
      <c r="Q384" s="1"/>
      <c r="R384" s="1"/>
      <c r="S384" s="1"/>
      <c r="T384" s="1"/>
      <c r="U384" s="4"/>
      <c r="V384" s="1"/>
      <c r="W384" s="1"/>
      <c r="X384" s="1"/>
    </row>
    <row r="385" spans="1:24">
      <c r="A385" s="1"/>
      <c r="B385" s="1"/>
      <c r="C385" s="1"/>
      <c r="D385" s="4"/>
      <c r="E385" s="4"/>
      <c r="F385" s="4"/>
      <c r="G385" s="4"/>
      <c r="H385" s="4"/>
      <c r="I385" s="4"/>
      <c r="J385" s="1"/>
      <c r="K385" s="4"/>
      <c r="L385" s="4"/>
      <c r="M385" s="4"/>
      <c r="N385" s="4"/>
      <c r="O385" s="4"/>
      <c r="P385" s="1"/>
      <c r="Q385" s="1"/>
      <c r="R385" s="1"/>
      <c r="S385" s="1"/>
      <c r="T385" s="1"/>
      <c r="U385" s="4"/>
      <c r="V385" s="1"/>
      <c r="W385" s="1"/>
      <c r="X385" s="1"/>
    </row>
    <row r="386" spans="1:24">
      <c r="A386" s="1"/>
      <c r="B386" s="1"/>
      <c r="C386" s="1"/>
      <c r="D386" s="4"/>
      <c r="E386" s="4"/>
      <c r="F386" s="4"/>
      <c r="G386" s="4"/>
      <c r="H386" s="4"/>
      <c r="I386" s="4"/>
      <c r="J386" s="1"/>
      <c r="K386" s="4"/>
      <c r="L386" s="4"/>
      <c r="M386" s="4"/>
      <c r="N386" s="4"/>
      <c r="O386" s="4"/>
      <c r="P386" s="1"/>
      <c r="Q386" s="1"/>
      <c r="R386" s="1"/>
      <c r="S386" s="1"/>
      <c r="T386" s="1"/>
      <c r="U386" s="4"/>
      <c r="V386" s="1"/>
      <c r="W386" s="1"/>
      <c r="X386" s="1"/>
    </row>
    <row r="387" spans="1:24">
      <c r="A387" s="1"/>
      <c r="B387" s="1"/>
      <c r="C387" s="1"/>
      <c r="D387" s="4"/>
      <c r="E387" s="4"/>
      <c r="F387" s="4"/>
      <c r="G387" s="4"/>
      <c r="H387" s="4"/>
      <c r="I387" s="4"/>
      <c r="J387" s="1"/>
      <c r="K387" s="4"/>
      <c r="L387" s="4"/>
      <c r="M387" s="4"/>
      <c r="N387" s="4"/>
      <c r="O387" s="4"/>
      <c r="P387" s="1"/>
      <c r="Q387" s="1"/>
      <c r="R387" s="1"/>
      <c r="S387" s="1"/>
      <c r="T387" s="1"/>
      <c r="U387" s="4"/>
      <c r="V387" s="1"/>
      <c r="W387" s="1"/>
      <c r="X387" s="1"/>
    </row>
    <row r="388" spans="1:24">
      <c r="A388" s="1"/>
      <c r="B388" s="1"/>
      <c r="C388" s="1"/>
      <c r="D388" s="4"/>
      <c r="E388" s="4"/>
      <c r="F388" s="4"/>
      <c r="G388" s="4"/>
      <c r="H388" s="4"/>
      <c r="I388" s="4"/>
      <c r="J388" s="1"/>
      <c r="K388" s="4"/>
      <c r="L388" s="4"/>
      <c r="M388" s="4"/>
      <c r="N388" s="4"/>
      <c r="O388" s="4"/>
      <c r="P388" s="1"/>
      <c r="Q388" s="1"/>
      <c r="R388" s="1"/>
      <c r="S388" s="1"/>
      <c r="T388" s="1"/>
      <c r="U388" s="4"/>
      <c r="V388" s="1"/>
      <c r="W388" s="1"/>
      <c r="X388" s="1"/>
    </row>
    <row r="389" spans="1:24">
      <c r="A389" s="1"/>
      <c r="B389" s="1"/>
      <c r="C389" s="1"/>
      <c r="D389" s="4"/>
      <c r="E389" s="4"/>
      <c r="F389" s="4"/>
      <c r="G389" s="4"/>
      <c r="H389" s="4"/>
      <c r="I389" s="4"/>
      <c r="J389" s="1"/>
      <c r="K389" s="4"/>
      <c r="L389" s="4"/>
      <c r="M389" s="4"/>
      <c r="N389" s="4"/>
      <c r="O389" s="4"/>
      <c r="P389" s="1"/>
      <c r="Q389" s="1"/>
      <c r="R389" s="1"/>
      <c r="S389" s="1"/>
      <c r="T389" s="1"/>
      <c r="U389" s="4"/>
      <c r="V389" s="1"/>
      <c r="W389" s="1"/>
      <c r="X389" s="1"/>
    </row>
    <row r="390" spans="1:24">
      <c r="A390" s="1"/>
      <c r="B390" s="1"/>
      <c r="C390" s="1"/>
      <c r="D390" s="4"/>
      <c r="E390" s="4"/>
      <c r="F390" s="4"/>
      <c r="G390" s="4"/>
      <c r="H390" s="4"/>
      <c r="I390" s="4"/>
      <c r="J390" s="1"/>
      <c r="K390" s="4"/>
      <c r="L390" s="4"/>
      <c r="M390" s="4"/>
      <c r="N390" s="4"/>
      <c r="O390" s="4"/>
      <c r="P390" s="1"/>
      <c r="Q390" s="1"/>
      <c r="R390" s="1"/>
      <c r="S390" s="1"/>
      <c r="T390" s="1"/>
      <c r="U390" s="4"/>
      <c r="V390" s="1"/>
      <c r="W390" s="1"/>
      <c r="X390" s="1"/>
    </row>
    <row r="391" spans="1:24">
      <c r="A391" s="1"/>
      <c r="B391" s="1"/>
      <c r="C391" s="1"/>
      <c r="D391" s="4"/>
      <c r="E391" s="4"/>
      <c r="F391" s="4"/>
      <c r="G391" s="4"/>
      <c r="H391" s="4"/>
      <c r="I391" s="4"/>
      <c r="J391" s="1"/>
      <c r="K391" s="4"/>
      <c r="L391" s="4"/>
      <c r="M391" s="4"/>
      <c r="N391" s="4"/>
      <c r="O391" s="4"/>
      <c r="P391" s="1"/>
      <c r="Q391" s="1"/>
      <c r="R391" s="1"/>
      <c r="S391" s="1"/>
      <c r="T391" s="1"/>
      <c r="U391" s="4"/>
      <c r="V391" s="1"/>
      <c r="W391" s="1"/>
      <c r="X391" s="1"/>
    </row>
    <row r="392" spans="1:24">
      <c r="A392" s="1"/>
      <c r="B392" s="1"/>
      <c r="C392" s="1"/>
      <c r="D392" s="4"/>
      <c r="E392" s="4"/>
      <c r="F392" s="4"/>
      <c r="G392" s="4"/>
      <c r="H392" s="4"/>
      <c r="I392" s="4"/>
      <c r="J392" s="1"/>
      <c r="K392" s="4"/>
      <c r="L392" s="4"/>
      <c r="M392" s="4"/>
      <c r="N392" s="4"/>
      <c r="O392" s="4"/>
      <c r="P392" s="1"/>
      <c r="Q392" s="1"/>
      <c r="R392" s="1"/>
      <c r="S392" s="1"/>
      <c r="T392" s="1"/>
      <c r="U392" s="4"/>
      <c r="V392" s="1"/>
      <c r="W392" s="1"/>
      <c r="X392" s="1"/>
    </row>
    <row r="393" spans="1:24">
      <c r="A393" s="1"/>
      <c r="B393" s="1"/>
      <c r="C393" s="1"/>
      <c r="D393" s="4"/>
      <c r="E393" s="4"/>
      <c r="F393" s="4"/>
      <c r="G393" s="4"/>
      <c r="H393" s="4"/>
      <c r="I393" s="4"/>
      <c r="J393" s="1"/>
      <c r="K393" s="4"/>
      <c r="L393" s="4"/>
      <c r="M393" s="4"/>
      <c r="N393" s="4"/>
      <c r="O393" s="4"/>
      <c r="P393" s="1"/>
      <c r="Q393" s="1"/>
      <c r="R393" s="1"/>
      <c r="S393" s="1"/>
      <c r="T393" s="1"/>
      <c r="U393" s="4"/>
      <c r="V393" s="1"/>
      <c r="W393" s="1"/>
      <c r="X393" s="1"/>
    </row>
    <row r="394" spans="1:24">
      <c r="A394" s="1"/>
      <c r="B394" s="1"/>
      <c r="C394" s="1"/>
      <c r="D394" s="4"/>
      <c r="E394" s="4"/>
      <c r="F394" s="4"/>
      <c r="G394" s="4"/>
      <c r="H394" s="4"/>
      <c r="I394" s="4"/>
      <c r="J394" s="1"/>
      <c r="K394" s="4"/>
      <c r="L394" s="4"/>
      <c r="M394" s="4"/>
      <c r="N394" s="4"/>
      <c r="O394" s="4"/>
      <c r="P394" s="1"/>
      <c r="Q394" s="1"/>
      <c r="R394" s="1"/>
      <c r="S394" s="1"/>
      <c r="T394" s="1"/>
      <c r="U394" s="4"/>
      <c r="V394" s="1"/>
      <c r="W394" s="1"/>
      <c r="X394" s="1"/>
    </row>
    <row r="395" spans="1:24">
      <c r="A395" s="1"/>
      <c r="B395" s="1"/>
      <c r="C395" s="1"/>
      <c r="D395" s="4"/>
      <c r="E395" s="4"/>
      <c r="F395" s="4"/>
      <c r="G395" s="4"/>
      <c r="H395" s="4"/>
      <c r="I395" s="4"/>
      <c r="J395" s="1"/>
      <c r="K395" s="4"/>
      <c r="L395" s="4"/>
      <c r="M395" s="4"/>
      <c r="N395" s="4"/>
      <c r="O395" s="4"/>
      <c r="P395" s="1"/>
      <c r="Q395" s="1"/>
      <c r="R395" s="1"/>
      <c r="S395" s="1"/>
      <c r="T395" s="1"/>
      <c r="U395" s="4"/>
      <c r="V395" s="1"/>
      <c r="W395" s="1"/>
      <c r="X395" s="1"/>
    </row>
    <row r="396" spans="1:24">
      <c r="A396" s="1"/>
      <c r="B396" s="1"/>
      <c r="C396" s="1"/>
      <c r="D396" s="4"/>
      <c r="E396" s="4"/>
      <c r="F396" s="4"/>
      <c r="G396" s="4"/>
      <c r="H396" s="4"/>
      <c r="I396" s="4"/>
      <c r="J396" s="1"/>
      <c r="K396" s="4"/>
      <c r="L396" s="4"/>
      <c r="M396" s="4"/>
      <c r="N396" s="4"/>
      <c r="O396" s="4"/>
      <c r="P396" s="1"/>
      <c r="Q396" s="1"/>
      <c r="R396" s="1"/>
      <c r="S396" s="1"/>
      <c r="T396" s="1"/>
      <c r="U396" s="4"/>
      <c r="V396" s="1"/>
      <c r="W396" s="1"/>
      <c r="X396" s="1"/>
    </row>
    <row r="397" spans="1:24">
      <c r="A397" s="1"/>
      <c r="B397" s="1"/>
      <c r="C397" s="1"/>
      <c r="D397" s="4"/>
      <c r="E397" s="4"/>
      <c r="F397" s="4"/>
      <c r="G397" s="4"/>
      <c r="H397" s="4"/>
      <c r="I397" s="4"/>
      <c r="J397" s="1"/>
      <c r="K397" s="4"/>
      <c r="L397" s="4"/>
      <c r="M397" s="4"/>
      <c r="N397" s="4"/>
      <c r="O397" s="4"/>
      <c r="P397" s="1"/>
      <c r="Q397" s="1"/>
      <c r="R397" s="1"/>
      <c r="S397" s="1"/>
      <c r="T397" s="1"/>
      <c r="U397" s="4"/>
      <c r="V397" s="1"/>
      <c r="W397" s="1"/>
      <c r="X397" s="1"/>
    </row>
    <row r="398" spans="1:24">
      <c r="A398" s="1"/>
      <c r="B398" s="1"/>
      <c r="C398" s="1"/>
      <c r="D398" s="4"/>
      <c r="E398" s="4"/>
      <c r="F398" s="4"/>
      <c r="G398" s="4"/>
      <c r="H398" s="4"/>
      <c r="I398" s="4"/>
      <c r="J398" s="1"/>
      <c r="K398" s="4"/>
      <c r="L398" s="4"/>
      <c r="M398" s="4"/>
      <c r="N398" s="4"/>
      <c r="O398" s="4"/>
      <c r="P398" s="1"/>
      <c r="Q398" s="1"/>
      <c r="R398" s="1"/>
      <c r="S398" s="1"/>
      <c r="T398" s="1"/>
      <c r="U398" s="4"/>
      <c r="V398" s="1"/>
      <c r="W398" s="1"/>
      <c r="X398" s="1"/>
    </row>
    <row r="399" spans="1:24">
      <c r="A399" s="1"/>
      <c r="B399" s="1"/>
      <c r="C399" s="1"/>
      <c r="D399" s="4"/>
      <c r="E399" s="4"/>
      <c r="F399" s="4"/>
      <c r="G399" s="4"/>
      <c r="H399" s="4"/>
      <c r="I399" s="4"/>
      <c r="J399" s="1"/>
      <c r="K399" s="4"/>
      <c r="L399" s="4"/>
      <c r="M399" s="4"/>
      <c r="N399" s="4"/>
      <c r="O399" s="4"/>
      <c r="P399" s="1"/>
      <c r="Q399" s="1"/>
      <c r="R399" s="1"/>
      <c r="S399" s="1"/>
      <c r="T399" s="1"/>
      <c r="U399" s="4"/>
      <c r="V399" s="1"/>
      <c r="W399" s="1"/>
      <c r="X399" s="1"/>
    </row>
    <row r="400" spans="1:24">
      <c r="A400" s="1"/>
      <c r="B400" s="1"/>
      <c r="C400" s="1"/>
      <c r="D400" s="4"/>
      <c r="E400" s="4"/>
      <c r="F400" s="4"/>
      <c r="G400" s="4"/>
      <c r="H400" s="4"/>
      <c r="I400" s="4"/>
      <c r="J400" s="1"/>
      <c r="K400" s="4"/>
      <c r="L400" s="4"/>
      <c r="M400" s="4"/>
      <c r="N400" s="4"/>
      <c r="O400" s="4"/>
      <c r="P400" s="1"/>
      <c r="Q400" s="1"/>
      <c r="R400" s="1"/>
      <c r="S400" s="1"/>
      <c r="T400" s="1"/>
      <c r="U400" s="4"/>
      <c r="V400" s="1"/>
      <c r="W400" s="1"/>
      <c r="X400" s="1"/>
    </row>
    <row r="401" spans="1:24">
      <c r="A401" s="1"/>
      <c r="B401" s="1"/>
      <c r="C401" s="1"/>
      <c r="D401" s="4"/>
      <c r="E401" s="4"/>
      <c r="F401" s="4"/>
      <c r="G401" s="4"/>
      <c r="H401" s="4"/>
      <c r="I401" s="4"/>
      <c r="J401" s="1"/>
      <c r="K401" s="4"/>
      <c r="L401" s="4"/>
      <c r="M401" s="4"/>
      <c r="N401" s="4"/>
      <c r="O401" s="4"/>
      <c r="P401" s="1"/>
      <c r="Q401" s="1"/>
      <c r="R401" s="1"/>
      <c r="S401" s="1"/>
      <c r="T401" s="1"/>
      <c r="U401" s="4"/>
      <c r="V401" s="1"/>
      <c r="W401" s="1"/>
      <c r="X401" s="1"/>
    </row>
    <row r="402" spans="1:24">
      <c r="A402" s="1"/>
      <c r="B402" s="1"/>
      <c r="C402" s="1"/>
      <c r="D402" s="4"/>
      <c r="E402" s="4"/>
      <c r="F402" s="4"/>
      <c r="G402" s="4"/>
      <c r="H402" s="4"/>
      <c r="I402" s="4"/>
      <c r="J402" s="1"/>
      <c r="K402" s="4"/>
      <c r="L402" s="4"/>
      <c r="M402" s="4"/>
      <c r="N402" s="4"/>
      <c r="O402" s="4"/>
      <c r="P402" s="1"/>
      <c r="Q402" s="1"/>
      <c r="R402" s="1"/>
      <c r="S402" s="1"/>
      <c r="T402" s="1"/>
      <c r="U402" s="4"/>
      <c r="V402" s="1"/>
      <c r="W402" s="1"/>
      <c r="X402" s="1"/>
    </row>
    <row r="403" spans="1:24">
      <c r="A403" s="1"/>
      <c r="B403" s="1"/>
      <c r="C403" s="1"/>
      <c r="D403" s="4"/>
      <c r="E403" s="4"/>
      <c r="F403" s="4"/>
      <c r="G403" s="4"/>
      <c r="H403" s="4"/>
      <c r="I403" s="4"/>
      <c r="J403" s="1"/>
      <c r="K403" s="4"/>
      <c r="L403" s="4"/>
      <c r="M403" s="4"/>
      <c r="N403" s="4"/>
      <c r="O403" s="4"/>
      <c r="P403" s="1"/>
      <c r="Q403" s="1"/>
      <c r="R403" s="1"/>
      <c r="S403" s="1"/>
      <c r="T403" s="1"/>
      <c r="U403" s="4"/>
      <c r="V403" s="1"/>
      <c r="W403" s="1"/>
      <c r="X403" s="1"/>
    </row>
    <row r="404" spans="1:24">
      <c r="A404" s="1"/>
      <c r="B404" s="1"/>
      <c r="C404" s="1"/>
      <c r="D404" s="4"/>
      <c r="E404" s="4"/>
      <c r="F404" s="4"/>
      <c r="G404" s="4"/>
      <c r="H404" s="4"/>
      <c r="I404" s="4"/>
      <c r="J404" s="1"/>
      <c r="K404" s="4"/>
      <c r="L404" s="4"/>
      <c r="M404" s="4"/>
      <c r="N404" s="4"/>
      <c r="O404" s="4"/>
      <c r="P404" s="1"/>
      <c r="Q404" s="1"/>
      <c r="R404" s="1"/>
      <c r="S404" s="1"/>
      <c r="T404" s="1"/>
      <c r="U404" s="4"/>
      <c r="V404" s="1"/>
      <c r="W404" s="1"/>
      <c r="X404" s="1"/>
    </row>
    <row r="405" spans="1:24">
      <c r="A405" s="1"/>
      <c r="B405" s="1"/>
      <c r="C405" s="1"/>
      <c r="D405" s="4"/>
      <c r="E405" s="4"/>
      <c r="F405" s="4"/>
      <c r="G405" s="4"/>
      <c r="H405" s="4"/>
      <c r="I405" s="4"/>
      <c r="J405" s="1"/>
      <c r="K405" s="4"/>
      <c r="L405" s="4"/>
      <c r="M405" s="4"/>
      <c r="N405" s="4"/>
      <c r="O405" s="4"/>
      <c r="P405" s="1"/>
      <c r="Q405" s="1"/>
      <c r="R405" s="1"/>
      <c r="S405" s="1"/>
      <c r="T405" s="1"/>
      <c r="U405" s="4"/>
      <c r="V405" s="1"/>
      <c r="W405" s="1"/>
      <c r="X405" s="1"/>
    </row>
    <row r="406" spans="1:24">
      <c r="A406" s="1"/>
      <c r="B406" s="1"/>
      <c r="C406" s="1"/>
      <c r="D406" s="4"/>
      <c r="E406" s="4"/>
      <c r="F406" s="4"/>
      <c r="G406" s="4"/>
      <c r="H406" s="4"/>
      <c r="I406" s="4"/>
      <c r="J406" s="1"/>
      <c r="K406" s="4"/>
      <c r="L406" s="4"/>
      <c r="M406" s="4"/>
      <c r="N406" s="4"/>
      <c r="O406" s="4"/>
      <c r="P406" s="1"/>
      <c r="Q406" s="1"/>
      <c r="R406" s="1"/>
      <c r="S406" s="1"/>
      <c r="T406" s="1"/>
      <c r="U406" s="4"/>
      <c r="V406" s="1"/>
      <c r="W406" s="1"/>
      <c r="X406" s="1"/>
    </row>
    <row r="407" spans="1:24">
      <c r="A407" s="1"/>
      <c r="B407" s="1"/>
      <c r="C407" s="1"/>
      <c r="D407" s="4"/>
      <c r="E407" s="4"/>
      <c r="F407" s="4"/>
      <c r="G407" s="4"/>
      <c r="H407" s="4"/>
      <c r="I407" s="4"/>
      <c r="J407" s="1"/>
      <c r="K407" s="4"/>
      <c r="L407" s="4"/>
      <c r="M407" s="4"/>
      <c r="N407" s="4"/>
      <c r="O407" s="4"/>
      <c r="P407" s="1"/>
      <c r="Q407" s="1"/>
      <c r="R407" s="1"/>
      <c r="S407" s="1"/>
      <c r="T407" s="1"/>
      <c r="U407" s="4"/>
      <c r="V407" s="1"/>
      <c r="W407" s="1"/>
      <c r="X407" s="1"/>
    </row>
    <row r="408" spans="1:24">
      <c r="A408" s="1"/>
      <c r="B408" s="1"/>
      <c r="C408" s="1"/>
      <c r="D408" s="4"/>
      <c r="E408" s="4"/>
      <c r="F408" s="4"/>
      <c r="G408" s="4"/>
      <c r="H408" s="4"/>
      <c r="I408" s="4"/>
      <c r="J408" s="1"/>
      <c r="K408" s="4"/>
      <c r="L408" s="4"/>
      <c r="M408" s="4"/>
      <c r="N408" s="4"/>
      <c r="O408" s="4"/>
      <c r="P408" s="1"/>
      <c r="Q408" s="1"/>
      <c r="R408" s="1"/>
      <c r="S408" s="1"/>
      <c r="T408" s="1"/>
      <c r="U408" s="4"/>
      <c r="V408" s="1"/>
      <c r="W408" s="1"/>
      <c r="X408" s="1"/>
    </row>
    <row r="409" spans="1:24">
      <c r="A409" s="1"/>
      <c r="B409" s="1"/>
      <c r="C409" s="1"/>
      <c r="D409" s="4"/>
      <c r="E409" s="4"/>
      <c r="F409" s="4"/>
      <c r="G409" s="4"/>
      <c r="H409" s="4"/>
      <c r="I409" s="4"/>
      <c r="J409" s="1"/>
      <c r="K409" s="4"/>
      <c r="L409" s="4"/>
      <c r="M409" s="4"/>
      <c r="N409" s="4"/>
      <c r="O409" s="4"/>
      <c r="P409" s="1"/>
      <c r="Q409" s="1"/>
      <c r="R409" s="1"/>
      <c r="S409" s="1"/>
      <c r="T409" s="1"/>
      <c r="U409" s="4"/>
      <c r="V409" s="1"/>
      <c r="W409" s="1"/>
      <c r="X409" s="1"/>
    </row>
    <row r="410" spans="1:24">
      <c r="A410" s="1"/>
      <c r="B410" s="1"/>
      <c r="C410" s="1"/>
      <c r="D410" s="4"/>
      <c r="E410" s="4"/>
      <c r="F410" s="4"/>
      <c r="G410" s="4"/>
      <c r="H410" s="4"/>
      <c r="I410" s="4"/>
      <c r="J410" s="1"/>
      <c r="K410" s="4"/>
      <c r="L410" s="4"/>
      <c r="M410" s="4"/>
      <c r="N410" s="4"/>
      <c r="O410" s="4"/>
      <c r="P410" s="1"/>
      <c r="Q410" s="1"/>
      <c r="R410" s="1"/>
      <c r="S410" s="1"/>
      <c r="T410" s="1"/>
      <c r="U410" s="4"/>
      <c r="V410" s="1"/>
      <c r="W410" s="1"/>
      <c r="X410" s="1"/>
    </row>
    <row r="411" spans="1:24">
      <c r="A411" s="1"/>
      <c r="B411" s="1"/>
      <c r="C411" s="1"/>
      <c r="D411" s="4"/>
      <c r="E411" s="4"/>
      <c r="F411" s="4"/>
      <c r="G411" s="4"/>
      <c r="H411" s="4"/>
      <c r="I411" s="4"/>
      <c r="J411" s="1"/>
      <c r="K411" s="4"/>
      <c r="L411" s="4"/>
      <c r="M411" s="4"/>
      <c r="N411" s="4"/>
      <c r="O411" s="4"/>
      <c r="P411" s="1"/>
      <c r="Q411" s="1"/>
      <c r="R411" s="1"/>
      <c r="S411" s="1"/>
      <c r="T411" s="1"/>
      <c r="U411" s="4"/>
      <c r="V411" s="1"/>
      <c r="W411" s="1"/>
      <c r="X411" s="1"/>
    </row>
    <row r="412" spans="1:24">
      <c r="A412" s="1"/>
      <c r="B412" s="1"/>
      <c r="C412" s="1"/>
      <c r="D412" s="4"/>
      <c r="E412" s="4"/>
      <c r="F412" s="4"/>
      <c r="G412" s="4"/>
      <c r="H412" s="4"/>
      <c r="I412" s="4"/>
      <c r="J412" s="1"/>
      <c r="K412" s="4"/>
      <c r="L412" s="4"/>
      <c r="M412" s="4"/>
      <c r="N412" s="4"/>
      <c r="O412" s="4"/>
      <c r="P412" s="1"/>
      <c r="Q412" s="1"/>
      <c r="R412" s="1"/>
      <c r="S412" s="1"/>
      <c r="T412" s="1"/>
      <c r="U412" s="4"/>
      <c r="V412" s="1"/>
      <c r="W412" s="1"/>
      <c r="X412" s="1"/>
    </row>
    <row r="413" spans="1:24">
      <c r="A413" s="1"/>
      <c r="B413" s="1"/>
      <c r="C413" s="1"/>
      <c r="D413" s="4"/>
      <c r="E413" s="4"/>
      <c r="F413" s="4"/>
      <c r="G413" s="4"/>
      <c r="H413" s="4"/>
      <c r="I413" s="4"/>
      <c r="J413" s="1"/>
      <c r="K413" s="4"/>
      <c r="L413" s="4"/>
      <c r="M413" s="4"/>
      <c r="N413" s="4"/>
      <c r="O413" s="4"/>
      <c r="P413" s="1"/>
      <c r="Q413" s="1"/>
      <c r="R413" s="1"/>
      <c r="S413" s="1"/>
      <c r="T413" s="1"/>
      <c r="U413" s="4"/>
      <c r="V413" s="1"/>
      <c r="W413" s="1"/>
      <c r="X413" s="1"/>
    </row>
    <row r="414" spans="1:24">
      <c r="A414" s="1"/>
      <c r="B414" s="1"/>
      <c r="C414" s="1"/>
      <c r="D414" s="4"/>
      <c r="E414" s="4"/>
      <c r="F414" s="4"/>
      <c r="G414" s="4"/>
      <c r="H414" s="4"/>
      <c r="I414" s="4"/>
      <c r="J414" s="1"/>
      <c r="K414" s="4"/>
      <c r="L414" s="4"/>
      <c r="M414" s="4"/>
      <c r="N414" s="4"/>
      <c r="O414" s="4"/>
      <c r="P414" s="1"/>
      <c r="Q414" s="1"/>
      <c r="R414" s="1"/>
      <c r="S414" s="1"/>
      <c r="T414" s="1"/>
      <c r="U414" s="4"/>
      <c r="V414" s="1"/>
      <c r="W414" s="1"/>
      <c r="X414" s="1"/>
    </row>
    <row r="415" spans="1:24">
      <c r="A415" s="1"/>
      <c r="B415" s="1"/>
      <c r="C415" s="1"/>
      <c r="D415" s="4"/>
      <c r="E415" s="4"/>
      <c r="F415" s="4"/>
      <c r="G415" s="4"/>
      <c r="H415" s="4"/>
      <c r="I415" s="4"/>
      <c r="J415" s="1"/>
      <c r="K415" s="4"/>
      <c r="L415" s="4"/>
      <c r="M415" s="4"/>
      <c r="N415" s="4"/>
      <c r="O415" s="4"/>
      <c r="P415" s="1"/>
      <c r="Q415" s="1"/>
      <c r="R415" s="1"/>
      <c r="S415" s="1"/>
      <c r="T415" s="1"/>
      <c r="U415" s="4"/>
      <c r="V415" s="1"/>
      <c r="W415" s="1"/>
      <c r="X415" s="1"/>
    </row>
    <row r="416" spans="1:24">
      <c r="A416" s="1"/>
      <c r="B416" s="1"/>
      <c r="C416" s="1"/>
      <c r="D416" s="4"/>
      <c r="E416" s="4"/>
      <c r="F416" s="4"/>
      <c r="G416" s="4"/>
      <c r="H416" s="4"/>
      <c r="I416" s="4"/>
      <c r="J416" s="1"/>
      <c r="K416" s="4"/>
      <c r="L416" s="4"/>
      <c r="M416" s="4"/>
      <c r="N416" s="4"/>
      <c r="O416" s="4"/>
      <c r="P416" s="1"/>
      <c r="Q416" s="1"/>
      <c r="R416" s="1"/>
      <c r="S416" s="1"/>
      <c r="T416" s="1"/>
      <c r="U416" s="4"/>
      <c r="V416" s="1"/>
      <c r="W416" s="1"/>
      <c r="X416" s="1"/>
    </row>
    <row r="417" spans="1:24">
      <c r="A417" s="1"/>
      <c r="B417" s="1"/>
      <c r="C417" s="1"/>
      <c r="D417" s="4"/>
      <c r="E417" s="4"/>
      <c r="F417" s="4"/>
      <c r="G417" s="4"/>
      <c r="H417" s="4"/>
      <c r="I417" s="4"/>
      <c r="J417" s="1"/>
      <c r="K417" s="4"/>
      <c r="L417" s="4"/>
      <c r="M417" s="4"/>
      <c r="N417" s="4"/>
      <c r="O417" s="4"/>
      <c r="P417" s="1"/>
      <c r="Q417" s="1"/>
      <c r="R417" s="1"/>
      <c r="S417" s="1"/>
      <c r="T417" s="1"/>
      <c r="U417" s="4"/>
      <c r="V417" s="1"/>
      <c r="W417" s="1"/>
      <c r="X417" s="1"/>
    </row>
    <row r="418" spans="1:24">
      <c r="A418" s="1"/>
      <c r="B418" s="1"/>
      <c r="C418" s="1"/>
      <c r="D418" s="4"/>
      <c r="E418" s="4"/>
      <c r="F418" s="4"/>
      <c r="G418" s="4"/>
      <c r="H418" s="4"/>
      <c r="I418" s="4"/>
      <c r="J418" s="1"/>
      <c r="K418" s="4"/>
      <c r="L418" s="4"/>
      <c r="M418" s="4"/>
      <c r="N418" s="4"/>
      <c r="O418" s="4"/>
      <c r="P418" s="1"/>
      <c r="Q418" s="1"/>
      <c r="R418" s="1"/>
      <c r="S418" s="1"/>
      <c r="T418" s="1"/>
      <c r="U418" s="4"/>
      <c r="V418" s="1"/>
      <c r="W418" s="1"/>
      <c r="X418" s="1"/>
    </row>
    <row r="419" spans="1:24">
      <c r="A419" s="1"/>
      <c r="B419" s="1"/>
      <c r="C419" s="1"/>
      <c r="D419" s="4"/>
      <c r="E419" s="4"/>
      <c r="F419" s="4"/>
      <c r="G419" s="4"/>
      <c r="H419" s="4"/>
      <c r="I419" s="4"/>
      <c r="J419" s="1"/>
      <c r="K419" s="4"/>
      <c r="L419" s="4"/>
      <c r="M419" s="4"/>
      <c r="N419" s="4"/>
      <c r="O419" s="4"/>
      <c r="P419" s="1"/>
      <c r="Q419" s="1"/>
      <c r="R419" s="1"/>
      <c r="S419" s="1"/>
      <c r="T419" s="1"/>
      <c r="U419" s="4"/>
      <c r="V419" s="1"/>
      <c r="W419" s="1"/>
      <c r="X419" s="1"/>
    </row>
    <row r="420" spans="1:24">
      <c r="A420" s="1"/>
      <c r="B420" s="1"/>
      <c r="C420" s="1"/>
      <c r="D420" s="4"/>
      <c r="E420" s="4"/>
      <c r="F420" s="4"/>
      <c r="G420" s="4"/>
      <c r="H420" s="4"/>
      <c r="I420" s="4"/>
      <c r="J420" s="1"/>
      <c r="K420" s="4"/>
      <c r="L420" s="4"/>
      <c r="M420" s="4"/>
      <c r="N420" s="4"/>
      <c r="O420" s="4"/>
      <c r="P420" s="1"/>
      <c r="Q420" s="1"/>
      <c r="R420" s="1"/>
      <c r="S420" s="1"/>
      <c r="T420" s="1"/>
      <c r="U420" s="4"/>
      <c r="V420" s="1"/>
      <c r="W420" s="1"/>
      <c r="X420" s="1"/>
    </row>
    <row r="421" spans="1:24">
      <c r="A421" s="1"/>
      <c r="B421" s="1"/>
      <c r="C421" s="1"/>
      <c r="D421" s="4"/>
      <c r="E421" s="4"/>
      <c r="F421" s="4"/>
      <c r="G421" s="4"/>
      <c r="H421" s="4"/>
      <c r="I421" s="4"/>
      <c r="J421" s="1"/>
      <c r="K421" s="4"/>
      <c r="L421" s="4"/>
      <c r="M421" s="4"/>
      <c r="N421" s="4"/>
      <c r="O421" s="4"/>
      <c r="P421" s="1"/>
      <c r="Q421" s="1"/>
      <c r="R421" s="1"/>
      <c r="S421" s="1"/>
      <c r="T421" s="1"/>
      <c r="U421" s="4"/>
      <c r="V421" s="1"/>
      <c r="W421" s="1"/>
      <c r="X421" s="1"/>
    </row>
    <row r="422" spans="1:24">
      <c r="A422" s="1"/>
      <c r="B422" s="1"/>
      <c r="C422" s="1"/>
      <c r="D422" s="4"/>
      <c r="E422" s="4"/>
      <c r="F422" s="4"/>
      <c r="G422" s="4"/>
      <c r="H422" s="4"/>
      <c r="I422" s="4"/>
      <c r="J422" s="1"/>
      <c r="K422" s="4"/>
      <c r="L422" s="4"/>
      <c r="M422" s="4"/>
      <c r="N422" s="4"/>
      <c r="O422" s="4"/>
      <c r="P422" s="1"/>
      <c r="Q422" s="1"/>
      <c r="R422" s="1"/>
      <c r="S422" s="1"/>
      <c r="T422" s="1"/>
      <c r="U422" s="4"/>
      <c r="V422" s="1"/>
      <c r="W422" s="1"/>
      <c r="X422" s="1"/>
    </row>
    <row r="423" spans="1:24">
      <c r="A423" s="1"/>
      <c r="B423" s="1"/>
      <c r="C423" s="1"/>
      <c r="D423" s="4"/>
      <c r="E423" s="4"/>
      <c r="F423" s="4"/>
      <c r="G423" s="4"/>
      <c r="H423" s="4"/>
      <c r="I423" s="4"/>
      <c r="J423" s="1"/>
      <c r="K423" s="4"/>
      <c r="L423" s="4"/>
      <c r="M423" s="4"/>
      <c r="N423" s="4"/>
      <c r="O423" s="4"/>
      <c r="P423" s="1"/>
      <c r="Q423" s="1"/>
      <c r="R423" s="1"/>
      <c r="S423" s="1"/>
      <c r="T423" s="1"/>
      <c r="U423" s="4"/>
      <c r="V423" s="1"/>
      <c r="W423" s="1"/>
      <c r="X423" s="1"/>
    </row>
    <row r="424" spans="1:24">
      <c r="A424" s="1"/>
      <c r="B424" s="1"/>
      <c r="C424" s="1"/>
      <c r="D424" s="4"/>
      <c r="E424" s="4"/>
      <c r="F424" s="4"/>
      <c r="G424" s="4"/>
      <c r="H424" s="4"/>
      <c r="I424" s="4"/>
      <c r="J424" s="1"/>
      <c r="K424" s="4"/>
      <c r="L424" s="4"/>
      <c r="M424" s="4"/>
      <c r="N424" s="4"/>
      <c r="O424" s="4"/>
      <c r="P424" s="1"/>
      <c r="Q424" s="1"/>
      <c r="R424" s="1"/>
      <c r="S424" s="1"/>
      <c r="T424" s="1"/>
      <c r="U424" s="4"/>
      <c r="V424" s="1"/>
      <c r="W424" s="1"/>
      <c r="X424" s="1"/>
    </row>
    <row r="425" spans="1:24">
      <c r="A425" s="1"/>
      <c r="B425" s="1"/>
      <c r="C425" s="1"/>
      <c r="D425" s="4"/>
      <c r="E425" s="4"/>
      <c r="F425" s="4"/>
      <c r="G425" s="4"/>
      <c r="H425" s="4"/>
      <c r="I425" s="4"/>
      <c r="J425" s="1"/>
      <c r="K425" s="4"/>
      <c r="L425" s="4"/>
      <c r="M425" s="4"/>
      <c r="N425" s="4"/>
      <c r="O425" s="4"/>
      <c r="P425" s="1"/>
      <c r="Q425" s="1"/>
      <c r="R425" s="1"/>
      <c r="S425" s="1"/>
      <c r="T425" s="1"/>
      <c r="U425" s="4"/>
      <c r="V425" s="1"/>
      <c r="W425" s="1"/>
      <c r="X425" s="1"/>
    </row>
    <row r="426" spans="1:24">
      <c r="A426" s="1"/>
      <c r="B426" s="1"/>
      <c r="C426" s="1"/>
      <c r="D426" s="4"/>
      <c r="E426" s="4"/>
      <c r="F426" s="4"/>
      <c r="G426" s="4"/>
      <c r="H426" s="4"/>
      <c r="I426" s="4"/>
      <c r="J426" s="1"/>
      <c r="K426" s="4"/>
      <c r="L426" s="4"/>
      <c r="M426" s="4"/>
      <c r="N426" s="4"/>
      <c r="O426" s="4"/>
      <c r="P426" s="1"/>
      <c r="Q426" s="1"/>
      <c r="R426" s="1"/>
      <c r="S426" s="1"/>
      <c r="T426" s="1"/>
      <c r="U426" s="4"/>
      <c r="V426" s="1"/>
      <c r="W426" s="1"/>
      <c r="X426" s="1"/>
    </row>
    <row r="427" spans="1:24">
      <c r="A427" s="1"/>
      <c r="B427" s="1"/>
      <c r="C427" s="1"/>
      <c r="D427" s="4"/>
      <c r="E427" s="4"/>
      <c r="F427" s="4"/>
      <c r="G427" s="4"/>
      <c r="H427" s="4"/>
      <c r="I427" s="4"/>
      <c r="J427" s="1"/>
      <c r="K427" s="4"/>
      <c r="L427" s="4"/>
      <c r="M427" s="4"/>
      <c r="N427" s="4"/>
      <c r="O427" s="4"/>
      <c r="P427" s="1"/>
      <c r="Q427" s="1"/>
      <c r="R427" s="1"/>
      <c r="S427" s="1"/>
      <c r="T427" s="1"/>
      <c r="U427" s="4"/>
      <c r="V427" s="1"/>
      <c r="W427" s="1"/>
      <c r="X427" s="1"/>
    </row>
    <row r="428" spans="1:24">
      <c r="A428" s="1"/>
      <c r="B428" s="1"/>
      <c r="C428" s="1"/>
      <c r="D428" s="4"/>
      <c r="E428" s="4"/>
      <c r="F428" s="4"/>
      <c r="G428" s="4"/>
      <c r="H428" s="4"/>
      <c r="I428" s="4"/>
      <c r="J428" s="1"/>
      <c r="K428" s="4"/>
      <c r="L428" s="4"/>
      <c r="M428" s="4"/>
      <c r="N428" s="4"/>
      <c r="O428" s="4"/>
      <c r="P428" s="1"/>
      <c r="Q428" s="1"/>
      <c r="R428" s="1"/>
      <c r="S428" s="1"/>
      <c r="T428" s="1"/>
      <c r="U428" s="4"/>
      <c r="V428" s="1"/>
      <c r="W428" s="1"/>
      <c r="X428" s="1"/>
    </row>
    <row r="429" spans="1:24">
      <c r="A429" s="1"/>
      <c r="B429" s="1"/>
      <c r="C429" s="1"/>
      <c r="D429" s="4"/>
      <c r="E429" s="4"/>
      <c r="F429" s="4"/>
      <c r="G429" s="4"/>
      <c r="H429" s="4"/>
      <c r="I429" s="4"/>
      <c r="J429" s="1"/>
      <c r="K429" s="4"/>
      <c r="L429" s="4"/>
      <c r="M429" s="4"/>
      <c r="N429" s="4"/>
      <c r="O429" s="4"/>
      <c r="P429" s="1"/>
      <c r="Q429" s="1"/>
      <c r="R429" s="1"/>
      <c r="S429" s="1"/>
      <c r="T429" s="1"/>
      <c r="U429" s="4"/>
      <c r="V429" s="1"/>
      <c r="W429" s="1"/>
      <c r="X429" s="1"/>
    </row>
    <row r="430" spans="1:24">
      <c r="A430" s="1"/>
      <c r="B430" s="1"/>
      <c r="C430" s="1"/>
      <c r="D430" s="4"/>
      <c r="E430" s="4"/>
      <c r="F430" s="4"/>
      <c r="G430" s="4"/>
      <c r="H430" s="4"/>
      <c r="I430" s="4"/>
      <c r="J430" s="1"/>
      <c r="K430" s="4"/>
      <c r="L430" s="4"/>
      <c r="M430" s="4"/>
      <c r="N430" s="4"/>
      <c r="O430" s="4"/>
      <c r="P430" s="1"/>
      <c r="Q430" s="1"/>
      <c r="R430" s="1"/>
      <c r="S430" s="1"/>
      <c r="T430" s="1"/>
      <c r="U430" s="4"/>
      <c r="V430" s="1"/>
      <c r="W430" s="1"/>
      <c r="X430" s="1"/>
    </row>
    <row r="431" spans="1:24">
      <c r="A431" s="1"/>
      <c r="B431" s="1"/>
      <c r="C431" s="1"/>
      <c r="D431" s="4"/>
      <c r="E431" s="4"/>
      <c r="F431" s="4"/>
      <c r="G431" s="4"/>
      <c r="H431" s="4"/>
      <c r="I431" s="4"/>
      <c r="J431" s="1"/>
      <c r="K431" s="4"/>
      <c r="L431" s="4"/>
      <c r="M431" s="4"/>
      <c r="N431" s="4"/>
      <c r="O431" s="4"/>
      <c r="P431" s="1"/>
      <c r="Q431" s="1"/>
      <c r="R431" s="1"/>
      <c r="S431" s="1"/>
      <c r="T431" s="1"/>
      <c r="U431" s="4"/>
      <c r="V431" s="1"/>
      <c r="W431" s="1"/>
      <c r="X431" s="1"/>
    </row>
    <row r="432" spans="1:24">
      <c r="A432" s="1"/>
      <c r="B432" s="1"/>
      <c r="C432" s="1"/>
      <c r="D432" s="4"/>
      <c r="E432" s="4"/>
      <c r="F432" s="4"/>
      <c r="G432" s="4"/>
      <c r="H432" s="4"/>
      <c r="I432" s="4"/>
      <c r="J432" s="1"/>
      <c r="K432" s="4"/>
      <c r="L432" s="4"/>
      <c r="M432" s="4"/>
      <c r="N432" s="4"/>
      <c r="O432" s="4"/>
      <c r="P432" s="1"/>
      <c r="Q432" s="1"/>
      <c r="R432" s="1"/>
      <c r="S432" s="1"/>
      <c r="T432" s="1"/>
      <c r="U432" s="4"/>
      <c r="V432" s="1"/>
      <c r="W432" s="1"/>
      <c r="X432" s="1"/>
    </row>
    <row r="433" spans="1:24">
      <c r="A433" s="1"/>
      <c r="B433" s="1"/>
      <c r="C433" s="1"/>
      <c r="D433" s="4"/>
      <c r="E433" s="4"/>
      <c r="F433" s="4"/>
      <c r="G433" s="4"/>
      <c r="H433" s="4"/>
      <c r="I433" s="4"/>
      <c r="J433" s="1"/>
      <c r="K433" s="4"/>
      <c r="L433" s="4"/>
      <c r="M433" s="4"/>
      <c r="N433" s="4"/>
      <c r="O433" s="4"/>
      <c r="P433" s="1"/>
      <c r="Q433" s="1"/>
      <c r="R433" s="1"/>
      <c r="S433" s="1"/>
      <c r="T433" s="1"/>
      <c r="U433" s="4"/>
      <c r="V433" s="1"/>
      <c r="W433" s="1"/>
      <c r="X433" s="1"/>
    </row>
    <row r="434" spans="1:24">
      <c r="A434" s="1"/>
      <c r="B434" s="1"/>
      <c r="C434" s="1"/>
      <c r="D434" s="4"/>
      <c r="E434" s="4"/>
      <c r="F434" s="4"/>
      <c r="G434" s="4"/>
      <c r="H434" s="4"/>
      <c r="I434" s="4"/>
      <c r="J434" s="1"/>
      <c r="K434" s="4"/>
      <c r="L434" s="4"/>
      <c r="M434" s="4"/>
      <c r="N434" s="4"/>
      <c r="O434" s="4"/>
      <c r="P434" s="1"/>
      <c r="Q434" s="1"/>
      <c r="R434" s="1"/>
      <c r="S434" s="1"/>
      <c r="T434" s="1"/>
      <c r="U434" s="4"/>
      <c r="V434" s="1"/>
      <c r="W434" s="1"/>
      <c r="X434" s="1"/>
    </row>
    <row r="435" spans="1:24">
      <c r="A435" s="1"/>
      <c r="B435" s="1"/>
      <c r="C435" s="1"/>
      <c r="D435" s="4"/>
      <c r="E435" s="4"/>
      <c r="F435" s="4"/>
      <c r="G435" s="4"/>
      <c r="H435" s="4"/>
      <c r="I435" s="4"/>
      <c r="J435" s="1"/>
      <c r="K435" s="4"/>
      <c r="L435" s="4"/>
      <c r="M435" s="4"/>
      <c r="N435" s="4"/>
      <c r="O435" s="4"/>
      <c r="P435" s="1"/>
      <c r="Q435" s="1"/>
      <c r="R435" s="1"/>
      <c r="S435" s="1"/>
      <c r="T435" s="1"/>
      <c r="U435" s="4"/>
      <c r="V435" s="1"/>
      <c r="W435" s="1"/>
      <c r="X435" s="1"/>
    </row>
    <row r="436" spans="1:24">
      <c r="A436" s="1"/>
      <c r="B436" s="1"/>
      <c r="C436" s="1"/>
      <c r="D436" s="4"/>
      <c r="E436" s="4"/>
      <c r="F436" s="4"/>
      <c r="G436" s="4"/>
      <c r="H436" s="4"/>
      <c r="I436" s="4"/>
      <c r="J436" s="1"/>
      <c r="K436" s="4"/>
      <c r="L436" s="4"/>
      <c r="M436" s="4"/>
      <c r="N436" s="4"/>
      <c r="O436" s="4"/>
      <c r="P436" s="1"/>
      <c r="Q436" s="1"/>
      <c r="R436" s="1"/>
      <c r="S436" s="1"/>
      <c r="T436" s="1"/>
      <c r="U436" s="4"/>
      <c r="V436" s="1"/>
      <c r="W436" s="1"/>
      <c r="X436" s="1"/>
    </row>
    <row r="437" spans="1:24">
      <c r="A437" s="1"/>
      <c r="B437" s="1"/>
      <c r="C437" s="1"/>
      <c r="D437" s="4"/>
      <c r="E437" s="4"/>
      <c r="F437" s="4"/>
      <c r="G437" s="4"/>
      <c r="H437" s="4"/>
      <c r="I437" s="4"/>
      <c r="J437" s="1"/>
      <c r="K437" s="4"/>
      <c r="L437" s="4"/>
      <c r="M437" s="4"/>
      <c r="N437" s="4"/>
      <c r="O437" s="4"/>
      <c r="P437" s="1"/>
      <c r="Q437" s="1"/>
      <c r="R437" s="1"/>
      <c r="S437" s="1"/>
      <c r="T437" s="1"/>
      <c r="U437" s="4"/>
      <c r="V437" s="1"/>
      <c r="W437" s="1"/>
      <c r="X437" s="1"/>
    </row>
    <row r="438" spans="1:24">
      <c r="A438" s="1"/>
      <c r="B438" s="1"/>
      <c r="C438" s="1"/>
      <c r="D438" s="4"/>
      <c r="E438" s="4"/>
      <c r="F438" s="4"/>
      <c r="G438" s="4"/>
      <c r="H438" s="4"/>
      <c r="I438" s="4"/>
      <c r="J438" s="1"/>
      <c r="K438" s="4"/>
      <c r="L438" s="4"/>
      <c r="M438" s="4"/>
      <c r="N438" s="4"/>
      <c r="O438" s="4"/>
      <c r="P438" s="1"/>
      <c r="Q438" s="1"/>
      <c r="R438" s="1"/>
      <c r="S438" s="1"/>
      <c r="T438" s="1"/>
      <c r="U438" s="4"/>
      <c r="V438" s="1"/>
      <c r="W438" s="1"/>
      <c r="X438" s="1"/>
    </row>
    <row r="439" spans="1:24">
      <c r="A439" s="1"/>
      <c r="B439" s="1"/>
      <c r="C439" s="1"/>
      <c r="D439" s="4"/>
      <c r="E439" s="4"/>
      <c r="F439" s="4"/>
      <c r="G439" s="4"/>
      <c r="H439" s="4"/>
      <c r="I439" s="4"/>
      <c r="J439" s="1"/>
      <c r="K439" s="4"/>
      <c r="L439" s="4"/>
      <c r="M439" s="4"/>
      <c r="N439" s="4"/>
      <c r="O439" s="4"/>
      <c r="P439" s="1"/>
      <c r="Q439" s="1"/>
      <c r="R439" s="1"/>
      <c r="S439" s="1"/>
      <c r="T439" s="1"/>
      <c r="U439" s="4"/>
      <c r="V439" s="1"/>
      <c r="W439" s="1"/>
      <c r="X439" s="1"/>
    </row>
    <row r="440" spans="1:24">
      <c r="A440" s="1"/>
      <c r="B440" s="1"/>
      <c r="C440" s="1"/>
      <c r="D440" s="4"/>
      <c r="E440" s="4"/>
      <c r="F440" s="4"/>
      <c r="G440" s="4"/>
      <c r="H440" s="4"/>
      <c r="I440" s="4"/>
      <c r="J440" s="1"/>
      <c r="K440" s="4"/>
      <c r="L440" s="4"/>
      <c r="M440" s="4"/>
      <c r="N440" s="4"/>
      <c r="O440" s="4"/>
      <c r="P440" s="1"/>
      <c r="Q440" s="1"/>
      <c r="R440" s="1"/>
      <c r="S440" s="1"/>
      <c r="T440" s="1"/>
      <c r="U440" s="4"/>
      <c r="V440" s="1"/>
      <c r="W440" s="1"/>
      <c r="X440" s="1"/>
    </row>
    <row r="441" spans="1:24">
      <c r="A441" s="1"/>
      <c r="B441" s="1"/>
      <c r="C441" s="1"/>
      <c r="D441" s="4"/>
      <c r="E441" s="4"/>
      <c r="F441" s="4"/>
      <c r="G441" s="4"/>
      <c r="H441" s="4"/>
      <c r="I441" s="4"/>
      <c r="J441" s="1"/>
      <c r="K441" s="4"/>
      <c r="L441" s="4"/>
      <c r="M441" s="4"/>
      <c r="N441" s="4"/>
      <c r="O441" s="4"/>
      <c r="P441" s="1"/>
      <c r="Q441" s="1"/>
      <c r="R441" s="1"/>
      <c r="S441" s="1"/>
      <c r="T441" s="1"/>
      <c r="U441" s="4"/>
      <c r="V441" s="1"/>
      <c r="W441" s="1"/>
      <c r="X441" s="1"/>
    </row>
    <row r="442" spans="1:24">
      <c r="A442" s="1"/>
      <c r="B442" s="1"/>
      <c r="C442" s="1"/>
      <c r="D442" s="4"/>
      <c r="E442" s="4"/>
      <c r="F442" s="4"/>
      <c r="G442" s="4"/>
      <c r="H442" s="4"/>
      <c r="I442" s="4"/>
      <c r="J442" s="1"/>
      <c r="K442" s="4"/>
      <c r="L442" s="4"/>
      <c r="M442" s="4"/>
      <c r="N442" s="4"/>
      <c r="O442" s="4"/>
      <c r="P442" s="1"/>
      <c r="Q442" s="1"/>
      <c r="R442" s="1"/>
      <c r="S442" s="1"/>
      <c r="T442" s="1"/>
      <c r="U442" s="4"/>
      <c r="V442" s="1"/>
      <c r="W442" s="1"/>
      <c r="X442" s="1"/>
    </row>
    <row r="443" spans="1:24">
      <c r="A443" s="1"/>
      <c r="B443" s="1"/>
      <c r="C443" s="1"/>
      <c r="D443" s="4"/>
      <c r="E443" s="4"/>
      <c r="F443" s="4"/>
      <c r="G443" s="4"/>
      <c r="H443" s="4"/>
      <c r="I443" s="4"/>
      <c r="J443" s="1"/>
      <c r="K443" s="4"/>
      <c r="L443" s="4"/>
      <c r="M443" s="4"/>
      <c r="N443" s="4"/>
      <c r="O443" s="4"/>
      <c r="P443" s="1"/>
      <c r="Q443" s="1"/>
      <c r="R443" s="1"/>
      <c r="S443" s="1"/>
      <c r="T443" s="1"/>
      <c r="U443" s="4"/>
      <c r="V443" s="1"/>
      <c r="W443" s="1"/>
      <c r="X443" s="1"/>
    </row>
    <row r="444" spans="1:24">
      <c r="A444" s="1"/>
      <c r="B444" s="1"/>
      <c r="C444" s="1"/>
      <c r="D444" s="4"/>
      <c r="E444" s="4"/>
      <c r="F444" s="4"/>
      <c r="G444" s="4"/>
      <c r="H444" s="4"/>
      <c r="I444" s="4"/>
      <c r="J444" s="1"/>
      <c r="K444" s="4"/>
      <c r="L444" s="4"/>
      <c r="M444" s="4"/>
      <c r="N444" s="4"/>
      <c r="O444" s="4"/>
      <c r="P444" s="1"/>
      <c r="Q444" s="1"/>
      <c r="R444" s="1"/>
      <c r="S444" s="1"/>
      <c r="T444" s="1"/>
      <c r="U444" s="4"/>
      <c r="V444" s="1"/>
      <c r="W444" s="1"/>
      <c r="X444" s="1"/>
    </row>
    <row r="445" spans="1:24">
      <c r="A445" s="1"/>
      <c r="B445" s="1"/>
      <c r="C445" s="1"/>
      <c r="D445" s="4"/>
      <c r="E445" s="4"/>
      <c r="F445" s="4"/>
      <c r="G445" s="4"/>
      <c r="H445" s="4"/>
      <c r="I445" s="4"/>
      <c r="J445" s="1"/>
      <c r="K445" s="4"/>
      <c r="L445" s="4"/>
      <c r="M445" s="4"/>
      <c r="N445" s="4"/>
      <c r="O445" s="4"/>
      <c r="P445" s="1"/>
      <c r="Q445" s="1"/>
      <c r="R445" s="1"/>
      <c r="S445" s="1"/>
      <c r="T445" s="1"/>
      <c r="U445" s="4"/>
      <c r="V445" s="1"/>
      <c r="W445" s="1"/>
      <c r="X445" s="1"/>
    </row>
    <row r="446" spans="1:24">
      <c r="A446" s="1"/>
      <c r="B446" s="1"/>
      <c r="C446" s="1"/>
      <c r="D446" s="4"/>
      <c r="E446" s="4"/>
      <c r="F446" s="4"/>
      <c r="G446" s="4"/>
      <c r="H446" s="4"/>
      <c r="I446" s="4"/>
      <c r="J446" s="1"/>
      <c r="K446" s="4"/>
      <c r="L446" s="4"/>
      <c r="M446" s="4"/>
      <c r="N446" s="4"/>
      <c r="O446" s="4"/>
      <c r="P446" s="1"/>
      <c r="Q446" s="1"/>
      <c r="R446" s="1"/>
      <c r="S446" s="1"/>
      <c r="T446" s="1"/>
      <c r="U446" s="4"/>
      <c r="V446" s="1"/>
      <c r="W446" s="1"/>
      <c r="X446" s="1"/>
    </row>
    <row r="447" spans="1:24">
      <c r="A447" s="1"/>
      <c r="B447" s="1"/>
      <c r="C447" s="1"/>
      <c r="D447" s="4"/>
      <c r="E447" s="4"/>
      <c r="F447" s="4"/>
      <c r="G447" s="4"/>
      <c r="H447" s="4"/>
      <c r="I447" s="4"/>
      <c r="J447" s="1"/>
      <c r="K447" s="4"/>
      <c r="L447" s="4"/>
      <c r="M447" s="4"/>
      <c r="N447" s="4"/>
      <c r="O447" s="4"/>
      <c r="P447" s="1"/>
      <c r="Q447" s="1"/>
      <c r="R447" s="1"/>
      <c r="S447" s="1"/>
      <c r="T447" s="1"/>
      <c r="U447" s="4"/>
      <c r="V447" s="1"/>
      <c r="W447" s="1"/>
      <c r="X447" s="1"/>
    </row>
    <row r="448" spans="1:24">
      <c r="A448" s="1"/>
      <c r="B448" s="1"/>
      <c r="C448" s="1"/>
      <c r="D448" s="4"/>
      <c r="E448" s="4"/>
      <c r="F448" s="4"/>
      <c r="G448" s="4"/>
      <c r="H448" s="4"/>
      <c r="I448" s="4"/>
      <c r="J448" s="1"/>
      <c r="K448" s="4"/>
      <c r="L448" s="4"/>
      <c r="M448" s="4"/>
      <c r="N448" s="4"/>
      <c r="O448" s="4"/>
      <c r="P448" s="1"/>
      <c r="Q448" s="1"/>
      <c r="R448" s="1"/>
      <c r="S448" s="1"/>
      <c r="T448" s="1"/>
      <c r="U448" s="4"/>
      <c r="V448" s="1"/>
      <c r="W448" s="1"/>
      <c r="X448" s="1"/>
    </row>
    <row r="449" spans="1:24">
      <c r="A449" s="1"/>
      <c r="B449" s="1"/>
      <c r="C449" s="1"/>
      <c r="D449" s="4"/>
      <c r="E449" s="4"/>
      <c r="F449" s="4"/>
      <c r="G449" s="4"/>
      <c r="H449" s="4"/>
      <c r="I449" s="4"/>
      <c r="J449" s="1"/>
      <c r="K449" s="4"/>
      <c r="L449" s="4"/>
      <c r="M449" s="4"/>
      <c r="N449" s="4"/>
      <c r="O449" s="4"/>
      <c r="P449" s="1"/>
      <c r="Q449" s="1"/>
      <c r="R449" s="1"/>
      <c r="S449" s="1"/>
      <c r="T449" s="1"/>
      <c r="U449" s="4"/>
      <c r="V449" s="1"/>
      <c r="W449" s="1"/>
      <c r="X449" s="1"/>
    </row>
    <row r="450" spans="1:24">
      <c r="A450" s="1"/>
      <c r="B450" s="1"/>
      <c r="C450" s="1"/>
      <c r="D450" s="4"/>
      <c r="E450" s="4"/>
      <c r="F450" s="4"/>
      <c r="G450" s="4"/>
      <c r="H450" s="4"/>
      <c r="I450" s="4"/>
      <c r="J450" s="1"/>
      <c r="K450" s="4"/>
      <c r="L450" s="4"/>
      <c r="M450" s="4"/>
      <c r="N450" s="4"/>
      <c r="O450" s="4"/>
      <c r="P450" s="1"/>
      <c r="Q450" s="1"/>
      <c r="R450" s="1"/>
      <c r="S450" s="1"/>
      <c r="T450" s="1"/>
      <c r="U450" s="4"/>
      <c r="V450" s="1"/>
      <c r="W450" s="1"/>
      <c r="X450" s="1"/>
    </row>
    <row r="451" spans="1:24">
      <c r="A451" s="1"/>
      <c r="B451" s="1"/>
      <c r="C451" s="1"/>
      <c r="D451" s="4"/>
      <c r="E451" s="4"/>
      <c r="F451" s="4"/>
      <c r="G451" s="4"/>
      <c r="H451" s="4"/>
      <c r="I451" s="4"/>
      <c r="J451" s="1"/>
      <c r="K451" s="4"/>
      <c r="L451" s="4"/>
      <c r="M451" s="4"/>
      <c r="N451" s="4"/>
      <c r="O451" s="4"/>
      <c r="P451" s="1"/>
      <c r="Q451" s="1"/>
      <c r="R451" s="1"/>
      <c r="S451" s="1"/>
      <c r="T451" s="1"/>
      <c r="U451" s="4"/>
      <c r="V451" s="1"/>
      <c r="W451" s="1"/>
      <c r="X451" s="1"/>
    </row>
    <row r="452" spans="1:24">
      <c r="A452" s="1"/>
      <c r="B452" s="1"/>
      <c r="C452" s="1"/>
      <c r="D452" s="4"/>
      <c r="E452" s="4"/>
      <c r="F452" s="4"/>
      <c r="G452" s="4"/>
      <c r="H452" s="4"/>
      <c r="I452" s="4"/>
      <c r="J452" s="1"/>
      <c r="K452" s="4"/>
      <c r="L452" s="4"/>
      <c r="M452" s="4"/>
      <c r="N452" s="4"/>
      <c r="O452" s="4"/>
      <c r="P452" s="1"/>
      <c r="Q452" s="1"/>
      <c r="R452" s="1"/>
      <c r="S452" s="1"/>
      <c r="T452" s="1"/>
      <c r="U452" s="4"/>
      <c r="V452" s="1"/>
      <c r="W452" s="1"/>
      <c r="X452" s="1"/>
    </row>
    <row r="453" spans="1:24">
      <c r="A453" s="1"/>
      <c r="B453" s="1"/>
      <c r="C453" s="1"/>
      <c r="D453" s="4"/>
      <c r="E453" s="4"/>
      <c r="F453" s="4"/>
      <c r="G453" s="4"/>
      <c r="H453" s="4"/>
      <c r="I453" s="4"/>
      <c r="J453" s="1"/>
      <c r="K453" s="4"/>
      <c r="L453" s="4"/>
      <c r="M453" s="4"/>
      <c r="N453" s="4"/>
      <c r="O453" s="4"/>
      <c r="P453" s="1"/>
      <c r="Q453" s="1"/>
      <c r="R453" s="1"/>
      <c r="S453" s="1"/>
      <c r="T453" s="1"/>
      <c r="U453" s="4"/>
      <c r="V453" s="1"/>
      <c r="W453" s="1"/>
      <c r="X453" s="1"/>
    </row>
    <row r="454" spans="1:24">
      <c r="A454" s="1"/>
      <c r="B454" s="1"/>
      <c r="C454" s="1"/>
      <c r="D454" s="4"/>
      <c r="E454" s="4"/>
      <c r="F454" s="4"/>
      <c r="G454" s="4"/>
      <c r="H454" s="4"/>
      <c r="I454" s="4"/>
      <c r="J454" s="1"/>
      <c r="K454" s="4"/>
      <c r="L454" s="4"/>
      <c r="M454" s="4"/>
      <c r="N454" s="4"/>
      <c r="O454" s="4"/>
      <c r="P454" s="1"/>
      <c r="Q454" s="1"/>
      <c r="R454" s="1"/>
      <c r="S454" s="1"/>
      <c r="T454" s="1"/>
      <c r="U454" s="4"/>
      <c r="V454" s="1"/>
      <c r="W454" s="1"/>
      <c r="X454" s="1"/>
    </row>
    <row r="455" spans="1:24">
      <c r="A455" s="1"/>
      <c r="B455" s="1"/>
      <c r="C455" s="1"/>
      <c r="D455" s="4"/>
      <c r="E455" s="4"/>
      <c r="F455" s="4"/>
      <c r="G455" s="4"/>
      <c r="H455" s="4"/>
      <c r="I455" s="4"/>
      <c r="J455" s="1"/>
      <c r="K455" s="4"/>
      <c r="L455" s="4"/>
      <c r="M455" s="4"/>
      <c r="N455" s="4"/>
      <c r="O455" s="4"/>
      <c r="P455" s="1"/>
      <c r="Q455" s="1"/>
      <c r="R455" s="1"/>
      <c r="S455" s="1"/>
      <c r="T455" s="1"/>
      <c r="U455" s="4"/>
      <c r="V455" s="1"/>
      <c r="W455" s="1"/>
      <c r="X455" s="1"/>
    </row>
    <row r="456" spans="1:24">
      <c r="A456" s="1"/>
      <c r="B456" s="1"/>
      <c r="C456" s="1"/>
      <c r="D456" s="4"/>
      <c r="E456" s="4"/>
      <c r="F456" s="4"/>
      <c r="G456" s="4"/>
      <c r="H456" s="4"/>
      <c r="I456" s="4"/>
      <c r="J456" s="1"/>
      <c r="K456" s="4"/>
      <c r="L456" s="4"/>
      <c r="M456" s="4"/>
      <c r="N456" s="4"/>
      <c r="O456" s="4"/>
      <c r="P456" s="1"/>
      <c r="Q456" s="1"/>
      <c r="R456" s="1"/>
      <c r="S456" s="1"/>
      <c r="T456" s="1"/>
      <c r="U456" s="4"/>
      <c r="V456" s="1"/>
      <c r="W456" s="1"/>
      <c r="X456" s="1"/>
    </row>
    <row r="457" spans="1:24">
      <c r="A457" s="1"/>
      <c r="B457" s="1"/>
      <c r="C457" s="1"/>
      <c r="D457" s="4"/>
      <c r="E457" s="4"/>
      <c r="F457" s="4"/>
      <c r="G457" s="4"/>
      <c r="H457" s="4"/>
      <c r="I457" s="4"/>
      <c r="J457" s="1"/>
      <c r="K457" s="4"/>
      <c r="L457" s="4"/>
      <c r="M457" s="4"/>
      <c r="N457" s="4"/>
      <c r="O457" s="4"/>
      <c r="P457" s="1"/>
      <c r="Q457" s="1"/>
      <c r="R457" s="1"/>
      <c r="S457" s="1"/>
      <c r="T457" s="1"/>
      <c r="U457" s="4"/>
      <c r="V457" s="1"/>
      <c r="W457" s="1"/>
      <c r="X457" s="1"/>
    </row>
    <row r="458" spans="1:24">
      <c r="A458" s="1"/>
      <c r="B458" s="1"/>
      <c r="C458" s="1"/>
      <c r="D458" s="4"/>
      <c r="E458" s="4"/>
      <c r="F458" s="4"/>
      <c r="G458" s="4"/>
      <c r="H458" s="4"/>
      <c r="I458" s="4"/>
      <c r="J458" s="1"/>
      <c r="K458" s="4"/>
      <c r="L458" s="4"/>
      <c r="M458" s="4"/>
      <c r="N458" s="4"/>
      <c r="O458" s="4"/>
      <c r="P458" s="1"/>
      <c r="Q458" s="1"/>
      <c r="R458" s="1"/>
      <c r="S458" s="1"/>
      <c r="T458" s="1"/>
      <c r="U458" s="4"/>
      <c r="V458" s="1"/>
      <c r="W458" s="1"/>
      <c r="X458" s="1"/>
    </row>
    <row r="459" spans="1:24">
      <c r="A459" s="1"/>
      <c r="B459" s="1"/>
      <c r="C459" s="1"/>
      <c r="D459" s="4"/>
      <c r="E459" s="4"/>
      <c r="F459" s="4"/>
      <c r="G459" s="4"/>
      <c r="H459" s="4"/>
      <c r="I459" s="4"/>
      <c r="J459" s="1"/>
      <c r="K459" s="4"/>
      <c r="L459" s="4"/>
      <c r="M459" s="4"/>
      <c r="N459" s="4"/>
      <c r="O459" s="4"/>
      <c r="P459" s="1"/>
      <c r="Q459" s="1"/>
      <c r="R459" s="1"/>
      <c r="S459" s="1"/>
      <c r="T459" s="1"/>
      <c r="U459" s="4"/>
      <c r="V459" s="1"/>
      <c r="W459" s="1"/>
      <c r="X459" s="1"/>
    </row>
    <row r="460" spans="1:24">
      <c r="A460" s="1"/>
      <c r="B460" s="1"/>
      <c r="C460" s="1"/>
      <c r="D460" s="4"/>
      <c r="E460" s="4"/>
      <c r="F460" s="4"/>
      <c r="G460" s="4"/>
      <c r="H460" s="4"/>
      <c r="I460" s="4"/>
      <c r="J460" s="1"/>
      <c r="K460" s="4"/>
      <c r="L460" s="4"/>
      <c r="M460" s="4"/>
      <c r="N460" s="4"/>
      <c r="O460" s="4"/>
      <c r="P460" s="1"/>
      <c r="Q460" s="1"/>
      <c r="R460" s="1"/>
      <c r="S460" s="1"/>
      <c r="T460" s="1"/>
      <c r="U460" s="4"/>
      <c r="V460" s="1"/>
      <c r="W460" s="1"/>
      <c r="X460" s="1"/>
    </row>
    <row r="461" spans="1:24">
      <c r="A461" s="1"/>
      <c r="B461" s="1"/>
      <c r="C461" s="1"/>
      <c r="D461" s="4"/>
      <c r="E461" s="4"/>
      <c r="F461" s="4"/>
      <c r="G461" s="4"/>
      <c r="H461" s="4"/>
      <c r="I461" s="4"/>
      <c r="J461" s="1"/>
      <c r="K461" s="4"/>
      <c r="L461" s="4"/>
      <c r="M461" s="4"/>
      <c r="N461" s="4"/>
      <c r="O461" s="4"/>
      <c r="P461" s="1"/>
      <c r="Q461" s="1"/>
      <c r="R461" s="1"/>
      <c r="S461" s="1"/>
      <c r="T461" s="1"/>
      <c r="U461" s="4"/>
      <c r="V461" s="1"/>
      <c r="W461" s="1"/>
      <c r="X461" s="1"/>
    </row>
    <row r="462" spans="1:24">
      <c r="A462" s="1"/>
      <c r="B462" s="1"/>
      <c r="C462" s="1"/>
      <c r="D462" s="4"/>
      <c r="E462" s="4"/>
      <c r="F462" s="4"/>
      <c r="G462" s="4"/>
      <c r="H462" s="4"/>
      <c r="I462" s="4"/>
      <c r="J462" s="1"/>
      <c r="K462" s="4"/>
      <c r="L462" s="4"/>
      <c r="M462" s="4"/>
      <c r="N462" s="4"/>
      <c r="O462" s="4"/>
      <c r="P462" s="1"/>
      <c r="Q462" s="1"/>
      <c r="R462" s="1"/>
      <c r="S462" s="1"/>
      <c r="T462" s="1"/>
      <c r="U462" s="4"/>
      <c r="V462" s="1"/>
      <c r="W462" s="1"/>
      <c r="X462" s="1"/>
    </row>
    <row r="463" spans="1:24">
      <c r="A463" s="1"/>
      <c r="B463" s="1"/>
      <c r="C463" s="1"/>
      <c r="D463" s="4"/>
      <c r="E463" s="4"/>
      <c r="F463" s="4"/>
      <c r="G463" s="4"/>
      <c r="H463" s="4"/>
      <c r="I463" s="4"/>
      <c r="J463" s="1"/>
      <c r="K463" s="4"/>
      <c r="L463" s="4"/>
      <c r="M463" s="4"/>
      <c r="N463" s="4"/>
      <c r="O463" s="4"/>
      <c r="P463" s="1"/>
      <c r="Q463" s="1"/>
      <c r="R463" s="1"/>
      <c r="S463" s="1"/>
      <c r="T463" s="1"/>
      <c r="U463" s="4"/>
      <c r="V463" s="1"/>
      <c r="W463" s="1"/>
      <c r="X463" s="1"/>
    </row>
    <row r="464" spans="1:24">
      <c r="A464" s="1"/>
      <c r="B464" s="1"/>
      <c r="C464" s="1"/>
      <c r="D464" s="4"/>
      <c r="E464" s="4"/>
      <c r="F464" s="4"/>
      <c r="G464" s="4"/>
      <c r="H464" s="4"/>
      <c r="I464" s="4"/>
      <c r="J464" s="1"/>
      <c r="K464" s="4"/>
      <c r="L464" s="4"/>
      <c r="M464" s="4"/>
      <c r="N464" s="4"/>
      <c r="O464" s="4"/>
      <c r="P464" s="1"/>
      <c r="Q464" s="1"/>
      <c r="R464" s="1"/>
      <c r="S464" s="1"/>
      <c r="T464" s="1"/>
      <c r="U464" s="4"/>
      <c r="V464" s="1"/>
      <c r="W464" s="1"/>
      <c r="X464" s="1"/>
    </row>
    <row r="465" spans="1:24">
      <c r="A465" s="1"/>
      <c r="B465" s="1"/>
      <c r="C465" s="1"/>
      <c r="D465" s="4"/>
      <c r="E465" s="4"/>
      <c r="F465" s="4"/>
      <c r="G465" s="4"/>
      <c r="H465" s="4"/>
      <c r="I465" s="4"/>
      <c r="J465" s="1"/>
      <c r="K465" s="4"/>
      <c r="L465" s="4"/>
      <c r="M465" s="4"/>
      <c r="N465" s="4"/>
      <c r="O465" s="4"/>
      <c r="P465" s="1"/>
      <c r="Q465" s="1"/>
      <c r="R465" s="1"/>
      <c r="S465" s="1"/>
      <c r="T465" s="1"/>
      <c r="U465" s="4"/>
      <c r="V465" s="1"/>
      <c r="W465" s="1"/>
      <c r="X465" s="1"/>
    </row>
    <row r="466" spans="1:24">
      <c r="A466" s="1"/>
      <c r="B466" s="1"/>
      <c r="C466" s="1"/>
      <c r="D466" s="4"/>
      <c r="E466" s="4"/>
      <c r="F466" s="4"/>
      <c r="G466" s="4"/>
      <c r="H466" s="4"/>
      <c r="I466" s="4"/>
      <c r="J466" s="1"/>
      <c r="K466" s="4"/>
      <c r="L466" s="4"/>
      <c r="M466" s="4"/>
      <c r="N466" s="4"/>
      <c r="O466" s="4"/>
      <c r="P466" s="1"/>
      <c r="Q466" s="1"/>
      <c r="R466" s="1"/>
      <c r="S466" s="1"/>
      <c r="T466" s="1"/>
      <c r="U466" s="4"/>
      <c r="V466" s="1"/>
      <c r="W466" s="1"/>
      <c r="X466" s="1"/>
    </row>
    <row r="467" spans="1:24">
      <c r="A467" s="1"/>
      <c r="B467" s="1"/>
      <c r="C467" s="1"/>
      <c r="D467" s="4"/>
      <c r="E467" s="4"/>
      <c r="F467" s="4"/>
      <c r="G467" s="4"/>
      <c r="H467" s="4"/>
      <c r="I467" s="4"/>
      <c r="J467" s="1"/>
      <c r="K467" s="4"/>
      <c r="L467" s="4"/>
      <c r="M467" s="4"/>
      <c r="N467" s="4"/>
      <c r="O467" s="4"/>
      <c r="P467" s="1"/>
      <c r="Q467" s="1"/>
      <c r="R467" s="1"/>
      <c r="S467" s="1"/>
      <c r="T467" s="1"/>
      <c r="U467" s="4"/>
      <c r="V467" s="1"/>
      <c r="W467" s="1"/>
      <c r="X467" s="1"/>
    </row>
    <row r="468" spans="1:24">
      <c r="A468" s="1"/>
      <c r="B468" s="1"/>
      <c r="C468" s="1"/>
      <c r="D468" s="4"/>
      <c r="E468" s="4"/>
      <c r="F468" s="4"/>
      <c r="G468" s="4"/>
      <c r="H468" s="4"/>
      <c r="I468" s="4"/>
      <c r="J468" s="1"/>
      <c r="K468" s="4"/>
      <c r="L468" s="4"/>
      <c r="M468" s="4"/>
      <c r="N468" s="4"/>
      <c r="O468" s="4"/>
      <c r="P468" s="1"/>
      <c r="Q468" s="1"/>
      <c r="R468" s="1"/>
      <c r="S468" s="1"/>
      <c r="T468" s="1"/>
      <c r="U468" s="4"/>
      <c r="V468" s="1"/>
      <c r="W468" s="1"/>
      <c r="X468" s="1"/>
    </row>
    <row r="469" spans="1:24">
      <c r="A469" s="1"/>
      <c r="B469" s="1"/>
      <c r="C469" s="1"/>
      <c r="D469" s="4"/>
      <c r="E469" s="4"/>
      <c r="F469" s="4"/>
      <c r="G469" s="4"/>
      <c r="H469" s="4"/>
      <c r="I469" s="4"/>
      <c r="J469" s="1"/>
      <c r="K469" s="4"/>
      <c r="L469" s="4"/>
      <c r="M469" s="4"/>
      <c r="N469" s="4"/>
      <c r="O469" s="4"/>
      <c r="P469" s="1"/>
      <c r="Q469" s="1"/>
      <c r="R469" s="1"/>
      <c r="S469" s="1"/>
      <c r="T469" s="1"/>
      <c r="U469" s="4"/>
      <c r="V469" s="1"/>
      <c r="W469" s="1"/>
      <c r="X469" s="1"/>
    </row>
    <row r="470" spans="1:24">
      <c r="A470" s="1"/>
      <c r="B470" s="1"/>
      <c r="C470" s="1"/>
      <c r="D470" s="4"/>
      <c r="E470" s="4"/>
      <c r="F470" s="4"/>
      <c r="G470" s="4"/>
      <c r="H470" s="4"/>
      <c r="I470" s="4"/>
      <c r="J470" s="1"/>
      <c r="K470" s="4"/>
      <c r="L470" s="4"/>
      <c r="M470" s="4"/>
      <c r="N470" s="4"/>
      <c r="O470" s="4"/>
      <c r="P470" s="1"/>
      <c r="Q470" s="1"/>
      <c r="R470" s="1"/>
      <c r="S470" s="1"/>
      <c r="T470" s="1"/>
      <c r="U470" s="4"/>
      <c r="V470" s="1"/>
      <c r="W470" s="1"/>
      <c r="X470" s="1"/>
    </row>
    <row r="471" spans="1:24">
      <c r="A471" s="1"/>
      <c r="B471" s="1"/>
      <c r="C471" s="1"/>
      <c r="D471" s="4"/>
      <c r="E471" s="4"/>
      <c r="F471" s="4"/>
      <c r="G471" s="4"/>
      <c r="H471" s="4"/>
      <c r="I471" s="4"/>
      <c r="J471" s="1"/>
      <c r="K471" s="4"/>
      <c r="L471" s="4"/>
      <c r="M471" s="4"/>
      <c r="N471" s="4"/>
      <c r="O471" s="4"/>
      <c r="P471" s="1"/>
      <c r="Q471" s="1"/>
      <c r="R471" s="1"/>
      <c r="S471" s="1"/>
      <c r="T471" s="1"/>
      <c r="U471" s="4"/>
      <c r="V471" s="1"/>
      <c r="W471" s="1"/>
      <c r="X471" s="1"/>
    </row>
    <row r="472" spans="1:24">
      <c r="A472" s="1"/>
      <c r="B472" s="1"/>
      <c r="C472" s="1"/>
      <c r="D472" s="4"/>
      <c r="E472" s="4"/>
      <c r="F472" s="4"/>
      <c r="G472" s="4"/>
      <c r="H472" s="4"/>
      <c r="I472" s="4"/>
      <c r="J472" s="1"/>
      <c r="K472" s="4"/>
      <c r="L472" s="4"/>
      <c r="M472" s="4"/>
      <c r="N472" s="4"/>
      <c r="O472" s="4"/>
      <c r="P472" s="1"/>
      <c r="Q472" s="1"/>
      <c r="R472" s="1"/>
      <c r="S472" s="1"/>
      <c r="T472" s="1"/>
      <c r="U472" s="4"/>
      <c r="V472" s="1"/>
      <c r="W472" s="1"/>
      <c r="X472" s="1"/>
    </row>
    <row r="473" spans="1:24">
      <c r="A473" s="1"/>
      <c r="B473" s="1"/>
      <c r="C473" s="1"/>
      <c r="D473" s="4"/>
      <c r="E473" s="4"/>
      <c r="F473" s="4"/>
      <c r="G473" s="4"/>
      <c r="H473" s="4"/>
      <c r="I473" s="4"/>
      <c r="J473" s="1"/>
      <c r="K473" s="4"/>
      <c r="L473" s="4"/>
      <c r="M473" s="4"/>
      <c r="N473" s="4"/>
      <c r="O473" s="4"/>
      <c r="P473" s="1"/>
      <c r="Q473" s="1"/>
      <c r="R473" s="1"/>
      <c r="S473" s="1"/>
      <c r="T473" s="1"/>
      <c r="U473" s="4"/>
      <c r="V473" s="1"/>
      <c r="W473" s="1"/>
      <c r="X473" s="1"/>
    </row>
    <row r="474" spans="1:24">
      <c r="A474" s="1"/>
      <c r="B474" s="1"/>
      <c r="C474" s="1"/>
      <c r="D474" s="4"/>
      <c r="E474" s="4"/>
      <c r="F474" s="4"/>
      <c r="G474" s="4"/>
      <c r="H474" s="4"/>
      <c r="I474" s="4"/>
      <c r="J474" s="1"/>
      <c r="K474" s="4"/>
      <c r="L474" s="4"/>
      <c r="M474" s="4"/>
      <c r="N474" s="4"/>
      <c r="O474" s="4"/>
      <c r="P474" s="1"/>
      <c r="Q474" s="1"/>
      <c r="R474" s="1"/>
      <c r="S474" s="1"/>
      <c r="T474" s="1"/>
      <c r="U474" s="4"/>
      <c r="V474" s="1"/>
      <c r="W474" s="1"/>
      <c r="X474" s="1"/>
    </row>
    <row r="475" spans="1:24">
      <c r="A475" s="1"/>
      <c r="B475" s="1"/>
      <c r="C475" s="1"/>
      <c r="D475" s="4"/>
      <c r="E475" s="4"/>
      <c r="F475" s="4"/>
      <c r="G475" s="4"/>
      <c r="H475" s="4"/>
      <c r="I475" s="4"/>
      <c r="J475" s="1"/>
      <c r="K475" s="4"/>
      <c r="L475" s="4"/>
      <c r="M475" s="4"/>
      <c r="N475" s="4"/>
      <c r="O475" s="4"/>
      <c r="P475" s="1"/>
      <c r="Q475" s="1"/>
      <c r="R475" s="1"/>
      <c r="S475" s="1"/>
      <c r="T475" s="1"/>
      <c r="U475" s="4"/>
      <c r="V475" s="1"/>
      <c r="W475" s="1"/>
      <c r="X475" s="1"/>
    </row>
    <row r="476" spans="1:24">
      <c r="A476" s="1"/>
      <c r="B476" s="1"/>
      <c r="C476" s="1"/>
      <c r="D476" s="4"/>
      <c r="E476" s="4"/>
      <c r="F476" s="4"/>
      <c r="G476" s="4"/>
      <c r="H476" s="4"/>
      <c r="I476" s="4"/>
      <c r="J476" s="1"/>
      <c r="K476" s="4"/>
      <c r="L476" s="4"/>
      <c r="M476" s="4"/>
      <c r="N476" s="4"/>
      <c r="O476" s="4"/>
      <c r="P476" s="1"/>
      <c r="Q476" s="1"/>
      <c r="R476" s="1"/>
      <c r="S476" s="1"/>
      <c r="T476" s="1"/>
      <c r="U476" s="4"/>
      <c r="V476" s="1"/>
      <c r="W476" s="1"/>
      <c r="X476" s="1"/>
    </row>
    <row r="477" spans="1:24">
      <c r="A477" s="1"/>
      <c r="B477" s="1"/>
      <c r="C477" s="1"/>
      <c r="D477" s="4"/>
      <c r="E477" s="4"/>
      <c r="F477" s="4"/>
      <c r="G477" s="4"/>
      <c r="H477" s="4"/>
      <c r="I477" s="4"/>
      <c r="J477" s="1"/>
      <c r="K477" s="4"/>
      <c r="L477" s="4"/>
      <c r="M477" s="4"/>
      <c r="N477" s="4"/>
      <c r="O477" s="4"/>
      <c r="P477" s="1"/>
      <c r="Q477" s="1"/>
      <c r="R477" s="1"/>
      <c r="S477" s="1"/>
      <c r="T477" s="1"/>
      <c r="U477" s="4"/>
      <c r="V477" s="1"/>
      <c r="W477" s="1"/>
      <c r="X477" s="1"/>
    </row>
    <row r="478" spans="1:24">
      <c r="A478" s="1"/>
      <c r="B478" s="1"/>
      <c r="C478" s="1"/>
      <c r="D478" s="4"/>
      <c r="E478" s="4"/>
      <c r="F478" s="4"/>
      <c r="G478" s="4"/>
      <c r="H478" s="4"/>
      <c r="I478" s="4"/>
      <c r="J478" s="1"/>
      <c r="K478" s="4"/>
      <c r="L478" s="4"/>
      <c r="M478" s="4"/>
      <c r="N478" s="4"/>
      <c r="O478" s="4"/>
      <c r="P478" s="1"/>
      <c r="Q478" s="1"/>
      <c r="R478" s="1"/>
      <c r="S478" s="1"/>
      <c r="T478" s="1"/>
      <c r="U478" s="4"/>
      <c r="V478" s="1"/>
      <c r="W478" s="1"/>
      <c r="X478" s="1"/>
    </row>
    <row r="479" spans="1:24">
      <c r="A479" s="1"/>
      <c r="B479" s="1"/>
      <c r="C479" s="1"/>
      <c r="D479" s="4"/>
      <c r="E479" s="4"/>
      <c r="F479" s="4"/>
      <c r="G479" s="4"/>
      <c r="H479" s="4"/>
      <c r="I479" s="4"/>
      <c r="J479" s="1"/>
      <c r="K479" s="4"/>
      <c r="L479" s="4"/>
      <c r="M479" s="4"/>
      <c r="N479" s="4"/>
      <c r="O479" s="4"/>
      <c r="P479" s="1"/>
      <c r="Q479" s="1"/>
      <c r="R479" s="1"/>
      <c r="S479" s="1"/>
      <c r="T479" s="1"/>
      <c r="U479" s="4"/>
      <c r="V479" s="1"/>
      <c r="W479" s="1"/>
      <c r="X479" s="1"/>
    </row>
    <row r="480" spans="1:24">
      <c r="A480" s="1"/>
      <c r="B480" s="1"/>
      <c r="C480" s="1"/>
      <c r="D480" s="4"/>
      <c r="E480" s="4"/>
      <c r="F480" s="4"/>
      <c r="G480" s="4"/>
      <c r="H480" s="4"/>
      <c r="I480" s="4"/>
      <c r="J480" s="1"/>
      <c r="K480" s="4"/>
      <c r="L480" s="4"/>
      <c r="M480" s="4"/>
      <c r="N480" s="4"/>
      <c r="O480" s="4"/>
      <c r="P480" s="1"/>
      <c r="Q480" s="1"/>
      <c r="R480" s="1"/>
      <c r="S480" s="1"/>
      <c r="T480" s="1"/>
      <c r="U480" s="4"/>
      <c r="V480" s="1"/>
      <c r="W480" s="1"/>
      <c r="X480" s="1"/>
    </row>
    <row r="481" spans="1:24">
      <c r="A481" s="1"/>
      <c r="B481" s="1"/>
      <c r="C481" s="1"/>
      <c r="D481" s="4"/>
      <c r="E481" s="4"/>
      <c r="F481" s="4"/>
      <c r="G481" s="4"/>
      <c r="H481" s="4"/>
      <c r="I481" s="4"/>
      <c r="J481" s="1"/>
      <c r="K481" s="4"/>
      <c r="L481" s="4"/>
      <c r="M481" s="4"/>
      <c r="N481" s="4"/>
      <c r="O481" s="4"/>
      <c r="P481" s="1"/>
      <c r="Q481" s="1"/>
      <c r="R481" s="1"/>
      <c r="S481" s="1"/>
      <c r="T481" s="1"/>
      <c r="U481" s="4"/>
      <c r="V481" s="1"/>
      <c r="W481" s="1"/>
      <c r="X481" s="1"/>
    </row>
    <row r="482" spans="1:24">
      <c r="A482" s="1"/>
      <c r="B482" s="1"/>
      <c r="C482" s="1"/>
      <c r="D482" s="4"/>
      <c r="E482" s="4"/>
      <c r="F482" s="4"/>
      <c r="G482" s="4"/>
      <c r="H482" s="4"/>
      <c r="I482" s="4"/>
      <c r="J482" s="1"/>
      <c r="K482" s="4"/>
      <c r="L482" s="4"/>
      <c r="M482" s="4"/>
      <c r="N482" s="4"/>
      <c r="O482" s="4"/>
      <c r="P482" s="1"/>
      <c r="Q482" s="1"/>
      <c r="R482" s="1"/>
      <c r="S482" s="1"/>
      <c r="T482" s="1"/>
      <c r="U482" s="4"/>
      <c r="V482" s="1"/>
      <c r="W482" s="1"/>
      <c r="X482" s="1"/>
    </row>
    <row r="483" spans="1:24">
      <c r="A483" s="1"/>
      <c r="B483" s="1"/>
      <c r="C483" s="1"/>
      <c r="D483" s="4"/>
      <c r="E483" s="4"/>
      <c r="F483" s="4"/>
      <c r="G483" s="4"/>
      <c r="H483" s="4"/>
      <c r="I483" s="4"/>
      <c r="J483" s="1"/>
      <c r="K483" s="4"/>
      <c r="L483" s="4"/>
      <c r="M483" s="4"/>
      <c r="N483" s="4"/>
      <c r="O483" s="4"/>
      <c r="P483" s="1"/>
      <c r="Q483" s="1"/>
      <c r="R483" s="1"/>
      <c r="S483" s="1"/>
      <c r="T483" s="1"/>
      <c r="U483" s="4"/>
      <c r="V483" s="1"/>
      <c r="W483" s="1"/>
      <c r="X483" s="1"/>
    </row>
    <row r="484" spans="1:24">
      <c r="A484" s="1"/>
      <c r="B484" s="1"/>
      <c r="C484" s="1"/>
      <c r="D484" s="4"/>
      <c r="E484" s="4"/>
      <c r="F484" s="4"/>
      <c r="G484" s="4"/>
      <c r="H484" s="4"/>
      <c r="I484" s="4"/>
      <c r="J484" s="1"/>
      <c r="K484" s="4"/>
      <c r="L484" s="4"/>
      <c r="M484" s="4"/>
      <c r="N484" s="4"/>
      <c r="O484" s="4"/>
      <c r="P484" s="1"/>
      <c r="Q484" s="1"/>
      <c r="R484" s="1"/>
      <c r="S484" s="1"/>
      <c r="T484" s="1"/>
      <c r="U484" s="4"/>
      <c r="V484" s="1"/>
      <c r="W484" s="1"/>
      <c r="X484" s="1"/>
    </row>
    <row r="485" spans="1:24">
      <c r="A485" s="1"/>
      <c r="B485" s="1"/>
      <c r="C485" s="1"/>
      <c r="D485" s="4"/>
      <c r="E485" s="4"/>
      <c r="F485" s="4"/>
      <c r="G485" s="4"/>
      <c r="H485" s="4"/>
      <c r="I485" s="4"/>
      <c r="J485" s="1"/>
      <c r="K485" s="4"/>
      <c r="L485" s="4"/>
      <c r="M485" s="4"/>
      <c r="N485" s="4"/>
      <c r="O485" s="4"/>
      <c r="P485" s="1"/>
      <c r="Q485" s="1"/>
      <c r="R485" s="1"/>
      <c r="S485" s="1"/>
      <c r="T485" s="1"/>
      <c r="U485" s="4"/>
      <c r="V485" s="1"/>
      <c r="W485" s="1"/>
      <c r="X485" s="1"/>
    </row>
    <row r="486" spans="1:24">
      <c r="A486" s="1"/>
      <c r="B486" s="1"/>
      <c r="C486" s="1"/>
      <c r="D486" s="4"/>
      <c r="E486" s="4"/>
      <c r="F486" s="4"/>
      <c r="G486" s="4"/>
      <c r="H486" s="4"/>
      <c r="I486" s="4"/>
      <c r="J486" s="1"/>
      <c r="K486" s="4"/>
      <c r="L486" s="4"/>
      <c r="M486" s="4"/>
      <c r="N486" s="4"/>
      <c r="O486" s="4"/>
      <c r="P486" s="1"/>
      <c r="Q486" s="1"/>
      <c r="R486" s="1"/>
      <c r="S486" s="1"/>
      <c r="T486" s="1"/>
      <c r="U486" s="4"/>
      <c r="V486" s="1"/>
      <c r="W486" s="1"/>
      <c r="X486" s="1"/>
    </row>
    <row r="487" spans="1:24">
      <c r="A487" s="1"/>
      <c r="B487" s="1"/>
      <c r="C487" s="1"/>
      <c r="D487" s="4"/>
      <c r="E487" s="4"/>
      <c r="F487" s="4"/>
      <c r="G487" s="4"/>
      <c r="H487" s="4"/>
      <c r="I487" s="4"/>
      <c r="J487" s="1"/>
      <c r="K487" s="4"/>
      <c r="L487" s="4"/>
      <c r="M487" s="4"/>
      <c r="N487" s="4"/>
      <c r="O487" s="4"/>
      <c r="P487" s="1"/>
      <c r="Q487" s="1"/>
      <c r="R487" s="1"/>
      <c r="S487" s="1"/>
      <c r="T487" s="1"/>
      <c r="U487" s="4"/>
      <c r="V487" s="1"/>
      <c r="W487" s="1"/>
      <c r="X487" s="1"/>
    </row>
    <row r="488" spans="1:24">
      <c r="A488" s="1"/>
      <c r="B488" s="1"/>
      <c r="C488" s="1"/>
      <c r="D488" s="4"/>
      <c r="E488" s="4"/>
      <c r="F488" s="4"/>
      <c r="G488" s="4"/>
      <c r="H488" s="4"/>
      <c r="I488" s="4"/>
      <c r="J488" s="1"/>
      <c r="K488" s="4"/>
      <c r="L488" s="4"/>
      <c r="M488" s="4"/>
      <c r="N488" s="4"/>
      <c r="O488" s="4"/>
      <c r="P488" s="1"/>
      <c r="Q488" s="1"/>
      <c r="R488" s="1"/>
      <c r="S488" s="1"/>
      <c r="T488" s="1"/>
      <c r="U488" s="4"/>
      <c r="V488" s="1"/>
      <c r="W488" s="1"/>
      <c r="X488" s="1"/>
    </row>
    <row r="489" spans="1:24">
      <c r="A489" s="1"/>
      <c r="B489" s="1"/>
      <c r="C489" s="1"/>
      <c r="D489" s="4"/>
      <c r="E489" s="4"/>
      <c r="F489" s="4"/>
      <c r="G489" s="4"/>
      <c r="H489" s="4"/>
      <c r="I489" s="4"/>
      <c r="J489" s="1"/>
      <c r="K489" s="4"/>
      <c r="L489" s="4"/>
      <c r="M489" s="4"/>
      <c r="N489" s="4"/>
      <c r="O489" s="4"/>
      <c r="P489" s="1"/>
      <c r="Q489" s="1"/>
      <c r="R489" s="1"/>
      <c r="S489" s="1"/>
      <c r="T489" s="1"/>
      <c r="U489" s="4"/>
      <c r="V489" s="1"/>
      <c r="W489" s="1"/>
      <c r="X489" s="1"/>
    </row>
    <row r="490" spans="1:24">
      <c r="A490" s="1"/>
      <c r="B490" s="1"/>
      <c r="C490" s="1"/>
      <c r="D490" s="4"/>
      <c r="E490" s="4"/>
      <c r="F490" s="4"/>
      <c r="G490" s="4"/>
      <c r="H490" s="4"/>
      <c r="I490" s="4"/>
      <c r="J490" s="1"/>
      <c r="K490" s="4"/>
      <c r="L490" s="4"/>
      <c r="M490" s="4"/>
      <c r="N490" s="4"/>
      <c r="O490" s="4"/>
      <c r="P490" s="1"/>
      <c r="Q490" s="1"/>
      <c r="R490" s="1"/>
      <c r="S490" s="1"/>
      <c r="T490" s="1"/>
      <c r="U490" s="4"/>
      <c r="V490" s="1"/>
      <c r="W490" s="1"/>
      <c r="X490" s="1"/>
    </row>
    <row r="491" spans="1:24">
      <c r="A491" s="1"/>
      <c r="B491" s="1"/>
      <c r="C491" s="1"/>
      <c r="D491" s="4"/>
      <c r="E491" s="4"/>
      <c r="F491" s="4"/>
      <c r="G491" s="4"/>
      <c r="H491" s="4"/>
      <c r="I491" s="4"/>
      <c r="J491" s="1"/>
      <c r="K491" s="4"/>
      <c r="L491" s="4"/>
      <c r="M491" s="4"/>
      <c r="N491" s="4"/>
      <c r="O491" s="4"/>
      <c r="P491" s="1"/>
      <c r="Q491" s="1"/>
      <c r="R491" s="1"/>
      <c r="S491" s="1"/>
      <c r="T491" s="1"/>
      <c r="U491" s="4"/>
      <c r="V491" s="1"/>
      <c r="W491" s="1"/>
      <c r="X491" s="1"/>
    </row>
    <row r="492" spans="1:24">
      <c r="A492" s="1"/>
      <c r="B492" s="1"/>
      <c r="C492" s="1"/>
      <c r="D492" s="4"/>
      <c r="E492" s="4"/>
      <c r="F492" s="4"/>
      <c r="G492" s="4"/>
      <c r="H492" s="4"/>
      <c r="I492" s="4"/>
      <c r="J492" s="1"/>
      <c r="K492" s="4"/>
      <c r="L492" s="4"/>
      <c r="M492" s="4"/>
      <c r="N492" s="4"/>
      <c r="O492" s="4"/>
      <c r="P492" s="1"/>
      <c r="Q492" s="1"/>
      <c r="R492" s="1"/>
      <c r="S492" s="1"/>
      <c r="T492" s="1"/>
      <c r="U492" s="4"/>
      <c r="V492" s="1"/>
      <c r="W492" s="1"/>
      <c r="X492" s="1"/>
    </row>
    <row r="493" spans="1:24">
      <c r="A493" s="1"/>
      <c r="B493" s="1"/>
      <c r="C493" s="1"/>
      <c r="D493" s="4"/>
      <c r="E493" s="4"/>
      <c r="F493" s="4"/>
      <c r="G493" s="4"/>
      <c r="H493" s="4"/>
      <c r="I493" s="4"/>
      <c r="J493" s="1"/>
      <c r="K493" s="4"/>
      <c r="L493" s="4"/>
      <c r="M493" s="4"/>
      <c r="N493" s="4"/>
      <c r="O493" s="4"/>
      <c r="P493" s="1"/>
      <c r="Q493" s="1"/>
      <c r="R493" s="1"/>
      <c r="S493" s="1"/>
      <c r="T493" s="1"/>
      <c r="U493" s="4"/>
      <c r="V493" s="1"/>
      <c r="W493" s="1"/>
      <c r="X493" s="1"/>
    </row>
    <row r="494" spans="1:24">
      <c r="A494" s="1"/>
      <c r="B494" s="1"/>
      <c r="C494" s="1"/>
      <c r="D494" s="4"/>
      <c r="E494" s="4"/>
      <c r="F494" s="4"/>
      <c r="G494" s="4"/>
      <c r="H494" s="4"/>
      <c r="I494" s="4"/>
      <c r="J494" s="1"/>
      <c r="K494" s="4"/>
      <c r="L494" s="4"/>
      <c r="M494" s="4"/>
      <c r="N494" s="4"/>
      <c r="O494" s="4"/>
      <c r="P494" s="1"/>
      <c r="Q494" s="1"/>
      <c r="R494" s="1"/>
      <c r="S494" s="1"/>
      <c r="T494" s="1"/>
      <c r="U494" s="4"/>
      <c r="V494" s="1"/>
      <c r="W494" s="1"/>
      <c r="X494" s="1"/>
    </row>
    <row r="495" spans="1:24">
      <c r="A495" s="1"/>
      <c r="B495" s="1"/>
      <c r="C495" s="1"/>
      <c r="D495" s="4"/>
      <c r="E495" s="4"/>
      <c r="F495" s="4"/>
      <c r="G495" s="4"/>
      <c r="H495" s="4"/>
      <c r="I495" s="4"/>
      <c r="J495" s="1"/>
      <c r="K495" s="4"/>
      <c r="L495" s="4"/>
      <c r="M495" s="4"/>
      <c r="N495" s="4"/>
      <c r="O495" s="4"/>
      <c r="P495" s="1"/>
      <c r="Q495" s="1"/>
      <c r="R495" s="1"/>
      <c r="S495" s="1"/>
      <c r="T495" s="1"/>
      <c r="U495" s="4"/>
      <c r="V495" s="1"/>
      <c r="W495" s="1"/>
      <c r="X495" s="1"/>
    </row>
    <row r="496" spans="1:24">
      <c r="A496" s="1"/>
      <c r="B496" s="1"/>
      <c r="C496" s="1"/>
      <c r="D496" s="4"/>
      <c r="E496" s="4"/>
      <c r="F496" s="4"/>
      <c r="G496" s="4"/>
      <c r="H496" s="4"/>
      <c r="I496" s="4"/>
      <c r="J496" s="1"/>
      <c r="K496" s="4"/>
      <c r="L496" s="4"/>
      <c r="M496" s="4"/>
      <c r="N496" s="4"/>
      <c r="O496" s="4"/>
      <c r="P496" s="1"/>
      <c r="Q496" s="1"/>
      <c r="R496" s="1"/>
      <c r="S496" s="1"/>
      <c r="T496" s="1"/>
      <c r="U496" s="4"/>
      <c r="V496" s="1"/>
      <c r="W496" s="1"/>
      <c r="X496" s="1"/>
    </row>
    <row r="497" spans="1:24">
      <c r="A497" s="1"/>
      <c r="B497" s="1"/>
      <c r="C497" s="1"/>
      <c r="D497" s="4"/>
      <c r="E497" s="4"/>
      <c r="F497" s="4"/>
      <c r="G497" s="4"/>
      <c r="H497" s="4"/>
      <c r="I497" s="4"/>
      <c r="J497" s="1"/>
      <c r="K497" s="4"/>
      <c r="L497" s="4"/>
      <c r="M497" s="4"/>
      <c r="N497" s="4"/>
      <c r="O497" s="4"/>
      <c r="P497" s="1"/>
      <c r="Q497" s="1"/>
      <c r="R497" s="1"/>
      <c r="S497" s="1"/>
      <c r="T497" s="1"/>
      <c r="U497" s="4"/>
      <c r="V497" s="1"/>
      <c r="W497" s="1"/>
      <c r="X497" s="1"/>
    </row>
    <row r="498" spans="1:24">
      <c r="A498" s="1"/>
      <c r="B498" s="1"/>
      <c r="C498" s="1"/>
      <c r="D498" s="4"/>
      <c r="E498" s="4"/>
      <c r="F498" s="4"/>
      <c r="G498" s="4"/>
      <c r="H498" s="4"/>
      <c r="I498" s="4"/>
      <c r="J498" s="1"/>
      <c r="K498" s="4"/>
      <c r="L498" s="4"/>
      <c r="M498" s="4"/>
      <c r="N498" s="4"/>
      <c r="O498" s="4"/>
      <c r="P498" s="1"/>
      <c r="Q498" s="1"/>
      <c r="R498" s="1"/>
      <c r="S498" s="1"/>
      <c r="T498" s="1"/>
      <c r="U498" s="4"/>
      <c r="V498" s="1"/>
      <c r="W498" s="1"/>
      <c r="X498" s="1"/>
    </row>
    <row r="499" spans="1:24">
      <c r="A499" s="1"/>
      <c r="B499" s="1"/>
      <c r="C499" s="1"/>
      <c r="D499" s="4"/>
      <c r="E499" s="4"/>
      <c r="F499" s="4"/>
      <c r="G499" s="4"/>
      <c r="H499" s="4"/>
      <c r="I499" s="4"/>
      <c r="J499" s="1"/>
      <c r="K499" s="4"/>
      <c r="L499" s="4"/>
      <c r="M499" s="4"/>
      <c r="N499" s="4"/>
      <c r="O499" s="4"/>
      <c r="P499" s="1"/>
      <c r="Q499" s="1"/>
      <c r="R499" s="1"/>
      <c r="S499" s="1"/>
      <c r="T499" s="1"/>
      <c r="U499" s="4"/>
      <c r="V499" s="1"/>
      <c r="W499" s="1"/>
      <c r="X499" s="1"/>
    </row>
    <row r="500" spans="1:24">
      <c r="A500" s="1"/>
      <c r="B500" s="1"/>
      <c r="C500" s="1"/>
      <c r="D500" s="4"/>
      <c r="E500" s="4"/>
      <c r="F500" s="4"/>
      <c r="G500" s="4"/>
      <c r="H500" s="4"/>
      <c r="I500" s="4"/>
      <c r="J500" s="1"/>
      <c r="K500" s="4"/>
      <c r="L500" s="4"/>
      <c r="M500" s="4"/>
      <c r="N500" s="4"/>
      <c r="O500" s="4"/>
      <c r="P500" s="1"/>
      <c r="Q500" s="1"/>
      <c r="R500" s="1"/>
      <c r="S500" s="1"/>
      <c r="T500" s="1"/>
      <c r="U500" s="4"/>
      <c r="V500" s="1"/>
      <c r="W500" s="1"/>
      <c r="X500" s="1"/>
    </row>
    <row r="501" spans="1:24">
      <c r="A501" s="1"/>
      <c r="B501" s="1"/>
      <c r="C501" s="1"/>
      <c r="D501" s="4"/>
      <c r="E501" s="4"/>
      <c r="F501" s="4"/>
      <c r="G501" s="4"/>
      <c r="H501" s="4"/>
      <c r="I501" s="4"/>
      <c r="J501" s="1"/>
      <c r="K501" s="4"/>
      <c r="L501" s="4"/>
      <c r="M501" s="4"/>
      <c r="N501" s="4"/>
      <c r="O501" s="4"/>
      <c r="P501" s="1"/>
      <c r="Q501" s="1"/>
      <c r="R501" s="1"/>
      <c r="S501" s="1"/>
      <c r="T501" s="1"/>
      <c r="U501" s="4"/>
      <c r="V501" s="1"/>
      <c r="W501" s="1"/>
      <c r="X501" s="1"/>
    </row>
    <row r="502" spans="1:24">
      <c r="A502" s="1"/>
      <c r="B502" s="1"/>
      <c r="C502" s="1"/>
      <c r="D502" s="4"/>
      <c r="E502" s="4"/>
      <c r="F502" s="4"/>
      <c r="G502" s="4"/>
      <c r="H502" s="4"/>
      <c r="I502" s="4"/>
      <c r="J502" s="1"/>
      <c r="K502" s="4"/>
      <c r="L502" s="4"/>
      <c r="M502" s="4"/>
      <c r="N502" s="4"/>
      <c r="O502" s="4"/>
      <c r="P502" s="1"/>
      <c r="Q502" s="1"/>
      <c r="R502" s="1"/>
      <c r="S502" s="1"/>
      <c r="T502" s="1"/>
      <c r="U502" s="4"/>
      <c r="V502" s="1"/>
      <c r="W502" s="1"/>
      <c r="X502" s="1"/>
    </row>
    <row r="503" spans="1:24">
      <c r="A503" s="1"/>
      <c r="B503" s="1"/>
      <c r="C503" s="1"/>
      <c r="D503" s="4"/>
      <c r="E503" s="4"/>
      <c r="F503" s="4"/>
      <c r="G503" s="4"/>
      <c r="H503" s="4"/>
      <c r="I503" s="4"/>
      <c r="J503" s="1"/>
      <c r="K503" s="4"/>
      <c r="L503" s="4"/>
      <c r="M503" s="4"/>
      <c r="N503" s="4"/>
      <c r="O503" s="4"/>
      <c r="P503" s="1"/>
      <c r="Q503" s="1"/>
      <c r="R503" s="1"/>
      <c r="S503" s="1"/>
      <c r="T503" s="1"/>
      <c r="U503" s="4"/>
      <c r="V503" s="1"/>
      <c r="W503" s="1"/>
      <c r="X503" s="1"/>
    </row>
    <row r="504" spans="1:24">
      <c r="A504" s="1"/>
      <c r="B504" s="1"/>
      <c r="C504" s="1"/>
      <c r="D504" s="4"/>
      <c r="E504" s="4"/>
      <c r="F504" s="4"/>
      <c r="G504" s="4"/>
      <c r="H504" s="4"/>
      <c r="I504" s="4"/>
      <c r="J504" s="1"/>
      <c r="K504" s="4"/>
      <c r="L504" s="4"/>
      <c r="M504" s="4"/>
      <c r="N504" s="4"/>
      <c r="O504" s="4"/>
      <c r="P504" s="1"/>
      <c r="Q504" s="1"/>
      <c r="R504" s="1"/>
      <c r="S504" s="1"/>
      <c r="T504" s="1"/>
      <c r="U504" s="4"/>
      <c r="V504" s="1"/>
      <c r="W504" s="1"/>
      <c r="X504" s="1"/>
    </row>
    <row r="505" spans="1:24">
      <c r="A505" s="1"/>
      <c r="B505" s="1"/>
      <c r="C505" s="1"/>
      <c r="D505" s="4"/>
      <c r="E505" s="4"/>
      <c r="F505" s="4"/>
      <c r="G505" s="4"/>
      <c r="H505" s="4"/>
      <c r="I505" s="4"/>
      <c r="J505" s="1"/>
      <c r="K505" s="4"/>
      <c r="L505" s="4"/>
      <c r="M505" s="4"/>
      <c r="N505" s="4"/>
      <c r="O505" s="4"/>
      <c r="P505" s="1"/>
      <c r="Q505" s="1"/>
      <c r="R505" s="1"/>
      <c r="S505" s="1"/>
      <c r="T505" s="1"/>
      <c r="U505" s="4"/>
      <c r="V505" s="1"/>
      <c r="W505" s="1"/>
      <c r="X505" s="1"/>
    </row>
    <row r="506" spans="1:24">
      <c r="A506" s="1"/>
      <c r="B506" s="1"/>
      <c r="C506" s="1"/>
      <c r="D506" s="4"/>
      <c r="E506" s="4"/>
      <c r="F506" s="4"/>
      <c r="G506" s="4"/>
      <c r="H506" s="4"/>
      <c r="I506" s="4"/>
      <c r="J506" s="1"/>
      <c r="K506" s="4"/>
      <c r="L506" s="4"/>
      <c r="M506" s="4"/>
      <c r="N506" s="4"/>
      <c r="O506" s="4"/>
      <c r="P506" s="1"/>
      <c r="Q506" s="1"/>
      <c r="R506" s="1"/>
      <c r="S506" s="1"/>
      <c r="T506" s="1"/>
      <c r="U506" s="4"/>
      <c r="V506" s="1"/>
      <c r="W506" s="1"/>
      <c r="X506" s="1"/>
    </row>
    <row r="507" spans="1:24">
      <c r="A507" s="1"/>
      <c r="B507" s="1"/>
      <c r="C507" s="1"/>
      <c r="D507" s="4"/>
      <c r="E507" s="4"/>
      <c r="F507" s="4"/>
      <c r="G507" s="4"/>
      <c r="H507" s="4"/>
      <c r="I507" s="4"/>
      <c r="J507" s="1"/>
      <c r="K507" s="4"/>
      <c r="L507" s="4"/>
      <c r="M507" s="4"/>
      <c r="N507" s="4"/>
      <c r="O507" s="4"/>
      <c r="P507" s="1"/>
      <c r="Q507" s="1"/>
      <c r="R507" s="1"/>
      <c r="S507" s="1"/>
      <c r="T507" s="1"/>
      <c r="U507" s="4"/>
      <c r="V507" s="1"/>
      <c r="W507" s="1"/>
      <c r="X507" s="1"/>
    </row>
    <row r="508" spans="1:24">
      <c r="A508" s="1"/>
      <c r="B508" s="1"/>
      <c r="C508" s="1"/>
      <c r="D508" s="4"/>
      <c r="E508" s="4"/>
      <c r="F508" s="4"/>
      <c r="G508" s="4"/>
      <c r="H508" s="4"/>
      <c r="I508" s="4"/>
      <c r="J508" s="1"/>
      <c r="K508" s="4"/>
      <c r="L508" s="4"/>
      <c r="M508" s="4"/>
      <c r="N508" s="4"/>
      <c r="O508" s="4"/>
      <c r="P508" s="1"/>
      <c r="Q508" s="1"/>
      <c r="R508" s="1"/>
      <c r="S508" s="1"/>
      <c r="T508" s="1"/>
      <c r="U508" s="4"/>
      <c r="V508" s="1"/>
      <c r="W508" s="1"/>
      <c r="X508" s="1"/>
    </row>
    <row r="509" spans="1:24">
      <c r="A509" s="1"/>
      <c r="B509" s="1"/>
      <c r="C509" s="1"/>
      <c r="D509" s="4"/>
      <c r="E509" s="4"/>
      <c r="F509" s="4"/>
      <c r="G509" s="4"/>
      <c r="H509" s="4"/>
      <c r="I509" s="4"/>
      <c r="J509" s="1"/>
      <c r="K509" s="4"/>
      <c r="L509" s="4"/>
      <c r="M509" s="4"/>
      <c r="N509" s="4"/>
      <c r="O509" s="4"/>
      <c r="P509" s="1"/>
      <c r="Q509" s="1"/>
      <c r="R509" s="1"/>
      <c r="S509" s="1"/>
      <c r="T509" s="1"/>
      <c r="U509" s="4"/>
      <c r="V509" s="1"/>
      <c r="W509" s="1"/>
      <c r="X509" s="1"/>
    </row>
    <row r="510" spans="1:24">
      <c r="A510" s="1"/>
      <c r="B510" s="1"/>
      <c r="C510" s="1"/>
      <c r="D510" s="4"/>
      <c r="E510" s="4"/>
      <c r="F510" s="4"/>
      <c r="G510" s="4"/>
      <c r="H510" s="4"/>
      <c r="I510" s="4"/>
      <c r="J510" s="1"/>
      <c r="K510" s="4"/>
      <c r="L510" s="4"/>
      <c r="M510" s="4"/>
      <c r="N510" s="4"/>
      <c r="O510" s="4"/>
      <c r="P510" s="1"/>
      <c r="Q510" s="1"/>
      <c r="R510" s="1"/>
      <c r="S510" s="1"/>
      <c r="T510" s="1"/>
      <c r="U510" s="4"/>
      <c r="V510" s="1"/>
      <c r="W510" s="1"/>
      <c r="X510" s="1"/>
    </row>
    <row r="511" spans="1:24">
      <c r="A511" s="1"/>
      <c r="B511" s="1"/>
      <c r="C511" s="1"/>
      <c r="D511" s="4"/>
      <c r="E511" s="4"/>
      <c r="F511" s="4"/>
      <c r="G511" s="4"/>
      <c r="H511" s="4"/>
      <c r="I511" s="4"/>
      <c r="J511" s="1"/>
      <c r="K511" s="4"/>
      <c r="L511" s="4"/>
      <c r="M511" s="4"/>
      <c r="N511" s="4"/>
      <c r="O511" s="4"/>
      <c r="P511" s="1"/>
      <c r="Q511" s="1"/>
      <c r="R511" s="1"/>
      <c r="S511" s="1"/>
      <c r="T511" s="1"/>
      <c r="U511" s="4"/>
      <c r="V511" s="1"/>
      <c r="W511" s="1"/>
      <c r="X511" s="1"/>
    </row>
    <row r="512" spans="1:24">
      <c r="A512" s="1"/>
      <c r="B512" s="1"/>
      <c r="C512" s="1"/>
      <c r="D512" s="4"/>
      <c r="E512" s="4"/>
      <c r="F512" s="4"/>
      <c r="G512" s="4"/>
      <c r="H512" s="4"/>
      <c r="I512" s="4"/>
      <c r="J512" s="1"/>
      <c r="K512" s="4"/>
      <c r="L512" s="4"/>
      <c r="M512" s="4"/>
      <c r="N512" s="4"/>
      <c r="O512" s="4"/>
      <c r="P512" s="1"/>
      <c r="Q512" s="1"/>
      <c r="R512" s="1"/>
      <c r="S512" s="1"/>
      <c r="T512" s="1"/>
      <c r="U512" s="4"/>
      <c r="V512" s="1"/>
      <c r="W512" s="1"/>
      <c r="X512" s="1"/>
    </row>
    <row r="513" spans="1:24">
      <c r="A513" s="1"/>
      <c r="B513" s="1"/>
      <c r="C513" s="1"/>
      <c r="D513" s="4"/>
      <c r="E513" s="4"/>
      <c r="F513" s="4"/>
      <c r="G513" s="4"/>
      <c r="H513" s="4"/>
      <c r="I513" s="4"/>
      <c r="J513" s="1"/>
      <c r="K513" s="4"/>
      <c r="L513" s="4"/>
      <c r="M513" s="4"/>
      <c r="N513" s="4"/>
      <c r="O513" s="4"/>
      <c r="P513" s="1"/>
      <c r="Q513" s="1"/>
      <c r="R513" s="1"/>
      <c r="S513" s="1"/>
      <c r="T513" s="1"/>
      <c r="U513" s="4"/>
      <c r="V513" s="1"/>
      <c r="W513" s="1"/>
      <c r="X513" s="1"/>
    </row>
    <row r="514" spans="1:24">
      <c r="A514" s="1"/>
      <c r="B514" s="1"/>
      <c r="C514" s="1"/>
      <c r="D514" s="4"/>
      <c r="E514" s="4"/>
      <c r="F514" s="4"/>
      <c r="G514" s="4"/>
      <c r="H514" s="4"/>
      <c r="I514" s="4"/>
      <c r="J514" s="1"/>
      <c r="K514" s="4"/>
      <c r="L514" s="4"/>
      <c r="M514" s="4"/>
      <c r="N514" s="4"/>
      <c r="O514" s="4"/>
      <c r="P514" s="1"/>
      <c r="Q514" s="1"/>
      <c r="R514" s="1"/>
      <c r="S514" s="1"/>
      <c r="T514" s="1"/>
      <c r="U514" s="4"/>
      <c r="V514" s="1"/>
      <c r="W514" s="1"/>
      <c r="X514" s="1"/>
    </row>
    <row r="515" spans="1:24">
      <c r="A515" s="1"/>
      <c r="B515" s="1"/>
      <c r="C515" s="1"/>
      <c r="D515" s="4"/>
      <c r="E515" s="4"/>
      <c r="F515" s="4"/>
      <c r="G515" s="4"/>
      <c r="H515" s="4"/>
      <c r="I515" s="4"/>
      <c r="J515" s="1"/>
      <c r="K515" s="4"/>
      <c r="L515" s="4"/>
      <c r="M515" s="4"/>
      <c r="N515" s="4"/>
      <c r="O515" s="4"/>
      <c r="P515" s="1"/>
      <c r="Q515" s="1"/>
      <c r="R515" s="1"/>
      <c r="S515" s="1"/>
      <c r="T515" s="1"/>
      <c r="U515" s="4"/>
      <c r="V515" s="1"/>
      <c r="W515" s="1"/>
      <c r="X515" s="1"/>
    </row>
    <row r="516" spans="1:24">
      <c r="A516" s="1"/>
      <c r="B516" s="1"/>
      <c r="C516" s="1"/>
      <c r="D516" s="4"/>
      <c r="E516" s="4"/>
      <c r="F516" s="4"/>
      <c r="G516" s="4"/>
      <c r="H516" s="4"/>
      <c r="I516" s="4"/>
      <c r="J516" s="1"/>
      <c r="K516" s="4"/>
      <c r="L516" s="4"/>
      <c r="M516" s="4"/>
      <c r="N516" s="4"/>
      <c r="O516" s="4"/>
      <c r="P516" s="1"/>
      <c r="Q516" s="1"/>
      <c r="R516" s="1"/>
      <c r="S516" s="1"/>
      <c r="T516" s="1"/>
      <c r="U516" s="4"/>
      <c r="V516" s="1"/>
      <c r="W516" s="1"/>
      <c r="X516" s="1"/>
    </row>
    <row r="517" spans="1:24">
      <c r="A517" s="1"/>
      <c r="B517" s="1"/>
      <c r="C517" s="1"/>
      <c r="D517" s="4"/>
      <c r="E517" s="4"/>
      <c r="F517" s="4"/>
      <c r="G517" s="4"/>
      <c r="H517" s="4"/>
      <c r="I517" s="4"/>
      <c r="J517" s="1"/>
      <c r="K517" s="4"/>
      <c r="L517" s="4"/>
      <c r="M517" s="4"/>
      <c r="N517" s="4"/>
      <c r="O517" s="4"/>
      <c r="P517" s="1"/>
      <c r="Q517" s="1"/>
      <c r="R517" s="1"/>
      <c r="S517" s="1"/>
      <c r="T517" s="1"/>
      <c r="U517" s="4"/>
      <c r="V517" s="1"/>
      <c r="W517" s="1"/>
      <c r="X517" s="1"/>
    </row>
    <row r="518" spans="1:24">
      <c r="A518" s="1"/>
      <c r="B518" s="1"/>
      <c r="C518" s="1"/>
      <c r="D518" s="4"/>
      <c r="E518" s="4"/>
      <c r="F518" s="4"/>
      <c r="G518" s="4"/>
      <c r="H518" s="4"/>
      <c r="I518" s="4"/>
      <c r="J518" s="1"/>
      <c r="K518" s="4"/>
      <c r="L518" s="4"/>
      <c r="M518" s="4"/>
      <c r="N518" s="4"/>
      <c r="O518" s="4"/>
      <c r="P518" s="1"/>
      <c r="Q518" s="1"/>
      <c r="R518" s="1"/>
      <c r="S518" s="1"/>
      <c r="T518" s="1"/>
      <c r="U518" s="4"/>
      <c r="V518" s="1"/>
      <c r="W518" s="1"/>
      <c r="X518" s="1"/>
    </row>
    <row r="519" spans="1:24">
      <c r="A519" s="1"/>
      <c r="B519" s="1"/>
      <c r="C519" s="1"/>
      <c r="D519" s="4"/>
      <c r="E519" s="4"/>
      <c r="F519" s="4"/>
      <c r="G519" s="4"/>
      <c r="H519" s="4"/>
      <c r="I519" s="4"/>
      <c r="J519" s="1"/>
      <c r="K519" s="4"/>
      <c r="L519" s="4"/>
      <c r="M519" s="4"/>
      <c r="N519" s="4"/>
      <c r="O519" s="4"/>
      <c r="P519" s="1"/>
      <c r="Q519" s="1"/>
      <c r="R519" s="1"/>
      <c r="S519" s="1"/>
      <c r="T519" s="1"/>
      <c r="U519" s="4"/>
      <c r="V519" s="1"/>
      <c r="W519" s="1"/>
      <c r="X519" s="1"/>
    </row>
    <row r="520" spans="1:24">
      <c r="A520" s="1"/>
      <c r="B520" s="1"/>
      <c r="C520" s="1"/>
      <c r="D520" s="4"/>
      <c r="E520" s="4"/>
      <c r="F520" s="4"/>
      <c r="G520" s="4"/>
      <c r="H520" s="4"/>
      <c r="I520" s="4"/>
      <c r="J520" s="1"/>
      <c r="K520" s="4"/>
      <c r="L520" s="4"/>
      <c r="M520" s="4"/>
      <c r="N520" s="4"/>
      <c r="O520" s="4"/>
      <c r="P520" s="1"/>
      <c r="Q520" s="1"/>
      <c r="R520" s="1"/>
      <c r="S520" s="1"/>
      <c r="T520" s="1"/>
      <c r="U520" s="4"/>
      <c r="V520" s="1"/>
      <c r="W520" s="1"/>
      <c r="X520" s="1"/>
    </row>
    <row r="521" spans="1:24">
      <c r="A521" s="1"/>
      <c r="B521" s="1"/>
      <c r="C521" s="1"/>
      <c r="D521" s="4"/>
      <c r="E521" s="4"/>
      <c r="F521" s="4"/>
      <c r="G521" s="4"/>
      <c r="H521" s="4"/>
      <c r="I521" s="4"/>
      <c r="J521" s="1"/>
      <c r="K521" s="4"/>
      <c r="L521" s="4"/>
      <c r="M521" s="4"/>
      <c r="N521" s="4"/>
      <c r="O521" s="4"/>
      <c r="P521" s="1"/>
      <c r="Q521" s="1"/>
      <c r="R521" s="1"/>
      <c r="S521" s="1"/>
      <c r="T521" s="1"/>
      <c r="U521" s="4"/>
      <c r="V521" s="1"/>
      <c r="W521" s="1"/>
      <c r="X521" s="1"/>
    </row>
    <row r="522" spans="1:24">
      <c r="A522" s="1"/>
      <c r="B522" s="1"/>
      <c r="C522" s="1"/>
      <c r="D522" s="4"/>
      <c r="E522" s="4"/>
      <c r="F522" s="4"/>
      <c r="G522" s="4"/>
      <c r="H522" s="4"/>
      <c r="I522" s="4"/>
      <c r="J522" s="1"/>
      <c r="K522" s="4"/>
      <c r="L522" s="4"/>
      <c r="M522" s="4"/>
      <c r="N522" s="4"/>
      <c r="O522" s="4"/>
      <c r="P522" s="1"/>
      <c r="Q522" s="1"/>
      <c r="R522" s="1"/>
      <c r="S522" s="1"/>
      <c r="T522" s="1"/>
      <c r="U522" s="4"/>
      <c r="V522" s="1"/>
      <c r="W522" s="1"/>
      <c r="X522" s="1"/>
    </row>
    <row r="523" spans="1:24">
      <c r="A523" s="1"/>
      <c r="B523" s="1"/>
      <c r="C523" s="1"/>
      <c r="D523" s="4"/>
      <c r="E523" s="4"/>
      <c r="F523" s="4"/>
      <c r="G523" s="4"/>
      <c r="H523" s="4"/>
      <c r="I523" s="4"/>
      <c r="J523" s="1"/>
      <c r="K523" s="4"/>
      <c r="L523" s="4"/>
      <c r="M523" s="4"/>
      <c r="N523" s="4"/>
      <c r="O523" s="4"/>
      <c r="P523" s="1"/>
      <c r="Q523" s="1"/>
      <c r="R523" s="1"/>
      <c r="S523" s="1"/>
      <c r="T523" s="1"/>
      <c r="U523" s="4"/>
      <c r="V523" s="1"/>
      <c r="W523" s="1"/>
      <c r="X523" s="1"/>
    </row>
    <row r="524" spans="1:24">
      <c r="A524" s="1"/>
      <c r="B524" s="1"/>
      <c r="C524" s="1"/>
      <c r="D524" s="4"/>
      <c r="E524" s="4"/>
      <c r="F524" s="4"/>
      <c r="G524" s="4"/>
      <c r="H524" s="4"/>
      <c r="I524" s="4"/>
      <c r="J524" s="1"/>
      <c r="K524" s="4"/>
      <c r="L524" s="4"/>
      <c r="M524" s="4"/>
      <c r="N524" s="4"/>
      <c r="O524" s="4"/>
      <c r="P524" s="1"/>
      <c r="Q524" s="1"/>
      <c r="R524" s="1"/>
      <c r="S524" s="1"/>
      <c r="T524" s="1"/>
      <c r="U524" s="4"/>
      <c r="V524" s="1"/>
      <c r="W524" s="1"/>
      <c r="X524" s="1"/>
    </row>
    <row r="525" spans="1:24">
      <c r="A525" s="1"/>
      <c r="B525" s="1"/>
      <c r="C525" s="1"/>
      <c r="D525" s="4"/>
      <c r="E525" s="4"/>
      <c r="F525" s="4"/>
      <c r="G525" s="4"/>
      <c r="H525" s="4"/>
      <c r="I525" s="4"/>
      <c r="J525" s="1"/>
      <c r="K525" s="4"/>
      <c r="L525" s="4"/>
      <c r="M525" s="4"/>
      <c r="N525" s="4"/>
      <c r="O525" s="4"/>
      <c r="P525" s="1"/>
      <c r="Q525" s="1"/>
      <c r="R525" s="1"/>
      <c r="S525" s="1"/>
      <c r="T525" s="1"/>
      <c r="U525" s="4"/>
      <c r="V525" s="1"/>
      <c r="W525" s="1"/>
      <c r="X525" s="1"/>
    </row>
    <row r="526" spans="1:24">
      <c r="A526" s="1"/>
      <c r="B526" s="1"/>
      <c r="C526" s="1"/>
      <c r="D526" s="4"/>
      <c r="E526" s="4"/>
      <c r="F526" s="4"/>
      <c r="G526" s="4"/>
      <c r="H526" s="4"/>
      <c r="I526" s="4"/>
      <c r="J526" s="1"/>
      <c r="K526" s="4"/>
      <c r="L526" s="4"/>
      <c r="M526" s="4"/>
      <c r="N526" s="4"/>
      <c r="O526" s="4"/>
      <c r="P526" s="1"/>
      <c r="Q526" s="1"/>
      <c r="R526" s="1"/>
      <c r="S526" s="1"/>
      <c r="T526" s="1"/>
      <c r="U526" s="4"/>
      <c r="V526" s="1"/>
      <c r="W526" s="1"/>
      <c r="X526" s="1"/>
    </row>
    <row r="527" spans="1:24">
      <c r="A527" s="1"/>
      <c r="B527" s="1"/>
      <c r="C527" s="1"/>
      <c r="D527" s="4"/>
      <c r="E527" s="4"/>
      <c r="F527" s="4"/>
      <c r="G527" s="4"/>
      <c r="H527" s="4"/>
      <c r="I527" s="4"/>
      <c r="J527" s="1"/>
      <c r="K527" s="4"/>
      <c r="L527" s="4"/>
      <c r="M527" s="4"/>
      <c r="N527" s="4"/>
      <c r="O527" s="4"/>
      <c r="P527" s="1"/>
      <c r="Q527" s="1"/>
      <c r="R527" s="1"/>
      <c r="S527" s="1"/>
      <c r="T527" s="1"/>
      <c r="U527" s="4"/>
      <c r="V527" s="1"/>
      <c r="W527" s="1"/>
      <c r="X527" s="1"/>
    </row>
    <row r="528" spans="1:24">
      <c r="A528" s="1"/>
      <c r="B528" s="1"/>
      <c r="C528" s="1"/>
      <c r="D528" s="4"/>
      <c r="E528" s="4"/>
      <c r="F528" s="4"/>
      <c r="G528" s="4"/>
      <c r="H528" s="4"/>
      <c r="I528" s="4"/>
      <c r="J528" s="1"/>
      <c r="K528" s="4"/>
      <c r="L528" s="4"/>
      <c r="M528" s="4"/>
      <c r="N528" s="4"/>
      <c r="O528" s="4"/>
      <c r="P528" s="1"/>
      <c r="Q528" s="1"/>
      <c r="R528" s="1"/>
      <c r="S528" s="1"/>
      <c r="T528" s="1"/>
      <c r="U528" s="4"/>
      <c r="V528" s="1"/>
      <c r="W528" s="1"/>
      <c r="X528" s="1"/>
    </row>
    <row r="529" spans="1:24">
      <c r="A529" s="1"/>
      <c r="B529" s="1"/>
      <c r="C529" s="1"/>
      <c r="D529" s="4"/>
      <c r="E529" s="4"/>
      <c r="F529" s="4"/>
      <c r="G529" s="4"/>
      <c r="H529" s="4"/>
      <c r="I529" s="4"/>
      <c r="J529" s="1"/>
      <c r="K529" s="4"/>
      <c r="L529" s="4"/>
      <c r="M529" s="4"/>
      <c r="N529" s="4"/>
      <c r="O529" s="4"/>
      <c r="P529" s="1"/>
      <c r="Q529" s="1"/>
      <c r="R529" s="1"/>
      <c r="S529" s="1"/>
      <c r="T529" s="1"/>
      <c r="U529" s="4"/>
      <c r="V529" s="1"/>
      <c r="W529" s="1"/>
      <c r="X529" s="1"/>
    </row>
    <row r="530" spans="1:24">
      <c r="A530" s="1"/>
      <c r="B530" s="1"/>
      <c r="C530" s="1"/>
      <c r="D530" s="4"/>
      <c r="E530" s="4"/>
      <c r="F530" s="4"/>
      <c r="G530" s="4"/>
      <c r="H530" s="4"/>
      <c r="I530" s="4"/>
      <c r="J530" s="1"/>
      <c r="K530" s="4"/>
      <c r="L530" s="4"/>
      <c r="M530" s="4"/>
      <c r="N530" s="4"/>
      <c r="O530" s="4"/>
      <c r="P530" s="1"/>
      <c r="Q530" s="1"/>
      <c r="R530" s="1"/>
      <c r="S530" s="1"/>
      <c r="T530" s="1"/>
      <c r="U530" s="4"/>
      <c r="V530" s="1"/>
      <c r="W530" s="1"/>
      <c r="X530" s="1"/>
    </row>
    <row r="531" spans="1:24">
      <c r="A531" s="1"/>
      <c r="B531" s="1"/>
      <c r="C531" s="1"/>
      <c r="D531" s="4"/>
      <c r="E531" s="4"/>
      <c r="F531" s="4"/>
      <c r="G531" s="4"/>
      <c r="H531" s="4"/>
      <c r="I531" s="4"/>
      <c r="J531" s="1"/>
      <c r="K531" s="4"/>
      <c r="L531" s="4"/>
      <c r="M531" s="4"/>
      <c r="N531" s="4"/>
      <c r="O531" s="4"/>
      <c r="P531" s="1"/>
      <c r="Q531" s="1"/>
      <c r="R531" s="1"/>
      <c r="S531" s="1"/>
      <c r="T531" s="1"/>
      <c r="U531" s="4"/>
      <c r="V531" s="1"/>
      <c r="W531" s="1"/>
      <c r="X531" s="1"/>
    </row>
    <row r="532" spans="1:24">
      <c r="A532" s="1"/>
      <c r="B532" s="1"/>
      <c r="C532" s="1"/>
      <c r="D532" s="4"/>
      <c r="E532" s="4"/>
      <c r="F532" s="4"/>
      <c r="G532" s="4"/>
      <c r="H532" s="4"/>
      <c r="I532" s="4"/>
      <c r="J532" s="1"/>
      <c r="K532" s="4"/>
      <c r="L532" s="4"/>
      <c r="M532" s="4"/>
      <c r="N532" s="4"/>
      <c r="O532" s="4"/>
      <c r="P532" s="1"/>
      <c r="Q532" s="1"/>
      <c r="R532" s="1"/>
      <c r="S532" s="1"/>
      <c r="T532" s="1"/>
      <c r="U532" s="4"/>
      <c r="V532" s="1"/>
      <c r="W532" s="1"/>
      <c r="X532" s="1"/>
    </row>
    <row r="533" spans="1:24">
      <c r="A533" s="1"/>
      <c r="B533" s="1"/>
      <c r="C533" s="1"/>
      <c r="D533" s="4"/>
      <c r="E533" s="4"/>
      <c r="F533" s="4"/>
      <c r="G533" s="4"/>
      <c r="H533" s="4"/>
      <c r="I533" s="4"/>
      <c r="J533" s="1"/>
      <c r="K533" s="4"/>
      <c r="L533" s="4"/>
      <c r="M533" s="4"/>
      <c r="N533" s="4"/>
      <c r="O533" s="4"/>
      <c r="P533" s="1"/>
      <c r="Q533" s="1"/>
      <c r="R533" s="1"/>
      <c r="S533" s="1"/>
      <c r="T533" s="1"/>
      <c r="U533" s="4"/>
      <c r="V533" s="1"/>
      <c r="W533" s="1"/>
      <c r="X533" s="1"/>
    </row>
    <row r="534" spans="1:24">
      <c r="A534" s="1"/>
      <c r="B534" s="1"/>
      <c r="C534" s="1"/>
      <c r="D534" s="4"/>
      <c r="E534" s="4"/>
      <c r="F534" s="4"/>
      <c r="G534" s="4"/>
      <c r="H534" s="4"/>
      <c r="I534" s="4"/>
      <c r="J534" s="1"/>
      <c r="K534" s="4"/>
      <c r="L534" s="4"/>
      <c r="M534" s="4"/>
      <c r="N534" s="4"/>
      <c r="O534" s="4"/>
      <c r="P534" s="1"/>
      <c r="Q534" s="1"/>
      <c r="R534" s="1"/>
      <c r="S534" s="1"/>
      <c r="T534" s="1"/>
      <c r="U534" s="4"/>
      <c r="V534" s="1"/>
      <c r="W534" s="1"/>
      <c r="X534" s="1"/>
    </row>
    <row r="535" spans="1:24">
      <c r="A535" s="1"/>
      <c r="B535" s="1"/>
      <c r="C535" s="1"/>
      <c r="D535" s="4"/>
      <c r="E535" s="4"/>
      <c r="F535" s="4"/>
      <c r="G535" s="4"/>
      <c r="H535" s="4"/>
      <c r="I535" s="4"/>
      <c r="J535" s="1"/>
      <c r="K535" s="4"/>
      <c r="L535" s="4"/>
      <c r="M535" s="4"/>
      <c r="N535" s="4"/>
      <c r="O535" s="4"/>
      <c r="P535" s="1"/>
      <c r="Q535" s="1"/>
      <c r="R535" s="1"/>
      <c r="S535" s="1"/>
      <c r="T535" s="1"/>
      <c r="U535" s="4"/>
      <c r="V535" s="1"/>
      <c r="W535" s="1"/>
      <c r="X535" s="1"/>
    </row>
    <row r="536" spans="1:24">
      <c r="A536" s="1"/>
      <c r="B536" s="1"/>
      <c r="C536" s="1"/>
      <c r="D536" s="4"/>
      <c r="E536" s="4"/>
      <c r="F536" s="4"/>
      <c r="G536" s="4"/>
      <c r="H536" s="4"/>
      <c r="I536" s="4"/>
      <c r="J536" s="1"/>
      <c r="K536" s="4"/>
      <c r="L536" s="4"/>
      <c r="M536" s="4"/>
      <c r="N536" s="4"/>
      <c r="O536" s="4"/>
      <c r="P536" s="1"/>
      <c r="Q536" s="1"/>
      <c r="R536" s="1"/>
      <c r="S536" s="1"/>
      <c r="T536" s="1"/>
      <c r="U536" s="4"/>
      <c r="V536" s="1"/>
      <c r="W536" s="1"/>
      <c r="X536" s="1"/>
    </row>
    <row r="537" spans="1:24">
      <c r="A537" s="1"/>
      <c r="B537" s="1"/>
      <c r="C537" s="1"/>
      <c r="D537" s="4"/>
      <c r="E537" s="4"/>
      <c r="F537" s="4"/>
      <c r="G537" s="4"/>
      <c r="H537" s="4"/>
      <c r="I537" s="4"/>
      <c r="J537" s="1"/>
      <c r="K537" s="4"/>
      <c r="L537" s="4"/>
      <c r="M537" s="4"/>
      <c r="N537" s="4"/>
      <c r="O537" s="4"/>
      <c r="P537" s="1"/>
      <c r="Q537" s="1"/>
      <c r="R537" s="1"/>
      <c r="S537" s="1"/>
      <c r="T537" s="1"/>
      <c r="U537" s="4"/>
      <c r="V537" s="1"/>
      <c r="W537" s="1"/>
      <c r="X537" s="1"/>
    </row>
    <row r="538" spans="1:24">
      <c r="A538" s="1"/>
      <c r="B538" s="1"/>
      <c r="C538" s="1"/>
      <c r="D538" s="4"/>
      <c r="E538" s="4"/>
      <c r="F538" s="4"/>
      <c r="G538" s="4"/>
      <c r="H538" s="4"/>
      <c r="I538" s="4"/>
      <c r="J538" s="1"/>
      <c r="K538" s="4"/>
      <c r="L538" s="4"/>
      <c r="M538" s="4"/>
      <c r="N538" s="4"/>
      <c r="O538" s="4"/>
      <c r="P538" s="1"/>
      <c r="Q538" s="1"/>
      <c r="R538" s="1"/>
      <c r="S538" s="1"/>
      <c r="T538" s="1"/>
      <c r="U538" s="4"/>
      <c r="V538" s="1"/>
      <c r="W538" s="1"/>
      <c r="X538" s="1"/>
    </row>
    <row r="539" spans="1:24">
      <c r="A539" s="1"/>
      <c r="B539" s="1"/>
      <c r="C539" s="1"/>
      <c r="D539" s="4"/>
      <c r="E539" s="4"/>
      <c r="F539" s="4"/>
      <c r="G539" s="4"/>
      <c r="H539" s="4"/>
      <c r="I539" s="4"/>
      <c r="J539" s="1"/>
      <c r="K539" s="4"/>
      <c r="L539" s="4"/>
      <c r="M539" s="4"/>
      <c r="N539" s="4"/>
      <c r="O539" s="4"/>
      <c r="P539" s="1"/>
      <c r="Q539" s="1"/>
      <c r="R539" s="1"/>
      <c r="S539" s="1"/>
      <c r="T539" s="1"/>
      <c r="U539" s="4"/>
      <c r="V539" s="1"/>
      <c r="W539" s="1"/>
      <c r="X539" s="1"/>
    </row>
    <row r="540" spans="1:24">
      <c r="A540" s="1"/>
      <c r="B540" s="1"/>
      <c r="C540" s="1"/>
      <c r="D540" s="4"/>
      <c r="E540" s="4"/>
      <c r="F540" s="4"/>
      <c r="G540" s="4"/>
      <c r="H540" s="4"/>
      <c r="I540" s="4"/>
      <c r="J540" s="1"/>
      <c r="K540" s="4"/>
      <c r="L540" s="4"/>
      <c r="M540" s="4"/>
      <c r="N540" s="4"/>
      <c r="O540" s="4"/>
      <c r="P540" s="1"/>
      <c r="Q540" s="1"/>
      <c r="R540" s="1"/>
      <c r="S540" s="1"/>
      <c r="T540" s="1"/>
      <c r="U540" s="4"/>
      <c r="V540" s="1"/>
      <c r="W540" s="1"/>
      <c r="X540" s="1"/>
    </row>
    <row r="541" spans="1:24">
      <c r="A541" s="1"/>
      <c r="B541" s="1"/>
      <c r="C541" s="1"/>
      <c r="D541" s="4"/>
      <c r="E541" s="4"/>
      <c r="F541" s="4"/>
      <c r="G541" s="4"/>
      <c r="H541" s="4"/>
      <c r="I541" s="4"/>
      <c r="J541" s="1"/>
      <c r="K541" s="4"/>
      <c r="L541" s="4"/>
      <c r="M541" s="4"/>
      <c r="N541" s="4"/>
      <c r="O541" s="4"/>
      <c r="P541" s="1"/>
      <c r="Q541" s="1"/>
      <c r="R541" s="1"/>
      <c r="S541" s="1"/>
      <c r="T541" s="1"/>
      <c r="U541" s="4"/>
      <c r="V541" s="1"/>
      <c r="W541" s="1"/>
      <c r="X541" s="1"/>
    </row>
    <row r="542" spans="1:24">
      <c r="A542" s="1"/>
      <c r="B542" s="1"/>
      <c r="C542" s="1"/>
      <c r="D542" s="4"/>
      <c r="E542" s="4"/>
      <c r="F542" s="4"/>
      <c r="G542" s="4"/>
      <c r="H542" s="4"/>
      <c r="I542" s="4"/>
      <c r="J542" s="1"/>
      <c r="K542" s="4"/>
      <c r="L542" s="4"/>
      <c r="M542" s="4"/>
      <c r="N542" s="4"/>
      <c r="O542" s="4"/>
      <c r="P542" s="1"/>
      <c r="Q542" s="1"/>
      <c r="R542" s="1"/>
      <c r="S542" s="1"/>
      <c r="T542" s="1"/>
      <c r="U542" s="4"/>
      <c r="V542" s="1"/>
      <c r="W542" s="1"/>
      <c r="X542" s="1"/>
    </row>
    <row r="543" spans="1:24">
      <c r="A543" s="1"/>
      <c r="B543" s="1"/>
      <c r="C543" s="1"/>
      <c r="D543" s="4"/>
      <c r="E543" s="4"/>
      <c r="F543" s="4"/>
      <c r="G543" s="4"/>
      <c r="H543" s="4"/>
      <c r="I543" s="4"/>
      <c r="J543" s="1"/>
      <c r="K543" s="4"/>
      <c r="L543" s="4"/>
      <c r="M543" s="4"/>
      <c r="N543" s="4"/>
      <c r="O543" s="4"/>
      <c r="P543" s="1"/>
      <c r="Q543" s="1"/>
      <c r="R543" s="1"/>
      <c r="S543" s="1"/>
      <c r="T543" s="1"/>
      <c r="U543" s="4"/>
      <c r="V543" s="1"/>
      <c r="W543" s="1"/>
      <c r="X543" s="1"/>
    </row>
    <row r="544" spans="1:24">
      <c r="A544" s="1"/>
      <c r="B544" s="1"/>
      <c r="C544" s="1"/>
      <c r="D544" s="4"/>
      <c r="E544" s="4"/>
      <c r="F544" s="4"/>
      <c r="G544" s="4"/>
      <c r="H544" s="4"/>
      <c r="I544" s="4"/>
      <c r="J544" s="1"/>
      <c r="K544" s="4"/>
      <c r="L544" s="4"/>
      <c r="M544" s="4"/>
      <c r="N544" s="4"/>
      <c r="O544" s="4"/>
      <c r="P544" s="1"/>
      <c r="Q544" s="1"/>
      <c r="R544" s="1"/>
      <c r="S544" s="1"/>
      <c r="T544" s="1"/>
      <c r="U544" s="4"/>
      <c r="V544" s="1"/>
      <c r="W544" s="1"/>
      <c r="X544" s="1"/>
    </row>
    <row r="545" spans="1:24">
      <c r="A545" s="1"/>
      <c r="B545" s="1"/>
      <c r="C545" s="1"/>
      <c r="D545" s="4"/>
      <c r="E545" s="4"/>
      <c r="F545" s="4"/>
      <c r="G545" s="4"/>
      <c r="H545" s="4"/>
      <c r="I545" s="4"/>
      <c r="J545" s="1"/>
      <c r="K545" s="4"/>
      <c r="L545" s="4"/>
      <c r="M545" s="4"/>
      <c r="N545" s="4"/>
      <c r="O545" s="4"/>
      <c r="P545" s="1"/>
      <c r="Q545" s="1"/>
      <c r="R545" s="1"/>
      <c r="S545" s="1"/>
      <c r="T545" s="1"/>
      <c r="U545" s="4"/>
      <c r="V545" s="1"/>
      <c r="W545" s="1"/>
      <c r="X545" s="1"/>
    </row>
    <row r="546" spans="1:24">
      <c r="A546" s="1"/>
      <c r="B546" s="1"/>
      <c r="C546" s="1"/>
      <c r="D546" s="4"/>
      <c r="E546" s="4"/>
      <c r="F546" s="4"/>
      <c r="G546" s="4"/>
      <c r="H546" s="4"/>
      <c r="I546" s="4"/>
      <c r="J546" s="1"/>
      <c r="K546" s="4"/>
      <c r="L546" s="4"/>
      <c r="M546" s="4"/>
      <c r="N546" s="4"/>
      <c r="O546" s="4"/>
      <c r="P546" s="1"/>
      <c r="Q546" s="1"/>
      <c r="R546" s="1"/>
      <c r="S546" s="1"/>
      <c r="T546" s="1"/>
      <c r="U546" s="4"/>
      <c r="V546" s="1"/>
      <c r="W546" s="1"/>
      <c r="X546" s="1"/>
    </row>
    <row r="547" spans="1:24">
      <c r="A547" s="1"/>
      <c r="B547" s="1"/>
      <c r="C547" s="1"/>
      <c r="D547" s="4"/>
      <c r="E547" s="4"/>
      <c r="F547" s="4"/>
      <c r="G547" s="4"/>
      <c r="H547" s="4"/>
      <c r="I547" s="4"/>
      <c r="J547" s="1"/>
      <c r="K547" s="4"/>
      <c r="L547" s="4"/>
      <c r="M547" s="4"/>
      <c r="N547" s="4"/>
      <c r="O547" s="4"/>
      <c r="P547" s="1"/>
      <c r="Q547" s="1"/>
      <c r="R547" s="1"/>
      <c r="S547" s="1"/>
      <c r="T547" s="1"/>
      <c r="U547" s="4"/>
      <c r="V547" s="1"/>
      <c r="W547" s="1"/>
      <c r="X547" s="1"/>
    </row>
    <row r="548" spans="1:24">
      <c r="A548" s="1"/>
      <c r="B548" s="1"/>
      <c r="C548" s="1"/>
      <c r="D548" s="4"/>
      <c r="E548" s="4"/>
      <c r="F548" s="4"/>
      <c r="G548" s="4"/>
      <c r="H548" s="4"/>
      <c r="I548" s="4"/>
      <c r="J548" s="1"/>
      <c r="K548" s="4"/>
      <c r="L548" s="4"/>
      <c r="M548" s="4"/>
      <c r="N548" s="4"/>
      <c r="O548" s="4"/>
      <c r="P548" s="1"/>
      <c r="Q548" s="1"/>
      <c r="R548" s="1"/>
      <c r="S548" s="1"/>
      <c r="T548" s="1"/>
      <c r="U548" s="4"/>
      <c r="V548" s="1"/>
      <c r="W548" s="1"/>
      <c r="X548" s="1"/>
    </row>
    <row r="549" spans="1:24">
      <c r="A549" s="1"/>
      <c r="B549" s="1"/>
      <c r="C549" s="1"/>
      <c r="D549" s="4"/>
      <c r="E549" s="4"/>
      <c r="F549" s="4"/>
      <c r="G549" s="4"/>
      <c r="H549" s="4"/>
      <c r="I549" s="4"/>
      <c r="J549" s="1"/>
      <c r="K549" s="4"/>
      <c r="L549" s="4"/>
      <c r="M549" s="4"/>
      <c r="N549" s="4"/>
      <c r="O549" s="4"/>
      <c r="P549" s="1"/>
      <c r="Q549" s="1"/>
      <c r="R549" s="1"/>
      <c r="S549" s="1"/>
      <c r="T549" s="1"/>
      <c r="U549" s="4"/>
      <c r="V549" s="1"/>
      <c r="W549" s="1"/>
      <c r="X549" s="1"/>
    </row>
    <row r="550" spans="1:24">
      <c r="A550" s="1"/>
      <c r="B550" s="1"/>
      <c r="C550" s="1"/>
      <c r="D550" s="4"/>
      <c r="E550" s="4"/>
      <c r="F550" s="4"/>
      <c r="G550" s="4"/>
      <c r="H550" s="4"/>
      <c r="I550" s="4"/>
      <c r="J550" s="1"/>
      <c r="K550" s="4"/>
      <c r="L550" s="4"/>
      <c r="M550" s="4"/>
      <c r="N550" s="4"/>
      <c r="O550" s="4"/>
      <c r="P550" s="1"/>
      <c r="Q550" s="1"/>
      <c r="R550" s="1"/>
      <c r="S550" s="1"/>
      <c r="T550" s="1"/>
      <c r="U550" s="4"/>
      <c r="V550" s="1"/>
      <c r="W550" s="1"/>
      <c r="X550" s="1"/>
    </row>
    <row r="551" spans="1:24">
      <c r="A551" s="1"/>
      <c r="B551" s="1"/>
      <c r="C551" s="1"/>
      <c r="D551" s="4"/>
      <c r="E551" s="4"/>
      <c r="F551" s="4"/>
      <c r="G551" s="4"/>
      <c r="H551" s="4"/>
      <c r="I551" s="4"/>
      <c r="J551" s="1"/>
      <c r="K551" s="4"/>
      <c r="L551" s="4"/>
      <c r="M551" s="4"/>
      <c r="N551" s="4"/>
      <c r="O551" s="4"/>
      <c r="P551" s="1"/>
      <c r="Q551" s="1"/>
      <c r="R551" s="1"/>
      <c r="S551" s="1"/>
      <c r="T551" s="1"/>
      <c r="U551" s="4"/>
      <c r="V551" s="1"/>
      <c r="W551" s="1"/>
      <c r="X551" s="1"/>
    </row>
    <row r="552" spans="1:24">
      <c r="A552" s="1"/>
      <c r="B552" s="1"/>
      <c r="C552" s="1"/>
      <c r="D552" s="4"/>
      <c r="E552" s="4"/>
      <c r="F552" s="4"/>
      <c r="G552" s="4"/>
      <c r="H552" s="4"/>
      <c r="I552" s="4"/>
      <c r="J552" s="1"/>
      <c r="K552" s="4"/>
      <c r="L552" s="4"/>
      <c r="M552" s="4"/>
      <c r="N552" s="4"/>
      <c r="O552" s="4"/>
      <c r="P552" s="1"/>
      <c r="Q552" s="1"/>
      <c r="R552" s="1"/>
      <c r="S552" s="1"/>
      <c r="T552" s="1"/>
      <c r="U552" s="4"/>
      <c r="V552" s="1"/>
      <c r="W552" s="1"/>
      <c r="X552" s="1"/>
    </row>
    <row r="553" spans="1:24">
      <c r="A553" s="1"/>
      <c r="B553" s="1"/>
      <c r="C553" s="1"/>
      <c r="D553" s="4"/>
      <c r="E553" s="4"/>
      <c r="F553" s="4"/>
      <c r="G553" s="4"/>
      <c r="H553" s="4"/>
      <c r="I553" s="4"/>
      <c r="J553" s="1"/>
      <c r="K553" s="4"/>
      <c r="L553" s="4"/>
      <c r="M553" s="4"/>
      <c r="N553" s="4"/>
      <c r="O553" s="4"/>
      <c r="P553" s="1"/>
      <c r="Q553" s="1"/>
      <c r="R553" s="1"/>
      <c r="S553" s="1"/>
      <c r="T553" s="1"/>
      <c r="U553" s="4"/>
      <c r="V553" s="1"/>
      <c r="W553" s="1"/>
      <c r="X553" s="1"/>
    </row>
    <row r="554" spans="1:24">
      <c r="A554" s="1"/>
      <c r="B554" s="1"/>
      <c r="C554" s="1"/>
      <c r="D554" s="4"/>
      <c r="E554" s="4"/>
      <c r="F554" s="4"/>
      <c r="G554" s="4"/>
      <c r="H554" s="4"/>
      <c r="I554" s="4"/>
      <c r="J554" s="1"/>
      <c r="K554" s="4"/>
      <c r="L554" s="4"/>
      <c r="M554" s="4"/>
      <c r="N554" s="4"/>
      <c r="O554" s="4"/>
      <c r="P554" s="1"/>
      <c r="Q554" s="1"/>
      <c r="R554" s="1"/>
      <c r="S554" s="1"/>
      <c r="T554" s="1"/>
      <c r="U554" s="4"/>
      <c r="V554" s="1"/>
      <c r="W554" s="1"/>
      <c r="X554" s="1"/>
    </row>
    <row r="555" spans="1:24">
      <c r="A555" s="1"/>
      <c r="B555" s="1"/>
      <c r="C555" s="1"/>
      <c r="D555" s="4"/>
      <c r="E555" s="4"/>
      <c r="F555" s="4"/>
      <c r="G555" s="4"/>
      <c r="H555" s="4"/>
      <c r="I555" s="4"/>
      <c r="J555" s="1"/>
      <c r="K555" s="4"/>
      <c r="L555" s="4"/>
      <c r="M555" s="4"/>
      <c r="N555" s="4"/>
      <c r="O555" s="4"/>
      <c r="P555" s="1"/>
      <c r="Q555" s="1"/>
      <c r="R555" s="1"/>
      <c r="S555" s="1"/>
      <c r="T555" s="1"/>
      <c r="U555" s="4"/>
      <c r="V555" s="1"/>
      <c r="W555" s="1"/>
      <c r="X555" s="1"/>
    </row>
    <row r="556" spans="1:24">
      <c r="A556" s="1"/>
      <c r="B556" s="1"/>
      <c r="C556" s="1"/>
      <c r="D556" s="4"/>
      <c r="E556" s="4"/>
      <c r="F556" s="4"/>
      <c r="G556" s="4"/>
      <c r="H556" s="4"/>
      <c r="I556" s="4"/>
      <c r="J556" s="1"/>
      <c r="K556" s="4"/>
      <c r="L556" s="4"/>
      <c r="M556" s="4"/>
      <c r="N556" s="4"/>
      <c r="O556" s="4"/>
      <c r="P556" s="1"/>
      <c r="Q556" s="1"/>
      <c r="R556" s="1"/>
      <c r="S556" s="1"/>
      <c r="T556" s="1"/>
      <c r="U556" s="4"/>
      <c r="V556" s="1"/>
      <c r="W556" s="1"/>
      <c r="X556" s="1"/>
    </row>
    <row r="557" spans="1:24">
      <c r="A557" s="1"/>
      <c r="B557" s="1"/>
      <c r="C557" s="1"/>
      <c r="D557" s="4"/>
      <c r="E557" s="4"/>
      <c r="F557" s="4"/>
      <c r="G557" s="4"/>
      <c r="H557" s="4"/>
      <c r="I557" s="4"/>
      <c r="J557" s="1"/>
      <c r="K557" s="4"/>
      <c r="L557" s="4"/>
      <c r="M557" s="4"/>
      <c r="N557" s="4"/>
      <c r="O557" s="4"/>
      <c r="P557" s="1"/>
      <c r="Q557" s="1"/>
      <c r="R557" s="1"/>
      <c r="S557" s="1"/>
      <c r="T557" s="1"/>
      <c r="U557" s="4"/>
      <c r="V557" s="1"/>
      <c r="W557" s="1"/>
      <c r="X557" s="1"/>
    </row>
    <row r="558" spans="1:24">
      <c r="A558" s="1"/>
      <c r="B558" s="1"/>
      <c r="C558" s="1"/>
      <c r="D558" s="4"/>
      <c r="E558" s="4"/>
      <c r="F558" s="4"/>
      <c r="G558" s="4"/>
      <c r="H558" s="4"/>
      <c r="I558" s="4"/>
      <c r="J558" s="1"/>
      <c r="K558" s="4"/>
      <c r="L558" s="4"/>
      <c r="M558" s="4"/>
      <c r="N558" s="4"/>
      <c r="O558" s="4"/>
      <c r="P558" s="1"/>
      <c r="Q558" s="1"/>
      <c r="R558" s="1"/>
      <c r="S558" s="1"/>
      <c r="T558" s="1"/>
      <c r="U558" s="4"/>
      <c r="V558" s="1"/>
      <c r="W558" s="1"/>
      <c r="X558" s="1"/>
    </row>
    <row r="559" spans="1:24">
      <c r="A559" s="1"/>
      <c r="B559" s="1"/>
      <c r="C559" s="1"/>
      <c r="D559" s="4"/>
      <c r="E559" s="4"/>
      <c r="F559" s="4"/>
      <c r="G559" s="4"/>
      <c r="H559" s="4"/>
      <c r="I559" s="4"/>
      <c r="J559" s="1"/>
      <c r="K559" s="4"/>
      <c r="L559" s="4"/>
      <c r="M559" s="4"/>
      <c r="N559" s="4"/>
      <c r="O559" s="4"/>
      <c r="P559" s="1"/>
      <c r="Q559" s="1"/>
      <c r="R559" s="1"/>
      <c r="S559" s="1"/>
      <c r="T559" s="1"/>
      <c r="U559" s="4"/>
      <c r="V559" s="1"/>
      <c r="W559" s="1"/>
      <c r="X559" s="1"/>
    </row>
    <row r="560" spans="1:24">
      <c r="A560" s="1"/>
      <c r="B560" s="1"/>
      <c r="C560" s="1"/>
      <c r="D560" s="4"/>
      <c r="E560" s="4"/>
      <c r="F560" s="4"/>
      <c r="G560" s="4"/>
      <c r="H560" s="4"/>
      <c r="I560" s="4"/>
      <c r="J560" s="1"/>
      <c r="K560" s="4"/>
      <c r="L560" s="4"/>
      <c r="M560" s="4"/>
      <c r="N560" s="4"/>
      <c r="O560" s="4"/>
      <c r="P560" s="1"/>
      <c r="Q560" s="1"/>
      <c r="R560" s="1"/>
      <c r="S560" s="1"/>
      <c r="T560" s="1"/>
      <c r="U560" s="4"/>
      <c r="V560" s="1"/>
      <c r="W560" s="1"/>
      <c r="X560" s="1"/>
    </row>
    <row r="561" spans="1:24">
      <c r="A561" s="1"/>
      <c r="B561" s="1"/>
      <c r="C561" s="1"/>
      <c r="D561" s="4"/>
      <c r="E561" s="4"/>
      <c r="F561" s="4"/>
      <c r="G561" s="4"/>
      <c r="H561" s="4"/>
      <c r="I561" s="4"/>
      <c r="J561" s="1"/>
      <c r="K561" s="4"/>
      <c r="L561" s="4"/>
      <c r="M561" s="4"/>
      <c r="N561" s="4"/>
      <c r="O561" s="4"/>
      <c r="P561" s="1"/>
      <c r="Q561" s="1"/>
      <c r="R561" s="1"/>
      <c r="S561" s="1"/>
      <c r="T561" s="1"/>
      <c r="U561" s="4"/>
      <c r="V561" s="1"/>
      <c r="W561" s="1"/>
      <c r="X561" s="1"/>
    </row>
    <row r="562" spans="1:24">
      <c r="A562" s="1"/>
      <c r="B562" s="1"/>
      <c r="C562" s="1"/>
      <c r="D562" s="4"/>
      <c r="E562" s="4"/>
      <c r="F562" s="4"/>
      <c r="G562" s="4"/>
      <c r="H562" s="4"/>
      <c r="I562" s="4"/>
      <c r="J562" s="1"/>
      <c r="K562" s="4"/>
      <c r="L562" s="4"/>
      <c r="M562" s="4"/>
      <c r="N562" s="4"/>
      <c r="O562" s="4"/>
      <c r="P562" s="1"/>
      <c r="Q562" s="1"/>
      <c r="R562" s="1"/>
      <c r="S562" s="1"/>
      <c r="T562" s="1"/>
      <c r="U562" s="4"/>
      <c r="V562" s="1"/>
      <c r="W562" s="1"/>
      <c r="X562" s="1"/>
    </row>
    <row r="563" spans="1:24">
      <c r="A563" s="1"/>
      <c r="B563" s="1"/>
      <c r="C563" s="1"/>
      <c r="D563" s="4"/>
      <c r="E563" s="4"/>
      <c r="F563" s="4"/>
      <c r="G563" s="4"/>
      <c r="H563" s="4"/>
      <c r="I563" s="4"/>
      <c r="J563" s="1"/>
      <c r="K563" s="4"/>
      <c r="L563" s="4"/>
      <c r="M563" s="4"/>
      <c r="N563" s="4"/>
      <c r="O563" s="4"/>
      <c r="P563" s="1"/>
      <c r="Q563" s="1"/>
      <c r="R563" s="1"/>
      <c r="S563" s="1"/>
      <c r="T563" s="1"/>
      <c r="U563" s="4"/>
      <c r="V563" s="1"/>
      <c r="W563" s="1"/>
      <c r="X563" s="1"/>
    </row>
    <row r="564" spans="1:24">
      <c r="A564" s="1"/>
      <c r="B564" s="1"/>
      <c r="C564" s="1"/>
      <c r="D564" s="4"/>
      <c r="E564" s="4"/>
      <c r="F564" s="4"/>
      <c r="G564" s="4"/>
      <c r="H564" s="4"/>
      <c r="I564" s="4"/>
      <c r="J564" s="1"/>
      <c r="K564" s="4"/>
      <c r="L564" s="4"/>
      <c r="M564" s="4"/>
      <c r="N564" s="4"/>
      <c r="O564" s="4"/>
      <c r="P564" s="1"/>
      <c r="Q564" s="1"/>
      <c r="R564" s="1"/>
      <c r="S564" s="1"/>
      <c r="T564" s="1"/>
      <c r="U564" s="4"/>
      <c r="V564" s="1"/>
      <c r="W564" s="1"/>
      <c r="X564" s="1"/>
    </row>
    <row r="565" spans="1:24">
      <c r="A565" s="1"/>
      <c r="B565" s="1"/>
      <c r="C565" s="1"/>
      <c r="D565" s="4"/>
      <c r="E565" s="4"/>
      <c r="F565" s="4"/>
      <c r="G565" s="4"/>
      <c r="H565" s="4"/>
      <c r="I565" s="4"/>
      <c r="J565" s="1"/>
      <c r="K565" s="4"/>
      <c r="L565" s="4"/>
      <c r="M565" s="4"/>
      <c r="N565" s="4"/>
      <c r="O565" s="4"/>
      <c r="P565" s="1"/>
      <c r="Q565" s="1"/>
      <c r="R565" s="1"/>
      <c r="S565" s="1"/>
      <c r="T565" s="1"/>
      <c r="U565" s="4"/>
      <c r="V565" s="1"/>
      <c r="W565" s="1"/>
      <c r="X565" s="1"/>
    </row>
    <row r="566" spans="1:24">
      <c r="A566" s="1"/>
      <c r="B566" s="1"/>
      <c r="C566" s="1"/>
      <c r="D566" s="4"/>
      <c r="E566" s="4"/>
      <c r="F566" s="4"/>
      <c r="G566" s="4"/>
      <c r="H566" s="4"/>
      <c r="I566" s="4"/>
      <c r="J566" s="1"/>
      <c r="K566" s="4"/>
      <c r="L566" s="4"/>
      <c r="M566" s="4"/>
      <c r="N566" s="4"/>
      <c r="O566" s="4"/>
      <c r="P566" s="1"/>
      <c r="Q566" s="1"/>
      <c r="R566" s="1"/>
      <c r="S566" s="1"/>
      <c r="T566" s="1"/>
      <c r="U566" s="4"/>
      <c r="V566" s="1"/>
      <c r="W566" s="1"/>
      <c r="X566" s="1"/>
    </row>
    <row r="567" spans="1:24">
      <c r="A567" s="1"/>
      <c r="B567" s="1"/>
      <c r="C567" s="1"/>
      <c r="D567" s="4"/>
      <c r="E567" s="4"/>
      <c r="F567" s="4"/>
      <c r="G567" s="4"/>
      <c r="H567" s="4"/>
      <c r="I567" s="4"/>
      <c r="J567" s="1"/>
      <c r="K567" s="4"/>
      <c r="L567" s="4"/>
      <c r="M567" s="4"/>
      <c r="N567" s="4"/>
      <c r="O567" s="4"/>
      <c r="P567" s="1"/>
      <c r="Q567" s="1"/>
      <c r="R567" s="1"/>
      <c r="S567" s="1"/>
      <c r="T567" s="1"/>
      <c r="U567" s="4"/>
      <c r="V567" s="1"/>
      <c r="W567" s="1"/>
      <c r="X567" s="1"/>
    </row>
    <row r="568" spans="1:24">
      <c r="A568" s="1"/>
      <c r="B568" s="1"/>
      <c r="C568" s="1"/>
      <c r="D568" s="4"/>
      <c r="E568" s="4"/>
      <c r="F568" s="4"/>
      <c r="G568" s="4"/>
      <c r="H568" s="4"/>
      <c r="I568" s="4"/>
      <c r="J568" s="1"/>
      <c r="K568" s="4"/>
      <c r="L568" s="4"/>
      <c r="M568" s="4"/>
      <c r="N568" s="4"/>
      <c r="O568" s="4"/>
      <c r="P568" s="1"/>
      <c r="Q568" s="1"/>
      <c r="R568" s="1"/>
      <c r="S568" s="1"/>
      <c r="T568" s="1"/>
      <c r="U568" s="4"/>
      <c r="V568" s="1"/>
      <c r="W568" s="1"/>
      <c r="X568" s="1"/>
    </row>
    <row r="569" spans="1:24">
      <c r="A569" s="1"/>
      <c r="B569" s="1"/>
      <c r="C569" s="1"/>
      <c r="D569" s="4"/>
      <c r="E569" s="4"/>
      <c r="F569" s="4"/>
      <c r="G569" s="4"/>
      <c r="H569" s="4"/>
      <c r="I569" s="4"/>
      <c r="J569" s="1"/>
      <c r="K569" s="4"/>
      <c r="L569" s="4"/>
      <c r="M569" s="4"/>
      <c r="N569" s="4"/>
      <c r="O569" s="4"/>
      <c r="P569" s="1"/>
      <c r="Q569" s="1"/>
      <c r="R569" s="1"/>
      <c r="S569" s="1"/>
      <c r="T569" s="1"/>
      <c r="U569" s="4"/>
      <c r="V569" s="1"/>
      <c r="W569" s="1"/>
      <c r="X569" s="1"/>
    </row>
    <row r="570" spans="1:24">
      <c r="A570" s="1"/>
      <c r="B570" s="1"/>
      <c r="C570" s="1"/>
      <c r="D570" s="4"/>
      <c r="E570" s="4"/>
      <c r="F570" s="4"/>
      <c r="G570" s="4"/>
      <c r="H570" s="4"/>
      <c r="I570" s="4"/>
      <c r="J570" s="1"/>
      <c r="K570" s="4"/>
      <c r="L570" s="4"/>
      <c r="M570" s="4"/>
      <c r="N570" s="4"/>
      <c r="O570" s="4"/>
      <c r="P570" s="1"/>
      <c r="Q570" s="1"/>
      <c r="R570" s="1"/>
      <c r="S570" s="1"/>
      <c r="T570" s="1"/>
      <c r="U570" s="4"/>
      <c r="V570" s="1"/>
      <c r="W570" s="1"/>
      <c r="X570" s="1"/>
    </row>
    <row r="571" spans="1:24">
      <c r="A571" s="1"/>
      <c r="B571" s="1"/>
      <c r="C571" s="1"/>
      <c r="D571" s="4"/>
      <c r="E571" s="4"/>
      <c r="F571" s="4"/>
      <c r="G571" s="4"/>
      <c r="H571" s="4"/>
      <c r="I571" s="4"/>
      <c r="J571" s="1"/>
      <c r="K571" s="4"/>
      <c r="L571" s="4"/>
      <c r="M571" s="4"/>
      <c r="N571" s="4"/>
      <c r="O571" s="4"/>
      <c r="P571" s="1"/>
      <c r="Q571" s="1"/>
      <c r="R571" s="1"/>
      <c r="S571" s="1"/>
      <c r="T571" s="1"/>
      <c r="U571" s="4"/>
      <c r="V571" s="1"/>
      <c r="W571" s="1"/>
      <c r="X571" s="1"/>
    </row>
    <row r="572" spans="1:24">
      <c r="A572" s="1"/>
      <c r="B572" s="1"/>
      <c r="C572" s="1"/>
      <c r="D572" s="4"/>
      <c r="E572" s="4"/>
      <c r="F572" s="4"/>
      <c r="G572" s="4"/>
      <c r="H572" s="4"/>
      <c r="I572" s="4"/>
      <c r="J572" s="1"/>
      <c r="K572" s="4"/>
      <c r="L572" s="4"/>
      <c r="M572" s="4"/>
      <c r="N572" s="4"/>
      <c r="O572" s="4"/>
      <c r="P572" s="1"/>
      <c r="Q572" s="1"/>
      <c r="R572" s="1"/>
      <c r="S572" s="1"/>
      <c r="T572" s="1"/>
      <c r="U572" s="4"/>
      <c r="V572" s="1"/>
      <c r="W572" s="1"/>
      <c r="X572" s="1"/>
    </row>
    <row r="573" spans="1:24">
      <c r="A573" s="1"/>
      <c r="B573" s="1"/>
      <c r="C573" s="1"/>
      <c r="D573" s="4"/>
      <c r="E573" s="4"/>
      <c r="F573" s="4"/>
      <c r="G573" s="4"/>
      <c r="H573" s="4"/>
      <c r="I573" s="4"/>
      <c r="J573" s="1"/>
      <c r="K573" s="4"/>
      <c r="L573" s="4"/>
      <c r="M573" s="4"/>
      <c r="N573" s="4"/>
      <c r="O573" s="4"/>
      <c r="P573" s="1"/>
      <c r="Q573" s="1"/>
      <c r="R573" s="1"/>
      <c r="S573" s="1"/>
      <c r="T573" s="1"/>
      <c r="U573" s="4"/>
      <c r="V573" s="1"/>
      <c r="W573" s="1"/>
      <c r="X573" s="1"/>
    </row>
    <row r="574" spans="1:24">
      <c r="A574" s="1"/>
      <c r="B574" s="1"/>
      <c r="C574" s="1"/>
      <c r="D574" s="4"/>
      <c r="E574" s="4"/>
      <c r="F574" s="4"/>
      <c r="G574" s="4"/>
      <c r="H574" s="4"/>
      <c r="I574" s="4"/>
      <c r="J574" s="1"/>
      <c r="K574" s="4"/>
      <c r="L574" s="4"/>
      <c r="M574" s="4"/>
      <c r="N574" s="4"/>
      <c r="O574" s="4"/>
      <c r="P574" s="1"/>
      <c r="Q574" s="1"/>
      <c r="R574" s="1"/>
      <c r="S574" s="1"/>
      <c r="T574" s="1"/>
      <c r="U574" s="4"/>
      <c r="V574" s="1"/>
      <c r="W574" s="1"/>
      <c r="X574" s="1"/>
    </row>
    <row r="575" spans="1:24">
      <c r="A575" s="1"/>
      <c r="B575" s="1"/>
      <c r="C575" s="1"/>
      <c r="D575" s="4"/>
      <c r="E575" s="4"/>
      <c r="F575" s="4"/>
      <c r="G575" s="4"/>
      <c r="H575" s="4"/>
      <c r="I575" s="4"/>
      <c r="J575" s="1"/>
      <c r="K575" s="4"/>
      <c r="L575" s="4"/>
      <c r="M575" s="4"/>
      <c r="N575" s="4"/>
      <c r="O575" s="4"/>
      <c r="P575" s="1"/>
      <c r="Q575" s="1"/>
      <c r="R575" s="1"/>
      <c r="S575" s="1"/>
      <c r="T575" s="1"/>
      <c r="U575" s="4"/>
      <c r="V575" s="1"/>
      <c r="W575" s="1"/>
      <c r="X575" s="1"/>
    </row>
    <row r="576" spans="1:24">
      <c r="A576" s="1"/>
      <c r="B576" s="1"/>
      <c r="C576" s="1"/>
      <c r="D576" s="4"/>
      <c r="E576" s="4"/>
      <c r="F576" s="4"/>
      <c r="G576" s="4"/>
      <c r="H576" s="4"/>
      <c r="I576" s="4"/>
      <c r="J576" s="1"/>
      <c r="K576" s="4"/>
      <c r="L576" s="4"/>
      <c r="M576" s="4"/>
      <c r="N576" s="4"/>
      <c r="O576" s="4"/>
      <c r="P576" s="1"/>
      <c r="Q576" s="1"/>
      <c r="R576" s="1"/>
      <c r="S576" s="1"/>
      <c r="T576" s="1"/>
      <c r="U576" s="4"/>
      <c r="V576" s="1"/>
      <c r="W576" s="1"/>
      <c r="X576" s="1"/>
    </row>
    <row r="577" spans="1:24">
      <c r="A577" s="1"/>
      <c r="B577" s="1"/>
      <c r="C577" s="1"/>
      <c r="D577" s="4"/>
      <c r="E577" s="4"/>
      <c r="F577" s="4"/>
      <c r="G577" s="4"/>
      <c r="H577" s="4"/>
      <c r="I577" s="4"/>
      <c r="J577" s="1"/>
      <c r="K577" s="4"/>
      <c r="L577" s="4"/>
      <c r="M577" s="4"/>
      <c r="N577" s="4"/>
      <c r="O577" s="4"/>
      <c r="P577" s="1"/>
      <c r="Q577" s="1"/>
      <c r="R577" s="1"/>
      <c r="S577" s="1"/>
      <c r="T577" s="1"/>
      <c r="U577" s="4"/>
      <c r="V577" s="1"/>
      <c r="W577" s="1"/>
      <c r="X577" s="1"/>
    </row>
    <row r="578" spans="1:24">
      <c r="A578" s="1"/>
      <c r="B578" s="1"/>
      <c r="C578" s="1"/>
      <c r="D578" s="4"/>
      <c r="E578" s="4"/>
      <c r="F578" s="4"/>
      <c r="G578" s="4"/>
      <c r="H578" s="4"/>
      <c r="I578" s="4"/>
      <c r="J578" s="1"/>
      <c r="K578" s="4"/>
      <c r="L578" s="4"/>
      <c r="M578" s="4"/>
      <c r="N578" s="4"/>
      <c r="O578" s="4"/>
      <c r="P578" s="1"/>
      <c r="Q578" s="1"/>
      <c r="R578" s="1"/>
      <c r="S578" s="1"/>
      <c r="T578" s="1"/>
      <c r="U578" s="4"/>
      <c r="V578" s="1"/>
      <c r="W578" s="1"/>
      <c r="X578" s="1"/>
    </row>
    <row r="579" spans="1:24">
      <c r="A579" s="1"/>
      <c r="B579" s="1"/>
      <c r="C579" s="1"/>
      <c r="D579" s="4"/>
      <c r="E579" s="4"/>
      <c r="F579" s="4"/>
      <c r="G579" s="4"/>
      <c r="H579" s="4"/>
      <c r="I579" s="4"/>
      <c r="J579" s="1"/>
      <c r="K579" s="4"/>
      <c r="L579" s="4"/>
      <c r="M579" s="4"/>
      <c r="N579" s="4"/>
      <c r="O579" s="4"/>
      <c r="P579" s="1"/>
      <c r="Q579" s="1"/>
      <c r="R579" s="1"/>
      <c r="S579" s="1"/>
      <c r="T579" s="1"/>
      <c r="U579" s="4"/>
      <c r="V579" s="1"/>
      <c r="W579" s="1"/>
      <c r="X579" s="1"/>
    </row>
    <row r="580" spans="1:24">
      <c r="A580" s="1"/>
      <c r="B580" s="1"/>
      <c r="C580" s="1"/>
      <c r="D580" s="4"/>
      <c r="E580" s="4"/>
      <c r="F580" s="4"/>
      <c r="G580" s="4"/>
      <c r="H580" s="4"/>
      <c r="I580" s="4"/>
      <c r="J580" s="1"/>
      <c r="K580" s="4"/>
      <c r="L580" s="4"/>
      <c r="M580" s="4"/>
      <c r="N580" s="4"/>
      <c r="O580" s="4"/>
      <c r="P580" s="1"/>
      <c r="Q580" s="1"/>
      <c r="R580" s="1"/>
      <c r="S580" s="1"/>
      <c r="T580" s="1"/>
      <c r="U580" s="4"/>
      <c r="V580" s="1"/>
      <c r="W580" s="1"/>
      <c r="X580" s="1"/>
    </row>
    <row r="581" spans="1:24">
      <c r="A581" s="1"/>
      <c r="B581" s="1"/>
      <c r="C581" s="1"/>
      <c r="D581" s="4"/>
      <c r="E581" s="4"/>
      <c r="F581" s="4"/>
      <c r="G581" s="4"/>
      <c r="H581" s="4"/>
      <c r="I581" s="4"/>
      <c r="J581" s="1"/>
      <c r="K581" s="4"/>
      <c r="L581" s="4"/>
      <c r="M581" s="4"/>
      <c r="N581" s="4"/>
      <c r="O581" s="4"/>
      <c r="P581" s="1"/>
      <c r="Q581" s="1"/>
      <c r="R581" s="1"/>
      <c r="S581" s="1"/>
      <c r="T581" s="1"/>
      <c r="U581" s="4"/>
      <c r="V581" s="1"/>
      <c r="W581" s="1"/>
      <c r="X581" s="1"/>
    </row>
    <row r="582" spans="1:24">
      <c r="A582" s="1"/>
      <c r="B582" s="1"/>
      <c r="C582" s="1"/>
      <c r="D582" s="4"/>
      <c r="E582" s="4"/>
      <c r="F582" s="4"/>
      <c r="G582" s="4"/>
      <c r="H582" s="4"/>
      <c r="I582" s="4"/>
      <c r="J582" s="1"/>
      <c r="K582" s="4"/>
      <c r="L582" s="4"/>
      <c r="M582" s="4"/>
      <c r="N582" s="4"/>
      <c r="O582" s="4"/>
      <c r="P582" s="1"/>
      <c r="Q582" s="1"/>
      <c r="R582" s="1"/>
      <c r="S582" s="1"/>
      <c r="T582" s="1"/>
      <c r="U582" s="4"/>
      <c r="V582" s="1"/>
      <c r="W582" s="1"/>
      <c r="X582" s="1"/>
    </row>
    <row r="583" spans="1:24">
      <c r="A583" s="1"/>
      <c r="B583" s="1"/>
      <c r="C583" s="1"/>
      <c r="D583" s="4"/>
      <c r="E583" s="4"/>
      <c r="F583" s="4"/>
      <c r="G583" s="4"/>
      <c r="H583" s="4"/>
      <c r="I583" s="4"/>
      <c r="J583" s="1"/>
      <c r="K583" s="4"/>
      <c r="L583" s="4"/>
      <c r="M583" s="4"/>
      <c r="N583" s="4"/>
      <c r="O583" s="4"/>
      <c r="P583" s="1"/>
      <c r="Q583" s="1"/>
      <c r="R583" s="1"/>
      <c r="S583" s="1"/>
      <c r="T583" s="1"/>
      <c r="U583" s="4"/>
      <c r="V583" s="1"/>
      <c r="W583" s="1"/>
      <c r="X583" s="1"/>
    </row>
    <row r="584" spans="1:24">
      <c r="A584" s="1"/>
      <c r="B584" s="1"/>
      <c r="C584" s="1"/>
      <c r="D584" s="4"/>
      <c r="E584" s="4"/>
      <c r="F584" s="4"/>
      <c r="G584" s="4"/>
      <c r="H584" s="4"/>
      <c r="I584" s="4"/>
      <c r="J584" s="1"/>
      <c r="K584" s="4"/>
      <c r="L584" s="4"/>
      <c r="M584" s="4"/>
      <c r="N584" s="4"/>
      <c r="O584" s="4"/>
      <c r="P584" s="1"/>
      <c r="Q584" s="1"/>
      <c r="R584" s="1"/>
      <c r="S584" s="1"/>
      <c r="T584" s="1"/>
      <c r="U584" s="4"/>
      <c r="V584" s="1"/>
      <c r="W584" s="1"/>
      <c r="X584" s="1"/>
    </row>
    <row r="585" spans="1:24">
      <c r="A585" s="1"/>
      <c r="B585" s="1"/>
      <c r="C585" s="1"/>
      <c r="D585" s="4"/>
      <c r="E585" s="4"/>
      <c r="F585" s="4"/>
      <c r="G585" s="4"/>
      <c r="H585" s="4"/>
      <c r="I585" s="4"/>
      <c r="J585" s="1"/>
      <c r="K585" s="4"/>
      <c r="L585" s="4"/>
      <c r="M585" s="4"/>
      <c r="N585" s="4"/>
      <c r="O585" s="4"/>
      <c r="P585" s="1"/>
      <c r="Q585" s="1"/>
      <c r="R585" s="1"/>
      <c r="S585" s="1"/>
      <c r="T585" s="1"/>
      <c r="U585" s="4"/>
      <c r="V585" s="1"/>
      <c r="W585" s="1"/>
      <c r="X585" s="1"/>
    </row>
    <row r="586" spans="1:24">
      <c r="A586" s="1"/>
      <c r="B586" s="1"/>
      <c r="C586" s="1"/>
      <c r="D586" s="4"/>
      <c r="E586" s="4"/>
      <c r="F586" s="4"/>
      <c r="G586" s="4"/>
      <c r="H586" s="4"/>
      <c r="I586" s="4"/>
      <c r="J586" s="1"/>
      <c r="K586" s="4"/>
      <c r="L586" s="4"/>
      <c r="M586" s="4"/>
      <c r="N586" s="4"/>
      <c r="O586" s="4"/>
      <c r="P586" s="1"/>
      <c r="Q586" s="1"/>
      <c r="R586" s="1"/>
      <c r="S586" s="1"/>
      <c r="T586" s="1"/>
      <c r="U586" s="4"/>
      <c r="V586" s="1"/>
      <c r="W586" s="1"/>
      <c r="X586" s="1"/>
    </row>
    <row r="587" spans="1:24">
      <c r="A587" s="1"/>
      <c r="B587" s="1"/>
      <c r="C587" s="1"/>
      <c r="D587" s="4"/>
      <c r="E587" s="4"/>
      <c r="F587" s="4"/>
      <c r="G587" s="4"/>
      <c r="H587" s="4"/>
      <c r="I587" s="4"/>
      <c r="J587" s="1"/>
      <c r="K587" s="4"/>
      <c r="L587" s="4"/>
      <c r="M587" s="4"/>
      <c r="N587" s="4"/>
      <c r="O587" s="4"/>
      <c r="P587" s="1"/>
      <c r="Q587" s="1"/>
      <c r="R587" s="1"/>
      <c r="S587" s="1"/>
      <c r="T587" s="1"/>
      <c r="U587" s="4"/>
      <c r="V587" s="1"/>
      <c r="W587" s="1"/>
      <c r="X587" s="1"/>
    </row>
    <row r="588" spans="1:24">
      <c r="A588" s="1"/>
      <c r="B588" s="1"/>
      <c r="C588" s="1"/>
      <c r="D588" s="4"/>
      <c r="E588" s="4"/>
      <c r="F588" s="4"/>
      <c r="G588" s="4"/>
      <c r="H588" s="4"/>
      <c r="I588" s="4"/>
      <c r="J588" s="1"/>
      <c r="K588" s="4"/>
      <c r="L588" s="4"/>
      <c r="M588" s="4"/>
      <c r="N588" s="4"/>
      <c r="O588" s="4"/>
      <c r="P588" s="1"/>
      <c r="Q588" s="1"/>
      <c r="R588" s="1"/>
      <c r="S588" s="1"/>
      <c r="T588" s="1"/>
      <c r="U588" s="4"/>
      <c r="V588" s="1"/>
      <c r="W588" s="1"/>
      <c r="X588" s="1"/>
    </row>
    <row r="589" spans="1:24">
      <c r="A589" s="1"/>
      <c r="B589" s="1"/>
      <c r="C589" s="1"/>
      <c r="D589" s="4"/>
      <c r="E589" s="4"/>
      <c r="F589" s="4"/>
      <c r="G589" s="4"/>
      <c r="H589" s="4"/>
      <c r="I589" s="4"/>
      <c r="J589" s="1"/>
      <c r="K589" s="4"/>
      <c r="L589" s="4"/>
      <c r="M589" s="4"/>
      <c r="N589" s="4"/>
      <c r="O589" s="4"/>
      <c r="P589" s="1"/>
      <c r="Q589" s="1"/>
      <c r="R589" s="1"/>
      <c r="S589" s="1"/>
      <c r="T589" s="1"/>
      <c r="U589" s="4"/>
      <c r="V589" s="1"/>
      <c r="W589" s="1"/>
      <c r="X589" s="1"/>
    </row>
    <row r="590" spans="1:24">
      <c r="A590" s="1"/>
      <c r="B590" s="1"/>
      <c r="C590" s="1"/>
      <c r="D590" s="4"/>
      <c r="E590" s="4"/>
      <c r="F590" s="4"/>
      <c r="G590" s="4"/>
      <c r="H590" s="4"/>
      <c r="I590" s="4"/>
      <c r="J590" s="1"/>
      <c r="K590" s="4"/>
      <c r="L590" s="4"/>
      <c r="M590" s="4"/>
      <c r="N590" s="4"/>
      <c r="O590" s="4"/>
      <c r="P590" s="1"/>
      <c r="Q590" s="1"/>
      <c r="R590" s="1"/>
      <c r="S590" s="1"/>
      <c r="T590" s="1"/>
      <c r="U590" s="4"/>
      <c r="V590" s="1"/>
      <c r="W590" s="1"/>
      <c r="X590" s="1"/>
    </row>
    <row r="591" spans="1:24">
      <c r="A591" s="1"/>
      <c r="B591" s="1"/>
      <c r="C591" s="1"/>
      <c r="D591" s="4"/>
      <c r="E591" s="4"/>
      <c r="F591" s="4"/>
      <c r="G591" s="4"/>
      <c r="H591" s="4"/>
      <c r="I591" s="4"/>
      <c r="J591" s="1"/>
      <c r="K591" s="4"/>
      <c r="L591" s="4"/>
      <c r="M591" s="4"/>
      <c r="N591" s="4"/>
      <c r="O591" s="4"/>
      <c r="P591" s="1"/>
      <c r="Q591" s="1"/>
      <c r="R591" s="1"/>
      <c r="S591" s="1"/>
      <c r="T591" s="1"/>
      <c r="U591" s="4"/>
      <c r="V591" s="1"/>
      <c r="W591" s="1"/>
      <c r="X591" s="1"/>
    </row>
    <row r="592" spans="1:24">
      <c r="A592" s="1"/>
      <c r="B592" s="1"/>
      <c r="C592" s="1"/>
      <c r="D592" s="4"/>
      <c r="E592" s="4"/>
      <c r="F592" s="4"/>
      <c r="G592" s="4"/>
      <c r="H592" s="4"/>
      <c r="I592" s="4"/>
      <c r="J592" s="1"/>
      <c r="K592" s="4"/>
      <c r="L592" s="4"/>
      <c r="M592" s="4"/>
      <c r="N592" s="4"/>
      <c r="O592" s="4"/>
      <c r="P592" s="1"/>
      <c r="Q592" s="1"/>
      <c r="R592" s="1"/>
      <c r="S592" s="1"/>
      <c r="T592" s="1"/>
      <c r="U592" s="4"/>
      <c r="V592" s="1"/>
      <c r="W592" s="1"/>
      <c r="X592" s="1"/>
    </row>
    <row r="593" spans="1:24">
      <c r="A593" s="1"/>
      <c r="B593" s="1"/>
      <c r="C593" s="1"/>
      <c r="D593" s="4"/>
      <c r="E593" s="4"/>
      <c r="F593" s="4"/>
      <c r="G593" s="4"/>
      <c r="H593" s="4"/>
      <c r="I593" s="4"/>
      <c r="J593" s="1"/>
      <c r="K593" s="4"/>
      <c r="L593" s="4"/>
      <c r="M593" s="4"/>
      <c r="N593" s="4"/>
      <c r="O593" s="4"/>
      <c r="P593" s="1"/>
      <c r="Q593" s="1"/>
      <c r="R593" s="1"/>
      <c r="S593" s="1"/>
      <c r="T593" s="1"/>
      <c r="U593" s="4"/>
      <c r="V593" s="1"/>
      <c r="W593" s="1"/>
      <c r="X593" s="1"/>
    </row>
    <row r="594" spans="1:24">
      <c r="A594" s="1"/>
      <c r="B594" s="1"/>
      <c r="C594" s="1"/>
      <c r="D594" s="4"/>
      <c r="E594" s="4"/>
      <c r="F594" s="4"/>
      <c r="G594" s="4"/>
      <c r="H594" s="4"/>
      <c r="I594" s="4"/>
      <c r="J594" s="1"/>
      <c r="K594" s="4"/>
      <c r="L594" s="4"/>
      <c r="M594" s="4"/>
      <c r="N594" s="4"/>
      <c r="O594" s="4"/>
      <c r="P594" s="1"/>
      <c r="Q594" s="1"/>
      <c r="R594" s="1"/>
      <c r="S594" s="1"/>
      <c r="T594" s="1"/>
      <c r="U594" s="4"/>
      <c r="V594" s="1"/>
      <c r="W594" s="1"/>
      <c r="X594" s="1"/>
    </row>
    <row r="595" spans="1:24">
      <c r="A595" s="1"/>
      <c r="B595" s="1"/>
      <c r="C595" s="1"/>
      <c r="D595" s="4"/>
      <c r="E595" s="4"/>
      <c r="F595" s="4"/>
      <c r="G595" s="4"/>
      <c r="H595" s="4"/>
      <c r="I595" s="4"/>
      <c r="J595" s="1"/>
      <c r="K595" s="4"/>
      <c r="L595" s="4"/>
      <c r="M595" s="4"/>
      <c r="N595" s="4"/>
      <c r="O595" s="4"/>
      <c r="P595" s="1"/>
      <c r="Q595" s="1"/>
      <c r="R595" s="1"/>
      <c r="S595" s="1"/>
      <c r="T595" s="1"/>
      <c r="U595" s="4"/>
      <c r="V595" s="1"/>
      <c r="W595" s="1"/>
      <c r="X595" s="1"/>
    </row>
    <row r="596" spans="1:24">
      <c r="A596" s="1"/>
      <c r="B596" s="1"/>
      <c r="C596" s="1"/>
      <c r="D596" s="4"/>
      <c r="E596" s="4"/>
      <c r="F596" s="4"/>
      <c r="G596" s="4"/>
      <c r="H596" s="4"/>
      <c r="I596" s="4"/>
      <c r="J596" s="1"/>
      <c r="K596" s="4"/>
      <c r="L596" s="4"/>
      <c r="M596" s="4"/>
      <c r="N596" s="4"/>
      <c r="O596" s="4"/>
      <c r="P596" s="1"/>
      <c r="Q596" s="1"/>
      <c r="R596" s="1"/>
      <c r="S596" s="1"/>
      <c r="T596" s="1"/>
      <c r="U596" s="4"/>
      <c r="V596" s="1"/>
      <c r="W596" s="1"/>
      <c r="X596" s="1"/>
    </row>
    <row r="597" spans="1:24">
      <c r="A597" s="1"/>
      <c r="B597" s="1"/>
      <c r="C597" s="1"/>
      <c r="D597" s="4"/>
      <c r="E597" s="4"/>
      <c r="F597" s="4"/>
      <c r="G597" s="4"/>
      <c r="H597" s="4"/>
      <c r="I597" s="4"/>
      <c r="J597" s="1"/>
      <c r="K597" s="4"/>
      <c r="L597" s="4"/>
      <c r="M597" s="4"/>
      <c r="N597" s="4"/>
      <c r="O597" s="4"/>
      <c r="P597" s="1"/>
      <c r="Q597" s="1"/>
      <c r="R597" s="1"/>
      <c r="S597" s="1"/>
      <c r="T597" s="1"/>
      <c r="U597" s="4"/>
      <c r="V597" s="1"/>
      <c r="W597" s="1"/>
      <c r="X597" s="1"/>
    </row>
    <row r="598" spans="1:24">
      <c r="A598" s="1"/>
      <c r="B598" s="1"/>
      <c r="C598" s="1"/>
      <c r="D598" s="4"/>
      <c r="E598" s="4"/>
      <c r="F598" s="4"/>
      <c r="G598" s="4"/>
      <c r="H598" s="4"/>
      <c r="I598" s="4"/>
      <c r="J598" s="1"/>
      <c r="K598" s="4"/>
      <c r="L598" s="4"/>
      <c r="M598" s="4"/>
      <c r="N598" s="4"/>
      <c r="O598" s="4"/>
      <c r="P598" s="1"/>
      <c r="Q598" s="1"/>
      <c r="R598" s="1"/>
      <c r="S598" s="1"/>
      <c r="T598" s="1"/>
      <c r="U598" s="4"/>
      <c r="V598" s="1"/>
      <c r="W598" s="1"/>
      <c r="X598" s="1"/>
    </row>
    <row r="599" spans="1:24">
      <c r="A599" s="1"/>
      <c r="B599" s="1"/>
      <c r="C599" s="1"/>
      <c r="D599" s="4"/>
      <c r="E599" s="4"/>
      <c r="F599" s="4"/>
      <c r="G599" s="4"/>
      <c r="H599" s="4"/>
      <c r="I599" s="4"/>
      <c r="J599" s="1"/>
      <c r="K599" s="4"/>
      <c r="L599" s="4"/>
      <c r="M599" s="4"/>
      <c r="N599" s="4"/>
      <c r="O599" s="4"/>
      <c r="P599" s="1"/>
      <c r="Q599" s="1"/>
      <c r="R599" s="1"/>
      <c r="S599" s="1"/>
      <c r="T599" s="1"/>
      <c r="U599" s="4"/>
      <c r="V599" s="1"/>
      <c r="W599" s="1"/>
      <c r="X599" s="1"/>
    </row>
    <row r="600" spans="1:24">
      <c r="A600" s="1"/>
      <c r="B600" s="1"/>
      <c r="C600" s="1"/>
      <c r="D600" s="4"/>
      <c r="E600" s="4"/>
      <c r="F600" s="4"/>
      <c r="G600" s="4"/>
      <c r="H600" s="4"/>
      <c r="I600" s="4"/>
      <c r="J600" s="1"/>
      <c r="K600" s="4"/>
      <c r="L600" s="4"/>
      <c r="M600" s="4"/>
      <c r="N600" s="4"/>
      <c r="O600" s="4"/>
      <c r="P600" s="1"/>
      <c r="Q600" s="1"/>
      <c r="R600" s="1"/>
      <c r="S600" s="1"/>
      <c r="T600" s="1"/>
      <c r="U600" s="4"/>
      <c r="V600" s="1"/>
      <c r="W600" s="1"/>
      <c r="X600" s="1"/>
    </row>
    <row r="601" spans="1:24">
      <c r="A601" s="1"/>
      <c r="B601" s="1"/>
      <c r="C601" s="1"/>
      <c r="D601" s="4"/>
      <c r="E601" s="4"/>
      <c r="F601" s="4"/>
      <c r="G601" s="4"/>
      <c r="H601" s="4"/>
      <c r="I601" s="4"/>
      <c r="J601" s="1"/>
      <c r="K601" s="4"/>
      <c r="L601" s="4"/>
      <c r="M601" s="4"/>
      <c r="N601" s="4"/>
      <c r="O601" s="4"/>
      <c r="P601" s="1"/>
      <c r="Q601" s="1"/>
      <c r="R601" s="1"/>
      <c r="S601" s="1"/>
      <c r="T601" s="1"/>
      <c r="U601" s="4"/>
      <c r="V601" s="1"/>
      <c r="W601" s="1"/>
      <c r="X601" s="1"/>
    </row>
    <row r="602" spans="1:24">
      <c r="A602" s="1"/>
      <c r="B602" s="1"/>
      <c r="C602" s="1"/>
      <c r="D602" s="4"/>
      <c r="E602" s="4"/>
      <c r="F602" s="4"/>
      <c r="G602" s="4"/>
      <c r="H602" s="4"/>
      <c r="I602" s="4"/>
      <c r="J602" s="1"/>
      <c r="K602" s="4"/>
      <c r="L602" s="4"/>
      <c r="M602" s="4"/>
      <c r="N602" s="4"/>
      <c r="O602" s="4"/>
      <c r="P602" s="1"/>
      <c r="Q602" s="1"/>
      <c r="R602" s="1"/>
      <c r="S602" s="1"/>
      <c r="T602" s="1"/>
      <c r="U602" s="4"/>
      <c r="V602" s="1"/>
      <c r="W602" s="1"/>
      <c r="X602" s="1"/>
    </row>
    <row r="603" spans="1:24">
      <c r="A603" s="1"/>
      <c r="B603" s="1"/>
      <c r="C603" s="1"/>
      <c r="D603" s="4"/>
      <c r="E603" s="4"/>
      <c r="F603" s="4"/>
      <c r="G603" s="4"/>
      <c r="H603" s="4"/>
      <c r="I603" s="4"/>
      <c r="J603" s="1"/>
      <c r="K603" s="4"/>
      <c r="L603" s="4"/>
      <c r="M603" s="4"/>
      <c r="N603" s="4"/>
      <c r="O603" s="4"/>
      <c r="P603" s="1"/>
      <c r="Q603" s="1"/>
      <c r="R603" s="1"/>
      <c r="S603" s="1"/>
      <c r="T603" s="1"/>
      <c r="U603" s="4"/>
      <c r="V603" s="1"/>
      <c r="W603" s="1"/>
      <c r="X603" s="1"/>
    </row>
    <row r="604" spans="1:24">
      <c r="A604" s="1"/>
      <c r="B604" s="1"/>
      <c r="C604" s="1"/>
      <c r="D604" s="4"/>
      <c r="E604" s="4"/>
      <c r="F604" s="4"/>
      <c r="G604" s="4"/>
      <c r="H604" s="4"/>
      <c r="I604" s="4"/>
      <c r="J604" s="1"/>
      <c r="K604" s="4"/>
      <c r="L604" s="4"/>
      <c r="M604" s="4"/>
      <c r="N604" s="4"/>
      <c r="O604" s="4"/>
      <c r="P604" s="1"/>
      <c r="Q604" s="1"/>
      <c r="R604" s="1"/>
      <c r="S604" s="1"/>
      <c r="T604" s="1"/>
      <c r="U604" s="4"/>
      <c r="V604" s="1"/>
      <c r="W604" s="1"/>
      <c r="X604" s="1"/>
    </row>
    <row r="605" spans="1:24">
      <c r="A605" s="1"/>
      <c r="B605" s="1"/>
      <c r="C605" s="1"/>
      <c r="D605" s="4"/>
      <c r="E605" s="4"/>
      <c r="F605" s="4"/>
      <c r="G605" s="4"/>
      <c r="H605" s="4"/>
      <c r="I605" s="4"/>
      <c r="J605" s="1"/>
      <c r="K605" s="4"/>
      <c r="L605" s="4"/>
      <c r="M605" s="4"/>
      <c r="N605" s="4"/>
      <c r="O605" s="4"/>
      <c r="P605" s="1"/>
      <c r="Q605" s="1"/>
      <c r="R605" s="1"/>
      <c r="S605" s="1"/>
      <c r="T605" s="1"/>
      <c r="U605" s="4"/>
      <c r="V605" s="1"/>
      <c r="W605" s="1"/>
      <c r="X605" s="1"/>
    </row>
    <row r="606" spans="1:24">
      <c r="A606" s="1"/>
      <c r="B606" s="1"/>
      <c r="C606" s="1"/>
      <c r="D606" s="4"/>
      <c r="E606" s="4"/>
      <c r="F606" s="4"/>
      <c r="G606" s="4"/>
      <c r="H606" s="4"/>
      <c r="I606" s="4"/>
      <c r="J606" s="1"/>
      <c r="K606" s="4"/>
      <c r="L606" s="4"/>
      <c r="M606" s="4"/>
      <c r="N606" s="4"/>
      <c r="O606" s="4"/>
      <c r="P606" s="1"/>
      <c r="Q606" s="1"/>
      <c r="R606" s="1"/>
      <c r="S606" s="1"/>
      <c r="T606" s="1"/>
      <c r="U606" s="4"/>
      <c r="V606" s="1"/>
      <c r="W606" s="1"/>
      <c r="X606" s="1"/>
    </row>
    <row r="607" spans="1:24">
      <c r="A607" s="1"/>
      <c r="B607" s="1"/>
      <c r="C607" s="1"/>
      <c r="D607" s="4"/>
      <c r="E607" s="4"/>
      <c r="F607" s="4"/>
      <c r="G607" s="4"/>
      <c r="H607" s="4"/>
      <c r="I607" s="4"/>
      <c r="J607" s="1"/>
      <c r="K607" s="4"/>
      <c r="L607" s="4"/>
      <c r="M607" s="4"/>
      <c r="N607" s="4"/>
      <c r="O607" s="4"/>
      <c r="P607" s="1"/>
      <c r="Q607" s="1"/>
      <c r="R607" s="1"/>
      <c r="S607" s="1"/>
      <c r="T607" s="1"/>
      <c r="U607" s="4"/>
      <c r="V607" s="1"/>
      <c r="W607" s="1"/>
      <c r="X607" s="1"/>
    </row>
    <row r="608" spans="1:24">
      <c r="A608" s="1"/>
      <c r="B608" s="1"/>
      <c r="C608" s="1"/>
      <c r="D608" s="4"/>
      <c r="E608" s="4"/>
      <c r="F608" s="4"/>
      <c r="G608" s="4"/>
      <c r="H608" s="4"/>
      <c r="I608" s="4"/>
      <c r="J608" s="1"/>
      <c r="K608" s="4"/>
      <c r="L608" s="4"/>
      <c r="M608" s="4"/>
      <c r="N608" s="4"/>
      <c r="O608" s="4"/>
      <c r="P608" s="1"/>
      <c r="Q608" s="1"/>
      <c r="R608" s="1"/>
      <c r="S608" s="1"/>
      <c r="T608" s="1"/>
      <c r="U608" s="4"/>
      <c r="V608" s="1"/>
      <c r="W608" s="1"/>
      <c r="X608" s="1"/>
    </row>
    <row r="609" spans="1:24">
      <c r="A609" s="1"/>
      <c r="B609" s="1"/>
      <c r="C609" s="1"/>
      <c r="D609" s="4"/>
      <c r="E609" s="4"/>
      <c r="F609" s="4"/>
      <c r="G609" s="4"/>
      <c r="H609" s="4"/>
      <c r="I609" s="4"/>
      <c r="J609" s="1"/>
      <c r="K609" s="4"/>
      <c r="L609" s="4"/>
      <c r="M609" s="4"/>
      <c r="N609" s="4"/>
      <c r="O609" s="4"/>
      <c r="P609" s="1"/>
      <c r="Q609" s="1"/>
      <c r="R609" s="1"/>
      <c r="S609" s="1"/>
      <c r="T609" s="1"/>
      <c r="U609" s="4"/>
      <c r="V609" s="1"/>
      <c r="W609" s="1"/>
      <c r="X609" s="1"/>
    </row>
    <row r="610" spans="1:24">
      <c r="A610" s="1"/>
      <c r="B610" s="1"/>
      <c r="C610" s="1"/>
      <c r="D610" s="4"/>
      <c r="E610" s="4"/>
      <c r="F610" s="4"/>
      <c r="G610" s="4"/>
      <c r="H610" s="4"/>
      <c r="I610" s="4"/>
      <c r="J610" s="1"/>
      <c r="K610" s="4"/>
      <c r="L610" s="4"/>
      <c r="M610" s="4"/>
      <c r="N610" s="4"/>
      <c r="O610" s="4"/>
      <c r="P610" s="1"/>
      <c r="Q610" s="1"/>
      <c r="R610" s="1"/>
      <c r="S610" s="1"/>
      <c r="T610" s="1"/>
      <c r="U610" s="4"/>
      <c r="V610" s="1"/>
      <c r="W610" s="1"/>
      <c r="X610" s="1"/>
    </row>
    <row r="611" spans="1:24">
      <c r="A611" s="1"/>
      <c r="B611" s="1"/>
      <c r="C611" s="1"/>
      <c r="D611" s="4"/>
      <c r="E611" s="4"/>
      <c r="F611" s="4"/>
      <c r="G611" s="4"/>
      <c r="H611" s="4"/>
      <c r="I611" s="4"/>
      <c r="J611" s="1"/>
      <c r="K611" s="4"/>
      <c r="L611" s="4"/>
      <c r="M611" s="4"/>
      <c r="N611" s="4"/>
      <c r="O611" s="4"/>
      <c r="P611" s="1"/>
      <c r="Q611" s="1"/>
      <c r="R611" s="1"/>
      <c r="S611" s="1"/>
      <c r="T611" s="1"/>
      <c r="U611" s="4"/>
      <c r="V611" s="1"/>
      <c r="W611" s="1"/>
      <c r="X611" s="1"/>
    </row>
    <row r="612" spans="1:24">
      <c r="A612" s="1"/>
      <c r="B612" s="1"/>
      <c r="C612" s="1"/>
      <c r="D612" s="4"/>
      <c r="E612" s="4"/>
      <c r="F612" s="4"/>
      <c r="G612" s="4"/>
      <c r="H612" s="4"/>
      <c r="I612" s="4"/>
      <c r="J612" s="1"/>
      <c r="K612" s="4"/>
      <c r="L612" s="4"/>
      <c r="M612" s="4"/>
      <c r="N612" s="4"/>
      <c r="O612" s="4"/>
      <c r="P612" s="1"/>
      <c r="Q612" s="1"/>
      <c r="R612" s="1"/>
      <c r="S612" s="1"/>
      <c r="T612" s="1"/>
      <c r="U612" s="4"/>
      <c r="V612" s="1"/>
      <c r="W612" s="1"/>
      <c r="X612" s="1"/>
    </row>
    <row r="613" spans="1:24">
      <c r="A613" s="1"/>
      <c r="B613" s="1"/>
      <c r="C613" s="1"/>
      <c r="D613" s="4"/>
      <c r="E613" s="4"/>
      <c r="F613" s="4"/>
      <c r="G613" s="4"/>
      <c r="H613" s="4"/>
      <c r="I613" s="4"/>
      <c r="J613" s="1"/>
      <c r="K613" s="4"/>
      <c r="L613" s="4"/>
      <c r="M613" s="4"/>
      <c r="N613" s="4"/>
      <c r="O613" s="4"/>
      <c r="P613" s="1"/>
      <c r="Q613" s="1"/>
      <c r="R613" s="1"/>
      <c r="S613" s="1"/>
      <c r="T613" s="1"/>
      <c r="U613" s="4"/>
      <c r="V613" s="1"/>
      <c r="W613" s="1"/>
      <c r="X613" s="1"/>
    </row>
    <row r="614" spans="1:24">
      <c r="A614" s="1"/>
      <c r="B614" s="1"/>
      <c r="C614" s="1"/>
      <c r="D614" s="4"/>
      <c r="E614" s="4"/>
      <c r="F614" s="4"/>
      <c r="G614" s="4"/>
      <c r="H614" s="4"/>
      <c r="I614" s="4"/>
      <c r="J614" s="1"/>
      <c r="K614" s="4"/>
      <c r="L614" s="4"/>
      <c r="M614" s="4"/>
      <c r="N614" s="4"/>
      <c r="O614" s="4"/>
      <c r="P614" s="1"/>
      <c r="Q614" s="1"/>
      <c r="R614" s="1"/>
      <c r="S614" s="1"/>
      <c r="T614" s="1"/>
      <c r="U614" s="4"/>
      <c r="V614" s="1"/>
      <c r="W614" s="1"/>
      <c r="X614" s="1"/>
    </row>
    <row r="615" spans="1:24">
      <c r="A615" s="1"/>
      <c r="B615" s="1"/>
      <c r="C615" s="1"/>
      <c r="D615" s="4"/>
      <c r="E615" s="4"/>
      <c r="F615" s="4"/>
      <c r="G615" s="4"/>
      <c r="H615" s="4"/>
      <c r="I615" s="4"/>
      <c r="J615" s="1"/>
      <c r="K615" s="4"/>
      <c r="L615" s="4"/>
      <c r="M615" s="4"/>
      <c r="N615" s="4"/>
      <c r="O615" s="4"/>
      <c r="P615" s="1"/>
      <c r="Q615" s="1"/>
      <c r="R615" s="1"/>
      <c r="S615" s="1"/>
      <c r="T615" s="1"/>
      <c r="U615" s="4"/>
      <c r="V615" s="1"/>
      <c r="W615" s="1"/>
      <c r="X615" s="1"/>
    </row>
    <row r="616" spans="1:24">
      <c r="A616" s="1"/>
      <c r="B616" s="1"/>
      <c r="C616" s="1"/>
      <c r="D616" s="4"/>
      <c r="E616" s="4"/>
      <c r="F616" s="4"/>
      <c r="G616" s="4"/>
      <c r="H616" s="4"/>
      <c r="I616" s="4"/>
      <c r="J616" s="1"/>
      <c r="K616" s="4"/>
      <c r="L616" s="4"/>
      <c r="M616" s="4"/>
      <c r="N616" s="4"/>
      <c r="O616" s="4"/>
      <c r="P616" s="1"/>
      <c r="Q616" s="1"/>
      <c r="R616" s="1"/>
      <c r="S616" s="1"/>
      <c r="T616" s="1"/>
      <c r="U616" s="4"/>
      <c r="V616" s="1"/>
      <c r="W616" s="1"/>
      <c r="X616" s="1"/>
    </row>
    <row r="617" spans="1:24">
      <c r="A617" s="1"/>
      <c r="B617" s="1"/>
      <c r="C617" s="1"/>
      <c r="D617" s="4"/>
      <c r="E617" s="4"/>
      <c r="F617" s="4"/>
      <c r="G617" s="4"/>
      <c r="H617" s="4"/>
      <c r="I617" s="4"/>
      <c r="J617" s="1"/>
      <c r="K617" s="4"/>
      <c r="L617" s="4"/>
      <c r="M617" s="4"/>
      <c r="N617" s="4"/>
      <c r="O617" s="4"/>
      <c r="P617" s="1"/>
      <c r="Q617" s="1"/>
      <c r="R617" s="1"/>
      <c r="S617" s="1"/>
      <c r="T617" s="1"/>
      <c r="U617" s="4"/>
      <c r="V617" s="1"/>
      <c r="W617" s="1"/>
      <c r="X617" s="1"/>
    </row>
    <row r="618" spans="1:24">
      <c r="A618" s="1"/>
      <c r="B618" s="1"/>
      <c r="C618" s="1"/>
      <c r="D618" s="4"/>
      <c r="E618" s="4"/>
      <c r="F618" s="4"/>
      <c r="G618" s="4"/>
      <c r="H618" s="4"/>
      <c r="I618" s="4"/>
      <c r="J618" s="1"/>
      <c r="K618" s="4"/>
      <c r="L618" s="4"/>
      <c r="M618" s="4"/>
      <c r="N618" s="4"/>
      <c r="O618" s="4"/>
      <c r="P618" s="1"/>
      <c r="Q618" s="1"/>
      <c r="R618" s="1"/>
      <c r="S618" s="1"/>
      <c r="T618" s="1"/>
      <c r="U618" s="4"/>
      <c r="V618" s="1"/>
      <c r="W618" s="1"/>
      <c r="X618" s="1"/>
    </row>
    <row r="619" spans="1:24">
      <c r="A619" s="1"/>
      <c r="B619" s="1"/>
      <c r="C619" s="1"/>
      <c r="D619" s="4"/>
      <c r="E619" s="4"/>
      <c r="F619" s="4"/>
      <c r="G619" s="4"/>
      <c r="H619" s="4"/>
      <c r="I619" s="4"/>
      <c r="J619" s="1"/>
      <c r="K619" s="4"/>
      <c r="L619" s="4"/>
      <c r="M619" s="4"/>
      <c r="N619" s="4"/>
      <c r="O619" s="4"/>
      <c r="P619" s="1"/>
      <c r="Q619" s="1"/>
      <c r="R619" s="1"/>
      <c r="S619" s="1"/>
      <c r="T619" s="1"/>
      <c r="U619" s="4"/>
      <c r="V619" s="1"/>
      <c r="W619" s="1"/>
      <c r="X619" s="1"/>
    </row>
    <row r="620" spans="1:24">
      <c r="A620" s="1"/>
      <c r="B620" s="1"/>
      <c r="C620" s="1"/>
      <c r="D620" s="4"/>
      <c r="E620" s="4"/>
      <c r="F620" s="4"/>
      <c r="G620" s="4"/>
      <c r="H620" s="4"/>
      <c r="I620" s="4"/>
      <c r="J620" s="1"/>
      <c r="K620" s="4"/>
      <c r="L620" s="4"/>
      <c r="M620" s="4"/>
      <c r="N620" s="4"/>
      <c r="O620" s="4"/>
      <c r="P620" s="1"/>
      <c r="Q620" s="1"/>
      <c r="R620" s="1"/>
      <c r="S620" s="1"/>
      <c r="T620" s="1"/>
      <c r="U620" s="4"/>
      <c r="V620" s="1"/>
      <c r="W620" s="1"/>
      <c r="X620" s="1"/>
    </row>
    <row r="621" spans="1:24">
      <c r="A621" s="1"/>
      <c r="B621" s="1"/>
      <c r="C621" s="1"/>
      <c r="D621" s="4"/>
      <c r="E621" s="4"/>
      <c r="F621" s="4"/>
      <c r="G621" s="4"/>
      <c r="H621" s="4"/>
      <c r="I621" s="4"/>
      <c r="J621" s="1"/>
      <c r="K621" s="4"/>
      <c r="L621" s="4"/>
      <c r="M621" s="4"/>
      <c r="N621" s="4"/>
      <c r="O621" s="4"/>
      <c r="P621" s="1"/>
      <c r="Q621" s="1"/>
      <c r="R621" s="1"/>
      <c r="S621" s="1"/>
      <c r="T621" s="1"/>
      <c r="U621" s="4"/>
      <c r="V621" s="1"/>
      <c r="W621" s="1"/>
      <c r="X621" s="1"/>
    </row>
    <row r="622" spans="1:24">
      <c r="A622" s="1"/>
      <c r="B622" s="1"/>
      <c r="C622" s="1"/>
      <c r="D622" s="4"/>
      <c r="E622" s="4"/>
      <c r="F622" s="4"/>
      <c r="G622" s="4"/>
      <c r="H622" s="4"/>
      <c r="I622" s="4"/>
      <c r="J622" s="1"/>
      <c r="K622" s="4"/>
      <c r="L622" s="4"/>
      <c r="M622" s="4"/>
      <c r="N622" s="4"/>
      <c r="O622" s="4"/>
      <c r="P622" s="1"/>
      <c r="Q622" s="1"/>
      <c r="R622" s="1"/>
      <c r="S622" s="1"/>
      <c r="T622" s="1"/>
      <c r="U622" s="4"/>
      <c r="V622" s="1"/>
      <c r="W622" s="1"/>
      <c r="X622" s="1"/>
    </row>
    <row r="623" spans="1:24">
      <c r="A623" s="1"/>
      <c r="B623" s="1"/>
      <c r="C623" s="1"/>
      <c r="D623" s="4"/>
      <c r="E623" s="4"/>
      <c r="F623" s="4"/>
      <c r="G623" s="4"/>
      <c r="H623" s="4"/>
      <c r="I623" s="4"/>
      <c r="J623" s="1"/>
      <c r="K623" s="4"/>
      <c r="L623" s="4"/>
      <c r="M623" s="4"/>
      <c r="N623" s="4"/>
      <c r="O623" s="4"/>
      <c r="P623" s="1"/>
      <c r="Q623" s="1"/>
      <c r="R623" s="1"/>
      <c r="S623" s="1"/>
      <c r="T623" s="1"/>
      <c r="U623" s="4"/>
      <c r="V623" s="1"/>
      <c r="W623" s="1"/>
      <c r="X623" s="1"/>
    </row>
    <row r="624" spans="1:24">
      <c r="A624" s="1"/>
      <c r="B624" s="1"/>
      <c r="C624" s="1"/>
      <c r="D624" s="4"/>
      <c r="E624" s="4"/>
      <c r="F624" s="4"/>
      <c r="G624" s="4"/>
      <c r="H624" s="4"/>
      <c r="I624" s="4"/>
      <c r="J624" s="1"/>
      <c r="K624" s="4"/>
      <c r="L624" s="4"/>
      <c r="M624" s="4"/>
      <c r="N624" s="4"/>
      <c r="O624" s="4"/>
      <c r="P624" s="1"/>
      <c r="Q624" s="1"/>
      <c r="R624" s="1"/>
      <c r="S624" s="1"/>
      <c r="T624" s="1"/>
      <c r="U624" s="4"/>
      <c r="V624" s="1"/>
      <c r="W624" s="1"/>
      <c r="X624" s="1"/>
    </row>
    <row r="625" spans="1:24">
      <c r="A625" s="1"/>
      <c r="B625" s="1"/>
      <c r="C625" s="1"/>
      <c r="D625" s="4"/>
      <c r="E625" s="4"/>
      <c r="F625" s="4"/>
      <c r="G625" s="4"/>
      <c r="H625" s="4"/>
      <c r="I625" s="4"/>
      <c r="J625" s="1"/>
      <c r="K625" s="4"/>
      <c r="L625" s="4"/>
      <c r="M625" s="4"/>
      <c r="N625" s="4"/>
      <c r="O625" s="4"/>
      <c r="P625" s="1"/>
      <c r="Q625" s="1"/>
      <c r="R625" s="1"/>
      <c r="S625" s="1"/>
      <c r="T625" s="1"/>
      <c r="U625" s="4"/>
      <c r="V625" s="1"/>
      <c r="W625" s="1"/>
      <c r="X625" s="1"/>
    </row>
    <row r="626" spans="1:24">
      <c r="A626" s="1"/>
      <c r="B626" s="1"/>
      <c r="C626" s="1"/>
      <c r="D626" s="4"/>
      <c r="E626" s="4"/>
      <c r="F626" s="4"/>
      <c r="G626" s="4"/>
      <c r="H626" s="4"/>
      <c r="I626" s="4"/>
      <c r="J626" s="1"/>
      <c r="K626" s="4"/>
      <c r="L626" s="4"/>
      <c r="M626" s="4"/>
      <c r="N626" s="4"/>
      <c r="O626" s="4"/>
      <c r="P626" s="1"/>
      <c r="Q626" s="1"/>
      <c r="R626" s="1"/>
      <c r="S626" s="1"/>
      <c r="T626" s="1"/>
      <c r="U626" s="4"/>
      <c r="V626" s="1"/>
      <c r="W626" s="1"/>
      <c r="X626" s="1"/>
    </row>
    <row r="627" spans="1:24">
      <c r="A627" s="1"/>
      <c r="B627" s="1"/>
      <c r="C627" s="1"/>
      <c r="D627" s="4"/>
      <c r="E627" s="4"/>
      <c r="F627" s="4"/>
      <c r="G627" s="4"/>
      <c r="H627" s="4"/>
      <c r="I627" s="4"/>
      <c r="J627" s="1"/>
      <c r="K627" s="4"/>
      <c r="L627" s="4"/>
      <c r="M627" s="4"/>
      <c r="N627" s="4"/>
      <c r="O627" s="4"/>
      <c r="P627" s="1"/>
      <c r="Q627" s="1"/>
      <c r="R627" s="1"/>
      <c r="S627" s="1"/>
      <c r="T627" s="1"/>
      <c r="U627" s="4"/>
      <c r="V627" s="1"/>
      <c r="W627" s="1"/>
      <c r="X627" s="1"/>
    </row>
    <row r="628" spans="1:24">
      <c r="A628" s="1"/>
      <c r="B628" s="1"/>
      <c r="C628" s="1"/>
      <c r="D628" s="4"/>
      <c r="E628" s="4"/>
      <c r="F628" s="4"/>
      <c r="G628" s="4"/>
      <c r="H628" s="4"/>
      <c r="I628" s="4"/>
      <c r="J628" s="1"/>
      <c r="K628" s="4"/>
      <c r="L628" s="4"/>
      <c r="M628" s="4"/>
      <c r="N628" s="4"/>
      <c r="O628" s="4"/>
      <c r="P628" s="1"/>
      <c r="Q628" s="1"/>
      <c r="R628" s="1"/>
      <c r="S628" s="1"/>
      <c r="T628" s="1"/>
      <c r="U628" s="4"/>
      <c r="V628" s="1"/>
      <c r="W628" s="1"/>
      <c r="X628" s="1"/>
    </row>
    <row r="629" spans="1:24">
      <c r="A629" s="1"/>
      <c r="B629" s="1"/>
      <c r="C629" s="1"/>
      <c r="D629" s="4"/>
      <c r="E629" s="4"/>
      <c r="F629" s="4"/>
      <c r="G629" s="4"/>
      <c r="H629" s="4"/>
      <c r="I629" s="4"/>
      <c r="J629" s="1"/>
      <c r="K629" s="4"/>
      <c r="L629" s="4"/>
      <c r="M629" s="4"/>
      <c r="N629" s="4"/>
      <c r="O629" s="4"/>
      <c r="P629" s="1"/>
      <c r="Q629" s="1"/>
      <c r="R629" s="1"/>
      <c r="S629" s="1"/>
      <c r="T629" s="1"/>
      <c r="U629" s="4"/>
      <c r="V629" s="1"/>
      <c r="W629" s="1"/>
      <c r="X629" s="1"/>
    </row>
    <row r="630" spans="1:24">
      <c r="A630" s="1"/>
      <c r="B630" s="1"/>
      <c r="C630" s="1"/>
      <c r="D630" s="4"/>
      <c r="E630" s="4"/>
      <c r="F630" s="4"/>
      <c r="G630" s="4"/>
      <c r="H630" s="4"/>
      <c r="I630" s="4"/>
      <c r="J630" s="1"/>
      <c r="K630" s="4"/>
      <c r="L630" s="4"/>
      <c r="M630" s="4"/>
      <c r="N630" s="4"/>
      <c r="O630" s="4"/>
      <c r="P630" s="1"/>
      <c r="Q630" s="1"/>
      <c r="R630" s="1"/>
      <c r="S630" s="1"/>
      <c r="T630" s="1"/>
      <c r="U630" s="4"/>
      <c r="V630" s="1"/>
      <c r="W630" s="1"/>
      <c r="X630" s="1"/>
    </row>
    <row r="631" spans="1:24">
      <c r="A631" s="1"/>
      <c r="B631" s="1"/>
      <c r="C631" s="1"/>
      <c r="D631" s="4"/>
      <c r="E631" s="4"/>
      <c r="F631" s="4"/>
      <c r="G631" s="4"/>
      <c r="H631" s="4"/>
      <c r="I631" s="4"/>
      <c r="J631" s="1"/>
      <c r="K631" s="4"/>
      <c r="L631" s="4"/>
      <c r="M631" s="4"/>
      <c r="N631" s="4"/>
      <c r="O631" s="4"/>
      <c r="P631" s="1"/>
      <c r="Q631" s="1"/>
      <c r="R631" s="1"/>
      <c r="S631" s="1"/>
      <c r="T631" s="1"/>
      <c r="U631" s="4"/>
      <c r="V631" s="1"/>
      <c r="W631" s="1"/>
      <c r="X631" s="1"/>
    </row>
    <row r="632" spans="1:24">
      <c r="A632" s="1"/>
      <c r="B632" s="1"/>
      <c r="C632" s="1"/>
      <c r="D632" s="4"/>
      <c r="E632" s="4"/>
      <c r="F632" s="4"/>
      <c r="G632" s="4"/>
      <c r="H632" s="4"/>
      <c r="I632" s="4"/>
      <c r="J632" s="1"/>
      <c r="K632" s="4"/>
      <c r="L632" s="4"/>
      <c r="M632" s="4"/>
      <c r="N632" s="4"/>
      <c r="O632" s="4"/>
      <c r="P632" s="1"/>
      <c r="Q632" s="1"/>
      <c r="R632" s="1"/>
      <c r="S632" s="1"/>
      <c r="T632" s="1"/>
      <c r="U632" s="4"/>
      <c r="V632" s="1"/>
      <c r="W632" s="1"/>
      <c r="X632" s="1"/>
    </row>
    <row r="633" spans="1:24">
      <c r="A633" s="1"/>
      <c r="B633" s="1"/>
      <c r="C633" s="1"/>
      <c r="D633" s="4"/>
      <c r="E633" s="4"/>
      <c r="F633" s="4"/>
      <c r="G633" s="4"/>
      <c r="H633" s="4"/>
      <c r="I633" s="4"/>
      <c r="J633" s="1"/>
      <c r="K633" s="4"/>
      <c r="L633" s="4"/>
      <c r="M633" s="4"/>
      <c r="N633" s="4"/>
      <c r="O633" s="4"/>
      <c r="P633" s="1"/>
      <c r="Q633" s="1"/>
      <c r="R633" s="1"/>
      <c r="S633" s="1"/>
      <c r="T633" s="1"/>
      <c r="U633" s="4"/>
      <c r="V633" s="1"/>
      <c r="W633" s="1"/>
      <c r="X633" s="1"/>
    </row>
    <row r="634" spans="1:24">
      <c r="A634" s="1"/>
      <c r="B634" s="1"/>
      <c r="C634" s="1"/>
      <c r="D634" s="4"/>
      <c r="E634" s="4"/>
      <c r="F634" s="4"/>
      <c r="G634" s="4"/>
      <c r="H634" s="4"/>
      <c r="I634" s="4"/>
      <c r="J634" s="1"/>
      <c r="K634" s="4"/>
      <c r="L634" s="4"/>
      <c r="M634" s="4"/>
      <c r="N634" s="4"/>
      <c r="O634" s="4"/>
      <c r="P634" s="1"/>
      <c r="Q634" s="1"/>
      <c r="R634" s="1"/>
      <c r="S634" s="1"/>
      <c r="T634" s="1"/>
      <c r="U634" s="4"/>
      <c r="V634" s="1"/>
      <c r="W634" s="1"/>
      <c r="X634" s="1"/>
    </row>
    <row r="635" spans="1:24">
      <c r="A635" s="1"/>
      <c r="B635" s="1"/>
      <c r="C635" s="1"/>
      <c r="D635" s="4"/>
      <c r="E635" s="4"/>
      <c r="F635" s="4"/>
      <c r="G635" s="4"/>
      <c r="H635" s="4"/>
      <c r="I635" s="4"/>
      <c r="J635" s="1"/>
      <c r="K635" s="4"/>
      <c r="L635" s="4"/>
      <c r="M635" s="4"/>
      <c r="N635" s="4"/>
      <c r="O635" s="4"/>
      <c r="P635" s="1"/>
      <c r="Q635" s="1"/>
      <c r="R635" s="1"/>
      <c r="S635" s="1"/>
      <c r="T635" s="1"/>
      <c r="U635" s="4"/>
      <c r="V635" s="1"/>
      <c r="W635" s="1"/>
      <c r="X635" s="1"/>
    </row>
    <row r="636" spans="1:24">
      <c r="A636" s="1"/>
      <c r="B636" s="1"/>
      <c r="C636" s="1"/>
      <c r="D636" s="4"/>
      <c r="E636" s="4"/>
      <c r="F636" s="4"/>
      <c r="G636" s="4"/>
      <c r="H636" s="4"/>
      <c r="I636" s="4"/>
      <c r="J636" s="1"/>
      <c r="K636" s="4"/>
      <c r="L636" s="4"/>
      <c r="M636" s="4"/>
      <c r="N636" s="4"/>
      <c r="O636" s="4"/>
      <c r="P636" s="1"/>
      <c r="Q636" s="1"/>
      <c r="R636" s="1"/>
      <c r="S636" s="1"/>
      <c r="T636" s="1"/>
      <c r="U636" s="4"/>
      <c r="V636" s="1"/>
      <c r="W636" s="1"/>
      <c r="X636" s="1"/>
    </row>
    <row r="637" spans="1:24">
      <c r="A637" s="1"/>
      <c r="B637" s="1"/>
      <c r="C637" s="1"/>
      <c r="D637" s="4"/>
      <c r="E637" s="4"/>
      <c r="F637" s="4"/>
      <c r="G637" s="4"/>
      <c r="H637" s="4"/>
      <c r="I637" s="4"/>
      <c r="J637" s="1"/>
      <c r="K637" s="4"/>
      <c r="L637" s="4"/>
      <c r="M637" s="4"/>
      <c r="N637" s="4"/>
      <c r="O637" s="4"/>
      <c r="P637" s="1"/>
      <c r="Q637" s="1"/>
      <c r="R637" s="1"/>
      <c r="S637" s="1"/>
      <c r="T637" s="1"/>
      <c r="U637" s="4"/>
      <c r="V637" s="1"/>
      <c r="W637" s="1"/>
      <c r="X637" s="1"/>
    </row>
    <row r="638" spans="1:24">
      <c r="A638" s="1"/>
      <c r="B638" s="1"/>
      <c r="C638" s="1"/>
      <c r="D638" s="4"/>
      <c r="E638" s="4"/>
      <c r="F638" s="4"/>
      <c r="G638" s="4"/>
      <c r="H638" s="4"/>
      <c r="I638" s="4"/>
      <c r="J638" s="1"/>
      <c r="K638" s="4"/>
      <c r="L638" s="4"/>
      <c r="M638" s="4"/>
      <c r="N638" s="4"/>
      <c r="O638" s="4"/>
      <c r="P638" s="1"/>
      <c r="Q638" s="1"/>
      <c r="R638" s="1"/>
      <c r="S638" s="1"/>
      <c r="T638" s="1"/>
      <c r="U638" s="4"/>
      <c r="V638" s="1"/>
      <c r="W638" s="1"/>
      <c r="X638" s="1"/>
    </row>
    <row r="639" spans="1:24">
      <c r="A639" s="1"/>
      <c r="B639" s="1"/>
      <c r="C639" s="1"/>
      <c r="D639" s="4"/>
      <c r="E639" s="4"/>
      <c r="F639" s="4"/>
      <c r="G639" s="4"/>
      <c r="H639" s="4"/>
      <c r="I639" s="4"/>
      <c r="J639" s="1"/>
      <c r="K639" s="4"/>
      <c r="L639" s="4"/>
      <c r="M639" s="4"/>
      <c r="N639" s="4"/>
      <c r="O639" s="4"/>
      <c r="P639" s="1"/>
      <c r="Q639" s="1"/>
      <c r="R639" s="1"/>
      <c r="S639" s="1"/>
      <c r="T639" s="1"/>
      <c r="U639" s="4"/>
      <c r="V639" s="1"/>
      <c r="W639" s="1"/>
      <c r="X639" s="1"/>
    </row>
    <row r="640" spans="1:24">
      <c r="A640" s="1"/>
      <c r="B640" s="1"/>
      <c r="C640" s="1"/>
      <c r="D640" s="4"/>
      <c r="E640" s="4"/>
      <c r="F640" s="4"/>
      <c r="G640" s="4"/>
      <c r="H640" s="4"/>
      <c r="I640" s="4"/>
      <c r="J640" s="1"/>
      <c r="K640" s="4"/>
      <c r="L640" s="4"/>
      <c r="M640" s="4"/>
      <c r="N640" s="4"/>
      <c r="O640" s="4"/>
      <c r="P640" s="1"/>
      <c r="Q640" s="1"/>
      <c r="R640" s="1"/>
      <c r="S640" s="1"/>
      <c r="T640" s="1"/>
      <c r="U640" s="4"/>
      <c r="V640" s="1"/>
      <c r="W640" s="1"/>
      <c r="X640" s="1"/>
    </row>
    <row r="641" spans="1:24">
      <c r="A641" s="1"/>
      <c r="B641" s="1"/>
      <c r="C641" s="1"/>
      <c r="D641" s="4"/>
      <c r="E641" s="4"/>
      <c r="F641" s="4"/>
      <c r="G641" s="4"/>
      <c r="H641" s="4"/>
      <c r="I641" s="4"/>
      <c r="J641" s="1"/>
      <c r="K641" s="4"/>
      <c r="L641" s="4"/>
      <c r="M641" s="4"/>
      <c r="N641" s="4"/>
      <c r="O641" s="4"/>
      <c r="P641" s="1"/>
      <c r="Q641" s="1"/>
      <c r="R641" s="1"/>
      <c r="S641" s="1"/>
      <c r="T641" s="1"/>
      <c r="U641" s="4"/>
      <c r="V641" s="1"/>
      <c r="W641" s="1"/>
      <c r="X641" s="1"/>
    </row>
    <row r="642" spans="1:24">
      <c r="A642" s="1"/>
      <c r="B642" s="1"/>
      <c r="C642" s="1"/>
      <c r="D642" s="4"/>
      <c r="E642" s="4"/>
      <c r="F642" s="4"/>
      <c r="G642" s="4"/>
      <c r="H642" s="4"/>
      <c r="I642" s="4"/>
      <c r="J642" s="1"/>
      <c r="K642" s="4"/>
      <c r="L642" s="4"/>
      <c r="M642" s="4"/>
      <c r="N642" s="4"/>
      <c r="O642" s="4"/>
      <c r="P642" s="1"/>
      <c r="Q642" s="1"/>
      <c r="R642" s="1"/>
      <c r="S642" s="1"/>
      <c r="T642" s="1"/>
      <c r="U642" s="4"/>
      <c r="V642" s="1"/>
      <c r="W642" s="1"/>
      <c r="X642" s="1"/>
    </row>
    <row r="643" spans="1:24">
      <c r="A643" s="1"/>
      <c r="B643" s="1"/>
      <c r="C643" s="1"/>
      <c r="D643" s="4"/>
      <c r="E643" s="4"/>
      <c r="F643" s="4"/>
      <c r="G643" s="4"/>
      <c r="H643" s="4"/>
      <c r="I643" s="4"/>
      <c r="J643" s="1"/>
      <c r="K643" s="4"/>
      <c r="L643" s="4"/>
      <c r="M643" s="4"/>
      <c r="N643" s="4"/>
      <c r="O643" s="4"/>
      <c r="P643" s="1"/>
      <c r="Q643" s="1"/>
      <c r="R643" s="1"/>
      <c r="S643" s="1"/>
      <c r="T643" s="1"/>
      <c r="U643" s="4"/>
      <c r="V643" s="1"/>
      <c r="W643" s="1"/>
      <c r="X643" s="1"/>
    </row>
    <row r="644" spans="1:24">
      <c r="A644" s="1"/>
      <c r="B644" s="1"/>
      <c r="C644" s="1"/>
      <c r="D644" s="4"/>
      <c r="E644" s="4"/>
      <c r="F644" s="4"/>
      <c r="G644" s="4"/>
      <c r="H644" s="4"/>
      <c r="I644" s="4"/>
      <c r="J644" s="1"/>
      <c r="K644" s="4"/>
      <c r="L644" s="4"/>
      <c r="M644" s="4"/>
      <c r="N644" s="4"/>
      <c r="O644" s="4"/>
      <c r="P644" s="1"/>
      <c r="Q644" s="1"/>
      <c r="R644" s="1"/>
      <c r="S644" s="1"/>
      <c r="T644" s="1"/>
      <c r="U644" s="4"/>
      <c r="V644" s="1"/>
      <c r="W644" s="1"/>
      <c r="X644" s="1"/>
    </row>
    <row r="645" spans="1:24">
      <c r="A645" s="1"/>
      <c r="B645" s="1"/>
      <c r="C645" s="1"/>
      <c r="D645" s="4"/>
      <c r="E645" s="4"/>
      <c r="F645" s="4"/>
      <c r="G645" s="4"/>
      <c r="H645" s="4"/>
      <c r="I645" s="4"/>
      <c r="J645" s="1"/>
      <c r="K645" s="4"/>
      <c r="L645" s="4"/>
      <c r="M645" s="4"/>
      <c r="N645" s="4"/>
      <c r="O645" s="4"/>
      <c r="P645" s="1"/>
      <c r="Q645" s="1"/>
      <c r="R645" s="1"/>
      <c r="S645" s="1"/>
      <c r="T645" s="1"/>
      <c r="U645" s="4"/>
      <c r="V645" s="1"/>
      <c r="W645" s="1"/>
      <c r="X645" s="1"/>
    </row>
    <row r="646" spans="1:24">
      <c r="A646" s="1"/>
      <c r="B646" s="1"/>
      <c r="C646" s="1"/>
      <c r="D646" s="4"/>
      <c r="E646" s="4"/>
      <c r="F646" s="4"/>
      <c r="G646" s="4"/>
      <c r="H646" s="4"/>
      <c r="I646" s="4"/>
      <c r="J646" s="1"/>
      <c r="K646" s="4"/>
      <c r="L646" s="4"/>
      <c r="M646" s="4"/>
      <c r="N646" s="4"/>
      <c r="O646" s="4"/>
      <c r="P646" s="1"/>
      <c r="Q646" s="1"/>
      <c r="R646" s="1"/>
      <c r="S646" s="1"/>
      <c r="T646" s="1"/>
      <c r="U646" s="4"/>
      <c r="V646" s="1"/>
      <c r="W646" s="1"/>
      <c r="X646" s="1"/>
    </row>
    <row r="647" spans="1:24">
      <c r="A647" s="1"/>
      <c r="B647" s="1"/>
      <c r="C647" s="1"/>
      <c r="D647" s="4"/>
      <c r="E647" s="4"/>
      <c r="F647" s="4"/>
      <c r="G647" s="4"/>
      <c r="H647" s="4"/>
      <c r="I647" s="4"/>
      <c r="J647" s="1"/>
      <c r="K647" s="4"/>
      <c r="L647" s="4"/>
      <c r="M647" s="4"/>
      <c r="N647" s="4"/>
      <c r="O647" s="4"/>
      <c r="P647" s="1"/>
      <c r="Q647" s="1"/>
      <c r="R647" s="1"/>
      <c r="S647" s="1"/>
      <c r="T647" s="1"/>
      <c r="U647" s="4"/>
      <c r="V647" s="1"/>
      <c r="W647" s="1"/>
      <c r="X647" s="1"/>
    </row>
    <row r="648" spans="1:24">
      <c r="A648" s="1"/>
      <c r="B648" s="1"/>
      <c r="C648" s="1"/>
      <c r="D648" s="4"/>
      <c r="E648" s="4"/>
      <c r="F648" s="4"/>
      <c r="G648" s="4"/>
      <c r="H648" s="4"/>
      <c r="I648" s="4"/>
      <c r="J648" s="1"/>
      <c r="K648" s="4"/>
      <c r="L648" s="4"/>
      <c r="M648" s="4"/>
      <c r="N648" s="4"/>
      <c r="O648" s="4"/>
      <c r="P648" s="1"/>
      <c r="Q648" s="1"/>
      <c r="R648" s="1"/>
      <c r="S648" s="1"/>
      <c r="T648" s="1"/>
      <c r="U648" s="4"/>
      <c r="V648" s="1"/>
      <c r="W648" s="1"/>
      <c r="X648" s="1"/>
    </row>
    <row r="649" spans="1:24">
      <c r="A649" s="1"/>
      <c r="B649" s="1"/>
      <c r="C649" s="1"/>
      <c r="D649" s="4"/>
      <c r="E649" s="4"/>
      <c r="F649" s="4"/>
      <c r="G649" s="4"/>
      <c r="H649" s="4"/>
      <c r="I649" s="4"/>
      <c r="J649" s="1"/>
      <c r="K649" s="4"/>
      <c r="L649" s="4"/>
      <c r="M649" s="4"/>
      <c r="N649" s="4"/>
      <c r="O649" s="4"/>
      <c r="P649" s="1"/>
      <c r="Q649" s="1"/>
      <c r="R649" s="1"/>
      <c r="S649" s="1"/>
      <c r="T649" s="1"/>
      <c r="U649" s="4"/>
      <c r="V649" s="1"/>
      <c r="W649" s="1"/>
      <c r="X649" s="1"/>
    </row>
    <row r="650" spans="1:24">
      <c r="A650" s="1"/>
      <c r="B650" s="1"/>
      <c r="C650" s="1"/>
      <c r="D650" s="4"/>
      <c r="E650" s="4"/>
      <c r="F650" s="4"/>
      <c r="G650" s="4"/>
      <c r="H650" s="4"/>
      <c r="I650" s="4"/>
      <c r="J650" s="1"/>
      <c r="K650" s="4"/>
      <c r="L650" s="4"/>
      <c r="M650" s="4"/>
      <c r="N650" s="4"/>
      <c r="O650" s="4"/>
      <c r="P650" s="1"/>
      <c r="Q650" s="1"/>
      <c r="R650" s="1"/>
      <c r="S650" s="1"/>
      <c r="T650" s="1"/>
      <c r="U650" s="4"/>
      <c r="V650" s="1"/>
      <c r="W650" s="1"/>
      <c r="X650" s="1"/>
    </row>
    <row r="651" spans="1:24">
      <c r="A651" s="1"/>
      <c r="B651" s="1"/>
      <c r="C651" s="1"/>
      <c r="D651" s="4"/>
      <c r="E651" s="4"/>
      <c r="F651" s="4"/>
      <c r="G651" s="4"/>
      <c r="H651" s="4"/>
      <c r="I651" s="4"/>
      <c r="J651" s="1"/>
      <c r="K651" s="4"/>
      <c r="L651" s="4"/>
      <c r="M651" s="4"/>
      <c r="N651" s="4"/>
      <c r="O651" s="4"/>
      <c r="P651" s="1"/>
      <c r="Q651" s="1"/>
      <c r="R651" s="1"/>
      <c r="S651" s="1"/>
      <c r="T651" s="1"/>
      <c r="U651" s="4"/>
      <c r="V651" s="1"/>
      <c r="W651" s="1"/>
      <c r="X651" s="1"/>
    </row>
    <row r="652" spans="1:24">
      <c r="A652" s="1"/>
      <c r="B652" s="1"/>
      <c r="C652" s="1"/>
      <c r="D652" s="4"/>
      <c r="E652" s="4"/>
      <c r="F652" s="4"/>
      <c r="G652" s="4"/>
      <c r="H652" s="4"/>
      <c r="I652" s="4"/>
      <c r="J652" s="1"/>
      <c r="K652" s="4"/>
      <c r="L652" s="4"/>
      <c r="M652" s="4"/>
      <c r="N652" s="4"/>
      <c r="O652" s="4"/>
      <c r="P652" s="1"/>
      <c r="Q652" s="1"/>
      <c r="R652" s="1"/>
      <c r="S652" s="1"/>
      <c r="T652" s="1"/>
      <c r="U652" s="4"/>
      <c r="V652" s="1"/>
      <c r="W652" s="1"/>
      <c r="X652" s="1"/>
    </row>
    <row r="653" spans="1:24">
      <c r="A653" s="1"/>
      <c r="B653" s="1"/>
      <c r="C653" s="1"/>
      <c r="D653" s="4"/>
      <c r="E653" s="4"/>
      <c r="F653" s="4"/>
      <c r="G653" s="4"/>
      <c r="H653" s="4"/>
      <c r="I653" s="4"/>
      <c r="J653" s="1"/>
      <c r="K653" s="4"/>
      <c r="L653" s="4"/>
      <c r="M653" s="4"/>
      <c r="N653" s="4"/>
      <c r="O653" s="4"/>
      <c r="P653" s="1"/>
      <c r="Q653" s="1"/>
      <c r="R653" s="1"/>
      <c r="S653" s="1"/>
      <c r="T653" s="1"/>
      <c r="U653" s="4"/>
      <c r="V653" s="1"/>
      <c r="W653" s="1"/>
      <c r="X653" s="1"/>
    </row>
    <row r="654" spans="1:24">
      <c r="A654" s="1"/>
      <c r="B654" s="1"/>
      <c r="C654" s="1"/>
      <c r="D654" s="4"/>
      <c r="E654" s="4"/>
      <c r="F654" s="4"/>
      <c r="G654" s="4"/>
      <c r="H654" s="4"/>
      <c r="I654" s="4"/>
      <c r="J654" s="1"/>
      <c r="K654" s="4"/>
      <c r="L654" s="4"/>
      <c r="M654" s="4"/>
      <c r="N654" s="4"/>
      <c r="O654" s="4"/>
      <c r="P654" s="1"/>
      <c r="Q654" s="1"/>
      <c r="R654" s="1"/>
      <c r="S654" s="1"/>
      <c r="T654" s="1"/>
      <c r="U654" s="4"/>
      <c r="V654" s="1"/>
      <c r="W654" s="1"/>
      <c r="X654" s="1"/>
    </row>
    <row r="655" spans="1:24">
      <c r="A655" s="1"/>
      <c r="B655" s="1"/>
      <c r="C655" s="1"/>
      <c r="D655" s="4"/>
      <c r="E655" s="4"/>
      <c r="F655" s="4"/>
      <c r="G655" s="4"/>
      <c r="H655" s="4"/>
      <c r="I655" s="4"/>
      <c r="J655" s="1"/>
      <c r="K655" s="4"/>
      <c r="L655" s="4"/>
      <c r="M655" s="4"/>
      <c r="N655" s="4"/>
      <c r="O655" s="4"/>
      <c r="P655" s="1"/>
      <c r="Q655" s="1"/>
      <c r="R655" s="1"/>
      <c r="S655" s="1"/>
      <c r="T655" s="1"/>
      <c r="U655" s="4"/>
      <c r="V655" s="1"/>
      <c r="W655" s="1"/>
      <c r="X655" s="1"/>
    </row>
    <row r="656" spans="1:24">
      <c r="A656" s="1"/>
      <c r="B656" s="1"/>
      <c r="C656" s="1"/>
      <c r="D656" s="4"/>
      <c r="E656" s="4"/>
      <c r="F656" s="4"/>
      <c r="G656" s="4"/>
      <c r="H656" s="4"/>
      <c r="I656" s="4"/>
      <c r="J656" s="1"/>
      <c r="K656" s="4"/>
      <c r="L656" s="4"/>
      <c r="M656" s="4"/>
      <c r="N656" s="4"/>
      <c r="O656" s="4"/>
      <c r="P656" s="1"/>
      <c r="Q656" s="1"/>
      <c r="R656" s="1"/>
      <c r="S656" s="1"/>
      <c r="T656" s="1"/>
      <c r="U656" s="4"/>
      <c r="V656" s="1"/>
      <c r="W656" s="1"/>
      <c r="X656" s="1"/>
    </row>
    <row r="657" spans="1:24">
      <c r="A657" s="1"/>
      <c r="B657" s="1"/>
      <c r="C657" s="1"/>
      <c r="D657" s="4"/>
      <c r="E657" s="4"/>
      <c r="F657" s="4"/>
      <c r="G657" s="4"/>
      <c r="H657" s="4"/>
      <c r="I657" s="4"/>
      <c r="J657" s="1"/>
      <c r="K657" s="4"/>
      <c r="L657" s="4"/>
      <c r="M657" s="4"/>
      <c r="N657" s="4"/>
      <c r="O657" s="4"/>
      <c r="P657" s="1"/>
      <c r="Q657" s="1"/>
      <c r="R657" s="1"/>
      <c r="S657" s="1"/>
      <c r="T657" s="1"/>
      <c r="U657" s="4"/>
      <c r="V657" s="1"/>
      <c r="W657" s="1"/>
      <c r="X657" s="1"/>
    </row>
    <row r="658" spans="1:24">
      <c r="A658" s="1"/>
      <c r="B658" s="1"/>
      <c r="C658" s="1"/>
      <c r="D658" s="4"/>
      <c r="E658" s="4"/>
      <c r="F658" s="4"/>
      <c r="G658" s="4"/>
      <c r="H658" s="4"/>
      <c r="I658" s="4"/>
      <c r="J658" s="1"/>
      <c r="K658" s="4"/>
      <c r="L658" s="4"/>
      <c r="M658" s="4"/>
      <c r="N658" s="4"/>
      <c r="O658" s="4"/>
      <c r="P658" s="1"/>
      <c r="Q658" s="1"/>
      <c r="R658" s="1"/>
      <c r="S658" s="1"/>
      <c r="T658" s="1"/>
      <c r="U658" s="4"/>
      <c r="V658" s="1"/>
      <c r="W658" s="1"/>
      <c r="X658" s="1"/>
    </row>
    <row r="659" spans="1:24">
      <c r="A659" s="1"/>
      <c r="B659" s="1"/>
      <c r="C659" s="1"/>
      <c r="D659" s="4"/>
      <c r="E659" s="4"/>
      <c r="F659" s="4"/>
      <c r="G659" s="4"/>
      <c r="H659" s="4"/>
      <c r="I659" s="4"/>
      <c r="J659" s="1"/>
      <c r="K659" s="4"/>
      <c r="L659" s="4"/>
      <c r="M659" s="4"/>
      <c r="N659" s="4"/>
      <c r="O659" s="4"/>
      <c r="P659" s="1"/>
      <c r="Q659" s="1"/>
      <c r="R659" s="1"/>
      <c r="S659" s="1"/>
      <c r="T659" s="1"/>
      <c r="U659" s="4"/>
      <c r="V659" s="1"/>
      <c r="W659" s="1"/>
      <c r="X659" s="1"/>
    </row>
    <row r="660" spans="1:24">
      <c r="A660" s="1"/>
      <c r="B660" s="1"/>
      <c r="C660" s="1"/>
      <c r="D660" s="4"/>
      <c r="E660" s="4"/>
      <c r="F660" s="4"/>
      <c r="G660" s="4"/>
      <c r="H660" s="4"/>
      <c r="I660" s="4"/>
      <c r="J660" s="1"/>
      <c r="K660" s="4"/>
      <c r="L660" s="4"/>
      <c r="M660" s="4"/>
      <c r="N660" s="4"/>
      <c r="O660" s="4"/>
      <c r="P660" s="1"/>
      <c r="Q660" s="1"/>
      <c r="R660" s="1"/>
      <c r="S660" s="1"/>
      <c r="T660" s="1"/>
      <c r="U660" s="4"/>
      <c r="V660" s="1"/>
      <c r="W660" s="1"/>
      <c r="X660" s="1"/>
    </row>
    <row r="661" spans="1:24">
      <c r="A661" s="1"/>
      <c r="B661" s="1"/>
      <c r="C661" s="1"/>
      <c r="D661" s="4"/>
      <c r="E661" s="4"/>
      <c r="F661" s="4"/>
      <c r="G661" s="4"/>
      <c r="H661" s="4"/>
      <c r="I661" s="4"/>
      <c r="J661" s="1"/>
      <c r="K661" s="4"/>
      <c r="L661" s="4"/>
      <c r="M661" s="4"/>
      <c r="N661" s="4"/>
      <c r="O661" s="4"/>
      <c r="P661" s="1"/>
      <c r="Q661" s="1"/>
      <c r="R661" s="1"/>
      <c r="S661" s="1"/>
      <c r="T661" s="1"/>
      <c r="U661" s="4"/>
      <c r="V661" s="1"/>
      <c r="W661" s="1"/>
      <c r="X661" s="1"/>
    </row>
    <row r="662" spans="1:24">
      <c r="A662" s="1"/>
      <c r="B662" s="1"/>
      <c r="C662" s="1"/>
      <c r="D662" s="4"/>
      <c r="E662" s="4"/>
      <c r="F662" s="4"/>
      <c r="G662" s="4"/>
      <c r="H662" s="4"/>
      <c r="I662" s="4"/>
      <c r="J662" s="1"/>
      <c r="K662" s="4"/>
      <c r="L662" s="4"/>
      <c r="M662" s="4"/>
      <c r="N662" s="4"/>
      <c r="O662" s="4"/>
      <c r="P662" s="1"/>
      <c r="Q662" s="1"/>
      <c r="R662" s="1"/>
      <c r="S662" s="1"/>
      <c r="T662" s="1"/>
      <c r="U662" s="4"/>
      <c r="V662" s="1"/>
      <c r="W662" s="1"/>
      <c r="X662" s="1"/>
    </row>
    <row r="663" spans="1:24">
      <c r="A663" s="1"/>
      <c r="B663" s="1"/>
      <c r="C663" s="1"/>
      <c r="D663" s="4"/>
      <c r="E663" s="4"/>
      <c r="F663" s="4"/>
      <c r="G663" s="4"/>
      <c r="H663" s="4"/>
      <c r="I663" s="4"/>
      <c r="J663" s="1"/>
      <c r="K663" s="4"/>
      <c r="L663" s="4"/>
      <c r="M663" s="4"/>
      <c r="N663" s="4"/>
      <c r="O663" s="4"/>
      <c r="P663" s="1"/>
      <c r="Q663" s="1"/>
      <c r="R663" s="1"/>
      <c r="S663" s="1"/>
      <c r="T663" s="1"/>
      <c r="U663" s="4"/>
      <c r="V663" s="1"/>
      <c r="W663" s="1"/>
      <c r="X663" s="1"/>
    </row>
    <row r="664" spans="1:24">
      <c r="A664" s="1"/>
      <c r="B664" s="1"/>
      <c r="C664" s="1"/>
      <c r="D664" s="4"/>
      <c r="E664" s="4"/>
      <c r="F664" s="4"/>
      <c r="G664" s="4"/>
      <c r="H664" s="4"/>
      <c r="I664" s="4"/>
      <c r="J664" s="1"/>
      <c r="K664" s="4"/>
      <c r="L664" s="4"/>
      <c r="M664" s="4"/>
      <c r="N664" s="4"/>
      <c r="O664" s="4"/>
      <c r="P664" s="1"/>
      <c r="Q664" s="1"/>
      <c r="R664" s="1"/>
      <c r="S664" s="1"/>
      <c r="T664" s="1"/>
      <c r="U664" s="4"/>
      <c r="V664" s="1"/>
      <c r="W664" s="1"/>
      <c r="X664" s="1"/>
    </row>
    <row r="665" spans="1:24">
      <c r="A665" s="1"/>
      <c r="B665" s="1"/>
      <c r="C665" s="1"/>
      <c r="D665" s="4"/>
      <c r="E665" s="4"/>
      <c r="F665" s="4"/>
      <c r="G665" s="4"/>
      <c r="H665" s="4"/>
      <c r="I665" s="4"/>
      <c r="J665" s="1"/>
      <c r="K665" s="4"/>
      <c r="L665" s="4"/>
      <c r="M665" s="4"/>
      <c r="N665" s="4"/>
      <c r="O665" s="4"/>
      <c r="P665" s="1"/>
      <c r="Q665" s="1"/>
      <c r="R665" s="1"/>
      <c r="S665" s="1"/>
      <c r="T665" s="1"/>
      <c r="U665" s="4"/>
      <c r="V665" s="1"/>
      <c r="W665" s="1"/>
      <c r="X665" s="1"/>
    </row>
    <row r="666" spans="1:24">
      <c r="A666" s="1"/>
      <c r="B666" s="1"/>
      <c r="C666" s="1"/>
      <c r="D666" s="4"/>
      <c r="E666" s="4"/>
      <c r="F666" s="4"/>
      <c r="G666" s="4"/>
      <c r="H666" s="4"/>
      <c r="I666" s="4"/>
      <c r="J666" s="1"/>
      <c r="K666" s="4"/>
      <c r="L666" s="4"/>
      <c r="M666" s="4"/>
      <c r="N666" s="4"/>
      <c r="O666" s="4"/>
      <c r="P666" s="1"/>
      <c r="Q666" s="1"/>
      <c r="R666" s="1"/>
      <c r="S666" s="1"/>
      <c r="T666" s="1"/>
      <c r="U666" s="4"/>
      <c r="V666" s="1"/>
      <c r="W666" s="1"/>
      <c r="X666" s="1"/>
    </row>
    <row r="667" spans="1:24">
      <c r="A667" s="1"/>
      <c r="B667" s="1"/>
      <c r="C667" s="1"/>
      <c r="D667" s="4"/>
      <c r="E667" s="4"/>
      <c r="F667" s="4"/>
      <c r="G667" s="4"/>
      <c r="H667" s="4"/>
      <c r="I667" s="4"/>
      <c r="J667" s="1"/>
      <c r="K667" s="4"/>
      <c r="L667" s="4"/>
      <c r="M667" s="4"/>
      <c r="N667" s="4"/>
      <c r="O667" s="4"/>
      <c r="P667" s="1"/>
      <c r="Q667" s="1"/>
      <c r="R667" s="1"/>
      <c r="S667" s="1"/>
      <c r="T667" s="1"/>
      <c r="U667" s="4"/>
      <c r="V667" s="1"/>
      <c r="W667" s="1"/>
      <c r="X667" s="1"/>
    </row>
    <row r="668" spans="1:24">
      <c r="A668" s="1"/>
      <c r="B668" s="1"/>
      <c r="C668" s="1"/>
      <c r="D668" s="4"/>
      <c r="E668" s="4"/>
      <c r="F668" s="4"/>
      <c r="G668" s="4"/>
      <c r="H668" s="4"/>
      <c r="I668" s="4"/>
      <c r="J668" s="1"/>
      <c r="K668" s="4"/>
      <c r="L668" s="4"/>
      <c r="M668" s="4"/>
      <c r="N668" s="4"/>
      <c r="O668" s="4"/>
      <c r="P668" s="1"/>
      <c r="Q668" s="1"/>
      <c r="R668" s="1"/>
      <c r="S668" s="1"/>
      <c r="T668" s="1"/>
      <c r="U668" s="4"/>
      <c r="V668" s="1"/>
      <c r="W668" s="1"/>
      <c r="X668" s="1"/>
    </row>
    <row r="669" spans="1:24">
      <c r="A669" s="1"/>
      <c r="B669" s="1"/>
      <c r="C669" s="1"/>
      <c r="D669" s="4"/>
      <c r="E669" s="4"/>
      <c r="F669" s="4"/>
      <c r="G669" s="4"/>
      <c r="H669" s="4"/>
      <c r="I669" s="4"/>
      <c r="J669" s="1"/>
      <c r="K669" s="4"/>
      <c r="L669" s="4"/>
      <c r="M669" s="4"/>
      <c r="N669" s="4"/>
      <c r="O669" s="4"/>
      <c r="P669" s="1"/>
      <c r="Q669" s="1"/>
      <c r="R669" s="1"/>
      <c r="S669" s="1"/>
      <c r="T669" s="1"/>
      <c r="U669" s="4"/>
      <c r="V669" s="1"/>
      <c r="W669" s="1"/>
      <c r="X669" s="1"/>
    </row>
    <row r="670" spans="1:24">
      <c r="A670" s="1"/>
      <c r="B670" s="1"/>
      <c r="C670" s="1"/>
      <c r="D670" s="4"/>
      <c r="E670" s="4"/>
      <c r="F670" s="4"/>
      <c r="G670" s="4"/>
      <c r="H670" s="4"/>
      <c r="I670" s="4"/>
      <c r="J670" s="1"/>
      <c r="K670" s="4"/>
      <c r="L670" s="4"/>
      <c r="M670" s="4"/>
      <c r="N670" s="4"/>
      <c r="O670" s="4"/>
      <c r="P670" s="1"/>
      <c r="Q670" s="1"/>
      <c r="R670" s="1"/>
      <c r="S670" s="1"/>
      <c r="T670" s="1"/>
      <c r="U670" s="4"/>
      <c r="V670" s="1"/>
      <c r="W670" s="1"/>
      <c r="X670" s="1"/>
    </row>
    <row r="671" spans="1:24">
      <c r="A671" s="1"/>
      <c r="B671" s="1"/>
      <c r="C671" s="1"/>
      <c r="D671" s="4"/>
      <c r="E671" s="4"/>
      <c r="F671" s="4"/>
      <c r="G671" s="4"/>
      <c r="H671" s="4"/>
      <c r="I671" s="4"/>
      <c r="J671" s="1"/>
      <c r="K671" s="4"/>
      <c r="L671" s="4"/>
      <c r="M671" s="4"/>
      <c r="N671" s="4"/>
      <c r="O671" s="4"/>
      <c r="P671" s="1"/>
      <c r="Q671" s="1"/>
      <c r="R671" s="1"/>
      <c r="S671" s="1"/>
      <c r="T671" s="1"/>
      <c r="U671" s="4"/>
      <c r="V671" s="1"/>
      <c r="W671" s="1"/>
      <c r="X671" s="1"/>
    </row>
    <row r="672" spans="1:24">
      <c r="A672" s="1"/>
      <c r="B672" s="1"/>
      <c r="C672" s="1"/>
      <c r="D672" s="4"/>
      <c r="E672" s="4"/>
      <c r="F672" s="4"/>
      <c r="G672" s="4"/>
      <c r="H672" s="4"/>
      <c r="I672" s="4"/>
      <c r="J672" s="1"/>
      <c r="K672" s="4"/>
      <c r="L672" s="4"/>
      <c r="M672" s="4"/>
      <c r="N672" s="4"/>
      <c r="O672" s="4"/>
      <c r="P672" s="1"/>
      <c r="Q672" s="1"/>
      <c r="R672" s="1"/>
      <c r="S672" s="1"/>
      <c r="T672" s="1"/>
      <c r="U672" s="4"/>
      <c r="V672" s="1"/>
      <c r="W672" s="1"/>
      <c r="X672" s="1"/>
    </row>
    <row r="673" spans="1:24">
      <c r="A673" s="1"/>
      <c r="B673" s="1"/>
      <c r="C673" s="1"/>
      <c r="D673" s="4"/>
      <c r="E673" s="4"/>
      <c r="F673" s="4"/>
      <c r="G673" s="4"/>
      <c r="H673" s="4"/>
      <c r="I673" s="4"/>
      <c r="J673" s="1"/>
      <c r="K673" s="4"/>
      <c r="L673" s="4"/>
      <c r="M673" s="4"/>
      <c r="N673" s="4"/>
      <c r="O673" s="4"/>
      <c r="P673" s="1"/>
      <c r="Q673" s="1"/>
      <c r="R673" s="1"/>
      <c r="S673" s="1"/>
      <c r="T673" s="1"/>
      <c r="U673" s="4"/>
      <c r="V673" s="1"/>
      <c r="W673" s="1"/>
      <c r="X673" s="1"/>
    </row>
    <row r="674" spans="1:24">
      <c r="A674" s="1"/>
      <c r="B674" s="1"/>
      <c r="C674" s="1"/>
      <c r="D674" s="4"/>
      <c r="E674" s="4"/>
      <c r="F674" s="4"/>
      <c r="G674" s="4"/>
      <c r="H674" s="4"/>
      <c r="I674" s="4"/>
      <c r="J674" s="1"/>
      <c r="K674" s="4"/>
      <c r="L674" s="4"/>
      <c r="M674" s="4"/>
      <c r="N674" s="4"/>
      <c r="O674" s="4"/>
      <c r="P674" s="1"/>
      <c r="Q674" s="1"/>
      <c r="R674" s="1"/>
      <c r="S674" s="1"/>
      <c r="T674" s="1"/>
      <c r="U674" s="4"/>
      <c r="V674" s="1"/>
      <c r="W674" s="1"/>
      <c r="X674" s="1"/>
    </row>
    <row r="675" spans="1:24">
      <c r="A675" s="1"/>
      <c r="B675" s="1"/>
      <c r="C675" s="1"/>
      <c r="D675" s="4"/>
      <c r="E675" s="4"/>
      <c r="F675" s="4"/>
      <c r="G675" s="4"/>
      <c r="H675" s="4"/>
      <c r="I675" s="4"/>
      <c r="J675" s="1"/>
      <c r="K675" s="4"/>
      <c r="L675" s="4"/>
      <c r="M675" s="4"/>
      <c r="N675" s="4"/>
      <c r="O675" s="4"/>
      <c r="P675" s="1"/>
      <c r="Q675" s="1"/>
      <c r="R675" s="1"/>
      <c r="S675" s="1"/>
      <c r="T675" s="1"/>
      <c r="U675" s="4"/>
      <c r="V675" s="1"/>
      <c r="W675" s="1"/>
      <c r="X675" s="1"/>
    </row>
    <row r="676" spans="1:24">
      <c r="A676" s="1"/>
      <c r="B676" s="1"/>
      <c r="C676" s="1"/>
      <c r="D676" s="4"/>
      <c r="E676" s="4"/>
      <c r="F676" s="4"/>
      <c r="G676" s="4"/>
      <c r="H676" s="4"/>
      <c r="I676" s="4"/>
      <c r="J676" s="1"/>
      <c r="K676" s="4"/>
      <c r="L676" s="4"/>
      <c r="M676" s="4"/>
      <c r="N676" s="4"/>
      <c r="O676" s="4"/>
      <c r="P676" s="1"/>
      <c r="Q676" s="1"/>
      <c r="R676" s="1"/>
      <c r="S676" s="1"/>
      <c r="T676" s="1"/>
      <c r="U676" s="4"/>
      <c r="V676" s="1"/>
      <c r="W676" s="1"/>
      <c r="X676" s="1"/>
    </row>
    <row r="677" spans="1:24">
      <c r="A677" s="1"/>
      <c r="B677" s="1"/>
      <c r="C677" s="1"/>
      <c r="D677" s="4"/>
      <c r="E677" s="4"/>
      <c r="F677" s="4"/>
      <c r="G677" s="4"/>
      <c r="H677" s="4"/>
      <c r="I677" s="4"/>
      <c r="J677" s="1"/>
      <c r="K677" s="4"/>
      <c r="L677" s="4"/>
      <c r="M677" s="4"/>
      <c r="N677" s="4"/>
      <c r="O677" s="4"/>
      <c r="P677" s="1"/>
      <c r="Q677" s="1"/>
      <c r="R677" s="1"/>
      <c r="S677" s="1"/>
      <c r="T677" s="1"/>
      <c r="U677" s="4"/>
      <c r="V677" s="1"/>
      <c r="W677" s="1"/>
      <c r="X677" s="1"/>
    </row>
    <row r="678" spans="1:24">
      <c r="A678" s="1"/>
      <c r="B678" s="1"/>
      <c r="C678" s="1"/>
      <c r="D678" s="4"/>
      <c r="E678" s="4"/>
      <c r="F678" s="4"/>
      <c r="G678" s="4"/>
      <c r="H678" s="4"/>
      <c r="I678" s="4"/>
      <c r="J678" s="1"/>
      <c r="K678" s="4"/>
      <c r="L678" s="4"/>
      <c r="M678" s="4"/>
      <c r="N678" s="4"/>
      <c r="O678" s="4"/>
      <c r="P678" s="1"/>
      <c r="Q678" s="1"/>
      <c r="R678" s="1"/>
      <c r="S678" s="1"/>
      <c r="T678" s="1"/>
      <c r="U678" s="4"/>
      <c r="V678" s="1"/>
      <c r="W678" s="1"/>
      <c r="X678" s="1"/>
    </row>
    <row r="679" spans="1:24">
      <c r="A679" s="1"/>
      <c r="B679" s="1"/>
      <c r="C679" s="1"/>
      <c r="D679" s="4"/>
      <c r="E679" s="4"/>
      <c r="F679" s="4"/>
      <c r="G679" s="4"/>
      <c r="H679" s="4"/>
      <c r="I679" s="4"/>
      <c r="J679" s="1"/>
      <c r="K679" s="4"/>
      <c r="L679" s="4"/>
      <c r="M679" s="4"/>
      <c r="N679" s="4"/>
      <c r="O679" s="4"/>
      <c r="P679" s="1"/>
      <c r="Q679" s="1"/>
      <c r="R679" s="1"/>
      <c r="S679" s="1"/>
      <c r="T679" s="1"/>
      <c r="U679" s="4"/>
      <c r="V679" s="1"/>
      <c r="W679" s="1"/>
      <c r="X679" s="1"/>
    </row>
    <row r="680" spans="1:24">
      <c r="A680" s="1"/>
      <c r="B680" s="1"/>
      <c r="C680" s="1"/>
      <c r="D680" s="4"/>
      <c r="E680" s="4"/>
      <c r="F680" s="4"/>
      <c r="G680" s="4"/>
      <c r="H680" s="4"/>
      <c r="I680" s="4"/>
      <c r="J680" s="1"/>
      <c r="K680" s="4"/>
      <c r="L680" s="4"/>
      <c r="M680" s="4"/>
      <c r="N680" s="4"/>
      <c r="O680" s="4"/>
      <c r="P680" s="1"/>
      <c r="Q680" s="1"/>
      <c r="R680" s="1"/>
      <c r="S680" s="1"/>
      <c r="T680" s="1"/>
      <c r="U680" s="4"/>
      <c r="V680" s="1"/>
      <c r="W680" s="1"/>
      <c r="X680" s="1"/>
    </row>
    <row r="681" spans="1:24">
      <c r="A681" s="1"/>
      <c r="B681" s="1"/>
      <c r="C681" s="1"/>
      <c r="D681" s="4"/>
      <c r="E681" s="4"/>
      <c r="F681" s="4"/>
      <c r="G681" s="4"/>
      <c r="H681" s="4"/>
      <c r="I681" s="4"/>
      <c r="J681" s="1"/>
      <c r="K681" s="4"/>
      <c r="L681" s="4"/>
      <c r="M681" s="4"/>
      <c r="N681" s="4"/>
      <c r="O681" s="4"/>
      <c r="P681" s="1"/>
      <c r="Q681" s="1"/>
      <c r="R681" s="1"/>
      <c r="S681" s="1"/>
      <c r="T681" s="1"/>
      <c r="U681" s="4"/>
      <c r="V681" s="1"/>
      <c r="W681" s="1"/>
      <c r="X681" s="1"/>
    </row>
    <row r="682" spans="1:24">
      <c r="A682" s="1"/>
      <c r="B682" s="1"/>
      <c r="C682" s="1"/>
      <c r="D682" s="4"/>
      <c r="E682" s="4"/>
      <c r="F682" s="4"/>
      <c r="G682" s="4"/>
      <c r="H682" s="4"/>
      <c r="I682" s="4"/>
      <c r="J682" s="1"/>
      <c r="K682" s="4"/>
      <c r="L682" s="4"/>
      <c r="M682" s="4"/>
      <c r="N682" s="4"/>
      <c r="O682" s="4"/>
      <c r="P682" s="1"/>
      <c r="Q682" s="1"/>
      <c r="R682" s="1"/>
      <c r="S682" s="1"/>
      <c r="T682" s="1"/>
      <c r="U682" s="4"/>
      <c r="V682" s="1"/>
      <c r="W682" s="1"/>
      <c r="X682" s="1"/>
    </row>
    <row r="683" spans="1:24">
      <c r="A683" s="1"/>
      <c r="B683" s="1"/>
      <c r="C683" s="1"/>
      <c r="D683" s="4"/>
      <c r="E683" s="4"/>
      <c r="F683" s="4"/>
      <c r="G683" s="4"/>
      <c r="H683" s="4"/>
      <c r="I683" s="4"/>
      <c r="J683" s="1"/>
      <c r="K683" s="4"/>
      <c r="L683" s="4"/>
      <c r="M683" s="4"/>
      <c r="N683" s="4"/>
      <c r="O683" s="4"/>
      <c r="P683" s="1"/>
      <c r="Q683" s="1"/>
      <c r="R683" s="1"/>
      <c r="S683" s="1"/>
      <c r="T683" s="1"/>
      <c r="U683" s="4"/>
      <c r="V683" s="1"/>
      <c r="W683" s="1"/>
      <c r="X683" s="1"/>
    </row>
    <row r="684" spans="1:24">
      <c r="A684" s="1"/>
      <c r="B684" s="1"/>
      <c r="C684" s="1"/>
      <c r="D684" s="4"/>
      <c r="E684" s="4"/>
      <c r="F684" s="4"/>
      <c r="G684" s="4"/>
      <c r="H684" s="4"/>
      <c r="I684" s="4"/>
      <c r="J684" s="1"/>
      <c r="K684" s="4"/>
      <c r="L684" s="4"/>
      <c r="M684" s="4"/>
      <c r="N684" s="4"/>
      <c r="O684" s="4"/>
      <c r="P684" s="1"/>
      <c r="Q684" s="1"/>
      <c r="R684" s="1"/>
      <c r="S684" s="1"/>
      <c r="T684" s="1"/>
      <c r="U684" s="4"/>
      <c r="V684" s="1"/>
      <c r="W684" s="1"/>
      <c r="X684" s="1"/>
    </row>
    <row r="685" spans="1:24">
      <c r="A685" s="1"/>
      <c r="B685" s="1"/>
      <c r="C685" s="1"/>
      <c r="D685" s="4"/>
      <c r="E685" s="4"/>
      <c r="F685" s="4"/>
      <c r="G685" s="4"/>
      <c r="H685" s="4"/>
      <c r="I685" s="4"/>
      <c r="J685" s="1"/>
      <c r="K685" s="4"/>
      <c r="L685" s="4"/>
      <c r="M685" s="4"/>
      <c r="N685" s="4"/>
      <c r="O685" s="4"/>
      <c r="P685" s="1"/>
      <c r="Q685" s="1"/>
      <c r="R685" s="1"/>
      <c r="S685" s="1"/>
      <c r="T685" s="1"/>
      <c r="U685" s="4"/>
      <c r="V685" s="1"/>
      <c r="W685" s="1"/>
      <c r="X685" s="1"/>
    </row>
    <row r="686" spans="1:24">
      <c r="A686" s="1"/>
      <c r="B686" s="1"/>
      <c r="C686" s="1"/>
      <c r="D686" s="4"/>
      <c r="E686" s="4"/>
      <c r="F686" s="4"/>
      <c r="G686" s="4"/>
      <c r="H686" s="4"/>
      <c r="I686" s="4"/>
      <c r="J686" s="1"/>
      <c r="K686" s="4"/>
      <c r="L686" s="4"/>
      <c r="M686" s="4"/>
      <c r="N686" s="4"/>
      <c r="O686" s="4"/>
      <c r="P686" s="1"/>
      <c r="Q686" s="1"/>
      <c r="R686" s="1"/>
      <c r="S686" s="1"/>
      <c r="T686" s="1"/>
      <c r="U686" s="4"/>
      <c r="V686" s="1"/>
      <c r="W686" s="1"/>
      <c r="X686" s="1"/>
    </row>
    <row r="687" spans="1:24">
      <c r="A687" s="1"/>
      <c r="B687" s="1"/>
      <c r="C687" s="1"/>
      <c r="D687" s="4"/>
      <c r="E687" s="4"/>
      <c r="F687" s="4"/>
      <c r="G687" s="4"/>
      <c r="H687" s="4"/>
      <c r="I687" s="4"/>
      <c r="J687" s="1"/>
      <c r="K687" s="4"/>
      <c r="L687" s="4"/>
      <c r="M687" s="4"/>
      <c r="N687" s="4"/>
      <c r="O687" s="4"/>
      <c r="P687" s="1"/>
      <c r="Q687" s="1"/>
      <c r="R687" s="1"/>
      <c r="S687" s="1"/>
      <c r="T687" s="1"/>
      <c r="U687" s="4"/>
      <c r="V687" s="1"/>
      <c r="W687" s="1"/>
      <c r="X687" s="1"/>
    </row>
    <row r="688" spans="1:24">
      <c r="A688" s="1"/>
      <c r="B688" s="1"/>
      <c r="C688" s="1"/>
      <c r="D688" s="4"/>
      <c r="E688" s="4"/>
      <c r="F688" s="4"/>
      <c r="G688" s="4"/>
      <c r="H688" s="4"/>
      <c r="I688" s="4"/>
      <c r="J688" s="1"/>
      <c r="K688" s="4"/>
      <c r="L688" s="4"/>
      <c r="M688" s="4"/>
      <c r="N688" s="4"/>
      <c r="O688" s="4"/>
      <c r="P688" s="1"/>
      <c r="Q688" s="1"/>
      <c r="R688" s="1"/>
      <c r="S688" s="1"/>
      <c r="T688" s="1"/>
      <c r="U688" s="4"/>
      <c r="V688" s="1"/>
      <c r="W688" s="1"/>
      <c r="X688" s="1"/>
    </row>
    <row r="689" spans="1:24">
      <c r="A689" s="1"/>
      <c r="B689" s="1"/>
      <c r="C689" s="1"/>
      <c r="D689" s="4"/>
      <c r="E689" s="4"/>
      <c r="F689" s="4"/>
      <c r="G689" s="4"/>
      <c r="H689" s="4"/>
      <c r="I689" s="4"/>
      <c r="J689" s="1"/>
      <c r="K689" s="4"/>
      <c r="L689" s="4"/>
      <c r="M689" s="4"/>
      <c r="N689" s="4"/>
      <c r="O689" s="4"/>
      <c r="P689" s="1"/>
      <c r="Q689" s="1"/>
      <c r="R689" s="1"/>
      <c r="S689" s="1"/>
      <c r="T689" s="1"/>
      <c r="U689" s="4"/>
      <c r="V689" s="1"/>
      <c r="W689" s="1"/>
      <c r="X689" s="1"/>
    </row>
    <row r="690" spans="1:24">
      <c r="A690" s="1"/>
      <c r="B690" s="1"/>
      <c r="C690" s="1"/>
      <c r="D690" s="4"/>
      <c r="E690" s="4"/>
      <c r="F690" s="4"/>
      <c r="G690" s="4"/>
      <c r="H690" s="4"/>
      <c r="I690" s="4"/>
      <c r="J690" s="1"/>
      <c r="K690" s="4"/>
      <c r="L690" s="4"/>
      <c r="M690" s="4"/>
      <c r="N690" s="4"/>
      <c r="O690" s="4"/>
      <c r="P690" s="1"/>
      <c r="Q690" s="1"/>
      <c r="R690" s="1"/>
      <c r="S690" s="1"/>
      <c r="T690" s="1"/>
      <c r="U690" s="4"/>
      <c r="V690" s="1"/>
      <c r="W690" s="1"/>
      <c r="X690" s="1"/>
    </row>
    <row r="691" spans="1:24">
      <c r="A691" s="1"/>
      <c r="B691" s="1"/>
      <c r="C691" s="1"/>
      <c r="D691" s="4"/>
      <c r="E691" s="4"/>
      <c r="F691" s="4"/>
      <c r="G691" s="4"/>
      <c r="H691" s="4"/>
      <c r="I691" s="4"/>
      <c r="J691" s="1"/>
      <c r="K691" s="4"/>
      <c r="L691" s="4"/>
      <c r="M691" s="4"/>
      <c r="N691" s="4"/>
      <c r="O691" s="4"/>
      <c r="P691" s="1"/>
      <c r="Q691" s="1"/>
      <c r="R691" s="1"/>
      <c r="S691" s="1"/>
      <c r="T691" s="1"/>
      <c r="U691" s="4"/>
      <c r="V691" s="1"/>
      <c r="W691" s="1"/>
      <c r="X691" s="1"/>
    </row>
    <row r="692" spans="1:24">
      <c r="A692" s="1"/>
      <c r="B692" s="1"/>
      <c r="C692" s="1"/>
      <c r="D692" s="4"/>
      <c r="E692" s="4"/>
      <c r="F692" s="4"/>
      <c r="G692" s="4"/>
      <c r="H692" s="4"/>
      <c r="I692" s="4"/>
      <c r="J692" s="1"/>
      <c r="K692" s="4"/>
      <c r="L692" s="4"/>
      <c r="M692" s="4"/>
      <c r="N692" s="4"/>
      <c r="O692" s="4"/>
      <c r="P692" s="1"/>
      <c r="Q692" s="1"/>
      <c r="R692" s="1"/>
      <c r="S692" s="1"/>
      <c r="T692" s="1"/>
      <c r="U692" s="4"/>
      <c r="V692" s="1"/>
      <c r="W692" s="1"/>
      <c r="X692" s="1"/>
    </row>
    <row r="693" spans="1:24">
      <c r="A693" s="1"/>
      <c r="B693" s="1"/>
      <c r="C693" s="1"/>
      <c r="D693" s="4"/>
      <c r="E693" s="4"/>
      <c r="F693" s="4"/>
      <c r="G693" s="4"/>
      <c r="H693" s="4"/>
      <c r="I693" s="4"/>
      <c r="J693" s="1"/>
      <c r="K693" s="4"/>
      <c r="L693" s="4"/>
      <c r="M693" s="4"/>
      <c r="N693" s="4"/>
      <c r="O693" s="4"/>
      <c r="P693" s="1"/>
      <c r="Q693" s="1"/>
      <c r="R693" s="1"/>
      <c r="S693" s="1"/>
      <c r="T693" s="1"/>
      <c r="U693" s="4"/>
      <c r="V693" s="1"/>
      <c r="W693" s="1"/>
      <c r="X693" s="1"/>
    </row>
    <row r="694" spans="1:24">
      <c r="A694" s="1"/>
      <c r="B694" s="1"/>
      <c r="C694" s="1"/>
      <c r="D694" s="4"/>
      <c r="E694" s="4"/>
      <c r="F694" s="4"/>
      <c r="G694" s="4"/>
      <c r="H694" s="4"/>
      <c r="I694" s="4"/>
      <c r="J694" s="1"/>
      <c r="K694" s="4"/>
      <c r="L694" s="4"/>
      <c r="M694" s="4"/>
      <c r="N694" s="4"/>
      <c r="O694" s="4"/>
      <c r="P694" s="1"/>
      <c r="Q694" s="1"/>
      <c r="R694" s="1"/>
      <c r="S694" s="1"/>
      <c r="T694" s="1"/>
      <c r="U694" s="4"/>
      <c r="V694" s="1"/>
      <c r="W694" s="1"/>
      <c r="X694" s="1"/>
    </row>
    <row r="695" spans="1:24">
      <c r="A695" s="1"/>
      <c r="B695" s="1"/>
      <c r="C695" s="1"/>
      <c r="D695" s="4"/>
      <c r="E695" s="4"/>
      <c r="F695" s="4"/>
      <c r="G695" s="4"/>
      <c r="H695" s="4"/>
      <c r="I695" s="4"/>
      <c r="J695" s="1"/>
      <c r="K695" s="4"/>
      <c r="L695" s="4"/>
      <c r="M695" s="4"/>
      <c r="N695" s="4"/>
      <c r="O695" s="4"/>
      <c r="P695" s="1"/>
      <c r="Q695" s="1"/>
      <c r="R695" s="1"/>
      <c r="S695" s="1"/>
      <c r="T695" s="1"/>
      <c r="U695" s="4"/>
      <c r="V695" s="1"/>
      <c r="W695" s="1"/>
      <c r="X695" s="1"/>
    </row>
    <row r="696" spans="1:24">
      <c r="A696" s="1"/>
      <c r="B696" s="1"/>
      <c r="C696" s="1"/>
      <c r="D696" s="4"/>
      <c r="E696" s="4"/>
      <c r="F696" s="4"/>
      <c r="G696" s="4"/>
      <c r="H696" s="4"/>
      <c r="I696" s="4"/>
      <c r="J696" s="1"/>
      <c r="K696" s="4"/>
      <c r="L696" s="4"/>
      <c r="M696" s="4"/>
      <c r="N696" s="4"/>
      <c r="O696" s="4"/>
      <c r="P696" s="1"/>
      <c r="Q696" s="1"/>
      <c r="R696" s="1"/>
      <c r="S696" s="1"/>
      <c r="T696" s="1"/>
      <c r="U696" s="4"/>
      <c r="V696" s="1"/>
      <c r="W696" s="1"/>
      <c r="X696" s="1"/>
    </row>
    <row r="697" spans="1:24">
      <c r="A697" s="1"/>
      <c r="B697" s="1"/>
      <c r="C697" s="1"/>
      <c r="D697" s="4"/>
      <c r="E697" s="4"/>
      <c r="F697" s="4"/>
      <c r="G697" s="4"/>
      <c r="H697" s="4"/>
      <c r="I697" s="4"/>
      <c r="J697" s="1"/>
      <c r="K697" s="4"/>
      <c r="L697" s="4"/>
      <c r="M697" s="4"/>
      <c r="N697" s="4"/>
      <c r="O697" s="4"/>
      <c r="P697" s="1"/>
      <c r="Q697" s="1"/>
      <c r="R697" s="1"/>
      <c r="S697" s="1"/>
      <c r="T697" s="1"/>
      <c r="U697" s="4"/>
      <c r="V697" s="1"/>
      <c r="W697" s="1"/>
      <c r="X697" s="1"/>
    </row>
    <row r="698" spans="1:24">
      <c r="A698" s="1"/>
      <c r="B698" s="1"/>
      <c r="C698" s="1"/>
      <c r="D698" s="4"/>
      <c r="E698" s="4"/>
      <c r="F698" s="4"/>
      <c r="G698" s="4"/>
      <c r="H698" s="4"/>
      <c r="I698" s="4"/>
      <c r="J698" s="1"/>
      <c r="K698" s="4"/>
      <c r="L698" s="4"/>
      <c r="M698" s="4"/>
      <c r="N698" s="4"/>
      <c r="O698" s="4"/>
      <c r="P698" s="1"/>
      <c r="Q698" s="1"/>
      <c r="R698" s="1"/>
      <c r="S698" s="1"/>
      <c r="T698" s="1"/>
      <c r="U698" s="4"/>
      <c r="V698" s="1"/>
      <c r="W698" s="1"/>
      <c r="X698" s="1"/>
    </row>
    <row r="699" spans="1:24">
      <c r="A699" s="1"/>
      <c r="B699" s="1"/>
      <c r="C699" s="1"/>
      <c r="D699" s="4"/>
      <c r="E699" s="4"/>
      <c r="F699" s="4"/>
      <c r="G699" s="4"/>
      <c r="H699" s="4"/>
      <c r="I699" s="4"/>
      <c r="J699" s="1"/>
      <c r="K699" s="4"/>
      <c r="L699" s="4"/>
      <c r="M699" s="4"/>
      <c r="N699" s="4"/>
      <c r="O699" s="4"/>
      <c r="P699" s="1"/>
      <c r="Q699" s="1"/>
      <c r="R699" s="1"/>
      <c r="S699" s="1"/>
      <c r="T699" s="1"/>
      <c r="U699" s="4"/>
      <c r="V699" s="1"/>
      <c r="W699" s="1"/>
      <c r="X699" s="1"/>
    </row>
    <row r="700" spans="1:24">
      <c r="A700" s="1"/>
      <c r="B700" s="1"/>
      <c r="C700" s="1"/>
      <c r="D700" s="4"/>
      <c r="E700" s="4"/>
      <c r="F700" s="4"/>
      <c r="G700" s="4"/>
      <c r="H700" s="4"/>
      <c r="I700" s="4"/>
      <c r="J700" s="1"/>
      <c r="K700" s="4"/>
      <c r="L700" s="4"/>
      <c r="M700" s="4"/>
      <c r="N700" s="4"/>
      <c r="O700" s="4"/>
      <c r="P700" s="1"/>
      <c r="Q700" s="1"/>
      <c r="R700" s="1"/>
      <c r="S700" s="1"/>
      <c r="T700" s="1"/>
      <c r="U700" s="4"/>
      <c r="V700" s="1"/>
      <c r="W700" s="1"/>
      <c r="X700" s="1"/>
    </row>
    <row r="701" spans="1:24">
      <c r="A701" s="1"/>
      <c r="B701" s="1"/>
      <c r="C701" s="1"/>
      <c r="D701" s="4"/>
      <c r="E701" s="4"/>
      <c r="F701" s="4"/>
      <c r="G701" s="4"/>
      <c r="H701" s="4"/>
      <c r="I701" s="4"/>
      <c r="J701" s="1"/>
      <c r="K701" s="4"/>
      <c r="L701" s="4"/>
      <c r="M701" s="4"/>
      <c r="N701" s="4"/>
      <c r="O701" s="4"/>
      <c r="P701" s="1"/>
      <c r="Q701" s="1"/>
      <c r="R701" s="1"/>
      <c r="S701" s="1"/>
      <c r="T701" s="1"/>
      <c r="U701" s="4"/>
      <c r="V701" s="1"/>
      <c r="W701" s="1"/>
      <c r="X701" s="1"/>
    </row>
    <row r="702" spans="1:24">
      <c r="A702" s="1"/>
      <c r="B702" s="1"/>
      <c r="C702" s="1"/>
      <c r="D702" s="4"/>
      <c r="E702" s="4"/>
      <c r="F702" s="4"/>
      <c r="G702" s="4"/>
      <c r="H702" s="4"/>
      <c r="I702" s="4"/>
      <c r="J702" s="1"/>
      <c r="K702" s="4"/>
      <c r="L702" s="4"/>
      <c r="M702" s="4"/>
      <c r="N702" s="4"/>
      <c r="O702" s="4"/>
      <c r="P702" s="1"/>
      <c r="Q702" s="1"/>
      <c r="R702" s="1"/>
      <c r="S702" s="1"/>
      <c r="T702" s="1"/>
      <c r="U702" s="4"/>
      <c r="V702" s="1"/>
      <c r="W702" s="1"/>
      <c r="X702" s="1"/>
    </row>
    <row r="703" spans="1:24">
      <c r="A703" s="1"/>
      <c r="B703" s="1"/>
      <c r="C703" s="1"/>
      <c r="D703" s="4"/>
      <c r="E703" s="4"/>
      <c r="F703" s="4"/>
      <c r="G703" s="4"/>
      <c r="H703" s="4"/>
      <c r="I703" s="4"/>
      <c r="J703" s="1"/>
      <c r="K703" s="4"/>
      <c r="L703" s="4"/>
      <c r="M703" s="4"/>
      <c r="N703" s="4"/>
      <c r="O703" s="4"/>
      <c r="P703" s="1"/>
      <c r="Q703" s="1"/>
      <c r="R703" s="1"/>
      <c r="S703" s="1"/>
      <c r="T703" s="1"/>
      <c r="U703" s="4"/>
      <c r="V703" s="1"/>
      <c r="W703" s="1"/>
      <c r="X703" s="1"/>
    </row>
    <row r="704" spans="1:24">
      <c r="A704" s="1"/>
      <c r="B704" s="1"/>
      <c r="C704" s="1"/>
      <c r="D704" s="4"/>
      <c r="E704" s="4"/>
      <c r="F704" s="4"/>
      <c r="G704" s="4"/>
      <c r="H704" s="4"/>
      <c r="I704" s="4"/>
      <c r="J704" s="1"/>
      <c r="K704" s="4"/>
      <c r="L704" s="4"/>
      <c r="M704" s="4"/>
      <c r="N704" s="4"/>
      <c r="O704" s="4"/>
      <c r="P704" s="1"/>
      <c r="Q704" s="1"/>
      <c r="R704" s="1"/>
      <c r="S704" s="1"/>
      <c r="T704" s="1"/>
      <c r="U704" s="4"/>
      <c r="V704" s="1"/>
      <c r="W704" s="1"/>
      <c r="X704" s="1"/>
    </row>
    <row r="705" spans="1:24">
      <c r="A705" s="1"/>
      <c r="B705" s="1"/>
      <c r="C705" s="1"/>
      <c r="D705" s="4"/>
      <c r="E705" s="4"/>
      <c r="F705" s="4"/>
      <c r="G705" s="4"/>
      <c r="H705" s="4"/>
      <c r="I705" s="4"/>
      <c r="J705" s="1"/>
      <c r="K705" s="4"/>
      <c r="L705" s="4"/>
      <c r="M705" s="4"/>
      <c r="N705" s="4"/>
      <c r="O705" s="4"/>
      <c r="P705" s="1"/>
      <c r="Q705" s="1"/>
      <c r="R705" s="1"/>
      <c r="S705" s="1"/>
      <c r="T705" s="1"/>
      <c r="U705" s="4"/>
      <c r="V705" s="1"/>
      <c r="W705" s="1"/>
      <c r="X705" s="1"/>
    </row>
    <row r="706" spans="1:24">
      <c r="A706" s="1"/>
      <c r="B706" s="1"/>
      <c r="C706" s="1"/>
      <c r="D706" s="4"/>
      <c r="E706" s="4"/>
      <c r="F706" s="4"/>
      <c r="G706" s="4"/>
      <c r="H706" s="4"/>
      <c r="I706" s="4"/>
      <c r="J706" s="1"/>
      <c r="K706" s="4"/>
      <c r="L706" s="4"/>
      <c r="M706" s="4"/>
      <c r="N706" s="4"/>
      <c r="O706" s="4"/>
      <c r="P706" s="1"/>
      <c r="Q706" s="1"/>
      <c r="R706" s="1"/>
      <c r="S706" s="1"/>
      <c r="T706" s="1"/>
      <c r="U706" s="4"/>
      <c r="V706" s="1"/>
      <c r="W706" s="1"/>
      <c r="X706" s="1"/>
    </row>
    <row r="707" spans="1:24">
      <c r="A707" s="1"/>
      <c r="B707" s="1"/>
      <c r="C707" s="1"/>
      <c r="D707" s="4"/>
      <c r="E707" s="4"/>
      <c r="F707" s="4"/>
      <c r="G707" s="4"/>
      <c r="H707" s="4"/>
      <c r="I707" s="4"/>
      <c r="J707" s="1"/>
      <c r="K707" s="4"/>
      <c r="L707" s="4"/>
      <c r="M707" s="4"/>
      <c r="N707" s="4"/>
      <c r="O707" s="4"/>
      <c r="P707" s="1"/>
      <c r="Q707" s="1"/>
      <c r="R707" s="1"/>
      <c r="S707" s="1"/>
      <c r="T707" s="1"/>
      <c r="U707" s="4"/>
      <c r="V707" s="1"/>
      <c r="W707" s="1"/>
      <c r="X707" s="1"/>
    </row>
    <row r="708" spans="1:24">
      <c r="A708" s="1"/>
      <c r="B708" s="1"/>
      <c r="C708" s="1"/>
      <c r="D708" s="4"/>
      <c r="E708" s="4"/>
      <c r="F708" s="4"/>
      <c r="G708" s="4"/>
      <c r="H708" s="4"/>
      <c r="I708" s="4"/>
      <c r="J708" s="1"/>
      <c r="K708" s="4"/>
      <c r="L708" s="4"/>
      <c r="M708" s="4"/>
      <c r="N708" s="4"/>
      <c r="O708" s="4"/>
      <c r="P708" s="1"/>
      <c r="Q708" s="1"/>
      <c r="R708" s="1"/>
      <c r="S708" s="1"/>
      <c r="T708" s="1"/>
      <c r="U708" s="4"/>
      <c r="V708" s="1"/>
      <c r="W708" s="1"/>
      <c r="X708" s="1"/>
    </row>
    <row r="709" spans="1:24">
      <c r="A709" s="1"/>
      <c r="B709" s="1"/>
      <c r="C709" s="1"/>
      <c r="D709" s="4"/>
      <c r="E709" s="4"/>
      <c r="F709" s="4"/>
      <c r="G709" s="4"/>
      <c r="H709" s="4"/>
      <c r="I709" s="4"/>
      <c r="J709" s="1"/>
      <c r="K709" s="4"/>
      <c r="L709" s="4"/>
      <c r="M709" s="4"/>
      <c r="N709" s="4"/>
      <c r="O709" s="4"/>
      <c r="P709" s="1"/>
      <c r="Q709" s="1"/>
      <c r="R709" s="1"/>
      <c r="S709" s="1"/>
      <c r="T709" s="1"/>
      <c r="U709" s="4"/>
      <c r="V709" s="1"/>
      <c r="W709" s="1"/>
      <c r="X709" s="1"/>
    </row>
    <row r="710" spans="1:24">
      <c r="A710" s="1"/>
      <c r="B710" s="1"/>
      <c r="C710" s="1"/>
      <c r="D710" s="4"/>
      <c r="E710" s="4"/>
      <c r="F710" s="4"/>
      <c r="G710" s="4"/>
      <c r="H710" s="4"/>
      <c r="I710" s="4"/>
      <c r="J710" s="1"/>
      <c r="K710" s="4"/>
      <c r="L710" s="4"/>
      <c r="M710" s="4"/>
      <c r="N710" s="4"/>
      <c r="O710" s="4"/>
      <c r="P710" s="1"/>
      <c r="Q710" s="1"/>
      <c r="R710" s="1"/>
      <c r="S710" s="1"/>
      <c r="T710" s="1"/>
      <c r="U710" s="4"/>
      <c r="V710" s="1"/>
      <c r="W710" s="1"/>
      <c r="X710" s="1"/>
    </row>
    <row r="711" spans="1:24">
      <c r="A711" s="1"/>
      <c r="B711" s="1"/>
      <c r="C711" s="1"/>
      <c r="D711" s="4"/>
      <c r="E711" s="4"/>
      <c r="F711" s="4"/>
      <c r="G711" s="4"/>
      <c r="H711" s="4"/>
      <c r="I711" s="4"/>
      <c r="J711" s="1"/>
      <c r="K711" s="4"/>
      <c r="L711" s="4"/>
      <c r="M711" s="4"/>
      <c r="N711" s="4"/>
      <c r="O711" s="4"/>
      <c r="P711" s="1"/>
      <c r="Q711" s="1"/>
      <c r="R711" s="1"/>
      <c r="S711" s="1"/>
      <c r="T711" s="1"/>
      <c r="U711" s="4"/>
      <c r="V711" s="1"/>
      <c r="W711" s="1"/>
      <c r="X711" s="1"/>
    </row>
    <row r="712" spans="1:24">
      <c r="A712" s="1"/>
      <c r="B712" s="1"/>
      <c r="C712" s="1"/>
      <c r="D712" s="4"/>
      <c r="E712" s="4"/>
      <c r="F712" s="4"/>
      <c r="G712" s="4"/>
      <c r="H712" s="4"/>
      <c r="I712" s="4"/>
      <c r="J712" s="1"/>
      <c r="K712" s="4"/>
      <c r="L712" s="4"/>
      <c r="M712" s="4"/>
      <c r="N712" s="4"/>
      <c r="O712" s="4"/>
      <c r="P712" s="1"/>
      <c r="Q712" s="1"/>
      <c r="R712" s="1"/>
      <c r="S712" s="1"/>
      <c r="T712" s="1"/>
      <c r="U712" s="4"/>
      <c r="V712" s="1"/>
      <c r="W712" s="1"/>
      <c r="X712" s="1"/>
    </row>
    <row r="713" spans="1:24">
      <c r="A713" s="1"/>
      <c r="B713" s="1"/>
      <c r="C713" s="1"/>
      <c r="D713" s="4"/>
      <c r="E713" s="4"/>
      <c r="F713" s="4"/>
      <c r="G713" s="4"/>
      <c r="H713" s="4"/>
      <c r="I713" s="4"/>
      <c r="J713" s="1"/>
      <c r="K713" s="4"/>
      <c r="L713" s="4"/>
      <c r="M713" s="4"/>
      <c r="N713" s="4"/>
      <c r="O713" s="4"/>
      <c r="P713" s="1"/>
      <c r="Q713" s="1"/>
      <c r="R713" s="1"/>
      <c r="S713" s="1"/>
      <c r="T713" s="1"/>
      <c r="U713" s="4"/>
      <c r="V713" s="1"/>
      <c r="W713" s="1"/>
      <c r="X713" s="1"/>
    </row>
    <row r="714" spans="1:24">
      <c r="A714" s="1"/>
      <c r="B714" s="1"/>
      <c r="C714" s="1"/>
      <c r="D714" s="4"/>
      <c r="E714" s="4"/>
      <c r="F714" s="4"/>
      <c r="G714" s="4"/>
      <c r="H714" s="4"/>
      <c r="I714" s="4"/>
      <c r="J714" s="1"/>
      <c r="K714" s="4"/>
      <c r="L714" s="4"/>
      <c r="M714" s="4"/>
      <c r="N714" s="4"/>
      <c r="O714" s="4"/>
      <c r="P714" s="1"/>
      <c r="Q714" s="1"/>
      <c r="R714" s="1"/>
      <c r="S714" s="1"/>
      <c r="T714" s="1"/>
      <c r="U714" s="4"/>
      <c r="V714" s="1"/>
      <c r="W714" s="1"/>
      <c r="X714" s="1"/>
    </row>
    <row r="715" spans="1:24">
      <c r="A715" s="1"/>
      <c r="B715" s="1"/>
      <c r="C715" s="1"/>
      <c r="D715" s="4"/>
      <c r="E715" s="4"/>
      <c r="F715" s="4"/>
      <c r="G715" s="4"/>
      <c r="H715" s="4"/>
      <c r="I715" s="4"/>
      <c r="J715" s="1"/>
      <c r="K715" s="4"/>
      <c r="L715" s="4"/>
      <c r="M715" s="4"/>
      <c r="N715" s="4"/>
      <c r="O715" s="4"/>
      <c r="P715" s="1"/>
      <c r="Q715" s="1"/>
      <c r="R715" s="1"/>
      <c r="S715" s="1"/>
      <c r="T715" s="1"/>
      <c r="U715" s="4"/>
      <c r="V715" s="1"/>
      <c r="W715" s="1"/>
      <c r="X715" s="1"/>
    </row>
    <row r="716" spans="1:24">
      <c r="A716" s="1"/>
      <c r="B716" s="1"/>
      <c r="C716" s="1"/>
      <c r="D716" s="4"/>
      <c r="E716" s="4"/>
      <c r="F716" s="4"/>
      <c r="G716" s="4"/>
      <c r="H716" s="4"/>
      <c r="I716" s="4"/>
      <c r="J716" s="1"/>
      <c r="K716" s="4"/>
      <c r="L716" s="4"/>
      <c r="M716" s="4"/>
      <c r="N716" s="4"/>
      <c r="O716" s="4"/>
      <c r="P716" s="1"/>
      <c r="Q716" s="1"/>
      <c r="R716" s="1"/>
      <c r="S716" s="1"/>
      <c r="T716" s="1"/>
      <c r="U716" s="4"/>
      <c r="V716" s="1"/>
      <c r="W716" s="1"/>
      <c r="X716" s="1"/>
    </row>
    <row r="717" spans="1:24">
      <c r="A717" s="1"/>
      <c r="B717" s="1"/>
      <c r="C717" s="1"/>
      <c r="D717" s="4"/>
      <c r="E717" s="4"/>
      <c r="F717" s="4"/>
      <c r="G717" s="4"/>
      <c r="H717" s="4"/>
      <c r="I717" s="4"/>
      <c r="J717" s="1"/>
      <c r="K717" s="4"/>
      <c r="L717" s="4"/>
      <c r="M717" s="4"/>
      <c r="N717" s="4"/>
      <c r="O717" s="4"/>
      <c r="P717" s="1"/>
      <c r="Q717" s="1"/>
      <c r="R717" s="1"/>
      <c r="S717" s="1"/>
      <c r="T717" s="1"/>
      <c r="U717" s="4"/>
      <c r="V717" s="1"/>
      <c r="W717" s="1"/>
      <c r="X717" s="1"/>
    </row>
    <row r="718" spans="1:24">
      <c r="A718" s="1"/>
      <c r="B718" s="1"/>
      <c r="C718" s="1"/>
      <c r="D718" s="4"/>
      <c r="E718" s="4"/>
      <c r="F718" s="4"/>
      <c r="G718" s="4"/>
      <c r="H718" s="4"/>
      <c r="I718" s="4"/>
      <c r="J718" s="1"/>
      <c r="K718" s="4"/>
      <c r="L718" s="4"/>
      <c r="M718" s="4"/>
      <c r="N718" s="4"/>
      <c r="O718" s="4"/>
      <c r="P718" s="1"/>
      <c r="Q718" s="1"/>
      <c r="R718" s="1"/>
      <c r="S718" s="1"/>
      <c r="T718" s="1"/>
      <c r="U718" s="4"/>
      <c r="V718" s="1"/>
      <c r="W718" s="1"/>
      <c r="X718" s="1"/>
    </row>
    <row r="719" spans="1:24">
      <c r="A719" s="1"/>
      <c r="B719" s="1"/>
      <c r="C719" s="1"/>
      <c r="D719" s="4"/>
      <c r="E719" s="4"/>
      <c r="F719" s="4"/>
      <c r="G719" s="4"/>
      <c r="H719" s="4"/>
      <c r="I719" s="4"/>
      <c r="J719" s="1"/>
      <c r="K719" s="4"/>
      <c r="L719" s="4"/>
      <c r="M719" s="4"/>
      <c r="N719" s="4"/>
      <c r="O719" s="4"/>
      <c r="P719" s="1"/>
      <c r="Q719" s="1"/>
      <c r="R719" s="1"/>
      <c r="S719" s="1"/>
      <c r="T719" s="1"/>
      <c r="U719" s="4"/>
      <c r="V719" s="1"/>
      <c r="W719" s="1"/>
      <c r="X719" s="1"/>
    </row>
    <row r="720" spans="1:24">
      <c r="A720" s="1"/>
      <c r="B720" s="1"/>
      <c r="C720" s="1"/>
      <c r="D720" s="4"/>
      <c r="E720" s="4"/>
      <c r="F720" s="4"/>
      <c r="G720" s="4"/>
      <c r="H720" s="4"/>
      <c r="I720" s="4"/>
      <c r="J720" s="1"/>
      <c r="K720" s="4"/>
      <c r="L720" s="4"/>
      <c r="M720" s="4"/>
      <c r="N720" s="4"/>
      <c r="O720" s="4"/>
      <c r="P720" s="1"/>
      <c r="Q720" s="1"/>
      <c r="R720" s="1"/>
      <c r="S720" s="1"/>
      <c r="T720" s="1"/>
      <c r="U720" s="4"/>
      <c r="V720" s="1"/>
      <c r="W720" s="1"/>
      <c r="X720" s="1"/>
    </row>
    <row r="721" spans="1:24">
      <c r="A721" s="1"/>
      <c r="B721" s="1"/>
      <c r="C721" s="1"/>
      <c r="D721" s="4"/>
      <c r="E721" s="4"/>
      <c r="F721" s="4"/>
      <c r="G721" s="4"/>
      <c r="H721" s="4"/>
      <c r="I721" s="4"/>
      <c r="J721" s="1"/>
      <c r="K721" s="4"/>
      <c r="L721" s="4"/>
      <c r="M721" s="4"/>
      <c r="N721" s="4"/>
      <c r="O721" s="4"/>
      <c r="P721" s="1"/>
      <c r="Q721" s="1"/>
      <c r="R721" s="1"/>
      <c r="S721" s="1"/>
      <c r="T721" s="1"/>
      <c r="U721" s="4"/>
      <c r="V721" s="1"/>
      <c r="W721" s="1"/>
      <c r="X721" s="1"/>
    </row>
    <row r="722" spans="1:24">
      <c r="A722" s="1"/>
      <c r="B722" s="1"/>
      <c r="C722" s="1"/>
      <c r="D722" s="4"/>
      <c r="E722" s="4"/>
      <c r="F722" s="4"/>
      <c r="G722" s="4"/>
      <c r="H722" s="4"/>
      <c r="I722" s="4"/>
      <c r="J722" s="1"/>
      <c r="K722" s="4"/>
      <c r="L722" s="4"/>
      <c r="M722" s="4"/>
      <c r="N722" s="4"/>
      <c r="O722" s="4"/>
      <c r="P722" s="1"/>
      <c r="Q722" s="1"/>
      <c r="R722" s="1"/>
      <c r="S722" s="1"/>
      <c r="T722" s="1"/>
      <c r="U722" s="4"/>
      <c r="V722" s="1"/>
      <c r="W722" s="1"/>
      <c r="X722" s="1"/>
    </row>
    <row r="723" spans="1:24">
      <c r="A723" s="1"/>
      <c r="B723" s="1"/>
      <c r="C723" s="1"/>
      <c r="D723" s="4"/>
      <c r="E723" s="4"/>
      <c r="F723" s="4"/>
      <c r="G723" s="4"/>
      <c r="H723" s="4"/>
      <c r="I723" s="4"/>
      <c r="J723" s="1"/>
      <c r="K723" s="4"/>
      <c r="L723" s="4"/>
      <c r="M723" s="4"/>
      <c r="N723" s="4"/>
      <c r="O723" s="4"/>
      <c r="P723" s="1"/>
      <c r="Q723" s="1"/>
      <c r="R723" s="1"/>
      <c r="S723" s="1"/>
      <c r="T723" s="1"/>
      <c r="U723" s="4"/>
      <c r="V723" s="1"/>
      <c r="W723" s="1"/>
      <c r="X723" s="1"/>
    </row>
    <row r="724" spans="1:24">
      <c r="A724" s="1"/>
      <c r="B724" s="1"/>
      <c r="C724" s="1"/>
      <c r="D724" s="4"/>
      <c r="E724" s="4"/>
      <c r="F724" s="4"/>
      <c r="G724" s="4"/>
      <c r="H724" s="4"/>
      <c r="I724" s="4"/>
      <c r="J724" s="1"/>
      <c r="K724" s="4"/>
      <c r="L724" s="4"/>
      <c r="M724" s="4"/>
      <c r="N724" s="4"/>
      <c r="O724" s="4"/>
      <c r="P724" s="1"/>
      <c r="Q724" s="1"/>
      <c r="R724" s="1"/>
      <c r="S724" s="1"/>
      <c r="T724" s="1"/>
      <c r="U724" s="4"/>
      <c r="V724" s="1"/>
      <c r="W724" s="1"/>
      <c r="X724" s="1"/>
    </row>
    <row r="725" spans="1:24">
      <c r="A725" s="1"/>
      <c r="B725" s="1"/>
      <c r="C725" s="1"/>
      <c r="D725" s="4"/>
      <c r="E725" s="4"/>
      <c r="F725" s="4"/>
      <c r="G725" s="4"/>
      <c r="H725" s="4"/>
      <c r="I725" s="4"/>
      <c r="J725" s="1"/>
      <c r="K725" s="4"/>
      <c r="L725" s="4"/>
      <c r="M725" s="4"/>
      <c r="N725" s="4"/>
      <c r="O725" s="4"/>
      <c r="P725" s="1"/>
      <c r="Q725" s="1"/>
      <c r="R725" s="1"/>
      <c r="S725" s="1"/>
      <c r="T725" s="1"/>
      <c r="U725" s="4"/>
      <c r="V725" s="1"/>
      <c r="W725" s="1"/>
      <c r="X725" s="1"/>
    </row>
    <row r="726" spans="1:24">
      <c r="A726" s="1"/>
      <c r="B726" s="1"/>
      <c r="C726" s="1"/>
      <c r="D726" s="4"/>
      <c r="E726" s="4"/>
      <c r="F726" s="4"/>
      <c r="G726" s="4"/>
      <c r="H726" s="4"/>
      <c r="I726" s="4"/>
      <c r="J726" s="1"/>
      <c r="K726" s="4"/>
      <c r="L726" s="4"/>
      <c r="M726" s="4"/>
      <c r="N726" s="4"/>
      <c r="O726" s="4"/>
      <c r="P726" s="1"/>
      <c r="Q726" s="1"/>
      <c r="R726" s="1"/>
      <c r="S726" s="1"/>
      <c r="T726" s="1"/>
      <c r="U726" s="4"/>
      <c r="V726" s="1"/>
      <c r="W726" s="1"/>
      <c r="X726" s="1"/>
    </row>
    <row r="727" spans="1:24">
      <c r="A727" s="1"/>
      <c r="B727" s="1"/>
      <c r="C727" s="1"/>
      <c r="D727" s="4"/>
      <c r="E727" s="4"/>
      <c r="F727" s="4"/>
      <c r="G727" s="4"/>
      <c r="H727" s="4"/>
      <c r="I727" s="4"/>
      <c r="J727" s="1"/>
      <c r="K727" s="4"/>
      <c r="L727" s="4"/>
      <c r="M727" s="4"/>
      <c r="N727" s="4"/>
      <c r="O727" s="4"/>
      <c r="P727" s="1"/>
      <c r="Q727" s="1"/>
      <c r="R727" s="1"/>
      <c r="S727" s="1"/>
      <c r="T727" s="1"/>
      <c r="U727" s="4"/>
      <c r="V727" s="1"/>
      <c r="W727" s="1"/>
      <c r="X727" s="1"/>
    </row>
    <row r="728" spans="1:24">
      <c r="A728" s="1"/>
      <c r="B728" s="1"/>
      <c r="C728" s="1"/>
      <c r="D728" s="4"/>
      <c r="E728" s="4"/>
      <c r="F728" s="4"/>
      <c r="G728" s="4"/>
      <c r="H728" s="4"/>
      <c r="I728" s="4"/>
      <c r="J728" s="1"/>
      <c r="K728" s="4"/>
      <c r="L728" s="4"/>
      <c r="M728" s="4"/>
      <c r="N728" s="4"/>
      <c r="O728" s="4"/>
      <c r="P728" s="1"/>
      <c r="Q728" s="1"/>
      <c r="R728" s="1"/>
      <c r="S728" s="1"/>
      <c r="T728" s="1"/>
      <c r="U728" s="4"/>
      <c r="V728" s="1"/>
      <c r="W728" s="1"/>
      <c r="X728" s="1"/>
    </row>
    <row r="729" spans="1:24">
      <c r="A729" s="1"/>
      <c r="B729" s="1"/>
      <c r="C729" s="1"/>
      <c r="D729" s="4"/>
      <c r="E729" s="4"/>
      <c r="F729" s="4"/>
      <c r="G729" s="4"/>
      <c r="H729" s="4"/>
      <c r="I729" s="4"/>
      <c r="J729" s="1"/>
      <c r="K729" s="4"/>
      <c r="L729" s="4"/>
      <c r="M729" s="4"/>
      <c r="N729" s="4"/>
      <c r="O729" s="4"/>
      <c r="P729" s="1"/>
      <c r="Q729" s="1"/>
      <c r="R729" s="1"/>
      <c r="S729" s="1"/>
      <c r="T729" s="1"/>
      <c r="U729" s="4"/>
      <c r="V729" s="1"/>
      <c r="W729" s="1"/>
      <c r="X729" s="1"/>
    </row>
    <row r="730" spans="1:24">
      <c r="A730" s="1"/>
      <c r="B730" s="1"/>
      <c r="C730" s="1"/>
      <c r="D730" s="4"/>
      <c r="E730" s="4"/>
      <c r="F730" s="4"/>
      <c r="G730" s="4"/>
      <c r="H730" s="4"/>
      <c r="I730" s="4"/>
      <c r="J730" s="1"/>
      <c r="K730" s="4"/>
      <c r="L730" s="4"/>
      <c r="M730" s="4"/>
      <c r="N730" s="4"/>
      <c r="O730" s="4"/>
      <c r="P730" s="1"/>
      <c r="Q730" s="1"/>
      <c r="R730" s="1"/>
      <c r="S730" s="1"/>
      <c r="T730" s="1"/>
      <c r="U730" s="4"/>
      <c r="V730" s="1"/>
      <c r="W730" s="1"/>
      <c r="X730" s="1"/>
    </row>
    <row r="731" spans="1:24">
      <c r="A731" s="1"/>
      <c r="B731" s="1"/>
      <c r="C731" s="1"/>
      <c r="D731" s="4"/>
      <c r="E731" s="4"/>
      <c r="F731" s="4"/>
      <c r="G731" s="4"/>
      <c r="H731" s="4"/>
      <c r="I731" s="4"/>
      <c r="J731" s="1"/>
      <c r="K731" s="4"/>
      <c r="L731" s="4"/>
      <c r="M731" s="4"/>
      <c r="N731" s="4"/>
      <c r="O731" s="4"/>
      <c r="P731" s="1"/>
      <c r="Q731" s="1"/>
      <c r="R731" s="1"/>
      <c r="S731" s="1"/>
      <c r="T731" s="1"/>
      <c r="U731" s="4"/>
      <c r="V731" s="1"/>
      <c r="W731" s="1"/>
      <c r="X731" s="1"/>
    </row>
    <row r="732" spans="1:24">
      <c r="A732" s="1"/>
      <c r="B732" s="1"/>
      <c r="C732" s="1"/>
      <c r="D732" s="4"/>
      <c r="E732" s="4"/>
      <c r="F732" s="4"/>
      <c r="G732" s="4"/>
      <c r="H732" s="4"/>
      <c r="I732" s="4"/>
      <c r="J732" s="1"/>
      <c r="K732" s="4"/>
      <c r="L732" s="4"/>
      <c r="M732" s="4"/>
      <c r="N732" s="4"/>
      <c r="O732" s="4"/>
      <c r="P732" s="1"/>
      <c r="Q732" s="1"/>
      <c r="R732" s="1"/>
      <c r="S732" s="1"/>
      <c r="T732" s="1"/>
      <c r="U732" s="4"/>
      <c r="V732" s="1"/>
      <c r="W732" s="1"/>
      <c r="X732" s="1"/>
    </row>
    <row r="733" spans="1:24">
      <c r="A733" s="1"/>
      <c r="B733" s="1"/>
      <c r="C733" s="1"/>
      <c r="D733" s="4"/>
      <c r="E733" s="4"/>
      <c r="F733" s="4"/>
      <c r="G733" s="4"/>
      <c r="H733" s="4"/>
      <c r="I733" s="4"/>
      <c r="J733" s="1"/>
      <c r="K733" s="4"/>
      <c r="L733" s="4"/>
      <c r="M733" s="4"/>
      <c r="N733" s="4"/>
      <c r="O733" s="4"/>
      <c r="P733" s="1"/>
      <c r="Q733" s="1"/>
      <c r="R733" s="1"/>
      <c r="S733" s="1"/>
      <c r="T733" s="1"/>
      <c r="U733" s="4"/>
      <c r="V733" s="1"/>
      <c r="W733" s="1"/>
      <c r="X733" s="1"/>
    </row>
    <row r="734" spans="1:24">
      <c r="A734" s="1"/>
      <c r="B734" s="1"/>
      <c r="C734" s="1"/>
      <c r="D734" s="4"/>
      <c r="E734" s="4"/>
      <c r="F734" s="4"/>
      <c r="G734" s="4"/>
      <c r="H734" s="4"/>
      <c r="I734" s="4"/>
      <c r="J734" s="1"/>
      <c r="K734" s="4"/>
      <c r="L734" s="4"/>
      <c r="M734" s="4"/>
      <c r="N734" s="4"/>
      <c r="O734" s="4"/>
      <c r="P734" s="1"/>
      <c r="Q734" s="1"/>
      <c r="R734" s="1"/>
      <c r="S734" s="1"/>
      <c r="T734" s="1"/>
      <c r="U734" s="4"/>
      <c r="V734" s="1"/>
      <c r="W734" s="1"/>
      <c r="X734" s="1"/>
    </row>
    <row r="735" spans="1:24">
      <c r="A735" s="1"/>
      <c r="B735" s="1"/>
      <c r="C735" s="1"/>
      <c r="D735" s="4"/>
      <c r="E735" s="4"/>
      <c r="F735" s="4"/>
      <c r="G735" s="4"/>
      <c r="H735" s="4"/>
      <c r="I735" s="4"/>
      <c r="J735" s="1"/>
      <c r="K735" s="4"/>
      <c r="L735" s="4"/>
      <c r="M735" s="4"/>
      <c r="N735" s="4"/>
      <c r="O735" s="4"/>
      <c r="P735" s="1"/>
      <c r="Q735" s="1"/>
      <c r="R735" s="1"/>
      <c r="S735" s="1"/>
      <c r="T735" s="1"/>
      <c r="U735" s="4"/>
      <c r="V735" s="1"/>
      <c r="W735" s="1"/>
      <c r="X735" s="1"/>
    </row>
    <row r="736" spans="1:24">
      <c r="A736" s="1"/>
      <c r="B736" s="1"/>
      <c r="C736" s="1"/>
      <c r="D736" s="4"/>
      <c r="E736" s="4"/>
      <c r="F736" s="4"/>
      <c r="G736" s="4"/>
      <c r="H736" s="4"/>
      <c r="I736" s="4"/>
      <c r="J736" s="1"/>
      <c r="K736" s="4"/>
      <c r="L736" s="4"/>
      <c r="M736" s="4"/>
      <c r="N736" s="4"/>
      <c r="O736" s="4"/>
      <c r="P736" s="1"/>
      <c r="Q736" s="1"/>
      <c r="R736" s="1"/>
      <c r="S736" s="1"/>
      <c r="T736" s="1"/>
      <c r="U736" s="4"/>
      <c r="V736" s="1"/>
      <c r="W736" s="1"/>
      <c r="X736" s="1"/>
    </row>
    <row r="737" spans="1:24">
      <c r="A737" s="1"/>
      <c r="B737" s="1"/>
      <c r="C737" s="1"/>
      <c r="D737" s="4"/>
      <c r="E737" s="4"/>
      <c r="F737" s="4"/>
      <c r="G737" s="4"/>
      <c r="H737" s="4"/>
      <c r="I737" s="4"/>
      <c r="J737" s="1"/>
      <c r="K737" s="4"/>
      <c r="L737" s="4"/>
      <c r="M737" s="4"/>
      <c r="N737" s="4"/>
      <c r="O737" s="4"/>
      <c r="P737" s="1"/>
      <c r="Q737" s="1"/>
      <c r="R737" s="1"/>
      <c r="S737" s="1"/>
      <c r="T737" s="1"/>
      <c r="U737" s="4"/>
      <c r="V737" s="1"/>
      <c r="W737" s="1"/>
      <c r="X737" s="1"/>
    </row>
    <row r="738" spans="1:24">
      <c r="A738" s="1"/>
      <c r="B738" s="1"/>
      <c r="C738" s="1"/>
      <c r="D738" s="4"/>
      <c r="E738" s="4"/>
      <c r="F738" s="4"/>
      <c r="G738" s="4"/>
      <c r="H738" s="4"/>
      <c r="I738" s="4"/>
      <c r="J738" s="1"/>
      <c r="K738" s="4"/>
      <c r="L738" s="4"/>
      <c r="M738" s="4"/>
      <c r="N738" s="4"/>
      <c r="O738" s="4"/>
      <c r="P738" s="1"/>
      <c r="Q738" s="1"/>
      <c r="R738" s="1"/>
      <c r="S738" s="1"/>
      <c r="T738" s="1"/>
      <c r="U738" s="4"/>
      <c r="V738" s="1"/>
      <c r="W738" s="1"/>
      <c r="X738" s="1"/>
    </row>
    <row r="739" spans="1:24">
      <c r="A739" s="1"/>
      <c r="B739" s="1"/>
      <c r="C739" s="1"/>
      <c r="D739" s="4"/>
      <c r="E739" s="4"/>
      <c r="F739" s="4"/>
      <c r="G739" s="4"/>
      <c r="H739" s="4"/>
      <c r="I739" s="4"/>
      <c r="J739" s="1"/>
      <c r="K739" s="4"/>
      <c r="L739" s="4"/>
      <c r="M739" s="4"/>
      <c r="N739" s="4"/>
      <c r="O739" s="4"/>
      <c r="P739" s="1"/>
      <c r="Q739" s="1"/>
      <c r="R739" s="1"/>
      <c r="S739" s="1"/>
      <c r="T739" s="1"/>
      <c r="U739" s="4"/>
      <c r="V739" s="1"/>
      <c r="W739" s="1"/>
      <c r="X739" s="1"/>
    </row>
    <row r="740" spans="1:24">
      <c r="A740" s="1"/>
      <c r="B740" s="1"/>
      <c r="C740" s="1"/>
      <c r="D740" s="4"/>
      <c r="E740" s="4"/>
      <c r="F740" s="4"/>
      <c r="G740" s="4"/>
      <c r="H740" s="4"/>
      <c r="I740" s="4"/>
      <c r="J740" s="1"/>
      <c r="K740" s="4"/>
      <c r="L740" s="4"/>
      <c r="M740" s="4"/>
      <c r="N740" s="4"/>
      <c r="O740" s="4"/>
      <c r="P740" s="1"/>
      <c r="Q740" s="1"/>
      <c r="R740" s="1"/>
      <c r="S740" s="1"/>
      <c r="T740" s="1"/>
      <c r="U740" s="4"/>
      <c r="V740" s="1"/>
      <c r="W740" s="1"/>
      <c r="X740" s="1"/>
    </row>
    <row r="741" spans="1:24">
      <c r="A741" s="1"/>
      <c r="B741" s="1"/>
      <c r="C741" s="1"/>
      <c r="D741" s="4"/>
      <c r="E741" s="4"/>
      <c r="F741" s="4"/>
      <c r="G741" s="4"/>
      <c r="H741" s="4"/>
      <c r="I741" s="4"/>
      <c r="J741" s="1"/>
      <c r="K741" s="4"/>
      <c r="L741" s="4"/>
      <c r="M741" s="4"/>
      <c r="N741" s="4"/>
      <c r="O741" s="4"/>
      <c r="P741" s="1"/>
      <c r="Q741" s="1"/>
      <c r="R741" s="1"/>
      <c r="S741" s="1"/>
      <c r="T741" s="1"/>
      <c r="U741" s="4"/>
      <c r="V741" s="1"/>
      <c r="W741" s="1"/>
      <c r="X741" s="1"/>
    </row>
    <row r="742" spans="1:24">
      <c r="A742" s="1"/>
      <c r="B742" s="1"/>
      <c r="C742" s="1"/>
      <c r="D742" s="4"/>
      <c r="E742" s="4"/>
      <c r="F742" s="4"/>
      <c r="G742" s="4"/>
      <c r="H742" s="4"/>
      <c r="I742" s="4"/>
      <c r="J742" s="1"/>
      <c r="K742" s="4"/>
      <c r="L742" s="4"/>
      <c r="M742" s="4"/>
      <c r="N742" s="4"/>
      <c r="O742" s="4"/>
      <c r="P742" s="1"/>
      <c r="Q742" s="1"/>
      <c r="R742" s="1"/>
      <c r="S742" s="1"/>
      <c r="T742" s="1"/>
      <c r="U742" s="4"/>
      <c r="V742" s="1"/>
      <c r="W742" s="1"/>
      <c r="X742" s="1"/>
    </row>
    <row r="743" spans="1:24">
      <c r="A743" s="1"/>
      <c r="B743" s="1"/>
      <c r="C743" s="1"/>
      <c r="D743" s="4"/>
      <c r="E743" s="4"/>
      <c r="F743" s="4"/>
      <c r="G743" s="4"/>
      <c r="H743" s="4"/>
      <c r="I743" s="4"/>
      <c r="J743" s="1"/>
      <c r="K743" s="4"/>
      <c r="L743" s="4"/>
      <c r="M743" s="4"/>
      <c r="N743" s="4"/>
      <c r="O743" s="4"/>
      <c r="P743" s="1"/>
      <c r="Q743" s="1"/>
      <c r="R743" s="1"/>
      <c r="S743" s="1"/>
      <c r="T743" s="1"/>
      <c r="U743" s="4"/>
      <c r="V743" s="1"/>
      <c r="W743" s="1"/>
      <c r="X743" s="1"/>
    </row>
    <row r="744" spans="1:24">
      <c r="A744" s="1"/>
      <c r="B744" s="1"/>
      <c r="C744" s="1"/>
      <c r="D744" s="4"/>
      <c r="E744" s="4"/>
      <c r="F744" s="4"/>
      <c r="G744" s="4"/>
      <c r="H744" s="4"/>
      <c r="I744" s="4"/>
      <c r="J744" s="1"/>
      <c r="K744" s="4"/>
      <c r="L744" s="4"/>
      <c r="M744" s="4"/>
      <c r="N744" s="4"/>
      <c r="O744" s="4"/>
      <c r="P744" s="1"/>
      <c r="Q744" s="1"/>
      <c r="R744" s="1"/>
      <c r="S744" s="1"/>
      <c r="T744" s="1"/>
      <c r="U744" s="4"/>
      <c r="V744" s="1"/>
      <c r="W744" s="1"/>
      <c r="X744" s="1"/>
    </row>
    <row r="745" spans="1:24">
      <c r="A745" s="1"/>
      <c r="B745" s="1"/>
      <c r="C745" s="1"/>
      <c r="D745" s="4"/>
      <c r="E745" s="4"/>
      <c r="F745" s="4"/>
      <c r="G745" s="4"/>
      <c r="H745" s="4"/>
      <c r="I745" s="4"/>
      <c r="J745" s="1"/>
      <c r="K745" s="4"/>
      <c r="L745" s="4"/>
      <c r="M745" s="4"/>
      <c r="N745" s="4"/>
      <c r="O745" s="4"/>
      <c r="P745" s="1"/>
      <c r="Q745" s="1"/>
      <c r="R745" s="1"/>
      <c r="S745" s="1"/>
      <c r="T745" s="1"/>
      <c r="U745" s="4"/>
      <c r="V745" s="1"/>
      <c r="W745" s="1"/>
      <c r="X745" s="1"/>
    </row>
    <row r="746" spans="1:24">
      <c r="A746" s="1"/>
      <c r="B746" s="1"/>
      <c r="C746" s="1"/>
      <c r="D746" s="4"/>
      <c r="E746" s="4"/>
      <c r="F746" s="4"/>
      <c r="G746" s="4"/>
      <c r="H746" s="4"/>
      <c r="I746" s="4"/>
      <c r="J746" s="1"/>
      <c r="K746" s="4"/>
      <c r="L746" s="4"/>
      <c r="M746" s="4"/>
      <c r="N746" s="4"/>
      <c r="O746" s="4"/>
      <c r="P746" s="1"/>
      <c r="Q746" s="1"/>
      <c r="R746" s="1"/>
      <c r="S746" s="1"/>
      <c r="T746" s="1"/>
      <c r="U746" s="4"/>
      <c r="V746" s="1"/>
      <c r="W746" s="1"/>
      <c r="X746" s="1"/>
    </row>
    <row r="747" spans="1:24">
      <c r="A747" s="1"/>
      <c r="B747" s="1"/>
      <c r="C747" s="1"/>
      <c r="D747" s="4"/>
      <c r="E747" s="4"/>
      <c r="F747" s="4"/>
      <c r="G747" s="4"/>
      <c r="H747" s="4"/>
      <c r="I747" s="4"/>
      <c r="J747" s="1"/>
      <c r="K747" s="4"/>
      <c r="L747" s="4"/>
      <c r="M747" s="4"/>
      <c r="N747" s="4"/>
      <c r="O747" s="4"/>
      <c r="P747" s="1"/>
      <c r="Q747" s="1"/>
      <c r="R747" s="1"/>
      <c r="S747" s="1"/>
      <c r="T747" s="1"/>
      <c r="U747" s="4"/>
      <c r="V747" s="1"/>
      <c r="W747" s="1"/>
      <c r="X747" s="1"/>
    </row>
    <row r="748" spans="1:24">
      <c r="A748" s="1"/>
      <c r="B748" s="1"/>
      <c r="C748" s="1"/>
      <c r="D748" s="4"/>
      <c r="E748" s="4"/>
      <c r="F748" s="4"/>
      <c r="G748" s="4"/>
      <c r="H748" s="4"/>
      <c r="I748" s="4"/>
      <c r="J748" s="1"/>
      <c r="K748" s="4"/>
      <c r="L748" s="4"/>
      <c r="M748" s="4"/>
      <c r="N748" s="4"/>
      <c r="O748" s="4"/>
      <c r="P748" s="1"/>
      <c r="Q748" s="1"/>
      <c r="R748" s="1"/>
      <c r="S748" s="1"/>
      <c r="T748" s="1"/>
      <c r="U748" s="4"/>
      <c r="V748" s="1"/>
      <c r="W748" s="1"/>
      <c r="X748" s="1"/>
    </row>
    <row r="749" spans="1:24">
      <c r="A749" s="1"/>
      <c r="B749" s="1"/>
      <c r="C749" s="1"/>
      <c r="D749" s="4"/>
      <c r="E749" s="4"/>
      <c r="F749" s="4"/>
      <c r="G749" s="4"/>
      <c r="H749" s="4"/>
      <c r="I749" s="4"/>
      <c r="J749" s="1"/>
      <c r="K749" s="4"/>
      <c r="L749" s="4"/>
      <c r="M749" s="4"/>
      <c r="N749" s="4"/>
      <c r="O749" s="4"/>
      <c r="P749" s="1"/>
      <c r="Q749" s="1"/>
      <c r="R749" s="1"/>
      <c r="S749" s="1"/>
      <c r="T749" s="1"/>
      <c r="U749" s="4"/>
      <c r="V749" s="1"/>
      <c r="W749" s="1"/>
      <c r="X749" s="1"/>
    </row>
    <row r="750" spans="1:24">
      <c r="A750" s="1"/>
      <c r="B750" s="1"/>
      <c r="C750" s="1"/>
      <c r="D750" s="4"/>
      <c r="E750" s="4"/>
      <c r="F750" s="4"/>
      <c r="G750" s="4"/>
      <c r="H750" s="4"/>
      <c r="I750" s="4"/>
      <c r="J750" s="1"/>
      <c r="K750" s="4"/>
      <c r="L750" s="4"/>
      <c r="M750" s="4"/>
      <c r="N750" s="4"/>
      <c r="O750" s="4"/>
      <c r="P750" s="1"/>
      <c r="Q750" s="1"/>
      <c r="R750" s="1"/>
      <c r="S750" s="1"/>
      <c r="T750" s="1"/>
      <c r="U750" s="4"/>
      <c r="V750" s="1"/>
      <c r="W750" s="1"/>
      <c r="X750" s="1"/>
    </row>
    <row r="751" spans="1:24">
      <c r="A751" s="1"/>
      <c r="B751" s="1"/>
      <c r="C751" s="1"/>
      <c r="D751" s="4"/>
      <c r="E751" s="4"/>
      <c r="F751" s="4"/>
      <c r="G751" s="4"/>
      <c r="H751" s="4"/>
      <c r="I751" s="4"/>
      <c r="J751" s="1"/>
      <c r="K751" s="4"/>
      <c r="L751" s="4"/>
      <c r="M751" s="4"/>
      <c r="N751" s="4"/>
      <c r="O751" s="4"/>
      <c r="P751" s="1"/>
      <c r="Q751" s="1"/>
      <c r="R751" s="1"/>
      <c r="S751" s="1"/>
      <c r="T751" s="1"/>
      <c r="U751" s="4"/>
      <c r="V751" s="1"/>
      <c r="W751" s="1"/>
      <c r="X751" s="1"/>
    </row>
    <row r="752" spans="1:24">
      <c r="A752" s="1"/>
      <c r="B752" s="1"/>
      <c r="C752" s="1"/>
      <c r="D752" s="4"/>
      <c r="E752" s="4"/>
      <c r="F752" s="4"/>
      <c r="G752" s="4"/>
      <c r="H752" s="4"/>
      <c r="I752" s="4"/>
      <c r="J752" s="1"/>
      <c r="K752" s="4"/>
      <c r="L752" s="4"/>
      <c r="M752" s="4"/>
      <c r="N752" s="4"/>
      <c r="O752" s="4"/>
      <c r="P752" s="1"/>
      <c r="Q752" s="1"/>
      <c r="R752" s="1"/>
      <c r="S752" s="1"/>
      <c r="T752" s="1"/>
      <c r="U752" s="4"/>
      <c r="V752" s="1"/>
      <c r="W752" s="1"/>
      <c r="X752" s="1"/>
    </row>
    <row r="753" spans="1:24">
      <c r="A753" s="1"/>
      <c r="B753" s="1"/>
      <c r="C753" s="1"/>
      <c r="D753" s="4"/>
      <c r="E753" s="4"/>
      <c r="F753" s="4"/>
      <c r="G753" s="4"/>
      <c r="H753" s="4"/>
      <c r="I753" s="4"/>
      <c r="J753" s="1"/>
      <c r="K753" s="4"/>
      <c r="L753" s="4"/>
      <c r="M753" s="4"/>
      <c r="N753" s="4"/>
      <c r="O753" s="4"/>
      <c r="P753" s="1"/>
      <c r="Q753" s="1"/>
      <c r="R753" s="1"/>
      <c r="S753" s="1"/>
      <c r="T753" s="1"/>
      <c r="U753" s="4"/>
      <c r="V753" s="1"/>
      <c r="W753" s="1"/>
      <c r="X753" s="1"/>
    </row>
    <row r="754" spans="1:24">
      <c r="A754" s="1"/>
      <c r="B754" s="1"/>
      <c r="C754" s="1"/>
      <c r="D754" s="4"/>
      <c r="E754" s="4"/>
      <c r="F754" s="4"/>
      <c r="G754" s="4"/>
      <c r="H754" s="4"/>
      <c r="I754" s="4"/>
      <c r="J754" s="1"/>
      <c r="K754" s="4"/>
      <c r="L754" s="4"/>
      <c r="M754" s="4"/>
      <c r="N754" s="4"/>
      <c r="O754" s="4"/>
      <c r="P754" s="1"/>
      <c r="Q754" s="1"/>
      <c r="R754" s="1"/>
      <c r="S754" s="1"/>
      <c r="T754" s="1"/>
      <c r="U754" s="4"/>
      <c r="V754" s="1"/>
      <c r="W754" s="1"/>
      <c r="X754" s="1"/>
    </row>
    <row r="755" spans="1:24">
      <c r="A755" s="1"/>
      <c r="B755" s="1"/>
      <c r="C755" s="1"/>
      <c r="D755" s="4"/>
      <c r="E755" s="4"/>
      <c r="F755" s="4"/>
      <c r="G755" s="4"/>
      <c r="H755" s="4"/>
      <c r="I755" s="4"/>
      <c r="J755" s="1"/>
      <c r="K755" s="4"/>
      <c r="L755" s="4"/>
      <c r="M755" s="4"/>
      <c r="N755" s="4"/>
      <c r="O755" s="4"/>
      <c r="P755" s="1"/>
      <c r="Q755" s="1"/>
      <c r="R755" s="1"/>
      <c r="S755" s="1"/>
      <c r="T755" s="1"/>
      <c r="U755" s="4"/>
      <c r="V755" s="1"/>
      <c r="W755" s="1"/>
      <c r="X755" s="1"/>
    </row>
    <row r="756" spans="1:24">
      <c r="A756" s="1"/>
      <c r="B756" s="1"/>
      <c r="C756" s="1"/>
      <c r="D756" s="4"/>
      <c r="E756" s="4"/>
      <c r="F756" s="4"/>
      <c r="G756" s="4"/>
      <c r="H756" s="4"/>
      <c r="I756" s="4"/>
      <c r="J756" s="1"/>
      <c r="K756" s="4"/>
      <c r="L756" s="4"/>
      <c r="M756" s="4"/>
      <c r="N756" s="4"/>
      <c r="O756" s="4"/>
      <c r="P756" s="1"/>
      <c r="Q756" s="1"/>
      <c r="R756" s="1"/>
      <c r="S756" s="1"/>
      <c r="T756" s="1"/>
      <c r="U756" s="4"/>
      <c r="V756" s="1"/>
      <c r="W756" s="1"/>
      <c r="X756" s="1"/>
    </row>
    <row r="757" spans="1:24">
      <c r="A757" s="1"/>
      <c r="B757" s="1"/>
      <c r="C757" s="1"/>
      <c r="D757" s="4"/>
      <c r="E757" s="4"/>
      <c r="F757" s="4"/>
      <c r="G757" s="4"/>
      <c r="H757" s="4"/>
      <c r="I757" s="4"/>
      <c r="J757" s="1"/>
      <c r="K757" s="4"/>
      <c r="L757" s="4"/>
      <c r="M757" s="4"/>
      <c r="N757" s="4"/>
      <c r="O757" s="4"/>
      <c r="P757" s="1"/>
      <c r="Q757" s="1"/>
      <c r="R757" s="1"/>
      <c r="S757" s="1"/>
      <c r="T757" s="1"/>
      <c r="U757" s="4"/>
      <c r="V757" s="1"/>
      <c r="W757" s="1"/>
      <c r="X757" s="1"/>
    </row>
    <row r="758" spans="1:24">
      <c r="A758" s="1"/>
      <c r="B758" s="1"/>
      <c r="C758" s="1"/>
      <c r="D758" s="4"/>
      <c r="E758" s="4"/>
      <c r="F758" s="4"/>
      <c r="G758" s="4"/>
      <c r="H758" s="4"/>
      <c r="I758" s="4"/>
      <c r="J758" s="1"/>
      <c r="K758" s="4"/>
      <c r="L758" s="4"/>
      <c r="M758" s="4"/>
      <c r="N758" s="4"/>
      <c r="O758" s="4"/>
      <c r="P758" s="1"/>
      <c r="Q758" s="1"/>
      <c r="R758" s="1"/>
      <c r="S758" s="1"/>
      <c r="T758" s="1"/>
      <c r="U758" s="4"/>
      <c r="V758" s="1"/>
      <c r="W758" s="1"/>
      <c r="X758" s="1"/>
    </row>
    <row r="759" spans="1:24">
      <c r="A759" s="1"/>
      <c r="B759" s="1"/>
      <c r="C759" s="1"/>
      <c r="D759" s="4"/>
      <c r="E759" s="4"/>
      <c r="F759" s="4"/>
      <c r="G759" s="4"/>
      <c r="H759" s="4"/>
      <c r="I759" s="4"/>
      <c r="J759" s="1"/>
      <c r="K759" s="4"/>
      <c r="L759" s="4"/>
      <c r="M759" s="4"/>
      <c r="N759" s="4"/>
      <c r="O759" s="4"/>
      <c r="P759" s="1"/>
      <c r="Q759" s="1"/>
      <c r="R759" s="1"/>
      <c r="S759" s="1"/>
      <c r="T759" s="1"/>
      <c r="U759" s="4"/>
      <c r="V759" s="1"/>
      <c r="W759" s="1"/>
      <c r="X759" s="1"/>
    </row>
    <row r="760" spans="1:24">
      <c r="A760" s="1"/>
      <c r="B760" s="1"/>
      <c r="C760" s="1"/>
      <c r="D760" s="4"/>
      <c r="E760" s="4"/>
      <c r="F760" s="4"/>
      <c r="G760" s="4"/>
      <c r="H760" s="4"/>
      <c r="I760" s="4"/>
      <c r="J760" s="1"/>
      <c r="K760" s="4"/>
      <c r="L760" s="4"/>
      <c r="M760" s="4"/>
      <c r="N760" s="4"/>
      <c r="O760" s="4"/>
      <c r="P760" s="1"/>
      <c r="Q760" s="1"/>
      <c r="R760" s="1"/>
      <c r="S760" s="1"/>
      <c r="T760" s="1"/>
      <c r="U760" s="4"/>
      <c r="V760" s="1"/>
      <c r="W760" s="1"/>
      <c r="X760" s="1"/>
    </row>
    <row r="761" spans="1:24">
      <c r="A761" s="1"/>
      <c r="B761" s="1"/>
      <c r="C761" s="1"/>
      <c r="D761" s="4"/>
      <c r="E761" s="4"/>
      <c r="F761" s="4"/>
      <c r="G761" s="4"/>
      <c r="H761" s="4"/>
      <c r="I761" s="4"/>
      <c r="J761" s="1"/>
      <c r="K761" s="4"/>
      <c r="L761" s="4"/>
      <c r="M761" s="4"/>
      <c r="N761" s="4"/>
      <c r="O761" s="4"/>
      <c r="P761" s="1"/>
      <c r="Q761" s="1"/>
      <c r="R761" s="1"/>
      <c r="S761" s="1"/>
      <c r="T761" s="1"/>
      <c r="U761" s="4"/>
      <c r="V761" s="1"/>
      <c r="W761" s="1"/>
      <c r="X761" s="1"/>
    </row>
    <row r="762" spans="1:24">
      <c r="A762" s="1"/>
      <c r="B762" s="1"/>
      <c r="C762" s="1"/>
      <c r="D762" s="4"/>
      <c r="E762" s="4"/>
      <c r="F762" s="4"/>
      <c r="G762" s="4"/>
      <c r="H762" s="4"/>
      <c r="I762" s="4"/>
      <c r="J762" s="1"/>
      <c r="K762" s="4"/>
      <c r="L762" s="4"/>
      <c r="M762" s="4"/>
      <c r="N762" s="4"/>
      <c r="O762" s="4"/>
      <c r="P762" s="1"/>
      <c r="Q762" s="1"/>
      <c r="R762" s="1"/>
      <c r="S762" s="1"/>
      <c r="T762" s="1"/>
      <c r="U762" s="4"/>
      <c r="V762" s="1"/>
      <c r="W762" s="1"/>
      <c r="X762" s="1"/>
    </row>
    <row r="763" spans="1:24">
      <c r="A763" s="1"/>
      <c r="B763" s="1"/>
      <c r="C763" s="1"/>
      <c r="D763" s="4"/>
      <c r="E763" s="4"/>
      <c r="F763" s="4"/>
      <c r="G763" s="4"/>
      <c r="H763" s="4"/>
      <c r="I763" s="4"/>
      <c r="J763" s="1"/>
      <c r="K763" s="4"/>
      <c r="L763" s="4"/>
      <c r="M763" s="4"/>
      <c r="N763" s="4"/>
      <c r="O763" s="4"/>
      <c r="P763" s="1"/>
      <c r="Q763" s="1"/>
      <c r="R763" s="1"/>
      <c r="S763" s="1"/>
      <c r="T763" s="1"/>
      <c r="U763" s="4"/>
      <c r="V763" s="1"/>
      <c r="W763" s="1"/>
      <c r="X763" s="1"/>
    </row>
    <row r="764" spans="1:24">
      <c r="A764" s="1"/>
      <c r="B764" s="1"/>
      <c r="C764" s="1"/>
      <c r="D764" s="4"/>
      <c r="E764" s="4"/>
      <c r="F764" s="4"/>
      <c r="G764" s="4"/>
      <c r="H764" s="4"/>
      <c r="I764" s="4"/>
      <c r="J764" s="1"/>
      <c r="K764" s="4"/>
      <c r="L764" s="4"/>
      <c r="M764" s="4"/>
      <c r="N764" s="4"/>
      <c r="O764" s="4"/>
      <c r="P764" s="1"/>
      <c r="Q764" s="1"/>
      <c r="R764" s="1"/>
      <c r="S764" s="1"/>
      <c r="T764" s="1"/>
      <c r="U764" s="4"/>
      <c r="V764" s="1"/>
      <c r="W764" s="1"/>
      <c r="X764" s="1"/>
    </row>
    <row r="765" spans="1:24">
      <c r="A765" s="1"/>
      <c r="B765" s="1"/>
      <c r="C765" s="1"/>
      <c r="D765" s="4"/>
      <c r="E765" s="4"/>
      <c r="F765" s="4"/>
      <c r="G765" s="4"/>
      <c r="H765" s="4"/>
      <c r="I765" s="4"/>
      <c r="J765" s="1"/>
      <c r="K765" s="4"/>
      <c r="L765" s="4"/>
      <c r="M765" s="4"/>
      <c r="N765" s="4"/>
      <c r="O765" s="4"/>
      <c r="P765" s="1"/>
      <c r="Q765" s="1"/>
      <c r="R765" s="1"/>
      <c r="S765" s="1"/>
      <c r="T765" s="1"/>
      <c r="U765" s="4"/>
      <c r="V765" s="1"/>
      <c r="W765" s="1"/>
      <c r="X765" s="1"/>
    </row>
    <row r="766" spans="1:24">
      <c r="A766" s="1"/>
      <c r="B766" s="1"/>
      <c r="C766" s="1"/>
      <c r="D766" s="4"/>
      <c r="E766" s="4"/>
      <c r="F766" s="4"/>
      <c r="G766" s="4"/>
      <c r="H766" s="4"/>
      <c r="I766" s="4"/>
      <c r="J766" s="1"/>
      <c r="K766" s="4"/>
      <c r="L766" s="4"/>
      <c r="M766" s="4"/>
      <c r="N766" s="4"/>
      <c r="O766" s="4"/>
      <c r="P766" s="1"/>
      <c r="Q766" s="1"/>
      <c r="R766" s="1"/>
      <c r="S766" s="1"/>
      <c r="T766" s="1"/>
      <c r="U766" s="4"/>
      <c r="V766" s="1"/>
      <c r="W766" s="1"/>
      <c r="X766" s="1"/>
    </row>
    <row r="767" spans="1:24">
      <c r="A767" s="1"/>
      <c r="B767" s="1"/>
      <c r="C767" s="1"/>
      <c r="D767" s="4"/>
      <c r="E767" s="4"/>
      <c r="F767" s="4"/>
      <c r="G767" s="4"/>
      <c r="H767" s="4"/>
      <c r="I767" s="4"/>
      <c r="J767" s="1"/>
      <c r="K767" s="4"/>
      <c r="L767" s="4"/>
      <c r="M767" s="4"/>
      <c r="N767" s="4"/>
      <c r="O767" s="4"/>
      <c r="P767" s="1"/>
      <c r="Q767" s="1"/>
      <c r="R767" s="1"/>
      <c r="S767" s="1"/>
      <c r="T767" s="1"/>
      <c r="U767" s="4"/>
      <c r="V767" s="1"/>
      <c r="W767" s="1"/>
      <c r="X767" s="1"/>
    </row>
    <row r="768" spans="1:24">
      <c r="A768" s="1"/>
      <c r="B768" s="1"/>
      <c r="C768" s="1"/>
      <c r="D768" s="4"/>
      <c r="E768" s="4"/>
      <c r="F768" s="4"/>
      <c r="G768" s="4"/>
      <c r="H768" s="4"/>
      <c r="I768" s="4"/>
      <c r="J768" s="1"/>
      <c r="K768" s="4"/>
      <c r="L768" s="4"/>
      <c r="M768" s="4"/>
      <c r="N768" s="4"/>
      <c r="O768" s="4"/>
      <c r="P768" s="1"/>
      <c r="Q768" s="1"/>
      <c r="R768" s="1"/>
      <c r="S768" s="1"/>
      <c r="T768" s="1"/>
      <c r="U768" s="4"/>
      <c r="V768" s="1"/>
      <c r="W768" s="1"/>
      <c r="X768" s="1"/>
    </row>
    <row r="769" spans="1:24">
      <c r="A769" s="1"/>
      <c r="B769" s="1"/>
      <c r="C769" s="1"/>
      <c r="D769" s="4"/>
      <c r="E769" s="4"/>
      <c r="F769" s="4"/>
      <c r="G769" s="4"/>
      <c r="H769" s="4"/>
      <c r="I769" s="4"/>
      <c r="J769" s="1"/>
      <c r="K769" s="4"/>
      <c r="L769" s="4"/>
      <c r="M769" s="4"/>
      <c r="N769" s="4"/>
      <c r="O769" s="4"/>
      <c r="P769" s="1"/>
      <c r="Q769" s="1"/>
      <c r="R769" s="1"/>
      <c r="S769" s="1"/>
      <c r="T769" s="1"/>
      <c r="U769" s="4"/>
      <c r="V769" s="1"/>
      <c r="W769" s="1"/>
      <c r="X769" s="1"/>
    </row>
    <row r="770" spans="1:24">
      <c r="A770" s="1"/>
      <c r="B770" s="1"/>
      <c r="C770" s="1"/>
      <c r="D770" s="4"/>
      <c r="E770" s="4"/>
      <c r="F770" s="4"/>
      <c r="G770" s="4"/>
      <c r="H770" s="4"/>
      <c r="I770" s="4"/>
      <c r="J770" s="1"/>
      <c r="K770" s="4"/>
      <c r="L770" s="4"/>
      <c r="M770" s="4"/>
      <c r="N770" s="4"/>
      <c r="O770" s="4"/>
      <c r="P770" s="1"/>
      <c r="Q770" s="1"/>
      <c r="R770" s="1"/>
      <c r="S770" s="1"/>
      <c r="T770" s="1"/>
      <c r="U770" s="4"/>
      <c r="V770" s="1"/>
      <c r="W770" s="1"/>
      <c r="X770" s="1"/>
    </row>
    <row r="771" spans="1:24">
      <c r="A771" s="1"/>
      <c r="B771" s="1"/>
      <c r="C771" s="1"/>
      <c r="D771" s="4"/>
      <c r="E771" s="4"/>
      <c r="F771" s="4"/>
      <c r="G771" s="4"/>
      <c r="H771" s="4"/>
      <c r="I771" s="4"/>
      <c r="J771" s="1"/>
      <c r="K771" s="4"/>
      <c r="L771" s="4"/>
      <c r="M771" s="4"/>
      <c r="N771" s="4"/>
      <c r="O771" s="4"/>
      <c r="P771" s="1"/>
      <c r="Q771" s="1"/>
      <c r="R771" s="1"/>
      <c r="S771" s="1"/>
      <c r="T771" s="1"/>
      <c r="U771" s="4"/>
      <c r="V771" s="1"/>
      <c r="W771" s="1"/>
      <c r="X771" s="1"/>
    </row>
    <row r="772" spans="1:24">
      <c r="A772" s="1"/>
      <c r="B772" s="1"/>
      <c r="C772" s="1"/>
      <c r="D772" s="4"/>
      <c r="E772" s="4"/>
      <c r="F772" s="4"/>
      <c r="G772" s="4"/>
      <c r="H772" s="4"/>
      <c r="I772" s="4"/>
      <c r="J772" s="1"/>
      <c r="K772" s="4"/>
      <c r="L772" s="4"/>
      <c r="M772" s="4"/>
      <c r="N772" s="4"/>
      <c r="O772" s="4"/>
      <c r="P772" s="1"/>
      <c r="Q772" s="1"/>
      <c r="R772" s="1"/>
      <c r="S772" s="1"/>
      <c r="T772" s="1"/>
      <c r="U772" s="4"/>
      <c r="V772" s="1"/>
      <c r="W772" s="1"/>
      <c r="X772" s="1"/>
    </row>
    <row r="773" spans="1:24">
      <c r="A773" s="1"/>
      <c r="B773" s="1"/>
      <c r="C773" s="1"/>
      <c r="D773" s="4"/>
      <c r="E773" s="4"/>
      <c r="F773" s="4"/>
      <c r="G773" s="4"/>
      <c r="H773" s="4"/>
      <c r="I773" s="4"/>
      <c r="J773" s="1"/>
      <c r="K773" s="4"/>
      <c r="L773" s="4"/>
      <c r="M773" s="4"/>
      <c r="N773" s="4"/>
      <c r="O773" s="4"/>
      <c r="P773" s="1"/>
      <c r="Q773" s="1"/>
      <c r="R773" s="1"/>
      <c r="S773" s="1"/>
      <c r="T773" s="1"/>
      <c r="U773" s="4"/>
      <c r="V773" s="1"/>
      <c r="W773" s="1"/>
      <c r="X773" s="1"/>
    </row>
    <row r="774" spans="1:24">
      <c r="A774" s="1"/>
      <c r="B774" s="1"/>
      <c r="C774" s="1"/>
      <c r="D774" s="4"/>
      <c r="E774" s="4"/>
      <c r="F774" s="4"/>
      <c r="G774" s="4"/>
      <c r="H774" s="4"/>
      <c r="I774" s="4"/>
      <c r="J774" s="1"/>
      <c r="K774" s="4"/>
      <c r="L774" s="4"/>
      <c r="M774" s="4"/>
      <c r="N774" s="4"/>
      <c r="O774" s="4"/>
      <c r="P774" s="1"/>
      <c r="Q774" s="1"/>
      <c r="R774" s="1"/>
      <c r="S774" s="1"/>
      <c r="T774" s="1"/>
      <c r="U774" s="4"/>
      <c r="V774" s="1"/>
      <c r="W774" s="1"/>
      <c r="X774" s="1"/>
    </row>
    <row r="775" spans="1:24">
      <c r="A775" s="1"/>
      <c r="B775" s="1"/>
      <c r="C775" s="1"/>
      <c r="D775" s="4"/>
      <c r="E775" s="4"/>
      <c r="F775" s="4"/>
      <c r="G775" s="4"/>
      <c r="H775" s="4"/>
      <c r="I775" s="4"/>
      <c r="J775" s="1"/>
      <c r="K775" s="4"/>
      <c r="L775" s="4"/>
      <c r="M775" s="4"/>
      <c r="N775" s="4"/>
      <c r="O775" s="4"/>
      <c r="P775" s="1"/>
      <c r="Q775" s="1"/>
      <c r="R775" s="1"/>
      <c r="S775" s="1"/>
      <c r="T775" s="1"/>
      <c r="U775" s="4"/>
      <c r="V775" s="1"/>
      <c r="W775" s="1"/>
      <c r="X775" s="1"/>
    </row>
    <row r="776" spans="1:24">
      <c r="A776" s="1"/>
      <c r="B776" s="1"/>
      <c r="C776" s="1"/>
      <c r="D776" s="4"/>
      <c r="E776" s="4"/>
      <c r="F776" s="4"/>
      <c r="G776" s="4"/>
      <c r="H776" s="4"/>
      <c r="I776" s="4"/>
      <c r="J776" s="1"/>
      <c r="K776" s="4"/>
      <c r="L776" s="4"/>
      <c r="M776" s="4"/>
      <c r="N776" s="4"/>
      <c r="O776" s="4"/>
      <c r="P776" s="1"/>
      <c r="Q776" s="1"/>
      <c r="R776" s="1"/>
      <c r="S776" s="1"/>
      <c r="T776" s="1"/>
      <c r="U776" s="4"/>
      <c r="V776" s="1"/>
      <c r="W776" s="1"/>
      <c r="X776" s="1"/>
    </row>
    <row r="777" spans="1:24">
      <c r="A777" s="1"/>
      <c r="B777" s="1"/>
      <c r="C777" s="1"/>
      <c r="D777" s="4"/>
      <c r="E777" s="4"/>
      <c r="F777" s="4"/>
      <c r="G777" s="4"/>
      <c r="H777" s="4"/>
      <c r="I777" s="4"/>
      <c r="J777" s="1"/>
      <c r="K777" s="4"/>
      <c r="L777" s="4"/>
      <c r="M777" s="4"/>
      <c r="N777" s="4"/>
      <c r="O777" s="4"/>
      <c r="P777" s="1"/>
      <c r="Q777" s="1"/>
      <c r="R777" s="1"/>
      <c r="S777" s="1"/>
      <c r="T777" s="1"/>
      <c r="U777" s="4"/>
      <c r="V777" s="1"/>
      <c r="W777" s="1"/>
      <c r="X777" s="1"/>
    </row>
    <row r="778" spans="1:24">
      <c r="A778" s="1"/>
      <c r="B778" s="1"/>
      <c r="C778" s="1"/>
      <c r="D778" s="4"/>
      <c r="E778" s="4"/>
      <c r="F778" s="4"/>
      <c r="G778" s="4"/>
      <c r="H778" s="4"/>
      <c r="I778" s="4"/>
      <c r="J778" s="1"/>
      <c r="K778" s="4"/>
      <c r="L778" s="4"/>
      <c r="M778" s="4"/>
      <c r="N778" s="4"/>
      <c r="O778" s="4"/>
      <c r="P778" s="1"/>
      <c r="Q778" s="1"/>
      <c r="R778" s="1"/>
      <c r="S778" s="1"/>
      <c r="T778" s="1"/>
      <c r="U778" s="4"/>
      <c r="V778" s="1"/>
      <c r="W778" s="1"/>
      <c r="X778" s="1"/>
    </row>
    <row r="779" spans="1:24">
      <c r="A779" s="1"/>
      <c r="B779" s="1"/>
      <c r="C779" s="1"/>
      <c r="D779" s="4"/>
      <c r="E779" s="4"/>
      <c r="F779" s="4"/>
      <c r="G779" s="4"/>
      <c r="H779" s="4"/>
      <c r="I779" s="4"/>
      <c r="J779" s="1"/>
      <c r="K779" s="4"/>
      <c r="L779" s="4"/>
      <c r="M779" s="4"/>
      <c r="N779" s="4"/>
      <c r="O779" s="4"/>
      <c r="P779" s="1"/>
      <c r="Q779" s="1"/>
      <c r="R779" s="1"/>
      <c r="S779" s="1"/>
      <c r="T779" s="1"/>
      <c r="U779" s="4"/>
      <c r="V779" s="1"/>
      <c r="W779" s="1"/>
      <c r="X779" s="1"/>
    </row>
    <row r="780" spans="1:24">
      <c r="A780" s="1"/>
      <c r="B780" s="1"/>
      <c r="C780" s="1"/>
      <c r="D780" s="4"/>
      <c r="E780" s="4"/>
      <c r="F780" s="4"/>
      <c r="G780" s="4"/>
      <c r="H780" s="4"/>
      <c r="I780" s="4"/>
      <c r="J780" s="1"/>
      <c r="K780" s="4"/>
      <c r="L780" s="4"/>
      <c r="M780" s="4"/>
      <c r="N780" s="4"/>
      <c r="O780" s="4"/>
      <c r="P780" s="1"/>
      <c r="Q780" s="1"/>
      <c r="R780" s="1"/>
      <c r="S780" s="1"/>
      <c r="T780" s="1"/>
      <c r="U780" s="4"/>
      <c r="V780" s="1"/>
      <c r="W780" s="1"/>
      <c r="X780" s="1"/>
    </row>
    <row r="781" spans="1:24">
      <c r="A781" s="1"/>
      <c r="B781" s="1"/>
      <c r="C781" s="1"/>
      <c r="D781" s="4"/>
      <c r="E781" s="4"/>
      <c r="F781" s="4"/>
      <c r="G781" s="4"/>
      <c r="H781" s="4"/>
      <c r="I781" s="4"/>
      <c r="J781" s="1"/>
      <c r="K781" s="4"/>
      <c r="L781" s="4"/>
      <c r="M781" s="4"/>
      <c r="N781" s="4"/>
      <c r="O781" s="4"/>
      <c r="P781" s="1"/>
      <c r="Q781" s="1"/>
      <c r="R781" s="1"/>
      <c r="S781" s="1"/>
      <c r="T781" s="1"/>
      <c r="U781" s="4"/>
      <c r="V781" s="1"/>
      <c r="W781" s="1"/>
      <c r="X781" s="1"/>
    </row>
    <row r="782" spans="1:24">
      <c r="A782" s="1"/>
      <c r="B782" s="1"/>
      <c r="C782" s="1"/>
      <c r="D782" s="4"/>
      <c r="E782" s="4"/>
      <c r="F782" s="4"/>
      <c r="G782" s="4"/>
      <c r="H782" s="4"/>
      <c r="I782" s="4"/>
      <c r="J782" s="1"/>
      <c r="K782" s="4"/>
      <c r="L782" s="4"/>
      <c r="M782" s="4"/>
      <c r="N782" s="4"/>
      <c r="O782" s="4"/>
      <c r="P782" s="1"/>
      <c r="Q782" s="1"/>
      <c r="R782" s="1"/>
      <c r="S782" s="1"/>
      <c r="T782" s="1"/>
      <c r="U782" s="4"/>
      <c r="V782" s="1"/>
      <c r="W782" s="1"/>
      <c r="X782" s="1"/>
    </row>
    <row r="783" spans="1:24">
      <c r="A783" s="1"/>
      <c r="B783" s="1"/>
      <c r="C783" s="1"/>
      <c r="D783" s="4"/>
      <c r="E783" s="4"/>
      <c r="F783" s="4"/>
      <c r="G783" s="4"/>
      <c r="H783" s="4"/>
      <c r="I783" s="4"/>
      <c r="J783" s="1"/>
      <c r="K783" s="4"/>
      <c r="L783" s="4"/>
      <c r="M783" s="4"/>
      <c r="N783" s="4"/>
      <c r="O783" s="4"/>
      <c r="P783" s="1"/>
      <c r="Q783" s="1"/>
      <c r="R783" s="1"/>
      <c r="S783" s="1"/>
      <c r="T783" s="1"/>
      <c r="U783" s="4"/>
      <c r="V783" s="1"/>
      <c r="W783" s="1"/>
      <c r="X783" s="1"/>
    </row>
    <row r="784" spans="1:24">
      <c r="A784" s="1"/>
      <c r="B784" s="1"/>
      <c r="C784" s="1"/>
      <c r="D784" s="4"/>
      <c r="E784" s="4"/>
      <c r="F784" s="4"/>
      <c r="G784" s="4"/>
      <c r="H784" s="4"/>
      <c r="I784" s="4"/>
      <c r="J784" s="1"/>
      <c r="K784" s="4"/>
      <c r="L784" s="4"/>
      <c r="M784" s="4"/>
      <c r="N784" s="4"/>
      <c r="O784" s="4"/>
      <c r="P784" s="1"/>
      <c r="Q784" s="1"/>
      <c r="R784" s="1"/>
      <c r="S784" s="1"/>
      <c r="T784" s="1"/>
      <c r="U784" s="4"/>
      <c r="V784" s="1"/>
      <c r="W784" s="1"/>
      <c r="X784" s="1"/>
    </row>
    <row r="785" spans="1:24">
      <c r="A785" s="1"/>
      <c r="B785" s="1"/>
      <c r="C785" s="1"/>
      <c r="D785" s="4"/>
      <c r="E785" s="4"/>
      <c r="F785" s="4"/>
      <c r="G785" s="4"/>
      <c r="H785" s="4"/>
      <c r="I785" s="4"/>
      <c r="J785" s="1"/>
      <c r="K785" s="4"/>
      <c r="L785" s="4"/>
      <c r="M785" s="4"/>
      <c r="N785" s="4"/>
      <c r="O785" s="4"/>
      <c r="P785" s="1"/>
      <c r="Q785" s="1"/>
      <c r="R785" s="1"/>
      <c r="S785" s="1"/>
      <c r="T785" s="1"/>
      <c r="U785" s="4"/>
      <c r="V785" s="1"/>
      <c r="W785" s="1"/>
      <c r="X785" s="1"/>
    </row>
    <row r="786" spans="1:24">
      <c r="A786" s="1"/>
      <c r="B786" s="1"/>
      <c r="C786" s="1"/>
      <c r="D786" s="4"/>
      <c r="E786" s="4"/>
      <c r="F786" s="4"/>
      <c r="G786" s="4"/>
      <c r="H786" s="4"/>
      <c r="I786" s="4"/>
      <c r="J786" s="1"/>
      <c r="K786" s="4"/>
      <c r="L786" s="4"/>
      <c r="M786" s="4"/>
      <c r="N786" s="4"/>
      <c r="O786" s="4"/>
      <c r="P786" s="1"/>
      <c r="Q786" s="1"/>
      <c r="R786" s="1"/>
      <c r="S786" s="1"/>
      <c r="T786" s="1"/>
      <c r="U786" s="4"/>
      <c r="V786" s="1"/>
      <c r="W786" s="1"/>
      <c r="X786" s="1"/>
    </row>
    <row r="787" spans="1:24">
      <c r="A787" s="1"/>
      <c r="B787" s="1"/>
      <c r="C787" s="1"/>
      <c r="D787" s="4"/>
      <c r="E787" s="4"/>
      <c r="F787" s="4"/>
      <c r="G787" s="4"/>
      <c r="H787" s="4"/>
      <c r="I787" s="4"/>
      <c r="J787" s="1"/>
      <c r="K787" s="4"/>
      <c r="L787" s="4"/>
      <c r="M787" s="4"/>
      <c r="N787" s="4"/>
      <c r="O787" s="4"/>
      <c r="P787" s="1"/>
      <c r="Q787" s="1"/>
      <c r="R787" s="1"/>
      <c r="S787" s="1"/>
      <c r="T787" s="1"/>
      <c r="U787" s="4"/>
      <c r="V787" s="1"/>
      <c r="W787" s="1"/>
      <c r="X787" s="1"/>
    </row>
    <row r="788" spans="1:24">
      <c r="A788" s="1"/>
      <c r="B788" s="1"/>
      <c r="C788" s="1"/>
      <c r="D788" s="4"/>
      <c r="E788" s="4"/>
      <c r="F788" s="4"/>
      <c r="G788" s="4"/>
      <c r="H788" s="4"/>
      <c r="I788" s="4"/>
      <c r="J788" s="1"/>
      <c r="K788" s="4"/>
      <c r="L788" s="4"/>
      <c r="M788" s="4"/>
      <c r="N788" s="4"/>
      <c r="O788" s="4"/>
      <c r="P788" s="1"/>
      <c r="Q788" s="1"/>
      <c r="R788" s="1"/>
      <c r="S788" s="1"/>
      <c r="T788" s="1"/>
      <c r="U788" s="4"/>
      <c r="V788" s="1"/>
      <c r="W788" s="1"/>
      <c r="X788" s="1"/>
    </row>
    <row r="789" spans="1:24">
      <c r="A789" s="1"/>
      <c r="B789" s="1"/>
      <c r="C789" s="1"/>
      <c r="D789" s="4"/>
      <c r="E789" s="4"/>
      <c r="F789" s="4"/>
      <c r="G789" s="4"/>
      <c r="H789" s="4"/>
      <c r="I789" s="4"/>
      <c r="J789" s="1"/>
      <c r="K789" s="4"/>
      <c r="L789" s="4"/>
      <c r="M789" s="4"/>
      <c r="N789" s="4"/>
      <c r="O789" s="4"/>
      <c r="P789" s="1"/>
      <c r="Q789" s="1"/>
      <c r="R789" s="1"/>
      <c r="S789" s="1"/>
      <c r="T789" s="1"/>
      <c r="U789" s="4"/>
      <c r="V789" s="1"/>
      <c r="W789" s="1"/>
      <c r="X789" s="1"/>
    </row>
    <row r="790" spans="1:24">
      <c r="A790" s="1"/>
      <c r="B790" s="1"/>
      <c r="C790" s="1"/>
      <c r="D790" s="4"/>
      <c r="E790" s="4"/>
      <c r="F790" s="4"/>
      <c r="G790" s="4"/>
      <c r="H790" s="4"/>
      <c r="I790" s="4"/>
      <c r="J790" s="1"/>
      <c r="K790" s="4"/>
      <c r="L790" s="4"/>
      <c r="M790" s="4"/>
      <c r="N790" s="4"/>
      <c r="O790" s="4"/>
      <c r="P790" s="1"/>
      <c r="Q790" s="1"/>
      <c r="R790" s="1"/>
      <c r="S790" s="1"/>
      <c r="T790" s="1"/>
      <c r="U790" s="4"/>
      <c r="V790" s="1"/>
      <c r="W790" s="1"/>
      <c r="X790" s="1"/>
    </row>
    <row r="791" spans="1:24">
      <c r="A791" s="1"/>
      <c r="B791" s="1"/>
      <c r="C791" s="1"/>
      <c r="D791" s="4"/>
      <c r="E791" s="4"/>
      <c r="F791" s="4"/>
      <c r="G791" s="4"/>
      <c r="H791" s="4"/>
      <c r="I791" s="4"/>
      <c r="J791" s="1"/>
      <c r="K791" s="4"/>
      <c r="L791" s="4"/>
      <c r="M791" s="4"/>
      <c r="N791" s="4"/>
      <c r="O791" s="4"/>
      <c r="P791" s="1"/>
      <c r="Q791" s="1"/>
      <c r="R791" s="1"/>
      <c r="S791" s="1"/>
      <c r="T791" s="1"/>
      <c r="U791" s="4"/>
      <c r="V791" s="1"/>
      <c r="W791" s="1"/>
      <c r="X791" s="1"/>
    </row>
    <row r="792" spans="1:24">
      <c r="A792" s="1"/>
      <c r="B792" s="1"/>
      <c r="C792" s="1"/>
      <c r="D792" s="4"/>
      <c r="E792" s="4"/>
      <c r="F792" s="4"/>
      <c r="G792" s="4"/>
      <c r="H792" s="4"/>
      <c r="I792" s="4"/>
      <c r="J792" s="1"/>
      <c r="K792" s="4"/>
      <c r="L792" s="4"/>
      <c r="M792" s="4"/>
      <c r="N792" s="4"/>
      <c r="O792" s="4"/>
      <c r="P792" s="1"/>
      <c r="Q792" s="1"/>
      <c r="R792" s="1"/>
      <c r="S792" s="1"/>
      <c r="T792" s="1"/>
      <c r="U792" s="4"/>
      <c r="V792" s="1"/>
      <c r="W792" s="1"/>
      <c r="X792" s="1"/>
    </row>
    <row r="793" spans="1:24">
      <c r="A793" s="1"/>
      <c r="B793" s="1"/>
      <c r="C793" s="1"/>
      <c r="D793" s="4"/>
      <c r="E793" s="4"/>
      <c r="F793" s="4"/>
      <c r="G793" s="4"/>
      <c r="H793" s="4"/>
      <c r="I793" s="4"/>
      <c r="J793" s="1"/>
      <c r="K793" s="4"/>
      <c r="L793" s="4"/>
      <c r="M793" s="4"/>
      <c r="N793" s="4"/>
      <c r="O793" s="4"/>
      <c r="P793" s="1"/>
      <c r="Q793" s="1"/>
      <c r="R793" s="1"/>
      <c r="S793" s="1"/>
      <c r="T793" s="1"/>
      <c r="U793" s="4"/>
      <c r="V793" s="1"/>
      <c r="W793" s="1"/>
      <c r="X793" s="1"/>
    </row>
    <row r="794" spans="1:24">
      <c r="A794" s="1"/>
      <c r="B794" s="1"/>
      <c r="C794" s="1"/>
      <c r="D794" s="4"/>
      <c r="E794" s="4"/>
      <c r="F794" s="4"/>
      <c r="G794" s="4"/>
      <c r="H794" s="4"/>
      <c r="I794" s="4"/>
      <c r="J794" s="1"/>
      <c r="K794" s="4"/>
      <c r="L794" s="4"/>
      <c r="M794" s="4"/>
      <c r="N794" s="4"/>
      <c r="O794" s="4"/>
      <c r="P794" s="1"/>
      <c r="Q794" s="1"/>
      <c r="R794" s="1"/>
      <c r="S794" s="1"/>
      <c r="T794" s="1"/>
      <c r="U794" s="4"/>
      <c r="V794" s="1"/>
      <c r="W794" s="1"/>
      <c r="X794" s="1"/>
    </row>
    <row r="795" spans="1:24">
      <c r="A795" s="1"/>
      <c r="B795" s="1"/>
      <c r="C795" s="1"/>
      <c r="D795" s="4"/>
      <c r="E795" s="4"/>
      <c r="F795" s="4"/>
      <c r="G795" s="4"/>
      <c r="H795" s="4"/>
      <c r="I795" s="4"/>
      <c r="J795" s="1"/>
      <c r="K795" s="4"/>
      <c r="L795" s="4"/>
      <c r="M795" s="4"/>
      <c r="N795" s="4"/>
      <c r="O795" s="4"/>
      <c r="P795" s="1"/>
      <c r="Q795" s="1"/>
      <c r="R795" s="1"/>
      <c r="S795" s="1"/>
      <c r="T795" s="1"/>
      <c r="U795" s="4"/>
      <c r="V795" s="1"/>
      <c r="W795" s="1"/>
      <c r="X795" s="1"/>
    </row>
    <row r="796" spans="1:24">
      <c r="A796" s="1"/>
      <c r="B796" s="1"/>
      <c r="C796" s="1"/>
      <c r="D796" s="4"/>
      <c r="E796" s="4"/>
      <c r="F796" s="4"/>
      <c r="G796" s="4"/>
      <c r="H796" s="4"/>
      <c r="I796" s="4"/>
      <c r="J796" s="1"/>
      <c r="K796" s="4"/>
      <c r="L796" s="4"/>
      <c r="M796" s="4"/>
      <c r="N796" s="4"/>
      <c r="O796" s="4"/>
      <c r="P796" s="1"/>
      <c r="Q796" s="1"/>
      <c r="R796" s="1"/>
      <c r="S796" s="1"/>
      <c r="T796" s="1"/>
      <c r="U796" s="4"/>
      <c r="V796" s="1"/>
      <c r="W796" s="1"/>
      <c r="X796" s="1"/>
    </row>
    <row r="797" spans="1:24">
      <c r="A797" s="1"/>
      <c r="B797" s="1"/>
      <c r="C797" s="1"/>
      <c r="D797" s="4"/>
      <c r="E797" s="4"/>
      <c r="F797" s="4"/>
      <c r="G797" s="4"/>
      <c r="H797" s="4"/>
      <c r="I797" s="4"/>
      <c r="J797" s="1"/>
      <c r="K797" s="4"/>
      <c r="L797" s="4"/>
      <c r="M797" s="4"/>
      <c r="N797" s="4"/>
      <c r="O797" s="4"/>
      <c r="P797" s="1"/>
      <c r="Q797" s="1"/>
      <c r="R797" s="1"/>
      <c r="S797" s="1"/>
      <c r="T797" s="1"/>
      <c r="U797" s="4"/>
      <c r="V797" s="1"/>
      <c r="W797" s="1"/>
      <c r="X797" s="1"/>
    </row>
    <row r="798" spans="1:24">
      <c r="A798" s="1"/>
      <c r="B798" s="1"/>
      <c r="C798" s="1"/>
      <c r="D798" s="4"/>
      <c r="E798" s="4"/>
      <c r="F798" s="4"/>
      <c r="G798" s="4"/>
      <c r="H798" s="4"/>
      <c r="I798" s="4"/>
      <c r="J798" s="1"/>
      <c r="K798" s="4"/>
      <c r="L798" s="4"/>
      <c r="M798" s="4"/>
      <c r="N798" s="4"/>
      <c r="O798" s="4"/>
      <c r="P798" s="1"/>
      <c r="Q798" s="1"/>
      <c r="R798" s="1"/>
      <c r="S798" s="1"/>
      <c r="T798" s="1"/>
      <c r="U798" s="4"/>
      <c r="V798" s="1"/>
      <c r="W798" s="1"/>
      <c r="X798" s="1"/>
    </row>
    <row r="799" spans="1:24">
      <c r="A799" s="1"/>
      <c r="B799" s="1"/>
      <c r="C799" s="1"/>
      <c r="D799" s="4"/>
      <c r="E799" s="4"/>
      <c r="F799" s="4"/>
      <c r="G799" s="4"/>
      <c r="H799" s="4"/>
      <c r="I799" s="4"/>
      <c r="J799" s="1"/>
      <c r="K799" s="4"/>
      <c r="L799" s="4"/>
      <c r="M799" s="4"/>
      <c r="N799" s="4"/>
      <c r="O799" s="4"/>
      <c r="P799" s="1"/>
      <c r="Q799" s="1"/>
      <c r="R799" s="1"/>
      <c r="S799" s="1"/>
      <c r="T799" s="1"/>
      <c r="U799" s="4"/>
      <c r="V799" s="1"/>
      <c r="W799" s="1"/>
      <c r="X799" s="1"/>
    </row>
    <row r="800" spans="1:24">
      <c r="A800" s="1"/>
      <c r="B800" s="1"/>
      <c r="C800" s="1"/>
      <c r="D800" s="4"/>
      <c r="E800" s="4"/>
      <c r="F800" s="4"/>
      <c r="G800" s="4"/>
      <c r="H800" s="4"/>
      <c r="I800" s="4"/>
      <c r="J800" s="1"/>
      <c r="K800" s="4"/>
      <c r="L800" s="4"/>
      <c r="M800" s="4"/>
      <c r="N800" s="4"/>
      <c r="O800" s="4"/>
      <c r="P800" s="1"/>
      <c r="Q800" s="1"/>
      <c r="R800" s="1"/>
      <c r="S800" s="1"/>
      <c r="T800" s="1"/>
      <c r="U800" s="4"/>
      <c r="V800" s="1"/>
      <c r="W800" s="1"/>
      <c r="X800" s="1"/>
    </row>
    <row r="801" spans="1:24">
      <c r="A801" s="1"/>
      <c r="B801" s="1"/>
      <c r="C801" s="1"/>
      <c r="D801" s="4"/>
      <c r="E801" s="4"/>
      <c r="F801" s="4"/>
      <c r="G801" s="4"/>
      <c r="H801" s="4"/>
      <c r="I801" s="4"/>
      <c r="J801" s="1"/>
      <c r="K801" s="4"/>
      <c r="L801" s="4"/>
      <c r="M801" s="4"/>
      <c r="N801" s="4"/>
      <c r="O801" s="4"/>
      <c r="P801" s="1"/>
      <c r="Q801" s="1"/>
      <c r="R801" s="1"/>
      <c r="S801" s="1"/>
      <c r="T801" s="1"/>
      <c r="U801" s="4"/>
      <c r="V801" s="1"/>
      <c r="W801" s="1"/>
      <c r="X801" s="1"/>
    </row>
    <row r="802" spans="1:24">
      <c r="A802" s="1"/>
      <c r="B802" s="1"/>
      <c r="C802" s="1"/>
      <c r="D802" s="4"/>
      <c r="E802" s="4"/>
      <c r="F802" s="4"/>
      <c r="G802" s="4"/>
      <c r="H802" s="4"/>
      <c r="I802" s="4"/>
      <c r="J802" s="1"/>
      <c r="K802" s="4"/>
      <c r="L802" s="4"/>
      <c r="M802" s="4"/>
      <c r="N802" s="4"/>
      <c r="O802" s="4"/>
      <c r="P802" s="1"/>
      <c r="Q802" s="1"/>
      <c r="R802" s="1"/>
      <c r="S802" s="1"/>
      <c r="T802" s="1"/>
      <c r="U802" s="4"/>
      <c r="V802" s="1"/>
      <c r="W802" s="1"/>
      <c r="X802" s="1"/>
    </row>
    <row r="803" spans="1:24">
      <c r="A803" s="1"/>
      <c r="B803" s="1"/>
      <c r="C803" s="1"/>
      <c r="D803" s="4"/>
      <c r="E803" s="4"/>
      <c r="F803" s="4"/>
      <c r="G803" s="4"/>
      <c r="H803" s="4"/>
      <c r="I803" s="4"/>
      <c r="J803" s="1"/>
      <c r="K803" s="4"/>
      <c r="L803" s="4"/>
      <c r="M803" s="4"/>
      <c r="N803" s="4"/>
      <c r="O803" s="4"/>
      <c r="P803" s="1"/>
      <c r="Q803" s="1"/>
      <c r="R803" s="1"/>
      <c r="S803" s="1"/>
      <c r="T803" s="1"/>
      <c r="U803" s="4"/>
      <c r="V803" s="1"/>
      <c r="W803" s="1"/>
      <c r="X803" s="1"/>
    </row>
    <row r="804" spans="1:24">
      <c r="A804" s="1"/>
      <c r="B804" s="1"/>
      <c r="C804" s="1"/>
      <c r="D804" s="4"/>
      <c r="E804" s="4"/>
      <c r="F804" s="4"/>
      <c r="G804" s="4"/>
      <c r="H804" s="4"/>
      <c r="I804" s="4"/>
      <c r="J804" s="1"/>
      <c r="K804" s="4"/>
      <c r="L804" s="4"/>
      <c r="M804" s="4"/>
      <c r="N804" s="4"/>
      <c r="O804" s="4"/>
      <c r="P804" s="1"/>
      <c r="Q804" s="1"/>
      <c r="R804" s="1"/>
      <c r="S804" s="1"/>
      <c r="T804" s="1"/>
      <c r="U804" s="4"/>
      <c r="V804" s="1"/>
      <c r="W804" s="1"/>
      <c r="X804" s="1"/>
    </row>
    <row r="805" spans="1:24">
      <c r="A805" s="1"/>
      <c r="B805" s="1"/>
      <c r="C805" s="1"/>
      <c r="D805" s="4"/>
      <c r="E805" s="4"/>
      <c r="F805" s="4"/>
      <c r="G805" s="4"/>
      <c r="H805" s="4"/>
      <c r="I805" s="4"/>
      <c r="J805" s="1"/>
      <c r="K805" s="4"/>
      <c r="L805" s="4"/>
      <c r="M805" s="4"/>
      <c r="N805" s="4"/>
      <c r="O805" s="4"/>
      <c r="P805" s="1"/>
      <c r="Q805" s="1"/>
      <c r="R805" s="1"/>
      <c r="S805" s="1"/>
      <c r="T805" s="1"/>
      <c r="U805" s="4"/>
      <c r="V805" s="1"/>
      <c r="W805" s="1"/>
      <c r="X805" s="1"/>
    </row>
    <row r="806" spans="1:24">
      <c r="A806" s="1"/>
      <c r="B806" s="1"/>
      <c r="C806" s="1"/>
      <c r="D806" s="4"/>
      <c r="E806" s="4"/>
      <c r="F806" s="4"/>
      <c r="G806" s="4"/>
      <c r="H806" s="4"/>
      <c r="I806" s="4"/>
      <c r="J806" s="1"/>
      <c r="K806" s="4"/>
      <c r="L806" s="4"/>
      <c r="M806" s="4"/>
      <c r="N806" s="4"/>
      <c r="O806" s="4"/>
      <c r="P806" s="1"/>
      <c r="Q806" s="1"/>
      <c r="R806" s="1"/>
      <c r="S806" s="1"/>
      <c r="T806" s="1"/>
      <c r="U806" s="4"/>
      <c r="V806" s="1"/>
      <c r="W806" s="1"/>
      <c r="X806" s="1"/>
    </row>
    <row r="807" spans="1:24">
      <c r="A807" s="1"/>
      <c r="B807" s="1"/>
      <c r="C807" s="1"/>
      <c r="D807" s="4"/>
      <c r="E807" s="4"/>
      <c r="F807" s="4"/>
      <c r="G807" s="4"/>
      <c r="H807" s="4"/>
      <c r="I807" s="4"/>
      <c r="J807" s="1"/>
      <c r="K807" s="4"/>
      <c r="L807" s="4"/>
      <c r="M807" s="4"/>
      <c r="N807" s="4"/>
      <c r="O807" s="4"/>
      <c r="P807" s="1"/>
      <c r="Q807" s="1"/>
      <c r="R807" s="1"/>
      <c r="S807" s="1"/>
      <c r="T807" s="1"/>
      <c r="U807" s="4"/>
      <c r="V807" s="1"/>
      <c r="W807" s="1"/>
      <c r="X807" s="1"/>
    </row>
    <row r="808" spans="1:24">
      <c r="A808" s="1"/>
      <c r="B808" s="1"/>
      <c r="C808" s="1"/>
      <c r="D808" s="4"/>
      <c r="E808" s="4"/>
      <c r="F808" s="4"/>
      <c r="G808" s="4"/>
      <c r="H808" s="4"/>
      <c r="I808" s="4"/>
      <c r="J808" s="1"/>
      <c r="K808" s="4"/>
      <c r="L808" s="4"/>
      <c r="M808" s="4"/>
      <c r="N808" s="4"/>
      <c r="O808" s="4"/>
      <c r="P808" s="1"/>
      <c r="Q808" s="1"/>
      <c r="R808" s="1"/>
      <c r="S808" s="1"/>
      <c r="T808" s="1"/>
      <c r="U808" s="4"/>
      <c r="V808" s="1"/>
      <c r="W808" s="1"/>
      <c r="X808" s="1"/>
    </row>
    <row r="809" spans="1:24">
      <c r="A809" s="1"/>
      <c r="B809" s="1"/>
      <c r="C809" s="1"/>
      <c r="D809" s="4"/>
      <c r="E809" s="4"/>
      <c r="F809" s="4"/>
      <c r="G809" s="4"/>
      <c r="H809" s="4"/>
      <c r="I809" s="4"/>
      <c r="J809" s="1"/>
      <c r="K809" s="4"/>
      <c r="L809" s="4"/>
      <c r="M809" s="4"/>
      <c r="N809" s="4"/>
      <c r="O809" s="4"/>
      <c r="P809" s="1"/>
      <c r="Q809" s="1"/>
      <c r="R809" s="1"/>
      <c r="S809" s="1"/>
      <c r="T809" s="1"/>
      <c r="U809" s="4"/>
      <c r="V809" s="1"/>
      <c r="W809" s="1"/>
      <c r="X809" s="1"/>
    </row>
    <row r="810" spans="1:24">
      <c r="A810" s="1"/>
      <c r="B810" s="1"/>
      <c r="C810" s="1"/>
      <c r="D810" s="4"/>
      <c r="E810" s="4"/>
      <c r="F810" s="4"/>
      <c r="G810" s="4"/>
      <c r="H810" s="4"/>
      <c r="I810" s="4"/>
      <c r="J810" s="1"/>
      <c r="K810" s="4"/>
      <c r="L810" s="4"/>
      <c r="M810" s="4"/>
      <c r="N810" s="4"/>
      <c r="O810" s="4"/>
      <c r="P810" s="1"/>
      <c r="Q810" s="1"/>
      <c r="R810" s="1"/>
      <c r="S810" s="1"/>
      <c r="T810" s="1"/>
      <c r="U810" s="4"/>
      <c r="V810" s="1"/>
      <c r="W810" s="1"/>
      <c r="X810" s="1"/>
    </row>
    <row r="811" spans="1:24">
      <c r="A811" s="1"/>
      <c r="B811" s="1"/>
      <c r="C811" s="1"/>
      <c r="D811" s="4"/>
      <c r="E811" s="4"/>
      <c r="F811" s="4"/>
      <c r="G811" s="4"/>
      <c r="H811" s="4"/>
      <c r="I811" s="4"/>
      <c r="J811" s="1"/>
      <c r="K811" s="4"/>
      <c r="L811" s="4"/>
      <c r="M811" s="4"/>
      <c r="N811" s="4"/>
      <c r="O811" s="4"/>
      <c r="P811" s="1"/>
      <c r="Q811" s="1"/>
      <c r="R811" s="1"/>
      <c r="S811" s="1"/>
      <c r="T811" s="1"/>
      <c r="U811" s="4"/>
      <c r="V811" s="1"/>
      <c r="W811" s="1"/>
      <c r="X811" s="1"/>
    </row>
    <row r="812" spans="1:24">
      <c r="A812" s="1"/>
      <c r="B812" s="1"/>
      <c r="C812" s="1"/>
      <c r="D812" s="4"/>
      <c r="E812" s="4"/>
      <c r="F812" s="4"/>
      <c r="G812" s="4"/>
      <c r="H812" s="4"/>
      <c r="I812" s="4"/>
      <c r="J812" s="1"/>
      <c r="K812" s="4"/>
      <c r="L812" s="4"/>
      <c r="M812" s="4"/>
      <c r="N812" s="4"/>
      <c r="O812" s="4"/>
      <c r="P812" s="1"/>
      <c r="Q812" s="1"/>
      <c r="R812" s="1"/>
      <c r="S812" s="1"/>
      <c r="T812" s="1"/>
      <c r="U812" s="4"/>
      <c r="V812" s="1"/>
      <c r="W812" s="1"/>
      <c r="X812" s="1"/>
    </row>
    <row r="813" spans="1:24">
      <c r="A813" s="1"/>
      <c r="B813" s="1"/>
      <c r="C813" s="1"/>
      <c r="D813" s="4"/>
      <c r="E813" s="4"/>
      <c r="F813" s="4"/>
      <c r="G813" s="4"/>
      <c r="H813" s="4"/>
      <c r="I813" s="4"/>
      <c r="J813" s="1"/>
      <c r="K813" s="4"/>
      <c r="L813" s="4"/>
      <c r="M813" s="4"/>
      <c r="N813" s="4"/>
      <c r="O813" s="4"/>
      <c r="P813" s="1"/>
      <c r="Q813" s="1"/>
      <c r="R813" s="1"/>
      <c r="S813" s="1"/>
      <c r="T813" s="1"/>
      <c r="U813" s="4"/>
      <c r="V813" s="1"/>
      <c r="W813" s="1"/>
      <c r="X813" s="1"/>
    </row>
    <row r="814" spans="1:24">
      <c r="A814" s="1"/>
      <c r="B814" s="1"/>
      <c r="C814" s="1"/>
      <c r="D814" s="4"/>
      <c r="E814" s="4"/>
      <c r="F814" s="4"/>
      <c r="G814" s="4"/>
      <c r="H814" s="4"/>
      <c r="I814" s="4"/>
      <c r="J814" s="1"/>
      <c r="K814" s="4"/>
      <c r="L814" s="4"/>
      <c r="M814" s="4"/>
      <c r="N814" s="4"/>
      <c r="O814" s="4"/>
      <c r="P814" s="1"/>
      <c r="Q814" s="1"/>
      <c r="R814" s="1"/>
      <c r="S814" s="1"/>
      <c r="T814" s="1"/>
      <c r="U814" s="4"/>
      <c r="V814" s="1"/>
      <c r="W814" s="1"/>
      <c r="X814" s="1"/>
    </row>
    <row r="815" spans="1:24">
      <c r="A815" s="1"/>
      <c r="B815" s="1"/>
      <c r="C815" s="1"/>
      <c r="D815" s="4"/>
      <c r="E815" s="4"/>
      <c r="F815" s="4"/>
      <c r="G815" s="4"/>
      <c r="H815" s="4"/>
      <c r="I815" s="4"/>
      <c r="J815" s="1"/>
      <c r="K815" s="4"/>
      <c r="L815" s="4"/>
      <c r="M815" s="4"/>
      <c r="N815" s="4"/>
      <c r="O815" s="4"/>
      <c r="P815" s="1"/>
      <c r="Q815" s="1"/>
      <c r="R815" s="1"/>
      <c r="S815" s="1"/>
      <c r="T815" s="1"/>
      <c r="U815" s="4"/>
      <c r="V815" s="1"/>
      <c r="W815" s="1"/>
      <c r="X815" s="1"/>
    </row>
    <row r="816" spans="1:24">
      <c r="A816" s="1"/>
      <c r="B816" s="1"/>
      <c r="C816" s="1"/>
      <c r="D816" s="4"/>
      <c r="E816" s="4"/>
      <c r="F816" s="4"/>
      <c r="G816" s="4"/>
      <c r="H816" s="4"/>
      <c r="I816" s="4"/>
      <c r="J816" s="1"/>
      <c r="K816" s="4"/>
      <c r="L816" s="4"/>
      <c r="M816" s="4"/>
      <c r="N816" s="4"/>
      <c r="O816" s="4"/>
      <c r="P816" s="1"/>
      <c r="Q816" s="1"/>
      <c r="R816" s="1"/>
      <c r="S816" s="1"/>
      <c r="T816" s="1"/>
      <c r="U816" s="4"/>
      <c r="V816" s="1"/>
      <c r="W816" s="1"/>
      <c r="X816" s="1"/>
    </row>
    <row r="817" spans="1:24">
      <c r="A817" s="1"/>
      <c r="B817" s="1"/>
      <c r="C817" s="1"/>
      <c r="D817" s="4"/>
      <c r="E817" s="4"/>
      <c r="F817" s="4"/>
      <c r="G817" s="4"/>
      <c r="H817" s="4"/>
      <c r="I817" s="4"/>
      <c r="J817" s="1"/>
      <c r="K817" s="4"/>
      <c r="L817" s="4"/>
      <c r="M817" s="4"/>
      <c r="N817" s="4"/>
      <c r="O817" s="4"/>
      <c r="P817" s="1"/>
      <c r="Q817" s="1"/>
      <c r="R817" s="1"/>
      <c r="S817" s="1"/>
      <c r="T817" s="1"/>
      <c r="U817" s="4"/>
      <c r="V817" s="1"/>
      <c r="W817" s="1"/>
      <c r="X817" s="1"/>
    </row>
    <row r="818" spans="1:24">
      <c r="A818" s="1"/>
      <c r="B818" s="1"/>
      <c r="C818" s="1"/>
      <c r="D818" s="4"/>
      <c r="E818" s="4"/>
      <c r="F818" s="4"/>
      <c r="G818" s="4"/>
      <c r="H818" s="4"/>
      <c r="I818" s="4"/>
      <c r="J818" s="1"/>
      <c r="K818" s="4"/>
      <c r="L818" s="4"/>
      <c r="M818" s="4"/>
      <c r="N818" s="4"/>
      <c r="O818" s="4"/>
      <c r="P818" s="1"/>
      <c r="Q818" s="1"/>
      <c r="R818" s="1"/>
      <c r="S818" s="1"/>
      <c r="T818" s="1"/>
      <c r="U818" s="4"/>
      <c r="V818" s="1"/>
      <c r="W818" s="1"/>
      <c r="X818" s="1"/>
    </row>
    <row r="819" spans="1:24">
      <c r="A819" s="1"/>
      <c r="B819" s="1"/>
      <c r="C819" s="1"/>
      <c r="D819" s="4"/>
      <c r="E819" s="4"/>
      <c r="F819" s="4"/>
      <c r="G819" s="4"/>
      <c r="H819" s="4"/>
      <c r="I819" s="4"/>
      <c r="J819" s="1"/>
      <c r="K819" s="4"/>
      <c r="L819" s="4"/>
      <c r="M819" s="4"/>
      <c r="N819" s="4"/>
      <c r="O819" s="4"/>
      <c r="P819" s="1"/>
      <c r="Q819" s="1"/>
      <c r="R819" s="1"/>
      <c r="S819" s="1"/>
      <c r="T819" s="1"/>
      <c r="U819" s="4"/>
      <c r="V819" s="1"/>
      <c r="W819" s="1"/>
      <c r="X819" s="1"/>
    </row>
    <row r="820" spans="1:24">
      <c r="A820" s="1"/>
      <c r="B820" s="1"/>
      <c r="C820" s="1"/>
      <c r="D820" s="4"/>
      <c r="E820" s="4"/>
      <c r="F820" s="4"/>
      <c r="G820" s="4"/>
      <c r="H820" s="4"/>
      <c r="I820" s="4"/>
      <c r="J820" s="1"/>
      <c r="K820" s="4"/>
      <c r="L820" s="4"/>
      <c r="M820" s="4"/>
      <c r="N820" s="4"/>
      <c r="O820" s="4"/>
      <c r="P820" s="1"/>
      <c r="Q820" s="1"/>
      <c r="R820" s="1"/>
      <c r="S820" s="1"/>
      <c r="T820" s="1"/>
      <c r="U820" s="4"/>
      <c r="V820" s="1"/>
      <c r="W820" s="1"/>
      <c r="X820" s="1"/>
    </row>
    <row r="821" spans="1:24">
      <c r="A821" s="1"/>
      <c r="B821" s="1"/>
      <c r="C821" s="1"/>
      <c r="D821" s="4"/>
      <c r="E821" s="4"/>
      <c r="F821" s="4"/>
      <c r="G821" s="4"/>
      <c r="H821" s="4"/>
      <c r="I821" s="4"/>
      <c r="J821" s="1"/>
      <c r="K821" s="4"/>
      <c r="L821" s="4"/>
      <c r="M821" s="4"/>
      <c r="N821" s="4"/>
      <c r="O821" s="4"/>
      <c r="P821" s="1"/>
      <c r="Q821" s="1"/>
      <c r="R821" s="1"/>
      <c r="S821" s="1"/>
      <c r="T821" s="1"/>
      <c r="U821" s="4"/>
      <c r="V821" s="1"/>
      <c r="W821" s="1"/>
      <c r="X821" s="1"/>
    </row>
    <row r="822" spans="1:24">
      <c r="A822" s="1"/>
      <c r="B822" s="1"/>
      <c r="C822" s="1"/>
      <c r="D822" s="4"/>
      <c r="E822" s="4"/>
      <c r="F822" s="4"/>
      <c r="G822" s="4"/>
      <c r="H822" s="4"/>
      <c r="I822" s="4"/>
      <c r="J822" s="1"/>
      <c r="K822" s="4"/>
      <c r="L822" s="4"/>
      <c r="M822" s="4"/>
      <c r="N822" s="4"/>
      <c r="O822" s="4"/>
      <c r="P822" s="1"/>
      <c r="Q822" s="1"/>
      <c r="R822" s="1"/>
      <c r="S822" s="1"/>
      <c r="T822" s="1"/>
      <c r="U822" s="4"/>
      <c r="V822" s="1"/>
      <c r="W822" s="1"/>
      <c r="X822" s="1"/>
    </row>
    <row r="823" spans="1:24">
      <c r="A823" s="1"/>
      <c r="B823" s="1"/>
      <c r="C823" s="1"/>
      <c r="D823" s="4"/>
      <c r="E823" s="4"/>
      <c r="F823" s="4"/>
      <c r="G823" s="4"/>
      <c r="H823" s="4"/>
      <c r="I823" s="4"/>
      <c r="J823" s="1"/>
      <c r="K823" s="4"/>
      <c r="L823" s="4"/>
      <c r="M823" s="4"/>
      <c r="N823" s="4"/>
      <c r="O823" s="4"/>
      <c r="P823" s="1"/>
      <c r="Q823" s="1"/>
      <c r="R823" s="1"/>
      <c r="S823" s="1"/>
      <c r="T823" s="1"/>
      <c r="U823" s="4"/>
      <c r="V823" s="1"/>
      <c r="W823" s="1"/>
      <c r="X823" s="1"/>
    </row>
    <row r="824" spans="1:24">
      <c r="A824" s="1"/>
      <c r="B824" s="1"/>
      <c r="C824" s="1"/>
      <c r="D824" s="4"/>
      <c r="E824" s="4"/>
      <c r="F824" s="4"/>
      <c r="G824" s="4"/>
      <c r="H824" s="4"/>
      <c r="I824" s="4"/>
      <c r="J824" s="1"/>
      <c r="K824" s="4"/>
      <c r="L824" s="4"/>
      <c r="M824" s="4"/>
      <c r="N824" s="4"/>
      <c r="O824" s="4"/>
      <c r="P824" s="1"/>
      <c r="Q824" s="1"/>
      <c r="R824" s="1"/>
      <c r="S824" s="1"/>
      <c r="T824" s="1"/>
      <c r="U824" s="4"/>
      <c r="V824" s="1"/>
      <c r="W824" s="1"/>
      <c r="X824" s="1"/>
    </row>
    <row r="825" spans="1:24">
      <c r="A825" s="1"/>
      <c r="B825" s="1"/>
      <c r="C825" s="1"/>
      <c r="D825" s="4"/>
      <c r="E825" s="4"/>
      <c r="F825" s="4"/>
      <c r="G825" s="4"/>
      <c r="H825" s="4"/>
      <c r="I825" s="4"/>
      <c r="J825" s="1"/>
      <c r="K825" s="4"/>
      <c r="L825" s="4"/>
      <c r="M825" s="4"/>
      <c r="N825" s="4"/>
      <c r="O825" s="4"/>
      <c r="P825" s="1"/>
      <c r="Q825" s="1"/>
      <c r="R825" s="1"/>
      <c r="S825" s="1"/>
      <c r="T825" s="1"/>
      <c r="U825" s="4"/>
      <c r="V825" s="1"/>
      <c r="W825" s="1"/>
      <c r="X825" s="1"/>
    </row>
    <row r="826" spans="1:24">
      <c r="A826" s="1"/>
      <c r="B826" s="1"/>
      <c r="C826" s="1"/>
      <c r="D826" s="4"/>
      <c r="E826" s="4"/>
      <c r="F826" s="4"/>
      <c r="G826" s="4"/>
      <c r="H826" s="4"/>
      <c r="I826" s="4"/>
      <c r="J826" s="1"/>
      <c r="K826" s="4"/>
      <c r="L826" s="4"/>
      <c r="M826" s="4"/>
      <c r="N826" s="4"/>
      <c r="O826" s="4"/>
      <c r="P826" s="1"/>
      <c r="Q826" s="1"/>
      <c r="R826" s="1"/>
      <c r="S826" s="1"/>
      <c r="T826" s="1"/>
      <c r="U826" s="4"/>
      <c r="V826" s="1"/>
      <c r="W826" s="1"/>
      <c r="X826" s="1"/>
    </row>
    <row r="827" spans="1:24">
      <c r="A827" s="1"/>
      <c r="B827" s="1"/>
      <c r="C827" s="1"/>
      <c r="D827" s="4"/>
      <c r="E827" s="4"/>
      <c r="F827" s="4"/>
      <c r="G827" s="4"/>
      <c r="H827" s="4"/>
      <c r="I827" s="4"/>
      <c r="J827" s="1"/>
      <c r="K827" s="4"/>
      <c r="L827" s="4"/>
      <c r="M827" s="4"/>
      <c r="N827" s="4"/>
      <c r="O827" s="4"/>
      <c r="P827" s="1"/>
      <c r="Q827" s="1"/>
      <c r="R827" s="1"/>
      <c r="S827" s="1"/>
      <c r="T827" s="1"/>
      <c r="U827" s="4"/>
      <c r="V827" s="1"/>
      <c r="W827" s="1"/>
      <c r="X827" s="1"/>
    </row>
    <row r="828" spans="1:24">
      <c r="A828" s="1"/>
      <c r="B828" s="1"/>
      <c r="C828" s="1"/>
      <c r="D828" s="4"/>
      <c r="E828" s="4"/>
      <c r="F828" s="4"/>
      <c r="G828" s="4"/>
      <c r="H828" s="4"/>
      <c r="I828" s="4"/>
      <c r="J828" s="1"/>
      <c r="K828" s="4"/>
      <c r="L828" s="4"/>
      <c r="M828" s="4"/>
      <c r="N828" s="4"/>
      <c r="O828" s="4"/>
      <c r="P828" s="1"/>
      <c r="Q828" s="1"/>
      <c r="R828" s="1"/>
      <c r="S828" s="1"/>
      <c r="T828" s="1"/>
      <c r="U828" s="4"/>
      <c r="V828" s="1"/>
      <c r="W828" s="1"/>
      <c r="X828" s="1"/>
    </row>
    <row r="829" spans="1:24">
      <c r="A829" s="1"/>
      <c r="B829" s="1"/>
      <c r="C829" s="1"/>
      <c r="D829" s="4"/>
      <c r="E829" s="4"/>
      <c r="F829" s="4"/>
      <c r="G829" s="4"/>
      <c r="H829" s="4"/>
      <c r="I829" s="4"/>
      <c r="J829" s="1"/>
      <c r="K829" s="4"/>
      <c r="L829" s="4"/>
      <c r="M829" s="4"/>
      <c r="N829" s="4"/>
      <c r="O829" s="4"/>
      <c r="P829" s="1"/>
      <c r="Q829" s="1"/>
      <c r="R829" s="1"/>
      <c r="S829" s="1"/>
      <c r="T829" s="1"/>
      <c r="U829" s="4"/>
      <c r="V829" s="1"/>
      <c r="W829" s="1"/>
      <c r="X829" s="1"/>
    </row>
    <row r="830" spans="1:24">
      <c r="A830" s="1"/>
      <c r="B830" s="1"/>
      <c r="C830" s="1"/>
      <c r="D830" s="4"/>
      <c r="E830" s="4"/>
      <c r="F830" s="4"/>
      <c r="G830" s="4"/>
      <c r="H830" s="4"/>
      <c r="I830" s="4"/>
      <c r="J830" s="1"/>
      <c r="K830" s="4"/>
      <c r="L830" s="4"/>
      <c r="M830" s="4"/>
      <c r="N830" s="4"/>
      <c r="O830" s="4"/>
      <c r="P830" s="1"/>
      <c r="Q830" s="1"/>
      <c r="R830" s="1"/>
      <c r="S830" s="1"/>
      <c r="T830" s="1"/>
      <c r="U830" s="4"/>
      <c r="V830" s="1"/>
      <c r="W830" s="1"/>
      <c r="X830" s="1"/>
    </row>
    <row r="831" spans="1:24">
      <c r="A831" s="1"/>
      <c r="B831" s="1"/>
      <c r="C831" s="1"/>
      <c r="D831" s="4"/>
      <c r="E831" s="4"/>
      <c r="F831" s="4"/>
      <c r="G831" s="4"/>
      <c r="H831" s="4"/>
      <c r="I831" s="4"/>
      <c r="J831" s="1"/>
      <c r="K831" s="4"/>
      <c r="L831" s="4"/>
      <c r="M831" s="4"/>
      <c r="N831" s="4"/>
      <c r="O831" s="4"/>
      <c r="P831" s="1"/>
      <c r="Q831" s="1"/>
      <c r="R831" s="1"/>
      <c r="S831" s="1"/>
      <c r="T831" s="1"/>
      <c r="U831" s="4"/>
      <c r="V831" s="1"/>
      <c r="W831" s="1"/>
      <c r="X831" s="1"/>
    </row>
    <row r="832" spans="1:24">
      <c r="A832" s="1"/>
      <c r="B832" s="1"/>
      <c r="C832" s="1"/>
      <c r="D832" s="4"/>
      <c r="E832" s="4"/>
      <c r="F832" s="4"/>
      <c r="G832" s="4"/>
      <c r="H832" s="4"/>
      <c r="I832" s="4"/>
      <c r="J832" s="1"/>
      <c r="K832" s="4"/>
      <c r="L832" s="4"/>
      <c r="M832" s="4"/>
      <c r="N832" s="4"/>
      <c r="O832" s="4"/>
      <c r="P832" s="1"/>
      <c r="Q832" s="1"/>
      <c r="R832" s="1"/>
      <c r="S832" s="1"/>
      <c r="T832" s="1"/>
      <c r="U832" s="4"/>
      <c r="V832" s="1"/>
      <c r="W832" s="1"/>
      <c r="X832" s="1"/>
    </row>
    <row r="833" spans="1:24">
      <c r="A833" s="1"/>
      <c r="B833" s="1"/>
      <c r="C833" s="1"/>
      <c r="D833" s="4"/>
      <c r="E833" s="4"/>
      <c r="F833" s="4"/>
      <c r="G833" s="4"/>
      <c r="H833" s="4"/>
      <c r="I833" s="4"/>
      <c r="J833" s="1"/>
      <c r="K833" s="4"/>
      <c r="L833" s="4"/>
      <c r="M833" s="4"/>
      <c r="N833" s="4"/>
      <c r="O833" s="4"/>
      <c r="P833" s="1"/>
      <c r="Q833" s="1"/>
      <c r="R833" s="1"/>
      <c r="S833" s="1"/>
      <c r="T833" s="1"/>
      <c r="U833" s="4"/>
      <c r="V833" s="1"/>
      <c r="W833" s="1"/>
      <c r="X833" s="1"/>
    </row>
    <row r="834" spans="1:24">
      <c r="A834" s="1"/>
      <c r="B834" s="1"/>
      <c r="C834" s="1"/>
      <c r="D834" s="4"/>
      <c r="E834" s="4"/>
      <c r="F834" s="4"/>
      <c r="G834" s="4"/>
      <c r="H834" s="4"/>
      <c r="I834" s="4"/>
      <c r="J834" s="1"/>
      <c r="K834" s="4"/>
      <c r="L834" s="4"/>
      <c r="M834" s="4"/>
      <c r="N834" s="4"/>
      <c r="O834" s="4"/>
      <c r="P834" s="1"/>
      <c r="Q834" s="1"/>
      <c r="R834" s="1"/>
      <c r="S834" s="1"/>
      <c r="T834" s="1"/>
      <c r="U834" s="4"/>
      <c r="V834" s="1"/>
      <c r="W834" s="1"/>
      <c r="X834" s="1"/>
    </row>
    <row r="835" spans="1:24">
      <c r="A835" s="1"/>
      <c r="B835" s="1"/>
      <c r="C835" s="1"/>
      <c r="D835" s="4"/>
      <c r="E835" s="4"/>
      <c r="F835" s="4"/>
      <c r="G835" s="4"/>
      <c r="H835" s="4"/>
      <c r="I835" s="4"/>
      <c r="J835" s="1"/>
      <c r="K835" s="4"/>
      <c r="L835" s="4"/>
      <c r="M835" s="4"/>
      <c r="N835" s="4"/>
      <c r="O835" s="4"/>
      <c r="P835" s="1"/>
      <c r="Q835" s="1"/>
      <c r="R835" s="1"/>
      <c r="S835" s="1"/>
      <c r="T835" s="1"/>
      <c r="U835" s="4"/>
      <c r="V835" s="1"/>
      <c r="W835" s="1"/>
      <c r="X835" s="1"/>
    </row>
    <row r="836" spans="1:24">
      <c r="A836" s="1"/>
      <c r="B836" s="1"/>
      <c r="C836" s="1"/>
      <c r="D836" s="4"/>
      <c r="E836" s="4"/>
      <c r="F836" s="4"/>
      <c r="G836" s="4"/>
      <c r="H836" s="4"/>
      <c r="I836" s="4"/>
      <c r="J836" s="1"/>
      <c r="K836" s="4"/>
      <c r="L836" s="4"/>
      <c r="M836" s="4"/>
      <c r="N836" s="4"/>
      <c r="O836" s="4"/>
      <c r="P836" s="1"/>
      <c r="Q836" s="1"/>
      <c r="R836" s="1"/>
      <c r="S836" s="1"/>
      <c r="T836" s="1"/>
      <c r="U836" s="4"/>
      <c r="V836" s="1"/>
      <c r="W836" s="1"/>
      <c r="X836" s="1"/>
    </row>
    <row r="837" spans="1:24">
      <c r="A837" s="1"/>
      <c r="B837" s="1"/>
      <c r="C837" s="1"/>
      <c r="D837" s="4"/>
      <c r="E837" s="4"/>
      <c r="F837" s="4"/>
      <c r="G837" s="4"/>
      <c r="H837" s="4"/>
      <c r="I837" s="4"/>
      <c r="J837" s="1"/>
      <c r="K837" s="4"/>
      <c r="L837" s="4"/>
      <c r="M837" s="4"/>
      <c r="N837" s="4"/>
      <c r="O837" s="4"/>
      <c r="P837" s="1"/>
      <c r="Q837" s="1"/>
      <c r="R837" s="1"/>
      <c r="S837" s="1"/>
      <c r="T837" s="1"/>
      <c r="U837" s="4"/>
      <c r="V837" s="1"/>
      <c r="W837" s="1"/>
      <c r="X837" s="1"/>
    </row>
    <row r="838" spans="1:24">
      <c r="A838" s="1"/>
      <c r="B838" s="1"/>
      <c r="C838" s="1"/>
      <c r="D838" s="4"/>
      <c r="E838" s="4"/>
      <c r="F838" s="4"/>
      <c r="G838" s="4"/>
      <c r="H838" s="4"/>
      <c r="I838" s="4"/>
      <c r="J838" s="1"/>
      <c r="K838" s="4"/>
      <c r="L838" s="4"/>
      <c r="M838" s="4"/>
      <c r="N838" s="4"/>
      <c r="O838" s="4"/>
      <c r="P838" s="1"/>
      <c r="Q838" s="1"/>
      <c r="R838" s="1"/>
      <c r="S838" s="1"/>
      <c r="T838" s="1"/>
      <c r="U838" s="4"/>
      <c r="V838" s="1"/>
      <c r="W838" s="1"/>
      <c r="X838" s="1"/>
    </row>
    <row r="839" spans="1:24">
      <c r="A839" s="1"/>
      <c r="B839" s="1"/>
      <c r="C839" s="1"/>
      <c r="D839" s="4"/>
      <c r="E839" s="4"/>
      <c r="F839" s="4"/>
      <c r="G839" s="4"/>
      <c r="H839" s="4"/>
      <c r="I839" s="4"/>
      <c r="J839" s="1"/>
      <c r="K839" s="4"/>
      <c r="L839" s="4"/>
      <c r="M839" s="4"/>
      <c r="N839" s="4"/>
      <c r="O839" s="4"/>
      <c r="P839" s="1"/>
      <c r="Q839" s="1"/>
      <c r="R839" s="1"/>
      <c r="S839" s="1"/>
      <c r="T839" s="1"/>
      <c r="U839" s="4"/>
      <c r="V839" s="1"/>
      <c r="W839" s="1"/>
      <c r="X839" s="1"/>
    </row>
    <row r="840" spans="1:24">
      <c r="A840" s="1"/>
      <c r="B840" s="1"/>
      <c r="C840" s="1"/>
      <c r="D840" s="4"/>
      <c r="E840" s="4"/>
      <c r="F840" s="4"/>
      <c r="G840" s="4"/>
      <c r="H840" s="4"/>
      <c r="I840" s="4"/>
      <c r="J840" s="1"/>
      <c r="K840" s="4"/>
      <c r="L840" s="4"/>
      <c r="M840" s="4"/>
      <c r="N840" s="4"/>
      <c r="O840" s="4"/>
      <c r="P840" s="1"/>
      <c r="Q840" s="1"/>
      <c r="R840" s="1"/>
      <c r="S840" s="1"/>
      <c r="T840" s="1"/>
      <c r="U840" s="4"/>
      <c r="V840" s="1"/>
      <c r="W840" s="1"/>
      <c r="X840" s="1"/>
    </row>
    <row r="841" spans="1:24">
      <c r="A841" s="1"/>
      <c r="B841" s="1"/>
      <c r="C841" s="1"/>
      <c r="D841" s="4"/>
      <c r="E841" s="4"/>
      <c r="F841" s="4"/>
      <c r="G841" s="4"/>
      <c r="H841" s="4"/>
      <c r="I841" s="4"/>
      <c r="J841" s="1"/>
      <c r="K841" s="4"/>
      <c r="L841" s="4"/>
      <c r="M841" s="4"/>
      <c r="N841" s="4"/>
      <c r="O841" s="4"/>
      <c r="P841" s="1"/>
      <c r="Q841" s="1"/>
      <c r="R841" s="1"/>
      <c r="S841" s="1"/>
      <c r="T841" s="1"/>
      <c r="U841" s="4"/>
      <c r="V841" s="1"/>
      <c r="W841" s="1"/>
      <c r="X841" s="1"/>
    </row>
    <row r="842" spans="1:24">
      <c r="A842" s="1"/>
      <c r="B842" s="1"/>
      <c r="C842" s="1"/>
      <c r="D842" s="4"/>
      <c r="E842" s="4"/>
      <c r="F842" s="4"/>
      <c r="G842" s="4"/>
      <c r="H842" s="4"/>
      <c r="I842" s="4"/>
      <c r="J842" s="1"/>
      <c r="K842" s="4"/>
      <c r="L842" s="4"/>
      <c r="M842" s="4"/>
      <c r="N842" s="4"/>
      <c r="O842" s="4"/>
      <c r="P842" s="1"/>
      <c r="Q842" s="1"/>
      <c r="R842" s="1"/>
      <c r="S842" s="1"/>
      <c r="T842" s="1"/>
      <c r="U842" s="4"/>
      <c r="V842" s="1"/>
      <c r="W842" s="1"/>
      <c r="X842" s="1"/>
    </row>
    <row r="843" spans="1:24">
      <c r="A843" s="1"/>
      <c r="B843" s="1"/>
      <c r="C843" s="1"/>
      <c r="D843" s="4"/>
      <c r="E843" s="4"/>
      <c r="F843" s="4"/>
      <c r="G843" s="4"/>
      <c r="H843" s="4"/>
      <c r="I843" s="4"/>
      <c r="J843" s="1"/>
      <c r="K843" s="4"/>
      <c r="L843" s="4"/>
      <c r="M843" s="4"/>
      <c r="N843" s="4"/>
      <c r="O843" s="4"/>
      <c r="P843" s="1"/>
      <c r="Q843" s="1"/>
      <c r="R843" s="1"/>
      <c r="S843" s="1"/>
      <c r="T843" s="1"/>
      <c r="U843" s="4"/>
      <c r="V843" s="1"/>
      <c r="W843" s="1"/>
      <c r="X843" s="1"/>
    </row>
    <row r="844" spans="1:24">
      <c r="A844" s="1"/>
      <c r="B844" s="1"/>
      <c r="C844" s="1"/>
      <c r="D844" s="4"/>
      <c r="E844" s="4"/>
      <c r="F844" s="4"/>
      <c r="G844" s="4"/>
      <c r="H844" s="4"/>
      <c r="I844" s="4"/>
      <c r="J844" s="1"/>
      <c r="K844" s="4"/>
      <c r="L844" s="4"/>
      <c r="M844" s="4"/>
      <c r="N844" s="4"/>
      <c r="O844" s="4"/>
      <c r="P844" s="1"/>
      <c r="Q844" s="1"/>
      <c r="R844" s="1"/>
      <c r="S844" s="1"/>
      <c r="T844" s="1"/>
      <c r="U844" s="4"/>
      <c r="V844" s="1"/>
      <c r="W844" s="1"/>
      <c r="X844" s="1"/>
    </row>
    <row r="845" spans="1:24">
      <c r="A845" s="1"/>
      <c r="B845" s="1"/>
      <c r="C845" s="1"/>
      <c r="D845" s="4"/>
      <c r="E845" s="4"/>
      <c r="F845" s="4"/>
      <c r="G845" s="4"/>
      <c r="H845" s="4"/>
      <c r="I845" s="4"/>
      <c r="J845" s="1"/>
      <c r="K845" s="4"/>
      <c r="L845" s="4"/>
      <c r="M845" s="4"/>
      <c r="N845" s="4"/>
      <c r="O845" s="4"/>
      <c r="P845" s="1"/>
      <c r="Q845" s="1"/>
      <c r="R845" s="1"/>
      <c r="S845" s="1"/>
      <c r="T845" s="1"/>
      <c r="U845" s="4"/>
      <c r="V845" s="1"/>
      <c r="W845" s="1"/>
      <c r="X845" s="1"/>
    </row>
    <row r="846" spans="1:24">
      <c r="A846" s="1"/>
      <c r="B846" s="1"/>
      <c r="C846" s="1"/>
      <c r="D846" s="4"/>
      <c r="E846" s="4"/>
      <c r="F846" s="4"/>
      <c r="G846" s="4"/>
      <c r="H846" s="4"/>
      <c r="I846" s="4"/>
      <c r="J846" s="1"/>
      <c r="K846" s="4"/>
      <c r="L846" s="4"/>
      <c r="M846" s="4"/>
      <c r="N846" s="4"/>
      <c r="O846" s="4"/>
      <c r="P846" s="1"/>
      <c r="Q846" s="1"/>
      <c r="R846" s="1"/>
      <c r="S846" s="1"/>
      <c r="T846" s="1"/>
      <c r="U846" s="4"/>
      <c r="V846" s="1"/>
      <c r="W846" s="1"/>
      <c r="X846" s="1"/>
    </row>
    <row r="847" spans="1:24">
      <c r="A847" s="1"/>
      <c r="B847" s="1"/>
      <c r="C847" s="1"/>
      <c r="D847" s="4"/>
      <c r="E847" s="4"/>
      <c r="F847" s="4"/>
      <c r="G847" s="4"/>
      <c r="H847" s="4"/>
      <c r="I847" s="4"/>
      <c r="J847" s="1"/>
      <c r="K847" s="4"/>
      <c r="L847" s="4"/>
      <c r="M847" s="4"/>
      <c r="N847" s="4"/>
      <c r="O847" s="4"/>
      <c r="P847" s="1"/>
      <c r="Q847" s="1"/>
      <c r="R847" s="1"/>
      <c r="S847" s="1"/>
      <c r="T847" s="1"/>
      <c r="U847" s="4"/>
      <c r="V847" s="1"/>
      <c r="W847" s="1"/>
      <c r="X847" s="1"/>
    </row>
    <row r="848" spans="1:24">
      <c r="A848" s="1"/>
      <c r="B848" s="1"/>
      <c r="C848" s="1"/>
      <c r="D848" s="4"/>
      <c r="E848" s="4"/>
      <c r="F848" s="4"/>
      <c r="G848" s="4"/>
      <c r="H848" s="4"/>
      <c r="I848" s="4"/>
      <c r="J848" s="1"/>
      <c r="K848" s="4"/>
      <c r="L848" s="4"/>
      <c r="M848" s="4"/>
      <c r="N848" s="4"/>
      <c r="O848" s="4"/>
      <c r="P848" s="1"/>
      <c r="Q848" s="1"/>
      <c r="R848" s="1"/>
      <c r="S848" s="1"/>
      <c r="T848" s="1"/>
      <c r="U848" s="4"/>
      <c r="V848" s="1"/>
      <c r="W848" s="1"/>
      <c r="X848" s="1"/>
    </row>
    <row r="849" spans="1:24">
      <c r="A849" s="1"/>
      <c r="B849" s="1"/>
      <c r="C849" s="1"/>
      <c r="D849" s="4"/>
      <c r="E849" s="4"/>
      <c r="F849" s="4"/>
      <c r="G849" s="4"/>
      <c r="H849" s="4"/>
      <c r="I849" s="4"/>
      <c r="J849" s="1"/>
      <c r="K849" s="4"/>
      <c r="L849" s="4"/>
      <c r="M849" s="4"/>
      <c r="N849" s="4"/>
      <c r="O849" s="4"/>
      <c r="P849" s="1"/>
      <c r="Q849" s="1"/>
      <c r="R849" s="1"/>
      <c r="S849" s="1"/>
      <c r="T849" s="1"/>
      <c r="U849" s="4"/>
      <c r="V849" s="1"/>
      <c r="W849" s="1"/>
      <c r="X849" s="1"/>
    </row>
    <row r="850" spans="1:24">
      <c r="A850" s="1"/>
      <c r="B850" s="1"/>
      <c r="C850" s="1"/>
      <c r="D850" s="4"/>
      <c r="E850" s="4"/>
      <c r="F850" s="4"/>
      <c r="G850" s="4"/>
      <c r="H850" s="4"/>
      <c r="I850" s="4"/>
      <c r="J850" s="1"/>
      <c r="K850" s="4"/>
      <c r="L850" s="4"/>
      <c r="M850" s="4"/>
      <c r="N850" s="4"/>
      <c r="O850" s="4"/>
      <c r="P850" s="1"/>
      <c r="Q850" s="1"/>
      <c r="R850" s="1"/>
      <c r="S850" s="1"/>
      <c r="T850" s="1"/>
      <c r="U850" s="4"/>
      <c r="V850" s="1"/>
      <c r="W850" s="1"/>
      <c r="X850" s="1"/>
    </row>
    <row r="851" spans="1:24">
      <c r="A851" s="1"/>
      <c r="B851" s="1"/>
      <c r="C851" s="1"/>
      <c r="D851" s="4"/>
      <c r="E851" s="4"/>
      <c r="F851" s="4"/>
      <c r="G851" s="4"/>
      <c r="H851" s="4"/>
      <c r="I851" s="4"/>
      <c r="J851" s="1"/>
      <c r="K851" s="4"/>
      <c r="L851" s="4"/>
      <c r="M851" s="4"/>
      <c r="N851" s="4"/>
      <c r="O851" s="4"/>
      <c r="P851" s="1"/>
      <c r="Q851" s="1"/>
      <c r="R851" s="1"/>
      <c r="S851" s="1"/>
      <c r="T851" s="1"/>
      <c r="U851" s="4"/>
      <c r="V851" s="1"/>
      <c r="W851" s="1"/>
      <c r="X851" s="1"/>
    </row>
    <row r="852" spans="1:24">
      <c r="A852" s="1"/>
      <c r="B852" s="1"/>
      <c r="C852" s="1"/>
      <c r="D852" s="4"/>
      <c r="E852" s="4"/>
      <c r="F852" s="4"/>
      <c r="G852" s="4"/>
      <c r="H852" s="4"/>
      <c r="I852" s="4"/>
      <c r="J852" s="1"/>
      <c r="K852" s="4"/>
      <c r="L852" s="4"/>
      <c r="M852" s="4"/>
      <c r="N852" s="4"/>
      <c r="O852" s="4"/>
      <c r="P852" s="1"/>
      <c r="Q852" s="1"/>
      <c r="R852" s="1"/>
      <c r="S852" s="1"/>
      <c r="T852" s="1"/>
      <c r="U852" s="4"/>
      <c r="V852" s="1"/>
      <c r="W852" s="1"/>
      <c r="X852" s="1"/>
    </row>
    <row r="853" spans="1:24">
      <c r="A853" s="1"/>
      <c r="B853" s="1"/>
      <c r="C853" s="1"/>
      <c r="D853" s="4"/>
      <c r="E853" s="4"/>
      <c r="F853" s="4"/>
      <c r="G853" s="4"/>
      <c r="H853" s="4"/>
      <c r="I853" s="4"/>
      <c r="J853" s="1"/>
      <c r="K853" s="4"/>
      <c r="L853" s="4"/>
      <c r="M853" s="4"/>
      <c r="N853" s="4"/>
      <c r="O853" s="4"/>
      <c r="P853" s="1"/>
      <c r="Q853" s="1"/>
      <c r="R853" s="1"/>
      <c r="S853" s="1"/>
      <c r="T853" s="1"/>
      <c r="U853" s="4"/>
      <c r="V853" s="1"/>
      <c r="W853" s="1"/>
      <c r="X853" s="1"/>
    </row>
    <row r="854" spans="1:24">
      <c r="A854" s="1"/>
      <c r="B854" s="1"/>
      <c r="C854" s="1"/>
      <c r="D854" s="4"/>
      <c r="E854" s="4"/>
      <c r="F854" s="4"/>
      <c r="G854" s="4"/>
      <c r="H854" s="4"/>
      <c r="I854" s="4"/>
      <c r="J854" s="1"/>
      <c r="K854" s="4"/>
      <c r="L854" s="4"/>
      <c r="M854" s="4"/>
      <c r="N854" s="4"/>
      <c r="O854" s="4"/>
      <c r="P854" s="1"/>
      <c r="Q854" s="1"/>
      <c r="R854" s="1"/>
      <c r="S854" s="1"/>
      <c r="T854" s="1"/>
      <c r="U854" s="4"/>
      <c r="V854" s="1"/>
      <c r="W854" s="1"/>
      <c r="X854" s="1"/>
    </row>
    <row r="855" spans="1:24">
      <c r="A855" s="1"/>
      <c r="B855" s="1"/>
      <c r="C855" s="1"/>
      <c r="D855" s="4"/>
      <c r="E855" s="4"/>
      <c r="F855" s="4"/>
      <c r="G855" s="4"/>
      <c r="H855" s="4"/>
      <c r="I855" s="4"/>
      <c r="J855" s="1"/>
      <c r="K855" s="4"/>
      <c r="L855" s="4"/>
      <c r="M855" s="4"/>
      <c r="N855" s="4"/>
      <c r="O855" s="4"/>
      <c r="P855" s="1"/>
      <c r="Q855" s="1"/>
      <c r="R855" s="1"/>
      <c r="S855" s="1"/>
      <c r="T855" s="1"/>
      <c r="U855" s="4"/>
      <c r="V855" s="1"/>
      <c r="W855" s="1"/>
      <c r="X855" s="1"/>
    </row>
    <row r="856" spans="1:24">
      <c r="A856" s="1"/>
      <c r="B856" s="1"/>
      <c r="C856" s="1"/>
      <c r="D856" s="4"/>
      <c r="E856" s="4"/>
      <c r="F856" s="4"/>
      <c r="G856" s="4"/>
      <c r="H856" s="4"/>
      <c r="I856" s="4"/>
      <c r="J856" s="1"/>
      <c r="K856" s="4"/>
      <c r="L856" s="4"/>
      <c r="M856" s="4"/>
      <c r="N856" s="4"/>
      <c r="O856" s="4"/>
      <c r="P856" s="1"/>
      <c r="Q856" s="1"/>
      <c r="R856" s="1"/>
      <c r="S856" s="1"/>
      <c r="T856" s="1"/>
      <c r="U856" s="4"/>
      <c r="V856" s="1"/>
      <c r="W856" s="1"/>
      <c r="X856" s="1"/>
    </row>
    <row r="857" spans="1:24">
      <c r="A857" s="1"/>
      <c r="B857" s="1"/>
      <c r="C857" s="1"/>
      <c r="D857" s="4"/>
      <c r="E857" s="4"/>
      <c r="F857" s="4"/>
      <c r="G857" s="4"/>
      <c r="H857" s="4"/>
      <c r="I857" s="4"/>
      <c r="J857" s="1"/>
      <c r="K857" s="4"/>
      <c r="L857" s="4"/>
      <c r="M857" s="4"/>
      <c r="N857" s="4"/>
      <c r="O857" s="4"/>
      <c r="P857" s="1"/>
      <c r="Q857" s="1"/>
      <c r="R857" s="1"/>
      <c r="S857" s="1"/>
      <c r="T857" s="1"/>
      <c r="U857" s="4"/>
      <c r="V857" s="1"/>
      <c r="W857" s="1"/>
      <c r="X857" s="1"/>
    </row>
    <row r="858" spans="1:24">
      <c r="A858" s="1"/>
      <c r="B858" s="1"/>
      <c r="C858" s="1"/>
      <c r="D858" s="4"/>
      <c r="E858" s="4"/>
      <c r="F858" s="4"/>
      <c r="G858" s="4"/>
      <c r="H858" s="4"/>
      <c r="I858" s="4"/>
      <c r="J858" s="1"/>
      <c r="K858" s="4"/>
      <c r="L858" s="4"/>
      <c r="M858" s="4"/>
      <c r="N858" s="4"/>
      <c r="O858" s="4"/>
      <c r="P858" s="1"/>
      <c r="Q858" s="1"/>
      <c r="R858" s="1"/>
      <c r="S858" s="1"/>
      <c r="T858" s="1"/>
      <c r="U858" s="4"/>
      <c r="V858" s="1"/>
      <c r="W858" s="1"/>
      <c r="X858" s="1"/>
    </row>
    <row r="859" spans="1:24">
      <c r="A859" s="1"/>
      <c r="B859" s="1"/>
      <c r="C859" s="1"/>
      <c r="D859" s="4"/>
      <c r="E859" s="4"/>
      <c r="F859" s="4"/>
      <c r="G859" s="4"/>
      <c r="H859" s="4"/>
      <c r="I859" s="4"/>
      <c r="J859" s="1"/>
      <c r="K859" s="4"/>
      <c r="L859" s="4"/>
      <c r="M859" s="4"/>
      <c r="N859" s="4"/>
      <c r="O859" s="4"/>
      <c r="P859" s="1"/>
      <c r="Q859" s="1"/>
      <c r="R859" s="1"/>
      <c r="S859" s="1"/>
      <c r="T859" s="1"/>
      <c r="U859" s="4"/>
      <c r="V859" s="1"/>
      <c r="W859" s="1"/>
      <c r="X859" s="1"/>
    </row>
    <row r="860" spans="1:24">
      <c r="A860" s="1"/>
      <c r="B860" s="1"/>
      <c r="C860" s="1"/>
      <c r="D860" s="4"/>
      <c r="E860" s="4"/>
      <c r="F860" s="4"/>
      <c r="G860" s="4"/>
      <c r="H860" s="4"/>
      <c r="I860" s="4"/>
      <c r="J860" s="1"/>
      <c r="K860" s="4"/>
      <c r="L860" s="4"/>
      <c r="M860" s="4"/>
      <c r="N860" s="4"/>
      <c r="O860" s="4"/>
      <c r="P860" s="1"/>
      <c r="Q860" s="1"/>
      <c r="R860" s="1"/>
      <c r="S860" s="1"/>
      <c r="T860" s="1"/>
      <c r="U860" s="4"/>
      <c r="V860" s="1"/>
      <c r="W860" s="1"/>
      <c r="X860" s="1"/>
    </row>
    <row r="861" spans="1:24">
      <c r="A861" s="1"/>
      <c r="B861" s="1"/>
      <c r="C861" s="1"/>
      <c r="D861" s="4"/>
      <c r="E861" s="4"/>
      <c r="F861" s="4"/>
      <c r="G861" s="4"/>
      <c r="H861" s="4"/>
      <c r="I861" s="4"/>
      <c r="J861" s="1"/>
      <c r="K861" s="4"/>
      <c r="L861" s="4"/>
      <c r="M861" s="4"/>
      <c r="N861" s="4"/>
      <c r="O861" s="4"/>
      <c r="P861" s="1"/>
      <c r="Q861" s="1"/>
      <c r="R861" s="1"/>
      <c r="S861" s="1"/>
      <c r="T861" s="1"/>
      <c r="U861" s="4"/>
      <c r="V861" s="1"/>
      <c r="W861" s="1"/>
      <c r="X861" s="1"/>
    </row>
    <row r="862" spans="1:24">
      <c r="A862" s="1"/>
      <c r="B862" s="1"/>
      <c r="C862" s="1"/>
      <c r="D862" s="4"/>
      <c r="E862" s="4"/>
      <c r="F862" s="4"/>
      <c r="G862" s="4"/>
      <c r="H862" s="4"/>
      <c r="I862" s="4"/>
      <c r="J862" s="1"/>
      <c r="K862" s="4"/>
      <c r="L862" s="4"/>
      <c r="M862" s="4"/>
      <c r="N862" s="4"/>
      <c r="O862" s="4"/>
      <c r="P862" s="1"/>
      <c r="Q862" s="1"/>
      <c r="R862" s="1"/>
      <c r="S862" s="1"/>
      <c r="T862" s="1"/>
      <c r="U862" s="4"/>
      <c r="V862" s="1"/>
      <c r="W862" s="1"/>
      <c r="X862" s="1"/>
    </row>
    <row r="863" spans="1:24">
      <c r="A863" s="1"/>
      <c r="B863" s="1"/>
      <c r="C863" s="1"/>
      <c r="D863" s="4"/>
      <c r="E863" s="4"/>
      <c r="F863" s="4"/>
      <c r="G863" s="4"/>
      <c r="H863" s="4"/>
      <c r="I863" s="4"/>
      <c r="J863" s="1"/>
      <c r="K863" s="4"/>
      <c r="L863" s="4"/>
      <c r="M863" s="4"/>
      <c r="N863" s="4"/>
      <c r="O863" s="4"/>
      <c r="P863" s="1"/>
      <c r="Q863" s="1"/>
      <c r="R863" s="1"/>
      <c r="S863" s="1"/>
      <c r="T863" s="1"/>
      <c r="U863" s="4"/>
      <c r="V863" s="1"/>
      <c r="W863" s="1"/>
      <c r="X863" s="1"/>
    </row>
    <row r="864" spans="1:24">
      <c r="A864" s="1"/>
      <c r="B864" s="1"/>
      <c r="C864" s="1"/>
      <c r="D864" s="4"/>
      <c r="E864" s="4"/>
      <c r="F864" s="4"/>
      <c r="G864" s="4"/>
      <c r="H864" s="4"/>
      <c r="I864" s="4"/>
      <c r="J864" s="1"/>
      <c r="K864" s="4"/>
      <c r="L864" s="4"/>
      <c r="M864" s="4"/>
      <c r="N864" s="4"/>
      <c r="O864" s="4"/>
      <c r="P864" s="1"/>
      <c r="Q864" s="1"/>
      <c r="R864" s="1"/>
      <c r="S864" s="1"/>
      <c r="T864" s="1"/>
      <c r="U864" s="4"/>
      <c r="V864" s="1"/>
      <c r="W864" s="1"/>
      <c r="X864" s="1"/>
    </row>
    <row r="865" spans="1:24">
      <c r="A865" s="1"/>
      <c r="B865" s="1"/>
      <c r="C865" s="1"/>
      <c r="D865" s="4"/>
      <c r="E865" s="4"/>
      <c r="F865" s="4"/>
      <c r="G865" s="4"/>
      <c r="H865" s="4"/>
      <c r="I865" s="4"/>
      <c r="J865" s="1"/>
      <c r="K865" s="4"/>
      <c r="L865" s="4"/>
      <c r="M865" s="4"/>
      <c r="N865" s="4"/>
      <c r="O865" s="4"/>
      <c r="P865" s="1"/>
      <c r="Q865" s="1"/>
      <c r="R865" s="1"/>
      <c r="S865" s="1"/>
      <c r="T865" s="1"/>
      <c r="U865" s="4"/>
      <c r="V865" s="1"/>
      <c r="W865" s="1"/>
      <c r="X865" s="1"/>
    </row>
    <row r="866" spans="1:24">
      <c r="A866" s="1"/>
      <c r="B866" s="1"/>
      <c r="C866" s="1"/>
      <c r="D866" s="4"/>
      <c r="E866" s="4"/>
      <c r="F866" s="4"/>
      <c r="G866" s="4"/>
      <c r="H866" s="4"/>
      <c r="I866" s="4"/>
      <c r="J866" s="1"/>
      <c r="K866" s="4"/>
      <c r="L866" s="4"/>
      <c r="M866" s="4"/>
      <c r="N866" s="4"/>
      <c r="O866" s="4"/>
      <c r="P866" s="1"/>
      <c r="Q866" s="1"/>
      <c r="R866" s="1"/>
      <c r="S866" s="1"/>
      <c r="T866" s="1"/>
      <c r="U866" s="4"/>
      <c r="V866" s="1"/>
      <c r="W866" s="1"/>
      <c r="X866" s="1"/>
    </row>
    <row r="867" spans="1:24">
      <c r="A867" s="1"/>
      <c r="B867" s="1"/>
      <c r="C867" s="1"/>
      <c r="D867" s="4"/>
      <c r="E867" s="4"/>
      <c r="F867" s="4"/>
      <c r="G867" s="4"/>
      <c r="H867" s="4"/>
      <c r="I867" s="4"/>
      <c r="J867" s="1"/>
      <c r="K867" s="4"/>
      <c r="L867" s="4"/>
      <c r="M867" s="4"/>
      <c r="N867" s="4"/>
      <c r="O867" s="4"/>
      <c r="P867" s="1"/>
      <c r="Q867" s="1"/>
      <c r="R867" s="1"/>
      <c r="S867" s="1"/>
      <c r="T867" s="1"/>
      <c r="U867" s="4"/>
      <c r="V867" s="1"/>
      <c r="W867" s="1"/>
      <c r="X867" s="1"/>
    </row>
    <row r="868" spans="1:24">
      <c r="A868" s="1"/>
      <c r="B868" s="1"/>
      <c r="C868" s="1"/>
      <c r="D868" s="4"/>
      <c r="E868" s="4"/>
      <c r="F868" s="4"/>
      <c r="G868" s="4"/>
      <c r="H868" s="4"/>
      <c r="I868" s="4"/>
      <c r="J868" s="1"/>
      <c r="K868" s="4"/>
      <c r="L868" s="4"/>
      <c r="M868" s="4"/>
      <c r="N868" s="4"/>
      <c r="O868" s="4"/>
      <c r="P868" s="1"/>
      <c r="Q868" s="1"/>
      <c r="R868" s="1"/>
      <c r="S868" s="1"/>
      <c r="T868" s="1"/>
      <c r="U868" s="4"/>
      <c r="V868" s="1"/>
      <c r="W868" s="1"/>
      <c r="X868" s="1"/>
    </row>
    <row r="869" spans="1:24">
      <c r="A869" s="1"/>
      <c r="B869" s="1"/>
      <c r="C869" s="1"/>
      <c r="D869" s="4"/>
      <c r="E869" s="4"/>
      <c r="F869" s="4"/>
      <c r="G869" s="4"/>
      <c r="H869" s="4"/>
      <c r="I869" s="4"/>
      <c r="J869" s="1"/>
      <c r="K869" s="4"/>
      <c r="L869" s="4"/>
      <c r="M869" s="4"/>
      <c r="N869" s="4"/>
      <c r="O869" s="4"/>
      <c r="P869" s="1"/>
      <c r="Q869" s="1"/>
      <c r="R869" s="1"/>
      <c r="S869" s="1"/>
      <c r="T869" s="1"/>
      <c r="U869" s="4"/>
      <c r="V869" s="1"/>
      <c r="W869" s="1"/>
      <c r="X869" s="1"/>
    </row>
    <row r="870" spans="1:24">
      <c r="A870" s="1"/>
      <c r="B870" s="1"/>
      <c r="C870" s="1"/>
      <c r="D870" s="4"/>
      <c r="E870" s="4"/>
      <c r="F870" s="4"/>
      <c r="G870" s="4"/>
      <c r="H870" s="4"/>
      <c r="I870" s="4"/>
      <c r="J870" s="1"/>
      <c r="K870" s="4"/>
      <c r="L870" s="4"/>
      <c r="M870" s="4"/>
      <c r="N870" s="4"/>
      <c r="O870" s="4"/>
      <c r="P870" s="1"/>
      <c r="Q870" s="1"/>
      <c r="R870" s="1"/>
      <c r="S870" s="1"/>
      <c r="T870" s="1"/>
      <c r="U870" s="4"/>
      <c r="V870" s="1"/>
      <c r="W870" s="1"/>
      <c r="X870" s="1"/>
    </row>
    <row r="871" spans="1:24">
      <c r="A871" s="1"/>
      <c r="B871" s="1"/>
      <c r="C871" s="1"/>
      <c r="D871" s="4"/>
      <c r="E871" s="4"/>
      <c r="F871" s="4"/>
      <c r="G871" s="4"/>
      <c r="H871" s="4"/>
      <c r="I871" s="4"/>
      <c r="J871" s="1"/>
      <c r="K871" s="4"/>
      <c r="L871" s="4"/>
      <c r="M871" s="4"/>
      <c r="N871" s="4"/>
      <c r="O871" s="4"/>
      <c r="P871" s="1"/>
      <c r="Q871" s="1"/>
      <c r="R871" s="1"/>
      <c r="S871" s="1"/>
      <c r="T871" s="1"/>
      <c r="U871" s="4"/>
      <c r="V871" s="1"/>
      <c r="W871" s="1"/>
      <c r="X871" s="1"/>
    </row>
    <row r="872" spans="1:24">
      <c r="A872" s="1"/>
      <c r="B872" s="1"/>
      <c r="C872" s="1"/>
      <c r="D872" s="4"/>
      <c r="E872" s="4"/>
      <c r="F872" s="4"/>
      <c r="G872" s="4"/>
      <c r="H872" s="4"/>
      <c r="I872" s="4"/>
      <c r="J872" s="1"/>
      <c r="K872" s="4"/>
      <c r="L872" s="4"/>
      <c r="M872" s="4"/>
      <c r="N872" s="4"/>
      <c r="O872" s="4"/>
      <c r="P872" s="1"/>
      <c r="Q872" s="1"/>
      <c r="R872" s="1"/>
      <c r="S872" s="1"/>
      <c r="T872" s="1"/>
      <c r="U872" s="4"/>
      <c r="V872" s="1"/>
      <c r="W872" s="1"/>
      <c r="X872" s="1"/>
    </row>
    <row r="873" spans="1:24">
      <c r="A873" s="1"/>
      <c r="B873" s="1"/>
      <c r="C873" s="1"/>
      <c r="D873" s="4"/>
      <c r="E873" s="4"/>
      <c r="F873" s="4"/>
      <c r="G873" s="4"/>
      <c r="H873" s="4"/>
      <c r="I873" s="4"/>
      <c r="J873" s="1"/>
      <c r="K873" s="4"/>
      <c r="L873" s="4"/>
      <c r="M873" s="4"/>
      <c r="N873" s="4"/>
      <c r="O873" s="4"/>
      <c r="P873" s="1"/>
      <c r="Q873" s="1"/>
      <c r="R873" s="1"/>
      <c r="S873" s="1"/>
      <c r="T873" s="1"/>
      <c r="U873" s="4"/>
      <c r="V873" s="1"/>
      <c r="W873" s="1"/>
      <c r="X873" s="1"/>
    </row>
    <row r="874" spans="1:24">
      <c r="A874" s="1"/>
      <c r="B874" s="1"/>
      <c r="C874" s="1"/>
      <c r="D874" s="4"/>
      <c r="E874" s="4"/>
      <c r="F874" s="4"/>
      <c r="G874" s="4"/>
      <c r="H874" s="4"/>
      <c r="I874" s="4"/>
      <c r="J874" s="1"/>
      <c r="K874" s="4"/>
      <c r="L874" s="4"/>
      <c r="M874" s="4"/>
      <c r="N874" s="4"/>
      <c r="O874" s="4"/>
      <c r="P874" s="1"/>
      <c r="Q874" s="1"/>
      <c r="R874" s="1"/>
      <c r="S874" s="1"/>
      <c r="T874" s="1"/>
      <c r="U874" s="4"/>
      <c r="V874" s="1"/>
      <c r="W874" s="1"/>
      <c r="X874" s="1"/>
    </row>
    <row r="875" spans="1:24">
      <c r="A875" s="1"/>
      <c r="B875" s="1"/>
      <c r="C875" s="1"/>
      <c r="D875" s="4"/>
      <c r="E875" s="4"/>
      <c r="F875" s="4"/>
      <c r="G875" s="4"/>
      <c r="H875" s="4"/>
      <c r="I875" s="4"/>
      <c r="J875" s="1"/>
      <c r="K875" s="4"/>
      <c r="L875" s="4"/>
      <c r="M875" s="4"/>
      <c r="N875" s="4"/>
      <c r="O875" s="4"/>
      <c r="P875" s="1"/>
      <c r="Q875" s="1"/>
      <c r="R875" s="1"/>
      <c r="S875" s="1"/>
      <c r="T875" s="1"/>
      <c r="U875" s="4"/>
      <c r="V875" s="1"/>
      <c r="W875" s="1"/>
      <c r="X875" s="1"/>
    </row>
    <row r="876" spans="1:24">
      <c r="A876" s="1"/>
      <c r="B876" s="1"/>
      <c r="C876" s="1"/>
      <c r="D876" s="4"/>
      <c r="E876" s="4"/>
      <c r="F876" s="4"/>
      <c r="G876" s="4"/>
      <c r="H876" s="4"/>
      <c r="I876" s="4"/>
      <c r="J876" s="1"/>
      <c r="K876" s="4"/>
      <c r="L876" s="4"/>
      <c r="M876" s="4"/>
      <c r="N876" s="4"/>
      <c r="O876" s="4"/>
      <c r="P876" s="1"/>
      <c r="Q876" s="1"/>
      <c r="R876" s="1"/>
      <c r="S876" s="1"/>
      <c r="T876" s="1"/>
      <c r="U876" s="4"/>
      <c r="V876" s="1"/>
      <c r="W876" s="1"/>
      <c r="X876" s="1"/>
    </row>
    <row r="877" spans="1:24">
      <c r="A877" s="1"/>
      <c r="B877" s="1"/>
      <c r="C877" s="1"/>
      <c r="D877" s="4"/>
      <c r="E877" s="4"/>
      <c r="F877" s="4"/>
      <c r="G877" s="4"/>
      <c r="H877" s="4"/>
      <c r="I877" s="4"/>
      <c r="J877" s="1"/>
      <c r="K877" s="4"/>
      <c r="L877" s="4"/>
      <c r="M877" s="4"/>
      <c r="N877" s="4"/>
      <c r="O877" s="4"/>
      <c r="P877" s="1"/>
      <c r="Q877" s="1"/>
      <c r="R877" s="1"/>
      <c r="S877" s="1"/>
      <c r="T877" s="1"/>
      <c r="U877" s="4"/>
      <c r="V877" s="1"/>
      <c r="W877" s="1"/>
      <c r="X877" s="1"/>
    </row>
    <row r="878" spans="1:24">
      <c r="A878" s="1"/>
      <c r="B878" s="1"/>
      <c r="C878" s="1"/>
      <c r="D878" s="4"/>
      <c r="E878" s="4"/>
      <c r="F878" s="4"/>
      <c r="G878" s="4"/>
      <c r="H878" s="4"/>
      <c r="I878" s="4"/>
      <c r="J878" s="1"/>
      <c r="K878" s="4"/>
      <c r="L878" s="4"/>
      <c r="M878" s="4"/>
      <c r="N878" s="4"/>
      <c r="O878" s="4"/>
      <c r="P878" s="1"/>
      <c r="Q878" s="1"/>
      <c r="R878" s="1"/>
      <c r="S878" s="1"/>
      <c r="T878" s="1"/>
      <c r="U878" s="4"/>
      <c r="V878" s="1"/>
      <c r="W878" s="1"/>
      <c r="X878" s="1"/>
    </row>
    <row r="879" spans="1:24">
      <c r="A879" s="1"/>
      <c r="B879" s="1"/>
      <c r="C879" s="1"/>
      <c r="D879" s="4"/>
      <c r="E879" s="4"/>
      <c r="F879" s="4"/>
      <c r="G879" s="4"/>
      <c r="H879" s="4"/>
      <c r="I879" s="4"/>
      <c r="J879" s="1"/>
      <c r="K879" s="4"/>
      <c r="L879" s="4"/>
      <c r="M879" s="4"/>
      <c r="N879" s="4"/>
      <c r="O879" s="4"/>
      <c r="P879" s="1"/>
      <c r="Q879" s="1"/>
      <c r="R879" s="1"/>
      <c r="S879" s="1"/>
      <c r="T879" s="1"/>
      <c r="U879" s="4"/>
      <c r="V879" s="1"/>
      <c r="W879" s="1"/>
      <c r="X879" s="1"/>
    </row>
    <row r="880" spans="1:24">
      <c r="A880" s="1"/>
      <c r="B880" s="1"/>
      <c r="C880" s="1"/>
      <c r="D880" s="4"/>
      <c r="E880" s="4"/>
      <c r="F880" s="4"/>
      <c r="G880" s="4"/>
      <c r="H880" s="4"/>
      <c r="I880" s="4"/>
      <c r="J880" s="1"/>
      <c r="K880" s="4"/>
      <c r="L880" s="4"/>
      <c r="M880" s="4"/>
      <c r="N880" s="4"/>
      <c r="O880" s="4"/>
      <c r="P880" s="1"/>
      <c r="Q880" s="1"/>
      <c r="R880" s="1"/>
      <c r="S880" s="1"/>
      <c r="T880" s="1"/>
      <c r="U880" s="4"/>
      <c r="V880" s="1"/>
      <c r="W880" s="1"/>
      <c r="X880" s="1"/>
    </row>
    <row r="881" spans="1:24">
      <c r="A881" s="1"/>
      <c r="B881" s="1"/>
      <c r="C881" s="1"/>
      <c r="D881" s="4"/>
      <c r="E881" s="4"/>
      <c r="F881" s="4"/>
      <c r="G881" s="4"/>
      <c r="H881" s="4"/>
      <c r="I881" s="4"/>
      <c r="J881" s="1"/>
      <c r="K881" s="4"/>
      <c r="L881" s="4"/>
      <c r="M881" s="4"/>
      <c r="N881" s="4"/>
      <c r="O881" s="4"/>
      <c r="P881" s="1"/>
      <c r="Q881" s="1"/>
      <c r="R881" s="1"/>
      <c r="S881" s="1"/>
      <c r="T881" s="1"/>
      <c r="U881" s="4"/>
      <c r="V881" s="1"/>
      <c r="W881" s="1"/>
      <c r="X881" s="1"/>
    </row>
    <row r="882" spans="1:24">
      <c r="A882" s="1"/>
      <c r="B882" s="1"/>
      <c r="C882" s="1"/>
      <c r="D882" s="4"/>
      <c r="E882" s="4"/>
      <c r="F882" s="4"/>
      <c r="G882" s="4"/>
      <c r="H882" s="4"/>
      <c r="I882" s="4"/>
      <c r="J882" s="1"/>
      <c r="K882" s="4"/>
      <c r="L882" s="4"/>
      <c r="M882" s="4"/>
      <c r="N882" s="4"/>
      <c r="O882" s="4"/>
      <c r="P882" s="1"/>
      <c r="Q882" s="1"/>
      <c r="R882" s="1"/>
      <c r="S882" s="1"/>
      <c r="T882" s="1"/>
      <c r="U882" s="4"/>
      <c r="V882" s="1"/>
      <c r="W882" s="1"/>
      <c r="X882" s="1"/>
    </row>
    <row r="883" spans="1:24">
      <c r="A883" s="1"/>
      <c r="B883" s="1"/>
      <c r="C883" s="1"/>
      <c r="D883" s="4"/>
      <c r="E883" s="4"/>
      <c r="F883" s="4"/>
      <c r="G883" s="4"/>
      <c r="H883" s="4"/>
      <c r="I883" s="4"/>
      <c r="J883" s="1"/>
      <c r="K883" s="4"/>
      <c r="L883" s="4"/>
      <c r="M883" s="4"/>
      <c r="N883" s="4"/>
      <c r="O883" s="4"/>
      <c r="P883" s="1"/>
      <c r="Q883" s="1"/>
      <c r="R883" s="1"/>
      <c r="S883" s="1"/>
      <c r="T883" s="1"/>
      <c r="U883" s="4"/>
      <c r="V883" s="1"/>
      <c r="W883" s="1"/>
      <c r="X883" s="1"/>
    </row>
    <row r="884" spans="1:24">
      <c r="A884" s="1"/>
      <c r="B884" s="1"/>
      <c r="C884" s="1"/>
      <c r="D884" s="4"/>
      <c r="E884" s="4"/>
      <c r="F884" s="4"/>
      <c r="G884" s="4"/>
      <c r="H884" s="4"/>
      <c r="I884" s="4"/>
      <c r="J884" s="1"/>
      <c r="K884" s="4"/>
      <c r="L884" s="4"/>
      <c r="M884" s="4"/>
      <c r="N884" s="4"/>
      <c r="O884" s="4"/>
      <c r="P884" s="1"/>
      <c r="Q884" s="1"/>
      <c r="R884" s="1"/>
      <c r="S884" s="1"/>
      <c r="T884" s="1"/>
      <c r="U884" s="4"/>
      <c r="V884" s="1"/>
      <c r="W884" s="1"/>
      <c r="X884" s="1"/>
    </row>
    <row r="885" spans="1:24">
      <c r="A885" s="1"/>
      <c r="B885" s="1"/>
      <c r="C885" s="1"/>
      <c r="D885" s="4"/>
      <c r="E885" s="4"/>
      <c r="F885" s="4"/>
      <c r="G885" s="4"/>
      <c r="H885" s="4"/>
      <c r="I885" s="4"/>
      <c r="J885" s="1"/>
      <c r="K885" s="4"/>
      <c r="L885" s="4"/>
      <c r="M885" s="4"/>
      <c r="N885" s="4"/>
      <c r="O885" s="4"/>
      <c r="P885" s="1"/>
      <c r="Q885" s="1"/>
      <c r="R885" s="1"/>
      <c r="S885" s="1"/>
      <c r="T885" s="1"/>
      <c r="U885" s="4"/>
      <c r="V885" s="1"/>
      <c r="W885" s="1"/>
      <c r="X885" s="1"/>
    </row>
    <row r="886" spans="1:24">
      <c r="A886" s="1"/>
      <c r="B886" s="1"/>
      <c r="C886" s="1"/>
      <c r="D886" s="4"/>
      <c r="E886" s="4"/>
      <c r="F886" s="4"/>
      <c r="G886" s="4"/>
      <c r="H886" s="4"/>
      <c r="I886" s="4"/>
      <c r="J886" s="1"/>
      <c r="K886" s="4"/>
      <c r="L886" s="4"/>
      <c r="M886" s="4"/>
      <c r="N886" s="4"/>
      <c r="O886" s="4"/>
      <c r="P886" s="1"/>
      <c r="Q886" s="1"/>
      <c r="R886" s="1"/>
      <c r="S886" s="1"/>
      <c r="T886" s="1"/>
      <c r="U886" s="4"/>
      <c r="V886" s="1"/>
      <c r="W886" s="1"/>
      <c r="X886" s="1"/>
    </row>
    <row r="887" spans="1:24">
      <c r="A887" s="1"/>
      <c r="B887" s="1"/>
      <c r="C887" s="1"/>
      <c r="D887" s="4"/>
      <c r="E887" s="4"/>
      <c r="F887" s="4"/>
      <c r="G887" s="4"/>
      <c r="H887" s="4"/>
      <c r="I887" s="4"/>
      <c r="J887" s="1"/>
      <c r="K887" s="4"/>
      <c r="L887" s="4"/>
      <c r="M887" s="4"/>
      <c r="N887" s="4"/>
      <c r="O887" s="4"/>
      <c r="P887" s="1"/>
      <c r="Q887" s="1"/>
      <c r="R887" s="1"/>
      <c r="S887" s="1"/>
      <c r="T887" s="1"/>
      <c r="U887" s="4"/>
      <c r="V887" s="1"/>
      <c r="W887" s="1"/>
      <c r="X887" s="1"/>
    </row>
    <row r="888" spans="1:24">
      <c r="A888" s="1"/>
      <c r="B888" s="1"/>
      <c r="C888" s="1"/>
      <c r="D888" s="4"/>
      <c r="E888" s="4"/>
      <c r="F888" s="4"/>
      <c r="G888" s="4"/>
      <c r="H888" s="4"/>
      <c r="I888" s="4"/>
      <c r="J888" s="1"/>
      <c r="K888" s="4"/>
      <c r="L888" s="4"/>
      <c r="M888" s="4"/>
      <c r="N888" s="4"/>
      <c r="O888" s="4"/>
      <c r="P888" s="1"/>
      <c r="Q888" s="1"/>
      <c r="R888" s="1"/>
      <c r="S888" s="1"/>
      <c r="T888" s="1"/>
      <c r="U888" s="4"/>
      <c r="V888" s="1"/>
      <c r="W888" s="1"/>
      <c r="X888" s="1"/>
    </row>
    <row r="889" spans="1:24">
      <c r="A889" s="1"/>
      <c r="B889" s="1"/>
      <c r="C889" s="1"/>
      <c r="D889" s="4"/>
      <c r="E889" s="4"/>
      <c r="F889" s="4"/>
      <c r="G889" s="4"/>
      <c r="H889" s="4"/>
      <c r="I889" s="4"/>
      <c r="J889" s="1"/>
      <c r="K889" s="4"/>
      <c r="L889" s="4"/>
      <c r="M889" s="4"/>
      <c r="N889" s="4"/>
      <c r="O889" s="4"/>
      <c r="P889" s="1"/>
      <c r="Q889" s="1"/>
      <c r="R889" s="1"/>
      <c r="S889" s="1"/>
      <c r="T889" s="1"/>
      <c r="U889" s="4"/>
      <c r="V889" s="1"/>
      <c r="W889" s="1"/>
      <c r="X889" s="1"/>
    </row>
    <row r="890" spans="1:24">
      <c r="A890" s="1"/>
      <c r="B890" s="1"/>
      <c r="C890" s="1"/>
      <c r="D890" s="4"/>
      <c r="E890" s="4"/>
      <c r="F890" s="4"/>
      <c r="G890" s="4"/>
      <c r="H890" s="4"/>
      <c r="I890" s="4"/>
      <c r="J890" s="1"/>
      <c r="K890" s="4"/>
      <c r="L890" s="4"/>
      <c r="M890" s="4"/>
      <c r="N890" s="4"/>
      <c r="O890" s="4"/>
      <c r="P890" s="1"/>
      <c r="Q890" s="1"/>
      <c r="R890" s="1"/>
      <c r="S890" s="1"/>
      <c r="T890" s="1"/>
      <c r="U890" s="4"/>
      <c r="V890" s="1"/>
      <c r="W890" s="1"/>
      <c r="X890" s="1"/>
    </row>
    <row r="891" spans="1:24">
      <c r="A891" s="1"/>
      <c r="B891" s="1"/>
      <c r="C891" s="1"/>
      <c r="D891" s="4"/>
      <c r="E891" s="4"/>
      <c r="F891" s="4"/>
      <c r="G891" s="4"/>
      <c r="H891" s="4"/>
      <c r="I891" s="4"/>
      <c r="J891" s="1"/>
      <c r="K891" s="4"/>
      <c r="L891" s="4"/>
      <c r="M891" s="4"/>
      <c r="N891" s="4"/>
      <c r="O891" s="4"/>
      <c r="P891" s="1"/>
      <c r="Q891" s="1"/>
      <c r="R891" s="1"/>
      <c r="S891" s="1"/>
      <c r="T891" s="1"/>
      <c r="U891" s="4"/>
      <c r="V891" s="1"/>
      <c r="W891" s="1"/>
      <c r="X891" s="1"/>
    </row>
    <row r="892" spans="1:24">
      <c r="A892" s="1"/>
      <c r="B892" s="1"/>
      <c r="C892" s="1"/>
      <c r="D892" s="4"/>
      <c r="E892" s="4"/>
      <c r="F892" s="4"/>
      <c r="G892" s="4"/>
      <c r="H892" s="4"/>
      <c r="I892" s="4"/>
      <c r="J892" s="1"/>
      <c r="K892" s="4"/>
      <c r="L892" s="4"/>
      <c r="M892" s="4"/>
      <c r="N892" s="4"/>
      <c r="O892" s="4"/>
      <c r="P892" s="1"/>
      <c r="Q892" s="1"/>
      <c r="R892" s="1"/>
      <c r="S892" s="1"/>
      <c r="T892" s="1"/>
      <c r="U892" s="4"/>
      <c r="V892" s="1"/>
      <c r="W892" s="1"/>
      <c r="X892" s="1"/>
    </row>
    <row r="893" spans="1:24">
      <c r="A893" s="1"/>
      <c r="B893" s="1"/>
      <c r="C893" s="1"/>
      <c r="D893" s="4"/>
      <c r="E893" s="4"/>
      <c r="F893" s="4"/>
      <c r="G893" s="4"/>
      <c r="H893" s="4"/>
      <c r="I893" s="4"/>
      <c r="J893" s="1"/>
      <c r="K893" s="4"/>
      <c r="L893" s="4"/>
      <c r="M893" s="4"/>
      <c r="N893" s="4"/>
      <c r="O893" s="4"/>
      <c r="P893" s="1"/>
      <c r="Q893" s="1"/>
      <c r="R893" s="1"/>
      <c r="S893" s="1"/>
      <c r="T893" s="1"/>
      <c r="U893" s="4"/>
      <c r="V893" s="1"/>
      <c r="W893" s="1"/>
      <c r="X893" s="1"/>
    </row>
    <row r="894" spans="1:24">
      <c r="A894" s="1"/>
      <c r="B894" s="1"/>
      <c r="C894" s="1"/>
      <c r="D894" s="4"/>
      <c r="E894" s="4"/>
      <c r="F894" s="4"/>
      <c r="G894" s="4"/>
      <c r="H894" s="4"/>
      <c r="I894" s="4"/>
      <c r="J894" s="1"/>
      <c r="K894" s="4"/>
      <c r="L894" s="4"/>
      <c r="M894" s="4"/>
      <c r="N894" s="4"/>
      <c r="O894" s="4"/>
      <c r="P894" s="1"/>
      <c r="Q894" s="1"/>
      <c r="R894" s="1"/>
      <c r="S894" s="1"/>
      <c r="T894" s="1"/>
      <c r="U894" s="4"/>
      <c r="V894" s="1"/>
      <c r="W894" s="1"/>
      <c r="X894" s="1"/>
    </row>
    <row r="895" spans="1:24">
      <c r="A895" s="1"/>
      <c r="B895" s="1"/>
      <c r="C895" s="1"/>
      <c r="D895" s="4"/>
      <c r="E895" s="4"/>
      <c r="F895" s="4"/>
      <c r="G895" s="4"/>
      <c r="H895" s="4"/>
      <c r="I895" s="4"/>
      <c r="J895" s="1"/>
      <c r="K895" s="4"/>
      <c r="L895" s="4"/>
      <c r="M895" s="4"/>
      <c r="N895" s="4"/>
      <c r="O895" s="4"/>
      <c r="P895" s="1"/>
      <c r="Q895" s="1"/>
      <c r="R895" s="1"/>
      <c r="S895" s="1"/>
      <c r="T895" s="1"/>
      <c r="U895" s="4"/>
      <c r="V895" s="1"/>
      <c r="W895" s="1"/>
      <c r="X895" s="1"/>
    </row>
    <row r="896" spans="1:24">
      <c r="A896" s="1"/>
      <c r="B896" s="1"/>
      <c r="C896" s="1"/>
      <c r="D896" s="4"/>
      <c r="E896" s="4"/>
      <c r="F896" s="4"/>
      <c r="G896" s="4"/>
      <c r="H896" s="4"/>
      <c r="I896" s="4"/>
      <c r="J896" s="1"/>
      <c r="K896" s="4"/>
      <c r="L896" s="4"/>
      <c r="M896" s="4"/>
      <c r="N896" s="4"/>
      <c r="O896" s="4"/>
      <c r="P896" s="1"/>
      <c r="Q896" s="1"/>
      <c r="R896" s="1"/>
      <c r="S896" s="1"/>
      <c r="T896" s="1"/>
      <c r="U896" s="4"/>
      <c r="V896" s="1"/>
      <c r="W896" s="1"/>
      <c r="X896" s="1"/>
    </row>
    <row r="897" spans="1:24">
      <c r="A897" s="1"/>
      <c r="B897" s="1"/>
      <c r="C897" s="1"/>
      <c r="D897" s="4"/>
      <c r="E897" s="4"/>
      <c r="F897" s="4"/>
      <c r="G897" s="4"/>
      <c r="H897" s="4"/>
      <c r="I897" s="4"/>
      <c r="J897" s="1"/>
      <c r="K897" s="4"/>
      <c r="L897" s="4"/>
      <c r="M897" s="4"/>
      <c r="N897" s="4"/>
      <c r="O897" s="4"/>
      <c r="P897" s="1"/>
      <c r="Q897" s="1"/>
      <c r="R897" s="1"/>
      <c r="S897" s="1"/>
      <c r="T897" s="1"/>
      <c r="U897" s="4"/>
      <c r="V897" s="1"/>
      <c r="W897" s="1"/>
      <c r="X897" s="1"/>
    </row>
    <row r="898" spans="1:24">
      <c r="A898" s="1"/>
      <c r="B898" s="1"/>
      <c r="C898" s="1"/>
      <c r="D898" s="4"/>
      <c r="E898" s="4"/>
      <c r="F898" s="4"/>
      <c r="G898" s="4"/>
      <c r="H898" s="4"/>
      <c r="I898" s="4"/>
      <c r="J898" s="1"/>
      <c r="K898" s="4"/>
      <c r="L898" s="4"/>
      <c r="M898" s="4"/>
      <c r="N898" s="4"/>
      <c r="O898" s="4"/>
      <c r="P898" s="1"/>
      <c r="Q898" s="1"/>
      <c r="R898" s="1"/>
      <c r="S898" s="1"/>
      <c r="T898" s="1"/>
      <c r="U898" s="4"/>
      <c r="V898" s="1"/>
      <c r="W898" s="1"/>
      <c r="X898" s="1"/>
    </row>
    <row r="899" spans="1:24">
      <c r="A899" s="1"/>
      <c r="B899" s="1"/>
      <c r="C899" s="1"/>
      <c r="D899" s="4"/>
      <c r="E899" s="4"/>
      <c r="F899" s="4"/>
      <c r="G899" s="4"/>
      <c r="H899" s="4"/>
      <c r="I899" s="4"/>
      <c r="J899" s="1"/>
      <c r="K899" s="4"/>
      <c r="L899" s="4"/>
      <c r="M899" s="4"/>
      <c r="N899" s="4"/>
      <c r="O899" s="4"/>
      <c r="P899" s="1"/>
      <c r="Q899" s="1"/>
      <c r="R899" s="1"/>
      <c r="S899" s="1"/>
      <c r="T899" s="1"/>
      <c r="U899" s="4"/>
      <c r="V899" s="1"/>
      <c r="W899" s="1"/>
      <c r="X899" s="1"/>
    </row>
    <row r="900" spans="1:24">
      <c r="A900" s="1"/>
      <c r="B900" s="1"/>
      <c r="C900" s="1"/>
      <c r="D900" s="4"/>
      <c r="E900" s="4"/>
      <c r="F900" s="4"/>
      <c r="G900" s="4"/>
      <c r="H900" s="4"/>
      <c r="I900" s="4"/>
      <c r="J900" s="1"/>
      <c r="K900" s="4"/>
      <c r="L900" s="4"/>
      <c r="M900" s="4"/>
      <c r="N900" s="4"/>
      <c r="O900" s="4"/>
      <c r="P900" s="1"/>
      <c r="Q900" s="1"/>
      <c r="R900" s="1"/>
      <c r="S900" s="1"/>
      <c r="T900" s="1"/>
      <c r="U900" s="4"/>
      <c r="V900" s="1"/>
      <c r="W900" s="1"/>
      <c r="X900" s="1"/>
    </row>
    <row r="901" spans="1:24">
      <c r="A901" s="1"/>
      <c r="B901" s="1"/>
      <c r="C901" s="1"/>
      <c r="D901" s="4"/>
      <c r="E901" s="4"/>
      <c r="F901" s="4"/>
      <c r="G901" s="4"/>
      <c r="H901" s="4"/>
      <c r="I901" s="4"/>
      <c r="J901" s="1"/>
      <c r="K901" s="4"/>
      <c r="L901" s="4"/>
      <c r="M901" s="4"/>
      <c r="N901" s="4"/>
      <c r="O901" s="4"/>
      <c r="P901" s="1"/>
      <c r="Q901" s="1"/>
      <c r="R901" s="1"/>
      <c r="S901" s="1"/>
      <c r="T901" s="1"/>
      <c r="U901" s="4"/>
      <c r="V901" s="1"/>
      <c r="W901" s="1"/>
      <c r="X901" s="1"/>
    </row>
    <row r="902" spans="1:24">
      <c r="A902" s="1"/>
      <c r="B902" s="1"/>
      <c r="C902" s="1"/>
      <c r="D902" s="4"/>
      <c r="E902" s="4"/>
      <c r="F902" s="4"/>
      <c r="G902" s="4"/>
      <c r="H902" s="4"/>
      <c r="I902" s="4"/>
      <c r="J902" s="1"/>
      <c r="K902" s="4"/>
      <c r="L902" s="4"/>
      <c r="M902" s="4"/>
      <c r="N902" s="4"/>
      <c r="O902" s="4"/>
      <c r="P902" s="1"/>
      <c r="Q902" s="1"/>
      <c r="R902" s="1"/>
      <c r="S902" s="1"/>
      <c r="T902" s="1"/>
      <c r="U902" s="4"/>
      <c r="V902" s="1"/>
      <c r="W902" s="1"/>
      <c r="X902" s="1"/>
    </row>
    <row r="903" spans="1:24">
      <c r="A903" s="1"/>
      <c r="B903" s="1"/>
      <c r="C903" s="1"/>
      <c r="D903" s="4"/>
      <c r="E903" s="4"/>
      <c r="F903" s="4"/>
      <c r="G903" s="4"/>
      <c r="H903" s="4"/>
      <c r="I903" s="4"/>
      <c r="J903" s="1"/>
      <c r="K903" s="4"/>
      <c r="L903" s="4"/>
      <c r="M903" s="4"/>
      <c r="N903" s="4"/>
      <c r="O903" s="4"/>
      <c r="P903" s="1"/>
      <c r="Q903" s="1"/>
      <c r="R903" s="1"/>
      <c r="S903" s="1"/>
      <c r="T903" s="1"/>
      <c r="U903" s="4"/>
      <c r="V903" s="1"/>
      <c r="W903" s="1"/>
      <c r="X903" s="1"/>
    </row>
    <row r="904" spans="1:24">
      <c r="A904" s="1"/>
      <c r="B904" s="1"/>
      <c r="C904" s="1"/>
      <c r="D904" s="4"/>
      <c r="E904" s="4"/>
      <c r="F904" s="4"/>
      <c r="G904" s="4"/>
      <c r="H904" s="4"/>
      <c r="I904" s="4"/>
      <c r="J904" s="1"/>
      <c r="K904" s="4"/>
      <c r="L904" s="4"/>
      <c r="M904" s="4"/>
      <c r="N904" s="4"/>
      <c r="O904" s="4"/>
      <c r="P904" s="1"/>
      <c r="Q904" s="1"/>
      <c r="R904" s="1"/>
      <c r="S904" s="1"/>
      <c r="T904" s="1"/>
      <c r="U904" s="4"/>
      <c r="V904" s="1"/>
      <c r="W904" s="1"/>
      <c r="X904" s="1"/>
    </row>
    <row r="905" spans="1:24">
      <c r="A905" s="1"/>
      <c r="B905" s="1"/>
      <c r="C905" s="1"/>
      <c r="D905" s="4"/>
      <c r="E905" s="4"/>
      <c r="F905" s="4"/>
      <c r="G905" s="4"/>
      <c r="H905" s="4"/>
      <c r="I905" s="4"/>
      <c r="J905" s="1"/>
      <c r="K905" s="4"/>
      <c r="L905" s="4"/>
      <c r="M905" s="4"/>
      <c r="N905" s="4"/>
      <c r="O905" s="4"/>
      <c r="P905" s="1"/>
      <c r="Q905" s="1"/>
      <c r="R905" s="1"/>
      <c r="S905" s="1"/>
      <c r="T905" s="1"/>
      <c r="U905" s="4"/>
      <c r="V905" s="1"/>
      <c r="W905" s="1"/>
      <c r="X905" s="1"/>
    </row>
    <row r="906" spans="1:24">
      <c r="A906" s="1"/>
      <c r="B906" s="1"/>
      <c r="C906" s="1"/>
      <c r="D906" s="4"/>
      <c r="E906" s="4"/>
      <c r="F906" s="4"/>
      <c r="G906" s="4"/>
      <c r="H906" s="4"/>
      <c r="I906" s="4"/>
      <c r="J906" s="1"/>
      <c r="K906" s="4"/>
      <c r="L906" s="4"/>
      <c r="M906" s="4"/>
      <c r="N906" s="4"/>
      <c r="O906" s="4"/>
      <c r="P906" s="1"/>
      <c r="Q906" s="1"/>
      <c r="R906" s="1"/>
      <c r="S906" s="1"/>
      <c r="T906" s="1"/>
      <c r="U906" s="4"/>
      <c r="V906" s="1"/>
      <c r="W906" s="1"/>
      <c r="X906" s="1"/>
    </row>
    <row r="907" spans="1:24">
      <c r="A907" s="1"/>
      <c r="B907" s="1"/>
      <c r="C907" s="1"/>
      <c r="D907" s="4"/>
      <c r="E907" s="4"/>
      <c r="F907" s="4"/>
      <c r="G907" s="4"/>
      <c r="H907" s="4"/>
      <c r="I907" s="4"/>
      <c r="J907" s="1"/>
      <c r="K907" s="4"/>
      <c r="L907" s="4"/>
      <c r="M907" s="4"/>
      <c r="N907" s="4"/>
      <c r="O907" s="4"/>
      <c r="P907" s="1"/>
      <c r="Q907" s="1"/>
      <c r="R907" s="1"/>
      <c r="S907" s="1"/>
      <c r="T907" s="1"/>
      <c r="U907" s="4"/>
      <c r="V907" s="1"/>
      <c r="W907" s="1"/>
      <c r="X907" s="1"/>
    </row>
    <row r="908" spans="1:24">
      <c r="A908" s="1"/>
      <c r="B908" s="1"/>
      <c r="C908" s="1"/>
      <c r="D908" s="4"/>
      <c r="E908" s="4"/>
      <c r="F908" s="4"/>
      <c r="G908" s="4"/>
      <c r="H908" s="4"/>
      <c r="I908" s="4"/>
      <c r="J908" s="1"/>
      <c r="K908" s="4"/>
      <c r="L908" s="4"/>
      <c r="M908" s="4"/>
      <c r="N908" s="4"/>
      <c r="O908" s="4"/>
      <c r="P908" s="1"/>
      <c r="Q908" s="1"/>
      <c r="R908" s="1"/>
      <c r="S908" s="1"/>
      <c r="T908" s="1"/>
      <c r="U908" s="4"/>
      <c r="V908" s="1"/>
      <c r="W908" s="1"/>
      <c r="X908" s="1"/>
    </row>
    <row r="909" spans="1:24">
      <c r="A909" s="1"/>
      <c r="B909" s="1"/>
      <c r="C909" s="1"/>
      <c r="D909" s="4"/>
      <c r="E909" s="4"/>
      <c r="F909" s="4"/>
      <c r="G909" s="4"/>
      <c r="H909" s="4"/>
      <c r="I909" s="4"/>
      <c r="J909" s="1"/>
      <c r="K909" s="4"/>
      <c r="L909" s="4"/>
      <c r="M909" s="4"/>
      <c r="N909" s="4"/>
      <c r="O909" s="4"/>
      <c r="P909" s="1"/>
      <c r="Q909" s="1"/>
      <c r="R909" s="1"/>
      <c r="S909" s="1"/>
      <c r="T909" s="1"/>
      <c r="U909" s="4"/>
      <c r="V909" s="1"/>
      <c r="W909" s="1"/>
      <c r="X909" s="1"/>
    </row>
    <row r="910" spans="1:24">
      <c r="A910" s="1"/>
      <c r="B910" s="1"/>
      <c r="C910" s="1"/>
      <c r="D910" s="4"/>
      <c r="E910" s="4"/>
      <c r="F910" s="4"/>
      <c r="G910" s="4"/>
      <c r="H910" s="4"/>
      <c r="I910" s="4"/>
      <c r="J910" s="1"/>
      <c r="K910" s="4"/>
      <c r="L910" s="4"/>
      <c r="M910" s="4"/>
      <c r="N910" s="4"/>
      <c r="O910" s="4"/>
      <c r="P910" s="1"/>
      <c r="Q910" s="1"/>
      <c r="R910" s="1"/>
      <c r="S910" s="1"/>
      <c r="T910" s="1"/>
      <c r="U910" s="4"/>
      <c r="V910" s="1"/>
      <c r="W910" s="1"/>
      <c r="X910" s="1"/>
    </row>
    <row r="911" spans="1:24">
      <c r="A911" s="1"/>
      <c r="B911" s="1"/>
      <c r="C911" s="1"/>
      <c r="D911" s="4"/>
      <c r="E911" s="4"/>
      <c r="F911" s="4"/>
      <c r="G911" s="4"/>
      <c r="H911" s="4"/>
      <c r="I911" s="4"/>
      <c r="J911" s="1"/>
      <c r="K911" s="4"/>
      <c r="L911" s="4"/>
      <c r="M911" s="4"/>
      <c r="N911" s="4"/>
      <c r="O911" s="4"/>
      <c r="P911" s="1"/>
      <c r="Q911" s="1"/>
      <c r="R911" s="1"/>
      <c r="S911" s="1"/>
      <c r="T911" s="1"/>
      <c r="U911" s="4"/>
      <c r="V911" s="1"/>
      <c r="W911" s="1"/>
      <c r="X911" s="1"/>
    </row>
    <row r="912" spans="1:24">
      <c r="A912" s="1"/>
      <c r="B912" s="1"/>
      <c r="C912" s="1"/>
      <c r="D912" s="4"/>
      <c r="E912" s="4"/>
      <c r="F912" s="4"/>
      <c r="G912" s="4"/>
      <c r="H912" s="4"/>
      <c r="I912" s="4"/>
      <c r="J912" s="1"/>
      <c r="K912" s="4"/>
      <c r="L912" s="4"/>
      <c r="M912" s="4"/>
      <c r="N912" s="4"/>
      <c r="O912" s="4"/>
      <c r="P912" s="1"/>
      <c r="Q912" s="1"/>
      <c r="R912" s="1"/>
      <c r="S912" s="1"/>
      <c r="T912" s="1"/>
      <c r="U912" s="4"/>
      <c r="V912" s="1"/>
      <c r="W912" s="1"/>
      <c r="X912" s="1"/>
    </row>
    <row r="913" spans="1:24">
      <c r="A913" s="1"/>
      <c r="B913" s="1"/>
      <c r="C913" s="1"/>
      <c r="D913" s="4"/>
      <c r="E913" s="4"/>
      <c r="F913" s="4"/>
      <c r="G913" s="4"/>
      <c r="H913" s="4"/>
      <c r="I913" s="4"/>
      <c r="J913" s="1"/>
      <c r="K913" s="4"/>
      <c r="L913" s="4"/>
      <c r="M913" s="4"/>
      <c r="N913" s="4"/>
      <c r="O913" s="4"/>
      <c r="P913" s="1"/>
      <c r="Q913" s="1"/>
      <c r="R913" s="1"/>
      <c r="S913" s="1"/>
      <c r="T913" s="1"/>
      <c r="U913" s="4"/>
      <c r="V913" s="1"/>
      <c r="W913" s="1"/>
      <c r="X913" s="1"/>
    </row>
    <row r="914" spans="1:24">
      <c r="A914" s="1"/>
      <c r="B914" s="1"/>
      <c r="C914" s="1"/>
      <c r="D914" s="4"/>
      <c r="E914" s="4"/>
      <c r="F914" s="4"/>
      <c r="G914" s="4"/>
      <c r="H914" s="4"/>
      <c r="I914" s="4"/>
      <c r="J914" s="1"/>
      <c r="K914" s="4"/>
      <c r="L914" s="4"/>
      <c r="M914" s="4"/>
      <c r="N914" s="4"/>
      <c r="O914" s="4"/>
      <c r="P914" s="1"/>
      <c r="Q914" s="1"/>
      <c r="R914" s="1"/>
      <c r="S914" s="1"/>
      <c r="T914" s="1"/>
      <c r="U914" s="4"/>
      <c r="V914" s="1"/>
      <c r="W914" s="1"/>
      <c r="X914" s="1"/>
    </row>
    <row r="915" spans="1:24">
      <c r="A915" s="1"/>
      <c r="B915" s="1"/>
      <c r="C915" s="1"/>
      <c r="D915" s="4"/>
      <c r="E915" s="4"/>
      <c r="F915" s="4"/>
      <c r="G915" s="4"/>
      <c r="H915" s="4"/>
      <c r="I915" s="4"/>
      <c r="J915" s="1"/>
      <c r="K915" s="4"/>
      <c r="L915" s="4"/>
      <c r="M915" s="4"/>
      <c r="N915" s="4"/>
      <c r="O915" s="4"/>
      <c r="P915" s="1"/>
      <c r="Q915" s="1"/>
      <c r="R915" s="1"/>
      <c r="S915" s="1"/>
      <c r="T915" s="1"/>
      <c r="U915" s="4"/>
      <c r="V915" s="1"/>
      <c r="W915" s="1"/>
      <c r="X915" s="1"/>
    </row>
    <row r="916" spans="1:24">
      <c r="A916" s="1"/>
      <c r="B916" s="1"/>
      <c r="C916" s="1"/>
      <c r="D916" s="4"/>
      <c r="E916" s="4"/>
      <c r="F916" s="4"/>
      <c r="G916" s="4"/>
      <c r="H916" s="4"/>
      <c r="I916" s="4"/>
      <c r="J916" s="1"/>
      <c r="K916" s="4"/>
      <c r="L916" s="4"/>
      <c r="M916" s="4"/>
      <c r="N916" s="4"/>
      <c r="O916" s="4"/>
      <c r="P916" s="1"/>
      <c r="Q916" s="1"/>
      <c r="R916" s="1"/>
      <c r="S916" s="1"/>
      <c r="T916" s="1"/>
      <c r="U916" s="4"/>
      <c r="V916" s="1"/>
      <c r="W916" s="1"/>
      <c r="X916" s="1"/>
    </row>
    <row r="917" spans="1:24">
      <c r="A917" s="1"/>
      <c r="B917" s="1"/>
      <c r="C917" s="1"/>
      <c r="D917" s="4"/>
      <c r="E917" s="4"/>
      <c r="F917" s="4"/>
      <c r="G917" s="4"/>
      <c r="H917" s="4"/>
      <c r="I917" s="4"/>
      <c r="J917" s="1"/>
      <c r="K917" s="4"/>
      <c r="L917" s="4"/>
      <c r="M917" s="4"/>
      <c r="N917" s="4"/>
      <c r="O917" s="4"/>
      <c r="P917" s="1"/>
      <c r="Q917" s="1"/>
      <c r="R917" s="1"/>
      <c r="S917" s="1"/>
      <c r="T917" s="1"/>
      <c r="U917" s="4"/>
      <c r="V917" s="1"/>
      <c r="W917" s="1"/>
      <c r="X917" s="1"/>
    </row>
  </sheetData>
  <autoFilter ref="A1:X363" xr:uid="{DB3F3D9E-CAFE-5741-86DA-3F09B5818DB2}"/>
  <sortState xmlns:xlrd2="http://schemas.microsoft.com/office/spreadsheetml/2017/richdata2" ref="A69:X363">
    <sortCondition ref="A69:A363"/>
  </sortState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41FC9-15B2-4C13-A7D9-0A3AB32FE3EA}">
  <sheetPr>
    <tabColor theme="4"/>
    <pageSetUpPr autoPageBreaks="0" fitToPage="1"/>
  </sheetPr>
  <dimension ref="A1:R976"/>
  <sheetViews>
    <sheetView workbookViewId="0">
      <selection activeCell="D32" sqref="D32"/>
    </sheetView>
  </sheetViews>
  <sheetFormatPr defaultColWidth="9" defaultRowHeight="15" customHeight="1"/>
  <cols>
    <col min="1" max="1" width="31.42578125" bestFit="1" customWidth="1"/>
    <col min="2" max="2" width="29.42578125" bestFit="1" customWidth="1"/>
    <col min="3" max="3" width="22.28515625" style="14" bestFit="1" customWidth="1"/>
    <col min="4" max="14" width="13.42578125" customWidth="1"/>
    <col min="15" max="244" width="14.7109375" customWidth="1"/>
  </cols>
  <sheetData>
    <row r="1" spans="1:18">
      <c r="A1" s="61" t="s">
        <v>58</v>
      </c>
      <c r="B1" s="61" t="s">
        <v>45</v>
      </c>
      <c r="C1" s="61" t="s">
        <v>46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26"/>
    </row>
    <row r="2" spans="1:18">
      <c r="A2" s="1" t="str" cm="1">
        <f t="array" aca="1" ref="A2" ca="1">IFERROR(INDEX(projects_designs,SMALL(IF(projects_have_chart&lt;&gt;checked_key,ROW(projects_designs)),ROW(1:1))-1,1),"")</f>
        <v/>
      </c>
      <c r="B2" s="10" t="e" cm="1">
        <f t="array" aca="1" ref="B2" ca="1">INDEX(projects_designer,MATCH($A2,projects_designs,0))</f>
        <v>#REF!</v>
      </c>
      <c r="C2" s="64" t="e" cm="1">
        <f t="array" aca="1" ref="C2" ca="1">INDEX(projects_source,MATCH($A2,projects_designs,0))</f>
        <v>#REF!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1" t="str" cm="1">
        <f t="array" aca="1" ref="A3" ca="1">IFERROR(INDEX(projects_designs,SMALL(IF(projects_have_chart&lt;&gt;checked_key,ROW(projects_designs)),ROW(2:2))-1,1),"")</f>
        <v/>
      </c>
      <c r="B3" s="10" t="e" cm="1">
        <f t="array" aca="1" ref="B3" ca="1">INDEX(projects_designer,MATCH($A3,projects_designs,0))</f>
        <v>#REF!</v>
      </c>
      <c r="C3" s="64" t="e" cm="1">
        <f t="array" aca="1" ref="C3" ca="1">INDEX(projects_source,MATCH($A3,projects_designs,0))</f>
        <v>#REF!</v>
      </c>
      <c r="H3" s="1"/>
      <c r="I3" s="1"/>
      <c r="J3" s="1"/>
      <c r="K3" s="1"/>
      <c r="L3" s="1"/>
      <c r="M3" s="1"/>
      <c r="N3" s="1"/>
      <c r="O3" s="1"/>
      <c r="P3" s="1"/>
    </row>
    <row r="4" spans="1:18">
      <c r="A4" s="1" t="str" cm="1">
        <f t="array" aca="1" ref="A4" ca="1">IFERROR(INDEX(projects_designs,SMALL(IF(projects_have_chart&lt;&gt;checked_key,ROW(projects_designs)),ROW(3:3))-1,1),"")</f>
        <v/>
      </c>
      <c r="B4" s="10" t="e" cm="1">
        <f t="array" aca="1" ref="B4" ca="1">INDEX(projects_designer,MATCH($A4,projects_designs,0))</f>
        <v>#REF!</v>
      </c>
      <c r="C4" s="64" t="e" cm="1">
        <f t="array" aca="1" ref="C4" ca="1">INDEX(projects_source,MATCH($A4,projects_designs,0))</f>
        <v>#REF!</v>
      </c>
      <c r="H4" s="1"/>
      <c r="I4" s="1"/>
      <c r="J4" s="1"/>
      <c r="K4" s="1"/>
      <c r="L4" s="1"/>
      <c r="M4" s="1"/>
      <c r="N4" s="1"/>
      <c r="O4" s="1"/>
      <c r="P4" s="1"/>
    </row>
    <row r="5" spans="1:18">
      <c r="A5" s="1" t="str" cm="1">
        <f t="array" aca="1" ref="A5" ca="1">IFERROR(INDEX(projects_designs,SMALL(IF(projects_have_chart&lt;&gt;checked_key,ROW(projects_designs)),ROW(4:4))-1,1),"")</f>
        <v/>
      </c>
      <c r="B5" s="10" t="e" cm="1">
        <f t="array" aca="1" ref="B5" ca="1">INDEX(projects_designer,MATCH($A5,projects_designs,0))</f>
        <v>#REF!</v>
      </c>
      <c r="C5" s="64" t="e" cm="1">
        <f t="array" aca="1" ref="C5" ca="1">INDEX(projects_source,MATCH($A5,projects_designs,0))</f>
        <v>#REF!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8">
      <c r="A6" s="1" t="str" cm="1">
        <f t="array" aca="1" ref="A6" ca="1">IFERROR(INDEX(projects_designs,SMALL(IF(projects_have_chart&lt;&gt;checked_key,ROW(projects_designs)),ROW(5:5))-1,1),"")</f>
        <v/>
      </c>
      <c r="B6" s="10" t="e" cm="1">
        <f t="array" aca="1" ref="B6" ca="1">INDEX(projects_designer,MATCH($A6,projects_designs,0))</f>
        <v>#REF!</v>
      </c>
      <c r="C6" s="64" t="e" cm="1">
        <f t="array" aca="1" ref="C6" ca="1">INDEX(projects_source,MATCH($A6,projects_designs,0))</f>
        <v>#REF!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8">
      <c r="A7" s="1" t="str" cm="1">
        <f t="array" aca="1" ref="A7" ca="1">IFERROR(INDEX(projects_designs,SMALL(IF(projects_have_chart&lt;&gt;checked_key,ROW(projects_designs)),ROW(6:6))-1,1),"")</f>
        <v/>
      </c>
      <c r="B7" s="10" t="e" cm="1">
        <f t="array" aca="1" ref="B7" ca="1">INDEX(projects_designer,MATCH($A7,projects_designs,0))</f>
        <v>#REF!</v>
      </c>
      <c r="C7" s="64" t="e" cm="1">
        <f t="array" aca="1" ref="C7" ca="1">INDEX(projects_source,MATCH($A7,projects_designs,0))</f>
        <v>#REF!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8">
      <c r="A8" s="1" t="str" cm="1">
        <f t="array" aca="1" ref="A8" ca="1">IFERROR(INDEX(projects_designs,SMALL(IF(projects_have_chart&lt;&gt;checked_key,ROW(projects_designs)),ROW(7:7))-1,1),"")</f>
        <v/>
      </c>
      <c r="B8" s="10" t="e" cm="1">
        <f t="array" aca="1" ref="B8" ca="1">INDEX(projects_designer,MATCH($A8,projects_designs,0))</f>
        <v>#REF!</v>
      </c>
      <c r="C8" s="64" t="e" cm="1">
        <f t="array" aca="1" ref="C8" ca="1">INDEX(projects_source,MATCH($A8,projects_designs,0))</f>
        <v>#REF!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8">
      <c r="A9" s="1" t="str" cm="1">
        <f t="array" aca="1" ref="A9" ca="1">IFERROR(INDEX(projects_designs,SMALL(IF(projects_have_chart&lt;&gt;checked_key,ROW(projects_designs)),ROW(8:8))-1,1),"")</f>
        <v/>
      </c>
      <c r="B9" s="10" t="e" cm="1">
        <f t="array" aca="1" ref="B9" ca="1">INDEX(projects_designer,MATCH($A9,projects_designs,0))</f>
        <v>#REF!</v>
      </c>
      <c r="C9" s="64" t="e" cm="1">
        <f t="array" aca="1" ref="C9" ca="1">INDEX(projects_source,MATCH($A9,projects_designs,0))</f>
        <v>#REF!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8">
      <c r="A10" s="1" t="str" cm="1">
        <f t="array" aca="1" ref="A10" ca="1">IFERROR(INDEX(projects_designs,SMALL(IF(projects_have_chart&lt;&gt;checked_key,ROW(projects_designs)),ROW(9:9))-1,1),"")</f>
        <v/>
      </c>
      <c r="B10" s="10" t="e" cm="1">
        <f t="array" aca="1" ref="B10" ca="1">INDEX(projects_designer,MATCH($A10,projects_designs,0))</f>
        <v>#REF!</v>
      </c>
      <c r="C10" s="64" t="e" cm="1">
        <f t="array" aca="1" ref="C10" ca="1">INDEX(projects_source,MATCH($A10,projects_designs,0))</f>
        <v>#REF!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8">
      <c r="A11" s="1" t="str" cm="1">
        <f t="array" aca="1" ref="A11" ca="1">IFERROR(INDEX(projects_designs,SMALL(IF(projects_have_chart&lt;&gt;checked_key,ROW(projects_designs)),ROW(10:10))-1,1),"")</f>
        <v/>
      </c>
      <c r="B11" s="10" t="e" cm="1">
        <f t="array" aca="1" ref="B11" ca="1">INDEX(projects_designer,MATCH($A11,projects_designs,0))</f>
        <v>#REF!</v>
      </c>
      <c r="C11" s="64" t="e" cm="1">
        <f t="array" aca="1" ref="C11" ca="1">INDEX(projects_source,MATCH($A11,projects_designs,0))</f>
        <v>#REF!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8">
      <c r="A12" s="1" t="str" cm="1">
        <f t="array" aca="1" ref="A12" ca="1">IFERROR(INDEX(projects_designs,SMALL(IF(projects_have_chart&lt;&gt;checked_key,ROW(projects_designs)),ROW(11:11))-1,1),"")</f>
        <v/>
      </c>
      <c r="B12" s="10" t="e" cm="1">
        <f t="array" aca="1" ref="B12" ca="1">INDEX(projects_designer,MATCH($A12,projects_designs,0))</f>
        <v>#REF!</v>
      </c>
      <c r="C12" s="64" t="e" cm="1">
        <f t="array" aca="1" ref="C12" ca="1">INDEX(projects_source,MATCH($A12,projects_designs,0))</f>
        <v>#REF!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8">
      <c r="A13" s="1" t="str" cm="1">
        <f t="array" aca="1" ref="A13" ca="1">IFERROR(INDEX(projects_designs,SMALL(IF(projects_have_chart&lt;&gt;checked_key,ROW(projects_designs)),ROW(12:12))-1,1),"")</f>
        <v/>
      </c>
      <c r="B13" s="10" t="e" cm="1">
        <f t="array" aca="1" ref="B13" ca="1">INDEX(projects_designer,MATCH($A13,projects_designs,0))</f>
        <v>#REF!</v>
      </c>
      <c r="C13" s="64" t="e" cm="1">
        <f t="array" aca="1" ref="C13" ca="1">INDEX(projects_source,MATCH($A13,projects_designs,0))</f>
        <v>#REF!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8">
      <c r="A14" s="1" t="str" cm="1">
        <f t="array" aca="1" ref="A14" ca="1">IFERROR(INDEX(projects_designs,SMALL(IF(projects_have_chart&lt;&gt;checked_key,ROW(projects_designs)),ROW(13:13))-1,1),"")</f>
        <v/>
      </c>
      <c r="B14" s="10" t="e" cm="1">
        <f t="array" aca="1" ref="B14" ca="1">INDEX(projects_designer,MATCH($A14,projects_designs,0))</f>
        <v>#REF!</v>
      </c>
      <c r="C14" s="64" t="e" cm="1">
        <f t="array" aca="1" ref="C14" ca="1">INDEX(projects_source,MATCH($A14,projects_designs,0))</f>
        <v>#REF!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8" s="11" customFormat="1">
      <c r="A15" s="1" t="str" cm="1">
        <f t="array" aca="1" ref="A15" ca="1">IFERROR(INDEX(projects_designs,SMALL(IF(projects_have_chart&lt;&gt;checked_key,ROW(projects_designs)),ROW(14:14))-1,1),"")</f>
        <v/>
      </c>
      <c r="B15" s="10" t="e" cm="1">
        <f t="array" aca="1" ref="B15" ca="1">INDEX(projects_designer,MATCH($A15,projects_designs,0))</f>
        <v>#REF!</v>
      </c>
      <c r="C15" s="64" t="e" cm="1">
        <f t="array" aca="1" ref="C15" ca="1">INDEX(projects_source,MATCH($A15,projects_designs,0))</f>
        <v>#REF!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8">
      <c r="A16" s="1" t="str" cm="1">
        <f t="array" aca="1" ref="A16" ca="1">IFERROR(INDEX(projects_designs,SMALL(IF(projects_have_chart&lt;&gt;checked_key,ROW(projects_designs)),ROW(15:15))-1,1),"")</f>
        <v/>
      </c>
      <c r="B16" s="10" t="e" cm="1">
        <f t="array" aca="1" ref="B16" ca="1">INDEX(projects_designer,MATCH($A16,projects_designs,0))</f>
        <v>#REF!</v>
      </c>
      <c r="C16" s="64" t="e" cm="1">
        <f t="array" aca="1" ref="C16" ca="1">INDEX(projects_source,MATCH($A16,projects_designs,0))</f>
        <v>#REF!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>
      <c r="A17" s="1" t="str" cm="1">
        <f t="array" aca="1" ref="A17" ca="1">IFERROR(INDEX(projects_designs,SMALL(IF(projects_have_chart&lt;&gt;checked_key,ROW(projects_designs)),ROW(16:16))-1,1),"")</f>
        <v/>
      </c>
      <c r="B17" s="10" t="e" cm="1">
        <f t="array" aca="1" ref="B17" ca="1">INDEX(projects_designer,MATCH($A17,projects_designs,0))</f>
        <v>#REF!</v>
      </c>
      <c r="C17" s="64" t="e" cm="1">
        <f t="array" aca="1" ref="C17" ca="1">INDEX(projects_source,MATCH($A17,projects_designs,0))</f>
        <v>#REF!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>
      <c r="A18" s="1" t="str" cm="1">
        <f t="array" aca="1" ref="A18" ca="1">IFERROR(INDEX(projects_designs,SMALL(IF(projects_have_chart&lt;&gt;checked_key,ROW(projects_designs)),ROW(17:17))-1,1),"")</f>
        <v/>
      </c>
      <c r="B18" s="10" t="e" cm="1">
        <f t="array" aca="1" ref="B18" ca="1">INDEX(projects_designer,MATCH($A18,projects_designs,0))</f>
        <v>#REF!</v>
      </c>
      <c r="C18" s="64" t="e" cm="1">
        <f t="array" aca="1" ref="C18" ca="1">INDEX(projects_source,MATCH($A18,projects_designs,0))</f>
        <v>#REF!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>
      <c r="A19" s="1" t="str" cm="1">
        <f t="array" aca="1" ref="A19" ca="1">IFERROR(INDEX(projects_designs,SMALL(IF(projects_have_chart&lt;&gt;checked_key,ROW(projects_designs)),ROW(18:18))-1,1),"")</f>
        <v/>
      </c>
      <c r="B19" s="10" t="e" cm="1">
        <f t="array" aca="1" ref="B19" ca="1">INDEX(projects_designer,MATCH($A19,projects_designs,0))</f>
        <v>#REF!</v>
      </c>
      <c r="C19" s="64" t="e" cm="1">
        <f t="array" aca="1" ref="C19" ca="1">INDEX(projects_source,MATCH($A19,projects_designs,0))</f>
        <v>#REF!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>
      <c r="A20" s="1" t="str" cm="1">
        <f t="array" aca="1" ref="A20" ca="1">IFERROR(INDEX(projects_designs,SMALL(IF(projects_have_chart&lt;&gt;checked_key,ROW(projects_designs)),ROW(19:19))-1,1),"")</f>
        <v/>
      </c>
      <c r="B20" s="10" t="e" cm="1">
        <f t="array" aca="1" ref="B20" ca="1">INDEX(projects_designer,MATCH($A20,projects_designs,0))</f>
        <v>#REF!</v>
      </c>
      <c r="C20" s="64" t="e" cm="1">
        <f t="array" aca="1" ref="C20" ca="1">INDEX(projects_source,MATCH($A20,projects_designs,0))</f>
        <v>#REF!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>
      <c r="A21" s="1" t="str" cm="1">
        <f t="array" aca="1" ref="A21" ca="1">IFERROR(INDEX(projects_designs,SMALL(IF(projects_have_chart&lt;&gt;checked_key,ROW(projects_designs)),ROW(20:20))-1,1),"")</f>
        <v/>
      </c>
      <c r="B21" s="10" t="e" cm="1">
        <f t="array" aca="1" ref="B21" ca="1">INDEX(projects_designer,MATCH($A21,projects_designs,0))</f>
        <v>#REF!</v>
      </c>
      <c r="C21" s="64" t="e" cm="1">
        <f t="array" aca="1" ref="C21" ca="1">INDEX(projects_source,MATCH($A21,projects_designs,0))</f>
        <v>#REF!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>
      <c r="A22" s="1" t="str" cm="1">
        <f t="array" aca="1" ref="A22" ca="1">IFERROR(INDEX(projects_designs,SMALL(IF(projects_have_chart&lt;&gt;checked_key,ROW(projects_designs)),ROW(21:21))-1,1),"")</f>
        <v/>
      </c>
      <c r="B22" s="10" t="e" cm="1">
        <f t="array" aca="1" ref="B22" ca="1">INDEX(projects_designer,MATCH($A22,projects_designs,0))</f>
        <v>#REF!</v>
      </c>
      <c r="C22" s="64" t="e" cm="1">
        <f t="array" aca="1" ref="C22" ca="1">INDEX(projects_source,MATCH($A22,projects_designs,0))</f>
        <v>#REF!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>
      <c r="A23" s="1" t="str" cm="1">
        <f t="array" aca="1" ref="A23" ca="1">IFERROR(INDEX(projects_designs,SMALL(IF(projects_have_chart&lt;&gt;checked_key,ROW(projects_designs)),ROW(22:22))-1,1),"")</f>
        <v/>
      </c>
      <c r="B23" s="10" t="e" cm="1">
        <f t="array" aca="1" ref="B23" ca="1">INDEX(projects_designer,MATCH($A23,projects_designs,0))</f>
        <v>#REF!</v>
      </c>
      <c r="C23" s="64" t="e" cm="1">
        <f t="array" aca="1" ref="C23" ca="1">INDEX(projects_source,MATCH($A23,projects_designs,0))</f>
        <v>#REF!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>
      <c r="A24" s="1" t="str" cm="1">
        <f t="array" aca="1" ref="A24" ca="1">IFERROR(INDEX(projects_designs,SMALL(IF(projects_have_chart&lt;&gt;checked_key,ROW(projects_designs)),ROW(23:23))-1,1),"")</f>
        <v/>
      </c>
      <c r="B24" s="10" t="e" cm="1">
        <f t="array" aca="1" ref="B24" ca="1">INDEX(projects_designer,MATCH($A24,projects_designs,0))</f>
        <v>#REF!</v>
      </c>
      <c r="C24" s="64" t="e" cm="1">
        <f t="array" aca="1" ref="C24" ca="1">INDEX(projects_source,MATCH($A24,projects_designs,0))</f>
        <v>#REF!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>
      <c r="A25" s="1" t="str" cm="1">
        <f t="array" aca="1" ref="A25" ca="1">IFERROR(INDEX(projects_designs,SMALL(IF(projects_have_chart&lt;&gt;checked_key,ROW(projects_designs)),ROW(24:24))-1,1),"")</f>
        <v/>
      </c>
      <c r="B25" s="10" t="e" cm="1">
        <f t="array" aca="1" ref="B25" ca="1">INDEX(projects_designer,MATCH($A25,projects_designs,0))</f>
        <v>#REF!</v>
      </c>
      <c r="C25" s="64" t="e" cm="1">
        <f t="array" aca="1" ref="C25" ca="1">INDEX(projects_source,MATCH($A25,projects_designs,0))</f>
        <v>#REF!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>
      <c r="A26" s="1" t="str" cm="1">
        <f t="array" aca="1" ref="A26" ca="1">IFERROR(INDEX(projects_designs,SMALL(IF(projects_have_chart&lt;&gt;checked_key,ROW(projects_designs)),ROW(25:25))-1,1),"")</f>
        <v/>
      </c>
      <c r="B26" s="10" t="e" cm="1">
        <f t="array" aca="1" ref="B26" ca="1">INDEX(projects_designer,MATCH($A26,projects_designs,0))</f>
        <v>#REF!</v>
      </c>
      <c r="C26" s="64" t="e" cm="1">
        <f t="array" aca="1" ref="C26" ca="1">INDEX(projects_source,MATCH($A26,projects_designs,0))</f>
        <v>#REF!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>
      <c r="A27" s="1" t="str" cm="1">
        <f t="array" aca="1" ref="A27" ca="1">IFERROR(INDEX(projects_designs,SMALL(IF(projects_have_chart&lt;&gt;checked_key,ROW(projects_designs)),ROW(26:26))-1,1),"")</f>
        <v/>
      </c>
      <c r="B27" s="10" t="e" cm="1">
        <f t="array" aca="1" ref="B27" ca="1">INDEX(projects_designer,MATCH($A27,projects_designs,0))</f>
        <v>#REF!</v>
      </c>
      <c r="C27" s="64" t="e" cm="1">
        <f t="array" aca="1" ref="C27" ca="1">INDEX(projects_source,MATCH($A27,projects_designs,0))</f>
        <v>#REF!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>
      <c r="A28" s="1" t="str" cm="1">
        <f t="array" aca="1" ref="A28" ca="1">IFERROR(INDEX(projects_designs,SMALL(IF(projects_have_chart&lt;&gt;checked_key,ROW(projects_designs)),ROW(27:27))-1,1),"")</f>
        <v/>
      </c>
      <c r="B28" s="10" t="e" cm="1">
        <f t="array" aca="1" ref="B28" ca="1">INDEX(projects_designer,MATCH($A28,projects_designs,0))</f>
        <v>#REF!</v>
      </c>
      <c r="C28" s="64" t="e" cm="1">
        <f t="array" aca="1" ref="C28" ca="1">INDEX(projects_source,MATCH($A28,projects_designs,0))</f>
        <v>#REF!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>
      <c r="A29" s="1" t="str" cm="1">
        <f t="array" aca="1" ref="A29" ca="1">IFERROR(INDEX(projects_designs,SMALL(IF(projects_have_chart&lt;&gt;checked_key,ROW(projects_designs)),ROW(28:28))-1,1),"")</f>
        <v/>
      </c>
      <c r="B29" s="10" t="e" cm="1">
        <f t="array" aca="1" ref="B29" ca="1">INDEX(projects_designer,MATCH($A29,projects_designs,0))</f>
        <v>#REF!</v>
      </c>
      <c r="C29" s="64" t="e" cm="1">
        <f t="array" aca="1" ref="C29" ca="1">INDEX(projects_source,MATCH($A29,projects_designs,0))</f>
        <v>#REF!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>
      <c r="A30" s="1" t="str" cm="1">
        <f t="array" aca="1" ref="A30" ca="1">IFERROR(INDEX(projects_designs,SMALL(IF(projects_have_chart&lt;&gt;checked_key,ROW(projects_designs)),ROW(29:29))-1,1),"")</f>
        <v/>
      </c>
      <c r="B30" s="10" t="e" cm="1">
        <f t="array" aca="1" ref="B30" ca="1">INDEX(projects_designer,MATCH($A30,projects_designs,0))</f>
        <v>#REF!</v>
      </c>
      <c r="C30" s="64" t="e" cm="1">
        <f t="array" aca="1" ref="C30" ca="1">INDEX(projects_source,MATCH($A30,projects_designs,0))</f>
        <v>#REF!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>
      <c r="A31" s="1" t="str" cm="1">
        <f t="array" aca="1" ref="A31" ca="1">IFERROR(INDEX(projects_designs,SMALL(IF(projects_have_chart&lt;&gt;checked_key,ROW(projects_designs)),ROW(30:30))-1,1),"")</f>
        <v/>
      </c>
      <c r="B31" s="10" t="e" cm="1">
        <f t="array" aca="1" ref="B31" ca="1">INDEX(projects_designer,MATCH($A31,projects_designs,0))</f>
        <v>#REF!</v>
      </c>
      <c r="C31" s="64" t="e" cm="1">
        <f t="array" aca="1" ref="C31" ca="1">INDEX(projects_source,MATCH($A31,projects_designs,0))</f>
        <v>#REF!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>
      <c r="A32" s="1" t="str" cm="1">
        <f t="array" aca="1" ref="A32" ca="1">IFERROR(INDEX(projects_designs,SMALL(IF(projects_have_chart&lt;&gt;checked_key,ROW(projects_designs)),ROW(31:31))-1,1),"")</f>
        <v/>
      </c>
      <c r="B32" s="10" t="e" cm="1">
        <f t="array" aca="1" ref="B32" ca="1">INDEX(projects_designer,MATCH($A32,projects_designs,0))</f>
        <v>#REF!</v>
      </c>
      <c r="C32" s="64" t="e" cm="1">
        <f t="array" aca="1" ref="C32" ca="1">INDEX(projects_source,MATCH($A32,projects_designs,0))</f>
        <v>#REF!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1" t="str" cm="1">
        <f t="array" aca="1" ref="A33" ca="1">IFERROR(INDEX(projects_designs,SMALL(IF(projects_have_chart&lt;&gt;checked_key,ROW(projects_designs)),ROW(32:32))-1,1),"")</f>
        <v/>
      </c>
      <c r="B33" s="10" t="e" cm="1">
        <f t="array" aca="1" ref="B33" ca="1">INDEX(projects_designer,MATCH($A33,projects_designs,0))</f>
        <v>#REF!</v>
      </c>
      <c r="C33" s="64" t="e" cm="1">
        <f t="array" aca="1" ref="C33" ca="1">INDEX(projects_source,MATCH($A33,projects_designs,0))</f>
        <v>#REF!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 t="str" cm="1">
        <f t="array" aca="1" ref="A34" ca="1">IFERROR(INDEX(projects_designs,SMALL(IF(projects_have_chart&lt;&gt;checked_key,ROW(projects_designs)),ROW(33:33))-1,1),"")</f>
        <v/>
      </c>
      <c r="B34" s="10" t="e" cm="1">
        <f t="array" aca="1" ref="B34" ca="1">INDEX(projects_designer,MATCH($A34,projects_designs,0))</f>
        <v>#REF!</v>
      </c>
      <c r="C34" s="64" t="e" cm="1">
        <f t="array" aca="1" ref="C34" ca="1">INDEX(projects_source,MATCH($A34,projects_designs,0))</f>
        <v>#REF!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 t="str" cm="1">
        <f t="array" aca="1" ref="A35" ca="1">IFERROR(INDEX(projects_designs,SMALL(IF(projects_have_chart&lt;&gt;checked_key,ROW(projects_designs)),ROW(34:34))-1,1),"")</f>
        <v/>
      </c>
      <c r="B35" s="10" t="e" cm="1">
        <f t="array" aca="1" ref="B35" ca="1">INDEX(projects_designer,MATCH($A35,projects_designs,0))</f>
        <v>#REF!</v>
      </c>
      <c r="C35" s="64" t="e" cm="1">
        <f t="array" aca="1" ref="C35" ca="1">INDEX(projects_source,MATCH($A35,projects_designs,0))</f>
        <v>#REF!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 t="str" cm="1">
        <f t="array" aca="1" ref="A36" ca="1">IFERROR(INDEX(projects_designs,SMALL(IF(projects_have_chart&lt;&gt;checked_key,ROW(projects_designs)),ROW(35:35))-1,1),"")</f>
        <v/>
      </c>
      <c r="B36" s="10" t="e" cm="1">
        <f t="array" aca="1" ref="B36" ca="1">INDEX(projects_designer,MATCH($A36,projects_designs,0))</f>
        <v>#REF!</v>
      </c>
      <c r="C36" s="64" t="e" cm="1">
        <f t="array" aca="1" ref="C36" ca="1">INDEX(projects_source,MATCH($A36,projects_designs,0))</f>
        <v>#REF!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 t="str" cm="1">
        <f t="array" aca="1" ref="A37" ca="1">IFERROR(INDEX(projects_designs,SMALL(IF(projects_have_chart&lt;&gt;checked_key,ROW(projects_designs)),ROW(36:36))-1,1),"")</f>
        <v/>
      </c>
      <c r="B37" s="10" t="e" cm="1">
        <f t="array" aca="1" ref="B37" ca="1">INDEX(projects_designer,MATCH($A37,projects_designs,0))</f>
        <v>#REF!</v>
      </c>
      <c r="C37" s="64" t="e" cm="1">
        <f t="array" aca="1" ref="C37" ca="1">INDEX(projects_source,MATCH($A37,projects_designs,0))</f>
        <v>#REF!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 t="str" cm="1">
        <f t="array" aca="1" ref="A38" ca="1">IFERROR(INDEX(projects_designs,SMALL(IF(projects_have_chart&lt;&gt;checked_key,ROW(projects_designs)),ROW(37:37))-1,1),"")</f>
        <v/>
      </c>
      <c r="B38" s="10" t="e" cm="1">
        <f t="array" aca="1" ref="B38" ca="1">INDEX(projects_designer,MATCH($A38,projects_designs,0))</f>
        <v>#REF!</v>
      </c>
      <c r="C38" s="64" t="e" cm="1">
        <f t="array" aca="1" ref="C38" ca="1">INDEX(projects_source,MATCH($A38,projects_designs,0))</f>
        <v>#REF!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 t="str" cm="1">
        <f t="array" aca="1" ref="A39" ca="1">IFERROR(INDEX(projects_designs,SMALL(IF(projects_have_chart&lt;&gt;checked_key,ROW(projects_designs)),ROW(38:38))-1,1),"")</f>
        <v/>
      </c>
      <c r="B39" s="10" t="e" cm="1">
        <f t="array" aca="1" ref="B39" ca="1">INDEX(projects_designer,MATCH($A39,projects_designs,0))</f>
        <v>#REF!</v>
      </c>
      <c r="C39" s="64" t="e" cm="1">
        <f t="array" aca="1" ref="C39" ca="1">INDEX(projects_source,MATCH($A39,projects_designs,0))</f>
        <v>#REF!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 t="str" cm="1">
        <f t="array" aca="1" ref="A40" ca="1">IFERROR(INDEX(projects_designs,SMALL(IF(projects_have_chart&lt;&gt;checked_key,ROW(projects_designs)),ROW(39:39))-1,1),"")</f>
        <v/>
      </c>
      <c r="B40" s="10" t="e" cm="1">
        <f t="array" aca="1" ref="B40" ca="1">INDEX(projects_designer,MATCH($A40,projects_designs,0))</f>
        <v>#REF!</v>
      </c>
      <c r="C40" s="64" t="e" cm="1">
        <f t="array" aca="1" ref="C40" ca="1">INDEX(projects_source,MATCH($A40,projects_designs,0))</f>
        <v>#REF!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 t="str" cm="1">
        <f t="array" aca="1" ref="A41" ca="1">IFERROR(INDEX(projects_designs,SMALL(IF(projects_have_chart&lt;&gt;checked_key,ROW(projects_designs)),ROW(40:40))-1,1),"")</f>
        <v/>
      </c>
      <c r="B41" s="10" t="e" cm="1">
        <f t="array" aca="1" ref="B41" ca="1">INDEX(projects_designer,MATCH($A41,projects_designs,0))</f>
        <v>#REF!</v>
      </c>
      <c r="C41" s="64" t="e" cm="1">
        <f t="array" aca="1" ref="C41" ca="1">INDEX(projects_source,MATCH($A41,projects_designs,0))</f>
        <v>#REF!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 t="str" cm="1">
        <f t="array" aca="1" ref="A42" ca="1">IFERROR(INDEX(projects_designs,SMALL(IF(projects_have_chart&lt;&gt;checked_key,ROW(projects_designs)),ROW(41:41))-1,1),"")</f>
        <v/>
      </c>
      <c r="B42" s="10" t="e" cm="1">
        <f t="array" aca="1" ref="B42" ca="1">INDEX(projects_designer,MATCH($A42,projects_designs,0))</f>
        <v>#REF!</v>
      </c>
      <c r="C42" s="64" t="e" cm="1">
        <f t="array" aca="1" ref="C42" ca="1">INDEX(projects_source,MATCH($A42,projects_designs,0))</f>
        <v>#REF!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 t="str" cm="1">
        <f t="array" aca="1" ref="A43" ca="1">IFERROR(INDEX(projects_designs,SMALL(IF(projects_have_chart&lt;&gt;checked_key,ROW(projects_designs)),ROW(42:42))-1,1),"")</f>
        <v/>
      </c>
      <c r="B43" s="10" t="e" cm="1">
        <f t="array" aca="1" ref="B43" ca="1">INDEX(projects_designer,MATCH($A43,projects_designs,0))</f>
        <v>#REF!</v>
      </c>
      <c r="C43" s="64" t="e" cm="1">
        <f t="array" aca="1" ref="C43" ca="1">INDEX(projects_source,MATCH($A43,projects_designs,0))</f>
        <v>#REF!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 t="str" cm="1">
        <f t="array" aca="1" ref="A44" ca="1">IFERROR(INDEX(projects_designs,SMALL(IF(projects_have_chart&lt;&gt;checked_key,ROW(projects_designs)),ROW(43:43))-1,1),"")</f>
        <v/>
      </c>
      <c r="B44" s="10" t="e" cm="1">
        <f t="array" aca="1" ref="B44" ca="1">INDEX(projects_designer,MATCH($A44,projects_designs,0))</f>
        <v>#REF!</v>
      </c>
      <c r="C44" s="64" t="e" cm="1">
        <f t="array" aca="1" ref="C44" ca="1">INDEX(projects_source,MATCH($A44,projects_designs,0))</f>
        <v>#REF!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 t="str" cm="1">
        <f t="array" aca="1" ref="A45" ca="1">IFERROR(INDEX(projects_designs,SMALL(IF(projects_have_chart&lt;&gt;checked_key,ROW(projects_designs)),ROW(44:44))-1,1),"")</f>
        <v/>
      </c>
      <c r="B45" s="10" t="e" cm="1">
        <f t="array" aca="1" ref="B45" ca="1">INDEX(projects_designer,MATCH($A45,projects_designs,0))</f>
        <v>#REF!</v>
      </c>
      <c r="C45" s="64" t="e" cm="1">
        <f t="array" aca="1" ref="C45" ca="1">INDEX(projects_source,MATCH($A45,projects_designs,0))</f>
        <v>#REF!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 t="str" cm="1">
        <f t="array" aca="1" ref="A46" ca="1">IFERROR(INDEX(projects_designs,SMALL(IF(projects_have_chart&lt;&gt;checked_key,ROW(projects_designs)),ROW(45:45))-1,1),"")</f>
        <v/>
      </c>
      <c r="B46" s="10" t="e" cm="1">
        <f t="array" aca="1" ref="B46" ca="1">INDEX(projects_designer,MATCH($A46,projects_designs,0))</f>
        <v>#REF!</v>
      </c>
      <c r="C46" s="64" t="e" cm="1">
        <f t="array" aca="1" ref="C46" ca="1">INDEX(projects_source,MATCH($A46,projects_designs,0))</f>
        <v>#REF!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 t="str" cm="1">
        <f t="array" aca="1" ref="A47" ca="1">IFERROR(INDEX(projects_designs,SMALL(IF(projects_have_chart&lt;&gt;checked_key,ROW(projects_designs)),ROW(46:46))-1,1),"")</f>
        <v/>
      </c>
      <c r="B47" s="10" t="e" cm="1">
        <f t="array" aca="1" ref="B47" ca="1">INDEX(projects_designer,MATCH($A47,projects_designs,0))</f>
        <v>#REF!</v>
      </c>
      <c r="C47" s="64" t="e" cm="1">
        <f t="array" aca="1" ref="C47" ca="1">INDEX(projects_source,MATCH($A47,projects_designs,0))</f>
        <v>#REF!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 t="str" cm="1">
        <f t="array" aca="1" ref="A48" ca="1">IFERROR(INDEX(projects_designs,SMALL(IF(projects_have_chart&lt;&gt;checked_key,ROW(projects_designs)),ROW(47:47))-1,1),"")</f>
        <v/>
      </c>
      <c r="B48" s="10" t="e" cm="1">
        <f t="array" aca="1" ref="B48" ca="1">INDEX(projects_designer,MATCH($A48,projects_designs,0))</f>
        <v>#REF!</v>
      </c>
      <c r="C48" s="64" t="e" cm="1">
        <f t="array" aca="1" ref="C48" ca="1">INDEX(projects_source,MATCH($A48,projects_designs,0))</f>
        <v>#REF!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 t="str" cm="1">
        <f t="array" aca="1" ref="A49" ca="1">IFERROR(INDEX(projects_designs,SMALL(IF(projects_have_chart&lt;&gt;checked_key,ROW(projects_designs)),ROW(48:48))-1,1),"")</f>
        <v/>
      </c>
      <c r="B49" s="10" t="e" cm="1">
        <f t="array" aca="1" ref="B49" ca="1">INDEX(projects_designer,MATCH($A49,projects_designs,0))</f>
        <v>#REF!</v>
      </c>
      <c r="C49" s="64" t="e" cm="1">
        <f t="array" aca="1" ref="C49" ca="1">INDEX(projects_source,MATCH($A49,projects_designs,0))</f>
        <v>#REF!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 t="str" cm="1">
        <f t="array" aca="1" ref="A50" ca="1">IFERROR(INDEX(projects_designs,SMALL(IF(projects_have_chart&lt;&gt;checked_key,ROW(projects_designs)),ROW(49:49))-1,1),"")</f>
        <v/>
      </c>
      <c r="B50" s="10" t="e" cm="1">
        <f t="array" aca="1" ref="B50" ca="1">INDEX(projects_designer,MATCH($A50,projects_designs,0))</f>
        <v>#REF!</v>
      </c>
      <c r="C50" s="64" t="e" cm="1">
        <f t="array" aca="1" ref="C50" ca="1">INDEX(projects_source,MATCH($A50,projects_designs,0))</f>
        <v>#REF!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/>
      <c r="B51" s="1"/>
      <c r="C51" s="13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/>
      <c r="B52" s="1"/>
      <c r="C52" s="13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/>
      <c r="B53" s="1"/>
      <c r="C53" s="13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/>
      <c r="B54" s="1"/>
      <c r="C54" s="13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/>
      <c r="B55" s="1"/>
      <c r="C55" s="13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/>
      <c r="B56" s="1"/>
      <c r="C56" s="13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/>
      <c r="B57" s="1"/>
      <c r="C57" s="13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/>
      <c r="B58" s="1"/>
      <c r="C58" s="13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/>
      <c r="B59" s="1"/>
      <c r="C59" s="13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/>
      <c r="B60" s="1"/>
      <c r="C60" s="13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/>
      <c r="B61" s="1"/>
      <c r="C61" s="13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/>
      <c r="B62" s="1"/>
      <c r="C62" s="13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/>
      <c r="B63" s="1"/>
      <c r="C63" s="13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/>
      <c r="B64" s="1"/>
      <c r="C64" s="13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/>
      <c r="B65" s="1"/>
      <c r="C65" s="13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/>
      <c r="B66" s="1"/>
      <c r="C66" s="13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/>
      <c r="B67" s="1"/>
      <c r="C67" s="13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/>
      <c r="B68" s="1"/>
      <c r="C68" s="13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/>
      <c r="B69" s="1"/>
      <c r="C69" s="13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/>
      <c r="B70" s="1"/>
      <c r="C70" s="13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/>
      <c r="B71" s="1"/>
      <c r="C71" s="13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/>
      <c r="B72" s="1"/>
      <c r="C72" s="13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/>
      <c r="B73" s="1"/>
      <c r="C73" s="13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/>
      <c r="B74" s="1"/>
      <c r="C74" s="13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/>
      <c r="B75" s="1"/>
      <c r="C75" s="13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/>
      <c r="B76" s="1"/>
      <c r="C76" s="13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/>
      <c r="B77" s="1"/>
      <c r="C77" s="13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/>
      <c r="B78" s="1"/>
      <c r="C78" s="13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/>
      <c r="B79" s="1"/>
      <c r="C79" s="13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/>
      <c r="B80" s="1"/>
      <c r="C80" s="13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/>
      <c r="B81" s="1"/>
      <c r="C81" s="13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/>
      <c r="B82" s="1"/>
      <c r="C82" s="13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/>
      <c r="B83" s="1"/>
      <c r="C83" s="13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/>
      <c r="B84" s="1"/>
      <c r="C84" s="13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/>
      <c r="B85" s="1"/>
      <c r="C85" s="13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/>
      <c r="B86" s="1"/>
      <c r="C86" s="13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/>
      <c r="B87" s="1"/>
      <c r="C87" s="13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/>
      <c r="B88" s="1"/>
      <c r="C88" s="13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/>
      <c r="B89" s="1"/>
      <c r="C89" s="13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/>
      <c r="B90" s="1"/>
      <c r="C90" s="13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/>
      <c r="B91" s="1"/>
      <c r="C91" s="13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/>
      <c r="B92" s="1"/>
      <c r="C92" s="13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/>
      <c r="B93" s="1"/>
      <c r="C93" s="13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/>
      <c r="B94" s="1"/>
      <c r="C94" s="13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/>
      <c r="B95" s="1"/>
      <c r="C95" s="13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/>
      <c r="B96" s="1"/>
      <c r="C96" s="13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/>
      <c r="B97" s="1"/>
      <c r="C97" s="13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/>
      <c r="B98" s="1"/>
      <c r="C98" s="13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/>
      <c r="B99" s="1"/>
      <c r="C99" s="13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/>
      <c r="B100" s="1"/>
      <c r="C100" s="13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/>
      <c r="B101" s="1"/>
      <c r="C101" s="13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/>
      <c r="B102" s="1"/>
      <c r="C102" s="13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/>
      <c r="B103" s="1"/>
      <c r="C103" s="13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/>
      <c r="B104" s="1"/>
      <c r="C104" s="13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/>
      <c r="B105" s="1"/>
      <c r="C105" s="13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/>
      <c r="B106" s="1"/>
      <c r="C106" s="13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/>
      <c r="B107" s="1"/>
      <c r="C107" s="13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/>
      <c r="B108" s="1"/>
      <c r="C108" s="13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/>
      <c r="B109" s="1"/>
      <c r="C109" s="13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/>
      <c r="B110" s="1"/>
      <c r="C110" s="13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/>
      <c r="B111" s="1"/>
      <c r="C111" s="13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/>
      <c r="B112" s="1"/>
      <c r="C112" s="13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/>
      <c r="B113" s="1"/>
      <c r="C113" s="13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/>
      <c r="B114" s="1"/>
      <c r="C114" s="13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/>
      <c r="B115" s="1"/>
      <c r="C115" s="13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/>
      <c r="B116" s="1"/>
      <c r="C116" s="13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/>
      <c r="B117" s="1"/>
      <c r="C117" s="13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/>
      <c r="B118" s="1"/>
      <c r="C118" s="13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/>
      <c r="B119" s="1"/>
      <c r="C119" s="13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/>
      <c r="B120" s="1"/>
      <c r="C120" s="13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/>
      <c r="B121" s="1"/>
      <c r="C121" s="13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/>
      <c r="B122" s="1"/>
      <c r="C122" s="13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/>
      <c r="B123" s="1"/>
      <c r="C123" s="13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/>
      <c r="B124" s="1"/>
      <c r="C124" s="13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/>
      <c r="B125" s="1"/>
      <c r="C125" s="13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/>
      <c r="B126" s="1"/>
      <c r="C126" s="13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/>
      <c r="B127" s="1"/>
      <c r="C127" s="13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/>
      <c r="B128" s="1"/>
      <c r="C128" s="13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/>
      <c r="B129" s="1"/>
      <c r="C129" s="13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/>
      <c r="B130" s="1"/>
      <c r="C130" s="13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/>
      <c r="B131" s="1"/>
      <c r="C131" s="13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/>
      <c r="B132" s="1"/>
      <c r="C132" s="13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/>
      <c r="B133" s="1"/>
      <c r="C133" s="13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/>
      <c r="B134" s="1"/>
      <c r="C134" s="13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/>
      <c r="B135" s="1"/>
      <c r="C135" s="13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/>
      <c r="B136" s="1"/>
      <c r="C136" s="13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/>
      <c r="B137" s="1"/>
      <c r="C137" s="13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/>
      <c r="B138" s="1"/>
      <c r="C138" s="13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/>
      <c r="B139" s="1"/>
      <c r="C139" s="13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/>
      <c r="B140" s="1"/>
      <c r="C140" s="13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/>
      <c r="B141" s="1"/>
      <c r="C141" s="13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/>
      <c r="B142" s="1"/>
      <c r="C142" s="13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/>
      <c r="B143" s="1"/>
      <c r="C143" s="13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/>
      <c r="B144" s="1"/>
      <c r="C144" s="13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/>
      <c r="B145" s="1"/>
      <c r="C145" s="13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/>
      <c r="B146" s="1"/>
      <c r="C146" s="13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/>
      <c r="B147" s="1"/>
      <c r="C147" s="13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/>
      <c r="B148" s="1"/>
      <c r="C148" s="13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/>
      <c r="B149" s="1"/>
      <c r="C149" s="13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/>
      <c r="B150" s="1"/>
      <c r="C150" s="13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/>
      <c r="B151" s="1"/>
      <c r="C151" s="13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/>
      <c r="B152" s="1"/>
      <c r="C152" s="13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/>
      <c r="B153" s="1"/>
      <c r="C153" s="13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/>
      <c r="B154" s="1"/>
      <c r="C154" s="13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/>
      <c r="B155" s="1"/>
      <c r="C155" s="13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/>
      <c r="B156" s="1"/>
      <c r="C156" s="13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/>
      <c r="B157" s="1"/>
      <c r="C157" s="13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/>
      <c r="B158" s="1"/>
      <c r="C158" s="13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/>
      <c r="B159" s="1"/>
      <c r="C159" s="13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/>
      <c r="B160" s="1"/>
      <c r="C160" s="13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/>
      <c r="B161" s="1"/>
      <c r="C161" s="13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/>
      <c r="B162" s="1"/>
      <c r="C162" s="13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/>
      <c r="B163" s="1"/>
      <c r="C163" s="13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/>
      <c r="B164" s="1"/>
      <c r="C164" s="13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/>
      <c r="B165" s="1"/>
      <c r="C165" s="13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/>
      <c r="B166" s="1"/>
      <c r="C166" s="13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/>
      <c r="B167" s="1"/>
      <c r="C167" s="13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/>
      <c r="B168" s="1"/>
      <c r="C168" s="13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/>
      <c r="B169" s="1"/>
      <c r="C169" s="13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/>
      <c r="B170" s="1"/>
      <c r="C170" s="13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/>
      <c r="B171" s="1"/>
      <c r="C171" s="13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/>
      <c r="B172" s="1"/>
      <c r="C172" s="13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/>
      <c r="B173" s="1"/>
      <c r="C173" s="13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/>
      <c r="B174" s="1"/>
      <c r="C174" s="13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/>
      <c r="B175" s="1"/>
      <c r="C175" s="13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/>
      <c r="B176" s="1"/>
      <c r="C176" s="13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/>
      <c r="B177" s="1"/>
      <c r="C177" s="13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/>
      <c r="B178" s="1"/>
      <c r="C178" s="13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/>
      <c r="B179" s="1"/>
      <c r="C179" s="13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/>
      <c r="B180" s="1"/>
      <c r="C180" s="13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/>
      <c r="B181" s="1"/>
      <c r="C181" s="13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/>
      <c r="B182" s="1"/>
      <c r="C182" s="13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/>
      <c r="B183" s="1"/>
      <c r="C183" s="13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/>
      <c r="B184" s="1"/>
      <c r="C184" s="13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/>
      <c r="B185" s="1"/>
      <c r="C185" s="13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/>
      <c r="B186" s="1"/>
      <c r="C186" s="13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/>
      <c r="B187" s="1"/>
      <c r="C187" s="13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/>
      <c r="B188" s="1"/>
      <c r="C188" s="13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/>
      <c r="B189" s="1"/>
      <c r="C189" s="13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1"/>
      <c r="B190" s="1"/>
      <c r="C190" s="13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1"/>
      <c r="B191" s="1"/>
      <c r="C191" s="13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1"/>
      <c r="B192" s="1"/>
      <c r="C192" s="13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1"/>
      <c r="B193" s="1"/>
      <c r="C193" s="13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1"/>
      <c r="B194" s="1"/>
      <c r="C194" s="13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1"/>
      <c r="B195" s="1"/>
      <c r="C195" s="13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1"/>
      <c r="B196" s="1"/>
      <c r="C196" s="13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1"/>
      <c r="B197" s="1"/>
      <c r="C197" s="13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1"/>
      <c r="B198" s="1"/>
      <c r="C198" s="13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1"/>
      <c r="B199" s="1"/>
      <c r="C199" s="13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1"/>
      <c r="B200" s="1"/>
      <c r="C200" s="13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1"/>
      <c r="B201" s="1"/>
      <c r="C201" s="13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1"/>
      <c r="B202" s="1"/>
      <c r="C202" s="13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1"/>
      <c r="B203" s="1"/>
      <c r="C203" s="13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1"/>
      <c r="B204" s="1"/>
      <c r="C204" s="13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1"/>
      <c r="B205" s="1"/>
      <c r="C205" s="1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1"/>
      <c r="B206" s="1"/>
      <c r="C206" s="1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1"/>
      <c r="B207" s="1"/>
      <c r="C207" s="1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1"/>
      <c r="B208" s="1"/>
      <c r="C208" s="1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1"/>
      <c r="B209" s="1"/>
      <c r="C209" s="1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1"/>
      <c r="B210" s="1"/>
      <c r="C210" s="1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1"/>
      <c r="B211" s="1"/>
      <c r="C211" s="1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1"/>
      <c r="B212" s="1"/>
      <c r="C212" s="1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1"/>
      <c r="B213" s="1"/>
      <c r="C213" s="1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1"/>
      <c r="B214" s="1"/>
      <c r="C214" s="1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1"/>
      <c r="B215" s="1"/>
      <c r="C215" s="1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1"/>
      <c r="B216" s="1"/>
      <c r="C216" s="1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1"/>
      <c r="B217" s="1"/>
      <c r="C217" s="1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1"/>
      <c r="B218" s="1"/>
      <c r="C218" s="1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1"/>
      <c r="B219" s="1"/>
      <c r="C219" s="1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1"/>
      <c r="B220" s="1"/>
      <c r="C220" s="1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1"/>
      <c r="B221" s="1"/>
      <c r="C221" s="1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1"/>
      <c r="B222" s="1"/>
      <c r="C222" s="1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1"/>
      <c r="B223" s="1"/>
      <c r="C223" s="1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1"/>
      <c r="B224" s="1"/>
      <c r="C224" s="1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1"/>
      <c r="B225" s="1"/>
      <c r="C225" s="1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1"/>
      <c r="B226" s="1"/>
      <c r="C226" s="1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1"/>
      <c r="B227" s="1"/>
      <c r="C227" s="1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1"/>
      <c r="B228" s="1"/>
      <c r="C228" s="1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1"/>
      <c r="B229" s="1"/>
      <c r="C229" s="1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1"/>
      <c r="B230" s="1"/>
      <c r="C230" s="1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1"/>
      <c r="B231" s="1"/>
      <c r="C231" s="1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1"/>
      <c r="B232" s="1"/>
      <c r="C232" s="1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1"/>
      <c r="B233" s="1"/>
      <c r="C233" s="1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1"/>
      <c r="B234" s="1"/>
      <c r="C234" s="1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1"/>
      <c r="B235" s="1"/>
      <c r="C235" s="1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1"/>
      <c r="B236" s="1"/>
      <c r="C236" s="1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1"/>
      <c r="B237" s="1"/>
      <c r="C237" s="1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1"/>
      <c r="B238" s="1"/>
      <c r="C238" s="1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1"/>
      <c r="B239" s="1"/>
      <c r="C239" s="1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1"/>
      <c r="B240" s="1"/>
      <c r="C240" s="1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1"/>
      <c r="B241" s="1"/>
      <c r="C241" s="1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1"/>
      <c r="B242" s="1"/>
      <c r="C242" s="1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1"/>
      <c r="B243" s="1"/>
      <c r="C243" s="1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1"/>
      <c r="B244" s="1"/>
      <c r="C244" s="1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1"/>
      <c r="B245" s="1"/>
      <c r="C245" s="1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1"/>
      <c r="B246" s="1"/>
      <c r="C246" s="1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1"/>
      <c r="B247" s="1"/>
      <c r="C247" s="1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1"/>
      <c r="B248" s="1"/>
      <c r="C248" s="1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1"/>
      <c r="B249" s="1"/>
      <c r="C249" s="1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1"/>
      <c r="B250" s="1"/>
      <c r="C250" s="1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1"/>
      <c r="B251" s="1"/>
      <c r="C251" s="1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1"/>
      <c r="B252" s="1"/>
      <c r="C252" s="1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1"/>
      <c r="B253" s="1"/>
      <c r="C253" s="1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1"/>
      <c r="B254" s="1"/>
      <c r="C254" s="1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1"/>
      <c r="B255" s="1"/>
      <c r="C255" s="1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1"/>
      <c r="B256" s="1"/>
      <c r="C256" s="1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1"/>
      <c r="B257" s="1"/>
      <c r="C257" s="1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1"/>
      <c r="B258" s="1"/>
      <c r="C258" s="1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1"/>
      <c r="B259" s="1"/>
      <c r="C259" s="1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1"/>
      <c r="B260" s="1"/>
      <c r="C260" s="1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1"/>
      <c r="B261" s="1"/>
      <c r="C261" s="1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1"/>
      <c r="B262" s="1"/>
      <c r="C262" s="1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1"/>
      <c r="B263" s="1"/>
      <c r="C263" s="1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1"/>
      <c r="B264" s="1"/>
      <c r="C264" s="1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1"/>
      <c r="B265" s="1"/>
      <c r="C265" s="1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1"/>
      <c r="B266" s="1"/>
      <c r="C266" s="1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1"/>
      <c r="B267" s="1"/>
      <c r="C267" s="1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1"/>
      <c r="B268" s="1"/>
      <c r="C268" s="1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1"/>
      <c r="B269" s="1"/>
      <c r="C269" s="1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1"/>
      <c r="B270" s="1"/>
      <c r="C270" s="1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1"/>
      <c r="B271" s="1"/>
      <c r="C271" s="1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1"/>
      <c r="B272" s="1"/>
      <c r="C272" s="1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1"/>
      <c r="B273" s="1"/>
      <c r="C273" s="1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1"/>
      <c r="B274" s="1"/>
      <c r="C274" s="1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1"/>
      <c r="B275" s="1"/>
      <c r="C275" s="1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1"/>
      <c r="B276" s="1"/>
      <c r="C276" s="1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1"/>
      <c r="B277" s="1"/>
      <c r="C277" s="1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1"/>
      <c r="B278" s="1"/>
      <c r="C278" s="1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1"/>
      <c r="B279" s="1"/>
      <c r="C279" s="1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1"/>
      <c r="B280" s="1"/>
      <c r="C280" s="1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1"/>
      <c r="B281" s="1"/>
      <c r="C281" s="1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1"/>
      <c r="B282" s="1"/>
      <c r="C282" s="1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1"/>
      <c r="B283" s="1"/>
      <c r="C283" s="1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1"/>
      <c r="B284" s="1"/>
      <c r="C284" s="1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1"/>
      <c r="B285" s="1"/>
      <c r="C285" s="1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1"/>
      <c r="B286" s="1"/>
      <c r="C286" s="1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1"/>
      <c r="B287" s="1"/>
      <c r="C287" s="1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1"/>
      <c r="B288" s="1"/>
      <c r="C288" s="1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1"/>
      <c r="B289" s="1"/>
      <c r="C289" s="1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1"/>
      <c r="B290" s="1"/>
      <c r="C290" s="1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1"/>
      <c r="B291" s="1"/>
      <c r="C291" s="1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1"/>
      <c r="B292" s="1"/>
      <c r="C292" s="1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1"/>
      <c r="B293" s="1"/>
      <c r="C293" s="1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1"/>
      <c r="B294" s="1"/>
      <c r="C294" s="1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1"/>
      <c r="B295" s="1"/>
      <c r="C295" s="1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1"/>
      <c r="B296" s="1"/>
      <c r="C296" s="1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1"/>
      <c r="B297" s="1"/>
      <c r="C297" s="1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1"/>
      <c r="B298" s="1"/>
      <c r="C298" s="1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1"/>
      <c r="B299" s="1"/>
      <c r="C299" s="1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1"/>
      <c r="B300" s="1"/>
      <c r="C300" s="1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1"/>
      <c r="B301" s="1"/>
      <c r="C301" s="1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1"/>
      <c r="B302" s="1"/>
      <c r="C302" s="1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1"/>
      <c r="B303" s="1"/>
      <c r="C303" s="1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1"/>
      <c r="B304" s="1"/>
      <c r="C304" s="1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1"/>
      <c r="B305" s="1"/>
      <c r="C305" s="1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1"/>
      <c r="B306" s="1"/>
      <c r="C306" s="1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1"/>
      <c r="B307" s="1"/>
      <c r="C307" s="1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1"/>
      <c r="B308" s="1"/>
      <c r="C308" s="1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1"/>
      <c r="B309" s="1"/>
      <c r="C309" s="1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1"/>
      <c r="B310" s="1"/>
      <c r="C310" s="1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1"/>
      <c r="B311" s="1"/>
      <c r="C311" s="1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1"/>
      <c r="B312" s="1"/>
      <c r="C312" s="1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1"/>
      <c r="B313" s="1"/>
      <c r="C313" s="1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1"/>
      <c r="B314" s="1"/>
      <c r="C314" s="1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1"/>
      <c r="B315" s="1"/>
      <c r="C315" s="1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1"/>
      <c r="B316" s="1"/>
      <c r="C316" s="1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1"/>
      <c r="B317" s="1"/>
      <c r="C317" s="1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1"/>
      <c r="B318" s="1"/>
      <c r="C318" s="1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1"/>
      <c r="B319" s="1"/>
      <c r="C319" s="1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1"/>
      <c r="B320" s="1"/>
      <c r="C320" s="1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1"/>
      <c r="B321" s="1"/>
      <c r="C321" s="1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1"/>
      <c r="B322" s="1"/>
      <c r="C322" s="1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1"/>
      <c r="B323" s="1"/>
      <c r="C323" s="1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1"/>
      <c r="B324" s="1"/>
      <c r="C324" s="1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1"/>
      <c r="B325" s="1"/>
      <c r="C325" s="1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1"/>
      <c r="B326" s="1"/>
      <c r="C326" s="1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1"/>
      <c r="B327" s="1"/>
      <c r="C327" s="1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1"/>
      <c r="B328" s="1"/>
      <c r="C328" s="1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1"/>
      <c r="B329" s="1"/>
      <c r="C329" s="1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1"/>
      <c r="B330" s="1"/>
      <c r="C330" s="1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1"/>
      <c r="B331" s="1"/>
      <c r="C331" s="1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1"/>
      <c r="B332" s="1"/>
      <c r="C332" s="1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1"/>
      <c r="B333" s="1"/>
      <c r="C333" s="1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1"/>
      <c r="B334" s="1"/>
      <c r="C334" s="1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1"/>
      <c r="B335" s="1"/>
      <c r="C335" s="1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1"/>
      <c r="B336" s="1"/>
      <c r="C336" s="1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1"/>
      <c r="B337" s="1"/>
      <c r="C337" s="1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1"/>
      <c r="B338" s="1"/>
      <c r="C338" s="1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1"/>
      <c r="B339" s="1"/>
      <c r="C339" s="13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1"/>
      <c r="B340" s="1"/>
      <c r="C340" s="1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1"/>
      <c r="B341" s="1"/>
      <c r="C341" s="1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1"/>
      <c r="B342" s="1"/>
      <c r="C342" s="13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1"/>
      <c r="B343" s="1"/>
      <c r="C343" s="13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1"/>
      <c r="B344" s="1"/>
      <c r="C344" s="1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1"/>
      <c r="B345" s="1"/>
      <c r="C345" s="13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1"/>
      <c r="B346" s="1"/>
      <c r="C346" s="1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1"/>
      <c r="B347" s="1"/>
      <c r="C347" s="1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1"/>
      <c r="B348" s="1"/>
      <c r="C348" s="1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1"/>
      <c r="B349" s="1"/>
      <c r="C349" s="1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1"/>
      <c r="B350" s="1"/>
      <c r="C350" s="1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1"/>
      <c r="B351" s="1"/>
      <c r="C351" s="1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1"/>
      <c r="B352" s="1"/>
      <c r="C352" s="1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1"/>
      <c r="B353" s="1"/>
      <c r="C353" s="1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1"/>
      <c r="B354" s="1"/>
      <c r="C354" s="1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1"/>
      <c r="B355" s="1"/>
      <c r="C355" s="1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1"/>
      <c r="B356" s="1"/>
      <c r="C356" s="1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1"/>
      <c r="B357" s="1"/>
      <c r="C357" s="1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1"/>
      <c r="B358" s="1"/>
      <c r="C358" s="1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1"/>
      <c r="B359" s="1"/>
      <c r="C359" s="1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1"/>
      <c r="B360" s="1"/>
      <c r="C360" s="1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1"/>
      <c r="B361" s="1"/>
      <c r="C361" s="13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1"/>
      <c r="B362" s="1"/>
      <c r="C362" s="1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1"/>
      <c r="B363" s="1"/>
      <c r="C363" s="1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1"/>
      <c r="B364" s="1"/>
      <c r="C364" s="1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1"/>
      <c r="B365" s="1"/>
      <c r="C365" s="1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1"/>
      <c r="B366" s="1"/>
      <c r="C366" s="1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1"/>
      <c r="B367" s="1"/>
      <c r="C367" s="1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1"/>
      <c r="B368" s="1"/>
      <c r="C368" s="1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1"/>
      <c r="B369" s="1"/>
      <c r="C369" s="1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1"/>
      <c r="B370" s="1"/>
      <c r="C370" s="13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1"/>
      <c r="B371" s="1"/>
      <c r="C371" s="1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1"/>
      <c r="B372" s="1"/>
      <c r="C372" s="1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1"/>
      <c r="B373" s="1"/>
      <c r="C373" s="13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1"/>
      <c r="B374" s="1"/>
      <c r="C374" s="13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1"/>
      <c r="B375" s="1"/>
      <c r="C375" s="1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1"/>
      <c r="B376" s="1"/>
      <c r="C376" s="13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1"/>
      <c r="B377" s="1"/>
      <c r="C377" s="1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1"/>
      <c r="B378" s="1"/>
      <c r="C378" s="1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1"/>
      <c r="B379" s="1"/>
      <c r="C379" s="1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1"/>
      <c r="B380" s="1"/>
      <c r="C380" s="1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1"/>
      <c r="B381" s="1"/>
      <c r="C381" s="1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1"/>
      <c r="B382" s="1"/>
      <c r="C382" s="1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1"/>
      <c r="B383" s="1"/>
      <c r="C383" s="1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1"/>
      <c r="B384" s="1"/>
      <c r="C384" s="1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1"/>
      <c r="B385" s="1"/>
      <c r="C385" s="1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1"/>
      <c r="B386" s="1"/>
      <c r="C386" s="1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1"/>
      <c r="B387" s="1"/>
      <c r="C387" s="1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1"/>
      <c r="B388" s="1"/>
      <c r="C388" s="1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1"/>
      <c r="B389" s="1"/>
      <c r="C389" s="1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1"/>
      <c r="B390" s="1"/>
      <c r="C390" s="1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1"/>
      <c r="B391" s="1"/>
      <c r="C391" s="1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1"/>
      <c r="B392" s="1"/>
      <c r="C392" s="13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1"/>
      <c r="B393" s="1"/>
      <c r="C393" s="1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1"/>
      <c r="B394" s="1"/>
      <c r="C394" s="1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1"/>
      <c r="B395" s="1"/>
      <c r="C395" s="1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1"/>
      <c r="B396" s="1"/>
      <c r="C396" s="1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1"/>
      <c r="B397" s="1"/>
      <c r="C397" s="1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1"/>
      <c r="B398" s="1"/>
      <c r="C398" s="1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1"/>
      <c r="B399" s="1"/>
      <c r="C399" s="1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1"/>
      <c r="B400" s="1"/>
      <c r="C400" s="1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1"/>
      <c r="B401" s="1"/>
      <c r="C401" s="13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1"/>
      <c r="B402" s="1"/>
      <c r="C402" s="1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1"/>
      <c r="B403" s="1"/>
      <c r="C403" s="1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1"/>
      <c r="B404" s="1"/>
      <c r="C404" s="13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1"/>
      <c r="B405" s="1"/>
      <c r="C405" s="13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1"/>
      <c r="B406" s="1"/>
      <c r="C406" s="1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1"/>
      <c r="B407" s="1"/>
      <c r="C407" s="13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1"/>
      <c r="B408" s="1"/>
      <c r="C408" s="1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1"/>
      <c r="B409" s="1"/>
      <c r="C409" s="1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1"/>
      <c r="B410" s="1"/>
      <c r="C410" s="1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1"/>
      <c r="B411" s="1"/>
      <c r="C411" s="1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1"/>
      <c r="B412" s="1"/>
      <c r="C412" s="1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1"/>
      <c r="B413" s="1"/>
      <c r="C413" s="1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1"/>
      <c r="B414" s="1"/>
      <c r="C414" s="1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1"/>
      <c r="B415" s="1"/>
      <c r="C415" s="1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1"/>
      <c r="B416" s="1"/>
      <c r="C416" s="1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1"/>
      <c r="B417" s="1"/>
      <c r="C417" s="1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1"/>
      <c r="B418" s="1"/>
      <c r="C418" s="1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1"/>
      <c r="B419" s="1"/>
      <c r="C419" s="1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1"/>
      <c r="B420" s="1"/>
      <c r="C420" s="1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1"/>
      <c r="B421" s="1"/>
      <c r="C421" s="1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1"/>
      <c r="B422" s="1"/>
      <c r="C422" s="1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1"/>
      <c r="B423" s="1"/>
      <c r="C423" s="13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1"/>
      <c r="B424" s="1"/>
      <c r="C424" s="1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1"/>
      <c r="B425" s="1"/>
      <c r="C425" s="1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1"/>
      <c r="B426" s="1"/>
      <c r="C426" s="1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1"/>
      <c r="B427" s="1"/>
      <c r="C427" s="1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1"/>
      <c r="B428" s="1"/>
      <c r="C428" s="1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1"/>
      <c r="B429" s="1"/>
      <c r="C429" s="1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1"/>
      <c r="B430" s="1"/>
      <c r="C430" s="1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1"/>
      <c r="B431" s="1"/>
      <c r="C431" s="1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1"/>
      <c r="B432" s="1"/>
      <c r="C432" s="13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1"/>
      <c r="B433" s="1"/>
      <c r="C433" s="1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1"/>
      <c r="B434" s="1"/>
      <c r="C434" s="1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1"/>
      <c r="B435" s="1"/>
      <c r="C435" s="13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1"/>
      <c r="B436" s="1"/>
      <c r="C436" s="13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1"/>
      <c r="B437" s="1"/>
      <c r="C437" s="1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1"/>
      <c r="B438" s="1"/>
      <c r="C438" s="13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1"/>
      <c r="B439" s="1"/>
      <c r="C439" s="1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1"/>
      <c r="B440" s="1"/>
      <c r="C440" s="1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1"/>
      <c r="B441" s="1"/>
      <c r="C441" s="1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1"/>
      <c r="B442" s="1"/>
      <c r="C442" s="1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1"/>
      <c r="B443" s="1"/>
      <c r="C443" s="1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1"/>
      <c r="B444" s="1"/>
      <c r="C444" s="1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1"/>
      <c r="B445" s="1"/>
      <c r="C445" s="1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1"/>
      <c r="B446" s="1"/>
      <c r="C446" s="1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1"/>
      <c r="B447" s="1"/>
      <c r="C447" s="1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1"/>
      <c r="B448" s="1"/>
      <c r="C448" s="1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1"/>
      <c r="B449" s="1"/>
      <c r="C449" s="1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1"/>
      <c r="B450" s="1"/>
      <c r="C450" s="1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1"/>
      <c r="B451" s="1"/>
      <c r="C451" s="1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1"/>
      <c r="B452" s="1"/>
      <c r="C452" s="1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1"/>
      <c r="B453" s="1"/>
      <c r="C453" s="1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1"/>
      <c r="B454" s="1"/>
      <c r="C454" s="13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1"/>
      <c r="B455" s="1"/>
      <c r="C455" s="1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1"/>
      <c r="B456" s="1"/>
      <c r="C456" s="1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1"/>
      <c r="B457" s="1"/>
      <c r="C457" s="1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1"/>
      <c r="B458" s="1"/>
      <c r="C458" s="1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1"/>
      <c r="B459" s="1"/>
      <c r="C459" s="1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1"/>
      <c r="B460" s="1"/>
      <c r="C460" s="1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1"/>
      <c r="B461" s="1"/>
      <c r="C461" s="1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1"/>
      <c r="B462" s="1"/>
      <c r="C462" s="1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1"/>
      <c r="B463" s="1"/>
      <c r="C463" s="13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1"/>
      <c r="B464" s="1"/>
      <c r="C464" s="1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1"/>
      <c r="B465" s="1"/>
      <c r="C465" s="1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1"/>
      <c r="B466" s="1"/>
      <c r="C466" s="13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1"/>
      <c r="B467" s="1"/>
      <c r="C467" s="13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1"/>
      <c r="B468" s="1"/>
      <c r="C468" s="1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1"/>
      <c r="B469" s="1"/>
      <c r="C469" s="13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1"/>
      <c r="B470" s="1"/>
      <c r="C470" s="1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1"/>
      <c r="B471" s="1"/>
      <c r="C471" s="1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1"/>
      <c r="B472" s="1"/>
      <c r="C472" s="1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1"/>
      <c r="B473" s="1"/>
      <c r="C473" s="1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1"/>
      <c r="B474" s="1"/>
      <c r="C474" s="1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1"/>
      <c r="B475" s="1"/>
      <c r="C475" s="1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1"/>
      <c r="B476" s="1"/>
      <c r="C476" s="1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1"/>
      <c r="B477" s="1"/>
      <c r="C477" s="1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1"/>
      <c r="B478" s="1"/>
      <c r="C478" s="1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1"/>
      <c r="B479" s="1"/>
      <c r="C479" s="1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1"/>
      <c r="B480" s="1"/>
      <c r="C480" s="1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1"/>
      <c r="B481" s="1"/>
      <c r="C481" s="1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1"/>
      <c r="B482" s="1"/>
      <c r="C482" s="1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1"/>
      <c r="B483" s="1"/>
      <c r="C483" s="1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1"/>
      <c r="B484" s="1"/>
      <c r="C484" s="1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1"/>
      <c r="B485" s="1"/>
      <c r="C485" s="13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1"/>
      <c r="B486" s="1"/>
      <c r="C486" s="1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1"/>
      <c r="B487" s="1"/>
      <c r="C487" s="1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1"/>
      <c r="B488" s="1"/>
      <c r="C488" s="1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1"/>
      <c r="B489" s="1"/>
      <c r="C489" s="1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1"/>
      <c r="B490" s="1"/>
      <c r="C490" s="1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1"/>
      <c r="B491" s="1"/>
      <c r="C491" s="1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1"/>
      <c r="B492" s="1"/>
      <c r="C492" s="1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1"/>
      <c r="B493" s="1"/>
      <c r="C493" s="1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1"/>
      <c r="B494" s="1"/>
      <c r="C494" s="13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1"/>
      <c r="B495" s="1"/>
      <c r="C495" s="1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1"/>
      <c r="B496" s="1"/>
      <c r="C496" s="1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1"/>
      <c r="B497" s="1"/>
      <c r="C497" s="13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1"/>
      <c r="B498" s="1"/>
      <c r="C498" s="13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1"/>
      <c r="B499" s="1"/>
      <c r="C499" s="1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1"/>
      <c r="B500" s="1"/>
      <c r="C500" s="13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1"/>
      <c r="B501" s="1"/>
      <c r="C501" s="1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1"/>
      <c r="B502" s="1"/>
      <c r="C502" s="1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1"/>
      <c r="B503" s="1"/>
      <c r="C503" s="1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1"/>
      <c r="B504" s="1"/>
      <c r="C504" s="1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1"/>
      <c r="B505" s="1"/>
      <c r="C505" s="1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1"/>
      <c r="B506" s="1"/>
      <c r="C506" s="1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1"/>
      <c r="B507" s="1"/>
      <c r="C507" s="1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1"/>
      <c r="B508" s="1"/>
      <c r="C508" s="1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1"/>
      <c r="B509" s="1"/>
      <c r="C509" s="1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1"/>
      <c r="B510" s="1"/>
      <c r="C510" s="1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1"/>
      <c r="B511" s="1"/>
      <c r="C511" s="1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1"/>
      <c r="B512" s="1"/>
      <c r="C512" s="1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1"/>
      <c r="B513" s="1"/>
      <c r="C513" s="1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1"/>
      <c r="B514" s="1"/>
      <c r="C514" s="1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1"/>
      <c r="B515" s="1"/>
      <c r="C515" s="1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1"/>
      <c r="B516" s="1"/>
      <c r="C516" s="13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1"/>
      <c r="B517" s="1"/>
      <c r="C517" s="1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1"/>
      <c r="B518" s="1"/>
      <c r="C518" s="1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1"/>
      <c r="B519" s="1"/>
      <c r="C519" s="1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1"/>
      <c r="B520" s="1"/>
      <c r="C520" s="1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1"/>
      <c r="B521" s="1"/>
      <c r="C521" s="1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1"/>
      <c r="B522" s="1"/>
      <c r="C522" s="1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1"/>
      <c r="B523" s="1"/>
      <c r="C523" s="1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1"/>
      <c r="B524" s="1"/>
      <c r="C524" s="1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1"/>
      <c r="B525" s="1"/>
      <c r="C525" s="13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1"/>
      <c r="B526" s="1"/>
      <c r="C526" s="1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1"/>
      <c r="B527" s="1"/>
      <c r="C527" s="1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1"/>
      <c r="B528" s="1"/>
      <c r="C528" s="13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1"/>
      <c r="B529" s="1"/>
      <c r="C529" s="13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1"/>
      <c r="B530" s="1"/>
      <c r="C530" s="1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1"/>
      <c r="B531" s="1"/>
      <c r="C531" s="13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1"/>
      <c r="B532" s="1"/>
      <c r="C532" s="1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1"/>
      <c r="B533" s="1"/>
      <c r="C533" s="1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1"/>
      <c r="B534" s="1"/>
      <c r="C534" s="1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1"/>
      <c r="B535" s="1"/>
      <c r="C535" s="1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1"/>
      <c r="B536" s="1"/>
      <c r="C536" s="1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1"/>
      <c r="B537" s="1"/>
      <c r="C537" s="1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1"/>
      <c r="B538" s="1"/>
      <c r="C538" s="1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1"/>
      <c r="B539" s="1"/>
      <c r="C539" s="1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1"/>
      <c r="B540" s="1"/>
      <c r="C540" s="1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1"/>
      <c r="B541" s="1"/>
      <c r="C541" s="1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1"/>
      <c r="B542" s="1"/>
      <c r="C542" s="1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1"/>
      <c r="B543" s="1"/>
      <c r="C543" s="1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1"/>
      <c r="B544" s="1"/>
      <c r="C544" s="1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1"/>
      <c r="B545" s="1"/>
      <c r="C545" s="1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1"/>
      <c r="B546" s="1"/>
      <c r="C546" s="1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1"/>
      <c r="B547" s="1"/>
      <c r="C547" s="13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1"/>
      <c r="B548" s="1"/>
      <c r="C548" s="1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1"/>
      <c r="B549" s="1"/>
      <c r="C549" s="1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1"/>
      <c r="B550" s="1"/>
      <c r="C550" s="1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1"/>
      <c r="B551" s="1"/>
      <c r="C551" s="1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1"/>
      <c r="B552" s="1"/>
      <c r="C552" s="1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1"/>
      <c r="B553" s="1"/>
      <c r="C553" s="1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1"/>
      <c r="B554" s="1"/>
      <c r="C554" s="1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1"/>
      <c r="B555" s="1"/>
      <c r="C555" s="1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1"/>
      <c r="B556" s="1"/>
      <c r="C556" s="13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1"/>
      <c r="B557" s="1"/>
      <c r="C557" s="1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1"/>
      <c r="B558" s="1"/>
      <c r="C558" s="1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1"/>
      <c r="B559" s="1"/>
      <c r="C559" s="13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1"/>
      <c r="B560" s="1"/>
      <c r="C560" s="13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1"/>
      <c r="B561" s="1"/>
      <c r="C561" s="1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1"/>
      <c r="B562" s="1"/>
      <c r="C562" s="13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1"/>
      <c r="B563" s="1"/>
      <c r="C563" s="1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1"/>
      <c r="B564" s="1"/>
      <c r="C564" s="1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1"/>
      <c r="B565" s="1"/>
      <c r="C565" s="1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1"/>
      <c r="B566" s="1"/>
      <c r="C566" s="1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1"/>
      <c r="B567" s="1"/>
      <c r="C567" s="1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1"/>
      <c r="B568" s="1"/>
      <c r="C568" s="1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1"/>
      <c r="B569" s="1"/>
      <c r="C569" s="1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1"/>
      <c r="B570" s="1"/>
      <c r="C570" s="1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1"/>
      <c r="B571" s="1"/>
      <c r="C571" s="1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1"/>
      <c r="B572" s="1"/>
      <c r="C572" s="1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1"/>
      <c r="B573" s="1"/>
      <c r="C573" s="1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1"/>
      <c r="B574" s="1"/>
      <c r="C574" s="1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1"/>
      <c r="B575" s="1"/>
      <c r="C575" s="1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1"/>
      <c r="B576" s="1"/>
      <c r="C576" s="1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1"/>
      <c r="B577" s="1"/>
      <c r="C577" s="1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1"/>
      <c r="B578" s="1"/>
      <c r="C578" s="13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1"/>
      <c r="B579" s="1"/>
      <c r="C579" s="1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1"/>
      <c r="B580" s="1"/>
      <c r="C580" s="1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1"/>
      <c r="B581" s="1"/>
      <c r="C581" s="1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1"/>
      <c r="B582" s="1"/>
      <c r="C582" s="1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1"/>
      <c r="B583" s="1"/>
      <c r="C583" s="1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1"/>
      <c r="B584" s="1"/>
      <c r="C584" s="1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1"/>
      <c r="B585" s="1"/>
      <c r="C585" s="1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1"/>
      <c r="B586" s="1"/>
      <c r="C586" s="1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1"/>
      <c r="B587" s="1"/>
      <c r="C587" s="13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1"/>
      <c r="B588" s="1"/>
      <c r="C588" s="1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1"/>
      <c r="B589" s="1"/>
      <c r="C589" s="1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1"/>
      <c r="B590" s="1"/>
      <c r="C590" s="13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1"/>
      <c r="B591" s="1"/>
      <c r="C591" s="13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1"/>
      <c r="B592" s="1"/>
      <c r="C592" s="1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1"/>
      <c r="B593" s="1"/>
      <c r="C593" s="13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1"/>
      <c r="B594" s="1"/>
      <c r="C594" s="1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1"/>
      <c r="B595" s="1"/>
      <c r="C595" s="1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1"/>
      <c r="B596" s="1"/>
      <c r="C596" s="1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1"/>
      <c r="B597" s="1"/>
      <c r="C597" s="1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1"/>
      <c r="B598" s="1"/>
      <c r="C598" s="1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1"/>
      <c r="B599" s="1"/>
      <c r="C599" s="1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1"/>
      <c r="B600" s="1"/>
      <c r="C600" s="1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1"/>
      <c r="B601" s="1"/>
      <c r="C601" s="1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1"/>
      <c r="B602" s="1"/>
      <c r="C602" s="1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1"/>
      <c r="B603" s="1"/>
      <c r="C603" s="1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1"/>
      <c r="B604" s="1"/>
      <c r="C604" s="1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1"/>
      <c r="B605" s="1"/>
      <c r="C605" s="1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1"/>
      <c r="B606" s="1"/>
      <c r="C606" s="1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1"/>
      <c r="B607" s="1"/>
      <c r="C607" s="1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1"/>
      <c r="B608" s="1"/>
      <c r="C608" s="1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1"/>
      <c r="B609" s="1"/>
      <c r="C609" s="13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1"/>
      <c r="B610" s="1"/>
      <c r="C610" s="1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1"/>
      <c r="B611" s="1"/>
      <c r="C611" s="1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1"/>
      <c r="B612" s="1"/>
      <c r="C612" s="1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1"/>
      <c r="B613" s="1"/>
      <c r="C613" s="1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1"/>
      <c r="B614" s="1"/>
      <c r="C614" s="1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1"/>
      <c r="B615" s="1"/>
      <c r="C615" s="1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1"/>
      <c r="B616" s="1"/>
      <c r="C616" s="1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1"/>
      <c r="B617" s="1"/>
      <c r="C617" s="1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1"/>
      <c r="B618" s="1"/>
      <c r="C618" s="13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1"/>
      <c r="B619" s="1"/>
      <c r="C619" s="1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1"/>
      <c r="B620" s="1"/>
      <c r="C620" s="1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1"/>
      <c r="B621" s="1"/>
      <c r="C621" s="13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1"/>
      <c r="B622" s="1"/>
      <c r="C622" s="13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1"/>
      <c r="B623" s="1"/>
      <c r="C623" s="1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1"/>
      <c r="B624" s="1"/>
      <c r="C624" s="13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1"/>
      <c r="B625" s="1"/>
      <c r="C625" s="1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1"/>
      <c r="B626" s="1"/>
      <c r="C626" s="1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1"/>
      <c r="B627" s="1"/>
      <c r="C627" s="1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1"/>
      <c r="B628" s="1"/>
      <c r="C628" s="1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1"/>
      <c r="B629" s="1"/>
      <c r="C629" s="1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1"/>
      <c r="B630" s="1"/>
      <c r="C630" s="1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1"/>
      <c r="B631" s="1"/>
      <c r="C631" s="1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1"/>
      <c r="B632" s="1"/>
      <c r="C632" s="1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1"/>
      <c r="B633" s="1"/>
      <c r="C633" s="1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1"/>
      <c r="B634" s="1"/>
      <c r="C634" s="1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1"/>
      <c r="B635" s="1"/>
      <c r="C635" s="1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1"/>
      <c r="B636" s="1"/>
      <c r="C636" s="1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1"/>
      <c r="B637" s="1"/>
      <c r="C637" s="1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1"/>
      <c r="B638" s="1"/>
      <c r="C638" s="1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1"/>
      <c r="B639" s="1"/>
      <c r="C639" s="1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1"/>
      <c r="B640" s="1"/>
      <c r="C640" s="13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1"/>
      <c r="B641" s="1"/>
      <c r="C641" s="1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1"/>
      <c r="B642" s="1"/>
      <c r="C642" s="1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1"/>
      <c r="B643" s="1"/>
      <c r="C643" s="1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1"/>
      <c r="B644" s="1"/>
      <c r="C644" s="1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1"/>
      <c r="B645" s="1"/>
      <c r="C645" s="1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1"/>
      <c r="B646" s="1"/>
      <c r="C646" s="1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1"/>
      <c r="B647" s="1"/>
      <c r="C647" s="1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1"/>
      <c r="B648" s="1"/>
      <c r="C648" s="1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1"/>
      <c r="B649" s="1"/>
      <c r="C649" s="13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1"/>
      <c r="B650" s="1"/>
      <c r="C650" s="1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1"/>
      <c r="B651" s="1"/>
      <c r="C651" s="1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1"/>
      <c r="B652" s="1"/>
      <c r="C652" s="13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1"/>
      <c r="B653" s="1"/>
      <c r="C653" s="13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1"/>
      <c r="B654" s="1"/>
      <c r="C654" s="1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1"/>
      <c r="B655" s="1"/>
      <c r="C655" s="13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1"/>
      <c r="B656" s="1"/>
      <c r="C656" s="1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1"/>
      <c r="B657" s="1"/>
      <c r="C657" s="1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1"/>
      <c r="B658" s="1"/>
      <c r="C658" s="1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1"/>
      <c r="B659" s="1"/>
      <c r="C659" s="1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1"/>
      <c r="B660" s="1"/>
      <c r="C660" s="1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1"/>
      <c r="B661" s="1"/>
      <c r="C661" s="1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1"/>
      <c r="B662" s="1"/>
      <c r="C662" s="1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1"/>
      <c r="B663" s="1"/>
      <c r="C663" s="1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1"/>
      <c r="B664" s="1"/>
      <c r="C664" s="1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1"/>
      <c r="B665" s="1"/>
      <c r="C665" s="1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1"/>
      <c r="B666" s="1"/>
      <c r="C666" s="1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1"/>
      <c r="B667" s="1"/>
      <c r="C667" s="1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1"/>
      <c r="B668" s="1"/>
      <c r="C668" s="1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1"/>
      <c r="B669" s="1"/>
      <c r="C669" s="1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1"/>
      <c r="B670" s="1"/>
      <c r="C670" s="1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1"/>
      <c r="B671" s="1"/>
      <c r="C671" s="13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1"/>
      <c r="B672" s="1"/>
      <c r="C672" s="1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1"/>
      <c r="B673" s="1"/>
      <c r="C673" s="1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1"/>
      <c r="B674" s="1"/>
      <c r="C674" s="1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1"/>
      <c r="B675" s="1"/>
      <c r="C675" s="1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1"/>
      <c r="B676" s="1"/>
      <c r="C676" s="1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1"/>
      <c r="B677" s="1"/>
      <c r="C677" s="1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1"/>
      <c r="B678" s="1"/>
      <c r="C678" s="1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1"/>
      <c r="B679" s="1"/>
      <c r="C679" s="1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1"/>
      <c r="B680" s="1"/>
      <c r="C680" s="13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1"/>
      <c r="B681" s="1"/>
      <c r="C681" s="1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1"/>
      <c r="B682" s="1"/>
      <c r="C682" s="1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1"/>
      <c r="B683" s="1"/>
      <c r="C683" s="13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1"/>
      <c r="B684" s="1"/>
      <c r="C684" s="13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1"/>
      <c r="B685" s="1"/>
      <c r="C685" s="13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1"/>
      <c r="B686" s="1"/>
      <c r="C686" s="13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1"/>
      <c r="B687" s="1"/>
      <c r="C687" s="13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1"/>
      <c r="B688" s="1"/>
      <c r="C688" s="13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1"/>
      <c r="B689" s="1"/>
      <c r="C689" s="13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1"/>
      <c r="B690" s="1"/>
      <c r="C690" s="13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1"/>
      <c r="B691" s="1"/>
      <c r="C691" s="13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1"/>
      <c r="B692" s="1"/>
      <c r="C692" s="13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1"/>
      <c r="B693" s="1"/>
      <c r="C693" s="13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1"/>
      <c r="B694" s="1"/>
      <c r="C694" s="13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1"/>
      <c r="B695" s="1"/>
      <c r="C695" s="13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1"/>
      <c r="B696" s="1"/>
      <c r="C696" s="13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1"/>
      <c r="B697" s="1"/>
      <c r="C697" s="13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1"/>
      <c r="B698" s="1"/>
      <c r="C698" s="13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1"/>
      <c r="B699" s="1"/>
      <c r="C699" s="13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1"/>
      <c r="B700" s="1"/>
      <c r="C700" s="13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1"/>
      <c r="B701" s="1"/>
      <c r="C701" s="13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1"/>
      <c r="B702" s="1"/>
      <c r="C702" s="13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1"/>
      <c r="B703" s="1"/>
      <c r="C703" s="13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1"/>
      <c r="B704" s="1"/>
      <c r="C704" s="13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1"/>
      <c r="B705" s="1"/>
      <c r="C705" s="13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1"/>
      <c r="B706" s="1"/>
      <c r="C706" s="13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1"/>
      <c r="B707" s="1"/>
      <c r="C707" s="13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1"/>
      <c r="B708" s="1"/>
      <c r="C708" s="13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1"/>
      <c r="B709" s="1"/>
      <c r="C709" s="13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1"/>
      <c r="B710" s="1"/>
      <c r="C710" s="13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1"/>
      <c r="B711" s="1"/>
      <c r="C711" s="13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1"/>
      <c r="B712" s="1"/>
      <c r="C712" s="13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1"/>
      <c r="B713" s="1"/>
      <c r="C713" s="13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1"/>
      <c r="B714" s="1"/>
      <c r="C714" s="13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1"/>
      <c r="B715" s="1"/>
      <c r="C715" s="13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1"/>
      <c r="B716" s="1"/>
      <c r="C716" s="13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1"/>
      <c r="B717" s="1"/>
      <c r="C717" s="13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1"/>
      <c r="B718" s="1"/>
      <c r="C718" s="13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1"/>
      <c r="B719" s="1"/>
      <c r="C719" s="13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1"/>
      <c r="B720" s="1"/>
      <c r="C720" s="13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1"/>
      <c r="B721" s="1"/>
      <c r="C721" s="13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1"/>
      <c r="B722" s="1"/>
      <c r="C722" s="13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1"/>
      <c r="B723" s="1"/>
      <c r="C723" s="13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1"/>
      <c r="B724" s="1"/>
      <c r="C724" s="13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1"/>
      <c r="B725" s="1"/>
      <c r="C725" s="13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1"/>
      <c r="B726" s="1"/>
      <c r="C726" s="13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1"/>
      <c r="B727" s="1"/>
      <c r="C727" s="13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1"/>
      <c r="B728" s="1"/>
      <c r="C728" s="13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1"/>
      <c r="B729" s="1"/>
      <c r="C729" s="13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1"/>
      <c r="B730" s="1"/>
      <c r="C730" s="13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1"/>
      <c r="B731" s="1"/>
      <c r="C731" s="13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1"/>
      <c r="B732" s="1"/>
      <c r="C732" s="13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1"/>
      <c r="B733" s="1"/>
      <c r="C733" s="13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1"/>
      <c r="B734" s="1"/>
      <c r="C734" s="13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1"/>
      <c r="B735" s="1"/>
      <c r="C735" s="13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1"/>
      <c r="B736" s="1"/>
      <c r="C736" s="13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1"/>
      <c r="B737" s="1"/>
      <c r="C737" s="13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1"/>
      <c r="B738" s="1"/>
      <c r="C738" s="13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1"/>
      <c r="B739" s="1"/>
      <c r="C739" s="13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1"/>
      <c r="B740" s="1"/>
      <c r="C740" s="13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1"/>
      <c r="B741" s="1"/>
      <c r="C741" s="13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1"/>
      <c r="B742" s="1"/>
      <c r="C742" s="13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1"/>
      <c r="B743" s="1"/>
      <c r="C743" s="13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1"/>
      <c r="B744" s="1"/>
      <c r="C744" s="13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1"/>
      <c r="B745" s="1"/>
      <c r="C745" s="13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1"/>
      <c r="B746" s="1"/>
      <c r="C746" s="13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1"/>
      <c r="B747" s="1"/>
      <c r="C747" s="13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1"/>
      <c r="B748" s="1"/>
      <c r="C748" s="13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1"/>
      <c r="B749" s="1"/>
      <c r="C749" s="13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1"/>
      <c r="B750" s="1"/>
      <c r="C750" s="13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1"/>
      <c r="B751" s="1"/>
      <c r="C751" s="13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1"/>
      <c r="B752" s="1"/>
      <c r="C752" s="13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1"/>
      <c r="B753" s="1"/>
      <c r="C753" s="13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1"/>
      <c r="B754" s="1"/>
      <c r="C754" s="13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1"/>
      <c r="B755" s="1"/>
      <c r="C755" s="13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1"/>
      <c r="B756" s="1"/>
      <c r="C756" s="13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1"/>
      <c r="B757" s="1"/>
      <c r="C757" s="13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1"/>
      <c r="B758" s="1"/>
      <c r="C758" s="13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1"/>
      <c r="B759" s="1"/>
      <c r="C759" s="13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1"/>
      <c r="B760" s="1"/>
      <c r="C760" s="13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1"/>
      <c r="B761" s="1"/>
      <c r="C761" s="13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1"/>
      <c r="B762" s="1"/>
      <c r="C762" s="13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1"/>
      <c r="B763" s="1"/>
      <c r="C763" s="13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1"/>
      <c r="B764" s="1"/>
      <c r="C764" s="13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1"/>
      <c r="B765" s="1"/>
      <c r="C765" s="13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1"/>
      <c r="B766" s="1"/>
      <c r="C766" s="13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1"/>
      <c r="B767" s="1"/>
      <c r="C767" s="13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1"/>
      <c r="B768" s="1"/>
      <c r="C768" s="13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1"/>
      <c r="B769" s="1"/>
      <c r="C769" s="13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1"/>
      <c r="B770" s="1"/>
      <c r="C770" s="13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1"/>
      <c r="B771" s="1"/>
      <c r="C771" s="13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1"/>
      <c r="B772" s="1"/>
      <c r="C772" s="13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1"/>
      <c r="B773" s="1"/>
      <c r="C773" s="13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1"/>
      <c r="B774" s="1"/>
      <c r="C774" s="13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1"/>
      <c r="B775" s="1"/>
      <c r="C775" s="13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1"/>
      <c r="B776" s="1"/>
      <c r="C776" s="13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1"/>
      <c r="B777" s="1"/>
      <c r="C777" s="13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1"/>
      <c r="B778" s="1"/>
      <c r="C778" s="13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1"/>
      <c r="B779" s="1"/>
      <c r="C779" s="13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1"/>
      <c r="B780" s="1"/>
      <c r="C780" s="13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1"/>
      <c r="B781" s="1"/>
      <c r="C781" s="13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1"/>
      <c r="B782" s="1"/>
      <c r="C782" s="13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1"/>
      <c r="B783" s="1"/>
      <c r="C783" s="13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1"/>
      <c r="B784" s="1"/>
      <c r="C784" s="13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1"/>
      <c r="B785" s="1"/>
      <c r="C785" s="13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1"/>
      <c r="B786" s="1"/>
      <c r="C786" s="13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1"/>
      <c r="B787" s="1"/>
      <c r="C787" s="13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1"/>
      <c r="B788" s="1"/>
      <c r="C788" s="13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1"/>
      <c r="B789" s="1"/>
      <c r="C789" s="13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1"/>
      <c r="B790" s="1"/>
      <c r="C790" s="13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1"/>
      <c r="B791" s="1"/>
      <c r="C791" s="13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1"/>
      <c r="B792" s="1"/>
      <c r="C792" s="13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1"/>
      <c r="B793" s="1"/>
      <c r="C793" s="13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1"/>
      <c r="B794" s="1"/>
      <c r="C794" s="13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1"/>
      <c r="B795" s="1"/>
      <c r="C795" s="13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1"/>
      <c r="B796" s="1"/>
      <c r="C796" s="13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1"/>
      <c r="B797" s="1"/>
      <c r="C797" s="13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1"/>
      <c r="B798" s="1"/>
      <c r="C798" s="13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1"/>
      <c r="B799" s="1"/>
      <c r="C799" s="13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1"/>
      <c r="B800" s="1"/>
      <c r="C800" s="13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1"/>
      <c r="B801" s="1"/>
      <c r="C801" s="13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1"/>
      <c r="B802" s="1"/>
      <c r="C802" s="13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1"/>
      <c r="B803" s="1"/>
      <c r="C803" s="13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1"/>
      <c r="B804" s="1"/>
      <c r="C804" s="13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1"/>
      <c r="B805" s="1"/>
      <c r="C805" s="13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1"/>
      <c r="B806" s="1"/>
      <c r="C806" s="13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1"/>
      <c r="B807" s="1"/>
      <c r="C807" s="13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1"/>
      <c r="B808" s="1"/>
      <c r="C808" s="13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1"/>
      <c r="B809" s="1"/>
      <c r="C809" s="13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1"/>
      <c r="B810" s="1"/>
      <c r="C810" s="13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1"/>
      <c r="B811" s="1"/>
      <c r="C811" s="13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1"/>
      <c r="B812" s="1"/>
      <c r="C812" s="13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1"/>
      <c r="B813" s="1"/>
      <c r="C813" s="13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1"/>
      <c r="B814" s="1"/>
      <c r="C814" s="13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1"/>
      <c r="B815" s="1"/>
      <c r="C815" s="13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1"/>
      <c r="B816" s="1"/>
      <c r="C816" s="13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1"/>
      <c r="B817" s="1"/>
      <c r="C817" s="13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1"/>
      <c r="B818" s="1"/>
      <c r="C818" s="13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1"/>
      <c r="B819" s="1"/>
      <c r="C819" s="13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1"/>
      <c r="B820" s="1"/>
      <c r="C820" s="13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1"/>
      <c r="B821" s="1"/>
      <c r="C821" s="13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1"/>
      <c r="B822" s="1"/>
      <c r="C822" s="13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1"/>
      <c r="B823" s="1"/>
      <c r="C823" s="13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1"/>
      <c r="B824" s="1"/>
      <c r="C824" s="13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1"/>
      <c r="B825" s="1"/>
      <c r="C825" s="13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1"/>
      <c r="B826" s="1"/>
      <c r="C826" s="13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1"/>
      <c r="B827" s="1"/>
      <c r="C827" s="13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1"/>
      <c r="B828" s="1"/>
      <c r="C828" s="13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1"/>
      <c r="B829" s="1"/>
      <c r="C829" s="13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1"/>
      <c r="B830" s="1"/>
      <c r="C830" s="13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1"/>
      <c r="B831" s="1"/>
      <c r="C831" s="13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1"/>
      <c r="B832" s="1"/>
      <c r="C832" s="13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1"/>
      <c r="B833" s="1"/>
      <c r="C833" s="13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1"/>
      <c r="B834" s="1"/>
      <c r="C834" s="13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1"/>
      <c r="B835" s="1"/>
      <c r="C835" s="13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1"/>
      <c r="B836" s="1"/>
      <c r="C836" s="13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1"/>
      <c r="B837" s="1"/>
      <c r="C837" s="13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1"/>
      <c r="B838" s="1"/>
      <c r="C838" s="13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1"/>
      <c r="B839" s="1"/>
      <c r="C839" s="13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1"/>
      <c r="B840" s="1"/>
      <c r="C840" s="13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1"/>
      <c r="B841" s="1"/>
      <c r="C841" s="13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1"/>
      <c r="B842" s="1"/>
      <c r="C842" s="13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1"/>
      <c r="B843" s="1"/>
      <c r="C843" s="13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1"/>
      <c r="B844" s="1"/>
      <c r="C844" s="13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1"/>
      <c r="B845" s="1"/>
      <c r="C845" s="13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1"/>
      <c r="B846" s="1"/>
      <c r="C846" s="13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1"/>
      <c r="B847" s="1"/>
      <c r="C847" s="13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1"/>
      <c r="B848" s="1"/>
      <c r="C848" s="13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1"/>
      <c r="B849" s="1"/>
      <c r="C849" s="13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1"/>
      <c r="B850" s="1"/>
      <c r="C850" s="13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1"/>
      <c r="B851" s="1"/>
      <c r="C851" s="13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1"/>
      <c r="B852" s="1"/>
      <c r="C852" s="13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1"/>
      <c r="B853" s="1"/>
      <c r="C853" s="13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1"/>
      <c r="B854" s="1"/>
      <c r="C854" s="13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1"/>
      <c r="B855" s="1"/>
      <c r="C855" s="13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1"/>
      <c r="B856" s="1"/>
      <c r="C856" s="13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1"/>
      <c r="B857" s="1"/>
      <c r="C857" s="13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1"/>
      <c r="B858" s="1"/>
      <c r="C858" s="13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1"/>
      <c r="B859" s="1"/>
      <c r="C859" s="13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1"/>
      <c r="B860" s="1"/>
      <c r="C860" s="13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1"/>
      <c r="B861" s="1"/>
      <c r="C861" s="13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1"/>
      <c r="B862" s="1"/>
      <c r="C862" s="13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1"/>
      <c r="B863" s="1"/>
      <c r="C863" s="13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1"/>
      <c r="B864" s="1"/>
      <c r="C864" s="13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1"/>
      <c r="B865" s="1"/>
      <c r="C865" s="13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1"/>
      <c r="B866" s="1"/>
      <c r="C866" s="13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1"/>
      <c r="B867" s="1"/>
      <c r="C867" s="13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1"/>
      <c r="B868" s="1"/>
      <c r="C868" s="13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1"/>
      <c r="B869" s="1"/>
      <c r="C869" s="13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1"/>
      <c r="B870" s="1"/>
      <c r="C870" s="13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1"/>
      <c r="B871" s="1"/>
      <c r="C871" s="13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1"/>
      <c r="B872" s="1"/>
      <c r="C872" s="13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1"/>
      <c r="B873" s="1"/>
      <c r="C873" s="13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1"/>
      <c r="B874" s="1"/>
      <c r="C874" s="13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1"/>
      <c r="B875" s="1"/>
      <c r="C875" s="13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1"/>
      <c r="B876" s="1"/>
      <c r="C876" s="13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1"/>
      <c r="B877" s="1"/>
      <c r="C877" s="13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1"/>
      <c r="B878" s="1"/>
      <c r="C878" s="13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1"/>
      <c r="B879" s="1"/>
      <c r="C879" s="13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1"/>
      <c r="B880" s="1"/>
      <c r="C880" s="13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1"/>
      <c r="B881" s="1"/>
      <c r="C881" s="13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1"/>
      <c r="B882" s="1"/>
      <c r="C882" s="13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1"/>
      <c r="B883" s="1"/>
      <c r="C883" s="13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1"/>
      <c r="B884" s="1"/>
      <c r="C884" s="13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1"/>
      <c r="B885" s="1"/>
      <c r="C885" s="13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1"/>
      <c r="B886" s="1"/>
      <c r="C886" s="13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1"/>
      <c r="B887" s="1"/>
      <c r="C887" s="13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1"/>
      <c r="B888" s="1"/>
      <c r="C888" s="13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1"/>
      <c r="B889" s="1"/>
      <c r="C889" s="13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1"/>
      <c r="B890" s="1"/>
      <c r="C890" s="13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1"/>
      <c r="B891" s="1"/>
      <c r="C891" s="13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1"/>
      <c r="B892" s="1"/>
      <c r="C892" s="13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1"/>
      <c r="B893" s="1"/>
      <c r="C893" s="13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1"/>
      <c r="B894" s="1"/>
      <c r="C894" s="13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1"/>
      <c r="B895" s="1"/>
      <c r="C895" s="13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1"/>
      <c r="B896" s="1"/>
      <c r="C896" s="13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1"/>
      <c r="B897" s="1"/>
      <c r="C897" s="13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1"/>
      <c r="B898" s="1"/>
      <c r="C898" s="13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1"/>
      <c r="B899" s="1"/>
      <c r="C899" s="13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1"/>
      <c r="B900" s="1"/>
      <c r="C900" s="13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1"/>
      <c r="B901" s="1"/>
      <c r="C901" s="13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1"/>
      <c r="B902" s="1"/>
      <c r="C902" s="13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1"/>
      <c r="B903" s="1"/>
      <c r="C903" s="13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1"/>
      <c r="B904" s="1"/>
      <c r="C904" s="13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1"/>
      <c r="B905" s="1"/>
      <c r="C905" s="13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1"/>
      <c r="B906" s="1"/>
      <c r="C906" s="13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1"/>
      <c r="B907" s="1"/>
      <c r="C907" s="13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1"/>
      <c r="B908" s="1"/>
      <c r="C908" s="13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1"/>
      <c r="B909" s="1"/>
      <c r="C909" s="13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1"/>
      <c r="B910" s="1"/>
      <c r="C910" s="13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1"/>
      <c r="B911" s="1"/>
      <c r="C911" s="13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1"/>
      <c r="B912" s="1"/>
      <c r="C912" s="13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1"/>
      <c r="B913" s="1"/>
      <c r="C913" s="13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1"/>
      <c r="B914" s="1"/>
      <c r="C914" s="13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1"/>
      <c r="B915" s="1"/>
      <c r="C915" s="13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1"/>
      <c r="B916" s="1"/>
      <c r="C916" s="13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1"/>
      <c r="B917" s="1"/>
      <c r="C917" s="13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1"/>
      <c r="B918" s="1"/>
      <c r="C918" s="13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1"/>
      <c r="B919" s="1"/>
      <c r="C919" s="13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1"/>
      <c r="B920" s="1"/>
      <c r="C920" s="13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1"/>
      <c r="B921" s="1"/>
      <c r="C921" s="13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1"/>
      <c r="B922" s="1"/>
      <c r="C922" s="13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1"/>
      <c r="B923" s="1"/>
      <c r="C923" s="13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1"/>
      <c r="B924" s="1"/>
      <c r="C924" s="13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1"/>
      <c r="B925" s="1"/>
      <c r="C925" s="13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1"/>
      <c r="B926" s="1"/>
      <c r="C926" s="13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1"/>
      <c r="B927" s="1"/>
      <c r="C927" s="13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1"/>
      <c r="B928" s="1"/>
      <c r="C928" s="13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1"/>
      <c r="B929" s="1"/>
      <c r="C929" s="13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1"/>
      <c r="B930" s="1"/>
      <c r="C930" s="13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1"/>
      <c r="B931" s="1"/>
      <c r="C931" s="13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1"/>
      <c r="B932" s="1"/>
      <c r="C932" s="13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1"/>
      <c r="B933" s="1"/>
      <c r="C933" s="13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1"/>
      <c r="B934" s="1"/>
      <c r="C934" s="13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1"/>
      <c r="B935" s="1"/>
      <c r="C935" s="13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1"/>
      <c r="B936" s="1"/>
      <c r="C936" s="13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1"/>
      <c r="B937" s="1"/>
      <c r="C937" s="13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1"/>
      <c r="B938" s="1"/>
      <c r="C938" s="13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1"/>
      <c r="B939" s="1"/>
      <c r="C939" s="13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1"/>
      <c r="B940" s="1"/>
      <c r="C940" s="13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1"/>
      <c r="B941" s="1"/>
      <c r="C941" s="13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1"/>
      <c r="B942" s="1"/>
      <c r="C942" s="13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1"/>
      <c r="B943" s="1"/>
      <c r="C943" s="13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1"/>
      <c r="B944" s="1"/>
      <c r="C944" s="13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1"/>
      <c r="B945" s="1"/>
      <c r="C945" s="13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1"/>
      <c r="B946" s="1"/>
      <c r="C946" s="13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1"/>
      <c r="B947" s="1"/>
      <c r="C947" s="13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1"/>
      <c r="B948" s="1"/>
      <c r="C948" s="13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1"/>
      <c r="B949" s="1"/>
      <c r="C949" s="13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1"/>
      <c r="B950" s="1"/>
      <c r="C950" s="13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1"/>
      <c r="B951" s="1"/>
      <c r="C951" s="13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1"/>
      <c r="B952" s="1"/>
      <c r="C952" s="13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1"/>
      <c r="B953" s="1"/>
      <c r="C953" s="13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1"/>
      <c r="B954" s="1"/>
      <c r="C954" s="13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1"/>
      <c r="B955" s="1"/>
      <c r="C955" s="13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1"/>
      <c r="B956" s="1"/>
      <c r="C956" s="13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1"/>
      <c r="B957" s="1"/>
      <c r="C957" s="13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1"/>
      <c r="B958" s="1"/>
      <c r="C958" s="13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1"/>
      <c r="B959" s="1"/>
      <c r="C959" s="13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1"/>
      <c r="B960" s="1"/>
      <c r="C960" s="13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1"/>
      <c r="B961" s="1"/>
      <c r="C961" s="13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1"/>
      <c r="B962" s="1"/>
      <c r="C962" s="13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1"/>
      <c r="B963" s="1"/>
      <c r="C963" s="13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1"/>
      <c r="B964" s="1"/>
      <c r="C964" s="13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1"/>
      <c r="B965" s="1"/>
      <c r="C965" s="13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1"/>
      <c r="B966" s="1"/>
      <c r="C966" s="13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1"/>
      <c r="B967" s="1"/>
      <c r="C967" s="13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1"/>
      <c r="B968" s="1"/>
      <c r="C968" s="13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1"/>
      <c r="B969" s="1"/>
      <c r="C969" s="13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5" customHeight="1">
      <c r="D976" s="1"/>
      <c r="E976" s="1"/>
      <c r="F976" s="1"/>
    </row>
  </sheetData>
  <conditionalFormatting sqref="A2:C50">
    <cfRule type="expression" dxfId="998" priority="1">
      <formula>ISNA(A2)</formula>
    </cfRule>
  </conditionalFormatting>
  <pageMargins left="0.7" right="0.7" top="0.75" bottom="0.75" header="0.3" footer="0.3"/>
  <pageSetup scale="3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7A03-A22A-42B4-82A6-DE68C38D14B2}">
  <sheetPr>
    <tabColor theme="4"/>
    <pageSetUpPr autoPageBreaks="0" fitToPage="1"/>
  </sheetPr>
  <dimension ref="A1:R976"/>
  <sheetViews>
    <sheetView workbookViewId="0">
      <selection activeCell="D1" sqref="D1"/>
    </sheetView>
  </sheetViews>
  <sheetFormatPr defaultColWidth="9" defaultRowHeight="15" customHeight="1"/>
  <cols>
    <col min="1" max="1" width="31.42578125" bestFit="1" customWidth="1"/>
    <col min="2" max="2" width="28.7109375" bestFit="1" customWidth="1"/>
    <col min="3" max="3" width="22.28515625" style="14" bestFit="1" customWidth="1"/>
    <col min="4" max="14" width="13.42578125" customWidth="1"/>
    <col min="15" max="244" width="14.7109375" customWidth="1"/>
  </cols>
  <sheetData>
    <row r="1" spans="1:18">
      <c r="A1" s="61" t="s">
        <v>71</v>
      </c>
      <c r="B1" s="61" t="s">
        <v>45</v>
      </c>
      <c r="C1" s="61" t="s">
        <v>46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26"/>
    </row>
    <row r="2" spans="1:18">
      <c r="A2" s="1" t="str" cm="1">
        <f t="array" aca="1" ref="A2" ca="1">IFERROR(INDEX(projects_designs,SMALL(IF((projects_have_supplies&lt;&gt;checked_key)*(projects_have_chart=checked_key),ROW(projects_designs)),ROW(1:1))-1,1),"")</f>
        <v/>
      </c>
      <c r="B2" s="10" t="e" cm="1">
        <f t="array" aca="1" ref="B2" ca="1">INDEX(projects_designer,MATCH($A2,projects_designs,0))</f>
        <v>#REF!</v>
      </c>
      <c r="C2" s="64" t="e" cm="1">
        <f t="array" aca="1" ref="C2" ca="1">INDEX(projects_source,MATCH($A2,projects_designs,0))</f>
        <v>#REF!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1" t="str" cm="1">
        <f t="array" aca="1" ref="A3" ca="1">IFERROR(INDEX(projects_designs,SMALL(IF((projects_have_supplies&lt;&gt;checked_key)*(projects_have_chart=checked_key),ROW(projects_designs)),ROW(2:2))-1,1),"")</f>
        <v/>
      </c>
      <c r="B3" s="10" t="e" cm="1">
        <f t="array" aca="1" ref="B3" ca="1">INDEX(projects_designer,MATCH($A3,projects_designs,0))</f>
        <v>#REF!</v>
      </c>
      <c r="C3" s="64" t="e" cm="1">
        <f t="array" aca="1" ref="C3" ca="1">INDEX(projects_source,MATCH($A3,projects_designs,0))</f>
        <v>#REF!</v>
      </c>
      <c r="H3" s="1"/>
      <c r="I3" s="1"/>
      <c r="J3" s="1"/>
      <c r="K3" s="1"/>
      <c r="L3" s="1"/>
      <c r="M3" s="1"/>
      <c r="N3" s="1"/>
      <c r="O3" s="1"/>
      <c r="P3" s="1"/>
    </row>
    <row r="4" spans="1:18">
      <c r="A4" s="1" t="str" cm="1">
        <f t="array" aca="1" ref="A4" ca="1">IFERROR(INDEX(projects_designs,SMALL(IF((projects_have_supplies&lt;&gt;checked_key)*(projects_have_chart=checked_key),ROW(projects_designs)),ROW(3:3))-1,1),"")</f>
        <v/>
      </c>
      <c r="B4" s="10" t="e" cm="1">
        <f t="array" aca="1" ref="B4" ca="1">INDEX(projects_designer,MATCH($A4,projects_designs,0))</f>
        <v>#REF!</v>
      </c>
      <c r="C4" s="64" t="e" cm="1">
        <f t="array" aca="1" ref="C4" ca="1">INDEX(projects_source,MATCH($A4,projects_designs,0))</f>
        <v>#REF!</v>
      </c>
      <c r="H4" s="1"/>
      <c r="I4" s="1"/>
      <c r="J4" s="1"/>
      <c r="K4" s="1"/>
      <c r="L4" s="1"/>
      <c r="M4" s="1"/>
      <c r="N4" s="1"/>
      <c r="O4" s="1"/>
      <c r="P4" s="1"/>
    </row>
    <row r="5" spans="1:18">
      <c r="A5" s="1" t="str" cm="1">
        <f t="array" aca="1" ref="A5" ca="1">IFERROR(INDEX(projects_designs,SMALL(IF((projects_have_supplies&lt;&gt;checked_key)*(projects_have_chart=checked_key),ROW(projects_designs)),ROW(4:4))-1,1),"")</f>
        <v/>
      </c>
      <c r="B5" s="10" t="e" cm="1">
        <f t="array" aca="1" ref="B5" ca="1">INDEX(projects_designer,MATCH($A5,projects_designs,0))</f>
        <v>#REF!</v>
      </c>
      <c r="C5" s="64" t="e" cm="1">
        <f t="array" aca="1" ref="C5" ca="1">INDEX(projects_source,MATCH($A5,projects_designs,0))</f>
        <v>#REF!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8">
      <c r="A6" s="1" t="str" cm="1">
        <f t="array" aca="1" ref="A6" ca="1">IFERROR(INDEX(projects_designs,SMALL(IF((projects_have_supplies&lt;&gt;checked_key)*(projects_have_chart=checked_key),ROW(projects_designs)),ROW(5:5))-1,1),"")</f>
        <v/>
      </c>
      <c r="B6" s="10" t="e" cm="1">
        <f t="array" aca="1" ref="B6" ca="1">INDEX(projects_designer,MATCH($A6,projects_designs,0))</f>
        <v>#REF!</v>
      </c>
      <c r="C6" s="64" t="e" cm="1">
        <f t="array" aca="1" ref="C6" ca="1">INDEX(projects_source,MATCH($A6,projects_designs,0))</f>
        <v>#REF!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8">
      <c r="A7" s="1" t="str" cm="1">
        <f t="array" aca="1" ref="A7" ca="1">IFERROR(INDEX(projects_designs,SMALL(IF((projects_have_supplies&lt;&gt;checked_key)*(projects_have_chart=checked_key),ROW(projects_designs)),ROW(6:6))-1,1),"")</f>
        <v/>
      </c>
      <c r="B7" s="10" t="e" cm="1">
        <f t="array" aca="1" ref="B7" ca="1">INDEX(projects_designer,MATCH($A7,projects_designs,0))</f>
        <v>#REF!</v>
      </c>
      <c r="C7" s="64" t="e" cm="1">
        <f t="array" aca="1" ref="C7" ca="1">INDEX(projects_source,MATCH($A7,projects_designs,0))</f>
        <v>#REF!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8">
      <c r="A8" s="1" t="str" cm="1">
        <f t="array" aca="1" ref="A8" ca="1">IFERROR(INDEX(projects_designs,SMALL(IF((projects_have_supplies&lt;&gt;checked_key)*(projects_have_chart=checked_key),ROW(projects_designs)),ROW(7:7))-1,1),"")</f>
        <v/>
      </c>
      <c r="B8" s="10" t="e" cm="1">
        <f t="array" aca="1" ref="B8" ca="1">INDEX(projects_designer,MATCH($A8,projects_designs,0))</f>
        <v>#REF!</v>
      </c>
      <c r="C8" s="64" t="e" cm="1">
        <f t="array" aca="1" ref="C8" ca="1">INDEX(projects_source,MATCH($A8,projects_designs,0))</f>
        <v>#REF!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8">
      <c r="A9" s="1" t="str" cm="1">
        <f t="array" aca="1" ref="A9" ca="1">IFERROR(INDEX(projects_designs,SMALL(IF((projects_have_supplies&lt;&gt;checked_key)*(projects_have_chart=checked_key),ROW(projects_designs)),ROW(8:8))-1,1),"")</f>
        <v/>
      </c>
      <c r="B9" s="10" t="e" cm="1">
        <f t="array" aca="1" ref="B9" ca="1">INDEX(projects_designer,MATCH($A9,projects_designs,0))</f>
        <v>#REF!</v>
      </c>
      <c r="C9" s="64" t="e" cm="1">
        <f t="array" aca="1" ref="C9" ca="1">INDEX(projects_source,MATCH($A9,projects_designs,0))</f>
        <v>#REF!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8">
      <c r="A10" s="1" t="str" cm="1">
        <f t="array" aca="1" ref="A10" ca="1">IFERROR(INDEX(projects_designs,SMALL(IF((projects_have_supplies&lt;&gt;checked_key)*(projects_have_chart=checked_key),ROW(projects_designs)),ROW(9:9))-1,1),"")</f>
        <v/>
      </c>
      <c r="B10" s="10" t="e" cm="1">
        <f t="array" aca="1" ref="B10" ca="1">INDEX(projects_designer,MATCH($A10,projects_designs,0))</f>
        <v>#REF!</v>
      </c>
      <c r="C10" s="64" t="e" cm="1">
        <f t="array" aca="1" ref="C10" ca="1">INDEX(projects_source,MATCH($A10,projects_designs,0))</f>
        <v>#REF!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8">
      <c r="A11" s="1" t="str" cm="1">
        <f t="array" aca="1" ref="A11" ca="1">IFERROR(INDEX(projects_designs,SMALL(IF((projects_have_supplies&lt;&gt;checked_key)*(projects_have_chart=checked_key),ROW(projects_designs)),ROW(10:10))-1,1),"")</f>
        <v/>
      </c>
      <c r="B11" s="10" t="e" cm="1">
        <f t="array" aca="1" ref="B11" ca="1">INDEX(projects_designer,MATCH($A11,projects_designs,0))</f>
        <v>#REF!</v>
      </c>
      <c r="C11" s="64" t="e" cm="1">
        <f t="array" aca="1" ref="C11" ca="1">INDEX(projects_source,MATCH($A11,projects_designs,0))</f>
        <v>#REF!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8">
      <c r="A12" s="1" t="str" cm="1">
        <f t="array" aca="1" ref="A12" ca="1">IFERROR(INDEX(projects_designs,SMALL(IF((projects_have_supplies&lt;&gt;checked_key)*(projects_have_chart=checked_key),ROW(projects_designs)),ROW(11:11))-1,1),"")</f>
        <v/>
      </c>
      <c r="B12" s="10" t="e" cm="1">
        <f t="array" aca="1" ref="B12" ca="1">INDEX(projects_designer,MATCH($A12,projects_designs,0))</f>
        <v>#REF!</v>
      </c>
      <c r="C12" s="64" t="e" cm="1">
        <f t="array" aca="1" ref="C12" ca="1">INDEX(projects_source,MATCH($A12,projects_designs,0))</f>
        <v>#REF!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8">
      <c r="A13" s="1" t="str" cm="1">
        <f t="array" aca="1" ref="A13" ca="1">IFERROR(INDEX(projects_designs,SMALL(IF((projects_have_supplies&lt;&gt;checked_key)*(projects_have_chart=checked_key),ROW(projects_designs)),ROW(12:12))-1,1),"")</f>
        <v/>
      </c>
      <c r="B13" s="10" t="e" cm="1">
        <f t="array" aca="1" ref="B13" ca="1">INDEX(projects_designer,MATCH($A13,projects_designs,0))</f>
        <v>#REF!</v>
      </c>
      <c r="C13" s="64" t="e" cm="1">
        <f t="array" aca="1" ref="C13" ca="1">INDEX(projects_source,MATCH($A13,projects_designs,0))</f>
        <v>#REF!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8">
      <c r="A14" s="1" t="str" cm="1">
        <f t="array" aca="1" ref="A14" ca="1">IFERROR(INDEX(projects_designs,SMALL(IF((projects_have_supplies&lt;&gt;checked_key)*(projects_have_chart=checked_key),ROW(projects_designs)),ROW(13:13))-1,1),"")</f>
        <v/>
      </c>
      <c r="B14" s="10" t="e" cm="1">
        <f t="array" aca="1" ref="B14" ca="1">INDEX(projects_designer,MATCH($A14,projects_designs,0))</f>
        <v>#REF!</v>
      </c>
      <c r="C14" s="64" t="e" cm="1">
        <f t="array" aca="1" ref="C14" ca="1">INDEX(projects_source,MATCH($A14,projects_designs,0))</f>
        <v>#REF!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8" s="11" customFormat="1">
      <c r="A15" s="1" t="str" cm="1">
        <f t="array" aca="1" ref="A15" ca="1">IFERROR(INDEX(projects_designs,SMALL(IF((projects_have_supplies&lt;&gt;checked_key)*(projects_have_chart=checked_key),ROW(projects_designs)),ROW(14:14))-1,1),"")</f>
        <v/>
      </c>
      <c r="B15" s="10" t="e" cm="1">
        <f t="array" aca="1" ref="B15" ca="1">INDEX(projects_designer,MATCH($A15,projects_designs,0))</f>
        <v>#REF!</v>
      </c>
      <c r="C15" s="64" t="e" cm="1">
        <f t="array" aca="1" ref="C15" ca="1">INDEX(projects_source,MATCH($A15,projects_designs,0))</f>
        <v>#REF!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8">
      <c r="A16" s="1" t="str" cm="1">
        <f t="array" aca="1" ref="A16" ca="1">IFERROR(INDEX(projects_designs,SMALL(IF((projects_have_supplies&lt;&gt;checked_key)*(projects_have_chart=checked_key),ROW(projects_designs)),ROW(15:15))-1,1),"")</f>
        <v/>
      </c>
      <c r="B16" s="10" t="e" cm="1">
        <f t="array" aca="1" ref="B16" ca="1">INDEX(projects_designer,MATCH($A16,projects_designs,0))</f>
        <v>#REF!</v>
      </c>
      <c r="C16" s="64" t="e" cm="1">
        <f t="array" aca="1" ref="C16" ca="1">INDEX(projects_source,MATCH($A16,projects_designs,0))</f>
        <v>#REF!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>
      <c r="A17" s="1" t="str" cm="1">
        <f t="array" aca="1" ref="A17" ca="1">IFERROR(INDEX(projects_designs,SMALL(IF((projects_have_supplies&lt;&gt;checked_key)*(projects_have_chart=checked_key),ROW(projects_designs)),ROW(16:16))-1,1),"")</f>
        <v/>
      </c>
      <c r="B17" s="10" t="e" cm="1">
        <f t="array" aca="1" ref="B17" ca="1">INDEX(projects_designer,MATCH($A17,projects_designs,0))</f>
        <v>#REF!</v>
      </c>
      <c r="C17" s="64" t="e" cm="1">
        <f t="array" aca="1" ref="C17" ca="1">INDEX(projects_source,MATCH($A17,projects_designs,0))</f>
        <v>#REF!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>
      <c r="A18" s="1" t="str" cm="1">
        <f t="array" aca="1" ref="A18" ca="1">IFERROR(INDEX(projects_designs,SMALL(IF((projects_have_supplies&lt;&gt;checked_key)*(projects_have_chart=checked_key),ROW(projects_designs)),ROW(17:17))-1,1),"")</f>
        <v/>
      </c>
      <c r="B18" s="10" t="e" cm="1">
        <f t="array" aca="1" ref="B18" ca="1">INDEX(projects_designer,MATCH($A18,projects_designs,0))</f>
        <v>#REF!</v>
      </c>
      <c r="C18" s="64" t="e" cm="1">
        <f t="array" aca="1" ref="C18" ca="1">INDEX(projects_source,MATCH($A18,projects_designs,0))</f>
        <v>#REF!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>
      <c r="A19" s="1" t="str" cm="1">
        <f t="array" aca="1" ref="A19" ca="1">IFERROR(INDEX(projects_designs,SMALL(IF((projects_have_supplies&lt;&gt;checked_key)*(projects_have_chart=checked_key),ROW(projects_designs)),ROW(18:18))-1,1),"")</f>
        <v/>
      </c>
      <c r="B19" s="10" t="e" cm="1">
        <f t="array" aca="1" ref="B19" ca="1">INDEX(projects_designer,MATCH($A19,projects_designs,0))</f>
        <v>#REF!</v>
      </c>
      <c r="C19" s="64" t="e" cm="1">
        <f t="array" aca="1" ref="C19" ca="1">INDEX(projects_source,MATCH($A19,projects_designs,0))</f>
        <v>#REF!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>
      <c r="A20" s="1" t="str" cm="1">
        <f t="array" aca="1" ref="A20" ca="1">IFERROR(INDEX(projects_designs,SMALL(IF((projects_have_supplies&lt;&gt;checked_key)*(projects_have_chart=checked_key),ROW(projects_designs)),ROW(19:19))-1,1),"")</f>
        <v/>
      </c>
      <c r="B20" s="10" t="e" cm="1">
        <f t="array" aca="1" ref="B20" ca="1">INDEX(projects_designer,MATCH($A20,projects_designs,0))</f>
        <v>#REF!</v>
      </c>
      <c r="C20" s="64" t="e" cm="1">
        <f t="array" aca="1" ref="C20" ca="1">INDEX(projects_source,MATCH($A20,projects_designs,0))</f>
        <v>#REF!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>
      <c r="A21" s="1" t="str" cm="1">
        <f t="array" aca="1" ref="A21" ca="1">IFERROR(INDEX(projects_designs,SMALL(IF((projects_have_supplies&lt;&gt;checked_key)*(projects_have_chart=checked_key),ROW(projects_designs)),ROW(20:20))-1,1),"")</f>
        <v/>
      </c>
      <c r="B21" s="10" t="e" cm="1">
        <f t="array" aca="1" ref="B21" ca="1">INDEX(projects_designer,MATCH($A21,projects_designs,0))</f>
        <v>#REF!</v>
      </c>
      <c r="C21" s="64" t="e" cm="1">
        <f t="array" aca="1" ref="C21" ca="1">INDEX(projects_source,MATCH($A21,projects_designs,0))</f>
        <v>#REF!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>
      <c r="A22" s="1" t="str" cm="1">
        <f t="array" aca="1" ref="A22" ca="1">IFERROR(INDEX(projects_designs,SMALL(IF((projects_have_supplies&lt;&gt;checked_key)*(projects_have_chart=checked_key),ROW(projects_designs)),ROW(21:21))-1,1),"")</f>
        <v/>
      </c>
      <c r="B22" s="10" t="e" cm="1">
        <f t="array" aca="1" ref="B22" ca="1">INDEX(projects_designer,MATCH($A22,projects_designs,0))</f>
        <v>#REF!</v>
      </c>
      <c r="C22" s="64" t="e" cm="1">
        <f t="array" aca="1" ref="C22" ca="1">INDEX(projects_source,MATCH($A22,projects_designs,0))</f>
        <v>#REF!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>
      <c r="A23" s="1" t="str" cm="1">
        <f t="array" aca="1" ref="A23" ca="1">IFERROR(INDEX(projects_designs,SMALL(IF((projects_have_supplies&lt;&gt;checked_key)*(projects_have_chart=checked_key),ROW(projects_designs)),ROW(22:22))-1,1),"")</f>
        <v/>
      </c>
      <c r="B23" s="10" t="e" cm="1">
        <f t="array" aca="1" ref="B23" ca="1">INDEX(projects_designer,MATCH($A23,projects_designs,0))</f>
        <v>#REF!</v>
      </c>
      <c r="C23" s="64" t="e" cm="1">
        <f t="array" aca="1" ref="C23" ca="1">INDEX(projects_source,MATCH($A23,projects_designs,0))</f>
        <v>#REF!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>
      <c r="A24" s="1" t="str" cm="1">
        <f t="array" aca="1" ref="A24" ca="1">IFERROR(INDEX(projects_designs,SMALL(IF((projects_have_supplies&lt;&gt;checked_key)*(projects_have_chart=checked_key),ROW(projects_designs)),ROW(23:23))-1,1),"")</f>
        <v/>
      </c>
      <c r="B24" s="10" t="e" cm="1">
        <f t="array" aca="1" ref="B24" ca="1">INDEX(projects_designer,MATCH($A24,projects_designs,0))</f>
        <v>#REF!</v>
      </c>
      <c r="C24" s="64" t="e" cm="1">
        <f t="array" aca="1" ref="C24" ca="1">INDEX(projects_source,MATCH($A24,projects_designs,0))</f>
        <v>#REF!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>
      <c r="A25" s="1" t="str" cm="1">
        <f t="array" aca="1" ref="A25" ca="1">IFERROR(INDEX(projects_designs,SMALL(IF((projects_have_supplies&lt;&gt;checked_key)*(projects_have_chart=checked_key),ROW(projects_designs)),ROW(24:24))-1,1),"")</f>
        <v/>
      </c>
      <c r="B25" s="10" t="e" cm="1">
        <f t="array" aca="1" ref="B25" ca="1">INDEX(projects_designer,MATCH($A25,projects_designs,0))</f>
        <v>#REF!</v>
      </c>
      <c r="C25" s="64" t="e" cm="1">
        <f t="array" aca="1" ref="C25" ca="1">INDEX(projects_source,MATCH($A25,projects_designs,0))</f>
        <v>#REF!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>
      <c r="A26" s="1" t="str" cm="1">
        <f t="array" aca="1" ref="A26" ca="1">IFERROR(INDEX(projects_designs,SMALL(IF((projects_have_supplies&lt;&gt;checked_key)*(projects_have_chart=checked_key),ROW(projects_designs)),ROW(25:25))-1,1),"")</f>
        <v/>
      </c>
      <c r="B26" s="10" t="e" cm="1">
        <f t="array" aca="1" ref="B26" ca="1">INDEX(projects_designer,MATCH($A26,projects_designs,0))</f>
        <v>#REF!</v>
      </c>
      <c r="C26" s="64" t="e" cm="1">
        <f t="array" aca="1" ref="C26" ca="1">INDEX(projects_source,MATCH($A26,projects_designs,0))</f>
        <v>#REF!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>
      <c r="A27" s="1" t="str" cm="1">
        <f t="array" aca="1" ref="A27" ca="1">IFERROR(INDEX(projects_designs,SMALL(IF((projects_have_supplies&lt;&gt;checked_key)*(projects_have_chart=checked_key),ROW(projects_designs)),ROW(26:26))-1,1),"")</f>
        <v/>
      </c>
      <c r="B27" s="10" t="e" cm="1">
        <f t="array" aca="1" ref="B27" ca="1">INDEX(projects_designer,MATCH($A27,projects_designs,0))</f>
        <v>#REF!</v>
      </c>
      <c r="C27" s="64" t="e" cm="1">
        <f t="array" aca="1" ref="C27" ca="1">INDEX(projects_source,MATCH($A27,projects_designs,0))</f>
        <v>#REF!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>
      <c r="A28" s="1" t="str" cm="1">
        <f t="array" aca="1" ref="A28" ca="1">IFERROR(INDEX(projects_designs,SMALL(IF((projects_have_supplies&lt;&gt;checked_key)*(projects_have_chart=checked_key),ROW(projects_designs)),ROW(27:27))-1,1),"")</f>
        <v/>
      </c>
      <c r="B28" s="10" t="e" cm="1">
        <f t="array" aca="1" ref="B28" ca="1">INDEX(projects_designer,MATCH($A28,projects_designs,0))</f>
        <v>#REF!</v>
      </c>
      <c r="C28" s="64" t="e" cm="1">
        <f t="array" aca="1" ref="C28" ca="1">INDEX(projects_source,MATCH($A28,projects_designs,0))</f>
        <v>#REF!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>
      <c r="A29" s="1" t="str" cm="1">
        <f t="array" aca="1" ref="A29" ca="1">IFERROR(INDEX(projects_designs,SMALL(IF((projects_have_supplies&lt;&gt;checked_key)*(projects_have_chart=checked_key),ROW(projects_designs)),ROW(28:28))-1,1),"")</f>
        <v/>
      </c>
      <c r="B29" s="10" t="e" cm="1">
        <f t="array" aca="1" ref="B29" ca="1">INDEX(projects_designer,MATCH($A29,projects_designs,0))</f>
        <v>#REF!</v>
      </c>
      <c r="C29" s="64" t="e" cm="1">
        <f t="array" aca="1" ref="C29" ca="1">INDEX(projects_source,MATCH($A29,projects_designs,0))</f>
        <v>#REF!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>
      <c r="A30" s="1" t="str" cm="1">
        <f t="array" aca="1" ref="A30" ca="1">IFERROR(INDEX(projects_designs,SMALL(IF((projects_have_supplies&lt;&gt;checked_key)*(projects_have_chart=checked_key),ROW(projects_designs)),ROW(29:29))-1,1),"")</f>
        <v/>
      </c>
      <c r="B30" s="10" t="e" cm="1">
        <f t="array" aca="1" ref="B30" ca="1">INDEX(projects_designer,MATCH($A30,projects_designs,0))</f>
        <v>#REF!</v>
      </c>
      <c r="C30" s="64" t="e" cm="1">
        <f t="array" aca="1" ref="C30" ca="1">INDEX(projects_source,MATCH($A30,projects_designs,0))</f>
        <v>#REF!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>
      <c r="A31" s="1" t="str" cm="1">
        <f t="array" aca="1" ref="A31" ca="1">IFERROR(INDEX(projects_designs,SMALL(IF((projects_have_supplies&lt;&gt;checked_key)*(projects_have_chart=checked_key),ROW(projects_designs)),ROW(30:30))-1,1),"")</f>
        <v/>
      </c>
      <c r="B31" s="10" t="e" cm="1">
        <f t="array" aca="1" ref="B31" ca="1">INDEX(projects_designer,MATCH($A31,projects_designs,0))</f>
        <v>#REF!</v>
      </c>
      <c r="C31" s="64" t="e" cm="1">
        <f t="array" aca="1" ref="C31" ca="1">INDEX(projects_source,MATCH($A31,projects_designs,0))</f>
        <v>#REF!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>
      <c r="A32" s="1" t="str" cm="1">
        <f t="array" aca="1" ref="A32" ca="1">IFERROR(INDEX(projects_designs,SMALL(IF((projects_have_supplies&lt;&gt;checked_key)*(projects_have_chart=checked_key),ROW(projects_designs)),ROW(31:31))-1,1),"")</f>
        <v/>
      </c>
      <c r="B32" s="10" t="e" cm="1">
        <f t="array" aca="1" ref="B32" ca="1">INDEX(projects_designer,MATCH($A32,projects_designs,0))</f>
        <v>#REF!</v>
      </c>
      <c r="C32" s="64" t="e" cm="1">
        <f t="array" aca="1" ref="C32" ca="1">INDEX(projects_source,MATCH($A32,projects_designs,0))</f>
        <v>#REF!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1" t="str" cm="1">
        <f t="array" aca="1" ref="A33" ca="1">IFERROR(INDEX(projects_designs,SMALL(IF((projects_have_supplies&lt;&gt;checked_key)*(projects_have_chart=checked_key),ROW(projects_designs)),ROW(32:32))-1,1),"")</f>
        <v/>
      </c>
      <c r="B33" s="10" t="e" cm="1">
        <f t="array" aca="1" ref="B33" ca="1">INDEX(projects_designer,MATCH($A33,projects_designs,0))</f>
        <v>#REF!</v>
      </c>
      <c r="C33" s="64" t="e" cm="1">
        <f t="array" aca="1" ref="C33" ca="1">INDEX(projects_source,MATCH($A33,projects_designs,0))</f>
        <v>#REF!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 t="str" cm="1">
        <f t="array" aca="1" ref="A34" ca="1">IFERROR(INDEX(projects_designs,SMALL(IF((projects_have_supplies&lt;&gt;checked_key)*(projects_have_chart=checked_key),ROW(projects_designs)),ROW(33:33))-1,1),"")</f>
        <v/>
      </c>
      <c r="B34" s="10" t="e" cm="1">
        <f t="array" aca="1" ref="B34" ca="1">INDEX(projects_designer,MATCH($A34,projects_designs,0))</f>
        <v>#REF!</v>
      </c>
      <c r="C34" s="64" t="e" cm="1">
        <f t="array" aca="1" ref="C34" ca="1">INDEX(projects_source,MATCH($A34,projects_designs,0))</f>
        <v>#REF!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 t="str" cm="1">
        <f t="array" aca="1" ref="A35" ca="1">IFERROR(INDEX(projects_designs,SMALL(IF((projects_have_supplies&lt;&gt;checked_key)*(projects_have_chart=checked_key),ROW(projects_designs)),ROW(34:34))-1,1),"")</f>
        <v/>
      </c>
      <c r="B35" s="10" t="e" cm="1">
        <f t="array" aca="1" ref="B35" ca="1">INDEX(projects_designer,MATCH($A35,projects_designs,0))</f>
        <v>#REF!</v>
      </c>
      <c r="C35" s="64" t="e" cm="1">
        <f t="array" aca="1" ref="C35" ca="1">INDEX(projects_source,MATCH($A35,projects_designs,0))</f>
        <v>#REF!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 t="str" cm="1">
        <f t="array" aca="1" ref="A36" ca="1">IFERROR(INDEX(projects_designs,SMALL(IF((projects_have_supplies&lt;&gt;checked_key)*(projects_have_chart=checked_key),ROW(projects_designs)),ROW(35:35))-1,1),"")</f>
        <v/>
      </c>
      <c r="B36" s="10" t="e" cm="1">
        <f t="array" aca="1" ref="B36" ca="1">INDEX(projects_designer,MATCH($A36,projects_designs,0))</f>
        <v>#REF!</v>
      </c>
      <c r="C36" s="64" t="e" cm="1">
        <f t="array" aca="1" ref="C36" ca="1">INDEX(projects_source,MATCH($A36,projects_designs,0))</f>
        <v>#REF!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 t="str" cm="1">
        <f t="array" aca="1" ref="A37" ca="1">IFERROR(INDEX(projects_designs,SMALL(IF((projects_have_supplies&lt;&gt;checked_key)*(projects_have_chart=checked_key),ROW(projects_designs)),ROW(36:36))-1,1),"")</f>
        <v/>
      </c>
      <c r="B37" s="10" t="e" cm="1">
        <f t="array" aca="1" ref="B37" ca="1">INDEX(projects_designer,MATCH($A37,projects_designs,0))</f>
        <v>#REF!</v>
      </c>
      <c r="C37" s="64" t="e" cm="1">
        <f t="array" aca="1" ref="C37" ca="1">INDEX(projects_source,MATCH($A37,projects_designs,0))</f>
        <v>#REF!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 t="str" cm="1">
        <f t="array" aca="1" ref="A38" ca="1">IFERROR(INDEX(projects_designs,SMALL(IF((projects_have_supplies&lt;&gt;checked_key)*(projects_have_chart=checked_key),ROW(projects_designs)),ROW(37:37))-1,1),"")</f>
        <v/>
      </c>
      <c r="B38" s="10" t="e" cm="1">
        <f t="array" aca="1" ref="B38" ca="1">INDEX(projects_designer,MATCH($A38,projects_designs,0))</f>
        <v>#REF!</v>
      </c>
      <c r="C38" s="64" t="e" cm="1">
        <f t="array" aca="1" ref="C38" ca="1">INDEX(projects_source,MATCH($A38,projects_designs,0))</f>
        <v>#REF!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 t="str" cm="1">
        <f t="array" aca="1" ref="A39" ca="1">IFERROR(INDEX(projects_designs,SMALL(IF((projects_have_supplies&lt;&gt;checked_key)*(projects_have_chart=checked_key),ROW(projects_designs)),ROW(38:38))-1,1),"")</f>
        <v/>
      </c>
      <c r="B39" s="10" t="e" cm="1">
        <f t="array" aca="1" ref="B39" ca="1">INDEX(projects_designer,MATCH($A39,projects_designs,0))</f>
        <v>#REF!</v>
      </c>
      <c r="C39" s="64" t="e" cm="1">
        <f t="array" aca="1" ref="C39" ca="1">INDEX(projects_source,MATCH($A39,projects_designs,0))</f>
        <v>#REF!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 t="str" cm="1">
        <f t="array" aca="1" ref="A40" ca="1">IFERROR(INDEX(projects_designs,SMALL(IF((projects_have_supplies&lt;&gt;checked_key)*(projects_have_chart=checked_key),ROW(projects_designs)),ROW(39:39))-1,1),"")</f>
        <v/>
      </c>
      <c r="B40" s="10" t="e" cm="1">
        <f t="array" aca="1" ref="B40" ca="1">INDEX(projects_designer,MATCH($A40,projects_designs,0))</f>
        <v>#REF!</v>
      </c>
      <c r="C40" s="64" t="e" cm="1">
        <f t="array" aca="1" ref="C40" ca="1">INDEX(projects_source,MATCH($A40,projects_designs,0))</f>
        <v>#REF!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 t="str" cm="1">
        <f t="array" aca="1" ref="A41" ca="1">IFERROR(INDEX(projects_designs,SMALL(IF((projects_have_supplies&lt;&gt;checked_key)*(projects_have_chart=checked_key),ROW(projects_designs)),ROW(40:40))-1,1),"")</f>
        <v/>
      </c>
      <c r="B41" s="10" t="e" cm="1">
        <f t="array" aca="1" ref="B41" ca="1">INDEX(projects_designer,MATCH($A41,projects_designs,0))</f>
        <v>#REF!</v>
      </c>
      <c r="C41" s="64" t="e" cm="1">
        <f t="array" aca="1" ref="C41" ca="1">INDEX(projects_source,MATCH($A41,projects_designs,0))</f>
        <v>#REF!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 t="str" cm="1">
        <f t="array" aca="1" ref="A42" ca="1">IFERROR(INDEX(projects_designs,SMALL(IF((projects_have_supplies&lt;&gt;checked_key)*(projects_have_chart=checked_key),ROW(projects_designs)),ROW(41:41))-1,1),"")</f>
        <v/>
      </c>
      <c r="B42" s="10" t="e" cm="1">
        <f t="array" aca="1" ref="B42" ca="1">INDEX(projects_designer,MATCH($A42,projects_designs,0))</f>
        <v>#REF!</v>
      </c>
      <c r="C42" s="64" t="e" cm="1">
        <f t="array" aca="1" ref="C42" ca="1">INDEX(projects_source,MATCH($A42,projects_designs,0))</f>
        <v>#REF!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 t="str" cm="1">
        <f t="array" aca="1" ref="A43" ca="1">IFERROR(INDEX(projects_designs,SMALL(IF((projects_have_supplies&lt;&gt;checked_key)*(projects_have_chart=checked_key),ROW(projects_designs)),ROW(42:42))-1,1),"")</f>
        <v/>
      </c>
      <c r="B43" s="10" t="e" cm="1">
        <f t="array" aca="1" ref="B43" ca="1">INDEX(projects_designer,MATCH($A43,projects_designs,0))</f>
        <v>#REF!</v>
      </c>
      <c r="C43" s="64" t="e" cm="1">
        <f t="array" aca="1" ref="C43" ca="1">INDEX(projects_source,MATCH($A43,projects_designs,0))</f>
        <v>#REF!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 t="str" cm="1">
        <f t="array" aca="1" ref="A44" ca="1">IFERROR(INDEX(projects_designs,SMALL(IF((projects_have_supplies&lt;&gt;checked_key)*(projects_have_chart=checked_key),ROW(projects_designs)),ROW(43:43))-1,1),"")</f>
        <v/>
      </c>
      <c r="B44" s="10" t="e" cm="1">
        <f t="array" aca="1" ref="B44" ca="1">INDEX(projects_designer,MATCH($A44,projects_designs,0))</f>
        <v>#REF!</v>
      </c>
      <c r="C44" s="64" t="e" cm="1">
        <f t="array" aca="1" ref="C44" ca="1">INDEX(projects_source,MATCH($A44,projects_designs,0))</f>
        <v>#REF!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 t="str" cm="1">
        <f t="array" aca="1" ref="A45" ca="1">IFERROR(INDEX(projects_designs,SMALL(IF((projects_have_supplies&lt;&gt;checked_key)*(projects_have_chart=checked_key),ROW(projects_designs)),ROW(44:44))-1,1),"")</f>
        <v/>
      </c>
      <c r="B45" s="10" t="e" cm="1">
        <f t="array" aca="1" ref="B45" ca="1">INDEX(projects_designer,MATCH($A45,projects_designs,0))</f>
        <v>#REF!</v>
      </c>
      <c r="C45" s="64" t="e" cm="1">
        <f t="array" aca="1" ref="C45" ca="1">INDEX(projects_source,MATCH($A45,projects_designs,0))</f>
        <v>#REF!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 t="str" cm="1">
        <f t="array" aca="1" ref="A46" ca="1">IFERROR(INDEX(projects_designs,SMALL(IF((projects_have_supplies&lt;&gt;checked_key)*(projects_have_chart=checked_key),ROW(projects_designs)),ROW(45:45))-1,1),"")</f>
        <v/>
      </c>
      <c r="B46" s="10" t="e" cm="1">
        <f t="array" aca="1" ref="B46" ca="1">INDEX(projects_designer,MATCH($A46,projects_designs,0))</f>
        <v>#REF!</v>
      </c>
      <c r="C46" s="64" t="e" cm="1">
        <f t="array" aca="1" ref="C46" ca="1">INDEX(projects_source,MATCH($A46,projects_designs,0))</f>
        <v>#REF!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 t="str" cm="1">
        <f t="array" aca="1" ref="A47" ca="1">IFERROR(INDEX(projects_designs,SMALL(IF((projects_have_supplies&lt;&gt;checked_key)*(projects_have_chart=checked_key),ROW(projects_designs)),ROW(46:46))-1,1),"")</f>
        <v/>
      </c>
      <c r="B47" s="10" t="e" cm="1">
        <f t="array" aca="1" ref="B47" ca="1">INDEX(projects_designer,MATCH($A47,projects_designs,0))</f>
        <v>#REF!</v>
      </c>
      <c r="C47" s="64" t="e" cm="1">
        <f t="array" aca="1" ref="C47" ca="1">INDEX(projects_source,MATCH($A47,projects_designs,0))</f>
        <v>#REF!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 t="str" cm="1">
        <f t="array" aca="1" ref="A48" ca="1">IFERROR(INDEX(projects_designs,SMALL(IF((projects_have_supplies&lt;&gt;checked_key)*(projects_have_chart=checked_key),ROW(projects_designs)),ROW(47:47))-1,1),"")</f>
        <v/>
      </c>
      <c r="B48" s="10" t="e" cm="1">
        <f t="array" aca="1" ref="B48" ca="1">INDEX(projects_designer,MATCH($A48,projects_designs,0))</f>
        <v>#REF!</v>
      </c>
      <c r="C48" s="64" t="e" cm="1">
        <f t="array" aca="1" ref="C48" ca="1">INDEX(projects_source,MATCH($A48,projects_designs,0))</f>
        <v>#REF!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 t="str" cm="1">
        <f t="array" aca="1" ref="A49" ca="1">IFERROR(INDEX(projects_designs,SMALL(IF((projects_have_supplies&lt;&gt;checked_key)*(projects_have_chart=checked_key),ROW(projects_designs)),ROW(48:48))-1,1),"")</f>
        <v/>
      </c>
      <c r="B49" s="10" t="e" cm="1">
        <f t="array" aca="1" ref="B49" ca="1">INDEX(projects_designer,MATCH($A49,projects_designs,0))</f>
        <v>#REF!</v>
      </c>
      <c r="C49" s="64" t="e" cm="1">
        <f t="array" aca="1" ref="C49" ca="1">INDEX(projects_source,MATCH($A49,projects_designs,0))</f>
        <v>#REF!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 t="str" cm="1">
        <f t="array" aca="1" ref="A50" ca="1">IFERROR(INDEX(projects_designs,SMALL(IF((projects_have_supplies&lt;&gt;checked_key)*(projects_have_chart=checked_key),ROW(projects_designs)),ROW(49:49))-1,1),"")</f>
        <v/>
      </c>
      <c r="B50" s="10" t="e" cm="1">
        <f t="array" aca="1" ref="B50" ca="1">INDEX(projects_designer,MATCH($A50,projects_designs,0))</f>
        <v>#REF!</v>
      </c>
      <c r="C50" s="64" t="e" cm="1">
        <f t="array" aca="1" ref="C50" ca="1">INDEX(projects_source,MATCH($A50,projects_designs,0))</f>
        <v>#REF!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 t="str" cm="1">
        <f t="array" aca="1" ref="A51" ca="1">IFERROR(INDEX(projects_designs,SMALL(IF((projects_have_supplies&lt;&gt;checked_key)*(projects_have_chart=checked_key),ROW(projects_designs)),ROW(50:50))-1,1),"")</f>
        <v/>
      </c>
      <c r="B51" s="10" t="e" cm="1">
        <f t="array" aca="1" ref="B51" ca="1">INDEX(projects_designer,MATCH($A51,projects_designs,0))</f>
        <v>#REF!</v>
      </c>
      <c r="C51" s="64" t="e" cm="1">
        <f t="array" aca="1" ref="C51" ca="1">INDEX(projects_source,MATCH($A51,projects_designs,0))</f>
        <v>#REF!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 t="str" cm="1">
        <f t="array" aca="1" ref="A52" ca="1">IFERROR(INDEX(projects_designs,SMALL(IF((projects_have_supplies&lt;&gt;checked_key)*(projects_have_chart=checked_key),ROW(projects_designs)),ROW(51:51))-1,1),"")</f>
        <v/>
      </c>
      <c r="B52" s="10" t="e" cm="1">
        <f t="array" aca="1" ref="B52" ca="1">INDEX(projects_designer,MATCH($A52,projects_designs,0))</f>
        <v>#REF!</v>
      </c>
      <c r="C52" s="64" t="e" cm="1">
        <f t="array" aca="1" ref="C52" ca="1">INDEX(projects_source,MATCH($A52,projects_designs,0))</f>
        <v>#REF!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 t="str" cm="1">
        <f t="array" aca="1" ref="A53" ca="1">IFERROR(INDEX(projects_designs,SMALL(IF((projects_have_supplies&lt;&gt;checked_key)*(projects_have_chart=checked_key),ROW(projects_designs)),ROW(52:52))-1,1),"")</f>
        <v/>
      </c>
      <c r="B53" s="10" t="e" cm="1">
        <f t="array" aca="1" ref="B53" ca="1">INDEX(projects_designer,MATCH($A53,projects_designs,0))</f>
        <v>#REF!</v>
      </c>
      <c r="C53" s="64" t="e" cm="1">
        <f t="array" aca="1" ref="C53" ca="1">INDEX(projects_source,MATCH($A53,projects_designs,0))</f>
        <v>#REF!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 t="str" cm="1">
        <f t="array" aca="1" ref="A54" ca="1">IFERROR(INDEX(projects_designs,SMALL(IF((projects_have_supplies&lt;&gt;checked_key)*(projects_have_chart=checked_key),ROW(projects_designs)),ROW(53:53))-1,1),"")</f>
        <v/>
      </c>
      <c r="B54" s="10" t="e" cm="1">
        <f t="array" aca="1" ref="B54" ca="1">INDEX(projects_designer,MATCH($A54,projects_designs,0))</f>
        <v>#REF!</v>
      </c>
      <c r="C54" s="64" t="e" cm="1">
        <f t="array" aca="1" ref="C54" ca="1">INDEX(projects_source,MATCH($A54,projects_designs,0))</f>
        <v>#REF!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 t="str" cm="1">
        <f t="array" aca="1" ref="A55" ca="1">IFERROR(INDEX(projects_designs,SMALL(IF((projects_have_supplies&lt;&gt;checked_key)*(projects_have_chart=checked_key),ROW(projects_designs)),ROW(54:54))-1,1),"")</f>
        <v/>
      </c>
      <c r="B55" s="10" t="e" cm="1">
        <f t="array" aca="1" ref="B55" ca="1">INDEX(projects_designer,MATCH($A55,projects_designs,0))</f>
        <v>#REF!</v>
      </c>
      <c r="C55" s="64" t="e" cm="1">
        <f t="array" aca="1" ref="C55" ca="1">INDEX(projects_source,MATCH($A55,projects_designs,0))</f>
        <v>#REF!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 t="str" cm="1">
        <f t="array" aca="1" ref="A56" ca="1">IFERROR(INDEX(projects_designs,SMALL(IF((projects_have_supplies&lt;&gt;checked_key)*(projects_have_chart=checked_key),ROW(projects_designs)),ROW(55:55))-1,1),"")</f>
        <v/>
      </c>
      <c r="B56" s="10" t="e" cm="1">
        <f t="array" aca="1" ref="B56" ca="1">INDEX(projects_designer,MATCH($A56,projects_designs,0))</f>
        <v>#REF!</v>
      </c>
      <c r="C56" s="64" t="e" cm="1">
        <f t="array" aca="1" ref="C56" ca="1">INDEX(projects_source,MATCH($A56,projects_designs,0))</f>
        <v>#REF!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 t="str" cm="1">
        <f t="array" aca="1" ref="A57" ca="1">IFERROR(INDEX(projects_designs,SMALL(IF((projects_have_supplies&lt;&gt;checked_key)*(projects_have_chart=checked_key),ROW(projects_designs)),ROW(56:56))-1,1),"")</f>
        <v/>
      </c>
      <c r="B57" s="10" t="e" cm="1">
        <f t="array" aca="1" ref="B57" ca="1">INDEX(projects_designer,MATCH($A57,projects_designs,0))</f>
        <v>#REF!</v>
      </c>
      <c r="C57" s="64" t="e" cm="1">
        <f t="array" aca="1" ref="C57" ca="1">INDEX(projects_source,MATCH($A57,projects_designs,0))</f>
        <v>#REF!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 t="str" cm="1">
        <f t="array" aca="1" ref="A58" ca="1">IFERROR(INDEX(projects_designs,SMALL(IF((projects_have_supplies&lt;&gt;checked_key)*(projects_have_chart=checked_key),ROW(projects_designs)),ROW(57:57))-1,1),"")</f>
        <v/>
      </c>
      <c r="B58" s="10" t="e" cm="1">
        <f t="array" aca="1" ref="B58" ca="1">INDEX(projects_designer,MATCH($A58,projects_designs,0))</f>
        <v>#REF!</v>
      </c>
      <c r="C58" s="64" t="e" cm="1">
        <f t="array" aca="1" ref="C58" ca="1">INDEX(projects_source,MATCH($A58,projects_designs,0))</f>
        <v>#REF!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 t="str" cm="1">
        <f t="array" aca="1" ref="A59" ca="1">IFERROR(INDEX(projects_designs,SMALL(IF((projects_have_supplies&lt;&gt;checked_key)*(projects_have_chart=checked_key),ROW(projects_designs)),ROW(58:58))-1,1),"")</f>
        <v/>
      </c>
      <c r="B59" s="10" t="e" cm="1">
        <f t="array" aca="1" ref="B59" ca="1">INDEX(projects_designer,MATCH($A59,projects_designs,0))</f>
        <v>#REF!</v>
      </c>
      <c r="C59" s="64" t="e" cm="1">
        <f t="array" aca="1" ref="C59" ca="1">INDEX(projects_source,MATCH($A59,projects_designs,0))</f>
        <v>#REF!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 t="str" cm="1">
        <f t="array" aca="1" ref="A60" ca="1">IFERROR(INDEX(projects_designs,SMALL(IF((projects_have_supplies&lt;&gt;checked_key)*(projects_have_chart=checked_key),ROW(projects_designs)),ROW(59:59))-1,1),"")</f>
        <v/>
      </c>
      <c r="B60" s="10" t="e" cm="1">
        <f t="array" aca="1" ref="B60" ca="1">INDEX(projects_designer,MATCH($A60,projects_designs,0))</f>
        <v>#REF!</v>
      </c>
      <c r="C60" s="64" t="e" cm="1">
        <f t="array" aca="1" ref="C60" ca="1">INDEX(projects_source,MATCH($A60,projects_designs,0))</f>
        <v>#REF!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 t="str" cm="1">
        <f t="array" aca="1" ref="A61" ca="1">IFERROR(INDEX(projects_designs,SMALL(IF((projects_have_supplies&lt;&gt;checked_key)*(projects_have_chart=checked_key),ROW(projects_designs)),ROW(60:60))-1,1),"")</f>
        <v/>
      </c>
      <c r="B61" s="10" t="e" cm="1">
        <f t="array" aca="1" ref="B61" ca="1">INDEX(projects_designer,MATCH($A61,projects_designs,0))</f>
        <v>#REF!</v>
      </c>
      <c r="C61" s="64" t="e" cm="1">
        <f t="array" aca="1" ref="C61" ca="1">INDEX(projects_source,MATCH($A61,projects_designs,0))</f>
        <v>#REF!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 t="str" cm="1">
        <f t="array" aca="1" ref="A62" ca="1">IFERROR(INDEX(projects_designs,SMALL(IF((projects_have_supplies&lt;&gt;checked_key)*(projects_have_chart=checked_key),ROW(projects_designs)),ROW(61:61))-1,1),"")</f>
        <v/>
      </c>
      <c r="B62" s="10" t="e" cm="1">
        <f t="array" aca="1" ref="B62" ca="1">INDEX(projects_designer,MATCH($A62,projects_designs,0))</f>
        <v>#REF!</v>
      </c>
      <c r="C62" s="64" t="e" cm="1">
        <f t="array" aca="1" ref="C62" ca="1">INDEX(projects_source,MATCH($A62,projects_designs,0))</f>
        <v>#REF!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 t="str" cm="1">
        <f t="array" aca="1" ref="A63" ca="1">IFERROR(INDEX(projects_designs,SMALL(IF((projects_have_supplies&lt;&gt;checked_key)*(projects_have_chart=checked_key),ROW(projects_designs)),ROW(62:62))-1,1),"")</f>
        <v/>
      </c>
      <c r="B63" s="10" t="e" cm="1">
        <f t="array" aca="1" ref="B63" ca="1">INDEX(projects_designer,MATCH($A63,projects_designs,0))</f>
        <v>#REF!</v>
      </c>
      <c r="C63" s="64" t="e" cm="1">
        <f t="array" aca="1" ref="C63" ca="1">INDEX(projects_source,MATCH($A63,projects_designs,0))</f>
        <v>#REF!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 t="str" cm="1">
        <f t="array" aca="1" ref="A64" ca="1">IFERROR(INDEX(projects_designs,SMALL(IF((projects_have_supplies&lt;&gt;checked_key)*(projects_have_chart=checked_key),ROW(projects_designs)),ROW(63:63))-1,1),"")</f>
        <v/>
      </c>
      <c r="B64" s="10" t="e" cm="1">
        <f t="array" aca="1" ref="B64" ca="1">INDEX(projects_designer,MATCH($A64,projects_designs,0))</f>
        <v>#REF!</v>
      </c>
      <c r="C64" s="64" t="e" cm="1">
        <f t="array" aca="1" ref="C64" ca="1">INDEX(projects_source,MATCH($A64,projects_designs,0))</f>
        <v>#REF!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 t="str" cm="1">
        <f t="array" aca="1" ref="A65" ca="1">IFERROR(INDEX(projects_designs,SMALL(IF((projects_have_supplies&lt;&gt;checked_key)*(projects_have_chart=checked_key),ROW(projects_designs)),ROW(64:64))-1,1),"")</f>
        <v/>
      </c>
      <c r="B65" s="10" t="e" cm="1">
        <f t="array" aca="1" ref="B65" ca="1">INDEX(projects_designer,MATCH($A65,projects_designs,0))</f>
        <v>#REF!</v>
      </c>
      <c r="C65" s="64" t="e" cm="1">
        <f t="array" aca="1" ref="C65" ca="1">INDEX(projects_source,MATCH($A65,projects_designs,0))</f>
        <v>#REF!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 t="str" cm="1">
        <f t="array" aca="1" ref="A66" ca="1">IFERROR(INDEX(projects_designs,SMALL(IF((projects_have_supplies&lt;&gt;checked_key)*(projects_have_chart=checked_key),ROW(projects_designs)),ROW(65:65))-1,1),"")</f>
        <v/>
      </c>
      <c r="B66" s="10" t="e" cm="1">
        <f t="array" aca="1" ref="B66" ca="1">INDEX(projects_designer,MATCH($A66,projects_designs,0))</f>
        <v>#REF!</v>
      </c>
      <c r="C66" s="64" t="e" cm="1">
        <f t="array" aca="1" ref="C66" ca="1">INDEX(projects_source,MATCH($A66,projects_designs,0))</f>
        <v>#REF!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 t="str" cm="1">
        <f t="array" aca="1" ref="A67" ca="1">IFERROR(INDEX(projects_designs,SMALL(IF((projects_have_supplies&lt;&gt;checked_key)*(projects_have_chart=checked_key),ROW(projects_designs)),ROW(66:66))-1,1),"")</f>
        <v/>
      </c>
      <c r="B67" s="10" t="e" cm="1">
        <f t="array" aca="1" ref="B67" ca="1">INDEX(projects_designer,MATCH($A67,projects_designs,0))</f>
        <v>#REF!</v>
      </c>
      <c r="C67" s="64" t="e" cm="1">
        <f t="array" aca="1" ref="C67" ca="1">INDEX(projects_source,MATCH($A67,projects_designs,0))</f>
        <v>#REF!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 t="str" cm="1">
        <f t="array" aca="1" ref="A68" ca="1">IFERROR(INDEX(projects_designs,SMALL(IF((projects_have_supplies&lt;&gt;checked_key)*(projects_have_chart=checked_key),ROW(projects_designs)),ROW(67:67))-1,1),"")</f>
        <v/>
      </c>
      <c r="B68" s="10" t="e" cm="1">
        <f t="array" aca="1" ref="B68" ca="1">INDEX(projects_designer,MATCH($A68,projects_designs,0))</f>
        <v>#REF!</v>
      </c>
      <c r="C68" s="64" t="e" cm="1">
        <f t="array" aca="1" ref="C68" ca="1">INDEX(projects_source,MATCH($A68,projects_designs,0))</f>
        <v>#REF!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 t="str" cm="1">
        <f t="array" aca="1" ref="A69" ca="1">IFERROR(INDEX(projects_designs,SMALL(IF((projects_have_supplies&lt;&gt;checked_key)*(projects_have_chart=checked_key),ROW(projects_designs)),ROW(68:68))-1,1),"")</f>
        <v/>
      </c>
      <c r="B69" s="10" t="e" cm="1">
        <f t="array" aca="1" ref="B69" ca="1">INDEX(projects_designer,MATCH($A69,projects_designs,0))</f>
        <v>#REF!</v>
      </c>
      <c r="C69" s="64" t="e" cm="1">
        <f t="array" aca="1" ref="C69" ca="1">INDEX(projects_source,MATCH($A69,projects_designs,0))</f>
        <v>#REF!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 t="str" cm="1">
        <f t="array" aca="1" ref="A70" ca="1">IFERROR(INDEX(projects_designs,SMALL(IF((projects_have_supplies&lt;&gt;checked_key)*(projects_have_chart=checked_key),ROW(projects_designs)),ROW(69:69))-1,1),"")</f>
        <v/>
      </c>
      <c r="B70" s="10" t="e" cm="1">
        <f t="array" aca="1" ref="B70" ca="1">INDEX(projects_designer,MATCH($A70,projects_designs,0))</f>
        <v>#REF!</v>
      </c>
      <c r="C70" s="64" t="e" cm="1">
        <f t="array" aca="1" ref="C70" ca="1">INDEX(projects_source,MATCH($A70,projects_designs,0))</f>
        <v>#REF!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 t="str" cm="1">
        <f t="array" aca="1" ref="A71" ca="1">IFERROR(INDEX(projects_designs,SMALL(IF((projects_have_supplies&lt;&gt;checked_key)*(projects_have_chart=checked_key),ROW(projects_designs)),ROW(70:70))-1,1),"")</f>
        <v/>
      </c>
      <c r="B71" s="10" t="e" cm="1">
        <f t="array" aca="1" ref="B71" ca="1">INDEX(projects_designer,MATCH($A71,projects_designs,0))</f>
        <v>#REF!</v>
      </c>
      <c r="C71" s="64" t="e" cm="1">
        <f t="array" aca="1" ref="C71" ca="1">INDEX(projects_source,MATCH($A71,projects_designs,0))</f>
        <v>#REF!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 t="str" cm="1">
        <f t="array" aca="1" ref="A72" ca="1">IFERROR(INDEX(projects_designs,SMALL(IF((projects_have_supplies&lt;&gt;checked_key)*(projects_have_chart=checked_key),ROW(projects_designs)),ROW(71:71))-1,1),"")</f>
        <v/>
      </c>
      <c r="B72" s="10" t="e" cm="1">
        <f t="array" aca="1" ref="B72" ca="1">INDEX(projects_designer,MATCH($A72,projects_designs,0))</f>
        <v>#REF!</v>
      </c>
      <c r="C72" s="64" t="e" cm="1">
        <f t="array" aca="1" ref="C72" ca="1">INDEX(projects_source,MATCH($A72,projects_designs,0))</f>
        <v>#REF!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 t="str" cm="1">
        <f t="array" aca="1" ref="A73" ca="1">IFERROR(INDEX(projects_designs,SMALL(IF((projects_have_supplies&lt;&gt;checked_key)*(projects_have_chart=checked_key),ROW(projects_designs)),ROW(72:72))-1,1),"")</f>
        <v/>
      </c>
      <c r="B73" s="10" t="e" cm="1">
        <f t="array" aca="1" ref="B73" ca="1">INDEX(projects_designer,MATCH($A73,projects_designs,0))</f>
        <v>#REF!</v>
      </c>
      <c r="C73" s="64" t="e" cm="1">
        <f t="array" aca="1" ref="C73" ca="1">INDEX(projects_source,MATCH($A73,projects_designs,0))</f>
        <v>#REF!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 t="str" cm="1">
        <f t="array" aca="1" ref="A74" ca="1">IFERROR(INDEX(projects_designs,SMALL(IF((projects_have_supplies&lt;&gt;checked_key)*(projects_have_chart=checked_key),ROW(projects_designs)),ROW(73:73))-1,1),"")</f>
        <v/>
      </c>
      <c r="B74" s="10" t="e" cm="1">
        <f t="array" aca="1" ref="B74" ca="1">INDEX(projects_designer,MATCH($A74,projects_designs,0))</f>
        <v>#REF!</v>
      </c>
      <c r="C74" s="64" t="e" cm="1">
        <f t="array" aca="1" ref="C74" ca="1">INDEX(projects_source,MATCH($A74,projects_designs,0))</f>
        <v>#REF!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 t="str" cm="1">
        <f t="array" aca="1" ref="A75" ca="1">IFERROR(INDEX(projects_designs,SMALL(IF((projects_have_supplies&lt;&gt;checked_key)*(projects_have_chart=checked_key),ROW(projects_designs)),ROW(74:74))-1,1),"")</f>
        <v/>
      </c>
      <c r="B75" s="10" t="e" cm="1">
        <f t="array" aca="1" ref="B75" ca="1">INDEX(projects_designer,MATCH($A75,projects_designs,0))</f>
        <v>#REF!</v>
      </c>
      <c r="C75" s="64" t="e" cm="1">
        <f t="array" aca="1" ref="C75" ca="1">INDEX(projects_source,MATCH($A75,projects_designs,0))</f>
        <v>#REF!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 t="str" cm="1">
        <f t="array" aca="1" ref="A76" ca="1">IFERROR(INDEX(projects_designs,SMALL(IF((projects_have_supplies&lt;&gt;checked_key)*(projects_have_chart=checked_key),ROW(projects_designs)),ROW(75:75))-1,1),"")</f>
        <v/>
      </c>
      <c r="B76" s="10" t="e" cm="1">
        <f t="array" aca="1" ref="B76" ca="1">INDEX(projects_designer,MATCH($A76,projects_designs,0))</f>
        <v>#REF!</v>
      </c>
      <c r="C76" s="64" t="e" cm="1">
        <f t="array" aca="1" ref="C76" ca="1">INDEX(projects_source,MATCH($A76,projects_designs,0))</f>
        <v>#REF!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 t="str" cm="1">
        <f t="array" aca="1" ref="A77" ca="1">IFERROR(INDEX(projects_designs,SMALL(IF((projects_have_supplies&lt;&gt;checked_key)*(projects_have_chart=checked_key),ROW(projects_designs)),ROW(76:76))-1,1),"")</f>
        <v/>
      </c>
      <c r="B77" s="10" t="e" cm="1">
        <f t="array" aca="1" ref="B77" ca="1">INDEX(projects_designer,MATCH($A77,projects_designs,0))</f>
        <v>#REF!</v>
      </c>
      <c r="C77" s="64" t="e" cm="1">
        <f t="array" aca="1" ref="C77" ca="1">INDEX(projects_source,MATCH($A77,projects_designs,0))</f>
        <v>#REF!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 t="str" cm="1">
        <f t="array" aca="1" ref="A78" ca="1">IFERROR(INDEX(projects_designs,SMALL(IF((projects_have_supplies&lt;&gt;checked_key)*(projects_have_chart=checked_key),ROW(projects_designs)),ROW(77:77))-1,1),"")</f>
        <v/>
      </c>
      <c r="B78" s="10" t="e" cm="1">
        <f t="array" aca="1" ref="B78" ca="1">INDEX(projects_designer,MATCH($A78,projects_designs,0))</f>
        <v>#REF!</v>
      </c>
      <c r="C78" s="64" t="e" cm="1">
        <f t="array" aca="1" ref="C78" ca="1">INDEX(projects_source,MATCH($A78,projects_designs,0))</f>
        <v>#REF!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 t="str" cm="1">
        <f t="array" aca="1" ref="A79" ca="1">IFERROR(INDEX(projects_designs,SMALL(IF((projects_have_supplies&lt;&gt;checked_key)*(projects_have_chart=checked_key),ROW(projects_designs)),ROW(78:78))-1,1),"")</f>
        <v/>
      </c>
      <c r="B79" s="10" t="e" cm="1">
        <f t="array" aca="1" ref="B79" ca="1">INDEX(projects_designer,MATCH($A79,projects_designs,0))</f>
        <v>#REF!</v>
      </c>
      <c r="C79" s="64" t="e" cm="1">
        <f t="array" aca="1" ref="C79" ca="1">INDEX(projects_source,MATCH($A79,projects_designs,0))</f>
        <v>#REF!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 t="str" cm="1">
        <f t="array" aca="1" ref="A80" ca="1">IFERROR(INDEX(projects_designs,SMALL(IF((projects_have_supplies&lt;&gt;checked_key)*(projects_have_chart=checked_key),ROW(projects_designs)),ROW(79:79))-1,1),"")</f>
        <v/>
      </c>
      <c r="B80" s="10" t="e" cm="1">
        <f t="array" aca="1" ref="B80" ca="1">INDEX(projects_designer,MATCH($A80,projects_designs,0))</f>
        <v>#REF!</v>
      </c>
      <c r="C80" s="64" t="e" cm="1">
        <f t="array" aca="1" ref="C80" ca="1">INDEX(projects_source,MATCH($A80,projects_designs,0))</f>
        <v>#REF!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 t="str" cm="1">
        <f t="array" aca="1" ref="A81" ca="1">IFERROR(INDEX(projects_designs,SMALL(IF((projects_have_supplies&lt;&gt;checked_key)*(projects_have_chart=checked_key),ROW(projects_designs)),ROW(80:80))-1,1),"")</f>
        <v/>
      </c>
      <c r="B81" s="10" t="e" cm="1">
        <f t="array" aca="1" ref="B81" ca="1">INDEX(projects_designer,MATCH($A81,projects_designs,0))</f>
        <v>#REF!</v>
      </c>
      <c r="C81" s="64" t="e" cm="1">
        <f t="array" aca="1" ref="C81" ca="1">INDEX(projects_source,MATCH($A81,projects_designs,0))</f>
        <v>#REF!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 t="str" cm="1">
        <f t="array" aca="1" ref="A82" ca="1">IFERROR(INDEX(projects_designs,SMALL(IF((projects_have_supplies&lt;&gt;checked_key)*(projects_have_chart=checked_key),ROW(projects_designs)),ROW(81:81))-1,1),"")</f>
        <v/>
      </c>
      <c r="B82" s="10" t="e" cm="1">
        <f t="array" aca="1" ref="B82" ca="1">INDEX(projects_designer,MATCH($A82,projects_designs,0))</f>
        <v>#REF!</v>
      </c>
      <c r="C82" s="64" t="e" cm="1">
        <f t="array" aca="1" ref="C82" ca="1">INDEX(projects_source,MATCH($A82,projects_designs,0))</f>
        <v>#REF!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 t="str" cm="1">
        <f t="array" aca="1" ref="A83" ca="1">IFERROR(INDEX(projects_designs,SMALL(IF((projects_have_supplies&lt;&gt;checked_key)*(projects_have_chart=checked_key),ROW(projects_designs)),ROW(82:82))-1,1),"")</f>
        <v/>
      </c>
      <c r="B83" s="10" t="e" cm="1">
        <f t="array" aca="1" ref="B83" ca="1">INDEX(projects_designer,MATCH($A83,projects_designs,0))</f>
        <v>#REF!</v>
      </c>
      <c r="C83" s="64" t="e" cm="1">
        <f t="array" aca="1" ref="C83" ca="1">INDEX(projects_source,MATCH($A83,projects_designs,0))</f>
        <v>#REF!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 t="str" cm="1">
        <f t="array" aca="1" ref="A84" ca="1">IFERROR(INDEX(projects_designs,SMALL(IF((projects_have_supplies&lt;&gt;checked_key)*(projects_have_chart=checked_key),ROW(projects_designs)),ROW(83:83))-1,1),"")</f>
        <v/>
      </c>
      <c r="B84" s="10" t="e" cm="1">
        <f t="array" aca="1" ref="B84" ca="1">INDEX(projects_designer,MATCH($A84,projects_designs,0))</f>
        <v>#REF!</v>
      </c>
      <c r="C84" s="64" t="e" cm="1">
        <f t="array" aca="1" ref="C84" ca="1">INDEX(projects_source,MATCH($A84,projects_designs,0))</f>
        <v>#REF!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 t="str" cm="1">
        <f t="array" aca="1" ref="A85" ca="1">IFERROR(INDEX(projects_designs,SMALL(IF((projects_have_supplies&lt;&gt;checked_key)*(projects_have_chart=checked_key),ROW(projects_designs)),ROW(84:84))-1,1),"")</f>
        <v/>
      </c>
      <c r="B85" s="10" t="e" cm="1">
        <f t="array" aca="1" ref="B85" ca="1">INDEX(projects_designer,MATCH($A85,projects_designs,0))</f>
        <v>#REF!</v>
      </c>
      <c r="C85" s="64" t="e" cm="1">
        <f t="array" aca="1" ref="C85" ca="1">INDEX(projects_source,MATCH($A85,projects_designs,0))</f>
        <v>#REF!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 t="str" cm="1">
        <f t="array" aca="1" ref="A86" ca="1">IFERROR(INDEX(projects_designs,SMALL(IF((projects_have_supplies&lt;&gt;checked_key)*(projects_have_chart=checked_key),ROW(projects_designs)),ROW(85:85))-1,1),"")</f>
        <v/>
      </c>
      <c r="B86" s="10" t="e" cm="1">
        <f t="array" aca="1" ref="B86" ca="1">INDEX(projects_designer,MATCH($A86,projects_designs,0))</f>
        <v>#REF!</v>
      </c>
      <c r="C86" s="64" t="e" cm="1">
        <f t="array" aca="1" ref="C86" ca="1">INDEX(projects_source,MATCH($A86,projects_designs,0))</f>
        <v>#REF!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 t="str" cm="1">
        <f t="array" aca="1" ref="A87" ca="1">IFERROR(INDEX(projects_designs,SMALL(IF((projects_have_supplies&lt;&gt;checked_key)*(projects_have_chart=checked_key),ROW(projects_designs)),ROW(86:86))-1,1),"")</f>
        <v/>
      </c>
      <c r="B87" s="10" t="e" cm="1">
        <f t="array" aca="1" ref="B87" ca="1">INDEX(projects_designer,MATCH($A87,projects_designs,0))</f>
        <v>#REF!</v>
      </c>
      <c r="C87" s="64" t="e" cm="1">
        <f t="array" aca="1" ref="C87" ca="1">INDEX(projects_source,MATCH($A87,projects_designs,0))</f>
        <v>#REF!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 t="str" cm="1">
        <f t="array" aca="1" ref="A88" ca="1">IFERROR(INDEX(projects_designs,SMALL(IF((projects_have_supplies&lt;&gt;checked_key)*(projects_have_chart=checked_key),ROW(projects_designs)),ROW(87:87))-1,1),"")</f>
        <v/>
      </c>
      <c r="B88" s="10" t="e" cm="1">
        <f t="array" aca="1" ref="B88" ca="1">INDEX(projects_designer,MATCH($A88,projects_designs,0))</f>
        <v>#REF!</v>
      </c>
      <c r="C88" s="64" t="e" cm="1">
        <f t="array" aca="1" ref="C88" ca="1">INDEX(projects_source,MATCH($A88,projects_designs,0))</f>
        <v>#REF!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 t="str" cm="1">
        <f t="array" aca="1" ref="A89" ca="1">IFERROR(INDEX(projects_designs,SMALL(IF((projects_have_supplies&lt;&gt;checked_key)*(projects_have_chart=checked_key),ROW(projects_designs)),ROW(88:88))-1,1),"")</f>
        <v/>
      </c>
      <c r="B89" s="10" t="e" cm="1">
        <f t="array" aca="1" ref="B89" ca="1">INDEX(projects_designer,MATCH($A89,projects_designs,0))</f>
        <v>#REF!</v>
      </c>
      <c r="C89" s="64" t="e" cm="1">
        <f t="array" aca="1" ref="C89" ca="1">INDEX(projects_source,MATCH($A89,projects_designs,0))</f>
        <v>#REF!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 t="str" cm="1">
        <f t="array" aca="1" ref="A90" ca="1">IFERROR(INDEX(projects_designs,SMALL(IF((projects_have_supplies&lt;&gt;checked_key)*(projects_have_chart=checked_key),ROW(projects_designs)),ROW(89:89))-1,1),"")</f>
        <v/>
      </c>
      <c r="B90" s="10" t="e" cm="1">
        <f t="array" aca="1" ref="B90" ca="1">INDEX(projects_designer,MATCH($A90,projects_designs,0))</f>
        <v>#REF!</v>
      </c>
      <c r="C90" s="64" t="e" cm="1">
        <f t="array" aca="1" ref="C90" ca="1">INDEX(projects_source,MATCH($A90,projects_designs,0))</f>
        <v>#REF!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 t="str" cm="1">
        <f t="array" aca="1" ref="A91" ca="1">IFERROR(INDEX(projects_designs,SMALL(IF((projects_have_supplies&lt;&gt;checked_key)*(projects_have_chart=checked_key),ROW(projects_designs)),ROW(90:90))-1,1),"")</f>
        <v/>
      </c>
      <c r="B91" s="10" t="e" cm="1">
        <f t="array" aca="1" ref="B91" ca="1">INDEX(projects_designer,MATCH($A91,projects_designs,0))</f>
        <v>#REF!</v>
      </c>
      <c r="C91" s="64" t="e" cm="1">
        <f t="array" aca="1" ref="C91" ca="1">INDEX(projects_source,MATCH($A91,projects_designs,0))</f>
        <v>#REF!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 t="str" cm="1">
        <f t="array" aca="1" ref="A92" ca="1">IFERROR(INDEX(projects_designs,SMALL(IF((projects_have_supplies&lt;&gt;checked_key)*(projects_have_chart=checked_key),ROW(projects_designs)),ROW(91:91))-1,1),"")</f>
        <v/>
      </c>
      <c r="B92" s="10" t="e" cm="1">
        <f t="array" aca="1" ref="B92" ca="1">INDEX(projects_designer,MATCH($A92,projects_designs,0))</f>
        <v>#REF!</v>
      </c>
      <c r="C92" s="64" t="e" cm="1">
        <f t="array" aca="1" ref="C92" ca="1">INDEX(projects_source,MATCH($A92,projects_designs,0))</f>
        <v>#REF!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 t="str" cm="1">
        <f t="array" aca="1" ref="A93" ca="1">IFERROR(INDEX(projects_designs,SMALL(IF((projects_have_supplies&lt;&gt;checked_key)*(projects_have_chart=checked_key),ROW(projects_designs)),ROW(92:92))-1,1),"")</f>
        <v/>
      </c>
      <c r="B93" s="10" t="e" cm="1">
        <f t="array" aca="1" ref="B93" ca="1">INDEX(projects_designer,MATCH($A93,projects_designs,0))</f>
        <v>#REF!</v>
      </c>
      <c r="C93" s="64" t="e" cm="1">
        <f t="array" aca="1" ref="C93" ca="1">INDEX(projects_source,MATCH($A93,projects_designs,0))</f>
        <v>#REF!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 t="str" cm="1">
        <f t="array" aca="1" ref="A94" ca="1">IFERROR(INDEX(projects_designs,SMALL(IF((projects_have_supplies&lt;&gt;checked_key)*(projects_have_chart=checked_key),ROW(projects_designs)),ROW(93:93))-1,1),"")</f>
        <v/>
      </c>
      <c r="B94" s="10" t="e" cm="1">
        <f t="array" aca="1" ref="B94" ca="1">INDEX(projects_designer,MATCH($A94,projects_designs,0))</f>
        <v>#REF!</v>
      </c>
      <c r="C94" s="64" t="e" cm="1">
        <f t="array" aca="1" ref="C94" ca="1">INDEX(projects_source,MATCH($A94,projects_designs,0))</f>
        <v>#REF!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 t="str" cm="1">
        <f t="array" aca="1" ref="A95" ca="1">IFERROR(INDEX(projects_designs,SMALL(IF((projects_have_supplies&lt;&gt;checked_key)*(projects_have_chart=checked_key),ROW(projects_designs)),ROW(94:94))-1,1),"")</f>
        <v/>
      </c>
      <c r="B95" s="10" t="e" cm="1">
        <f t="array" aca="1" ref="B95" ca="1">INDEX(projects_designer,MATCH($A95,projects_designs,0))</f>
        <v>#REF!</v>
      </c>
      <c r="C95" s="64" t="e" cm="1">
        <f t="array" aca="1" ref="C95" ca="1">INDEX(projects_source,MATCH($A95,projects_designs,0))</f>
        <v>#REF!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 t="str" cm="1">
        <f t="array" aca="1" ref="A96" ca="1">IFERROR(INDEX(projects_designs,SMALL(IF((projects_have_supplies&lt;&gt;checked_key)*(projects_have_chart=checked_key),ROW(projects_designs)),ROW(95:95))-1,1),"")</f>
        <v/>
      </c>
      <c r="B96" s="10" t="e" cm="1">
        <f t="array" aca="1" ref="B96" ca="1">INDEX(projects_designer,MATCH($A96,projects_designs,0))</f>
        <v>#REF!</v>
      </c>
      <c r="C96" s="64" t="e" cm="1">
        <f t="array" aca="1" ref="C96" ca="1">INDEX(projects_source,MATCH($A96,projects_designs,0))</f>
        <v>#REF!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 t="str" cm="1">
        <f t="array" aca="1" ref="A97" ca="1">IFERROR(INDEX(projects_designs,SMALL(IF((projects_have_supplies&lt;&gt;checked_key)*(projects_have_chart=checked_key),ROW(projects_designs)),ROW(96:96))-1,1),"")</f>
        <v/>
      </c>
      <c r="B97" s="10" t="e" cm="1">
        <f t="array" aca="1" ref="B97" ca="1">INDEX(projects_designer,MATCH($A97,projects_designs,0))</f>
        <v>#REF!</v>
      </c>
      <c r="C97" s="64" t="e" cm="1">
        <f t="array" aca="1" ref="C97" ca="1">INDEX(projects_source,MATCH($A97,projects_designs,0))</f>
        <v>#REF!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 t="str" cm="1">
        <f t="array" aca="1" ref="A98" ca="1">IFERROR(INDEX(projects_designs,SMALL(IF((projects_have_supplies&lt;&gt;checked_key)*(projects_have_chart=checked_key),ROW(projects_designs)),ROW(97:97))-1,1),"")</f>
        <v/>
      </c>
      <c r="B98" s="10" t="e" cm="1">
        <f t="array" aca="1" ref="B98" ca="1">INDEX(projects_designer,MATCH($A98,projects_designs,0))</f>
        <v>#REF!</v>
      </c>
      <c r="C98" s="64" t="e" cm="1">
        <f t="array" aca="1" ref="C98" ca="1">INDEX(projects_source,MATCH($A98,projects_designs,0))</f>
        <v>#REF!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 t="str" cm="1">
        <f t="array" aca="1" ref="A99" ca="1">IFERROR(INDEX(projects_designs,SMALL(IF((projects_have_supplies&lt;&gt;checked_key)*(projects_have_chart=checked_key),ROW(projects_designs)),ROW(98:98))-1,1),"")</f>
        <v/>
      </c>
      <c r="B99" s="10" t="e" cm="1">
        <f t="array" aca="1" ref="B99" ca="1">INDEX(projects_designer,MATCH($A99,projects_designs,0))</f>
        <v>#REF!</v>
      </c>
      <c r="C99" s="64" t="e" cm="1">
        <f t="array" aca="1" ref="C99" ca="1">INDEX(projects_source,MATCH($A99,projects_designs,0))</f>
        <v>#REF!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 t="str" cm="1">
        <f t="array" aca="1" ref="A100" ca="1">IFERROR(INDEX(projects_designs,SMALL(IF((projects_have_supplies&lt;&gt;checked_key)*(projects_have_chart=checked_key),ROW(projects_designs)),ROW(99:99))-1,1),"")</f>
        <v/>
      </c>
      <c r="B100" s="10" t="e" cm="1">
        <f t="array" aca="1" ref="B100" ca="1">INDEX(projects_designer,MATCH($A100,projects_designs,0))</f>
        <v>#REF!</v>
      </c>
      <c r="C100" s="64" t="e" cm="1">
        <f t="array" aca="1" ref="C100" ca="1">INDEX(projects_source,MATCH($A100,projects_designs,0))</f>
        <v>#REF!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 t="str" cm="1">
        <f t="array" aca="1" ref="A101" ca="1">IFERROR(INDEX(projects_designs,SMALL(IF((projects_have_supplies&lt;&gt;checked_key)*(projects_have_chart=checked_key),ROW(projects_designs)),ROW(100:100))-1,1),"")</f>
        <v/>
      </c>
      <c r="B101" s="10" t="e" cm="1">
        <f t="array" aca="1" ref="B101" ca="1">INDEX(projects_designer,MATCH($A101,projects_designs,0))</f>
        <v>#REF!</v>
      </c>
      <c r="C101" s="64" t="e" cm="1">
        <f t="array" aca="1" ref="C101" ca="1">INDEX(projects_source,MATCH($A101,projects_designs,0))</f>
        <v>#REF!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 t="str" cm="1">
        <f t="array" aca="1" ref="A102" ca="1">IFERROR(INDEX(projects_designs,SMALL(IF((projects_have_supplies&lt;&gt;checked_key)*(projects_have_chart=checked_key),ROW(projects_designs)),ROW(101:101))-1,1),"")</f>
        <v/>
      </c>
      <c r="B102" s="10" t="e" cm="1">
        <f t="array" aca="1" ref="B102" ca="1">INDEX(projects_designer,MATCH($A102,projects_designs,0))</f>
        <v>#REF!</v>
      </c>
      <c r="C102" s="64" t="e" cm="1">
        <f t="array" aca="1" ref="C102" ca="1">INDEX(projects_source,MATCH($A102,projects_designs,0))</f>
        <v>#REF!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 t="str" cm="1">
        <f t="array" aca="1" ref="A103" ca="1">IFERROR(INDEX(projects_designs,SMALL(IF((projects_have_supplies&lt;&gt;checked_key)*(projects_have_chart=checked_key),ROW(projects_designs)),ROW(102:102))-1,1),"")</f>
        <v/>
      </c>
      <c r="B103" s="10" t="e" cm="1">
        <f t="array" aca="1" ref="B103" ca="1">INDEX(projects_designer,MATCH($A103,projects_designs,0))</f>
        <v>#REF!</v>
      </c>
      <c r="C103" s="64" t="e" cm="1">
        <f t="array" aca="1" ref="C103" ca="1">INDEX(projects_source,MATCH($A103,projects_designs,0))</f>
        <v>#REF!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 t="str" cm="1">
        <f t="array" aca="1" ref="A104" ca="1">IFERROR(INDEX(projects_designs,SMALL(IF((projects_have_supplies&lt;&gt;checked_key)*(projects_have_chart=checked_key),ROW(projects_designs)),ROW(103:103))-1,1),"")</f>
        <v/>
      </c>
      <c r="B104" s="10" t="e" cm="1">
        <f t="array" aca="1" ref="B104" ca="1">INDEX(projects_designer,MATCH($A104,projects_designs,0))</f>
        <v>#REF!</v>
      </c>
      <c r="C104" s="64" t="e" cm="1">
        <f t="array" aca="1" ref="C104" ca="1">INDEX(projects_source,MATCH($A104,projects_designs,0))</f>
        <v>#REF!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 t="str" cm="1">
        <f t="array" aca="1" ref="A105" ca="1">IFERROR(INDEX(projects_designs,SMALL(IF((projects_have_supplies&lt;&gt;checked_key)*(projects_have_chart=checked_key),ROW(projects_designs)),ROW(104:104))-1,1),"")</f>
        <v/>
      </c>
      <c r="B105" s="10" t="e" cm="1">
        <f t="array" aca="1" ref="B105" ca="1">INDEX(projects_designer,MATCH($A105,projects_designs,0))</f>
        <v>#REF!</v>
      </c>
      <c r="C105" s="64" t="e" cm="1">
        <f t="array" aca="1" ref="C105" ca="1">INDEX(projects_source,MATCH($A105,projects_designs,0))</f>
        <v>#REF!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 t="str" cm="1">
        <f t="array" aca="1" ref="A106" ca="1">IFERROR(INDEX(projects_designs,SMALL(IF((projects_have_supplies&lt;&gt;checked_key)*(projects_have_chart=checked_key),ROW(projects_designs)),ROW(105:105))-1,1),"")</f>
        <v/>
      </c>
      <c r="B106" s="10" t="e" cm="1">
        <f t="array" aca="1" ref="B106" ca="1">INDEX(projects_designer,MATCH($A106,projects_designs,0))</f>
        <v>#REF!</v>
      </c>
      <c r="C106" s="64" t="e" cm="1">
        <f t="array" aca="1" ref="C106" ca="1">INDEX(projects_source,MATCH($A106,projects_designs,0))</f>
        <v>#REF!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 t="str" cm="1">
        <f t="array" aca="1" ref="A107" ca="1">IFERROR(INDEX(projects_designs,SMALL(IF((projects_have_supplies&lt;&gt;checked_key)*(projects_have_chart=checked_key),ROW(projects_designs)),ROW(106:106))-1,1),"")</f>
        <v/>
      </c>
      <c r="B107" s="10" t="e" cm="1">
        <f t="array" aca="1" ref="B107" ca="1">INDEX(projects_designer,MATCH($A107,projects_designs,0))</f>
        <v>#REF!</v>
      </c>
      <c r="C107" s="64" t="e" cm="1">
        <f t="array" aca="1" ref="C107" ca="1">INDEX(projects_source,MATCH($A107,projects_designs,0))</f>
        <v>#REF!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 t="str" cm="1">
        <f t="array" aca="1" ref="A108" ca="1">IFERROR(INDEX(projects_designs,SMALL(IF((projects_have_supplies&lt;&gt;checked_key)*(projects_have_chart=checked_key),ROW(projects_designs)),ROW(107:107))-1,1),"")</f>
        <v/>
      </c>
      <c r="B108" s="10" t="e" cm="1">
        <f t="array" aca="1" ref="B108" ca="1">INDEX(projects_designer,MATCH($A108,projects_designs,0))</f>
        <v>#REF!</v>
      </c>
      <c r="C108" s="64" t="e" cm="1">
        <f t="array" aca="1" ref="C108" ca="1">INDEX(projects_source,MATCH($A108,projects_designs,0))</f>
        <v>#REF!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 t="str" cm="1">
        <f t="array" aca="1" ref="A109" ca="1">IFERROR(INDEX(projects_designs,SMALL(IF((projects_have_supplies&lt;&gt;checked_key)*(projects_have_chart=checked_key),ROW(projects_designs)),ROW(108:108))-1,1),"")</f>
        <v/>
      </c>
      <c r="B109" s="10" t="e" cm="1">
        <f t="array" aca="1" ref="B109" ca="1">INDEX(projects_designer,MATCH($A109,projects_designs,0))</f>
        <v>#REF!</v>
      </c>
      <c r="C109" s="64" t="e" cm="1">
        <f t="array" aca="1" ref="C109" ca="1">INDEX(projects_source,MATCH($A109,projects_designs,0))</f>
        <v>#REF!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 t="str" cm="1">
        <f t="array" aca="1" ref="A110" ca="1">IFERROR(INDEX(projects_designs,SMALL(IF((projects_have_supplies&lt;&gt;checked_key)*(projects_have_chart=checked_key),ROW(projects_designs)),ROW(109:109))-1,1),"")</f>
        <v/>
      </c>
      <c r="B110" s="10" t="e" cm="1">
        <f t="array" aca="1" ref="B110" ca="1">INDEX(projects_designer,MATCH($A110,projects_designs,0))</f>
        <v>#REF!</v>
      </c>
      <c r="C110" s="64" t="e" cm="1">
        <f t="array" aca="1" ref="C110" ca="1">INDEX(projects_source,MATCH($A110,projects_designs,0))</f>
        <v>#REF!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 t="str" cm="1">
        <f t="array" aca="1" ref="A111" ca="1">IFERROR(INDEX(projects_designs,SMALL(IF((projects_have_supplies&lt;&gt;checked_key)*(projects_have_chart=checked_key),ROW(projects_designs)),ROW(110:110))-1,1),"")</f>
        <v/>
      </c>
      <c r="B111" s="10" t="e" cm="1">
        <f t="array" aca="1" ref="B111" ca="1">INDEX(projects_designer,MATCH($A111,projects_designs,0))</f>
        <v>#REF!</v>
      </c>
      <c r="C111" s="64" t="e" cm="1">
        <f t="array" aca="1" ref="C111" ca="1">INDEX(projects_source,MATCH($A111,projects_designs,0))</f>
        <v>#REF!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 t="str" cm="1">
        <f t="array" aca="1" ref="A112" ca="1">IFERROR(INDEX(projects_designs,SMALL(IF((projects_have_supplies&lt;&gt;checked_key)*(projects_have_chart=checked_key),ROW(projects_designs)),ROW(111:111))-1,1),"")</f>
        <v/>
      </c>
      <c r="B112" s="10" t="e" cm="1">
        <f t="array" aca="1" ref="B112" ca="1">INDEX(projects_designer,MATCH($A112,projects_designs,0))</f>
        <v>#REF!</v>
      </c>
      <c r="C112" s="64" t="e" cm="1">
        <f t="array" aca="1" ref="C112" ca="1">INDEX(projects_source,MATCH($A112,projects_designs,0))</f>
        <v>#REF!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 t="str" cm="1">
        <f t="array" aca="1" ref="A113" ca="1">IFERROR(INDEX(projects_designs,SMALL(IF((projects_have_supplies&lt;&gt;checked_key)*(projects_have_chart=checked_key),ROW(projects_designs)),ROW(112:112))-1,1),"")</f>
        <v/>
      </c>
      <c r="B113" s="10" t="e" cm="1">
        <f t="array" aca="1" ref="B113" ca="1">INDEX(projects_designer,MATCH($A113,projects_designs,0))</f>
        <v>#REF!</v>
      </c>
      <c r="C113" s="64" t="e" cm="1">
        <f t="array" aca="1" ref="C113" ca="1">INDEX(projects_source,MATCH($A113,projects_designs,0))</f>
        <v>#REF!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 t="str" cm="1">
        <f t="array" aca="1" ref="A114" ca="1">IFERROR(INDEX(projects_designs,SMALL(IF((projects_have_supplies&lt;&gt;checked_key)*(projects_have_chart=checked_key),ROW(projects_designs)),ROW(113:113))-1,1),"")</f>
        <v/>
      </c>
      <c r="B114" s="10" t="e" cm="1">
        <f t="array" aca="1" ref="B114" ca="1">INDEX(projects_designer,MATCH($A114,projects_designs,0))</f>
        <v>#REF!</v>
      </c>
      <c r="C114" s="64" t="e" cm="1">
        <f t="array" aca="1" ref="C114" ca="1">INDEX(projects_source,MATCH($A114,projects_designs,0))</f>
        <v>#REF!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 t="str" cm="1">
        <f t="array" aca="1" ref="A115" ca="1">IFERROR(INDEX(projects_designs,SMALL(IF((projects_have_supplies&lt;&gt;checked_key)*(projects_have_chart=checked_key),ROW(projects_designs)),ROW(114:114))-1,1),"")</f>
        <v/>
      </c>
      <c r="B115" s="10" t="e" cm="1">
        <f t="array" aca="1" ref="B115" ca="1">INDEX(projects_designer,MATCH($A115,projects_designs,0))</f>
        <v>#REF!</v>
      </c>
      <c r="C115" s="64" t="e" cm="1">
        <f t="array" aca="1" ref="C115" ca="1">INDEX(projects_source,MATCH($A115,projects_designs,0))</f>
        <v>#REF!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 t="str" cm="1">
        <f t="array" aca="1" ref="A116" ca="1">IFERROR(INDEX(projects_designs,SMALL(IF((projects_have_supplies&lt;&gt;checked_key)*(projects_have_chart=checked_key),ROW(projects_designs)),ROW(115:115))-1,1),"")</f>
        <v/>
      </c>
      <c r="B116" s="10" t="e" cm="1">
        <f t="array" aca="1" ref="B116" ca="1">INDEX(projects_designer,MATCH($A116,projects_designs,0))</f>
        <v>#REF!</v>
      </c>
      <c r="C116" s="64" t="e" cm="1">
        <f t="array" aca="1" ref="C116" ca="1">INDEX(projects_source,MATCH($A116,projects_designs,0))</f>
        <v>#REF!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 t="str" cm="1">
        <f t="array" aca="1" ref="A117" ca="1">IFERROR(INDEX(projects_designs,SMALL(IF((projects_have_supplies&lt;&gt;checked_key)*(projects_have_chart=checked_key),ROW(projects_designs)),ROW(116:116))-1,1),"")</f>
        <v/>
      </c>
      <c r="B117" s="10" t="e" cm="1">
        <f t="array" aca="1" ref="B117" ca="1">INDEX(projects_designer,MATCH($A117,projects_designs,0))</f>
        <v>#REF!</v>
      </c>
      <c r="C117" s="64" t="e" cm="1">
        <f t="array" aca="1" ref="C117" ca="1">INDEX(projects_source,MATCH($A117,projects_designs,0))</f>
        <v>#REF!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 t="str" cm="1">
        <f t="array" aca="1" ref="A118" ca="1">IFERROR(INDEX(projects_designs,SMALL(IF((projects_have_supplies&lt;&gt;checked_key)*(projects_have_chart=checked_key),ROW(projects_designs)),ROW(117:117))-1,1),"")</f>
        <v/>
      </c>
      <c r="B118" s="10" t="e" cm="1">
        <f t="array" aca="1" ref="B118" ca="1">INDEX(projects_designer,MATCH($A118,projects_designs,0))</f>
        <v>#REF!</v>
      </c>
      <c r="C118" s="64" t="e" cm="1">
        <f t="array" aca="1" ref="C118" ca="1">INDEX(projects_source,MATCH($A118,projects_designs,0))</f>
        <v>#REF!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 t="str" cm="1">
        <f t="array" aca="1" ref="A119" ca="1">IFERROR(INDEX(projects_designs,SMALL(IF((projects_have_supplies&lt;&gt;checked_key)*(projects_have_chart=checked_key),ROW(projects_designs)),ROW(118:118))-1,1),"")</f>
        <v/>
      </c>
      <c r="B119" s="10" t="e" cm="1">
        <f t="array" aca="1" ref="B119" ca="1">INDEX(projects_designer,MATCH($A119,projects_designs,0))</f>
        <v>#REF!</v>
      </c>
      <c r="C119" s="64" t="e" cm="1">
        <f t="array" aca="1" ref="C119" ca="1">INDEX(projects_source,MATCH($A119,projects_designs,0))</f>
        <v>#REF!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 t="str" cm="1">
        <f t="array" aca="1" ref="A120" ca="1">IFERROR(INDEX(projects_designs,SMALL(IF((projects_have_supplies&lt;&gt;checked_key)*(projects_have_chart=checked_key),ROW(projects_designs)),ROW(119:119))-1,1),"")</f>
        <v/>
      </c>
      <c r="B120" s="10" t="e" cm="1">
        <f t="array" aca="1" ref="B120" ca="1">INDEX(projects_designer,MATCH($A120,projects_designs,0))</f>
        <v>#REF!</v>
      </c>
      <c r="C120" s="64" t="e" cm="1">
        <f t="array" aca="1" ref="C120" ca="1">INDEX(projects_source,MATCH($A120,projects_designs,0))</f>
        <v>#REF!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 t="str" cm="1">
        <f t="array" aca="1" ref="A121" ca="1">IFERROR(INDEX(projects_designs,SMALL(IF((projects_have_supplies&lt;&gt;checked_key)*(projects_have_chart=checked_key),ROW(projects_designs)),ROW(120:120))-1,1),"")</f>
        <v/>
      </c>
      <c r="B121" s="10" t="e" cm="1">
        <f t="array" aca="1" ref="B121" ca="1">INDEX(projects_designer,MATCH($A121,projects_designs,0))</f>
        <v>#REF!</v>
      </c>
      <c r="C121" s="64" t="e" cm="1">
        <f t="array" aca="1" ref="C121" ca="1">INDEX(projects_source,MATCH($A121,projects_designs,0))</f>
        <v>#REF!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 t="str" cm="1">
        <f t="array" aca="1" ref="A122" ca="1">IFERROR(INDEX(projects_designs,SMALL(IF((projects_have_supplies&lt;&gt;checked_key)*(projects_have_chart=checked_key),ROW(projects_designs)),ROW(121:121))-1,1),"")</f>
        <v/>
      </c>
      <c r="B122" s="10" t="e" cm="1">
        <f t="array" aca="1" ref="B122" ca="1">INDEX(projects_designer,MATCH($A122,projects_designs,0))</f>
        <v>#REF!</v>
      </c>
      <c r="C122" s="64" t="e" cm="1">
        <f t="array" aca="1" ref="C122" ca="1">INDEX(projects_source,MATCH($A122,projects_designs,0))</f>
        <v>#REF!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 t="str" cm="1">
        <f t="array" aca="1" ref="A123" ca="1">IFERROR(INDEX(projects_designs,SMALL(IF((projects_have_supplies&lt;&gt;checked_key)*(projects_have_chart=checked_key),ROW(projects_designs)),ROW(122:122))-1,1),"")</f>
        <v/>
      </c>
      <c r="B123" s="10" t="e" cm="1">
        <f t="array" aca="1" ref="B123" ca="1">INDEX(projects_designer,MATCH($A123,projects_designs,0))</f>
        <v>#REF!</v>
      </c>
      <c r="C123" s="64" t="e" cm="1">
        <f t="array" aca="1" ref="C123" ca="1">INDEX(projects_source,MATCH($A123,projects_designs,0))</f>
        <v>#REF!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 t="str" cm="1">
        <f t="array" aca="1" ref="A124" ca="1">IFERROR(INDEX(projects_designs,SMALL(IF((projects_have_supplies&lt;&gt;checked_key)*(projects_have_chart=checked_key),ROW(projects_designs)),ROW(123:123))-1,1),"")</f>
        <v/>
      </c>
      <c r="B124" s="10" t="e" cm="1">
        <f t="array" aca="1" ref="B124" ca="1">INDEX(projects_designer,MATCH($A124,projects_designs,0))</f>
        <v>#REF!</v>
      </c>
      <c r="C124" s="64" t="e" cm="1">
        <f t="array" aca="1" ref="C124" ca="1">INDEX(projects_source,MATCH($A124,projects_designs,0))</f>
        <v>#REF!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 t="str" cm="1">
        <f t="array" aca="1" ref="A125" ca="1">IFERROR(INDEX(projects_designs,SMALL(IF((projects_have_supplies&lt;&gt;checked_key)*(projects_have_chart=checked_key),ROW(projects_designs)),ROW(124:124))-1,1),"")</f>
        <v/>
      </c>
      <c r="B125" s="10" t="e" cm="1">
        <f t="array" aca="1" ref="B125" ca="1">INDEX(projects_designer,MATCH($A125,projects_designs,0))</f>
        <v>#REF!</v>
      </c>
      <c r="C125" s="64" t="e" cm="1">
        <f t="array" aca="1" ref="C125" ca="1">INDEX(projects_source,MATCH($A125,projects_designs,0))</f>
        <v>#REF!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 t="str" cm="1">
        <f t="array" aca="1" ref="A126" ca="1">IFERROR(INDEX(projects_designs,SMALL(IF((projects_have_supplies&lt;&gt;checked_key)*(projects_have_chart=checked_key),ROW(projects_designs)),ROW(125:125))-1,1),"")</f>
        <v/>
      </c>
      <c r="B126" s="10" t="e" cm="1">
        <f t="array" aca="1" ref="B126" ca="1">INDEX(projects_designer,MATCH($A126,projects_designs,0))</f>
        <v>#REF!</v>
      </c>
      <c r="C126" s="64" t="e" cm="1">
        <f t="array" aca="1" ref="C126" ca="1">INDEX(projects_source,MATCH($A126,projects_designs,0))</f>
        <v>#REF!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 t="str" cm="1">
        <f t="array" aca="1" ref="A127" ca="1">IFERROR(INDEX(projects_designs,SMALL(IF((projects_have_supplies&lt;&gt;checked_key)*(projects_have_chart=checked_key),ROW(projects_designs)),ROW(126:126))-1,1),"")</f>
        <v/>
      </c>
      <c r="B127" s="10" t="e" cm="1">
        <f t="array" aca="1" ref="B127" ca="1">INDEX(projects_designer,MATCH($A127,projects_designs,0))</f>
        <v>#REF!</v>
      </c>
      <c r="C127" s="64" t="e" cm="1">
        <f t="array" aca="1" ref="C127" ca="1">INDEX(projects_source,MATCH($A127,projects_designs,0))</f>
        <v>#REF!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 t="str" cm="1">
        <f t="array" aca="1" ref="A128" ca="1">IFERROR(INDEX(projects_designs,SMALL(IF((projects_have_supplies&lt;&gt;checked_key)*(projects_have_chart=checked_key),ROW(projects_designs)),ROW(127:127))-1,1),"")</f>
        <v/>
      </c>
      <c r="B128" s="10" t="e" cm="1">
        <f t="array" aca="1" ref="B128" ca="1">INDEX(projects_designer,MATCH($A128,projects_designs,0))</f>
        <v>#REF!</v>
      </c>
      <c r="C128" s="64" t="e" cm="1">
        <f t="array" aca="1" ref="C128" ca="1">INDEX(projects_source,MATCH($A128,projects_designs,0))</f>
        <v>#REF!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 t="str" cm="1">
        <f t="array" aca="1" ref="A129" ca="1">IFERROR(INDEX(projects_designs,SMALL(IF((projects_have_supplies&lt;&gt;checked_key)*(projects_have_chart=checked_key),ROW(projects_designs)),ROW(128:128))-1,1),"")</f>
        <v/>
      </c>
      <c r="B129" s="10" t="e" cm="1">
        <f t="array" aca="1" ref="B129" ca="1">INDEX(projects_designer,MATCH($A129,projects_designs,0))</f>
        <v>#REF!</v>
      </c>
      <c r="C129" s="64" t="e" cm="1">
        <f t="array" aca="1" ref="C129" ca="1">INDEX(projects_source,MATCH($A129,projects_designs,0))</f>
        <v>#REF!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 t="str" cm="1">
        <f t="array" aca="1" ref="A130" ca="1">IFERROR(INDEX(projects_designs,SMALL(IF((projects_have_supplies&lt;&gt;checked_key)*(projects_have_chart=checked_key),ROW(projects_designs)),ROW(129:129))-1,1),"")</f>
        <v/>
      </c>
      <c r="B130" s="10" t="e" cm="1">
        <f t="array" aca="1" ref="B130" ca="1">INDEX(projects_designer,MATCH($A130,projects_designs,0))</f>
        <v>#REF!</v>
      </c>
      <c r="C130" s="64" t="e" cm="1">
        <f t="array" aca="1" ref="C130" ca="1">INDEX(projects_source,MATCH($A130,projects_designs,0))</f>
        <v>#REF!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 t="str" cm="1">
        <f t="array" aca="1" ref="A131" ca="1">IFERROR(INDEX(projects_designs,SMALL(IF((projects_have_supplies&lt;&gt;checked_key)*(projects_have_chart=checked_key),ROW(projects_designs)),ROW(130:130))-1,1),"")</f>
        <v/>
      </c>
      <c r="B131" s="10" t="e" cm="1">
        <f t="array" aca="1" ref="B131" ca="1">INDEX(projects_designer,MATCH($A131,projects_designs,0))</f>
        <v>#REF!</v>
      </c>
      <c r="C131" s="64" t="e" cm="1">
        <f t="array" aca="1" ref="C131" ca="1">INDEX(projects_source,MATCH($A131,projects_designs,0))</f>
        <v>#REF!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 t="str" cm="1">
        <f t="array" aca="1" ref="A132" ca="1">IFERROR(INDEX(projects_designs,SMALL(IF((projects_have_supplies&lt;&gt;checked_key)*(projects_have_chart=checked_key),ROW(projects_designs)),ROW(131:131))-1,1),"")</f>
        <v/>
      </c>
      <c r="B132" s="10" t="e" cm="1">
        <f t="array" aca="1" ref="B132" ca="1">INDEX(projects_designer,MATCH($A132,projects_designs,0))</f>
        <v>#REF!</v>
      </c>
      <c r="C132" s="64" t="e" cm="1">
        <f t="array" aca="1" ref="C132" ca="1">INDEX(projects_source,MATCH($A132,projects_designs,0))</f>
        <v>#REF!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 t="str" cm="1">
        <f t="array" aca="1" ref="A133" ca="1">IFERROR(INDEX(projects_designs,SMALL(IF((projects_have_supplies&lt;&gt;checked_key)*(projects_have_chart=checked_key),ROW(projects_designs)),ROW(132:132))-1,1),"")</f>
        <v/>
      </c>
      <c r="B133" s="10" t="e" cm="1">
        <f t="array" aca="1" ref="B133" ca="1">INDEX(projects_designer,MATCH($A133,projects_designs,0))</f>
        <v>#REF!</v>
      </c>
      <c r="C133" s="64" t="e" cm="1">
        <f t="array" aca="1" ref="C133" ca="1">INDEX(projects_source,MATCH($A133,projects_designs,0))</f>
        <v>#REF!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 t="str" cm="1">
        <f t="array" aca="1" ref="A134" ca="1">IFERROR(INDEX(projects_designs,SMALL(IF((projects_have_supplies&lt;&gt;checked_key)*(projects_have_chart=checked_key),ROW(projects_designs)),ROW(133:133))-1,1),"")</f>
        <v/>
      </c>
      <c r="B134" s="10" t="e" cm="1">
        <f t="array" aca="1" ref="B134" ca="1">INDEX(projects_designer,MATCH($A134,projects_designs,0))</f>
        <v>#REF!</v>
      </c>
      <c r="C134" s="64" t="e" cm="1">
        <f t="array" aca="1" ref="C134" ca="1">INDEX(projects_source,MATCH($A134,projects_designs,0))</f>
        <v>#REF!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 t="str" cm="1">
        <f t="array" aca="1" ref="A135" ca="1">IFERROR(INDEX(projects_designs,SMALL(IF((projects_have_supplies&lt;&gt;checked_key)*(projects_have_chart=checked_key),ROW(projects_designs)),ROW(134:134))-1,1),"")</f>
        <v/>
      </c>
      <c r="B135" s="10" t="e" cm="1">
        <f t="array" aca="1" ref="B135" ca="1">INDEX(projects_designer,MATCH($A135,projects_designs,0))</f>
        <v>#REF!</v>
      </c>
      <c r="C135" s="64" t="e" cm="1">
        <f t="array" aca="1" ref="C135" ca="1">INDEX(projects_source,MATCH($A135,projects_designs,0))</f>
        <v>#REF!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 t="str" cm="1">
        <f t="array" aca="1" ref="A136" ca="1">IFERROR(INDEX(projects_designs,SMALL(IF((projects_have_supplies&lt;&gt;checked_key)*(projects_have_chart=checked_key),ROW(projects_designs)),ROW(135:135))-1,1),"")</f>
        <v/>
      </c>
      <c r="B136" s="10" t="e" cm="1">
        <f t="array" aca="1" ref="B136" ca="1">INDEX(projects_designer,MATCH($A136,projects_designs,0))</f>
        <v>#REF!</v>
      </c>
      <c r="C136" s="64" t="e" cm="1">
        <f t="array" aca="1" ref="C136" ca="1">INDEX(projects_source,MATCH($A136,projects_designs,0))</f>
        <v>#REF!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 t="str" cm="1">
        <f t="array" aca="1" ref="A137" ca="1">IFERROR(INDEX(projects_designs,SMALL(IF((projects_have_supplies&lt;&gt;checked_key)*(projects_have_chart=checked_key),ROW(projects_designs)),ROW(136:136))-1,1),"")</f>
        <v/>
      </c>
      <c r="B137" s="10" t="e" cm="1">
        <f t="array" aca="1" ref="B137" ca="1">INDEX(projects_designer,MATCH($A137,projects_designs,0))</f>
        <v>#REF!</v>
      </c>
      <c r="C137" s="64" t="e" cm="1">
        <f t="array" aca="1" ref="C137" ca="1">INDEX(projects_source,MATCH($A137,projects_designs,0))</f>
        <v>#REF!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 t="str" cm="1">
        <f t="array" aca="1" ref="A138" ca="1">IFERROR(INDEX(projects_designs,SMALL(IF((projects_have_supplies&lt;&gt;checked_key)*(projects_have_chart=checked_key),ROW(projects_designs)),ROW(137:137))-1,1),"")</f>
        <v/>
      </c>
      <c r="B138" s="10" t="e" cm="1">
        <f t="array" aca="1" ref="B138" ca="1">INDEX(projects_designer,MATCH($A138,projects_designs,0))</f>
        <v>#REF!</v>
      </c>
      <c r="C138" s="64" t="e" cm="1">
        <f t="array" aca="1" ref="C138" ca="1">INDEX(projects_source,MATCH($A138,projects_designs,0))</f>
        <v>#REF!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 t="str" cm="1">
        <f t="array" aca="1" ref="A139" ca="1">IFERROR(INDEX(projects_designs,SMALL(IF((projects_have_supplies&lt;&gt;checked_key)*(projects_have_chart=checked_key),ROW(projects_designs)),ROW(138:138))-1,1),"")</f>
        <v/>
      </c>
      <c r="B139" s="10" t="e" cm="1">
        <f t="array" aca="1" ref="B139" ca="1">INDEX(projects_designer,MATCH($A139,projects_designs,0))</f>
        <v>#REF!</v>
      </c>
      <c r="C139" s="64" t="e" cm="1">
        <f t="array" aca="1" ref="C139" ca="1">INDEX(projects_source,MATCH($A139,projects_designs,0))</f>
        <v>#REF!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 t="str" cm="1">
        <f t="array" aca="1" ref="A140" ca="1">IFERROR(INDEX(projects_designs,SMALL(IF((projects_have_supplies&lt;&gt;checked_key)*(projects_have_chart=checked_key),ROW(projects_designs)),ROW(139:139))-1,1),"")</f>
        <v/>
      </c>
      <c r="B140" s="10" t="e" cm="1">
        <f t="array" aca="1" ref="B140" ca="1">INDEX(projects_designer,MATCH($A140,projects_designs,0))</f>
        <v>#REF!</v>
      </c>
      <c r="C140" s="64" t="e" cm="1">
        <f t="array" aca="1" ref="C140" ca="1">INDEX(projects_source,MATCH($A140,projects_designs,0))</f>
        <v>#REF!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 t="str" cm="1">
        <f t="array" aca="1" ref="A141" ca="1">IFERROR(INDEX(projects_designs,SMALL(IF((projects_have_supplies&lt;&gt;checked_key)*(projects_have_chart=checked_key),ROW(projects_designs)),ROW(140:140))-1,1),"")</f>
        <v/>
      </c>
      <c r="B141" s="10" t="e" cm="1">
        <f t="array" aca="1" ref="B141" ca="1">INDEX(projects_designer,MATCH($A141,projects_designs,0))</f>
        <v>#REF!</v>
      </c>
      <c r="C141" s="64" t="e" cm="1">
        <f t="array" aca="1" ref="C141" ca="1">INDEX(projects_source,MATCH($A141,projects_designs,0))</f>
        <v>#REF!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 t="str" cm="1">
        <f t="array" aca="1" ref="A142" ca="1">IFERROR(INDEX(projects_designs,SMALL(IF((projects_have_supplies&lt;&gt;checked_key)*(projects_have_chart=checked_key),ROW(projects_designs)),ROW(141:141))-1,1),"")</f>
        <v/>
      </c>
      <c r="B142" s="10" t="e" cm="1">
        <f t="array" aca="1" ref="B142" ca="1">INDEX(projects_designer,MATCH($A142,projects_designs,0))</f>
        <v>#REF!</v>
      </c>
      <c r="C142" s="64" t="e" cm="1">
        <f t="array" aca="1" ref="C142" ca="1">INDEX(projects_source,MATCH($A142,projects_designs,0))</f>
        <v>#REF!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 t="str" cm="1">
        <f t="array" aca="1" ref="A143" ca="1">IFERROR(INDEX(projects_designs,SMALL(IF((projects_have_supplies&lt;&gt;checked_key)*(projects_have_chart=checked_key),ROW(projects_designs)),ROW(142:142))-1,1),"")</f>
        <v/>
      </c>
      <c r="B143" s="10" t="e" cm="1">
        <f t="array" aca="1" ref="B143" ca="1">INDEX(projects_designer,MATCH($A143,projects_designs,0))</f>
        <v>#REF!</v>
      </c>
      <c r="C143" s="64" t="e" cm="1">
        <f t="array" aca="1" ref="C143" ca="1">INDEX(projects_source,MATCH($A143,projects_designs,0))</f>
        <v>#REF!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 t="str" cm="1">
        <f t="array" aca="1" ref="A144" ca="1">IFERROR(INDEX(projects_designs,SMALL(IF((projects_have_supplies&lt;&gt;checked_key)*(projects_have_chart=checked_key),ROW(projects_designs)),ROW(143:143))-1,1),"")</f>
        <v/>
      </c>
      <c r="B144" s="10" t="e" cm="1">
        <f t="array" aca="1" ref="B144" ca="1">INDEX(projects_designer,MATCH($A144,projects_designs,0))</f>
        <v>#REF!</v>
      </c>
      <c r="C144" s="64" t="e" cm="1">
        <f t="array" aca="1" ref="C144" ca="1">INDEX(projects_source,MATCH($A144,projects_designs,0))</f>
        <v>#REF!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 t="str" cm="1">
        <f t="array" aca="1" ref="A145" ca="1">IFERROR(INDEX(projects_designs,SMALL(IF((projects_have_supplies&lt;&gt;checked_key)*(projects_have_chart=checked_key),ROW(projects_designs)),ROW(144:144))-1,1),"")</f>
        <v/>
      </c>
      <c r="B145" s="10" t="e" cm="1">
        <f t="array" aca="1" ref="B145" ca="1">INDEX(projects_designer,MATCH($A145,projects_designs,0))</f>
        <v>#REF!</v>
      </c>
      <c r="C145" s="64" t="e" cm="1">
        <f t="array" aca="1" ref="C145" ca="1">INDEX(projects_source,MATCH($A145,projects_designs,0))</f>
        <v>#REF!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 t="str" cm="1">
        <f t="array" aca="1" ref="A146" ca="1">IFERROR(INDEX(projects_designs,SMALL(IF((projects_have_supplies&lt;&gt;checked_key)*(projects_have_chart=checked_key),ROW(projects_designs)),ROW(145:145))-1,1),"")</f>
        <v/>
      </c>
      <c r="B146" s="10" t="e" cm="1">
        <f t="array" aca="1" ref="B146" ca="1">INDEX(projects_designer,MATCH($A146,projects_designs,0))</f>
        <v>#REF!</v>
      </c>
      <c r="C146" s="64" t="e" cm="1">
        <f t="array" aca="1" ref="C146" ca="1">INDEX(projects_source,MATCH($A146,projects_designs,0))</f>
        <v>#REF!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 t="str" cm="1">
        <f t="array" aca="1" ref="A147" ca="1">IFERROR(INDEX(projects_designs,SMALL(IF((projects_have_supplies&lt;&gt;checked_key)*(projects_have_chart=checked_key),ROW(projects_designs)),ROW(146:146))-1,1),"")</f>
        <v/>
      </c>
      <c r="B147" s="10" t="e" cm="1">
        <f t="array" aca="1" ref="B147" ca="1">INDEX(projects_designer,MATCH($A147,projects_designs,0))</f>
        <v>#REF!</v>
      </c>
      <c r="C147" s="64" t="e" cm="1">
        <f t="array" aca="1" ref="C147" ca="1">INDEX(projects_source,MATCH($A147,projects_designs,0))</f>
        <v>#REF!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 t="str" cm="1">
        <f t="array" aca="1" ref="A148" ca="1">IFERROR(INDEX(projects_designs,SMALL(IF((projects_have_supplies&lt;&gt;checked_key)*(projects_have_chart=checked_key),ROW(projects_designs)),ROW(147:147))-1,1),"")</f>
        <v/>
      </c>
      <c r="B148" s="10" t="e" cm="1">
        <f t="array" aca="1" ref="B148" ca="1">INDEX(projects_designer,MATCH($A148,projects_designs,0))</f>
        <v>#REF!</v>
      </c>
      <c r="C148" s="64" t="e" cm="1">
        <f t="array" aca="1" ref="C148" ca="1">INDEX(projects_source,MATCH($A148,projects_designs,0))</f>
        <v>#REF!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 t="str" cm="1">
        <f t="array" aca="1" ref="A149" ca="1">IFERROR(INDEX(projects_designs,SMALL(IF((projects_have_supplies&lt;&gt;checked_key)*(projects_have_chart=checked_key),ROW(projects_designs)),ROW(148:148))-1,1),"")</f>
        <v/>
      </c>
      <c r="B149" s="10" t="e" cm="1">
        <f t="array" aca="1" ref="B149" ca="1">INDEX(projects_designer,MATCH($A149,projects_designs,0))</f>
        <v>#REF!</v>
      </c>
      <c r="C149" s="64" t="e" cm="1">
        <f t="array" aca="1" ref="C149" ca="1">INDEX(projects_source,MATCH($A149,projects_designs,0))</f>
        <v>#REF!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 t="str" cm="1">
        <f t="array" aca="1" ref="A150" ca="1">IFERROR(INDEX(projects_designs,SMALL(IF((projects_have_supplies&lt;&gt;checked_key)*(projects_have_chart=checked_key),ROW(projects_designs)),ROW(149:149))-1,1),"")</f>
        <v/>
      </c>
      <c r="B150" s="10" t="e" cm="1">
        <f t="array" aca="1" ref="B150" ca="1">INDEX(projects_designer,MATCH($A150,projects_designs,0))</f>
        <v>#REF!</v>
      </c>
      <c r="C150" s="64" t="e" cm="1">
        <f t="array" aca="1" ref="C150" ca="1">INDEX(projects_source,MATCH($A150,projects_designs,0))</f>
        <v>#REF!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 t="str" cm="1">
        <f t="array" aca="1" ref="A151" ca="1">IFERROR(INDEX(projects_designs,SMALL(IF((projects_have_supplies&lt;&gt;checked_key)*(projects_have_chart=checked_key),ROW(projects_designs)),ROW(150:150))-1,1),"")</f>
        <v/>
      </c>
      <c r="B151" s="10" t="e" cm="1">
        <f t="array" aca="1" ref="B151" ca="1">INDEX(projects_designer,MATCH($A151,projects_designs,0))</f>
        <v>#REF!</v>
      </c>
      <c r="C151" s="64" t="e" cm="1">
        <f t="array" aca="1" ref="C151" ca="1">INDEX(projects_source,MATCH($A151,projects_designs,0))</f>
        <v>#REF!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 t="str" cm="1">
        <f t="array" aca="1" ref="A152" ca="1">IFERROR(INDEX(projects_designs,SMALL(IF((projects_have_supplies&lt;&gt;checked_key)*(projects_have_chart=checked_key),ROW(projects_designs)),ROW(151:151))-1,1),"")</f>
        <v/>
      </c>
      <c r="B152" s="10" t="e" cm="1">
        <f t="array" aca="1" ref="B152" ca="1">INDEX(projects_designer,MATCH($A152,projects_designs,0))</f>
        <v>#REF!</v>
      </c>
      <c r="C152" s="64" t="e" cm="1">
        <f t="array" aca="1" ref="C152" ca="1">INDEX(projects_source,MATCH($A152,projects_designs,0))</f>
        <v>#REF!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 t="str" cm="1">
        <f t="array" aca="1" ref="A153" ca="1">IFERROR(INDEX(projects_designs,SMALL(IF((projects_have_supplies&lt;&gt;checked_key)*(projects_have_chart=checked_key),ROW(projects_designs)),ROW(152:152))-1,1),"")</f>
        <v/>
      </c>
      <c r="B153" s="10" t="e" cm="1">
        <f t="array" aca="1" ref="B153" ca="1">INDEX(projects_designer,MATCH($A153,projects_designs,0))</f>
        <v>#REF!</v>
      </c>
      <c r="C153" s="64" t="e" cm="1">
        <f t="array" aca="1" ref="C153" ca="1">INDEX(projects_source,MATCH($A153,projects_designs,0))</f>
        <v>#REF!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 t="str" cm="1">
        <f t="array" aca="1" ref="A154" ca="1">IFERROR(INDEX(projects_designs,SMALL(IF((projects_have_supplies&lt;&gt;checked_key)*(projects_have_chart=checked_key),ROW(projects_designs)),ROW(153:153))-1,1),"")</f>
        <v/>
      </c>
      <c r="B154" s="10" t="e" cm="1">
        <f t="array" aca="1" ref="B154" ca="1">INDEX(projects_designer,MATCH($A154,projects_designs,0))</f>
        <v>#REF!</v>
      </c>
      <c r="C154" s="64" t="e" cm="1">
        <f t="array" aca="1" ref="C154" ca="1">INDEX(projects_source,MATCH($A154,projects_designs,0))</f>
        <v>#REF!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 t="str" cm="1">
        <f t="array" aca="1" ref="A155" ca="1">IFERROR(INDEX(projects_designs,SMALL(IF((projects_have_supplies&lt;&gt;checked_key)*(projects_have_chart=checked_key),ROW(projects_designs)),ROW(154:154))-1,1),"")</f>
        <v/>
      </c>
      <c r="B155" s="10" t="e" cm="1">
        <f t="array" aca="1" ref="B155" ca="1">INDEX(projects_designer,MATCH($A155,projects_designs,0))</f>
        <v>#REF!</v>
      </c>
      <c r="C155" s="64" t="e" cm="1">
        <f t="array" aca="1" ref="C155" ca="1">INDEX(projects_source,MATCH($A155,projects_designs,0))</f>
        <v>#REF!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 t="str" cm="1">
        <f t="array" aca="1" ref="A156" ca="1">IFERROR(INDEX(projects_designs,SMALL(IF((projects_have_supplies&lt;&gt;checked_key)*(projects_have_chart=checked_key),ROW(projects_designs)),ROW(155:155))-1,1),"")</f>
        <v/>
      </c>
      <c r="B156" s="10" t="e" cm="1">
        <f t="array" aca="1" ref="B156" ca="1">INDEX(projects_designer,MATCH($A156,projects_designs,0))</f>
        <v>#REF!</v>
      </c>
      <c r="C156" s="64" t="e" cm="1">
        <f t="array" aca="1" ref="C156" ca="1">INDEX(projects_source,MATCH($A156,projects_designs,0))</f>
        <v>#REF!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 t="str" cm="1">
        <f t="array" aca="1" ref="A157" ca="1">IFERROR(INDEX(projects_designs,SMALL(IF((projects_have_supplies&lt;&gt;checked_key)*(projects_have_chart=checked_key),ROW(projects_designs)),ROW(156:156))-1,1),"")</f>
        <v/>
      </c>
      <c r="B157" s="10" t="e" cm="1">
        <f t="array" aca="1" ref="B157" ca="1">INDEX(projects_designer,MATCH($A157,projects_designs,0))</f>
        <v>#REF!</v>
      </c>
      <c r="C157" s="64" t="e" cm="1">
        <f t="array" aca="1" ref="C157" ca="1">INDEX(projects_source,MATCH($A157,projects_designs,0))</f>
        <v>#REF!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 t="str" cm="1">
        <f t="array" aca="1" ref="A158" ca="1">IFERROR(INDEX(projects_designs,SMALL(IF((projects_have_supplies&lt;&gt;checked_key)*(projects_have_chart=checked_key),ROW(projects_designs)),ROW(157:157))-1,1),"")</f>
        <v/>
      </c>
      <c r="B158" s="10" t="e" cm="1">
        <f t="array" aca="1" ref="B158" ca="1">INDEX(projects_designer,MATCH($A158,projects_designs,0))</f>
        <v>#REF!</v>
      </c>
      <c r="C158" s="64" t="e" cm="1">
        <f t="array" aca="1" ref="C158" ca="1">INDEX(projects_source,MATCH($A158,projects_designs,0))</f>
        <v>#REF!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 t="str" cm="1">
        <f t="array" aca="1" ref="A159" ca="1">IFERROR(INDEX(projects_designs,SMALL(IF((projects_have_supplies&lt;&gt;checked_key)*(projects_have_chart=checked_key),ROW(projects_designs)),ROW(158:158))-1,1),"")</f>
        <v/>
      </c>
      <c r="B159" s="10" t="e" cm="1">
        <f t="array" aca="1" ref="B159" ca="1">INDEX(projects_designer,MATCH($A159,projects_designs,0))</f>
        <v>#REF!</v>
      </c>
      <c r="C159" s="64" t="e" cm="1">
        <f t="array" aca="1" ref="C159" ca="1">INDEX(projects_source,MATCH($A159,projects_designs,0))</f>
        <v>#REF!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 t="str" cm="1">
        <f t="array" aca="1" ref="A160" ca="1">IFERROR(INDEX(projects_designs,SMALL(IF((projects_have_supplies&lt;&gt;checked_key)*(projects_have_chart=checked_key),ROW(projects_designs)),ROW(159:159))-1,1),"")</f>
        <v/>
      </c>
      <c r="B160" s="10" t="e" cm="1">
        <f t="array" aca="1" ref="B160" ca="1">INDEX(projects_designer,MATCH($A160,projects_designs,0))</f>
        <v>#REF!</v>
      </c>
      <c r="C160" s="64" t="e" cm="1">
        <f t="array" aca="1" ref="C160" ca="1">INDEX(projects_source,MATCH($A160,projects_designs,0))</f>
        <v>#REF!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 t="str" cm="1">
        <f t="array" aca="1" ref="A161" ca="1">IFERROR(INDEX(projects_designs,SMALL(IF((projects_have_supplies&lt;&gt;checked_key)*(projects_have_chart=checked_key),ROW(projects_designs)),ROW(160:160))-1,1),"")</f>
        <v/>
      </c>
      <c r="B161" s="10" t="e" cm="1">
        <f t="array" aca="1" ref="B161" ca="1">INDEX(projects_designer,MATCH($A161,projects_designs,0))</f>
        <v>#REF!</v>
      </c>
      <c r="C161" s="64" t="e" cm="1">
        <f t="array" aca="1" ref="C161" ca="1">INDEX(projects_source,MATCH($A161,projects_designs,0))</f>
        <v>#REF!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 t="str" cm="1">
        <f t="array" aca="1" ref="A162" ca="1">IFERROR(INDEX(projects_designs,SMALL(IF((projects_have_supplies&lt;&gt;checked_key)*(projects_have_chart=checked_key),ROW(projects_designs)),ROW(161:161))-1,1),"")</f>
        <v/>
      </c>
      <c r="B162" s="10" t="e" cm="1">
        <f t="array" aca="1" ref="B162" ca="1">INDEX(projects_designer,MATCH($A162,projects_designs,0))</f>
        <v>#REF!</v>
      </c>
      <c r="C162" s="64" t="e" cm="1">
        <f t="array" aca="1" ref="C162" ca="1">INDEX(projects_source,MATCH($A162,projects_designs,0))</f>
        <v>#REF!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 t="str" cm="1">
        <f t="array" aca="1" ref="A163" ca="1">IFERROR(INDEX(projects_designs,SMALL(IF((projects_have_supplies&lt;&gt;checked_key)*(projects_have_chart=checked_key),ROW(projects_designs)),ROW(162:162))-1,1),"")</f>
        <v/>
      </c>
      <c r="B163" s="10" t="e" cm="1">
        <f t="array" aca="1" ref="B163" ca="1">INDEX(projects_designer,MATCH($A163,projects_designs,0))</f>
        <v>#REF!</v>
      </c>
      <c r="C163" s="64" t="e" cm="1">
        <f t="array" aca="1" ref="C163" ca="1">INDEX(projects_source,MATCH($A163,projects_designs,0))</f>
        <v>#REF!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 t="str" cm="1">
        <f t="array" aca="1" ref="A164" ca="1">IFERROR(INDEX(projects_designs,SMALL(IF((projects_have_supplies&lt;&gt;checked_key)*(projects_have_chart=checked_key),ROW(projects_designs)),ROW(163:163))-1,1),"")</f>
        <v/>
      </c>
      <c r="B164" s="10" t="e" cm="1">
        <f t="array" aca="1" ref="B164" ca="1">INDEX(projects_designer,MATCH($A164,projects_designs,0))</f>
        <v>#REF!</v>
      </c>
      <c r="C164" s="64" t="e" cm="1">
        <f t="array" aca="1" ref="C164" ca="1">INDEX(projects_source,MATCH($A164,projects_designs,0))</f>
        <v>#REF!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 t="str" cm="1">
        <f t="array" aca="1" ref="A165" ca="1">IFERROR(INDEX(projects_designs,SMALL(IF((projects_have_supplies&lt;&gt;checked_key)*(projects_have_chart=checked_key),ROW(projects_designs)),ROW(164:164))-1,1),"")</f>
        <v/>
      </c>
      <c r="B165" s="10" t="e" cm="1">
        <f t="array" aca="1" ref="B165" ca="1">INDEX(projects_designer,MATCH($A165,projects_designs,0))</f>
        <v>#REF!</v>
      </c>
      <c r="C165" s="64" t="e" cm="1">
        <f t="array" aca="1" ref="C165" ca="1">INDEX(projects_source,MATCH($A165,projects_designs,0))</f>
        <v>#REF!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 t="str" cm="1">
        <f t="array" aca="1" ref="A166" ca="1">IFERROR(INDEX(projects_designs,SMALL(IF((projects_have_supplies&lt;&gt;checked_key)*(projects_have_chart=checked_key),ROW(projects_designs)),ROW(165:165))-1,1),"")</f>
        <v/>
      </c>
      <c r="B166" s="10" t="e" cm="1">
        <f t="array" aca="1" ref="B166" ca="1">INDEX(projects_designer,MATCH($A166,projects_designs,0))</f>
        <v>#REF!</v>
      </c>
      <c r="C166" s="64" t="e" cm="1">
        <f t="array" aca="1" ref="C166" ca="1">INDEX(projects_source,MATCH($A166,projects_designs,0))</f>
        <v>#REF!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 t="str" cm="1">
        <f t="array" aca="1" ref="A167" ca="1">IFERROR(INDEX(projects_designs,SMALL(IF((projects_have_supplies&lt;&gt;checked_key)*(projects_have_chart=checked_key),ROW(projects_designs)),ROW(166:166))-1,1),"")</f>
        <v/>
      </c>
      <c r="B167" s="10" t="e" cm="1">
        <f t="array" aca="1" ref="B167" ca="1">INDEX(projects_designer,MATCH($A167,projects_designs,0))</f>
        <v>#REF!</v>
      </c>
      <c r="C167" s="64" t="e" cm="1">
        <f t="array" aca="1" ref="C167" ca="1">INDEX(projects_source,MATCH($A167,projects_designs,0))</f>
        <v>#REF!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 t="str" cm="1">
        <f t="array" aca="1" ref="A168" ca="1">IFERROR(INDEX(projects_designs,SMALL(IF((projects_have_supplies&lt;&gt;checked_key)*(projects_have_chart=checked_key),ROW(projects_designs)),ROW(167:167))-1,1),"")</f>
        <v/>
      </c>
      <c r="B168" s="10" t="e" cm="1">
        <f t="array" aca="1" ref="B168" ca="1">INDEX(projects_designer,MATCH($A168,projects_designs,0))</f>
        <v>#REF!</v>
      </c>
      <c r="C168" s="64" t="e" cm="1">
        <f t="array" aca="1" ref="C168" ca="1">INDEX(projects_source,MATCH($A168,projects_designs,0))</f>
        <v>#REF!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 t="str" cm="1">
        <f t="array" aca="1" ref="A169" ca="1">IFERROR(INDEX(projects_designs,SMALL(IF((projects_have_supplies&lt;&gt;checked_key)*(projects_have_chart=checked_key),ROW(projects_designs)),ROW(168:168))-1,1),"")</f>
        <v/>
      </c>
      <c r="B169" s="10" t="e" cm="1">
        <f t="array" aca="1" ref="B169" ca="1">INDEX(projects_designer,MATCH($A169,projects_designs,0))</f>
        <v>#REF!</v>
      </c>
      <c r="C169" s="64" t="e" cm="1">
        <f t="array" aca="1" ref="C169" ca="1">INDEX(projects_source,MATCH($A169,projects_designs,0))</f>
        <v>#REF!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 t="str" cm="1">
        <f t="array" aca="1" ref="A170" ca="1">IFERROR(INDEX(projects_designs,SMALL(IF((projects_have_supplies&lt;&gt;checked_key)*(projects_have_chart=checked_key),ROW(projects_designs)),ROW(169:169))-1,1),"")</f>
        <v/>
      </c>
      <c r="B170" s="10" t="e" cm="1">
        <f t="array" aca="1" ref="B170" ca="1">INDEX(projects_designer,MATCH($A170,projects_designs,0))</f>
        <v>#REF!</v>
      </c>
      <c r="C170" s="64" t="e" cm="1">
        <f t="array" aca="1" ref="C170" ca="1">INDEX(projects_source,MATCH($A170,projects_designs,0))</f>
        <v>#REF!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 t="str" cm="1">
        <f t="array" aca="1" ref="A171" ca="1">IFERROR(INDEX(projects_designs,SMALL(IF((projects_have_supplies&lt;&gt;checked_key)*(projects_have_chart=checked_key),ROW(projects_designs)),ROW(170:170))-1,1),"")</f>
        <v/>
      </c>
      <c r="B171" s="10" t="e" cm="1">
        <f t="array" aca="1" ref="B171" ca="1">INDEX(projects_designer,MATCH($A171,projects_designs,0))</f>
        <v>#REF!</v>
      </c>
      <c r="C171" s="64" t="e" cm="1">
        <f t="array" aca="1" ref="C171" ca="1">INDEX(projects_source,MATCH($A171,projects_designs,0))</f>
        <v>#REF!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 t="str" cm="1">
        <f t="array" aca="1" ref="A172" ca="1">IFERROR(INDEX(projects_designs,SMALL(IF((projects_have_supplies&lt;&gt;checked_key)*(projects_have_chart=checked_key),ROW(projects_designs)),ROW(171:171))-1,1),"")</f>
        <v/>
      </c>
      <c r="B172" s="10" t="e" cm="1">
        <f t="array" aca="1" ref="B172" ca="1">INDEX(projects_designer,MATCH($A172,projects_designs,0))</f>
        <v>#REF!</v>
      </c>
      <c r="C172" s="64" t="e" cm="1">
        <f t="array" aca="1" ref="C172" ca="1">INDEX(projects_source,MATCH($A172,projects_designs,0))</f>
        <v>#REF!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 t="str" cm="1">
        <f t="array" aca="1" ref="A173" ca="1">IFERROR(INDEX(projects_designs,SMALL(IF((projects_have_supplies&lt;&gt;checked_key)*(projects_have_chart=checked_key),ROW(projects_designs)),ROW(172:172))-1,1),"")</f>
        <v/>
      </c>
      <c r="B173" s="10" t="e" cm="1">
        <f t="array" aca="1" ref="B173" ca="1">INDEX(projects_designer,MATCH($A173,projects_designs,0))</f>
        <v>#REF!</v>
      </c>
      <c r="C173" s="64" t="e" cm="1">
        <f t="array" aca="1" ref="C173" ca="1">INDEX(projects_source,MATCH($A173,projects_designs,0))</f>
        <v>#REF!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 t="str" cm="1">
        <f t="array" aca="1" ref="A174" ca="1">IFERROR(INDEX(projects_designs,SMALL(IF((projects_have_supplies&lt;&gt;checked_key)*(projects_have_chart=checked_key),ROW(projects_designs)),ROW(173:173))-1,1),"")</f>
        <v/>
      </c>
      <c r="B174" s="10" t="e" cm="1">
        <f t="array" aca="1" ref="B174" ca="1">INDEX(projects_designer,MATCH($A174,projects_designs,0))</f>
        <v>#REF!</v>
      </c>
      <c r="C174" s="64" t="e" cm="1">
        <f t="array" aca="1" ref="C174" ca="1">INDEX(projects_source,MATCH($A174,projects_designs,0))</f>
        <v>#REF!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 t="str" cm="1">
        <f t="array" aca="1" ref="A175" ca="1">IFERROR(INDEX(projects_designs,SMALL(IF((projects_have_supplies&lt;&gt;checked_key)*(projects_have_chart=checked_key),ROW(projects_designs)),ROW(174:174))-1,1),"")</f>
        <v/>
      </c>
      <c r="B175" s="10" t="e" cm="1">
        <f t="array" aca="1" ref="B175" ca="1">INDEX(projects_designer,MATCH($A175,projects_designs,0))</f>
        <v>#REF!</v>
      </c>
      <c r="C175" s="64" t="e" cm="1">
        <f t="array" aca="1" ref="C175" ca="1">INDEX(projects_source,MATCH($A175,projects_designs,0))</f>
        <v>#REF!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 t="str" cm="1">
        <f t="array" aca="1" ref="A176" ca="1">IFERROR(INDEX(projects_designs,SMALL(IF((projects_have_supplies&lt;&gt;checked_key)*(projects_have_chart=checked_key),ROW(projects_designs)),ROW(175:175))-1,1),"")</f>
        <v/>
      </c>
      <c r="B176" s="10" t="e" cm="1">
        <f t="array" aca="1" ref="B176" ca="1">INDEX(projects_designer,MATCH($A176,projects_designs,0))</f>
        <v>#REF!</v>
      </c>
      <c r="C176" s="64" t="e" cm="1">
        <f t="array" aca="1" ref="C176" ca="1">INDEX(projects_source,MATCH($A176,projects_designs,0))</f>
        <v>#REF!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 t="str" cm="1">
        <f t="array" aca="1" ref="A177" ca="1">IFERROR(INDEX(projects_designs,SMALL(IF((projects_have_supplies&lt;&gt;checked_key)*(projects_have_chart=checked_key),ROW(projects_designs)),ROW(176:176))-1,1),"")</f>
        <v/>
      </c>
      <c r="B177" s="10" t="e" cm="1">
        <f t="array" aca="1" ref="B177" ca="1">INDEX(projects_designer,MATCH($A177,projects_designs,0))</f>
        <v>#REF!</v>
      </c>
      <c r="C177" s="64" t="e" cm="1">
        <f t="array" aca="1" ref="C177" ca="1">INDEX(projects_source,MATCH($A177,projects_designs,0))</f>
        <v>#REF!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 t="str" cm="1">
        <f t="array" aca="1" ref="A178" ca="1">IFERROR(INDEX(projects_designs,SMALL(IF((projects_have_supplies&lt;&gt;checked_key)*(projects_have_chart=checked_key),ROW(projects_designs)),ROW(177:177))-1,1),"")</f>
        <v/>
      </c>
      <c r="B178" s="10" t="e" cm="1">
        <f t="array" aca="1" ref="B178" ca="1">INDEX(projects_designer,MATCH($A178,projects_designs,0))</f>
        <v>#REF!</v>
      </c>
      <c r="C178" s="64" t="e" cm="1">
        <f t="array" aca="1" ref="C178" ca="1">INDEX(projects_source,MATCH($A178,projects_designs,0))</f>
        <v>#REF!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 t="str" cm="1">
        <f t="array" aca="1" ref="A179" ca="1">IFERROR(INDEX(projects_designs,SMALL(IF((projects_have_supplies&lt;&gt;checked_key)*(projects_have_chart=checked_key),ROW(projects_designs)),ROW(178:178))-1,1),"")</f>
        <v/>
      </c>
      <c r="B179" s="10" t="e" cm="1">
        <f t="array" aca="1" ref="B179" ca="1">INDEX(projects_designer,MATCH($A179,projects_designs,0))</f>
        <v>#REF!</v>
      </c>
      <c r="C179" s="64" t="e" cm="1">
        <f t="array" aca="1" ref="C179" ca="1">INDEX(projects_source,MATCH($A179,projects_designs,0))</f>
        <v>#REF!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 t="str" cm="1">
        <f t="array" aca="1" ref="A180" ca="1">IFERROR(INDEX(projects_designs,SMALL(IF((projects_have_supplies&lt;&gt;checked_key)*(projects_have_chart=checked_key),ROW(projects_designs)),ROW(179:179))-1,1),"")</f>
        <v/>
      </c>
      <c r="B180" s="10" t="e" cm="1">
        <f t="array" aca="1" ref="B180" ca="1">INDEX(projects_designer,MATCH($A180,projects_designs,0))</f>
        <v>#REF!</v>
      </c>
      <c r="C180" s="64" t="e" cm="1">
        <f t="array" aca="1" ref="C180" ca="1">INDEX(projects_source,MATCH($A180,projects_designs,0))</f>
        <v>#REF!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 t="str" cm="1">
        <f t="array" aca="1" ref="A181" ca="1">IFERROR(INDEX(projects_designs,SMALL(IF((projects_have_supplies&lt;&gt;checked_key)*(projects_have_chart=checked_key),ROW(projects_designs)),ROW(180:180))-1,1),"")</f>
        <v/>
      </c>
      <c r="B181" s="10" t="e" cm="1">
        <f t="array" aca="1" ref="B181" ca="1">INDEX(projects_designer,MATCH($A181,projects_designs,0))</f>
        <v>#REF!</v>
      </c>
      <c r="C181" s="64" t="e" cm="1">
        <f t="array" aca="1" ref="C181" ca="1">INDEX(projects_source,MATCH($A181,projects_designs,0))</f>
        <v>#REF!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 t="str" cm="1">
        <f t="array" aca="1" ref="A182" ca="1">IFERROR(INDEX(projects_designs,SMALL(IF((projects_have_supplies&lt;&gt;checked_key)*(projects_have_chart=checked_key),ROW(projects_designs)),ROW(181:181))-1,1),"")</f>
        <v/>
      </c>
      <c r="B182" s="10" t="e" cm="1">
        <f t="array" aca="1" ref="B182" ca="1">INDEX(projects_designer,MATCH($A182,projects_designs,0))</f>
        <v>#REF!</v>
      </c>
      <c r="C182" s="64" t="e" cm="1">
        <f t="array" aca="1" ref="C182" ca="1">INDEX(projects_source,MATCH($A182,projects_designs,0))</f>
        <v>#REF!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 t="str" cm="1">
        <f t="array" aca="1" ref="A183" ca="1">IFERROR(INDEX(projects_designs,SMALL(IF((projects_have_supplies&lt;&gt;checked_key)*(projects_have_chart=checked_key),ROW(projects_designs)),ROW(182:182))-1,1),"")</f>
        <v/>
      </c>
      <c r="B183" s="10" t="e" cm="1">
        <f t="array" aca="1" ref="B183" ca="1">INDEX(projects_designer,MATCH($A183,projects_designs,0))</f>
        <v>#REF!</v>
      </c>
      <c r="C183" s="64" t="e" cm="1">
        <f t="array" aca="1" ref="C183" ca="1">INDEX(projects_source,MATCH($A183,projects_designs,0))</f>
        <v>#REF!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 t="str" cm="1">
        <f t="array" aca="1" ref="A184" ca="1">IFERROR(INDEX(projects_designs,SMALL(IF((projects_have_supplies&lt;&gt;checked_key)*(projects_have_chart=checked_key),ROW(projects_designs)),ROW(183:183))-1,1),"")</f>
        <v/>
      </c>
      <c r="B184" s="10" t="e" cm="1">
        <f t="array" aca="1" ref="B184" ca="1">INDEX(projects_designer,MATCH($A184,projects_designs,0))</f>
        <v>#REF!</v>
      </c>
      <c r="C184" s="64" t="e" cm="1">
        <f t="array" aca="1" ref="C184" ca="1">INDEX(projects_source,MATCH($A184,projects_designs,0))</f>
        <v>#REF!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/>
      <c r="B185" s="1"/>
      <c r="C185" s="13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/>
      <c r="B186" s="1"/>
      <c r="C186" s="13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/>
      <c r="B187" s="1"/>
      <c r="C187" s="13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/>
      <c r="B188" s="1"/>
      <c r="C188" s="13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/>
      <c r="B189" s="1"/>
      <c r="C189" s="13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1"/>
      <c r="B190" s="1"/>
      <c r="C190" s="13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1"/>
      <c r="B191" s="1"/>
      <c r="C191" s="13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1"/>
      <c r="B192" s="1"/>
      <c r="C192" s="13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1"/>
      <c r="B193" s="1"/>
      <c r="C193" s="13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1"/>
      <c r="B194" s="1"/>
      <c r="C194" s="13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1"/>
      <c r="B195" s="1"/>
      <c r="C195" s="13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1"/>
      <c r="B196" s="1"/>
      <c r="C196" s="13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1"/>
      <c r="B197" s="1"/>
      <c r="C197" s="13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1"/>
      <c r="B198" s="1"/>
      <c r="C198" s="13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1"/>
      <c r="B199" s="1"/>
      <c r="C199" s="13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1"/>
      <c r="B200" s="1"/>
      <c r="C200" s="13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1"/>
      <c r="B201" s="1"/>
      <c r="C201" s="13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1"/>
      <c r="B202" s="1"/>
      <c r="C202" s="13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1"/>
      <c r="B203" s="1"/>
      <c r="C203" s="13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1"/>
      <c r="B204" s="1"/>
      <c r="C204" s="13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1"/>
      <c r="B205" s="1"/>
      <c r="C205" s="1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1"/>
      <c r="B206" s="1"/>
      <c r="C206" s="1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1"/>
      <c r="B207" s="1"/>
      <c r="C207" s="1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1"/>
      <c r="B208" s="1"/>
      <c r="C208" s="1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1"/>
      <c r="B209" s="1"/>
      <c r="C209" s="1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1"/>
      <c r="B210" s="1"/>
      <c r="C210" s="1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1"/>
      <c r="B211" s="1"/>
      <c r="C211" s="1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1"/>
      <c r="B212" s="1"/>
      <c r="C212" s="1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1"/>
      <c r="B213" s="1"/>
      <c r="C213" s="1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1"/>
      <c r="B214" s="1"/>
      <c r="C214" s="1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1"/>
      <c r="B215" s="1"/>
      <c r="C215" s="1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1"/>
      <c r="B216" s="1"/>
      <c r="C216" s="1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1"/>
      <c r="B217" s="1"/>
      <c r="C217" s="1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1"/>
      <c r="B218" s="1"/>
      <c r="C218" s="1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1"/>
      <c r="B219" s="1"/>
      <c r="C219" s="1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1"/>
      <c r="B220" s="1"/>
      <c r="C220" s="1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1"/>
      <c r="B221" s="1"/>
      <c r="C221" s="1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1"/>
      <c r="B222" s="1"/>
      <c r="C222" s="1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1"/>
      <c r="B223" s="1"/>
      <c r="C223" s="1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1"/>
      <c r="B224" s="1"/>
      <c r="C224" s="1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1"/>
      <c r="B225" s="1"/>
      <c r="C225" s="1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1"/>
      <c r="B226" s="1"/>
      <c r="C226" s="1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1"/>
      <c r="B227" s="1"/>
      <c r="C227" s="1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1"/>
      <c r="B228" s="1"/>
      <c r="C228" s="1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1"/>
      <c r="B229" s="1"/>
      <c r="C229" s="1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1"/>
      <c r="B230" s="1"/>
      <c r="C230" s="1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1"/>
      <c r="B231" s="1"/>
      <c r="C231" s="1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1"/>
      <c r="B232" s="1"/>
      <c r="C232" s="1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1"/>
      <c r="B233" s="1"/>
      <c r="C233" s="1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1"/>
      <c r="B234" s="1"/>
      <c r="C234" s="1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1"/>
      <c r="B235" s="1"/>
      <c r="C235" s="1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1"/>
      <c r="B236" s="1"/>
      <c r="C236" s="1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1"/>
      <c r="B237" s="1"/>
      <c r="C237" s="1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1"/>
      <c r="B238" s="1"/>
      <c r="C238" s="1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1"/>
      <c r="B239" s="1"/>
      <c r="C239" s="1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1"/>
      <c r="B240" s="1"/>
      <c r="C240" s="1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1"/>
      <c r="B241" s="1"/>
      <c r="C241" s="1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1"/>
      <c r="B242" s="1"/>
      <c r="C242" s="1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1"/>
      <c r="B243" s="1"/>
      <c r="C243" s="1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1"/>
      <c r="B244" s="1"/>
      <c r="C244" s="1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1"/>
      <c r="B245" s="1"/>
      <c r="C245" s="1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1"/>
      <c r="B246" s="1"/>
      <c r="C246" s="1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1"/>
      <c r="B247" s="1"/>
      <c r="C247" s="1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1"/>
      <c r="B248" s="1"/>
      <c r="C248" s="1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1"/>
      <c r="B249" s="1"/>
      <c r="C249" s="1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1"/>
      <c r="B250" s="1"/>
      <c r="C250" s="1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1"/>
      <c r="B251" s="1"/>
      <c r="C251" s="1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1"/>
      <c r="B252" s="1"/>
      <c r="C252" s="1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1"/>
      <c r="B253" s="1"/>
      <c r="C253" s="1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1"/>
      <c r="B254" s="1"/>
      <c r="C254" s="1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1"/>
      <c r="B255" s="1"/>
      <c r="C255" s="1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1"/>
      <c r="B256" s="1"/>
      <c r="C256" s="1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1"/>
      <c r="B257" s="1"/>
      <c r="C257" s="1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1"/>
      <c r="B258" s="1"/>
      <c r="C258" s="1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1"/>
      <c r="B259" s="1"/>
      <c r="C259" s="1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1"/>
      <c r="B260" s="1"/>
      <c r="C260" s="1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1"/>
      <c r="B261" s="1"/>
      <c r="C261" s="1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1"/>
      <c r="B262" s="1"/>
      <c r="C262" s="1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1"/>
      <c r="B263" s="1"/>
      <c r="C263" s="1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1"/>
      <c r="B264" s="1"/>
      <c r="C264" s="1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1"/>
      <c r="B265" s="1"/>
      <c r="C265" s="1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1"/>
      <c r="B266" s="1"/>
      <c r="C266" s="1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1"/>
      <c r="B267" s="1"/>
      <c r="C267" s="1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1"/>
      <c r="B268" s="1"/>
      <c r="C268" s="1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1"/>
      <c r="B269" s="1"/>
      <c r="C269" s="1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1"/>
      <c r="B270" s="1"/>
      <c r="C270" s="1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1"/>
      <c r="B271" s="1"/>
      <c r="C271" s="1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1"/>
      <c r="B272" s="1"/>
      <c r="C272" s="1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1"/>
      <c r="B273" s="1"/>
      <c r="C273" s="1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1"/>
      <c r="B274" s="1"/>
      <c r="C274" s="1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1"/>
      <c r="B275" s="1"/>
      <c r="C275" s="1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1"/>
      <c r="B276" s="1"/>
      <c r="C276" s="1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1"/>
      <c r="B277" s="1"/>
      <c r="C277" s="1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1"/>
      <c r="B278" s="1"/>
      <c r="C278" s="1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1"/>
      <c r="B279" s="1"/>
      <c r="C279" s="1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1"/>
      <c r="B280" s="1"/>
      <c r="C280" s="1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1"/>
      <c r="B281" s="1"/>
      <c r="C281" s="1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1"/>
      <c r="B282" s="1"/>
      <c r="C282" s="1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1"/>
      <c r="B283" s="1"/>
      <c r="C283" s="1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1"/>
      <c r="B284" s="1"/>
      <c r="C284" s="1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1"/>
      <c r="B285" s="1"/>
      <c r="C285" s="1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1"/>
      <c r="B286" s="1"/>
      <c r="C286" s="1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1"/>
      <c r="B287" s="1"/>
      <c r="C287" s="1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1"/>
      <c r="B288" s="1"/>
      <c r="C288" s="1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1"/>
      <c r="B289" s="1"/>
      <c r="C289" s="1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1"/>
      <c r="B290" s="1"/>
      <c r="C290" s="1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1"/>
      <c r="B291" s="1"/>
      <c r="C291" s="1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1"/>
      <c r="B292" s="1"/>
      <c r="C292" s="1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1"/>
      <c r="B293" s="1"/>
      <c r="C293" s="1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1"/>
      <c r="B294" s="1"/>
      <c r="C294" s="1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1"/>
      <c r="B295" s="1"/>
      <c r="C295" s="1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1"/>
      <c r="B296" s="1"/>
      <c r="C296" s="1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1"/>
      <c r="B297" s="1"/>
      <c r="C297" s="1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1"/>
      <c r="B298" s="1"/>
      <c r="C298" s="1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1"/>
      <c r="B299" s="1"/>
      <c r="C299" s="1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1"/>
      <c r="B300" s="1"/>
      <c r="C300" s="1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1"/>
      <c r="B301" s="1"/>
      <c r="C301" s="1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1"/>
      <c r="B302" s="1"/>
      <c r="C302" s="1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1"/>
      <c r="B303" s="1"/>
      <c r="C303" s="1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1"/>
      <c r="B304" s="1"/>
      <c r="C304" s="1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1"/>
      <c r="B305" s="1"/>
      <c r="C305" s="1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1"/>
      <c r="B306" s="1"/>
      <c r="C306" s="1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1"/>
      <c r="B307" s="1"/>
      <c r="C307" s="1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1"/>
      <c r="B308" s="1"/>
      <c r="C308" s="1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1"/>
      <c r="B309" s="1"/>
      <c r="C309" s="1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1"/>
      <c r="B310" s="1"/>
      <c r="C310" s="1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1"/>
      <c r="B311" s="1"/>
      <c r="C311" s="1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1"/>
      <c r="B312" s="1"/>
      <c r="C312" s="1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1"/>
      <c r="B313" s="1"/>
      <c r="C313" s="1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1"/>
      <c r="B314" s="1"/>
      <c r="C314" s="1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1"/>
      <c r="B315" s="1"/>
      <c r="C315" s="1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1"/>
      <c r="B316" s="1"/>
      <c r="C316" s="1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1"/>
      <c r="B317" s="1"/>
      <c r="C317" s="1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1"/>
      <c r="B318" s="1"/>
      <c r="C318" s="1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1"/>
      <c r="B319" s="1"/>
      <c r="C319" s="1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1"/>
      <c r="B320" s="1"/>
      <c r="C320" s="1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1"/>
      <c r="B321" s="1"/>
      <c r="C321" s="1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1"/>
      <c r="B322" s="1"/>
      <c r="C322" s="1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1"/>
      <c r="B323" s="1"/>
      <c r="C323" s="1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1"/>
      <c r="B324" s="1"/>
      <c r="C324" s="1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1"/>
      <c r="B325" s="1"/>
      <c r="C325" s="1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1"/>
      <c r="B326" s="1"/>
      <c r="C326" s="1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1"/>
      <c r="B327" s="1"/>
      <c r="C327" s="1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1"/>
      <c r="B328" s="1"/>
      <c r="C328" s="1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1"/>
      <c r="B329" s="1"/>
      <c r="C329" s="1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1"/>
      <c r="B330" s="1"/>
      <c r="C330" s="1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1"/>
      <c r="B331" s="1"/>
      <c r="C331" s="1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1"/>
      <c r="B332" s="1"/>
      <c r="C332" s="1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1"/>
      <c r="B333" s="1"/>
      <c r="C333" s="1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1"/>
      <c r="B334" s="1"/>
      <c r="C334" s="1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1"/>
      <c r="B335" s="1"/>
      <c r="C335" s="1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1"/>
      <c r="B336" s="1"/>
      <c r="C336" s="1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1"/>
      <c r="B337" s="1"/>
      <c r="C337" s="1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1"/>
      <c r="B338" s="1"/>
      <c r="C338" s="1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1"/>
      <c r="B339" s="1"/>
      <c r="C339" s="13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1"/>
      <c r="B340" s="1"/>
      <c r="C340" s="1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1"/>
      <c r="B341" s="1"/>
      <c r="C341" s="1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1"/>
      <c r="B342" s="1"/>
      <c r="C342" s="13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1"/>
      <c r="B343" s="1"/>
      <c r="C343" s="13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1"/>
      <c r="B344" s="1"/>
      <c r="C344" s="1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1"/>
      <c r="B345" s="1"/>
      <c r="C345" s="13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1"/>
      <c r="B346" s="1"/>
      <c r="C346" s="1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1"/>
      <c r="B347" s="1"/>
      <c r="C347" s="1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1"/>
      <c r="B348" s="1"/>
      <c r="C348" s="1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1"/>
      <c r="B349" s="1"/>
      <c r="C349" s="1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1"/>
      <c r="B350" s="1"/>
      <c r="C350" s="1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1"/>
      <c r="B351" s="1"/>
      <c r="C351" s="1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1"/>
      <c r="B352" s="1"/>
      <c r="C352" s="1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1"/>
      <c r="B353" s="1"/>
      <c r="C353" s="1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1"/>
      <c r="B354" s="1"/>
      <c r="C354" s="1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1"/>
      <c r="B355" s="1"/>
      <c r="C355" s="1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1"/>
      <c r="B356" s="1"/>
      <c r="C356" s="1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1"/>
      <c r="B357" s="1"/>
      <c r="C357" s="1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1"/>
      <c r="B358" s="1"/>
      <c r="C358" s="1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1"/>
      <c r="B359" s="1"/>
      <c r="C359" s="1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1"/>
      <c r="B360" s="1"/>
      <c r="C360" s="1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1"/>
      <c r="B361" s="1"/>
      <c r="C361" s="13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1"/>
      <c r="B362" s="1"/>
      <c r="C362" s="1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1"/>
      <c r="B363" s="1"/>
      <c r="C363" s="1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1"/>
      <c r="B364" s="1"/>
      <c r="C364" s="1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1"/>
      <c r="B365" s="1"/>
      <c r="C365" s="1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1"/>
      <c r="B366" s="1"/>
      <c r="C366" s="1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1"/>
      <c r="B367" s="1"/>
      <c r="C367" s="1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1"/>
      <c r="B368" s="1"/>
      <c r="C368" s="1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1"/>
      <c r="B369" s="1"/>
      <c r="C369" s="1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1"/>
      <c r="B370" s="1"/>
      <c r="C370" s="13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1"/>
      <c r="B371" s="1"/>
      <c r="C371" s="1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1"/>
      <c r="B372" s="1"/>
      <c r="C372" s="1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1"/>
      <c r="B373" s="1"/>
      <c r="C373" s="13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1"/>
      <c r="B374" s="1"/>
      <c r="C374" s="13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1"/>
      <c r="B375" s="1"/>
      <c r="C375" s="1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1"/>
      <c r="B376" s="1"/>
      <c r="C376" s="13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1"/>
      <c r="B377" s="1"/>
      <c r="C377" s="1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1"/>
      <c r="B378" s="1"/>
      <c r="C378" s="1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1"/>
      <c r="B379" s="1"/>
      <c r="C379" s="1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1"/>
      <c r="B380" s="1"/>
      <c r="C380" s="1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1"/>
      <c r="B381" s="1"/>
      <c r="C381" s="1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1"/>
      <c r="B382" s="1"/>
      <c r="C382" s="1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1"/>
      <c r="B383" s="1"/>
      <c r="C383" s="1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1"/>
      <c r="B384" s="1"/>
      <c r="C384" s="1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1"/>
      <c r="B385" s="1"/>
      <c r="C385" s="1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1"/>
      <c r="B386" s="1"/>
      <c r="C386" s="1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1"/>
      <c r="B387" s="1"/>
      <c r="C387" s="1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1"/>
      <c r="B388" s="1"/>
      <c r="C388" s="1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1"/>
      <c r="B389" s="1"/>
      <c r="C389" s="1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1"/>
      <c r="B390" s="1"/>
      <c r="C390" s="1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1"/>
      <c r="B391" s="1"/>
      <c r="C391" s="1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1"/>
      <c r="B392" s="1"/>
      <c r="C392" s="13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1"/>
      <c r="B393" s="1"/>
      <c r="C393" s="1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1"/>
      <c r="B394" s="1"/>
      <c r="C394" s="1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1"/>
      <c r="B395" s="1"/>
      <c r="C395" s="1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1"/>
      <c r="B396" s="1"/>
      <c r="C396" s="1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1"/>
      <c r="B397" s="1"/>
      <c r="C397" s="1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1"/>
      <c r="B398" s="1"/>
      <c r="C398" s="1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1"/>
      <c r="B399" s="1"/>
      <c r="C399" s="1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1"/>
      <c r="B400" s="1"/>
      <c r="C400" s="1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1"/>
      <c r="B401" s="1"/>
      <c r="C401" s="13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1"/>
      <c r="B402" s="1"/>
      <c r="C402" s="1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1"/>
      <c r="B403" s="1"/>
      <c r="C403" s="1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1"/>
      <c r="B404" s="1"/>
      <c r="C404" s="13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1"/>
      <c r="B405" s="1"/>
      <c r="C405" s="13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1"/>
      <c r="B406" s="1"/>
      <c r="C406" s="1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1"/>
      <c r="B407" s="1"/>
      <c r="C407" s="13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1"/>
      <c r="B408" s="1"/>
      <c r="C408" s="1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1"/>
      <c r="B409" s="1"/>
      <c r="C409" s="1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1"/>
      <c r="B410" s="1"/>
      <c r="C410" s="1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1"/>
      <c r="B411" s="1"/>
      <c r="C411" s="1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1"/>
      <c r="B412" s="1"/>
      <c r="C412" s="1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1"/>
      <c r="B413" s="1"/>
      <c r="C413" s="1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1"/>
      <c r="B414" s="1"/>
      <c r="C414" s="1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1"/>
      <c r="B415" s="1"/>
      <c r="C415" s="1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1"/>
      <c r="B416" s="1"/>
      <c r="C416" s="1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1"/>
      <c r="B417" s="1"/>
      <c r="C417" s="1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1"/>
      <c r="B418" s="1"/>
      <c r="C418" s="1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1"/>
      <c r="B419" s="1"/>
      <c r="C419" s="1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1"/>
      <c r="B420" s="1"/>
      <c r="C420" s="1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1"/>
      <c r="B421" s="1"/>
      <c r="C421" s="1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1"/>
      <c r="B422" s="1"/>
      <c r="C422" s="1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1"/>
      <c r="B423" s="1"/>
      <c r="C423" s="13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1"/>
      <c r="B424" s="1"/>
      <c r="C424" s="1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1"/>
      <c r="B425" s="1"/>
      <c r="C425" s="1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1"/>
      <c r="B426" s="1"/>
      <c r="C426" s="1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1"/>
      <c r="B427" s="1"/>
      <c r="C427" s="1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1"/>
      <c r="B428" s="1"/>
      <c r="C428" s="1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1"/>
      <c r="B429" s="1"/>
      <c r="C429" s="1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1"/>
      <c r="B430" s="1"/>
      <c r="C430" s="1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1"/>
      <c r="B431" s="1"/>
      <c r="C431" s="1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1"/>
      <c r="B432" s="1"/>
      <c r="C432" s="13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1"/>
      <c r="B433" s="1"/>
      <c r="C433" s="1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1"/>
      <c r="B434" s="1"/>
      <c r="C434" s="1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1"/>
      <c r="B435" s="1"/>
      <c r="C435" s="13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1"/>
      <c r="B436" s="1"/>
      <c r="C436" s="13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1"/>
      <c r="B437" s="1"/>
      <c r="C437" s="1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1"/>
      <c r="B438" s="1"/>
      <c r="C438" s="13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1"/>
      <c r="B439" s="1"/>
      <c r="C439" s="1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1"/>
      <c r="B440" s="1"/>
      <c r="C440" s="1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1"/>
      <c r="B441" s="1"/>
      <c r="C441" s="1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1"/>
      <c r="B442" s="1"/>
      <c r="C442" s="1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1"/>
      <c r="B443" s="1"/>
      <c r="C443" s="1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1"/>
      <c r="B444" s="1"/>
      <c r="C444" s="1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1"/>
      <c r="B445" s="1"/>
      <c r="C445" s="1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1"/>
      <c r="B446" s="1"/>
      <c r="C446" s="1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1"/>
      <c r="B447" s="1"/>
      <c r="C447" s="1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1"/>
      <c r="B448" s="1"/>
      <c r="C448" s="1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1"/>
      <c r="B449" s="1"/>
      <c r="C449" s="1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1"/>
      <c r="B450" s="1"/>
      <c r="C450" s="1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1"/>
      <c r="B451" s="1"/>
      <c r="C451" s="1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1"/>
      <c r="B452" s="1"/>
      <c r="C452" s="1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1"/>
      <c r="B453" s="1"/>
      <c r="C453" s="1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1"/>
      <c r="B454" s="1"/>
      <c r="C454" s="13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1"/>
      <c r="B455" s="1"/>
      <c r="C455" s="1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1"/>
      <c r="B456" s="1"/>
      <c r="C456" s="1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1"/>
      <c r="B457" s="1"/>
      <c r="C457" s="1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1"/>
      <c r="B458" s="1"/>
      <c r="C458" s="1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1"/>
      <c r="B459" s="1"/>
      <c r="C459" s="1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1"/>
      <c r="B460" s="1"/>
      <c r="C460" s="1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1"/>
      <c r="B461" s="1"/>
      <c r="C461" s="1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1"/>
      <c r="B462" s="1"/>
      <c r="C462" s="1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1"/>
      <c r="B463" s="1"/>
      <c r="C463" s="13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1"/>
      <c r="B464" s="1"/>
      <c r="C464" s="1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1"/>
      <c r="B465" s="1"/>
      <c r="C465" s="1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1"/>
      <c r="B466" s="1"/>
      <c r="C466" s="13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1"/>
      <c r="B467" s="1"/>
      <c r="C467" s="13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1"/>
      <c r="B468" s="1"/>
      <c r="C468" s="1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1"/>
      <c r="B469" s="1"/>
      <c r="C469" s="13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1"/>
      <c r="B470" s="1"/>
      <c r="C470" s="1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1"/>
      <c r="B471" s="1"/>
      <c r="C471" s="1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1"/>
      <c r="B472" s="1"/>
      <c r="C472" s="1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1"/>
      <c r="B473" s="1"/>
      <c r="C473" s="1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1"/>
      <c r="B474" s="1"/>
      <c r="C474" s="1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1"/>
      <c r="B475" s="1"/>
      <c r="C475" s="1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1"/>
      <c r="B476" s="1"/>
      <c r="C476" s="1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1"/>
      <c r="B477" s="1"/>
      <c r="C477" s="1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1"/>
      <c r="B478" s="1"/>
      <c r="C478" s="1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1"/>
      <c r="B479" s="1"/>
      <c r="C479" s="1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1"/>
      <c r="B480" s="1"/>
      <c r="C480" s="1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1"/>
      <c r="B481" s="1"/>
      <c r="C481" s="1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1"/>
      <c r="B482" s="1"/>
      <c r="C482" s="1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1"/>
      <c r="B483" s="1"/>
      <c r="C483" s="1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1"/>
      <c r="B484" s="1"/>
      <c r="C484" s="1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1"/>
      <c r="B485" s="1"/>
      <c r="C485" s="13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1"/>
      <c r="B486" s="1"/>
      <c r="C486" s="1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1"/>
      <c r="B487" s="1"/>
      <c r="C487" s="1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1"/>
      <c r="B488" s="1"/>
      <c r="C488" s="1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1"/>
      <c r="B489" s="1"/>
      <c r="C489" s="1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1"/>
      <c r="B490" s="1"/>
      <c r="C490" s="1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1"/>
      <c r="B491" s="1"/>
      <c r="C491" s="1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1"/>
      <c r="B492" s="1"/>
      <c r="C492" s="1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1"/>
      <c r="B493" s="1"/>
      <c r="C493" s="1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1"/>
      <c r="B494" s="1"/>
      <c r="C494" s="13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1"/>
      <c r="B495" s="1"/>
      <c r="C495" s="1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1"/>
      <c r="B496" s="1"/>
      <c r="C496" s="1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1"/>
      <c r="B497" s="1"/>
      <c r="C497" s="13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1"/>
      <c r="B498" s="1"/>
      <c r="C498" s="13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1"/>
      <c r="B499" s="1"/>
      <c r="C499" s="1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1"/>
      <c r="B500" s="1"/>
      <c r="C500" s="13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1"/>
      <c r="B501" s="1"/>
      <c r="C501" s="1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1"/>
      <c r="B502" s="1"/>
      <c r="C502" s="1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1"/>
      <c r="B503" s="1"/>
      <c r="C503" s="1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1"/>
      <c r="B504" s="1"/>
      <c r="C504" s="1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1"/>
      <c r="B505" s="1"/>
      <c r="C505" s="1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1"/>
      <c r="B506" s="1"/>
      <c r="C506" s="1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1"/>
      <c r="B507" s="1"/>
      <c r="C507" s="1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1"/>
      <c r="B508" s="1"/>
      <c r="C508" s="1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1"/>
      <c r="B509" s="1"/>
      <c r="C509" s="1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1"/>
      <c r="B510" s="1"/>
      <c r="C510" s="1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1"/>
      <c r="B511" s="1"/>
      <c r="C511" s="1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1"/>
      <c r="B512" s="1"/>
      <c r="C512" s="1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1"/>
      <c r="B513" s="1"/>
      <c r="C513" s="1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1"/>
      <c r="B514" s="1"/>
      <c r="C514" s="1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1"/>
      <c r="B515" s="1"/>
      <c r="C515" s="1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1"/>
      <c r="B516" s="1"/>
      <c r="C516" s="13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1"/>
      <c r="B517" s="1"/>
      <c r="C517" s="1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1"/>
      <c r="B518" s="1"/>
      <c r="C518" s="1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1"/>
      <c r="B519" s="1"/>
      <c r="C519" s="1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1"/>
      <c r="B520" s="1"/>
      <c r="C520" s="1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1"/>
      <c r="B521" s="1"/>
      <c r="C521" s="1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1"/>
      <c r="B522" s="1"/>
      <c r="C522" s="1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1"/>
      <c r="B523" s="1"/>
      <c r="C523" s="1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1"/>
      <c r="B524" s="1"/>
      <c r="C524" s="1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1"/>
      <c r="B525" s="1"/>
      <c r="C525" s="13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1"/>
      <c r="B526" s="1"/>
      <c r="C526" s="1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1"/>
      <c r="B527" s="1"/>
      <c r="C527" s="1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1"/>
      <c r="B528" s="1"/>
      <c r="C528" s="13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1"/>
      <c r="B529" s="1"/>
      <c r="C529" s="13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1"/>
      <c r="B530" s="1"/>
      <c r="C530" s="1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1"/>
      <c r="B531" s="1"/>
      <c r="C531" s="13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1"/>
      <c r="B532" s="1"/>
      <c r="C532" s="1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1"/>
      <c r="B533" s="1"/>
      <c r="C533" s="1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1"/>
      <c r="B534" s="1"/>
      <c r="C534" s="1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1"/>
      <c r="B535" s="1"/>
      <c r="C535" s="1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1"/>
      <c r="B536" s="1"/>
      <c r="C536" s="1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1"/>
      <c r="B537" s="1"/>
      <c r="C537" s="1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1"/>
      <c r="B538" s="1"/>
      <c r="C538" s="1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1"/>
      <c r="B539" s="1"/>
      <c r="C539" s="1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1"/>
      <c r="B540" s="1"/>
      <c r="C540" s="1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1"/>
      <c r="B541" s="1"/>
      <c r="C541" s="1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1"/>
      <c r="B542" s="1"/>
      <c r="C542" s="1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1"/>
      <c r="B543" s="1"/>
      <c r="C543" s="1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1"/>
      <c r="B544" s="1"/>
      <c r="C544" s="1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1"/>
      <c r="B545" s="1"/>
      <c r="C545" s="1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1"/>
      <c r="B546" s="1"/>
      <c r="C546" s="1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1"/>
      <c r="B547" s="1"/>
      <c r="C547" s="13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1"/>
      <c r="B548" s="1"/>
      <c r="C548" s="1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1"/>
      <c r="B549" s="1"/>
      <c r="C549" s="1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1"/>
      <c r="B550" s="1"/>
      <c r="C550" s="1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1"/>
      <c r="B551" s="1"/>
      <c r="C551" s="1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1"/>
      <c r="B552" s="1"/>
      <c r="C552" s="1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1"/>
      <c r="B553" s="1"/>
      <c r="C553" s="1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1"/>
      <c r="B554" s="1"/>
      <c r="C554" s="1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1"/>
      <c r="B555" s="1"/>
      <c r="C555" s="1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1"/>
      <c r="B556" s="1"/>
      <c r="C556" s="13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1"/>
      <c r="B557" s="1"/>
      <c r="C557" s="1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1"/>
      <c r="B558" s="1"/>
      <c r="C558" s="1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1"/>
      <c r="B559" s="1"/>
      <c r="C559" s="13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1"/>
      <c r="B560" s="1"/>
      <c r="C560" s="13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1"/>
      <c r="B561" s="1"/>
      <c r="C561" s="1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1"/>
      <c r="B562" s="1"/>
      <c r="C562" s="13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1"/>
      <c r="B563" s="1"/>
      <c r="C563" s="1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1"/>
      <c r="B564" s="1"/>
      <c r="C564" s="1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1"/>
      <c r="B565" s="1"/>
      <c r="C565" s="1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1"/>
      <c r="B566" s="1"/>
      <c r="C566" s="1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1"/>
      <c r="B567" s="1"/>
      <c r="C567" s="1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1"/>
      <c r="B568" s="1"/>
      <c r="C568" s="1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1"/>
      <c r="B569" s="1"/>
      <c r="C569" s="1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1"/>
      <c r="B570" s="1"/>
      <c r="C570" s="1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1"/>
      <c r="B571" s="1"/>
      <c r="C571" s="1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1"/>
      <c r="B572" s="1"/>
      <c r="C572" s="1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1"/>
      <c r="B573" s="1"/>
      <c r="C573" s="1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1"/>
      <c r="B574" s="1"/>
      <c r="C574" s="1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1"/>
      <c r="B575" s="1"/>
      <c r="C575" s="1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1"/>
      <c r="B576" s="1"/>
      <c r="C576" s="1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1"/>
      <c r="B577" s="1"/>
      <c r="C577" s="1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1"/>
      <c r="B578" s="1"/>
      <c r="C578" s="13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1"/>
      <c r="B579" s="1"/>
      <c r="C579" s="1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1"/>
      <c r="B580" s="1"/>
      <c r="C580" s="1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1"/>
      <c r="B581" s="1"/>
      <c r="C581" s="1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1"/>
      <c r="B582" s="1"/>
      <c r="C582" s="1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1"/>
      <c r="B583" s="1"/>
      <c r="C583" s="1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1"/>
      <c r="B584" s="1"/>
      <c r="C584" s="1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1"/>
      <c r="B585" s="1"/>
      <c r="C585" s="1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1"/>
      <c r="B586" s="1"/>
      <c r="C586" s="1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1"/>
      <c r="B587" s="1"/>
      <c r="C587" s="13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1"/>
      <c r="B588" s="1"/>
      <c r="C588" s="1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1"/>
      <c r="B589" s="1"/>
      <c r="C589" s="1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1"/>
      <c r="B590" s="1"/>
      <c r="C590" s="13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1"/>
      <c r="B591" s="1"/>
      <c r="C591" s="13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1"/>
      <c r="B592" s="1"/>
      <c r="C592" s="1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1"/>
      <c r="B593" s="1"/>
      <c r="C593" s="13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1"/>
      <c r="B594" s="1"/>
      <c r="C594" s="1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1"/>
      <c r="B595" s="1"/>
      <c r="C595" s="1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1"/>
      <c r="B596" s="1"/>
      <c r="C596" s="1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1"/>
      <c r="B597" s="1"/>
      <c r="C597" s="1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1"/>
      <c r="B598" s="1"/>
      <c r="C598" s="1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1"/>
      <c r="B599" s="1"/>
      <c r="C599" s="1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1"/>
      <c r="B600" s="1"/>
      <c r="C600" s="1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1"/>
      <c r="B601" s="1"/>
      <c r="C601" s="1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1"/>
      <c r="B602" s="1"/>
      <c r="C602" s="1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1"/>
      <c r="B603" s="1"/>
      <c r="C603" s="1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1"/>
      <c r="B604" s="1"/>
      <c r="C604" s="1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1"/>
      <c r="B605" s="1"/>
      <c r="C605" s="1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1"/>
      <c r="B606" s="1"/>
      <c r="C606" s="1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1"/>
      <c r="B607" s="1"/>
      <c r="C607" s="1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1"/>
      <c r="B608" s="1"/>
      <c r="C608" s="1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1"/>
      <c r="B609" s="1"/>
      <c r="C609" s="13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1"/>
      <c r="B610" s="1"/>
      <c r="C610" s="1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1"/>
      <c r="B611" s="1"/>
      <c r="C611" s="1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1"/>
      <c r="B612" s="1"/>
      <c r="C612" s="1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1"/>
      <c r="B613" s="1"/>
      <c r="C613" s="1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1"/>
      <c r="B614" s="1"/>
      <c r="C614" s="1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1"/>
      <c r="B615" s="1"/>
      <c r="C615" s="1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1"/>
      <c r="B616" s="1"/>
      <c r="C616" s="1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1"/>
      <c r="B617" s="1"/>
      <c r="C617" s="1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1"/>
      <c r="B618" s="1"/>
      <c r="C618" s="13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1"/>
      <c r="B619" s="1"/>
      <c r="C619" s="1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1"/>
      <c r="B620" s="1"/>
      <c r="C620" s="1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1"/>
      <c r="B621" s="1"/>
      <c r="C621" s="13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1"/>
      <c r="B622" s="1"/>
      <c r="C622" s="13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1"/>
      <c r="B623" s="1"/>
      <c r="C623" s="1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1"/>
      <c r="B624" s="1"/>
      <c r="C624" s="13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1"/>
      <c r="B625" s="1"/>
      <c r="C625" s="1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1"/>
      <c r="B626" s="1"/>
      <c r="C626" s="1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1"/>
      <c r="B627" s="1"/>
      <c r="C627" s="1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1"/>
      <c r="B628" s="1"/>
      <c r="C628" s="1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1"/>
      <c r="B629" s="1"/>
      <c r="C629" s="1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1"/>
      <c r="B630" s="1"/>
      <c r="C630" s="1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1"/>
      <c r="B631" s="1"/>
      <c r="C631" s="1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1"/>
      <c r="B632" s="1"/>
      <c r="C632" s="1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1"/>
      <c r="B633" s="1"/>
      <c r="C633" s="1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1"/>
      <c r="B634" s="1"/>
      <c r="C634" s="1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1"/>
      <c r="B635" s="1"/>
      <c r="C635" s="1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1"/>
      <c r="B636" s="1"/>
      <c r="C636" s="1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1"/>
      <c r="B637" s="1"/>
      <c r="C637" s="1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1"/>
      <c r="B638" s="1"/>
      <c r="C638" s="1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1"/>
      <c r="B639" s="1"/>
      <c r="C639" s="1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1"/>
      <c r="B640" s="1"/>
      <c r="C640" s="13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1"/>
      <c r="B641" s="1"/>
      <c r="C641" s="1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1"/>
      <c r="B642" s="1"/>
      <c r="C642" s="1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1"/>
      <c r="B643" s="1"/>
      <c r="C643" s="1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1"/>
      <c r="B644" s="1"/>
      <c r="C644" s="1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1"/>
      <c r="B645" s="1"/>
      <c r="C645" s="1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1"/>
      <c r="B646" s="1"/>
      <c r="C646" s="1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1"/>
      <c r="B647" s="1"/>
      <c r="C647" s="1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1"/>
      <c r="B648" s="1"/>
      <c r="C648" s="1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1"/>
      <c r="B649" s="1"/>
      <c r="C649" s="13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1"/>
      <c r="B650" s="1"/>
      <c r="C650" s="1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1"/>
      <c r="B651" s="1"/>
      <c r="C651" s="1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1"/>
      <c r="B652" s="1"/>
      <c r="C652" s="13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1"/>
      <c r="B653" s="1"/>
      <c r="C653" s="13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1"/>
      <c r="B654" s="1"/>
      <c r="C654" s="1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1"/>
      <c r="B655" s="1"/>
      <c r="C655" s="13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1"/>
      <c r="B656" s="1"/>
      <c r="C656" s="1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1"/>
      <c r="B657" s="1"/>
      <c r="C657" s="1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1"/>
      <c r="B658" s="1"/>
      <c r="C658" s="1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1"/>
      <c r="B659" s="1"/>
      <c r="C659" s="1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1"/>
      <c r="B660" s="1"/>
      <c r="C660" s="1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1"/>
      <c r="B661" s="1"/>
      <c r="C661" s="1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1"/>
      <c r="B662" s="1"/>
      <c r="C662" s="1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1"/>
      <c r="B663" s="1"/>
      <c r="C663" s="1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1"/>
      <c r="B664" s="1"/>
      <c r="C664" s="1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1"/>
      <c r="B665" s="1"/>
      <c r="C665" s="1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1"/>
      <c r="B666" s="1"/>
      <c r="C666" s="1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1"/>
      <c r="B667" s="1"/>
      <c r="C667" s="1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1"/>
      <c r="B668" s="1"/>
      <c r="C668" s="1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1"/>
      <c r="B669" s="1"/>
      <c r="C669" s="1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1"/>
      <c r="B670" s="1"/>
      <c r="C670" s="1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1"/>
      <c r="B671" s="1"/>
      <c r="C671" s="13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1"/>
      <c r="B672" s="1"/>
      <c r="C672" s="1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1"/>
      <c r="B673" s="1"/>
      <c r="C673" s="1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1"/>
      <c r="B674" s="1"/>
      <c r="C674" s="1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1"/>
      <c r="B675" s="1"/>
      <c r="C675" s="1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1"/>
      <c r="B676" s="1"/>
      <c r="C676" s="1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1"/>
      <c r="B677" s="1"/>
      <c r="C677" s="1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1"/>
      <c r="B678" s="1"/>
      <c r="C678" s="1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1"/>
      <c r="B679" s="1"/>
      <c r="C679" s="1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1"/>
      <c r="B680" s="1"/>
      <c r="C680" s="13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1"/>
      <c r="B681" s="1"/>
      <c r="C681" s="1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1"/>
      <c r="B682" s="1"/>
      <c r="C682" s="1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1"/>
      <c r="B683" s="1"/>
      <c r="C683" s="13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1"/>
      <c r="B684" s="1"/>
      <c r="C684" s="13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1"/>
      <c r="B685" s="1"/>
      <c r="C685" s="13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1"/>
      <c r="B686" s="1"/>
      <c r="C686" s="13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1"/>
      <c r="B687" s="1"/>
      <c r="C687" s="13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1"/>
      <c r="B688" s="1"/>
      <c r="C688" s="13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1"/>
      <c r="B689" s="1"/>
      <c r="C689" s="13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1"/>
      <c r="B690" s="1"/>
      <c r="C690" s="13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1"/>
      <c r="B691" s="1"/>
      <c r="C691" s="13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1"/>
      <c r="B692" s="1"/>
      <c r="C692" s="13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1"/>
      <c r="B693" s="1"/>
      <c r="C693" s="13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1"/>
      <c r="B694" s="1"/>
      <c r="C694" s="13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1"/>
      <c r="B695" s="1"/>
      <c r="C695" s="13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1"/>
      <c r="B696" s="1"/>
      <c r="C696" s="13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1"/>
      <c r="B697" s="1"/>
      <c r="C697" s="13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1"/>
      <c r="B698" s="1"/>
      <c r="C698" s="13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1"/>
      <c r="B699" s="1"/>
      <c r="C699" s="13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1"/>
      <c r="B700" s="1"/>
      <c r="C700" s="13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1"/>
      <c r="B701" s="1"/>
      <c r="C701" s="13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1"/>
      <c r="B702" s="1"/>
      <c r="C702" s="13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1"/>
      <c r="B703" s="1"/>
      <c r="C703" s="13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1"/>
      <c r="B704" s="1"/>
      <c r="C704" s="13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1"/>
      <c r="B705" s="1"/>
      <c r="C705" s="13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1"/>
      <c r="B706" s="1"/>
      <c r="C706" s="13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1"/>
      <c r="B707" s="1"/>
      <c r="C707" s="13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1"/>
      <c r="B708" s="1"/>
      <c r="C708" s="13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1"/>
      <c r="B709" s="1"/>
      <c r="C709" s="13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1"/>
      <c r="B710" s="1"/>
      <c r="C710" s="13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1"/>
      <c r="B711" s="1"/>
      <c r="C711" s="13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1"/>
      <c r="B712" s="1"/>
      <c r="C712" s="13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1"/>
      <c r="B713" s="1"/>
      <c r="C713" s="13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1"/>
      <c r="B714" s="1"/>
      <c r="C714" s="13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1"/>
      <c r="B715" s="1"/>
      <c r="C715" s="13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1"/>
      <c r="B716" s="1"/>
      <c r="C716" s="13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1"/>
      <c r="B717" s="1"/>
      <c r="C717" s="13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1"/>
      <c r="B718" s="1"/>
      <c r="C718" s="13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1"/>
      <c r="B719" s="1"/>
      <c r="C719" s="13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1"/>
      <c r="B720" s="1"/>
      <c r="C720" s="13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1"/>
      <c r="B721" s="1"/>
      <c r="C721" s="13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1"/>
      <c r="B722" s="1"/>
      <c r="C722" s="13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1"/>
      <c r="B723" s="1"/>
      <c r="C723" s="13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1"/>
      <c r="B724" s="1"/>
      <c r="C724" s="13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1"/>
      <c r="B725" s="1"/>
      <c r="C725" s="13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1"/>
      <c r="B726" s="1"/>
      <c r="C726" s="13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1"/>
      <c r="B727" s="1"/>
      <c r="C727" s="13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1"/>
      <c r="B728" s="1"/>
      <c r="C728" s="13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1"/>
      <c r="B729" s="1"/>
      <c r="C729" s="13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1"/>
      <c r="B730" s="1"/>
      <c r="C730" s="13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1"/>
      <c r="B731" s="1"/>
      <c r="C731" s="13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1"/>
      <c r="B732" s="1"/>
      <c r="C732" s="13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1"/>
      <c r="B733" s="1"/>
      <c r="C733" s="13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1"/>
      <c r="B734" s="1"/>
      <c r="C734" s="13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1"/>
      <c r="B735" s="1"/>
      <c r="C735" s="13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1"/>
      <c r="B736" s="1"/>
      <c r="C736" s="13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1"/>
      <c r="B737" s="1"/>
      <c r="C737" s="13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1"/>
      <c r="B738" s="1"/>
      <c r="C738" s="13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1"/>
      <c r="B739" s="1"/>
      <c r="C739" s="13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1"/>
      <c r="B740" s="1"/>
      <c r="C740" s="13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1"/>
      <c r="B741" s="1"/>
      <c r="C741" s="13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1"/>
      <c r="B742" s="1"/>
      <c r="C742" s="13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1"/>
      <c r="B743" s="1"/>
      <c r="C743" s="13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1"/>
      <c r="B744" s="1"/>
      <c r="C744" s="13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1"/>
      <c r="B745" s="1"/>
      <c r="C745" s="13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1"/>
      <c r="B746" s="1"/>
      <c r="C746" s="13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1"/>
      <c r="B747" s="1"/>
      <c r="C747" s="13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1"/>
      <c r="B748" s="1"/>
      <c r="C748" s="13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1"/>
      <c r="B749" s="1"/>
      <c r="C749" s="13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1"/>
      <c r="B750" s="1"/>
      <c r="C750" s="13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1"/>
      <c r="B751" s="1"/>
      <c r="C751" s="13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1"/>
      <c r="B752" s="1"/>
      <c r="C752" s="13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1"/>
      <c r="B753" s="1"/>
      <c r="C753" s="13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1"/>
      <c r="B754" s="1"/>
      <c r="C754" s="13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1"/>
      <c r="B755" s="1"/>
      <c r="C755" s="13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1"/>
      <c r="B756" s="1"/>
      <c r="C756" s="13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1"/>
      <c r="B757" s="1"/>
      <c r="C757" s="13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1"/>
      <c r="B758" s="1"/>
      <c r="C758" s="13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1"/>
      <c r="B759" s="1"/>
      <c r="C759" s="13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1"/>
      <c r="B760" s="1"/>
      <c r="C760" s="13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1"/>
      <c r="B761" s="1"/>
      <c r="C761" s="13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1"/>
      <c r="B762" s="1"/>
      <c r="C762" s="13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1"/>
      <c r="B763" s="1"/>
      <c r="C763" s="13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1"/>
      <c r="B764" s="1"/>
      <c r="C764" s="13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1"/>
      <c r="B765" s="1"/>
      <c r="C765" s="13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1"/>
      <c r="B766" s="1"/>
      <c r="C766" s="13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1"/>
      <c r="B767" s="1"/>
      <c r="C767" s="13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1"/>
      <c r="B768" s="1"/>
      <c r="C768" s="13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1"/>
      <c r="B769" s="1"/>
      <c r="C769" s="13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1"/>
      <c r="B770" s="1"/>
      <c r="C770" s="13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1"/>
      <c r="B771" s="1"/>
      <c r="C771" s="13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1"/>
      <c r="B772" s="1"/>
      <c r="C772" s="13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1"/>
      <c r="B773" s="1"/>
      <c r="C773" s="13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1"/>
      <c r="B774" s="1"/>
      <c r="C774" s="13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1"/>
      <c r="B775" s="1"/>
      <c r="C775" s="13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1"/>
      <c r="B776" s="1"/>
      <c r="C776" s="13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1"/>
      <c r="B777" s="1"/>
      <c r="C777" s="13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1"/>
      <c r="B778" s="1"/>
      <c r="C778" s="13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1"/>
      <c r="B779" s="1"/>
      <c r="C779" s="13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1"/>
      <c r="B780" s="1"/>
      <c r="C780" s="13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1"/>
      <c r="B781" s="1"/>
      <c r="C781" s="13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1"/>
      <c r="B782" s="1"/>
      <c r="C782" s="13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1"/>
      <c r="B783" s="1"/>
      <c r="C783" s="13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1"/>
      <c r="B784" s="1"/>
      <c r="C784" s="13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1"/>
      <c r="B785" s="1"/>
      <c r="C785" s="13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1"/>
      <c r="B786" s="1"/>
      <c r="C786" s="13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1"/>
      <c r="B787" s="1"/>
      <c r="C787" s="13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1"/>
      <c r="B788" s="1"/>
      <c r="C788" s="13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1"/>
      <c r="B789" s="1"/>
      <c r="C789" s="13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1"/>
      <c r="B790" s="1"/>
      <c r="C790" s="13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1"/>
      <c r="B791" s="1"/>
      <c r="C791" s="13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1"/>
      <c r="B792" s="1"/>
      <c r="C792" s="13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1"/>
      <c r="B793" s="1"/>
      <c r="C793" s="13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1"/>
      <c r="B794" s="1"/>
      <c r="C794" s="13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1"/>
      <c r="B795" s="1"/>
      <c r="C795" s="13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1"/>
      <c r="B796" s="1"/>
      <c r="C796" s="13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1"/>
      <c r="B797" s="1"/>
      <c r="C797" s="13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1"/>
      <c r="B798" s="1"/>
      <c r="C798" s="13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1"/>
      <c r="B799" s="1"/>
      <c r="C799" s="13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1"/>
      <c r="B800" s="1"/>
      <c r="C800" s="13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1"/>
      <c r="B801" s="1"/>
      <c r="C801" s="13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1"/>
      <c r="B802" s="1"/>
      <c r="C802" s="13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1"/>
      <c r="B803" s="1"/>
      <c r="C803" s="13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1"/>
      <c r="B804" s="1"/>
      <c r="C804" s="13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1"/>
      <c r="B805" s="1"/>
      <c r="C805" s="13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1"/>
      <c r="B806" s="1"/>
      <c r="C806" s="13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1"/>
      <c r="B807" s="1"/>
      <c r="C807" s="13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1"/>
      <c r="B808" s="1"/>
      <c r="C808" s="13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1"/>
      <c r="B809" s="1"/>
      <c r="C809" s="13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1"/>
      <c r="B810" s="1"/>
      <c r="C810" s="13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1"/>
      <c r="B811" s="1"/>
      <c r="C811" s="13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1"/>
      <c r="B812" s="1"/>
      <c r="C812" s="13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1"/>
      <c r="B813" s="1"/>
      <c r="C813" s="13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1"/>
      <c r="B814" s="1"/>
      <c r="C814" s="13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1"/>
      <c r="B815" s="1"/>
      <c r="C815" s="13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1"/>
      <c r="B816" s="1"/>
      <c r="C816" s="13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1"/>
      <c r="B817" s="1"/>
      <c r="C817" s="13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1"/>
      <c r="B818" s="1"/>
      <c r="C818" s="13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1"/>
      <c r="B819" s="1"/>
      <c r="C819" s="13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1"/>
      <c r="B820" s="1"/>
      <c r="C820" s="13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1"/>
      <c r="B821" s="1"/>
      <c r="C821" s="13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1"/>
      <c r="B822" s="1"/>
      <c r="C822" s="13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1"/>
      <c r="B823" s="1"/>
      <c r="C823" s="13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1"/>
      <c r="B824" s="1"/>
      <c r="C824" s="13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1"/>
      <c r="B825" s="1"/>
      <c r="C825" s="13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1"/>
      <c r="B826" s="1"/>
      <c r="C826" s="13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1"/>
      <c r="B827" s="1"/>
      <c r="C827" s="13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1"/>
      <c r="B828" s="1"/>
      <c r="C828" s="13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1"/>
      <c r="B829" s="1"/>
      <c r="C829" s="13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1"/>
      <c r="B830" s="1"/>
      <c r="C830" s="13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1"/>
      <c r="B831" s="1"/>
      <c r="C831" s="13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1"/>
      <c r="B832" s="1"/>
      <c r="C832" s="13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1"/>
      <c r="B833" s="1"/>
      <c r="C833" s="13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1"/>
      <c r="B834" s="1"/>
      <c r="C834" s="13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1"/>
      <c r="B835" s="1"/>
      <c r="C835" s="13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1"/>
      <c r="B836" s="1"/>
      <c r="C836" s="13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1"/>
      <c r="B837" s="1"/>
      <c r="C837" s="13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1"/>
      <c r="B838" s="1"/>
      <c r="C838" s="13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1"/>
      <c r="B839" s="1"/>
      <c r="C839" s="13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1"/>
      <c r="B840" s="1"/>
      <c r="C840" s="13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1"/>
      <c r="B841" s="1"/>
      <c r="C841" s="13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1"/>
      <c r="B842" s="1"/>
      <c r="C842" s="13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1"/>
      <c r="B843" s="1"/>
      <c r="C843" s="13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1"/>
      <c r="B844" s="1"/>
      <c r="C844" s="13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1"/>
      <c r="B845" s="1"/>
      <c r="C845" s="13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1"/>
      <c r="B846" s="1"/>
      <c r="C846" s="13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1"/>
      <c r="B847" s="1"/>
      <c r="C847" s="13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1"/>
      <c r="B848" s="1"/>
      <c r="C848" s="13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1"/>
      <c r="B849" s="1"/>
      <c r="C849" s="13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1"/>
      <c r="B850" s="1"/>
      <c r="C850" s="13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1"/>
      <c r="B851" s="1"/>
      <c r="C851" s="13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1"/>
      <c r="B852" s="1"/>
      <c r="C852" s="13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1"/>
      <c r="B853" s="1"/>
      <c r="C853" s="13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1"/>
      <c r="B854" s="1"/>
      <c r="C854" s="13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1"/>
      <c r="B855" s="1"/>
      <c r="C855" s="13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1"/>
      <c r="B856" s="1"/>
      <c r="C856" s="13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1"/>
      <c r="B857" s="1"/>
      <c r="C857" s="13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1"/>
      <c r="B858" s="1"/>
      <c r="C858" s="13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1"/>
      <c r="B859" s="1"/>
      <c r="C859" s="13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1"/>
      <c r="B860" s="1"/>
      <c r="C860" s="13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1"/>
      <c r="B861" s="1"/>
      <c r="C861" s="13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1"/>
      <c r="B862" s="1"/>
      <c r="C862" s="13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1"/>
      <c r="B863" s="1"/>
      <c r="C863" s="13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1"/>
      <c r="B864" s="1"/>
      <c r="C864" s="13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1"/>
      <c r="B865" s="1"/>
      <c r="C865" s="13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1"/>
      <c r="B866" s="1"/>
      <c r="C866" s="13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1"/>
      <c r="B867" s="1"/>
      <c r="C867" s="13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1"/>
      <c r="B868" s="1"/>
      <c r="C868" s="13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1"/>
      <c r="B869" s="1"/>
      <c r="C869" s="13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1"/>
      <c r="B870" s="1"/>
      <c r="C870" s="13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1"/>
      <c r="B871" s="1"/>
      <c r="C871" s="13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1"/>
      <c r="B872" s="1"/>
      <c r="C872" s="13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1"/>
      <c r="B873" s="1"/>
      <c r="C873" s="13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1"/>
      <c r="B874" s="1"/>
      <c r="C874" s="13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1"/>
      <c r="B875" s="1"/>
      <c r="C875" s="13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1"/>
      <c r="B876" s="1"/>
      <c r="C876" s="13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1"/>
      <c r="B877" s="1"/>
      <c r="C877" s="13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1"/>
      <c r="B878" s="1"/>
      <c r="C878" s="13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1"/>
      <c r="B879" s="1"/>
      <c r="C879" s="13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1"/>
      <c r="B880" s="1"/>
      <c r="C880" s="13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1"/>
      <c r="B881" s="1"/>
      <c r="C881" s="13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1"/>
      <c r="B882" s="1"/>
      <c r="C882" s="13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1"/>
      <c r="B883" s="1"/>
      <c r="C883" s="13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1"/>
      <c r="B884" s="1"/>
      <c r="C884" s="13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1"/>
      <c r="B885" s="1"/>
      <c r="C885" s="13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1"/>
      <c r="B886" s="1"/>
      <c r="C886" s="13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1"/>
      <c r="B887" s="1"/>
      <c r="C887" s="13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1"/>
      <c r="B888" s="1"/>
      <c r="C888" s="13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1"/>
      <c r="B889" s="1"/>
      <c r="C889" s="13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1"/>
      <c r="B890" s="1"/>
      <c r="C890" s="13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1"/>
      <c r="B891" s="1"/>
      <c r="C891" s="13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1"/>
      <c r="B892" s="1"/>
      <c r="C892" s="13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1"/>
      <c r="B893" s="1"/>
      <c r="C893" s="13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1"/>
      <c r="B894" s="1"/>
      <c r="C894" s="13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1"/>
      <c r="B895" s="1"/>
      <c r="C895" s="13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1"/>
      <c r="B896" s="1"/>
      <c r="C896" s="13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1"/>
      <c r="B897" s="1"/>
      <c r="C897" s="13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1"/>
      <c r="B898" s="1"/>
      <c r="C898" s="13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1"/>
      <c r="B899" s="1"/>
      <c r="C899" s="13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1"/>
      <c r="B900" s="1"/>
      <c r="C900" s="13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1"/>
      <c r="B901" s="1"/>
      <c r="C901" s="13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1"/>
      <c r="B902" s="1"/>
      <c r="C902" s="13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1"/>
      <c r="B903" s="1"/>
      <c r="C903" s="13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1"/>
      <c r="B904" s="1"/>
      <c r="C904" s="13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1"/>
      <c r="B905" s="1"/>
      <c r="C905" s="13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1"/>
      <c r="B906" s="1"/>
      <c r="C906" s="13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1"/>
      <c r="B907" s="1"/>
      <c r="C907" s="13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1"/>
      <c r="B908" s="1"/>
      <c r="C908" s="13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1"/>
      <c r="B909" s="1"/>
      <c r="C909" s="13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1"/>
      <c r="B910" s="1"/>
      <c r="C910" s="13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1"/>
      <c r="B911" s="1"/>
      <c r="C911" s="13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1"/>
      <c r="B912" s="1"/>
      <c r="C912" s="13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1"/>
      <c r="B913" s="1"/>
      <c r="C913" s="13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1"/>
      <c r="B914" s="1"/>
      <c r="C914" s="13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1"/>
      <c r="B915" s="1"/>
      <c r="C915" s="13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1"/>
      <c r="B916" s="1"/>
      <c r="C916" s="13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1"/>
      <c r="B917" s="1"/>
      <c r="C917" s="13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1"/>
      <c r="B918" s="1"/>
      <c r="C918" s="13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1"/>
      <c r="B919" s="1"/>
      <c r="C919" s="13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1"/>
      <c r="B920" s="1"/>
      <c r="C920" s="13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1"/>
      <c r="B921" s="1"/>
      <c r="C921" s="13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1"/>
      <c r="B922" s="1"/>
      <c r="C922" s="13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1"/>
      <c r="B923" s="1"/>
      <c r="C923" s="13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1"/>
      <c r="B924" s="1"/>
      <c r="C924" s="13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1"/>
      <c r="B925" s="1"/>
      <c r="C925" s="13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1"/>
      <c r="B926" s="1"/>
      <c r="C926" s="13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1"/>
      <c r="B927" s="1"/>
      <c r="C927" s="13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1"/>
      <c r="B928" s="1"/>
      <c r="C928" s="13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1"/>
      <c r="B929" s="1"/>
      <c r="C929" s="13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1"/>
      <c r="B930" s="1"/>
      <c r="C930" s="13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1"/>
      <c r="B931" s="1"/>
      <c r="C931" s="13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1"/>
      <c r="B932" s="1"/>
      <c r="C932" s="13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1"/>
      <c r="B933" s="1"/>
      <c r="C933" s="13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1"/>
      <c r="B934" s="1"/>
      <c r="C934" s="13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1"/>
      <c r="B935" s="1"/>
      <c r="C935" s="13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1"/>
      <c r="B936" s="1"/>
      <c r="C936" s="13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1"/>
      <c r="B937" s="1"/>
      <c r="C937" s="13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1"/>
      <c r="B938" s="1"/>
      <c r="C938" s="13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1"/>
      <c r="B939" s="1"/>
      <c r="C939" s="13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1"/>
      <c r="B940" s="1"/>
      <c r="C940" s="13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1"/>
      <c r="B941" s="1"/>
      <c r="C941" s="13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1"/>
      <c r="B942" s="1"/>
      <c r="C942" s="13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1"/>
      <c r="B943" s="1"/>
      <c r="C943" s="13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1"/>
      <c r="B944" s="1"/>
      <c r="C944" s="13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1"/>
      <c r="B945" s="1"/>
      <c r="C945" s="13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1"/>
      <c r="B946" s="1"/>
      <c r="C946" s="13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1"/>
      <c r="B947" s="1"/>
      <c r="C947" s="13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1"/>
      <c r="B948" s="1"/>
      <c r="C948" s="13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1"/>
      <c r="B949" s="1"/>
      <c r="C949" s="13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1"/>
      <c r="B950" s="1"/>
      <c r="C950" s="13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1"/>
      <c r="B951" s="1"/>
      <c r="C951" s="13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1"/>
      <c r="B952" s="1"/>
      <c r="C952" s="13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1"/>
      <c r="B953" s="1"/>
      <c r="C953" s="13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1"/>
      <c r="B954" s="1"/>
      <c r="C954" s="13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1"/>
      <c r="B955" s="1"/>
      <c r="C955" s="13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1"/>
      <c r="B956" s="1"/>
      <c r="C956" s="13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1"/>
      <c r="B957" s="1"/>
      <c r="C957" s="13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1"/>
      <c r="B958" s="1"/>
      <c r="C958" s="13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1"/>
      <c r="B959" s="1"/>
      <c r="C959" s="13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1"/>
      <c r="B960" s="1"/>
      <c r="C960" s="13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1"/>
      <c r="B961" s="1"/>
      <c r="C961" s="13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1"/>
      <c r="B962" s="1"/>
      <c r="C962" s="13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1"/>
      <c r="B963" s="1"/>
      <c r="C963" s="13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1"/>
      <c r="B964" s="1"/>
      <c r="C964" s="13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1"/>
      <c r="B965" s="1"/>
      <c r="C965" s="13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1"/>
      <c r="B966" s="1"/>
      <c r="C966" s="13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1"/>
      <c r="B967" s="1"/>
      <c r="C967" s="13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1"/>
      <c r="B968" s="1"/>
      <c r="C968" s="13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1"/>
      <c r="B969" s="1"/>
      <c r="C969" s="13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5" customHeight="1">
      <c r="D976" s="1"/>
      <c r="E976" s="1"/>
      <c r="F976" s="1"/>
    </row>
  </sheetData>
  <conditionalFormatting sqref="A2:C184">
    <cfRule type="expression" dxfId="997" priority="2">
      <formula>ISNA(A2)</formula>
    </cfRule>
  </conditionalFormatting>
  <pageMargins left="0.7" right="0.7" top="0.75" bottom="0.75" header="0.3" footer="0.3"/>
  <pageSetup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75113-C056-4B38-9D0F-06BB8120C852}">
  <sheetPr>
    <tabColor theme="4"/>
    <pageSetUpPr autoPageBreaks="0" fitToPage="1"/>
  </sheetPr>
  <dimension ref="A1:R976"/>
  <sheetViews>
    <sheetView topLeftCell="A7" workbookViewId="0">
      <selection activeCell="A97" sqref="A97"/>
    </sheetView>
  </sheetViews>
  <sheetFormatPr defaultColWidth="9" defaultRowHeight="15" customHeight="1"/>
  <cols>
    <col min="1" max="1" width="31.42578125" bestFit="1" customWidth="1"/>
    <col min="2" max="2" width="29.42578125" bestFit="1" customWidth="1"/>
    <col min="3" max="3" width="22.28515625" style="14" bestFit="1" customWidth="1"/>
    <col min="4" max="14" width="13.42578125" customWidth="1"/>
    <col min="15" max="244" width="14.7109375" customWidth="1"/>
  </cols>
  <sheetData>
    <row r="1" spans="1:18" ht="30">
      <c r="A1" s="61" t="s">
        <v>71</v>
      </c>
      <c r="B1" s="61" t="s">
        <v>45</v>
      </c>
      <c r="C1" s="61" t="s">
        <v>46</v>
      </c>
      <c r="D1" s="23" t="s">
        <v>85</v>
      </c>
      <c r="E1" s="11"/>
      <c r="F1" s="11"/>
      <c r="G1" s="11"/>
      <c r="H1" s="11"/>
      <c r="I1" s="11"/>
      <c r="J1" s="11"/>
      <c r="K1" s="11"/>
      <c r="L1" s="11"/>
      <c r="M1" s="11"/>
      <c r="N1" s="11"/>
      <c r="O1" s="26"/>
    </row>
    <row r="2" spans="1:18">
      <c r="A2" s="1" t="str" cm="1">
        <f t="array" aca="1" ref="A2" ca="1">IFERROR(INDEX(projects_designs,SMALL(IF((projects_have_chart=checked_key)*(projects_have_supplies=checked_key)*(projects_is_started&lt;&gt;checked_key),ROW(projects_designs)),ROW(1:1))-1,1),"")</f>
        <v/>
      </c>
      <c r="B2" s="10" t="e" cm="1">
        <f t="array" aca="1" ref="B2" ca="1">INDEX(projects_designer,MATCH($A2,projects_designs,0))</f>
        <v>#REF!</v>
      </c>
      <c r="C2" s="64" t="e" cm="1">
        <f t="array" aca="1" ref="C2" ca="1">INDEX(projects_source,MATCH($A2,projects_designs,0))</f>
        <v>#REF!</v>
      </c>
      <c r="D2" s="6" t="e" cm="1">
        <f t="array" aca="1" ref="D2" ca="1">INDEX(projects_width,MATCH($A2,projects_designs,0))*INDEX(projects_height,MATCH($A2,projects_designs,0))/rolling_average+TODAY()</f>
        <v>#REF!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1" t="str" cm="1">
        <f t="array" aca="1" ref="A3" ca="1">IFERROR(INDEX(projects_designs,SMALL(IF((projects_have_chart=checked_key)*(projects_have_supplies=checked_key)*(projects_is_started&lt;&gt;checked_key),ROW(projects_designs)),ROW(2:2))-1,1),"")</f>
        <v/>
      </c>
      <c r="B3" s="10" t="e" cm="1">
        <f t="array" aca="1" ref="B3" ca="1">INDEX(projects_designer,MATCH($A3,projects_designs,0))</f>
        <v>#REF!</v>
      </c>
      <c r="C3" s="64" t="e" cm="1">
        <f t="array" aca="1" ref="C3" ca="1">INDEX(projects_source,MATCH($A3,projects_designs,0))</f>
        <v>#REF!</v>
      </c>
      <c r="D3" s="6" t="e" cm="1">
        <f t="array" aca="1" ref="D3" ca="1">INDEX(projects_width,MATCH($A3,projects_designs,0))*INDEX(projects_height,MATCH($A3,projects_designs,0))/rolling_average+TODAY()</f>
        <v>#REF!</v>
      </c>
      <c r="H3" s="1"/>
      <c r="I3" s="1"/>
      <c r="J3" s="1"/>
      <c r="K3" s="1"/>
      <c r="L3" s="1"/>
      <c r="M3" s="1"/>
      <c r="N3" s="1"/>
      <c r="O3" s="1"/>
      <c r="P3" s="1"/>
    </row>
    <row r="4" spans="1:18">
      <c r="A4" s="1" t="str" cm="1">
        <f t="array" aca="1" ref="A4" ca="1">IFERROR(INDEX(projects_designs,SMALL(IF((projects_have_chart=checked_key)*(projects_have_supplies=checked_key)*(projects_is_started&lt;&gt;checked_key),ROW(projects_designs)),ROW(3:3))-1,1),"")</f>
        <v/>
      </c>
      <c r="B4" s="10" t="e" cm="1">
        <f t="array" aca="1" ref="B4" ca="1">INDEX(projects_designer,MATCH($A4,projects_designs,0))</f>
        <v>#REF!</v>
      </c>
      <c r="C4" s="64" t="e" cm="1">
        <f t="array" aca="1" ref="C4" ca="1">INDEX(projects_source,MATCH($A4,projects_designs,0))</f>
        <v>#REF!</v>
      </c>
      <c r="D4" s="6" t="e" cm="1">
        <f t="array" aca="1" ref="D4" ca="1">INDEX(projects_width,MATCH($A4,projects_designs,0))*INDEX(projects_height,MATCH($A4,projects_designs,0))/rolling_average+TODAY()</f>
        <v>#REF!</v>
      </c>
      <c r="H4" s="1"/>
      <c r="I4" s="1"/>
      <c r="J4" s="1"/>
      <c r="K4" s="1"/>
      <c r="L4" s="1"/>
      <c r="M4" s="1"/>
      <c r="N4" s="1"/>
      <c r="O4" s="1"/>
      <c r="P4" s="1"/>
    </row>
    <row r="5" spans="1:18">
      <c r="A5" s="1" t="str" cm="1">
        <f t="array" aca="1" ref="A5" ca="1">IFERROR(INDEX(projects_designs,SMALL(IF((projects_have_chart=checked_key)*(projects_have_supplies=checked_key)*(projects_is_started&lt;&gt;checked_key),ROW(projects_designs)),ROW(4:4))-1,1),"")</f>
        <v/>
      </c>
      <c r="B5" s="10" t="e" cm="1">
        <f t="array" aca="1" ref="B5" ca="1">INDEX(projects_designer,MATCH($A5,projects_designs,0))</f>
        <v>#REF!</v>
      </c>
      <c r="C5" s="64" t="e" cm="1">
        <f t="array" aca="1" ref="C5" ca="1">INDEX(projects_source,MATCH($A5,projects_designs,0))</f>
        <v>#REF!</v>
      </c>
      <c r="D5" s="6" t="e" cm="1">
        <f t="array" aca="1" ref="D5" ca="1">INDEX(projects_width,MATCH($A5,projects_designs,0))*INDEX(projects_height,MATCH($A5,projects_designs,0))/rolling_average+TODAY()</f>
        <v>#REF!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8">
      <c r="A6" s="1" t="str" cm="1">
        <f t="array" aca="1" ref="A6" ca="1">IFERROR(INDEX(projects_designs,SMALL(IF((projects_have_chart=checked_key)*(projects_have_supplies=checked_key)*(projects_is_started&lt;&gt;checked_key),ROW(projects_designs)),ROW(5:5))-1,1),"")</f>
        <v/>
      </c>
      <c r="B6" s="10" t="e" cm="1">
        <f t="array" aca="1" ref="B6" ca="1">INDEX(projects_designer,MATCH($A6,projects_designs,0))</f>
        <v>#REF!</v>
      </c>
      <c r="C6" s="64" t="e" cm="1">
        <f t="array" aca="1" ref="C6" ca="1">INDEX(projects_source,MATCH($A6,projects_designs,0))</f>
        <v>#REF!</v>
      </c>
      <c r="D6" s="6" t="e" cm="1">
        <f t="array" aca="1" ref="D6" ca="1">INDEX(projects_width,MATCH($A6,projects_designs,0))*INDEX(projects_height,MATCH($A6,projects_designs,0))/rolling_average+TODAY()</f>
        <v>#REF!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8">
      <c r="A7" s="1" t="str" cm="1">
        <f t="array" aca="1" ref="A7" ca="1">IFERROR(INDEX(projects_designs,SMALL(IF((projects_have_chart=checked_key)*(projects_have_supplies=checked_key)*(projects_is_started&lt;&gt;checked_key),ROW(projects_designs)),ROW(6:6))-1,1),"")</f>
        <v/>
      </c>
      <c r="B7" s="10" t="e" cm="1">
        <f t="array" aca="1" ref="B7" ca="1">INDEX(projects_designer,MATCH($A7,projects_designs,0))</f>
        <v>#REF!</v>
      </c>
      <c r="C7" s="64" t="e" cm="1">
        <f t="array" aca="1" ref="C7" ca="1">INDEX(projects_source,MATCH($A7,projects_designs,0))</f>
        <v>#REF!</v>
      </c>
      <c r="D7" s="6" t="e" cm="1">
        <f t="array" aca="1" ref="D7" ca="1">INDEX(projects_width,MATCH($A7,projects_designs,0))*INDEX(projects_height,MATCH($A7,projects_designs,0))/rolling_average+TODAY()</f>
        <v>#REF!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8">
      <c r="A8" s="1" t="str" cm="1">
        <f t="array" aca="1" ref="A8" ca="1">IFERROR(INDEX(projects_designs,SMALL(IF((projects_have_chart=checked_key)*(projects_have_supplies=checked_key)*(projects_is_started&lt;&gt;checked_key),ROW(projects_designs)),ROW(7:7))-1,1),"")</f>
        <v/>
      </c>
      <c r="B8" s="10" t="e" cm="1">
        <f t="array" aca="1" ref="B8" ca="1">INDEX(projects_designer,MATCH($A8,projects_designs,0))</f>
        <v>#REF!</v>
      </c>
      <c r="C8" s="64" t="e" cm="1">
        <f t="array" aca="1" ref="C8" ca="1">INDEX(projects_source,MATCH($A8,projects_designs,0))</f>
        <v>#REF!</v>
      </c>
      <c r="D8" s="6" t="e" cm="1">
        <f t="array" aca="1" ref="D8" ca="1">INDEX(projects_width,MATCH($A8,projects_designs,0))*INDEX(projects_height,MATCH($A8,projects_designs,0))/rolling_average+TODAY()</f>
        <v>#REF!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8">
      <c r="A9" s="1" t="str" cm="1">
        <f t="array" aca="1" ref="A9" ca="1">IFERROR(INDEX(projects_designs,SMALL(IF((projects_have_chart=checked_key)*(projects_have_supplies=checked_key)*(projects_is_started&lt;&gt;checked_key),ROW(projects_designs)),ROW(8:8))-1,1),"")</f>
        <v/>
      </c>
      <c r="B9" s="10" t="e" cm="1">
        <f t="array" aca="1" ref="B9" ca="1">INDEX(projects_designer,MATCH($A9,projects_designs,0))</f>
        <v>#REF!</v>
      </c>
      <c r="C9" s="64" t="e" cm="1">
        <f t="array" aca="1" ref="C9" ca="1">INDEX(projects_source,MATCH($A9,projects_designs,0))</f>
        <v>#REF!</v>
      </c>
      <c r="D9" s="6" t="e" cm="1">
        <f t="array" aca="1" ref="D9" ca="1">INDEX(projects_width,MATCH($A9,projects_designs,0))*INDEX(projects_height,MATCH($A9,projects_designs,0))/rolling_average+TODAY()</f>
        <v>#REF!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8">
      <c r="A10" s="1" t="str" cm="1">
        <f t="array" aca="1" ref="A10" ca="1">IFERROR(INDEX(projects_designs,SMALL(IF((projects_have_chart=checked_key)*(projects_have_supplies=checked_key)*(projects_is_started&lt;&gt;checked_key),ROW(projects_designs)),ROW(9:9))-1,1),"")</f>
        <v/>
      </c>
      <c r="B10" s="10" t="e" cm="1">
        <f t="array" aca="1" ref="B10" ca="1">INDEX(projects_designer,MATCH($A10,projects_designs,0))</f>
        <v>#REF!</v>
      </c>
      <c r="C10" s="64" t="e" cm="1">
        <f t="array" aca="1" ref="C10" ca="1">INDEX(projects_source,MATCH($A10,projects_designs,0))</f>
        <v>#REF!</v>
      </c>
      <c r="D10" s="6" t="e" cm="1">
        <f t="array" aca="1" ref="D10" ca="1">INDEX(projects_width,MATCH($A10,projects_designs,0))*INDEX(projects_height,MATCH($A10,projects_designs,0))/rolling_average+TODAY()</f>
        <v>#REF!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8">
      <c r="A11" s="1" t="str" cm="1">
        <f t="array" aca="1" ref="A11" ca="1">IFERROR(INDEX(projects_designs,SMALL(IF((projects_have_chart=checked_key)*(projects_have_supplies=checked_key)*(projects_is_started&lt;&gt;checked_key),ROW(projects_designs)),ROW(10:10))-1,1),"")</f>
        <v/>
      </c>
      <c r="B11" s="10" t="e" cm="1">
        <f t="array" aca="1" ref="B11" ca="1">INDEX(projects_designer,MATCH($A11,projects_designs,0))</f>
        <v>#REF!</v>
      </c>
      <c r="C11" s="64" t="e" cm="1">
        <f t="array" aca="1" ref="C11" ca="1">INDEX(projects_source,MATCH($A11,projects_designs,0))</f>
        <v>#REF!</v>
      </c>
      <c r="D11" s="6" t="e" cm="1">
        <f t="array" aca="1" ref="D11" ca="1">INDEX(projects_width,MATCH($A11,projects_designs,0))*INDEX(projects_height,MATCH($A11,projects_designs,0))/rolling_average+TODAY()</f>
        <v>#REF!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8">
      <c r="A12" s="1" t="str" cm="1">
        <f t="array" aca="1" ref="A12" ca="1">IFERROR(INDEX(projects_designs,SMALL(IF((projects_have_chart=checked_key)*(projects_have_supplies=checked_key)*(projects_is_started&lt;&gt;checked_key),ROW(projects_designs)),ROW(11:11))-1,1),"")</f>
        <v/>
      </c>
      <c r="B12" s="10" t="e" cm="1">
        <f t="array" aca="1" ref="B12" ca="1">INDEX(projects_designer,MATCH($A12,projects_designs,0))</f>
        <v>#REF!</v>
      </c>
      <c r="C12" s="64" t="e" cm="1">
        <f t="array" aca="1" ref="C12" ca="1">INDEX(projects_source,MATCH($A12,projects_designs,0))</f>
        <v>#REF!</v>
      </c>
      <c r="D12" s="6" t="e" cm="1">
        <f t="array" aca="1" ref="D12" ca="1">INDEX(projects_width,MATCH($A12,projects_designs,0))*INDEX(projects_height,MATCH($A12,projects_designs,0))/rolling_average+TODAY()</f>
        <v>#REF!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8">
      <c r="A13" s="1" t="str" cm="1">
        <f t="array" aca="1" ref="A13" ca="1">IFERROR(INDEX(projects_designs,SMALL(IF((projects_have_chart=checked_key)*(projects_have_supplies=checked_key)*(projects_is_started&lt;&gt;checked_key),ROW(projects_designs)),ROW(12:12))-1,1),"")</f>
        <v/>
      </c>
      <c r="B13" s="10" t="e" cm="1">
        <f t="array" aca="1" ref="B13" ca="1">INDEX(projects_designer,MATCH($A13,projects_designs,0))</f>
        <v>#REF!</v>
      </c>
      <c r="C13" s="64" t="e" cm="1">
        <f t="array" aca="1" ref="C13" ca="1">INDEX(projects_source,MATCH($A13,projects_designs,0))</f>
        <v>#REF!</v>
      </c>
      <c r="D13" s="6" t="e" cm="1">
        <f t="array" aca="1" ref="D13" ca="1">INDEX(projects_width,MATCH($A13,projects_designs,0))*INDEX(projects_height,MATCH($A13,projects_designs,0))/rolling_average+TODAY()</f>
        <v>#REF!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8">
      <c r="A14" s="1" t="str" cm="1">
        <f t="array" aca="1" ref="A14" ca="1">IFERROR(INDEX(projects_designs,SMALL(IF((projects_have_chart=checked_key)*(projects_have_supplies=checked_key)*(projects_is_started&lt;&gt;checked_key),ROW(projects_designs)),ROW(13:13))-1,1),"")</f>
        <v/>
      </c>
      <c r="B14" s="10" t="e" cm="1">
        <f t="array" aca="1" ref="B14" ca="1">INDEX(projects_designer,MATCH($A14,projects_designs,0))</f>
        <v>#REF!</v>
      </c>
      <c r="C14" s="64" t="e" cm="1">
        <f t="array" aca="1" ref="C14" ca="1">INDEX(projects_source,MATCH($A14,projects_designs,0))</f>
        <v>#REF!</v>
      </c>
      <c r="D14" s="6" t="e" cm="1">
        <f t="array" aca="1" ref="D14" ca="1">INDEX(projects_width,MATCH($A14,projects_designs,0))*INDEX(projects_height,MATCH($A14,projects_designs,0))/rolling_average+TODAY()</f>
        <v>#REF!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8" s="11" customFormat="1">
      <c r="A15" s="1" t="str" cm="1">
        <f t="array" aca="1" ref="A15" ca="1">IFERROR(INDEX(projects_designs,SMALL(IF((projects_have_chart=checked_key)*(projects_have_supplies=checked_key)*(projects_is_started&lt;&gt;checked_key),ROW(projects_designs)),ROW(14:14))-1,1),"")</f>
        <v/>
      </c>
      <c r="B15" s="10" t="e" cm="1">
        <f t="array" aca="1" ref="B15" ca="1">INDEX(projects_designer,MATCH($A15,projects_designs,0))</f>
        <v>#REF!</v>
      </c>
      <c r="C15" s="64" t="e" cm="1">
        <f t="array" aca="1" ref="C15" ca="1">INDEX(projects_source,MATCH($A15,projects_designs,0))</f>
        <v>#REF!</v>
      </c>
      <c r="D15" s="6" t="e" cm="1">
        <f t="array" aca="1" ref="D15" ca="1">INDEX(projects_width,MATCH($A15,projects_designs,0))*INDEX(projects_height,MATCH($A15,projects_designs,0))/rolling_average+TODAY()</f>
        <v>#REF!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8">
      <c r="A16" s="1" t="str" cm="1">
        <f t="array" aca="1" ref="A16" ca="1">IFERROR(INDEX(projects_designs,SMALL(IF((projects_have_chart=checked_key)*(projects_have_supplies=checked_key)*(projects_is_started&lt;&gt;checked_key),ROW(projects_designs)),ROW(15:15))-1,1),"")</f>
        <v/>
      </c>
      <c r="B16" s="10" t="e" cm="1">
        <f t="array" aca="1" ref="B16" ca="1">INDEX(projects_designer,MATCH($A16,projects_designs,0))</f>
        <v>#REF!</v>
      </c>
      <c r="C16" s="64" t="e" cm="1">
        <f t="array" aca="1" ref="C16" ca="1">INDEX(projects_source,MATCH($A16,projects_designs,0))</f>
        <v>#REF!</v>
      </c>
      <c r="D16" s="6" t="e" cm="1">
        <f t="array" aca="1" ref="D16" ca="1">INDEX(projects_width,MATCH($A16,projects_designs,0))*INDEX(projects_height,MATCH($A16,projects_designs,0))/rolling_average+TODAY()</f>
        <v>#REF!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>
      <c r="A17" s="1" t="str" cm="1">
        <f t="array" aca="1" ref="A17" ca="1">IFERROR(INDEX(projects_designs,SMALL(IF((projects_have_chart=checked_key)*(projects_have_supplies=checked_key)*(projects_is_started&lt;&gt;checked_key),ROW(projects_designs)),ROW(16:16))-1,1),"")</f>
        <v/>
      </c>
      <c r="B17" s="10" t="e" cm="1">
        <f t="array" aca="1" ref="B17" ca="1">INDEX(projects_designer,MATCH($A17,projects_designs,0))</f>
        <v>#REF!</v>
      </c>
      <c r="C17" s="64" t="e" cm="1">
        <f t="array" aca="1" ref="C17" ca="1">INDEX(projects_source,MATCH($A17,projects_designs,0))</f>
        <v>#REF!</v>
      </c>
      <c r="D17" s="6" t="e" cm="1">
        <f t="array" aca="1" ref="D17" ca="1">INDEX(projects_width,MATCH($A17,projects_designs,0))*INDEX(projects_height,MATCH($A17,projects_designs,0))/rolling_average+TODAY()</f>
        <v>#REF!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>
      <c r="A18" s="1" t="str" cm="1">
        <f t="array" aca="1" ref="A18" ca="1">IFERROR(INDEX(projects_designs,SMALL(IF((projects_have_chart=checked_key)*(projects_have_supplies=checked_key)*(projects_is_started&lt;&gt;checked_key),ROW(projects_designs)),ROW(17:17))-1,1),"")</f>
        <v/>
      </c>
      <c r="B18" s="10" t="e" cm="1">
        <f t="array" aca="1" ref="B18" ca="1">INDEX(projects_designer,MATCH($A18,projects_designs,0))</f>
        <v>#REF!</v>
      </c>
      <c r="C18" s="64" t="e" cm="1">
        <f t="array" aca="1" ref="C18" ca="1">INDEX(projects_source,MATCH($A18,projects_designs,0))</f>
        <v>#REF!</v>
      </c>
      <c r="D18" s="6" t="e" cm="1">
        <f t="array" aca="1" ref="D18" ca="1">INDEX(projects_width,MATCH($A18,projects_designs,0))*INDEX(projects_height,MATCH($A18,projects_designs,0))/rolling_average+TODAY()</f>
        <v>#REF!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>
      <c r="A19" s="1" t="str" cm="1">
        <f t="array" aca="1" ref="A19" ca="1">IFERROR(INDEX(projects_designs,SMALL(IF((projects_have_chart=checked_key)*(projects_have_supplies=checked_key)*(projects_is_started&lt;&gt;checked_key),ROW(projects_designs)),ROW(18:18))-1,1),"")</f>
        <v/>
      </c>
      <c r="B19" s="10" t="e" cm="1">
        <f t="array" aca="1" ref="B19" ca="1">INDEX(projects_designer,MATCH($A19,projects_designs,0))</f>
        <v>#REF!</v>
      </c>
      <c r="C19" s="64" t="e" cm="1">
        <f t="array" aca="1" ref="C19" ca="1">INDEX(projects_source,MATCH($A19,projects_designs,0))</f>
        <v>#REF!</v>
      </c>
      <c r="D19" s="6" t="e" cm="1">
        <f t="array" aca="1" ref="D19" ca="1">INDEX(projects_width,MATCH($A19,projects_designs,0))*INDEX(projects_height,MATCH($A19,projects_designs,0))/rolling_average+TODAY()</f>
        <v>#REF!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>
      <c r="A20" s="1" t="str" cm="1">
        <f t="array" aca="1" ref="A20" ca="1">IFERROR(INDEX(projects_designs,SMALL(IF((projects_have_chart=checked_key)*(projects_have_supplies=checked_key)*(projects_is_started&lt;&gt;checked_key),ROW(projects_designs)),ROW(19:19))-1,1),"")</f>
        <v/>
      </c>
      <c r="B20" s="10" t="e" cm="1">
        <f t="array" aca="1" ref="B20" ca="1">INDEX(projects_designer,MATCH($A20,projects_designs,0))</f>
        <v>#REF!</v>
      </c>
      <c r="C20" s="64" t="e" cm="1">
        <f t="array" aca="1" ref="C20" ca="1">INDEX(projects_source,MATCH($A20,projects_designs,0))</f>
        <v>#REF!</v>
      </c>
      <c r="D20" s="6" t="e" cm="1">
        <f t="array" aca="1" ref="D20" ca="1">INDEX(projects_width,MATCH($A20,projects_designs,0))*INDEX(projects_height,MATCH($A20,projects_designs,0))/rolling_average+TODAY()</f>
        <v>#REF!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>
      <c r="A21" s="1" t="str" cm="1">
        <f t="array" aca="1" ref="A21" ca="1">IFERROR(INDEX(projects_designs,SMALL(IF((projects_have_chart=checked_key)*(projects_have_supplies=checked_key)*(projects_is_started&lt;&gt;checked_key),ROW(projects_designs)),ROW(20:20))-1,1),"")</f>
        <v/>
      </c>
      <c r="B21" s="10" t="e" cm="1">
        <f t="array" aca="1" ref="B21" ca="1">INDEX(projects_designer,MATCH($A21,projects_designs,0))</f>
        <v>#REF!</v>
      </c>
      <c r="C21" s="64" t="e" cm="1">
        <f t="array" aca="1" ref="C21" ca="1">INDEX(projects_source,MATCH($A21,projects_designs,0))</f>
        <v>#REF!</v>
      </c>
      <c r="D21" s="6" t="e" cm="1">
        <f t="array" aca="1" ref="D21" ca="1">INDEX(projects_width,MATCH($A21,projects_designs,0))*INDEX(projects_height,MATCH($A21,projects_designs,0))/rolling_average+TODAY()</f>
        <v>#REF!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>
      <c r="A22" s="1" t="str" cm="1">
        <f t="array" aca="1" ref="A22" ca="1">IFERROR(INDEX(projects_designs,SMALL(IF((projects_have_chart=checked_key)*(projects_have_supplies=checked_key)*(projects_is_started&lt;&gt;checked_key),ROW(projects_designs)),ROW(21:21))-1,1),"")</f>
        <v/>
      </c>
      <c r="B22" s="10" t="e" cm="1">
        <f t="array" aca="1" ref="B22" ca="1">INDEX(projects_designer,MATCH($A22,projects_designs,0))</f>
        <v>#REF!</v>
      </c>
      <c r="C22" s="64" t="e" cm="1">
        <f t="array" aca="1" ref="C22" ca="1">INDEX(projects_source,MATCH($A22,projects_designs,0))</f>
        <v>#REF!</v>
      </c>
      <c r="D22" s="6" t="e" cm="1">
        <f t="array" aca="1" ref="D22" ca="1">INDEX(projects_width,MATCH($A22,projects_designs,0))*INDEX(projects_height,MATCH($A22,projects_designs,0))/rolling_average+TODAY()</f>
        <v>#REF!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>
      <c r="A23" s="1" t="str" cm="1">
        <f t="array" aca="1" ref="A23" ca="1">IFERROR(INDEX(projects_designs,SMALL(IF((projects_have_chart=checked_key)*(projects_have_supplies=checked_key)*(projects_is_started&lt;&gt;checked_key),ROW(projects_designs)),ROW(22:22))-1,1),"")</f>
        <v/>
      </c>
      <c r="B23" s="10" t="e" cm="1">
        <f t="array" aca="1" ref="B23" ca="1">INDEX(projects_designer,MATCH($A23,projects_designs,0))</f>
        <v>#REF!</v>
      </c>
      <c r="C23" s="64" t="e" cm="1">
        <f t="array" aca="1" ref="C23" ca="1">INDEX(projects_source,MATCH($A23,projects_designs,0))</f>
        <v>#REF!</v>
      </c>
      <c r="D23" s="6" t="e" cm="1">
        <f t="array" aca="1" ref="D23" ca="1">INDEX(projects_width,MATCH($A23,projects_designs,0))*INDEX(projects_height,MATCH($A23,projects_designs,0))/rolling_average+TODAY()</f>
        <v>#REF!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>
      <c r="A24" s="1" t="str" cm="1">
        <f t="array" aca="1" ref="A24" ca="1">IFERROR(INDEX(projects_designs,SMALL(IF((projects_have_chart=checked_key)*(projects_have_supplies=checked_key)*(projects_is_started&lt;&gt;checked_key),ROW(projects_designs)),ROW(23:23))-1,1),"")</f>
        <v/>
      </c>
      <c r="B24" s="10" t="e" cm="1">
        <f t="array" aca="1" ref="B24" ca="1">INDEX(projects_designer,MATCH($A24,projects_designs,0))</f>
        <v>#REF!</v>
      </c>
      <c r="C24" s="64" t="e" cm="1">
        <f t="array" aca="1" ref="C24" ca="1">INDEX(projects_source,MATCH($A24,projects_designs,0))</f>
        <v>#REF!</v>
      </c>
      <c r="D24" s="6" t="e" cm="1">
        <f t="array" aca="1" ref="D24" ca="1">INDEX(projects_width,MATCH($A24,projects_designs,0))*INDEX(projects_height,MATCH($A24,projects_designs,0))/rolling_average+TODAY()</f>
        <v>#REF!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>
      <c r="A25" s="1" t="str" cm="1">
        <f t="array" aca="1" ref="A25" ca="1">IFERROR(INDEX(projects_designs,SMALL(IF((projects_have_chart=checked_key)*(projects_have_supplies=checked_key)*(projects_is_started&lt;&gt;checked_key),ROW(projects_designs)),ROW(24:24))-1,1),"")</f>
        <v/>
      </c>
      <c r="B25" s="10" t="e" cm="1">
        <f t="array" aca="1" ref="B25" ca="1">INDEX(projects_designer,MATCH($A25,projects_designs,0))</f>
        <v>#REF!</v>
      </c>
      <c r="C25" s="64" t="e" cm="1">
        <f t="array" aca="1" ref="C25" ca="1">INDEX(projects_source,MATCH($A25,projects_designs,0))</f>
        <v>#REF!</v>
      </c>
      <c r="D25" s="6" t="e" cm="1">
        <f t="array" aca="1" ref="D25" ca="1">INDEX(projects_width,MATCH($A25,projects_designs,0))*INDEX(projects_height,MATCH($A25,projects_designs,0))/rolling_average+TODAY()</f>
        <v>#REF!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>
      <c r="A26" s="1" t="str" cm="1">
        <f t="array" aca="1" ref="A26" ca="1">IFERROR(INDEX(projects_designs,SMALL(IF((projects_have_chart=checked_key)*(projects_have_supplies=checked_key)*(projects_is_started&lt;&gt;checked_key),ROW(projects_designs)),ROW(25:25))-1,1),"")</f>
        <v/>
      </c>
      <c r="B26" s="10" t="e" cm="1">
        <f t="array" aca="1" ref="B26" ca="1">INDEX(projects_designer,MATCH($A26,projects_designs,0))</f>
        <v>#REF!</v>
      </c>
      <c r="C26" s="64" t="e" cm="1">
        <f t="array" aca="1" ref="C26" ca="1">INDEX(projects_source,MATCH($A26,projects_designs,0))</f>
        <v>#REF!</v>
      </c>
      <c r="D26" s="6" t="e" cm="1">
        <f t="array" aca="1" ref="D26" ca="1">INDEX(projects_width,MATCH($A26,projects_designs,0))*INDEX(projects_height,MATCH($A26,projects_designs,0))/rolling_average+TODAY()</f>
        <v>#REF!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>
      <c r="A27" s="1" t="str" cm="1">
        <f t="array" aca="1" ref="A27" ca="1">IFERROR(INDEX(projects_designs,SMALL(IF((projects_have_chart=checked_key)*(projects_have_supplies=checked_key)*(projects_is_started&lt;&gt;checked_key),ROW(projects_designs)),ROW(26:26))-1,1),"")</f>
        <v/>
      </c>
      <c r="B27" s="10" t="e" cm="1">
        <f t="array" aca="1" ref="B27" ca="1">INDEX(projects_designer,MATCH($A27,projects_designs,0))</f>
        <v>#REF!</v>
      </c>
      <c r="C27" s="64" t="e" cm="1">
        <f t="array" aca="1" ref="C27" ca="1">INDEX(projects_source,MATCH($A27,projects_designs,0))</f>
        <v>#REF!</v>
      </c>
      <c r="D27" s="6" t="e" cm="1">
        <f t="array" aca="1" ref="D27" ca="1">INDEX(projects_width,MATCH($A27,projects_designs,0))*INDEX(projects_height,MATCH($A27,projects_designs,0))/rolling_average+TODAY()</f>
        <v>#REF!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>
      <c r="A28" s="1" t="str" cm="1">
        <f t="array" aca="1" ref="A28" ca="1">IFERROR(INDEX(projects_designs,SMALL(IF((projects_have_chart=checked_key)*(projects_have_supplies=checked_key)*(projects_is_started&lt;&gt;checked_key),ROW(projects_designs)),ROW(27:27))-1,1),"")</f>
        <v/>
      </c>
      <c r="B28" s="10" t="e" cm="1">
        <f t="array" aca="1" ref="B28" ca="1">INDEX(projects_designer,MATCH($A28,projects_designs,0))</f>
        <v>#REF!</v>
      </c>
      <c r="C28" s="64" t="e" cm="1">
        <f t="array" aca="1" ref="C28" ca="1">INDEX(projects_source,MATCH($A28,projects_designs,0))</f>
        <v>#REF!</v>
      </c>
      <c r="D28" s="6" t="e" cm="1">
        <f t="array" aca="1" ref="D28" ca="1">INDEX(projects_width,MATCH($A28,projects_designs,0))*INDEX(projects_height,MATCH($A28,projects_designs,0))/rolling_average+TODAY()</f>
        <v>#REF!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>
      <c r="A29" s="1" t="str" cm="1">
        <f t="array" aca="1" ref="A29" ca="1">IFERROR(INDEX(projects_designs,SMALL(IF((projects_have_chart=checked_key)*(projects_have_supplies=checked_key)*(projects_is_started&lt;&gt;checked_key),ROW(projects_designs)),ROW(28:28))-1,1),"")</f>
        <v/>
      </c>
      <c r="B29" s="10" t="e" cm="1">
        <f t="array" aca="1" ref="B29" ca="1">INDEX(projects_designer,MATCH($A29,projects_designs,0))</f>
        <v>#REF!</v>
      </c>
      <c r="C29" s="64" t="e" cm="1">
        <f t="array" aca="1" ref="C29" ca="1">INDEX(projects_source,MATCH($A29,projects_designs,0))</f>
        <v>#REF!</v>
      </c>
      <c r="D29" s="6" t="e" cm="1">
        <f t="array" aca="1" ref="D29" ca="1">INDEX(projects_width,MATCH($A29,projects_designs,0))*INDEX(projects_height,MATCH($A29,projects_designs,0))/rolling_average+TODAY()</f>
        <v>#REF!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>
      <c r="A30" s="1" t="str" cm="1">
        <f t="array" aca="1" ref="A30" ca="1">IFERROR(INDEX(projects_designs,SMALL(IF((projects_have_chart=checked_key)*(projects_have_supplies=checked_key)*(projects_is_started&lt;&gt;checked_key),ROW(projects_designs)),ROW(29:29))-1,1),"")</f>
        <v/>
      </c>
      <c r="B30" s="10" t="e" cm="1">
        <f t="array" aca="1" ref="B30" ca="1">INDEX(projects_designer,MATCH($A30,projects_designs,0))</f>
        <v>#REF!</v>
      </c>
      <c r="C30" s="64" t="e" cm="1">
        <f t="array" aca="1" ref="C30" ca="1">INDEX(projects_source,MATCH($A30,projects_designs,0))</f>
        <v>#REF!</v>
      </c>
      <c r="D30" s="6" t="e" cm="1">
        <f t="array" aca="1" ref="D30" ca="1">INDEX(projects_width,MATCH($A30,projects_designs,0))*INDEX(projects_height,MATCH($A30,projects_designs,0))/rolling_average+TODAY()</f>
        <v>#REF!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>
      <c r="A31" s="1" t="str" cm="1">
        <f t="array" aca="1" ref="A31" ca="1">IFERROR(INDEX(projects_designs,SMALL(IF((projects_have_chart=checked_key)*(projects_have_supplies=checked_key)*(projects_is_started&lt;&gt;checked_key),ROW(projects_designs)),ROW(30:30))-1,1),"")</f>
        <v/>
      </c>
      <c r="B31" s="10" t="e" cm="1">
        <f t="array" aca="1" ref="B31" ca="1">INDEX(projects_designer,MATCH($A31,projects_designs,0))</f>
        <v>#REF!</v>
      </c>
      <c r="C31" s="64" t="e" cm="1">
        <f t="array" aca="1" ref="C31" ca="1">INDEX(projects_source,MATCH($A31,projects_designs,0))</f>
        <v>#REF!</v>
      </c>
      <c r="D31" s="6" t="e" cm="1">
        <f t="array" aca="1" ref="D31" ca="1">INDEX(projects_width,MATCH($A31,projects_designs,0))*INDEX(projects_height,MATCH($A31,projects_designs,0))/rolling_average+TODAY()</f>
        <v>#REF!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>
      <c r="A32" s="1" t="str" cm="1">
        <f t="array" aca="1" ref="A32" ca="1">IFERROR(INDEX(projects_designs,SMALL(IF((projects_have_chart=checked_key)*(projects_have_supplies=checked_key)*(projects_is_started&lt;&gt;checked_key),ROW(projects_designs)),ROW(31:31))-1,1),"")</f>
        <v/>
      </c>
      <c r="B32" s="10" t="e" cm="1">
        <f t="array" aca="1" ref="B32" ca="1">INDEX(projects_designer,MATCH($A32,projects_designs,0))</f>
        <v>#REF!</v>
      </c>
      <c r="C32" s="64" t="e" cm="1">
        <f t="array" aca="1" ref="C32" ca="1">INDEX(projects_source,MATCH($A32,projects_designs,0))</f>
        <v>#REF!</v>
      </c>
      <c r="D32" s="6" t="e" cm="1">
        <f t="array" aca="1" ref="D32" ca="1">INDEX(projects_width,MATCH($A32,projects_designs,0))*INDEX(projects_height,MATCH($A32,projects_designs,0))/rolling_average+TODAY()</f>
        <v>#REF!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1" t="str" cm="1">
        <f t="array" aca="1" ref="A33" ca="1">IFERROR(INDEX(projects_designs,SMALL(IF((projects_have_chart=checked_key)*(projects_have_supplies=checked_key)*(projects_is_started&lt;&gt;checked_key),ROW(projects_designs)),ROW(32:32))-1,1),"")</f>
        <v/>
      </c>
      <c r="B33" s="10" t="e" cm="1">
        <f t="array" aca="1" ref="B33" ca="1">INDEX(projects_designer,MATCH($A33,projects_designs,0))</f>
        <v>#REF!</v>
      </c>
      <c r="C33" s="64" t="e" cm="1">
        <f t="array" aca="1" ref="C33" ca="1">INDEX(projects_source,MATCH($A33,projects_designs,0))</f>
        <v>#REF!</v>
      </c>
      <c r="D33" s="6" t="e" cm="1">
        <f t="array" aca="1" ref="D33" ca="1">INDEX(projects_width,MATCH($A33,projects_designs,0))*INDEX(projects_height,MATCH($A33,projects_designs,0))/rolling_average+TODAY()</f>
        <v>#REF!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 t="str" cm="1">
        <f t="array" aca="1" ref="A34" ca="1">IFERROR(INDEX(projects_designs,SMALL(IF((projects_have_chart=checked_key)*(projects_have_supplies=checked_key)*(projects_is_started&lt;&gt;checked_key),ROW(projects_designs)),ROW(33:33))-1,1),"")</f>
        <v/>
      </c>
      <c r="B34" s="10" t="e" cm="1">
        <f t="array" aca="1" ref="B34" ca="1">INDEX(projects_designer,MATCH($A34,projects_designs,0))</f>
        <v>#REF!</v>
      </c>
      <c r="C34" s="64" t="e" cm="1">
        <f t="array" aca="1" ref="C34" ca="1">INDEX(projects_source,MATCH($A34,projects_designs,0))</f>
        <v>#REF!</v>
      </c>
      <c r="D34" s="6" t="e" cm="1">
        <f t="array" aca="1" ref="D34" ca="1">INDEX(projects_width,MATCH($A34,projects_designs,0))*INDEX(projects_height,MATCH($A34,projects_designs,0))/rolling_average+TODAY()</f>
        <v>#REF!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 t="str" cm="1">
        <f t="array" aca="1" ref="A35" ca="1">IFERROR(INDEX(projects_designs,SMALL(IF((projects_have_chart=checked_key)*(projects_have_supplies=checked_key)*(projects_is_started&lt;&gt;checked_key),ROW(projects_designs)),ROW(34:34))-1,1),"")</f>
        <v/>
      </c>
      <c r="B35" s="10" t="e" cm="1">
        <f t="array" aca="1" ref="B35" ca="1">INDEX(projects_designer,MATCH($A35,projects_designs,0))</f>
        <v>#REF!</v>
      </c>
      <c r="C35" s="64" t="e" cm="1">
        <f t="array" aca="1" ref="C35" ca="1">INDEX(projects_source,MATCH($A35,projects_designs,0))</f>
        <v>#REF!</v>
      </c>
      <c r="D35" s="6" t="e" cm="1">
        <f t="array" aca="1" ref="D35" ca="1">INDEX(projects_width,MATCH($A35,projects_designs,0))*INDEX(projects_height,MATCH($A35,projects_designs,0))/rolling_average+TODAY()</f>
        <v>#REF!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 t="str" cm="1">
        <f t="array" aca="1" ref="A36" ca="1">IFERROR(INDEX(projects_designs,SMALL(IF((projects_have_chart=checked_key)*(projects_have_supplies=checked_key)*(projects_is_started&lt;&gt;checked_key),ROW(projects_designs)),ROW(35:35))-1,1),"")</f>
        <v/>
      </c>
      <c r="B36" s="10" t="e" cm="1">
        <f t="array" aca="1" ref="B36" ca="1">INDEX(projects_designer,MATCH($A36,projects_designs,0))</f>
        <v>#REF!</v>
      </c>
      <c r="C36" s="64" t="e" cm="1">
        <f t="array" aca="1" ref="C36" ca="1">INDEX(projects_source,MATCH($A36,projects_designs,0))</f>
        <v>#REF!</v>
      </c>
      <c r="D36" s="6" t="e" cm="1">
        <f t="array" aca="1" ref="D36" ca="1">INDEX(projects_width,MATCH($A36,projects_designs,0))*INDEX(projects_height,MATCH($A36,projects_designs,0))/rolling_average+TODAY()</f>
        <v>#REF!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 t="str" cm="1">
        <f t="array" aca="1" ref="A37" ca="1">IFERROR(INDEX(projects_designs,SMALL(IF((projects_have_chart=checked_key)*(projects_have_supplies=checked_key)*(projects_is_started&lt;&gt;checked_key),ROW(projects_designs)),ROW(36:36))-1,1),"")</f>
        <v/>
      </c>
      <c r="B37" s="10" t="e" cm="1">
        <f t="array" aca="1" ref="B37" ca="1">INDEX(projects_designer,MATCH($A37,projects_designs,0))</f>
        <v>#REF!</v>
      </c>
      <c r="C37" s="64" t="e" cm="1">
        <f t="array" aca="1" ref="C37" ca="1">INDEX(projects_source,MATCH($A37,projects_designs,0))</f>
        <v>#REF!</v>
      </c>
      <c r="D37" s="6" t="e" cm="1">
        <f t="array" aca="1" ref="D37" ca="1">INDEX(projects_width,MATCH($A37,projects_designs,0))*INDEX(projects_height,MATCH($A37,projects_designs,0))/rolling_average+TODAY()</f>
        <v>#REF!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 t="str" cm="1">
        <f t="array" aca="1" ref="A38" ca="1">IFERROR(INDEX(projects_designs,SMALL(IF((projects_have_chart=checked_key)*(projects_have_supplies=checked_key)*(projects_is_started&lt;&gt;checked_key),ROW(projects_designs)),ROW(37:37))-1,1),"")</f>
        <v/>
      </c>
      <c r="B38" s="10" t="e" cm="1">
        <f t="array" aca="1" ref="B38" ca="1">INDEX(projects_designer,MATCH($A38,projects_designs,0))</f>
        <v>#REF!</v>
      </c>
      <c r="C38" s="64" t="e" cm="1">
        <f t="array" aca="1" ref="C38" ca="1">INDEX(projects_source,MATCH($A38,projects_designs,0))</f>
        <v>#REF!</v>
      </c>
      <c r="D38" s="6" t="e" cm="1">
        <f t="array" aca="1" ref="D38" ca="1">INDEX(projects_width,MATCH($A38,projects_designs,0))*INDEX(projects_height,MATCH($A38,projects_designs,0))/rolling_average+TODAY()</f>
        <v>#REF!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 t="str" cm="1">
        <f t="array" aca="1" ref="A39" ca="1">IFERROR(INDEX(projects_designs,SMALL(IF((projects_have_chart=checked_key)*(projects_have_supplies=checked_key)*(projects_is_started&lt;&gt;checked_key),ROW(projects_designs)),ROW(38:38))-1,1),"")</f>
        <v/>
      </c>
      <c r="B39" s="10" t="e" cm="1">
        <f t="array" aca="1" ref="B39" ca="1">INDEX(projects_designer,MATCH($A39,projects_designs,0))</f>
        <v>#REF!</v>
      </c>
      <c r="C39" s="64" t="e" cm="1">
        <f t="array" aca="1" ref="C39" ca="1">INDEX(projects_source,MATCH($A39,projects_designs,0))</f>
        <v>#REF!</v>
      </c>
      <c r="D39" s="6" t="e" cm="1">
        <f t="array" aca="1" ref="D39" ca="1">INDEX(projects_width,MATCH($A39,projects_designs,0))*INDEX(projects_height,MATCH($A39,projects_designs,0))/rolling_average+TODAY()</f>
        <v>#REF!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 t="str" cm="1">
        <f t="array" aca="1" ref="A40" ca="1">IFERROR(INDEX(projects_designs,SMALL(IF((projects_have_chart=checked_key)*(projects_have_supplies=checked_key)*(projects_is_started&lt;&gt;checked_key),ROW(projects_designs)),ROW(39:39))-1,1),"")</f>
        <v/>
      </c>
      <c r="B40" s="10" t="e" cm="1">
        <f t="array" aca="1" ref="B40" ca="1">INDEX(projects_designer,MATCH($A40,projects_designs,0))</f>
        <v>#REF!</v>
      </c>
      <c r="C40" s="64" t="e" cm="1">
        <f t="array" aca="1" ref="C40" ca="1">INDEX(projects_source,MATCH($A40,projects_designs,0))</f>
        <v>#REF!</v>
      </c>
      <c r="D40" s="6" t="e" cm="1">
        <f t="array" aca="1" ref="D40" ca="1">INDEX(projects_width,MATCH($A40,projects_designs,0))*INDEX(projects_height,MATCH($A40,projects_designs,0))/rolling_average+TODAY()</f>
        <v>#REF!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 t="str" cm="1">
        <f t="array" aca="1" ref="A41" ca="1">IFERROR(INDEX(projects_designs,SMALL(IF((projects_have_chart=checked_key)*(projects_have_supplies=checked_key)*(projects_is_started&lt;&gt;checked_key),ROW(projects_designs)),ROW(40:40))-1,1),"")</f>
        <v/>
      </c>
      <c r="B41" s="10" t="e" cm="1">
        <f t="array" aca="1" ref="B41" ca="1">INDEX(projects_designer,MATCH($A41,projects_designs,0))</f>
        <v>#REF!</v>
      </c>
      <c r="C41" s="64" t="e" cm="1">
        <f t="array" aca="1" ref="C41" ca="1">INDEX(projects_source,MATCH($A41,projects_designs,0))</f>
        <v>#REF!</v>
      </c>
      <c r="D41" s="6" t="e" cm="1">
        <f t="array" aca="1" ref="D41" ca="1">INDEX(projects_width,MATCH($A41,projects_designs,0))*INDEX(projects_height,MATCH($A41,projects_designs,0))/rolling_average+TODAY()</f>
        <v>#REF!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 t="str" cm="1">
        <f t="array" aca="1" ref="A42" ca="1">IFERROR(INDEX(projects_designs,SMALL(IF((projects_have_chart=checked_key)*(projects_have_supplies=checked_key)*(projects_is_started&lt;&gt;checked_key),ROW(projects_designs)),ROW(41:41))-1,1),"")</f>
        <v/>
      </c>
      <c r="B42" s="10" t="e" cm="1">
        <f t="array" aca="1" ref="B42" ca="1">INDEX(projects_designer,MATCH($A42,projects_designs,0))</f>
        <v>#REF!</v>
      </c>
      <c r="C42" s="64" t="e" cm="1">
        <f t="array" aca="1" ref="C42" ca="1">INDEX(projects_source,MATCH($A42,projects_designs,0))</f>
        <v>#REF!</v>
      </c>
      <c r="D42" s="6" t="e" cm="1">
        <f t="array" aca="1" ref="D42" ca="1">INDEX(projects_width,MATCH($A42,projects_designs,0))*INDEX(projects_height,MATCH($A42,projects_designs,0))/rolling_average+TODAY()</f>
        <v>#REF!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 t="str" cm="1">
        <f t="array" aca="1" ref="A43" ca="1">IFERROR(INDEX(projects_designs,SMALL(IF((projects_have_chart=checked_key)*(projects_have_supplies=checked_key)*(projects_is_started&lt;&gt;checked_key),ROW(projects_designs)),ROW(42:42))-1,1),"")</f>
        <v/>
      </c>
      <c r="B43" s="10" t="e" cm="1">
        <f t="array" aca="1" ref="B43" ca="1">INDEX(projects_designer,MATCH($A43,projects_designs,0))</f>
        <v>#REF!</v>
      </c>
      <c r="C43" s="64" t="e" cm="1">
        <f t="array" aca="1" ref="C43" ca="1">INDEX(projects_source,MATCH($A43,projects_designs,0))</f>
        <v>#REF!</v>
      </c>
      <c r="D43" s="6" t="e" cm="1">
        <f t="array" aca="1" ref="D43" ca="1">INDEX(projects_width,MATCH($A43,projects_designs,0))*INDEX(projects_height,MATCH($A43,projects_designs,0))/rolling_average+TODAY()</f>
        <v>#REF!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 t="str" cm="1">
        <f t="array" aca="1" ref="A44" ca="1">IFERROR(INDEX(projects_designs,SMALL(IF((projects_have_chart=checked_key)*(projects_have_supplies=checked_key)*(projects_is_started&lt;&gt;checked_key),ROW(projects_designs)),ROW(43:43))-1,1),"")</f>
        <v/>
      </c>
      <c r="B44" s="10" t="e" cm="1">
        <f t="array" aca="1" ref="B44" ca="1">INDEX(projects_designer,MATCH($A44,projects_designs,0))</f>
        <v>#REF!</v>
      </c>
      <c r="C44" s="64" t="e" cm="1">
        <f t="array" aca="1" ref="C44" ca="1">INDEX(projects_source,MATCH($A44,projects_designs,0))</f>
        <v>#REF!</v>
      </c>
      <c r="D44" s="6" t="e" cm="1">
        <f t="array" aca="1" ref="D44" ca="1">INDEX(projects_width,MATCH($A44,projects_designs,0))*INDEX(projects_height,MATCH($A44,projects_designs,0))/rolling_average+TODAY()</f>
        <v>#REF!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 t="str" cm="1">
        <f t="array" aca="1" ref="A45" ca="1">IFERROR(INDEX(projects_designs,SMALL(IF((projects_have_chart=checked_key)*(projects_have_supplies=checked_key)*(projects_is_started&lt;&gt;checked_key),ROW(projects_designs)),ROW(44:44))-1,1),"")</f>
        <v/>
      </c>
      <c r="B45" s="10" t="e" cm="1">
        <f t="array" aca="1" ref="B45" ca="1">INDEX(projects_designer,MATCH($A45,projects_designs,0))</f>
        <v>#REF!</v>
      </c>
      <c r="C45" s="64" t="e" cm="1">
        <f t="array" aca="1" ref="C45" ca="1">INDEX(projects_source,MATCH($A45,projects_designs,0))</f>
        <v>#REF!</v>
      </c>
      <c r="D45" s="6" t="e" cm="1">
        <f t="array" aca="1" ref="D45" ca="1">INDEX(projects_width,MATCH($A45,projects_designs,0))*INDEX(projects_height,MATCH($A45,projects_designs,0))/rolling_average+TODAY()</f>
        <v>#REF!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 t="str" cm="1">
        <f t="array" aca="1" ref="A46" ca="1">IFERROR(INDEX(projects_designs,SMALL(IF((projects_have_chart=checked_key)*(projects_have_supplies=checked_key)*(projects_is_started&lt;&gt;checked_key),ROW(projects_designs)),ROW(45:45))-1,1),"")</f>
        <v/>
      </c>
      <c r="B46" s="10" t="e" cm="1">
        <f t="array" aca="1" ref="B46" ca="1">INDEX(projects_designer,MATCH($A46,projects_designs,0))</f>
        <v>#REF!</v>
      </c>
      <c r="C46" s="64" t="e" cm="1">
        <f t="array" aca="1" ref="C46" ca="1">INDEX(projects_source,MATCH($A46,projects_designs,0))</f>
        <v>#REF!</v>
      </c>
      <c r="D46" s="6" t="e" cm="1">
        <f t="array" aca="1" ref="D46" ca="1">INDEX(projects_width,MATCH($A46,projects_designs,0))*INDEX(projects_height,MATCH($A46,projects_designs,0))/rolling_average+TODAY()</f>
        <v>#REF!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 t="str" cm="1">
        <f t="array" aca="1" ref="A47" ca="1">IFERROR(INDEX(projects_designs,SMALL(IF((projects_have_chart=checked_key)*(projects_have_supplies=checked_key)*(projects_is_started&lt;&gt;checked_key),ROW(projects_designs)),ROW(46:46))-1,1),"")</f>
        <v/>
      </c>
      <c r="B47" s="10" t="e" cm="1">
        <f t="array" aca="1" ref="B47" ca="1">INDEX(projects_designer,MATCH($A47,projects_designs,0))</f>
        <v>#REF!</v>
      </c>
      <c r="C47" s="64" t="e" cm="1">
        <f t="array" aca="1" ref="C47" ca="1">INDEX(projects_source,MATCH($A47,projects_designs,0))</f>
        <v>#REF!</v>
      </c>
      <c r="D47" s="6" t="e" cm="1">
        <f t="array" aca="1" ref="D47" ca="1">INDEX(projects_width,MATCH($A47,projects_designs,0))*INDEX(projects_height,MATCH($A47,projects_designs,0))/rolling_average+TODAY()</f>
        <v>#REF!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 t="str" cm="1">
        <f t="array" aca="1" ref="A48" ca="1">IFERROR(INDEX(projects_designs,SMALL(IF((projects_have_chart=checked_key)*(projects_have_supplies=checked_key)*(projects_is_started&lt;&gt;checked_key),ROW(projects_designs)),ROW(47:47))-1,1),"")</f>
        <v/>
      </c>
      <c r="B48" s="10" t="e" cm="1">
        <f t="array" aca="1" ref="B48" ca="1">INDEX(projects_designer,MATCH($A48,projects_designs,0))</f>
        <v>#REF!</v>
      </c>
      <c r="C48" s="64" t="e" cm="1">
        <f t="array" aca="1" ref="C48" ca="1">INDEX(projects_source,MATCH($A48,projects_designs,0))</f>
        <v>#REF!</v>
      </c>
      <c r="D48" s="6" t="e" cm="1">
        <f t="array" aca="1" ref="D48" ca="1">INDEX(projects_width,MATCH($A48,projects_designs,0))*INDEX(projects_height,MATCH($A48,projects_designs,0))/rolling_average+TODAY()</f>
        <v>#REF!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 t="str" cm="1">
        <f t="array" aca="1" ref="A49" ca="1">IFERROR(INDEX(projects_designs,SMALL(IF((projects_have_chart=checked_key)*(projects_have_supplies=checked_key)*(projects_is_started&lt;&gt;checked_key),ROW(projects_designs)),ROW(48:48))-1,1),"")</f>
        <v/>
      </c>
      <c r="B49" s="10" t="e" cm="1">
        <f t="array" aca="1" ref="B49" ca="1">INDEX(projects_designer,MATCH($A49,projects_designs,0))</f>
        <v>#REF!</v>
      </c>
      <c r="C49" s="64" t="e" cm="1">
        <f t="array" aca="1" ref="C49" ca="1">INDEX(projects_source,MATCH($A49,projects_designs,0))</f>
        <v>#REF!</v>
      </c>
      <c r="D49" s="6" t="e" cm="1">
        <f t="array" aca="1" ref="D49" ca="1">INDEX(projects_width,MATCH($A49,projects_designs,0))*INDEX(projects_height,MATCH($A49,projects_designs,0))/rolling_average+TODAY()</f>
        <v>#REF!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 t="str" cm="1">
        <f t="array" aca="1" ref="A50" ca="1">IFERROR(INDEX(projects_designs,SMALL(IF((projects_have_chart=checked_key)*(projects_have_supplies=checked_key)*(projects_is_started&lt;&gt;checked_key),ROW(projects_designs)),ROW(49:49))-1,1),"")</f>
        <v/>
      </c>
      <c r="B50" s="10" t="e" cm="1">
        <f t="array" aca="1" ref="B50" ca="1">INDEX(projects_designer,MATCH($A50,projects_designs,0))</f>
        <v>#REF!</v>
      </c>
      <c r="C50" s="64" t="e" cm="1">
        <f t="array" aca="1" ref="C50" ca="1">INDEX(projects_source,MATCH($A50,projects_designs,0))</f>
        <v>#REF!</v>
      </c>
      <c r="D50" s="6" t="e" cm="1">
        <f t="array" aca="1" ref="D50" ca="1">INDEX(projects_width,MATCH($A50,projects_designs,0))*INDEX(projects_height,MATCH($A50,projects_designs,0))/rolling_average+TODAY()</f>
        <v>#REF!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 t="str" cm="1">
        <f t="array" aca="1" ref="A51" ca="1">IFERROR(INDEX(projects_designs,SMALL(IF((projects_have_chart=checked_key)*(projects_have_supplies=checked_key)*(projects_is_started&lt;&gt;checked_key),ROW(projects_designs)),ROW(50:50))-1,1),"")</f>
        <v/>
      </c>
      <c r="B51" s="10" t="e" cm="1">
        <f t="array" aca="1" ref="B51" ca="1">INDEX(projects_designer,MATCH($A51,projects_designs,0))</f>
        <v>#REF!</v>
      </c>
      <c r="C51" s="64" t="e" cm="1">
        <f t="array" aca="1" ref="C51" ca="1">INDEX(projects_source,MATCH($A51,projects_designs,0))</f>
        <v>#REF!</v>
      </c>
      <c r="D51" s="6" t="e" cm="1">
        <f t="array" aca="1" ref="D51" ca="1">INDEX(projects_width,MATCH($A51,projects_designs,0))*INDEX(projects_height,MATCH($A51,projects_designs,0))/rolling_average+TODAY()</f>
        <v>#REF!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 t="str" cm="1">
        <f t="array" aca="1" ref="A52" ca="1">IFERROR(INDEX(projects_designs,SMALL(IF((projects_have_chart=checked_key)*(projects_have_supplies=checked_key)*(projects_is_started&lt;&gt;checked_key),ROW(projects_designs)),ROW(51:51))-1,1),"")</f>
        <v/>
      </c>
      <c r="B52" s="10" t="e" cm="1">
        <f t="array" aca="1" ref="B52" ca="1">INDEX(projects_designer,MATCH($A52,projects_designs,0))</f>
        <v>#REF!</v>
      </c>
      <c r="C52" s="64" t="e" cm="1">
        <f t="array" aca="1" ref="C52" ca="1">INDEX(projects_source,MATCH($A52,projects_designs,0))</f>
        <v>#REF!</v>
      </c>
      <c r="D52" s="6" t="e" cm="1">
        <f t="array" aca="1" ref="D52" ca="1">INDEX(projects_width,MATCH($A52,projects_designs,0))*INDEX(projects_height,MATCH($A52,projects_designs,0))/rolling_average+TODAY()</f>
        <v>#REF!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 t="str" cm="1">
        <f t="array" aca="1" ref="A53" ca="1">IFERROR(INDEX(projects_designs,SMALL(IF((projects_have_chart=checked_key)*(projects_have_supplies=checked_key)*(projects_is_started&lt;&gt;checked_key),ROW(projects_designs)),ROW(52:52))-1,1),"")</f>
        <v/>
      </c>
      <c r="B53" s="10" t="e" cm="1">
        <f t="array" aca="1" ref="B53" ca="1">INDEX(projects_designer,MATCH($A53,projects_designs,0))</f>
        <v>#REF!</v>
      </c>
      <c r="C53" s="64" t="e" cm="1">
        <f t="array" aca="1" ref="C53" ca="1">INDEX(projects_source,MATCH($A53,projects_designs,0))</f>
        <v>#REF!</v>
      </c>
      <c r="D53" s="6" t="e" cm="1">
        <f t="array" aca="1" ref="D53" ca="1">INDEX(projects_width,MATCH($A53,projects_designs,0))*INDEX(projects_height,MATCH($A53,projects_designs,0))/rolling_average+TODAY()</f>
        <v>#REF!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 t="str" cm="1">
        <f t="array" aca="1" ref="A54" ca="1">IFERROR(INDEX(projects_designs,SMALL(IF((projects_have_chart=checked_key)*(projects_have_supplies=checked_key)*(projects_is_started&lt;&gt;checked_key),ROW(projects_designs)),ROW(53:53))-1,1),"")</f>
        <v/>
      </c>
      <c r="B54" s="10" t="e" cm="1">
        <f t="array" aca="1" ref="B54" ca="1">INDEX(projects_designer,MATCH($A54,projects_designs,0))</f>
        <v>#REF!</v>
      </c>
      <c r="C54" s="64" t="e" cm="1">
        <f t="array" aca="1" ref="C54" ca="1">INDEX(projects_source,MATCH($A54,projects_designs,0))</f>
        <v>#REF!</v>
      </c>
      <c r="D54" s="6" t="e" cm="1">
        <f t="array" aca="1" ref="D54" ca="1">INDEX(projects_width,MATCH($A54,projects_designs,0))*INDEX(projects_height,MATCH($A54,projects_designs,0))/rolling_average+TODAY()</f>
        <v>#REF!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 t="str" cm="1">
        <f t="array" aca="1" ref="A55" ca="1">IFERROR(INDEX(projects_designs,SMALL(IF((projects_have_chart=checked_key)*(projects_have_supplies=checked_key)*(projects_is_started&lt;&gt;checked_key),ROW(projects_designs)),ROW(54:54))-1,1),"")</f>
        <v/>
      </c>
      <c r="B55" s="10" t="e" cm="1">
        <f t="array" aca="1" ref="B55" ca="1">INDEX(projects_designer,MATCH($A55,projects_designs,0))</f>
        <v>#REF!</v>
      </c>
      <c r="C55" s="64" t="e" cm="1">
        <f t="array" aca="1" ref="C55" ca="1">INDEX(projects_source,MATCH($A55,projects_designs,0))</f>
        <v>#REF!</v>
      </c>
      <c r="D55" s="6" t="e" cm="1">
        <f t="array" aca="1" ref="D55" ca="1">INDEX(projects_width,MATCH($A55,projects_designs,0))*INDEX(projects_height,MATCH($A55,projects_designs,0))/rolling_average+TODAY()</f>
        <v>#REF!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 t="str" cm="1">
        <f t="array" aca="1" ref="A56" ca="1">IFERROR(INDEX(projects_designs,SMALL(IF((projects_have_chart=checked_key)*(projects_have_supplies=checked_key)*(projects_is_started&lt;&gt;checked_key),ROW(projects_designs)),ROW(55:55))-1,1),"")</f>
        <v/>
      </c>
      <c r="B56" s="10" t="e" cm="1">
        <f t="array" aca="1" ref="B56" ca="1">INDEX(projects_designer,MATCH($A56,projects_designs,0))</f>
        <v>#REF!</v>
      </c>
      <c r="C56" s="64" t="e" cm="1">
        <f t="array" aca="1" ref="C56" ca="1">INDEX(projects_source,MATCH($A56,projects_designs,0))</f>
        <v>#REF!</v>
      </c>
      <c r="D56" s="6" t="e" cm="1">
        <f t="array" aca="1" ref="D56" ca="1">INDEX(projects_width,MATCH($A56,projects_designs,0))*INDEX(projects_height,MATCH($A56,projects_designs,0))/rolling_average+TODAY()</f>
        <v>#REF!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 t="str" cm="1">
        <f t="array" aca="1" ref="A57" ca="1">IFERROR(INDEX(projects_designs,SMALL(IF((projects_have_chart=checked_key)*(projects_have_supplies=checked_key)*(projects_is_started&lt;&gt;checked_key),ROW(projects_designs)),ROW(56:56))-1,1),"")</f>
        <v/>
      </c>
      <c r="B57" s="10" t="e" cm="1">
        <f t="array" aca="1" ref="B57" ca="1">INDEX(projects_designer,MATCH($A57,projects_designs,0))</f>
        <v>#REF!</v>
      </c>
      <c r="C57" s="64" t="e" cm="1">
        <f t="array" aca="1" ref="C57" ca="1">INDEX(projects_source,MATCH($A57,projects_designs,0))</f>
        <v>#REF!</v>
      </c>
      <c r="D57" s="6" t="e" cm="1">
        <f t="array" aca="1" ref="D57" ca="1">INDEX(projects_width,MATCH($A57,projects_designs,0))*INDEX(projects_height,MATCH($A57,projects_designs,0))/rolling_average+TODAY()</f>
        <v>#REF!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 t="str" cm="1">
        <f t="array" aca="1" ref="A58" ca="1">IFERROR(INDEX(projects_designs,SMALL(IF((projects_have_chart=checked_key)*(projects_have_supplies=checked_key)*(projects_is_started&lt;&gt;checked_key),ROW(projects_designs)),ROW(57:57))-1,1),"")</f>
        <v/>
      </c>
      <c r="B58" s="10" t="e" cm="1">
        <f t="array" aca="1" ref="B58" ca="1">INDEX(projects_designer,MATCH($A58,projects_designs,0))</f>
        <v>#REF!</v>
      </c>
      <c r="C58" s="64" t="e" cm="1">
        <f t="array" aca="1" ref="C58" ca="1">INDEX(projects_source,MATCH($A58,projects_designs,0))</f>
        <v>#REF!</v>
      </c>
      <c r="D58" s="6" t="e" cm="1">
        <f t="array" aca="1" ref="D58" ca="1">INDEX(projects_width,MATCH($A58,projects_designs,0))*INDEX(projects_height,MATCH($A58,projects_designs,0))/rolling_average+TODAY()</f>
        <v>#REF!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 t="str" cm="1">
        <f t="array" aca="1" ref="A59" ca="1">IFERROR(INDEX(projects_designs,SMALL(IF((projects_have_chart=checked_key)*(projects_have_supplies=checked_key)*(projects_is_started&lt;&gt;checked_key),ROW(projects_designs)),ROW(58:58))-1,1),"")</f>
        <v/>
      </c>
      <c r="B59" s="10" t="e" cm="1">
        <f t="array" aca="1" ref="B59" ca="1">INDEX(projects_designer,MATCH($A59,projects_designs,0))</f>
        <v>#REF!</v>
      </c>
      <c r="C59" s="64" t="e" cm="1">
        <f t="array" aca="1" ref="C59" ca="1">INDEX(projects_source,MATCH($A59,projects_designs,0))</f>
        <v>#REF!</v>
      </c>
      <c r="D59" s="6" t="e" cm="1">
        <f t="array" aca="1" ref="D59" ca="1">INDEX(projects_width,MATCH($A59,projects_designs,0))*INDEX(projects_height,MATCH($A59,projects_designs,0))/rolling_average+TODAY()</f>
        <v>#REF!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 t="str" cm="1">
        <f t="array" aca="1" ref="A60" ca="1">IFERROR(INDEX(projects_designs,SMALL(IF((projects_have_chart=checked_key)*(projects_have_supplies=checked_key)*(projects_is_started&lt;&gt;checked_key),ROW(projects_designs)),ROW(59:59))-1,1),"")</f>
        <v/>
      </c>
      <c r="B60" s="10" t="e" cm="1">
        <f t="array" aca="1" ref="B60" ca="1">INDEX(projects_designer,MATCH($A60,projects_designs,0))</f>
        <v>#REF!</v>
      </c>
      <c r="C60" s="64" t="e" cm="1">
        <f t="array" aca="1" ref="C60" ca="1">INDEX(projects_source,MATCH($A60,projects_designs,0))</f>
        <v>#REF!</v>
      </c>
      <c r="D60" s="6" t="e" cm="1">
        <f t="array" aca="1" ref="D60" ca="1">INDEX(projects_width,MATCH($A60,projects_designs,0))*INDEX(projects_height,MATCH($A60,projects_designs,0))/rolling_average+TODAY()</f>
        <v>#REF!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 t="str" cm="1">
        <f t="array" aca="1" ref="A61" ca="1">IFERROR(INDEX(projects_designs,SMALL(IF((projects_have_chart=checked_key)*(projects_have_supplies=checked_key)*(projects_is_started&lt;&gt;checked_key),ROW(projects_designs)),ROW(60:60))-1,1),"")</f>
        <v/>
      </c>
      <c r="B61" s="10" t="e" cm="1">
        <f t="array" aca="1" ref="B61" ca="1">INDEX(projects_designer,MATCH($A61,projects_designs,0))</f>
        <v>#REF!</v>
      </c>
      <c r="C61" s="64" t="e" cm="1">
        <f t="array" aca="1" ref="C61" ca="1">INDEX(projects_source,MATCH($A61,projects_designs,0))</f>
        <v>#REF!</v>
      </c>
      <c r="D61" s="6" t="e" cm="1">
        <f t="array" aca="1" ref="D61" ca="1">INDEX(projects_width,MATCH($A61,projects_designs,0))*INDEX(projects_height,MATCH($A61,projects_designs,0))/rolling_average+TODAY()</f>
        <v>#REF!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 t="str" cm="1">
        <f t="array" aca="1" ref="A62" ca="1">IFERROR(INDEX(projects_designs,SMALL(IF((projects_have_chart=checked_key)*(projects_have_supplies=checked_key)*(projects_is_started&lt;&gt;checked_key),ROW(projects_designs)),ROW(61:61))-1,1),"")</f>
        <v/>
      </c>
      <c r="B62" s="10" t="e" cm="1">
        <f t="array" aca="1" ref="B62" ca="1">INDEX(projects_designer,MATCH($A62,projects_designs,0))</f>
        <v>#REF!</v>
      </c>
      <c r="C62" s="64" t="e" cm="1">
        <f t="array" aca="1" ref="C62" ca="1">INDEX(projects_source,MATCH($A62,projects_designs,0))</f>
        <v>#REF!</v>
      </c>
      <c r="D62" s="6" t="e" cm="1">
        <f t="array" aca="1" ref="D62" ca="1">INDEX(projects_width,MATCH($A62,projects_designs,0))*INDEX(projects_height,MATCH($A62,projects_designs,0))/rolling_average+TODAY()</f>
        <v>#REF!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 t="str" cm="1">
        <f t="array" aca="1" ref="A63" ca="1">IFERROR(INDEX(projects_designs,SMALL(IF((projects_have_chart=checked_key)*(projects_have_supplies=checked_key)*(projects_is_started&lt;&gt;checked_key),ROW(projects_designs)),ROW(62:62))-1,1),"")</f>
        <v/>
      </c>
      <c r="B63" s="10" t="e" cm="1">
        <f t="array" aca="1" ref="B63" ca="1">INDEX(projects_designer,MATCH($A63,projects_designs,0))</f>
        <v>#REF!</v>
      </c>
      <c r="C63" s="64" t="e" cm="1">
        <f t="array" aca="1" ref="C63" ca="1">INDEX(projects_source,MATCH($A63,projects_designs,0))</f>
        <v>#REF!</v>
      </c>
      <c r="D63" s="6" t="e" cm="1">
        <f t="array" aca="1" ref="D63" ca="1">INDEX(projects_width,MATCH($A63,projects_designs,0))*INDEX(projects_height,MATCH($A63,projects_designs,0))/rolling_average+TODAY()</f>
        <v>#REF!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 t="str" cm="1">
        <f t="array" aca="1" ref="A64" ca="1">IFERROR(INDEX(projects_designs,SMALL(IF((projects_have_chart=checked_key)*(projects_have_supplies=checked_key)*(projects_is_started&lt;&gt;checked_key),ROW(projects_designs)),ROW(63:63))-1,1),"")</f>
        <v/>
      </c>
      <c r="B64" s="10" t="e" cm="1">
        <f t="array" aca="1" ref="B64" ca="1">INDEX(projects_designer,MATCH($A64,projects_designs,0))</f>
        <v>#REF!</v>
      </c>
      <c r="C64" s="64" t="e" cm="1">
        <f t="array" aca="1" ref="C64" ca="1">INDEX(projects_source,MATCH($A64,projects_designs,0))</f>
        <v>#REF!</v>
      </c>
      <c r="D64" s="6" t="e" cm="1">
        <f t="array" aca="1" ref="D64" ca="1">INDEX(projects_width,MATCH($A64,projects_designs,0))*INDEX(projects_height,MATCH($A64,projects_designs,0))/rolling_average+TODAY()</f>
        <v>#REF!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 t="str" cm="1">
        <f t="array" aca="1" ref="A65" ca="1">IFERROR(INDEX(projects_designs,SMALL(IF((projects_have_chart=checked_key)*(projects_have_supplies=checked_key)*(projects_is_started&lt;&gt;checked_key),ROW(projects_designs)),ROW(64:64))-1,1),"")</f>
        <v/>
      </c>
      <c r="B65" s="10" t="e" cm="1">
        <f t="array" aca="1" ref="B65" ca="1">INDEX(projects_designer,MATCH($A65,projects_designs,0))</f>
        <v>#REF!</v>
      </c>
      <c r="C65" s="64" t="e" cm="1">
        <f t="array" aca="1" ref="C65" ca="1">INDEX(projects_source,MATCH($A65,projects_designs,0))</f>
        <v>#REF!</v>
      </c>
      <c r="D65" s="6" t="e" cm="1">
        <f t="array" aca="1" ref="D65" ca="1">INDEX(projects_width,MATCH($A65,projects_designs,0))*INDEX(projects_height,MATCH($A65,projects_designs,0))/rolling_average+TODAY()</f>
        <v>#REF!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 t="str" cm="1">
        <f t="array" aca="1" ref="A66" ca="1">IFERROR(INDEX(projects_designs,SMALL(IF((projects_have_chart=checked_key)*(projects_have_supplies=checked_key)*(projects_is_started&lt;&gt;checked_key),ROW(projects_designs)),ROW(65:65))-1,1),"")</f>
        <v/>
      </c>
      <c r="B66" s="10" t="e" cm="1">
        <f t="array" aca="1" ref="B66" ca="1">INDEX(projects_designer,MATCH($A66,projects_designs,0))</f>
        <v>#REF!</v>
      </c>
      <c r="C66" s="64" t="e" cm="1">
        <f t="array" aca="1" ref="C66" ca="1">INDEX(projects_source,MATCH($A66,projects_designs,0))</f>
        <v>#REF!</v>
      </c>
      <c r="D66" s="6" t="e" cm="1">
        <f t="array" aca="1" ref="D66" ca="1">INDEX(projects_width,MATCH($A66,projects_designs,0))*INDEX(projects_height,MATCH($A66,projects_designs,0))/rolling_average+TODAY()</f>
        <v>#REF!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 t="str" cm="1">
        <f t="array" aca="1" ref="A67" ca="1">IFERROR(INDEX(projects_designs,SMALL(IF((projects_have_chart=checked_key)*(projects_have_supplies=checked_key)*(projects_is_started&lt;&gt;checked_key),ROW(projects_designs)),ROW(66:66))-1,1),"")</f>
        <v/>
      </c>
      <c r="B67" s="10" t="e" cm="1">
        <f t="array" aca="1" ref="B67" ca="1">INDEX(projects_designer,MATCH($A67,projects_designs,0))</f>
        <v>#REF!</v>
      </c>
      <c r="C67" s="64" t="e" cm="1">
        <f t="array" aca="1" ref="C67" ca="1">INDEX(projects_source,MATCH($A67,projects_designs,0))</f>
        <v>#REF!</v>
      </c>
      <c r="D67" s="6" t="e" cm="1">
        <f t="array" aca="1" ref="D67" ca="1">INDEX(projects_width,MATCH($A67,projects_designs,0))*INDEX(projects_height,MATCH($A67,projects_designs,0))/rolling_average+TODAY()</f>
        <v>#REF!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 t="str" cm="1">
        <f t="array" aca="1" ref="A68" ca="1">IFERROR(INDEX(projects_designs,SMALL(IF((projects_have_chart=checked_key)*(projects_have_supplies=checked_key)*(projects_is_started&lt;&gt;checked_key),ROW(projects_designs)),ROW(67:67))-1,1),"")</f>
        <v/>
      </c>
      <c r="B68" s="10" t="e" cm="1">
        <f t="array" aca="1" ref="B68" ca="1">INDEX(projects_designer,MATCH($A68,projects_designs,0))</f>
        <v>#REF!</v>
      </c>
      <c r="C68" s="64" t="e" cm="1">
        <f t="array" aca="1" ref="C68" ca="1">INDEX(projects_source,MATCH($A68,projects_designs,0))</f>
        <v>#REF!</v>
      </c>
      <c r="D68" s="6" t="e" cm="1">
        <f t="array" aca="1" ref="D68" ca="1">INDEX(projects_width,MATCH($A68,projects_designs,0))*INDEX(projects_height,MATCH($A68,projects_designs,0))/rolling_average+TODAY()</f>
        <v>#REF!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 t="str" cm="1">
        <f t="array" aca="1" ref="A69" ca="1">IFERROR(INDEX(projects_designs,SMALL(IF((projects_have_chart=checked_key)*(projects_have_supplies=checked_key)*(projects_is_started&lt;&gt;checked_key),ROW(projects_designs)),ROW(68:68))-1,1),"")</f>
        <v/>
      </c>
      <c r="B69" s="10" t="e" cm="1">
        <f t="array" aca="1" ref="B69" ca="1">INDEX(projects_designer,MATCH($A69,projects_designs,0))</f>
        <v>#REF!</v>
      </c>
      <c r="C69" s="64" t="e" cm="1">
        <f t="array" aca="1" ref="C69" ca="1">INDEX(projects_source,MATCH($A69,projects_designs,0))</f>
        <v>#REF!</v>
      </c>
      <c r="D69" s="6" t="e" cm="1">
        <f t="array" aca="1" ref="D69" ca="1">INDEX(projects_width,MATCH($A69,projects_designs,0))*INDEX(projects_height,MATCH($A69,projects_designs,0))/rolling_average+TODAY()</f>
        <v>#REF!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 t="str" cm="1">
        <f t="array" aca="1" ref="A70" ca="1">IFERROR(INDEX(projects_designs,SMALL(IF((projects_have_chart=checked_key)*(projects_have_supplies=checked_key)*(projects_is_started&lt;&gt;checked_key),ROW(projects_designs)),ROW(69:69))-1,1),"")</f>
        <v/>
      </c>
      <c r="B70" s="10" t="e" cm="1">
        <f t="array" aca="1" ref="B70" ca="1">INDEX(projects_designer,MATCH($A70,projects_designs,0))</f>
        <v>#REF!</v>
      </c>
      <c r="C70" s="64" t="e" cm="1">
        <f t="array" aca="1" ref="C70" ca="1">INDEX(projects_source,MATCH($A70,projects_designs,0))</f>
        <v>#REF!</v>
      </c>
      <c r="D70" s="6" t="e" cm="1">
        <f t="array" aca="1" ref="D70" ca="1">INDEX(projects_width,MATCH($A70,projects_designs,0))*INDEX(projects_height,MATCH($A70,projects_designs,0))/rolling_average+TODAY()</f>
        <v>#REF!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 t="str" cm="1">
        <f t="array" aca="1" ref="A71" ca="1">IFERROR(INDEX(projects_designs,SMALL(IF((projects_have_chart=checked_key)*(projects_have_supplies=checked_key)*(projects_is_started&lt;&gt;checked_key),ROW(projects_designs)),ROW(70:70))-1,1),"")</f>
        <v/>
      </c>
      <c r="B71" s="10" t="e" cm="1">
        <f t="array" aca="1" ref="B71" ca="1">INDEX(projects_designer,MATCH($A71,projects_designs,0))</f>
        <v>#REF!</v>
      </c>
      <c r="C71" s="64" t="e" cm="1">
        <f t="array" aca="1" ref="C71" ca="1">INDEX(projects_source,MATCH($A71,projects_designs,0))</f>
        <v>#REF!</v>
      </c>
      <c r="D71" s="6" t="e" cm="1">
        <f t="array" aca="1" ref="D71" ca="1">INDEX(projects_width,MATCH($A71,projects_designs,0))*INDEX(projects_height,MATCH($A71,projects_designs,0))/rolling_average+TODAY()</f>
        <v>#REF!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 t="str" cm="1">
        <f t="array" aca="1" ref="A72" ca="1">IFERROR(INDEX(projects_designs,SMALL(IF((projects_have_chart=checked_key)*(projects_have_supplies=checked_key)*(projects_is_started&lt;&gt;checked_key),ROW(projects_designs)),ROW(71:71))-1,1),"")</f>
        <v/>
      </c>
      <c r="B72" s="10" t="e" cm="1">
        <f t="array" aca="1" ref="B72" ca="1">INDEX(projects_designer,MATCH($A72,projects_designs,0))</f>
        <v>#REF!</v>
      </c>
      <c r="C72" s="64" t="e" cm="1">
        <f t="array" aca="1" ref="C72" ca="1">INDEX(projects_source,MATCH($A72,projects_designs,0))</f>
        <v>#REF!</v>
      </c>
      <c r="D72" s="6" t="e" cm="1">
        <f t="array" aca="1" ref="D72" ca="1">INDEX(projects_width,MATCH($A72,projects_designs,0))*INDEX(projects_height,MATCH($A72,projects_designs,0))/rolling_average+TODAY()</f>
        <v>#REF!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 t="str" cm="1">
        <f t="array" aca="1" ref="A73" ca="1">IFERROR(INDEX(projects_designs,SMALL(IF((projects_have_chart=checked_key)*(projects_have_supplies=checked_key)*(projects_is_started&lt;&gt;checked_key),ROW(projects_designs)),ROW(72:72))-1,1),"")</f>
        <v/>
      </c>
      <c r="B73" s="10" t="e" cm="1">
        <f t="array" aca="1" ref="B73" ca="1">INDEX(projects_designer,MATCH($A73,projects_designs,0))</f>
        <v>#REF!</v>
      </c>
      <c r="C73" s="64" t="e" cm="1">
        <f t="array" aca="1" ref="C73" ca="1">INDEX(projects_source,MATCH($A73,projects_designs,0))</f>
        <v>#REF!</v>
      </c>
      <c r="D73" s="6" t="e" cm="1">
        <f t="array" aca="1" ref="D73" ca="1">INDEX(projects_width,MATCH($A73,projects_designs,0))*INDEX(projects_height,MATCH($A73,projects_designs,0))/rolling_average+TODAY()</f>
        <v>#REF!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 t="str" cm="1">
        <f t="array" aca="1" ref="A74" ca="1">IFERROR(INDEX(projects_designs,SMALL(IF((projects_have_chart=checked_key)*(projects_have_supplies=checked_key)*(projects_is_started&lt;&gt;checked_key),ROW(projects_designs)),ROW(73:73))-1,1),"")</f>
        <v/>
      </c>
      <c r="B74" s="10" t="e" cm="1">
        <f t="array" aca="1" ref="B74" ca="1">INDEX(projects_designer,MATCH($A74,projects_designs,0))</f>
        <v>#REF!</v>
      </c>
      <c r="C74" s="64" t="e" cm="1">
        <f t="array" aca="1" ref="C74" ca="1">INDEX(projects_source,MATCH($A74,projects_designs,0))</f>
        <v>#REF!</v>
      </c>
      <c r="D74" s="6" t="e" cm="1">
        <f t="array" aca="1" ref="D74" ca="1">INDEX(projects_width,MATCH($A74,projects_designs,0))*INDEX(projects_height,MATCH($A74,projects_designs,0))/rolling_average+TODAY()</f>
        <v>#REF!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 t="str" cm="1">
        <f t="array" aca="1" ref="A75" ca="1">IFERROR(INDEX(projects_designs,SMALL(IF((projects_have_chart=checked_key)*(projects_have_supplies=checked_key)*(projects_is_started&lt;&gt;checked_key),ROW(projects_designs)),ROW(74:74))-1,1),"")</f>
        <v/>
      </c>
      <c r="B75" s="10" t="e" cm="1">
        <f t="array" aca="1" ref="B75" ca="1">INDEX(projects_designer,MATCH($A75,projects_designs,0))</f>
        <v>#REF!</v>
      </c>
      <c r="C75" s="64" t="e" cm="1">
        <f t="array" aca="1" ref="C75" ca="1">INDEX(projects_source,MATCH($A75,projects_designs,0))</f>
        <v>#REF!</v>
      </c>
      <c r="D75" s="6" t="e" cm="1">
        <f t="array" aca="1" ref="D75" ca="1">INDEX(projects_width,MATCH($A75,projects_designs,0))*INDEX(projects_height,MATCH($A75,projects_designs,0))/rolling_average+TODAY()</f>
        <v>#REF!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 t="str" cm="1">
        <f t="array" aca="1" ref="A76" ca="1">IFERROR(INDEX(projects_designs,SMALL(IF((projects_have_chart=checked_key)*(projects_have_supplies=checked_key)*(projects_is_started&lt;&gt;checked_key),ROW(projects_designs)),ROW(75:75))-1,1),"")</f>
        <v/>
      </c>
      <c r="B76" s="10" t="e" cm="1">
        <f t="array" aca="1" ref="B76" ca="1">INDEX(projects_designer,MATCH($A76,projects_designs,0))</f>
        <v>#REF!</v>
      </c>
      <c r="C76" s="64" t="e" cm="1">
        <f t="array" aca="1" ref="C76" ca="1">INDEX(projects_source,MATCH($A76,projects_designs,0))</f>
        <v>#REF!</v>
      </c>
      <c r="D76" s="6" t="e" cm="1">
        <f t="array" aca="1" ref="D76" ca="1">INDEX(projects_width,MATCH($A76,projects_designs,0))*INDEX(projects_height,MATCH($A76,projects_designs,0))/rolling_average+TODAY()</f>
        <v>#REF!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 t="str" cm="1">
        <f t="array" aca="1" ref="A77" ca="1">IFERROR(INDEX(projects_designs,SMALL(IF((projects_have_chart=checked_key)*(projects_have_supplies=checked_key)*(projects_is_started&lt;&gt;checked_key),ROW(projects_designs)),ROW(76:76))-1,1),"")</f>
        <v/>
      </c>
      <c r="B77" s="10" t="e" cm="1">
        <f t="array" aca="1" ref="B77" ca="1">INDEX(projects_designer,MATCH($A77,projects_designs,0))</f>
        <v>#REF!</v>
      </c>
      <c r="C77" s="64" t="e" cm="1">
        <f t="array" aca="1" ref="C77" ca="1">INDEX(projects_source,MATCH($A77,projects_designs,0))</f>
        <v>#REF!</v>
      </c>
      <c r="D77" s="6" t="e" cm="1">
        <f t="array" aca="1" ref="D77" ca="1">INDEX(projects_width,MATCH($A77,projects_designs,0))*INDEX(projects_height,MATCH($A77,projects_designs,0))/rolling_average+TODAY()</f>
        <v>#REF!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 t="str" cm="1">
        <f t="array" aca="1" ref="A78" ca="1">IFERROR(INDEX(projects_designs,SMALL(IF((projects_have_chart=checked_key)*(projects_have_supplies=checked_key)*(projects_is_started&lt;&gt;checked_key),ROW(projects_designs)),ROW(77:77))-1,1),"")</f>
        <v/>
      </c>
      <c r="B78" s="10" t="e" cm="1">
        <f t="array" aca="1" ref="B78" ca="1">INDEX(projects_designer,MATCH($A78,projects_designs,0))</f>
        <v>#REF!</v>
      </c>
      <c r="C78" s="64" t="e" cm="1">
        <f t="array" aca="1" ref="C78" ca="1">INDEX(projects_source,MATCH($A78,projects_designs,0))</f>
        <v>#REF!</v>
      </c>
      <c r="D78" s="6" t="e" cm="1">
        <f t="array" aca="1" ref="D78" ca="1">INDEX(projects_width,MATCH($A78,projects_designs,0))*INDEX(projects_height,MATCH($A78,projects_designs,0))/rolling_average+TODAY()</f>
        <v>#REF!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 t="str" cm="1">
        <f t="array" aca="1" ref="A79" ca="1">IFERROR(INDEX(projects_designs,SMALL(IF((projects_have_chart=checked_key)*(projects_have_supplies=checked_key)*(projects_is_started&lt;&gt;checked_key),ROW(projects_designs)),ROW(78:78))-1,1),"")</f>
        <v/>
      </c>
      <c r="B79" s="10" t="e" cm="1">
        <f t="array" aca="1" ref="B79" ca="1">INDEX(projects_designer,MATCH($A79,projects_designs,0))</f>
        <v>#REF!</v>
      </c>
      <c r="C79" s="64" t="e" cm="1">
        <f t="array" aca="1" ref="C79" ca="1">INDEX(projects_source,MATCH($A79,projects_designs,0))</f>
        <v>#REF!</v>
      </c>
      <c r="D79" s="6" t="e" cm="1">
        <f t="array" aca="1" ref="D79" ca="1">INDEX(projects_width,MATCH($A79,projects_designs,0))*INDEX(projects_height,MATCH($A79,projects_designs,0))/rolling_average+TODAY()</f>
        <v>#REF!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 t="str" cm="1">
        <f t="array" aca="1" ref="A80" ca="1">IFERROR(INDEX(projects_designs,SMALL(IF((projects_have_chart=checked_key)*(projects_have_supplies=checked_key)*(projects_is_started&lt;&gt;checked_key),ROW(projects_designs)),ROW(79:79))-1,1),"")</f>
        <v/>
      </c>
      <c r="B80" s="10" t="e" cm="1">
        <f t="array" aca="1" ref="B80" ca="1">INDEX(projects_designer,MATCH($A80,projects_designs,0))</f>
        <v>#REF!</v>
      </c>
      <c r="C80" s="64" t="e" cm="1">
        <f t="array" aca="1" ref="C80" ca="1">INDEX(projects_source,MATCH($A80,projects_designs,0))</f>
        <v>#REF!</v>
      </c>
      <c r="D80" s="6" t="e" cm="1">
        <f t="array" aca="1" ref="D80" ca="1">INDEX(projects_width,MATCH($A80,projects_designs,0))*INDEX(projects_height,MATCH($A80,projects_designs,0))/rolling_average+TODAY()</f>
        <v>#REF!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 t="str" cm="1">
        <f t="array" aca="1" ref="A81" ca="1">IFERROR(INDEX(projects_designs,SMALL(IF((projects_have_chart=checked_key)*(projects_have_supplies=checked_key)*(projects_is_started&lt;&gt;checked_key),ROW(projects_designs)),ROW(80:80))-1,1),"")</f>
        <v/>
      </c>
      <c r="B81" s="10" t="e" cm="1">
        <f t="array" aca="1" ref="B81" ca="1">INDEX(projects_designer,MATCH($A81,projects_designs,0))</f>
        <v>#REF!</v>
      </c>
      <c r="C81" s="64" t="e" cm="1">
        <f t="array" aca="1" ref="C81" ca="1">INDEX(projects_source,MATCH($A81,projects_designs,0))</f>
        <v>#REF!</v>
      </c>
      <c r="D81" s="6" t="e" cm="1">
        <f t="array" aca="1" ref="D81" ca="1">INDEX(projects_width,MATCH($A81,projects_designs,0))*INDEX(projects_height,MATCH($A81,projects_designs,0))/rolling_average+TODAY()</f>
        <v>#REF!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 t="str" cm="1">
        <f t="array" aca="1" ref="A82" ca="1">IFERROR(INDEX(projects_designs,SMALL(IF((projects_have_chart=checked_key)*(projects_have_supplies=checked_key)*(projects_is_started&lt;&gt;checked_key),ROW(projects_designs)),ROW(81:81))-1,1),"")</f>
        <v/>
      </c>
      <c r="B82" s="10" t="e" cm="1">
        <f t="array" aca="1" ref="B82" ca="1">INDEX(projects_designer,MATCH($A82,projects_designs,0))</f>
        <v>#REF!</v>
      </c>
      <c r="C82" s="64" t="e" cm="1">
        <f t="array" aca="1" ref="C82" ca="1">INDEX(projects_source,MATCH($A82,projects_designs,0))</f>
        <v>#REF!</v>
      </c>
      <c r="D82" s="6" t="e" cm="1">
        <f t="array" aca="1" ref="D82" ca="1">INDEX(projects_width,MATCH($A82,projects_designs,0))*INDEX(projects_height,MATCH($A82,projects_designs,0))/rolling_average+TODAY()</f>
        <v>#REF!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 t="str" cm="1">
        <f t="array" aca="1" ref="A83" ca="1">IFERROR(INDEX(projects_designs,SMALL(IF((projects_have_chart=checked_key)*(projects_have_supplies=checked_key)*(projects_is_started&lt;&gt;checked_key),ROW(projects_designs)),ROW(82:82))-1,1),"")</f>
        <v/>
      </c>
      <c r="B83" s="10" t="e" cm="1">
        <f t="array" aca="1" ref="B83" ca="1">INDEX(projects_designer,MATCH($A83,projects_designs,0))</f>
        <v>#REF!</v>
      </c>
      <c r="C83" s="64" t="e" cm="1">
        <f t="array" aca="1" ref="C83" ca="1">INDEX(projects_source,MATCH($A83,projects_designs,0))</f>
        <v>#REF!</v>
      </c>
      <c r="D83" s="6" t="e" cm="1">
        <f t="array" aca="1" ref="D83" ca="1">INDEX(projects_width,MATCH($A83,projects_designs,0))*INDEX(projects_height,MATCH($A83,projects_designs,0))/rolling_average+TODAY()</f>
        <v>#REF!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 t="str" cm="1">
        <f t="array" aca="1" ref="A84" ca="1">IFERROR(INDEX(projects_designs,SMALL(IF((projects_have_chart=checked_key)*(projects_have_supplies=checked_key)*(projects_is_started&lt;&gt;checked_key),ROW(projects_designs)),ROW(83:83))-1,1),"")</f>
        <v/>
      </c>
      <c r="B84" s="10" t="e" cm="1">
        <f t="array" aca="1" ref="B84" ca="1">INDEX(projects_designer,MATCH($A84,projects_designs,0))</f>
        <v>#REF!</v>
      </c>
      <c r="C84" s="64" t="e" cm="1">
        <f t="array" aca="1" ref="C84" ca="1">INDEX(projects_source,MATCH($A84,projects_designs,0))</f>
        <v>#REF!</v>
      </c>
      <c r="D84" s="6" t="e" cm="1">
        <f t="array" aca="1" ref="D84" ca="1">INDEX(projects_width,MATCH($A84,projects_designs,0))*INDEX(projects_height,MATCH($A84,projects_designs,0))/rolling_average+TODAY()</f>
        <v>#REF!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 t="str" cm="1">
        <f t="array" aca="1" ref="A85" ca="1">IFERROR(INDEX(projects_designs,SMALL(IF((projects_have_chart=checked_key)*(projects_have_supplies=checked_key)*(projects_is_started&lt;&gt;checked_key),ROW(projects_designs)),ROW(84:84))-1,1),"")</f>
        <v/>
      </c>
      <c r="B85" s="10" t="e" cm="1">
        <f t="array" aca="1" ref="B85" ca="1">INDEX(projects_designer,MATCH($A85,projects_designs,0))</f>
        <v>#REF!</v>
      </c>
      <c r="C85" s="64" t="e" cm="1">
        <f t="array" aca="1" ref="C85" ca="1">INDEX(projects_source,MATCH($A85,projects_designs,0))</f>
        <v>#REF!</v>
      </c>
      <c r="D85" s="6" t="e" cm="1">
        <f t="array" aca="1" ref="D85" ca="1">INDEX(projects_width,MATCH($A85,projects_designs,0))*INDEX(projects_height,MATCH($A85,projects_designs,0))/rolling_average+TODAY()</f>
        <v>#REF!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 t="str" cm="1">
        <f t="array" aca="1" ref="A86" ca="1">IFERROR(INDEX(projects_designs,SMALL(IF((projects_have_chart=checked_key)*(projects_have_supplies=checked_key)*(projects_is_started&lt;&gt;checked_key),ROW(projects_designs)),ROW(85:85))-1,1),"")</f>
        <v/>
      </c>
      <c r="B86" s="10" t="e" cm="1">
        <f t="array" aca="1" ref="B86" ca="1">INDEX(projects_designer,MATCH($A86,projects_designs,0))</f>
        <v>#REF!</v>
      </c>
      <c r="C86" s="64" t="e" cm="1">
        <f t="array" aca="1" ref="C86" ca="1">INDEX(projects_source,MATCH($A86,projects_designs,0))</f>
        <v>#REF!</v>
      </c>
      <c r="D86" s="6" t="e" cm="1">
        <f t="array" aca="1" ref="D86" ca="1">INDEX(projects_width,MATCH($A86,projects_designs,0))*INDEX(projects_height,MATCH($A86,projects_designs,0))/rolling_average+TODAY()</f>
        <v>#REF!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 t="str" cm="1">
        <f t="array" aca="1" ref="A87" ca="1">IFERROR(INDEX(projects_designs,SMALL(IF((projects_have_chart=checked_key)*(projects_have_supplies=checked_key)*(projects_is_started&lt;&gt;checked_key),ROW(projects_designs)),ROW(86:86))-1,1),"")</f>
        <v/>
      </c>
      <c r="B87" s="10" t="e" cm="1">
        <f t="array" aca="1" ref="B87" ca="1">INDEX(projects_designer,MATCH($A87,projects_designs,0))</f>
        <v>#REF!</v>
      </c>
      <c r="C87" s="64" t="e" cm="1">
        <f t="array" aca="1" ref="C87" ca="1">INDEX(projects_source,MATCH($A87,projects_designs,0))</f>
        <v>#REF!</v>
      </c>
      <c r="D87" s="6" t="e" cm="1">
        <f t="array" aca="1" ref="D87" ca="1">INDEX(projects_width,MATCH($A87,projects_designs,0))*INDEX(projects_height,MATCH($A87,projects_designs,0))/rolling_average+TODAY()</f>
        <v>#REF!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 t="str" cm="1">
        <f t="array" aca="1" ref="A88" ca="1">IFERROR(INDEX(projects_designs,SMALL(IF((projects_have_chart=checked_key)*(projects_have_supplies=checked_key)*(projects_is_started&lt;&gt;checked_key),ROW(projects_designs)),ROW(87:87))-1,1),"")</f>
        <v/>
      </c>
      <c r="B88" s="10" t="e" cm="1">
        <f t="array" aca="1" ref="B88" ca="1">INDEX(projects_designer,MATCH($A88,projects_designs,0))</f>
        <v>#REF!</v>
      </c>
      <c r="C88" s="64" t="e" cm="1">
        <f t="array" aca="1" ref="C88" ca="1">INDEX(projects_source,MATCH($A88,projects_designs,0))</f>
        <v>#REF!</v>
      </c>
      <c r="D88" s="6" t="e" cm="1">
        <f t="array" aca="1" ref="D88" ca="1">INDEX(projects_width,MATCH($A88,projects_designs,0))*INDEX(projects_height,MATCH($A88,projects_designs,0))/rolling_average+TODAY()</f>
        <v>#REF!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 t="str" cm="1">
        <f t="array" aca="1" ref="A89" ca="1">IFERROR(INDEX(projects_designs,SMALL(IF((projects_have_chart=checked_key)*(projects_have_supplies=checked_key)*(projects_is_started&lt;&gt;checked_key),ROW(projects_designs)),ROW(88:88))-1,1),"")</f>
        <v/>
      </c>
      <c r="B89" s="10" t="e" cm="1">
        <f t="array" aca="1" ref="B89" ca="1">INDEX(projects_designer,MATCH($A89,projects_designs,0))</f>
        <v>#REF!</v>
      </c>
      <c r="C89" s="64" t="e" cm="1">
        <f t="array" aca="1" ref="C89" ca="1">INDEX(projects_source,MATCH($A89,projects_designs,0))</f>
        <v>#REF!</v>
      </c>
      <c r="D89" s="6" t="e" cm="1">
        <f t="array" aca="1" ref="D89" ca="1">INDEX(projects_width,MATCH($A89,projects_designs,0))*INDEX(projects_height,MATCH($A89,projects_designs,0))/rolling_average+TODAY()</f>
        <v>#REF!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 t="str" cm="1">
        <f t="array" aca="1" ref="A90" ca="1">IFERROR(INDEX(projects_designs,SMALL(IF((projects_have_chart=checked_key)*(projects_have_supplies=checked_key)*(projects_is_started&lt;&gt;checked_key),ROW(projects_designs)),ROW(89:89))-1,1),"")</f>
        <v/>
      </c>
      <c r="B90" s="10" t="e" cm="1">
        <f t="array" aca="1" ref="B90" ca="1">INDEX(projects_designer,MATCH($A90,projects_designs,0))</f>
        <v>#REF!</v>
      </c>
      <c r="C90" s="64" t="e" cm="1">
        <f t="array" aca="1" ref="C90" ca="1">INDEX(projects_source,MATCH($A90,projects_designs,0))</f>
        <v>#REF!</v>
      </c>
      <c r="D90" s="6" t="e" cm="1">
        <f t="array" aca="1" ref="D90" ca="1">INDEX(projects_width,MATCH($A90,projects_designs,0))*INDEX(projects_height,MATCH($A90,projects_designs,0))/rolling_average+TODAY()</f>
        <v>#REF!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 t="str" cm="1">
        <f t="array" aca="1" ref="A91" ca="1">IFERROR(INDEX(projects_designs,SMALL(IF((projects_have_chart=checked_key)*(projects_have_supplies=checked_key)*(projects_is_started&lt;&gt;checked_key),ROW(projects_designs)),ROW(90:90))-1,1),"")</f>
        <v/>
      </c>
      <c r="B91" s="10" t="e" cm="1">
        <f t="array" aca="1" ref="B91" ca="1">INDEX(projects_designer,MATCH($A91,projects_designs,0))</f>
        <v>#REF!</v>
      </c>
      <c r="C91" s="64" t="e" cm="1">
        <f t="array" aca="1" ref="C91" ca="1">INDEX(projects_source,MATCH($A91,projects_designs,0))</f>
        <v>#REF!</v>
      </c>
      <c r="D91" s="6" t="e" cm="1">
        <f t="array" aca="1" ref="D91" ca="1">INDEX(projects_width,MATCH($A91,projects_designs,0))*INDEX(projects_height,MATCH($A91,projects_designs,0))/rolling_average+TODAY()</f>
        <v>#REF!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 t="str" cm="1">
        <f t="array" aca="1" ref="A92" ca="1">IFERROR(INDEX(projects_designs,SMALL(IF((projects_have_chart=checked_key)*(projects_have_supplies=checked_key)*(projects_is_started&lt;&gt;checked_key),ROW(projects_designs)),ROW(91:91))-1,1),"")</f>
        <v/>
      </c>
      <c r="B92" s="10" t="e" cm="1">
        <f t="array" aca="1" ref="B92" ca="1">INDEX(projects_designer,MATCH($A92,projects_designs,0))</f>
        <v>#REF!</v>
      </c>
      <c r="C92" s="64" t="e" cm="1">
        <f t="array" aca="1" ref="C92" ca="1">INDEX(projects_source,MATCH($A92,projects_designs,0))</f>
        <v>#REF!</v>
      </c>
      <c r="D92" s="6" t="e" cm="1">
        <f t="array" aca="1" ref="D92" ca="1">INDEX(projects_width,MATCH($A92,projects_designs,0))*INDEX(projects_height,MATCH($A92,projects_designs,0))/rolling_average+TODAY()</f>
        <v>#REF!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 t="str" cm="1">
        <f t="array" aca="1" ref="A93" ca="1">IFERROR(INDEX(projects_designs,SMALL(IF((projects_have_chart=checked_key)*(projects_have_supplies=checked_key)*(projects_is_started&lt;&gt;checked_key),ROW(projects_designs)),ROW(92:92))-1,1),"")</f>
        <v/>
      </c>
      <c r="B93" s="10" t="e" cm="1">
        <f t="array" aca="1" ref="B93" ca="1">INDEX(projects_designer,MATCH($A93,projects_designs,0))</f>
        <v>#REF!</v>
      </c>
      <c r="C93" s="64" t="e" cm="1">
        <f t="array" aca="1" ref="C93" ca="1">INDEX(projects_source,MATCH($A93,projects_designs,0))</f>
        <v>#REF!</v>
      </c>
      <c r="D93" s="6" t="e" cm="1">
        <f t="array" aca="1" ref="D93" ca="1">INDEX(projects_width,MATCH($A93,projects_designs,0))*INDEX(projects_height,MATCH($A93,projects_designs,0))/rolling_average+TODAY()</f>
        <v>#REF!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 t="str" cm="1">
        <f t="array" aca="1" ref="A94" ca="1">IFERROR(INDEX(projects_designs,SMALL(IF((projects_have_chart=checked_key)*(projects_have_supplies=checked_key)*(projects_is_started&lt;&gt;checked_key),ROW(projects_designs)),ROW(93:93))-1,1),"")</f>
        <v/>
      </c>
      <c r="B94" s="10" t="e" cm="1">
        <f t="array" aca="1" ref="B94" ca="1">INDEX(projects_designer,MATCH($A94,projects_designs,0))</f>
        <v>#REF!</v>
      </c>
      <c r="C94" s="64" t="e" cm="1">
        <f t="array" aca="1" ref="C94" ca="1">INDEX(projects_source,MATCH($A94,projects_designs,0))</f>
        <v>#REF!</v>
      </c>
      <c r="D94" s="6" t="e" cm="1">
        <f t="array" aca="1" ref="D94" ca="1">INDEX(projects_width,MATCH($A94,projects_designs,0))*INDEX(projects_height,MATCH($A94,projects_designs,0))/rolling_average+TODAY()</f>
        <v>#REF!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 t="str" cm="1">
        <f t="array" aca="1" ref="A95" ca="1">IFERROR(INDEX(projects_designs,SMALL(IF((projects_have_chart=checked_key)*(projects_have_supplies=checked_key)*(projects_is_started&lt;&gt;checked_key),ROW(projects_designs)),ROW(94:94))-1,1),"")</f>
        <v/>
      </c>
      <c r="B95" s="10" t="e" cm="1">
        <f t="array" aca="1" ref="B95" ca="1">INDEX(projects_designer,MATCH($A95,projects_designs,0))</f>
        <v>#REF!</v>
      </c>
      <c r="C95" s="64" t="e" cm="1">
        <f t="array" aca="1" ref="C95" ca="1">INDEX(projects_source,MATCH($A95,projects_designs,0))</f>
        <v>#REF!</v>
      </c>
      <c r="D95" s="6" t="e" cm="1">
        <f t="array" aca="1" ref="D95" ca="1">INDEX(projects_width,MATCH($A95,projects_designs,0))*INDEX(projects_height,MATCH($A95,projects_designs,0))/rolling_average+TODAY()</f>
        <v>#REF!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 t="str" cm="1">
        <f t="array" aca="1" ref="A96" ca="1">IFERROR(INDEX(projects_designs,SMALL(IF((projects_have_chart=checked_key)*(projects_have_supplies=checked_key)*(projects_is_started&lt;&gt;checked_key),ROW(projects_designs)),ROW(95:95))-1,1),"")</f>
        <v/>
      </c>
      <c r="B96" s="10" t="e" cm="1">
        <f t="array" aca="1" ref="B96" ca="1">INDEX(projects_designer,MATCH($A96,projects_designs,0))</f>
        <v>#REF!</v>
      </c>
      <c r="C96" s="64" t="e" cm="1">
        <f t="array" aca="1" ref="C96" ca="1">INDEX(projects_source,MATCH($A96,projects_designs,0))</f>
        <v>#REF!</v>
      </c>
      <c r="D96" s="6" t="e" cm="1">
        <f t="array" aca="1" ref="D96" ca="1">INDEX(projects_width,MATCH($A96,projects_designs,0))*INDEX(projects_height,MATCH($A96,projects_designs,0))/rolling_average+TODAY()</f>
        <v>#REF!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 t="str" cm="1">
        <f t="array" aca="1" ref="A97" ca="1">IFERROR(INDEX(projects_designs,SMALL(IF((projects_have_chart=checked_key)*(projects_have_supplies=checked_key)*(projects_is_started&lt;&gt;checked_key),ROW(projects_designs)),ROW(96:96))-1,1),"")</f>
        <v/>
      </c>
      <c r="B97" s="10" t="e" cm="1">
        <f t="array" aca="1" ref="B97" ca="1">INDEX(projects_designer,MATCH($A97,projects_designs,0))</f>
        <v>#REF!</v>
      </c>
      <c r="C97" s="64" t="e" cm="1">
        <f t="array" aca="1" ref="C97" ca="1">INDEX(projects_source,MATCH($A97,projects_designs,0))</f>
        <v>#REF!</v>
      </c>
      <c r="D97" s="6" t="e" cm="1">
        <f t="array" aca="1" ref="D97" ca="1">INDEX(projects_width,MATCH($A97,projects_designs,0))*INDEX(projects_height,MATCH($A97,projects_designs,0))/rolling_average+TODAY()</f>
        <v>#REF!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 t="str" cm="1">
        <f t="array" aca="1" ref="A98" ca="1">IFERROR(INDEX(projects_designs,SMALL(IF((projects_have_chart=checked_key)*(projects_have_supplies=checked_key)*(projects_is_started&lt;&gt;checked_key),ROW(projects_designs)),ROW(97:97))-1,1),"")</f>
        <v/>
      </c>
      <c r="B98" s="10" t="e" cm="1">
        <f t="array" aca="1" ref="B98" ca="1">INDEX(projects_designer,MATCH($A98,projects_designs,0))</f>
        <v>#REF!</v>
      </c>
      <c r="C98" s="64" t="e" cm="1">
        <f t="array" aca="1" ref="C98" ca="1">INDEX(projects_source,MATCH($A98,projects_designs,0))</f>
        <v>#REF!</v>
      </c>
      <c r="D98" s="6" t="e" cm="1">
        <f t="array" aca="1" ref="D98" ca="1">INDEX(projects_width,MATCH($A98,projects_designs,0))*INDEX(projects_height,MATCH($A98,projects_designs,0))/rolling_average+TODAY()</f>
        <v>#REF!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 t="str" cm="1">
        <f t="array" aca="1" ref="A99" ca="1">IFERROR(INDEX(projects_designs,SMALL(IF((projects_have_chart=checked_key)*(projects_have_supplies=checked_key)*(projects_is_started&lt;&gt;checked_key),ROW(projects_designs)),ROW(98:98))-1,1),"")</f>
        <v/>
      </c>
      <c r="B99" s="10" t="e" cm="1">
        <f t="array" aca="1" ref="B99" ca="1">INDEX(projects_designer,MATCH($A99,projects_designs,0))</f>
        <v>#REF!</v>
      </c>
      <c r="C99" s="64" t="e" cm="1">
        <f t="array" aca="1" ref="C99" ca="1">INDEX(projects_source,MATCH($A99,projects_designs,0))</f>
        <v>#REF!</v>
      </c>
      <c r="D99" s="6" t="e" cm="1">
        <f t="array" aca="1" ref="D99" ca="1">INDEX(projects_width,MATCH($A99,projects_designs,0))*INDEX(projects_height,MATCH($A99,projects_designs,0))/rolling_average+TODAY()</f>
        <v>#REF!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 t="str" cm="1">
        <f t="array" aca="1" ref="A100" ca="1">IFERROR(INDEX(projects_designs,SMALL(IF((projects_have_chart=checked_key)*(projects_have_supplies=checked_key)*(projects_is_started&lt;&gt;checked_key),ROW(projects_designs)),ROW(99:99))-1,1),"")</f>
        <v/>
      </c>
      <c r="B100" s="10" t="e" cm="1">
        <f t="array" aca="1" ref="B100" ca="1">INDEX(projects_designer,MATCH($A100,projects_designs,0))</f>
        <v>#REF!</v>
      </c>
      <c r="C100" s="64" t="e" cm="1">
        <f t="array" aca="1" ref="C100" ca="1">INDEX(projects_source,MATCH($A100,projects_designs,0))</f>
        <v>#REF!</v>
      </c>
      <c r="D100" s="6" t="e" cm="1">
        <f t="array" aca="1" ref="D100" ca="1">INDEX(projects_width,MATCH($A100,projects_designs,0))*INDEX(projects_height,MATCH($A100,projects_designs,0))/rolling_average+TODAY()</f>
        <v>#REF!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 t="str" cm="1">
        <f t="array" aca="1" ref="A101" ca="1">IFERROR(INDEX(projects_designs,SMALL(IF((projects_have_chart=checked_key)*(projects_have_supplies=checked_key)*(projects_is_started&lt;&gt;checked_key),ROW(projects_designs)),ROW(100:100))-1,1),"")</f>
        <v/>
      </c>
      <c r="B101" s="10" t="e" cm="1">
        <f t="array" aca="1" ref="B101" ca="1">INDEX(projects_designer,MATCH($A101,projects_designs,0))</f>
        <v>#REF!</v>
      </c>
      <c r="C101" s="64" t="e" cm="1">
        <f t="array" aca="1" ref="C101" ca="1">INDEX(projects_source,MATCH($A101,projects_designs,0))</f>
        <v>#REF!</v>
      </c>
      <c r="D101" s="6" t="e" cm="1">
        <f t="array" aca="1" ref="D101" ca="1">INDEX(projects_width,MATCH($A101,projects_designs,0))*INDEX(projects_height,MATCH($A101,projects_designs,0))/rolling_average+TODAY()</f>
        <v>#REF!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 t="str" cm="1">
        <f t="array" aca="1" ref="A102" ca="1">IFERROR(INDEX(projects_designs,SMALL(IF((projects_have_chart=checked_key)*(projects_have_supplies=checked_key)*(projects_is_started&lt;&gt;checked_key),ROW(projects_designs)),ROW(101:101))-1,1),"")</f>
        <v/>
      </c>
      <c r="B102" s="10" t="e" cm="1">
        <f t="array" aca="1" ref="B102" ca="1">INDEX(projects_designer,MATCH($A102,projects_designs,0))</f>
        <v>#REF!</v>
      </c>
      <c r="C102" s="64" t="e" cm="1">
        <f t="array" aca="1" ref="C102" ca="1">INDEX(projects_source,MATCH($A102,projects_designs,0))</f>
        <v>#REF!</v>
      </c>
      <c r="D102" s="6" t="e" cm="1">
        <f t="array" aca="1" ref="D102" ca="1">INDEX(projects_width,MATCH($A102,projects_designs,0))*INDEX(projects_height,MATCH($A102,projects_designs,0))/rolling_average+TODAY()</f>
        <v>#REF!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 t="str" cm="1">
        <f t="array" aca="1" ref="A103" ca="1">IFERROR(INDEX(projects_designs,SMALL(IF((projects_have_chart=checked_key)*(projects_have_supplies=checked_key)*(projects_is_started&lt;&gt;checked_key),ROW(projects_designs)),ROW(102:102))-1,1),"")</f>
        <v/>
      </c>
      <c r="B103" s="10" t="e" cm="1">
        <f t="array" aca="1" ref="B103" ca="1">INDEX(projects_designer,MATCH($A103,projects_designs,0))</f>
        <v>#REF!</v>
      </c>
      <c r="C103" s="64" t="e" cm="1">
        <f t="array" aca="1" ref="C103" ca="1">INDEX(projects_source,MATCH($A103,projects_designs,0))</f>
        <v>#REF!</v>
      </c>
      <c r="D103" s="6" t="e" cm="1">
        <f t="array" aca="1" ref="D103" ca="1">INDEX(projects_width,MATCH($A103,projects_designs,0))*INDEX(projects_height,MATCH($A103,projects_designs,0))/rolling_average+TODAY()</f>
        <v>#REF!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 t="str" cm="1">
        <f t="array" aca="1" ref="A104" ca="1">IFERROR(INDEX(projects_designs,SMALL(IF((projects_have_chart=checked_key)*(projects_have_supplies=checked_key)*(projects_is_started&lt;&gt;checked_key),ROW(projects_designs)),ROW(103:103))-1,1),"")</f>
        <v/>
      </c>
      <c r="B104" s="10" t="e" cm="1">
        <f t="array" aca="1" ref="B104" ca="1">INDEX(projects_designer,MATCH($A104,projects_designs,0))</f>
        <v>#REF!</v>
      </c>
      <c r="C104" s="64" t="e" cm="1">
        <f t="array" aca="1" ref="C104" ca="1">INDEX(projects_source,MATCH($A104,projects_designs,0))</f>
        <v>#REF!</v>
      </c>
      <c r="D104" s="6" t="e" cm="1">
        <f t="array" aca="1" ref="D104" ca="1">INDEX(projects_width,MATCH($A104,projects_designs,0))*INDEX(projects_height,MATCH($A104,projects_designs,0))/rolling_average+TODAY()</f>
        <v>#REF!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 t="str" cm="1">
        <f t="array" aca="1" ref="A105" ca="1">IFERROR(INDEX(projects_designs,SMALL(IF((projects_have_chart=checked_key)*(projects_have_supplies=checked_key)*(projects_is_started&lt;&gt;checked_key),ROW(projects_designs)),ROW(104:104))-1,1),"")</f>
        <v/>
      </c>
      <c r="B105" s="10" t="e" cm="1">
        <f t="array" aca="1" ref="B105" ca="1">INDEX(projects_designer,MATCH($A105,projects_designs,0))</f>
        <v>#REF!</v>
      </c>
      <c r="C105" s="64" t="e" cm="1">
        <f t="array" aca="1" ref="C105" ca="1">INDEX(projects_source,MATCH($A105,projects_designs,0))</f>
        <v>#REF!</v>
      </c>
      <c r="D105" s="6" t="e" cm="1">
        <f t="array" aca="1" ref="D105" ca="1">INDEX(projects_width,MATCH($A105,projects_designs,0))*INDEX(projects_height,MATCH($A105,projects_designs,0))/rolling_average+TODAY()</f>
        <v>#REF!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 t="str" cm="1">
        <f t="array" aca="1" ref="A106" ca="1">IFERROR(INDEX(projects_designs,SMALL(IF((projects_have_chart=checked_key)*(projects_have_supplies=checked_key)*(projects_is_started&lt;&gt;checked_key),ROW(projects_designs)),ROW(105:105))-1,1),"")</f>
        <v/>
      </c>
      <c r="B106" s="10" t="e" cm="1">
        <f t="array" aca="1" ref="B106" ca="1">INDEX(projects_designer,MATCH($A106,projects_designs,0))</f>
        <v>#REF!</v>
      </c>
      <c r="C106" s="64" t="e" cm="1">
        <f t="array" aca="1" ref="C106" ca="1">INDEX(projects_source,MATCH($A106,projects_designs,0))</f>
        <v>#REF!</v>
      </c>
      <c r="D106" s="6" t="e" cm="1">
        <f t="array" aca="1" ref="D106" ca="1">INDEX(projects_width,MATCH($A106,projects_designs,0))*INDEX(projects_height,MATCH($A106,projects_designs,0))/rolling_average+TODAY()</f>
        <v>#REF!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 t="str" cm="1">
        <f t="array" aca="1" ref="A107" ca="1">IFERROR(INDEX(projects_designs,SMALL(IF((projects_have_chart=checked_key)*(projects_have_supplies=checked_key)*(projects_is_started&lt;&gt;checked_key),ROW(projects_designs)),ROW(106:106))-1,1),"")</f>
        <v/>
      </c>
      <c r="B107" s="10" t="e" cm="1">
        <f t="array" aca="1" ref="B107" ca="1">INDEX(projects_designer,MATCH($A107,projects_designs,0))</f>
        <v>#REF!</v>
      </c>
      <c r="C107" s="64" t="e" cm="1">
        <f t="array" aca="1" ref="C107" ca="1">INDEX(projects_source,MATCH($A107,projects_designs,0))</f>
        <v>#REF!</v>
      </c>
      <c r="D107" s="6" t="e" cm="1">
        <f t="array" aca="1" ref="D107" ca="1">INDEX(projects_width,MATCH($A107,projects_designs,0))*INDEX(projects_height,MATCH($A107,projects_designs,0))/rolling_average+TODAY()</f>
        <v>#REF!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 t="str" cm="1">
        <f t="array" aca="1" ref="A108" ca="1">IFERROR(INDEX(projects_designs,SMALL(IF((projects_have_chart=checked_key)*(projects_have_supplies=checked_key)*(projects_is_started&lt;&gt;checked_key),ROW(projects_designs)),ROW(107:107))-1,1),"")</f>
        <v/>
      </c>
      <c r="B108" s="10" t="e" cm="1">
        <f t="array" aca="1" ref="B108" ca="1">INDEX(projects_designer,MATCH($A108,projects_designs,0))</f>
        <v>#REF!</v>
      </c>
      <c r="C108" s="64" t="e" cm="1">
        <f t="array" aca="1" ref="C108" ca="1">INDEX(projects_source,MATCH($A108,projects_designs,0))</f>
        <v>#REF!</v>
      </c>
      <c r="D108" s="6" t="e" cm="1">
        <f t="array" aca="1" ref="D108" ca="1">INDEX(projects_width,MATCH($A108,projects_designs,0))*INDEX(projects_height,MATCH($A108,projects_designs,0))/rolling_average+TODAY()</f>
        <v>#REF!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 t="str" cm="1">
        <f t="array" aca="1" ref="A109" ca="1">IFERROR(INDEX(projects_designs,SMALL(IF((projects_have_chart=checked_key)*(projects_have_supplies=checked_key)*(projects_is_started&lt;&gt;checked_key),ROW(projects_designs)),ROW(108:108))-1,1),"")</f>
        <v/>
      </c>
      <c r="B109" s="10" t="e" cm="1">
        <f t="array" aca="1" ref="B109" ca="1">INDEX(projects_designer,MATCH($A109,projects_designs,0))</f>
        <v>#REF!</v>
      </c>
      <c r="C109" s="64" t="e" cm="1">
        <f t="array" aca="1" ref="C109" ca="1">INDEX(projects_source,MATCH($A109,projects_designs,0))</f>
        <v>#REF!</v>
      </c>
      <c r="D109" s="6" t="e" cm="1">
        <f t="array" aca="1" ref="D109" ca="1">INDEX(projects_width,MATCH($A109,projects_designs,0))*INDEX(projects_height,MATCH($A109,projects_designs,0))/rolling_average+TODAY()</f>
        <v>#REF!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 t="str" cm="1">
        <f t="array" aca="1" ref="A110" ca="1">IFERROR(INDEX(projects_designs,SMALL(IF((projects_have_chart=checked_key)*(projects_have_supplies=checked_key)*(projects_is_started&lt;&gt;checked_key),ROW(projects_designs)),ROW(109:109))-1,1),"")</f>
        <v/>
      </c>
      <c r="B110" s="10" t="e" cm="1">
        <f t="array" aca="1" ref="B110" ca="1">INDEX(projects_designer,MATCH($A110,projects_designs,0))</f>
        <v>#REF!</v>
      </c>
      <c r="C110" s="64" t="e" cm="1">
        <f t="array" aca="1" ref="C110" ca="1">INDEX(projects_source,MATCH($A110,projects_designs,0))</f>
        <v>#REF!</v>
      </c>
      <c r="D110" s="6" t="e" cm="1">
        <f t="array" aca="1" ref="D110" ca="1">INDEX(projects_width,MATCH($A110,projects_designs,0))*INDEX(projects_height,MATCH($A110,projects_designs,0))/rolling_average+TODAY()</f>
        <v>#REF!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 t="str" cm="1">
        <f t="array" aca="1" ref="A111" ca="1">IFERROR(INDEX(projects_designs,SMALL(IF((projects_have_chart=checked_key)*(projects_have_supplies=checked_key)*(projects_is_started&lt;&gt;checked_key),ROW(projects_designs)),ROW(110:110))-1,1),"")</f>
        <v/>
      </c>
      <c r="B111" s="10" t="e" cm="1">
        <f t="array" aca="1" ref="B111" ca="1">INDEX(projects_designer,MATCH($A111,projects_designs,0))</f>
        <v>#REF!</v>
      </c>
      <c r="C111" s="64" t="e" cm="1">
        <f t="array" aca="1" ref="C111" ca="1">INDEX(projects_source,MATCH($A111,projects_designs,0))</f>
        <v>#REF!</v>
      </c>
      <c r="D111" s="6" t="e" cm="1">
        <f t="array" aca="1" ref="D111" ca="1">INDEX(projects_width,MATCH($A111,projects_designs,0))*INDEX(projects_height,MATCH($A111,projects_designs,0))/rolling_average+TODAY()</f>
        <v>#REF!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 t="str" cm="1">
        <f t="array" aca="1" ref="A112" ca="1">IFERROR(INDEX(projects_designs,SMALL(IF((projects_have_chart=checked_key)*(projects_have_supplies=checked_key)*(projects_is_started&lt;&gt;checked_key),ROW(projects_designs)),ROW(111:111))-1,1),"")</f>
        <v/>
      </c>
      <c r="B112" s="10" t="e" cm="1">
        <f t="array" aca="1" ref="B112" ca="1">INDEX(projects_designer,MATCH($A112,projects_designs,0))</f>
        <v>#REF!</v>
      </c>
      <c r="C112" s="64" t="e" cm="1">
        <f t="array" aca="1" ref="C112" ca="1">INDEX(projects_source,MATCH($A112,projects_designs,0))</f>
        <v>#REF!</v>
      </c>
      <c r="D112" s="6" t="e" cm="1">
        <f t="array" aca="1" ref="D112" ca="1">INDEX(projects_width,MATCH($A112,projects_designs,0))*INDEX(projects_height,MATCH($A112,projects_designs,0))/rolling_average+TODAY()</f>
        <v>#REF!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 t="str" cm="1">
        <f t="array" aca="1" ref="A113" ca="1">IFERROR(INDEX(projects_designs,SMALL(IF((projects_have_chart=checked_key)*(projects_have_supplies=checked_key)*(projects_is_started&lt;&gt;checked_key),ROW(projects_designs)),ROW(112:112))-1,1),"")</f>
        <v/>
      </c>
      <c r="B113" s="10" t="e" cm="1">
        <f t="array" aca="1" ref="B113" ca="1">INDEX(projects_designer,MATCH($A113,projects_designs,0))</f>
        <v>#REF!</v>
      </c>
      <c r="C113" s="64" t="e" cm="1">
        <f t="array" aca="1" ref="C113" ca="1">INDEX(projects_source,MATCH($A113,projects_designs,0))</f>
        <v>#REF!</v>
      </c>
      <c r="D113" s="6" t="e" cm="1">
        <f t="array" aca="1" ref="D113" ca="1">INDEX(projects_width,MATCH($A113,projects_designs,0))*INDEX(projects_height,MATCH($A113,projects_designs,0))/rolling_average+TODAY()</f>
        <v>#REF!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 t="str" cm="1">
        <f t="array" aca="1" ref="A114" ca="1">IFERROR(INDEX(projects_designs,SMALL(IF((projects_have_chart=checked_key)*(projects_have_supplies=checked_key)*(projects_is_started&lt;&gt;checked_key),ROW(projects_designs)),ROW(113:113))-1,1),"")</f>
        <v/>
      </c>
      <c r="B114" s="10" t="e" cm="1">
        <f t="array" aca="1" ref="B114" ca="1">INDEX(projects_designer,MATCH($A114,projects_designs,0))</f>
        <v>#REF!</v>
      </c>
      <c r="C114" s="64" t="e" cm="1">
        <f t="array" aca="1" ref="C114" ca="1">INDEX(projects_source,MATCH($A114,projects_designs,0))</f>
        <v>#REF!</v>
      </c>
      <c r="D114" s="6" t="e" cm="1">
        <f t="array" aca="1" ref="D114" ca="1">INDEX(projects_width,MATCH($A114,projects_designs,0))*INDEX(projects_height,MATCH($A114,projects_designs,0))/rolling_average+TODAY()</f>
        <v>#REF!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 t="str" cm="1">
        <f t="array" aca="1" ref="A115" ca="1">IFERROR(INDEX(projects_designs,SMALL(IF((projects_have_chart=checked_key)*(projects_have_supplies=checked_key)*(projects_is_started&lt;&gt;checked_key),ROW(projects_designs)),ROW(114:114))-1,1),"")</f>
        <v/>
      </c>
      <c r="B115" s="10" t="e" cm="1">
        <f t="array" aca="1" ref="B115" ca="1">INDEX(projects_designer,MATCH($A115,projects_designs,0))</f>
        <v>#REF!</v>
      </c>
      <c r="C115" s="64" t="e" cm="1">
        <f t="array" aca="1" ref="C115" ca="1">INDEX(projects_source,MATCH($A115,projects_designs,0))</f>
        <v>#REF!</v>
      </c>
      <c r="D115" s="6" t="e" cm="1">
        <f t="array" aca="1" ref="D115" ca="1">INDEX(projects_width,MATCH($A115,projects_designs,0))*INDEX(projects_height,MATCH($A115,projects_designs,0))/rolling_average+TODAY()</f>
        <v>#REF!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 t="str" cm="1">
        <f t="array" aca="1" ref="A116" ca="1">IFERROR(INDEX(projects_designs,SMALL(IF((projects_have_chart=checked_key)*(projects_have_supplies=checked_key)*(projects_is_started&lt;&gt;checked_key),ROW(projects_designs)),ROW(115:115))-1,1),"")</f>
        <v/>
      </c>
      <c r="B116" s="10" t="e" cm="1">
        <f t="array" aca="1" ref="B116" ca="1">INDEX(projects_designer,MATCH($A116,projects_designs,0))</f>
        <v>#REF!</v>
      </c>
      <c r="C116" s="64" t="e" cm="1">
        <f t="array" aca="1" ref="C116" ca="1">INDEX(projects_source,MATCH($A116,projects_designs,0))</f>
        <v>#REF!</v>
      </c>
      <c r="D116" s="6" t="e" cm="1">
        <f t="array" aca="1" ref="D116" ca="1">INDEX(projects_width,MATCH($A116,projects_designs,0))*INDEX(projects_height,MATCH($A116,projects_designs,0))/rolling_average+TODAY()</f>
        <v>#REF!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 t="str" cm="1">
        <f t="array" aca="1" ref="A117" ca="1">IFERROR(INDEX(projects_designs,SMALL(IF((projects_have_chart=checked_key)*(projects_have_supplies=checked_key)*(projects_is_started&lt;&gt;checked_key),ROW(projects_designs)),ROW(116:116))-1,1),"")</f>
        <v/>
      </c>
      <c r="B117" s="10" t="e" cm="1">
        <f t="array" aca="1" ref="B117" ca="1">INDEX(projects_designer,MATCH($A117,projects_designs,0))</f>
        <v>#REF!</v>
      </c>
      <c r="C117" s="64" t="e" cm="1">
        <f t="array" aca="1" ref="C117" ca="1">INDEX(projects_source,MATCH($A117,projects_designs,0))</f>
        <v>#REF!</v>
      </c>
      <c r="D117" s="6" t="e" cm="1">
        <f t="array" aca="1" ref="D117" ca="1">INDEX(projects_width,MATCH($A117,projects_designs,0))*INDEX(projects_height,MATCH($A117,projects_designs,0))/rolling_average+TODAY()</f>
        <v>#REF!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 t="str" cm="1">
        <f t="array" aca="1" ref="A118" ca="1">IFERROR(INDEX(projects_designs,SMALL(IF((projects_have_chart=checked_key)*(projects_have_supplies=checked_key)*(projects_is_started&lt;&gt;checked_key),ROW(projects_designs)),ROW(117:117))-1,1),"")</f>
        <v/>
      </c>
      <c r="B118" s="10" t="e" cm="1">
        <f t="array" aca="1" ref="B118" ca="1">INDEX(projects_designer,MATCH($A118,projects_designs,0))</f>
        <v>#REF!</v>
      </c>
      <c r="C118" s="64" t="e" cm="1">
        <f t="array" aca="1" ref="C118" ca="1">INDEX(projects_source,MATCH($A118,projects_designs,0))</f>
        <v>#REF!</v>
      </c>
      <c r="D118" s="6" t="e" cm="1">
        <f t="array" aca="1" ref="D118" ca="1">INDEX(projects_width,MATCH($A118,projects_designs,0))*INDEX(projects_height,MATCH($A118,projects_designs,0))/rolling_average+TODAY()</f>
        <v>#REF!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 t="str" cm="1">
        <f t="array" aca="1" ref="A119" ca="1">IFERROR(INDEX(projects_designs,SMALL(IF((projects_have_chart=checked_key)*(projects_have_supplies=checked_key)*(projects_is_started&lt;&gt;checked_key),ROW(projects_designs)),ROW(118:118))-1,1),"")</f>
        <v/>
      </c>
      <c r="B119" s="10" t="e" cm="1">
        <f t="array" aca="1" ref="B119" ca="1">INDEX(projects_designer,MATCH($A119,projects_designs,0))</f>
        <v>#REF!</v>
      </c>
      <c r="C119" s="64" t="e" cm="1">
        <f t="array" aca="1" ref="C119" ca="1">INDEX(projects_source,MATCH($A119,projects_designs,0))</f>
        <v>#REF!</v>
      </c>
      <c r="D119" s="6" t="e" cm="1">
        <f t="array" aca="1" ref="D119" ca="1">INDEX(projects_width,MATCH($A119,projects_designs,0))*INDEX(projects_height,MATCH($A119,projects_designs,0))/rolling_average+TODAY()</f>
        <v>#REF!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 t="str" cm="1">
        <f t="array" aca="1" ref="A120" ca="1">IFERROR(INDEX(projects_designs,SMALL(IF((projects_have_chart=checked_key)*(projects_have_supplies=checked_key)*(projects_is_started&lt;&gt;checked_key),ROW(projects_designs)),ROW(119:119))-1,1),"")</f>
        <v/>
      </c>
      <c r="B120" s="10" t="e" cm="1">
        <f t="array" aca="1" ref="B120" ca="1">INDEX(projects_designer,MATCH($A120,projects_designs,0))</f>
        <v>#REF!</v>
      </c>
      <c r="C120" s="64" t="e" cm="1">
        <f t="array" aca="1" ref="C120" ca="1">INDEX(projects_source,MATCH($A120,projects_designs,0))</f>
        <v>#REF!</v>
      </c>
      <c r="D120" s="6" t="e" cm="1">
        <f t="array" aca="1" ref="D120" ca="1">INDEX(projects_width,MATCH($A120,projects_designs,0))*INDEX(projects_height,MATCH($A120,projects_designs,0))/rolling_average+TODAY()</f>
        <v>#REF!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 t="str" cm="1">
        <f t="array" aca="1" ref="A121" ca="1">IFERROR(INDEX(projects_designs,SMALL(IF((projects_have_chart=checked_key)*(projects_have_supplies=checked_key)*(projects_is_started&lt;&gt;checked_key),ROW(projects_designs)),ROW(120:120))-1,1),"")</f>
        <v/>
      </c>
      <c r="B121" s="10" t="e" cm="1">
        <f t="array" aca="1" ref="B121" ca="1">INDEX(projects_designer,MATCH($A121,projects_designs,0))</f>
        <v>#REF!</v>
      </c>
      <c r="C121" s="64" t="e" cm="1">
        <f t="array" aca="1" ref="C121" ca="1">INDEX(projects_source,MATCH($A121,projects_designs,0))</f>
        <v>#REF!</v>
      </c>
      <c r="D121" s="6" t="e" cm="1">
        <f t="array" aca="1" ref="D121" ca="1">INDEX(projects_width,MATCH($A121,projects_designs,0))*INDEX(projects_height,MATCH($A121,projects_designs,0))/rolling_average+TODAY()</f>
        <v>#REF!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 t="str" cm="1">
        <f t="array" aca="1" ref="A122" ca="1">IFERROR(INDEX(projects_designs,SMALL(IF((projects_have_chart=checked_key)*(projects_have_supplies=checked_key)*(projects_is_started&lt;&gt;checked_key),ROW(projects_designs)),ROW(121:121))-1,1),"")</f>
        <v/>
      </c>
      <c r="B122" s="10" t="e" cm="1">
        <f t="array" aca="1" ref="B122" ca="1">INDEX(projects_designer,MATCH($A122,projects_designs,0))</f>
        <v>#REF!</v>
      </c>
      <c r="C122" s="64" t="e" cm="1">
        <f t="array" aca="1" ref="C122" ca="1">INDEX(projects_source,MATCH($A122,projects_designs,0))</f>
        <v>#REF!</v>
      </c>
      <c r="D122" s="6" t="e" cm="1">
        <f t="array" aca="1" ref="D122" ca="1">INDEX(projects_width,MATCH($A122,projects_designs,0))*INDEX(projects_height,MATCH($A122,projects_designs,0))/rolling_average+TODAY()</f>
        <v>#REF!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 t="str" cm="1">
        <f t="array" aca="1" ref="A123" ca="1">IFERROR(INDEX(projects_designs,SMALL(IF((projects_have_chart=checked_key)*(projects_have_supplies=checked_key)*(projects_is_started&lt;&gt;checked_key),ROW(projects_designs)),ROW(122:122))-1,1),"")</f>
        <v/>
      </c>
      <c r="B123" s="10" t="e" cm="1">
        <f t="array" aca="1" ref="B123" ca="1">INDEX(projects_designer,MATCH($A123,projects_designs,0))</f>
        <v>#REF!</v>
      </c>
      <c r="C123" s="64" t="e" cm="1">
        <f t="array" aca="1" ref="C123" ca="1">INDEX(projects_source,MATCH($A123,projects_designs,0))</f>
        <v>#REF!</v>
      </c>
      <c r="D123" s="6" t="e" cm="1">
        <f t="array" aca="1" ref="D123" ca="1">INDEX(projects_width,MATCH($A123,projects_designs,0))*INDEX(projects_height,MATCH($A123,projects_designs,0))/rolling_average+TODAY()</f>
        <v>#REF!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 t="str" cm="1">
        <f t="array" aca="1" ref="A124" ca="1">IFERROR(INDEX(projects_designs,SMALL(IF((projects_have_chart=checked_key)*(projects_have_supplies=checked_key)*(projects_is_started&lt;&gt;checked_key),ROW(projects_designs)),ROW(123:123))-1,1),"")</f>
        <v/>
      </c>
      <c r="B124" s="10" t="e" cm="1">
        <f t="array" aca="1" ref="B124" ca="1">INDEX(projects_designer,MATCH($A124,projects_designs,0))</f>
        <v>#REF!</v>
      </c>
      <c r="C124" s="64" t="e" cm="1">
        <f t="array" aca="1" ref="C124" ca="1">INDEX(projects_source,MATCH($A124,projects_designs,0))</f>
        <v>#REF!</v>
      </c>
      <c r="D124" s="6" t="e" cm="1">
        <f t="array" aca="1" ref="D124" ca="1">INDEX(projects_width,MATCH($A124,projects_designs,0))*INDEX(projects_height,MATCH($A124,projects_designs,0))/rolling_average+TODAY()</f>
        <v>#REF!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 t="str" cm="1">
        <f t="array" aca="1" ref="A125" ca="1">IFERROR(INDEX(projects_designs,SMALL(IF((projects_have_chart=checked_key)*(projects_have_supplies=checked_key)*(projects_is_started&lt;&gt;checked_key),ROW(projects_designs)),ROW(124:124))-1,1),"")</f>
        <v/>
      </c>
      <c r="B125" s="10" t="e" cm="1">
        <f t="array" aca="1" ref="B125" ca="1">INDEX(projects_designer,MATCH($A125,projects_designs,0))</f>
        <v>#REF!</v>
      </c>
      <c r="C125" s="64" t="e" cm="1">
        <f t="array" aca="1" ref="C125" ca="1">INDEX(projects_source,MATCH($A125,projects_designs,0))</f>
        <v>#REF!</v>
      </c>
      <c r="D125" s="6" t="e" cm="1">
        <f t="array" aca="1" ref="D125" ca="1">INDEX(projects_width,MATCH($A125,projects_designs,0))*INDEX(projects_height,MATCH($A125,projects_designs,0))/rolling_average+TODAY()</f>
        <v>#REF!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 t="str" cm="1">
        <f t="array" aca="1" ref="A126" ca="1">IFERROR(INDEX(projects_designs,SMALL(IF((projects_have_chart=checked_key)*(projects_have_supplies=checked_key)*(projects_is_started&lt;&gt;checked_key),ROW(projects_designs)),ROW(125:125))-1,1),"")</f>
        <v/>
      </c>
      <c r="B126" s="10" t="e" cm="1">
        <f t="array" aca="1" ref="B126" ca="1">INDEX(projects_designer,MATCH($A126,projects_designs,0))</f>
        <v>#REF!</v>
      </c>
      <c r="C126" s="64" t="e" cm="1">
        <f t="array" aca="1" ref="C126" ca="1">INDEX(projects_source,MATCH($A126,projects_designs,0))</f>
        <v>#REF!</v>
      </c>
      <c r="D126" s="6" t="e" cm="1">
        <f t="array" aca="1" ref="D126" ca="1">INDEX(projects_width,MATCH($A126,projects_designs,0))*INDEX(projects_height,MATCH($A126,projects_designs,0))/rolling_average+TODAY()</f>
        <v>#REF!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 t="str" cm="1">
        <f t="array" aca="1" ref="A127" ca="1">IFERROR(INDEX(projects_designs,SMALL(IF((projects_have_chart=checked_key)*(projects_have_supplies=checked_key)*(projects_is_started&lt;&gt;checked_key),ROW(projects_designs)),ROW(126:126))-1,1),"")</f>
        <v/>
      </c>
      <c r="B127" s="10" t="e" cm="1">
        <f t="array" aca="1" ref="B127" ca="1">INDEX(projects_designer,MATCH($A127,projects_designs,0))</f>
        <v>#REF!</v>
      </c>
      <c r="C127" s="64" t="e" cm="1">
        <f t="array" aca="1" ref="C127" ca="1">INDEX(projects_source,MATCH($A127,projects_designs,0))</f>
        <v>#REF!</v>
      </c>
      <c r="D127" s="6" t="e" cm="1">
        <f t="array" aca="1" ref="D127" ca="1">INDEX(projects_width,MATCH($A127,projects_designs,0))*INDEX(projects_height,MATCH($A127,projects_designs,0))/rolling_average+TODAY()</f>
        <v>#REF!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 t="str" cm="1">
        <f t="array" aca="1" ref="A128" ca="1">IFERROR(INDEX(projects_designs,SMALL(IF((projects_have_chart=checked_key)*(projects_have_supplies=checked_key)*(projects_is_started&lt;&gt;checked_key),ROW(projects_designs)),ROW(127:127))-1,1),"")</f>
        <v/>
      </c>
      <c r="B128" s="10" t="e" cm="1">
        <f t="array" aca="1" ref="B128" ca="1">INDEX(projects_designer,MATCH($A128,projects_designs,0))</f>
        <v>#REF!</v>
      </c>
      <c r="C128" s="64" t="e" cm="1">
        <f t="array" aca="1" ref="C128" ca="1">INDEX(projects_source,MATCH($A128,projects_designs,0))</f>
        <v>#REF!</v>
      </c>
      <c r="D128" s="6" t="e" cm="1">
        <f t="array" aca="1" ref="D128" ca="1">INDEX(projects_width,MATCH($A128,projects_designs,0))*INDEX(projects_height,MATCH($A128,projects_designs,0))/rolling_average+TODAY()</f>
        <v>#REF!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 t="str" cm="1">
        <f t="array" aca="1" ref="A129" ca="1">IFERROR(INDEX(projects_designs,SMALL(IF((projects_have_chart=checked_key)*(projects_have_supplies=checked_key)*(projects_is_started&lt;&gt;checked_key),ROW(projects_designs)),ROW(128:128))-1,1),"")</f>
        <v/>
      </c>
      <c r="B129" s="10" t="e" cm="1">
        <f t="array" aca="1" ref="B129" ca="1">INDEX(projects_designer,MATCH($A129,projects_designs,0))</f>
        <v>#REF!</v>
      </c>
      <c r="C129" s="64" t="e" cm="1">
        <f t="array" aca="1" ref="C129" ca="1">INDEX(projects_source,MATCH($A129,projects_designs,0))</f>
        <v>#REF!</v>
      </c>
      <c r="D129" s="6" t="e" cm="1">
        <f t="array" aca="1" ref="D129" ca="1">INDEX(projects_width,MATCH($A129,projects_designs,0))*INDEX(projects_height,MATCH($A129,projects_designs,0))/rolling_average+TODAY()</f>
        <v>#REF!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 t="str" cm="1">
        <f t="array" aca="1" ref="A130" ca="1">IFERROR(INDEX(projects_designs,SMALL(IF((projects_have_chart=checked_key)*(projects_have_supplies=checked_key)*(projects_is_started&lt;&gt;checked_key),ROW(projects_designs)),ROW(129:129))-1,1),"")</f>
        <v/>
      </c>
      <c r="B130" s="10" t="e" cm="1">
        <f t="array" aca="1" ref="B130" ca="1">INDEX(projects_designer,MATCH($A130,projects_designs,0))</f>
        <v>#REF!</v>
      </c>
      <c r="C130" s="64" t="e" cm="1">
        <f t="array" aca="1" ref="C130" ca="1">INDEX(projects_source,MATCH($A130,projects_designs,0))</f>
        <v>#REF!</v>
      </c>
      <c r="D130" s="6" t="e" cm="1">
        <f t="array" aca="1" ref="D130" ca="1">INDEX(projects_width,MATCH($A130,projects_designs,0))*INDEX(projects_height,MATCH($A130,projects_designs,0))/rolling_average+TODAY()</f>
        <v>#REF!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 t="str" cm="1">
        <f t="array" aca="1" ref="A131" ca="1">IFERROR(INDEX(projects_designs,SMALL(IF((projects_have_chart=checked_key)*(projects_have_supplies=checked_key)*(projects_is_started&lt;&gt;checked_key),ROW(projects_designs)),ROW(130:130))-1,1),"")</f>
        <v/>
      </c>
      <c r="B131" s="10" t="e" cm="1">
        <f t="array" aca="1" ref="B131" ca="1">INDEX(projects_designer,MATCH($A131,projects_designs,0))</f>
        <v>#REF!</v>
      </c>
      <c r="C131" s="64" t="e" cm="1">
        <f t="array" aca="1" ref="C131" ca="1">INDEX(projects_source,MATCH($A131,projects_designs,0))</f>
        <v>#REF!</v>
      </c>
      <c r="D131" s="6" t="e" cm="1">
        <f t="array" aca="1" ref="D131" ca="1">INDEX(projects_width,MATCH($A131,projects_designs,0))*INDEX(projects_height,MATCH($A131,projects_designs,0))/rolling_average+TODAY()</f>
        <v>#REF!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 t="str" cm="1">
        <f t="array" aca="1" ref="A132" ca="1">IFERROR(INDEX(projects_designs,SMALL(IF((projects_have_chart=checked_key)*(projects_have_supplies=checked_key)*(projects_is_started&lt;&gt;checked_key),ROW(projects_designs)),ROW(131:131))-1,1),"")</f>
        <v/>
      </c>
      <c r="B132" s="10" t="e" cm="1">
        <f t="array" aca="1" ref="B132" ca="1">INDEX(projects_designer,MATCH($A132,projects_designs,0))</f>
        <v>#REF!</v>
      </c>
      <c r="C132" s="64" t="e" cm="1">
        <f t="array" aca="1" ref="C132" ca="1">INDEX(projects_source,MATCH($A132,projects_designs,0))</f>
        <v>#REF!</v>
      </c>
      <c r="D132" s="6" t="e" cm="1">
        <f t="array" aca="1" ref="D132" ca="1">INDEX(projects_width,MATCH($A132,projects_designs,0))*INDEX(projects_height,MATCH($A132,projects_designs,0))/rolling_average+TODAY()</f>
        <v>#REF!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 t="str" cm="1">
        <f t="array" aca="1" ref="A133" ca="1">IFERROR(INDEX(projects_designs,SMALL(IF((projects_have_chart=checked_key)*(projects_have_supplies=checked_key)*(projects_is_started&lt;&gt;checked_key),ROW(projects_designs)),ROW(132:132))-1,1),"")</f>
        <v/>
      </c>
      <c r="B133" s="10" t="e" cm="1">
        <f t="array" aca="1" ref="B133" ca="1">INDEX(projects_designer,MATCH($A133,projects_designs,0))</f>
        <v>#REF!</v>
      </c>
      <c r="C133" s="64" t="e" cm="1">
        <f t="array" aca="1" ref="C133" ca="1">INDEX(projects_source,MATCH($A133,projects_designs,0))</f>
        <v>#REF!</v>
      </c>
      <c r="D133" s="6" t="e" cm="1">
        <f t="array" aca="1" ref="D133" ca="1">INDEX(projects_width,MATCH($A133,projects_designs,0))*INDEX(projects_height,MATCH($A133,projects_designs,0))/rolling_average+TODAY()</f>
        <v>#REF!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 t="str" cm="1">
        <f t="array" aca="1" ref="A134" ca="1">IFERROR(INDEX(projects_designs,SMALL(IF((projects_have_chart=checked_key)*(projects_have_supplies=checked_key)*(projects_is_started&lt;&gt;checked_key),ROW(projects_designs)),ROW(133:133))-1,1),"")</f>
        <v/>
      </c>
      <c r="B134" s="10" t="e" cm="1">
        <f t="array" aca="1" ref="B134" ca="1">INDEX(projects_designer,MATCH($A134,projects_designs,0))</f>
        <v>#REF!</v>
      </c>
      <c r="C134" s="64" t="e" cm="1">
        <f t="array" aca="1" ref="C134" ca="1">INDEX(projects_source,MATCH($A134,projects_designs,0))</f>
        <v>#REF!</v>
      </c>
      <c r="D134" s="6" t="e" cm="1">
        <f t="array" aca="1" ref="D134" ca="1">INDEX(projects_width,MATCH($A134,projects_designs,0))*INDEX(projects_height,MATCH($A134,projects_designs,0))/rolling_average+TODAY()</f>
        <v>#REF!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 t="str" cm="1">
        <f t="array" aca="1" ref="A135" ca="1">IFERROR(INDEX(projects_designs,SMALL(IF((projects_have_chart=checked_key)*(projects_have_supplies=checked_key)*(projects_is_started&lt;&gt;checked_key),ROW(projects_designs)),ROW(134:134))-1,1),"")</f>
        <v/>
      </c>
      <c r="B135" s="10" t="e" cm="1">
        <f t="array" aca="1" ref="B135" ca="1">INDEX(projects_designer,MATCH($A135,projects_designs,0))</f>
        <v>#REF!</v>
      </c>
      <c r="C135" s="64" t="e" cm="1">
        <f t="array" aca="1" ref="C135" ca="1">INDEX(projects_source,MATCH($A135,projects_designs,0))</f>
        <v>#REF!</v>
      </c>
      <c r="D135" s="6" t="e" cm="1">
        <f t="array" aca="1" ref="D135" ca="1">INDEX(projects_width,MATCH($A135,projects_designs,0))*INDEX(projects_height,MATCH($A135,projects_designs,0))/rolling_average+TODAY()</f>
        <v>#REF!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 t="str" cm="1">
        <f t="array" aca="1" ref="A136" ca="1">IFERROR(INDEX(projects_designs,SMALL(IF((projects_have_chart=checked_key)*(projects_have_supplies=checked_key)*(projects_is_started&lt;&gt;checked_key),ROW(projects_designs)),ROW(135:135))-1,1),"")</f>
        <v/>
      </c>
      <c r="B136" s="10" t="e" cm="1">
        <f t="array" aca="1" ref="B136" ca="1">INDEX(projects_designer,MATCH($A136,projects_designs,0))</f>
        <v>#REF!</v>
      </c>
      <c r="C136" s="64" t="e" cm="1">
        <f t="array" aca="1" ref="C136" ca="1">INDEX(projects_source,MATCH($A136,projects_designs,0))</f>
        <v>#REF!</v>
      </c>
      <c r="D136" s="6" t="e" cm="1">
        <f t="array" aca="1" ref="D136" ca="1">INDEX(projects_width,MATCH($A136,projects_designs,0))*INDEX(projects_height,MATCH($A136,projects_designs,0))/rolling_average+TODAY()</f>
        <v>#REF!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 t="str" cm="1">
        <f t="array" aca="1" ref="A137" ca="1">IFERROR(INDEX(projects_designs,SMALL(IF((projects_have_chart=checked_key)*(projects_have_supplies=checked_key)*(projects_is_started&lt;&gt;checked_key),ROW(projects_designs)),ROW(136:136))-1,1),"")</f>
        <v/>
      </c>
      <c r="B137" s="10" t="e" cm="1">
        <f t="array" aca="1" ref="B137" ca="1">INDEX(projects_designer,MATCH($A137,projects_designs,0))</f>
        <v>#REF!</v>
      </c>
      <c r="C137" s="64" t="e" cm="1">
        <f t="array" aca="1" ref="C137" ca="1">INDEX(projects_source,MATCH($A137,projects_designs,0))</f>
        <v>#REF!</v>
      </c>
      <c r="D137" s="6" t="e" cm="1">
        <f t="array" aca="1" ref="D137" ca="1">INDEX(projects_width,MATCH($A137,projects_designs,0))*INDEX(projects_height,MATCH($A137,projects_designs,0))/rolling_average+TODAY()</f>
        <v>#REF!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 t="str" cm="1">
        <f t="array" aca="1" ref="A138" ca="1">IFERROR(INDEX(projects_designs,SMALL(IF((projects_have_chart=checked_key)*(projects_have_supplies=checked_key)*(projects_is_started&lt;&gt;checked_key),ROW(projects_designs)),ROW(137:137))-1,1),"")</f>
        <v/>
      </c>
      <c r="B138" s="10" t="e" cm="1">
        <f t="array" aca="1" ref="B138" ca="1">INDEX(projects_designer,MATCH($A138,projects_designs,0))</f>
        <v>#REF!</v>
      </c>
      <c r="C138" s="64" t="e" cm="1">
        <f t="array" aca="1" ref="C138" ca="1">INDEX(projects_source,MATCH($A138,projects_designs,0))</f>
        <v>#REF!</v>
      </c>
      <c r="D138" s="6" t="e" cm="1">
        <f t="array" aca="1" ref="D138" ca="1">INDEX(projects_width,MATCH($A138,projects_designs,0))*INDEX(projects_height,MATCH($A138,projects_designs,0))/rolling_average+TODAY()</f>
        <v>#REF!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 t="str" cm="1">
        <f t="array" aca="1" ref="A139" ca="1">IFERROR(INDEX(projects_designs,SMALL(IF((projects_have_chart=checked_key)*(projects_have_supplies=checked_key)*(projects_is_started&lt;&gt;checked_key),ROW(projects_designs)),ROW(138:138))-1,1),"")</f>
        <v/>
      </c>
      <c r="B139" s="10" t="e" cm="1">
        <f t="array" aca="1" ref="B139" ca="1">INDEX(projects_designer,MATCH($A139,projects_designs,0))</f>
        <v>#REF!</v>
      </c>
      <c r="C139" s="64" t="e" cm="1">
        <f t="array" aca="1" ref="C139" ca="1">INDEX(projects_source,MATCH($A139,projects_designs,0))</f>
        <v>#REF!</v>
      </c>
      <c r="D139" s="6" t="e" cm="1">
        <f t="array" aca="1" ref="D139" ca="1">INDEX(projects_width,MATCH($A139,projects_designs,0))*INDEX(projects_height,MATCH($A139,projects_designs,0))/rolling_average+TODAY()</f>
        <v>#REF!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 t="str" cm="1">
        <f t="array" aca="1" ref="A140" ca="1">IFERROR(INDEX(projects_designs,SMALL(IF((projects_have_chart=checked_key)*(projects_have_supplies=checked_key)*(projects_is_started&lt;&gt;checked_key),ROW(projects_designs)),ROW(139:139))-1,1),"")</f>
        <v/>
      </c>
      <c r="B140" s="10" t="e" cm="1">
        <f t="array" aca="1" ref="B140" ca="1">INDEX(projects_designer,MATCH($A140,projects_designs,0))</f>
        <v>#REF!</v>
      </c>
      <c r="C140" s="64" t="e" cm="1">
        <f t="array" aca="1" ref="C140" ca="1">INDEX(projects_source,MATCH($A140,projects_designs,0))</f>
        <v>#REF!</v>
      </c>
      <c r="D140" s="6" t="e" cm="1">
        <f t="array" aca="1" ref="D140" ca="1">INDEX(projects_width,MATCH($A140,projects_designs,0))*INDEX(projects_height,MATCH($A140,projects_designs,0))/rolling_average+TODAY()</f>
        <v>#REF!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 t="str" cm="1">
        <f t="array" aca="1" ref="A141" ca="1">IFERROR(INDEX(projects_designs,SMALL(IF((projects_have_chart=checked_key)*(projects_have_supplies=checked_key)*(projects_is_started&lt;&gt;checked_key),ROW(projects_designs)),ROW(140:140))-1,1),"")</f>
        <v/>
      </c>
      <c r="B141" s="10" t="e" cm="1">
        <f t="array" aca="1" ref="B141" ca="1">INDEX(projects_designer,MATCH($A141,projects_designs,0))</f>
        <v>#REF!</v>
      </c>
      <c r="C141" s="64" t="e" cm="1">
        <f t="array" aca="1" ref="C141" ca="1">INDEX(projects_source,MATCH($A141,projects_designs,0))</f>
        <v>#REF!</v>
      </c>
      <c r="D141" s="6" t="e" cm="1">
        <f t="array" aca="1" ref="D141" ca="1">INDEX(projects_width,MATCH($A141,projects_designs,0))*INDEX(projects_height,MATCH($A141,projects_designs,0))/rolling_average+TODAY()</f>
        <v>#REF!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 t="str" cm="1">
        <f t="array" aca="1" ref="A142" ca="1">IFERROR(INDEX(projects_designs,SMALL(IF((projects_have_chart=checked_key)*(projects_have_supplies=checked_key)*(projects_is_started&lt;&gt;checked_key),ROW(projects_designs)),ROW(141:141))-1,1),"")</f>
        <v/>
      </c>
      <c r="B142" s="10" t="e" cm="1">
        <f t="array" aca="1" ref="B142" ca="1">INDEX(projects_designer,MATCH($A142,projects_designs,0))</f>
        <v>#REF!</v>
      </c>
      <c r="C142" s="64" t="e" cm="1">
        <f t="array" aca="1" ref="C142" ca="1">INDEX(projects_source,MATCH($A142,projects_designs,0))</f>
        <v>#REF!</v>
      </c>
      <c r="D142" s="6" t="e" cm="1">
        <f t="array" aca="1" ref="D142" ca="1">INDEX(projects_width,MATCH($A142,projects_designs,0))*INDEX(projects_height,MATCH($A142,projects_designs,0))/rolling_average+TODAY()</f>
        <v>#REF!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 t="str" cm="1">
        <f t="array" aca="1" ref="A143" ca="1">IFERROR(INDEX(projects_designs,SMALL(IF((projects_have_chart=checked_key)*(projects_have_supplies=checked_key)*(projects_is_started&lt;&gt;checked_key),ROW(projects_designs)),ROW(142:142))-1,1),"")</f>
        <v/>
      </c>
      <c r="B143" s="10" t="e" cm="1">
        <f t="array" aca="1" ref="B143" ca="1">INDEX(projects_designer,MATCH($A143,projects_designs,0))</f>
        <v>#REF!</v>
      </c>
      <c r="C143" s="64" t="e" cm="1">
        <f t="array" aca="1" ref="C143" ca="1">INDEX(projects_source,MATCH($A143,projects_designs,0))</f>
        <v>#REF!</v>
      </c>
      <c r="D143" s="6" t="e" cm="1">
        <f t="array" aca="1" ref="D143" ca="1">INDEX(projects_width,MATCH($A143,projects_designs,0))*INDEX(projects_height,MATCH($A143,projects_designs,0))/rolling_average+TODAY()</f>
        <v>#REF!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 t="str" cm="1">
        <f t="array" aca="1" ref="A144" ca="1">IFERROR(INDEX(projects_designs,SMALL(IF((projects_have_chart=checked_key)*(projects_have_supplies=checked_key)*(projects_is_started&lt;&gt;checked_key),ROW(projects_designs)),ROW(143:143))-1,1),"")</f>
        <v/>
      </c>
      <c r="B144" s="10" t="e" cm="1">
        <f t="array" aca="1" ref="B144" ca="1">INDEX(projects_designer,MATCH($A144,projects_designs,0))</f>
        <v>#REF!</v>
      </c>
      <c r="C144" s="64" t="e" cm="1">
        <f t="array" aca="1" ref="C144" ca="1">INDEX(projects_source,MATCH($A144,projects_designs,0))</f>
        <v>#REF!</v>
      </c>
      <c r="D144" s="6" t="e" cm="1">
        <f t="array" aca="1" ref="D144" ca="1">INDEX(projects_width,MATCH($A144,projects_designs,0))*INDEX(projects_height,MATCH($A144,projects_designs,0))/rolling_average+TODAY()</f>
        <v>#REF!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 t="str" cm="1">
        <f t="array" aca="1" ref="A145" ca="1">IFERROR(INDEX(projects_designs,SMALL(IF((projects_have_chart=checked_key)*(projects_have_supplies=checked_key)*(projects_is_started&lt;&gt;checked_key),ROW(projects_designs)),ROW(144:144))-1,1),"")</f>
        <v/>
      </c>
      <c r="B145" s="10" t="e" cm="1">
        <f t="array" aca="1" ref="B145" ca="1">INDEX(projects_designer,MATCH($A145,projects_designs,0))</f>
        <v>#REF!</v>
      </c>
      <c r="C145" s="64" t="e" cm="1">
        <f t="array" aca="1" ref="C145" ca="1">INDEX(projects_source,MATCH($A145,projects_designs,0))</f>
        <v>#REF!</v>
      </c>
      <c r="D145" s="6" t="e" cm="1">
        <f t="array" aca="1" ref="D145" ca="1">INDEX(projects_width,MATCH($A145,projects_designs,0))*INDEX(projects_height,MATCH($A145,projects_designs,0))/rolling_average+TODAY()</f>
        <v>#REF!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 t="str" cm="1">
        <f t="array" aca="1" ref="A146" ca="1">IFERROR(INDEX(projects_designs,SMALL(IF((projects_have_chart=checked_key)*(projects_have_supplies=checked_key)*(projects_is_started&lt;&gt;checked_key),ROW(projects_designs)),ROW(145:145))-1,1),"")</f>
        <v/>
      </c>
      <c r="B146" s="10" t="e" cm="1">
        <f t="array" aca="1" ref="B146" ca="1">INDEX(projects_designer,MATCH($A146,projects_designs,0))</f>
        <v>#REF!</v>
      </c>
      <c r="C146" s="64" t="e" cm="1">
        <f t="array" aca="1" ref="C146" ca="1">INDEX(projects_source,MATCH($A146,projects_designs,0))</f>
        <v>#REF!</v>
      </c>
      <c r="D146" s="6" t="e" cm="1">
        <f t="array" aca="1" ref="D146" ca="1">INDEX(projects_width,MATCH($A146,projects_designs,0))*INDEX(projects_height,MATCH($A146,projects_designs,0))/rolling_average+TODAY()</f>
        <v>#REF!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 t="str" cm="1">
        <f t="array" aca="1" ref="A147" ca="1">IFERROR(INDEX(projects_designs,SMALL(IF((projects_have_chart=checked_key)*(projects_have_supplies=checked_key)*(projects_is_started&lt;&gt;checked_key),ROW(projects_designs)),ROW(146:146))-1,1),"")</f>
        <v/>
      </c>
      <c r="B147" s="10" t="e" cm="1">
        <f t="array" aca="1" ref="B147" ca="1">INDEX(projects_designer,MATCH($A147,projects_designs,0))</f>
        <v>#REF!</v>
      </c>
      <c r="C147" s="64" t="e" cm="1">
        <f t="array" aca="1" ref="C147" ca="1">INDEX(projects_source,MATCH($A147,projects_designs,0))</f>
        <v>#REF!</v>
      </c>
      <c r="D147" s="6" t="e" cm="1">
        <f t="array" aca="1" ref="D147" ca="1">INDEX(projects_width,MATCH($A147,projects_designs,0))*INDEX(projects_height,MATCH($A147,projects_designs,0))/rolling_average+TODAY()</f>
        <v>#REF!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 t="str" cm="1">
        <f t="array" aca="1" ref="A148" ca="1">IFERROR(INDEX(projects_designs,SMALL(IF((projects_have_chart=checked_key)*(projects_have_supplies=checked_key)*(projects_is_started&lt;&gt;checked_key),ROW(projects_designs)),ROW(147:147))-1,1),"")</f>
        <v/>
      </c>
      <c r="B148" s="10" t="e" cm="1">
        <f t="array" aca="1" ref="B148" ca="1">INDEX(projects_designer,MATCH($A148,projects_designs,0))</f>
        <v>#REF!</v>
      </c>
      <c r="C148" s="64" t="e" cm="1">
        <f t="array" aca="1" ref="C148" ca="1">INDEX(projects_source,MATCH($A148,projects_designs,0))</f>
        <v>#REF!</v>
      </c>
      <c r="D148" s="6" t="e" cm="1">
        <f t="array" aca="1" ref="D148" ca="1">INDEX(projects_width,MATCH($A148,projects_designs,0))*INDEX(projects_height,MATCH($A148,projects_designs,0))/rolling_average+TODAY()</f>
        <v>#REF!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 t="str" cm="1">
        <f t="array" aca="1" ref="A149" ca="1">IFERROR(INDEX(projects_designs,SMALL(IF((projects_have_chart=checked_key)*(projects_have_supplies=checked_key)*(projects_is_started&lt;&gt;checked_key),ROW(projects_designs)),ROW(148:148))-1,1),"")</f>
        <v/>
      </c>
      <c r="B149" s="10" t="e" cm="1">
        <f t="array" aca="1" ref="B149" ca="1">INDEX(projects_designer,MATCH($A149,projects_designs,0))</f>
        <v>#REF!</v>
      </c>
      <c r="C149" s="64" t="e" cm="1">
        <f t="array" aca="1" ref="C149" ca="1">INDEX(projects_source,MATCH($A149,projects_designs,0))</f>
        <v>#REF!</v>
      </c>
      <c r="D149" s="6" t="e" cm="1">
        <f t="array" aca="1" ref="D149" ca="1">INDEX(projects_width,MATCH($A149,projects_designs,0))*INDEX(projects_height,MATCH($A149,projects_designs,0))/rolling_average+TODAY()</f>
        <v>#REF!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 t="str" cm="1">
        <f t="array" aca="1" ref="A150" ca="1">IFERROR(INDEX(projects_designs,SMALL(IF((projects_have_chart=checked_key)*(projects_have_supplies=checked_key)*(projects_is_started&lt;&gt;checked_key),ROW(projects_designs)),ROW(149:149))-1,1),"")</f>
        <v/>
      </c>
      <c r="B150" s="10" t="e" cm="1">
        <f t="array" aca="1" ref="B150" ca="1">INDEX(projects_designer,MATCH($A150,projects_designs,0))</f>
        <v>#REF!</v>
      </c>
      <c r="C150" s="64" t="e" cm="1">
        <f t="array" aca="1" ref="C150" ca="1">INDEX(projects_source,MATCH($A150,projects_designs,0))</f>
        <v>#REF!</v>
      </c>
      <c r="D150" s="6" t="e" cm="1">
        <f t="array" aca="1" ref="D150" ca="1">INDEX(projects_width,MATCH($A150,projects_designs,0))*INDEX(projects_height,MATCH($A150,projects_designs,0))/rolling_average+TODAY()</f>
        <v>#REF!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 t="str" cm="1">
        <f t="array" aca="1" ref="A151" ca="1">IFERROR(INDEX(projects_designs,SMALL(IF((projects_have_chart=checked_key)*(projects_have_supplies=checked_key)*(projects_is_started&lt;&gt;checked_key),ROW(projects_designs)),ROW(150:150))-1,1),"")</f>
        <v/>
      </c>
      <c r="B151" s="10" t="e" cm="1">
        <f t="array" aca="1" ref="B151" ca="1">INDEX(projects_designer,MATCH($A151,projects_designs,0))</f>
        <v>#REF!</v>
      </c>
      <c r="C151" s="64" t="e" cm="1">
        <f t="array" aca="1" ref="C151" ca="1">INDEX(projects_source,MATCH($A151,projects_designs,0))</f>
        <v>#REF!</v>
      </c>
      <c r="D151" s="6" t="e" cm="1">
        <f t="array" aca="1" ref="D151" ca="1">INDEX(projects_width,MATCH($A151,projects_designs,0))*INDEX(projects_height,MATCH($A151,projects_designs,0))/rolling_average+TODAY()</f>
        <v>#REF!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 t="str" cm="1">
        <f t="array" aca="1" ref="A152" ca="1">IFERROR(INDEX(projects_designs,SMALL(IF((projects_have_chart=checked_key)*(projects_have_supplies=checked_key)*(projects_is_started&lt;&gt;checked_key),ROW(projects_designs)),ROW(151:151))-1,1),"")</f>
        <v/>
      </c>
      <c r="B152" s="10" t="e" cm="1">
        <f t="array" aca="1" ref="B152" ca="1">INDEX(projects_designer,MATCH($A152,projects_designs,0))</f>
        <v>#REF!</v>
      </c>
      <c r="C152" s="64" t="e" cm="1">
        <f t="array" aca="1" ref="C152" ca="1">INDEX(projects_source,MATCH($A152,projects_designs,0))</f>
        <v>#REF!</v>
      </c>
      <c r="D152" s="6" t="e" cm="1">
        <f t="array" aca="1" ref="D152" ca="1">INDEX(projects_width,MATCH($A152,projects_designs,0))*INDEX(projects_height,MATCH($A152,projects_designs,0))/rolling_average+TODAY()</f>
        <v>#REF!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 t="str" cm="1">
        <f t="array" aca="1" ref="A153" ca="1">IFERROR(INDEX(projects_designs,SMALL(IF((projects_have_chart=checked_key)*(projects_have_supplies=checked_key)*(projects_is_started&lt;&gt;checked_key),ROW(projects_designs)),ROW(152:152))-1,1),"")</f>
        <v/>
      </c>
      <c r="B153" s="10" t="e" cm="1">
        <f t="array" aca="1" ref="B153" ca="1">INDEX(projects_designer,MATCH($A153,projects_designs,0))</f>
        <v>#REF!</v>
      </c>
      <c r="C153" s="64" t="e" cm="1">
        <f t="array" aca="1" ref="C153" ca="1">INDEX(projects_source,MATCH($A153,projects_designs,0))</f>
        <v>#REF!</v>
      </c>
      <c r="D153" s="6" t="e" cm="1">
        <f t="array" aca="1" ref="D153" ca="1">INDEX(projects_width,MATCH($A153,projects_designs,0))*INDEX(projects_height,MATCH($A153,projects_designs,0))/rolling_average+TODAY()</f>
        <v>#REF!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 t="str" cm="1">
        <f t="array" aca="1" ref="A154" ca="1">IFERROR(INDEX(projects_designs,SMALL(IF((projects_have_chart=checked_key)*(projects_have_supplies=checked_key)*(projects_is_started&lt;&gt;checked_key),ROW(projects_designs)),ROW(153:153))-1,1),"")</f>
        <v/>
      </c>
      <c r="B154" s="10" t="e" cm="1">
        <f t="array" aca="1" ref="B154" ca="1">INDEX(projects_designer,MATCH($A154,projects_designs,0))</f>
        <v>#REF!</v>
      </c>
      <c r="C154" s="64" t="e" cm="1">
        <f t="array" aca="1" ref="C154" ca="1">INDEX(projects_source,MATCH($A154,projects_designs,0))</f>
        <v>#REF!</v>
      </c>
      <c r="D154" s="6" t="e" cm="1">
        <f t="array" aca="1" ref="D154" ca="1">INDEX(projects_width,MATCH($A154,projects_designs,0))*INDEX(projects_height,MATCH($A154,projects_designs,0))/rolling_average+TODAY()</f>
        <v>#REF!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 t="str" cm="1">
        <f t="array" aca="1" ref="A155" ca="1">IFERROR(INDEX(projects_designs,SMALL(IF((projects_have_chart=checked_key)*(projects_have_supplies=checked_key)*(projects_is_started&lt;&gt;checked_key),ROW(projects_designs)),ROW(154:154))-1,1),"")</f>
        <v/>
      </c>
      <c r="B155" s="10" t="e" cm="1">
        <f t="array" aca="1" ref="B155" ca="1">INDEX(projects_designer,MATCH($A155,projects_designs,0))</f>
        <v>#REF!</v>
      </c>
      <c r="C155" s="64" t="e" cm="1">
        <f t="array" aca="1" ref="C155" ca="1">INDEX(projects_source,MATCH($A155,projects_designs,0))</f>
        <v>#REF!</v>
      </c>
      <c r="D155" s="6" t="e" cm="1">
        <f t="array" aca="1" ref="D155" ca="1">INDEX(projects_width,MATCH($A155,projects_designs,0))*INDEX(projects_height,MATCH($A155,projects_designs,0))/rolling_average+TODAY()</f>
        <v>#REF!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 t="str" cm="1">
        <f t="array" aca="1" ref="A156" ca="1">IFERROR(INDEX(projects_designs,SMALL(IF((projects_have_chart=checked_key)*(projects_have_supplies=checked_key)*(projects_is_started&lt;&gt;checked_key),ROW(projects_designs)),ROW(155:155))-1,1),"")</f>
        <v/>
      </c>
      <c r="B156" s="10" t="e" cm="1">
        <f t="array" aca="1" ref="B156" ca="1">INDEX(projects_designer,MATCH($A156,projects_designs,0))</f>
        <v>#REF!</v>
      </c>
      <c r="C156" s="64" t="e" cm="1">
        <f t="array" aca="1" ref="C156" ca="1">INDEX(projects_source,MATCH($A156,projects_designs,0))</f>
        <v>#REF!</v>
      </c>
      <c r="D156" s="6" t="e" cm="1">
        <f t="array" aca="1" ref="D156" ca="1">INDEX(projects_width,MATCH($A156,projects_designs,0))*INDEX(projects_height,MATCH($A156,projects_designs,0))/rolling_average+TODAY()</f>
        <v>#REF!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 t="str" cm="1">
        <f t="array" aca="1" ref="A157" ca="1">IFERROR(INDEX(projects_designs,SMALL(IF((projects_have_chart=checked_key)*(projects_have_supplies=checked_key)*(projects_is_started&lt;&gt;checked_key),ROW(projects_designs)),ROW(156:156))-1,1),"")</f>
        <v/>
      </c>
      <c r="B157" s="10" t="e" cm="1">
        <f t="array" aca="1" ref="B157" ca="1">INDEX(projects_designer,MATCH($A157,projects_designs,0))</f>
        <v>#REF!</v>
      </c>
      <c r="C157" s="64" t="e" cm="1">
        <f t="array" aca="1" ref="C157" ca="1">INDEX(projects_source,MATCH($A157,projects_designs,0))</f>
        <v>#REF!</v>
      </c>
      <c r="D157" s="6" t="e" cm="1">
        <f t="array" aca="1" ref="D157" ca="1">INDEX(projects_width,MATCH($A157,projects_designs,0))*INDEX(projects_height,MATCH($A157,projects_designs,0))/rolling_average+TODAY()</f>
        <v>#REF!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 t="str" cm="1">
        <f t="array" aca="1" ref="A158" ca="1">IFERROR(INDEX(projects_designs,SMALL(IF((projects_have_chart=checked_key)*(projects_have_supplies=checked_key)*(projects_is_started&lt;&gt;checked_key),ROW(projects_designs)),ROW(157:157))-1,1),"")</f>
        <v/>
      </c>
      <c r="B158" s="10" t="e" cm="1">
        <f t="array" aca="1" ref="B158" ca="1">INDEX(projects_designer,MATCH($A158,projects_designs,0))</f>
        <v>#REF!</v>
      </c>
      <c r="C158" s="64" t="e" cm="1">
        <f t="array" aca="1" ref="C158" ca="1">INDEX(projects_source,MATCH($A158,projects_designs,0))</f>
        <v>#REF!</v>
      </c>
      <c r="D158" s="6" t="e" cm="1">
        <f t="array" aca="1" ref="D158" ca="1">INDEX(projects_width,MATCH($A158,projects_designs,0))*INDEX(projects_height,MATCH($A158,projects_designs,0))/rolling_average+TODAY()</f>
        <v>#REF!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 t="str" cm="1">
        <f t="array" aca="1" ref="A159" ca="1">IFERROR(INDEX(projects_designs,SMALL(IF((projects_have_chart=checked_key)*(projects_have_supplies=checked_key)*(projects_is_started&lt;&gt;checked_key),ROW(projects_designs)),ROW(158:158))-1,1),"")</f>
        <v/>
      </c>
      <c r="B159" s="10" t="e" cm="1">
        <f t="array" aca="1" ref="B159" ca="1">INDEX(projects_designer,MATCH($A159,projects_designs,0))</f>
        <v>#REF!</v>
      </c>
      <c r="C159" s="64" t="e" cm="1">
        <f t="array" aca="1" ref="C159" ca="1">INDEX(projects_source,MATCH($A159,projects_designs,0))</f>
        <v>#REF!</v>
      </c>
      <c r="D159" s="6" t="e" cm="1">
        <f t="array" aca="1" ref="D159" ca="1">INDEX(projects_width,MATCH($A159,projects_designs,0))*INDEX(projects_height,MATCH($A159,projects_designs,0))/rolling_average+TODAY()</f>
        <v>#REF!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 t="str" cm="1">
        <f t="array" aca="1" ref="A160" ca="1">IFERROR(INDEX(projects_designs,SMALL(IF((projects_have_chart=checked_key)*(projects_have_supplies=checked_key)*(projects_is_started&lt;&gt;checked_key),ROW(projects_designs)),ROW(159:159))-1,1),"")</f>
        <v/>
      </c>
      <c r="B160" s="10" t="e" cm="1">
        <f t="array" aca="1" ref="B160" ca="1">INDEX(projects_designer,MATCH($A160,projects_designs,0))</f>
        <v>#REF!</v>
      </c>
      <c r="C160" s="64" t="e" cm="1">
        <f t="array" aca="1" ref="C160" ca="1">INDEX(projects_source,MATCH($A160,projects_designs,0))</f>
        <v>#REF!</v>
      </c>
      <c r="D160" s="6" t="e" cm="1">
        <f t="array" aca="1" ref="D160" ca="1">INDEX(projects_width,MATCH($A160,projects_designs,0))*INDEX(projects_height,MATCH($A160,projects_designs,0))/rolling_average+TODAY()</f>
        <v>#REF!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 t="str" cm="1">
        <f t="array" aca="1" ref="A161" ca="1">IFERROR(INDEX(projects_designs,SMALL(IF((projects_have_chart=checked_key)*(projects_have_supplies=checked_key)*(projects_is_started&lt;&gt;checked_key),ROW(projects_designs)),ROW(160:160))-1,1),"")</f>
        <v/>
      </c>
      <c r="B161" s="10" t="e" cm="1">
        <f t="array" aca="1" ref="B161" ca="1">INDEX(projects_designer,MATCH($A161,projects_designs,0))</f>
        <v>#REF!</v>
      </c>
      <c r="C161" s="64" t="e" cm="1">
        <f t="array" aca="1" ref="C161" ca="1">INDEX(projects_source,MATCH($A161,projects_designs,0))</f>
        <v>#REF!</v>
      </c>
      <c r="D161" s="6" t="e" cm="1">
        <f t="array" aca="1" ref="D161" ca="1">INDEX(projects_width,MATCH($A161,projects_designs,0))*INDEX(projects_height,MATCH($A161,projects_designs,0))/rolling_average+TODAY()</f>
        <v>#REF!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 t="str" cm="1">
        <f t="array" aca="1" ref="A162" ca="1">IFERROR(INDEX(projects_designs,SMALL(IF((projects_have_chart=checked_key)*(projects_have_supplies=checked_key)*(projects_is_started&lt;&gt;checked_key),ROW(projects_designs)),ROW(161:161))-1,1),"")</f>
        <v/>
      </c>
      <c r="B162" s="10" t="e" cm="1">
        <f t="array" aca="1" ref="B162" ca="1">INDEX(projects_designer,MATCH($A162,projects_designs,0))</f>
        <v>#REF!</v>
      </c>
      <c r="C162" s="64" t="e" cm="1">
        <f t="array" aca="1" ref="C162" ca="1">INDEX(projects_source,MATCH($A162,projects_designs,0))</f>
        <v>#REF!</v>
      </c>
      <c r="D162" s="6" t="e" cm="1">
        <f t="array" aca="1" ref="D162" ca="1">INDEX(projects_width,MATCH($A162,projects_designs,0))*INDEX(projects_height,MATCH($A162,projects_designs,0))/rolling_average+TODAY()</f>
        <v>#REF!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 t="str" cm="1">
        <f t="array" aca="1" ref="A163" ca="1">IFERROR(INDEX(projects_designs,SMALL(IF((projects_have_chart=checked_key)*(projects_have_supplies=checked_key)*(projects_is_started&lt;&gt;checked_key),ROW(projects_designs)),ROW(162:162))-1,1),"")</f>
        <v/>
      </c>
      <c r="B163" s="10" t="e" cm="1">
        <f t="array" aca="1" ref="B163" ca="1">INDEX(projects_designer,MATCH($A163,projects_designs,0))</f>
        <v>#REF!</v>
      </c>
      <c r="C163" s="64" t="e" cm="1">
        <f t="array" aca="1" ref="C163" ca="1">INDEX(projects_source,MATCH($A163,projects_designs,0))</f>
        <v>#REF!</v>
      </c>
      <c r="D163" s="6" t="e" cm="1">
        <f t="array" aca="1" ref="D163" ca="1">INDEX(projects_width,MATCH($A163,projects_designs,0))*INDEX(projects_height,MATCH($A163,projects_designs,0))/rolling_average+TODAY()</f>
        <v>#REF!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 t="str" cm="1">
        <f t="array" aca="1" ref="A164" ca="1">IFERROR(INDEX(projects_designs,SMALL(IF((projects_have_chart=checked_key)*(projects_have_supplies=checked_key)*(projects_is_started&lt;&gt;checked_key),ROW(projects_designs)),ROW(163:163))-1,1),"")</f>
        <v/>
      </c>
      <c r="B164" s="10" t="e" cm="1">
        <f t="array" aca="1" ref="B164" ca="1">INDEX(projects_designer,MATCH($A164,projects_designs,0))</f>
        <v>#REF!</v>
      </c>
      <c r="C164" s="64" t="e" cm="1">
        <f t="array" aca="1" ref="C164" ca="1">INDEX(projects_source,MATCH($A164,projects_designs,0))</f>
        <v>#REF!</v>
      </c>
      <c r="D164" s="6" t="e" cm="1">
        <f t="array" aca="1" ref="D164" ca="1">INDEX(projects_width,MATCH($A164,projects_designs,0))*INDEX(projects_height,MATCH($A164,projects_designs,0))/rolling_average+TODAY()</f>
        <v>#REF!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 t="str" cm="1">
        <f t="array" aca="1" ref="A165" ca="1">IFERROR(INDEX(projects_designs,SMALL(IF((projects_have_chart=checked_key)*(projects_have_supplies=checked_key)*(projects_is_started&lt;&gt;checked_key),ROW(projects_designs)),ROW(164:164))-1,1),"")</f>
        <v/>
      </c>
      <c r="B165" s="10" t="e" cm="1">
        <f t="array" aca="1" ref="B165" ca="1">INDEX(projects_designer,MATCH($A165,projects_designs,0))</f>
        <v>#REF!</v>
      </c>
      <c r="C165" s="64" t="e" cm="1">
        <f t="array" aca="1" ref="C165" ca="1">INDEX(projects_source,MATCH($A165,projects_designs,0))</f>
        <v>#REF!</v>
      </c>
      <c r="D165" s="6" t="e" cm="1">
        <f t="array" aca="1" ref="D165" ca="1">INDEX(projects_width,MATCH($A165,projects_designs,0))*INDEX(projects_height,MATCH($A165,projects_designs,0))/rolling_average+TODAY()</f>
        <v>#REF!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 t="str" cm="1">
        <f t="array" aca="1" ref="A166" ca="1">IFERROR(INDEX(projects_designs,SMALL(IF((projects_have_chart=checked_key)*(projects_have_supplies=checked_key)*(projects_is_started&lt;&gt;checked_key),ROW(projects_designs)),ROW(165:165))-1,1),"")</f>
        <v/>
      </c>
      <c r="B166" s="10" t="e" cm="1">
        <f t="array" aca="1" ref="B166" ca="1">INDEX(projects_designer,MATCH($A166,projects_designs,0))</f>
        <v>#REF!</v>
      </c>
      <c r="C166" s="64" t="e" cm="1">
        <f t="array" aca="1" ref="C166" ca="1">INDEX(projects_source,MATCH($A166,projects_designs,0))</f>
        <v>#REF!</v>
      </c>
      <c r="D166" s="6" t="e" cm="1">
        <f t="array" aca="1" ref="D166" ca="1">INDEX(projects_width,MATCH($A166,projects_designs,0))*INDEX(projects_height,MATCH($A166,projects_designs,0))/rolling_average+TODAY()</f>
        <v>#REF!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 t="str" cm="1">
        <f t="array" aca="1" ref="A167" ca="1">IFERROR(INDEX(projects_designs,SMALL(IF((projects_have_chart=checked_key)*(projects_have_supplies=checked_key)*(projects_is_started&lt;&gt;checked_key),ROW(projects_designs)),ROW(166:166))-1,1),"")</f>
        <v/>
      </c>
      <c r="B167" s="10" t="e" cm="1">
        <f t="array" aca="1" ref="B167" ca="1">INDEX(projects_designer,MATCH($A167,projects_designs,0))</f>
        <v>#REF!</v>
      </c>
      <c r="C167" s="64" t="e" cm="1">
        <f t="array" aca="1" ref="C167" ca="1">INDEX(projects_source,MATCH($A167,projects_designs,0))</f>
        <v>#REF!</v>
      </c>
      <c r="D167" s="6" t="e" cm="1">
        <f t="array" aca="1" ref="D167" ca="1">INDEX(projects_width,MATCH($A167,projects_designs,0))*INDEX(projects_height,MATCH($A167,projects_designs,0))/rolling_average+TODAY()</f>
        <v>#REF!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 t="str" cm="1">
        <f t="array" aca="1" ref="A168" ca="1">IFERROR(INDEX(projects_designs,SMALL(IF((projects_have_chart=checked_key)*(projects_have_supplies=checked_key)*(projects_is_started&lt;&gt;checked_key),ROW(projects_designs)),ROW(167:167))-1,1),"")</f>
        <v/>
      </c>
      <c r="B168" s="10" t="e" cm="1">
        <f t="array" aca="1" ref="B168" ca="1">INDEX(projects_designer,MATCH($A168,projects_designs,0))</f>
        <v>#REF!</v>
      </c>
      <c r="C168" s="64" t="e" cm="1">
        <f t="array" aca="1" ref="C168" ca="1">INDEX(projects_source,MATCH($A168,projects_designs,0))</f>
        <v>#REF!</v>
      </c>
      <c r="D168" s="6" t="e" cm="1">
        <f t="array" aca="1" ref="D168" ca="1">INDEX(projects_width,MATCH($A168,projects_designs,0))*INDEX(projects_height,MATCH($A168,projects_designs,0))/rolling_average+TODAY()</f>
        <v>#REF!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 t="str" cm="1">
        <f t="array" aca="1" ref="A169" ca="1">IFERROR(INDEX(projects_designs,SMALL(IF((projects_have_chart=checked_key)*(projects_have_supplies=checked_key)*(projects_is_started&lt;&gt;checked_key),ROW(projects_designs)),ROW(168:168))-1,1),"")</f>
        <v/>
      </c>
      <c r="B169" s="10" t="e" cm="1">
        <f t="array" aca="1" ref="B169" ca="1">INDEX(projects_designer,MATCH($A169,projects_designs,0))</f>
        <v>#REF!</v>
      </c>
      <c r="C169" s="64" t="e" cm="1">
        <f t="array" aca="1" ref="C169" ca="1">INDEX(projects_source,MATCH($A169,projects_designs,0))</f>
        <v>#REF!</v>
      </c>
      <c r="D169" s="6" t="e" cm="1">
        <f t="array" aca="1" ref="D169" ca="1">INDEX(projects_width,MATCH($A169,projects_designs,0))*INDEX(projects_height,MATCH($A169,projects_designs,0))/rolling_average+TODAY()</f>
        <v>#REF!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 t="str" cm="1">
        <f t="array" aca="1" ref="A170" ca="1">IFERROR(INDEX(projects_designs,SMALL(IF((projects_have_chart=checked_key)*(projects_have_supplies=checked_key)*(projects_is_started&lt;&gt;checked_key),ROW(projects_designs)),ROW(169:169))-1,1),"")</f>
        <v/>
      </c>
      <c r="B170" s="10" t="e" cm="1">
        <f t="array" aca="1" ref="B170" ca="1">INDEX(projects_designer,MATCH($A170,projects_designs,0))</f>
        <v>#REF!</v>
      </c>
      <c r="C170" s="64" t="e" cm="1">
        <f t="array" aca="1" ref="C170" ca="1">INDEX(projects_source,MATCH($A170,projects_designs,0))</f>
        <v>#REF!</v>
      </c>
      <c r="D170" s="6" t="e" cm="1">
        <f t="array" aca="1" ref="D170" ca="1">INDEX(projects_width,MATCH($A170,projects_designs,0))*INDEX(projects_height,MATCH($A170,projects_designs,0))/rolling_average+TODAY()</f>
        <v>#REF!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 t="str" cm="1">
        <f t="array" aca="1" ref="A171" ca="1">IFERROR(INDEX(projects_designs,SMALL(IF((projects_have_chart=checked_key)*(projects_have_supplies=checked_key)*(projects_is_started&lt;&gt;checked_key),ROW(projects_designs)),ROW(170:170))-1,1),"")</f>
        <v/>
      </c>
      <c r="B171" s="10" t="e" cm="1">
        <f t="array" aca="1" ref="B171" ca="1">INDEX(projects_designer,MATCH($A171,projects_designs,0))</f>
        <v>#REF!</v>
      </c>
      <c r="C171" s="64" t="e" cm="1">
        <f t="array" aca="1" ref="C171" ca="1">INDEX(projects_source,MATCH($A171,projects_designs,0))</f>
        <v>#REF!</v>
      </c>
      <c r="D171" s="6" t="e" cm="1">
        <f t="array" aca="1" ref="D171" ca="1">INDEX(projects_width,MATCH($A171,projects_designs,0))*INDEX(projects_height,MATCH($A171,projects_designs,0))/rolling_average+TODAY()</f>
        <v>#REF!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 t="str" cm="1">
        <f t="array" aca="1" ref="A172" ca="1">IFERROR(INDEX(projects_designs,SMALL(IF((projects_have_chart=checked_key)*(projects_have_supplies=checked_key)*(projects_is_started&lt;&gt;checked_key),ROW(projects_designs)),ROW(171:171))-1,1),"")</f>
        <v/>
      </c>
      <c r="B172" s="10" t="e" cm="1">
        <f t="array" aca="1" ref="B172" ca="1">INDEX(projects_designer,MATCH($A172,projects_designs,0))</f>
        <v>#REF!</v>
      </c>
      <c r="C172" s="64" t="e" cm="1">
        <f t="array" aca="1" ref="C172" ca="1">INDEX(projects_source,MATCH($A172,projects_designs,0))</f>
        <v>#REF!</v>
      </c>
      <c r="D172" s="6" t="e" cm="1">
        <f t="array" aca="1" ref="D172" ca="1">INDEX(projects_width,MATCH($A172,projects_designs,0))*INDEX(projects_height,MATCH($A172,projects_designs,0))/rolling_average+TODAY()</f>
        <v>#REF!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 t="str" cm="1">
        <f t="array" aca="1" ref="A173" ca="1">IFERROR(INDEX(projects_designs,SMALL(IF((projects_have_chart=checked_key)*(projects_have_supplies=checked_key)*(projects_is_started&lt;&gt;checked_key),ROW(projects_designs)),ROW(172:172))-1,1),"")</f>
        <v/>
      </c>
      <c r="B173" s="10" t="e" cm="1">
        <f t="array" aca="1" ref="B173" ca="1">INDEX(projects_designer,MATCH($A173,projects_designs,0))</f>
        <v>#REF!</v>
      </c>
      <c r="C173" s="64" t="e" cm="1">
        <f t="array" aca="1" ref="C173" ca="1">INDEX(projects_source,MATCH($A173,projects_designs,0))</f>
        <v>#REF!</v>
      </c>
      <c r="D173" s="6" t="e" cm="1">
        <f t="array" aca="1" ref="D173" ca="1">INDEX(projects_width,MATCH($A173,projects_designs,0))*INDEX(projects_height,MATCH($A173,projects_designs,0))/rolling_average+TODAY()</f>
        <v>#REF!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 t="str" cm="1">
        <f t="array" aca="1" ref="A174" ca="1">IFERROR(INDEX(projects_designs,SMALL(IF((projects_have_chart=checked_key)*(projects_have_supplies=checked_key)*(projects_is_started&lt;&gt;checked_key),ROW(projects_designs)),ROW(173:173))-1,1),"")</f>
        <v/>
      </c>
      <c r="B174" s="10" t="e" cm="1">
        <f t="array" aca="1" ref="B174" ca="1">INDEX(projects_designer,MATCH($A174,projects_designs,0))</f>
        <v>#REF!</v>
      </c>
      <c r="C174" s="64" t="e" cm="1">
        <f t="array" aca="1" ref="C174" ca="1">INDEX(projects_source,MATCH($A174,projects_designs,0))</f>
        <v>#REF!</v>
      </c>
      <c r="D174" s="6" t="e" cm="1">
        <f t="array" aca="1" ref="D174" ca="1">INDEX(projects_width,MATCH($A174,projects_designs,0))*INDEX(projects_height,MATCH($A174,projects_designs,0))/rolling_average+TODAY()</f>
        <v>#REF!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 t="str" cm="1">
        <f t="array" aca="1" ref="A175" ca="1">IFERROR(INDEX(projects_designs,SMALL(IF((projects_have_chart=checked_key)*(projects_have_supplies=checked_key)*(projects_is_started&lt;&gt;checked_key),ROW(projects_designs)),ROW(174:174))-1,1),"")</f>
        <v/>
      </c>
      <c r="B175" s="10" t="e" cm="1">
        <f t="array" aca="1" ref="B175" ca="1">INDEX(projects_designer,MATCH($A175,projects_designs,0))</f>
        <v>#REF!</v>
      </c>
      <c r="C175" s="64" t="e" cm="1">
        <f t="array" aca="1" ref="C175" ca="1">INDEX(projects_source,MATCH($A175,projects_designs,0))</f>
        <v>#REF!</v>
      </c>
      <c r="D175" s="6" t="e" cm="1">
        <f t="array" aca="1" ref="D175" ca="1">INDEX(projects_width,MATCH($A175,projects_designs,0))*INDEX(projects_height,MATCH($A175,projects_designs,0))/rolling_average+TODAY()</f>
        <v>#REF!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 t="str" cm="1">
        <f t="array" aca="1" ref="A176" ca="1">IFERROR(INDEX(projects_designs,SMALL(IF((projects_have_chart=checked_key)*(projects_have_supplies=checked_key)*(projects_is_started&lt;&gt;checked_key),ROW(projects_designs)),ROW(175:175))-1,1),"")</f>
        <v/>
      </c>
      <c r="B176" s="10" t="e" cm="1">
        <f t="array" aca="1" ref="B176" ca="1">INDEX(projects_designer,MATCH($A176,projects_designs,0))</f>
        <v>#REF!</v>
      </c>
      <c r="C176" s="64" t="e" cm="1">
        <f t="array" aca="1" ref="C176" ca="1">INDEX(projects_source,MATCH($A176,projects_designs,0))</f>
        <v>#REF!</v>
      </c>
      <c r="D176" s="6" t="e" cm="1">
        <f t="array" aca="1" ref="D176" ca="1">INDEX(projects_width,MATCH($A176,projects_designs,0))*INDEX(projects_height,MATCH($A176,projects_designs,0))/rolling_average+TODAY()</f>
        <v>#REF!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 t="str" cm="1">
        <f t="array" aca="1" ref="A177" ca="1">IFERROR(INDEX(projects_designs,SMALL(IF((projects_have_chart=checked_key)*(projects_have_supplies=checked_key)*(projects_is_started&lt;&gt;checked_key),ROW(projects_designs)),ROW(176:176))-1,1),"")</f>
        <v/>
      </c>
      <c r="B177" s="10" t="e" cm="1">
        <f t="array" aca="1" ref="B177" ca="1">INDEX(projects_designer,MATCH($A177,projects_designs,0))</f>
        <v>#REF!</v>
      </c>
      <c r="C177" s="64" t="e" cm="1">
        <f t="array" aca="1" ref="C177" ca="1">INDEX(projects_source,MATCH($A177,projects_designs,0))</f>
        <v>#REF!</v>
      </c>
      <c r="D177" s="6" t="e" cm="1">
        <f t="array" aca="1" ref="D177" ca="1">INDEX(projects_width,MATCH($A177,projects_designs,0))*INDEX(projects_height,MATCH($A177,projects_designs,0))/rolling_average+TODAY()</f>
        <v>#REF!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 t="str" cm="1">
        <f t="array" aca="1" ref="A178" ca="1">IFERROR(INDEX(projects_designs,SMALL(IF((projects_have_chart=checked_key)*(projects_have_supplies=checked_key)*(projects_is_started&lt;&gt;checked_key),ROW(projects_designs)),ROW(177:177))-1,1),"")</f>
        <v/>
      </c>
      <c r="B178" s="10" t="e" cm="1">
        <f t="array" aca="1" ref="B178" ca="1">INDEX(projects_designer,MATCH($A178,projects_designs,0))</f>
        <v>#REF!</v>
      </c>
      <c r="C178" s="64" t="e" cm="1">
        <f t="array" aca="1" ref="C178" ca="1">INDEX(projects_source,MATCH($A178,projects_designs,0))</f>
        <v>#REF!</v>
      </c>
      <c r="D178" s="6" t="e" cm="1">
        <f t="array" aca="1" ref="D178" ca="1">INDEX(projects_width,MATCH($A178,projects_designs,0))*INDEX(projects_height,MATCH($A178,projects_designs,0))/rolling_average+TODAY()</f>
        <v>#REF!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 t="str" cm="1">
        <f t="array" aca="1" ref="A179" ca="1">IFERROR(INDEX(projects_designs,SMALL(IF((projects_have_chart=checked_key)*(projects_have_supplies=checked_key)*(projects_is_started&lt;&gt;checked_key),ROW(projects_designs)),ROW(178:178))-1,1),"")</f>
        <v/>
      </c>
      <c r="B179" s="10" t="e" cm="1">
        <f t="array" aca="1" ref="B179" ca="1">INDEX(projects_designer,MATCH($A179,projects_designs,0))</f>
        <v>#REF!</v>
      </c>
      <c r="C179" s="64" t="e" cm="1">
        <f t="array" aca="1" ref="C179" ca="1">INDEX(projects_source,MATCH($A179,projects_designs,0))</f>
        <v>#REF!</v>
      </c>
      <c r="D179" s="6" t="e" cm="1">
        <f t="array" aca="1" ref="D179" ca="1">INDEX(projects_width,MATCH($A179,projects_designs,0))*INDEX(projects_height,MATCH($A179,projects_designs,0))/rolling_average+TODAY()</f>
        <v>#REF!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 t="str" cm="1">
        <f t="array" aca="1" ref="A180" ca="1">IFERROR(INDEX(projects_designs,SMALL(IF((projects_have_chart=checked_key)*(projects_have_supplies=checked_key)*(projects_is_started&lt;&gt;checked_key),ROW(projects_designs)),ROW(179:179))-1,1),"")</f>
        <v/>
      </c>
      <c r="B180" s="10" t="e" cm="1">
        <f t="array" aca="1" ref="B180" ca="1">INDEX(projects_designer,MATCH($A180,projects_designs,0))</f>
        <v>#REF!</v>
      </c>
      <c r="C180" s="64" t="e" cm="1">
        <f t="array" aca="1" ref="C180" ca="1">INDEX(projects_source,MATCH($A180,projects_designs,0))</f>
        <v>#REF!</v>
      </c>
      <c r="D180" s="6" t="e" cm="1">
        <f t="array" aca="1" ref="D180" ca="1">INDEX(projects_width,MATCH($A180,projects_designs,0))*INDEX(projects_height,MATCH($A180,projects_designs,0))/rolling_average+TODAY()</f>
        <v>#REF!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 t="str" cm="1">
        <f t="array" aca="1" ref="A181" ca="1">IFERROR(INDEX(projects_designs,SMALL(IF((projects_have_chart=checked_key)*(projects_have_supplies=checked_key)*(projects_is_started&lt;&gt;checked_key),ROW(projects_designs)),ROW(180:180))-1,1),"")</f>
        <v/>
      </c>
      <c r="B181" s="10" t="e" cm="1">
        <f t="array" aca="1" ref="B181" ca="1">INDEX(projects_designer,MATCH($A181,projects_designs,0))</f>
        <v>#REF!</v>
      </c>
      <c r="C181" s="64" t="e" cm="1">
        <f t="array" aca="1" ref="C181" ca="1">INDEX(projects_source,MATCH($A181,projects_designs,0))</f>
        <v>#REF!</v>
      </c>
      <c r="D181" s="6" t="e" cm="1">
        <f t="array" aca="1" ref="D181" ca="1">INDEX(projects_width,MATCH($A181,projects_designs,0))*INDEX(projects_height,MATCH($A181,projects_designs,0))/rolling_average+TODAY()</f>
        <v>#REF!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 t="str" cm="1">
        <f t="array" aca="1" ref="A182" ca="1">IFERROR(INDEX(projects_designs,SMALL(IF((projects_have_chart=checked_key)*(projects_have_supplies=checked_key)*(projects_is_started&lt;&gt;checked_key),ROW(projects_designs)),ROW(181:181))-1,1),"")</f>
        <v/>
      </c>
      <c r="B182" s="10" t="e" cm="1">
        <f t="array" aca="1" ref="B182" ca="1">INDEX(projects_designer,MATCH($A182,projects_designs,0))</f>
        <v>#REF!</v>
      </c>
      <c r="C182" s="64" t="e" cm="1">
        <f t="array" aca="1" ref="C182" ca="1">INDEX(projects_source,MATCH($A182,projects_designs,0))</f>
        <v>#REF!</v>
      </c>
      <c r="D182" s="6" t="e" cm="1">
        <f t="array" aca="1" ref="D182" ca="1">INDEX(projects_width,MATCH($A182,projects_designs,0))*INDEX(projects_height,MATCH($A182,projects_designs,0))/rolling_average+TODAY()</f>
        <v>#REF!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 t="str" cm="1">
        <f t="array" aca="1" ref="A183" ca="1">IFERROR(INDEX(projects_designs,SMALL(IF((projects_have_chart=checked_key)*(projects_have_supplies=checked_key)*(projects_is_started&lt;&gt;checked_key),ROW(projects_designs)),ROW(182:182))-1,1),"")</f>
        <v/>
      </c>
      <c r="B183" s="10" t="e" cm="1">
        <f t="array" aca="1" ref="B183" ca="1">INDEX(projects_designer,MATCH($A183,projects_designs,0))</f>
        <v>#REF!</v>
      </c>
      <c r="C183" s="64" t="e" cm="1">
        <f t="array" aca="1" ref="C183" ca="1">INDEX(projects_source,MATCH($A183,projects_designs,0))</f>
        <v>#REF!</v>
      </c>
      <c r="D183" s="6" t="e" cm="1">
        <f t="array" aca="1" ref="D183" ca="1">INDEX(projects_width,MATCH($A183,projects_designs,0))*INDEX(projects_height,MATCH($A183,projects_designs,0))/rolling_average+TODAY()</f>
        <v>#REF!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 t="str" cm="1">
        <f t="array" aca="1" ref="A184" ca="1">IFERROR(INDEX(projects_designs,SMALL(IF((projects_have_chart=checked_key)*(projects_have_supplies=checked_key)*(projects_is_started&lt;&gt;checked_key),ROW(projects_designs)),ROW(183:183))-1,1),"")</f>
        <v/>
      </c>
      <c r="B184" s="10" t="e" cm="1">
        <f t="array" aca="1" ref="B184" ca="1">INDEX(projects_designer,MATCH($A184,projects_designs,0))</f>
        <v>#REF!</v>
      </c>
      <c r="C184" s="64" t="e" cm="1">
        <f t="array" aca="1" ref="C184" ca="1">INDEX(projects_source,MATCH($A184,projects_designs,0))</f>
        <v>#REF!</v>
      </c>
      <c r="D184" s="6" t="e" cm="1">
        <f t="array" aca="1" ref="D184" ca="1">INDEX(projects_width,MATCH($A184,projects_designs,0))*INDEX(projects_height,MATCH($A184,projects_designs,0))/rolling_average+TODAY()</f>
        <v>#REF!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 t="str" cm="1">
        <f t="array" aca="1" ref="A185" ca="1">IFERROR(INDEX(projects_designs,SMALL(IF((projects_have_chart=checked_key)*(projects_have_supplies=checked_key)*(projects_is_started&lt;&gt;checked_key),ROW(projects_designs)),ROW(184:184))-1,1),"")</f>
        <v/>
      </c>
      <c r="B185" s="10" t="e" cm="1">
        <f t="array" aca="1" ref="B185" ca="1">INDEX(projects_designer,MATCH($A185,projects_designs,0))</f>
        <v>#REF!</v>
      </c>
      <c r="C185" s="64" t="e" cm="1">
        <f t="array" aca="1" ref="C185" ca="1">INDEX(projects_source,MATCH($A185,projects_designs,0))</f>
        <v>#REF!</v>
      </c>
      <c r="D185" s="6" t="e" cm="1">
        <f t="array" aca="1" ref="D185" ca="1">INDEX(projects_width,MATCH($A185,projects_designs,0))*INDEX(projects_height,MATCH($A185,projects_designs,0))/rolling_average+TODAY()</f>
        <v>#REF!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 t="str" cm="1">
        <f t="array" aca="1" ref="A186" ca="1">IFERROR(INDEX(projects_designs,SMALL(IF((projects_have_chart=checked_key)*(projects_have_supplies=checked_key)*(projects_is_started&lt;&gt;checked_key),ROW(projects_designs)),ROW(185:185))-1,1),"")</f>
        <v/>
      </c>
      <c r="B186" s="10" t="e" cm="1">
        <f t="array" aca="1" ref="B186" ca="1">INDEX(projects_designer,MATCH($A186,projects_designs,0))</f>
        <v>#REF!</v>
      </c>
      <c r="C186" s="64" t="e" cm="1">
        <f t="array" aca="1" ref="C186" ca="1">INDEX(projects_source,MATCH($A186,projects_designs,0))</f>
        <v>#REF!</v>
      </c>
      <c r="D186" s="6" t="e" cm="1">
        <f t="array" aca="1" ref="D186" ca="1">INDEX(projects_width,MATCH($A186,projects_designs,0))*INDEX(projects_height,MATCH($A186,projects_designs,0))/rolling_average+TODAY()</f>
        <v>#REF!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 t="str" cm="1">
        <f t="array" aca="1" ref="A187" ca="1">IFERROR(INDEX(projects_designs,SMALL(IF((projects_have_chart=checked_key)*(projects_have_supplies=checked_key)*(projects_is_started&lt;&gt;checked_key),ROW(projects_designs)),ROW(186:186))-1,1),"")</f>
        <v/>
      </c>
      <c r="B187" s="10" t="e" cm="1">
        <f t="array" aca="1" ref="B187" ca="1">INDEX(projects_designer,MATCH($A187,projects_designs,0))</f>
        <v>#REF!</v>
      </c>
      <c r="C187" s="64" t="e" cm="1">
        <f t="array" aca="1" ref="C187" ca="1">INDEX(projects_source,MATCH($A187,projects_designs,0))</f>
        <v>#REF!</v>
      </c>
      <c r="D187" s="6" t="e" cm="1">
        <f t="array" aca="1" ref="D187" ca="1">INDEX(projects_width,MATCH($A187,projects_designs,0))*INDEX(projects_height,MATCH($A187,projects_designs,0))/rolling_average+TODAY()</f>
        <v>#REF!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 t="str" cm="1">
        <f t="array" aca="1" ref="A188" ca="1">IFERROR(INDEX(projects_designs,SMALL(IF((projects_have_chart=checked_key)*(projects_have_supplies=checked_key)*(projects_is_started&lt;&gt;checked_key),ROW(projects_designs)),ROW(187:187))-1,1),"")</f>
        <v/>
      </c>
      <c r="B188" s="10" t="e" cm="1">
        <f t="array" aca="1" ref="B188" ca="1">INDEX(projects_designer,MATCH($A188,projects_designs,0))</f>
        <v>#REF!</v>
      </c>
      <c r="C188" s="64" t="e" cm="1">
        <f t="array" aca="1" ref="C188" ca="1">INDEX(projects_source,MATCH($A188,projects_designs,0))</f>
        <v>#REF!</v>
      </c>
      <c r="D188" s="6" t="e" cm="1">
        <f t="array" aca="1" ref="D188" ca="1">INDEX(projects_width,MATCH($A188,projects_designs,0))*INDEX(projects_height,MATCH($A188,projects_designs,0))/rolling_average+TODAY()</f>
        <v>#REF!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 t="str" cm="1">
        <f t="array" aca="1" ref="A189" ca="1">IFERROR(INDEX(projects_designs,SMALL(IF((projects_have_chart=checked_key)*(projects_have_supplies=checked_key)*(projects_is_started&lt;&gt;checked_key),ROW(projects_designs)),ROW(188:188))-1,1),"")</f>
        <v/>
      </c>
      <c r="B189" s="10" t="e" cm="1">
        <f t="array" aca="1" ref="B189" ca="1">INDEX(projects_designer,MATCH($A189,projects_designs,0))</f>
        <v>#REF!</v>
      </c>
      <c r="C189" s="64" t="e" cm="1">
        <f t="array" aca="1" ref="C189" ca="1">INDEX(projects_source,MATCH($A189,projects_designs,0))</f>
        <v>#REF!</v>
      </c>
      <c r="D189" s="6" t="e" cm="1">
        <f t="array" aca="1" ref="D189" ca="1">INDEX(projects_width,MATCH($A189,projects_designs,0))*INDEX(projects_height,MATCH($A189,projects_designs,0))/rolling_average+TODAY()</f>
        <v>#REF!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1" t="str" cm="1">
        <f t="array" aca="1" ref="A190" ca="1">IFERROR(INDEX(projects_designs,SMALL(IF((projects_have_chart=checked_key)*(projects_have_supplies=checked_key)*(projects_is_started&lt;&gt;checked_key),ROW(projects_designs)),ROW(189:189))-1,1),"")</f>
        <v/>
      </c>
      <c r="B190" s="10" t="e" cm="1">
        <f t="array" aca="1" ref="B190" ca="1">INDEX(projects_designer,MATCH($A190,projects_designs,0))</f>
        <v>#REF!</v>
      </c>
      <c r="C190" s="64" t="e" cm="1">
        <f t="array" aca="1" ref="C190" ca="1">INDEX(projects_source,MATCH($A190,projects_designs,0))</f>
        <v>#REF!</v>
      </c>
      <c r="D190" s="6" t="e" cm="1">
        <f t="array" aca="1" ref="D190" ca="1">INDEX(projects_width,MATCH($A190,projects_designs,0))*INDEX(projects_height,MATCH($A190,projects_designs,0))/rolling_average+TODAY()</f>
        <v>#REF!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1" t="str" cm="1">
        <f t="array" aca="1" ref="A191" ca="1">IFERROR(INDEX(projects_designs,SMALL(IF((projects_have_chart=checked_key)*(projects_have_supplies=checked_key)*(projects_is_started&lt;&gt;checked_key),ROW(projects_designs)),ROW(190:190))-1,1),"")</f>
        <v/>
      </c>
      <c r="B191" s="10" t="e" cm="1">
        <f t="array" aca="1" ref="B191" ca="1">INDEX(projects_designer,MATCH($A191,projects_designs,0))</f>
        <v>#REF!</v>
      </c>
      <c r="C191" s="64" t="e" cm="1">
        <f t="array" aca="1" ref="C191" ca="1">INDEX(projects_source,MATCH($A191,projects_designs,0))</f>
        <v>#REF!</v>
      </c>
      <c r="D191" s="6" t="e" cm="1">
        <f t="array" aca="1" ref="D191" ca="1">INDEX(projects_width,MATCH($A191,projects_designs,0))*INDEX(projects_height,MATCH($A191,projects_designs,0))/rolling_average+TODAY()</f>
        <v>#REF!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1" t="str" cm="1">
        <f t="array" aca="1" ref="A192" ca="1">IFERROR(INDEX(projects_designs,SMALL(IF((projects_have_chart=checked_key)*(projects_have_supplies=checked_key)*(projects_is_started&lt;&gt;checked_key),ROW(projects_designs)),ROW(191:191))-1,1),"")</f>
        <v/>
      </c>
      <c r="B192" s="10" t="e" cm="1">
        <f t="array" aca="1" ref="B192" ca="1">INDEX(projects_designer,MATCH($A192,projects_designs,0))</f>
        <v>#REF!</v>
      </c>
      <c r="C192" s="64" t="e" cm="1">
        <f t="array" aca="1" ref="C192" ca="1">INDEX(projects_source,MATCH($A192,projects_designs,0))</f>
        <v>#REF!</v>
      </c>
      <c r="D192" s="6" t="e" cm="1">
        <f t="array" aca="1" ref="D192" ca="1">INDEX(projects_width,MATCH($A192,projects_designs,0))*INDEX(projects_height,MATCH($A192,projects_designs,0))/rolling_average+TODAY()</f>
        <v>#REF!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1" t="str" cm="1">
        <f t="array" aca="1" ref="A193" ca="1">IFERROR(INDEX(projects_designs,SMALL(IF((projects_have_chart=checked_key)*(projects_have_supplies=checked_key)*(projects_is_started&lt;&gt;checked_key),ROW(projects_designs)),ROW(192:192))-1,1),"")</f>
        <v/>
      </c>
      <c r="B193" s="10" t="e" cm="1">
        <f t="array" aca="1" ref="B193" ca="1">INDEX(projects_designer,MATCH($A193,projects_designs,0))</f>
        <v>#REF!</v>
      </c>
      <c r="C193" s="64" t="e" cm="1">
        <f t="array" aca="1" ref="C193" ca="1">INDEX(projects_source,MATCH($A193,projects_designs,0))</f>
        <v>#REF!</v>
      </c>
      <c r="D193" s="6" t="e" cm="1">
        <f t="array" aca="1" ref="D193" ca="1">INDEX(projects_width,MATCH($A193,projects_designs,0))*INDEX(projects_height,MATCH($A193,projects_designs,0))/rolling_average+TODAY()</f>
        <v>#REF!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1" t="str" cm="1">
        <f t="array" aca="1" ref="A194" ca="1">IFERROR(INDEX(projects_designs,SMALL(IF((projects_have_chart=checked_key)*(projects_have_supplies=checked_key)*(projects_is_started&lt;&gt;checked_key),ROW(projects_designs)),ROW(193:193))-1,1),"")</f>
        <v/>
      </c>
      <c r="B194" s="10" t="e" cm="1">
        <f t="array" aca="1" ref="B194" ca="1">INDEX(projects_designer,MATCH($A194,projects_designs,0))</f>
        <v>#REF!</v>
      </c>
      <c r="C194" s="64" t="e" cm="1">
        <f t="array" aca="1" ref="C194" ca="1">INDEX(projects_source,MATCH($A194,projects_designs,0))</f>
        <v>#REF!</v>
      </c>
      <c r="D194" s="6" t="e" cm="1">
        <f t="array" aca="1" ref="D194" ca="1">INDEX(projects_width,MATCH($A194,projects_designs,0))*INDEX(projects_height,MATCH($A194,projects_designs,0))/rolling_average+TODAY()</f>
        <v>#REF!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1" t="str" cm="1">
        <f t="array" aca="1" ref="A195" ca="1">IFERROR(INDEX(projects_designs,SMALL(IF((projects_have_chart=checked_key)*(projects_have_supplies=checked_key)*(projects_is_started&lt;&gt;checked_key),ROW(projects_designs)),ROW(194:194))-1,1),"")</f>
        <v/>
      </c>
      <c r="B195" s="10" t="e" cm="1">
        <f t="array" aca="1" ref="B195" ca="1">INDEX(projects_designer,MATCH($A195,projects_designs,0))</f>
        <v>#REF!</v>
      </c>
      <c r="C195" s="64" t="e" cm="1">
        <f t="array" aca="1" ref="C195" ca="1">INDEX(projects_source,MATCH($A195,projects_designs,0))</f>
        <v>#REF!</v>
      </c>
      <c r="D195" s="6" t="e" cm="1">
        <f t="array" aca="1" ref="D195" ca="1">INDEX(projects_width,MATCH($A195,projects_designs,0))*INDEX(projects_height,MATCH($A195,projects_designs,0))/rolling_average+TODAY()</f>
        <v>#REF!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1" t="str" cm="1">
        <f t="array" aca="1" ref="A196" ca="1">IFERROR(INDEX(projects_designs,SMALL(IF((projects_have_chart=checked_key)*(projects_have_supplies=checked_key)*(projects_is_started&lt;&gt;checked_key),ROW(projects_designs)),ROW(195:195))-1,1),"")</f>
        <v/>
      </c>
      <c r="B196" s="10" t="e" cm="1">
        <f t="array" aca="1" ref="B196" ca="1">INDEX(projects_designer,MATCH($A196,projects_designs,0))</f>
        <v>#REF!</v>
      </c>
      <c r="C196" s="64" t="e" cm="1">
        <f t="array" aca="1" ref="C196" ca="1">INDEX(projects_source,MATCH($A196,projects_designs,0))</f>
        <v>#REF!</v>
      </c>
      <c r="D196" s="6" t="e" cm="1">
        <f t="array" aca="1" ref="D196" ca="1">INDEX(projects_width,MATCH($A196,projects_designs,0))*INDEX(projects_height,MATCH($A196,projects_designs,0))/rolling_average+TODAY()</f>
        <v>#REF!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1" t="str" cm="1">
        <f t="array" aca="1" ref="A197" ca="1">IFERROR(INDEX(projects_designs,SMALL(IF((projects_have_chart=checked_key)*(projects_have_supplies=checked_key)*(projects_is_started&lt;&gt;checked_key),ROW(projects_designs)),ROW(196:196))-1,1),"")</f>
        <v/>
      </c>
      <c r="B197" s="10" t="e" cm="1">
        <f t="array" aca="1" ref="B197" ca="1">INDEX(projects_designer,MATCH($A197,projects_designs,0))</f>
        <v>#REF!</v>
      </c>
      <c r="C197" s="64" t="e" cm="1">
        <f t="array" aca="1" ref="C197" ca="1">INDEX(projects_source,MATCH($A197,projects_designs,0))</f>
        <v>#REF!</v>
      </c>
      <c r="D197" s="6" t="e" cm="1">
        <f t="array" aca="1" ref="D197" ca="1">INDEX(projects_width,MATCH($A197,projects_designs,0))*INDEX(projects_height,MATCH($A197,projects_designs,0))/rolling_average+TODAY()</f>
        <v>#REF!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1" t="str" cm="1">
        <f t="array" aca="1" ref="A198" ca="1">IFERROR(INDEX(projects_designs,SMALL(IF((projects_have_chart=checked_key)*(projects_have_supplies=checked_key)*(projects_is_started&lt;&gt;checked_key),ROW(projects_designs)),ROW(197:197))-1,1),"")</f>
        <v/>
      </c>
      <c r="B198" s="10" t="e" cm="1">
        <f t="array" aca="1" ref="B198" ca="1">INDEX(projects_designer,MATCH($A198,projects_designs,0))</f>
        <v>#REF!</v>
      </c>
      <c r="C198" s="64" t="e" cm="1">
        <f t="array" aca="1" ref="C198" ca="1">INDEX(projects_source,MATCH($A198,projects_designs,0))</f>
        <v>#REF!</v>
      </c>
      <c r="D198" s="6" t="e" cm="1">
        <f t="array" aca="1" ref="D198" ca="1">INDEX(projects_width,MATCH($A198,projects_designs,0))*INDEX(projects_height,MATCH($A198,projects_designs,0))/rolling_average+TODAY()</f>
        <v>#REF!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1" t="str" cm="1">
        <f t="array" aca="1" ref="A199" ca="1">IFERROR(INDEX(projects_designs,SMALL(IF((projects_have_chart=checked_key)*(projects_have_supplies=checked_key)*(projects_is_started&lt;&gt;checked_key),ROW(projects_designs)),ROW(198:198))-1,1),"")</f>
        <v/>
      </c>
      <c r="B199" s="10" t="e" cm="1">
        <f t="array" aca="1" ref="B199" ca="1">INDEX(projects_designer,MATCH($A199,projects_designs,0))</f>
        <v>#REF!</v>
      </c>
      <c r="C199" s="64" t="e" cm="1">
        <f t="array" aca="1" ref="C199" ca="1">INDEX(projects_source,MATCH($A199,projects_designs,0))</f>
        <v>#REF!</v>
      </c>
      <c r="D199" s="6" t="e" cm="1">
        <f t="array" aca="1" ref="D199" ca="1">INDEX(projects_width,MATCH($A199,projects_designs,0))*INDEX(projects_height,MATCH($A199,projects_designs,0))/rolling_average+TODAY()</f>
        <v>#REF!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1" t="str" cm="1">
        <f t="array" aca="1" ref="A200" ca="1">IFERROR(INDEX(projects_designs,SMALL(IF((projects_have_chart=checked_key)*(projects_have_supplies=checked_key)*(projects_is_started&lt;&gt;checked_key),ROW(projects_designs)),ROW(199:199))-1,1),"")</f>
        <v/>
      </c>
      <c r="B200" s="10" t="e" cm="1">
        <f t="array" aca="1" ref="B200" ca="1">INDEX(projects_designer,MATCH($A200,projects_designs,0))</f>
        <v>#REF!</v>
      </c>
      <c r="C200" s="64" t="e" cm="1">
        <f t="array" aca="1" ref="C200" ca="1">INDEX(projects_source,MATCH($A200,projects_designs,0))</f>
        <v>#REF!</v>
      </c>
      <c r="D200" s="6" t="e" cm="1">
        <f t="array" aca="1" ref="D200" ca="1">INDEX(projects_width,MATCH($A200,projects_designs,0))*INDEX(projects_height,MATCH($A200,projects_designs,0))/rolling_average+TODAY()</f>
        <v>#REF!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1" t="str" cm="1">
        <f t="array" aca="1" ref="A201" ca="1">IFERROR(INDEX(projects_designs,SMALL(IF((projects_have_chart=checked_key)*(projects_have_supplies=checked_key)*(projects_is_started&lt;&gt;checked_key),ROW(projects_designs)),ROW(200:200))-1,1),"")</f>
        <v/>
      </c>
      <c r="B201" s="10" t="e" cm="1">
        <f t="array" aca="1" ref="B201" ca="1">INDEX(projects_designer,MATCH($A201,projects_designs,0))</f>
        <v>#REF!</v>
      </c>
      <c r="C201" s="64" t="e" cm="1">
        <f t="array" aca="1" ref="C201" ca="1">INDEX(projects_source,MATCH($A201,projects_designs,0))</f>
        <v>#REF!</v>
      </c>
      <c r="D201" s="6" t="e" cm="1">
        <f t="array" aca="1" ref="D201" ca="1">INDEX(projects_width,MATCH($A201,projects_designs,0))*INDEX(projects_height,MATCH($A201,projects_designs,0))/rolling_average+TODAY()</f>
        <v>#REF!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1" t="str" cm="1">
        <f t="array" aca="1" ref="A202" ca="1">IFERROR(INDEX(projects_designs,SMALL(IF((projects_have_chart=checked_key)*(projects_have_supplies=checked_key)*(projects_is_started&lt;&gt;checked_key),ROW(projects_designs)),ROW(201:201))-1,1),"")</f>
        <v/>
      </c>
      <c r="B202" s="10" t="e" cm="1">
        <f t="array" aca="1" ref="B202" ca="1">INDEX(projects_designer,MATCH($A202,projects_designs,0))</f>
        <v>#REF!</v>
      </c>
      <c r="C202" s="64" t="e" cm="1">
        <f t="array" aca="1" ref="C202" ca="1">INDEX(projects_source,MATCH($A202,projects_designs,0))</f>
        <v>#REF!</v>
      </c>
      <c r="D202" s="6" t="e" cm="1">
        <f t="array" aca="1" ref="D202" ca="1">INDEX(projects_width,MATCH($A202,projects_designs,0))*INDEX(projects_height,MATCH($A202,projects_designs,0))/rolling_average+TODAY()</f>
        <v>#REF!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1" t="str" cm="1">
        <f t="array" aca="1" ref="A203" ca="1">IFERROR(INDEX(projects_designs,SMALL(IF((projects_have_chart=checked_key)*(projects_have_supplies=checked_key)*(projects_is_started&lt;&gt;checked_key),ROW(projects_designs)),ROW(202:202))-1,1),"")</f>
        <v/>
      </c>
      <c r="B203" s="10" t="e" cm="1">
        <f t="array" aca="1" ref="B203" ca="1">INDEX(projects_designer,MATCH($A203,projects_designs,0))</f>
        <v>#REF!</v>
      </c>
      <c r="C203" s="64" t="e" cm="1">
        <f t="array" aca="1" ref="C203" ca="1">INDEX(projects_source,MATCH($A203,projects_designs,0))</f>
        <v>#REF!</v>
      </c>
      <c r="D203" s="6" t="e" cm="1">
        <f t="array" aca="1" ref="D203" ca="1">INDEX(projects_width,MATCH($A203,projects_designs,0))*INDEX(projects_height,MATCH($A203,projects_designs,0))/rolling_average+TODAY()</f>
        <v>#REF!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1" t="str" cm="1">
        <f t="array" aca="1" ref="A204" ca="1">IFERROR(INDEX(projects_designs,SMALL(IF((projects_have_chart=checked_key)*(projects_have_supplies=checked_key)*(projects_is_started&lt;&gt;checked_key),ROW(projects_designs)),ROW(203:203))-1,1),"")</f>
        <v/>
      </c>
      <c r="B204" s="10" t="e" cm="1">
        <f t="array" aca="1" ref="B204" ca="1">INDEX(projects_designer,MATCH($A204,projects_designs,0))</f>
        <v>#REF!</v>
      </c>
      <c r="C204" s="64" t="e" cm="1">
        <f t="array" aca="1" ref="C204" ca="1">INDEX(projects_source,MATCH($A204,projects_designs,0))</f>
        <v>#REF!</v>
      </c>
      <c r="D204" s="6" t="e" cm="1">
        <f t="array" aca="1" ref="D204" ca="1">INDEX(projects_width,MATCH($A204,projects_designs,0))*INDEX(projects_height,MATCH($A204,projects_designs,0))/rolling_average+TODAY()</f>
        <v>#REF!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1" t="str" cm="1">
        <f t="array" aca="1" ref="A205" ca="1">IFERROR(INDEX(projects_designs,SMALL(IF((projects_have_chart=checked_key)*(projects_have_supplies=checked_key)*(projects_is_started&lt;&gt;checked_key),ROW(projects_designs)),ROW(204:204))-1,1),"")</f>
        <v/>
      </c>
      <c r="B205" s="10" t="e" cm="1">
        <f t="array" aca="1" ref="B205" ca="1">INDEX(projects_designer,MATCH($A205,projects_designs,0))</f>
        <v>#REF!</v>
      </c>
      <c r="C205" s="64" t="e" cm="1">
        <f t="array" aca="1" ref="C205" ca="1">INDEX(projects_source,MATCH($A205,projects_designs,0))</f>
        <v>#REF!</v>
      </c>
      <c r="D205" s="6" t="e" cm="1">
        <f t="array" aca="1" ref="D205" ca="1">INDEX(projects_width,MATCH($A205,projects_designs,0))*INDEX(projects_height,MATCH($A205,projects_designs,0))/rolling_average+TODAY()</f>
        <v>#REF!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1" t="str" cm="1">
        <f t="array" aca="1" ref="A206" ca="1">IFERROR(INDEX(projects_designs,SMALL(IF((projects_have_chart=checked_key)*(projects_have_supplies=checked_key)*(projects_is_started&lt;&gt;checked_key),ROW(projects_designs)),ROW(205:205))-1,1),"")</f>
        <v/>
      </c>
      <c r="B206" s="10" t="e" cm="1">
        <f t="array" aca="1" ref="B206" ca="1">INDEX(projects_designer,MATCH($A206,projects_designs,0))</f>
        <v>#REF!</v>
      </c>
      <c r="C206" s="64" t="e" cm="1">
        <f t="array" aca="1" ref="C206" ca="1">INDEX(projects_source,MATCH($A206,projects_designs,0))</f>
        <v>#REF!</v>
      </c>
      <c r="D206" s="6" t="e" cm="1">
        <f t="array" aca="1" ref="D206" ca="1">INDEX(projects_width,MATCH($A206,projects_designs,0))*INDEX(projects_height,MATCH($A206,projects_designs,0))/rolling_average+TODAY()</f>
        <v>#REF!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1" t="str" cm="1">
        <f t="array" aca="1" ref="A207" ca="1">IFERROR(INDEX(projects_designs,SMALL(IF((projects_have_chart=checked_key)*(projects_have_supplies=checked_key)*(projects_is_started&lt;&gt;checked_key),ROW(projects_designs)),ROW(206:206))-1,1),"")</f>
        <v/>
      </c>
      <c r="B207" s="10" t="e" cm="1">
        <f t="array" aca="1" ref="B207" ca="1">INDEX(projects_designer,MATCH($A207,projects_designs,0))</f>
        <v>#REF!</v>
      </c>
      <c r="C207" s="64" t="e" cm="1">
        <f t="array" aca="1" ref="C207" ca="1">INDEX(projects_source,MATCH($A207,projects_designs,0))</f>
        <v>#REF!</v>
      </c>
      <c r="D207" s="6" t="e" cm="1">
        <f t="array" aca="1" ref="D207" ca="1">INDEX(projects_width,MATCH($A207,projects_designs,0))*INDEX(projects_height,MATCH($A207,projects_designs,0))/rolling_average+TODAY()</f>
        <v>#REF!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1"/>
      <c r="B208" s="1"/>
      <c r="C208" s="1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1"/>
      <c r="B209" s="1"/>
      <c r="C209" s="1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1"/>
      <c r="B210" s="1"/>
      <c r="C210" s="1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1"/>
      <c r="B211" s="1"/>
      <c r="C211" s="1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1"/>
      <c r="B212" s="1"/>
      <c r="C212" s="1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1"/>
      <c r="B213" s="1"/>
      <c r="C213" s="1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1"/>
      <c r="B214" s="1"/>
      <c r="C214" s="1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1"/>
      <c r="B215" s="1"/>
      <c r="C215" s="1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1"/>
      <c r="B216" s="1"/>
      <c r="C216" s="1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1"/>
      <c r="B217" s="1"/>
      <c r="C217" s="1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1"/>
      <c r="B218" s="1"/>
      <c r="C218" s="1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1"/>
      <c r="B219" s="1"/>
      <c r="C219" s="13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1"/>
      <c r="B220" s="1"/>
      <c r="C220" s="13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1"/>
      <c r="B221" s="1"/>
      <c r="C221" s="13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1"/>
      <c r="B222" s="1"/>
      <c r="C222" s="13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1"/>
      <c r="B223" s="1"/>
      <c r="C223" s="13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1"/>
      <c r="B224" s="1"/>
      <c r="C224" s="13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1"/>
      <c r="B225" s="1"/>
      <c r="C225" s="13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1"/>
      <c r="B226" s="1"/>
      <c r="C226" s="13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1"/>
      <c r="B227" s="1"/>
      <c r="C227" s="13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1"/>
      <c r="B228" s="1"/>
      <c r="C228" s="13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1"/>
      <c r="B229" s="1"/>
      <c r="C229" s="13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1"/>
      <c r="B230" s="1"/>
      <c r="C230" s="13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1"/>
      <c r="B231" s="1"/>
      <c r="C231" s="13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1"/>
      <c r="B232" s="1"/>
      <c r="C232" s="13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1"/>
      <c r="B233" s="1"/>
      <c r="C233" s="13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1"/>
      <c r="B234" s="1"/>
      <c r="C234" s="13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1"/>
      <c r="B235" s="1"/>
      <c r="C235" s="13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1"/>
      <c r="B236" s="1"/>
      <c r="C236" s="13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1"/>
      <c r="B237" s="1"/>
      <c r="C237" s="13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1"/>
      <c r="B238" s="1"/>
      <c r="C238" s="13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1"/>
      <c r="B239" s="1"/>
      <c r="C239" s="13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1"/>
      <c r="B240" s="1"/>
      <c r="C240" s="13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1"/>
      <c r="B241" s="1"/>
      <c r="C241" s="13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1"/>
      <c r="B242" s="1"/>
      <c r="C242" s="13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1"/>
      <c r="B243" s="1"/>
      <c r="C243" s="13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1"/>
      <c r="B244" s="1"/>
      <c r="C244" s="13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1"/>
      <c r="B245" s="1"/>
      <c r="C245" s="13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1"/>
      <c r="B246" s="1"/>
      <c r="C246" s="13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1"/>
      <c r="B247" s="1"/>
      <c r="C247" s="13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1"/>
      <c r="B248" s="1"/>
      <c r="C248" s="13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1"/>
      <c r="B249" s="1"/>
      <c r="C249" s="13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1"/>
      <c r="B250" s="1"/>
      <c r="C250" s="13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1"/>
      <c r="B251" s="1"/>
      <c r="C251" s="13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1"/>
      <c r="B252" s="1"/>
      <c r="C252" s="13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1"/>
      <c r="B253" s="1"/>
      <c r="C253" s="13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1"/>
      <c r="B254" s="1"/>
      <c r="C254" s="13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1"/>
      <c r="B255" s="1"/>
      <c r="C255" s="13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1"/>
      <c r="B256" s="1"/>
      <c r="C256" s="13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1"/>
      <c r="B257" s="1"/>
      <c r="C257" s="13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1"/>
      <c r="B258" s="1"/>
      <c r="C258" s="13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1"/>
      <c r="B259" s="1"/>
      <c r="C259" s="13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1"/>
      <c r="B260" s="1"/>
      <c r="C260" s="13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1"/>
      <c r="B261" s="1"/>
      <c r="C261" s="13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1"/>
      <c r="B262" s="1"/>
      <c r="C262" s="13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1"/>
      <c r="B263" s="1"/>
      <c r="C263" s="13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1"/>
      <c r="B264" s="1"/>
      <c r="C264" s="13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1"/>
      <c r="B265" s="1"/>
      <c r="C265" s="13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1"/>
      <c r="B266" s="1"/>
      <c r="C266" s="13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1"/>
      <c r="B267" s="1"/>
      <c r="C267" s="13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1"/>
      <c r="B268" s="1"/>
      <c r="C268" s="13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1"/>
      <c r="B269" s="1"/>
      <c r="C269" s="13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1"/>
      <c r="B270" s="1"/>
      <c r="C270" s="13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1"/>
      <c r="B271" s="1"/>
      <c r="C271" s="13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1"/>
      <c r="B272" s="1"/>
      <c r="C272" s="13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1"/>
      <c r="B273" s="1"/>
      <c r="C273" s="13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1"/>
      <c r="B274" s="1"/>
      <c r="C274" s="13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1"/>
      <c r="B275" s="1"/>
      <c r="C275" s="13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1"/>
      <c r="B276" s="1"/>
      <c r="C276" s="13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1"/>
      <c r="B277" s="1"/>
      <c r="C277" s="13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1"/>
      <c r="B278" s="1"/>
      <c r="C278" s="13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1"/>
      <c r="B279" s="1"/>
      <c r="C279" s="13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1"/>
      <c r="B280" s="1"/>
      <c r="C280" s="13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1"/>
      <c r="B281" s="1"/>
      <c r="C281" s="13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1"/>
      <c r="B282" s="1"/>
      <c r="C282" s="13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1"/>
      <c r="B283" s="1"/>
      <c r="C283" s="13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1"/>
      <c r="B284" s="1"/>
      <c r="C284" s="13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1"/>
      <c r="B285" s="1"/>
      <c r="C285" s="13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1"/>
      <c r="B286" s="1"/>
      <c r="C286" s="13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1"/>
      <c r="B287" s="1"/>
      <c r="C287" s="13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1"/>
      <c r="B288" s="1"/>
      <c r="C288" s="13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1"/>
      <c r="B289" s="1"/>
      <c r="C289" s="13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1"/>
      <c r="B290" s="1"/>
      <c r="C290" s="13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1"/>
      <c r="B291" s="1"/>
      <c r="C291" s="13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1"/>
      <c r="B292" s="1"/>
      <c r="C292" s="13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1"/>
      <c r="B293" s="1"/>
      <c r="C293" s="13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1"/>
      <c r="B294" s="1"/>
      <c r="C294" s="13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1"/>
      <c r="B295" s="1"/>
      <c r="C295" s="13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1"/>
      <c r="B296" s="1"/>
      <c r="C296" s="13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1"/>
      <c r="B297" s="1"/>
      <c r="C297" s="13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1"/>
      <c r="B298" s="1"/>
      <c r="C298" s="13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1"/>
      <c r="B299" s="1"/>
      <c r="C299" s="13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1"/>
      <c r="B300" s="1"/>
      <c r="C300" s="13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1"/>
      <c r="B301" s="1"/>
      <c r="C301" s="13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1"/>
      <c r="B302" s="1"/>
      <c r="C302" s="13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1"/>
      <c r="B303" s="1"/>
      <c r="C303" s="13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1"/>
      <c r="B304" s="1"/>
      <c r="C304" s="13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1"/>
      <c r="B305" s="1"/>
      <c r="C305" s="13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1"/>
      <c r="B306" s="1"/>
      <c r="C306" s="13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1"/>
      <c r="B307" s="1"/>
      <c r="C307" s="13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1"/>
      <c r="B308" s="1"/>
      <c r="C308" s="13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1"/>
      <c r="B309" s="1"/>
      <c r="C309" s="13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1"/>
      <c r="B310" s="1"/>
      <c r="C310" s="13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1"/>
      <c r="B311" s="1"/>
      <c r="C311" s="13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1"/>
      <c r="B312" s="1"/>
      <c r="C312" s="13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1"/>
      <c r="B313" s="1"/>
      <c r="C313" s="13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1"/>
      <c r="B314" s="1"/>
      <c r="C314" s="13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1"/>
      <c r="B315" s="1"/>
      <c r="C315" s="13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1"/>
      <c r="B316" s="1"/>
      <c r="C316" s="13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1"/>
      <c r="B317" s="1"/>
      <c r="C317" s="13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1"/>
      <c r="B318" s="1"/>
      <c r="C318" s="13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1"/>
      <c r="B319" s="1"/>
      <c r="C319" s="13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1"/>
      <c r="B320" s="1"/>
      <c r="C320" s="13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1"/>
      <c r="B321" s="1"/>
      <c r="C321" s="13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1"/>
      <c r="B322" s="1"/>
      <c r="C322" s="13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1"/>
      <c r="B323" s="1"/>
      <c r="C323" s="13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1"/>
      <c r="B324" s="1"/>
      <c r="C324" s="13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1"/>
      <c r="B325" s="1"/>
      <c r="C325" s="13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1"/>
      <c r="B326" s="1"/>
      <c r="C326" s="13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1"/>
      <c r="B327" s="1"/>
      <c r="C327" s="13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1"/>
      <c r="B328" s="1"/>
      <c r="C328" s="13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1"/>
      <c r="B329" s="1"/>
      <c r="C329" s="13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1"/>
      <c r="B330" s="1"/>
      <c r="C330" s="13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1"/>
      <c r="B331" s="1"/>
      <c r="C331" s="13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1"/>
      <c r="B332" s="1"/>
      <c r="C332" s="13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1"/>
      <c r="B333" s="1"/>
      <c r="C333" s="13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1"/>
      <c r="B334" s="1"/>
      <c r="C334" s="13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1"/>
      <c r="B335" s="1"/>
      <c r="C335" s="13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1"/>
      <c r="B336" s="1"/>
      <c r="C336" s="13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1"/>
      <c r="B337" s="1"/>
      <c r="C337" s="13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1"/>
      <c r="B338" s="1"/>
      <c r="C338" s="13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1"/>
      <c r="B339" s="1"/>
      <c r="C339" s="13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1"/>
      <c r="B340" s="1"/>
      <c r="C340" s="13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1"/>
      <c r="B341" s="1"/>
      <c r="C341" s="13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1"/>
      <c r="B342" s="1"/>
      <c r="C342" s="13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1"/>
      <c r="B343" s="1"/>
      <c r="C343" s="13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1"/>
      <c r="B344" s="1"/>
      <c r="C344" s="13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1"/>
      <c r="B345" s="1"/>
      <c r="C345" s="13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1"/>
      <c r="B346" s="1"/>
      <c r="C346" s="13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1"/>
      <c r="B347" s="1"/>
      <c r="C347" s="13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1"/>
      <c r="B348" s="1"/>
      <c r="C348" s="13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1"/>
      <c r="B349" s="1"/>
      <c r="C349" s="13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1"/>
      <c r="B350" s="1"/>
      <c r="C350" s="13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1"/>
      <c r="B351" s="1"/>
      <c r="C351" s="13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1"/>
      <c r="B352" s="1"/>
      <c r="C352" s="13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1"/>
      <c r="B353" s="1"/>
      <c r="C353" s="13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1"/>
      <c r="B354" s="1"/>
      <c r="C354" s="13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1"/>
      <c r="B355" s="1"/>
      <c r="C355" s="13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1"/>
      <c r="B356" s="1"/>
      <c r="C356" s="13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1"/>
      <c r="B357" s="1"/>
      <c r="C357" s="13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1"/>
      <c r="B358" s="1"/>
      <c r="C358" s="13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1"/>
      <c r="B359" s="1"/>
      <c r="C359" s="13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1"/>
      <c r="B360" s="1"/>
      <c r="C360" s="13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1"/>
      <c r="B361" s="1"/>
      <c r="C361" s="13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1"/>
      <c r="B362" s="1"/>
      <c r="C362" s="13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1"/>
      <c r="B363" s="1"/>
      <c r="C363" s="13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1"/>
      <c r="B364" s="1"/>
      <c r="C364" s="13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1"/>
      <c r="B365" s="1"/>
      <c r="C365" s="13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1"/>
      <c r="B366" s="1"/>
      <c r="C366" s="13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1"/>
      <c r="B367" s="1"/>
      <c r="C367" s="13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1"/>
      <c r="B368" s="1"/>
      <c r="C368" s="13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1"/>
      <c r="B369" s="1"/>
      <c r="C369" s="13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1"/>
      <c r="B370" s="1"/>
      <c r="C370" s="13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1"/>
      <c r="B371" s="1"/>
      <c r="C371" s="13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1"/>
      <c r="B372" s="1"/>
      <c r="C372" s="13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1"/>
      <c r="B373" s="1"/>
      <c r="C373" s="13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1"/>
      <c r="B374" s="1"/>
      <c r="C374" s="13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1"/>
      <c r="B375" s="1"/>
      <c r="C375" s="13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1"/>
      <c r="B376" s="1"/>
      <c r="C376" s="13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1"/>
      <c r="B377" s="1"/>
      <c r="C377" s="13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1"/>
      <c r="B378" s="1"/>
      <c r="C378" s="13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1"/>
      <c r="B379" s="1"/>
      <c r="C379" s="13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1"/>
      <c r="B380" s="1"/>
      <c r="C380" s="13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1"/>
      <c r="B381" s="1"/>
      <c r="C381" s="13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1"/>
      <c r="B382" s="1"/>
      <c r="C382" s="13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1"/>
      <c r="B383" s="1"/>
      <c r="C383" s="13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1"/>
      <c r="B384" s="1"/>
      <c r="C384" s="13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1"/>
      <c r="B385" s="1"/>
      <c r="C385" s="13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1"/>
      <c r="B386" s="1"/>
      <c r="C386" s="13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1"/>
      <c r="B387" s="1"/>
      <c r="C387" s="13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1"/>
      <c r="B388" s="1"/>
      <c r="C388" s="13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1"/>
      <c r="B389" s="1"/>
      <c r="C389" s="13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1"/>
      <c r="B390" s="1"/>
      <c r="C390" s="13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1"/>
      <c r="B391" s="1"/>
      <c r="C391" s="13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1"/>
      <c r="B392" s="1"/>
      <c r="C392" s="13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1"/>
      <c r="B393" s="1"/>
      <c r="C393" s="13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1"/>
      <c r="B394" s="1"/>
      <c r="C394" s="13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1"/>
      <c r="B395" s="1"/>
      <c r="C395" s="13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1"/>
      <c r="B396" s="1"/>
      <c r="C396" s="13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1"/>
      <c r="B397" s="1"/>
      <c r="C397" s="13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1"/>
      <c r="B398" s="1"/>
      <c r="C398" s="13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1"/>
      <c r="B399" s="1"/>
      <c r="C399" s="13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1"/>
      <c r="B400" s="1"/>
      <c r="C400" s="13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1"/>
      <c r="B401" s="1"/>
      <c r="C401" s="13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1"/>
      <c r="B402" s="1"/>
      <c r="C402" s="13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1"/>
      <c r="B403" s="1"/>
      <c r="C403" s="13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1"/>
      <c r="B404" s="1"/>
      <c r="C404" s="13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1"/>
      <c r="B405" s="1"/>
      <c r="C405" s="13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1"/>
      <c r="B406" s="1"/>
      <c r="C406" s="13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1"/>
      <c r="B407" s="1"/>
      <c r="C407" s="13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1"/>
      <c r="B408" s="1"/>
      <c r="C408" s="13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1"/>
      <c r="B409" s="1"/>
      <c r="C409" s="13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1"/>
      <c r="B410" s="1"/>
      <c r="C410" s="13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1"/>
      <c r="B411" s="1"/>
      <c r="C411" s="13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1"/>
      <c r="B412" s="1"/>
      <c r="C412" s="13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1"/>
      <c r="B413" s="1"/>
      <c r="C413" s="13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1"/>
      <c r="B414" s="1"/>
      <c r="C414" s="13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1"/>
      <c r="B415" s="1"/>
      <c r="C415" s="13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1"/>
      <c r="B416" s="1"/>
      <c r="C416" s="13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1"/>
      <c r="B417" s="1"/>
      <c r="C417" s="13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1"/>
      <c r="B418" s="1"/>
      <c r="C418" s="13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1"/>
      <c r="B419" s="1"/>
      <c r="C419" s="13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1"/>
      <c r="B420" s="1"/>
      <c r="C420" s="13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1"/>
      <c r="B421" s="1"/>
      <c r="C421" s="13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1"/>
      <c r="B422" s="1"/>
      <c r="C422" s="13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1"/>
      <c r="B423" s="1"/>
      <c r="C423" s="13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1"/>
      <c r="B424" s="1"/>
      <c r="C424" s="13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1"/>
      <c r="B425" s="1"/>
      <c r="C425" s="13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1"/>
      <c r="B426" s="1"/>
      <c r="C426" s="13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1"/>
      <c r="B427" s="1"/>
      <c r="C427" s="13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1"/>
      <c r="B428" s="1"/>
      <c r="C428" s="13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1"/>
      <c r="B429" s="1"/>
      <c r="C429" s="13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1"/>
      <c r="B430" s="1"/>
      <c r="C430" s="13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1"/>
      <c r="B431" s="1"/>
      <c r="C431" s="13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1"/>
      <c r="B432" s="1"/>
      <c r="C432" s="13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1"/>
      <c r="B433" s="1"/>
      <c r="C433" s="13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1"/>
      <c r="B434" s="1"/>
      <c r="C434" s="13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1"/>
      <c r="B435" s="1"/>
      <c r="C435" s="13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1"/>
      <c r="B436" s="1"/>
      <c r="C436" s="13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1"/>
      <c r="B437" s="1"/>
      <c r="C437" s="13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1"/>
      <c r="B438" s="1"/>
      <c r="C438" s="13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1"/>
      <c r="B439" s="1"/>
      <c r="C439" s="13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1"/>
      <c r="B440" s="1"/>
      <c r="C440" s="13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1"/>
      <c r="B441" s="1"/>
      <c r="C441" s="13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1"/>
      <c r="B442" s="1"/>
      <c r="C442" s="13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1"/>
      <c r="B443" s="1"/>
      <c r="C443" s="13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1"/>
      <c r="B444" s="1"/>
      <c r="C444" s="13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1"/>
      <c r="B445" s="1"/>
      <c r="C445" s="13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1"/>
      <c r="B446" s="1"/>
      <c r="C446" s="13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1"/>
      <c r="B447" s="1"/>
      <c r="C447" s="13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1"/>
      <c r="B448" s="1"/>
      <c r="C448" s="13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1"/>
      <c r="B449" s="1"/>
      <c r="C449" s="13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1"/>
      <c r="B450" s="1"/>
      <c r="C450" s="13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1"/>
      <c r="B451" s="1"/>
      <c r="C451" s="13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1"/>
      <c r="B452" s="1"/>
      <c r="C452" s="13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1"/>
      <c r="B453" s="1"/>
      <c r="C453" s="13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1"/>
      <c r="B454" s="1"/>
      <c r="C454" s="13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1"/>
      <c r="B455" s="1"/>
      <c r="C455" s="13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1"/>
      <c r="B456" s="1"/>
      <c r="C456" s="13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1"/>
      <c r="B457" s="1"/>
      <c r="C457" s="13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1"/>
      <c r="B458" s="1"/>
      <c r="C458" s="13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1"/>
      <c r="B459" s="1"/>
      <c r="C459" s="13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1"/>
      <c r="B460" s="1"/>
      <c r="C460" s="13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1"/>
      <c r="B461" s="1"/>
      <c r="C461" s="13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1"/>
      <c r="B462" s="1"/>
      <c r="C462" s="13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1"/>
      <c r="B463" s="1"/>
      <c r="C463" s="13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1"/>
      <c r="B464" s="1"/>
      <c r="C464" s="13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1"/>
      <c r="B465" s="1"/>
      <c r="C465" s="13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1"/>
      <c r="B466" s="1"/>
      <c r="C466" s="13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1"/>
      <c r="B467" s="1"/>
      <c r="C467" s="13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1"/>
      <c r="B468" s="1"/>
      <c r="C468" s="13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1"/>
      <c r="B469" s="1"/>
      <c r="C469" s="13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1"/>
      <c r="B470" s="1"/>
      <c r="C470" s="13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1"/>
      <c r="B471" s="1"/>
      <c r="C471" s="13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1"/>
      <c r="B472" s="1"/>
      <c r="C472" s="1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1"/>
      <c r="B473" s="1"/>
      <c r="C473" s="1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1"/>
      <c r="B474" s="1"/>
      <c r="C474" s="1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1"/>
      <c r="B475" s="1"/>
      <c r="C475" s="1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1"/>
      <c r="B476" s="1"/>
      <c r="C476" s="1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1"/>
      <c r="B477" s="1"/>
      <c r="C477" s="1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1"/>
      <c r="B478" s="1"/>
      <c r="C478" s="1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1"/>
      <c r="B479" s="1"/>
      <c r="C479" s="1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1"/>
      <c r="B480" s="1"/>
      <c r="C480" s="1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1"/>
      <c r="B481" s="1"/>
      <c r="C481" s="1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1"/>
      <c r="B482" s="1"/>
      <c r="C482" s="1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1"/>
      <c r="B483" s="1"/>
      <c r="C483" s="1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1"/>
      <c r="B484" s="1"/>
      <c r="C484" s="1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1"/>
      <c r="B485" s="1"/>
      <c r="C485" s="13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1"/>
      <c r="B486" s="1"/>
      <c r="C486" s="13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1"/>
      <c r="B487" s="1"/>
      <c r="C487" s="13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1"/>
      <c r="B488" s="1"/>
      <c r="C488" s="13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1"/>
      <c r="B489" s="1"/>
      <c r="C489" s="13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1"/>
      <c r="B490" s="1"/>
      <c r="C490" s="13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1"/>
      <c r="B491" s="1"/>
      <c r="C491" s="13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1"/>
      <c r="B492" s="1"/>
      <c r="C492" s="13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1"/>
      <c r="B493" s="1"/>
      <c r="C493" s="13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1"/>
      <c r="B494" s="1"/>
      <c r="C494" s="13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1"/>
      <c r="B495" s="1"/>
      <c r="C495" s="13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1"/>
      <c r="B496" s="1"/>
      <c r="C496" s="13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1"/>
      <c r="B497" s="1"/>
      <c r="C497" s="13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1"/>
      <c r="B498" s="1"/>
      <c r="C498" s="13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1"/>
      <c r="B499" s="1"/>
      <c r="C499" s="13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1"/>
      <c r="B500" s="1"/>
      <c r="C500" s="13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1"/>
      <c r="B501" s="1"/>
      <c r="C501" s="13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1"/>
      <c r="B502" s="1"/>
      <c r="C502" s="13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1"/>
      <c r="B503" s="1"/>
      <c r="C503" s="13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1"/>
      <c r="B504" s="1"/>
      <c r="C504" s="13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1"/>
      <c r="B505" s="1"/>
      <c r="C505" s="13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1"/>
      <c r="B506" s="1"/>
      <c r="C506" s="13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1"/>
      <c r="B507" s="1"/>
      <c r="C507" s="13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1"/>
      <c r="B508" s="1"/>
      <c r="C508" s="13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1"/>
      <c r="B509" s="1"/>
      <c r="C509" s="13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1"/>
      <c r="B510" s="1"/>
      <c r="C510" s="13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1"/>
      <c r="B511" s="1"/>
      <c r="C511" s="13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1"/>
      <c r="B512" s="1"/>
      <c r="C512" s="13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1"/>
      <c r="B513" s="1"/>
      <c r="C513" s="13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1"/>
      <c r="B514" s="1"/>
      <c r="C514" s="13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1"/>
      <c r="B515" s="1"/>
      <c r="C515" s="13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1"/>
      <c r="B516" s="1"/>
      <c r="C516" s="13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1"/>
      <c r="B517" s="1"/>
      <c r="C517" s="13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1"/>
      <c r="B518" s="1"/>
      <c r="C518" s="13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1"/>
      <c r="B519" s="1"/>
      <c r="C519" s="13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1"/>
      <c r="B520" s="1"/>
      <c r="C520" s="13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1"/>
      <c r="B521" s="1"/>
      <c r="C521" s="13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1"/>
      <c r="B522" s="1"/>
      <c r="C522" s="13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1"/>
      <c r="B523" s="1"/>
      <c r="C523" s="13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1"/>
      <c r="B524" s="1"/>
      <c r="C524" s="13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1"/>
      <c r="B525" s="1"/>
      <c r="C525" s="13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1"/>
      <c r="B526" s="1"/>
      <c r="C526" s="13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1"/>
      <c r="B527" s="1"/>
      <c r="C527" s="13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1"/>
      <c r="B528" s="1"/>
      <c r="C528" s="13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1"/>
      <c r="B529" s="1"/>
      <c r="C529" s="13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1"/>
      <c r="B530" s="1"/>
      <c r="C530" s="13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1"/>
      <c r="B531" s="1"/>
      <c r="C531" s="13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1"/>
      <c r="B532" s="1"/>
      <c r="C532" s="13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1"/>
      <c r="B533" s="1"/>
      <c r="C533" s="13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1"/>
      <c r="B534" s="1"/>
      <c r="C534" s="13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1"/>
      <c r="B535" s="1"/>
      <c r="C535" s="13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1"/>
      <c r="B536" s="1"/>
      <c r="C536" s="13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1"/>
      <c r="B537" s="1"/>
      <c r="C537" s="13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1"/>
      <c r="B538" s="1"/>
      <c r="C538" s="13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1"/>
      <c r="B539" s="1"/>
      <c r="C539" s="13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1"/>
      <c r="B540" s="1"/>
      <c r="C540" s="13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1"/>
      <c r="B541" s="1"/>
      <c r="C541" s="13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1"/>
      <c r="B542" s="1"/>
      <c r="C542" s="13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1"/>
      <c r="B543" s="1"/>
      <c r="C543" s="1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1"/>
      <c r="B544" s="1"/>
      <c r="C544" s="1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1"/>
      <c r="B545" s="1"/>
      <c r="C545" s="1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1"/>
      <c r="B546" s="1"/>
      <c r="C546" s="1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1"/>
      <c r="B547" s="1"/>
      <c r="C547" s="13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1"/>
      <c r="B548" s="1"/>
      <c r="C548" s="1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1"/>
      <c r="B549" s="1"/>
      <c r="C549" s="1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1"/>
      <c r="B550" s="1"/>
      <c r="C550" s="1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1"/>
      <c r="B551" s="1"/>
      <c r="C551" s="1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1"/>
      <c r="B552" s="1"/>
      <c r="C552" s="1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1"/>
      <c r="B553" s="1"/>
      <c r="C553" s="1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1"/>
      <c r="B554" s="1"/>
      <c r="C554" s="1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1"/>
      <c r="B555" s="1"/>
      <c r="C555" s="1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1"/>
      <c r="B556" s="1"/>
      <c r="C556" s="13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1"/>
      <c r="B557" s="1"/>
      <c r="C557" s="13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1"/>
      <c r="B558" s="1"/>
      <c r="C558" s="13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1"/>
      <c r="B559" s="1"/>
      <c r="C559" s="13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1"/>
      <c r="B560" s="1"/>
      <c r="C560" s="13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1"/>
      <c r="B561" s="1"/>
      <c r="C561" s="13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1"/>
      <c r="B562" s="1"/>
      <c r="C562" s="13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1"/>
      <c r="B563" s="1"/>
      <c r="C563" s="13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1"/>
      <c r="B564" s="1"/>
      <c r="C564" s="13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1"/>
      <c r="B565" s="1"/>
      <c r="C565" s="13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1"/>
      <c r="B566" s="1"/>
      <c r="C566" s="13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1"/>
      <c r="B567" s="1"/>
      <c r="C567" s="13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1"/>
      <c r="B568" s="1"/>
      <c r="C568" s="13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1"/>
      <c r="B569" s="1"/>
      <c r="C569" s="13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1"/>
      <c r="B570" s="1"/>
      <c r="C570" s="13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1"/>
      <c r="B571" s="1"/>
      <c r="C571" s="13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1"/>
      <c r="B572" s="1"/>
      <c r="C572" s="13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1"/>
      <c r="B573" s="1"/>
      <c r="C573" s="13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1"/>
      <c r="B574" s="1"/>
      <c r="C574" s="13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1"/>
      <c r="B575" s="1"/>
      <c r="C575" s="13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1"/>
      <c r="B576" s="1"/>
      <c r="C576" s="13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1"/>
      <c r="B577" s="1"/>
      <c r="C577" s="13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1"/>
      <c r="B578" s="1"/>
      <c r="C578" s="13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1"/>
      <c r="B579" s="1"/>
      <c r="C579" s="13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1"/>
      <c r="B580" s="1"/>
      <c r="C580" s="13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1"/>
      <c r="B581" s="1"/>
      <c r="C581" s="13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1"/>
      <c r="B582" s="1"/>
      <c r="C582" s="13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1"/>
      <c r="B583" s="1"/>
      <c r="C583" s="13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1"/>
      <c r="B584" s="1"/>
      <c r="C584" s="13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1"/>
      <c r="B585" s="1"/>
      <c r="C585" s="13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1"/>
      <c r="B586" s="1"/>
      <c r="C586" s="13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1"/>
      <c r="B587" s="1"/>
      <c r="C587" s="13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1"/>
      <c r="B588" s="1"/>
      <c r="C588" s="13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1"/>
      <c r="B589" s="1"/>
      <c r="C589" s="13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1"/>
      <c r="B590" s="1"/>
      <c r="C590" s="13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1"/>
      <c r="B591" s="1"/>
      <c r="C591" s="13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1"/>
      <c r="B592" s="1"/>
      <c r="C592" s="13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1"/>
      <c r="B593" s="1"/>
      <c r="C593" s="13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1"/>
      <c r="B594" s="1"/>
      <c r="C594" s="13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1"/>
      <c r="B595" s="1"/>
      <c r="C595" s="13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1"/>
      <c r="B596" s="1"/>
      <c r="C596" s="13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1"/>
      <c r="B597" s="1"/>
      <c r="C597" s="13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1"/>
      <c r="B598" s="1"/>
      <c r="C598" s="13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1"/>
      <c r="B599" s="1"/>
      <c r="C599" s="13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1"/>
      <c r="B600" s="1"/>
      <c r="C600" s="13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1"/>
      <c r="B601" s="1"/>
      <c r="C601" s="13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1"/>
      <c r="B602" s="1"/>
      <c r="C602" s="13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1"/>
      <c r="B603" s="1"/>
      <c r="C603" s="13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1"/>
      <c r="B604" s="1"/>
      <c r="C604" s="13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1"/>
      <c r="B605" s="1"/>
      <c r="C605" s="13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1"/>
      <c r="B606" s="1"/>
      <c r="C606" s="13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1"/>
      <c r="B607" s="1"/>
      <c r="C607" s="13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1"/>
      <c r="B608" s="1"/>
      <c r="C608" s="13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1"/>
      <c r="B609" s="1"/>
      <c r="C609" s="13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1"/>
      <c r="B610" s="1"/>
      <c r="C610" s="13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1"/>
      <c r="B611" s="1"/>
      <c r="C611" s="13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1"/>
      <c r="B612" s="1"/>
      <c r="C612" s="13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1"/>
      <c r="B613" s="1"/>
      <c r="C613" s="13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1"/>
      <c r="B614" s="1"/>
      <c r="C614" s="13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1"/>
      <c r="B615" s="1"/>
      <c r="C615" s="13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1"/>
      <c r="B616" s="1"/>
      <c r="C616" s="13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1"/>
      <c r="B617" s="1"/>
      <c r="C617" s="13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1"/>
      <c r="B618" s="1"/>
      <c r="C618" s="13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1"/>
      <c r="B619" s="1"/>
      <c r="C619" s="13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1"/>
      <c r="B620" s="1"/>
      <c r="C620" s="13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1"/>
      <c r="B621" s="1"/>
      <c r="C621" s="13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1"/>
      <c r="B622" s="1"/>
      <c r="C622" s="13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1"/>
      <c r="B623" s="1"/>
      <c r="C623" s="13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1"/>
      <c r="B624" s="1"/>
      <c r="C624" s="13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1"/>
      <c r="B625" s="1"/>
      <c r="C625" s="13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1"/>
      <c r="B626" s="1"/>
      <c r="C626" s="13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1"/>
      <c r="B627" s="1"/>
      <c r="C627" s="13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1"/>
      <c r="B628" s="1"/>
      <c r="C628" s="13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1"/>
      <c r="B629" s="1"/>
      <c r="C629" s="13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1"/>
      <c r="B630" s="1"/>
      <c r="C630" s="13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1"/>
      <c r="B631" s="1"/>
      <c r="C631" s="13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1"/>
      <c r="B632" s="1"/>
      <c r="C632" s="13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1"/>
      <c r="B633" s="1"/>
      <c r="C633" s="13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1"/>
      <c r="B634" s="1"/>
      <c r="C634" s="13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1"/>
      <c r="B635" s="1"/>
      <c r="C635" s="13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1"/>
      <c r="B636" s="1"/>
      <c r="C636" s="13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1"/>
      <c r="B637" s="1"/>
      <c r="C637" s="13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1"/>
      <c r="B638" s="1"/>
      <c r="C638" s="13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1"/>
      <c r="B639" s="1"/>
      <c r="C639" s="13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1"/>
      <c r="B640" s="1"/>
      <c r="C640" s="13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1"/>
      <c r="B641" s="1"/>
      <c r="C641" s="13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1"/>
      <c r="B642" s="1"/>
      <c r="C642" s="13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1"/>
      <c r="B643" s="1"/>
      <c r="C643" s="13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1"/>
      <c r="B644" s="1"/>
      <c r="C644" s="13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1"/>
      <c r="B645" s="1"/>
      <c r="C645" s="13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1"/>
      <c r="B646" s="1"/>
      <c r="C646" s="13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1"/>
      <c r="B647" s="1"/>
      <c r="C647" s="13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1"/>
      <c r="B648" s="1"/>
      <c r="C648" s="13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1"/>
      <c r="B649" s="1"/>
      <c r="C649" s="13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1"/>
      <c r="B650" s="1"/>
      <c r="C650" s="13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1"/>
      <c r="B651" s="1"/>
      <c r="C651" s="13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1"/>
      <c r="B652" s="1"/>
      <c r="C652" s="13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1"/>
      <c r="B653" s="1"/>
      <c r="C653" s="13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1"/>
      <c r="B654" s="1"/>
      <c r="C654" s="13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1"/>
      <c r="B655" s="1"/>
      <c r="C655" s="13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1"/>
      <c r="B656" s="1"/>
      <c r="C656" s="13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1"/>
      <c r="B657" s="1"/>
      <c r="C657" s="13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1"/>
      <c r="B658" s="1"/>
      <c r="C658" s="13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1"/>
      <c r="B659" s="1"/>
      <c r="C659" s="13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1"/>
      <c r="B660" s="1"/>
      <c r="C660" s="13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1"/>
      <c r="B661" s="1"/>
      <c r="C661" s="13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1"/>
      <c r="B662" s="1"/>
      <c r="C662" s="13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1"/>
      <c r="B663" s="1"/>
      <c r="C663" s="13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1"/>
      <c r="B664" s="1"/>
      <c r="C664" s="13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1"/>
      <c r="B665" s="1"/>
      <c r="C665" s="13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1"/>
      <c r="B666" s="1"/>
      <c r="C666" s="13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1"/>
      <c r="B667" s="1"/>
      <c r="C667" s="13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1"/>
      <c r="B668" s="1"/>
      <c r="C668" s="13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1"/>
      <c r="B669" s="1"/>
      <c r="C669" s="13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1"/>
      <c r="B670" s="1"/>
      <c r="C670" s="13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1"/>
      <c r="B671" s="1"/>
      <c r="C671" s="13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1"/>
      <c r="B672" s="1"/>
      <c r="C672" s="13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1"/>
      <c r="B673" s="1"/>
      <c r="C673" s="13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1"/>
      <c r="B674" s="1"/>
      <c r="C674" s="13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1"/>
      <c r="B675" s="1"/>
      <c r="C675" s="13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1"/>
      <c r="B676" s="1"/>
      <c r="C676" s="13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1"/>
      <c r="B677" s="1"/>
      <c r="C677" s="13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1"/>
      <c r="B678" s="1"/>
      <c r="C678" s="13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1"/>
      <c r="B679" s="1"/>
      <c r="C679" s="13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1"/>
      <c r="B680" s="1"/>
      <c r="C680" s="13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1"/>
      <c r="B681" s="1"/>
      <c r="C681" s="13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1"/>
      <c r="B682" s="1"/>
      <c r="C682" s="13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1"/>
      <c r="B683" s="1"/>
      <c r="C683" s="13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1"/>
      <c r="B684" s="1"/>
      <c r="C684" s="13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1"/>
      <c r="B685" s="1"/>
      <c r="C685" s="13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1"/>
      <c r="B686" s="1"/>
      <c r="C686" s="13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1"/>
      <c r="B687" s="1"/>
      <c r="C687" s="13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1"/>
      <c r="B688" s="1"/>
      <c r="C688" s="13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1"/>
      <c r="B689" s="1"/>
      <c r="C689" s="13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1"/>
      <c r="B690" s="1"/>
      <c r="C690" s="13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1"/>
      <c r="B691" s="1"/>
      <c r="C691" s="13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1"/>
      <c r="B692" s="1"/>
      <c r="C692" s="13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1"/>
      <c r="B693" s="1"/>
      <c r="C693" s="13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1"/>
      <c r="B694" s="1"/>
      <c r="C694" s="13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1"/>
      <c r="B695" s="1"/>
      <c r="C695" s="13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1"/>
      <c r="B696" s="1"/>
      <c r="C696" s="13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1"/>
      <c r="B697" s="1"/>
      <c r="C697" s="13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1"/>
      <c r="B698" s="1"/>
      <c r="C698" s="13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1"/>
      <c r="B699" s="1"/>
      <c r="C699" s="13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1"/>
      <c r="B700" s="1"/>
      <c r="C700" s="13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1"/>
      <c r="B701" s="1"/>
      <c r="C701" s="13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1"/>
      <c r="B702" s="1"/>
      <c r="C702" s="13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1"/>
      <c r="B703" s="1"/>
      <c r="C703" s="13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1"/>
      <c r="B704" s="1"/>
      <c r="C704" s="13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1"/>
      <c r="B705" s="1"/>
      <c r="C705" s="13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1"/>
      <c r="B706" s="1"/>
      <c r="C706" s="13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1"/>
      <c r="B707" s="1"/>
      <c r="C707" s="13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1"/>
      <c r="B708" s="1"/>
      <c r="C708" s="13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1"/>
      <c r="B709" s="1"/>
      <c r="C709" s="13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1"/>
      <c r="B710" s="1"/>
      <c r="C710" s="13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1"/>
      <c r="B711" s="1"/>
      <c r="C711" s="13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1"/>
      <c r="B712" s="1"/>
      <c r="C712" s="13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1"/>
      <c r="B713" s="1"/>
      <c r="C713" s="13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1"/>
      <c r="B714" s="1"/>
      <c r="C714" s="13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1"/>
      <c r="B715" s="1"/>
      <c r="C715" s="13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1"/>
      <c r="B716" s="1"/>
      <c r="C716" s="13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1"/>
      <c r="B717" s="1"/>
      <c r="C717" s="13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1"/>
      <c r="B718" s="1"/>
      <c r="C718" s="13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1"/>
      <c r="B719" s="1"/>
      <c r="C719" s="13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1"/>
      <c r="B720" s="1"/>
      <c r="C720" s="13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1"/>
      <c r="B721" s="1"/>
      <c r="C721" s="13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1"/>
      <c r="B722" s="1"/>
      <c r="C722" s="13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1"/>
      <c r="B723" s="1"/>
      <c r="C723" s="13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1"/>
      <c r="B724" s="1"/>
      <c r="C724" s="13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1"/>
      <c r="B725" s="1"/>
      <c r="C725" s="13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1"/>
      <c r="B726" s="1"/>
      <c r="C726" s="13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1"/>
      <c r="B727" s="1"/>
      <c r="C727" s="13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1"/>
      <c r="B728" s="1"/>
      <c r="C728" s="13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1"/>
      <c r="B729" s="1"/>
      <c r="C729" s="13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1"/>
      <c r="B730" s="1"/>
      <c r="C730" s="13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1"/>
      <c r="B731" s="1"/>
      <c r="C731" s="13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1"/>
      <c r="B732" s="1"/>
      <c r="C732" s="13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1"/>
      <c r="B733" s="1"/>
      <c r="C733" s="13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1"/>
      <c r="B734" s="1"/>
      <c r="C734" s="13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1"/>
      <c r="B735" s="1"/>
      <c r="C735" s="13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1"/>
      <c r="B736" s="1"/>
      <c r="C736" s="13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1"/>
      <c r="B737" s="1"/>
      <c r="C737" s="13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1"/>
      <c r="B738" s="1"/>
      <c r="C738" s="13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1"/>
      <c r="B739" s="1"/>
      <c r="C739" s="13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1"/>
      <c r="B740" s="1"/>
      <c r="C740" s="13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1"/>
      <c r="B741" s="1"/>
      <c r="C741" s="13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1"/>
      <c r="B742" s="1"/>
      <c r="C742" s="13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1"/>
      <c r="B743" s="1"/>
      <c r="C743" s="13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1"/>
      <c r="B744" s="1"/>
      <c r="C744" s="13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1"/>
      <c r="B745" s="1"/>
      <c r="C745" s="13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1"/>
      <c r="B746" s="1"/>
      <c r="C746" s="13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1"/>
      <c r="B747" s="1"/>
      <c r="C747" s="13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1"/>
      <c r="B748" s="1"/>
      <c r="C748" s="13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1"/>
      <c r="B749" s="1"/>
      <c r="C749" s="13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1"/>
      <c r="B750" s="1"/>
      <c r="C750" s="13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1"/>
      <c r="B751" s="1"/>
      <c r="C751" s="13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1"/>
      <c r="B752" s="1"/>
      <c r="C752" s="13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1"/>
      <c r="B753" s="1"/>
      <c r="C753" s="13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1"/>
      <c r="B754" s="1"/>
      <c r="C754" s="13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1"/>
      <c r="B755" s="1"/>
      <c r="C755" s="13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1"/>
      <c r="B756" s="1"/>
      <c r="C756" s="13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1"/>
      <c r="B757" s="1"/>
      <c r="C757" s="13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1"/>
      <c r="B758" s="1"/>
      <c r="C758" s="13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1"/>
      <c r="B759" s="1"/>
      <c r="C759" s="13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1"/>
      <c r="B760" s="1"/>
      <c r="C760" s="13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1"/>
      <c r="B761" s="1"/>
      <c r="C761" s="13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1"/>
      <c r="B762" s="1"/>
      <c r="C762" s="13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1"/>
      <c r="B763" s="1"/>
      <c r="C763" s="13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1"/>
      <c r="B764" s="1"/>
      <c r="C764" s="13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1"/>
      <c r="B765" s="1"/>
      <c r="C765" s="13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1"/>
      <c r="B766" s="1"/>
      <c r="C766" s="13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1"/>
      <c r="B767" s="1"/>
      <c r="C767" s="13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1"/>
      <c r="B768" s="1"/>
      <c r="C768" s="13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1"/>
      <c r="B769" s="1"/>
      <c r="C769" s="13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1"/>
      <c r="B770" s="1"/>
      <c r="C770" s="13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1"/>
      <c r="B771" s="1"/>
      <c r="C771" s="13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1"/>
      <c r="B772" s="1"/>
      <c r="C772" s="13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1"/>
      <c r="B773" s="1"/>
      <c r="C773" s="13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1"/>
      <c r="B774" s="1"/>
      <c r="C774" s="13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1"/>
      <c r="B775" s="1"/>
      <c r="C775" s="13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1"/>
      <c r="B776" s="1"/>
      <c r="C776" s="13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1"/>
      <c r="B777" s="1"/>
      <c r="C777" s="13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1"/>
      <c r="B778" s="1"/>
      <c r="C778" s="13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1"/>
      <c r="B779" s="1"/>
      <c r="C779" s="13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1"/>
      <c r="B780" s="1"/>
      <c r="C780" s="13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1"/>
      <c r="B781" s="1"/>
      <c r="C781" s="13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1"/>
      <c r="B782" s="1"/>
      <c r="C782" s="13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1"/>
      <c r="B783" s="1"/>
      <c r="C783" s="13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1"/>
      <c r="B784" s="1"/>
      <c r="C784" s="13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1"/>
      <c r="B785" s="1"/>
      <c r="C785" s="13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1"/>
      <c r="B786" s="1"/>
      <c r="C786" s="13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1"/>
      <c r="B787" s="1"/>
      <c r="C787" s="13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1"/>
      <c r="B788" s="1"/>
      <c r="C788" s="13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1"/>
      <c r="B789" s="1"/>
      <c r="C789" s="13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1"/>
      <c r="B790" s="1"/>
      <c r="C790" s="13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1"/>
      <c r="B791" s="1"/>
      <c r="C791" s="13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1"/>
      <c r="B792" s="1"/>
      <c r="C792" s="13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1"/>
      <c r="B793" s="1"/>
      <c r="C793" s="13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1"/>
      <c r="B794" s="1"/>
      <c r="C794" s="13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1"/>
      <c r="B795" s="1"/>
      <c r="C795" s="13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1"/>
      <c r="B796" s="1"/>
      <c r="C796" s="13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1"/>
      <c r="B797" s="1"/>
      <c r="C797" s="13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1"/>
      <c r="B798" s="1"/>
      <c r="C798" s="13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1"/>
      <c r="B799" s="1"/>
      <c r="C799" s="13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1"/>
      <c r="B800" s="1"/>
      <c r="C800" s="13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1"/>
      <c r="B801" s="1"/>
      <c r="C801" s="13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1"/>
      <c r="B802" s="1"/>
      <c r="C802" s="13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1"/>
      <c r="B803" s="1"/>
      <c r="C803" s="13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1"/>
      <c r="B804" s="1"/>
      <c r="C804" s="13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1"/>
      <c r="B805" s="1"/>
      <c r="C805" s="13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1"/>
      <c r="B806" s="1"/>
      <c r="C806" s="13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1"/>
      <c r="B807" s="1"/>
      <c r="C807" s="13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1"/>
      <c r="B808" s="1"/>
      <c r="C808" s="13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1"/>
      <c r="B809" s="1"/>
      <c r="C809" s="13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1"/>
      <c r="B810" s="1"/>
      <c r="C810" s="13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1"/>
      <c r="B811" s="1"/>
      <c r="C811" s="13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1"/>
      <c r="B812" s="1"/>
      <c r="C812" s="13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1"/>
      <c r="B813" s="1"/>
      <c r="C813" s="13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1"/>
      <c r="B814" s="1"/>
      <c r="C814" s="13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1"/>
      <c r="B815" s="1"/>
      <c r="C815" s="13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1"/>
      <c r="B816" s="1"/>
      <c r="C816" s="13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1"/>
      <c r="B817" s="1"/>
      <c r="C817" s="13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1"/>
      <c r="B818" s="1"/>
      <c r="C818" s="13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1"/>
      <c r="B819" s="1"/>
      <c r="C819" s="13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1"/>
      <c r="B820" s="1"/>
      <c r="C820" s="13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1"/>
      <c r="B821" s="1"/>
      <c r="C821" s="13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1"/>
      <c r="B822" s="1"/>
      <c r="C822" s="13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1"/>
      <c r="B823" s="1"/>
      <c r="C823" s="13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1"/>
      <c r="B824" s="1"/>
      <c r="C824" s="13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1"/>
      <c r="B825" s="1"/>
      <c r="C825" s="13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1"/>
      <c r="B826" s="1"/>
      <c r="C826" s="13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1"/>
      <c r="B827" s="1"/>
      <c r="C827" s="13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1"/>
      <c r="B828" s="1"/>
      <c r="C828" s="13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1"/>
      <c r="B829" s="1"/>
      <c r="C829" s="13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1"/>
      <c r="B830" s="1"/>
      <c r="C830" s="13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1"/>
      <c r="B831" s="1"/>
      <c r="C831" s="13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1"/>
      <c r="B832" s="1"/>
      <c r="C832" s="13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1"/>
      <c r="B833" s="1"/>
      <c r="C833" s="13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1"/>
      <c r="B834" s="1"/>
      <c r="C834" s="13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1"/>
      <c r="B835" s="1"/>
      <c r="C835" s="13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1"/>
      <c r="B836" s="1"/>
      <c r="C836" s="13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1"/>
      <c r="B837" s="1"/>
      <c r="C837" s="13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1"/>
      <c r="B838" s="1"/>
      <c r="C838" s="13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1"/>
      <c r="B839" s="1"/>
      <c r="C839" s="13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1"/>
      <c r="B840" s="1"/>
      <c r="C840" s="13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1"/>
      <c r="B841" s="1"/>
      <c r="C841" s="13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1"/>
      <c r="B842" s="1"/>
      <c r="C842" s="13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1"/>
      <c r="B843" s="1"/>
      <c r="C843" s="13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1"/>
      <c r="B844" s="1"/>
      <c r="C844" s="13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1"/>
      <c r="B845" s="1"/>
      <c r="C845" s="13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1"/>
      <c r="B846" s="1"/>
      <c r="C846" s="13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1"/>
      <c r="B847" s="1"/>
      <c r="C847" s="13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1"/>
      <c r="B848" s="1"/>
      <c r="C848" s="13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1"/>
      <c r="B849" s="1"/>
      <c r="C849" s="13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1"/>
      <c r="B850" s="1"/>
      <c r="C850" s="13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1"/>
      <c r="B851" s="1"/>
      <c r="C851" s="13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1"/>
      <c r="B852" s="1"/>
      <c r="C852" s="13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1"/>
      <c r="B853" s="1"/>
      <c r="C853" s="13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1"/>
      <c r="B854" s="1"/>
      <c r="C854" s="13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1"/>
      <c r="B855" s="1"/>
      <c r="C855" s="13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1"/>
      <c r="B856" s="1"/>
      <c r="C856" s="13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1"/>
      <c r="B857" s="1"/>
      <c r="C857" s="13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1"/>
      <c r="B858" s="1"/>
      <c r="C858" s="13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1"/>
      <c r="B859" s="1"/>
      <c r="C859" s="13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1"/>
      <c r="B860" s="1"/>
      <c r="C860" s="13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1"/>
      <c r="B861" s="1"/>
      <c r="C861" s="13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1"/>
      <c r="B862" s="1"/>
      <c r="C862" s="13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1"/>
      <c r="B863" s="1"/>
      <c r="C863" s="13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1"/>
      <c r="B864" s="1"/>
      <c r="C864" s="13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1"/>
      <c r="B865" s="1"/>
      <c r="C865" s="13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1"/>
      <c r="B866" s="1"/>
      <c r="C866" s="13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1"/>
      <c r="B867" s="1"/>
      <c r="C867" s="13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1"/>
      <c r="B868" s="1"/>
      <c r="C868" s="13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1"/>
      <c r="B869" s="1"/>
      <c r="C869" s="13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1"/>
      <c r="B870" s="1"/>
      <c r="C870" s="13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1"/>
      <c r="B871" s="1"/>
      <c r="C871" s="13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1"/>
      <c r="B872" s="1"/>
      <c r="C872" s="13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1"/>
      <c r="B873" s="1"/>
      <c r="C873" s="13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1"/>
      <c r="B874" s="1"/>
      <c r="C874" s="13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1"/>
      <c r="B875" s="1"/>
      <c r="C875" s="13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1"/>
      <c r="B876" s="1"/>
      <c r="C876" s="13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1"/>
      <c r="B877" s="1"/>
      <c r="C877" s="13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1"/>
      <c r="B878" s="1"/>
      <c r="C878" s="13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1"/>
      <c r="B879" s="1"/>
      <c r="C879" s="13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1"/>
      <c r="B880" s="1"/>
      <c r="C880" s="13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1"/>
      <c r="B881" s="1"/>
      <c r="C881" s="13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1"/>
      <c r="B882" s="1"/>
      <c r="C882" s="13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1"/>
      <c r="B883" s="1"/>
      <c r="C883" s="13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1"/>
      <c r="B884" s="1"/>
      <c r="C884" s="13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1"/>
      <c r="B885" s="1"/>
      <c r="C885" s="13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1"/>
      <c r="B886" s="1"/>
      <c r="C886" s="13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1"/>
      <c r="B887" s="1"/>
      <c r="C887" s="13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1"/>
      <c r="B888" s="1"/>
      <c r="C888" s="13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1"/>
      <c r="B889" s="1"/>
      <c r="C889" s="13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1"/>
      <c r="B890" s="1"/>
      <c r="C890" s="13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1"/>
      <c r="B891" s="1"/>
      <c r="C891" s="13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1"/>
      <c r="B892" s="1"/>
      <c r="C892" s="13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1"/>
      <c r="B893" s="1"/>
      <c r="C893" s="13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1"/>
      <c r="B894" s="1"/>
      <c r="C894" s="13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1"/>
      <c r="B895" s="1"/>
      <c r="C895" s="13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1"/>
      <c r="B896" s="1"/>
      <c r="C896" s="13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1"/>
      <c r="B897" s="1"/>
      <c r="C897" s="13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1"/>
      <c r="B898" s="1"/>
      <c r="C898" s="13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1"/>
      <c r="B899" s="1"/>
      <c r="C899" s="13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1"/>
      <c r="B900" s="1"/>
      <c r="C900" s="13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1"/>
      <c r="B901" s="1"/>
      <c r="C901" s="13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1"/>
      <c r="B902" s="1"/>
      <c r="C902" s="13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1"/>
      <c r="B903" s="1"/>
      <c r="C903" s="13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1"/>
      <c r="B904" s="1"/>
      <c r="C904" s="13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1"/>
      <c r="B905" s="1"/>
      <c r="C905" s="13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1"/>
      <c r="B906" s="1"/>
      <c r="C906" s="13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1"/>
      <c r="B907" s="1"/>
      <c r="C907" s="13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1"/>
      <c r="B908" s="1"/>
      <c r="C908" s="13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1"/>
      <c r="B909" s="1"/>
      <c r="C909" s="13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1"/>
      <c r="B910" s="1"/>
      <c r="C910" s="13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1"/>
      <c r="B911" s="1"/>
      <c r="C911" s="13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1"/>
      <c r="B912" s="1"/>
      <c r="C912" s="13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1"/>
      <c r="B913" s="1"/>
      <c r="C913" s="13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1"/>
      <c r="B914" s="1"/>
      <c r="C914" s="13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1"/>
      <c r="B915" s="1"/>
      <c r="C915" s="13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1"/>
      <c r="B916" s="1"/>
      <c r="C916" s="13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1"/>
      <c r="B917" s="1"/>
      <c r="C917" s="13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1"/>
      <c r="B918" s="1"/>
      <c r="C918" s="13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1"/>
      <c r="B919" s="1"/>
      <c r="C919" s="13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1"/>
      <c r="B920" s="1"/>
      <c r="C920" s="13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1"/>
      <c r="B921" s="1"/>
      <c r="C921" s="13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1"/>
      <c r="B922" s="1"/>
      <c r="C922" s="13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1"/>
      <c r="B923" s="1"/>
      <c r="C923" s="13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1"/>
      <c r="B924" s="1"/>
      <c r="C924" s="13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1"/>
      <c r="B925" s="1"/>
      <c r="C925" s="13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1"/>
      <c r="B926" s="1"/>
      <c r="C926" s="13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1"/>
      <c r="B927" s="1"/>
      <c r="C927" s="13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1"/>
      <c r="B928" s="1"/>
      <c r="C928" s="13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1"/>
      <c r="B929" s="1"/>
      <c r="C929" s="13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1"/>
      <c r="B930" s="1"/>
      <c r="C930" s="13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1"/>
      <c r="B931" s="1"/>
      <c r="C931" s="13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1"/>
      <c r="B932" s="1"/>
      <c r="C932" s="13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1"/>
      <c r="B933" s="1"/>
      <c r="C933" s="13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1"/>
      <c r="B934" s="1"/>
      <c r="C934" s="13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1"/>
      <c r="B935" s="1"/>
      <c r="C935" s="13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1"/>
      <c r="B936" s="1"/>
      <c r="C936" s="13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1"/>
      <c r="B937" s="1"/>
      <c r="C937" s="13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1"/>
      <c r="B938" s="1"/>
      <c r="C938" s="13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1"/>
      <c r="B939" s="1"/>
      <c r="C939" s="13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1"/>
      <c r="B940" s="1"/>
      <c r="C940" s="13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1"/>
      <c r="B941" s="1"/>
      <c r="C941" s="13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1"/>
      <c r="B942" s="1"/>
      <c r="C942" s="13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1"/>
      <c r="B943" s="1"/>
      <c r="C943" s="13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1"/>
      <c r="B944" s="1"/>
      <c r="C944" s="13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1"/>
      <c r="B945" s="1"/>
      <c r="C945" s="13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1"/>
      <c r="B946" s="1"/>
      <c r="C946" s="13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1"/>
      <c r="B947" s="1"/>
      <c r="C947" s="13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1"/>
      <c r="B948" s="1"/>
      <c r="C948" s="13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1"/>
      <c r="B949" s="1"/>
      <c r="C949" s="13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1"/>
      <c r="B950" s="1"/>
      <c r="C950" s="13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1"/>
      <c r="B951" s="1"/>
      <c r="C951" s="13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1"/>
      <c r="B952" s="1"/>
      <c r="C952" s="13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1"/>
      <c r="B953" s="1"/>
      <c r="C953" s="13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1"/>
      <c r="B954" s="1"/>
      <c r="C954" s="13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1"/>
      <c r="B955" s="1"/>
      <c r="C955" s="13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1"/>
      <c r="B956" s="1"/>
      <c r="C956" s="13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1"/>
      <c r="B957" s="1"/>
      <c r="C957" s="13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1"/>
      <c r="B958" s="1"/>
      <c r="C958" s="13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1"/>
      <c r="B959" s="1"/>
      <c r="C959" s="13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1"/>
      <c r="B960" s="1"/>
      <c r="C960" s="13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1"/>
      <c r="B961" s="1"/>
      <c r="C961" s="13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1"/>
      <c r="B962" s="1"/>
      <c r="C962" s="13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1"/>
      <c r="B963" s="1"/>
      <c r="C963" s="13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1"/>
      <c r="B964" s="1"/>
      <c r="C964" s="13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1"/>
      <c r="B965" s="1"/>
      <c r="C965" s="13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1"/>
      <c r="B966" s="1"/>
      <c r="C966" s="13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1"/>
      <c r="B967" s="1"/>
      <c r="C967" s="13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1"/>
      <c r="B968" s="1"/>
      <c r="C968" s="13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1"/>
      <c r="B969" s="1"/>
      <c r="C969" s="13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5" customHeight="1">
      <c r="D976" s="1"/>
      <c r="E976" s="1"/>
      <c r="F976" s="1"/>
    </row>
  </sheetData>
  <conditionalFormatting sqref="A2:C207">
    <cfRule type="expression" dxfId="996" priority="2">
      <formula>ISNA(A2)</formula>
    </cfRule>
  </conditionalFormatting>
  <conditionalFormatting sqref="D2:D207">
    <cfRule type="expression" dxfId="995" priority="1">
      <formula>ISNA(D2)</formula>
    </cfRule>
  </conditionalFormatting>
  <pageMargins left="0.7" right="0.7" top="0.75" bottom="0.75" header="0.3" footer="0.3"/>
  <pageSetup scale="3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/>
    <pageSetUpPr autoPageBreaks="0" fitToPage="1"/>
  </sheetPr>
  <dimension ref="A1:AM976"/>
  <sheetViews>
    <sheetView workbookViewId="0">
      <selection activeCell="A13" sqref="A13"/>
    </sheetView>
  </sheetViews>
  <sheetFormatPr defaultColWidth="9" defaultRowHeight="15" customHeight="1"/>
  <cols>
    <col min="1" max="1" width="8.42578125" style="4" customWidth="1"/>
    <col min="2" max="2" width="31.42578125" bestFit="1" customWidth="1"/>
    <col min="3" max="3" width="29.42578125" bestFit="1" customWidth="1"/>
    <col min="4" max="4" width="22.28515625" style="14" bestFit="1" customWidth="1"/>
    <col min="5" max="5" width="6.42578125" bestFit="1" customWidth="1"/>
    <col min="6" max="6" width="6.85546875" bestFit="1" customWidth="1"/>
    <col min="7" max="7" width="7.7109375" bestFit="1" customWidth="1"/>
    <col min="8" max="8" width="6.7109375" bestFit="1" customWidth="1"/>
    <col min="9" max="9" width="10.85546875" bestFit="1" customWidth="1"/>
    <col min="10" max="11" width="10.85546875" customWidth="1"/>
    <col min="12" max="12" width="6.28515625" style="14" bestFit="1" customWidth="1"/>
    <col min="13" max="13" width="36.28515625" bestFit="1" customWidth="1"/>
    <col min="14" max="15" width="29.28515625" customWidth="1"/>
    <col min="16" max="16" width="12" bestFit="1" customWidth="1"/>
    <col min="17" max="18" width="12" customWidth="1"/>
    <col min="19" max="19" width="12" bestFit="1" customWidth="1"/>
    <col min="20" max="21" width="11" customWidth="1"/>
    <col min="22" max="35" width="13.42578125" customWidth="1"/>
    <col min="36" max="265" width="14.7109375" customWidth="1"/>
  </cols>
  <sheetData>
    <row r="1" spans="1:39" ht="30">
      <c r="A1" s="9" t="s">
        <v>86</v>
      </c>
      <c r="B1" s="61" t="s">
        <v>58</v>
      </c>
      <c r="C1" s="61" t="s">
        <v>45</v>
      </c>
      <c r="D1" s="61" t="s">
        <v>46</v>
      </c>
      <c r="E1" s="61" t="s">
        <v>50</v>
      </c>
      <c r="F1" s="61" t="s">
        <v>51</v>
      </c>
      <c r="G1" s="61" t="s">
        <v>52</v>
      </c>
      <c r="H1" s="61" t="s">
        <v>81</v>
      </c>
      <c r="I1" s="61" t="s">
        <v>82</v>
      </c>
      <c r="J1" s="61" t="s">
        <v>72</v>
      </c>
      <c r="K1" s="23" t="s">
        <v>83</v>
      </c>
      <c r="L1" s="61" t="s">
        <v>47</v>
      </c>
      <c r="M1" s="61" t="s">
        <v>49</v>
      </c>
      <c r="N1" s="61" t="s">
        <v>84</v>
      </c>
      <c r="O1" s="61" t="s">
        <v>170</v>
      </c>
      <c r="P1" s="61" t="s">
        <v>87</v>
      </c>
      <c r="Q1" s="23" t="s">
        <v>88</v>
      </c>
      <c r="R1" s="23" t="s">
        <v>55</v>
      </c>
      <c r="S1" s="61" t="s">
        <v>89</v>
      </c>
      <c r="T1" s="23" t="s">
        <v>90</v>
      </c>
      <c r="U1" s="23" t="s">
        <v>91</v>
      </c>
      <c r="V1" s="23" t="s">
        <v>92</v>
      </c>
      <c r="W1" s="23" t="s">
        <v>93</v>
      </c>
      <c r="X1" s="23" t="s">
        <v>94</v>
      </c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26"/>
    </row>
    <row r="2" spans="1:39">
      <c r="A2" s="4">
        <v>1</v>
      </c>
      <c r="B2" s="1" t="str" cm="1">
        <f t="array" aca="1" ref="B2" ca="1">IFERROR(INDEX(projects_designs,SMALL(IF((projects_is_started=checked_key)*(projects_is_stopped&lt;&gt;checked_key)*(projects_is_finished&lt;&gt;checked_key),ROW(projects_designs)),ROW(1:1))-1,1),"")</f>
        <v/>
      </c>
      <c r="C2" s="10" t="e" cm="1">
        <f t="array" aca="1" ref="C2" ca="1">INDEX(projects_designer,MATCH(INDEX(projects_designs,MATCH($B2,projects_projects,0)),projects_designs,0))</f>
        <v>#REF!</v>
      </c>
      <c r="D2" s="64" t="e" cm="1">
        <f t="array" aca="1" ref="D2" ca="1">INDEX(projects_source,MATCH(INDEX(projects_designs,MATCH($B2,projects_projects,0)),projects_designs,0))</f>
        <v>#REF!</v>
      </c>
      <c r="E2" s="10" t="e" cm="1">
        <f t="array" aca="1" ref="E2" ca="1">INDEX(projects_width,MATCH(INDEX(projects_designs,MATCH($B2,projects_projects,0)),projects_designs,0))</f>
        <v>#REF!</v>
      </c>
      <c r="F2" s="10" t="e" cm="1">
        <f t="array" aca="1" ref="F2" ca="1">INDEX(projects_height,MATCH(INDEX(projects_designs,MATCH($B2,projects_projects,0)),projects_designs,0))</f>
        <v>#REF!</v>
      </c>
      <c r="G2" s="1" t="e">
        <f t="shared" ref="G2" ca="1" si="0">F2*E2</f>
        <v>#REF!</v>
      </c>
      <c r="H2" s="63" t="e" cm="1">
        <f t="array" aca="1" ref="H2" ca="1">INDEX(projects_empty,MATCH($B2,projects_projects,0))</f>
        <v>#REF!</v>
      </c>
      <c r="I2" s="63" t="e" cm="1">
        <f t="array" aca="1" ref="I2" ca="1">INDEX(projects_completed,MATCH($B2,projects_projects,0))</f>
        <v>#REF!</v>
      </c>
      <c r="J2" s="63" t="e" cm="1">
        <f t="array" aca="1" ref="J2" ca="1">INDEX(projects_pages,MATCH(INDEX(projects_designs,MATCH($B2,projects_projects,0)),projects_designs,0))</f>
        <v>#REF!</v>
      </c>
      <c r="K2" s="63" t="e" cm="1">
        <f t="array" aca="1" ref="K2" ca="1">INDEX(projects_completed_pages,MATCH($B2,projects_projects,0))</f>
        <v>#REF!</v>
      </c>
      <c r="L2" s="63" t="e" cm="1">
        <f t="array" aca="1" ref="L2" ca="1">INDEX(projects_count,MATCH($B2,projects_projects,0))</f>
        <v>#REF!</v>
      </c>
      <c r="M2" s="64" t="e" cm="1">
        <f t="array" aca="1" ref="M2" ca="1">INDEX(projects_fabric,MATCH($B2,projects_projects,0))</f>
        <v>#REF!</v>
      </c>
      <c r="N2" s="64" t="e" cm="1">
        <f t="array" aca="1" ref="N2" ca="1">INDEX(projects_floss,MATCH($B2,projects_projects,0))</f>
        <v>#REF!</v>
      </c>
      <c r="O2" s="64" t="e" cm="1">
        <f t="array" aca="1" ref="O2" ca="1">INDEX(projects_strands,MATCH($B2,projects_projects,0))</f>
        <v>#REF!</v>
      </c>
      <c r="P2" s="49" t="e">
        <f t="shared" ref="P2:P50" ca="1" si="1">INDEX(dates,MATCH($B2,projects,0))</f>
        <v>#N/A</v>
      </c>
      <c r="Q2" s="48" t="e" cm="1">
        <f t="array" aca="1" ref="Q2" ca="1">(G2-SUMIF(projects,B2,stitches))/INDIRECT("'Stitching Log'!L"&amp;MAX(IF(projects=B2,ROW(projects))))</f>
        <v>#REF!</v>
      </c>
      <c r="R2" s="49" t="e" cm="1">
        <f t="array" aca="1" ref="R2" ca="1">TODAY()+((G2-SUMIF(projects,B2,stitches))/INDIRECT("'Stitching Log'!L"&amp;MAX(IF(projects=B2,ROW(projects)))))</f>
        <v>#REF!</v>
      </c>
      <c r="S2" s="1">
        <f t="shared" ref="S2:S50" ca="1" si="2">COUNTIFS(projects,"="&amp;$B2)</f>
        <v>2</v>
      </c>
      <c r="T2" s="1">
        <f t="shared" ref="T2:T50" ca="1" si="3">COUNTIFS(projects,"="&amp;$B2,stitches,"=Backstitch")</f>
        <v>0</v>
      </c>
      <c r="U2" s="35">
        <f t="shared" ref="U2:U4" ca="1" si="4">SUMIFS(hours,projects,"="&amp;B2)</f>
        <v>0</v>
      </c>
      <c r="V2" s="50" t="e">
        <f t="shared" ref="V2:V4" ca="1" si="5">(SUMIF(projects,B2,stitches)+I2)/(G2-H2)</f>
        <v>#REF!</v>
      </c>
      <c r="W2" s="6" cm="1">
        <f t="array" aca="1" ref="W2" ca="1">IF(_xlfn.MAXIFS(dates,projects,B2)&gt;0,_xlfn.MAXIFS(dates,projects,B2),NA())</f>
        <v>42371</v>
      </c>
      <c r="X2">
        <f t="shared" ref="X2:X12" ca="1" si="6">TODAY()-W2</f>
        <v>2365</v>
      </c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>
      <c r="A3" s="4" t="e">
        <f t="shared" ref="A3:A50" ca="1" si="7">IF(A2&gt;=number_of_wips,"",A2+1)</f>
        <v>#REF!</v>
      </c>
      <c r="B3" s="1" t="str" cm="1">
        <f t="array" aca="1" ref="B3" ca="1">IFERROR(INDEX(projects_designs,SMALL(IF((projects_is_started=checked_key)*(projects_is_stopped&lt;&gt;checked_key)*(projects_is_finished&lt;&gt;checked_key),ROW(projects_designs)),ROW(2:2))-1,1),"")</f>
        <v/>
      </c>
      <c r="C3" s="10" t="e" cm="1">
        <f t="array" aca="1" ref="C3" ca="1">INDEX(projects_designer,MATCH(INDEX(projects_designs,MATCH($B3,projects_projects,0)),projects_designs,0))</f>
        <v>#REF!</v>
      </c>
      <c r="D3" s="64" t="e" cm="1">
        <f t="array" aca="1" ref="D3" ca="1">INDEX(projects_source,MATCH(INDEX(projects_designs,MATCH($B3,projects_projects,0)),projects_designs,0))</f>
        <v>#REF!</v>
      </c>
      <c r="E3" s="10" t="e" cm="1">
        <f t="array" aca="1" ref="E3" ca="1">INDEX(projects_width,MATCH(INDEX(projects_designs,MATCH($B3,projects_projects,0)),projects_designs,0))</f>
        <v>#REF!</v>
      </c>
      <c r="F3" s="10" t="e" cm="1">
        <f t="array" aca="1" ref="F3" ca="1">INDEX(projects_height,MATCH(INDEX(projects_designs,MATCH($B3,projects_projects,0)),projects_designs,0))</f>
        <v>#REF!</v>
      </c>
      <c r="G3" s="1" t="e">
        <f t="shared" ref="G3" ca="1" si="8">F3*E3</f>
        <v>#REF!</v>
      </c>
      <c r="H3" s="63" t="e" cm="1">
        <f t="array" aca="1" ref="H3" ca="1">INDEX(projects_empty,MATCH($B3,projects_projects,0))</f>
        <v>#REF!</v>
      </c>
      <c r="I3" s="63" t="e" cm="1">
        <f t="array" aca="1" ref="I3" ca="1">INDEX(projects_completed,MATCH($B3,projects_projects,0))</f>
        <v>#REF!</v>
      </c>
      <c r="J3" s="63" t="e" cm="1">
        <f t="array" aca="1" ref="J3" ca="1">INDEX(projects_pages,MATCH(INDEX(projects_designs,MATCH($B3,projects_projects,0)),projects_designs,0))</f>
        <v>#REF!</v>
      </c>
      <c r="K3" s="63" t="e" cm="1">
        <f t="array" aca="1" ref="K3" ca="1">INDEX(projects_completed_pages,MATCH($B3,projects_projects,0))</f>
        <v>#REF!</v>
      </c>
      <c r="L3" s="63" t="e" cm="1">
        <f t="array" aca="1" ref="L3" ca="1">INDEX(projects_count,MATCH($B3,projects_projects,0))</f>
        <v>#REF!</v>
      </c>
      <c r="M3" s="64" t="e" cm="1">
        <f t="array" aca="1" ref="M3" ca="1">INDEX(projects_fabric,MATCH($B3,projects_projects,0))</f>
        <v>#REF!</v>
      </c>
      <c r="N3" s="64" t="e" cm="1">
        <f t="array" aca="1" ref="N3" ca="1">INDEX(projects_floss,MATCH($B3,projects_projects,0))</f>
        <v>#REF!</v>
      </c>
      <c r="O3" s="64" t="e" cm="1">
        <f t="array" aca="1" ref="O3" ca="1">INDEX(projects_strands,MATCH($B3,projects_projects,0))</f>
        <v>#REF!</v>
      </c>
      <c r="P3" s="49" t="e">
        <f t="shared" ca="1" si="1"/>
        <v>#N/A</v>
      </c>
      <c r="Q3" s="48" t="e" cm="1">
        <f t="array" aca="1" ref="Q3" ca="1">(G3-SUMIF(projects,B3,stitches))/INDIRECT("'Stitching Log'!L"&amp;MAX(IF(projects=B3,ROW(projects))))</f>
        <v>#REF!</v>
      </c>
      <c r="R3" s="49" t="e" cm="1">
        <f t="array" aca="1" ref="R3" ca="1">TODAY()+((G3-SUMIF(projects,B3,stitches))/INDIRECT("'Stitching Log'!L"&amp;MAX(IF(projects=B3,ROW(projects)))))</f>
        <v>#REF!</v>
      </c>
      <c r="S3" s="1">
        <f t="shared" ca="1" si="2"/>
        <v>2</v>
      </c>
      <c r="T3" s="1">
        <f t="shared" ca="1" si="3"/>
        <v>0</v>
      </c>
      <c r="U3" s="35">
        <f t="shared" ca="1" si="4"/>
        <v>0</v>
      </c>
      <c r="V3" s="50" t="e">
        <f t="shared" ca="1" si="5"/>
        <v>#REF!</v>
      </c>
      <c r="W3" s="6" cm="1">
        <f t="array" aca="1" ref="W3" ca="1">IF(_xlfn.MAXIFS(dates,projects,B3)&gt;0,_xlfn.MAXIFS(dates,projects,B3),NA())</f>
        <v>42371</v>
      </c>
      <c r="X3">
        <f t="shared" ca="1" si="6"/>
        <v>2365</v>
      </c>
      <c r="AC3" s="1"/>
      <c r="AD3" s="1"/>
      <c r="AE3" s="1"/>
      <c r="AF3" s="1"/>
      <c r="AG3" s="1"/>
      <c r="AH3" s="1"/>
      <c r="AI3" s="1"/>
      <c r="AJ3" s="1"/>
      <c r="AK3" s="1"/>
    </row>
    <row r="4" spans="1:39">
      <c r="A4" s="4" t="e">
        <f t="shared" ca="1" si="7"/>
        <v>#REF!</v>
      </c>
      <c r="B4" s="1" t="str" cm="1">
        <f t="array" aca="1" ref="B4" ca="1">IFERROR(INDEX(projects_designs,SMALL(IF((projects_is_started=checked_key)*(projects_is_stopped&lt;&gt;checked_key)*(projects_is_finished&lt;&gt;checked_key),ROW(projects_designs)),ROW(3:3))-1,1),"")</f>
        <v/>
      </c>
      <c r="C4" s="10" t="e" cm="1">
        <f t="array" aca="1" ref="C4" ca="1">INDEX(projects_designer,MATCH(INDEX(projects_designs,MATCH($B4,projects_projects,0)),projects_designs,0))</f>
        <v>#REF!</v>
      </c>
      <c r="D4" s="64" t="e" cm="1">
        <f t="array" aca="1" ref="D4" ca="1">INDEX(projects_source,MATCH(INDEX(projects_designs,MATCH($B4,projects_projects,0)),projects_designs,0))</f>
        <v>#REF!</v>
      </c>
      <c r="E4" s="10" t="e" cm="1">
        <f t="array" aca="1" ref="E4" ca="1">INDEX(projects_width,MATCH(INDEX(projects_designs,MATCH($B4,projects_projects,0)),projects_designs,0))</f>
        <v>#REF!</v>
      </c>
      <c r="F4" s="10" t="e" cm="1">
        <f t="array" aca="1" ref="F4" ca="1">INDEX(projects_height,MATCH(INDEX(projects_designs,MATCH($B4,projects_projects,0)),projects_designs,0))</f>
        <v>#REF!</v>
      </c>
      <c r="G4" s="1" t="e">
        <f t="shared" ref="G4:G8" ca="1" si="9">F4*E4</f>
        <v>#REF!</v>
      </c>
      <c r="H4" s="63" t="e" cm="1">
        <f t="array" aca="1" ref="H4" ca="1">INDEX(projects_empty,MATCH($B4,projects_projects,0))</f>
        <v>#REF!</v>
      </c>
      <c r="I4" s="63" t="e" cm="1">
        <f t="array" aca="1" ref="I4" ca="1">INDEX(projects_completed,MATCH($B4,projects_projects,0))</f>
        <v>#REF!</v>
      </c>
      <c r="J4" s="63" t="e" cm="1">
        <f t="array" aca="1" ref="J4" ca="1">INDEX(projects_pages,MATCH(INDEX(projects_designs,MATCH($B4,projects_projects,0)),projects_designs,0))</f>
        <v>#REF!</v>
      </c>
      <c r="K4" s="63" t="e" cm="1">
        <f t="array" aca="1" ref="K4" ca="1">INDEX(projects_completed_pages,MATCH($B4,projects_projects,0))</f>
        <v>#REF!</v>
      </c>
      <c r="L4" s="63" t="e" cm="1">
        <f t="array" aca="1" ref="L4" ca="1">INDEX(projects_count,MATCH($B4,projects_projects,0))</f>
        <v>#REF!</v>
      </c>
      <c r="M4" s="64" t="e" cm="1">
        <f t="array" aca="1" ref="M4" ca="1">INDEX(projects_fabric,MATCH($B4,projects_projects,0))</f>
        <v>#REF!</v>
      </c>
      <c r="N4" s="64" t="e" cm="1">
        <f t="array" aca="1" ref="N4" ca="1">INDEX(projects_floss,MATCH($B4,projects_projects,0))</f>
        <v>#REF!</v>
      </c>
      <c r="O4" s="64" t="e" cm="1">
        <f t="array" aca="1" ref="O4" ca="1">INDEX(projects_strands,MATCH($B4,projects_projects,0))</f>
        <v>#REF!</v>
      </c>
      <c r="P4" s="49" t="e">
        <f t="shared" ca="1" si="1"/>
        <v>#N/A</v>
      </c>
      <c r="Q4" s="48" t="e" cm="1">
        <f t="array" aca="1" ref="Q4" ca="1">(G4-SUMIF(projects,B4,stitches))/INDIRECT("'Stitching Log'!L"&amp;MAX(IF(projects=B4,ROW(projects))))</f>
        <v>#REF!</v>
      </c>
      <c r="R4" s="49" t="e" cm="1">
        <f t="array" aca="1" ref="R4" ca="1">TODAY()+((G4-SUMIF(projects,B4,stitches))/INDIRECT("'Stitching Log'!L"&amp;MAX(IF(projects=B4,ROW(projects)))))</f>
        <v>#REF!</v>
      </c>
      <c r="S4" s="1">
        <f t="shared" ca="1" si="2"/>
        <v>2</v>
      </c>
      <c r="T4" s="1">
        <f t="shared" ca="1" si="3"/>
        <v>0</v>
      </c>
      <c r="U4" s="35">
        <f t="shared" ca="1" si="4"/>
        <v>0</v>
      </c>
      <c r="V4" s="50" t="e">
        <f t="shared" ca="1" si="5"/>
        <v>#REF!</v>
      </c>
      <c r="W4" s="6" cm="1">
        <f t="array" aca="1" ref="W4" ca="1">IF(_xlfn.MAXIFS(dates,projects,B4)&gt;0,_xlfn.MAXIFS(dates,projects,B4),NA())</f>
        <v>42371</v>
      </c>
      <c r="X4">
        <f t="shared" ca="1" si="6"/>
        <v>2365</v>
      </c>
      <c r="AC4" s="1"/>
      <c r="AD4" s="1"/>
      <c r="AE4" s="1"/>
      <c r="AF4" s="1"/>
      <c r="AG4" s="1"/>
      <c r="AH4" s="1"/>
      <c r="AI4" s="1"/>
      <c r="AJ4" s="1"/>
      <c r="AK4" s="1"/>
    </row>
    <row r="5" spans="1:39">
      <c r="A5" s="4" t="e">
        <f t="shared" ca="1" si="7"/>
        <v>#REF!</v>
      </c>
      <c r="B5" s="1" t="str" cm="1">
        <f t="array" aca="1" ref="B5" ca="1">IFERROR(INDEX(projects_designs,SMALL(IF((projects_is_started=checked_key)*(projects_is_stopped&lt;&gt;checked_key)*(projects_is_finished&lt;&gt;checked_key),ROW(projects_designs)),ROW(4:4))-1,1),"")</f>
        <v/>
      </c>
      <c r="C5" s="10" t="e" cm="1">
        <f t="array" aca="1" ref="C5" ca="1">INDEX(projects_designer,MATCH(INDEX(projects_designs,MATCH($B5,projects_projects,0)),projects_designs,0))</f>
        <v>#REF!</v>
      </c>
      <c r="D5" s="64" t="e" cm="1">
        <f t="array" aca="1" ref="D5" ca="1">INDEX(projects_source,MATCH(INDEX(projects_designs,MATCH($B5,projects_projects,0)),projects_designs,0))</f>
        <v>#REF!</v>
      </c>
      <c r="E5" s="10" t="e" cm="1">
        <f t="array" aca="1" ref="E5" ca="1">INDEX(projects_width,MATCH(INDEX(projects_designs,MATCH($B5,projects_projects,0)),projects_designs,0))</f>
        <v>#REF!</v>
      </c>
      <c r="F5" s="10" t="e" cm="1">
        <f t="array" aca="1" ref="F5" ca="1">INDEX(projects_height,MATCH(INDEX(projects_designs,MATCH($B5,projects_projects,0)),projects_designs,0))</f>
        <v>#REF!</v>
      </c>
      <c r="G5" s="1" t="e">
        <f t="shared" ca="1" si="9"/>
        <v>#REF!</v>
      </c>
      <c r="H5" s="63" t="e" cm="1">
        <f t="array" aca="1" ref="H5" ca="1">INDEX(projects_empty,MATCH($B5,projects_projects,0))</f>
        <v>#REF!</v>
      </c>
      <c r="I5" s="63" t="e" cm="1">
        <f t="array" aca="1" ref="I5" ca="1">INDEX(projects_completed,MATCH($B5,projects_projects,0))</f>
        <v>#REF!</v>
      </c>
      <c r="J5" s="63" t="e" cm="1">
        <f t="array" aca="1" ref="J5" ca="1">INDEX(projects_pages,MATCH(INDEX(projects_designs,MATCH($B5,projects_projects,0)),projects_designs,0))</f>
        <v>#REF!</v>
      </c>
      <c r="K5" s="63" t="e" cm="1">
        <f t="array" aca="1" ref="K5" ca="1">INDEX(projects_completed_pages,MATCH($B5,projects_projects,0))</f>
        <v>#REF!</v>
      </c>
      <c r="L5" s="63" t="e" cm="1">
        <f t="array" aca="1" ref="L5" ca="1">INDEX(projects_count,MATCH($B5,projects_projects,0))</f>
        <v>#REF!</v>
      </c>
      <c r="M5" s="64" t="e" cm="1">
        <f t="array" aca="1" ref="M5" ca="1">INDEX(projects_fabric,MATCH($B5,projects_projects,0))</f>
        <v>#REF!</v>
      </c>
      <c r="N5" s="64" t="e" cm="1">
        <f t="array" aca="1" ref="N5" ca="1">INDEX(projects_floss,MATCH($B5,projects_projects,0))</f>
        <v>#REF!</v>
      </c>
      <c r="O5" s="64" t="e" cm="1">
        <f t="array" aca="1" ref="O5" ca="1">INDEX(projects_strands,MATCH($B5,projects_projects,0))</f>
        <v>#REF!</v>
      </c>
      <c r="P5" s="49" t="e">
        <f t="shared" ca="1" si="1"/>
        <v>#N/A</v>
      </c>
      <c r="Q5" s="48" t="e" cm="1">
        <f t="array" aca="1" ref="Q5" ca="1">(G5-SUMIF(projects,B5,stitches))/INDIRECT("'Stitching Log'!L"&amp;MAX(IF(projects=B5,ROW(projects))))</f>
        <v>#REF!</v>
      </c>
      <c r="R5" s="49" t="e" cm="1">
        <f t="array" aca="1" ref="R5" ca="1">TODAY()+((G5-SUMIF(projects,B5,stitches))/INDIRECT("'Stitching Log'!L"&amp;MAX(IF(projects=B5,ROW(projects)))))</f>
        <v>#REF!</v>
      </c>
      <c r="S5" s="1">
        <f t="shared" ca="1" si="2"/>
        <v>2</v>
      </c>
      <c r="T5" s="1">
        <f t="shared" ca="1" si="3"/>
        <v>0</v>
      </c>
      <c r="U5" s="35">
        <f t="shared" ref="U5" ca="1" si="10">SUMIFS(hours,projects,"="&amp;B5)</f>
        <v>0</v>
      </c>
      <c r="V5" s="50" t="e">
        <f t="shared" ref="V5" ca="1" si="11">(SUMIF(projects,B5,stitches)+I5)/(G5-H5)</f>
        <v>#REF!</v>
      </c>
      <c r="W5" s="6" cm="1">
        <f t="array" aca="1" ref="W5" ca="1">IF(_xlfn.MAXIFS(dates,projects,B5)&gt;0,_xlfn.MAXIFS(dates,projects,B5),NA())</f>
        <v>42371</v>
      </c>
      <c r="X5">
        <f t="shared" ca="1" si="6"/>
        <v>2365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9">
      <c r="A6" s="4" t="e">
        <f t="shared" ca="1" si="7"/>
        <v>#REF!</v>
      </c>
      <c r="B6" s="1" t="str" cm="1">
        <f t="array" aca="1" ref="B6" ca="1">IFERROR(INDEX(projects_designs,SMALL(IF((projects_is_started=checked_key)*(projects_is_stopped&lt;&gt;checked_key)*(projects_is_finished&lt;&gt;checked_key),ROW(projects_designs)),ROW(5:5))-1,1),"")</f>
        <v/>
      </c>
      <c r="C6" s="10" t="e" cm="1">
        <f t="array" aca="1" ref="C6" ca="1">INDEX(projects_designer,MATCH(INDEX(projects_designs,MATCH($B6,projects_projects,0)),projects_designs,0))</f>
        <v>#REF!</v>
      </c>
      <c r="D6" s="64" t="e" cm="1">
        <f t="array" aca="1" ref="D6" ca="1">INDEX(projects_source,MATCH(INDEX(projects_designs,MATCH($B6,projects_projects,0)),projects_designs,0))</f>
        <v>#REF!</v>
      </c>
      <c r="E6" s="10" t="e" cm="1">
        <f t="array" aca="1" ref="E6" ca="1">INDEX(projects_width,MATCH(INDEX(projects_designs,MATCH($B6,projects_projects,0)),projects_designs,0))</f>
        <v>#REF!</v>
      </c>
      <c r="F6" s="10" t="e" cm="1">
        <f t="array" aca="1" ref="F6" ca="1">INDEX(projects_height,MATCH(INDEX(projects_designs,MATCH($B6,projects_projects,0)),projects_designs,0))</f>
        <v>#REF!</v>
      </c>
      <c r="G6" s="1" t="e">
        <f t="shared" ca="1" si="9"/>
        <v>#REF!</v>
      </c>
      <c r="H6" s="63" t="e" cm="1">
        <f t="array" aca="1" ref="H6" ca="1">INDEX(projects_empty,MATCH($B6,projects_projects,0))</f>
        <v>#REF!</v>
      </c>
      <c r="I6" s="63" t="e" cm="1">
        <f t="array" aca="1" ref="I6" ca="1">INDEX(projects_completed,MATCH($B6,projects_projects,0))</f>
        <v>#REF!</v>
      </c>
      <c r="J6" s="63" t="e" cm="1">
        <f t="array" aca="1" ref="J6" ca="1">INDEX(projects_pages,MATCH(INDEX(projects_designs,MATCH($B6,projects_projects,0)),projects_designs,0))</f>
        <v>#REF!</v>
      </c>
      <c r="K6" s="63" t="e" cm="1">
        <f t="array" aca="1" ref="K6" ca="1">INDEX(projects_completed_pages,MATCH($B6,projects_projects,0))</f>
        <v>#REF!</v>
      </c>
      <c r="L6" s="63" t="e" cm="1">
        <f t="array" aca="1" ref="L6" ca="1">INDEX(projects_count,MATCH($B6,projects_projects,0))</f>
        <v>#REF!</v>
      </c>
      <c r="M6" s="64" t="e" cm="1">
        <f t="array" aca="1" ref="M6" ca="1">INDEX(projects_fabric,MATCH($B6,projects_projects,0))</f>
        <v>#REF!</v>
      </c>
      <c r="N6" s="64" t="e" cm="1">
        <f t="array" aca="1" ref="N6" ca="1">INDEX(projects_floss,MATCH($B6,projects_projects,0))</f>
        <v>#REF!</v>
      </c>
      <c r="O6" s="64" t="e" cm="1">
        <f t="array" aca="1" ref="O6" ca="1">INDEX(projects_strands,MATCH($B6,projects_projects,0))</f>
        <v>#REF!</v>
      </c>
      <c r="P6" s="49" t="e">
        <f t="shared" ca="1" si="1"/>
        <v>#N/A</v>
      </c>
      <c r="Q6" s="48" t="e" cm="1">
        <f t="array" aca="1" ref="Q6" ca="1">(G6-SUMIF(projects,B6,stitches))/INDIRECT("'Stitching Log'!L"&amp;MAX(IF(projects=B6,ROW(projects))))</f>
        <v>#REF!</v>
      </c>
      <c r="R6" s="49" t="e" cm="1">
        <f t="array" aca="1" ref="R6" ca="1">TODAY()+((G6-SUMIF(projects,B6,stitches))/INDIRECT("'Stitching Log'!L"&amp;MAX(IF(projects=B6,ROW(projects)))))</f>
        <v>#REF!</v>
      </c>
      <c r="S6" s="1">
        <f t="shared" ca="1" si="2"/>
        <v>2</v>
      </c>
      <c r="T6" s="1">
        <f t="shared" ca="1" si="3"/>
        <v>0</v>
      </c>
      <c r="U6" s="35">
        <f t="shared" ref="U6" ca="1" si="12">SUMIFS(hours,projects,"="&amp;B6)</f>
        <v>0</v>
      </c>
      <c r="V6" s="50" t="e">
        <f t="shared" ref="V6" ca="1" si="13">(SUMIF(projects,B6,stitches)+I6)/(G6-H6)</f>
        <v>#REF!</v>
      </c>
      <c r="W6" s="6" cm="1">
        <f t="array" aca="1" ref="W6" ca="1">IF(_xlfn.MAXIFS(dates,projects,B6)&gt;0,_xlfn.MAXIFS(dates,projects,B6),NA())</f>
        <v>42371</v>
      </c>
      <c r="X6">
        <f t="shared" ca="1" si="6"/>
        <v>2365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9">
      <c r="A7" s="4" t="e">
        <f t="shared" ca="1" si="7"/>
        <v>#REF!</v>
      </c>
      <c r="B7" s="1" t="str" cm="1">
        <f t="array" aca="1" ref="B7" ca="1">IFERROR(INDEX(projects_designs,SMALL(IF((projects_is_started=checked_key)*(projects_is_stopped&lt;&gt;checked_key)*(projects_is_finished&lt;&gt;checked_key),ROW(projects_designs)),ROW(6:6))-1,1),"")</f>
        <v/>
      </c>
      <c r="C7" s="10" t="e" cm="1">
        <f t="array" aca="1" ref="C7" ca="1">INDEX(projects_designer,MATCH(INDEX(projects_designs,MATCH($B7,projects_projects,0)),projects_designs,0))</f>
        <v>#REF!</v>
      </c>
      <c r="D7" s="64" t="e" cm="1">
        <f t="array" aca="1" ref="D7" ca="1">INDEX(projects_source,MATCH(INDEX(projects_designs,MATCH($B7,projects_projects,0)),projects_designs,0))</f>
        <v>#REF!</v>
      </c>
      <c r="E7" s="10" t="e" cm="1">
        <f t="array" aca="1" ref="E7" ca="1">INDEX(projects_width,MATCH(INDEX(projects_designs,MATCH($B7,projects_projects,0)),projects_designs,0))</f>
        <v>#REF!</v>
      </c>
      <c r="F7" s="10" t="e" cm="1">
        <f t="array" aca="1" ref="F7" ca="1">INDEX(projects_height,MATCH(INDEX(projects_designs,MATCH($B7,projects_projects,0)),projects_designs,0))</f>
        <v>#REF!</v>
      </c>
      <c r="G7" s="1" t="e">
        <f t="shared" ca="1" si="9"/>
        <v>#REF!</v>
      </c>
      <c r="H7" s="63" t="e" cm="1">
        <f t="array" aca="1" ref="H7" ca="1">INDEX(projects_empty,MATCH($B7,projects_projects,0))</f>
        <v>#REF!</v>
      </c>
      <c r="I7" s="63" t="e" cm="1">
        <f t="array" aca="1" ref="I7" ca="1">INDEX(projects_completed,MATCH($B7,projects_projects,0))</f>
        <v>#REF!</v>
      </c>
      <c r="J7" s="63" t="e" cm="1">
        <f t="array" aca="1" ref="J7" ca="1">INDEX(projects_pages,MATCH(INDEX(projects_designs,MATCH($B7,projects_projects,0)),projects_designs,0))</f>
        <v>#REF!</v>
      </c>
      <c r="K7" s="63" t="e" cm="1">
        <f t="array" aca="1" ref="K7" ca="1">INDEX(projects_completed_pages,MATCH($B7,projects_projects,0))</f>
        <v>#REF!</v>
      </c>
      <c r="L7" s="63" t="e" cm="1">
        <f t="array" aca="1" ref="L7" ca="1">INDEX(projects_count,MATCH($B7,projects_projects,0))</f>
        <v>#REF!</v>
      </c>
      <c r="M7" s="64" t="e" cm="1">
        <f t="array" aca="1" ref="M7" ca="1">INDEX(projects_fabric,MATCH($B7,projects_projects,0))</f>
        <v>#REF!</v>
      </c>
      <c r="N7" s="64" t="e" cm="1">
        <f t="array" aca="1" ref="N7" ca="1">INDEX(projects_floss,MATCH($B7,projects_projects,0))</f>
        <v>#REF!</v>
      </c>
      <c r="O7" s="64" t="e" cm="1">
        <f t="array" aca="1" ref="O7" ca="1">INDEX(projects_strands,MATCH($B7,projects_projects,0))</f>
        <v>#REF!</v>
      </c>
      <c r="P7" s="49" t="e">
        <f t="shared" ca="1" si="1"/>
        <v>#N/A</v>
      </c>
      <c r="Q7" s="48" t="e" cm="1">
        <f t="array" aca="1" ref="Q7" ca="1">(G7-SUMIF(projects,B7,stitches))/INDIRECT("'Stitching Log'!L"&amp;MAX(IF(projects=B7,ROW(projects))))</f>
        <v>#REF!</v>
      </c>
      <c r="R7" s="49" t="e" cm="1">
        <f t="array" aca="1" ref="R7" ca="1">TODAY()+((G7-SUMIF(projects,B7,stitches))/INDIRECT("'Stitching Log'!L"&amp;MAX(IF(projects=B7,ROW(projects)))))</f>
        <v>#REF!</v>
      </c>
      <c r="S7" s="1">
        <f t="shared" ca="1" si="2"/>
        <v>2</v>
      </c>
      <c r="T7" s="1">
        <f t="shared" ca="1" si="3"/>
        <v>0</v>
      </c>
      <c r="U7" s="35">
        <f t="shared" ref="U7" ca="1" si="14">SUMIFS(hours,projects,"="&amp;B7)</f>
        <v>0</v>
      </c>
      <c r="V7" s="50" t="e">
        <f t="shared" ref="V7" ca="1" si="15">(SUMIF(projects,B7,stitches)+I7)/(G7-H7)</f>
        <v>#REF!</v>
      </c>
      <c r="W7" s="6" cm="1">
        <f t="array" aca="1" ref="W7" ca="1">IF(_xlfn.MAXIFS(dates,projects,B7)&gt;0,_xlfn.MAXIFS(dates,projects,B7),NA())</f>
        <v>42371</v>
      </c>
      <c r="X7">
        <f t="shared" ca="1" si="6"/>
        <v>2365</v>
      </c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9">
      <c r="A8" s="4" t="e">
        <f t="shared" ca="1" si="7"/>
        <v>#REF!</v>
      </c>
      <c r="B8" s="1" t="str" cm="1">
        <f t="array" aca="1" ref="B8" ca="1">IFERROR(INDEX(projects_designs,SMALL(IF((projects_is_started=checked_key)*(projects_is_stopped&lt;&gt;checked_key)*(projects_is_finished&lt;&gt;checked_key),ROW(projects_designs)),ROW(7:7))-1,1),"")</f>
        <v/>
      </c>
      <c r="C8" s="10" t="e" cm="1">
        <f t="array" aca="1" ref="C8" ca="1">INDEX(projects_designer,MATCH(INDEX(projects_designs,MATCH($B8,projects_projects,0)),projects_designs,0))</f>
        <v>#REF!</v>
      </c>
      <c r="D8" s="64" t="e" cm="1">
        <f t="array" aca="1" ref="D8" ca="1">INDEX(projects_source,MATCH(INDEX(projects_designs,MATCH($B8,projects_projects,0)),projects_designs,0))</f>
        <v>#REF!</v>
      </c>
      <c r="E8" s="10" t="e" cm="1">
        <f t="array" aca="1" ref="E8" ca="1">INDEX(projects_width,MATCH(INDEX(projects_designs,MATCH($B8,projects_projects,0)),projects_designs,0))</f>
        <v>#REF!</v>
      </c>
      <c r="F8" s="10" t="e" cm="1">
        <f t="array" aca="1" ref="F8" ca="1">INDEX(projects_height,MATCH(INDEX(projects_designs,MATCH($B8,projects_projects,0)),projects_designs,0))</f>
        <v>#REF!</v>
      </c>
      <c r="G8" s="1" t="e">
        <f t="shared" ca="1" si="9"/>
        <v>#REF!</v>
      </c>
      <c r="H8" s="63" t="e" cm="1">
        <f t="array" aca="1" ref="H8" ca="1">INDEX(projects_empty,MATCH($B8,projects_projects,0))</f>
        <v>#REF!</v>
      </c>
      <c r="I8" s="63" t="e" cm="1">
        <f t="array" aca="1" ref="I8" ca="1">INDEX(projects_completed,MATCH($B8,projects_projects,0))</f>
        <v>#REF!</v>
      </c>
      <c r="J8" s="63" t="e" cm="1">
        <f t="array" aca="1" ref="J8" ca="1">INDEX(projects_pages,MATCH(INDEX(projects_designs,MATCH($B8,projects_projects,0)),projects_designs,0))</f>
        <v>#REF!</v>
      </c>
      <c r="K8" s="63" t="e" cm="1">
        <f t="array" aca="1" ref="K8" ca="1">INDEX(projects_completed_pages,MATCH($B8,projects_projects,0))</f>
        <v>#REF!</v>
      </c>
      <c r="L8" s="63" t="e" cm="1">
        <f t="array" aca="1" ref="L8" ca="1">INDEX(projects_count,MATCH($B8,projects_projects,0))</f>
        <v>#REF!</v>
      </c>
      <c r="M8" s="64" t="e" cm="1">
        <f t="array" aca="1" ref="M8" ca="1">INDEX(projects_fabric,MATCH($B8,projects_projects,0))</f>
        <v>#REF!</v>
      </c>
      <c r="N8" s="64" t="e" cm="1">
        <f t="array" aca="1" ref="N8" ca="1">INDEX(projects_floss,MATCH($B8,projects_projects,0))</f>
        <v>#REF!</v>
      </c>
      <c r="O8" s="64" t="e" cm="1">
        <f t="array" aca="1" ref="O8" ca="1">INDEX(projects_strands,MATCH($B8,projects_projects,0))</f>
        <v>#REF!</v>
      </c>
      <c r="P8" s="49" t="e">
        <f t="shared" ca="1" si="1"/>
        <v>#N/A</v>
      </c>
      <c r="Q8" s="48" t="e" cm="1">
        <f t="array" aca="1" ref="Q8" ca="1">(G8-SUMIF(projects,B8,stitches))/INDIRECT("'Stitching Log'!L"&amp;MAX(IF(projects=B8,ROW(projects))))</f>
        <v>#REF!</v>
      </c>
      <c r="R8" s="49" t="e" cm="1">
        <f t="array" aca="1" ref="R8" ca="1">TODAY()+((G8-SUMIF(projects,B8,stitches))/INDIRECT("'Stitching Log'!L"&amp;MAX(IF(projects=B8,ROW(projects)))))</f>
        <v>#REF!</v>
      </c>
      <c r="S8" s="1">
        <f t="shared" ca="1" si="2"/>
        <v>2</v>
      </c>
      <c r="T8" s="1">
        <f t="shared" ca="1" si="3"/>
        <v>0</v>
      </c>
      <c r="U8" s="35">
        <f t="shared" ref="U8" ca="1" si="16">SUMIFS(hours,projects,"="&amp;B8)</f>
        <v>0</v>
      </c>
      <c r="V8" s="50" t="e">
        <f t="shared" ref="V8" ca="1" si="17">(SUMIF(projects,B8,stitches)+I8)/(G8-H8)</f>
        <v>#REF!</v>
      </c>
      <c r="W8" s="6" cm="1">
        <f t="array" aca="1" ref="W8" ca="1">IF(_xlfn.MAXIFS(dates,projects,B8)&gt;0,_xlfn.MAXIFS(dates,projects,B8),NA())</f>
        <v>42371</v>
      </c>
      <c r="X8">
        <f t="shared" ca="1" si="6"/>
        <v>2365</v>
      </c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9">
      <c r="A9" s="4" t="e">
        <f t="shared" ca="1" si="7"/>
        <v>#REF!</v>
      </c>
      <c r="B9" s="1" t="str" cm="1">
        <f t="array" aca="1" ref="B9" ca="1">IFERROR(INDEX(projects_designs,SMALL(IF((projects_is_started=checked_key)*(projects_is_stopped&lt;&gt;checked_key)*(projects_is_finished&lt;&gt;checked_key),ROW(projects_designs)),ROW(8:8))-1,1),"")</f>
        <v/>
      </c>
      <c r="C9" s="10" t="e" cm="1">
        <f t="array" aca="1" ref="C9" ca="1">INDEX(projects_designer,MATCH(INDEX(projects_designs,MATCH($B9,projects_projects,0)),projects_designs,0))</f>
        <v>#REF!</v>
      </c>
      <c r="D9" s="64" t="e" cm="1">
        <f t="array" aca="1" ref="D9" ca="1">INDEX(projects_source,MATCH(INDEX(projects_designs,MATCH($B9,projects_projects,0)),projects_designs,0))</f>
        <v>#REF!</v>
      </c>
      <c r="E9" s="10" t="e" cm="1">
        <f t="array" aca="1" ref="E9" ca="1">INDEX(projects_width,MATCH(INDEX(projects_designs,MATCH($B9,projects_projects,0)),projects_designs,0))</f>
        <v>#REF!</v>
      </c>
      <c r="F9" s="10" t="e" cm="1">
        <f t="array" aca="1" ref="F9" ca="1">INDEX(projects_height,MATCH(INDEX(projects_designs,MATCH($B9,projects_projects,0)),projects_designs,0))</f>
        <v>#REF!</v>
      </c>
      <c r="G9" s="1" t="e">
        <f t="shared" ref="G9" ca="1" si="18">F9*E9</f>
        <v>#REF!</v>
      </c>
      <c r="H9" s="63" t="e" cm="1">
        <f t="array" aca="1" ref="H9" ca="1">INDEX(projects_empty,MATCH($B9,projects_projects,0))</f>
        <v>#REF!</v>
      </c>
      <c r="I9" s="63" t="e" cm="1">
        <f t="array" aca="1" ref="I9" ca="1">INDEX(projects_completed,MATCH($B9,projects_projects,0))</f>
        <v>#REF!</v>
      </c>
      <c r="J9" s="63" t="e" cm="1">
        <f t="array" aca="1" ref="J9" ca="1">INDEX(projects_pages,MATCH(INDEX(projects_designs,MATCH($B9,projects_projects,0)),projects_designs,0))</f>
        <v>#REF!</v>
      </c>
      <c r="K9" s="63" t="e" cm="1">
        <f t="array" aca="1" ref="K9" ca="1">INDEX(projects_completed_pages,MATCH($B9,projects_projects,0))</f>
        <v>#REF!</v>
      </c>
      <c r="L9" s="63" t="e" cm="1">
        <f t="array" aca="1" ref="L9" ca="1">INDEX(projects_count,MATCH($B9,projects_projects,0))</f>
        <v>#REF!</v>
      </c>
      <c r="M9" s="64" t="e" cm="1">
        <f t="array" aca="1" ref="M9" ca="1">INDEX(projects_fabric,MATCH($B9,projects_projects,0))</f>
        <v>#REF!</v>
      </c>
      <c r="N9" s="64" t="e" cm="1">
        <f t="array" aca="1" ref="N9" ca="1">INDEX(projects_floss,MATCH($B9,projects_projects,0))</f>
        <v>#REF!</v>
      </c>
      <c r="O9" s="64" t="e" cm="1">
        <f t="array" aca="1" ref="O9" ca="1">INDEX(projects_strands,MATCH($B9,projects_projects,0))</f>
        <v>#REF!</v>
      </c>
      <c r="P9" s="49" t="e">
        <f t="shared" ca="1" si="1"/>
        <v>#N/A</v>
      </c>
      <c r="Q9" s="48" t="e" cm="1">
        <f t="array" aca="1" ref="Q9" ca="1">(G9-SUMIF(projects,B9,stitches))/INDIRECT("'Stitching Log'!L"&amp;MAX(IF(projects=B9,ROW(projects))))</f>
        <v>#REF!</v>
      </c>
      <c r="R9" s="49" t="e" cm="1">
        <f t="array" aca="1" ref="R9" ca="1">TODAY()+((G9-SUMIF(projects,B9,stitches))/INDIRECT("'Stitching Log'!L"&amp;MAX(IF(projects=B9,ROW(projects)))))</f>
        <v>#REF!</v>
      </c>
      <c r="S9" s="1">
        <f t="shared" ca="1" si="2"/>
        <v>2</v>
      </c>
      <c r="T9" s="1">
        <f t="shared" ca="1" si="3"/>
        <v>0</v>
      </c>
      <c r="U9" s="35">
        <f t="shared" ref="U9" ca="1" si="19">SUMIFS(hours,projects,"="&amp;B9)</f>
        <v>0</v>
      </c>
      <c r="V9" s="50" t="e">
        <f t="shared" ref="V9" ca="1" si="20">(SUMIF(projects,B9,stitches)+I9)/(G9-H9)</f>
        <v>#REF!</v>
      </c>
      <c r="W9" s="6" cm="1">
        <f t="array" aca="1" ref="W9" ca="1">IF(_xlfn.MAXIFS(dates,projects,B9)&gt;0,_xlfn.MAXIFS(dates,projects,B9),NA())</f>
        <v>42371</v>
      </c>
      <c r="X9">
        <f t="shared" ca="1" si="6"/>
        <v>2365</v>
      </c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9">
      <c r="A10" s="4" t="e">
        <f t="shared" ca="1" si="7"/>
        <v>#REF!</v>
      </c>
      <c r="B10" s="1" t="str" cm="1">
        <f t="array" aca="1" ref="B10" ca="1">IFERROR(INDEX(projects_designs,SMALL(IF((projects_is_started=checked_key)*(projects_is_stopped&lt;&gt;checked_key)*(projects_is_finished&lt;&gt;checked_key),ROW(projects_designs)),ROW(9:9))-1,1),"")</f>
        <v/>
      </c>
      <c r="C10" s="10" t="e" cm="1">
        <f t="array" aca="1" ref="C10" ca="1">INDEX(projects_designer,MATCH(INDEX(projects_designs,MATCH($B10,projects_projects,0)),projects_designs,0))</f>
        <v>#REF!</v>
      </c>
      <c r="D10" s="64" t="e" cm="1">
        <f t="array" aca="1" ref="D10" ca="1">INDEX(projects_source,MATCH(INDEX(projects_designs,MATCH($B10,projects_projects,0)),projects_designs,0))</f>
        <v>#REF!</v>
      </c>
      <c r="E10" s="10" t="e" cm="1">
        <f t="array" aca="1" ref="E10" ca="1">INDEX(projects_width,MATCH(INDEX(projects_designs,MATCH($B10,projects_projects,0)),projects_designs,0))</f>
        <v>#REF!</v>
      </c>
      <c r="F10" s="10" t="e" cm="1">
        <f t="array" aca="1" ref="F10" ca="1">INDEX(projects_height,MATCH(INDEX(projects_designs,MATCH($B10,projects_projects,0)),projects_designs,0))</f>
        <v>#REF!</v>
      </c>
      <c r="G10" s="1" t="e">
        <f t="shared" ref="G10" ca="1" si="21">F10*E10</f>
        <v>#REF!</v>
      </c>
      <c r="H10" s="63" t="e" cm="1">
        <f t="array" aca="1" ref="H10" ca="1">INDEX(projects_empty,MATCH($B10,projects_projects,0))</f>
        <v>#REF!</v>
      </c>
      <c r="I10" s="63" t="e" cm="1">
        <f t="array" aca="1" ref="I10" ca="1">INDEX(projects_completed,MATCH($B10,projects_projects,0))</f>
        <v>#REF!</v>
      </c>
      <c r="J10" s="63" t="e" cm="1">
        <f t="array" aca="1" ref="J10" ca="1">INDEX(projects_pages,MATCH(INDEX(projects_designs,MATCH($B10,projects_projects,0)),projects_designs,0))</f>
        <v>#REF!</v>
      </c>
      <c r="K10" s="63" t="e" cm="1">
        <f t="array" aca="1" ref="K10" ca="1">INDEX(projects_completed_pages,MATCH($B10,projects_projects,0))</f>
        <v>#REF!</v>
      </c>
      <c r="L10" s="63" t="e" cm="1">
        <f t="array" aca="1" ref="L10" ca="1">INDEX(projects_count,MATCH($B10,projects_projects,0))</f>
        <v>#REF!</v>
      </c>
      <c r="M10" s="64" t="e" cm="1">
        <f t="array" aca="1" ref="M10" ca="1">INDEX(projects_fabric,MATCH($B10,projects_projects,0))</f>
        <v>#REF!</v>
      </c>
      <c r="N10" s="64" t="e" cm="1">
        <f t="array" aca="1" ref="N10" ca="1">INDEX(projects_floss,MATCH($B10,projects_projects,0))</f>
        <v>#REF!</v>
      </c>
      <c r="O10" s="64" t="e" cm="1">
        <f t="array" aca="1" ref="O10" ca="1">INDEX(projects_strands,MATCH($B10,projects_projects,0))</f>
        <v>#REF!</v>
      </c>
      <c r="P10" s="49" t="e">
        <f t="shared" ca="1" si="1"/>
        <v>#N/A</v>
      </c>
      <c r="Q10" s="48" t="e" cm="1">
        <f t="array" aca="1" ref="Q10" ca="1">(G10-SUMIF(projects,B10,stitches))/INDIRECT("'Stitching Log'!L"&amp;MAX(IF(projects=B10,ROW(projects))))</f>
        <v>#REF!</v>
      </c>
      <c r="R10" s="49" t="e" cm="1">
        <f t="array" aca="1" ref="R10" ca="1">TODAY()+((G10-SUMIF(projects,B10,stitches))/INDIRECT("'Stitching Log'!L"&amp;MAX(IF(projects=B10,ROW(projects)))))</f>
        <v>#REF!</v>
      </c>
      <c r="S10" s="1">
        <f t="shared" ca="1" si="2"/>
        <v>2</v>
      </c>
      <c r="T10" s="1">
        <f t="shared" ca="1" si="3"/>
        <v>0</v>
      </c>
      <c r="U10" s="35">
        <f t="shared" ref="U10" ca="1" si="22">SUMIFS(hours,projects,"="&amp;B10)</f>
        <v>0</v>
      </c>
      <c r="V10" s="50" t="e">
        <f t="shared" ref="V10" ca="1" si="23">(SUMIF(projects,B10,stitches)+I10)/(G10-H10)</f>
        <v>#REF!</v>
      </c>
      <c r="W10" s="6" cm="1">
        <f t="array" aca="1" ref="W10" ca="1">IF(_xlfn.MAXIFS(dates,projects,B10)&gt;0,_xlfn.MAXIFS(dates,projects,B10),NA())</f>
        <v>42371</v>
      </c>
      <c r="X10">
        <f t="shared" ca="1" si="6"/>
        <v>2365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9">
      <c r="A11" s="4" t="e">
        <f t="shared" ca="1" si="7"/>
        <v>#REF!</v>
      </c>
      <c r="B11" s="1" t="str" cm="1">
        <f t="array" aca="1" ref="B11" ca="1">IFERROR(INDEX(projects_designs,SMALL(IF((projects_is_started=checked_key)*(projects_is_stopped&lt;&gt;checked_key)*(projects_is_finished&lt;&gt;checked_key),ROW(projects_designs)),ROW(10:10))-1,1),"")</f>
        <v/>
      </c>
      <c r="C11" s="10" t="e" cm="1">
        <f t="array" aca="1" ref="C11" ca="1">INDEX(projects_designer,MATCH(INDEX(projects_designs,MATCH($B11,projects_projects,0)),projects_designs,0))</f>
        <v>#REF!</v>
      </c>
      <c r="D11" s="64" t="e" cm="1">
        <f t="array" aca="1" ref="D11" ca="1">INDEX(projects_source,MATCH(INDEX(projects_designs,MATCH($B11,projects_projects,0)),projects_designs,0))</f>
        <v>#REF!</v>
      </c>
      <c r="E11" s="10" t="e" cm="1">
        <f t="array" aca="1" ref="E11" ca="1">INDEX(projects_width,MATCH(INDEX(projects_designs,MATCH($B11,projects_projects,0)),projects_designs,0))</f>
        <v>#REF!</v>
      </c>
      <c r="F11" s="10" t="e" cm="1">
        <f t="array" aca="1" ref="F11" ca="1">INDEX(projects_height,MATCH(INDEX(projects_designs,MATCH($B11,projects_projects,0)),projects_designs,0))</f>
        <v>#REF!</v>
      </c>
      <c r="G11" s="1" t="e">
        <f t="shared" ref="G11" ca="1" si="24">F11*E11</f>
        <v>#REF!</v>
      </c>
      <c r="H11" s="63" t="e" cm="1">
        <f t="array" aca="1" ref="H11" ca="1">INDEX(projects_empty,MATCH($B11,projects_projects,0))</f>
        <v>#REF!</v>
      </c>
      <c r="I11" s="63" t="e" cm="1">
        <f t="array" aca="1" ref="I11" ca="1">INDEX(projects_completed,MATCH($B11,projects_projects,0))</f>
        <v>#REF!</v>
      </c>
      <c r="J11" s="63" t="e" cm="1">
        <f t="array" aca="1" ref="J11" ca="1">INDEX(projects_pages,MATCH(INDEX(projects_designs,MATCH($B11,projects_projects,0)),projects_designs,0))</f>
        <v>#REF!</v>
      </c>
      <c r="K11" s="63" t="e" cm="1">
        <f t="array" aca="1" ref="K11" ca="1">INDEX(projects_completed_pages,MATCH($B11,projects_projects,0))</f>
        <v>#REF!</v>
      </c>
      <c r="L11" s="63" t="e" cm="1">
        <f t="array" aca="1" ref="L11" ca="1">INDEX(projects_count,MATCH($B11,projects_projects,0))</f>
        <v>#REF!</v>
      </c>
      <c r="M11" s="64" t="e" cm="1">
        <f t="array" aca="1" ref="M11" ca="1">INDEX(projects_fabric,MATCH($B11,projects_projects,0))</f>
        <v>#REF!</v>
      </c>
      <c r="N11" s="64" t="e" cm="1">
        <f t="array" aca="1" ref="N11" ca="1">INDEX(projects_floss,MATCH($B11,projects_projects,0))</f>
        <v>#REF!</v>
      </c>
      <c r="O11" s="64" t="e" cm="1">
        <f t="array" aca="1" ref="O11" ca="1">INDEX(projects_strands,MATCH($B11,projects_projects,0))</f>
        <v>#REF!</v>
      </c>
      <c r="P11" s="49" t="e">
        <f t="shared" ca="1" si="1"/>
        <v>#N/A</v>
      </c>
      <c r="Q11" s="48" t="e" cm="1">
        <f t="array" aca="1" ref="Q11" ca="1">(G11-SUMIF(projects,B11,stitches))/INDIRECT("'Stitching Log'!L"&amp;MAX(IF(projects=B11,ROW(projects))))</f>
        <v>#REF!</v>
      </c>
      <c r="R11" s="49" t="e" cm="1">
        <f t="array" aca="1" ref="R11" ca="1">TODAY()+((G11-SUMIF(projects,B11,stitches))/INDIRECT("'Stitching Log'!L"&amp;MAX(IF(projects=B11,ROW(projects)))))</f>
        <v>#REF!</v>
      </c>
      <c r="S11" s="1">
        <f t="shared" ca="1" si="2"/>
        <v>2</v>
      </c>
      <c r="T11" s="1">
        <f t="shared" ca="1" si="3"/>
        <v>0</v>
      </c>
      <c r="U11" s="35">
        <f t="shared" ref="U11" ca="1" si="25">SUMIFS(hours,projects,"="&amp;B11)</f>
        <v>0</v>
      </c>
      <c r="V11" s="50" t="e">
        <f t="shared" ref="V11" ca="1" si="26">(SUMIF(projects,B11,stitches)+I11)/(G11-H11)</f>
        <v>#REF!</v>
      </c>
      <c r="W11" s="6" cm="1">
        <f t="array" aca="1" ref="W11" ca="1">IF(_xlfn.MAXIFS(dates,projects,B11)&gt;0,_xlfn.MAXIFS(dates,projects,B11),NA())</f>
        <v>42371</v>
      </c>
      <c r="X11">
        <f t="shared" ca="1" si="6"/>
        <v>2365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9">
      <c r="A12" s="4" t="e">
        <f t="shared" ca="1" si="7"/>
        <v>#REF!</v>
      </c>
      <c r="B12" s="1" t="str" cm="1">
        <f t="array" aca="1" ref="B12" ca="1">IFERROR(INDEX(projects_designs,SMALL(IF((projects_is_started=checked_key)*(projects_is_stopped&lt;&gt;checked_key)*(projects_is_finished&lt;&gt;checked_key),ROW(projects_designs)),ROW(11:11))-1,1),"")</f>
        <v/>
      </c>
      <c r="C12" s="10" t="e" cm="1">
        <f t="array" aca="1" ref="C12" ca="1">INDEX(projects_designer,MATCH(INDEX(projects_designs,MATCH($B12,projects_projects,0)),projects_designs,0))</f>
        <v>#REF!</v>
      </c>
      <c r="D12" s="64" t="e" cm="1">
        <f t="array" aca="1" ref="D12" ca="1">INDEX(projects_source,MATCH(INDEX(projects_designs,MATCH($B12,projects_projects,0)),projects_designs,0))</f>
        <v>#REF!</v>
      </c>
      <c r="E12" s="10" t="e" cm="1">
        <f t="array" aca="1" ref="E12" ca="1">INDEX(projects_width,MATCH(INDEX(projects_designs,MATCH($B12,projects_projects,0)),projects_designs,0))</f>
        <v>#REF!</v>
      </c>
      <c r="F12" s="10" t="e" cm="1">
        <f t="array" aca="1" ref="F12" ca="1">INDEX(projects_height,MATCH(INDEX(projects_designs,MATCH($B12,projects_projects,0)),projects_designs,0))</f>
        <v>#REF!</v>
      </c>
      <c r="G12" s="1" t="e">
        <f t="shared" ref="G12" ca="1" si="27">F12*E12</f>
        <v>#REF!</v>
      </c>
      <c r="H12" s="63" t="e" cm="1">
        <f t="array" aca="1" ref="H12" ca="1">INDEX(projects_empty,MATCH($B12,projects_projects,0))</f>
        <v>#REF!</v>
      </c>
      <c r="I12" s="63" t="e" cm="1">
        <f t="array" aca="1" ref="I12" ca="1">INDEX(projects_completed,MATCH($B12,projects_projects,0))</f>
        <v>#REF!</v>
      </c>
      <c r="J12" s="63" t="e" cm="1">
        <f t="array" aca="1" ref="J12" ca="1">INDEX(projects_pages,MATCH(INDEX(projects_designs,MATCH($B12,projects_projects,0)),projects_designs,0))</f>
        <v>#REF!</v>
      </c>
      <c r="K12" s="63" t="e" cm="1">
        <f t="array" aca="1" ref="K12" ca="1">INDEX(projects_completed_pages,MATCH($B12,projects_projects,0))</f>
        <v>#REF!</v>
      </c>
      <c r="L12" s="63" t="e" cm="1">
        <f t="array" aca="1" ref="L12" ca="1">INDEX(projects_count,MATCH($B12,projects_projects,0))</f>
        <v>#REF!</v>
      </c>
      <c r="M12" s="64" t="e" cm="1">
        <f t="array" aca="1" ref="M12" ca="1">INDEX(projects_fabric,MATCH($B12,projects_projects,0))</f>
        <v>#REF!</v>
      </c>
      <c r="N12" s="64" t="e" cm="1">
        <f t="array" aca="1" ref="N12" ca="1">INDEX(projects_floss,MATCH($B12,projects_projects,0))</f>
        <v>#REF!</v>
      </c>
      <c r="O12" s="64" t="e" cm="1">
        <f t="array" aca="1" ref="O12" ca="1">INDEX(projects_strands,MATCH($B12,projects_projects,0))</f>
        <v>#REF!</v>
      </c>
      <c r="P12" s="49" t="e">
        <f t="shared" ca="1" si="1"/>
        <v>#N/A</v>
      </c>
      <c r="Q12" s="48" t="e" cm="1">
        <f t="array" aca="1" ref="Q12" ca="1">(G12-SUMIF(projects,B12,stitches))/INDIRECT("'Stitching Log'!L"&amp;MAX(IF(projects=B12,ROW(projects))))</f>
        <v>#REF!</v>
      </c>
      <c r="R12" s="49" t="e" cm="1">
        <f t="array" aca="1" ref="R12" ca="1">TODAY()+((G12-SUMIF(projects,B12,stitches))/INDIRECT("'Stitching Log'!L"&amp;MAX(IF(projects=B12,ROW(projects)))))</f>
        <v>#REF!</v>
      </c>
      <c r="S12" s="1">
        <f t="shared" ca="1" si="2"/>
        <v>2</v>
      </c>
      <c r="T12" s="1">
        <f t="shared" ca="1" si="3"/>
        <v>0</v>
      </c>
      <c r="U12" s="35">
        <f t="shared" ref="U12" ca="1" si="28">SUMIFS(hours,projects,"="&amp;B12)</f>
        <v>0</v>
      </c>
      <c r="V12" s="50" t="e">
        <f t="shared" ref="V12" ca="1" si="29">(SUMIF(projects,B12,stitches)+I12)/(G12-H12)</f>
        <v>#REF!</v>
      </c>
      <c r="W12" s="6" cm="1">
        <f t="array" aca="1" ref="W12" ca="1">IF(_xlfn.MAXIFS(dates,projects,B12)&gt;0,_xlfn.MAXIFS(dates,projects,B12),NA())</f>
        <v>42371</v>
      </c>
      <c r="X12">
        <f t="shared" ca="1" si="6"/>
        <v>2365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9">
      <c r="A13" s="4" t="e">
        <f t="shared" ca="1" si="7"/>
        <v>#REF!</v>
      </c>
      <c r="B13" s="1" t="str" cm="1">
        <f t="array" aca="1" ref="B13" ca="1">IFERROR(INDEX(projects_designs,SMALL(IF((projects_is_started=checked_key)*(projects_is_stopped&lt;&gt;checked_key)*(projects_is_finished&lt;&gt;checked_key),ROW(projects_designs)),ROW(12:12))-1,1),"")</f>
        <v/>
      </c>
      <c r="C13" s="10" t="e" cm="1">
        <f t="array" aca="1" ref="C13" ca="1">INDEX(projects_designer,MATCH(INDEX(projects_designs,MATCH($B13,projects_projects,0)),projects_designs,0))</f>
        <v>#REF!</v>
      </c>
      <c r="D13" s="64" t="e" cm="1">
        <f t="array" aca="1" ref="D13" ca="1">INDEX(projects_source,MATCH(INDEX(projects_designs,MATCH($B13,projects_projects,0)),projects_designs,0))</f>
        <v>#REF!</v>
      </c>
      <c r="E13" s="10" t="e" cm="1">
        <f t="array" aca="1" ref="E13" ca="1">INDEX(projects_width,MATCH(INDEX(projects_designs,MATCH($B13,projects_projects,0)),projects_designs,0))</f>
        <v>#REF!</v>
      </c>
      <c r="F13" s="10" t="e" cm="1">
        <f t="array" aca="1" ref="F13" ca="1">INDEX(projects_height,MATCH(INDEX(projects_designs,MATCH($B13,projects_projects,0)),projects_designs,0))</f>
        <v>#REF!</v>
      </c>
      <c r="G13" s="1" t="e">
        <f t="shared" ref="G13" ca="1" si="30">F13*E13</f>
        <v>#REF!</v>
      </c>
      <c r="H13" s="63" t="e" cm="1">
        <f t="array" aca="1" ref="H13" ca="1">INDEX(projects_empty,MATCH($B13,projects_projects,0))</f>
        <v>#REF!</v>
      </c>
      <c r="I13" s="63" t="e" cm="1">
        <f t="array" aca="1" ref="I13" ca="1">INDEX(projects_completed,MATCH($B13,projects_projects,0))</f>
        <v>#REF!</v>
      </c>
      <c r="J13" s="63" t="e" cm="1">
        <f t="array" aca="1" ref="J13" ca="1">INDEX(projects_pages,MATCH(INDEX(projects_designs,MATCH($B13,projects_projects,0)),projects_designs,0))</f>
        <v>#REF!</v>
      </c>
      <c r="K13" s="63" t="e" cm="1">
        <f t="array" aca="1" ref="K13" ca="1">INDEX(projects_completed_pages,MATCH($B13,projects_projects,0))</f>
        <v>#REF!</v>
      </c>
      <c r="L13" s="63" t="e" cm="1">
        <f t="array" aca="1" ref="L13" ca="1">INDEX(projects_count,MATCH($B13,projects_projects,0))</f>
        <v>#REF!</v>
      </c>
      <c r="M13" s="64" t="e" cm="1">
        <f t="array" aca="1" ref="M13" ca="1">INDEX(projects_fabric,MATCH($B13,projects_projects,0))</f>
        <v>#REF!</v>
      </c>
      <c r="N13" s="64" t="e" cm="1">
        <f t="array" aca="1" ref="N13" ca="1">INDEX(projects_floss,MATCH($B13,projects_projects,0))</f>
        <v>#REF!</v>
      </c>
      <c r="O13" s="64" t="e" cm="1">
        <f t="array" aca="1" ref="O13" ca="1">INDEX(projects_strands,MATCH($B13,projects_projects,0))</f>
        <v>#REF!</v>
      </c>
      <c r="P13" s="49" t="e">
        <f t="shared" ca="1" si="1"/>
        <v>#N/A</v>
      </c>
      <c r="Q13" s="48" t="e" cm="1">
        <f t="array" aca="1" ref="Q13" ca="1">(G13-SUMIF(projects,B13,stitches))/INDIRECT("'Stitching Log'!L"&amp;MAX(IF(projects=B13,ROW(projects))))</f>
        <v>#REF!</v>
      </c>
      <c r="R13" s="49" t="e" cm="1">
        <f t="array" aca="1" ref="R13" ca="1">TODAY()+((G13-SUMIF(projects,B13,stitches))/INDIRECT("'Stitching Log'!L"&amp;MAX(IF(projects=B13,ROW(projects)))))</f>
        <v>#REF!</v>
      </c>
      <c r="S13" s="1">
        <f t="shared" ca="1" si="2"/>
        <v>2</v>
      </c>
      <c r="T13" s="1">
        <f t="shared" ca="1" si="3"/>
        <v>0</v>
      </c>
      <c r="U13" s="35">
        <f t="shared" ref="U13" ca="1" si="31">SUMIFS(hours,projects,"="&amp;B13)</f>
        <v>0</v>
      </c>
      <c r="V13" s="50" t="e">
        <f t="shared" ref="V13" ca="1" si="32">(SUMIF(projects,B13,stitches)+I13)/(G13-H13)</f>
        <v>#REF!</v>
      </c>
      <c r="W13" s="6" cm="1">
        <f t="array" aca="1" ref="W13" ca="1">IF(_xlfn.MAXIFS(dates,projects,B13)&gt;0,_xlfn.MAXIFS(dates,projects,B13),NA())</f>
        <v>42371</v>
      </c>
      <c r="X13">
        <f t="shared" ref="X13" ca="1" si="33">TODAY()-W13</f>
        <v>2365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9">
      <c r="A14" s="4" t="e">
        <f t="shared" ca="1" si="7"/>
        <v>#REF!</v>
      </c>
      <c r="B14" s="1" t="str" cm="1">
        <f t="array" aca="1" ref="B14" ca="1">IFERROR(INDEX(projects_designs,SMALL(IF((projects_is_started=checked_key)*(projects_is_stopped&lt;&gt;checked_key)*(projects_is_finished&lt;&gt;checked_key),ROW(projects_designs)),ROW(13:13))-1,1),"")</f>
        <v/>
      </c>
      <c r="C14" s="10" t="e" cm="1">
        <f t="array" aca="1" ref="C14" ca="1">INDEX(projects_designer,MATCH(INDEX(projects_designs,MATCH($B14,projects_projects,0)),projects_designs,0))</f>
        <v>#REF!</v>
      </c>
      <c r="D14" s="64" t="e" cm="1">
        <f t="array" aca="1" ref="D14" ca="1">INDEX(projects_source,MATCH(INDEX(projects_designs,MATCH($B14,projects_projects,0)),projects_designs,0))</f>
        <v>#REF!</v>
      </c>
      <c r="E14" s="10" t="e" cm="1">
        <f t="array" aca="1" ref="E14" ca="1">INDEX(projects_width,MATCH(INDEX(projects_designs,MATCH($B14,projects_projects,0)),projects_designs,0))</f>
        <v>#REF!</v>
      </c>
      <c r="F14" s="10" t="e" cm="1">
        <f t="array" aca="1" ref="F14" ca="1">INDEX(projects_height,MATCH(INDEX(projects_designs,MATCH($B14,projects_projects,0)),projects_designs,0))</f>
        <v>#REF!</v>
      </c>
      <c r="G14" s="1" t="e">
        <f t="shared" ref="G14:G50" ca="1" si="34">F14*E14</f>
        <v>#REF!</v>
      </c>
      <c r="H14" s="63" t="e" cm="1">
        <f t="array" aca="1" ref="H14" ca="1">INDEX(projects_empty,MATCH($B14,projects_projects,0))</f>
        <v>#REF!</v>
      </c>
      <c r="I14" s="63" t="e" cm="1">
        <f t="array" aca="1" ref="I14" ca="1">INDEX(projects_completed,MATCH($B14,projects_projects,0))</f>
        <v>#REF!</v>
      </c>
      <c r="J14" s="63" t="e" cm="1">
        <f t="array" aca="1" ref="J14" ca="1">INDEX(projects_pages,MATCH(INDEX(projects_designs,MATCH($B14,projects_projects,0)),projects_designs,0))</f>
        <v>#REF!</v>
      </c>
      <c r="K14" s="63" t="e" cm="1">
        <f t="array" aca="1" ref="K14" ca="1">INDEX(projects_completed_pages,MATCH($B14,projects_projects,0))</f>
        <v>#REF!</v>
      </c>
      <c r="L14" s="63" t="e" cm="1">
        <f t="array" aca="1" ref="L14" ca="1">INDEX(projects_count,MATCH($B14,projects_projects,0))</f>
        <v>#REF!</v>
      </c>
      <c r="M14" s="64" t="e" cm="1">
        <f t="array" aca="1" ref="M14" ca="1">INDEX(projects_fabric,MATCH($B14,projects_projects,0))</f>
        <v>#REF!</v>
      </c>
      <c r="N14" s="64" t="e" cm="1">
        <f t="array" aca="1" ref="N14" ca="1">INDEX(projects_floss,MATCH($B14,projects_projects,0))</f>
        <v>#REF!</v>
      </c>
      <c r="O14" s="64" t="e" cm="1">
        <f t="array" aca="1" ref="O14" ca="1">INDEX(projects_strands,MATCH($B14,projects_projects,0))</f>
        <v>#REF!</v>
      </c>
      <c r="P14" s="49" t="e">
        <f t="shared" ca="1" si="1"/>
        <v>#N/A</v>
      </c>
      <c r="Q14" s="48" t="e" cm="1">
        <f t="array" aca="1" ref="Q14" ca="1">(G14-SUMIF(projects,B14,stitches))/INDIRECT("'Stitching Log'!L"&amp;MAX(IF(projects=B14,ROW(projects))))</f>
        <v>#REF!</v>
      </c>
      <c r="R14" s="49" t="e" cm="1">
        <f t="array" aca="1" ref="R14" ca="1">TODAY()+((G14-SUMIF(projects,B14,stitches))/INDIRECT("'Stitching Log'!L"&amp;MAX(IF(projects=B14,ROW(projects)))))</f>
        <v>#REF!</v>
      </c>
      <c r="S14" s="1">
        <f t="shared" ca="1" si="2"/>
        <v>2</v>
      </c>
      <c r="T14" s="1">
        <f t="shared" ca="1" si="3"/>
        <v>0</v>
      </c>
      <c r="U14" s="35">
        <f t="shared" ref="U14:U50" ca="1" si="35">SUMIFS(hours,projects,"="&amp;B14)</f>
        <v>0</v>
      </c>
      <c r="V14" s="50" t="e">
        <f t="shared" ref="V14:V50" ca="1" si="36">(SUMIF(projects,B14,stitches)+I14)/(G14-H14)</f>
        <v>#REF!</v>
      </c>
      <c r="W14" s="6" cm="1">
        <f t="array" aca="1" ref="W14" ca="1">IF(_xlfn.MAXIFS(dates,projects,B14)&gt;0,_xlfn.MAXIFS(dates,projects,B14),NA())</f>
        <v>42371</v>
      </c>
      <c r="X14">
        <f t="shared" ref="X14:X50" ca="1" si="37">TODAY()-W14</f>
        <v>2365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9" s="11" customFormat="1">
      <c r="A15" s="4" t="e">
        <f t="shared" ca="1" si="7"/>
        <v>#REF!</v>
      </c>
      <c r="B15" s="1" t="str" cm="1">
        <f t="array" aca="1" ref="B15" ca="1">IFERROR(INDEX(projects_designs,SMALL(IF((projects_is_started=checked_key)*(projects_is_stopped&lt;&gt;checked_key)*(projects_is_finished&lt;&gt;checked_key),ROW(projects_designs)),ROW(14:14))-1,1),"")</f>
        <v/>
      </c>
      <c r="C15" s="10" t="e" cm="1">
        <f t="array" aca="1" ref="C15" ca="1">INDEX(projects_designer,MATCH(INDEX(projects_designs,MATCH($B15,projects_projects,0)),projects_designs,0))</f>
        <v>#REF!</v>
      </c>
      <c r="D15" s="64" t="e" cm="1">
        <f t="array" aca="1" ref="D15" ca="1">INDEX(projects_source,MATCH(INDEX(projects_designs,MATCH($B15,projects_projects,0)),projects_designs,0))</f>
        <v>#REF!</v>
      </c>
      <c r="E15" s="10" t="e" cm="1">
        <f t="array" aca="1" ref="E15" ca="1">INDEX(projects_width,MATCH(INDEX(projects_designs,MATCH($B15,projects_projects,0)),projects_designs,0))</f>
        <v>#REF!</v>
      </c>
      <c r="F15" s="10" t="e" cm="1">
        <f t="array" aca="1" ref="F15" ca="1">INDEX(projects_height,MATCH(INDEX(projects_designs,MATCH($B15,projects_projects,0)),projects_designs,0))</f>
        <v>#REF!</v>
      </c>
      <c r="G15" s="1" t="e">
        <f t="shared" ca="1" si="34"/>
        <v>#REF!</v>
      </c>
      <c r="H15" s="63" t="e" cm="1">
        <f t="array" aca="1" ref="H15" ca="1">INDEX(projects_empty,MATCH($B15,projects_projects,0))</f>
        <v>#REF!</v>
      </c>
      <c r="I15" s="63" t="e" cm="1">
        <f t="array" aca="1" ref="I15" ca="1">INDEX(projects_completed,MATCH($B15,projects_projects,0))</f>
        <v>#REF!</v>
      </c>
      <c r="J15" s="63" t="e" cm="1">
        <f t="array" aca="1" ref="J15" ca="1">INDEX(projects_pages,MATCH(INDEX(projects_designs,MATCH($B15,projects_projects,0)),projects_designs,0))</f>
        <v>#REF!</v>
      </c>
      <c r="K15" s="63" t="e" cm="1">
        <f t="array" aca="1" ref="K15" ca="1">INDEX(projects_completed_pages,MATCH($B15,projects_projects,0))</f>
        <v>#REF!</v>
      </c>
      <c r="L15" s="63" t="e" cm="1">
        <f t="array" aca="1" ref="L15" ca="1">INDEX(projects_count,MATCH($B15,projects_projects,0))</f>
        <v>#REF!</v>
      </c>
      <c r="M15" s="64" t="e" cm="1">
        <f t="array" aca="1" ref="M15" ca="1">INDEX(projects_fabric,MATCH($B15,projects_projects,0))</f>
        <v>#REF!</v>
      </c>
      <c r="N15" s="64" t="e" cm="1">
        <f t="array" aca="1" ref="N15" ca="1">INDEX(projects_floss,MATCH($B15,projects_projects,0))</f>
        <v>#REF!</v>
      </c>
      <c r="O15" s="64" t="e" cm="1">
        <f t="array" aca="1" ref="O15" ca="1">INDEX(projects_strands,MATCH($B15,projects_projects,0))</f>
        <v>#REF!</v>
      </c>
      <c r="P15" s="49" t="e">
        <f t="shared" ca="1" si="1"/>
        <v>#N/A</v>
      </c>
      <c r="Q15" s="48" t="e" cm="1">
        <f t="array" aca="1" ref="Q15" ca="1">(G15-SUMIF(projects,B15,stitches))/INDIRECT("'Stitching Log'!L"&amp;MAX(IF(projects=B15,ROW(projects))))</f>
        <v>#REF!</v>
      </c>
      <c r="R15" s="49" t="e" cm="1">
        <f t="array" aca="1" ref="R15" ca="1">TODAY()+((G15-SUMIF(projects,B15,stitches))/INDIRECT("'Stitching Log'!L"&amp;MAX(IF(projects=B15,ROW(projects)))))</f>
        <v>#REF!</v>
      </c>
      <c r="S15" s="1">
        <f t="shared" ca="1" si="2"/>
        <v>2</v>
      </c>
      <c r="T15" s="1">
        <f t="shared" ca="1" si="3"/>
        <v>0</v>
      </c>
      <c r="U15" s="35">
        <f t="shared" ca="1" si="35"/>
        <v>0</v>
      </c>
      <c r="V15" s="50" t="e">
        <f t="shared" ca="1" si="36"/>
        <v>#REF!</v>
      </c>
      <c r="W15" s="6" cm="1">
        <f t="array" aca="1" ref="W15" ca="1">IF(_xlfn.MAXIFS(dates,projects,B15)&gt;0,_xlfn.MAXIFS(dates,projects,B15),NA())</f>
        <v>42371</v>
      </c>
      <c r="X15">
        <f t="shared" ca="1" si="37"/>
        <v>2365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9">
      <c r="A16" s="4" t="e">
        <f t="shared" ca="1" si="7"/>
        <v>#REF!</v>
      </c>
      <c r="B16" s="1" t="str" cm="1">
        <f t="array" aca="1" ref="B16" ca="1">IFERROR(INDEX(projects_designs,SMALL(IF((projects_is_started=checked_key)*(projects_is_stopped&lt;&gt;checked_key)*(projects_is_finished&lt;&gt;checked_key),ROW(projects_designs)),ROW(15:15))-1,1),"")</f>
        <v/>
      </c>
      <c r="C16" s="10" t="e" cm="1">
        <f t="array" aca="1" ref="C16" ca="1">INDEX(projects_designer,MATCH(INDEX(projects_designs,MATCH($B16,projects_projects,0)),projects_designs,0))</f>
        <v>#REF!</v>
      </c>
      <c r="D16" s="64" t="e" cm="1">
        <f t="array" aca="1" ref="D16" ca="1">INDEX(projects_source,MATCH(INDEX(projects_designs,MATCH($B16,projects_projects,0)),projects_designs,0))</f>
        <v>#REF!</v>
      </c>
      <c r="E16" s="10" t="e" cm="1">
        <f t="array" aca="1" ref="E16" ca="1">INDEX(projects_width,MATCH(INDEX(projects_designs,MATCH($B16,projects_projects,0)),projects_designs,0))</f>
        <v>#REF!</v>
      </c>
      <c r="F16" s="10" t="e" cm="1">
        <f t="array" aca="1" ref="F16" ca="1">INDEX(projects_height,MATCH(INDEX(projects_designs,MATCH($B16,projects_projects,0)),projects_designs,0))</f>
        <v>#REF!</v>
      </c>
      <c r="G16" s="1" t="e">
        <f t="shared" ca="1" si="34"/>
        <v>#REF!</v>
      </c>
      <c r="H16" s="63" t="e" cm="1">
        <f t="array" aca="1" ref="H16" ca="1">INDEX(projects_empty,MATCH($B16,projects_projects,0))</f>
        <v>#REF!</v>
      </c>
      <c r="I16" s="63" t="e" cm="1">
        <f t="array" aca="1" ref="I16" ca="1">INDEX(projects_completed,MATCH($B16,projects_projects,0))</f>
        <v>#REF!</v>
      </c>
      <c r="J16" s="63" t="e" cm="1">
        <f t="array" aca="1" ref="J16" ca="1">INDEX(projects_pages,MATCH(INDEX(projects_designs,MATCH($B16,projects_projects,0)),projects_designs,0))</f>
        <v>#REF!</v>
      </c>
      <c r="K16" s="63" t="e" cm="1">
        <f t="array" aca="1" ref="K16" ca="1">INDEX(projects_completed_pages,MATCH($B16,projects_projects,0))</f>
        <v>#REF!</v>
      </c>
      <c r="L16" s="63" t="e" cm="1">
        <f t="array" aca="1" ref="L16" ca="1">INDEX(projects_count,MATCH($B16,projects_projects,0))</f>
        <v>#REF!</v>
      </c>
      <c r="M16" s="64" t="e" cm="1">
        <f t="array" aca="1" ref="M16" ca="1">INDEX(projects_fabric,MATCH($B16,projects_projects,0))</f>
        <v>#REF!</v>
      </c>
      <c r="N16" s="64" t="e" cm="1">
        <f t="array" aca="1" ref="N16" ca="1">INDEX(projects_floss,MATCH($B16,projects_projects,0))</f>
        <v>#REF!</v>
      </c>
      <c r="O16" s="64" t="e" cm="1">
        <f t="array" aca="1" ref="O16" ca="1">INDEX(projects_strands,MATCH($B16,projects_projects,0))</f>
        <v>#REF!</v>
      </c>
      <c r="P16" s="49" t="e">
        <f t="shared" ca="1" si="1"/>
        <v>#N/A</v>
      </c>
      <c r="Q16" s="48" t="e" cm="1">
        <f t="array" aca="1" ref="Q16" ca="1">(G16-SUMIF(projects,B16,stitches))/INDIRECT("'Stitching Log'!L"&amp;MAX(IF(projects=B16,ROW(projects))))</f>
        <v>#REF!</v>
      </c>
      <c r="R16" s="49" t="e" cm="1">
        <f t="array" aca="1" ref="R16" ca="1">TODAY()+((G16-SUMIF(projects,B16,stitches))/INDIRECT("'Stitching Log'!L"&amp;MAX(IF(projects=B16,ROW(projects)))))</f>
        <v>#REF!</v>
      </c>
      <c r="S16" s="1">
        <f t="shared" ca="1" si="2"/>
        <v>2</v>
      </c>
      <c r="T16" s="1">
        <f t="shared" ca="1" si="3"/>
        <v>0</v>
      </c>
      <c r="U16" s="35">
        <f t="shared" ca="1" si="35"/>
        <v>0</v>
      </c>
      <c r="V16" s="50" t="e">
        <f t="shared" ca="1" si="36"/>
        <v>#REF!</v>
      </c>
      <c r="W16" s="6" cm="1">
        <f t="array" aca="1" ref="W16" ca="1">IF(_xlfn.MAXIFS(dates,projects,B16)&gt;0,_xlfn.MAXIFS(dates,projects,B16),NA())</f>
        <v>42371</v>
      </c>
      <c r="X16">
        <f t="shared" ca="1" si="37"/>
        <v>2365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>
      <c r="A17" s="4" t="e">
        <f t="shared" ca="1" si="7"/>
        <v>#REF!</v>
      </c>
      <c r="B17" s="1" t="str" cm="1">
        <f t="array" aca="1" ref="B17" ca="1">IFERROR(INDEX(projects_designs,SMALL(IF((projects_is_started=checked_key)*(projects_is_stopped&lt;&gt;checked_key)*(projects_is_finished&lt;&gt;checked_key),ROW(projects_designs)),ROW(16:16))-1,1),"")</f>
        <v/>
      </c>
      <c r="C17" s="10" t="e" cm="1">
        <f t="array" aca="1" ref="C17" ca="1">INDEX(projects_designer,MATCH(INDEX(projects_designs,MATCH($B17,projects_projects,0)),projects_designs,0))</f>
        <v>#REF!</v>
      </c>
      <c r="D17" s="64" t="e" cm="1">
        <f t="array" aca="1" ref="D17" ca="1">INDEX(projects_source,MATCH(INDEX(projects_designs,MATCH($B17,projects_projects,0)),projects_designs,0))</f>
        <v>#REF!</v>
      </c>
      <c r="E17" s="10" t="e" cm="1">
        <f t="array" aca="1" ref="E17" ca="1">INDEX(projects_width,MATCH(INDEX(projects_designs,MATCH($B17,projects_projects,0)),projects_designs,0))</f>
        <v>#REF!</v>
      </c>
      <c r="F17" s="10" t="e" cm="1">
        <f t="array" aca="1" ref="F17" ca="1">INDEX(projects_height,MATCH(INDEX(projects_designs,MATCH($B17,projects_projects,0)),projects_designs,0))</f>
        <v>#REF!</v>
      </c>
      <c r="G17" s="1" t="e">
        <f t="shared" ca="1" si="34"/>
        <v>#REF!</v>
      </c>
      <c r="H17" s="63" t="e" cm="1">
        <f t="array" aca="1" ref="H17" ca="1">INDEX(projects_empty,MATCH($B17,projects_projects,0))</f>
        <v>#REF!</v>
      </c>
      <c r="I17" s="63" t="e" cm="1">
        <f t="array" aca="1" ref="I17" ca="1">INDEX(projects_completed,MATCH($B17,projects_projects,0))</f>
        <v>#REF!</v>
      </c>
      <c r="J17" s="63" t="e" cm="1">
        <f t="array" aca="1" ref="J17" ca="1">INDEX(projects_pages,MATCH(INDEX(projects_designs,MATCH($B17,projects_projects,0)),projects_designs,0))</f>
        <v>#REF!</v>
      </c>
      <c r="K17" s="63" t="e" cm="1">
        <f t="array" aca="1" ref="K17" ca="1">INDEX(projects_completed_pages,MATCH($B17,projects_projects,0))</f>
        <v>#REF!</v>
      </c>
      <c r="L17" s="63" t="e" cm="1">
        <f t="array" aca="1" ref="L17" ca="1">INDEX(projects_count,MATCH($B17,projects_projects,0))</f>
        <v>#REF!</v>
      </c>
      <c r="M17" s="64" t="e" cm="1">
        <f t="array" aca="1" ref="M17" ca="1">INDEX(projects_fabric,MATCH($B17,projects_projects,0))</f>
        <v>#REF!</v>
      </c>
      <c r="N17" s="64" t="e" cm="1">
        <f t="array" aca="1" ref="N17" ca="1">INDEX(projects_floss,MATCH($B17,projects_projects,0))</f>
        <v>#REF!</v>
      </c>
      <c r="O17" s="64" t="e" cm="1">
        <f t="array" aca="1" ref="O17" ca="1">INDEX(projects_strands,MATCH($B17,projects_projects,0))</f>
        <v>#REF!</v>
      </c>
      <c r="P17" s="49" t="e">
        <f t="shared" ca="1" si="1"/>
        <v>#N/A</v>
      </c>
      <c r="Q17" s="48" t="e" cm="1">
        <f t="array" aca="1" ref="Q17" ca="1">(G17-SUMIF(projects,B17,stitches))/INDIRECT("'Stitching Log'!L"&amp;MAX(IF(projects=B17,ROW(projects))))</f>
        <v>#REF!</v>
      </c>
      <c r="R17" s="49" t="e" cm="1">
        <f t="array" aca="1" ref="R17" ca="1">TODAY()+((G17-SUMIF(projects,B17,stitches))/INDIRECT("'Stitching Log'!L"&amp;MAX(IF(projects=B17,ROW(projects)))))</f>
        <v>#REF!</v>
      </c>
      <c r="S17" s="1">
        <f t="shared" ca="1" si="2"/>
        <v>2</v>
      </c>
      <c r="T17" s="1">
        <f t="shared" ca="1" si="3"/>
        <v>0</v>
      </c>
      <c r="U17" s="35">
        <f t="shared" ca="1" si="35"/>
        <v>0</v>
      </c>
      <c r="V17" s="50" t="e">
        <f t="shared" ca="1" si="36"/>
        <v>#REF!</v>
      </c>
      <c r="W17" s="6" cm="1">
        <f t="array" aca="1" ref="W17" ca="1">IF(_xlfn.MAXIFS(dates,projects,B17)&gt;0,_xlfn.MAXIFS(dates,projects,B17),NA())</f>
        <v>42371</v>
      </c>
      <c r="X17">
        <f t="shared" ca="1" si="37"/>
        <v>2365</v>
      </c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>
      <c r="A18" s="4" t="e">
        <f t="shared" ca="1" si="7"/>
        <v>#REF!</v>
      </c>
      <c r="B18" s="1" t="str" cm="1">
        <f t="array" aca="1" ref="B18" ca="1">IFERROR(INDEX(projects_designs,SMALL(IF((projects_is_started=checked_key)*(projects_is_stopped&lt;&gt;checked_key)*(projects_is_finished&lt;&gt;checked_key),ROW(projects_designs)),ROW(17:17))-1,1),"")</f>
        <v/>
      </c>
      <c r="C18" s="10" t="e" cm="1">
        <f t="array" aca="1" ref="C18" ca="1">INDEX(projects_designer,MATCH(INDEX(projects_designs,MATCH($B18,projects_projects,0)),projects_designs,0))</f>
        <v>#REF!</v>
      </c>
      <c r="D18" s="64" t="e" cm="1">
        <f t="array" aca="1" ref="D18" ca="1">INDEX(projects_source,MATCH(INDEX(projects_designs,MATCH($B18,projects_projects,0)),projects_designs,0))</f>
        <v>#REF!</v>
      </c>
      <c r="E18" s="10" t="e" cm="1">
        <f t="array" aca="1" ref="E18" ca="1">INDEX(projects_width,MATCH(INDEX(projects_designs,MATCH($B18,projects_projects,0)),projects_designs,0))</f>
        <v>#REF!</v>
      </c>
      <c r="F18" s="10" t="e" cm="1">
        <f t="array" aca="1" ref="F18" ca="1">INDEX(projects_height,MATCH(INDEX(projects_designs,MATCH($B18,projects_projects,0)),projects_designs,0))</f>
        <v>#REF!</v>
      </c>
      <c r="G18" s="1" t="e">
        <f t="shared" ca="1" si="34"/>
        <v>#REF!</v>
      </c>
      <c r="H18" s="63" t="e" cm="1">
        <f t="array" aca="1" ref="H18" ca="1">INDEX(projects_empty,MATCH($B18,projects_projects,0))</f>
        <v>#REF!</v>
      </c>
      <c r="I18" s="63" t="e" cm="1">
        <f t="array" aca="1" ref="I18" ca="1">INDEX(projects_completed,MATCH($B18,projects_projects,0))</f>
        <v>#REF!</v>
      </c>
      <c r="J18" s="63" t="e" cm="1">
        <f t="array" aca="1" ref="J18" ca="1">INDEX(projects_pages,MATCH(INDEX(projects_designs,MATCH($B18,projects_projects,0)),projects_designs,0))</f>
        <v>#REF!</v>
      </c>
      <c r="K18" s="63" t="e" cm="1">
        <f t="array" aca="1" ref="K18" ca="1">INDEX(projects_completed_pages,MATCH($B18,projects_projects,0))</f>
        <v>#REF!</v>
      </c>
      <c r="L18" s="63" t="e" cm="1">
        <f t="array" aca="1" ref="L18" ca="1">INDEX(projects_count,MATCH($B18,projects_projects,0))</f>
        <v>#REF!</v>
      </c>
      <c r="M18" s="64" t="e" cm="1">
        <f t="array" aca="1" ref="M18" ca="1">INDEX(projects_fabric,MATCH($B18,projects_projects,0))</f>
        <v>#REF!</v>
      </c>
      <c r="N18" s="64" t="e" cm="1">
        <f t="array" aca="1" ref="N18" ca="1">INDEX(projects_floss,MATCH($B18,projects_projects,0))</f>
        <v>#REF!</v>
      </c>
      <c r="O18" s="64" t="e" cm="1">
        <f t="array" aca="1" ref="O18" ca="1">INDEX(projects_strands,MATCH($B18,projects_projects,0))</f>
        <v>#REF!</v>
      </c>
      <c r="P18" s="49" t="e">
        <f t="shared" ca="1" si="1"/>
        <v>#N/A</v>
      </c>
      <c r="Q18" s="48" t="e" cm="1">
        <f t="array" aca="1" ref="Q18" ca="1">(G18-SUMIF(projects,B18,stitches))/INDIRECT("'Stitching Log'!L"&amp;MAX(IF(projects=B18,ROW(projects))))</f>
        <v>#REF!</v>
      </c>
      <c r="R18" s="49" t="e" cm="1">
        <f t="array" aca="1" ref="R18" ca="1">TODAY()+((G18-SUMIF(projects,B18,stitches))/INDIRECT("'Stitching Log'!L"&amp;MAX(IF(projects=B18,ROW(projects)))))</f>
        <v>#REF!</v>
      </c>
      <c r="S18" s="1">
        <f t="shared" ca="1" si="2"/>
        <v>2</v>
      </c>
      <c r="T18" s="1">
        <f t="shared" ca="1" si="3"/>
        <v>0</v>
      </c>
      <c r="U18" s="35">
        <f t="shared" ca="1" si="35"/>
        <v>0</v>
      </c>
      <c r="V18" s="50" t="e">
        <f t="shared" ca="1" si="36"/>
        <v>#REF!</v>
      </c>
      <c r="W18" s="6" cm="1">
        <f t="array" aca="1" ref="W18" ca="1">IF(_xlfn.MAXIFS(dates,projects,B18)&gt;0,_xlfn.MAXIFS(dates,projects,B18),NA())</f>
        <v>42371</v>
      </c>
      <c r="X18">
        <f t="shared" ca="1" si="37"/>
        <v>2365</v>
      </c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4" t="e">
        <f t="shared" ca="1" si="7"/>
        <v>#REF!</v>
      </c>
      <c r="B19" s="1" t="str" cm="1">
        <f t="array" aca="1" ref="B19" ca="1">IFERROR(INDEX(projects_designs,SMALL(IF((projects_is_started=checked_key)*(projects_is_stopped&lt;&gt;checked_key)*(projects_is_finished&lt;&gt;checked_key),ROW(projects_designs)),ROW(18:18))-1,1),"")</f>
        <v/>
      </c>
      <c r="C19" s="10" t="e" cm="1">
        <f t="array" aca="1" ref="C19" ca="1">INDEX(projects_designer,MATCH(INDEX(projects_designs,MATCH($B19,projects_projects,0)),projects_designs,0))</f>
        <v>#REF!</v>
      </c>
      <c r="D19" s="64" t="e" cm="1">
        <f t="array" aca="1" ref="D19" ca="1">INDEX(projects_source,MATCH(INDEX(projects_designs,MATCH($B19,projects_projects,0)),projects_designs,0))</f>
        <v>#REF!</v>
      </c>
      <c r="E19" s="10" t="e" cm="1">
        <f t="array" aca="1" ref="E19" ca="1">INDEX(projects_width,MATCH(INDEX(projects_designs,MATCH($B19,projects_projects,0)),projects_designs,0))</f>
        <v>#REF!</v>
      </c>
      <c r="F19" s="10" t="e" cm="1">
        <f t="array" aca="1" ref="F19" ca="1">INDEX(projects_height,MATCH(INDEX(projects_designs,MATCH($B19,projects_projects,0)),projects_designs,0))</f>
        <v>#REF!</v>
      </c>
      <c r="G19" s="1" t="e">
        <f t="shared" ca="1" si="34"/>
        <v>#REF!</v>
      </c>
      <c r="H19" s="63" t="e" cm="1">
        <f t="array" aca="1" ref="H19" ca="1">INDEX(projects_empty,MATCH($B19,projects_projects,0))</f>
        <v>#REF!</v>
      </c>
      <c r="I19" s="63" t="e" cm="1">
        <f t="array" aca="1" ref="I19" ca="1">INDEX(projects_completed,MATCH($B19,projects_projects,0))</f>
        <v>#REF!</v>
      </c>
      <c r="J19" s="63" t="e" cm="1">
        <f t="array" aca="1" ref="J19" ca="1">INDEX(projects_pages,MATCH(INDEX(projects_designs,MATCH($B19,projects_projects,0)),projects_designs,0))</f>
        <v>#REF!</v>
      </c>
      <c r="K19" s="63" t="e" cm="1">
        <f t="array" aca="1" ref="K19" ca="1">INDEX(projects_completed_pages,MATCH($B19,projects_projects,0))</f>
        <v>#REF!</v>
      </c>
      <c r="L19" s="63" t="e" cm="1">
        <f t="array" aca="1" ref="L19" ca="1">INDEX(projects_count,MATCH($B19,projects_projects,0))</f>
        <v>#REF!</v>
      </c>
      <c r="M19" s="64" t="e" cm="1">
        <f t="array" aca="1" ref="M19" ca="1">INDEX(projects_fabric,MATCH($B19,projects_projects,0))</f>
        <v>#REF!</v>
      </c>
      <c r="N19" s="64" t="e" cm="1">
        <f t="array" aca="1" ref="N19" ca="1">INDEX(projects_floss,MATCH($B19,projects_projects,0))</f>
        <v>#REF!</v>
      </c>
      <c r="O19" s="64" t="e" cm="1">
        <f t="array" aca="1" ref="O19" ca="1">INDEX(projects_strands,MATCH($B19,projects_projects,0))</f>
        <v>#REF!</v>
      </c>
      <c r="P19" s="49" t="e">
        <f t="shared" ca="1" si="1"/>
        <v>#N/A</v>
      </c>
      <c r="Q19" s="48" t="e" cm="1">
        <f t="array" aca="1" ref="Q19" ca="1">(G19-SUMIF(projects,B19,stitches))/INDIRECT("'Stitching Log'!L"&amp;MAX(IF(projects=B19,ROW(projects))))</f>
        <v>#REF!</v>
      </c>
      <c r="R19" s="49" t="e" cm="1">
        <f t="array" aca="1" ref="R19" ca="1">TODAY()+((G19-SUMIF(projects,B19,stitches))/INDIRECT("'Stitching Log'!L"&amp;MAX(IF(projects=B19,ROW(projects)))))</f>
        <v>#REF!</v>
      </c>
      <c r="S19" s="1">
        <f t="shared" ca="1" si="2"/>
        <v>2</v>
      </c>
      <c r="T19" s="1">
        <f t="shared" ca="1" si="3"/>
        <v>0</v>
      </c>
      <c r="U19" s="35">
        <f t="shared" ca="1" si="35"/>
        <v>0</v>
      </c>
      <c r="V19" s="50" t="e">
        <f t="shared" ca="1" si="36"/>
        <v>#REF!</v>
      </c>
      <c r="W19" s="6" cm="1">
        <f t="array" aca="1" ref="W19" ca="1">IF(_xlfn.MAXIFS(dates,projects,B19)&gt;0,_xlfn.MAXIFS(dates,projects,B19),NA())</f>
        <v>42371</v>
      </c>
      <c r="X19">
        <f t="shared" ca="1" si="37"/>
        <v>2365</v>
      </c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4" t="e">
        <f t="shared" ca="1" si="7"/>
        <v>#REF!</v>
      </c>
      <c r="B20" s="1" t="str" cm="1">
        <f t="array" aca="1" ref="B20" ca="1">IFERROR(INDEX(projects_designs,SMALL(IF((projects_is_started=checked_key)*(projects_is_stopped&lt;&gt;checked_key)*(projects_is_finished&lt;&gt;checked_key),ROW(projects_designs)),ROW(19:19))-1,1),"")</f>
        <v/>
      </c>
      <c r="C20" s="10" t="e" cm="1">
        <f t="array" aca="1" ref="C20" ca="1">INDEX(projects_designer,MATCH(INDEX(projects_designs,MATCH($B20,projects_projects,0)),projects_designs,0))</f>
        <v>#REF!</v>
      </c>
      <c r="D20" s="64" t="e" cm="1">
        <f t="array" aca="1" ref="D20" ca="1">INDEX(projects_source,MATCH(INDEX(projects_designs,MATCH($B20,projects_projects,0)),projects_designs,0))</f>
        <v>#REF!</v>
      </c>
      <c r="E20" s="10" t="e" cm="1">
        <f t="array" aca="1" ref="E20" ca="1">INDEX(projects_width,MATCH(INDEX(projects_designs,MATCH($B20,projects_projects,0)),projects_designs,0))</f>
        <v>#REF!</v>
      </c>
      <c r="F20" s="10" t="e" cm="1">
        <f t="array" aca="1" ref="F20" ca="1">INDEX(projects_height,MATCH(INDEX(projects_designs,MATCH($B20,projects_projects,0)),projects_designs,0))</f>
        <v>#REF!</v>
      </c>
      <c r="G20" s="1" t="e">
        <f t="shared" ca="1" si="34"/>
        <v>#REF!</v>
      </c>
      <c r="H20" s="63" t="e" cm="1">
        <f t="array" aca="1" ref="H20" ca="1">INDEX(projects_empty,MATCH($B20,projects_projects,0))</f>
        <v>#REF!</v>
      </c>
      <c r="I20" s="63" t="e" cm="1">
        <f t="array" aca="1" ref="I20" ca="1">INDEX(projects_completed,MATCH($B20,projects_projects,0))</f>
        <v>#REF!</v>
      </c>
      <c r="J20" s="63" t="e" cm="1">
        <f t="array" aca="1" ref="J20" ca="1">INDEX(projects_pages,MATCH(INDEX(projects_designs,MATCH($B20,projects_projects,0)),projects_designs,0))</f>
        <v>#REF!</v>
      </c>
      <c r="K20" s="63" t="e" cm="1">
        <f t="array" aca="1" ref="K20" ca="1">INDEX(projects_completed_pages,MATCH($B20,projects_projects,0))</f>
        <v>#REF!</v>
      </c>
      <c r="L20" s="63" t="e" cm="1">
        <f t="array" aca="1" ref="L20" ca="1">INDEX(projects_count,MATCH($B20,projects_projects,0))</f>
        <v>#REF!</v>
      </c>
      <c r="M20" s="64" t="e" cm="1">
        <f t="array" aca="1" ref="M20" ca="1">INDEX(projects_fabric,MATCH($B20,projects_projects,0))</f>
        <v>#REF!</v>
      </c>
      <c r="N20" s="64" t="e" cm="1">
        <f t="array" aca="1" ref="N20" ca="1">INDEX(projects_floss,MATCH($B20,projects_projects,0))</f>
        <v>#REF!</v>
      </c>
      <c r="O20" s="64" t="e" cm="1">
        <f t="array" aca="1" ref="O20" ca="1">INDEX(projects_strands,MATCH($B20,projects_projects,0))</f>
        <v>#REF!</v>
      </c>
      <c r="P20" s="49" t="e">
        <f t="shared" ca="1" si="1"/>
        <v>#N/A</v>
      </c>
      <c r="Q20" s="48" t="e" cm="1">
        <f t="array" aca="1" ref="Q20" ca="1">(G20-SUMIF(projects,B20,stitches))/INDIRECT("'Stitching Log'!L"&amp;MAX(IF(projects=B20,ROW(projects))))</f>
        <v>#REF!</v>
      </c>
      <c r="R20" s="49" t="e" cm="1">
        <f t="array" aca="1" ref="R20" ca="1">TODAY()+((G20-SUMIF(projects,B20,stitches))/INDIRECT("'Stitching Log'!L"&amp;MAX(IF(projects=B20,ROW(projects)))))</f>
        <v>#REF!</v>
      </c>
      <c r="S20" s="1">
        <f t="shared" ca="1" si="2"/>
        <v>2</v>
      </c>
      <c r="T20" s="1">
        <f t="shared" ca="1" si="3"/>
        <v>0</v>
      </c>
      <c r="U20" s="35">
        <f t="shared" ca="1" si="35"/>
        <v>0</v>
      </c>
      <c r="V20" s="50" t="e">
        <f t="shared" ca="1" si="36"/>
        <v>#REF!</v>
      </c>
      <c r="W20" s="6" cm="1">
        <f t="array" aca="1" ref="W20" ca="1">IF(_xlfn.MAXIFS(dates,projects,B20)&gt;0,_xlfn.MAXIFS(dates,projects,B20),NA())</f>
        <v>42371</v>
      </c>
      <c r="X20">
        <f t="shared" ca="1" si="37"/>
        <v>2365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>
      <c r="A21" s="4" t="e">
        <f t="shared" ca="1" si="7"/>
        <v>#REF!</v>
      </c>
      <c r="B21" s="1" t="str" cm="1">
        <f t="array" aca="1" ref="B21" ca="1">IFERROR(INDEX(projects_designs,SMALL(IF((projects_is_started=checked_key)*(projects_is_stopped&lt;&gt;checked_key)*(projects_is_finished&lt;&gt;checked_key),ROW(projects_designs)),ROW(20:20))-1,1),"")</f>
        <v/>
      </c>
      <c r="C21" s="10" t="e" cm="1">
        <f t="array" aca="1" ref="C21" ca="1">INDEX(projects_designer,MATCH(INDEX(projects_designs,MATCH($B21,projects_projects,0)),projects_designs,0))</f>
        <v>#REF!</v>
      </c>
      <c r="D21" s="64" t="e" cm="1">
        <f t="array" aca="1" ref="D21" ca="1">INDEX(projects_source,MATCH(INDEX(projects_designs,MATCH($B21,projects_projects,0)),projects_designs,0))</f>
        <v>#REF!</v>
      </c>
      <c r="E21" s="10" t="e" cm="1">
        <f t="array" aca="1" ref="E21" ca="1">INDEX(projects_width,MATCH(INDEX(projects_designs,MATCH($B21,projects_projects,0)),projects_designs,0))</f>
        <v>#REF!</v>
      </c>
      <c r="F21" s="10" t="e" cm="1">
        <f t="array" aca="1" ref="F21" ca="1">INDEX(projects_height,MATCH(INDEX(projects_designs,MATCH($B21,projects_projects,0)),projects_designs,0))</f>
        <v>#REF!</v>
      </c>
      <c r="G21" s="1" t="e">
        <f t="shared" ca="1" si="34"/>
        <v>#REF!</v>
      </c>
      <c r="H21" s="63" t="e" cm="1">
        <f t="array" aca="1" ref="H21" ca="1">INDEX(projects_empty,MATCH($B21,projects_projects,0))</f>
        <v>#REF!</v>
      </c>
      <c r="I21" s="63" t="e" cm="1">
        <f t="array" aca="1" ref="I21" ca="1">INDEX(projects_completed,MATCH($B21,projects_projects,0))</f>
        <v>#REF!</v>
      </c>
      <c r="J21" s="63" t="e" cm="1">
        <f t="array" aca="1" ref="J21" ca="1">INDEX(projects_pages,MATCH(INDEX(projects_designs,MATCH($B21,projects_projects,0)),projects_designs,0))</f>
        <v>#REF!</v>
      </c>
      <c r="K21" s="63" t="e" cm="1">
        <f t="array" aca="1" ref="K21" ca="1">INDEX(projects_completed_pages,MATCH($B21,projects_projects,0))</f>
        <v>#REF!</v>
      </c>
      <c r="L21" s="63" t="e" cm="1">
        <f t="array" aca="1" ref="L21" ca="1">INDEX(projects_count,MATCH($B21,projects_projects,0))</f>
        <v>#REF!</v>
      </c>
      <c r="M21" s="64" t="e" cm="1">
        <f t="array" aca="1" ref="M21" ca="1">INDEX(projects_fabric,MATCH($B21,projects_projects,0))</f>
        <v>#REF!</v>
      </c>
      <c r="N21" s="64" t="e" cm="1">
        <f t="array" aca="1" ref="N21" ca="1">INDEX(projects_floss,MATCH($B21,projects_projects,0))</f>
        <v>#REF!</v>
      </c>
      <c r="O21" s="64" t="e" cm="1">
        <f t="array" aca="1" ref="O21" ca="1">INDEX(projects_strands,MATCH($B21,projects_projects,0))</f>
        <v>#REF!</v>
      </c>
      <c r="P21" s="49" t="e">
        <f t="shared" ca="1" si="1"/>
        <v>#N/A</v>
      </c>
      <c r="Q21" s="48" t="e" cm="1">
        <f t="array" aca="1" ref="Q21" ca="1">(G21-SUMIF(projects,B21,stitches))/INDIRECT("'Stitching Log'!L"&amp;MAX(IF(projects=B21,ROW(projects))))</f>
        <v>#REF!</v>
      </c>
      <c r="R21" s="49" t="e" cm="1">
        <f t="array" aca="1" ref="R21" ca="1">TODAY()+((G21-SUMIF(projects,B21,stitches))/INDIRECT("'Stitching Log'!L"&amp;MAX(IF(projects=B21,ROW(projects)))))</f>
        <v>#REF!</v>
      </c>
      <c r="S21" s="1">
        <f t="shared" ca="1" si="2"/>
        <v>2</v>
      </c>
      <c r="T21" s="1">
        <f t="shared" ca="1" si="3"/>
        <v>0</v>
      </c>
      <c r="U21" s="35">
        <f t="shared" ca="1" si="35"/>
        <v>0</v>
      </c>
      <c r="V21" s="50" t="e">
        <f t="shared" ca="1" si="36"/>
        <v>#REF!</v>
      </c>
      <c r="W21" s="6" cm="1">
        <f t="array" aca="1" ref="W21" ca="1">IF(_xlfn.MAXIFS(dates,projects,B21)&gt;0,_xlfn.MAXIFS(dates,projects,B21),NA())</f>
        <v>42371</v>
      </c>
      <c r="X21">
        <f t="shared" ca="1" si="37"/>
        <v>2365</v>
      </c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>
      <c r="A22" s="4" t="e">
        <f t="shared" ca="1" si="7"/>
        <v>#REF!</v>
      </c>
      <c r="B22" s="1" t="str" cm="1">
        <f t="array" aca="1" ref="B22" ca="1">IFERROR(INDEX(projects_designs,SMALL(IF((projects_is_started=checked_key)*(projects_is_stopped&lt;&gt;checked_key)*(projects_is_finished&lt;&gt;checked_key),ROW(projects_designs)),ROW(21:21))-1,1),"")</f>
        <v/>
      </c>
      <c r="C22" s="10" t="e" cm="1">
        <f t="array" aca="1" ref="C22" ca="1">INDEX(projects_designer,MATCH(INDEX(projects_designs,MATCH($B22,projects_projects,0)),projects_designs,0))</f>
        <v>#REF!</v>
      </c>
      <c r="D22" s="64" t="e" cm="1">
        <f t="array" aca="1" ref="D22" ca="1">INDEX(projects_source,MATCH(INDEX(projects_designs,MATCH($B22,projects_projects,0)),projects_designs,0))</f>
        <v>#REF!</v>
      </c>
      <c r="E22" s="10" t="e" cm="1">
        <f t="array" aca="1" ref="E22" ca="1">INDEX(projects_width,MATCH(INDEX(projects_designs,MATCH($B22,projects_projects,0)),projects_designs,0))</f>
        <v>#REF!</v>
      </c>
      <c r="F22" s="10" t="e" cm="1">
        <f t="array" aca="1" ref="F22" ca="1">INDEX(projects_height,MATCH(INDEX(projects_designs,MATCH($B22,projects_projects,0)),projects_designs,0))</f>
        <v>#REF!</v>
      </c>
      <c r="G22" s="1" t="e">
        <f t="shared" ca="1" si="34"/>
        <v>#REF!</v>
      </c>
      <c r="H22" s="63" t="e" cm="1">
        <f t="array" aca="1" ref="H22" ca="1">INDEX(projects_empty,MATCH($B22,projects_projects,0))</f>
        <v>#REF!</v>
      </c>
      <c r="I22" s="63" t="e" cm="1">
        <f t="array" aca="1" ref="I22" ca="1">INDEX(projects_completed,MATCH($B22,projects_projects,0))</f>
        <v>#REF!</v>
      </c>
      <c r="J22" s="63" t="e" cm="1">
        <f t="array" aca="1" ref="J22" ca="1">INDEX(projects_pages,MATCH(INDEX(projects_designs,MATCH($B22,projects_projects,0)),projects_designs,0))</f>
        <v>#REF!</v>
      </c>
      <c r="K22" s="63" t="e" cm="1">
        <f t="array" aca="1" ref="K22" ca="1">INDEX(projects_completed_pages,MATCH($B22,projects_projects,0))</f>
        <v>#REF!</v>
      </c>
      <c r="L22" s="63" t="e" cm="1">
        <f t="array" aca="1" ref="L22" ca="1">INDEX(projects_count,MATCH($B22,projects_projects,0))</f>
        <v>#REF!</v>
      </c>
      <c r="M22" s="64" t="e" cm="1">
        <f t="array" aca="1" ref="M22" ca="1">INDEX(projects_fabric,MATCH($B22,projects_projects,0))</f>
        <v>#REF!</v>
      </c>
      <c r="N22" s="64" t="e" cm="1">
        <f t="array" aca="1" ref="N22" ca="1">INDEX(projects_floss,MATCH($B22,projects_projects,0))</f>
        <v>#REF!</v>
      </c>
      <c r="O22" s="64" t="e" cm="1">
        <f t="array" aca="1" ref="O22" ca="1">INDEX(projects_strands,MATCH($B22,projects_projects,0))</f>
        <v>#REF!</v>
      </c>
      <c r="P22" s="49" t="e">
        <f t="shared" ca="1" si="1"/>
        <v>#N/A</v>
      </c>
      <c r="Q22" s="48" t="e" cm="1">
        <f t="array" aca="1" ref="Q22" ca="1">(G22-SUMIF(projects,B22,stitches))/INDIRECT("'Stitching Log'!L"&amp;MAX(IF(projects=B22,ROW(projects))))</f>
        <v>#REF!</v>
      </c>
      <c r="R22" s="49" t="e" cm="1">
        <f t="array" aca="1" ref="R22" ca="1">TODAY()+((G22-SUMIF(projects,B22,stitches))/INDIRECT("'Stitching Log'!L"&amp;MAX(IF(projects=B22,ROW(projects)))))</f>
        <v>#REF!</v>
      </c>
      <c r="S22" s="1">
        <f t="shared" ca="1" si="2"/>
        <v>2</v>
      </c>
      <c r="T22" s="1">
        <f t="shared" ca="1" si="3"/>
        <v>0</v>
      </c>
      <c r="U22" s="35">
        <f t="shared" ca="1" si="35"/>
        <v>0</v>
      </c>
      <c r="V22" s="50" t="e">
        <f t="shared" ca="1" si="36"/>
        <v>#REF!</v>
      </c>
      <c r="W22" s="6" cm="1">
        <f t="array" aca="1" ref="W22" ca="1">IF(_xlfn.MAXIFS(dates,projects,B22)&gt;0,_xlfn.MAXIFS(dates,projects,B22),NA())</f>
        <v>42371</v>
      </c>
      <c r="X22">
        <f t="shared" ca="1" si="37"/>
        <v>2365</v>
      </c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>
      <c r="A23" s="4" t="e">
        <f t="shared" ca="1" si="7"/>
        <v>#REF!</v>
      </c>
      <c r="B23" s="1" t="str" cm="1">
        <f t="array" aca="1" ref="B23" ca="1">IFERROR(INDEX(projects_designs,SMALL(IF((projects_is_started=checked_key)*(projects_is_stopped&lt;&gt;checked_key)*(projects_is_finished&lt;&gt;checked_key),ROW(projects_designs)),ROW(22:22))-1,1),"")</f>
        <v/>
      </c>
      <c r="C23" s="10" t="e" cm="1">
        <f t="array" aca="1" ref="C23" ca="1">INDEX(projects_designer,MATCH(INDEX(projects_designs,MATCH($B23,projects_projects,0)),projects_designs,0))</f>
        <v>#REF!</v>
      </c>
      <c r="D23" s="64" t="e" cm="1">
        <f t="array" aca="1" ref="D23" ca="1">INDEX(projects_source,MATCH(INDEX(projects_designs,MATCH($B23,projects_projects,0)),projects_designs,0))</f>
        <v>#REF!</v>
      </c>
      <c r="E23" s="10" t="e" cm="1">
        <f t="array" aca="1" ref="E23" ca="1">INDEX(projects_width,MATCH(INDEX(projects_designs,MATCH($B23,projects_projects,0)),projects_designs,0))</f>
        <v>#REF!</v>
      </c>
      <c r="F23" s="10" t="e" cm="1">
        <f t="array" aca="1" ref="F23" ca="1">INDEX(projects_height,MATCH(INDEX(projects_designs,MATCH($B23,projects_projects,0)),projects_designs,0))</f>
        <v>#REF!</v>
      </c>
      <c r="G23" s="1" t="e">
        <f t="shared" ca="1" si="34"/>
        <v>#REF!</v>
      </c>
      <c r="H23" s="63" t="e" cm="1">
        <f t="array" aca="1" ref="H23" ca="1">INDEX(projects_empty,MATCH($B23,projects_projects,0))</f>
        <v>#REF!</v>
      </c>
      <c r="I23" s="63" t="e" cm="1">
        <f t="array" aca="1" ref="I23" ca="1">INDEX(projects_completed,MATCH($B23,projects_projects,0))</f>
        <v>#REF!</v>
      </c>
      <c r="J23" s="63" t="e" cm="1">
        <f t="array" aca="1" ref="J23" ca="1">INDEX(projects_pages,MATCH(INDEX(projects_designs,MATCH($B23,projects_projects,0)),projects_designs,0))</f>
        <v>#REF!</v>
      </c>
      <c r="K23" s="63" t="e" cm="1">
        <f t="array" aca="1" ref="K23" ca="1">INDEX(projects_completed_pages,MATCH($B23,projects_projects,0))</f>
        <v>#REF!</v>
      </c>
      <c r="L23" s="63" t="e" cm="1">
        <f t="array" aca="1" ref="L23" ca="1">INDEX(projects_count,MATCH($B23,projects_projects,0))</f>
        <v>#REF!</v>
      </c>
      <c r="M23" s="64" t="e" cm="1">
        <f t="array" aca="1" ref="M23" ca="1">INDEX(projects_fabric,MATCH($B23,projects_projects,0))</f>
        <v>#REF!</v>
      </c>
      <c r="N23" s="64" t="e" cm="1">
        <f t="array" aca="1" ref="N23" ca="1">INDEX(projects_floss,MATCH($B23,projects_projects,0))</f>
        <v>#REF!</v>
      </c>
      <c r="O23" s="64" t="e" cm="1">
        <f t="array" aca="1" ref="O23" ca="1">INDEX(projects_strands,MATCH($B23,projects_projects,0))</f>
        <v>#REF!</v>
      </c>
      <c r="P23" s="49" t="e">
        <f t="shared" ca="1" si="1"/>
        <v>#N/A</v>
      </c>
      <c r="Q23" s="48" t="e" cm="1">
        <f t="array" aca="1" ref="Q23" ca="1">(G23-SUMIF(projects,B23,stitches))/INDIRECT("'Stitching Log'!L"&amp;MAX(IF(projects=B23,ROW(projects))))</f>
        <v>#REF!</v>
      </c>
      <c r="R23" s="49" t="e" cm="1">
        <f t="array" aca="1" ref="R23" ca="1">TODAY()+((G23-SUMIF(projects,B23,stitches))/INDIRECT("'Stitching Log'!L"&amp;MAX(IF(projects=B23,ROW(projects)))))</f>
        <v>#REF!</v>
      </c>
      <c r="S23" s="1">
        <f t="shared" ca="1" si="2"/>
        <v>2</v>
      </c>
      <c r="T23" s="1">
        <f t="shared" ca="1" si="3"/>
        <v>0</v>
      </c>
      <c r="U23" s="35">
        <f t="shared" ca="1" si="35"/>
        <v>0</v>
      </c>
      <c r="V23" s="50" t="e">
        <f t="shared" ca="1" si="36"/>
        <v>#REF!</v>
      </c>
      <c r="W23" s="6" cm="1">
        <f t="array" aca="1" ref="W23" ca="1">IF(_xlfn.MAXIFS(dates,projects,B23)&gt;0,_xlfn.MAXIFS(dates,projects,B23),NA())</f>
        <v>42371</v>
      </c>
      <c r="X23">
        <f t="shared" ca="1" si="37"/>
        <v>2365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>
      <c r="A24" s="4" t="e">
        <f t="shared" ca="1" si="7"/>
        <v>#REF!</v>
      </c>
      <c r="B24" s="1" t="str" cm="1">
        <f t="array" aca="1" ref="B24" ca="1">IFERROR(INDEX(projects_designs,SMALL(IF((projects_is_started=checked_key)*(projects_is_stopped&lt;&gt;checked_key)*(projects_is_finished&lt;&gt;checked_key),ROW(projects_designs)),ROW(23:23))-1,1),"")</f>
        <v/>
      </c>
      <c r="C24" s="10" t="e" cm="1">
        <f t="array" aca="1" ref="C24" ca="1">INDEX(projects_designer,MATCH(INDEX(projects_designs,MATCH($B24,projects_projects,0)),projects_designs,0))</f>
        <v>#REF!</v>
      </c>
      <c r="D24" s="64" t="e" cm="1">
        <f t="array" aca="1" ref="D24" ca="1">INDEX(projects_source,MATCH(INDEX(projects_designs,MATCH($B24,projects_projects,0)),projects_designs,0))</f>
        <v>#REF!</v>
      </c>
      <c r="E24" s="10" t="e" cm="1">
        <f t="array" aca="1" ref="E24" ca="1">INDEX(projects_width,MATCH(INDEX(projects_designs,MATCH($B24,projects_projects,0)),projects_designs,0))</f>
        <v>#REF!</v>
      </c>
      <c r="F24" s="10" t="e" cm="1">
        <f t="array" aca="1" ref="F24" ca="1">INDEX(projects_height,MATCH(INDEX(projects_designs,MATCH($B24,projects_projects,0)),projects_designs,0))</f>
        <v>#REF!</v>
      </c>
      <c r="G24" s="1" t="e">
        <f t="shared" ca="1" si="34"/>
        <v>#REF!</v>
      </c>
      <c r="H24" s="63" t="e" cm="1">
        <f t="array" aca="1" ref="H24" ca="1">INDEX(projects_empty,MATCH($B24,projects_projects,0))</f>
        <v>#REF!</v>
      </c>
      <c r="I24" s="63" t="e" cm="1">
        <f t="array" aca="1" ref="I24" ca="1">INDEX(projects_completed,MATCH($B24,projects_projects,0))</f>
        <v>#REF!</v>
      </c>
      <c r="J24" s="63" t="e" cm="1">
        <f t="array" aca="1" ref="J24" ca="1">INDEX(projects_pages,MATCH(INDEX(projects_designs,MATCH($B24,projects_projects,0)),projects_designs,0))</f>
        <v>#REF!</v>
      </c>
      <c r="K24" s="63" t="e" cm="1">
        <f t="array" aca="1" ref="K24" ca="1">INDEX(projects_completed_pages,MATCH($B24,projects_projects,0))</f>
        <v>#REF!</v>
      </c>
      <c r="L24" s="63" t="e" cm="1">
        <f t="array" aca="1" ref="L24" ca="1">INDEX(projects_count,MATCH($B24,projects_projects,0))</f>
        <v>#REF!</v>
      </c>
      <c r="M24" s="64" t="e" cm="1">
        <f t="array" aca="1" ref="M24" ca="1">INDEX(projects_fabric,MATCH($B24,projects_projects,0))</f>
        <v>#REF!</v>
      </c>
      <c r="N24" s="64" t="e" cm="1">
        <f t="array" aca="1" ref="N24" ca="1">INDEX(projects_floss,MATCH($B24,projects_projects,0))</f>
        <v>#REF!</v>
      </c>
      <c r="O24" s="64" t="e" cm="1">
        <f t="array" aca="1" ref="O24" ca="1">INDEX(projects_strands,MATCH($B24,projects_projects,0))</f>
        <v>#REF!</v>
      </c>
      <c r="P24" s="49" t="e">
        <f t="shared" ca="1" si="1"/>
        <v>#N/A</v>
      </c>
      <c r="Q24" s="48" t="e" cm="1">
        <f t="array" aca="1" ref="Q24" ca="1">(G24-SUMIF(projects,B24,stitches))/INDIRECT("'Stitching Log'!L"&amp;MAX(IF(projects=B24,ROW(projects))))</f>
        <v>#REF!</v>
      </c>
      <c r="R24" s="49" t="e" cm="1">
        <f t="array" aca="1" ref="R24" ca="1">TODAY()+((G24-SUMIF(projects,B24,stitches))/INDIRECT("'Stitching Log'!L"&amp;MAX(IF(projects=B24,ROW(projects)))))</f>
        <v>#REF!</v>
      </c>
      <c r="S24" s="1">
        <f t="shared" ca="1" si="2"/>
        <v>2</v>
      </c>
      <c r="T24" s="1">
        <f t="shared" ca="1" si="3"/>
        <v>0</v>
      </c>
      <c r="U24" s="35">
        <f t="shared" ca="1" si="35"/>
        <v>0</v>
      </c>
      <c r="V24" s="50" t="e">
        <f t="shared" ca="1" si="36"/>
        <v>#REF!</v>
      </c>
      <c r="W24" s="6" cm="1">
        <f t="array" aca="1" ref="W24" ca="1">IF(_xlfn.MAXIFS(dates,projects,B24)&gt;0,_xlfn.MAXIFS(dates,projects,B24),NA())</f>
        <v>42371</v>
      </c>
      <c r="X24">
        <f t="shared" ca="1" si="37"/>
        <v>2365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>
      <c r="A25" s="4" t="e">
        <f t="shared" ca="1" si="7"/>
        <v>#REF!</v>
      </c>
      <c r="B25" s="1" t="str" cm="1">
        <f t="array" aca="1" ref="B25" ca="1">IFERROR(INDEX(projects_designs,SMALL(IF((projects_is_started=checked_key)*(projects_is_stopped&lt;&gt;checked_key)*(projects_is_finished&lt;&gt;checked_key),ROW(projects_designs)),ROW(24:24))-1,1),"")</f>
        <v/>
      </c>
      <c r="C25" s="10" t="e" cm="1">
        <f t="array" aca="1" ref="C25" ca="1">INDEX(projects_designer,MATCH(INDEX(projects_designs,MATCH($B25,projects_projects,0)),projects_designs,0))</f>
        <v>#REF!</v>
      </c>
      <c r="D25" s="64" t="e" cm="1">
        <f t="array" aca="1" ref="D25" ca="1">INDEX(projects_source,MATCH(INDEX(projects_designs,MATCH($B25,projects_projects,0)),projects_designs,0))</f>
        <v>#REF!</v>
      </c>
      <c r="E25" s="10" t="e" cm="1">
        <f t="array" aca="1" ref="E25" ca="1">INDEX(projects_width,MATCH(INDEX(projects_designs,MATCH($B25,projects_projects,0)),projects_designs,0))</f>
        <v>#REF!</v>
      </c>
      <c r="F25" s="10" t="e" cm="1">
        <f t="array" aca="1" ref="F25" ca="1">INDEX(projects_height,MATCH(INDEX(projects_designs,MATCH($B25,projects_projects,0)),projects_designs,0))</f>
        <v>#REF!</v>
      </c>
      <c r="G25" s="1" t="e">
        <f t="shared" ca="1" si="34"/>
        <v>#REF!</v>
      </c>
      <c r="H25" s="63" t="e" cm="1">
        <f t="array" aca="1" ref="H25" ca="1">INDEX(projects_empty,MATCH($B25,projects_projects,0))</f>
        <v>#REF!</v>
      </c>
      <c r="I25" s="63" t="e" cm="1">
        <f t="array" aca="1" ref="I25" ca="1">INDEX(projects_completed,MATCH($B25,projects_projects,0))</f>
        <v>#REF!</v>
      </c>
      <c r="J25" s="63" t="e" cm="1">
        <f t="array" aca="1" ref="J25" ca="1">INDEX(projects_pages,MATCH(INDEX(projects_designs,MATCH($B25,projects_projects,0)),projects_designs,0))</f>
        <v>#REF!</v>
      </c>
      <c r="K25" s="63" t="e" cm="1">
        <f t="array" aca="1" ref="K25" ca="1">INDEX(projects_completed_pages,MATCH($B25,projects_projects,0))</f>
        <v>#REF!</v>
      </c>
      <c r="L25" s="63" t="e" cm="1">
        <f t="array" aca="1" ref="L25" ca="1">INDEX(projects_count,MATCH($B25,projects_projects,0))</f>
        <v>#REF!</v>
      </c>
      <c r="M25" s="64" t="e" cm="1">
        <f t="array" aca="1" ref="M25" ca="1">INDEX(projects_fabric,MATCH($B25,projects_projects,0))</f>
        <v>#REF!</v>
      </c>
      <c r="N25" s="64" t="e" cm="1">
        <f t="array" aca="1" ref="N25" ca="1">INDEX(projects_floss,MATCH($B25,projects_projects,0))</f>
        <v>#REF!</v>
      </c>
      <c r="O25" s="64" t="e" cm="1">
        <f t="array" aca="1" ref="O25" ca="1">INDEX(projects_strands,MATCH($B25,projects_projects,0))</f>
        <v>#REF!</v>
      </c>
      <c r="P25" s="49" t="e">
        <f t="shared" ca="1" si="1"/>
        <v>#N/A</v>
      </c>
      <c r="Q25" s="48" t="e" cm="1">
        <f t="array" aca="1" ref="Q25" ca="1">(G25-SUMIF(projects,B25,stitches))/INDIRECT("'Stitching Log'!L"&amp;MAX(IF(projects=B25,ROW(projects))))</f>
        <v>#REF!</v>
      </c>
      <c r="R25" s="49" t="e" cm="1">
        <f t="array" aca="1" ref="R25" ca="1">TODAY()+((G25-SUMIF(projects,B25,stitches))/INDIRECT("'Stitching Log'!L"&amp;MAX(IF(projects=B25,ROW(projects)))))</f>
        <v>#REF!</v>
      </c>
      <c r="S25" s="1">
        <f t="shared" ca="1" si="2"/>
        <v>2</v>
      </c>
      <c r="T25" s="1">
        <f t="shared" ca="1" si="3"/>
        <v>0</v>
      </c>
      <c r="U25" s="35">
        <f t="shared" ca="1" si="35"/>
        <v>0</v>
      </c>
      <c r="V25" s="50" t="e">
        <f t="shared" ca="1" si="36"/>
        <v>#REF!</v>
      </c>
      <c r="W25" s="6" cm="1">
        <f t="array" aca="1" ref="W25" ca="1">IF(_xlfn.MAXIFS(dates,projects,B25)&gt;0,_xlfn.MAXIFS(dates,projects,B25),NA())</f>
        <v>42371</v>
      </c>
      <c r="X25">
        <f t="shared" ca="1" si="37"/>
        <v>2365</v>
      </c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>
      <c r="A26" s="4" t="e">
        <f t="shared" ca="1" si="7"/>
        <v>#REF!</v>
      </c>
      <c r="B26" s="1" t="str" cm="1">
        <f t="array" aca="1" ref="B26" ca="1">IFERROR(INDEX(projects_designs,SMALL(IF((projects_is_started=checked_key)*(projects_is_stopped&lt;&gt;checked_key)*(projects_is_finished&lt;&gt;checked_key),ROW(projects_designs)),ROW(25:25))-1,1),"")</f>
        <v/>
      </c>
      <c r="C26" s="10" t="e" cm="1">
        <f t="array" aca="1" ref="C26" ca="1">INDEX(projects_designer,MATCH(INDEX(projects_designs,MATCH($B26,projects_projects,0)),projects_designs,0))</f>
        <v>#REF!</v>
      </c>
      <c r="D26" s="64" t="e" cm="1">
        <f t="array" aca="1" ref="D26" ca="1">INDEX(projects_source,MATCH(INDEX(projects_designs,MATCH($B26,projects_projects,0)),projects_designs,0))</f>
        <v>#REF!</v>
      </c>
      <c r="E26" s="10" t="e" cm="1">
        <f t="array" aca="1" ref="E26" ca="1">INDEX(projects_width,MATCH(INDEX(projects_designs,MATCH($B26,projects_projects,0)),projects_designs,0))</f>
        <v>#REF!</v>
      </c>
      <c r="F26" s="10" t="e" cm="1">
        <f t="array" aca="1" ref="F26" ca="1">INDEX(projects_height,MATCH(INDEX(projects_designs,MATCH($B26,projects_projects,0)),projects_designs,0))</f>
        <v>#REF!</v>
      </c>
      <c r="G26" s="1" t="e">
        <f t="shared" ca="1" si="34"/>
        <v>#REF!</v>
      </c>
      <c r="H26" s="63" t="e" cm="1">
        <f t="array" aca="1" ref="H26" ca="1">INDEX(projects_empty,MATCH($B26,projects_projects,0))</f>
        <v>#REF!</v>
      </c>
      <c r="I26" s="63" t="e" cm="1">
        <f t="array" aca="1" ref="I26" ca="1">INDEX(projects_completed,MATCH($B26,projects_projects,0))</f>
        <v>#REF!</v>
      </c>
      <c r="J26" s="63" t="e" cm="1">
        <f t="array" aca="1" ref="J26" ca="1">INDEX(projects_pages,MATCH(INDEX(projects_designs,MATCH($B26,projects_projects,0)),projects_designs,0))</f>
        <v>#REF!</v>
      </c>
      <c r="K26" s="63" t="e" cm="1">
        <f t="array" aca="1" ref="K26" ca="1">INDEX(projects_completed_pages,MATCH($B26,projects_projects,0))</f>
        <v>#REF!</v>
      </c>
      <c r="L26" s="63" t="e" cm="1">
        <f t="array" aca="1" ref="L26" ca="1">INDEX(projects_count,MATCH($B26,projects_projects,0))</f>
        <v>#REF!</v>
      </c>
      <c r="M26" s="64" t="e" cm="1">
        <f t="array" aca="1" ref="M26" ca="1">INDEX(projects_fabric,MATCH($B26,projects_projects,0))</f>
        <v>#REF!</v>
      </c>
      <c r="N26" s="64" t="e" cm="1">
        <f t="array" aca="1" ref="N26" ca="1">INDEX(projects_floss,MATCH($B26,projects_projects,0))</f>
        <v>#REF!</v>
      </c>
      <c r="O26" s="64" t="e" cm="1">
        <f t="array" aca="1" ref="O26" ca="1">INDEX(projects_strands,MATCH($B26,projects_projects,0))</f>
        <v>#REF!</v>
      </c>
      <c r="P26" s="49" t="e">
        <f t="shared" ca="1" si="1"/>
        <v>#N/A</v>
      </c>
      <c r="Q26" s="48" t="e" cm="1">
        <f t="array" aca="1" ref="Q26" ca="1">(G26-SUMIF(projects,B26,stitches))/INDIRECT("'Stitching Log'!L"&amp;MAX(IF(projects=B26,ROW(projects))))</f>
        <v>#REF!</v>
      </c>
      <c r="R26" s="49" t="e" cm="1">
        <f t="array" aca="1" ref="R26" ca="1">TODAY()+((G26-SUMIF(projects,B26,stitches))/INDIRECT("'Stitching Log'!L"&amp;MAX(IF(projects=B26,ROW(projects)))))</f>
        <v>#REF!</v>
      </c>
      <c r="S26" s="1">
        <f ca="1">COUNTIFS(projects,"="&amp;$B26)</f>
        <v>2</v>
      </c>
      <c r="T26" s="1">
        <f t="shared" ca="1" si="3"/>
        <v>0</v>
      </c>
      <c r="U26" s="35">
        <f t="shared" ca="1" si="35"/>
        <v>0</v>
      </c>
      <c r="V26" s="50" t="e">
        <f t="shared" ca="1" si="36"/>
        <v>#REF!</v>
      </c>
      <c r="W26" s="6" cm="1">
        <f t="array" aca="1" ref="W26" ca="1">IF(_xlfn.MAXIFS(dates,projects,B26)&gt;0,_xlfn.MAXIFS(dates,projects,B26),NA())</f>
        <v>42371</v>
      </c>
      <c r="X26">
        <f t="shared" ca="1" si="37"/>
        <v>2365</v>
      </c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>
      <c r="A27" s="4" t="e">
        <f t="shared" ca="1" si="7"/>
        <v>#REF!</v>
      </c>
      <c r="B27" s="1" t="str" cm="1">
        <f t="array" aca="1" ref="B27" ca="1">IFERROR(INDEX(projects_designs,SMALL(IF((projects_is_started=checked_key)*(projects_is_stopped&lt;&gt;checked_key)*(projects_is_finished&lt;&gt;checked_key),ROW(projects_designs)),ROW(26:26))-1,1),"")</f>
        <v/>
      </c>
      <c r="C27" s="10" t="e" cm="1">
        <f t="array" aca="1" ref="C27" ca="1">INDEX(projects_designer,MATCH(INDEX(projects_designs,MATCH($B27,projects_projects,0)),projects_designs,0))</f>
        <v>#REF!</v>
      </c>
      <c r="D27" s="64" t="e" cm="1">
        <f t="array" aca="1" ref="D27" ca="1">INDEX(projects_source,MATCH(INDEX(projects_designs,MATCH($B27,projects_projects,0)),projects_designs,0))</f>
        <v>#REF!</v>
      </c>
      <c r="E27" s="10" t="e" cm="1">
        <f t="array" aca="1" ref="E27" ca="1">INDEX(projects_width,MATCH(INDEX(projects_designs,MATCH($B27,projects_projects,0)),projects_designs,0))</f>
        <v>#REF!</v>
      </c>
      <c r="F27" s="10" t="e" cm="1">
        <f t="array" aca="1" ref="F27" ca="1">INDEX(projects_height,MATCH(INDEX(projects_designs,MATCH($B27,projects_projects,0)),projects_designs,0))</f>
        <v>#REF!</v>
      </c>
      <c r="G27" s="1" t="e">
        <f t="shared" ca="1" si="34"/>
        <v>#REF!</v>
      </c>
      <c r="H27" s="63" t="e" cm="1">
        <f t="array" aca="1" ref="H27" ca="1">INDEX(projects_empty,MATCH($B27,projects_projects,0))</f>
        <v>#REF!</v>
      </c>
      <c r="I27" s="63" t="e" cm="1">
        <f t="array" aca="1" ref="I27" ca="1">INDEX(projects_completed,MATCH($B27,projects_projects,0))</f>
        <v>#REF!</v>
      </c>
      <c r="J27" s="63" t="e" cm="1">
        <f t="array" aca="1" ref="J27" ca="1">INDEX(projects_pages,MATCH(INDEX(projects_designs,MATCH($B27,projects_projects,0)),projects_designs,0))</f>
        <v>#REF!</v>
      </c>
      <c r="K27" s="63" t="e" cm="1">
        <f t="array" aca="1" ref="K27" ca="1">INDEX(projects_completed_pages,MATCH($B27,projects_projects,0))</f>
        <v>#REF!</v>
      </c>
      <c r="L27" s="63" t="e" cm="1">
        <f t="array" aca="1" ref="L27" ca="1">INDEX(projects_count,MATCH($B27,projects_projects,0))</f>
        <v>#REF!</v>
      </c>
      <c r="M27" s="64" t="e" cm="1">
        <f t="array" aca="1" ref="M27" ca="1">INDEX(projects_fabric,MATCH($B27,projects_projects,0))</f>
        <v>#REF!</v>
      </c>
      <c r="N27" s="64" t="e" cm="1">
        <f t="array" aca="1" ref="N27" ca="1">INDEX(projects_floss,MATCH($B27,projects_projects,0))</f>
        <v>#REF!</v>
      </c>
      <c r="O27" s="64" t="e" cm="1">
        <f t="array" aca="1" ref="O27" ca="1">INDEX(projects_strands,MATCH($B27,projects_projects,0))</f>
        <v>#REF!</v>
      </c>
      <c r="P27" s="49" t="e">
        <f t="shared" ca="1" si="1"/>
        <v>#N/A</v>
      </c>
      <c r="Q27" s="48" t="e" cm="1">
        <f t="array" aca="1" ref="Q27" ca="1">(G27-SUMIF(projects,B27,stitches))/INDIRECT("'Stitching Log'!L"&amp;MAX(IF(projects=B27,ROW(projects))))</f>
        <v>#REF!</v>
      </c>
      <c r="R27" s="49" t="e" cm="1">
        <f t="array" aca="1" ref="R27" ca="1">TODAY()+((G27-SUMIF(projects,B27,stitches))/INDIRECT("'Stitching Log'!L"&amp;MAX(IF(projects=B27,ROW(projects)))))</f>
        <v>#REF!</v>
      </c>
      <c r="S27" s="1">
        <f t="shared" ca="1" si="2"/>
        <v>2</v>
      </c>
      <c r="T27" s="1">
        <f t="shared" ca="1" si="3"/>
        <v>0</v>
      </c>
      <c r="U27" s="35">
        <f t="shared" ca="1" si="35"/>
        <v>0</v>
      </c>
      <c r="V27" s="50" t="e">
        <f t="shared" ca="1" si="36"/>
        <v>#REF!</v>
      </c>
      <c r="W27" s="6" cm="1">
        <f t="array" aca="1" ref="W27" ca="1">IF(_xlfn.MAXIFS(dates,projects,B27)&gt;0,_xlfn.MAXIFS(dates,projects,B27),NA())</f>
        <v>42371</v>
      </c>
      <c r="X27">
        <f t="shared" ca="1" si="37"/>
        <v>2365</v>
      </c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>
      <c r="A28" s="4" t="e">
        <f t="shared" ca="1" si="7"/>
        <v>#REF!</v>
      </c>
      <c r="B28" s="1" t="str" cm="1">
        <f t="array" aca="1" ref="B28" ca="1">IFERROR(INDEX(projects_designs,SMALL(IF((projects_is_started=checked_key)*(projects_is_stopped&lt;&gt;checked_key)*(projects_is_finished&lt;&gt;checked_key),ROW(projects_designs)),ROW(27:27))-1,1),"")</f>
        <v/>
      </c>
      <c r="C28" s="10" t="e" cm="1">
        <f t="array" aca="1" ref="C28" ca="1">INDEX(projects_designer,MATCH(INDEX(projects_designs,MATCH($B28,projects_projects,0)),projects_designs,0))</f>
        <v>#REF!</v>
      </c>
      <c r="D28" s="64" t="e" cm="1">
        <f t="array" aca="1" ref="D28" ca="1">INDEX(projects_source,MATCH(INDEX(projects_designs,MATCH($B28,projects_projects,0)),projects_designs,0))</f>
        <v>#REF!</v>
      </c>
      <c r="E28" s="10" t="e" cm="1">
        <f t="array" aca="1" ref="E28" ca="1">INDEX(projects_width,MATCH(INDEX(projects_designs,MATCH($B28,projects_projects,0)),projects_designs,0))</f>
        <v>#REF!</v>
      </c>
      <c r="F28" s="10" t="e" cm="1">
        <f t="array" aca="1" ref="F28" ca="1">INDEX(projects_height,MATCH(INDEX(projects_designs,MATCH($B28,projects_projects,0)),projects_designs,0))</f>
        <v>#REF!</v>
      </c>
      <c r="G28" s="1" t="e">
        <f t="shared" ca="1" si="34"/>
        <v>#REF!</v>
      </c>
      <c r="H28" s="63" t="e" cm="1">
        <f t="array" aca="1" ref="H28" ca="1">INDEX(projects_empty,MATCH($B28,projects_projects,0))</f>
        <v>#REF!</v>
      </c>
      <c r="I28" s="63" t="e" cm="1">
        <f t="array" aca="1" ref="I28" ca="1">INDEX(projects_completed,MATCH($B28,projects_projects,0))</f>
        <v>#REF!</v>
      </c>
      <c r="J28" s="63" t="e" cm="1">
        <f t="array" aca="1" ref="J28" ca="1">INDEX(projects_pages,MATCH(INDEX(projects_designs,MATCH($B28,projects_projects,0)),projects_designs,0))</f>
        <v>#REF!</v>
      </c>
      <c r="K28" s="63" t="e" cm="1">
        <f t="array" aca="1" ref="K28" ca="1">INDEX(projects_completed_pages,MATCH($B28,projects_projects,0))</f>
        <v>#REF!</v>
      </c>
      <c r="L28" s="63" t="e" cm="1">
        <f t="array" aca="1" ref="L28" ca="1">INDEX(projects_count,MATCH($B28,projects_projects,0))</f>
        <v>#REF!</v>
      </c>
      <c r="M28" s="64" t="e" cm="1">
        <f t="array" aca="1" ref="M28" ca="1">INDEX(projects_fabric,MATCH($B28,projects_projects,0))</f>
        <v>#REF!</v>
      </c>
      <c r="N28" s="64" t="e" cm="1">
        <f t="array" aca="1" ref="N28" ca="1">INDEX(projects_floss,MATCH($B28,projects_projects,0))</f>
        <v>#REF!</v>
      </c>
      <c r="O28" s="64" t="e" cm="1">
        <f t="array" aca="1" ref="O28" ca="1">INDEX(projects_strands,MATCH($B28,projects_projects,0))</f>
        <v>#REF!</v>
      </c>
      <c r="P28" s="49" t="e">
        <f t="shared" ca="1" si="1"/>
        <v>#N/A</v>
      </c>
      <c r="Q28" s="48" t="e" cm="1">
        <f t="array" aca="1" ref="Q28" ca="1">(G28-SUMIF(projects,B28,stitches))/INDIRECT("'Stitching Log'!L"&amp;MAX(IF(projects=B28,ROW(projects))))</f>
        <v>#REF!</v>
      </c>
      <c r="R28" s="49" t="e" cm="1">
        <f t="array" aca="1" ref="R28" ca="1">TODAY()+((G28-SUMIF(projects,B28,stitches))/INDIRECT("'Stitching Log'!L"&amp;MAX(IF(projects=B28,ROW(projects)))))</f>
        <v>#REF!</v>
      </c>
      <c r="S28" s="1">
        <f t="shared" ca="1" si="2"/>
        <v>2</v>
      </c>
      <c r="T28" s="1">
        <f t="shared" ca="1" si="3"/>
        <v>0</v>
      </c>
      <c r="U28" s="35">
        <f t="shared" ca="1" si="35"/>
        <v>0</v>
      </c>
      <c r="V28" s="50" t="e">
        <f t="shared" ca="1" si="36"/>
        <v>#REF!</v>
      </c>
      <c r="W28" s="6" cm="1">
        <f t="array" aca="1" ref="W28" ca="1">IF(_xlfn.MAXIFS(dates,projects,B28)&gt;0,_xlfn.MAXIFS(dates,projects,B28),NA())</f>
        <v>42371</v>
      </c>
      <c r="X28">
        <f t="shared" ca="1" si="37"/>
        <v>2365</v>
      </c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>
      <c r="A29" s="4" t="e">
        <f t="shared" ca="1" si="7"/>
        <v>#REF!</v>
      </c>
      <c r="B29" s="1" t="str" cm="1">
        <f t="array" aca="1" ref="B29" ca="1">IFERROR(INDEX(projects_designs,SMALL(IF((projects_is_started=checked_key)*(projects_is_stopped&lt;&gt;checked_key)*(projects_is_finished&lt;&gt;checked_key),ROW(projects_designs)),ROW(28:28))-1,1),"")</f>
        <v/>
      </c>
      <c r="C29" s="10" t="e" cm="1">
        <f t="array" aca="1" ref="C29" ca="1">INDEX(projects_designer,MATCH(INDEX(projects_designs,MATCH($B29,projects_projects,0)),projects_designs,0))</f>
        <v>#REF!</v>
      </c>
      <c r="D29" s="64" t="e" cm="1">
        <f t="array" aca="1" ref="D29" ca="1">INDEX(projects_source,MATCH(INDEX(projects_designs,MATCH($B29,projects_projects,0)),projects_designs,0))</f>
        <v>#REF!</v>
      </c>
      <c r="E29" s="10" t="e" cm="1">
        <f t="array" aca="1" ref="E29" ca="1">INDEX(projects_width,MATCH(INDEX(projects_designs,MATCH($B29,projects_projects,0)),projects_designs,0))</f>
        <v>#REF!</v>
      </c>
      <c r="F29" s="10" t="e" cm="1">
        <f t="array" aca="1" ref="F29" ca="1">INDEX(projects_height,MATCH(INDEX(projects_designs,MATCH($B29,projects_projects,0)),projects_designs,0))</f>
        <v>#REF!</v>
      </c>
      <c r="G29" s="1" t="e">
        <f t="shared" ca="1" si="34"/>
        <v>#REF!</v>
      </c>
      <c r="H29" s="63" t="e" cm="1">
        <f t="array" aca="1" ref="H29" ca="1">INDEX(projects_empty,MATCH($B29,projects_projects,0))</f>
        <v>#REF!</v>
      </c>
      <c r="I29" s="63" t="e" cm="1">
        <f t="array" aca="1" ref="I29" ca="1">INDEX(projects_completed,MATCH($B29,projects_projects,0))</f>
        <v>#REF!</v>
      </c>
      <c r="J29" s="63" t="e" cm="1">
        <f t="array" aca="1" ref="J29" ca="1">INDEX(projects_pages,MATCH(INDEX(projects_designs,MATCH($B29,projects_projects,0)),projects_designs,0))</f>
        <v>#REF!</v>
      </c>
      <c r="K29" s="63" t="e" cm="1">
        <f t="array" aca="1" ref="K29" ca="1">INDEX(projects_completed_pages,MATCH($B29,projects_projects,0))</f>
        <v>#REF!</v>
      </c>
      <c r="L29" s="63" t="e" cm="1">
        <f t="array" aca="1" ref="L29" ca="1">INDEX(projects_count,MATCH($B29,projects_projects,0))</f>
        <v>#REF!</v>
      </c>
      <c r="M29" s="64" t="e" cm="1">
        <f t="array" aca="1" ref="M29" ca="1">INDEX(projects_fabric,MATCH($B29,projects_projects,0))</f>
        <v>#REF!</v>
      </c>
      <c r="N29" s="64" t="e" cm="1">
        <f t="array" aca="1" ref="N29" ca="1">INDEX(projects_floss,MATCH($B29,projects_projects,0))</f>
        <v>#REF!</v>
      </c>
      <c r="O29" s="64" t="e" cm="1">
        <f t="array" aca="1" ref="O29" ca="1">INDEX(projects_strands,MATCH($B29,projects_projects,0))</f>
        <v>#REF!</v>
      </c>
      <c r="P29" s="49" t="e">
        <f t="shared" ca="1" si="1"/>
        <v>#N/A</v>
      </c>
      <c r="Q29" s="48" t="e" cm="1">
        <f t="array" aca="1" ref="Q29" ca="1">(G29-SUMIF(projects,B29,stitches))/INDIRECT("'Stitching Log'!L"&amp;MAX(IF(projects=B29,ROW(projects))))</f>
        <v>#REF!</v>
      </c>
      <c r="R29" s="49" t="e" cm="1">
        <f t="array" aca="1" ref="R29" ca="1">TODAY()+((G29-SUMIF(projects,B29,stitches))/INDIRECT("'Stitching Log'!L"&amp;MAX(IF(projects=B29,ROW(projects)))))</f>
        <v>#REF!</v>
      </c>
      <c r="S29" s="1">
        <f t="shared" ca="1" si="2"/>
        <v>2</v>
      </c>
      <c r="T29" s="1">
        <f t="shared" ca="1" si="3"/>
        <v>0</v>
      </c>
      <c r="U29" s="35">
        <f t="shared" ca="1" si="35"/>
        <v>0</v>
      </c>
      <c r="V29" s="50" t="e">
        <f t="shared" ca="1" si="36"/>
        <v>#REF!</v>
      </c>
      <c r="W29" s="6" cm="1">
        <f t="array" aca="1" ref="W29" ca="1">IF(_xlfn.MAXIFS(dates,projects,B29)&gt;0,_xlfn.MAXIFS(dates,projects,B29),NA())</f>
        <v>42371</v>
      </c>
      <c r="X29">
        <f t="shared" ca="1" si="37"/>
        <v>2365</v>
      </c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>
      <c r="A30" s="4" t="e">
        <f t="shared" ca="1" si="7"/>
        <v>#REF!</v>
      </c>
      <c r="B30" s="1" t="str" cm="1">
        <f t="array" aca="1" ref="B30" ca="1">IFERROR(INDEX(projects_designs,SMALL(IF((projects_is_started=checked_key)*(projects_is_stopped&lt;&gt;checked_key)*(projects_is_finished&lt;&gt;checked_key),ROW(projects_designs)),ROW(29:29))-1,1),"")</f>
        <v/>
      </c>
      <c r="C30" s="10" t="e" cm="1">
        <f t="array" aca="1" ref="C30" ca="1">INDEX(projects_designer,MATCH(INDEX(projects_designs,MATCH($B30,projects_projects,0)),projects_designs,0))</f>
        <v>#REF!</v>
      </c>
      <c r="D30" s="64" t="e" cm="1">
        <f t="array" aca="1" ref="D30" ca="1">INDEX(projects_source,MATCH(INDEX(projects_designs,MATCH($B30,projects_projects,0)),projects_designs,0))</f>
        <v>#REF!</v>
      </c>
      <c r="E30" s="10" t="e" cm="1">
        <f t="array" aca="1" ref="E30" ca="1">INDEX(projects_width,MATCH(INDEX(projects_designs,MATCH($B30,projects_projects,0)),projects_designs,0))</f>
        <v>#REF!</v>
      </c>
      <c r="F30" s="10" t="e" cm="1">
        <f t="array" aca="1" ref="F30" ca="1">INDEX(projects_height,MATCH(INDEX(projects_designs,MATCH($B30,projects_projects,0)),projects_designs,0))</f>
        <v>#REF!</v>
      </c>
      <c r="G30" s="1" t="e">
        <f t="shared" ca="1" si="34"/>
        <v>#REF!</v>
      </c>
      <c r="H30" s="63" t="e" cm="1">
        <f t="array" aca="1" ref="H30" ca="1">INDEX(projects_empty,MATCH($B30,projects_projects,0))</f>
        <v>#REF!</v>
      </c>
      <c r="I30" s="63" t="e" cm="1">
        <f t="array" aca="1" ref="I30" ca="1">INDEX(projects_completed,MATCH($B30,projects_projects,0))</f>
        <v>#REF!</v>
      </c>
      <c r="J30" s="63" t="e" cm="1">
        <f t="array" aca="1" ref="J30" ca="1">INDEX(projects_pages,MATCH(INDEX(projects_designs,MATCH($B30,projects_projects,0)),projects_designs,0))</f>
        <v>#REF!</v>
      </c>
      <c r="K30" s="63" t="e" cm="1">
        <f t="array" aca="1" ref="K30" ca="1">INDEX(projects_completed_pages,MATCH($B30,projects_projects,0))</f>
        <v>#REF!</v>
      </c>
      <c r="L30" s="63" t="e" cm="1">
        <f t="array" aca="1" ref="L30" ca="1">INDEX(projects_count,MATCH($B30,projects_projects,0))</f>
        <v>#REF!</v>
      </c>
      <c r="M30" s="64" t="e" cm="1">
        <f t="array" aca="1" ref="M30" ca="1">INDEX(projects_fabric,MATCH($B30,projects_projects,0))</f>
        <v>#REF!</v>
      </c>
      <c r="N30" s="64" t="e" cm="1">
        <f t="array" aca="1" ref="N30" ca="1">INDEX(projects_floss,MATCH($B30,projects_projects,0))</f>
        <v>#REF!</v>
      </c>
      <c r="O30" s="64" t="e" cm="1">
        <f t="array" aca="1" ref="O30" ca="1">INDEX(projects_strands,MATCH($B30,projects_projects,0))</f>
        <v>#REF!</v>
      </c>
      <c r="P30" s="49" t="e">
        <f t="shared" ca="1" si="1"/>
        <v>#N/A</v>
      </c>
      <c r="Q30" s="48" t="e" cm="1">
        <f t="array" aca="1" ref="Q30" ca="1">(G30-SUMIF(projects,B30,stitches))/INDIRECT("'Stitching Log'!L"&amp;MAX(IF(projects=B30,ROW(projects))))</f>
        <v>#REF!</v>
      </c>
      <c r="R30" s="49" t="e" cm="1">
        <f t="array" aca="1" ref="R30" ca="1">TODAY()+((G30-SUMIF(projects,B30,stitches))/INDIRECT("'Stitching Log'!L"&amp;MAX(IF(projects=B30,ROW(projects)))))</f>
        <v>#REF!</v>
      </c>
      <c r="S30" s="1">
        <f t="shared" ca="1" si="2"/>
        <v>2</v>
      </c>
      <c r="T30" s="1">
        <f t="shared" ca="1" si="3"/>
        <v>0</v>
      </c>
      <c r="U30" s="35">
        <f t="shared" ca="1" si="35"/>
        <v>0</v>
      </c>
      <c r="V30" s="50" t="e">
        <f t="shared" ca="1" si="36"/>
        <v>#REF!</v>
      </c>
      <c r="W30" s="6" cm="1">
        <f t="array" aca="1" ref="W30" ca="1">IF(_xlfn.MAXIFS(dates,projects,B30)&gt;0,_xlfn.MAXIFS(dates,projects,B30),NA())</f>
        <v>42371</v>
      </c>
      <c r="X30">
        <f t="shared" ca="1" si="37"/>
        <v>2365</v>
      </c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>
      <c r="A31" s="4" t="e">
        <f t="shared" ca="1" si="7"/>
        <v>#REF!</v>
      </c>
      <c r="B31" s="1" t="str" cm="1">
        <f t="array" aca="1" ref="B31" ca="1">IFERROR(INDEX(projects_designs,SMALL(IF((projects_is_started=checked_key)*(projects_is_stopped&lt;&gt;checked_key)*(projects_is_finished&lt;&gt;checked_key),ROW(projects_designs)),ROW(30:30))-1,1),"")</f>
        <v/>
      </c>
      <c r="C31" s="10" t="e" cm="1">
        <f t="array" aca="1" ref="C31" ca="1">INDEX(projects_designer,MATCH(INDEX(projects_designs,MATCH($B31,projects_projects,0)),projects_designs,0))</f>
        <v>#REF!</v>
      </c>
      <c r="D31" s="64" t="e" cm="1">
        <f t="array" aca="1" ref="D31" ca="1">INDEX(projects_source,MATCH(INDEX(projects_designs,MATCH($B31,projects_projects,0)),projects_designs,0))</f>
        <v>#REF!</v>
      </c>
      <c r="E31" s="10" t="e" cm="1">
        <f t="array" aca="1" ref="E31" ca="1">INDEX(projects_width,MATCH(INDEX(projects_designs,MATCH($B31,projects_projects,0)),projects_designs,0))</f>
        <v>#REF!</v>
      </c>
      <c r="F31" s="10" t="e" cm="1">
        <f t="array" aca="1" ref="F31" ca="1">INDEX(projects_height,MATCH(INDEX(projects_designs,MATCH($B31,projects_projects,0)),projects_designs,0))</f>
        <v>#REF!</v>
      </c>
      <c r="G31" s="1" t="e">
        <f t="shared" ca="1" si="34"/>
        <v>#REF!</v>
      </c>
      <c r="H31" s="63" t="e" cm="1">
        <f t="array" aca="1" ref="H31" ca="1">INDEX(projects_empty,MATCH($B31,projects_projects,0))</f>
        <v>#REF!</v>
      </c>
      <c r="I31" s="63" t="e" cm="1">
        <f t="array" aca="1" ref="I31" ca="1">INDEX(projects_completed,MATCH($B31,projects_projects,0))</f>
        <v>#REF!</v>
      </c>
      <c r="J31" s="63" t="e" cm="1">
        <f t="array" aca="1" ref="J31" ca="1">INDEX(projects_pages,MATCH(INDEX(projects_designs,MATCH($B31,projects_projects,0)),projects_designs,0))</f>
        <v>#REF!</v>
      </c>
      <c r="K31" s="63" t="e" cm="1">
        <f t="array" aca="1" ref="K31" ca="1">INDEX(projects_completed_pages,MATCH($B31,projects_projects,0))</f>
        <v>#REF!</v>
      </c>
      <c r="L31" s="63" t="e" cm="1">
        <f t="array" aca="1" ref="L31" ca="1">INDEX(projects_count,MATCH($B31,projects_projects,0))</f>
        <v>#REF!</v>
      </c>
      <c r="M31" s="64" t="e" cm="1">
        <f t="array" aca="1" ref="M31" ca="1">INDEX(projects_fabric,MATCH($B31,projects_projects,0))</f>
        <v>#REF!</v>
      </c>
      <c r="N31" s="64" t="e" cm="1">
        <f t="array" aca="1" ref="N31" ca="1">INDEX(projects_floss,MATCH($B31,projects_projects,0))</f>
        <v>#REF!</v>
      </c>
      <c r="O31" s="64" t="e" cm="1">
        <f t="array" aca="1" ref="O31" ca="1">INDEX(projects_strands,MATCH($B31,projects_projects,0))</f>
        <v>#REF!</v>
      </c>
      <c r="P31" s="49" t="e">
        <f t="shared" ca="1" si="1"/>
        <v>#N/A</v>
      </c>
      <c r="Q31" s="48" t="e" cm="1">
        <f t="array" aca="1" ref="Q31" ca="1">(G31-SUMIF(projects,B31,stitches))/INDIRECT("'Stitching Log'!L"&amp;MAX(IF(projects=B31,ROW(projects))))</f>
        <v>#REF!</v>
      </c>
      <c r="R31" s="49" t="e" cm="1">
        <f t="array" aca="1" ref="R31" ca="1">TODAY()+((G31-SUMIF(projects,B31,stitches))/INDIRECT("'Stitching Log'!L"&amp;MAX(IF(projects=B31,ROW(projects)))))</f>
        <v>#REF!</v>
      </c>
      <c r="S31" s="1">
        <f t="shared" ca="1" si="2"/>
        <v>2</v>
      </c>
      <c r="T31" s="1">
        <f t="shared" ca="1" si="3"/>
        <v>0</v>
      </c>
      <c r="U31" s="35">
        <f t="shared" ca="1" si="35"/>
        <v>0</v>
      </c>
      <c r="V31" s="50" t="e">
        <f t="shared" ca="1" si="36"/>
        <v>#REF!</v>
      </c>
      <c r="W31" s="6" cm="1">
        <f t="array" aca="1" ref="W31" ca="1">IF(_xlfn.MAXIFS(dates,projects,B31)&gt;0,_xlfn.MAXIFS(dates,projects,B31),NA())</f>
        <v>42371</v>
      </c>
      <c r="X31">
        <f t="shared" ca="1" si="37"/>
        <v>2365</v>
      </c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4" t="e">
        <f t="shared" ca="1" si="7"/>
        <v>#REF!</v>
      </c>
      <c r="B32" s="1" t="str" cm="1">
        <f t="array" aca="1" ref="B32" ca="1">IFERROR(INDEX(projects_designs,SMALL(IF((projects_is_started=checked_key)*(projects_is_stopped&lt;&gt;checked_key)*(projects_is_finished&lt;&gt;checked_key),ROW(projects_designs)),ROW(31:31))-1,1),"")</f>
        <v/>
      </c>
      <c r="C32" s="10" t="e" cm="1">
        <f t="array" aca="1" ref="C32" ca="1">INDEX(projects_designer,MATCH(INDEX(projects_designs,MATCH($B32,projects_projects,0)),projects_designs,0))</f>
        <v>#REF!</v>
      </c>
      <c r="D32" s="64" t="e" cm="1">
        <f t="array" aca="1" ref="D32" ca="1">INDEX(projects_source,MATCH(INDEX(projects_designs,MATCH($B32,projects_projects,0)),projects_designs,0))</f>
        <v>#REF!</v>
      </c>
      <c r="E32" s="10" t="e" cm="1">
        <f t="array" aca="1" ref="E32" ca="1">INDEX(projects_width,MATCH(INDEX(projects_designs,MATCH($B32,projects_projects,0)),projects_designs,0))</f>
        <v>#REF!</v>
      </c>
      <c r="F32" s="10" t="e" cm="1">
        <f t="array" aca="1" ref="F32" ca="1">INDEX(projects_height,MATCH(INDEX(projects_designs,MATCH($B32,projects_projects,0)),projects_designs,0))</f>
        <v>#REF!</v>
      </c>
      <c r="G32" s="1" t="e">
        <f t="shared" ca="1" si="34"/>
        <v>#REF!</v>
      </c>
      <c r="H32" s="63" t="e" cm="1">
        <f t="array" aca="1" ref="H32" ca="1">INDEX(projects_empty,MATCH($B32,projects_projects,0))</f>
        <v>#REF!</v>
      </c>
      <c r="I32" s="63" t="e" cm="1">
        <f t="array" aca="1" ref="I32" ca="1">INDEX(projects_completed,MATCH($B32,projects_projects,0))</f>
        <v>#REF!</v>
      </c>
      <c r="J32" s="63" t="e" cm="1">
        <f t="array" aca="1" ref="J32" ca="1">INDEX(projects_pages,MATCH(INDEX(projects_designs,MATCH($B32,projects_projects,0)),projects_designs,0))</f>
        <v>#REF!</v>
      </c>
      <c r="K32" s="63" t="e" cm="1">
        <f t="array" aca="1" ref="K32" ca="1">INDEX(projects_completed_pages,MATCH($B32,projects_projects,0))</f>
        <v>#REF!</v>
      </c>
      <c r="L32" s="63" t="e" cm="1">
        <f t="array" aca="1" ref="L32" ca="1">INDEX(projects_count,MATCH($B32,projects_projects,0))</f>
        <v>#REF!</v>
      </c>
      <c r="M32" s="64" t="e" cm="1">
        <f t="array" aca="1" ref="M32" ca="1">INDEX(projects_fabric,MATCH($B32,projects_projects,0))</f>
        <v>#REF!</v>
      </c>
      <c r="N32" s="64" t="e" cm="1">
        <f t="array" aca="1" ref="N32" ca="1">INDEX(projects_floss,MATCH($B32,projects_projects,0))</f>
        <v>#REF!</v>
      </c>
      <c r="O32" s="64" t="e" cm="1">
        <f t="array" aca="1" ref="O32" ca="1">INDEX(projects_strands,MATCH($B32,projects_projects,0))</f>
        <v>#REF!</v>
      </c>
      <c r="P32" s="49" t="e">
        <f t="shared" ca="1" si="1"/>
        <v>#N/A</v>
      </c>
      <c r="Q32" s="48" t="e" cm="1">
        <f t="array" aca="1" ref="Q32" ca="1">(G32-SUMIF(projects,B32,stitches))/INDIRECT("'Stitching Log'!L"&amp;MAX(IF(projects=B32,ROW(projects))))</f>
        <v>#REF!</v>
      </c>
      <c r="R32" s="49" t="e" cm="1">
        <f t="array" aca="1" ref="R32" ca="1">TODAY()+((G32-SUMIF(projects,B32,stitches))/INDIRECT("'Stitching Log'!L"&amp;MAX(IF(projects=B32,ROW(projects)))))</f>
        <v>#REF!</v>
      </c>
      <c r="S32" s="1">
        <f t="shared" ca="1" si="2"/>
        <v>2</v>
      </c>
      <c r="T32" s="1">
        <f t="shared" ca="1" si="3"/>
        <v>0</v>
      </c>
      <c r="U32" s="35">
        <f t="shared" ca="1" si="35"/>
        <v>0</v>
      </c>
      <c r="V32" s="50" t="e">
        <f t="shared" ca="1" si="36"/>
        <v>#REF!</v>
      </c>
      <c r="W32" s="6" cm="1">
        <f t="array" aca="1" ref="W32" ca="1">IF(_xlfn.MAXIFS(dates,projects,B32)&gt;0,_xlfn.MAXIFS(dates,projects,B32),NA())</f>
        <v>42371</v>
      </c>
      <c r="X32">
        <f t="shared" ca="1" si="37"/>
        <v>2365</v>
      </c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>
      <c r="A33" s="4" t="e">
        <f t="shared" ca="1" si="7"/>
        <v>#REF!</v>
      </c>
      <c r="B33" s="1" t="str" cm="1">
        <f t="array" aca="1" ref="B33" ca="1">IFERROR(INDEX(projects_designs,SMALL(IF((projects_is_started=checked_key)*(projects_is_stopped&lt;&gt;checked_key)*(projects_is_finished&lt;&gt;checked_key),ROW(projects_designs)),ROW(32:32))-1,1),"")</f>
        <v/>
      </c>
      <c r="C33" s="10" t="e" cm="1">
        <f t="array" aca="1" ref="C33" ca="1">INDEX(projects_designer,MATCH(INDEX(projects_designs,MATCH($B33,projects_projects,0)),projects_designs,0))</f>
        <v>#REF!</v>
      </c>
      <c r="D33" s="64" t="e" cm="1">
        <f t="array" aca="1" ref="D33" ca="1">INDEX(projects_source,MATCH(INDEX(projects_designs,MATCH($B33,projects_projects,0)),projects_designs,0))</f>
        <v>#REF!</v>
      </c>
      <c r="E33" s="10" t="e" cm="1">
        <f t="array" aca="1" ref="E33" ca="1">INDEX(projects_width,MATCH(INDEX(projects_designs,MATCH($B33,projects_projects,0)),projects_designs,0))</f>
        <v>#REF!</v>
      </c>
      <c r="F33" s="10" t="e" cm="1">
        <f t="array" aca="1" ref="F33" ca="1">INDEX(projects_height,MATCH(INDEX(projects_designs,MATCH($B33,projects_projects,0)),projects_designs,0))</f>
        <v>#REF!</v>
      </c>
      <c r="G33" s="1" t="e">
        <f t="shared" ca="1" si="34"/>
        <v>#REF!</v>
      </c>
      <c r="H33" s="63" t="e" cm="1">
        <f t="array" aca="1" ref="H33" ca="1">INDEX(projects_empty,MATCH($B33,projects_projects,0))</f>
        <v>#REF!</v>
      </c>
      <c r="I33" s="63" t="e" cm="1">
        <f t="array" aca="1" ref="I33" ca="1">INDEX(projects_completed,MATCH($B33,projects_projects,0))</f>
        <v>#REF!</v>
      </c>
      <c r="J33" s="63" t="e" cm="1">
        <f t="array" aca="1" ref="J33" ca="1">INDEX(projects_pages,MATCH(INDEX(projects_designs,MATCH($B33,projects_projects,0)),projects_designs,0))</f>
        <v>#REF!</v>
      </c>
      <c r="K33" s="63" t="e" cm="1">
        <f t="array" aca="1" ref="K33" ca="1">INDEX(projects_completed_pages,MATCH($B33,projects_projects,0))</f>
        <v>#REF!</v>
      </c>
      <c r="L33" s="63" t="e" cm="1">
        <f t="array" aca="1" ref="L33" ca="1">INDEX(projects_count,MATCH($B33,projects_projects,0))</f>
        <v>#REF!</v>
      </c>
      <c r="M33" s="64" t="e" cm="1">
        <f t="array" aca="1" ref="M33" ca="1">INDEX(projects_fabric,MATCH($B33,projects_projects,0))</f>
        <v>#REF!</v>
      </c>
      <c r="N33" s="64" t="e" cm="1">
        <f t="array" aca="1" ref="N33" ca="1">INDEX(projects_floss,MATCH($B33,projects_projects,0))</f>
        <v>#REF!</v>
      </c>
      <c r="O33" s="64" t="e" cm="1">
        <f t="array" aca="1" ref="O33" ca="1">INDEX(projects_strands,MATCH($B33,projects_projects,0))</f>
        <v>#REF!</v>
      </c>
      <c r="P33" s="49" t="e">
        <f t="shared" ca="1" si="1"/>
        <v>#N/A</v>
      </c>
      <c r="Q33" s="48" t="e" cm="1">
        <f t="array" aca="1" ref="Q33" ca="1">(G33-SUMIF(projects,B33,stitches))/INDIRECT("'Stitching Log'!L"&amp;MAX(IF(projects=B33,ROW(projects))))</f>
        <v>#REF!</v>
      </c>
      <c r="R33" s="49" t="e" cm="1">
        <f t="array" aca="1" ref="R33" ca="1">TODAY()+((G33-SUMIF(projects,B33,stitches))/INDIRECT("'Stitching Log'!L"&amp;MAX(IF(projects=B33,ROW(projects)))))</f>
        <v>#REF!</v>
      </c>
      <c r="S33" s="1">
        <f t="shared" ca="1" si="2"/>
        <v>2</v>
      </c>
      <c r="T33" s="1">
        <f t="shared" ca="1" si="3"/>
        <v>0</v>
      </c>
      <c r="U33" s="35">
        <f t="shared" ca="1" si="35"/>
        <v>0</v>
      </c>
      <c r="V33" s="50" t="e">
        <f t="shared" ca="1" si="36"/>
        <v>#REF!</v>
      </c>
      <c r="W33" s="6" cm="1">
        <f t="array" aca="1" ref="W33" ca="1">IF(_xlfn.MAXIFS(dates,projects,B33)&gt;0,_xlfn.MAXIFS(dates,projects,B33),NA())</f>
        <v>42371</v>
      </c>
      <c r="X33">
        <f t="shared" ca="1" si="37"/>
        <v>2365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>
      <c r="A34" s="4" t="e">
        <f t="shared" ca="1" si="7"/>
        <v>#REF!</v>
      </c>
      <c r="B34" s="1" t="str" cm="1">
        <f t="array" aca="1" ref="B34" ca="1">IFERROR(INDEX(projects_designs,SMALL(IF((projects_is_started=checked_key)*(projects_is_stopped&lt;&gt;checked_key)*(projects_is_finished&lt;&gt;checked_key),ROW(projects_designs)),ROW(33:33))-1,1),"")</f>
        <v/>
      </c>
      <c r="C34" s="10" t="e" cm="1">
        <f t="array" aca="1" ref="C34" ca="1">INDEX(projects_designer,MATCH(INDEX(projects_designs,MATCH($B34,projects_projects,0)),projects_designs,0))</f>
        <v>#REF!</v>
      </c>
      <c r="D34" s="64" t="e" cm="1">
        <f t="array" aca="1" ref="D34" ca="1">INDEX(projects_source,MATCH(INDEX(projects_designs,MATCH($B34,projects_projects,0)),projects_designs,0))</f>
        <v>#REF!</v>
      </c>
      <c r="E34" s="10" t="e" cm="1">
        <f t="array" aca="1" ref="E34" ca="1">INDEX(projects_width,MATCH(INDEX(projects_designs,MATCH($B34,projects_projects,0)),projects_designs,0))</f>
        <v>#REF!</v>
      </c>
      <c r="F34" s="10" t="e" cm="1">
        <f t="array" aca="1" ref="F34" ca="1">INDEX(projects_height,MATCH(INDEX(projects_designs,MATCH($B34,projects_projects,0)),projects_designs,0))</f>
        <v>#REF!</v>
      </c>
      <c r="G34" s="1" t="e">
        <f t="shared" ca="1" si="34"/>
        <v>#REF!</v>
      </c>
      <c r="H34" s="63" t="e" cm="1">
        <f t="array" aca="1" ref="H34" ca="1">INDEX(projects_empty,MATCH($B34,projects_projects,0))</f>
        <v>#REF!</v>
      </c>
      <c r="I34" s="63" t="e" cm="1">
        <f t="array" aca="1" ref="I34" ca="1">INDEX(projects_completed,MATCH($B34,projects_projects,0))</f>
        <v>#REF!</v>
      </c>
      <c r="J34" s="63" t="e" cm="1">
        <f t="array" aca="1" ref="J34" ca="1">INDEX(projects_pages,MATCH(INDEX(projects_designs,MATCH($B34,projects_projects,0)),projects_designs,0))</f>
        <v>#REF!</v>
      </c>
      <c r="K34" s="63" t="e" cm="1">
        <f t="array" aca="1" ref="K34" ca="1">INDEX(projects_completed_pages,MATCH($B34,projects_projects,0))</f>
        <v>#REF!</v>
      </c>
      <c r="L34" s="63" t="e" cm="1">
        <f t="array" aca="1" ref="L34" ca="1">INDEX(projects_count,MATCH($B34,projects_projects,0))</f>
        <v>#REF!</v>
      </c>
      <c r="M34" s="64" t="e" cm="1">
        <f t="array" aca="1" ref="M34" ca="1">INDEX(projects_fabric,MATCH($B34,projects_projects,0))</f>
        <v>#REF!</v>
      </c>
      <c r="N34" s="64" t="e" cm="1">
        <f t="array" aca="1" ref="N34" ca="1">INDEX(projects_floss,MATCH($B34,projects_projects,0))</f>
        <v>#REF!</v>
      </c>
      <c r="O34" s="64" t="e" cm="1">
        <f t="array" aca="1" ref="O34" ca="1">INDEX(projects_strands,MATCH($B34,projects_projects,0))</f>
        <v>#REF!</v>
      </c>
      <c r="P34" s="49" t="e">
        <f t="shared" ca="1" si="1"/>
        <v>#N/A</v>
      </c>
      <c r="Q34" s="48" t="e" cm="1">
        <f t="array" aca="1" ref="Q34" ca="1">(G34-SUMIF(projects,B34,stitches))/INDIRECT("'Stitching Log'!L"&amp;MAX(IF(projects=B34,ROW(projects))))</f>
        <v>#REF!</v>
      </c>
      <c r="R34" s="49" t="e" cm="1">
        <f t="array" aca="1" ref="R34" ca="1">TODAY()+((G34-SUMIF(projects,B34,stitches))/INDIRECT("'Stitching Log'!L"&amp;MAX(IF(projects=B34,ROW(projects)))))</f>
        <v>#REF!</v>
      </c>
      <c r="S34" s="1">
        <f t="shared" ca="1" si="2"/>
        <v>2</v>
      </c>
      <c r="T34" s="1">
        <f t="shared" ca="1" si="3"/>
        <v>0</v>
      </c>
      <c r="U34" s="35">
        <f t="shared" ca="1" si="35"/>
        <v>0</v>
      </c>
      <c r="V34" s="50" t="e">
        <f t="shared" ca="1" si="36"/>
        <v>#REF!</v>
      </c>
      <c r="W34" s="6" cm="1">
        <f t="array" aca="1" ref="W34" ca="1">IF(_xlfn.MAXIFS(dates,projects,B34)&gt;0,_xlfn.MAXIFS(dates,projects,B34),NA())</f>
        <v>42371</v>
      </c>
      <c r="X34">
        <f t="shared" ca="1" si="37"/>
        <v>2365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>
      <c r="A35" s="4" t="e">
        <f t="shared" ca="1" si="7"/>
        <v>#REF!</v>
      </c>
      <c r="B35" s="1" t="str" cm="1">
        <f t="array" aca="1" ref="B35" ca="1">IFERROR(INDEX(projects_designs,SMALL(IF((projects_is_started=checked_key)*(projects_is_stopped&lt;&gt;checked_key)*(projects_is_finished&lt;&gt;checked_key),ROW(projects_designs)),ROW(34:34))-1,1),"")</f>
        <v/>
      </c>
      <c r="C35" s="10" t="e" cm="1">
        <f t="array" aca="1" ref="C35" ca="1">INDEX(projects_designer,MATCH(INDEX(projects_designs,MATCH($B35,projects_projects,0)),projects_designs,0))</f>
        <v>#REF!</v>
      </c>
      <c r="D35" s="64" t="e" cm="1">
        <f t="array" aca="1" ref="D35" ca="1">INDEX(projects_source,MATCH(INDEX(projects_designs,MATCH($B35,projects_projects,0)),projects_designs,0))</f>
        <v>#REF!</v>
      </c>
      <c r="E35" s="10" t="e" cm="1">
        <f t="array" aca="1" ref="E35" ca="1">INDEX(projects_width,MATCH(INDEX(projects_designs,MATCH($B35,projects_projects,0)),projects_designs,0))</f>
        <v>#REF!</v>
      </c>
      <c r="F35" s="10" t="e" cm="1">
        <f t="array" aca="1" ref="F35" ca="1">INDEX(projects_height,MATCH(INDEX(projects_designs,MATCH($B35,projects_projects,0)),projects_designs,0))</f>
        <v>#REF!</v>
      </c>
      <c r="G35" s="1" t="e">
        <f t="shared" ca="1" si="34"/>
        <v>#REF!</v>
      </c>
      <c r="H35" s="63" t="e" cm="1">
        <f t="array" aca="1" ref="H35" ca="1">INDEX(projects_empty,MATCH($B35,projects_projects,0))</f>
        <v>#REF!</v>
      </c>
      <c r="I35" s="63" t="e" cm="1">
        <f t="array" aca="1" ref="I35" ca="1">INDEX(projects_completed,MATCH($B35,projects_projects,0))</f>
        <v>#REF!</v>
      </c>
      <c r="J35" s="63" t="e" cm="1">
        <f t="array" aca="1" ref="J35" ca="1">INDEX(projects_pages,MATCH(INDEX(projects_designs,MATCH($B35,projects_projects,0)),projects_designs,0))</f>
        <v>#REF!</v>
      </c>
      <c r="K35" s="63" t="e" cm="1">
        <f t="array" aca="1" ref="K35" ca="1">INDEX(projects_completed_pages,MATCH($B35,projects_projects,0))</f>
        <v>#REF!</v>
      </c>
      <c r="L35" s="63" t="e" cm="1">
        <f t="array" aca="1" ref="L35" ca="1">INDEX(projects_count,MATCH($B35,projects_projects,0))</f>
        <v>#REF!</v>
      </c>
      <c r="M35" s="64" t="e" cm="1">
        <f t="array" aca="1" ref="M35" ca="1">INDEX(projects_fabric,MATCH($B35,projects_projects,0))</f>
        <v>#REF!</v>
      </c>
      <c r="N35" s="64" t="e" cm="1">
        <f t="array" aca="1" ref="N35" ca="1">INDEX(projects_floss,MATCH($B35,projects_projects,0))</f>
        <v>#REF!</v>
      </c>
      <c r="O35" s="64" t="e" cm="1">
        <f t="array" aca="1" ref="O35" ca="1">INDEX(projects_strands,MATCH($B35,projects_projects,0))</f>
        <v>#REF!</v>
      </c>
      <c r="P35" s="49" t="e">
        <f t="shared" ca="1" si="1"/>
        <v>#N/A</v>
      </c>
      <c r="Q35" s="48" t="e" cm="1">
        <f t="array" aca="1" ref="Q35" ca="1">(G35-SUMIF(projects,B35,stitches))/INDIRECT("'Stitching Log'!L"&amp;MAX(IF(projects=B35,ROW(projects))))</f>
        <v>#REF!</v>
      </c>
      <c r="R35" s="49" t="e" cm="1">
        <f t="array" aca="1" ref="R35" ca="1">TODAY()+((G35-SUMIF(projects,B35,stitches))/INDIRECT("'Stitching Log'!L"&amp;MAX(IF(projects=B35,ROW(projects)))))</f>
        <v>#REF!</v>
      </c>
      <c r="S35" s="1">
        <f t="shared" ca="1" si="2"/>
        <v>2</v>
      </c>
      <c r="T35" s="1">
        <f t="shared" ca="1" si="3"/>
        <v>0</v>
      </c>
      <c r="U35" s="35">
        <f t="shared" ca="1" si="35"/>
        <v>0</v>
      </c>
      <c r="V35" s="50" t="e">
        <f t="shared" ca="1" si="36"/>
        <v>#REF!</v>
      </c>
      <c r="W35" s="6" cm="1">
        <f t="array" aca="1" ref="W35" ca="1">IF(_xlfn.MAXIFS(dates,projects,B35)&gt;0,_xlfn.MAXIFS(dates,projects,B35),NA())</f>
        <v>42371</v>
      </c>
      <c r="X35">
        <f t="shared" ca="1" si="37"/>
        <v>2365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>
      <c r="A36" s="4" t="e">
        <f t="shared" ca="1" si="7"/>
        <v>#REF!</v>
      </c>
      <c r="B36" s="1" t="str" cm="1">
        <f t="array" aca="1" ref="B36" ca="1">IFERROR(INDEX(projects_designs,SMALL(IF((projects_is_started=checked_key)*(projects_is_stopped&lt;&gt;checked_key)*(projects_is_finished&lt;&gt;checked_key),ROW(projects_designs)),ROW(35:35))-1,1),"")</f>
        <v/>
      </c>
      <c r="C36" s="10" t="e" cm="1">
        <f t="array" aca="1" ref="C36" ca="1">INDEX(projects_designer,MATCH(INDEX(projects_designs,MATCH($B36,projects_projects,0)),projects_designs,0))</f>
        <v>#REF!</v>
      </c>
      <c r="D36" s="64" t="e" cm="1">
        <f t="array" aca="1" ref="D36" ca="1">INDEX(projects_source,MATCH(INDEX(projects_designs,MATCH($B36,projects_projects,0)),projects_designs,0))</f>
        <v>#REF!</v>
      </c>
      <c r="E36" s="10" t="e" cm="1">
        <f t="array" aca="1" ref="E36" ca="1">INDEX(projects_width,MATCH(INDEX(projects_designs,MATCH($B36,projects_projects,0)),projects_designs,0))</f>
        <v>#REF!</v>
      </c>
      <c r="F36" s="10" t="e" cm="1">
        <f t="array" aca="1" ref="F36" ca="1">INDEX(projects_height,MATCH(INDEX(projects_designs,MATCH($B36,projects_projects,0)),projects_designs,0))</f>
        <v>#REF!</v>
      </c>
      <c r="G36" s="1" t="e">
        <f t="shared" ca="1" si="34"/>
        <v>#REF!</v>
      </c>
      <c r="H36" s="63" t="e" cm="1">
        <f t="array" aca="1" ref="H36" ca="1">INDEX(projects_empty,MATCH($B36,projects_projects,0))</f>
        <v>#REF!</v>
      </c>
      <c r="I36" s="63" t="e" cm="1">
        <f t="array" aca="1" ref="I36" ca="1">INDEX(projects_completed,MATCH($B36,projects_projects,0))</f>
        <v>#REF!</v>
      </c>
      <c r="J36" s="63" t="e" cm="1">
        <f t="array" aca="1" ref="J36" ca="1">INDEX(projects_pages,MATCH(INDEX(projects_designs,MATCH($B36,projects_projects,0)),projects_designs,0))</f>
        <v>#REF!</v>
      </c>
      <c r="K36" s="63" t="e" cm="1">
        <f t="array" aca="1" ref="K36" ca="1">INDEX(projects_completed_pages,MATCH($B36,projects_projects,0))</f>
        <v>#REF!</v>
      </c>
      <c r="L36" s="63" t="e" cm="1">
        <f t="array" aca="1" ref="L36" ca="1">INDEX(projects_count,MATCH($B36,projects_projects,0))</f>
        <v>#REF!</v>
      </c>
      <c r="M36" s="64" t="e" cm="1">
        <f t="array" aca="1" ref="M36" ca="1">INDEX(projects_fabric,MATCH($B36,projects_projects,0))</f>
        <v>#REF!</v>
      </c>
      <c r="N36" s="64" t="e" cm="1">
        <f t="array" aca="1" ref="N36" ca="1">INDEX(projects_floss,MATCH($B36,projects_projects,0))</f>
        <v>#REF!</v>
      </c>
      <c r="O36" s="64" t="e" cm="1">
        <f t="array" aca="1" ref="O36" ca="1">INDEX(projects_strands,MATCH($B36,projects_projects,0))</f>
        <v>#REF!</v>
      </c>
      <c r="P36" s="49" t="e">
        <f t="shared" ca="1" si="1"/>
        <v>#N/A</v>
      </c>
      <c r="Q36" s="48" t="e" cm="1">
        <f t="array" aca="1" ref="Q36" ca="1">(G36-SUMIF(projects,B36,stitches))/INDIRECT("'Stitching Log'!L"&amp;MAX(IF(projects=B36,ROW(projects))))</f>
        <v>#REF!</v>
      </c>
      <c r="R36" s="49" t="e" cm="1">
        <f t="array" aca="1" ref="R36" ca="1">TODAY()+((G36-SUMIF(projects,B36,stitches))/INDIRECT("'Stitching Log'!L"&amp;MAX(IF(projects=B36,ROW(projects)))))</f>
        <v>#REF!</v>
      </c>
      <c r="S36" s="1">
        <f t="shared" ca="1" si="2"/>
        <v>2</v>
      </c>
      <c r="T36" s="1">
        <f t="shared" ca="1" si="3"/>
        <v>0</v>
      </c>
      <c r="U36" s="35">
        <f t="shared" ca="1" si="35"/>
        <v>0</v>
      </c>
      <c r="V36" s="50" t="e">
        <f t="shared" ca="1" si="36"/>
        <v>#REF!</v>
      </c>
      <c r="W36" s="6" cm="1">
        <f t="array" aca="1" ref="W36" ca="1">IF(_xlfn.MAXIFS(dates,projects,B36)&gt;0,_xlfn.MAXIFS(dates,projects,B36),NA())</f>
        <v>42371</v>
      </c>
      <c r="X36">
        <f t="shared" ca="1" si="37"/>
        <v>2365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>
      <c r="A37" s="4" t="e">
        <f t="shared" ca="1" si="7"/>
        <v>#REF!</v>
      </c>
      <c r="B37" s="1" t="str" cm="1">
        <f t="array" aca="1" ref="B37" ca="1">IFERROR(INDEX(projects_designs,SMALL(IF((projects_is_started=checked_key)*(projects_is_stopped&lt;&gt;checked_key)*(projects_is_finished&lt;&gt;checked_key),ROW(projects_designs)),ROW(36:36))-1,1),"")</f>
        <v/>
      </c>
      <c r="C37" s="10" t="e" cm="1">
        <f t="array" aca="1" ref="C37" ca="1">INDEX(projects_designer,MATCH(INDEX(projects_designs,MATCH($B37,projects_projects,0)),projects_designs,0))</f>
        <v>#REF!</v>
      </c>
      <c r="D37" s="64" t="e" cm="1">
        <f t="array" aca="1" ref="D37" ca="1">INDEX(projects_source,MATCH(INDEX(projects_designs,MATCH($B37,projects_projects,0)),projects_designs,0))</f>
        <v>#REF!</v>
      </c>
      <c r="E37" s="10" t="e" cm="1">
        <f t="array" aca="1" ref="E37" ca="1">INDEX(projects_width,MATCH(INDEX(projects_designs,MATCH($B37,projects_projects,0)),projects_designs,0))</f>
        <v>#REF!</v>
      </c>
      <c r="F37" s="10" t="e" cm="1">
        <f t="array" aca="1" ref="F37" ca="1">INDEX(projects_height,MATCH(INDEX(projects_designs,MATCH($B37,projects_projects,0)),projects_designs,0))</f>
        <v>#REF!</v>
      </c>
      <c r="G37" s="1" t="e">
        <f t="shared" ca="1" si="34"/>
        <v>#REF!</v>
      </c>
      <c r="H37" s="63" t="e" cm="1">
        <f t="array" aca="1" ref="H37" ca="1">INDEX(projects_empty,MATCH($B37,projects_projects,0))</f>
        <v>#REF!</v>
      </c>
      <c r="I37" s="63" t="e" cm="1">
        <f t="array" aca="1" ref="I37" ca="1">INDEX(projects_completed,MATCH($B37,projects_projects,0))</f>
        <v>#REF!</v>
      </c>
      <c r="J37" s="63" t="e" cm="1">
        <f t="array" aca="1" ref="J37" ca="1">INDEX(projects_pages,MATCH(INDEX(projects_designs,MATCH($B37,projects_projects,0)),projects_designs,0))</f>
        <v>#REF!</v>
      </c>
      <c r="K37" s="63" t="e" cm="1">
        <f t="array" aca="1" ref="K37" ca="1">INDEX(projects_completed_pages,MATCH($B37,projects_projects,0))</f>
        <v>#REF!</v>
      </c>
      <c r="L37" s="63" t="e" cm="1">
        <f t="array" aca="1" ref="L37" ca="1">INDEX(projects_count,MATCH($B37,projects_projects,0))</f>
        <v>#REF!</v>
      </c>
      <c r="M37" s="64" t="e" cm="1">
        <f t="array" aca="1" ref="M37" ca="1">INDEX(projects_fabric,MATCH($B37,projects_projects,0))</f>
        <v>#REF!</v>
      </c>
      <c r="N37" s="64" t="e" cm="1">
        <f t="array" aca="1" ref="N37" ca="1">INDEX(projects_floss,MATCH($B37,projects_projects,0))</f>
        <v>#REF!</v>
      </c>
      <c r="O37" s="64" t="e" cm="1">
        <f t="array" aca="1" ref="O37" ca="1">INDEX(projects_strands,MATCH($B37,projects_projects,0))</f>
        <v>#REF!</v>
      </c>
      <c r="P37" s="49" t="e">
        <f t="shared" ca="1" si="1"/>
        <v>#N/A</v>
      </c>
      <c r="Q37" s="48" t="e" cm="1">
        <f t="array" aca="1" ref="Q37" ca="1">(G37-SUMIF(projects,B37,stitches))/INDIRECT("'Stitching Log'!L"&amp;MAX(IF(projects=B37,ROW(projects))))</f>
        <v>#REF!</v>
      </c>
      <c r="R37" s="49" t="e" cm="1">
        <f t="array" aca="1" ref="R37" ca="1">TODAY()+((G37-SUMIF(projects,B37,stitches))/INDIRECT("'Stitching Log'!L"&amp;MAX(IF(projects=B37,ROW(projects)))))</f>
        <v>#REF!</v>
      </c>
      <c r="S37" s="1">
        <f t="shared" ca="1" si="2"/>
        <v>2</v>
      </c>
      <c r="T37" s="1">
        <f t="shared" ca="1" si="3"/>
        <v>0</v>
      </c>
      <c r="U37" s="35">
        <f t="shared" ca="1" si="35"/>
        <v>0</v>
      </c>
      <c r="V37" s="50" t="e">
        <f t="shared" ca="1" si="36"/>
        <v>#REF!</v>
      </c>
      <c r="W37" s="6" cm="1">
        <f t="array" aca="1" ref="W37" ca="1">IF(_xlfn.MAXIFS(dates,projects,B37)&gt;0,_xlfn.MAXIFS(dates,projects,B37),NA())</f>
        <v>42371</v>
      </c>
      <c r="X37">
        <f t="shared" ca="1" si="37"/>
        <v>2365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>
      <c r="A38" s="4" t="e">
        <f t="shared" ca="1" si="7"/>
        <v>#REF!</v>
      </c>
      <c r="B38" s="1" t="str" cm="1">
        <f t="array" aca="1" ref="B38" ca="1">IFERROR(INDEX(projects_designs,SMALL(IF((projects_is_started=checked_key)*(projects_is_stopped&lt;&gt;checked_key)*(projects_is_finished&lt;&gt;checked_key),ROW(projects_designs)),ROW(37:37))-1,1),"")</f>
        <v/>
      </c>
      <c r="C38" s="10" t="e" cm="1">
        <f t="array" aca="1" ref="C38" ca="1">INDEX(projects_designer,MATCH(INDEX(projects_designs,MATCH($B38,projects_projects,0)),projects_designs,0))</f>
        <v>#REF!</v>
      </c>
      <c r="D38" s="64" t="e" cm="1">
        <f t="array" aca="1" ref="D38" ca="1">INDEX(projects_source,MATCH(INDEX(projects_designs,MATCH($B38,projects_projects,0)),projects_designs,0))</f>
        <v>#REF!</v>
      </c>
      <c r="E38" s="10" t="e" cm="1">
        <f t="array" aca="1" ref="E38" ca="1">INDEX(projects_width,MATCH(INDEX(projects_designs,MATCH($B38,projects_projects,0)),projects_designs,0))</f>
        <v>#REF!</v>
      </c>
      <c r="F38" s="10" t="e" cm="1">
        <f t="array" aca="1" ref="F38" ca="1">INDEX(projects_height,MATCH(INDEX(projects_designs,MATCH($B38,projects_projects,0)),projects_designs,0))</f>
        <v>#REF!</v>
      </c>
      <c r="G38" s="1" t="e">
        <f t="shared" ca="1" si="34"/>
        <v>#REF!</v>
      </c>
      <c r="H38" s="63" t="e" cm="1">
        <f t="array" aca="1" ref="H38" ca="1">INDEX(projects_empty,MATCH($B38,projects_projects,0))</f>
        <v>#REF!</v>
      </c>
      <c r="I38" s="63" t="e" cm="1">
        <f t="array" aca="1" ref="I38" ca="1">INDEX(projects_completed,MATCH($B38,projects_projects,0))</f>
        <v>#REF!</v>
      </c>
      <c r="J38" s="63" t="e" cm="1">
        <f t="array" aca="1" ref="J38" ca="1">INDEX(projects_pages,MATCH(INDEX(projects_designs,MATCH($B38,projects_projects,0)),projects_designs,0))</f>
        <v>#REF!</v>
      </c>
      <c r="K38" s="63" t="e" cm="1">
        <f t="array" aca="1" ref="K38" ca="1">INDEX(projects_completed_pages,MATCH($B38,projects_projects,0))</f>
        <v>#REF!</v>
      </c>
      <c r="L38" s="63" t="e" cm="1">
        <f t="array" aca="1" ref="L38" ca="1">INDEX(projects_count,MATCH($B38,projects_projects,0))</f>
        <v>#REF!</v>
      </c>
      <c r="M38" s="64" t="e" cm="1">
        <f t="array" aca="1" ref="M38" ca="1">INDEX(projects_fabric,MATCH($B38,projects_projects,0))</f>
        <v>#REF!</v>
      </c>
      <c r="N38" s="64" t="e" cm="1">
        <f t="array" aca="1" ref="N38" ca="1">INDEX(projects_floss,MATCH($B38,projects_projects,0))</f>
        <v>#REF!</v>
      </c>
      <c r="O38" s="64" t="e" cm="1">
        <f t="array" aca="1" ref="O38" ca="1">INDEX(projects_strands,MATCH($B38,projects_projects,0))</f>
        <v>#REF!</v>
      </c>
      <c r="P38" s="49" t="e">
        <f t="shared" ca="1" si="1"/>
        <v>#N/A</v>
      </c>
      <c r="Q38" s="48" t="e" cm="1">
        <f t="array" aca="1" ref="Q38" ca="1">(G38-SUMIF(projects,B38,stitches))/INDIRECT("'Stitching Log'!L"&amp;MAX(IF(projects=B38,ROW(projects))))</f>
        <v>#REF!</v>
      </c>
      <c r="R38" s="49" t="e" cm="1">
        <f t="array" aca="1" ref="R38" ca="1">TODAY()+((G38-SUMIF(projects,B38,stitches))/INDIRECT("'Stitching Log'!L"&amp;MAX(IF(projects=B38,ROW(projects)))))</f>
        <v>#REF!</v>
      </c>
      <c r="S38" s="1">
        <f t="shared" ca="1" si="2"/>
        <v>2</v>
      </c>
      <c r="T38" s="1">
        <f t="shared" ca="1" si="3"/>
        <v>0</v>
      </c>
      <c r="U38" s="35">
        <f t="shared" ca="1" si="35"/>
        <v>0</v>
      </c>
      <c r="V38" s="50" t="e">
        <f t="shared" ca="1" si="36"/>
        <v>#REF!</v>
      </c>
      <c r="W38" s="6" cm="1">
        <f t="array" aca="1" ref="W38" ca="1">IF(_xlfn.MAXIFS(dates,projects,B38)&gt;0,_xlfn.MAXIFS(dates,projects,B38),NA())</f>
        <v>42371</v>
      </c>
      <c r="X38">
        <f t="shared" ca="1" si="37"/>
        <v>2365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>
      <c r="A39" s="4" t="e">
        <f t="shared" ca="1" si="7"/>
        <v>#REF!</v>
      </c>
      <c r="B39" s="1" t="str" cm="1">
        <f t="array" aca="1" ref="B39" ca="1">IFERROR(INDEX(projects_designs,SMALL(IF((projects_is_started=checked_key)*(projects_is_stopped&lt;&gt;checked_key)*(projects_is_finished&lt;&gt;checked_key),ROW(projects_designs)),ROW(38:38))-1,1),"")</f>
        <v/>
      </c>
      <c r="C39" s="10" t="e" cm="1">
        <f t="array" aca="1" ref="C39" ca="1">INDEX(projects_designer,MATCH(INDEX(projects_designs,MATCH($B39,projects_projects,0)),projects_designs,0))</f>
        <v>#REF!</v>
      </c>
      <c r="D39" s="64" t="e" cm="1">
        <f t="array" aca="1" ref="D39" ca="1">INDEX(projects_source,MATCH(INDEX(projects_designs,MATCH($B39,projects_projects,0)),projects_designs,0))</f>
        <v>#REF!</v>
      </c>
      <c r="E39" s="10" t="e" cm="1">
        <f t="array" aca="1" ref="E39" ca="1">INDEX(projects_width,MATCH(INDEX(projects_designs,MATCH($B39,projects_projects,0)),projects_designs,0))</f>
        <v>#REF!</v>
      </c>
      <c r="F39" s="10" t="e" cm="1">
        <f t="array" aca="1" ref="F39" ca="1">INDEX(projects_height,MATCH(INDEX(projects_designs,MATCH($B39,projects_projects,0)),projects_designs,0))</f>
        <v>#REF!</v>
      </c>
      <c r="G39" s="1" t="e">
        <f t="shared" ca="1" si="34"/>
        <v>#REF!</v>
      </c>
      <c r="H39" s="63" t="e" cm="1">
        <f t="array" aca="1" ref="H39" ca="1">INDEX(projects_empty,MATCH($B39,projects_projects,0))</f>
        <v>#REF!</v>
      </c>
      <c r="I39" s="63" t="e" cm="1">
        <f t="array" aca="1" ref="I39" ca="1">INDEX(projects_completed,MATCH($B39,projects_projects,0))</f>
        <v>#REF!</v>
      </c>
      <c r="J39" s="63" t="e" cm="1">
        <f t="array" aca="1" ref="J39" ca="1">INDEX(projects_pages,MATCH(INDEX(projects_designs,MATCH($B39,projects_projects,0)),projects_designs,0))</f>
        <v>#REF!</v>
      </c>
      <c r="K39" s="63" t="e" cm="1">
        <f t="array" aca="1" ref="K39" ca="1">INDEX(projects_completed_pages,MATCH($B39,projects_projects,0))</f>
        <v>#REF!</v>
      </c>
      <c r="L39" s="63" t="e" cm="1">
        <f t="array" aca="1" ref="L39" ca="1">INDEX(projects_count,MATCH($B39,projects_projects,0))</f>
        <v>#REF!</v>
      </c>
      <c r="M39" s="64" t="e" cm="1">
        <f t="array" aca="1" ref="M39" ca="1">INDEX(projects_fabric,MATCH($B39,projects_projects,0))</f>
        <v>#REF!</v>
      </c>
      <c r="N39" s="64" t="e" cm="1">
        <f t="array" aca="1" ref="N39" ca="1">INDEX(projects_floss,MATCH($B39,projects_projects,0))</f>
        <v>#REF!</v>
      </c>
      <c r="O39" s="64" t="e" cm="1">
        <f t="array" aca="1" ref="O39" ca="1">INDEX(projects_strands,MATCH($B39,projects_projects,0))</f>
        <v>#REF!</v>
      </c>
      <c r="P39" s="49" t="e">
        <f t="shared" ca="1" si="1"/>
        <v>#N/A</v>
      </c>
      <c r="Q39" s="48" t="e" cm="1">
        <f t="array" aca="1" ref="Q39" ca="1">(G39-SUMIF(projects,B39,stitches))/INDIRECT("'Stitching Log'!L"&amp;MAX(IF(projects=B39,ROW(projects))))</f>
        <v>#REF!</v>
      </c>
      <c r="R39" s="49" t="e" cm="1">
        <f t="array" aca="1" ref="R39" ca="1">TODAY()+((G39-SUMIF(projects,B39,stitches))/INDIRECT("'Stitching Log'!L"&amp;MAX(IF(projects=B39,ROW(projects)))))</f>
        <v>#REF!</v>
      </c>
      <c r="S39" s="1">
        <f t="shared" ca="1" si="2"/>
        <v>2</v>
      </c>
      <c r="T39" s="1">
        <f t="shared" ca="1" si="3"/>
        <v>0</v>
      </c>
      <c r="U39" s="35">
        <f t="shared" ca="1" si="35"/>
        <v>0</v>
      </c>
      <c r="V39" s="50" t="e">
        <f t="shared" ca="1" si="36"/>
        <v>#REF!</v>
      </c>
      <c r="W39" s="6" cm="1">
        <f t="array" aca="1" ref="W39" ca="1">IF(_xlfn.MAXIFS(dates,projects,B39)&gt;0,_xlfn.MAXIFS(dates,projects,B39),NA())</f>
        <v>42371</v>
      </c>
      <c r="X39">
        <f t="shared" ca="1" si="37"/>
        <v>2365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>
      <c r="A40" s="4" t="e">
        <f t="shared" ca="1" si="7"/>
        <v>#REF!</v>
      </c>
      <c r="B40" s="1" t="str" cm="1">
        <f t="array" aca="1" ref="B40" ca="1">IFERROR(INDEX(projects_designs,SMALL(IF((projects_is_started=checked_key)*(projects_is_stopped&lt;&gt;checked_key)*(projects_is_finished&lt;&gt;checked_key),ROW(projects_designs)),ROW(39:39))-1,1),"")</f>
        <v/>
      </c>
      <c r="C40" s="10" t="e" cm="1">
        <f t="array" aca="1" ref="C40" ca="1">INDEX(projects_designer,MATCH(INDEX(projects_designs,MATCH($B40,projects_projects,0)),projects_designs,0))</f>
        <v>#REF!</v>
      </c>
      <c r="D40" s="64" t="e" cm="1">
        <f t="array" aca="1" ref="D40" ca="1">INDEX(projects_source,MATCH(INDEX(projects_designs,MATCH($B40,projects_projects,0)),projects_designs,0))</f>
        <v>#REF!</v>
      </c>
      <c r="E40" s="10" t="e" cm="1">
        <f t="array" aca="1" ref="E40" ca="1">INDEX(projects_width,MATCH(INDEX(projects_designs,MATCH($B40,projects_projects,0)),projects_designs,0))</f>
        <v>#REF!</v>
      </c>
      <c r="F40" s="10" t="e" cm="1">
        <f t="array" aca="1" ref="F40" ca="1">INDEX(projects_height,MATCH(INDEX(projects_designs,MATCH($B40,projects_projects,0)),projects_designs,0))</f>
        <v>#REF!</v>
      </c>
      <c r="G40" s="1" t="e">
        <f t="shared" ca="1" si="34"/>
        <v>#REF!</v>
      </c>
      <c r="H40" s="63" t="e" cm="1">
        <f t="array" aca="1" ref="H40" ca="1">INDEX(projects_empty,MATCH($B40,projects_projects,0))</f>
        <v>#REF!</v>
      </c>
      <c r="I40" s="63" t="e" cm="1">
        <f t="array" aca="1" ref="I40" ca="1">INDEX(projects_completed,MATCH($B40,projects_projects,0))</f>
        <v>#REF!</v>
      </c>
      <c r="J40" s="63" t="e" cm="1">
        <f t="array" aca="1" ref="J40" ca="1">INDEX(projects_pages,MATCH(INDEX(projects_designs,MATCH($B40,projects_projects,0)),projects_designs,0))</f>
        <v>#REF!</v>
      </c>
      <c r="K40" s="63" t="e" cm="1">
        <f t="array" aca="1" ref="K40" ca="1">INDEX(projects_completed_pages,MATCH($B40,projects_projects,0))</f>
        <v>#REF!</v>
      </c>
      <c r="L40" s="63" t="e" cm="1">
        <f t="array" aca="1" ref="L40" ca="1">INDEX(projects_count,MATCH($B40,projects_projects,0))</f>
        <v>#REF!</v>
      </c>
      <c r="M40" s="64" t="e" cm="1">
        <f t="array" aca="1" ref="M40" ca="1">INDEX(projects_fabric,MATCH($B40,projects_projects,0))</f>
        <v>#REF!</v>
      </c>
      <c r="N40" s="64" t="e" cm="1">
        <f t="array" aca="1" ref="N40" ca="1">INDEX(projects_floss,MATCH($B40,projects_projects,0))</f>
        <v>#REF!</v>
      </c>
      <c r="O40" s="64" t="e" cm="1">
        <f t="array" aca="1" ref="O40" ca="1">INDEX(projects_strands,MATCH($B40,projects_projects,0))</f>
        <v>#REF!</v>
      </c>
      <c r="P40" s="49" t="e">
        <f t="shared" ca="1" si="1"/>
        <v>#N/A</v>
      </c>
      <c r="Q40" s="48" t="e" cm="1">
        <f t="array" aca="1" ref="Q40" ca="1">(G40-SUMIF(projects,B40,stitches))/INDIRECT("'Stitching Log'!L"&amp;MAX(IF(projects=B40,ROW(projects))))</f>
        <v>#REF!</v>
      </c>
      <c r="R40" s="49" t="e" cm="1">
        <f t="array" aca="1" ref="R40" ca="1">TODAY()+((G40-SUMIF(projects,B40,stitches))/INDIRECT("'Stitching Log'!L"&amp;MAX(IF(projects=B40,ROW(projects)))))</f>
        <v>#REF!</v>
      </c>
      <c r="S40" s="1">
        <f t="shared" ca="1" si="2"/>
        <v>2</v>
      </c>
      <c r="T40" s="1">
        <f t="shared" ca="1" si="3"/>
        <v>0</v>
      </c>
      <c r="U40" s="35">
        <f t="shared" ca="1" si="35"/>
        <v>0</v>
      </c>
      <c r="V40" s="50" t="e">
        <f t="shared" ca="1" si="36"/>
        <v>#REF!</v>
      </c>
      <c r="W40" s="6" cm="1">
        <f t="array" aca="1" ref="W40" ca="1">IF(_xlfn.MAXIFS(dates,projects,B40)&gt;0,_xlfn.MAXIFS(dates,projects,B40),NA())</f>
        <v>42371</v>
      </c>
      <c r="X40">
        <f t="shared" ca="1" si="37"/>
        <v>2365</v>
      </c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>
      <c r="A41" s="4" t="e">
        <f t="shared" ca="1" si="7"/>
        <v>#REF!</v>
      </c>
      <c r="B41" s="1" t="str" cm="1">
        <f t="array" aca="1" ref="B41" ca="1">IFERROR(INDEX(projects_designs,SMALL(IF((projects_is_started=checked_key)*(projects_is_stopped&lt;&gt;checked_key)*(projects_is_finished&lt;&gt;checked_key),ROW(projects_designs)),ROW(40:40))-1,1),"")</f>
        <v/>
      </c>
      <c r="C41" s="10" t="e" cm="1">
        <f t="array" aca="1" ref="C41" ca="1">INDEX(projects_designer,MATCH(INDEX(projects_designs,MATCH($B41,projects_projects,0)),projects_designs,0))</f>
        <v>#REF!</v>
      </c>
      <c r="D41" s="64" t="e" cm="1">
        <f t="array" aca="1" ref="D41" ca="1">INDEX(projects_source,MATCH(INDEX(projects_designs,MATCH($B41,projects_projects,0)),projects_designs,0))</f>
        <v>#REF!</v>
      </c>
      <c r="E41" s="10" t="e" cm="1">
        <f t="array" aca="1" ref="E41" ca="1">INDEX(projects_width,MATCH(INDEX(projects_designs,MATCH($B41,projects_projects,0)),projects_designs,0))</f>
        <v>#REF!</v>
      </c>
      <c r="F41" s="10" t="e" cm="1">
        <f t="array" aca="1" ref="F41" ca="1">INDEX(projects_height,MATCH(INDEX(projects_designs,MATCH($B41,projects_projects,0)),projects_designs,0))</f>
        <v>#REF!</v>
      </c>
      <c r="G41" s="1" t="e">
        <f t="shared" ca="1" si="34"/>
        <v>#REF!</v>
      </c>
      <c r="H41" s="63" t="e" cm="1">
        <f t="array" aca="1" ref="H41" ca="1">INDEX(projects_empty,MATCH($B41,projects_projects,0))</f>
        <v>#REF!</v>
      </c>
      <c r="I41" s="63" t="e" cm="1">
        <f t="array" aca="1" ref="I41" ca="1">INDEX(projects_completed,MATCH($B41,projects_projects,0))</f>
        <v>#REF!</v>
      </c>
      <c r="J41" s="63" t="e" cm="1">
        <f t="array" aca="1" ref="J41" ca="1">INDEX(projects_pages,MATCH(INDEX(projects_designs,MATCH($B41,projects_projects,0)),projects_designs,0))</f>
        <v>#REF!</v>
      </c>
      <c r="K41" s="63" t="e" cm="1">
        <f t="array" aca="1" ref="K41" ca="1">INDEX(projects_completed_pages,MATCH($B41,projects_projects,0))</f>
        <v>#REF!</v>
      </c>
      <c r="L41" s="63" t="e" cm="1">
        <f t="array" aca="1" ref="L41" ca="1">INDEX(projects_count,MATCH($B41,projects_projects,0))</f>
        <v>#REF!</v>
      </c>
      <c r="M41" s="64" t="e" cm="1">
        <f t="array" aca="1" ref="M41" ca="1">INDEX(projects_fabric,MATCH($B41,projects_projects,0))</f>
        <v>#REF!</v>
      </c>
      <c r="N41" s="64" t="e" cm="1">
        <f t="array" aca="1" ref="N41" ca="1">INDEX(projects_floss,MATCH($B41,projects_projects,0))</f>
        <v>#REF!</v>
      </c>
      <c r="O41" s="64" t="e" cm="1">
        <f t="array" aca="1" ref="O41" ca="1">INDEX(projects_strands,MATCH($B41,projects_projects,0))</f>
        <v>#REF!</v>
      </c>
      <c r="P41" s="49" t="e">
        <f t="shared" ca="1" si="1"/>
        <v>#N/A</v>
      </c>
      <c r="Q41" s="48" t="e" cm="1">
        <f t="array" aca="1" ref="Q41" ca="1">(G41-SUMIF(projects,B41,stitches))/INDIRECT("'Stitching Log'!L"&amp;MAX(IF(projects=B41,ROW(projects))))</f>
        <v>#REF!</v>
      </c>
      <c r="R41" s="49" t="e" cm="1">
        <f t="array" aca="1" ref="R41" ca="1">TODAY()+((G41-SUMIF(projects,B41,stitches))/INDIRECT("'Stitching Log'!L"&amp;MAX(IF(projects=B41,ROW(projects)))))</f>
        <v>#REF!</v>
      </c>
      <c r="S41" s="1">
        <f t="shared" ca="1" si="2"/>
        <v>2</v>
      </c>
      <c r="T41" s="1">
        <f t="shared" ca="1" si="3"/>
        <v>0</v>
      </c>
      <c r="U41" s="35">
        <f t="shared" ca="1" si="35"/>
        <v>0</v>
      </c>
      <c r="V41" s="50" t="e">
        <f t="shared" ca="1" si="36"/>
        <v>#REF!</v>
      </c>
      <c r="W41" s="6" cm="1">
        <f t="array" aca="1" ref="W41" ca="1">IF(_xlfn.MAXIFS(dates,projects,B41)&gt;0,_xlfn.MAXIFS(dates,projects,B41),NA())</f>
        <v>42371</v>
      </c>
      <c r="X41">
        <f t="shared" ca="1" si="37"/>
        <v>2365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>
      <c r="A42" s="4" t="e">
        <f t="shared" ca="1" si="7"/>
        <v>#REF!</v>
      </c>
      <c r="B42" s="1" t="str" cm="1">
        <f t="array" aca="1" ref="B42" ca="1">IFERROR(INDEX(projects_designs,SMALL(IF((projects_is_started=checked_key)*(projects_is_stopped&lt;&gt;checked_key)*(projects_is_finished&lt;&gt;checked_key),ROW(projects_designs)),ROW(41:41))-1,1),"")</f>
        <v/>
      </c>
      <c r="C42" s="10" t="e" cm="1">
        <f t="array" aca="1" ref="C42" ca="1">INDEX(projects_designer,MATCH(INDEX(projects_designs,MATCH($B42,projects_projects,0)),projects_designs,0))</f>
        <v>#REF!</v>
      </c>
      <c r="D42" s="64" t="e" cm="1">
        <f t="array" aca="1" ref="D42" ca="1">INDEX(projects_source,MATCH(INDEX(projects_designs,MATCH($B42,projects_projects,0)),projects_designs,0))</f>
        <v>#REF!</v>
      </c>
      <c r="E42" s="10" t="e" cm="1">
        <f t="array" aca="1" ref="E42" ca="1">INDEX(projects_width,MATCH(INDEX(projects_designs,MATCH($B42,projects_projects,0)),projects_designs,0))</f>
        <v>#REF!</v>
      </c>
      <c r="F42" s="10" t="e" cm="1">
        <f t="array" aca="1" ref="F42" ca="1">INDEX(projects_height,MATCH(INDEX(projects_designs,MATCH($B42,projects_projects,0)),projects_designs,0))</f>
        <v>#REF!</v>
      </c>
      <c r="G42" s="1" t="e">
        <f t="shared" ca="1" si="34"/>
        <v>#REF!</v>
      </c>
      <c r="H42" s="63" t="e" cm="1">
        <f t="array" aca="1" ref="H42" ca="1">INDEX(projects_empty,MATCH($B42,projects_projects,0))</f>
        <v>#REF!</v>
      </c>
      <c r="I42" s="63" t="e" cm="1">
        <f t="array" aca="1" ref="I42" ca="1">INDEX(projects_completed,MATCH($B42,projects_projects,0))</f>
        <v>#REF!</v>
      </c>
      <c r="J42" s="63" t="e" cm="1">
        <f t="array" aca="1" ref="J42" ca="1">INDEX(projects_pages,MATCH(INDEX(projects_designs,MATCH($B42,projects_projects,0)),projects_designs,0))</f>
        <v>#REF!</v>
      </c>
      <c r="K42" s="63" t="e" cm="1">
        <f t="array" aca="1" ref="K42" ca="1">INDEX(projects_completed_pages,MATCH($B42,projects_projects,0))</f>
        <v>#REF!</v>
      </c>
      <c r="L42" s="63" t="e" cm="1">
        <f t="array" aca="1" ref="L42" ca="1">INDEX(projects_count,MATCH($B42,projects_projects,0))</f>
        <v>#REF!</v>
      </c>
      <c r="M42" s="64" t="e" cm="1">
        <f t="array" aca="1" ref="M42" ca="1">INDEX(projects_fabric,MATCH($B42,projects_projects,0))</f>
        <v>#REF!</v>
      </c>
      <c r="N42" s="64" t="e" cm="1">
        <f t="array" aca="1" ref="N42" ca="1">INDEX(projects_floss,MATCH($B42,projects_projects,0))</f>
        <v>#REF!</v>
      </c>
      <c r="O42" s="64" t="e" cm="1">
        <f t="array" aca="1" ref="O42" ca="1">INDEX(projects_strands,MATCH($B42,projects_projects,0))</f>
        <v>#REF!</v>
      </c>
      <c r="P42" s="49" t="e">
        <f t="shared" ca="1" si="1"/>
        <v>#N/A</v>
      </c>
      <c r="Q42" s="48" t="e" cm="1">
        <f t="array" aca="1" ref="Q42" ca="1">(G42-SUMIF(projects,B42,stitches))/INDIRECT("'Stitching Log'!L"&amp;MAX(IF(projects=B42,ROW(projects))))</f>
        <v>#REF!</v>
      </c>
      <c r="R42" s="49" t="e" cm="1">
        <f t="array" aca="1" ref="R42" ca="1">TODAY()+((G42-SUMIF(projects,B42,stitches))/INDIRECT("'Stitching Log'!L"&amp;MAX(IF(projects=B42,ROW(projects)))))</f>
        <v>#REF!</v>
      </c>
      <c r="S42" s="1">
        <f t="shared" ca="1" si="2"/>
        <v>2</v>
      </c>
      <c r="T42" s="1">
        <f t="shared" ca="1" si="3"/>
        <v>0</v>
      </c>
      <c r="U42" s="35">
        <f t="shared" ca="1" si="35"/>
        <v>0</v>
      </c>
      <c r="V42" s="50" t="e">
        <f t="shared" ca="1" si="36"/>
        <v>#REF!</v>
      </c>
      <c r="W42" s="6" cm="1">
        <f t="array" aca="1" ref="W42" ca="1">IF(_xlfn.MAXIFS(dates,projects,B42)&gt;0,_xlfn.MAXIFS(dates,projects,B42),NA())</f>
        <v>42371</v>
      </c>
      <c r="X42">
        <f t="shared" ca="1" si="37"/>
        <v>2365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>
      <c r="A43" s="4" t="e">
        <f t="shared" ca="1" si="7"/>
        <v>#REF!</v>
      </c>
      <c r="B43" s="1" t="str" cm="1">
        <f t="array" aca="1" ref="B43" ca="1">IFERROR(INDEX(projects_designs,SMALL(IF((projects_is_started=checked_key)*(projects_is_stopped&lt;&gt;checked_key)*(projects_is_finished&lt;&gt;checked_key),ROW(projects_designs)),ROW(42:42))-1,1),"")</f>
        <v/>
      </c>
      <c r="C43" s="10" t="e" cm="1">
        <f t="array" aca="1" ref="C43" ca="1">INDEX(projects_designer,MATCH(INDEX(projects_designs,MATCH($B43,projects_projects,0)),projects_designs,0))</f>
        <v>#REF!</v>
      </c>
      <c r="D43" s="64" t="e" cm="1">
        <f t="array" aca="1" ref="D43" ca="1">INDEX(projects_source,MATCH(INDEX(projects_designs,MATCH($B43,projects_projects,0)),projects_designs,0))</f>
        <v>#REF!</v>
      </c>
      <c r="E43" s="10" t="e" cm="1">
        <f t="array" aca="1" ref="E43" ca="1">INDEX(projects_width,MATCH(INDEX(projects_designs,MATCH($B43,projects_projects,0)),projects_designs,0))</f>
        <v>#REF!</v>
      </c>
      <c r="F43" s="10" t="e" cm="1">
        <f t="array" aca="1" ref="F43" ca="1">INDEX(projects_height,MATCH(INDEX(projects_designs,MATCH($B43,projects_projects,0)),projects_designs,0))</f>
        <v>#REF!</v>
      </c>
      <c r="G43" s="1" t="e">
        <f t="shared" ca="1" si="34"/>
        <v>#REF!</v>
      </c>
      <c r="H43" s="63" t="e" cm="1">
        <f t="array" aca="1" ref="H43" ca="1">INDEX(projects_empty,MATCH($B43,projects_projects,0))</f>
        <v>#REF!</v>
      </c>
      <c r="I43" s="63" t="e" cm="1">
        <f t="array" aca="1" ref="I43" ca="1">INDEX(projects_completed,MATCH($B43,projects_projects,0))</f>
        <v>#REF!</v>
      </c>
      <c r="J43" s="63" t="e" cm="1">
        <f t="array" aca="1" ref="J43" ca="1">INDEX(projects_pages,MATCH(INDEX(projects_designs,MATCH($B43,projects_projects,0)),projects_designs,0))</f>
        <v>#REF!</v>
      </c>
      <c r="K43" s="63" t="e" cm="1">
        <f t="array" aca="1" ref="K43" ca="1">INDEX(projects_completed_pages,MATCH($B43,projects_projects,0))</f>
        <v>#REF!</v>
      </c>
      <c r="L43" s="63" t="e" cm="1">
        <f t="array" aca="1" ref="L43" ca="1">INDEX(projects_count,MATCH($B43,projects_projects,0))</f>
        <v>#REF!</v>
      </c>
      <c r="M43" s="64" t="e" cm="1">
        <f t="array" aca="1" ref="M43" ca="1">INDEX(projects_fabric,MATCH($B43,projects_projects,0))</f>
        <v>#REF!</v>
      </c>
      <c r="N43" s="64" t="e" cm="1">
        <f t="array" aca="1" ref="N43" ca="1">INDEX(projects_floss,MATCH($B43,projects_projects,0))</f>
        <v>#REF!</v>
      </c>
      <c r="O43" s="64" t="e" cm="1">
        <f t="array" aca="1" ref="O43" ca="1">INDEX(projects_strands,MATCH($B43,projects_projects,0))</f>
        <v>#REF!</v>
      </c>
      <c r="P43" s="49" t="e">
        <f t="shared" ca="1" si="1"/>
        <v>#N/A</v>
      </c>
      <c r="Q43" s="48" t="e" cm="1">
        <f t="array" aca="1" ref="Q43" ca="1">(G43-SUMIF(projects,B43,stitches))/INDIRECT("'Stitching Log'!L"&amp;MAX(IF(projects=B43,ROW(projects))))</f>
        <v>#REF!</v>
      </c>
      <c r="R43" s="49" t="e" cm="1">
        <f t="array" aca="1" ref="R43" ca="1">TODAY()+((G43-SUMIF(projects,B43,stitches))/INDIRECT("'Stitching Log'!L"&amp;MAX(IF(projects=B43,ROW(projects)))))</f>
        <v>#REF!</v>
      </c>
      <c r="S43" s="1">
        <f t="shared" ca="1" si="2"/>
        <v>2</v>
      </c>
      <c r="T43" s="1">
        <f t="shared" ca="1" si="3"/>
        <v>0</v>
      </c>
      <c r="U43" s="35">
        <f t="shared" ca="1" si="35"/>
        <v>0</v>
      </c>
      <c r="V43" s="50" t="e">
        <f t="shared" ca="1" si="36"/>
        <v>#REF!</v>
      </c>
      <c r="W43" s="6" cm="1">
        <f t="array" aca="1" ref="W43" ca="1">IF(_xlfn.MAXIFS(dates,projects,B43)&gt;0,_xlfn.MAXIFS(dates,projects,B43),NA())</f>
        <v>42371</v>
      </c>
      <c r="X43">
        <f t="shared" ca="1" si="37"/>
        <v>2365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4" t="e">
        <f t="shared" ca="1" si="7"/>
        <v>#REF!</v>
      </c>
      <c r="B44" s="1" t="str" cm="1">
        <f t="array" aca="1" ref="B44" ca="1">IFERROR(INDEX(projects_designs,SMALL(IF((projects_is_started=checked_key)*(projects_is_stopped&lt;&gt;checked_key)*(projects_is_finished&lt;&gt;checked_key),ROW(projects_designs)),ROW(43:43))-1,1),"")</f>
        <v/>
      </c>
      <c r="C44" s="10" t="e" cm="1">
        <f t="array" aca="1" ref="C44" ca="1">INDEX(projects_designer,MATCH(INDEX(projects_designs,MATCH($B44,projects_projects,0)),projects_designs,0))</f>
        <v>#REF!</v>
      </c>
      <c r="D44" s="64" t="e" cm="1">
        <f t="array" aca="1" ref="D44" ca="1">INDEX(projects_source,MATCH(INDEX(projects_designs,MATCH($B44,projects_projects,0)),projects_designs,0))</f>
        <v>#REF!</v>
      </c>
      <c r="E44" s="10" t="e" cm="1">
        <f t="array" aca="1" ref="E44" ca="1">INDEX(projects_width,MATCH(INDEX(projects_designs,MATCH($B44,projects_projects,0)),projects_designs,0))</f>
        <v>#REF!</v>
      </c>
      <c r="F44" s="10" t="e" cm="1">
        <f t="array" aca="1" ref="F44" ca="1">INDEX(projects_height,MATCH(INDEX(projects_designs,MATCH($B44,projects_projects,0)),projects_designs,0))</f>
        <v>#REF!</v>
      </c>
      <c r="G44" s="1" t="e">
        <f t="shared" ca="1" si="34"/>
        <v>#REF!</v>
      </c>
      <c r="H44" s="63" t="e" cm="1">
        <f t="array" aca="1" ref="H44" ca="1">INDEX(projects_empty,MATCH($B44,projects_projects,0))</f>
        <v>#REF!</v>
      </c>
      <c r="I44" s="63" t="e" cm="1">
        <f t="array" aca="1" ref="I44" ca="1">INDEX(projects_completed,MATCH($B44,projects_projects,0))</f>
        <v>#REF!</v>
      </c>
      <c r="J44" s="63" t="e" cm="1">
        <f t="array" aca="1" ref="J44" ca="1">INDEX(projects_pages,MATCH(INDEX(projects_designs,MATCH($B44,projects_projects,0)),projects_designs,0))</f>
        <v>#REF!</v>
      </c>
      <c r="K44" s="63" t="e" cm="1">
        <f t="array" aca="1" ref="K44" ca="1">INDEX(projects_completed_pages,MATCH($B44,projects_projects,0))</f>
        <v>#REF!</v>
      </c>
      <c r="L44" s="63" t="e" cm="1">
        <f t="array" aca="1" ref="L44" ca="1">INDEX(projects_count,MATCH($B44,projects_projects,0))</f>
        <v>#REF!</v>
      </c>
      <c r="M44" s="64" t="e" cm="1">
        <f t="array" aca="1" ref="M44" ca="1">INDEX(projects_fabric,MATCH($B44,projects_projects,0))</f>
        <v>#REF!</v>
      </c>
      <c r="N44" s="64" t="e" cm="1">
        <f t="array" aca="1" ref="N44" ca="1">INDEX(projects_floss,MATCH($B44,projects_projects,0))</f>
        <v>#REF!</v>
      </c>
      <c r="O44" s="64" t="e" cm="1">
        <f t="array" aca="1" ref="O44" ca="1">INDEX(projects_strands,MATCH($B44,projects_projects,0))</f>
        <v>#REF!</v>
      </c>
      <c r="P44" s="49" t="e">
        <f t="shared" ca="1" si="1"/>
        <v>#N/A</v>
      </c>
      <c r="Q44" s="48" t="e" cm="1">
        <f t="array" aca="1" ref="Q44" ca="1">(G44-SUMIF(projects,B44,stitches))/INDIRECT("'Stitching Log'!L"&amp;MAX(IF(projects=B44,ROW(projects))))</f>
        <v>#REF!</v>
      </c>
      <c r="R44" s="49" t="e" cm="1">
        <f t="array" aca="1" ref="R44" ca="1">TODAY()+((G44-SUMIF(projects,B44,stitches))/INDIRECT("'Stitching Log'!L"&amp;MAX(IF(projects=B44,ROW(projects)))))</f>
        <v>#REF!</v>
      </c>
      <c r="S44" s="1">
        <f t="shared" ca="1" si="2"/>
        <v>2</v>
      </c>
      <c r="T44" s="1">
        <f t="shared" ca="1" si="3"/>
        <v>0</v>
      </c>
      <c r="U44" s="35">
        <f t="shared" ca="1" si="35"/>
        <v>0</v>
      </c>
      <c r="V44" s="50" t="e">
        <f t="shared" ca="1" si="36"/>
        <v>#REF!</v>
      </c>
      <c r="W44" s="6" cm="1">
        <f t="array" aca="1" ref="W44" ca="1">IF(_xlfn.MAXIFS(dates,projects,B44)&gt;0,_xlfn.MAXIFS(dates,projects,B44),NA())</f>
        <v>42371</v>
      </c>
      <c r="X44">
        <f t="shared" ca="1" si="37"/>
        <v>2365</v>
      </c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4" t="e">
        <f t="shared" ca="1" si="7"/>
        <v>#REF!</v>
      </c>
      <c r="B45" s="1" t="str" cm="1">
        <f t="array" aca="1" ref="B45" ca="1">IFERROR(INDEX(projects_designs,SMALL(IF((projects_is_started=checked_key)*(projects_is_stopped&lt;&gt;checked_key)*(projects_is_finished&lt;&gt;checked_key),ROW(projects_designs)),ROW(44:44))-1,1),"")</f>
        <v/>
      </c>
      <c r="C45" s="10" t="e" cm="1">
        <f t="array" aca="1" ref="C45" ca="1">INDEX(projects_designer,MATCH(INDEX(projects_designs,MATCH($B45,projects_projects,0)),projects_designs,0))</f>
        <v>#REF!</v>
      </c>
      <c r="D45" s="64" t="e" cm="1">
        <f t="array" aca="1" ref="D45" ca="1">INDEX(projects_source,MATCH(INDEX(projects_designs,MATCH($B45,projects_projects,0)),projects_designs,0))</f>
        <v>#REF!</v>
      </c>
      <c r="E45" s="10" t="e" cm="1">
        <f t="array" aca="1" ref="E45" ca="1">INDEX(projects_width,MATCH(INDEX(projects_designs,MATCH($B45,projects_projects,0)),projects_designs,0))</f>
        <v>#REF!</v>
      </c>
      <c r="F45" s="10" t="e" cm="1">
        <f t="array" aca="1" ref="F45" ca="1">INDEX(projects_height,MATCH(INDEX(projects_designs,MATCH($B45,projects_projects,0)),projects_designs,0))</f>
        <v>#REF!</v>
      </c>
      <c r="G45" s="1" t="e">
        <f t="shared" ca="1" si="34"/>
        <v>#REF!</v>
      </c>
      <c r="H45" s="63" t="e" cm="1">
        <f t="array" aca="1" ref="H45" ca="1">INDEX(projects_empty,MATCH($B45,projects_projects,0))</f>
        <v>#REF!</v>
      </c>
      <c r="I45" s="63" t="e" cm="1">
        <f t="array" aca="1" ref="I45" ca="1">INDEX(projects_completed,MATCH($B45,projects_projects,0))</f>
        <v>#REF!</v>
      </c>
      <c r="J45" s="63" t="e" cm="1">
        <f t="array" aca="1" ref="J45" ca="1">INDEX(projects_pages,MATCH(INDEX(projects_designs,MATCH($B45,projects_projects,0)),projects_designs,0))</f>
        <v>#REF!</v>
      </c>
      <c r="K45" s="63" t="e" cm="1">
        <f t="array" aca="1" ref="K45" ca="1">INDEX(projects_completed_pages,MATCH($B45,projects_projects,0))</f>
        <v>#REF!</v>
      </c>
      <c r="L45" s="63" t="e" cm="1">
        <f t="array" aca="1" ref="L45" ca="1">INDEX(projects_count,MATCH($B45,projects_projects,0))</f>
        <v>#REF!</v>
      </c>
      <c r="M45" s="64" t="e" cm="1">
        <f t="array" aca="1" ref="M45" ca="1">INDEX(projects_fabric,MATCH($B45,projects_projects,0))</f>
        <v>#REF!</v>
      </c>
      <c r="N45" s="64" t="e" cm="1">
        <f t="array" aca="1" ref="N45" ca="1">INDEX(projects_floss,MATCH($B45,projects_projects,0))</f>
        <v>#REF!</v>
      </c>
      <c r="O45" s="64" t="e" cm="1">
        <f t="array" aca="1" ref="O45" ca="1">INDEX(projects_strands,MATCH($B45,projects_projects,0))</f>
        <v>#REF!</v>
      </c>
      <c r="P45" s="49" t="e">
        <f t="shared" ca="1" si="1"/>
        <v>#N/A</v>
      </c>
      <c r="Q45" s="48" t="e" cm="1">
        <f t="array" aca="1" ref="Q45" ca="1">(G45-SUMIF(projects,B45,stitches))/INDIRECT("'Stitching Log'!L"&amp;MAX(IF(projects=B45,ROW(projects))))</f>
        <v>#REF!</v>
      </c>
      <c r="R45" s="49" t="e" cm="1">
        <f t="array" aca="1" ref="R45" ca="1">TODAY()+((G45-SUMIF(projects,B45,stitches))/INDIRECT("'Stitching Log'!L"&amp;MAX(IF(projects=B45,ROW(projects)))))</f>
        <v>#REF!</v>
      </c>
      <c r="S45" s="1">
        <f t="shared" ca="1" si="2"/>
        <v>2</v>
      </c>
      <c r="T45" s="1">
        <f t="shared" ca="1" si="3"/>
        <v>0</v>
      </c>
      <c r="U45" s="35">
        <f t="shared" ca="1" si="35"/>
        <v>0</v>
      </c>
      <c r="V45" s="50" t="e">
        <f t="shared" ca="1" si="36"/>
        <v>#REF!</v>
      </c>
      <c r="W45" s="6" cm="1">
        <f t="array" aca="1" ref="W45" ca="1">IF(_xlfn.MAXIFS(dates,projects,B45)&gt;0,_xlfn.MAXIFS(dates,projects,B45),NA())</f>
        <v>42371</v>
      </c>
      <c r="X45">
        <f t="shared" ca="1" si="37"/>
        <v>2365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4" t="e">
        <f t="shared" ca="1" si="7"/>
        <v>#REF!</v>
      </c>
      <c r="B46" s="1" t="str" cm="1">
        <f t="array" aca="1" ref="B46" ca="1">IFERROR(INDEX(projects_designs,SMALL(IF((projects_is_started=checked_key)*(projects_is_stopped&lt;&gt;checked_key)*(projects_is_finished&lt;&gt;checked_key),ROW(projects_designs)),ROW(45:45))-1,1),"")</f>
        <v/>
      </c>
      <c r="C46" s="10" t="e" cm="1">
        <f t="array" aca="1" ref="C46" ca="1">INDEX(projects_designer,MATCH(INDEX(projects_designs,MATCH($B46,projects_projects,0)),projects_designs,0))</f>
        <v>#REF!</v>
      </c>
      <c r="D46" s="64" t="e" cm="1">
        <f t="array" aca="1" ref="D46" ca="1">INDEX(projects_source,MATCH(INDEX(projects_designs,MATCH($B46,projects_projects,0)),projects_designs,0))</f>
        <v>#REF!</v>
      </c>
      <c r="E46" s="10" t="e" cm="1">
        <f t="array" aca="1" ref="E46" ca="1">INDEX(projects_width,MATCH(INDEX(projects_designs,MATCH($B46,projects_projects,0)),projects_designs,0))</f>
        <v>#REF!</v>
      </c>
      <c r="F46" s="10" t="e" cm="1">
        <f t="array" aca="1" ref="F46" ca="1">INDEX(projects_height,MATCH(INDEX(projects_designs,MATCH($B46,projects_projects,0)),projects_designs,0))</f>
        <v>#REF!</v>
      </c>
      <c r="G46" s="1" t="e">
        <f t="shared" ca="1" si="34"/>
        <v>#REF!</v>
      </c>
      <c r="H46" s="63" t="e" cm="1">
        <f t="array" aca="1" ref="H46" ca="1">INDEX(projects_empty,MATCH($B46,projects_projects,0))</f>
        <v>#REF!</v>
      </c>
      <c r="I46" s="63" t="e" cm="1">
        <f t="array" aca="1" ref="I46" ca="1">INDEX(projects_completed,MATCH($B46,projects_projects,0))</f>
        <v>#REF!</v>
      </c>
      <c r="J46" s="63" t="e" cm="1">
        <f t="array" aca="1" ref="J46" ca="1">INDEX(projects_pages,MATCH(INDEX(projects_designs,MATCH($B46,projects_projects,0)),projects_designs,0))</f>
        <v>#REF!</v>
      </c>
      <c r="K46" s="63" t="e" cm="1">
        <f t="array" aca="1" ref="K46" ca="1">INDEX(projects_completed_pages,MATCH($B46,projects_projects,0))</f>
        <v>#REF!</v>
      </c>
      <c r="L46" s="63" t="e" cm="1">
        <f t="array" aca="1" ref="L46" ca="1">INDEX(projects_count,MATCH($B46,projects_projects,0))</f>
        <v>#REF!</v>
      </c>
      <c r="M46" s="64" t="e" cm="1">
        <f t="array" aca="1" ref="M46" ca="1">INDEX(projects_fabric,MATCH($B46,projects_projects,0))</f>
        <v>#REF!</v>
      </c>
      <c r="N46" s="64" t="e" cm="1">
        <f t="array" aca="1" ref="N46" ca="1">INDEX(projects_floss,MATCH($B46,projects_projects,0))</f>
        <v>#REF!</v>
      </c>
      <c r="O46" s="64" t="e" cm="1">
        <f t="array" aca="1" ref="O46" ca="1">INDEX(projects_strands,MATCH($B46,projects_projects,0))</f>
        <v>#REF!</v>
      </c>
      <c r="P46" s="49" t="e">
        <f t="shared" ca="1" si="1"/>
        <v>#N/A</v>
      </c>
      <c r="Q46" s="48" t="e" cm="1">
        <f t="array" aca="1" ref="Q46" ca="1">(G46-SUMIF(projects,B46,stitches))/INDIRECT("'Stitching Log'!L"&amp;MAX(IF(projects=B46,ROW(projects))))</f>
        <v>#REF!</v>
      </c>
      <c r="R46" s="49" t="e" cm="1">
        <f t="array" aca="1" ref="R46" ca="1">TODAY()+((G46-SUMIF(projects,B46,stitches))/INDIRECT("'Stitching Log'!L"&amp;MAX(IF(projects=B46,ROW(projects)))))</f>
        <v>#REF!</v>
      </c>
      <c r="S46" s="1">
        <f t="shared" ca="1" si="2"/>
        <v>2</v>
      </c>
      <c r="T46" s="1">
        <f t="shared" ca="1" si="3"/>
        <v>0</v>
      </c>
      <c r="U46" s="35">
        <f t="shared" ca="1" si="35"/>
        <v>0</v>
      </c>
      <c r="V46" s="50" t="e">
        <f t="shared" ca="1" si="36"/>
        <v>#REF!</v>
      </c>
      <c r="W46" s="6" cm="1">
        <f t="array" aca="1" ref="W46" ca="1">IF(_xlfn.MAXIFS(dates,projects,B46)&gt;0,_xlfn.MAXIFS(dates,projects,B46),NA())</f>
        <v>42371</v>
      </c>
      <c r="X46">
        <f t="shared" ca="1" si="37"/>
        <v>2365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4" t="e">
        <f t="shared" ca="1" si="7"/>
        <v>#REF!</v>
      </c>
      <c r="B47" s="1" t="str" cm="1">
        <f t="array" aca="1" ref="B47" ca="1">IFERROR(INDEX(projects_designs,SMALL(IF((projects_is_started=checked_key)*(projects_is_stopped&lt;&gt;checked_key)*(projects_is_finished&lt;&gt;checked_key),ROW(projects_designs)),ROW(46:46))-1,1),"")</f>
        <v/>
      </c>
      <c r="C47" s="10" t="e" cm="1">
        <f t="array" aca="1" ref="C47" ca="1">INDEX(projects_designer,MATCH(INDEX(projects_designs,MATCH($B47,projects_projects,0)),projects_designs,0))</f>
        <v>#REF!</v>
      </c>
      <c r="D47" s="64" t="e" cm="1">
        <f t="array" aca="1" ref="D47" ca="1">INDEX(projects_source,MATCH(INDEX(projects_designs,MATCH($B47,projects_projects,0)),projects_designs,0))</f>
        <v>#REF!</v>
      </c>
      <c r="E47" s="10" t="e" cm="1">
        <f t="array" aca="1" ref="E47" ca="1">INDEX(projects_width,MATCH(INDEX(projects_designs,MATCH($B47,projects_projects,0)),projects_designs,0))</f>
        <v>#REF!</v>
      </c>
      <c r="F47" s="10" t="e" cm="1">
        <f t="array" aca="1" ref="F47" ca="1">INDEX(projects_height,MATCH(INDEX(projects_designs,MATCH($B47,projects_projects,0)),projects_designs,0))</f>
        <v>#REF!</v>
      </c>
      <c r="G47" s="1" t="e">
        <f t="shared" ca="1" si="34"/>
        <v>#REF!</v>
      </c>
      <c r="H47" s="63" t="e" cm="1">
        <f t="array" aca="1" ref="H47" ca="1">INDEX(projects_empty,MATCH($B47,projects_projects,0))</f>
        <v>#REF!</v>
      </c>
      <c r="I47" s="63" t="e" cm="1">
        <f t="array" aca="1" ref="I47" ca="1">INDEX(projects_completed,MATCH($B47,projects_projects,0))</f>
        <v>#REF!</v>
      </c>
      <c r="J47" s="63" t="e" cm="1">
        <f t="array" aca="1" ref="J47" ca="1">INDEX(projects_pages,MATCH(INDEX(projects_designs,MATCH($B47,projects_projects,0)),projects_designs,0))</f>
        <v>#REF!</v>
      </c>
      <c r="K47" s="63" t="e" cm="1">
        <f t="array" aca="1" ref="K47" ca="1">INDEX(projects_completed_pages,MATCH($B47,projects_projects,0))</f>
        <v>#REF!</v>
      </c>
      <c r="L47" s="63" t="e" cm="1">
        <f t="array" aca="1" ref="L47" ca="1">INDEX(projects_count,MATCH($B47,projects_projects,0))</f>
        <v>#REF!</v>
      </c>
      <c r="M47" s="64" t="e" cm="1">
        <f t="array" aca="1" ref="M47" ca="1">INDEX(projects_fabric,MATCH($B47,projects_projects,0))</f>
        <v>#REF!</v>
      </c>
      <c r="N47" s="64" t="e" cm="1">
        <f t="array" aca="1" ref="N47" ca="1">INDEX(projects_floss,MATCH($B47,projects_projects,0))</f>
        <v>#REF!</v>
      </c>
      <c r="O47" s="64" t="e" cm="1">
        <f t="array" aca="1" ref="O47" ca="1">INDEX(projects_strands,MATCH($B47,projects_projects,0))</f>
        <v>#REF!</v>
      </c>
      <c r="P47" s="49" t="e">
        <f t="shared" ca="1" si="1"/>
        <v>#N/A</v>
      </c>
      <c r="Q47" s="48" t="e" cm="1">
        <f t="array" aca="1" ref="Q47" ca="1">(G47-SUMIF(projects,B47,stitches))/INDIRECT("'Stitching Log'!L"&amp;MAX(IF(projects=B47,ROW(projects))))</f>
        <v>#REF!</v>
      </c>
      <c r="R47" s="49" t="e" cm="1">
        <f t="array" aca="1" ref="R47" ca="1">TODAY()+((G47-SUMIF(projects,B47,stitches))/INDIRECT("'Stitching Log'!L"&amp;MAX(IF(projects=B47,ROW(projects)))))</f>
        <v>#REF!</v>
      </c>
      <c r="S47" s="1">
        <f t="shared" ca="1" si="2"/>
        <v>2</v>
      </c>
      <c r="T47" s="1">
        <f t="shared" ca="1" si="3"/>
        <v>0</v>
      </c>
      <c r="U47" s="35">
        <f t="shared" ca="1" si="35"/>
        <v>0</v>
      </c>
      <c r="V47" s="50" t="e">
        <f t="shared" ca="1" si="36"/>
        <v>#REF!</v>
      </c>
      <c r="W47" s="6" cm="1">
        <f t="array" aca="1" ref="W47" ca="1">IF(_xlfn.MAXIFS(dates,projects,B47)&gt;0,_xlfn.MAXIFS(dates,projects,B47),NA())</f>
        <v>42371</v>
      </c>
      <c r="X47">
        <f t="shared" ca="1" si="37"/>
        <v>2365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4" t="e">
        <f t="shared" ca="1" si="7"/>
        <v>#REF!</v>
      </c>
      <c r="B48" s="1" t="str" cm="1">
        <f t="array" aca="1" ref="B48" ca="1">IFERROR(INDEX(projects_designs,SMALL(IF((projects_is_started=checked_key)*(projects_is_stopped&lt;&gt;checked_key)*(projects_is_finished&lt;&gt;checked_key),ROW(projects_designs)),ROW(47:47))-1,1),"")</f>
        <v/>
      </c>
      <c r="C48" s="10" t="e" cm="1">
        <f t="array" aca="1" ref="C48" ca="1">INDEX(projects_designer,MATCH(INDEX(projects_designs,MATCH($B48,projects_projects,0)),projects_designs,0))</f>
        <v>#REF!</v>
      </c>
      <c r="D48" s="64" t="e" cm="1">
        <f t="array" aca="1" ref="D48" ca="1">INDEX(projects_source,MATCH(INDEX(projects_designs,MATCH($B48,projects_projects,0)),projects_designs,0))</f>
        <v>#REF!</v>
      </c>
      <c r="E48" s="10" t="e" cm="1">
        <f t="array" aca="1" ref="E48" ca="1">INDEX(projects_width,MATCH(INDEX(projects_designs,MATCH($B48,projects_projects,0)),projects_designs,0))</f>
        <v>#REF!</v>
      </c>
      <c r="F48" s="10" t="e" cm="1">
        <f t="array" aca="1" ref="F48" ca="1">INDEX(projects_height,MATCH(INDEX(projects_designs,MATCH($B48,projects_projects,0)),projects_designs,0))</f>
        <v>#REF!</v>
      </c>
      <c r="G48" s="1" t="e">
        <f t="shared" ca="1" si="34"/>
        <v>#REF!</v>
      </c>
      <c r="H48" s="63" t="e" cm="1">
        <f t="array" aca="1" ref="H48" ca="1">INDEX(projects_empty,MATCH($B48,projects_projects,0))</f>
        <v>#REF!</v>
      </c>
      <c r="I48" s="63" t="e" cm="1">
        <f t="array" aca="1" ref="I48" ca="1">INDEX(projects_completed,MATCH($B48,projects_projects,0))</f>
        <v>#REF!</v>
      </c>
      <c r="J48" s="63" t="e" cm="1">
        <f t="array" aca="1" ref="J48" ca="1">INDEX(projects_pages,MATCH(INDEX(projects_designs,MATCH($B48,projects_projects,0)),projects_designs,0))</f>
        <v>#REF!</v>
      </c>
      <c r="K48" s="63" t="e" cm="1">
        <f t="array" aca="1" ref="K48" ca="1">INDEX(projects_completed_pages,MATCH($B48,projects_projects,0))</f>
        <v>#REF!</v>
      </c>
      <c r="L48" s="63" t="e" cm="1">
        <f t="array" aca="1" ref="L48" ca="1">INDEX(projects_count,MATCH($B48,projects_projects,0))</f>
        <v>#REF!</v>
      </c>
      <c r="M48" s="64" t="e" cm="1">
        <f t="array" aca="1" ref="M48" ca="1">INDEX(projects_fabric,MATCH($B48,projects_projects,0))</f>
        <v>#REF!</v>
      </c>
      <c r="N48" s="64" t="e" cm="1">
        <f t="array" aca="1" ref="N48" ca="1">INDEX(projects_floss,MATCH($B48,projects_projects,0))</f>
        <v>#REF!</v>
      </c>
      <c r="O48" s="64" t="e" cm="1">
        <f t="array" aca="1" ref="O48" ca="1">INDEX(projects_strands,MATCH($B48,projects_projects,0))</f>
        <v>#REF!</v>
      </c>
      <c r="P48" s="49" t="e">
        <f t="shared" ca="1" si="1"/>
        <v>#N/A</v>
      </c>
      <c r="Q48" s="48" t="e" cm="1">
        <f t="array" aca="1" ref="Q48" ca="1">(G48-SUMIF(projects,B48,stitches))/INDIRECT("'Stitching Log'!L"&amp;MAX(IF(projects=B48,ROW(projects))))</f>
        <v>#REF!</v>
      </c>
      <c r="R48" s="49" t="e" cm="1">
        <f t="array" aca="1" ref="R48" ca="1">TODAY()+((G48-SUMIF(projects,B48,stitches))/INDIRECT("'Stitching Log'!L"&amp;MAX(IF(projects=B48,ROW(projects)))))</f>
        <v>#REF!</v>
      </c>
      <c r="S48" s="1">
        <f t="shared" ca="1" si="2"/>
        <v>2</v>
      </c>
      <c r="T48" s="1">
        <f t="shared" ca="1" si="3"/>
        <v>0</v>
      </c>
      <c r="U48" s="35">
        <f t="shared" ca="1" si="35"/>
        <v>0</v>
      </c>
      <c r="V48" s="50" t="e">
        <f t="shared" ca="1" si="36"/>
        <v>#REF!</v>
      </c>
      <c r="W48" s="6" cm="1">
        <f t="array" aca="1" ref="W48" ca="1">IF(_xlfn.MAXIFS(dates,projects,B48)&gt;0,_xlfn.MAXIFS(dates,projects,B48),NA())</f>
        <v>42371</v>
      </c>
      <c r="X48">
        <f t="shared" ca="1" si="37"/>
        <v>2365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4" t="e">
        <f t="shared" ca="1" si="7"/>
        <v>#REF!</v>
      </c>
      <c r="B49" s="1" t="str" cm="1">
        <f t="array" aca="1" ref="B49" ca="1">IFERROR(INDEX(projects_designs,SMALL(IF((projects_is_started=checked_key)*(projects_is_stopped&lt;&gt;checked_key)*(projects_is_finished&lt;&gt;checked_key),ROW(projects_designs)),ROW(48:48))-1,1),"")</f>
        <v/>
      </c>
      <c r="C49" s="10" t="e" cm="1">
        <f t="array" aca="1" ref="C49" ca="1">INDEX(projects_designer,MATCH(INDEX(projects_designs,MATCH($B49,projects_projects,0)),projects_designs,0))</f>
        <v>#REF!</v>
      </c>
      <c r="D49" s="64" t="e" cm="1">
        <f t="array" aca="1" ref="D49" ca="1">INDEX(projects_source,MATCH(INDEX(projects_designs,MATCH($B49,projects_projects,0)),projects_designs,0))</f>
        <v>#REF!</v>
      </c>
      <c r="E49" s="10" t="e" cm="1">
        <f t="array" aca="1" ref="E49" ca="1">INDEX(projects_width,MATCH(INDEX(projects_designs,MATCH($B49,projects_projects,0)),projects_designs,0))</f>
        <v>#REF!</v>
      </c>
      <c r="F49" s="10" t="e" cm="1">
        <f t="array" aca="1" ref="F49" ca="1">INDEX(projects_height,MATCH(INDEX(projects_designs,MATCH($B49,projects_projects,0)),projects_designs,0))</f>
        <v>#REF!</v>
      </c>
      <c r="G49" s="1" t="e">
        <f t="shared" ca="1" si="34"/>
        <v>#REF!</v>
      </c>
      <c r="H49" s="63" t="e" cm="1">
        <f t="array" aca="1" ref="H49" ca="1">INDEX(projects_empty,MATCH($B49,projects_projects,0))</f>
        <v>#REF!</v>
      </c>
      <c r="I49" s="63" t="e" cm="1">
        <f t="array" aca="1" ref="I49" ca="1">INDEX(projects_completed,MATCH($B49,projects_projects,0))</f>
        <v>#REF!</v>
      </c>
      <c r="J49" s="63" t="e" cm="1">
        <f t="array" aca="1" ref="J49" ca="1">INDEX(projects_pages,MATCH(INDEX(projects_designs,MATCH($B49,projects_projects,0)),projects_designs,0))</f>
        <v>#REF!</v>
      </c>
      <c r="K49" s="63" t="e" cm="1">
        <f t="array" aca="1" ref="K49" ca="1">INDEX(projects_completed_pages,MATCH($B49,projects_projects,0))</f>
        <v>#REF!</v>
      </c>
      <c r="L49" s="63" t="e" cm="1">
        <f t="array" aca="1" ref="L49" ca="1">INDEX(projects_count,MATCH($B49,projects_projects,0))</f>
        <v>#REF!</v>
      </c>
      <c r="M49" s="64" t="e" cm="1">
        <f t="array" aca="1" ref="M49" ca="1">INDEX(projects_fabric,MATCH($B49,projects_projects,0))</f>
        <v>#REF!</v>
      </c>
      <c r="N49" s="64" t="e" cm="1">
        <f t="array" aca="1" ref="N49" ca="1">INDEX(projects_floss,MATCH($B49,projects_projects,0))</f>
        <v>#REF!</v>
      </c>
      <c r="O49" s="64" t="e" cm="1">
        <f t="array" aca="1" ref="O49" ca="1">INDEX(projects_strands,MATCH($B49,projects_projects,0))</f>
        <v>#REF!</v>
      </c>
      <c r="P49" s="49" t="e">
        <f t="shared" ca="1" si="1"/>
        <v>#N/A</v>
      </c>
      <c r="Q49" s="48" t="e" cm="1">
        <f t="array" aca="1" ref="Q49" ca="1">(G49-SUMIF(projects,B49,stitches))/INDIRECT("'Stitching Log'!L"&amp;MAX(IF(projects=B49,ROW(projects))))</f>
        <v>#REF!</v>
      </c>
      <c r="R49" s="49" t="e" cm="1">
        <f t="array" aca="1" ref="R49" ca="1">TODAY()+((G49-SUMIF(projects,B49,stitches))/INDIRECT("'Stitching Log'!L"&amp;MAX(IF(projects=B49,ROW(projects)))))</f>
        <v>#REF!</v>
      </c>
      <c r="S49" s="1">
        <f t="shared" ca="1" si="2"/>
        <v>2</v>
      </c>
      <c r="T49" s="1">
        <f t="shared" ca="1" si="3"/>
        <v>0</v>
      </c>
      <c r="U49" s="35">
        <f t="shared" ca="1" si="35"/>
        <v>0</v>
      </c>
      <c r="V49" s="50" t="e">
        <f t="shared" ca="1" si="36"/>
        <v>#REF!</v>
      </c>
      <c r="W49" s="6" cm="1">
        <f t="array" aca="1" ref="W49" ca="1">IF(_xlfn.MAXIFS(dates,projects,B49)&gt;0,_xlfn.MAXIFS(dates,projects,B49),NA())</f>
        <v>42371</v>
      </c>
      <c r="X49">
        <f t="shared" ca="1" si="37"/>
        <v>2365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4" t="e">
        <f t="shared" ca="1" si="7"/>
        <v>#REF!</v>
      </c>
      <c r="B50" s="1" t="str" cm="1">
        <f t="array" aca="1" ref="B50" ca="1">IFERROR(INDEX(projects_designs,SMALL(IF((projects_is_started=checked_key)*(projects_is_stopped&lt;&gt;checked_key)*(projects_is_finished&lt;&gt;checked_key),ROW(projects_designs)),ROW(49:49))-1,1),"")</f>
        <v/>
      </c>
      <c r="C50" s="10" t="e" cm="1">
        <f t="array" aca="1" ref="C50" ca="1">INDEX(projects_designer,MATCH(INDEX(projects_designs,MATCH($B50,projects_projects,0)),projects_designs,0))</f>
        <v>#REF!</v>
      </c>
      <c r="D50" s="64" t="e" cm="1">
        <f t="array" aca="1" ref="D50" ca="1">INDEX(projects_source,MATCH(INDEX(projects_designs,MATCH($B50,projects_projects,0)),projects_designs,0))</f>
        <v>#REF!</v>
      </c>
      <c r="E50" s="10" t="e" cm="1">
        <f t="array" aca="1" ref="E50" ca="1">INDEX(projects_width,MATCH(INDEX(projects_designs,MATCH($B50,projects_projects,0)),projects_designs,0))</f>
        <v>#REF!</v>
      </c>
      <c r="F50" s="10" t="e" cm="1">
        <f t="array" aca="1" ref="F50" ca="1">INDEX(projects_height,MATCH(INDEX(projects_designs,MATCH($B50,projects_projects,0)),projects_designs,0))</f>
        <v>#REF!</v>
      </c>
      <c r="G50" s="1" t="e">
        <f t="shared" ca="1" si="34"/>
        <v>#REF!</v>
      </c>
      <c r="H50" s="63" t="e" cm="1">
        <f t="array" aca="1" ref="H50" ca="1">INDEX(projects_empty,MATCH($B50,projects_projects,0))</f>
        <v>#REF!</v>
      </c>
      <c r="I50" s="63" t="e" cm="1">
        <f t="array" aca="1" ref="I50" ca="1">INDEX(projects_completed,MATCH($B50,projects_projects,0))</f>
        <v>#REF!</v>
      </c>
      <c r="J50" s="63" t="e" cm="1">
        <f t="array" aca="1" ref="J50" ca="1">INDEX(projects_pages,MATCH(INDEX(projects_designs,MATCH($B50,projects_projects,0)),projects_designs,0))</f>
        <v>#REF!</v>
      </c>
      <c r="K50" s="63" t="e" cm="1">
        <f t="array" aca="1" ref="K50" ca="1">INDEX(projects_completed_pages,MATCH($B50,projects_projects,0))</f>
        <v>#REF!</v>
      </c>
      <c r="L50" s="63" t="e" cm="1">
        <f t="array" aca="1" ref="L50" ca="1">INDEX(projects_count,MATCH($B50,projects_projects,0))</f>
        <v>#REF!</v>
      </c>
      <c r="M50" s="64" t="e" cm="1">
        <f t="array" aca="1" ref="M50" ca="1">INDEX(projects_fabric,MATCH($B50,projects_projects,0))</f>
        <v>#REF!</v>
      </c>
      <c r="N50" s="64" t="e" cm="1">
        <f t="array" aca="1" ref="N50" ca="1">INDEX(projects_floss,MATCH($B50,projects_projects,0))</f>
        <v>#REF!</v>
      </c>
      <c r="O50" s="64" t="e" cm="1">
        <f t="array" aca="1" ref="O50" ca="1">INDEX(projects_strands,MATCH($B50,projects_projects,0))</f>
        <v>#REF!</v>
      </c>
      <c r="P50" s="49" t="e">
        <f t="shared" ca="1" si="1"/>
        <v>#N/A</v>
      </c>
      <c r="Q50" s="48" t="e" cm="1">
        <f t="array" aca="1" ref="Q50" ca="1">(G50-SUMIF(projects,B50,stitches))/INDIRECT("'Stitching Log'!L"&amp;MAX(IF(projects=B50,ROW(projects))))</f>
        <v>#REF!</v>
      </c>
      <c r="R50" s="49" t="e" cm="1">
        <f t="array" aca="1" ref="R50" ca="1">TODAY()+((G50-SUMIF(projects,B50,stitches))/INDIRECT("'Stitching Log'!L"&amp;MAX(IF(projects=B50,ROW(projects)))))</f>
        <v>#REF!</v>
      </c>
      <c r="S50" s="1">
        <f t="shared" ca="1" si="2"/>
        <v>2</v>
      </c>
      <c r="T50" s="1">
        <f t="shared" ca="1" si="3"/>
        <v>0</v>
      </c>
      <c r="U50" s="35">
        <f t="shared" ca="1" si="35"/>
        <v>0</v>
      </c>
      <c r="V50" s="50" t="e">
        <f t="shared" ca="1" si="36"/>
        <v>#REF!</v>
      </c>
      <c r="W50" s="6" cm="1">
        <f t="array" aca="1" ref="W50" ca="1">IF(_xlfn.MAXIFS(dates,projects,B50)&gt;0,_xlfn.MAXIFS(dates,projects,B50),NA())</f>
        <v>42371</v>
      </c>
      <c r="X50">
        <f t="shared" ca="1" si="37"/>
        <v>2365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B51" s="1"/>
      <c r="C51" s="1"/>
      <c r="D51" s="13"/>
      <c r="E51" s="1"/>
      <c r="F51" s="1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B52" s="1"/>
      <c r="C52" s="1"/>
      <c r="D52" s="13"/>
      <c r="E52" s="1"/>
      <c r="F52" s="1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B53" s="1"/>
      <c r="C53" s="1"/>
      <c r="D53" s="13"/>
      <c r="E53" s="1"/>
      <c r="F53" s="1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B54" s="1"/>
      <c r="C54" s="1"/>
      <c r="D54" s="13"/>
      <c r="E54" s="1"/>
      <c r="F54" s="1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B55" s="1"/>
      <c r="C55" s="1"/>
      <c r="D55" s="13"/>
      <c r="E55" s="1"/>
      <c r="F55" s="1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B56" s="1"/>
      <c r="C56" s="1"/>
      <c r="D56" s="13"/>
      <c r="E56" s="1"/>
      <c r="F56" s="1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B57" s="1"/>
      <c r="C57" s="1"/>
      <c r="D57" s="13"/>
      <c r="E57" s="1"/>
      <c r="F57" s="1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B58" s="1"/>
      <c r="C58" s="1"/>
      <c r="D58" s="13"/>
      <c r="E58" s="1"/>
      <c r="F58" s="1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B59" s="1"/>
      <c r="C59" s="1"/>
      <c r="D59" s="13"/>
      <c r="E59" s="1"/>
      <c r="F59" s="1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B60" s="1"/>
      <c r="C60" s="1"/>
      <c r="D60" s="13"/>
      <c r="E60" s="1"/>
      <c r="F60" s="1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B61" s="1"/>
      <c r="C61" s="1"/>
      <c r="D61" s="13"/>
      <c r="E61" s="1"/>
      <c r="F61" s="1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B62" s="1"/>
      <c r="C62" s="1"/>
      <c r="D62" s="13"/>
      <c r="E62" s="1"/>
      <c r="F62" s="1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B63" s="1"/>
      <c r="C63" s="1"/>
      <c r="D63" s="13"/>
      <c r="E63" s="1"/>
      <c r="F63" s="1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B64" s="1"/>
      <c r="C64" s="1"/>
      <c r="D64" s="13"/>
      <c r="E64" s="1"/>
      <c r="F64" s="1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>
      <c r="B65" s="1"/>
      <c r="C65" s="1"/>
      <c r="D65" s="13"/>
      <c r="E65" s="1"/>
      <c r="F65" s="1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2:36">
      <c r="B66" s="1"/>
      <c r="C66" s="1"/>
      <c r="D66" s="13"/>
      <c r="E66" s="1"/>
      <c r="F66" s="1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2:36">
      <c r="B67" s="1"/>
      <c r="C67" s="1"/>
      <c r="D67" s="13"/>
      <c r="E67" s="1"/>
      <c r="F67" s="1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2:36">
      <c r="B68" s="1"/>
      <c r="C68" s="1"/>
      <c r="D68" s="13"/>
      <c r="E68" s="1"/>
      <c r="F68" s="1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2:36">
      <c r="B69" s="1"/>
      <c r="C69" s="1"/>
      <c r="D69" s="13"/>
      <c r="E69" s="1"/>
      <c r="F69" s="1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2:36">
      <c r="B70" s="1"/>
      <c r="C70" s="1"/>
      <c r="D70" s="13"/>
      <c r="E70" s="1"/>
      <c r="F70" s="1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2:36">
      <c r="B71" s="1"/>
      <c r="C71" s="1"/>
      <c r="D71" s="13"/>
      <c r="E71" s="1"/>
      <c r="F71" s="1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2:36">
      <c r="B72" s="1"/>
      <c r="C72" s="1"/>
      <c r="D72" s="13"/>
      <c r="E72" s="1"/>
      <c r="F72" s="1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2:36">
      <c r="B73" s="1"/>
      <c r="C73" s="1"/>
      <c r="D73" s="13"/>
      <c r="E73" s="1"/>
      <c r="F73" s="1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2:36">
      <c r="B74" s="1"/>
      <c r="C74" s="1"/>
      <c r="D74" s="13"/>
      <c r="E74" s="1"/>
      <c r="F74" s="1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2:36">
      <c r="B75" s="1"/>
      <c r="C75" s="1"/>
      <c r="D75" s="13"/>
      <c r="E75" s="1"/>
      <c r="F75" s="1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>
      <c r="B76" s="1"/>
      <c r="C76" s="1"/>
      <c r="D76" s="13"/>
      <c r="E76" s="1"/>
      <c r="F76" s="1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2:36">
      <c r="B77" s="1"/>
      <c r="C77" s="1"/>
      <c r="D77" s="13"/>
      <c r="E77" s="1"/>
      <c r="F77" s="1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2:36">
      <c r="B78" s="1"/>
      <c r="C78" s="1"/>
      <c r="D78" s="13"/>
      <c r="E78" s="1"/>
      <c r="F78" s="1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2:36">
      <c r="B79" s="1"/>
      <c r="C79" s="1"/>
      <c r="D79" s="13"/>
      <c r="E79" s="1"/>
      <c r="F79" s="1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2:36">
      <c r="B80" s="1"/>
      <c r="C80" s="1"/>
      <c r="D80" s="13"/>
      <c r="E80" s="1"/>
      <c r="F80" s="1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2:36">
      <c r="B81" s="1"/>
      <c r="C81" s="1"/>
      <c r="D81" s="13"/>
      <c r="E81" s="1"/>
      <c r="F81" s="1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2:36">
      <c r="B82" s="1"/>
      <c r="C82" s="1"/>
      <c r="D82" s="13"/>
      <c r="E82" s="1"/>
      <c r="F82" s="1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2:36">
      <c r="B83" s="1"/>
      <c r="C83" s="1"/>
      <c r="D83" s="13"/>
      <c r="E83" s="1"/>
      <c r="F83" s="1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2:36">
      <c r="B84" s="1"/>
      <c r="C84" s="1"/>
      <c r="D84" s="13"/>
      <c r="E84" s="1"/>
      <c r="F84" s="1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2:36">
      <c r="B85" s="1"/>
      <c r="C85" s="1"/>
      <c r="D85" s="13"/>
      <c r="E85" s="1"/>
      <c r="F85" s="1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2:36">
      <c r="B86" s="1"/>
      <c r="C86" s="1"/>
      <c r="D86" s="13"/>
      <c r="E86" s="1"/>
      <c r="F86" s="1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>
      <c r="B87" s="1"/>
      <c r="C87" s="1"/>
      <c r="D87" s="13"/>
      <c r="E87" s="1"/>
      <c r="F87" s="1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2:36">
      <c r="B88" s="1"/>
      <c r="C88" s="1"/>
      <c r="D88" s="13"/>
      <c r="E88" s="1"/>
      <c r="F88" s="1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2:36">
      <c r="B89" s="1"/>
      <c r="C89" s="1"/>
      <c r="D89" s="13"/>
      <c r="E89" s="1"/>
      <c r="F89" s="1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2:36">
      <c r="B90" s="1"/>
      <c r="C90" s="1"/>
      <c r="D90" s="13"/>
      <c r="E90" s="1"/>
      <c r="F90" s="1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2:36">
      <c r="B91" s="1"/>
      <c r="C91" s="1"/>
      <c r="D91" s="13"/>
      <c r="E91" s="1"/>
      <c r="F91" s="1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2:36">
      <c r="B92" s="1"/>
      <c r="C92" s="1"/>
      <c r="D92" s="13"/>
      <c r="E92" s="1"/>
      <c r="F92" s="1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2:36">
      <c r="B93" s="1"/>
      <c r="C93" s="1"/>
      <c r="D93" s="13"/>
      <c r="E93" s="1"/>
      <c r="F93" s="1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2:36">
      <c r="B94" s="1"/>
      <c r="C94" s="1"/>
      <c r="D94" s="13"/>
      <c r="E94" s="1"/>
      <c r="F94" s="1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2:36">
      <c r="B95" s="1"/>
      <c r="C95" s="1"/>
      <c r="D95" s="13"/>
      <c r="E95" s="1"/>
      <c r="F95" s="1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2:36">
      <c r="B96" s="1"/>
      <c r="C96" s="1"/>
      <c r="D96" s="13"/>
      <c r="E96" s="1"/>
      <c r="F96" s="1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2:36">
      <c r="B97" s="1"/>
      <c r="C97" s="1"/>
      <c r="D97" s="13"/>
      <c r="E97" s="1"/>
      <c r="F97" s="1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2:36">
      <c r="B98" s="1"/>
      <c r="C98" s="1"/>
      <c r="D98" s="13"/>
      <c r="E98" s="1"/>
      <c r="F98" s="1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2:36">
      <c r="B99" s="1"/>
      <c r="C99" s="1"/>
      <c r="D99" s="13"/>
      <c r="E99" s="1"/>
      <c r="F99" s="1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2:36">
      <c r="B100" s="1"/>
      <c r="C100" s="1"/>
      <c r="D100" s="13"/>
      <c r="E100" s="1"/>
      <c r="F100" s="1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2:36">
      <c r="B101" s="1"/>
      <c r="C101" s="1"/>
      <c r="D101" s="13"/>
      <c r="E101" s="1"/>
      <c r="F101" s="1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2:36">
      <c r="B102" s="1"/>
      <c r="C102" s="1"/>
      <c r="D102" s="13"/>
      <c r="E102" s="1"/>
      <c r="F102" s="1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2:36">
      <c r="B103" s="1"/>
      <c r="C103" s="1"/>
      <c r="D103" s="13"/>
      <c r="E103" s="1"/>
      <c r="F103" s="1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2:36">
      <c r="B104" s="1"/>
      <c r="C104" s="1"/>
      <c r="D104" s="13"/>
      <c r="E104" s="1"/>
      <c r="F104" s="1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2:36">
      <c r="B105" s="1"/>
      <c r="C105" s="1"/>
      <c r="D105" s="13"/>
      <c r="E105" s="1"/>
      <c r="F105" s="1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2:36">
      <c r="B106" s="1"/>
      <c r="C106" s="1"/>
      <c r="D106" s="13"/>
      <c r="E106" s="1"/>
      <c r="F106" s="1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2:36">
      <c r="B107" s="1"/>
      <c r="C107" s="1"/>
      <c r="D107" s="13"/>
      <c r="E107" s="1"/>
      <c r="F107" s="1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2:36">
      <c r="B108" s="1"/>
      <c r="C108" s="1"/>
      <c r="D108" s="13"/>
      <c r="E108" s="1"/>
      <c r="F108" s="1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2:36">
      <c r="B109" s="1"/>
      <c r="C109" s="1"/>
      <c r="D109" s="13"/>
      <c r="E109" s="1"/>
      <c r="F109" s="1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2:36">
      <c r="B110" s="1"/>
      <c r="C110" s="1"/>
      <c r="D110" s="13"/>
      <c r="E110" s="1"/>
      <c r="F110" s="1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2:36">
      <c r="B111" s="1"/>
      <c r="C111" s="1"/>
      <c r="D111" s="13"/>
      <c r="E111" s="1"/>
      <c r="F111" s="1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2:36">
      <c r="B112" s="1"/>
      <c r="C112" s="1"/>
      <c r="D112" s="13"/>
      <c r="E112" s="1"/>
      <c r="F112" s="1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2:36">
      <c r="B113" s="1"/>
      <c r="C113" s="1"/>
      <c r="D113" s="13"/>
      <c r="E113" s="1"/>
      <c r="F113" s="1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2:36">
      <c r="B114" s="1"/>
      <c r="C114" s="1"/>
      <c r="D114" s="13"/>
      <c r="E114" s="1"/>
      <c r="F114" s="1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2:36">
      <c r="B115" s="1"/>
      <c r="C115" s="1"/>
      <c r="D115" s="13"/>
      <c r="E115" s="1"/>
      <c r="F115" s="1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2:36">
      <c r="B116" s="1"/>
      <c r="C116" s="1"/>
      <c r="D116" s="13"/>
      <c r="E116" s="1"/>
      <c r="F116" s="1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2:36">
      <c r="B117" s="1"/>
      <c r="C117" s="1"/>
      <c r="D117" s="13"/>
      <c r="E117" s="1"/>
      <c r="F117" s="1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2:36">
      <c r="B118" s="1"/>
      <c r="C118" s="1"/>
      <c r="D118" s="13"/>
      <c r="E118" s="1"/>
      <c r="F118" s="1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2:36">
      <c r="B119" s="1"/>
      <c r="C119" s="1"/>
      <c r="D119" s="13"/>
      <c r="E119" s="1"/>
      <c r="F119" s="1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2:36">
      <c r="B120" s="1"/>
      <c r="C120" s="1"/>
      <c r="D120" s="13"/>
      <c r="E120" s="1"/>
      <c r="F120" s="1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2:36">
      <c r="B121" s="1"/>
      <c r="C121" s="1"/>
      <c r="D121" s="13"/>
      <c r="E121" s="1"/>
      <c r="F121" s="1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2:36">
      <c r="B122" s="1"/>
      <c r="C122" s="1"/>
      <c r="D122" s="13"/>
      <c r="E122" s="1"/>
      <c r="F122" s="1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2:36">
      <c r="B123" s="1"/>
      <c r="C123" s="1"/>
      <c r="D123" s="13"/>
      <c r="E123" s="1"/>
      <c r="F123" s="1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2:36">
      <c r="B124" s="1"/>
      <c r="C124" s="1"/>
      <c r="D124" s="13"/>
      <c r="E124" s="1"/>
      <c r="F124" s="1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2:36">
      <c r="B125" s="1"/>
      <c r="C125" s="1"/>
      <c r="D125" s="13"/>
      <c r="E125" s="1"/>
      <c r="F125" s="1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2:36">
      <c r="B126" s="1"/>
      <c r="C126" s="1"/>
      <c r="D126" s="13"/>
      <c r="E126" s="1"/>
      <c r="F126" s="1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2:36">
      <c r="B127" s="1"/>
      <c r="C127" s="1"/>
      <c r="D127" s="13"/>
      <c r="E127" s="1"/>
      <c r="F127" s="1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2:36">
      <c r="B128" s="1"/>
      <c r="C128" s="1"/>
      <c r="D128" s="13"/>
      <c r="E128" s="1"/>
      <c r="F128" s="1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2:36">
      <c r="B129" s="1"/>
      <c r="C129" s="1"/>
      <c r="D129" s="13"/>
      <c r="E129" s="1"/>
      <c r="F129" s="1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2:36">
      <c r="B130" s="1"/>
      <c r="C130" s="1"/>
      <c r="D130" s="13"/>
      <c r="E130" s="1"/>
      <c r="F130" s="1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2:36">
      <c r="B131" s="1"/>
      <c r="C131" s="1"/>
      <c r="D131" s="13"/>
      <c r="E131" s="1"/>
      <c r="F131" s="1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2:36">
      <c r="B132" s="1"/>
      <c r="C132" s="1"/>
      <c r="D132" s="13"/>
      <c r="E132" s="1"/>
      <c r="F132" s="1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2:36">
      <c r="B133" s="1"/>
      <c r="C133" s="1"/>
      <c r="D133" s="13"/>
      <c r="E133" s="1"/>
      <c r="F133" s="1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2:36">
      <c r="B134" s="1"/>
      <c r="C134" s="1"/>
      <c r="D134" s="13"/>
      <c r="E134" s="1"/>
      <c r="F134" s="1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2:36">
      <c r="B135" s="1"/>
      <c r="C135" s="1"/>
      <c r="D135" s="13"/>
      <c r="E135" s="1"/>
      <c r="F135" s="1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2:36">
      <c r="B136" s="1"/>
      <c r="C136" s="1"/>
      <c r="D136" s="13"/>
      <c r="E136" s="1"/>
      <c r="F136" s="1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2:36">
      <c r="B137" s="1"/>
      <c r="C137" s="1"/>
      <c r="D137" s="13"/>
      <c r="E137" s="1"/>
      <c r="F137" s="1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2:36">
      <c r="B138" s="1"/>
      <c r="C138" s="1"/>
      <c r="D138" s="13"/>
      <c r="E138" s="1"/>
      <c r="F138" s="1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2:36">
      <c r="B139" s="1"/>
      <c r="C139" s="1"/>
      <c r="D139" s="13"/>
      <c r="E139" s="1"/>
      <c r="F139" s="1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2:36">
      <c r="B140" s="1"/>
      <c r="C140" s="1"/>
      <c r="D140" s="13"/>
      <c r="E140" s="1"/>
      <c r="F140" s="1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2:36">
      <c r="B141" s="1"/>
      <c r="C141" s="1"/>
      <c r="D141" s="13"/>
      <c r="E141" s="1"/>
      <c r="F141" s="1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2:36">
      <c r="B142" s="1"/>
      <c r="C142" s="1"/>
      <c r="D142" s="13"/>
      <c r="E142" s="1"/>
      <c r="F142" s="1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2:36">
      <c r="B143" s="1"/>
      <c r="C143" s="1"/>
      <c r="D143" s="13"/>
      <c r="E143" s="1"/>
      <c r="F143" s="1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2:36">
      <c r="B144" s="1"/>
      <c r="C144" s="1"/>
      <c r="D144" s="13"/>
      <c r="E144" s="1"/>
      <c r="F144" s="1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2:36">
      <c r="B145" s="1"/>
      <c r="C145" s="1"/>
      <c r="D145" s="13"/>
      <c r="E145" s="1"/>
      <c r="F145" s="1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2:36">
      <c r="B146" s="1"/>
      <c r="C146" s="1"/>
      <c r="D146" s="13"/>
      <c r="E146" s="1"/>
      <c r="F146" s="1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2:36">
      <c r="B147" s="1"/>
      <c r="C147" s="1"/>
      <c r="D147" s="13"/>
      <c r="E147" s="1"/>
      <c r="F147" s="1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2:36">
      <c r="B148" s="1"/>
      <c r="C148" s="1"/>
      <c r="D148" s="13"/>
      <c r="E148" s="1"/>
      <c r="F148" s="1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2:36">
      <c r="B149" s="1"/>
      <c r="C149" s="1"/>
      <c r="D149" s="13"/>
      <c r="E149" s="1"/>
      <c r="F149" s="1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2:36">
      <c r="B150" s="1"/>
      <c r="C150" s="1"/>
      <c r="D150" s="13"/>
      <c r="E150" s="1"/>
      <c r="F150" s="1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2:36">
      <c r="B151" s="1"/>
      <c r="C151" s="1"/>
      <c r="D151" s="13"/>
      <c r="E151" s="1"/>
      <c r="F151" s="1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2:36">
      <c r="B152" s="1"/>
      <c r="C152" s="1"/>
      <c r="D152" s="13"/>
      <c r="E152" s="1"/>
      <c r="F152" s="1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2:36">
      <c r="B153" s="1"/>
      <c r="C153" s="1"/>
      <c r="D153" s="13"/>
      <c r="E153" s="1"/>
      <c r="F153" s="1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2:36">
      <c r="B154" s="1"/>
      <c r="C154" s="1"/>
      <c r="D154" s="13"/>
      <c r="E154" s="1"/>
      <c r="F154" s="1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2:36">
      <c r="B155" s="1"/>
      <c r="C155" s="1"/>
      <c r="D155" s="13"/>
      <c r="E155" s="1"/>
      <c r="F155" s="1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2:36">
      <c r="B156" s="1"/>
      <c r="C156" s="1"/>
      <c r="D156" s="13"/>
      <c r="E156" s="1"/>
      <c r="F156" s="1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2:36">
      <c r="B157" s="1"/>
      <c r="C157" s="1"/>
      <c r="D157" s="13"/>
      <c r="E157" s="1"/>
      <c r="F157" s="1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2:36">
      <c r="B158" s="1"/>
      <c r="C158" s="1"/>
      <c r="D158" s="13"/>
      <c r="E158" s="1"/>
      <c r="F158" s="1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2:36">
      <c r="B159" s="1"/>
      <c r="C159" s="1"/>
      <c r="D159" s="13"/>
      <c r="E159" s="1"/>
      <c r="F159" s="1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2:36">
      <c r="B160" s="1"/>
      <c r="C160" s="1"/>
      <c r="D160" s="13"/>
      <c r="E160" s="1"/>
      <c r="F160" s="1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2:36">
      <c r="B161" s="1"/>
      <c r="C161" s="1"/>
      <c r="D161" s="13"/>
      <c r="E161" s="1"/>
      <c r="F161" s="1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2:36">
      <c r="B162" s="1"/>
      <c r="C162" s="1"/>
      <c r="D162" s="13"/>
      <c r="E162" s="1"/>
      <c r="F162" s="1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2:36">
      <c r="B163" s="1"/>
      <c r="C163" s="1"/>
      <c r="D163" s="13"/>
      <c r="E163" s="1"/>
      <c r="F163" s="1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2:36">
      <c r="B164" s="1"/>
      <c r="C164" s="1"/>
      <c r="D164" s="13"/>
      <c r="E164" s="1"/>
      <c r="F164" s="1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2:36">
      <c r="B165" s="1"/>
      <c r="C165" s="1"/>
      <c r="D165" s="13"/>
      <c r="E165" s="1"/>
      <c r="F165" s="1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2:36">
      <c r="B166" s="1"/>
      <c r="C166" s="1"/>
      <c r="D166" s="13"/>
      <c r="E166" s="1"/>
      <c r="F166" s="1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2:36">
      <c r="B167" s="1"/>
      <c r="C167" s="1"/>
      <c r="D167" s="13"/>
      <c r="E167" s="1"/>
      <c r="F167" s="1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2:36">
      <c r="B168" s="1"/>
      <c r="C168" s="1"/>
      <c r="D168" s="13"/>
      <c r="E168" s="1"/>
      <c r="F168" s="1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2:36">
      <c r="B169" s="1"/>
      <c r="C169" s="1"/>
      <c r="D169" s="13"/>
      <c r="E169" s="1"/>
      <c r="F169" s="1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2:36">
      <c r="B170" s="1"/>
      <c r="C170" s="1"/>
      <c r="D170" s="13"/>
      <c r="E170" s="1"/>
      <c r="F170" s="1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2:36">
      <c r="B171" s="1"/>
      <c r="C171" s="1"/>
      <c r="D171" s="13"/>
      <c r="E171" s="1"/>
      <c r="F171" s="1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2:36">
      <c r="B172" s="1"/>
      <c r="C172" s="1"/>
      <c r="D172" s="13"/>
      <c r="E172" s="1"/>
      <c r="F172" s="1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2:36">
      <c r="B173" s="1"/>
      <c r="C173" s="1"/>
      <c r="D173" s="13"/>
      <c r="E173" s="1"/>
      <c r="F173" s="1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2:36">
      <c r="B174" s="1"/>
      <c r="C174" s="1"/>
      <c r="D174" s="13"/>
      <c r="E174" s="1"/>
      <c r="F174" s="1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2:36">
      <c r="B175" s="1"/>
      <c r="C175" s="1"/>
      <c r="D175" s="13"/>
      <c r="E175" s="1"/>
      <c r="F175" s="1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2:36">
      <c r="B176" s="1"/>
      <c r="C176" s="1"/>
      <c r="D176" s="13"/>
      <c r="E176" s="1"/>
      <c r="F176" s="1"/>
      <c r="G176" s="1"/>
      <c r="H176" s="1"/>
      <c r="I176" s="1"/>
      <c r="J176" s="1"/>
      <c r="K176" s="1"/>
      <c r="L176" s="4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2:36">
      <c r="B177" s="1"/>
      <c r="C177" s="1"/>
      <c r="D177" s="13"/>
      <c r="E177" s="1"/>
      <c r="F177" s="1"/>
      <c r="G177" s="1"/>
      <c r="H177" s="1"/>
      <c r="I177" s="1"/>
      <c r="J177" s="1"/>
      <c r="K177" s="1"/>
      <c r="L177" s="4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2:36">
      <c r="B178" s="1"/>
      <c r="C178" s="1"/>
      <c r="D178" s="13"/>
      <c r="E178" s="1"/>
      <c r="F178" s="1"/>
      <c r="G178" s="1"/>
      <c r="H178" s="1"/>
      <c r="I178" s="1"/>
      <c r="J178" s="1"/>
      <c r="K178" s="1"/>
      <c r="L178" s="4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2:36">
      <c r="B179" s="1"/>
      <c r="C179" s="1"/>
      <c r="D179" s="13"/>
      <c r="E179" s="1"/>
      <c r="F179" s="1"/>
      <c r="G179" s="1"/>
      <c r="H179" s="1"/>
      <c r="I179" s="1"/>
      <c r="J179" s="1"/>
      <c r="K179" s="1"/>
      <c r="L179" s="4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2:36">
      <c r="B180" s="1"/>
      <c r="C180" s="1"/>
      <c r="D180" s="13"/>
      <c r="E180" s="1"/>
      <c r="F180" s="1"/>
      <c r="G180" s="1"/>
      <c r="H180" s="1"/>
      <c r="I180" s="1"/>
      <c r="J180" s="1"/>
      <c r="K180" s="1"/>
      <c r="L180" s="4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2:36">
      <c r="B181" s="1"/>
      <c r="C181" s="1"/>
      <c r="D181" s="13"/>
      <c r="E181" s="1"/>
      <c r="F181" s="1"/>
      <c r="G181" s="1"/>
      <c r="H181" s="1"/>
      <c r="I181" s="1"/>
      <c r="J181" s="1"/>
      <c r="K181" s="1"/>
      <c r="L181" s="4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2:36">
      <c r="B182" s="1"/>
      <c r="C182" s="1"/>
      <c r="D182" s="13"/>
      <c r="E182" s="1"/>
      <c r="F182" s="1"/>
      <c r="G182" s="1"/>
      <c r="H182" s="1"/>
      <c r="I182" s="1"/>
      <c r="J182" s="1"/>
      <c r="K182" s="1"/>
      <c r="L182" s="4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2:36">
      <c r="B183" s="1"/>
      <c r="C183" s="1"/>
      <c r="D183" s="13"/>
      <c r="E183" s="1"/>
      <c r="F183" s="1"/>
      <c r="G183" s="1"/>
      <c r="H183" s="1"/>
      <c r="I183" s="1"/>
      <c r="J183" s="1"/>
      <c r="K183" s="1"/>
      <c r="L183" s="4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2:36">
      <c r="B184" s="1"/>
      <c r="C184" s="1"/>
      <c r="D184" s="13"/>
      <c r="E184" s="1"/>
      <c r="F184" s="1"/>
      <c r="G184" s="1"/>
      <c r="H184" s="1"/>
      <c r="I184" s="1"/>
      <c r="J184" s="1"/>
      <c r="K184" s="1"/>
      <c r="L184" s="4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2:36">
      <c r="B185" s="1"/>
      <c r="C185" s="1"/>
      <c r="D185" s="13"/>
      <c r="E185" s="1"/>
      <c r="F185" s="1"/>
      <c r="G185" s="1"/>
      <c r="H185" s="1"/>
      <c r="I185" s="1"/>
      <c r="J185" s="1"/>
      <c r="K185" s="1"/>
      <c r="L185" s="4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2:36">
      <c r="B186" s="1"/>
      <c r="C186" s="1"/>
      <c r="D186" s="13"/>
      <c r="E186" s="1"/>
      <c r="F186" s="1"/>
      <c r="G186" s="1"/>
      <c r="H186" s="1"/>
      <c r="I186" s="1"/>
      <c r="J186" s="1"/>
      <c r="K186" s="1"/>
      <c r="L186" s="4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2:36">
      <c r="B187" s="1"/>
      <c r="C187" s="1"/>
      <c r="D187" s="13"/>
      <c r="E187" s="1"/>
      <c r="F187" s="1"/>
      <c r="G187" s="1"/>
      <c r="H187" s="1"/>
      <c r="I187" s="1"/>
      <c r="J187" s="1"/>
      <c r="K187" s="1"/>
      <c r="L187" s="4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2:36">
      <c r="B188" s="1"/>
      <c r="C188" s="1"/>
      <c r="D188" s="13"/>
      <c r="E188" s="1"/>
      <c r="F188" s="1"/>
      <c r="G188" s="1"/>
      <c r="H188" s="1"/>
      <c r="I188" s="1"/>
      <c r="J188" s="1"/>
      <c r="K188" s="1"/>
      <c r="L188" s="4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2:36">
      <c r="B189" s="1"/>
      <c r="C189" s="1"/>
      <c r="D189" s="13"/>
      <c r="E189" s="1"/>
      <c r="F189" s="1"/>
      <c r="G189" s="1"/>
      <c r="H189" s="1"/>
      <c r="I189" s="1"/>
      <c r="J189" s="1"/>
      <c r="K189" s="1"/>
      <c r="L189" s="4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2:36">
      <c r="B190" s="1"/>
      <c r="C190" s="1"/>
      <c r="D190" s="13"/>
      <c r="E190" s="1"/>
      <c r="F190" s="1"/>
      <c r="G190" s="1"/>
      <c r="H190" s="1"/>
      <c r="I190" s="1"/>
      <c r="J190" s="1"/>
      <c r="K190" s="1"/>
      <c r="L190" s="4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2:36">
      <c r="B191" s="1"/>
      <c r="C191" s="1"/>
      <c r="D191" s="13"/>
      <c r="E191" s="1"/>
      <c r="F191" s="1"/>
      <c r="G191" s="1"/>
      <c r="H191" s="1"/>
      <c r="I191" s="1"/>
      <c r="J191" s="1"/>
      <c r="K191" s="1"/>
      <c r="L191" s="4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2:36">
      <c r="B192" s="1"/>
      <c r="C192" s="1"/>
      <c r="D192" s="13"/>
      <c r="E192" s="1"/>
      <c r="F192" s="1"/>
      <c r="G192" s="1"/>
      <c r="H192" s="1"/>
      <c r="I192" s="1"/>
      <c r="J192" s="1"/>
      <c r="K192" s="1"/>
      <c r="L192" s="4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2:36">
      <c r="B193" s="1"/>
      <c r="C193" s="1"/>
      <c r="D193" s="13"/>
      <c r="E193" s="1"/>
      <c r="F193" s="1"/>
      <c r="G193" s="1"/>
      <c r="H193" s="1"/>
      <c r="I193" s="1"/>
      <c r="J193" s="1"/>
      <c r="K193" s="1"/>
      <c r="L193" s="4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2:36">
      <c r="B194" s="1"/>
      <c r="C194" s="1"/>
      <c r="D194" s="13"/>
      <c r="E194" s="1"/>
      <c r="F194" s="1"/>
      <c r="G194" s="1"/>
      <c r="H194" s="1"/>
      <c r="I194" s="1"/>
      <c r="J194" s="1"/>
      <c r="K194" s="1"/>
      <c r="L194" s="4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2:36">
      <c r="B195" s="1"/>
      <c r="C195" s="1"/>
      <c r="D195" s="13"/>
      <c r="E195" s="1"/>
      <c r="F195" s="1"/>
      <c r="G195" s="1"/>
      <c r="H195" s="1"/>
      <c r="I195" s="1"/>
      <c r="J195" s="1"/>
      <c r="K195" s="1"/>
      <c r="L195" s="4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2:36">
      <c r="B196" s="1"/>
      <c r="C196" s="1"/>
      <c r="D196" s="13"/>
      <c r="E196" s="1"/>
      <c r="F196" s="1"/>
      <c r="G196" s="1"/>
      <c r="H196" s="1"/>
      <c r="I196" s="1"/>
      <c r="J196" s="1"/>
      <c r="K196" s="1"/>
      <c r="L196" s="4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2:36">
      <c r="B197" s="1"/>
      <c r="C197" s="1"/>
      <c r="D197" s="13"/>
      <c r="E197" s="1"/>
      <c r="F197" s="1"/>
      <c r="G197" s="1"/>
      <c r="H197" s="1"/>
      <c r="I197" s="1"/>
      <c r="J197" s="1"/>
      <c r="K197" s="1"/>
      <c r="L197" s="4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2:36">
      <c r="B198" s="1"/>
      <c r="C198" s="1"/>
      <c r="D198" s="13"/>
      <c r="E198" s="1"/>
      <c r="F198" s="1"/>
      <c r="G198" s="1"/>
      <c r="H198" s="1"/>
      <c r="I198" s="1"/>
      <c r="J198" s="1"/>
      <c r="K198" s="1"/>
      <c r="L198" s="4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2:36">
      <c r="B199" s="1"/>
      <c r="C199" s="1"/>
      <c r="D199" s="13"/>
      <c r="E199" s="1"/>
      <c r="F199" s="1"/>
      <c r="G199" s="1"/>
      <c r="H199" s="1"/>
      <c r="I199" s="1"/>
      <c r="J199" s="1"/>
      <c r="K199" s="1"/>
      <c r="L199" s="4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2:36">
      <c r="B200" s="1"/>
      <c r="C200" s="1"/>
      <c r="D200" s="13"/>
      <c r="E200" s="1"/>
      <c r="F200" s="1"/>
      <c r="G200" s="1"/>
      <c r="H200" s="1"/>
      <c r="I200" s="1"/>
      <c r="J200" s="1"/>
      <c r="K200" s="1"/>
      <c r="L200" s="4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2:36">
      <c r="B201" s="1"/>
      <c r="C201" s="1"/>
      <c r="D201" s="13"/>
      <c r="E201" s="1"/>
      <c r="F201" s="1"/>
      <c r="G201" s="1"/>
      <c r="H201" s="1"/>
      <c r="I201" s="1"/>
      <c r="J201" s="1"/>
      <c r="K201" s="1"/>
      <c r="L201" s="4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2:36">
      <c r="B202" s="1"/>
      <c r="C202" s="1"/>
      <c r="D202" s="13"/>
      <c r="E202" s="1"/>
      <c r="F202" s="1"/>
      <c r="G202" s="1"/>
      <c r="H202" s="1"/>
      <c r="I202" s="1"/>
      <c r="J202" s="1"/>
      <c r="K202" s="1"/>
      <c r="L202" s="4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2:36">
      <c r="B203" s="1"/>
      <c r="C203" s="1"/>
      <c r="D203" s="13"/>
      <c r="E203" s="1"/>
      <c r="F203" s="1"/>
      <c r="G203" s="1"/>
      <c r="H203" s="1"/>
      <c r="I203" s="1"/>
      <c r="J203" s="1"/>
      <c r="K203" s="1"/>
      <c r="L203" s="4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2:36">
      <c r="B204" s="1"/>
      <c r="C204" s="1"/>
      <c r="D204" s="13"/>
      <c r="E204" s="1"/>
      <c r="F204" s="1"/>
      <c r="G204" s="1"/>
      <c r="H204" s="1"/>
      <c r="I204" s="1"/>
      <c r="J204" s="1"/>
      <c r="K204" s="1"/>
      <c r="L204" s="4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2:36">
      <c r="B205" s="1"/>
      <c r="C205" s="1"/>
      <c r="D205" s="13"/>
      <c r="E205" s="1"/>
      <c r="F205" s="1"/>
      <c r="G205" s="1"/>
      <c r="H205" s="1"/>
      <c r="I205" s="1"/>
      <c r="J205" s="1"/>
      <c r="K205" s="1"/>
      <c r="L205" s="4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2:36">
      <c r="B206" s="1"/>
      <c r="C206" s="1"/>
      <c r="D206" s="13"/>
      <c r="E206" s="1"/>
      <c r="F206" s="1"/>
      <c r="G206" s="1"/>
      <c r="H206" s="1"/>
      <c r="I206" s="1"/>
      <c r="J206" s="1"/>
      <c r="K206" s="1"/>
      <c r="L206" s="4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2:36">
      <c r="B207" s="1"/>
      <c r="C207" s="1"/>
      <c r="D207" s="13"/>
      <c r="E207" s="1"/>
      <c r="F207" s="1"/>
      <c r="G207" s="1"/>
      <c r="H207" s="1"/>
      <c r="I207" s="1"/>
      <c r="J207" s="1"/>
      <c r="K207" s="1"/>
      <c r="L207" s="4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2:36">
      <c r="B208" s="1"/>
      <c r="C208" s="1"/>
      <c r="D208" s="13"/>
      <c r="E208" s="1"/>
      <c r="F208" s="1"/>
      <c r="G208" s="1"/>
      <c r="H208" s="1"/>
      <c r="I208" s="1"/>
      <c r="J208" s="1"/>
      <c r="K208" s="1"/>
      <c r="L208" s="4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2:36">
      <c r="B209" s="1"/>
      <c r="C209" s="1"/>
      <c r="D209" s="13"/>
      <c r="E209" s="1"/>
      <c r="F209" s="1"/>
      <c r="G209" s="1"/>
      <c r="H209" s="1"/>
      <c r="I209" s="1"/>
      <c r="J209" s="1"/>
      <c r="K209" s="1"/>
      <c r="L209" s="4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2:36">
      <c r="B210" s="1"/>
      <c r="C210" s="1"/>
      <c r="D210" s="13"/>
      <c r="E210" s="1"/>
      <c r="F210" s="1"/>
      <c r="G210" s="1"/>
      <c r="H210" s="1"/>
      <c r="I210" s="1"/>
      <c r="J210" s="1"/>
      <c r="K210" s="1"/>
      <c r="L210" s="4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2:36">
      <c r="B211" s="1"/>
      <c r="C211" s="1"/>
      <c r="D211" s="13"/>
      <c r="E211" s="1"/>
      <c r="F211" s="1"/>
      <c r="G211" s="1"/>
      <c r="H211" s="1"/>
      <c r="I211" s="1"/>
      <c r="J211" s="1"/>
      <c r="K211" s="1"/>
      <c r="L211" s="4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2:36">
      <c r="B212" s="1"/>
      <c r="C212" s="1"/>
      <c r="D212" s="13"/>
      <c r="E212" s="1"/>
      <c r="F212" s="1"/>
      <c r="G212" s="1"/>
      <c r="H212" s="1"/>
      <c r="I212" s="1"/>
      <c r="J212" s="1"/>
      <c r="K212" s="1"/>
      <c r="L212" s="4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2:36">
      <c r="B213" s="1"/>
      <c r="C213" s="1"/>
      <c r="D213" s="13"/>
      <c r="E213" s="1"/>
      <c r="F213" s="1"/>
      <c r="G213" s="1"/>
      <c r="H213" s="1"/>
      <c r="I213" s="1"/>
      <c r="J213" s="1"/>
      <c r="K213" s="1"/>
      <c r="L213" s="4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2:36">
      <c r="B214" s="1"/>
      <c r="C214" s="1"/>
      <c r="D214" s="13"/>
      <c r="E214" s="1"/>
      <c r="F214" s="1"/>
      <c r="G214" s="1"/>
      <c r="H214" s="1"/>
      <c r="I214" s="1"/>
      <c r="J214" s="1"/>
      <c r="K214" s="1"/>
      <c r="L214" s="4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2:36">
      <c r="B215" s="1"/>
      <c r="C215" s="1"/>
      <c r="D215" s="13"/>
      <c r="E215" s="1"/>
      <c r="F215" s="1"/>
      <c r="G215" s="1"/>
      <c r="H215" s="1"/>
      <c r="I215" s="1"/>
      <c r="J215" s="1"/>
      <c r="K215" s="1"/>
      <c r="L215" s="4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2:36">
      <c r="B216" s="1"/>
      <c r="C216" s="1"/>
      <c r="D216" s="13"/>
      <c r="E216" s="1"/>
      <c r="F216" s="1"/>
      <c r="G216" s="1"/>
      <c r="H216" s="1"/>
      <c r="I216" s="1"/>
      <c r="J216" s="1"/>
      <c r="K216" s="1"/>
      <c r="L216" s="4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2:36">
      <c r="B217" s="1"/>
      <c r="C217" s="1"/>
      <c r="D217" s="13"/>
      <c r="E217" s="1"/>
      <c r="F217" s="1"/>
      <c r="G217" s="1"/>
      <c r="H217" s="1"/>
      <c r="I217" s="1"/>
      <c r="J217" s="1"/>
      <c r="K217" s="1"/>
      <c r="L217" s="4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2:36">
      <c r="B218" s="1"/>
      <c r="C218" s="1"/>
      <c r="D218" s="13"/>
      <c r="E218" s="1"/>
      <c r="F218" s="1"/>
      <c r="G218" s="1"/>
      <c r="H218" s="1"/>
      <c r="I218" s="1"/>
      <c r="J218" s="1"/>
      <c r="K218" s="1"/>
      <c r="L218" s="4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2:36">
      <c r="B219" s="1"/>
      <c r="C219" s="1"/>
      <c r="D219" s="13"/>
      <c r="E219" s="1"/>
      <c r="F219" s="1"/>
      <c r="G219" s="1"/>
      <c r="H219" s="1"/>
      <c r="I219" s="1"/>
      <c r="J219" s="1"/>
      <c r="K219" s="1"/>
      <c r="L219" s="4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2:36">
      <c r="B220" s="1"/>
      <c r="C220" s="1"/>
      <c r="D220" s="13"/>
      <c r="E220" s="1"/>
      <c r="F220" s="1"/>
      <c r="G220" s="1"/>
      <c r="H220" s="1"/>
      <c r="I220" s="1"/>
      <c r="J220" s="1"/>
      <c r="K220" s="1"/>
      <c r="L220" s="4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2:36">
      <c r="B221" s="1"/>
      <c r="C221" s="1"/>
      <c r="D221" s="13"/>
      <c r="E221" s="1"/>
      <c r="F221" s="1"/>
      <c r="G221" s="1"/>
      <c r="H221" s="1"/>
      <c r="I221" s="1"/>
      <c r="J221" s="1"/>
      <c r="K221" s="1"/>
      <c r="L221" s="4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2:36">
      <c r="B222" s="1"/>
      <c r="C222" s="1"/>
      <c r="D222" s="13"/>
      <c r="E222" s="1"/>
      <c r="F222" s="1"/>
      <c r="G222" s="1"/>
      <c r="H222" s="1"/>
      <c r="I222" s="1"/>
      <c r="J222" s="1"/>
      <c r="K222" s="1"/>
      <c r="L222" s="4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2:36">
      <c r="B223" s="1"/>
      <c r="C223" s="1"/>
      <c r="D223" s="13"/>
      <c r="E223" s="1"/>
      <c r="F223" s="1"/>
      <c r="G223" s="1"/>
      <c r="H223" s="1"/>
      <c r="I223" s="1"/>
      <c r="J223" s="1"/>
      <c r="K223" s="1"/>
      <c r="L223" s="4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2:36">
      <c r="B224" s="1"/>
      <c r="C224" s="1"/>
      <c r="D224" s="13"/>
      <c r="E224" s="1"/>
      <c r="F224" s="1"/>
      <c r="G224" s="1"/>
      <c r="H224" s="1"/>
      <c r="I224" s="1"/>
      <c r="J224" s="1"/>
      <c r="K224" s="1"/>
      <c r="L224" s="4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2:36">
      <c r="B225" s="1"/>
      <c r="C225" s="1"/>
      <c r="D225" s="13"/>
      <c r="E225" s="1"/>
      <c r="F225" s="1"/>
      <c r="G225" s="1"/>
      <c r="H225" s="1"/>
      <c r="I225" s="1"/>
      <c r="J225" s="1"/>
      <c r="K225" s="1"/>
      <c r="L225" s="4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2:36">
      <c r="B226" s="1"/>
      <c r="C226" s="1"/>
      <c r="D226" s="13"/>
      <c r="E226" s="1"/>
      <c r="F226" s="1"/>
      <c r="G226" s="1"/>
      <c r="H226" s="1"/>
      <c r="I226" s="1"/>
      <c r="J226" s="1"/>
      <c r="K226" s="1"/>
      <c r="L226" s="4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2:36">
      <c r="B227" s="1"/>
      <c r="C227" s="1"/>
      <c r="D227" s="13"/>
      <c r="E227" s="1"/>
      <c r="F227" s="1"/>
      <c r="G227" s="1"/>
      <c r="H227" s="1"/>
      <c r="I227" s="1"/>
      <c r="J227" s="1"/>
      <c r="K227" s="1"/>
      <c r="L227" s="4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2:36">
      <c r="B228" s="1"/>
      <c r="C228" s="1"/>
      <c r="D228" s="13"/>
      <c r="E228" s="1"/>
      <c r="F228" s="1"/>
      <c r="G228" s="1"/>
      <c r="H228" s="1"/>
      <c r="I228" s="1"/>
      <c r="J228" s="1"/>
      <c r="K228" s="1"/>
      <c r="L228" s="4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2:36">
      <c r="B229" s="1"/>
      <c r="C229" s="1"/>
      <c r="D229" s="13"/>
      <c r="E229" s="1"/>
      <c r="F229" s="1"/>
      <c r="G229" s="1"/>
      <c r="H229" s="1"/>
      <c r="I229" s="1"/>
      <c r="J229" s="1"/>
      <c r="K229" s="1"/>
      <c r="L229" s="4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2:36">
      <c r="B230" s="1"/>
      <c r="C230" s="1"/>
      <c r="D230" s="13"/>
      <c r="E230" s="1"/>
      <c r="F230" s="1"/>
      <c r="G230" s="1"/>
      <c r="H230" s="1"/>
      <c r="I230" s="1"/>
      <c r="J230" s="1"/>
      <c r="K230" s="1"/>
      <c r="L230" s="4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2:36">
      <c r="B231" s="1"/>
      <c r="C231" s="1"/>
      <c r="D231" s="13"/>
      <c r="E231" s="1"/>
      <c r="F231" s="1"/>
      <c r="G231" s="1"/>
      <c r="H231" s="1"/>
      <c r="I231" s="1"/>
      <c r="J231" s="1"/>
      <c r="K231" s="1"/>
      <c r="L231" s="4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2:36">
      <c r="B232" s="1"/>
      <c r="C232" s="1"/>
      <c r="D232" s="13"/>
      <c r="E232" s="1"/>
      <c r="F232" s="1"/>
      <c r="G232" s="1"/>
      <c r="H232" s="1"/>
      <c r="I232" s="1"/>
      <c r="J232" s="1"/>
      <c r="K232" s="1"/>
      <c r="L232" s="4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2:36">
      <c r="B233" s="1"/>
      <c r="C233" s="1"/>
      <c r="D233" s="13"/>
      <c r="E233" s="1"/>
      <c r="F233" s="1"/>
      <c r="G233" s="1"/>
      <c r="H233" s="1"/>
      <c r="I233" s="1"/>
      <c r="J233" s="1"/>
      <c r="K233" s="1"/>
      <c r="L233" s="4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2:36">
      <c r="B234" s="1"/>
      <c r="C234" s="1"/>
      <c r="D234" s="13"/>
      <c r="E234" s="1"/>
      <c r="F234" s="1"/>
      <c r="G234" s="1"/>
      <c r="H234" s="1"/>
      <c r="I234" s="1"/>
      <c r="J234" s="1"/>
      <c r="K234" s="1"/>
      <c r="L234" s="4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2:36">
      <c r="B235" s="1"/>
      <c r="C235" s="1"/>
      <c r="D235" s="13"/>
      <c r="E235" s="1"/>
      <c r="F235" s="1"/>
      <c r="G235" s="1"/>
      <c r="H235" s="1"/>
      <c r="I235" s="1"/>
      <c r="J235" s="1"/>
      <c r="K235" s="1"/>
      <c r="L235" s="4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2:36">
      <c r="B236" s="1"/>
      <c r="C236" s="1"/>
      <c r="D236" s="13"/>
      <c r="E236" s="1"/>
      <c r="F236" s="1"/>
      <c r="G236" s="1"/>
      <c r="H236" s="1"/>
      <c r="I236" s="1"/>
      <c r="J236" s="1"/>
      <c r="K236" s="1"/>
      <c r="L236" s="4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2:36">
      <c r="B237" s="1"/>
      <c r="C237" s="1"/>
      <c r="D237" s="13"/>
      <c r="E237" s="1"/>
      <c r="F237" s="1"/>
      <c r="G237" s="1"/>
      <c r="H237" s="1"/>
      <c r="I237" s="1"/>
      <c r="J237" s="1"/>
      <c r="K237" s="1"/>
      <c r="L237" s="4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2:36">
      <c r="B238" s="1"/>
      <c r="C238" s="1"/>
      <c r="D238" s="13"/>
      <c r="E238" s="1"/>
      <c r="F238" s="1"/>
      <c r="G238" s="1"/>
      <c r="H238" s="1"/>
      <c r="I238" s="1"/>
      <c r="J238" s="1"/>
      <c r="K238" s="1"/>
      <c r="L238" s="4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2:36">
      <c r="B239" s="1"/>
      <c r="C239" s="1"/>
      <c r="D239" s="13"/>
      <c r="E239" s="1"/>
      <c r="F239" s="1"/>
      <c r="G239" s="1"/>
      <c r="H239" s="1"/>
      <c r="I239" s="1"/>
      <c r="J239" s="1"/>
      <c r="K239" s="1"/>
      <c r="L239" s="4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2:36">
      <c r="B240" s="1"/>
      <c r="C240" s="1"/>
      <c r="D240" s="13"/>
      <c r="E240" s="1"/>
      <c r="F240" s="1"/>
      <c r="G240" s="1"/>
      <c r="H240" s="1"/>
      <c r="I240" s="1"/>
      <c r="J240" s="1"/>
      <c r="K240" s="1"/>
      <c r="L240" s="4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2:36">
      <c r="B241" s="1"/>
      <c r="C241" s="1"/>
      <c r="D241" s="13"/>
      <c r="E241" s="1"/>
      <c r="F241" s="1"/>
      <c r="G241" s="1"/>
      <c r="H241" s="1"/>
      <c r="I241" s="1"/>
      <c r="J241" s="1"/>
      <c r="K241" s="1"/>
      <c r="L241" s="4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2:36">
      <c r="B242" s="1"/>
      <c r="C242" s="1"/>
      <c r="D242" s="13"/>
      <c r="E242" s="1"/>
      <c r="F242" s="1"/>
      <c r="G242" s="1"/>
      <c r="H242" s="1"/>
      <c r="I242" s="1"/>
      <c r="J242" s="1"/>
      <c r="K242" s="1"/>
      <c r="L242" s="4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2:36">
      <c r="B243" s="1"/>
      <c r="C243" s="1"/>
      <c r="D243" s="13"/>
      <c r="E243" s="1"/>
      <c r="F243" s="1"/>
      <c r="G243" s="1"/>
      <c r="H243" s="1"/>
      <c r="I243" s="1"/>
      <c r="J243" s="1"/>
      <c r="K243" s="1"/>
      <c r="L243" s="4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2:36">
      <c r="B244" s="1"/>
      <c r="C244" s="1"/>
      <c r="D244" s="13"/>
      <c r="E244" s="1"/>
      <c r="F244" s="1"/>
      <c r="G244" s="1"/>
      <c r="H244" s="1"/>
      <c r="I244" s="1"/>
      <c r="J244" s="1"/>
      <c r="K244" s="1"/>
      <c r="L244" s="4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2:36">
      <c r="B245" s="1"/>
      <c r="C245" s="1"/>
      <c r="D245" s="13"/>
      <c r="E245" s="1"/>
      <c r="F245" s="1"/>
      <c r="G245" s="1"/>
      <c r="H245" s="1"/>
      <c r="I245" s="1"/>
      <c r="J245" s="1"/>
      <c r="K245" s="1"/>
      <c r="L245" s="4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2:36">
      <c r="B246" s="1"/>
      <c r="C246" s="1"/>
      <c r="D246" s="13"/>
      <c r="E246" s="1"/>
      <c r="F246" s="1"/>
      <c r="G246" s="1"/>
      <c r="H246" s="1"/>
      <c r="I246" s="1"/>
      <c r="J246" s="1"/>
      <c r="K246" s="1"/>
      <c r="L246" s="4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2:36">
      <c r="B247" s="1"/>
      <c r="C247" s="1"/>
      <c r="D247" s="13"/>
      <c r="E247" s="1"/>
      <c r="F247" s="1"/>
      <c r="G247" s="1"/>
      <c r="H247" s="1"/>
      <c r="I247" s="1"/>
      <c r="J247" s="1"/>
      <c r="K247" s="1"/>
      <c r="L247" s="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2:36">
      <c r="B248" s="1"/>
      <c r="C248" s="1"/>
      <c r="D248" s="13"/>
      <c r="E248" s="1"/>
      <c r="F248" s="1"/>
      <c r="G248" s="1"/>
      <c r="H248" s="1"/>
      <c r="I248" s="1"/>
      <c r="J248" s="1"/>
      <c r="K248" s="1"/>
      <c r="L248" s="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2:36">
      <c r="B249" s="1"/>
      <c r="C249" s="1"/>
      <c r="D249" s="13"/>
      <c r="E249" s="1"/>
      <c r="F249" s="1"/>
      <c r="G249" s="1"/>
      <c r="H249" s="1"/>
      <c r="I249" s="1"/>
      <c r="J249" s="1"/>
      <c r="K249" s="1"/>
      <c r="L249" s="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2:36">
      <c r="B250" s="1"/>
      <c r="C250" s="1"/>
      <c r="D250" s="13"/>
      <c r="E250" s="1"/>
      <c r="F250" s="1"/>
      <c r="G250" s="1"/>
      <c r="H250" s="1"/>
      <c r="I250" s="1"/>
      <c r="J250" s="1"/>
      <c r="K250" s="1"/>
      <c r="L250" s="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2:36">
      <c r="B251" s="1"/>
      <c r="C251" s="1"/>
      <c r="D251" s="13"/>
      <c r="E251" s="1"/>
      <c r="F251" s="1"/>
      <c r="G251" s="1"/>
      <c r="H251" s="1"/>
      <c r="I251" s="1"/>
      <c r="J251" s="1"/>
      <c r="K251" s="1"/>
      <c r="L251" s="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2:36">
      <c r="B252" s="1"/>
      <c r="C252" s="1"/>
      <c r="D252" s="13"/>
      <c r="E252" s="1"/>
      <c r="F252" s="1"/>
      <c r="G252" s="1"/>
      <c r="H252" s="1"/>
      <c r="I252" s="1"/>
      <c r="J252" s="1"/>
      <c r="K252" s="1"/>
      <c r="L252" s="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2:36">
      <c r="B253" s="1"/>
      <c r="C253" s="1"/>
      <c r="D253" s="13"/>
      <c r="E253" s="1"/>
      <c r="F253" s="1"/>
      <c r="G253" s="1"/>
      <c r="H253" s="1"/>
      <c r="I253" s="1"/>
      <c r="J253" s="1"/>
      <c r="K253" s="1"/>
      <c r="L253" s="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2:36">
      <c r="B254" s="1"/>
      <c r="C254" s="1"/>
      <c r="D254" s="13"/>
      <c r="E254" s="1"/>
      <c r="F254" s="1"/>
      <c r="G254" s="1"/>
      <c r="H254" s="1"/>
      <c r="I254" s="1"/>
      <c r="J254" s="1"/>
      <c r="K254" s="1"/>
      <c r="L254" s="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2:36">
      <c r="B255" s="1"/>
      <c r="C255" s="1"/>
      <c r="D255" s="13"/>
      <c r="E255" s="1"/>
      <c r="F255" s="1"/>
      <c r="G255" s="1"/>
      <c r="H255" s="1"/>
      <c r="I255" s="1"/>
      <c r="J255" s="1"/>
      <c r="K255" s="1"/>
      <c r="L255" s="4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2:36">
      <c r="B256" s="1"/>
      <c r="C256" s="1"/>
      <c r="D256" s="13"/>
      <c r="E256" s="1"/>
      <c r="F256" s="1"/>
      <c r="G256" s="1"/>
      <c r="H256" s="1"/>
      <c r="I256" s="1"/>
      <c r="J256" s="1"/>
      <c r="K256" s="1"/>
      <c r="L256" s="4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2:36">
      <c r="B257" s="1"/>
      <c r="C257" s="1"/>
      <c r="D257" s="13"/>
      <c r="E257" s="1"/>
      <c r="F257" s="1"/>
      <c r="G257" s="1"/>
      <c r="H257" s="1"/>
      <c r="I257" s="1"/>
      <c r="J257" s="1"/>
      <c r="K257" s="1"/>
      <c r="L257" s="4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2:36">
      <c r="B258" s="1"/>
      <c r="C258" s="1"/>
      <c r="D258" s="13"/>
      <c r="E258" s="1"/>
      <c r="F258" s="1"/>
      <c r="G258" s="1"/>
      <c r="H258" s="1"/>
      <c r="I258" s="1"/>
      <c r="J258" s="1"/>
      <c r="K258" s="1"/>
      <c r="L258" s="4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2:36">
      <c r="B259" s="1"/>
      <c r="C259" s="1"/>
      <c r="D259" s="13"/>
      <c r="E259" s="1"/>
      <c r="F259" s="1"/>
      <c r="G259" s="1"/>
      <c r="H259" s="1"/>
      <c r="I259" s="1"/>
      <c r="J259" s="1"/>
      <c r="K259" s="1"/>
      <c r="L259" s="4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2:36">
      <c r="B260" s="1"/>
      <c r="C260" s="1"/>
      <c r="D260" s="13"/>
      <c r="E260" s="1"/>
      <c r="F260" s="1"/>
      <c r="G260" s="1"/>
      <c r="H260" s="1"/>
      <c r="I260" s="1"/>
      <c r="J260" s="1"/>
      <c r="K260" s="1"/>
      <c r="L260" s="4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2:36">
      <c r="B261" s="1"/>
      <c r="C261" s="1"/>
      <c r="D261" s="13"/>
      <c r="E261" s="1"/>
      <c r="F261" s="1"/>
      <c r="G261" s="1"/>
      <c r="H261" s="1"/>
      <c r="I261" s="1"/>
      <c r="J261" s="1"/>
      <c r="K261" s="1"/>
      <c r="L261" s="4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2:36">
      <c r="B262" s="1"/>
      <c r="C262" s="1"/>
      <c r="D262" s="13"/>
      <c r="E262" s="1"/>
      <c r="F262" s="1"/>
      <c r="G262" s="1"/>
      <c r="H262" s="1"/>
      <c r="I262" s="1"/>
      <c r="J262" s="1"/>
      <c r="K262" s="1"/>
      <c r="L262" s="4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2:36">
      <c r="B263" s="1"/>
      <c r="C263" s="1"/>
      <c r="D263" s="13"/>
      <c r="E263" s="1"/>
      <c r="F263" s="1"/>
      <c r="G263" s="1"/>
      <c r="H263" s="1"/>
      <c r="I263" s="1"/>
      <c r="J263" s="1"/>
      <c r="K263" s="1"/>
      <c r="L263" s="4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2:36">
      <c r="B264" s="1"/>
      <c r="C264" s="1"/>
      <c r="D264" s="13"/>
      <c r="E264" s="1"/>
      <c r="F264" s="1"/>
      <c r="G264" s="1"/>
      <c r="H264" s="1"/>
      <c r="I264" s="1"/>
      <c r="J264" s="1"/>
      <c r="K264" s="1"/>
      <c r="L264" s="4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2:36">
      <c r="B265" s="1"/>
      <c r="C265" s="1"/>
      <c r="D265" s="13"/>
      <c r="E265" s="1"/>
      <c r="F265" s="1"/>
      <c r="G265" s="1"/>
      <c r="H265" s="1"/>
      <c r="I265" s="1"/>
      <c r="J265" s="1"/>
      <c r="K265" s="1"/>
      <c r="L265" s="4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2:36">
      <c r="B266" s="1"/>
      <c r="C266" s="1"/>
      <c r="D266" s="13"/>
      <c r="E266" s="1"/>
      <c r="F266" s="1"/>
      <c r="G266" s="1"/>
      <c r="H266" s="1"/>
      <c r="I266" s="1"/>
      <c r="J266" s="1"/>
      <c r="K266" s="1"/>
      <c r="L266" s="4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2:36">
      <c r="B267" s="1"/>
      <c r="C267" s="1"/>
      <c r="D267" s="13"/>
      <c r="E267" s="1"/>
      <c r="F267" s="1"/>
      <c r="G267" s="1"/>
      <c r="H267" s="1"/>
      <c r="I267" s="1"/>
      <c r="J267" s="1"/>
      <c r="K267" s="1"/>
      <c r="L267" s="4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2:36">
      <c r="B268" s="1"/>
      <c r="C268" s="1"/>
      <c r="D268" s="13"/>
      <c r="E268" s="1"/>
      <c r="F268" s="1"/>
      <c r="G268" s="1"/>
      <c r="H268" s="1"/>
      <c r="I268" s="1"/>
      <c r="J268" s="1"/>
      <c r="K268" s="1"/>
      <c r="L268" s="4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2:36">
      <c r="B269" s="1"/>
      <c r="C269" s="1"/>
      <c r="D269" s="13"/>
      <c r="E269" s="1"/>
      <c r="F269" s="1"/>
      <c r="G269" s="1"/>
      <c r="H269" s="1"/>
      <c r="I269" s="1"/>
      <c r="J269" s="1"/>
      <c r="K269" s="1"/>
      <c r="L269" s="4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2:36">
      <c r="B270" s="1"/>
      <c r="C270" s="1"/>
      <c r="D270" s="13"/>
      <c r="E270" s="1"/>
      <c r="F270" s="1"/>
      <c r="G270" s="1"/>
      <c r="H270" s="1"/>
      <c r="I270" s="1"/>
      <c r="J270" s="1"/>
      <c r="K270" s="1"/>
      <c r="L270" s="4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2:36">
      <c r="B271" s="1"/>
      <c r="C271" s="1"/>
      <c r="D271" s="13"/>
      <c r="E271" s="1"/>
      <c r="F271" s="1"/>
      <c r="G271" s="1"/>
      <c r="H271" s="1"/>
      <c r="I271" s="1"/>
      <c r="J271" s="1"/>
      <c r="K271" s="1"/>
      <c r="L271" s="4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2:36">
      <c r="B272" s="1"/>
      <c r="C272" s="1"/>
      <c r="D272" s="13"/>
      <c r="E272" s="1"/>
      <c r="F272" s="1"/>
      <c r="G272" s="1"/>
      <c r="H272" s="1"/>
      <c r="I272" s="1"/>
      <c r="J272" s="1"/>
      <c r="K272" s="1"/>
      <c r="L272" s="4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2:36">
      <c r="B273" s="1"/>
      <c r="C273" s="1"/>
      <c r="D273" s="13"/>
      <c r="E273" s="1"/>
      <c r="F273" s="1"/>
      <c r="G273" s="1"/>
      <c r="H273" s="1"/>
      <c r="I273" s="1"/>
      <c r="J273" s="1"/>
      <c r="K273" s="1"/>
      <c r="L273" s="4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2:36">
      <c r="B274" s="1"/>
      <c r="C274" s="1"/>
      <c r="D274" s="13"/>
      <c r="E274" s="1"/>
      <c r="F274" s="1"/>
      <c r="G274" s="1"/>
      <c r="H274" s="1"/>
      <c r="I274" s="1"/>
      <c r="J274" s="1"/>
      <c r="K274" s="1"/>
      <c r="L274" s="4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2:36">
      <c r="B275" s="1"/>
      <c r="C275" s="1"/>
      <c r="D275" s="13"/>
      <c r="E275" s="1"/>
      <c r="F275" s="1"/>
      <c r="G275" s="1"/>
      <c r="H275" s="1"/>
      <c r="I275" s="1"/>
      <c r="J275" s="1"/>
      <c r="K275" s="1"/>
      <c r="L275" s="4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2:36">
      <c r="B276" s="1"/>
      <c r="C276" s="1"/>
      <c r="D276" s="13"/>
      <c r="E276" s="1"/>
      <c r="F276" s="1"/>
      <c r="G276" s="1"/>
      <c r="H276" s="1"/>
      <c r="I276" s="1"/>
      <c r="J276" s="1"/>
      <c r="K276" s="1"/>
      <c r="L276" s="4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2:36">
      <c r="B277" s="1"/>
      <c r="C277" s="1"/>
      <c r="D277" s="13"/>
      <c r="E277" s="1"/>
      <c r="F277" s="1"/>
      <c r="G277" s="1"/>
      <c r="H277" s="1"/>
      <c r="I277" s="1"/>
      <c r="J277" s="1"/>
      <c r="K277" s="1"/>
      <c r="L277" s="4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2:36">
      <c r="B278" s="1"/>
      <c r="C278" s="1"/>
      <c r="D278" s="13"/>
      <c r="E278" s="1"/>
      <c r="F278" s="1"/>
      <c r="G278" s="1"/>
      <c r="H278" s="1"/>
      <c r="I278" s="1"/>
      <c r="J278" s="1"/>
      <c r="K278" s="1"/>
      <c r="L278" s="4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2:36">
      <c r="B279" s="1"/>
      <c r="C279" s="1"/>
      <c r="D279" s="13"/>
      <c r="E279" s="1"/>
      <c r="F279" s="1"/>
      <c r="G279" s="1"/>
      <c r="H279" s="1"/>
      <c r="I279" s="1"/>
      <c r="J279" s="1"/>
      <c r="K279" s="1"/>
      <c r="L279" s="4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2:36">
      <c r="B280" s="1"/>
      <c r="C280" s="1"/>
      <c r="D280" s="13"/>
      <c r="E280" s="1"/>
      <c r="F280" s="1"/>
      <c r="G280" s="1"/>
      <c r="H280" s="1"/>
      <c r="I280" s="1"/>
      <c r="J280" s="1"/>
      <c r="K280" s="1"/>
      <c r="L280" s="4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2:36">
      <c r="B281" s="1"/>
      <c r="C281" s="1"/>
      <c r="D281" s="13"/>
      <c r="E281" s="1"/>
      <c r="F281" s="1"/>
      <c r="G281" s="1"/>
      <c r="H281" s="1"/>
      <c r="I281" s="1"/>
      <c r="J281" s="1"/>
      <c r="K281" s="1"/>
      <c r="L281" s="4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2:36">
      <c r="B282" s="1"/>
      <c r="C282" s="1"/>
      <c r="D282" s="13"/>
      <c r="E282" s="1"/>
      <c r="F282" s="1"/>
      <c r="G282" s="1"/>
      <c r="H282" s="1"/>
      <c r="I282" s="1"/>
      <c r="J282" s="1"/>
      <c r="K282" s="1"/>
      <c r="L282" s="4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2:36">
      <c r="B283" s="1"/>
      <c r="C283" s="1"/>
      <c r="D283" s="13"/>
      <c r="E283" s="1"/>
      <c r="F283" s="1"/>
      <c r="G283" s="1"/>
      <c r="H283" s="1"/>
      <c r="I283" s="1"/>
      <c r="J283" s="1"/>
      <c r="K283" s="1"/>
      <c r="L283" s="4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2:36">
      <c r="B284" s="1"/>
      <c r="C284" s="1"/>
      <c r="D284" s="13"/>
      <c r="E284" s="1"/>
      <c r="F284" s="1"/>
      <c r="G284" s="1"/>
      <c r="H284" s="1"/>
      <c r="I284" s="1"/>
      <c r="J284" s="1"/>
      <c r="K284" s="1"/>
      <c r="L284" s="4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2:36">
      <c r="B285" s="1"/>
      <c r="C285" s="1"/>
      <c r="D285" s="13"/>
      <c r="E285" s="1"/>
      <c r="F285" s="1"/>
      <c r="G285" s="1"/>
      <c r="H285" s="1"/>
      <c r="I285" s="1"/>
      <c r="J285" s="1"/>
      <c r="K285" s="1"/>
      <c r="L285" s="4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2:36">
      <c r="B286" s="1"/>
      <c r="C286" s="1"/>
      <c r="D286" s="13"/>
      <c r="E286" s="1"/>
      <c r="F286" s="1"/>
      <c r="G286" s="1"/>
      <c r="H286" s="1"/>
      <c r="I286" s="1"/>
      <c r="J286" s="1"/>
      <c r="K286" s="1"/>
      <c r="L286" s="4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2:36">
      <c r="B287" s="1"/>
      <c r="C287" s="1"/>
      <c r="D287" s="13"/>
      <c r="E287" s="1"/>
      <c r="F287" s="1"/>
      <c r="G287" s="1"/>
      <c r="H287" s="1"/>
      <c r="I287" s="1"/>
      <c r="J287" s="1"/>
      <c r="K287" s="1"/>
      <c r="L287" s="4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2:36">
      <c r="B288" s="1"/>
      <c r="C288" s="1"/>
      <c r="D288" s="13"/>
      <c r="E288" s="1"/>
      <c r="F288" s="1"/>
      <c r="G288" s="1"/>
      <c r="H288" s="1"/>
      <c r="I288" s="1"/>
      <c r="J288" s="1"/>
      <c r="K288" s="1"/>
      <c r="L288" s="4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2:36">
      <c r="B289" s="1"/>
      <c r="C289" s="1"/>
      <c r="D289" s="13"/>
      <c r="E289" s="1"/>
      <c r="F289" s="1"/>
      <c r="G289" s="1"/>
      <c r="H289" s="1"/>
      <c r="I289" s="1"/>
      <c r="J289" s="1"/>
      <c r="K289" s="1"/>
      <c r="L289" s="4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2:36">
      <c r="B290" s="1"/>
      <c r="C290" s="1"/>
      <c r="D290" s="13"/>
      <c r="E290" s="1"/>
      <c r="F290" s="1"/>
      <c r="G290" s="1"/>
      <c r="H290" s="1"/>
      <c r="I290" s="1"/>
      <c r="J290" s="1"/>
      <c r="K290" s="1"/>
      <c r="L290" s="4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2:36">
      <c r="B291" s="1"/>
      <c r="C291" s="1"/>
      <c r="D291" s="13"/>
      <c r="E291" s="1"/>
      <c r="F291" s="1"/>
      <c r="G291" s="1"/>
      <c r="H291" s="1"/>
      <c r="I291" s="1"/>
      <c r="J291" s="1"/>
      <c r="K291" s="1"/>
      <c r="L291" s="4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2:36">
      <c r="B292" s="1"/>
      <c r="C292" s="1"/>
      <c r="D292" s="13"/>
      <c r="E292" s="1"/>
      <c r="F292" s="1"/>
      <c r="G292" s="1"/>
      <c r="H292" s="1"/>
      <c r="I292" s="1"/>
      <c r="J292" s="1"/>
      <c r="K292" s="1"/>
      <c r="L292" s="4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2:36">
      <c r="B293" s="1"/>
      <c r="C293" s="1"/>
      <c r="D293" s="13"/>
      <c r="E293" s="1"/>
      <c r="F293" s="1"/>
      <c r="G293" s="1"/>
      <c r="H293" s="1"/>
      <c r="I293" s="1"/>
      <c r="J293" s="1"/>
      <c r="K293" s="1"/>
      <c r="L293" s="4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2:36">
      <c r="B294" s="1"/>
      <c r="C294" s="1"/>
      <c r="D294" s="13"/>
      <c r="E294" s="1"/>
      <c r="F294" s="1"/>
      <c r="G294" s="1"/>
      <c r="H294" s="1"/>
      <c r="I294" s="1"/>
      <c r="J294" s="1"/>
      <c r="K294" s="1"/>
      <c r="L294" s="4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2:36">
      <c r="B295" s="1"/>
      <c r="C295" s="1"/>
      <c r="D295" s="13"/>
      <c r="E295" s="1"/>
      <c r="F295" s="1"/>
      <c r="G295" s="1"/>
      <c r="H295" s="1"/>
      <c r="I295" s="1"/>
      <c r="J295" s="1"/>
      <c r="K295" s="1"/>
      <c r="L295" s="4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2:36">
      <c r="B296" s="1"/>
      <c r="C296" s="1"/>
      <c r="D296" s="13"/>
      <c r="E296" s="1"/>
      <c r="F296" s="1"/>
      <c r="G296" s="1"/>
      <c r="H296" s="1"/>
      <c r="I296" s="1"/>
      <c r="J296" s="1"/>
      <c r="K296" s="1"/>
      <c r="L296" s="4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2:36">
      <c r="B297" s="1"/>
      <c r="C297" s="1"/>
      <c r="D297" s="13"/>
      <c r="E297" s="1"/>
      <c r="F297" s="1"/>
      <c r="G297" s="1"/>
      <c r="H297" s="1"/>
      <c r="I297" s="1"/>
      <c r="J297" s="1"/>
      <c r="K297" s="1"/>
      <c r="L297" s="4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2:36">
      <c r="B298" s="1"/>
      <c r="C298" s="1"/>
      <c r="D298" s="13"/>
      <c r="E298" s="1"/>
      <c r="F298" s="1"/>
      <c r="G298" s="1"/>
      <c r="H298" s="1"/>
      <c r="I298" s="1"/>
      <c r="J298" s="1"/>
      <c r="K298" s="1"/>
      <c r="L298" s="4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2:36">
      <c r="B299" s="1"/>
      <c r="C299" s="1"/>
      <c r="D299" s="13"/>
      <c r="E299" s="1"/>
      <c r="F299" s="1"/>
      <c r="G299" s="1"/>
      <c r="H299" s="1"/>
      <c r="I299" s="1"/>
      <c r="J299" s="1"/>
      <c r="K299" s="1"/>
      <c r="L299" s="4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2:36">
      <c r="B300" s="1"/>
      <c r="C300" s="1"/>
      <c r="D300" s="13"/>
      <c r="E300" s="1"/>
      <c r="F300" s="1"/>
      <c r="G300" s="1"/>
      <c r="H300" s="1"/>
      <c r="I300" s="1"/>
      <c r="J300" s="1"/>
      <c r="K300" s="1"/>
      <c r="L300" s="4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2:36">
      <c r="B301" s="1"/>
      <c r="C301" s="1"/>
      <c r="D301" s="13"/>
      <c r="E301" s="1"/>
      <c r="F301" s="1"/>
      <c r="G301" s="1"/>
      <c r="H301" s="1"/>
      <c r="I301" s="1"/>
      <c r="J301" s="1"/>
      <c r="K301" s="1"/>
      <c r="L301" s="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2:36">
      <c r="B302" s="1"/>
      <c r="C302" s="1"/>
      <c r="D302" s="13"/>
      <c r="E302" s="1"/>
      <c r="F302" s="1"/>
      <c r="G302" s="1"/>
      <c r="H302" s="1"/>
      <c r="I302" s="1"/>
      <c r="J302" s="1"/>
      <c r="K302" s="1"/>
      <c r="L302" s="4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2:36">
      <c r="B303" s="1"/>
      <c r="C303" s="1"/>
      <c r="D303" s="13"/>
      <c r="E303" s="1"/>
      <c r="F303" s="1"/>
      <c r="G303" s="1"/>
      <c r="H303" s="1"/>
      <c r="I303" s="1"/>
      <c r="J303" s="1"/>
      <c r="K303" s="1"/>
      <c r="L303" s="4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2:36">
      <c r="B304" s="1"/>
      <c r="C304" s="1"/>
      <c r="D304" s="13"/>
      <c r="E304" s="1"/>
      <c r="F304" s="1"/>
      <c r="G304" s="1"/>
      <c r="H304" s="1"/>
      <c r="I304" s="1"/>
      <c r="J304" s="1"/>
      <c r="K304" s="1"/>
      <c r="L304" s="4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2:36">
      <c r="B305" s="1"/>
      <c r="C305" s="1"/>
      <c r="D305" s="13"/>
      <c r="E305" s="1"/>
      <c r="F305" s="1"/>
      <c r="G305" s="1"/>
      <c r="H305" s="1"/>
      <c r="I305" s="1"/>
      <c r="J305" s="1"/>
      <c r="K305" s="1"/>
      <c r="L305" s="4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2:36">
      <c r="B306" s="1"/>
      <c r="C306" s="1"/>
      <c r="D306" s="13"/>
      <c r="E306" s="1"/>
      <c r="F306" s="1"/>
      <c r="G306" s="1"/>
      <c r="H306" s="1"/>
      <c r="I306" s="1"/>
      <c r="J306" s="1"/>
      <c r="K306" s="1"/>
      <c r="L306" s="4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2:36">
      <c r="B307" s="1"/>
      <c r="C307" s="1"/>
      <c r="D307" s="13"/>
      <c r="E307" s="1"/>
      <c r="F307" s="1"/>
      <c r="G307" s="1"/>
      <c r="H307" s="1"/>
      <c r="I307" s="1"/>
      <c r="J307" s="1"/>
      <c r="K307" s="1"/>
      <c r="L307" s="4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2:36">
      <c r="B308" s="1"/>
      <c r="C308" s="1"/>
      <c r="D308" s="13"/>
      <c r="E308" s="1"/>
      <c r="F308" s="1"/>
      <c r="G308" s="1"/>
      <c r="H308" s="1"/>
      <c r="I308" s="1"/>
      <c r="J308" s="1"/>
      <c r="K308" s="1"/>
      <c r="L308" s="4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2:36">
      <c r="B309" s="1"/>
      <c r="C309" s="1"/>
      <c r="D309" s="13"/>
      <c r="E309" s="1"/>
      <c r="F309" s="1"/>
      <c r="G309" s="1"/>
      <c r="H309" s="1"/>
      <c r="I309" s="1"/>
      <c r="J309" s="1"/>
      <c r="K309" s="1"/>
      <c r="L309" s="4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2:36">
      <c r="B310" s="1"/>
      <c r="C310" s="1"/>
      <c r="D310" s="13"/>
      <c r="E310" s="1"/>
      <c r="F310" s="1"/>
      <c r="G310" s="1"/>
      <c r="H310" s="1"/>
      <c r="I310" s="1"/>
      <c r="J310" s="1"/>
      <c r="K310" s="1"/>
      <c r="L310" s="4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2:36">
      <c r="B311" s="1"/>
      <c r="C311" s="1"/>
      <c r="D311" s="13"/>
      <c r="E311" s="1"/>
      <c r="F311" s="1"/>
      <c r="G311" s="1"/>
      <c r="H311" s="1"/>
      <c r="I311" s="1"/>
      <c r="J311" s="1"/>
      <c r="K311" s="1"/>
      <c r="L311" s="4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2:36">
      <c r="B312" s="1"/>
      <c r="C312" s="1"/>
      <c r="D312" s="13"/>
      <c r="E312" s="1"/>
      <c r="F312" s="1"/>
      <c r="G312" s="1"/>
      <c r="H312" s="1"/>
      <c r="I312" s="1"/>
      <c r="J312" s="1"/>
      <c r="K312" s="1"/>
      <c r="L312" s="4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2:36">
      <c r="B313" s="1"/>
      <c r="C313" s="1"/>
      <c r="D313" s="13"/>
      <c r="E313" s="1"/>
      <c r="F313" s="1"/>
      <c r="G313" s="1"/>
      <c r="H313" s="1"/>
      <c r="I313" s="1"/>
      <c r="J313" s="1"/>
      <c r="K313" s="1"/>
      <c r="L313" s="4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2:36">
      <c r="B314" s="1"/>
      <c r="C314" s="1"/>
      <c r="D314" s="13"/>
      <c r="E314" s="1"/>
      <c r="F314" s="1"/>
      <c r="G314" s="1"/>
      <c r="H314" s="1"/>
      <c r="I314" s="1"/>
      <c r="J314" s="1"/>
      <c r="K314" s="1"/>
      <c r="L314" s="4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2:36">
      <c r="B315" s="1"/>
      <c r="C315" s="1"/>
      <c r="D315" s="13"/>
      <c r="E315" s="1"/>
      <c r="F315" s="1"/>
      <c r="G315" s="1"/>
      <c r="H315" s="1"/>
      <c r="I315" s="1"/>
      <c r="J315" s="1"/>
      <c r="K315" s="1"/>
      <c r="L315" s="4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2:36">
      <c r="B316" s="1"/>
      <c r="C316" s="1"/>
      <c r="D316" s="13"/>
      <c r="E316" s="1"/>
      <c r="F316" s="1"/>
      <c r="G316" s="1"/>
      <c r="H316" s="1"/>
      <c r="I316" s="1"/>
      <c r="J316" s="1"/>
      <c r="K316" s="1"/>
      <c r="L316" s="4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2:36">
      <c r="B317" s="1"/>
      <c r="C317" s="1"/>
      <c r="D317" s="13"/>
      <c r="E317" s="1"/>
      <c r="F317" s="1"/>
      <c r="G317" s="1"/>
      <c r="H317" s="1"/>
      <c r="I317" s="1"/>
      <c r="J317" s="1"/>
      <c r="K317" s="1"/>
      <c r="L317" s="4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2:36">
      <c r="B318" s="1"/>
      <c r="C318" s="1"/>
      <c r="D318" s="13"/>
      <c r="E318" s="1"/>
      <c r="F318" s="1"/>
      <c r="G318" s="1"/>
      <c r="H318" s="1"/>
      <c r="I318" s="1"/>
      <c r="J318" s="1"/>
      <c r="K318" s="1"/>
      <c r="L318" s="4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2:36">
      <c r="B319" s="1"/>
      <c r="C319" s="1"/>
      <c r="D319" s="13"/>
      <c r="E319" s="1"/>
      <c r="F319" s="1"/>
      <c r="G319" s="1"/>
      <c r="H319" s="1"/>
      <c r="I319" s="1"/>
      <c r="J319" s="1"/>
      <c r="K319" s="1"/>
      <c r="L319" s="4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2:36">
      <c r="B320" s="1"/>
      <c r="C320" s="1"/>
      <c r="D320" s="13"/>
      <c r="E320" s="1"/>
      <c r="F320" s="1"/>
      <c r="G320" s="1"/>
      <c r="H320" s="1"/>
      <c r="I320" s="1"/>
      <c r="J320" s="1"/>
      <c r="K320" s="1"/>
      <c r="L320" s="4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2:36">
      <c r="B321" s="1"/>
      <c r="C321" s="1"/>
      <c r="D321" s="13"/>
      <c r="E321" s="1"/>
      <c r="F321" s="1"/>
      <c r="G321" s="1"/>
      <c r="H321" s="1"/>
      <c r="I321" s="1"/>
      <c r="J321" s="1"/>
      <c r="K321" s="1"/>
      <c r="L321" s="4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2:36">
      <c r="B322" s="1"/>
      <c r="C322" s="1"/>
      <c r="D322" s="13"/>
      <c r="E322" s="1"/>
      <c r="F322" s="1"/>
      <c r="G322" s="1"/>
      <c r="H322" s="1"/>
      <c r="I322" s="1"/>
      <c r="J322" s="1"/>
      <c r="K322" s="1"/>
      <c r="L322" s="4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2:36">
      <c r="B323" s="1"/>
      <c r="C323" s="1"/>
      <c r="D323" s="13"/>
      <c r="E323" s="1"/>
      <c r="F323" s="1"/>
      <c r="G323" s="1"/>
      <c r="H323" s="1"/>
      <c r="I323" s="1"/>
      <c r="J323" s="1"/>
      <c r="K323" s="1"/>
      <c r="L323" s="4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2:36">
      <c r="B324" s="1"/>
      <c r="C324" s="1"/>
      <c r="D324" s="13"/>
      <c r="E324" s="1"/>
      <c r="F324" s="1"/>
      <c r="G324" s="1"/>
      <c r="H324" s="1"/>
      <c r="I324" s="1"/>
      <c r="J324" s="1"/>
      <c r="K324" s="1"/>
      <c r="L324" s="4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2:36">
      <c r="B325" s="1"/>
      <c r="C325" s="1"/>
      <c r="D325" s="13"/>
      <c r="E325" s="1"/>
      <c r="F325" s="1"/>
      <c r="G325" s="1"/>
      <c r="H325" s="1"/>
      <c r="I325" s="1"/>
      <c r="J325" s="1"/>
      <c r="K325" s="1"/>
      <c r="L325" s="4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2:36">
      <c r="B326" s="1"/>
      <c r="C326" s="1"/>
      <c r="D326" s="13"/>
      <c r="E326" s="1"/>
      <c r="F326" s="1"/>
      <c r="G326" s="1"/>
      <c r="H326" s="1"/>
      <c r="I326" s="1"/>
      <c r="J326" s="1"/>
      <c r="K326" s="1"/>
      <c r="L326" s="4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2:36">
      <c r="B327" s="1"/>
      <c r="C327" s="1"/>
      <c r="D327" s="13"/>
      <c r="E327" s="1"/>
      <c r="F327" s="1"/>
      <c r="G327" s="1"/>
      <c r="H327" s="1"/>
      <c r="I327" s="1"/>
      <c r="J327" s="1"/>
      <c r="K327" s="1"/>
      <c r="L327" s="4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2:36">
      <c r="B328" s="1"/>
      <c r="C328" s="1"/>
      <c r="D328" s="13"/>
      <c r="E328" s="1"/>
      <c r="F328" s="1"/>
      <c r="G328" s="1"/>
      <c r="H328" s="1"/>
      <c r="I328" s="1"/>
      <c r="J328" s="1"/>
      <c r="K328" s="1"/>
      <c r="L328" s="4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2:36">
      <c r="B329" s="1"/>
      <c r="C329" s="1"/>
      <c r="D329" s="13"/>
      <c r="E329" s="1"/>
      <c r="F329" s="1"/>
      <c r="G329" s="1"/>
      <c r="H329" s="1"/>
      <c r="I329" s="1"/>
      <c r="J329" s="1"/>
      <c r="K329" s="1"/>
      <c r="L329" s="4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2:36">
      <c r="B330" s="1"/>
      <c r="C330" s="1"/>
      <c r="D330" s="13"/>
      <c r="E330" s="1"/>
      <c r="F330" s="1"/>
      <c r="G330" s="1"/>
      <c r="H330" s="1"/>
      <c r="I330" s="1"/>
      <c r="J330" s="1"/>
      <c r="K330" s="1"/>
      <c r="L330" s="4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2:36">
      <c r="B331" s="1"/>
      <c r="C331" s="1"/>
      <c r="D331" s="13"/>
      <c r="E331" s="1"/>
      <c r="F331" s="1"/>
      <c r="G331" s="1"/>
      <c r="H331" s="1"/>
      <c r="I331" s="1"/>
      <c r="J331" s="1"/>
      <c r="K331" s="1"/>
      <c r="L331" s="4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2:36">
      <c r="B332" s="1"/>
      <c r="C332" s="1"/>
      <c r="D332" s="13"/>
      <c r="E332" s="1"/>
      <c r="F332" s="1"/>
      <c r="G332" s="1"/>
      <c r="H332" s="1"/>
      <c r="I332" s="1"/>
      <c r="J332" s="1"/>
      <c r="K332" s="1"/>
      <c r="L332" s="4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2:36">
      <c r="B333" s="1"/>
      <c r="C333" s="1"/>
      <c r="D333" s="13"/>
      <c r="E333" s="1"/>
      <c r="F333" s="1"/>
      <c r="G333" s="1"/>
      <c r="H333" s="1"/>
      <c r="I333" s="1"/>
      <c r="J333" s="1"/>
      <c r="K333" s="1"/>
      <c r="L333" s="4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2:36">
      <c r="B334" s="1"/>
      <c r="C334" s="1"/>
      <c r="D334" s="13"/>
      <c r="E334" s="1"/>
      <c r="F334" s="1"/>
      <c r="G334" s="1"/>
      <c r="H334" s="1"/>
      <c r="I334" s="1"/>
      <c r="J334" s="1"/>
      <c r="K334" s="1"/>
      <c r="L334" s="4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2:36">
      <c r="B335" s="1"/>
      <c r="C335" s="1"/>
      <c r="D335" s="13"/>
      <c r="E335" s="1"/>
      <c r="F335" s="1"/>
      <c r="G335" s="1"/>
      <c r="H335" s="1"/>
      <c r="I335" s="1"/>
      <c r="J335" s="1"/>
      <c r="K335" s="1"/>
      <c r="L335" s="4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2:36">
      <c r="B336" s="1"/>
      <c r="C336" s="1"/>
      <c r="D336" s="13"/>
      <c r="E336" s="1"/>
      <c r="F336" s="1"/>
      <c r="G336" s="1"/>
      <c r="H336" s="1"/>
      <c r="I336" s="1"/>
      <c r="J336" s="1"/>
      <c r="K336" s="1"/>
      <c r="L336" s="4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2:36">
      <c r="B337" s="1"/>
      <c r="C337" s="1"/>
      <c r="D337" s="13"/>
      <c r="E337" s="1"/>
      <c r="F337" s="1"/>
      <c r="G337" s="1"/>
      <c r="H337" s="1"/>
      <c r="I337" s="1"/>
      <c r="J337" s="1"/>
      <c r="K337" s="1"/>
      <c r="L337" s="4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2:36">
      <c r="B338" s="1"/>
      <c r="C338" s="1"/>
      <c r="D338" s="13"/>
      <c r="E338" s="1"/>
      <c r="F338" s="1"/>
      <c r="G338" s="1"/>
      <c r="H338" s="1"/>
      <c r="I338" s="1"/>
      <c r="J338" s="1"/>
      <c r="K338" s="1"/>
      <c r="L338" s="4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2:36">
      <c r="B339" s="1"/>
      <c r="C339" s="1"/>
      <c r="D339" s="13"/>
      <c r="E339" s="1"/>
      <c r="F339" s="1"/>
      <c r="G339" s="1"/>
      <c r="H339" s="1"/>
      <c r="I339" s="1"/>
      <c r="J339" s="1"/>
      <c r="K339" s="1"/>
      <c r="L339" s="4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2:36">
      <c r="B340" s="1"/>
      <c r="C340" s="1"/>
      <c r="D340" s="13"/>
      <c r="E340" s="1"/>
      <c r="F340" s="1"/>
      <c r="G340" s="1"/>
      <c r="H340" s="1"/>
      <c r="I340" s="1"/>
      <c r="J340" s="1"/>
      <c r="K340" s="1"/>
      <c r="L340" s="4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2:36">
      <c r="B341" s="1"/>
      <c r="C341" s="1"/>
      <c r="D341" s="13"/>
      <c r="E341" s="1"/>
      <c r="F341" s="1"/>
      <c r="G341" s="1"/>
      <c r="H341" s="1"/>
      <c r="I341" s="1"/>
      <c r="J341" s="1"/>
      <c r="K341" s="1"/>
      <c r="L341" s="4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2:36">
      <c r="B342" s="1"/>
      <c r="C342" s="1"/>
      <c r="D342" s="13"/>
      <c r="E342" s="1"/>
      <c r="F342" s="1"/>
      <c r="G342" s="1"/>
      <c r="H342" s="1"/>
      <c r="I342" s="1"/>
      <c r="J342" s="1"/>
      <c r="K342" s="1"/>
      <c r="L342" s="4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2:36">
      <c r="B343" s="1"/>
      <c r="C343" s="1"/>
      <c r="D343" s="13"/>
      <c r="E343" s="1"/>
      <c r="F343" s="1"/>
      <c r="G343" s="1"/>
      <c r="H343" s="1"/>
      <c r="I343" s="1"/>
      <c r="J343" s="1"/>
      <c r="K343" s="1"/>
      <c r="L343" s="4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2:36">
      <c r="B344" s="1"/>
      <c r="C344" s="1"/>
      <c r="D344" s="13"/>
      <c r="E344" s="1"/>
      <c r="F344" s="1"/>
      <c r="G344" s="1"/>
      <c r="H344" s="1"/>
      <c r="I344" s="1"/>
      <c r="J344" s="1"/>
      <c r="K344" s="1"/>
      <c r="L344" s="4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2:36">
      <c r="B345" s="1"/>
      <c r="C345" s="1"/>
      <c r="D345" s="13"/>
      <c r="E345" s="1"/>
      <c r="F345" s="1"/>
      <c r="G345" s="1"/>
      <c r="H345" s="1"/>
      <c r="I345" s="1"/>
      <c r="J345" s="1"/>
      <c r="K345" s="1"/>
      <c r="L345" s="4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2:36">
      <c r="B346" s="1"/>
      <c r="C346" s="1"/>
      <c r="D346" s="13"/>
      <c r="E346" s="1"/>
      <c r="F346" s="1"/>
      <c r="G346" s="1"/>
      <c r="H346" s="1"/>
      <c r="I346" s="1"/>
      <c r="J346" s="1"/>
      <c r="K346" s="1"/>
      <c r="L346" s="4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2:36">
      <c r="B347" s="1"/>
      <c r="C347" s="1"/>
      <c r="D347" s="13"/>
      <c r="E347" s="1"/>
      <c r="F347" s="1"/>
      <c r="G347" s="1"/>
      <c r="H347" s="1"/>
      <c r="I347" s="1"/>
      <c r="J347" s="1"/>
      <c r="K347" s="1"/>
      <c r="L347" s="4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2:36">
      <c r="B348" s="1"/>
      <c r="C348" s="1"/>
      <c r="D348" s="13"/>
      <c r="E348" s="1"/>
      <c r="F348" s="1"/>
      <c r="G348" s="1"/>
      <c r="H348" s="1"/>
      <c r="I348" s="1"/>
      <c r="J348" s="1"/>
      <c r="K348" s="1"/>
      <c r="L348" s="4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2:36">
      <c r="B349" s="1"/>
      <c r="C349" s="1"/>
      <c r="D349" s="13"/>
      <c r="E349" s="1"/>
      <c r="F349" s="1"/>
      <c r="G349" s="1"/>
      <c r="H349" s="1"/>
      <c r="I349" s="1"/>
      <c r="J349" s="1"/>
      <c r="K349" s="1"/>
      <c r="L349" s="4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2:36">
      <c r="B350" s="1"/>
      <c r="C350" s="1"/>
      <c r="D350" s="13"/>
      <c r="E350" s="1"/>
      <c r="F350" s="1"/>
      <c r="G350" s="1"/>
      <c r="H350" s="1"/>
      <c r="I350" s="1"/>
      <c r="J350" s="1"/>
      <c r="K350" s="1"/>
      <c r="L350" s="4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2:36">
      <c r="B351" s="1"/>
      <c r="C351" s="1"/>
      <c r="D351" s="13"/>
      <c r="E351" s="1"/>
      <c r="F351" s="1"/>
      <c r="G351" s="1"/>
      <c r="H351" s="1"/>
      <c r="I351" s="1"/>
      <c r="J351" s="1"/>
      <c r="K351" s="1"/>
      <c r="L351" s="4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2:36">
      <c r="B352" s="1"/>
      <c r="C352" s="1"/>
      <c r="D352" s="13"/>
      <c r="E352" s="1"/>
      <c r="F352" s="1"/>
      <c r="G352" s="1"/>
      <c r="H352" s="1"/>
      <c r="I352" s="1"/>
      <c r="J352" s="1"/>
      <c r="K352" s="1"/>
      <c r="L352" s="4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2:36">
      <c r="B353" s="1"/>
      <c r="C353" s="1"/>
      <c r="D353" s="13"/>
      <c r="E353" s="1"/>
      <c r="F353" s="1"/>
      <c r="G353" s="1"/>
      <c r="H353" s="1"/>
      <c r="I353" s="1"/>
      <c r="J353" s="1"/>
      <c r="K353" s="1"/>
      <c r="L353" s="4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2:36">
      <c r="B354" s="1"/>
      <c r="C354" s="1"/>
      <c r="D354" s="13"/>
      <c r="E354" s="1"/>
      <c r="F354" s="1"/>
      <c r="G354" s="1"/>
      <c r="H354" s="1"/>
      <c r="I354" s="1"/>
      <c r="J354" s="1"/>
      <c r="K354" s="1"/>
      <c r="L354" s="4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2:36">
      <c r="B355" s="1"/>
      <c r="C355" s="1"/>
      <c r="D355" s="13"/>
      <c r="E355" s="1"/>
      <c r="F355" s="1"/>
      <c r="G355" s="1"/>
      <c r="H355" s="1"/>
      <c r="I355" s="1"/>
      <c r="J355" s="1"/>
      <c r="K355" s="1"/>
      <c r="L355" s="4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2:36">
      <c r="B356" s="1"/>
      <c r="C356" s="1"/>
      <c r="D356" s="13"/>
      <c r="E356" s="1"/>
      <c r="F356" s="1"/>
      <c r="G356" s="1"/>
      <c r="H356" s="1"/>
      <c r="I356" s="1"/>
      <c r="J356" s="1"/>
      <c r="K356" s="1"/>
      <c r="L356" s="4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2:36">
      <c r="B357" s="1"/>
      <c r="C357" s="1"/>
      <c r="D357" s="13"/>
      <c r="E357" s="1"/>
      <c r="F357" s="1"/>
      <c r="G357" s="1"/>
      <c r="H357" s="1"/>
      <c r="I357" s="1"/>
      <c r="J357" s="1"/>
      <c r="K357" s="1"/>
      <c r="L357" s="4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2:36">
      <c r="B358" s="1"/>
      <c r="C358" s="1"/>
      <c r="D358" s="13"/>
      <c r="E358" s="1"/>
      <c r="F358" s="1"/>
      <c r="G358" s="1"/>
      <c r="H358" s="1"/>
      <c r="I358" s="1"/>
      <c r="J358" s="1"/>
      <c r="K358" s="1"/>
      <c r="L358" s="4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2:36">
      <c r="B359" s="1"/>
      <c r="C359" s="1"/>
      <c r="D359" s="13"/>
      <c r="E359" s="1"/>
      <c r="F359" s="1"/>
      <c r="G359" s="1"/>
      <c r="H359" s="1"/>
      <c r="I359" s="1"/>
      <c r="J359" s="1"/>
      <c r="K359" s="1"/>
      <c r="L359" s="4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2:36">
      <c r="B360" s="1"/>
      <c r="C360" s="1"/>
      <c r="D360" s="13"/>
      <c r="E360" s="1"/>
      <c r="F360" s="1"/>
      <c r="G360" s="1"/>
      <c r="H360" s="1"/>
      <c r="I360" s="1"/>
      <c r="J360" s="1"/>
      <c r="K360" s="1"/>
      <c r="L360" s="4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2:36">
      <c r="B361" s="1"/>
      <c r="C361" s="1"/>
      <c r="D361" s="13"/>
      <c r="E361" s="1"/>
      <c r="F361" s="1"/>
      <c r="G361" s="1"/>
      <c r="H361" s="1"/>
      <c r="I361" s="1"/>
      <c r="J361" s="1"/>
      <c r="K361" s="1"/>
      <c r="L361" s="4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2:36">
      <c r="B362" s="1"/>
      <c r="C362" s="1"/>
      <c r="D362" s="13"/>
      <c r="E362" s="1"/>
      <c r="F362" s="1"/>
      <c r="G362" s="1"/>
      <c r="H362" s="1"/>
      <c r="I362" s="1"/>
      <c r="J362" s="1"/>
      <c r="K362" s="1"/>
      <c r="L362" s="4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2:36">
      <c r="B363" s="1"/>
      <c r="C363" s="1"/>
      <c r="D363" s="13"/>
      <c r="E363" s="1"/>
      <c r="F363" s="1"/>
      <c r="G363" s="1"/>
      <c r="H363" s="1"/>
      <c r="I363" s="1"/>
      <c r="J363" s="1"/>
      <c r="K363" s="1"/>
      <c r="L363" s="4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2:36">
      <c r="B364" s="1"/>
      <c r="C364" s="1"/>
      <c r="D364" s="13"/>
      <c r="E364" s="1"/>
      <c r="F364" s="1"/>
      <c r="G364" s="1"/>
      <c r="H364" s="1"/>
      <c r="I364" s="1"/>
      <c r="J364" s="1"/>
      <c r="K364" s="1"/>
      <c r="L364" s="4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2:36">
      <c r="B365" s="1"/>
      <c r="C365" s="1"/>
      <c r="D365" s="13"/>
      <c r="E365" s="1"/>
      <c r="F365" s="1"/>
      <c r="G365" s="1"/>
      <c r="H365" s="1"/>
      <c r="I365" s="1"/>
      <c r="J365" s="1"/>
      <c r="K365" s="1"/>
      <c r="L365" s="4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2:36">
      <c r="B366" s="1"/>
      <c r="C366" s="1"/>
      <c r="D366" s="13"/>
      <c r="E366" s="1"/>
      <c r="F366" s="1"/>
      <c r="G366" s="1"/>
      <c r="H366" s="1"/>
      <c r="I366" s="1"/>
      <c r="J366" s="1"/>
      <c r="K366" s="1"/>
      <c r="L366" s="4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2:36">
      <c r="B367" s="1"/>
      <c r="C367" s="1"/>
      <c r="D367" s="13"/>
      <c r="E367" s="1"/>
      <c r="F367" s="1"/>
      <c r="G367" s="1"/>
      <c r="H367" s="1"/>
      <c r="I367" s="1"/>
      <c r="J367" s="1"/>
      <c r="K367" s="1"/>
      <c r="L367" s="4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2:36">
      <c r="B368" s="1"/>
      <c r="C368" s="1"/>
      <c r="D368" s="13"/>
      <c r="E368" s="1"/>
      <c r="F368" s="1"/>
      <c r="G368" s="1"/>
      <c r="H368" s="1"/>
      <c r="I368" s="1"/>
      <c r="J368" s="1"/>
      <c r="K368" s="1"/>
      <c r="L368" s="4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2:36">
      <c r="B369" s="1"/>
      <c r="C369" s="1"/>
      <c r="D369" s="13"/>
      <c r="E369" s="1"/>
      <c r="F369" s="1"/>
      <c r="G369" s="1"/>
      <c r="H369" s="1"/>
      <c r="I369" s="1"/>
      <c r="J369" s="1"/>
      <c r="K369" s="1"/>
      <c r="L369" s="4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2:36">
      <c r="B370" s="1"/>
      <c r="C370" s="1"/>
      <c r="D370" s="13"/>
      <c r="E370" s="1"/>
      <c r="F370" s="1"/>
      <c r="G370" s="1"/>
      <c r="H370" s="1"/>
      <c r="I370" s="1"/>
      <c r="J370" s="1"/>
      <c r="K370" s="1"/>
      <c r="L370" s="4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2:36">
      <c r="B371" s="1"/>
      <c r="C371" s="1"/>
      <c r="D371" s="13"/>
      <c r="E371" s="1"/>
      <c r="F371" s="1"/>
      <c r="G371" s="1"/>
      <c r="H371" s="1"/>
      <c r="I371" s="1"/>
      <c r="J371" s="1"/>
      <c r="K371" s="1"/>
      <c r="L371" s="4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2:36">
      <c r="B372" s="1"/>
      <c r="C372" s="1"/>
      <c r="D372" s="13"/>
      <c r="E372" s="1"/>
      <c r="F372" s="1"/>
      <c r="G372" s="1"/>
      <c r="H372" s="1"/>
      <c r="I372" s="1"/>
      <c r="J372" s="1"/>
      <c r="K372" s="1"/>
      <c r="L372" s="4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2:36">
      <c r="B373" s="1"/>
      <c r="C373" s="1"/>
      <c r="D373" s="13"/>
      <c r="E373" s="1"/>
      <c r="F373" s="1"/>
      <c r="G373" s="1"/>
      <c r="H373" s="1"/>
      <c r="I373" s="1"/>
      <c r="J373" s="1"/>
      <c r="K373" s="1"/>
      <c r="L373" s="4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2:36">
      <c r="B374" s="1"/>
      <c r="C374" s="1"/>
      <c r="D374" s="13"/>
      <c r="E374" s="1"/>
      <c r="F374" s="1"/>
      <c r="G374" s="1"/>
      <c r="H374" s="1"/>
      <c r="I374" s="1"/>
      <c r="J374" s="1"/>
      <c r="K374" s="1"/>
      <c r="L374" s="4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2:36">
      <c r="B375" s="1"/>
      <c r="C375" s="1"/>
      <c r="D375" s="13"/>
      <c r="E375" s="1"/>
      <c r="F375" s="1"/>
      <c r="G375" s="1"/>
      <c r="H375" s="1"/>
      <c r="I375" s="1"/>
      <c r="J375" s="1"/>
      <c r="K375" s="1"/>
      <c r="L375" s="4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2:36">
      <c r="B376" s="1"/>
      <c r="C376" s="1"/>
      <c r="D376" s="13"/>
      <c r="E376" s="1"/>
      <c r="F376" s="1"/>
      <c r="G376" s="1"/>
      <c r="H376" s="1"/>
      <c r="I376" s="1"/>
      <c r="J376" s="1"/>
      <c r="K376" s="1"/>
      <c r="L376" s="4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2:36">
      <c r="B377" s="1"/>
      <c r="C377" s="1"/>
      <c r="D377" s="13"/>
      <c r="E377" s="1"/>
      <c r="F377" s="1"/>
      <c r="G377" s="1"/>
      <c r="H377" s="1"/>
      <c r="I377" s="1"/>
      <c r="J377" s="1"/>
      <c r="K377" s="1"/>
      <c r="L377" s="4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2:36">
      <c r="B378" s="1"/>
      <c r="C378" s="1"/>
      <c r="D378" s="13"/>
      <c r="E378" s="1"/>
      <c r="F378" s="1"/>
      <c r="G378" s="1"/>
      <c r="H378" s="1"/>
      <c r="I378" s="1"/>
      <c r="J378" s="1"/>
      <c r="K378" s="1"/>
      <c r="L378" s="4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2:36">
      <c r="B379" s="1"/>
      <c r="C379" s="1"/>
      <c r="D379" s="13"/>
      <c r="E379" s="1"/>
      <c r="F379" s="1"/>
      <c r="G379" s="1"/>
      <c r="H379" s="1"/>
      <c r="I379" s="1"/>
      <c r="J379" s="1"/>
      <c r="K379" s="1"/>
      <c r="L379" s="4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2:36">
      <c r="B380" s="1"/>
      <c r="C380" s="1"/>
      <c r="D380" s="13"/>
      <c r="E380" s="1"/>
      <c r="F380" s="1"/>
      <c r="G380" s="1"/>
      <c r="H380" s="1"/>
      <c r="I380" s="1"/>
      <c r="J380" s="1"/>
      <c r="K380" s="1"/>
      <c r="L380" s="4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2:36">
      <c r="B381" s="1"/>
      <c r="C381" s="1"/>
      <c r="D381" s="13"/>
      <c r="E381" s="1"/>
      <c r="F381" s="1"/>
      <c r="G381" s="1"/>
      <c r="H381" s="1"/>
      <c r="I381" s="1"/>
      <c r="J381" s="1"/>
      <c r="K381" s="1"/>
      <c r="L381" s="4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2:36">
      <c r="B382" s="1"/>
      <c r="C382" s="1"/>
      <c r="D382" s="13"/>
      <c r="E382" s="1"/>
      <c r="F382" s="1"/>
      <c r="G382" s="1"/>
      <c r="H382" s="1"/>
      <c r="I382" s="1"/>
      <c r="J382" s="1"/>
      <c r="K382" s="1"/>
      <c r="L382" s="4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2:36">
      <c r="B383" s="1"/>
      <c r="C383" s="1"/>
      <c r="D383" s="13"/>
      <c r="E383" s="1"/>
      <c r="F383" s="1"/>
      <c r="G383" s="1"/>
      <c r="H383" s="1"/>
      <c r="I383" s="1"/>
      <c r="J383" s="1"/>
      <c r="K383" s="1"/>
      <c r="L383" s="4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2:36">
      <c r="B384" s="1"/>
      <c r="C384" s="1"/>
      <c r="D384" s="13"/>
      <c r="E384" s="1"/>
      <c r="F384" s="1"/>
      <c r="G384" s="1"/>
      <c r="H384" s="1"/>
      <c r="I384" s="1"/>
      <c r="J384" s="1"/>
      <c r="K384" s="1"/>
      <c r="L384" s="4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2:36">
      <c r="B385" s="1"/>
      <c r="C385" s="1"/>
      <c r="D385" s="13"/>
      <c r="E385" s="1"/>
      <c r="F385" s="1"/>
      <c r="G385" s="1"/>
      <c r="H385" s="1"/>
      <c r="I385" s="1"/>
      <c r="J385" s="1"/>
      <c r="K385" s="1"/>
      <c r="L385" s="4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2:36">
      <c r="B386" s="1"/>
      <c r="C386" s="1"/>
      <c r="D386" s="13"/>
      <c r="E386" s="1"/>
      <c r="F386" s="1"/>
      <c r="G386" s="1"/>
      <c r="H386" s="1"/>
      <c r="I386" s="1"/>
      <c r="J386" s="1"/>
      <c r="K386" s="1"/>
      <c r="L386" s="4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2:36">
      <c r="B387" s="1"/>
      <c r="C387" s="1"/>
      <c r="D387" s="13"/>
      <c r="E387" s="1"/>
      <c r="F387" s="1"/>
      <c r="G387" s="1"/>
      <c r="H387" s="1"/>
      <c r="I387" s="1"/>
      <c r="J387" s="1"/>
      <c r="K387" s="1"/>
      <c r="L387" s="4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2:36">
      <c r="B388" s="1"/>
      <c r="C388" s="1"/>
      <c r="D388" s="13"/>
      <c r="E388" s="1"/>
      <c r="F388" s="1"/>
      <c r="G388" s="1"/>
      <c r="H388" s="1"/>
      <c r="I388" s="1"/>
      <c r="J388" s="1"/>
      <c r="K388" s="1"/>
      <c r="L388" s="4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2:36">
      <c r="B389" s="1"/>
      <c r="C389" s="1"/>
      <c r="D389" s="13"/>
      <c r="E389" s="1"/>
      <c r="F389" s="1"/>
      <c r="G389" s="1"/>
      <c r="H389" s="1"/>
      <c r="I389" s="1"/>
      <c r="J389" s="1"/>
      <c r="K389" s="1"/>
      <c r="L389" s="4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2:36">
      <c r="B390" s="1"/>
      <c r="C390" s="1"/>
      <c r="D390" s="13"/>
      <c r="E390" s="1"/>
      <c r="F390" s="1"/>
      <c r="G390" s="1"/>
      <c r="H390" s="1"/>
      <c r="I390" s="1"/>
      <c r="J390" s="1"/>
      <c r="K390" s="1"/>
      <c r="L390" s="4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2:36">
      <c r="B391" s="1"/>
      <c r="C391" s="1"/>
      <c r="D391" s="13"/>
      <c r="E391" s="1"/>
      <c r="F391" s="1"/>
      <c r="G391" s="1"/>
      <c r="H391" s="1"/>
      <c r="I391" s="1"/>
      <c r="J391" s="1"/>
      <c r="K391" s="1"/>
      <c r="L391" s="4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2:36">
      <c r="B392" s="1"/>
      <c r="C392" s="1"/>
      <c r="D392" s="13"/>
      <c r="E392" s="1"/>
      <c r="F392" s="1"/>
      <c r="G392" s="1"/>
      <c r="H392" s="1"/>
      <c r="I392" s="1"/>
      <c r="J392" s="1"/>
      <c r="K392" s="1"/>
      <c r="L392" s="4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2:36">
      <c r="B393" s="1"/>
      <c r="C393" s="1"/>
      <c r="D393" s="13"/>
      <c r="E393" s="1"/>
      <c r="F393" s="1"/>
      <c r="G393" s="1"/>
      <c r="H393" s="1"/>
      <c r="I393" s="1"/>
      <c r="J393" s="1"/>
      <c r="K393" s="1"/>
      <c r="L393" s="4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2:36">
      <c r="B394" s="1"/>
      <c r="C394" s="1"/>
      <c r="D394" s="13"/>
      <c r="E394" s="1"/>
      <c r="F394" s="1"/>
      <c r="G394" s="1"/>
      <c r="H394" s="1"/>
      <c r="I394" s="1"/>
      <c r="J394" s="1"/>
      <c r="K394" s="1"/>
      <c r="L394" s="4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2:36">
      <c r="B395" s="1"/>
      <c r="C395" s="1"/>
      <c r="D395" s="13"/>
      <c r="E395" s="1"/>
      <c r="F395" s="1"/>
      <c r="G395" s="1"/>
      <c r="H395" s="1"/>
      <c r="I395" s="1"/>
      <c r="J395" s="1"/>
      <c r="K395" s="1"/>
      <c r="L395" s="4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2:36">
      <c r="B396" s="1"/>
      <c r="C396" s="1"/>
      <c r="D396" s="13"/>
      <c r="E396" s="1"/>
      <c r="F396" s="1"/>
      <c r="G396" s="1"/>
      <c r="H396" s="1"/>
      <c r="I396" s="1"/>
      <c r="J396" s="1"/>
      <c r="K396" s="1"/>
      <c r="L396" s="4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2:36">
      <c r="B397" s="1"/>
      <c r="C397" s="1"/>
      <c r="D397" s="13"/>
      <c r="E397" s="1"/>
      <c r="F397" s="1"/>
      <c r="G397" s="1"/>
      <c r="H397" s="1"/>
      <c r="I397" s="1"/>
      <c r="J397" s="1"/>
      <c r="K397" s="1"/>
      <c r="L397" s="4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2:36">
      <c r="B398" s="1"/>
      <c r="C398" s="1"/>
      <c r="D398" s="13"/>
      <c r="E398" s="1"/>
      <c r="F398" s="1"/>
      <c r="G398" s="1"/>
      <c r="H398" s="1"/>
      <c r="I398" s="1"/>
      <c r="J398" s="1"/>
      <c r="K398" s="1"/>
      <c r="L398" s="4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2:36">
      <c r="B399" s="1"/>
      <c r="C399" s="1"/>
      <c r="D399" s="13"/>
      <c r="E399" s="1"/>
      <c r="F399" s="1"/>
      <c r="G399" s="1"/>
      <c r="H399" s="1"/>
      <c r="I399" s="1"/>
      <c r="J399" s="1"/>
      <c r="K399" s="1"/>
      <c r="L399" s="4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2:36">
      <c r="B400" s="1"/>
      <c r="C400" s="1"/>
      <c r="D400" s="13"/>
      <c r="E400" s="1"/>
      <c r="F400" s="1"/>
      <c r="G400" s="1"/>
      <c r="H400" s="1"/>
      <c r="I400" s="1"/>
      <c r="J400" s="1"/>
      <c r="K400" s="1"/>
      <c r="L400" s="4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2:36">
      <c r="B401" s="1"/>
      <c r="C401" s="1"/>
      <c r="D401" s="13"/>
      <c r="E401" s="1"/>
      <c r="F401" s="1"/>
      <c r="G401" s="1"/>
      <c r="H401" s="1"/>
      <c r="I401" s="1"/>
      <c r="J401" s="1"/>
      <c r="K401" s="1"/>
      <c r="L401" s="4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2:36">
      <c r="B402" s="1"/>
      <c r="C402" s="1"/>
      <c r="D402" s="13"/>
      <c r="E402" s="1"/>
      <c r="F402" s="1"/>
      <c r="G402" s="1"/>
      <c r="H402" s="1"/>
      <c r="I402" s="1"/>
      <c r="J402" s="1"/>
      <c r="K402" s="1"/>
      <c r="L402" s="4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2:36">
      <c r="B403" s="1"/>
      <c r="C403" s="1"/>
      <c r="D403" s="13"/>
      <c r="E403" s="1"/>
      <c r="F403" s="1"/>
      <c r="G403" s="1"/>
      <c r="H403" s="1"/>
      <c r="I403" s="1"/>
      <c r="J403" s="1"/>
      <c r="K403" s="1"/>
      <c r="L403" s="4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2:36">
      <c r="B404" s="1"/>
      <c r="C404" s="1"/>
      <c r="D404" s="13"/>
      <c r="E404" s="1"/>
      <c r="F404" s="1"/>
      <c r="G404" s="1"/>
      <c r="H404" s="1"/>
      <c r="I404" s="1"/>
      <c r="J404" s="1"/>
      <c r="K404" s="1"/>
      <c r="L404" s="4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2:36">
      <c r="B405" s="1"/>
      <c r="C405" s="1"/>
      <c r="D405" s="13"/>
      <c r="E405" s="1"/>
      <c r="F405" s="1"/>
      <c r="G405" s="1"/>
      <c r="H405" s="1"/>
      <c r="I405" s="1"/>
      <c r="J405" s="1"/>
      <c r="K405" s="1"/>
      <c r="L405" s="4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2:36">
      <c r="B406" s="1"/>
      <c r="C406" s="1"/>
      <c r="D406" s="13"/>
      <c r="E406" s="1"/>
      <c r="F406" s="1"/>
      <c r="G406" s="1"/>
      <c r="H406" s="1"/>
      <c r="I406" s="1"/>
      <c r="J406" s="1"/>
      <c r="K406" s="1"/>
      <c r="L406" s="4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2:36">
      <c r="B407" s="1"/>
      <c r="C407" s="1"/>
      <c r="D407" s="13"/>
      <c r="E407" s="1"/>
      <c r="F407" s="1"/>
      <c r="G407" s="1"/>
      <c r="H407" s="1"/>
      <c r="I407" s="1"/>
      <c r="J407" s="1"/>
      <c r="K407" s="1"/>
      <c r="L407" s="4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2:36">
      <c r="B408" s="1"/>
      <c r="C408" s="1"/>
      <c r="D408" s="13"/>
      <c r="E408" s="1"/>
      <c r="F408" s="1"/>
      <c r="G408" s="1"/>
      <c r="H408" s="1"/>
      <c r="I408" s="1"/>
      <c r="J408" s="1"/>
      <c r="K408" s="1"/>
      <c r="L408" s="4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2:36">
      <c r="B409" s="1"/>
      <c r="C409" s="1"/>
      <c r="D409" s="13"/>
      <c r="E409" s="1"/>
      <c r="F409" s="1"/>
      <c r="G409" s="1"/>
      <c r="H409" s="1"/>
      <c r="I409" s="1"/>
      <c r="J409" s="1"/>
      <c r="K409" s="1"/>
      <c r="L409" s="4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2:36">
      <c r="B410" s="1"/>
      <c r="C410" s="1"/>
      <c r="D410" s="13"/>
      <c r="E410" s="1"/>
      <c r="F410" s="1"/>
      <c r="G410" s="1"/>
      <c r="H410" s="1"/>
      <c r="I410" s="1"/>
      <c r="J410" s="1"/>
      <c r="K410" s="1"/>
      <c r="L410" s="4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2:36">
      <c r="B411" s="1"/>
      <c r="C411" s="1"/>
      <c r="D411" s="13"/>
      <c r="E411" s="1"/>
      <c r="F411" s="1"/>
      <c r="G411" s="1"/>
      <c r="H411" s="1"/>
      <c r="I411" s="1"/>
      <c r="J411" s="1"/>
      <c r="K411" s="1"/>
      <c r="L411" s="4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2:36">
      <c r="B412" s="1"/>
      <c r="C412" s="1"/>
      <c r="D412" s="13"/>
      <c r="E412" s="1"/>
      <c r="F412" s="1"/>
      <c r="G412" s="1"/>
      <c r="H412" s="1"/>
      <c r="I412" s="1"/>
      <c r="J412" s="1"/>
      <c r="K412" s="1"/>
      <c r="L412" s="4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2:36">
      <c r="B413" s="1"/>
      <c r="C413" s="1"/>
      <c r="D413" s="13"/>
      <c r="E413" s="1"/>
      <c r="F413" s="1"/>
      <c r="G413" s="1"/>
      <c r="H413" s="1"/>
      <c r="I413" s="1"/>
      <c r="J413" s="1"/>
      <c r="K413" s="1"/>
      <c r="L413" s="4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2:36">
      <c r="B414" s="1"/>
      <c r="C414" s="1"/>
      <c r="D414" s="13"/>
      <c r="E414" s="1"/>
      <c r="F414" s="1"/>
      <c r="G414" s="1"/>
      <c r="H414" s="1"/>
      <c r="I414" s="1"/>
      <c r="J414" s="1"/>
      <c r="K414" s="1"/>
      <c r="L414" s="4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2:36">
      <c r="B415" s="1"/>
      <c r="C415" s="1"/>
      <c r="D415" s="13"/>
      <c r="E415" s="1"/>
      <c r="F415" s="1"/>
      <c r="G415" s="1"/>
      <c r="H415" s="1"/>
      <c r="I415" s="1"/>
      <c r="J415" s="1"/>
      <c r="K415" s="1"/>
      <c r="L415" s="4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2:36">
      <c r="B416" s="1"/>
      <c r="C416" s="1"/>
      <c r="D416" s="13"/>
      <c r="E416" s="1"/>
      <c r="F416" s="1"/>
      <c r="G416" s="1"/>
      <c r="H416" s="1"/>
      <c r="I416" s="1"/>
      <c r="J416" s="1"/>
      <c r="K416" s="1"/>
      <c r="L416" s="4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2:36">
      <c r="B417" s="1"/>
      <c r="C417" s="1"/>
      <c r="D417" s="13"/>
      <c r="E417" s="1"/>
      <c r="F417" s="1"/>
      <c r="G417" s="1"/>
      <c r="H417" s="1"/>
      <c r="I417" s="1"/>
      <c r="J417" s="1"/>
      <c r="K417" s="1"/>
      <c r="L417" s="4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2:36">
      <c r="B418" s="1"/>
      <c r="C418" s="1"/>
      <c r="D418" s="13"/>
      <c r="E418" s="1"/>
      <c r="F418" s="1"/>
      <c r="G418" s="1"/>
      <c r="H418" s="1"/>
      <c r="I418" s="1"/>
      <c r="J418" s="1"/>
      <c r="K418" s="1"/>
      <c r="L418" s="4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2:36">
      <c r="B419" s="1"/>
      <c r="C419" s="1"/>
      <c r="D419" s="13"/>
      <c r="E419" s="1"/>
      <c r="F419" s="1"/>
      <c r="G419" s="1"/>
      <c r="H419" s="1"/>
      <c r="I419" s="1"/>
      <c r="J419" s="1"/>
      <c r="K419" s="1"/>
      <c r="L419" s="4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2:36">
      <c r="B420" s="1"/>
      <c r="C420" s="1"/>
      <c r="D420" s="13"/>
      <c r="E420" s="1"/>
      <c r="F420" s="1"/>
      <c r="G420" s="1"/>
      <c r="H420" s="1"/>
      <c r="I420" s="1"/>
      <c r="J420" s="1"/>
      <c r="K420" s="1"/>
      <c r="L420" s="4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2:36">
      <c r="B421" s="1"/>
      <c r="C421" s="1"/>
      <c r="D421" s="13"/>
      <c r="E421" s="1"/>
      <c r="F421" s="1"/>
      <c r="G421" s="1"/>
      <c r="H421" s="1"/>
      <c r="I421" s="1"/>
      <c r="J421" s="1"/>
      <c r="K421" s="1"/>
      <c r="L421" s="4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2:36">
      <c r="B422" s="1"/>
      <c r="C422" s="1"/>
      <c r="D422" s="13"/>
      <c r="E422" s="1"/>
      <c r="F422" s="1"/>
      <c r="G422" s="1"/>
      <c r="H422" s="1"/>
      <c r="I422" s="1"/>
      <c r="J422" s="1"/>
      <c r="K422" s="1"/>
      <c r="L422" s="4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2:36">
      <c r="B423" s="1"/>
      <c r="C423" s="1"/>
      <c r="D423" s="13"/>
      <c r="E423" s="1"/>
      <c r="F423" s="1"/>
      <c r="G423" s="1"/>
      <c r="H423" s="1"/>
      <c r="I423" s="1"/>
      <c r="J423" s="1"/>
      <c r="K423" s="1"/>
      <c r="L423" s="4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2:36">
      <c r="B424" s="1"/>
      <c r="C424" s="1"/>
      <c r="D424" s="13"/>
      <c r="E424" s="1"/>
      <c r="F424" s="1"/>
      <c r="G424" s="1"/>
      <c r="H424" s="1"/>
      <c r="I424" s="1"/>
      <c r="J424" s="1"/>
      <c r="K424" s="1"/>
      <c r="L424" s="4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2:36">
      <c r="B425" s="1"/>
      <c r="C425" s="1"/>
      <c r="D425" s="13"/>
      <c r="E425" s="1"/>
      <c r="F425" s="1"/>
      <c r="G425" s="1"/>
      <c r="H425" s="1"/>
      <c r="I425" s="1"/>
      <c r="J425" s="1"/>
      <c r="K425" s="1"/>
      <c r="L425" s="4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2:36">
      <c r="B426" s="1"/>
      <c r="C426" s="1"/>
      <c r="D426" s="13"/>
      <c r="E426" s="1"/>
      <c r="F426" s="1"/>
      <c r="G426" s="1"/>
      <c r="H426" s="1"/>
      <c r="I426" s="1"/>
      <c r="J426" s="1"/>
      <c r="K426" s="1"/>
      <c r="L426" s="4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2:36">
      <c r="B427" s="1"/>
      <c r="C427" s="1"/>
      <c r="D427" s="13"/>
      <c r="E427" s="1"/>
      <c r="F427" s="1"/>
      <c r="G427" s="1"/>
      <c r="H427" s="1"/>
      <c r="I427" s="1"/>
      <c r="J427" s="1"/>
      <c r="K427" s="1"/>
      <c r="L427" s="4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2:36">
      <c r="B428" s="1"/>
      <c r="C428" s="1"/>
      <c r="D428" s="13"/>
      <c r="E428" s="1"/>
      <c r="F428" s="1"/>
      <c r="G428" s="1"/>
      <c r="H428" s="1"/>
      <c r="I428" s="1"/>
      <c r="J428" s="1"/>
      <c r="K428" s="1"/>
      <c r="L428" s="4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2:36">
      <c r="B429" s="1"/>
      <c r="C429" s="1"/>
      <c r="D429" s="13"/>
      <c r="E429" s="1"/>
      <c r="F429" s="1"/>
      <c r="G429" s="1"/>
      <c r="H429" s="1"/>
      <c r="I429" s="1"/>
      <c r="J429" s="1"/>
      <c r="K429" s="1"/>
      <c r="L429" s="4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2:36">
      <c r="B430" s="1"/>
      <c r="C430" s="1"/>
      <c r="D430" s="13"/>
      <c r="E430" s="1"/>
      <c r="F430" s="1"/>
      <c r="G430" s="1"/>
      <c r="H430" s="1"/>
      <c r="I430" s="1"/>
      <c r="J430" s="1"/>
      <c r="K430" s="1"/>
      <c r="L430" s="4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2:36">
      <c r="B431" s="1"/>
      <c r="C431" s="1"/>
      <c r="D431" s="13"/>
      <c r="E431" s="1"/>
      <c r="F431" s="1"/>
      <c r="G431" s="1"/>
      <c r="H431" s="1"/>
      <c r="I431" s="1"/>
      <c r="J431" s="1"/>
      <c r="K431" s="1"/>
      <c r="L431" s="4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2:36">
      <c r="B432" s="1"/>
      <c r="C432" s="1"/>
      <c r="D432" s="13"/>
      <c r="E432" s="1"/>
      <c r="F432" s="1"/>
      <c r="G432" s="1"/>
      <c r="H432" s="1"/>
      <c r="I432" s="1"/>
      <c r="J432" s="1"/>
      <c r="K432" s="1"/>
      <c r="L432" s="4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2:36">
      <c r="B433" s="1"/>
      <c r="C433" s="1"/>
      <c r="D433" s="13"/>
      <c r="E433" s="1"/>
      <c r="F433" s="1"/>
      <c r="G433" s="1"/>
      <c r="H433" s="1"/>
      <c r="I433" s="1"/>
      <c r="J433" s="1"/>
      <c r="K433" s="1"/>
      <c r="L433" s="4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2:36">
      <c r="B434" s="1"/>
      <c r="C434" s="1"/>
      <c r="D434" s="13"/>
      <c r="E434" s="1"/>
      <c r="F434" s="1"/>
      <c r="G434" s="1"/>
      <c r="H434" s="1"/>
      <c r="I434" s="1"/>
      <c r="J434" s="1"/>
      <c r="K434" s="1"/>
      <c r="L434" s="4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2:36">
      <c r="B435" s="1"/>
      <c r="C435" s="1"/>
      <c r="D435" s="13"/>
      <c r="E435" s="1"/>
      <c r="F435" s="1"/>
      <c r="G435" s="1"/>
      <c r="H435" s="1"/>
      <c r="I435" s="1"/>
      <c r="J435" s="1"/>
      <c r="K435" s="1"/>
      <c r="L435" s="4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2:36">
      <c r="B436" s="1"/>
      <c r="C436" s="1"/>
      <c r="D436" s="13"/>
      <c r="E436" s="1"/>
      <c r="F436" s="1"/>
      <c r="G436" s="1"/>
      <c r="H436" s="1"/>
      <c r="I436" s="1"/>
      <c r="J436" s="1"/>
      <c r="K436" s="1"/>
      <c r="L436" s="4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2:36">
      <c r="B437" s="1"/>
      <c r="C437" s="1"/>
      <c r="D437" s="13"/>
      <c r="E437" s="1"/>
      <c r="F437" s="1"/>
      <c r="G437" s="1"/>
      <c r="H437" s="1"/>
      <c r="I437" s="1"/>
      <c r="J437" s="1"/>
      <c r="K437" s="1"/>
      <c r="L437" s="4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2:36">
      <c r="B438" s="1"/>
      <c r="C438" s="1"/>
      <c r="D438" s="13"/>
      <c r="E438" s="1"/>
      <c r="F438" s="1"/>
      <c r="G438" s="1"/>
      <c r="H438" s="1"/>
      <c r="I438" s="1"/>
      <c r="J438" s="1"/>
      <c r="K438" s="1"/>
      <c r="L438" s="4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2:36">
      <c r="B439" s="1"/>
      <c r="C439" s="1"/>
      <c r="D439" s="13"/>
      <c r="E439" s="1"/>
      <c r="F439" s="1"/>
      <c r="G439" s="1"/>
      <c r="H439" s="1"/>
      <c r="I439" s="1"/>
      <c r="J439" s="1"/>
      <c r="K439" s="1"/>
      <c r="L439" s="4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2:36">
      <c r="B440" s="1"/>
      <c r="C440" s="1"/>
      <c r="D440" s="13"/>
      <c r="E440" s="1"/>
      <c r="F440" s="1"/>
      <c r="G440" s="1"/>
      <c r="H440" s="1"/>
      <c r="I440" s="1"/>
      <c r="J440" s="1"/>
      <c r="K440" s="1"/>
      <c r="L440" s="4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2:36">
      <c r="B441" s="1"/>
      <c r="C441" s="1"/>
      <c r="D441" s="13"/>
      <c r="E441" s="1"/>
      <c r="F441" s="1"/>
      <c r="G441" s="1"/>
      <c r="H441" s="1"/>
      <c r="I441" s="1"/>
      <c r="J441" s="1"/>
      <c r="K441" s="1"/>
      <c r="L441" s="4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2:36">
      <c r="B442" s="1"/>
      <c r="C442" s="1"/>
      <c r="D442" s="13"/>
      <c r="E442" s="1"/>
      <c r="F442" s="1"/>
      <c r="G442" s="1"/>
      <c r="H442" s="1"/>
      <c r="I442" s="1"/>
      <c r="J442" s="1"/>
      <c r="K442" s="1"/>
      <c r="L442" s="4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2:36">
      <c r="B443" s="1"/>
      <c r="C443" s="1"/>
      <c r="D443" s="13"/>
      <c r="E443" s="1"/>
      <c r="F443" s="1"/>
      <c r="G443" s="1"/>
      <c r="H443" s="1"/>
      <c r="I443" s="1"/>
      <c r="J443" s="1"/>
      <c r="K443" s="1"/>
      <c r="L443" s="4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2:36">
      <c r="B444" s="1"/>
      <c r="C444" s="1"/>
      <c r="D444" s="13"/>
      <c r="E444" s="1"/>
      <c r="F444" s="1"/>
      <c r="G444" s="1"/>
      <c r="H444" s="1"/>
      <c r="I444" s="1"/>
      <c r="J444" s="1"/>
      <c r="K444" s="1"/>
      <c r="L444" s="4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2:36">
      <c r="B445" s="1"/>
      <c r="C445" s="1"/>
      <c r="D445" s="13"/>
      <c r="E445" s="1"/>
      <c r="F445" s="1"/>
      <c r="G445" s="1"/>
      <c r="H445" s="1"/>
      <c r="I445" s="1"/>
      <c r="J445" s="1"/>
      <c r="K445" s="1"/>
      <c r="L445" s="4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2:36">
      <c r="B446" s="1"/>
      <c r="C446" s="1"/>
      <c r="D446" s="13"/>
      <c r="E446" s="1"/>
      <c r="F446" s="1"/>
      <c r="G446" s="1"/>
      <c r="H446" s="1"/>
      <c r="I446" s="1"/>
      <c r="J446" s="1"/>
      <c r="K446" s="1"/>
      <c r="L446" s="4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2:36">
      <c r="B447" s="1"/>
      <c r="C447" s="1"/>
      <c r="D447" s="13"/>
      <c r="E447" s="1"/>
      <c r="F447" s="1"/>
      <c r="G447" s="1"/>
      <c r="H447" s="1"/>
      <c r="I447" s="1"/>
      <c r="J447" s="1"/>
      <c r="K447" s="1"/>
      <c r="L447" s="4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2:36">
      <c r="B448" s="1"/>
      <c r="C448" s="1"/>
      <c r="D448" s="13"/>
      <c r="E448" s="1"/>
      <c r="F448" s="1"/>
      <c r="G448" s="1"/>
      <c r="H448" s="1"/>
      <c r="I448" s="1"/>
      <c r="J448" s="1"/>
      <c r="K448" s="1"/>
      <c r="L448" s="4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2:36">
      <c r="B449" s="1"/>
      <c r="C449" s="1"/>
      <c r="D449" s="13"/>
      <c r="E449" s="1"/>
      <c r="F449" s="1"/>
      <c r="G449" s="1"/>
      <c r="H449" s="1"/>
      <c r="I449" s="1"/>
      <c r="J449" s="1"/>
      <c r="K449" s="1"/>
      <c r="L449" s="4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2:36">
      <c r="B450" s="1"/>
      <c r="C450" s="1"/>
      <c r="D450" s="13"/>
      <c r="E450" s="1"/>
      <c r="F450" s="1"/>
      <c r="G450" s="1"/>
      <c r="H450" s="1"/>
      <c r="I450" s="1"/>
      <c r="J450" s="1"/>
      <c r="K450" s="1"/>
      <c r="L450" s="4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2:36">
      <c r="B451" s="1"/>
      <c r="C451" s="1"/>
      <c r="D451" s="13"/>
      <c r="E451" s="1"/>
      <c r="F451" s="1"/>
      <c r="G451" s="1"/>
      <c r="H451" s="1"/>
      <c r="I451" s="1"/>
      <c r="J451" s="1"/>
      <c r="K451" s="1"/>
      <c r="L451" s="4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2:36">
      <c r="B452" s="1"/>
      <c r="C452" s="1"/>
      <c r="D452" s="13"/>
      <c r="E452" s="1"/>
      <c r="F452" s="1"/>
      <c r="G452" s="1"/>
      <c r="H452" s="1"/>
      <c r="I452" s="1"/>
      <c r="J452" s="1"/>
      <c r="K452" s="1"/>
      <c r="L452" s="4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2:36">
      <c r="B453" s="1"/>
      <c r="C453" s="1"/>
      <c r="D453" s="13"/>
      <c r="E453" s="1"/>
      <c r="F453" s="1"/>
      <c r="G453" s="1"/>
      <c r="H453" s="1"/>
      <c r="I453" s="1"/>
      <c r="J453" s="1"/>
      <c r="K453" s="1"/>
      <c r="L453" s="4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2:36">
      <c r="B454" s="1"/>
      <c r="C454" s="1"/>
      <c r="D454" s="13"/>
      <c r="E454" s="1"/>
      <c r="F454" s="1"/>
      <c r="G454" s="1"/>
      <c r="H454" s="1"/>
      <c r="I454" s="1"/>
      <c r="J454" s="1"/>
      <c r="K454" s="1"/>
      <c r="L454" s="4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2:36">
      <c r="B455" s="1"/>
      <c r="C455" s="1"/>
      <c r="D455" s="13"/>
      <c r="E455" s="1"/>
      <c r="F455" s="1"/>
      <c r="G455" s="1"/>
      <c r="H455" s="1"/>
      <c r="I455" s="1"/>
      <c r="J455" s="1"/>
      <c r="K455" s="1"/>
      <c r="L455" s="4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2:36">
      <c r="B456" s="1"/>
      <c r="C456" s="1"/>
      <c r="D456" s="13"/>
      <c r="E456" s="1"/>
      <c r="F456" s="1"/>
      <c r="G456" s="1"/>
      <c r="H456" s="1"/>
      <c r="I456" s="1"/>
      <c r="J456" s="1"/>
      <c r="K456" s="1"/>
      <c r="L456" s="4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2:36">
      <c r="B457" s="1"/>
      <c r="C457" s="1"/>
      <c r="D457" s="13"/>
      <c r="E457" s="1"/>
      <c r="F457" s="1"/>
      <c r="G457" s="1"/>
      <c r="H457" s="1"/>
      <c r="I457" s="1"/>
      <c r="J457" s="1"/>
      <c r="K457" s="1"/>
      <c r="L457" s="4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2:36">
      <c r="B458" s="1"/>
      <c r="C458" s="1"/>
      <c r="D458" s="13"/>
      <c r="E458" s="1"/>
      <c r="F458" s="1"/>
      <c r="G458" s="1"/>
      <c r="H458" s="1"/>
      <c r="I458" s="1"/>
      <c r="J458" s="1"/>
      <c r="K458" s="1"/>
      <c r="L458" s="4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2:36">
      <c r="B459" s="1"/>
      <c r="C459" s="1"/>
      <c r="D459" s="13"/>
      <c r="E459" s="1"/>
      <c r="F459" s="1"/>
      <c r="G459" s="1"/>
      <c r="H459" s="1"/>
      <c r="I459" s="1"/>
      <c r="J459" s="1"/>
      <c r="K459" s="1"/>
      <c r="L459" s="4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2:36">
      <c r="B460" s="1"/>
      <c r="C460" s="1"/>
      <c r="D460" s="13"/>
      <c r="E460" s="1"/>
      <c r="F460" s="1"/>
      <c r="G460" s="1"/>
      <c r="H460" s="1"/>
      <c r="I460" s="1"/>
      <c r="J460" s="1"/>
      <c r="K460" s="1"/>
      <c r="L460" s="4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2:36">
      <c r="B461" s="1"/>
      <c r="C461" s="1"/>
      <c r="D461" s="13"/>
      <c r="E461" s="1"/>
      <c r="F461" s="1"/>
      <c r="G461" s="1"/>
      <c r="H461" s="1"/>
      <c r="I461" s="1"/>
      <c r="J461" s="1"/>
      <c r="K461" s="1"/>
      <c r="L461" s="4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2:36">
      <c r="B462" s="1"/>
      <c r="C462" s="1"/>
      <c r="D462" s="13"/>
      <c r="E462" s="1"/>
      <c r="F462" s="1"/>
      <c r="G462" s="1"/>
      <c r="H462" s="1"/>
      <c r="I462" s="1"/>
      <c r="J462" s="1"/>
      <c r="K462" s="1"/>
      <c r="L462" s="4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2:36">
      <c r="B463" s="1"/>
      <c r="C463" s="1"/>
      <c r="D463" s="13"/>
      <c r="E463" s="1"/>
      <c r="F463" s="1"/>
      <c r="G463" s="1"/>
      <c r="H463" s="1"/>
      <c r="I463" s="1"/>
      <c r="J463" s="1"/>
      <c r="K463" s="1"/>
      <c r="L463" s="4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2:36">
      <c r="B464" s="1"/>
      <c r="C464" s="1"/>
      <c r="D464" s="13"/>
      <c r="E464" s="1"/>
      <c r="F464" s="1"/>
      <c r="G464" s="1"/>
      <c r="H464" s="1"/>
      <c r="I464" s="1"/>
      <c r="J464" s="1"/>
      <c r="K464" s="1"/>
      <c r="L464" s="4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2:36">
      <c r="B465" s="1"/>
      <c r="C465" s="1"/>
      <c r="D465" s="13"/>
      <c r="E465" s="1"/>
      <c r="F465" s="1"/>
      <c r="G465" s="1"/>
      <c r="H465" s="1"/>
      <c r="I465" s="1"/>
      <c r="J465" s="1"/>
      <c r="K465" s="1"/>
      <c r="L465" s="4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2:36">
      <c r="B466" s="1"/>
      <c r="C466" s="1"/>
      <c r="D466" s="13"/>
      <c r="E466" s="1"/>
      <c r="F466" s="1"/>
      <c r="G466" s="1"/>
      <c r="H466" s="1"/>
      <c r="I466" s="1"/>
      <c r="J466" s="1"/>
      <c r="K466" s="1"/>
      <c r="L466" s="4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2:36">
      <c r="B467" s="1"/>
      <c r="C467" s="1"/>
      <c r="D467" s="13"/>
      <c r="E467" s="1"/>
      <c r="F467" s="1"/>
      <c r="G467" s="1"/>
      <c r="H467" s="1"/>
      <c r="I467" s="1"/>
      <c r="J467" s="1"/>
      <c r="K467" s="1"/>
      <c r="L467" s="4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2:36">
      <c r="B468" s="1"/>
      <c r="C468" s="1"/>
      <c r="D468" s="13"/>
      <c r="E468" s="1"/>
      <c r="F468" s="1"/>
      <c r="G468" s="1"/>
      <c r="H468" s="1"/>
      <c r="I468" s="1"/>
      <c r="J468" s="1"/>
      <c r="K468" s="1"/>
      <c r="L468" s="4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2:36">
      <c r="B469" s="1"/>
      <c r="C469" s="1"/>
      <c r="D469" s="13"/>
      <c r="E469" s="1"/>
      <c r="F469" s="1"/>
      <c r="G469" s="1"/>
      <c r="H469" s="1"/>
      <c r="I469" s="1"/>
      <c r="J469" s="1"/>
      <c r="K469" s="1"/>
      <c r="L469" s="4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2:36">
      <c r="B470" s="1"/>
      <c r="C470" s="1"/>
      <c r="D470" s="13"/>
      <c r="E470" s="1"/>
      <c r="F470" s="1"/>
      <c r="G470" s="1"/>
      <c r="H470" s="1"/>
      <c r="I470" s="1"/>
      <c r="J470" s="1"/>
      <c r="K470" s="1"/>
      <c r="L470" s="4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2:36">
      <c r="B471" s="1"/>
      <c r="C471" s="1"/>
      <c r="D471" s="13"/>
      <c r="E471" s="1"/>
      <c r="F471" s="1"/>
      <c r="G471" s="1"/>
      <c r="H471" s="1"/>
      <c r="I471" s="1"/>
      <c r="J471" s="1"/>
      <c r="K471" s="1"/>
      <c r="L471" s="4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2:36">
      <c r="B472" s="1"/>
      <c r="C472" s="1"/>
      <c r="D472" s="13"/>
      <c r="E472" s="1"/>
      <c r="F472" s="1"/>
      <c r="G472" s="1"/>
      <c r="H472" s="1"/>
      <c r="I472" s="1"/>
      <c r="J472" s="1"/>
      <c r="K472" s="1"/>
      <c r="L472" s="4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2:36">
      <c r="B473" s="1"/>
      <c r="C473" s="1"/>
      <c r="D473" s="13"/>
      <c r="E473" s="1"/>
      <c r="F473" s="1"/>
      <c r="G473" s="1"/>
      <c r="H473" s="1"/>
      <c r="I473" s="1"/>
      <c r="J473" s="1"/>
      <c r="K473" s="1"/>
      <c r="L473" s="4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2:36">
      <c r="B474" s="1"/>
      <c r="C474" s="1"/>
      <c r="D474" s="13"/>
      <c r="E474" s="1"/>
      <c r="F474" s="1"/>
      <c r="G474" s="1"/>
      <c r="H474" s="1"/>
      <c r="I474" s="1"/>
      <c r="J474" s="1"/>
      <c r="K474" s="1"/>
      <c r="L474" s="4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2:36">
      <c r="B475" s="1"/>
      <c r="C475" s="1"/>
      <c r="D475" s="13"/>
      <c r="E475" s="1"/>
      <c r="F475" s="1"/>
      <c r="G475" s="1"/>
      <c r="H475" s="1"/>
      <c r="I475" s="1"/>
      <c r="J475" s="1"/>
      <c r="K475" s="1"/>
      <c r="L475" s="4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2:36">
      <c r="B476" s="1"/>
      <c r="C476" s="1"/>
      <c r="D476" s="13"/>
      <c r="E476" s="1"/>
      <c r="F476" s="1"/>
      <c r="G476" s="1"/>
      <c r="H476" s="1"/>
      <c r="I476" s="1"/>
      <c r="J476" s="1"/>
      <c r="K476" s="1"/>
      <c r="L476" s="4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2:36">
      <c r="B477" s="1"/>
      <c r="C477" s="1"/>
      <c r="D477" s="13"/>
      <c r="E477" s="1"/>
      <c r="F477" s="1"/>
      <c r="G477" s="1"/>
      <c r="H477" s="1"/>
      <c r="I477" s="1"/>
      <c r="J477" s="1"/>
      <c r="K477" s="1"/>
      <c r="L477" s="4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2:36">
      <c r="B478" s="1"/>
      <c r="C478" s="1"/>
      <c r="D478" s="13"/>
      <c r="E478" s="1"/>
      <c r="F478" s="1"/>
      <c r="G478" s="1"/>
      <c r="H478" s="1"/>
      <c r="I478" s="1"/>
      <c r="J478" s="1"/>
      <c r="K478" s="1"/>
      <c r="L478" s="4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2:36">
      <c r="B479" s="1"/>
      <c r="C479" s="1"/>
      <c r="D479" s="13"/>
      <c r="E479" s="1"/>
      <c r="F479" s="1"/>
      <c r="G479" s="1"/>
      <c r="H479" s="1"/>
      <c r="I479" s="1"/>
      <c r="J479" s="1"/>
      <c r="K479" s="1"/>
      <c r="L479" s="4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2:36">
      <c r="B480" s="1"/>
      <c r="C480" s="1"/>
      <c r="D480" s="13"/>
      <c r="E480" s="1"/>
      <c r="F480" s="1"/>
      <c r="G480" s="1"/>
      <c r="H480" s="1"/>
      <c r="I480" s="1"/>
      <c r="J480" s="1"/>
      <c r="K480" s="1"/>
      <c r="L480" s="4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2:36">
      <c r="B481" s="1"/>
      <c r="C481" s="1"/>
      <c r="D481" s="13"/>
      <c r="E481" s="1"/>
      <c r="F481" s="1"/>
      <c r="G481" s="1"/>
      <c r="H481" s="1"/>
      <c r="I481" s="1"/>
      <c r="J481" s="1"/>
      <c r="K481" s="1"/>
      <c r="L481" s="4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2:36">
      <c r="B482" s="1"/>
      <c r="C482" s="1"/>
      <c r="D482" s="13"/>
      <c r="E482" s="1"/>
      <c r="F482" s="1"/>
      <c r="G482" s="1"/>
      <c r="H482" s="1"/>
      <c r="I482" s="1"/>
      <c r="J482" s="1"/>
      <c r="K482" s="1"/>
      <c r="L482" s="4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2:36">
      <c r="B483" s="1"/>
      <c r="C483" s="1"/>
      <c r="D483" s="13"/>
      <c r="E483" s="1"/>
      <c r="F483" s="1"/>
      <c r="G483" s="1"/>
      <c r="H483" s="1"/>
      <c r="I483" s="1"/>
      <c r="J483" s="1"/>
      <c r="K483" s="1"/>
      <c r="L483" s="4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2:36">
      <c r="B484" s="1"/>
      <c r="C484" s="1"/>
      <c r="D484" s="13"/>
      <c r="E484" s="1"/>
      <c r="F484" s="1"/>
      <c r="G484" s="1"/>
      <c r="H484" s="1"/>
      <c r="I484" s="1"/>
      <c r="J484" s="1"/>
      <c r="K484" s="1"/>
      <c r="L484" s="4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2:36">
      <c r="B485" s="1"/>
      <c r="C485" s="1"/>
      <c r="D485" s="13"/>
      <c r="E485" s="1"/>
      <c r="F485" s="1"/>
      <c r="G485" s="1"/>
      <c r="H485" s="1"/>
      <c r="I485" s="1"/>
      <c r="J485" s="1"/>
      <c r="K485" s="1"/>
      <c r="L485" s="4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2:36">
      <c r="B486" s="1"/>
      <c r="C486" s="1"/>
      <c r="D486" s="13"/>
      <c r="E486" s="1"/>
      <c r="F486" s="1"/>
      <c r="G486" s="1"/>
      <c r="H486" s="1"/>
      <c r="I486" s="1"/>
      <c r="J486" s="1"/>
      <c r="K486" s="1"/>
      <c r="L486" s="4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2:36">
      <c r="B487" s="1"/>
      <c r="C487" s="1"/>
      <c r="D487" s="13"/>
      <c r="E487" s="1"/>
      <c r="F487" s="1"/>
      <c r="G487" s="1"/>
      <c r="H487" s="1"/>
      <c r="I487" s="1"/>
      <c r="J487" s="1"/>
      <c r="K487" s="1"/>
      <c r="L487" s="4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2:36">
      <c r="B488" s="1"/>
      <c r="C488" s="1"/>
      <c r="D488" s="13"/>
      <c r="E488" s="1"/>
      <c r="F488" s="1"/>
      <c r="G488" s="1"/>
      <c r="H488" s="1"/>
      <c r="I488" s="1"/>
      <c r="J488" s="1"/>
      <c r="K488" s="1"/>
      <c r="L488" s="4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2:36">
      <c r="B489" s="1"/>
      <c r="C489" s="1"/>
      <c r="D489" s="13"/>
      <c r="E489" s="1"/>
      <c r="F489" s="1"/>
      <c r="G489" s="1"/>
      <c r="H489" s="1"/>
      <c r="I489" s="1"/>
      <c r="J489" s="1"/>
      <c r="K489" s="1"/>
      <c r="L489" s="4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2:36">
      <c r="B490" s="1"/>
      <c r="C490" s="1"/>
      <c r="D490" s="13"/>
      <c r="E490" s="1"/>
      <c r="F490" s="1"/>
      <c r="G490" s="1"/>
      <c r="H490" s="1"/>
      <c r="I490" s="1"/>
      <c r="J490" s="1"/>
      <c r="K490" s="1"/>
      <c r="L490" s="4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2:36">
      <c r="B491" s="1"/>
      <c r="C491" s="1"/>
      <c r="D491" s="13"/>
      <c r="E491" s="1"/>
      <c r="F491" s="1"/>
      <c r="G491" s="1"/>
      <c r="H491" s="1"/>
      <c r="I491" s="1"/>
      <c r="J491" s="1"/>
      <c r="K491" s="1"/>
      <c r="L491" s="4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2:36">
      <c r="B492" s="1"/>
      <c r="C492" s="1"/>
      <c r="D492" s="13"/>
      <c r="E492" s="1"/>
      <c r="F492" s="1"/>
      <c r="G492" s="1"/>
      <c r="H492" s="1"/>
      <c r="I492" s="1"/>
      <c r="J492" s="1"/>
      <c r="K492" s="1"/>
      <c r="L492" s="4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2:36">
      <c r="B493" s="1"/>
      <c r="C493" s="1"/>
      <c r="D493" s="13"/>
      <c r="E493" s="1"/>
      <c r="F493" s="1"/>
      <c r="G493" s="1"/>
      <c r="H493" s="1"/>
      <c r="I493" s="1"/>
      <c r="J493" s="1"/>
      <c r="K493" s="1"/>
      <c r="L493" s="4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2:36">
      <c r="B494" s="1"/>
      <c r="C494" s="1"/>
      <c r="D494" s="13"/>
      <c r="E494" s="1"/>
      <c r="F494" s="1"/>
      <c r="G494" s="1"/>
      <c r="H494" s="1"/>
      <c r="I494" s="1"/>
      <c r="J494" s="1"/>
      <c r="K494" s="1"/>
      <c r="L494" s="4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2:36">
      <c r="B495" s="1"/>
      <c r="C495" s="1"/>
      <c r="D495" s="13"/>
      <c r="E495" s="1"/>
      <c r="F495" s="1"/>
      <c r="G495" s="1"/>
      <c r="H495" s="1"/>
      <c r="I495" s="1"/>
      <c r="J495" s="1"/>
      <c r="K495" s="1"/>
      <c r="L495" s="4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2:36">
      <c r="B496" s="1"/>
      <c r="C496" s="1"/>
      <c r="D496" s="13"/>
      <c r="E496" s="1"/>
      <c r="F496" s="1"/>
      <c r="G496" s="1"/>
      <c r="H496" s="1"/>
      <c r="I496" s="1"/>
      <c r="J496" s="1"/>
      <c r="K496" s="1"/>
      <c r="L496" s="4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2:36">
      <c r="B497" s="1"/>
      <c r="C497" s="1"/>
      <c r="D497" s="13"/>
      <c r="E497" s="1"/>
      <c r="F497" s="1"/>
      <c r="G497" s="1"/>
      <c r="H497" s="1"/>
      <c r="I497" s="1"/>
      <c r="J497" s="1"/>
      <c r="K497" s="1"/>
      <c r="L497" s="4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2:36">
      <c r="B498" s="1"/>
      <c r="C498" s="1"/>
      <c r="D498" s="13"/>
      <c r="E498" s="1"/>
      <c r="F498" s="1"/>
      <c r="G498" s="1"/>
      <c r="H498" s="1"/>
      <c r="I498" s="1"/>
      <c r="J498" s="1"/>
      <c r="K498" s="1"/>
      <c r="L498" s="4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2:36">
      <c r="B499" s="1"/>
      <c r="C499" s="1"/>
      <c r="D499" s="13"/>
      <c r="E499" s="1"/>
      <c r="F499" s="1"/>
      <c r="G499" s="1"/>
      <c r="H499" s="1"/>
      <c r="I499" s="1"/>
      <c r="J499" s="1"/>
      <c r="K499" s="1"/>
      <c r="L499" s="4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2:36">
      <c r="B500" s="1"/>
      <c r="C500" s="1"/>
      <c r="D500" s="13"/>
      <c r="E500" s="1"/>
      <c r="F500" s="1"/>
      <c r="G500" s="1"/>
      <c r="H500" s="1"/>
      <c r="I500" s="1"/>
      <c r="J500" s="1"/>
      <c r="K500" s="1"/>
      <c r="L500" s="4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2:36">
      <c r="B501" s="1"/>
      <c r="C501" s="1"/>
      <c r="D501" s="13"/>
      <c r="E501" s="1"/>
      <c r="F501" s="1"/>
      <c r="G501" s="1"/>
      <c r="H501" s="1"/>
      <c r="I501" s="1"/>
      <c r="J501" s="1"/>
      <c r="K501" s="1"/>
      <c r="L501" s="4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2:36">
      <c r="B502" s="1"/>
      <c r="C502" s="1"/>
      <c r="D502" s="13"/>
      <c r="E502" s="1"/>
      <c r="F502" s="1"/>
      <c r="G502" s="1"/>
      <c r="H502" s="1"/>
      <c r="I502" s="1"/>
      <c r="J502" s="1"/>
      <c r="K502" s="1"/>
      <c r="L502" s="4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2:36">
      <c r="B503" s="1"/>
      <c r="C503" s="1"/>
      <c r="D503" s="13"/>
      <c r="E503" s="1"/>
      <c r="F503" s="1"/>
      <c r="G503" s="1"/>
      <c r="H503" s="1"/>
      <c r="I503" s="1"/>
      <c r="J503" s="1"/>
      <c r="K503" s="1"/>
      <c r="L503" s="4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2:36">
      <c r="B504" s="1"/>
      <c r="C504" s="1"/>
      <c r="D504" s="13"/>
      <c r="E504" s="1"/>
      <c r="F504" s="1"/>
      <c r="G504" s="1"/>
      <c r="H504" s="1"/>
      <c r="I504" s="1"/>
      <c r="J504" s="1"/>
      <c r="K504" s="1"/>
      <c r="L504" s="4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2:36">
      <c r="B505" s="1"/>
      <c r="C505" s="1"/>
      <c r="D505" s="13"/>
      <c r="E505" s="1"/>
      <c r="F505" s="1"/>
      <c r="G505" s="1"/>
      <c r="H505" s="1"/>
      <c r="I505" s="1"/>
      <c r="J505" s="1"/>
      <c r="K505" s="1"/>
      <c r="L505" s="4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2:36">
      <c r="B506" s="1"/>
      <c r="C506" s="1"/>
      <c r="D506" s="13"/>
      <c r="E506" s="1"/>
      <c r="F506" s="1"/>
      <c r="G506" s="1"/>
      <c r="H506" s="1"/>
      <c r="I506" s="1"/>
      <c r="J506" s="1"/>
      <c r="K506" s="1"/>
      <c r="L506" s="4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2:36">
      <c r="B507" s="1"/>
      <c r="C507" s="1"/>
      <c r="D507" s="13"/>
      <c r="E507" s="1"/>
      <c r="F507" s="1"/>
      <c r="G507" s="1"/>
      <c r="H507" s="1"/>
      <c r="I507" s="1"/>
      <c r="J507" s="1"/>
      <c r="K507" s="1"/>
      <c r="L507" s="4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2:36">
      <c r="B508" s="1"/>
      <c r="C508" s="1"/>
      <c r="D508" s="13"/>
      <c r="E508" s="1"/>
      <c r="F508" s="1"/>
      <c r="G508" s="1"/>
      <c r="H508" s="1"/>
      <c r="I508" s="1"/>
      <c r="J508" s="1"/>
      <c r="K508" s="1"/>
      <c r="L508" s="4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2:36">
      <c r="B509" s="1"/>
      <c r="C509" s="1"/>
      <c r="D509" s="13"/>
      <c r="E509" s="1"/>
      <c r="F509" s="1"/>
      <c r="G509" s="1"/>
      <c r="H509" s="1"/>
      <c r="I509" s="1"/>
      <c r="J509" s="1"/>
      <c r="K509" s="1"/>
      <c r="L509" s="4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2:36">
      <c r="B510" s="1"/>
      <c r="C510" s="1"/>
      <c r="D510" s="13"/>
      <c r="E510" s="1"/>
      <c r="F510" s="1"/>
      <c r="G510" s="1"/>
      <c r="H510" s="1"/>
      <c r="I510" s="1"/>
      <c r="J510" s="1"/>
      <c r="K510" s="1"/>
      <c r="L510" s="4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2:36">
      <c r="B511" s="1"/>
      <c r="C511" s="1"/>
      <c r="D511" s="13"/>
      <c r="E511" s="1"/>
      <c r="F511" s="1"/>
      <c r="G511" s="1"/>
      <c r="H511" s="1"/>
      <c r="I511" s="1"/>
      <c r="J511" s="1"/>
      <c r="K511" s="1"/>
      <c r="L511" s="4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2:36">
      <c r="B512" s="1"/>
      <c r="C512" s="1"/>
      <c r="D512" s="13"/>
      <c r="E512" s="1"/>
      <c r="F512" s="1"/>
      <c r="G512" s="1"/>
      <c r="H512" s="1"/>
      <c r="I512" s="1"/>
      <c r="J512" s="1"/>
      <c r="K512" s="1"/>
      <c r="L512" s="4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2:36">
      <c r="B513" s="1"/>
      <c r="C513" s="1"/>
      <c r="D513" s="13"/>
      <c r="E513" s="1"/>
      <c r="F513" s="1"/>
      <c r="G513" s="1"/>
      <c r="H513" s="1"/>
      <c r="I513" s="1"/>
      <c r="J513" s="1"/>
      <c r="K513" s="1"/>
      <c r="L513" s="4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2:36">
      <c r="B514" s="1"/>
      <c r="C514" s="1"/>
      <c r="D514" s="13"/>
      <c r="E514" s="1"/>
      <c r="F514" s="1"/>
      <c r="G514" s="1"/>
      <c r="H514" s="1"/>
      <c r="I514" s="1"/>
      <c r="J514" s="1"/>
      <c r="K514" s="1"/>
      <c r="L514" s="4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2:36">
      <c r="B515" s="1"/>
      <c r="C515" s="1"/>
      <c r="D515" s="13"/>
      <c r="E515" s="1"/>
      <c r="F515" s="1"/>
      <c r="G515" s="1"/>
      <c r="H515" s="1"/>
      <c r="I515" s="1"/>
      <c r="J515" s="1"/>
      <c r="K515" s="1"/>
      <c r="L515" s="4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2:36">
      <c r="B516" s="1"/>
      <c r="C516" s="1"/>
      <c r="D516" s="13"/>
      <c r="E516" s="1"/>
      <c r="F516" s="1"/>
      <c r="G516" s="1"/>
      <c r="H516" s="1"/>
      <c r="I516" s="1"/>
      <c r="J516" s="1"/>
      <c r="K516" s="1"/>
      <c r="L516" s="4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2:36">
      <c r="B517" s="1"/>
      <c r="C517" s="1"/>
      <c r="D517" s="13"/>
      <c r="E517" s="1"/>
      <c r="F517" s="1"/>
      <c r="G517" s="1"/>
      <c r="H517" s="1"/>
      <c r="I517" s="1"/>
      <c r="J517" s="1"/>
      <c r="K517" s="1"/>
      <c r="L517" s="4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2:36">
      <c r="B518" s="1"/>
      <c r="C518" s="1"/>
      <c r="D518" s="13"/>
      <c r="E518" s="1"/>
      <c r="F518" s="1"/>
      <c r="G518" s="1"/>
      <c r="H518" s="1"/>
      <c r="I518" s="1"/>
      <c r="J518" s="1"/>
      <c r="K518" s="1"/>
      <c r="L518" s="4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2:36">
      <c r="B519" s="1"/>
      <c r="C519" s="1"/>
      <c r="D519" s="13"/>
      <c r="E519" s="1"/>
      <c r="F519" s="1"/>
      <c r="G519" s="1"/>
      <c r="H519" s="1"/>
      <c r="I519" s="1"/>
      <c r="J519" s="1"/>
      <c r="K519" s="1"/>
      <c r="L519" s="4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2:36">
      <c r="B520" s="1"/>
      <c r="C520" s="1"/>
      <c r="D520" s="13"/>
      <c r="E520" s="1"/>
      <c r="F520" s="1"/>
      <c r="G520" s="1"/>
      <c r="H520" s="1"/>
      <c r="I520" s="1"/>
      <c r="J520" s="1"/>
      <c r="K520" s="1"/>
      <c r="L520" s="4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2:36">
      <c r="B521" s="1"/>
      <c r="C521" s="1"/>
      <c r="D521" s="13"/>
      <c r="E521" s="1"/>
      <c r="F521" s="1"/>
      <c r="G521" s="1"/>
      <c r="H521" s="1"/>
      <c r="I521" s="1"/>
      <c r="J521" s="1"/>
      <c r="K521" s="1"/>
      <c r="L521" s="4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2:36">
      <c r="B522" s="1"/>
      <c r="C522" s="1"/>
      <c r="D522" s="13"/>
      <c r="E522" s="1"/>
      <c r="F522" s="1"/>
      <c r="G522" s="1"/>
      <c r="H522" s="1"/>
      <c r="I522" s="1"/>
      <c r="J522" s="1"/>
      <c r="K522" s="1"/>
      <c r="L522" s="4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2:36">
      <c r="B523" s="1"/>
      <c r="C523" s="1"/>
      <c r="D523" s="13"/>
      <c r="E523" s="1"/>
      <c r="F523" s="1"/>
      <c r="G523" s="1"/>
      <c r="H523" s="1"/>
      <c r="I523" s="1"/>
      <c r="J523" s="1"/>
      <c r="K523" s="1"/>
      <c r="L523" s="4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2:36">
      <c r="B524" s="1"/>
      <c r="C524" s="1"/>
      <c r="D524" s="13"/>
      <c r="E524" s="1"/>
      <c r="F524" s="1"/>
      <c r="G524" s="1"/>
      <c r="H524" s="1"/>
      <c r="I524" s="1"/>
      <c r="J524" s="1"/>
      <c r="K524" s="1"/>
      <c r="L524" s="4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2:36">
      <c r="B525" s="1"/>
      <c r="C525" s="1"/>
      <c r="D525" s="13"/>
      <c r="E525" s="1"/>
      <c r="F525" s="1"/>
      <c r="G525" s="1"/>
      <c r="H525" s="1"/>
      <c r="I525" s="1"/>
      <c r="J525" s="1"/>
      <c r="K525" s="1"/>
      <c r="L525" s="4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2:36">
      <c r="B526" s="1"/>
      <c r="C526" s="1"/>
      <c r="D526" s="13"/>
      <c r="E526" s="1"/>
      <c r="F526" s="1"/>
      <c r="G526" s="1"/>
      <c r="H526" s="1"/>
      <c r="I526" s="1"/>
      <c r="J526" s="1"/>
      <c r="K526" s="1"/>
      <c r="L526" s="4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2:36">
      <c r="B527" s="1"/>
      <c r="C527" s="1"/>
      <c r="D527" s="13"/>
      <c r="E527" s="1"/>
      <c r="F527" s="1"/>
      <c r="G527" s="1"/>
      <c r="H527" s="1"/>
      <c r="I527" s="1"/>
      <c r="J527" s="1"/>
      <c r="K527" s="1"/>
      <c r="L527" s="4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2:36">
      <c r="B528" s="1"/>
      <c r="C528" s="1"/>
      <c r="D528" s="13"/>
      <c r="E528" s="1"/>
      <c r="F528" s="1"/>
      <c r="G528" s="1"/>
      <c r="H528" s="1"/>
      <c r="I528" s="1"/>
      <c r="J528" s="1"/>
      <c r="K528" s="1"/>
      <c r="L528" s="4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2:36">
      <c r="B529" s="1"/>
      <c r="C529" s="1"/>
      <c r="D529" s="13"/>
      <c r="E529" s="1"/>
      <c r="F529" s="1"/>
      <c r="G529" s="1"/>
      <c r="H529" s="1"/>
      <c r="I529" s="1"/>
      <c r="J529" s="1"/>
      <c r="K529" s="1"/>
      <c r="L529" s="4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2:36">
      <c r="B530" s="1"/>
      <c r="C530" s="1"/>
      <c r="D530" s="13"/>
      <c r="E530" s="1"/>
      <c r="F530" s="1"/>
      <c r="G530" s="1"/>
      <c r="H530" s="1"/>
      <c r="I530" s="1"/>
      <c r="J530" s="1"/>
      <c r="K530" s="1"/>
      <c r="L530" s="4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2:36">
      <c r="B531" s="1"/>
      <c r="C531" s="1"/>
      <c r="D531" s="13"/>
      <c r="E531" s="1"/>
      <c r="F531" s="1"/>
      <c r="G531" s="1"/>
      <c r="H531" s="1"/>
      <c r="I531" s="1"/>
      <c r="J531" s="1"/>
      <c r="K531" s="1"/>
      <c r="L531" s="4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2:36">
      <c r="B532" s="1"/>
      <c r="C532" s="1"/>
      <c r="D532" s="13"/>
      <c r="E532" s="1"/>
      <c r="F532" s="1"/>
      <c r="G532" s="1"/>
      <c r="H532" s="1"/>
      <c r="I532" s="1"/>
      <c r="J532" s="1"/>
      <c r="K532" s="1"/>
      <c r="L532" s="4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2:36">
      <c r="B533" s="1"/>
      <c r="C533" s="1"/>
      <c r="D533" s="13"/>
      <c r="E533" s="1"/>
      <c r="F533" s="1"/>
      <c r="G533" s="1"/>
      <c r="H533" s="1"/>
      <c r="I533" s="1"/>
      <c r="J533" s="1"/>
      <c r="K533" s="1"/>
      <c r="L533" s="4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2:36">
      <c r="B534" s="1"/>
      <c r="C534" s="1"/>
      <c r="D534" s="13"/>
      <c r="E534" s="1"/>
      <c r="F534" s="1"/>
      <c r="G534" s="1"/>
      <c r="H534" s="1"/>
      <c r="I534" s="1"/>
      <c r="J534" s="1"/>
      <c r="K534" s="1"/>
      <c r="L534" s="4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2:36">
      <c r="B535" s="1"/>
      <c r="C535" s="1"/>
      <c r="D535" s="13"/>
      <c r="E535" s="1"/>
      <c r="F535" s="1"/>
      <c r="G535" s="1"/>
      <c r="H535" s="1"/>
      <c r="I535" s="1"/>
      <c r="J535" s="1"/>
      <c r="K535" s="1"/>
      <c r="L535" s="4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2:36">
      <c r="B536" s="1"/>
      <c r="C536" s="1"/>
      <c r="D536" s="13"/>
      <c r="E536" s="1"/>
      <c r="F536" s="1"/>
      <c r="G536" s="1"/>
      <c r="H536" s="1"/>
      <c r="I536" s="1"/>
      <c r="J536" s="1"/>
      <c r="K536" s="1"/>
      <c r="L536" s="4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2:36">
      <c r="B537" s="1"/>
      <c r="C537" s="1"/>
      <c r="D537" s="13"/>
      <c r="E537" s="1"/>
      <c r="F537" s="1"/>
      <c r="G537" s="1"/>
      <c r="H537" s="1"/>
      <c r="I537" s="1"/>
      <c r="J537" s="1"/>
      <c r="K537" s="1"/>
      <c r="L537" s="4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2:36">
      <c r="B538" s="1"/>
      <c r="C538" s="1"/>
      <c r="D538" s="13"/>
      <c r="E538" s="1"/>
      <c r="F538" s="1"/>
      <c r="G538" s="1"/>
      <c r="H538" s="1"/>
      <c r="I538" s="1"/>
      <c r="J538" s="1"/>
      <c r="K538" s="1"/>
      <c r="L538" s="4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2:36">
      <c r="B539" s="1"/>
      <c r="C539" s="1"/>
      <c r="D539" s="13"/>
      <c r="E539" s="1"/>
      <c r="F539" s="1"/>
      <c r="G539" s="1"/>
      <c r="H539" s="1"/>
      <c r="I539" s="1"/>
      <c r="J539" s="1"/>
      <c r="K539" s="1"/>
      <c r="L539" s="4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2:36">
      <c r="B540" s="1"/>
      <c r="C540" s="1"/>
      <c r="D540" s="13"/>
      <c r="E540" s="1"/>
      <c r="F540" s="1"/>
      <c r="G540" s="1"/>
      <c r="H540" s="1"/>
      <c r="I540" s="1"/>
      <c r="J540" s="1"/>
      <c r="K540" s="1"/>
      <c r="L540" s="4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2:36">
      <c r="B541" s="1"/>
      <c r="C541" s="1"/>
      <c r="D541" s="13"/>
      <c r="E541" s="1"/>
      <c r="F541" s="1"/>
      <c r="G541" s="1"/>
      <c r="H541" s="1"/>
      <c r="I541" s="1"/>
      <c r="J541" s="1"/>
      <c r="K541" s="1"/>
      <c r="L541" s="4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2:36">
      <c r="B542" s="1"/>
      <c r="C542" s="1"/>
      <c r="D542" s="13"/>
      <c r="E542" s="1"/>
      <c r="F542" s="1"/>
      <c r="G542" s="1"/>
      <c r="H542" s="1"/>
      <c r="I542" s="1"/>
      <c r="J542" s="1"/>
      <c r="K542" s="1"/>
      <c r="L542" s="4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2:36">
      <c r="B543" s="1"/>
      <c r="C543" s="1"/>
      <c r="D543" s="13"/>
      <c r="E543" s="1"/>
      <c r="F543" s="1"/>
      <c r="G543" s="1"/>
      <c r="H543" s="1"/>
      <c r="I543" s="1"/>
      <c r="J543" s="1"/>
      <c r="K543" s="1"/>
      <c r="L543" s="4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2:36">
      <c r="B544" s="1"/>
      <c r="C544" s="1"/>
      <c r="D544" s="13"/>
      <c r="E544" s="1"/>
      <c r="F544" s="1"/>
      <c r="G544" s="1"/>
      <c r="H544" s="1"/>
      <c r="I544" s="1"/>
      <c r="J544" s="1"/>
      <c r="K544" s="1"/>
      <c r="L544" s="4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2:36">
      <c r="B545" s="1"/>
      <c r="C545" s="1"/>
      <c r="D545" s="13"/>
      <c r="E545" s="1"/>
      <c r="F545" s="1"/>
      <c r="G545" s="1"/>
      <c r="H545" s="1"/>
      <c r="I545" s="1"/>
      <c r="J545" s="1"/>
      <c r="K545" s="1"/>
      <c r="L545" s="4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2:36">
      <c r="B546" s="1"/>
      <c r="C546" s="1"/>
      <c r="D546" s="13"/>
      <c r="E546" s="1"/>
      <c r="F546" s="1"/>
      <c r="G546" s="1"/>
      <c r="H546" s="1"/>
      <c r="I546" s="1"/>
      <c r="J546" s="1"/>
      <c r="K546" s="1"/>
      <c r="L546" s="4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2:36">
      <c r="B547" s="1"/>
      <c r="C547" s="1"/>
      <c r="D547" s="13"/>
      <c r="E547" s="1"/>
      <c r="F547" s="1"/>
      <c r="G547" s="1"/>
      <c r="H547" s="1"/>
      <c r="I547" s="1"/>
      <c r="J547" s="1"/>
      <c r="K547" s="1"/>
      <c r="L547" s="4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2:36">
      <c r="B548" s="1"/>
      <c r="C548" s="1"/>
      <c r="D548" s="13"/>
      <c r="E548" s="1"/>
      <c r="F548" s="1"/>
      <c r="G548" s="1"/>
      <c r="H548" s="1"/>
      <c r="I548" s="1"/>
      <c r="J548" s="1"/>
      <c r="K548" s="1"/>
      <c r="L548" s="4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2:36">
      <c r="B549" s="1"/>
      <c r="C549" s="1"/>
      <c r="D549" s="13"/>
      <c r="E549" s="1"/>
      <c r="F549" s="1"/>
      <c r="G549" s="1"/>
      <c r="H549" s="1"/>
      <c r="I549" s="1"/>
      <c r="J549" s="1"/>
      <c r="K549" s="1"/>
      <c r="L549" s="4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2:36">
      <c r="B550" s="1"/>
      <c r="C550" s="1"/>
      <c r="D550" s="13"/>
      <c r="E550" s="1"/>
      <c r="F550" s="1"/>
      <c r="G550" s="1"/>
      <c r="H550" s="1"/>
      <c r="I550" s="1"/>
      <c r="J550" s="1"/>
      <c r="K550" s="1"/>
      <c r="L550" s="4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2:36">
      <c r="B551" s="1"/>
      <c r="C551" s="1"/>
      <c r="D551" s="13"/>
      <c r="E551" s="1"/>
      <c r="F551" s="1"/>
      <c r="G551" s="1"/>
      <c r="H551" s="1"/>
      <c r="I551" s="1"/>
      <c r="J551" s="1"/>
      <c r="K551" s="1"/>
      <c r="L551" s="4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2:36">
      <c r="B552" s="1"/>
      <c r="C552" s="1"/>
      <c r="D552" s="13"/>
      <c r="E552" s="1"/>
      <c r="F552" s="1"/>
      <c r="G552" s="1"/>
      <c r="H552" s="1"/>
      <c r="I552" s="1"/>
      <c r="J552" s="1"/>
      <c r="K552" s="1"/>
      <c r="L552" s="4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2:36">
      <c r="B553" s="1"/>
      <c r="C553" s="1"/>
      <c r="D553" s="13"/>
      <c r="E553" s="1"/>
      <c r="F553" s="1"/>
      <c r="G553" s="1"/>
      <c r="H553" s="1"/>
      <c r="I553" s="1"/>
      <c r="J553" s="1"/>
      <c r="K553" s="1"/>
      <c r="L553" s="4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2:36">
      <c r="B554" s="1"/>
      <c r="C554" s="1"/>
      <c r="D554" s="13"/>
      <c r="E554" s="1"/>
      <c r="F554" s="1"/>
      <c r="G554" s="1"/>
      <c r="H554" s="1"/>
      <c r="I554" s="1"/>
      <c r="J554" s="1"/>
      <c r="K554" s="1"/>
      <c r="L554" s="4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2:36">
      <c r="B555" s="1"/>
      <c r="C555" s="1"/>
      <c r="D555" s="13"/>
      <c r="E555" s="1"/>
      <c r="F555" s="1"/>
      <c r="G555" s="1"/>
      <c r="H555" s="1"/>
      <c r="I555" s="1"/>
      <c r="J555" s="1"/>
      <c r="K555" s="1"/>
      <c r="L555" s="4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2:36">
      <c r="B556" s="1"/>
      <c r="C556" s="1"/>
      <c r="D556" s="13"/>
      <c r="E556" s="1"/>
      <c r="F556" s="1"/>
      <c r="G556" s="1"/>
      <c r="H556" s="1"/>
      <c r="I556" s="1"/>
      <c r="J556" s="1"/>
      <c r="K556" s="1"/>
      <c r="L556" s="4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2:36">
      <c r="B557" s="1"/>
      <c r="C557" s="1"/>
      <c r="D557" s="13"/>
      <c r="E557" s="1"/>
      <c r="F557" s="1"/>
      <c r="G557" s="1"/>
      <c r="H557" s="1"/>
      <c r="I557" s="1"/>
      <c r="J557" s="1"/>
      <c r="K557" s="1"/>
      <c r="L557" s="4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2:36">
      <c r="B558" s="1"/>
      <c r="C558" s="1"/>
      <c r="D558" s="13"/>
      <c r="E558" s="1"/>
      <c r="F558" s="1"/>
      <c r="G558" s="1"/>
      <c r="H558" s="1"/>
      <c r="I558" s="1"/>
      <c r="J558" s="1"/>
      <c r="K558" s="1"/>
      <c r="L558" s="4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2:36">
      <c r="B559" s="1"/>
      <c r="C559" s="1"/>
      <c r="D559" s="13"/>
      <c r="E559" s="1"/>
      <c r="F559" s="1"/>
      <c r="G559" s="1"/>
      <c r="H559" s="1"/>
      <c r="I559" s="1"/>
      <c r="J559" s="1"/>
      <c r="K559" s="1"/>
      <c r="L559" s="4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2:36">
      <c r="B560" s="1"/>
      <c r="C560" s="1"/>
      <c r="D560" s="13"/>
      <c r="E560" s="1"/>
      <c r="F560" s="1"/>
      <c r="G560" s="1"/>
      <c r="H560" s="1"/>
      <c r="I560" s="1"/>
      <c r="J560" s="1"/>
      <c r="K560" s="1"/>
      <c r="L560" s="4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2:36">
      <c r="B561" s="1"/>
      <c r="C561" s="1"/>
      <c r="D561" s="13"/>
      <c r="E561" s="1"/>
      <c r="F561" s="1"/>
      <c r="G561" s="1"/>
      <c r="H561" s="1"/>
      <c r="I561" s="1"/>
      <c r="J561" s="1"/>
      <c r="K561" s="1"/>
      <c r="L561" s="4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2:36">
      <c r="B562" s="1"/>
      <c r="C562" s="1"/>
      <c r="D562" s="13"/>
      <c r="E562" s="1"/>
      <c r="F562" s="1"/>
      <c r="G562" s="1"/>
      <c r="H562" s="1"/>
      <c r="I562" s="1"/>
      <c r="J562" s="1"/>
      <c r="K562" s="1"/>
      <c r="L562" s="4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2:36">
      <c r="B563" s="1"/>
      <c r="C563" s="1"/>
      <c r="D563" s="13"/>
      <c r="E563" s="1"/>
      <c r="F563" s="1"/>
      <c r="G563" s="1"/>
      <c r="H563" s="1"/>
      <c r="I563" s="1"/>
      <c r="J563" s="1"/>
      <c r="K563" s="1"/>
      <c r="L563" s="4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2:36">
      <c r="B564" s="1"/>
      <c r="C564" s="1"/>
      <c r="D564" s="13"/>
      <c r="E564" s="1"/>
      <c r="F564" s="1"/>
      <c r="G564" s="1"/>
      <c r="H564" s="1"/>
      <c r="I564" s="1"/>
      <c r="J564" s="1"/>
      <c r="K564" s="1"/>
      <c r="L564" s="4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2:36">
      <c r="B565" s="1"/>
      <c r="C565" s="1"/>
      <c r="D565" s="13"/>
      <c r="E565" s="1"/>
      <c r="F565" s="1"/>
      <c r="G565" s="1"/>
      <c r="H565" s="1"/>
      <c r="I565" s="1"/>
      <c r="J565" s="1"/>
      <c r="K565" s="1"/>
      <c r="L565" s="4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2:36">
      <c r="B566" s="1"/>
      <c r="C566" s="1"/>
      <c r="D566" s="13"/>
      <c r="E566" s="1"/>
      <c r="F566" s="1"/>
      <c r="G566" s="1"/>
      <c r="H566" s="1"/>
      <c r="I566" s="1"/>
      <c r="J566" s="1"/>
      <c r="K566" s="1"/>
      <c r="L566" s="4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2:36">
      <c r="B567" s="1"/>
      <c r="C567" s="1"/>
      <c r="D567" s="13"/>
      <c r="E567" s="1"/>
      <c r="F567" s="1"/>
      <c r="G567" s="1"/>
      <c r="H567" s="1"/>
      <c r="I567" s="1"/>
      <c r="J567" s="1"/>
      <c r="K567" s="1"/>
      <c r="L567" s="4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2:36">
      <c r="B568" s="1"/>
      <c r="C568" s="1"/>
      <c r="D568" s="13"/>
      <c r="E568" s="1"/>
      <c r="F568" s="1"/>
      <c r="G568" s="1"/>
      <c r="H568" s="1"/>
      <c r="I568" s="1"/>
      <c r="J568" s="1"/>
      <c r="K568" s="1"/>
      <c r="L568" s="4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2:36">
      <c r="B569" s="1"/>
      <c r="C569" s="1"/>
      <c r="D569" s="13"/>
      <c r="E569" s="1"/>
      <c r="F569" s="1"/>
      <c r="G569" s="1"/>
      <c r="H569" s="1"/>
      <c r="I569" s="1"/>
      <c r="J569" s="1"/>
      <c r="K569" s="1"/>
      <c r="L569" s="4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2:36">
      <c r="B570" s="1"/>
      <c r="C570" s="1"/>
      <c r="D570" s="13"/>
      <c r="E570" s="1"/>
      <c r="F570" s="1"/>
      <c r="G570" s="1"/>
      <c r="H570" s="1"/>
      <c r="I570" s="1"/>
      <c r="J570" s="1"/>
      <c r="K570" s="1"/>
      <c r="L570" s="4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2:36">
      <c r="B571" s="1"/>
      <c r="C571" s="1"/>
      <c r="D571" s="13"/>
      <c r="E571" s="1"/>
      <c r="F571" s="1"/>
      <c r="G571" s="1"/>
      <c r="H571" s="1"/>
      <c r="I571" s="1"/>
      <c r="J571" s="1"/>
      <c r="K571" s="1"/>
      <c r="L571" s="4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2:36">
      <c r="B572" s="1"/>
      <c r="C572" s="1"/>
      <c r="D572" s="13"/>
      <c r="E572" s="1"/>
      <c r="F572" s="1"/>
      <c r="G572" s="1"/>
      <c r="H572" s="1"/>
      <c r="I572" s="1"/>
      <c r="J572" s="1"/>
      <c r="K572" s="1"/>
      <c r="L572" s="4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2:36">
      <c r="B573" s="1"/>
      <c r="C573" s="1"/>
      <c r="D573" s="13"/>
      <c r="E573" s="1"/>
      <c r="F573" s="1"/>
      <c r="G573" s="1"/>
      <c r="H573" s="1"/>
      <c r="I573" s="1"/>
      <c r="J573" s="1"/>
      <c r="K573" s="1"/>
      <c r="L573" s="4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2:36">
      <c r="B574" s="1"/>
      <c r="C574" s="1"/>
      <c r="D574" s="13"/>
      <c r="E574" s="1"/>
      <c r="F574" s="1"/>
      <c r="G574" s="1"/>
      <c r="H574" s="1"/>
      <c r="I574" s="1"/>
      <c r="J574" s="1"/>
      <c r="K574" s="1"/>
      <c r="L574" s="4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2:36">
      <c r="B575" s="1"/>
      <c r="C575" s="1"/>
      <c r="D575" s="13"/>
      <c r="E575" s="1"/>
      <c r="F575" s="1"/>
      <c r="G575" s="1"/>
      <c r="H575" s="1"/>
      <c r="I575" s="1"/>
      <c r="J575" s="1"/>
      <c r="K575" s="1"/>
      <c r="L575" s="4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2:36">
      <c r="B576" s="1"/>
      <c r="C576" s="1"/>
      <c r="D576" s="13"/>
      <c r="E576" s="1"/>
      <c r="F576" s="1"/>
      <c r="G576" s="1"/>
      <c r="H576" s="1"/>
      <c r="I576" s="1"/>
      <c r="J576" s="1"/>
      <c r="K576" s="1"/>
      <c r="L576" s="4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2:36">
      <c r="B577" s="1"/>
      <c r="C577" s="1"/>
      <c r="D577" s="13"/>
      <c r="E577" s="1"/>
      <c r="F577" s="1"/>
      <c r="G577" s="1"/>
      <c r="H577" s="1"/>
      <c r="I577" s="1"/>
      <c r="J577" s="1"/>
      <c r="K577" s="1"/>
      <c r="L577" s="4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2:36">
      <c r="B578" s="1"/>
      <c r="C578" s="1"/>
      <c r="D578" s="13"/>
      <c r="E578" s="1"/>
      <c r="F578" s="1"/>
      <c r="G578" s="1"/>
      <c r="H578" s="1"/>
      <c r="I578" s="1"/>
      <c r="J578" s="1"/>
      <c r="K578" s="1"/>
      <c r="L578" s="4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2:36">
      <c r="B579" s="1"/>
      <c r="C579" s="1"/>
      <c r="D579" s="13"/>
      <c r="E579" s="1"/>
      <c r="F579" s="1"/>
      <c r="G579" s="1"/>
      <c r="H579" s="1"/>
      <c r="I579" s="1"/>
      <c r="J579" s="1"/>
      <c r="K579" s="1"/>
      <c r="L579" s="4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2:36">
      <c r="B580" s="1"/>
      <c r="C580" s="1"/>
      <c r="D580" s="13"/>
      <c r="E580" s="1"/>
      <c r="F580" s="1"/>
      <c r="G580" s="1"/>
      <c r="H580" s="1"/>
      <c r="I580" s="1"/>
      <c r="J580" s="1"/>
      <c r="K580" s="1"/>
      <c r="L580" s="4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2:36">
      <c r="B581" s="1"/>
      <c r="C581" s="1"/>
      <c r="D581" s="13"/>
      <c r="E581" s="1"/>
      <c r="F581" s="1"/>
      <c r="G581" s="1"/>
      <c r="H581" s="1"/>
      <c r="I581" s="1"/>
      <c r="J581" s="1"/>
      <c r="K581" s="1"/>
      <c r="L581" s="4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2:36">
      <c r="B582" s="1"/>
      <c r="C582" s="1"/>
      <c r="D582" s="13"/>
      <c r="E582" s="1"/>
      <c r="F582" s="1"/>
      <c r="G582" s="1"/>
      <c r="H582" s="1"/>
      <c r="I582" s="1"/>
      <c r="J582" s="1"/>
      <c r="K582" s="1"/>
      <c r="L582" s="4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2:36">
      <c r="B583" s="1"/>
      <c r="C583" s="1"/>
      <c r="D583" s="13"/>
      <c r="E583" s="1"/>
      <c r="F583" s="1"/>
      <c r="G583" s="1"/>
      <c r="H583" s="1"/>
      <c r="I583" s="1"/>
      <c r="J583" s="1"/>
      <c r="K583" s="1"/>
      <c r="L583" s="4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2:36">
      <c r="B584" s="1"/>
      <c r="C584" s="1"/>
      <c r="D584" s="13"/>
      <c r="E584" s="1"/>
      <c r="F584" s="1"/>
      <c r="G584" s="1"/>
      <c r="H584" s="1"/>
      <c r="I584" s="1"/>
      <c r="J584" s="1"/>
      <c r="K584" s="1"/>
      <c r="L584" s="4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2:36">
      <c r="B585" s="1"/>
      <c r="C585" s="1"/>
      <c r="D585" s="13"/>
      <c r="E585" s="1"/>
      <c r="F585" s="1"/>
      <c r="G585" s="1"/>
      <c r="H585" s="1"/>
      <c r="I585" s="1"/>
      <c r="J585" s="1"/>
      <c r="K585" s="1"/>
      <c r="L585" s="4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2:36">
      <c r="B586" s="1"/>
      <c r="C586" s="1"/>
      <c r="D586" s="13"/>
      <c r="E586" s="1"/>
      <c r="F586" s="1"/>
      <c r="G586" s="1"/>
      <c r="H586" s="1"/>
      <c r="I586" s="1"/>
      <c r="J586" s="1"/>
      <c r="K586" s="1"/>
      <c r="L586" s="4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2:36">
      <c r="B587" s="1"/>
      <c r="C587" s="1"/>
      <c r="D587" s="13"/>
      <c r="E587" s="1"/>
      <c r="F587" s="1"/>
      <c r="G587" s="1"/>
      <c r="H587" s="1"/>
      <c r="I587" s="1"/>
      <c r="J587" s="1"/>
      <c r="K587" s="1"/>
      <c r="L587" s="4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2:36">
      <c r="B588" s="1"/>
      <c r="C588" s="1"/>
      <c r="D588" s="13"/>
      <c r="E588" s="1"/>
      <c r="F588" s="1"/>
      <c r="G588" s="1"/>
      <c r="H588" s="1"/>
      <c r="I588" s="1"/>
      <c r="J588" s="1"/>
      <c r="K588" s="1"/>
      <c r="L588" s="4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2:36">
      <c r="B589" s="1"/>
      <c r="C589" s="1"/>
      <c r="D589" s="13"/>
      <c r="E589" s="1"/>
      <c r="F589" s="1"/>
      <c r="G589" s="1"/>
      <c r="H589" s="1"/>
      <c r="I589" s="1"/>
      <c r="J589" s="1"/>
      <c r="K589" s="1"/>
      <c r="L589" s="4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2:36">
      <c r="B590" s="1"/>
      <c r="C590" s="1"/>
      <c r="D590" s="13"/>
      <c r="E590" s="1"/>
      <c r="F590" s="1"/>
      <c r="G590" s="1"/>
      <c r="H590" s="1"/>
      <c r="I590" s="1"/>
      <c r="J590" s="1"/>
      <c r="K590" s="1"/>
      <c r="L590" s="4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2:36">
      <c r="B591" s="1"/>
      <c r="C591" s="1"/>
      <c r="D591" s="13"/>
      <c r="E591" s="1"/>
      <c r="F591" s="1"/>
      <c r="G591" s="1"/>
      <c r="H591" s="1"/>
      <c r="I591" s="1"/>
      <c r="J591" s="1"/>
      <c r="K591" s="1"/>
      <c r="L591" s="4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2:36">
      <c r="B592" s="1"/>
      <c r="C592" s="1"/>
      <c r="D592" s="13"/>
      <c r="E592" s="1"/>
      <c r="F592" s="1"/>
      <c r="G592" s="1"/>
      <c r="H592" s="1"/>
      <c r="I592" s="1"/>
      <c r="J592" s="1"/>
      <c r="K592" s="1"/>
      <c r="L592" s="4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2:36">
      <c r="B593" s="1"/>
      <c r="C593" s="1"/>
      <c r="D593" s="13"/>
      <c r="E593" s="1"/>
      <c r="F593" s="1"/>
      <c r="G593" s="1"/>
      <c r="H593" s="1"/>
      <c r="I593" s="1"/>
      <c r="J593" s="1"/>
      <c r="K593" s="1"/>
      <c r="L593" s="4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2:36">
      <c r="B594" s="1"/>
      <c r="C594" s="1"/>
      <c r="D594" s="13"/>
      <c r="E594" s="1"/>
      <c r="F594" s="1"/>
      <c r="G594" s="1"/>
      <c r="H594" s="1"/>
      <c r="I594" s="1"/>
      <c r="J594" s="1"/>
      <c r="K594" s="1"/>
      <c r="L594" s="4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2:36">
      <c r="B595" s="1"/>
      <c r="C595" s="1"/>
      <c r="D595" s="13"/>
      <c r="E595" s="1"/>
      <c r="F595" s="1"/>
      <c r="G595" s="1"/>
      <c r="H595" s="1"/>
      <c r="I595" s="1"/>
      <c r="J595" s="1"/>
      <c r="K595" s="1"/>
      <c r="L595" s="4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2:36">
      <c r="B596" s="1"/>
      <c r="C596" s="1"/>
      <c r="D596" s="13"/>
      <c r="E596" s="1"/>
      <c r="F596" s="1"/>
      <c r="G596" s="1"/>
      <c r="H596" s="1"/>
      <c r="I596" s="1"/>
      <c r="J596" s="1"/>
      <c r="K596" s="1"/>
      <c r="L596" s="4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2:36">
      <c r="B597" s="1"/>
      <c r="C597" s="1"/>
      <c r="D597" s="13"/>
      <c r="E597" s="1"/>
      <c r="F597" s="1"/>
      <c r="G597" s="1"/>
      <c r="H597" s="1"/>
      <c r="I597" s="1"/>
      <c r="J597" s="1"/>
      <c r="K597" s="1"/>
      <c r="L597" s="4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2:36">
      <c r="B598" s="1"/>
      <c r="C598" s="1"/>
      <c r="D598" s="13"/>
      <c r="E598" s="1"/>
      <c r="F598" s="1"/>
      <c r="G598" s="1"/>
      <c r="H598" s="1"/>
      <c r="I598" s="1"/>
      <c r="J598" s="1"/>
      <c r="K598" s="1"/>
      <c r="L598" s="4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2:36">
      <c r="B599" s="1"/>
      <c r="C599" s="1"/>
      <c r="D599" s="13"/>
      <c r="E599" s="1"/>
      <c r="F599" s="1"/>
      <c r="G599" s="1"/>
      <c r="H599" s="1"/>
      <c r="I599" s="1"/>
      <c r="J599" s="1"/>
      <c r="K599" s="1"/>
      <c r="L599" s="4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2:36">
      <c r="B600" s="1"/>
      <c r="C600" s="1"/>
      <c r="D600" s="13"/>
      <c r="E600" s="1"/>
      <c r="F600" s="1"/>
      <c r="G600" s="1"/>
      <c r="H600" s="1"/>
      <c r="I600" s="1"/>
      <c r="J600" s="1"/>
      <c r="K600" s="1"/>
      <c r="L600" s="4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2:36">
      <c r="B601" s="1"/>
      <c r="C601" s="1"/>
      <c r="D601" s="13"/>
      <c r="E601" s="1"/>
      <c r="F601" s="1"/>
      <c r="G601" s="1"/>
      <c r="H601" s="1"/>
      <c r="I601" s="1"/>
      <c r="J601" s="1"/>
      <c r="K601" s="1"/>
      <c r="L601" s="4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2:36">
      <c r="B602" s="1"/>
      <c r="C602" s="1"/>
      <c r="D602" s="13"/>
      <c r="E602" s="1"/>
      <c r="F602" s="1"/>
      <c r="G602" s="1"/>
      <c r="H602" s="1"/>
      <c r="I602" s="1"/>
      <c r="J602" s="1"/>
      <c r="K602" s="1"/>
      <c r="L602" s="4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2:36">
      <c r="B603" s="1"/>
      <c r="C603" s="1"/>
      <c r="D603" s="13"/>
      <c r="E603" s="1"/>
      <c r="F603" s="1"/>
      <c r="G603" s="1"/>
      <c r="H603" s="1"/>
      <c r="I603" s="1"/>
      <c r="J603" s="1"/>
      <c r="K603" s="1"/>
      <c r="L603" s="4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2:36">
      <c r="B604" s="1"/>
      <c r="C604" s="1"/>
      <c r="D604" s="13"/>
      <c r="E604" s="1"/>
      <c r="F604" s="1"/>
      <c r="G604" s="1"/>
      <c r="H604" s="1"/>
      <c r="I604" s="1"/>
      <c r="J604" s="1"/>
      <c r="K604" s="1"/>
      <c r="L604" s="4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2:36">
      <c r="B605" s="1"/>
      <c r="C605" s="1"/>
      <c r="D605" s="13"/>
      <c r="E605" s="1"/>
      <c r="F605" s="1"/>
      <c r="G605" s="1"/>
      <c r="H605" s="1"/>
      <c r="I605" s="1"/>
      <c r="J605" s="1"/>
      <c r="K605" s="1"/>
      <c r="L605" s="4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2:36">
      <c r="B606" s="1"/>
      <c r="C606" s="1"/>
      <c r="D606" s="13"/>
      <c r="E606" s="1"/>
      <c r="F606" s="1"/>
      <c r="G606" s="1"/>
      <c r="H606" s="1"/>
      <c r="I606" s="1"/>
      <c r="J606" s="1"/>
      <c r="K606" s="1"/>
      <c r="L606" s="4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2:36">
      <c r="B607" s="1"/>
      <c r="C607" s="1"/>
      <c r="D607" s="13"/>
      <c r="E607" s="1"/>
      <c r="F607" s="1"/>
      <c r="G607" s="1"/>
      <c r="H607" s="1"/>
      <c r="I607" s="1"/>
      <c r="J607" s="1"/>
      <c r="K607" s="1"/>
      <c r="L607" s="4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2:36">
      <c r="B608" s="1"/>
      <c r="C608" s="1"/>
      <c r="D608" s="13"/>
      <c r="E608" s="1"/>
      <c r="F608" s="1"/>
      <c r="G608" s="1"/>
      <c r="H608" s="1"/>
      <c r="I608" s="1"/>
      <c r="J608" s="1"/>
      <c r="K608" s="1"/>
      <c r="L608" s="4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2:36">
      <c r="B609" s="1"/>
      <c r="C609" s="1"/>
      <c r="D609" s="13"/>
      <c r="E609" s="1"/>
      <c r="F609" s="1"/>
      <c r="G609" s="1"/>
      <c r="H609" s="1"/>
      <c r="I609" s="1"/>
      <c r="J609" s="1"/>
      <c r="K609" s="1"/>
      <c r="L609" s="4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2:36">
      <c r="B610" s="1"/>
      <c r="C610" s="1"/>
      <c r="D610" s="13"/>
      <c r="E610" s="1"/>
      <c r="F610" s="1"/>
      <c r="G610" s="1"/>
      <c r="H610" s="1"/>
      <c r="I610" s="1"/>
      <c r="J610" s="1"/>
      <c r="K610" s="1"/>
      <c r="L610" s="4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2:36">
      <c r="B611" s="1"/>
      <c r="C611" s="1"/>
      <c r="D611" s="13"/>
      <c r="E611" s="1"/>
      <c r="F611" s="1"/>
      <c r="G611" s="1"/>
      <c r="H611" s="1"/>
      <c r="I611" s="1"/>
      <c r="J611" s="1"/>
      <c r="K611" s="1"/>
      <c r="L611" s="4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2:36">
      <c r="B612" s="1"/>
      <c r="C612" s="1"/>
      <c r="D612" s="13"/>
      <c r="E612" s="1"/>
      <c r="F612" s="1"/>
      <c r="G612" s="1"/>
      <c r="H612" s="1"/>
      <c r="I612" s="1"/>
      <c r="J612" s="1"/>
      <c r="K612" s="1"/>
      <c r="L612" s="4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2:36">
      <c r="B613" s="1"/>
      <c r="C613" s="1"/>
      <c r="D613" s="13"/>
      <c r="E613" s="1"/>
      <c r="F613" s="1"/>
      <c r="G613" s="1"/>
      <c r="H613" s="1"/>
      <c r="I613" s="1"/>
      <c r="J613" s="1"/>
      <c r="K613" s="1"/>
      <c r="L613" s="4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2:36">
      <c r="B614" s="1"/>
      <c r="C614" s="1"/>
      <c r="D614" s="13"/>
      <c r="E614" s="1"/>
      <c r="F614" s="1"/>
      <c r="G614" s="1"/>
      <c r="H614" s="1"/>
      <c r="I614" s="1"/>
      <c r="J614" s="1"/>
      <c r="K614" s="1"/>
      <c r="L614" s="4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2:36">
      <c r="B615" s="1"/>
      <c r="C615" s="1"/>
      <c r="D615" s="13"/>
      <c r="E615" s="1"/>
      <c r="F615" s="1"/>
      <c r="G615" s="1"/>
      <c r="H615" s="1"/>
      <c r="I615" s="1"/>
      <c r="J615" s="1"/>
      <c r="K615" s="1"/>
      <c r="L615" s="4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2:36">
      <c r="B616" s="1"/>
      <c r="C616" s="1"/>
      <c r="D616" s="13"/>
      <c r="E616" s="1"/>
      <c r="F616" s="1"/>
      <c r="G616" s="1"/>
      <c r="H616" s="1"/>
      <c r="I616" s="1"/>
      <c r="J616" s="1"/>
      <c r="K616" s="1"/>
      <c r="L616" s="4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2:36">
      <c r="B617" s="1"/>
      <c r="C617" s="1"/>
      <c r="D617" s="13"/>
      <c r="E617" s="1"/>
      <c r="F617" s="1"/>
      <c r="G617" s="1"/>
      <c r="H617" s="1"/>
      <c r="I617" s="1"/>
      <c r="J617" s="1"/>
      <c r="K617" s="1"/>
      <c r="L617" s="4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2:36">
      <c r="B618" s="1"/>
      <c r="C618" s="1"/>
      <c r="D618" s="13"/>
      <c r="E618" s="1"/>
      <c r="F618" s="1"/>
      <c r="G618" s="1"/>
      <c r="H618" s="1"/>
      <c r="I618" s="1"/>
      <c r="J618" s="1"/>
      <c r="K618" s="1"/>
      <c r="L618" s="4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2:36">
      <c r="B619" s="1"/>
      <c r="C619" s="1"/>
      <c r="D619" s="13"/>
      <c r="E619" s="1"/>
      <c r="F619" s="1"/>
      <c r="G619" s="1"/>
      <c r="H619" s="1"/>
      <c r="I619" s="1"/>
      <c r="J619" s="1"/>
      <c r="K619" s="1"/>
      <c r="L619" s="4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2:36">
      <c r="B620" s="1"/>
      <c r="C620" s="1"/>
      <c r="D620" s="13"/>
      <c r="E620" s="1"/>
      <c r="F620" s="1"/>
      <c r="G620" s="1"/>
      <c r="H620" s="1"/>
      <c r="I620" s="1"/>
      <c r="J620" s="1"/>
      <c r="K620" s="1"/>
      <c r="L620" s="4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2:36">
      <c r="B621" s="1"/>
      <c r="C621" s="1"/>
      <c r="D621" s="13"/>
      <c r="E621" s="1"/>
      <c r="F621" s="1"/>
      <c r="G621" s="1"/>
      <c r="H621" s="1"/>
      <c r="I621" s="1"/>
      <c r="J621" s="1"/>
      <c r="K621" s="1"/>
      <c r="L621" s="4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2:36">
      <c r="B622" s="1"/>
      <c r="C622" s="1"/>
      <c r="D622" s="13"/>
      <c r="E622" s="1"/>
      <c r="F622" s="1"/>
      <c r="G622" s="1"/>
      <c r="H622" s="1"/>
      <c r="I622" s="1"/>
      <c r="J622" s="1"/>
      <c r="K622" s="1"/>
      <c r="L622" s="4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2:36">
      <c r="B623" s="1"/>
      <c r="C623" s="1"/>
      <c r="D623" s="13"/>
      <c r="E623" s="1"/>
      <c r="F623" s="1"/>
      <c r="G623" s="1"/>
      <c r="H623" s="1"/>
      <c r="I623" s="1"/>
      <c r="J623" s="1"/>
      <c r="K623" s="1"/>
      <c r="L623" s="4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2:36">
      <c r="B624" s="1"/>
      <c r="C624" s="1"/>
      <c r="D624" s="13"/>
      <c r="E624" s="1"/>
      <c r="F624" s="1"/>
      <c r="G624" s="1"/>
      <c r="H624" s="1"/>
      <c r="I624" s="1"/>
      <c r="J624" s="1"/>
      <c r="K624" s="1"/>
      <c r="L624" s="4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2:36">
      <c r="B625" s="1"/>
      <c r="C625" s="1"/>
      <c r="D625" s="13"/>
      <c r="E625" s="1"/>
      <c r="F625" s="1"/>
      <c r="G625" s="1"/>
      <c r="H625" s="1"/>
      <c r="I625" s="1"/>
      <c r="J625" s="1"/>
      <c r="K625" s="1"/>
      <c r="L625" s="4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2:36">
      <c r="B626" s="1"/>
      <c r="C626" s="1"/>
      <c r="D626" s="13"/>
      <c r="E626" s="1"/>
      <c r="F626" s="1"/>
      <c r="G626" s="1"/>
      <c r="H626" s="1"/>
      <c r="I626" s="1"/>
      <c r="J626" s="1"/>
      <c r="K626" s="1"/>
      <c r="L626" s="4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2:36">
      <c r="B627" s="1"/>
      <c r="C627" s="1"/>
      <c r="D627" s="13"/>
      <c r="E627" s="1"/>
      <c r="F627" s="1"/>
      <c r="G627" s="1"/>
      <c r="H627" s="1"/>
      <c r="I627" s="1"/>
      <c r="J627" s="1"/>
      <c r="K627" s="1"/>
      <c r="L627" s="4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2:36">
      <c r="B628" s="1"/>
      <c r="C628" s="1"/>
      <c r="D628" s="13"/>
      <c r="E628" s="1"/>
      <c r="F628" s="1"/>
      <c r="G628" s="1"/>
      <c r="H628" s="1"/>
      <c r="I628" s="1"/>
      <c r="J628" s="1"/>
      <c r="K628" s="1"/>
      <c r="L628" s="4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2:36">
      <c r="B629" s="1"/>
      <c r="C629" s="1"/>
      <c r="D629" s="13"/>
      <c r="E629" s="1"/>
      <c r="F629" s="1"/>
      <c r="G629" s="1"/>
      <c r="H629" s="1"/>
      <c r="I629" s="1"/>
      <c r="J629" s="1"/>
      <c r="K629" s="1"/>
      <c r="L629" s="4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2:36">
      <c r="B630" s="1"/>
      <c r="C630" s="1"/>
      <c r="D630" s="13"/>
      <c r="E630" s="1"/>
      <c r="F630" s="1"/>
      <c r="G630" s="1"/>
      <c r="H630" s="1"/>
      <c r="I630" s="1"/>
      <c r="J630" s="1"/>
      <c r="K630" s="1"/>
      <c r="L630" s="4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2:36">
      <c r="B631" s="1"/>
      <c r="C631" s="1"/>
      <c r="D631" s="13"/>
      <c r="E631" s="1"/>
      <c r="F631" s="1"/>
      <c r="G631" s="1"/>
      <c r="H631" s="1"/>
      <c r="I631" s="1"/>
      <c r="J631" s="1"/>
      <c r="K631" s="1"/>
      <c r="L631" s="4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2:36">
      <c r="B632" s="1"/>
      <c r="C632" s="1"/>
      <c r="D632" s="13"/>
      <c r="E632" s="1"/>
      <c r="F632" s="1"/>
      <c r="G632" s="1"/>
      <c r="H632" s="1"/>
      <c r="I632" s="1"/>
      <c r="J632" s="1"/>
      <c r="K632" s="1"/>
      <c r="L632" s="4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2:36">
      <c r="B633" s="1"/>
      <c r="C633" s="1"/>
      <c r="D633" s="13"/>
      <c r="E633" s="1"/>
      <c r="F633" s="1"/>
      <c r="G633" s="1"/>
      <c r="H633" s="1"/>
      <c r="I633" s="1"/>
      <c r="J633" s="1"/>
      <c r="K633" s="1"/>
      <c r="L633" s="4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2:36">
      <c r="B634" s="1"/>
      <c r="C634" s="1"/>
      <c r="D634" s="13"/>
      <c r="E634" s="1"/>
      <c r="F634" s="1"/>
      <c r="G634" s="1"/>
      <c r="H634" s="1"/>
      <c r="I634" s="1"/>
      <c r="J634" s="1"/>
      <c r="K634" s="1"/>
      <c r="L634" s="4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2:36">
      <c r="B635" s="1"/>
      <c r="C635" s="1"/>
      <c r="D635" s="13"/>
      <c r="E635" s="1"/>
      <c r="F635" s="1"/>
      <c r="G635" s="1"/>
      <c r="H635" s="1"/>
      <c r="I635" s="1"/>
      <c r="J635" s="1"/>
      <c r="K635" s="1"/>
      <c r="L635" s="4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2:36">
      <c r="B636" s="1"/>
      <c r="C636" s="1"/>
      <c r="D636" s="13"/>
      <c r="E636" s="1"/>
      <c r="F636" s="1"/>
      <c r="G636" s="1"/>
      <c r="H636" s="1"/>
      <c r="I636" s="1"/>
      <c r="J636" s="1"/>
      <c r="K636" s="1"/>
      <c r="L636" s="4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2:36">
      <c r="B637" s="1"/>
      <c r="C637" s="1"/>
      <c r="D637" s="13"/>
      <c r="E637" s="1"/>
      <c r="F637" s="1"/>
      <c r="G637" s="1"/>
      <c r="H637" s="1"/>
      <c r="I637" s="1"/>
      <c r="J637" s="1"/>
      <c r="K637" s="1"/>
      <c r="L637" s="4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2:36">
      <c r="B638" s="1"/>
      <c r="C638" s="1"/>
      <c r="D638" s="13"/>
      <c r="E638" s="1"/>
      <c r="F638" s="1"/>
      <c r="G638" s="1"/>
      <c r="H638" s="1"/>
      <c r="I638" s="1"/>
      <c r="J638" s="1"/>
      <c r="K638" s="1"/>
      <c r="L638" s="4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2:36">
      <c r="B639" s="1"/>
      <c r="C639" s="1"/>
      <c r="D639" s="13"/>
      <c r="E639" s="1"/>
      <c r="F639" s="1"/>
      <c r="G639" s="1"/>
      <c r="H639" s="1"/>
      <c r="I639" s="1"/>
      <c r="J639" s="1"/>
      <c r="K639" s="1"/>
      <c r="L639" s="4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2:36">
      <c r="B640" s="1"/>
      <c r="C640" s="1"/>
      <c r="D640" s="13"/>
      <c r="E640" s="1"/>
      <c r="F640" s="1"/>
      <c r="G640" s="1"/>
      <c r="H640" s="1"/>
      <c r="I640" s="1"/>
      <c r="J640" s="1"/>
      <c r="K640" s="1"/>
      <c r="L640" s="4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2:36">
      <c r="B641" s="1"/>
      <c r="C641" s="1"/>
      <c r="D641" s="13"/>
      <c r="E641" s="1"/>
      <c r="F641" s="1"/>
      <c r="G641" s="1"/>
      <c r="H641" s="1"/>
      <c r="I641" s="1"/>
      <c r="J641" s="1"/>
      <c r="K641" s="1"/>
      <c r="L641" s="4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2:36">
      <c r="B642" s="1"/>
      <c r="C642" s="1"/>
      <c r="D642" s="13"/>
      <c r="E642" s="1"/>
      <c r="F642" s="1"/>
      <c r="G642" s="1"/>
      <c r="H642" s="1"/>
      <c r="I642" s="1"/>
      <c r="J642" s="1"/>
      <c r="K642" s="1"/>
      <c r="L642" s="4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2:36">
      <c r="B643" s="1"/>
      <c r="C643" s="1"/>
      <c r="D643" s="13"/>
      <c r="E643" s="1"/>
      <c r="F643" s="1"/>
      <c r="G643" s="1"/>
      <c r="H643" s="1"/>
      <c r="I643" s="1"/>
      <c r="J643" s="1"/>
      <c r="K643" s="1"/>
      <c r="L643" s="4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2:36">
      <c r="B644" s="1"/>
      <c r="C644" s="1"/>
      <c r="D644" s="13"/>
      <c r="E644" s="1"/>
      <c r="F644" s="1"/>
      <c r="G644" s="1"/>
      <c r="H644" s="1"/>
      <c r="I644" s="1"/>
      <c r="J644" s="1"/>
      <c r="K644" s="1"/>
      <c r="L644" s="4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2:36">
      <c r="B645" s="1"/>
      <c r="C645" s="1"/>
      <c r="D645" s="13"/>
      <c r="E645" s="1"/>
      <c r="F645" s="1"/>
      <c r="G645" s="1"/>
      <c r="H645" s="1"/>
      <c r="I645" s="1"/>
      <c r="J645" s="1"/>
      <c r="K645" s="1"/>
      <c r="L645" s="4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2:36">
      <c r="B646" s="1"/>
      <c r="C646" s="1"/>
      <c r="D646" s="13"/>
      <c r="E646" s="1"/>
      <c r="F646" s="1"/>
      <c r="G646" s="1"/>
      <c r="H646" s="1"/>
      <c r="I646" s="1"/>
      <c r="J646" s="1"/>
      <c r="K646" s="1"/>
      <c r="L646" s="4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2:36">
      <c r="B647" s="1"/>
      <c r="C647" s="1"/>
      <c r="D647" s="13"/>
      <c r="E647" s="1"/>
      <c r="F647" s="1"/>
      <c r="G647" s="1"/>
      <c r="H647" s="1"/>
      <c r="I647" s="1"/>
      <c r="J647" s="1"/>
      <c r="K647" s="1"/>
      <c r="L647" s="4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2:36">
      <c r="B648" s="1"/>
      <c r="C648" s="1"/>
      <c r="D648" s="13"/>
      <c r="E648" s="1"/>
      <c r="F648" s="1"/>
      <c r="G648" s="1"/>
      <c r="H648" s="1"/>
      <c r="I648" s="1"/>
      <c r="J648" s="1"/>
      <c r="K648" s="1"/>
      <c r="L648" s="4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2:36">
      <c r="B649" s="1"/>
      <c r="C649" s="1"/>
      <c r="D649" s="13"/>
      <c r="E649" s="1"/>
      <c r="F649" s="1"/>
      <c r="G649" s="1"/>
      <c r="H649" s="1"/>
      <c r="I649" s="1"/>
      <c r="J649" s="1"/>
      <c r="K649" s="1"/>
      <c r="L649" s="4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2:36">
      <c r="B650" s="1"/>
      <c r="C650" s="1"/>
      <c r="D650" s="13"/>
      <c r="E650" s="1"/>
      <c r="F650" s="1"/>
      <c r="G650" s="1"/>
      <c r="H650" s="1"/>
      <c r="I650" s="1"/>
      <c r="J650" s="1"/>
      <c r="K650" s="1"/>
      <c r="L650" s="4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2:36">
      <c r="B651" s="1"/>
      <c r="C651" s="1"/>
      <c r="D651" s="13"/>
      <c r="E651" s="1"/>
      <c r="F651" s="1"/>
      <c r="G651" s="1"/>
      <c r="H651" s="1"/>
      <c r="I651" s="1"/>
      <c r="J651" s="1"/>
      <c r="K651" s="1"/>
      <c r="L651" s="4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2:36">
      <c r="B652" s="1"/>
      <c r="C652" s="1"/>
      <c r="D652" s="13"/>
      <c r="E652" s="1"/>
      <c r="F652" s="1"/>
      <c r="G652" s="1"/>
      <c r="H652" s="1"/>
      <c r="I652" s="1"/>
      <c r="J652" s="1"/>
      <c r="K652" s="1"/>
      <c r="L652" s="4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2:36">
      <c r="B653" s="1"/>
      <c r="C653" s="1"/>
      <c r="D653" s="13"/>
      <c r="E653" s="1"/>
      <c r="F653" s="1"/>
      <c r="G653" s="1"/>
      <c r="H653" s="1"/>
      <c r="I653" s="1"/>
      <c r="J653" s="1"/>
      <c r="K653" s="1"/>
      <c r="L653" s="4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2:36">
      <c r="B654" s="1"/>
      <c r="C654" s="1"/>
      <c r="D654" s="13"/>
      <c r="E654" s="1"/>
      <c r="F654" s="1"/>
      <c r="G654" s="1"/>
      <c r="H654" s="1"/>
      <c r="I654" s="1"/>
      <c r="J654" s="1"/>
      <c r="K654" s="1"/>
      <c r="L654" s="4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2:36">
      <c r="B655" s="1"/>
      <c r="C655" s="1"/>
      <c r="D655" s="13"/>
      <c r="E655" s="1"/>
      <c r="F655" s="1"/>
      <c r="G655" s="1"/>
      <c r="H655" s="1"/>
      <c r="I655" s="1"/>
      <c r="J655" s="1"/>
      <c r="K655" s="1"/>
      <c r="L655" s="4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2:36">
      <c r="B656" s="1"/>
      <c r="C656" s="1"/>
      <c r="D656" s="13"/>
      <c r="E656" s="1"/>
      <c r="F656" s="1"/>
      <c r="G656" s="1"/>
      <c r="H656" s="1"/>
      <c r="I656" s="1"/>
      <c r="J656" s="1"/>
      <c r="K656" s="1"/>
      <c r="L656" s="4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2:36">
      <c r="B657" s="1"/>
      <c r="C657" s="1"/>
      <c r="D657" s="13"/>
      <c r="E657" s="1"/>
      <c r="F657" s="1"/>
      <c r="G657" s="1"/>
      <c r="H657" s="1"/>
      <c r="I657" s="1"/>
      <c r="J657" s="1"/>
      <c r="K657" s="1"/>
      <c r="L657" s="4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2:36">
      <c r="B658" s="1"/>
      <c r="C658" s="1"/>
      <c r="D658" s="13"/>
      <c r="E658" s="1"/>
      <c r="F658" s="1"/>
      <c r="G658" s="1"/>
      <c r="H658" s="1"/>
      <c r="I658" s="1"/>
      <c r="J658" s="1"/>
      <c r="K658" s="1"/>
      <c r="L658" s="4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2:36">
      <c r="B659" s="1"/>
      <c r="C659" s="1"/>
      <c r="D659" s="13"/>
      <c r="E659" s="1"/>
      <c r="F659" s="1"/>
      <c r="G659" s="1"/>
      <c r="H659" s="1"/>
      <c r="I659" s="1"/>
      <c r="J659" s="1"/>
      <c r="K659" s="1"/>
      <c r="L659" s="4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2:36">
      <c r="B660" s="1"/>
      <c r="C660" s="1"/>
      <c r="D660" s="13"/>
      <c r="E660" s="1"/>
      <c r="F660" s="1"/>
      <c r="G660" s="1"/>
      <c r="H660" s="1"/>
      <c r="I660" s="1"/>
      <c r="J660" s="1"/>
      <c r="K660" s="1"/>
      <c r="L660" s="4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2:36">
      <c r="B661" s="1"/>
      <c r="C661" s="1"/>
      <c r="D661" s="13"/>
      <c r="E661" s="1"/>
      <c r="F661" s="1"/>
      <c r="G661" s="1"/>
      <c r="H661" s="1"/>
      <c r="I661" s="1"/>
      <c r="J661" s="1"/>
      <c r="K661" s="1"/>
      <c r="L661" s="4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2:36">
      <c r="B662" s="1"/>
      <c r="C662" s="1"/>
      <c r="D662" s="13"/>
      <c r="E662" s="1"/>
      <c r="F662" s="1"/>
      <c r="G662" s="1"/>
      <c r="H662" s="1"/>
      <c r="I662" s="1"/>
      <c r="J662" s="1"/>
      <c r="K662" s="1"/>
      <c r="L662" s="4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2:36">
      <c r="B663" s="1"/>
      <c r="C663" s="1"/>
      <c r="D663" s="13"/>
      <c r="E663" s="1"/>
      <c r="F663" s="1"/>
      <c r="G663" s="1"/>
      <c r="H663" s="1"/>
      <c r="I663" s="1"/>
      <c r="J663" s="1"/>
      <c r="K663" s="1"/>
      <c r="L663" s="4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2:36">
      <c r="B664" s="1"/>
      <c r="C664" s="1"/>
      <c r="D664" s="13"/>
      <c r="E664" s="1"/>
      <c r="F664" s="1"/>
      <c r="G664" s="1"/>
      <c r="H664" s="1"/>
      <c r="I664" s="1"/>
      <c r="J664" s="1"/>
      <c r="K664" s="1"/>
      <c r="L664" s="4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2:36">
      <c r="B665" s="1"/>
      <c r="C665" s="1"/>
      <c r="D665" s="13"/>
      <c r="E665" s="1"/>
      <c r="F665" s="1"/>
      <c r="G665" s="1"/>
      <c r="H665" s="1"/>
      <c r="I665" s="1"/>
      <c r="J665" s="1"/>
      <c r="K665" s="1"/>
      <c r="L665" s="4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2:36">
      <c r="B666" s="1"/>
      <c r="C666" s="1"/>
      <c r="D666" s="13"/>
      <c r="E666" s="1"/>
      <c r="F666" s="1"/>
      <c r="G666" s="1"/>
      <c r="H666" s="1"/>
      <c r="I666" s="1"/>
      <c r="J666" s="1"/>
      <c r="K666" s="1"/>
      <c r="L666" s="4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2:36">
      <c r="B667" s="1"/>
      <c r="C667" s="1"/>
      <c r="D667" s="13"/>
      <c r="E667" s="1"/>
      <c r="F667" s="1"/>
      <c r="G667" s="1"/>
      <c r="H667" s="1"/>
      <c r="I667" s="1"/>
      <c r="J667" s="1"/>
      <c r="K667" s="1"/>
      <c r="L667" s="4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2:36">
      <c r="B668" s="1"/>
      <c r="C668" s="1"/>
      <c r="D668" s="13"/>
      <c r="E668" s="1"/>
      <c r="F668" s="1"/>
      <c r="G668" s="1"/>
      <c r="H668" s="1"/>
      <c r="I668" s="1"/>
      <c r="J668" s="1"/>
      <c r="K668" s="1"/>
      <c r="L668" s="4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2:36">
      <c r="B669" s="1"/>
      <c r="C669" s="1"/>
      <c r="D669" s="13"/>
      <c r="E669" s="1"/>
      <c r="F669" s="1"/>
      <c r="G669" s="1"/>
      <c r="H669" s="1"/>
      <c r="I669" s="1"/>
      <c r="J669" s="1"/>
      <c r="K669" s="1"/>
      <c r="L669" s="4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2:36">
      <c r="B670" s="1"/>
      <c r="C670" s="1"/>
      <c r="D670" s="13"/>
      <c r="E670" s="1"/>
      <c r="F670" s="1"/>
      <c r="G670" s="1"/>
      <c r="H670" s="1"/>
      <c r="I670" s="1"/>
      <c r="J670" s="1"/>
      <c r="K670" s="1"/>
      <c r="L670" s="4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2:36">
      <c r="B671" s="1"/>
      <c r="C671" s="1"/>
      <c r="D671" s="13"/>
      <c r="E671" s="1"/>
      <c r="F671" s="1"/>
      <c r="G671" s="1"/>
      <c r="H671" s="1"/>
      <c r="I671" s="1"/>
      <c r="J671" s="1"/>
      <c r="K671" s="1"/>
      <c r="L671" s="4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2:36">
      <c r="B672" s="1"/>
      <c r="C672" s="1"/>
      <c r="D672" s="13"/>
      <c r="E672" s="1"/>
      <c r="F672" s="1"/>
      <c r="G672" s="1"/>
      <c r="H672" s="1"/>
      <c r="I672" s="1"/>
      <c r="J672" s="1"/>
      <c r="K672" s="1"/>
      <c r="L672" s="4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2:36">
      <c r="B673" s="1"/>
      <c r="C673" s="1"/>
      <c r="D673" s="13"/>
      <c r="E673" s="1"/>
      <c r="F673" s="1"/>
      <c r="G673" s="1"/>
      <c r="H673" s="1"/>
      <c r="I673" s="1"/>
      <c r="J673" s="1"/>
      <c r="K673" s="1"/>
      <c r="L673" s="4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2:36">
      <c r="B674" s="1"/>
      <c r="C674" s="1"/>
      <c r="D674" s="13"/>
      <c r="E674" s="1"/>
      <c r="F674" s="1"/>
      <c r="G674" s="1"/>
      <c r="H674" s="1"/>
      <c r="I674" s="1"/>
      <c r="J674" s="1"/>
      <c r="K674" s="1"/>
      <c r="L674" s="4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2:36">
      <c r="B675" s="1"/>
      <c r="C675" s="1"/>
      <c r="D675" s="13"/>
      <c r="E675" s="1"/>
      <c r="F675" s="1"/>
      <c r="G675" s="1"/>
      <c r="H675" s="1"/>
      <c r="I675" s="1"/>
      <c r="J675" s="1"/>
      <c r="K675" s="1"/>
      <c r="L675" s="4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2:36">
      <c r="B676" s="1"/>
      <c r="C676" s="1"/>
      <c r="D676" s="13"/>
      <c r="E676" s="1"/>
      <c r="F676" s="1"/>
      <c r="G676" s="1"/>
      <c r="H676" s="1"/>
      <c r="I676" s="1"/>
      <c r="J676" s="1"/>
      <c r="K676" s="1"/>
      <c r="L676" s="4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2:36">
      <c r="B677" s="1"/>
      <c r="C677" s="1"/>
      <c r="D677" s="13"/>
      <c r="E677" s="1"/>
      <c r="F677" s="1"/>
      <c r="G677" s="1"/>
      <c r="H677" s="1"/>
      <c r="I677" s="1"/>
      <c r="J677" s="1"/>
      <c r="K677" s="1"/>
      <c r="L677" s="4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2:36">
      <c r="B678" s="1"/>
      <c r="C678" s="1"/>
      <c r="D678" s="13"/>
      <c r="E678" s="1"/>
      <c r="F678" s="1"/>
      <c r="G678" s="1"/>
      <c r="H678" s="1"/>
      <c r="I678" s="1"/>
      <c r="J678" s="1"/>
      <c r="K678" s="1"/>
      <c r="L678" s="4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2:36">
      <c r="B679" s="1"/>
      <c r="C679" s="1"/>
      <c r="D679" s="13"/>
      <c r="E679" s="1"/>
      <c r="F679" s="1"/>
      <c r="G679" s="1"/>
      <c r="H679" s="1"/>
      <c r="I679" s="1"/>
      <c r="J679" s="1"/>
      <c r="K679" s="1"/>
      <c r="L679" s="4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2:36">
      <c r="B680" s="1"/>
      <c r="C680" s="1"/>
      <c r="D680" s="13"/>
      <c r="E680" s="1"/>
      <c r="F680" s="1"/>
      <c r="G680" s="1"/>
      <c r="H680" s="1"/>
      <c r="I680" s="1"/>
      <c r="J680" s="1"/>
      <c r="K680" s="1"/>
      <c r="L680" s="4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2:36">
      <c r="B681" s="1"/>
      <c r="C681" s="1"/>
      <c r="D681" s="13"/>
      <c r="E681" s="1"/>
      <c r="F681" s="1"/>
      <c r="G681" s="1"/>
      <c r="H681" s="1"/>
      <c r="I681" s="1"/>
      <c r="J681" s="1"/>
      <c r="K681" s="1"/>
      <c r="L681" s="4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2:36">
      <c r="B682" s="1"/>
      <c r="C682" s="1"/>
      <c r="D682" s="13"/>
      <c r="E682" s="1"/>
      <c r="F682" s="1"/>
      <c r="G682" s="1"/>
      <c r="H682" s="1"/>
      <c r="I682" s="1"/>
      <c r="J682" s="1"/>
      <c r="K682" s="1"/>
      <c r="L682" s="4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2:36">
      <c r="B683" s="1"/>
      <c r="C683" s="1"/>
      <c r="D683" s="13"/>
      <c r="E683" s="1"/>
      <c r="F683" s="1"/>
      <c r="G683" s="1"/>
      <c r="H683" s="1"/>
      <c r="I683" s="1"/>
      <c r="J683" s="1"/>
      <c r="K683" s="1"/>
      <c r="L683" s="4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2:36">
      <c r="B684" s="1"/>
      <c r="C684" s="1"/>
      <c r="D684" s="13"/>
      <c r="E684" s="1"/>
      <c r="F684" s="1"/>
      <c r="G684" s="1"/>
      <c r="H684" s="1"/>
      <c r="I684" s="1"/>
      <c r="J684" s="1"/>
      <c r="K684" s="1"/>
      <c r="L684" s="4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2:36">
      <c r="B685" s="1"/>
      <c r="C685" s="1"/>
      <c r="D685" s="13"/>
      <c r="E685" s="1"/>
      <c r="F685" s="1"/>
      <c r="G685" s="1"/>
      <c r="H685" s="1"/>
      <c r="I685" s="1"/>
      <c r="J685" s="1"/>
      <c r="K685" s="1"/>
      <c r="L685" s="4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2:36">
      <c r="B686" s="1"/>
      <c r="C686" s="1"/>
      <c r="D686" s="13"/>
      <c r="E686" s="1"/>
      <c r="F686" s="1"/>
      <c r="G686" s="1"/>
      <c r="H686" s="1"/>
      <c r="I686" s="1"/>
      <c r="J686" s="1"/>
      <c r="K686" s="1"/>
      <c r="L686" s="4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2:36">
      <c r="B687" s="1"/>
      <c r="C687" s="1"/>
      <c r="D687" s="13"/>
      <c r="E687" s="1"/>
      <c r="F687" s="1"/>
      <c r="G687" s="1"/>
      <c r="H687" s="1"/>
      <c r="I687" s="1"/>
      <c r="J687" s="1"/>
      <c r="K687" s="1"/>
      <c r="L687" s="4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2:36">
      <c r="B688" s="1"/>
      <c r="C688" s="1"/>
      <c r="D688" s="13"/>
      <c r="E688" s="1"/>
      <c r="F688" s="1"/>
      <c r="G688" s="1"/>
      <c r="H688" s="1"/>
      <c r="I688" s="1"/>
      <c r="J688" s="1"/>
      <c r="K688" s="1"/>
      <c r="L688" s="4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2:36">
      <c r="B689" s="1"/>
      <c r="C689" s="1"/>
      <c r="D689" s="13"/>
      <c r="E689" s="1"/>
      <c r="F689" s="1"/>
      <c r="G689" s="1"/>
      <c r="H689" s="1"/>
      <c r="I689" s="1"/>
      <c r="J689" s="1"/>
      <c r="K689" s="1"/>
      <c r="L689" s="4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2:36">
      <c r="B690" s="1"/>
      <c r="C690" s="1"/>
      <c r="D690" s="13"/>
      <c r="E690" s="1"/>
      <c r="F690" s="1"/>
      <c r="G690" s="1"/>
      <c r="H690" s="1"/>
      <c r="I690" s="1"/>
      <c r="J690" s="1"/>
      <c r="K690" s="1"/>
      <c r="L690" s="4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2:36">
      <c r="B691" s="1"/>
      <c r="C691" s="1"/>
      <c r="D691" s="13"/>
      <c r="E691" s="1"/>
      <c r="F691" s="1"/>
      <c r="G691" s="1"/>
      <c r="H691" s="1"/>
      <c r="I691" s="1"/>
      <c r="J691" s="1"/>
      <c r="K691" s="1"/>
      <c r="L691" s="4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2:36">
      <c r="B692" s="1"/>
      <c r="C692" s="1"/>
      <c r="D692" s="13"/>
      <c r="E692" s="1"/>
      <c r="F692" s="1"/>
      <c r="G692" s="1"/>
      <c r="H692" s="1"/>
      <c r="I692" s="1"/>
      <c r="J692" s="1"/>
      <c r="K692" s="1"/>
      <c r="L692" s="4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2:36">
      <c r="B693" s="1"/>
      <c r="C693" s="1"/>
      <c r="D693" s="13"/>
      <c r="E693" s="1"/>
      <c r="F693" s="1"/>
      <c r="G693" s="1"/>
      <c r="H693" s="1"/>
      <c r="I693" s="1"/>
      <c r="J693" s="1"/>
      <c r="K693" s="1"/>
      <c r="L693" s="4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2:36">
      <c r="B694" s="1"/>
      <c r="C694" s="1"/>
      <c r="D694" s="13"/>
      <c r="E694" s="1"/>
      <c r="F694" s="1"/>
      <c r="G694" s="1"/>
      <c r="H694" s="1"/>
      <c r="I694" s="1"/>
      <c r="J694" s="1"/>
      <c r="K694" s="1"/>
      <c r="L694" s="4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2:36">
      <c r="B695" s="1"/>
      <c r="C695" s="1"/>
      <c r="D695" s="13"/>
      <c r="E695" s="1"/>
      <c r="F695" s="1"/>
      <c r="G695" s="1"/>
      <c r="H695" s="1"/>
      <c r="I695" s="1"/>
      <c r="J695" s="1"/>
      <c r="K695" s="1"/>
      <c r="L695" s="4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2:36">
      <c r="B696" s="1"/>
      <c r="C696" s="1"/>
      <c r="D696" s="13"/>
      <c r="E696" s="1"/>
      <c r="F696" s="1"/>
      <c r="G696" s="1"/>
      <c r="H696" s="1"/>
      <c r="I696" s="1"/>
      <c r="J696" s="1"/>
      <c r="K696" s="1"/>
      <c r="L696" s="4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2:36">
      <c r="B697" s="1"/>
      <c r="C697" s="1"/>
      <c r="D697" s="13"/>
      <c r="E697" s="1"/>
      <c r="F697" s="1"/>
      <c r="G697" s="1"/>
      <c r="H697" s="1"/>
      <c r="I697" s="1"/>
      <c r="J697" s="1"/>
      <c r="K697" s="1"/>
      <c r="L697" s="4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2:36">
      <c r="B698" s="1"/>
      <c r="C698" s="1"/>
      <c r="D698" s="13"/>
      <c r="E698" s="1"/>
      <c r="F698" s="1"/>
      <c r="G698" s="1"/>
      <c r="H698" s="1"/>
      <c r="I698" s="1"/>
      <c r="J698" s="1"/>
      <c r="K698" s="1"/>
      <c r="L698" s="4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2:36">
      <c r="B699" s="1"/>
      <c r="C699" s="1"/>
      <c r="D699" s="13"/>
      <c r="E699" s="1"/>
      <c r="F699" s="1"/>
      <c r="G699" s="1"/>
      <c r="H699" s="1"/>
      <c r="I699" s="1"/>
      <c r="J699" s="1"/>
      <c r="K699" s="1"/>
      <c r="L699" s="4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2:36">
      <c r="B700" s="1"/>
      <c r="C700" s="1"/>
      <c r="D700" s="13"/>
      <c r="E700" s="1"/>
      <c r="F700" s="1"/>
      <c r="G700" s="1"/>
      <c r="H700" s="1"/>
      <c r="I700" s="1"/>
      <c r="J700" s="1"/>
      <c r="K700" s="1"/>
      <c r="L700" s="4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2:36">
      <c r="B701" s="1"/>
      <c r="C701" s="1"/>
      <c r="D701" s="13"/>
      <c r="E701" s="1"/>
      <c r="F701" s="1"/>
      <c r="G701" s="1"/>
      <c r="H701" s="1"/>
      <c r="I701" s="1"/>
      <c r="J701" s="1"/>
      <c r="K701" s="1"/>
      <c r="L701" s="4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2:36">
      <c r="B702" s="1"/>
      <c r="C702" s="1"/>
      <c r="D702" s="13"/>
      <c r="E702" s="1"/>
      <c r="F702" s="1"/>
      <c r="G702" s="1"/>
      <c r="H702" s="1"/>
      <c r="I702" s="1"/>
      <c r="J702" s="1"/>
      <c r="K702" s="1"/>
      <c r="L702" s="4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2:36">
      <c r="B703" s="1"/>
      <c r="C703" s="1"/>
      <c r="D703" s="13"/>
      <c r="E703" s="1"/>
      <c r="F703" s="1"/>
      <c r="G703" s="1"/>
      <c r="H703" s="1"/>
      <c r="I703" s="1"/>
      <c r="J703" s="1"/>
      <c r="K703" s="1"/>
      <c r="L703" s="4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2:36">
      <c r="B704" s="1"/>
      <c r="C704" s="1"/>
      <c r="D704" s="13"/>
      <c r="E704" s="1"/>
      <c r="F704" s="1"/>
      <c r="G704" s="1"/>
      <c r="H704" s="1"/>
      <c r="I704" s="1"/>
      <c r="J704" s="1"/>
      <c r="K704" s="1"/>
      <c r="L704" s="4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2:36">
      <c r="B705" s="1"/>
      <c r="C705" s="1"/>
      <c r="D705" s="13"/>
      <c r="E705" s="1"/>
      <c r="F705" s="1"/>
      <c r="G705" s="1"/>
      <c r="H705" s="1"/>
      <c r="I705" s="1"/>
      <c r="J705" s="1"/>
      <c r="K705" s="1"/>
      <c r="L705" s="4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2:36">
      <c r="B706" s="1"/>
      <c r="C706" s="1"/>
      <c r="D706" s="13"/>
      <c r="E706" s="1"/>
      <c r="F706" s="1"/>
      <c r="G706" s="1"/>
      <c r="H706" s="1"/>
      <c r="I706" s="1"/>
      <c r="J706" s="1"/>
      <c r="K706" s="1"/>
      <c r="L706" s="4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2:36">
      <c r="B707" s="1"/>
      <c r="C707" s="1"/>
      <c r="D707" s="13"/>
      <c r="E707" s="1"/>
      <c r="F707" s="1"/>
      <c r="G707" s="1"/>
      <c r="H707" s="1"/>
      <c r="I707" s="1"/>
      <c r="J707" s="1"/>
      <c r="K707" s="1"/>
      <c r="L707" s="4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2:36">
      <c r="B708" s="1"/>
      <c r="C708" s="1"/>
      <c r="D708" s="13"/>
      <c r="E708" s="1"/>
      <c r="F708" s="1"/>
      <c r="G708" s="1"/>
      <c r="H708" s="1"/>
      <c r="I708" s="1"/>
      <c r="J708" s="1"/>
      <c r="K708" s="1"/>
      <c r="L708" s="4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2:36">
      <c r="B709" s="1"/>
      <c r="C709" s="1"/>
      <c r="D709" s="13"/>
      <c r="E709" s="1"/>
      <c r="F709" s="1"/>
      <c r="G709" s="1"/>
      <c r="H709" s="1"/>
      <c r="I709" s="1"/>
      <c r="J709" s="1"/>
      <c r="K709" s="1"/>
      <c r="L709" s="4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2:36">
      <c r="B710" s="1"/>
      <c r="C710" s="1"/>
      <c r="D710" s="13"/>
      <c r="E710" s="1"/>
      <c r="F710" s="1"/>
      <c r="G710" s="1"/>
      <c r="H710" s="1"/>
      <c r="I710" s="1"/>
      <c r="J710" s="1"/>
      <c r="K710" s="1"/>
      <c r="L710" s="4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2:36">
      <c r="B711" s="1"/>
      <c r="C711" s="1"/>
      <c r="D711" s="13"/>
      <c r="E711" s="1"/>
      <c r="F711" s="1"/>
      <c r="G711" s="1"/>
      <c r="H711" s="1"/>
      <c r="I711" s="1"/>
      <c r="J711" s="1"/>
      <c r="K711" s="1"/>
      <c r="L711" s="4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2:36">
      <c r="B712" s="1"/>
      <c r="C712" s="1"/>
      <c r="D712" s="13"/>
      <c r="E712" s="1"/>
      <c r="F712" s="1"/>
      <c r="G712" s="1"/>
      <c r="H712" s="1"/>
      <c r="I712" s="1"/>
      <c r="J712" s="1"/>
      <c r="K712" s="1"/>
      <c r="L712" s="4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2:36">
      <c r="B713" s="1"/>
      <c r="C713" s="1"/>
      <c r="D713" s="13"/>
      <c r="E713" s="1"/>
      <c r="F713" s="1"/>
      <c r="G713" s="1"/>
      <c r="H713" s="1"/>
      <c r="I713" s="1"/>
      <c r="J713" s="1"/>
      <c r="K713" s="1"/>
      <c r="L713" s="4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2:36">
      <c r="B714" s="1"/>
      <c r="C714" s="1"/>
      <c r="D714" s="13"/>
      <c r="E714" s="1"/>
      <c r="F714" s="1"/>
      <c r="G714" s="1"/>
      <c r="H714" s="1"/>
      <c r="I714" s="1"/>
      <c r="J714" s="1"/>
      <c r="K714" s="1"/>
      <c r="L714" s="4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2:36">
      <c r="B715" s="1"/>
      <c r="C715" s="1"/>
      <c r="D715" s="13"/>
      <c r="E715" s="1"/>
      <c r="F715" s="1"/>
      <c r="G715" s="1"/>
      <c r="H715" s="1"/>
      <c r="I715" s="1"/>
      <c r="J715" s="1"/>
      <c r="K715" s="1"/>
      <c r="L715" s="4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2:36">
      <c r="B716" s="1"/>
      <c r="C716" s="1"/>
      <c r="D716" s="13"/>
      <c r="E716" s="1"/>
      <c r="F716" s="1"/>
      <c r="G716" s="1"/>
      <c r="H716" s="1"/>
      <c r="I716" s="1"/>
      <c r="J716" s="1"/>
      <c r="K716" s="1"/>
      <c r="L716" s="4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2:36">
      <c r="B717" s="1"/>
      <c r="C717" s="1"/>
      <c r="D717" s="13"/>
      <c r="E717" s="1"/>
      <c r="F717" s="1"/>
      <c r="G717" s="1"/>
      <c r="H717" s="1"/>
      <c r="I717" s="1"/>
      <c r="J717" s="1"/>
      <c r="K717" s="1"/>
      <c r="L717" s="4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2:36">
      <c r="B718" s="1"/>
      <c r="C718" s="1"/>
      <c r="D718" s="13"/>
      <c r="E718" s="1"/>
      <c r="F718" s="1"/>
      <c r="G718" s="1"/>
      <c r="H718" s="1"/>
      <c r="I718" s="1"/>
      <c r="J718" s="1"/>
      <c r="K718" s="1"/>
      <c r="L718" s="4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2:36">
      <c r="B719" s="1"/>
      <c r="C719" s="1"/>
      <c r="D719" s="13"/>
      <c r="E719" s="1"/>
      <c r="F719" s="1"/>
      <c r="G719" s="1"/>
      <c r="H719" s="1"/>
      <c r="I719" s="1"/>
      <c r="J719" s="1"/>
      <c r="K719" s="1"/>
      <c r="L719" s="4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2:36">
      <c r="B720" s="1"/>
      <c r="C720" s="1"/>
      <c r="D720" s="13"/>
      <c r="E720" s="1"/>
      <c r="F720" s="1"/>
      <c r="G720" s="1"/>
      <c r="H720" s="1"/>
      <c r="I720" s="1"/>
      <c r="J720" s="1"/>
      <c r="K720" s="1"/>
      <c r="L720" s="4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2:36">
      <c r="B721" s="1"/>
      <c r="C721" s="1"/>
      <c r="D721" s="13"/>
      <c r="E721" s="1"/>
      <c r="F721" s="1"/>
      <c r="G721" s="1"/>
      <c r="H721" s="1"/>
      <c r="I721" s="1"/>
      <c r="J721" s="1"/>
      <c r="K721" s="1"/>
      <c r="L721" s="4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2:36">
      <c r="B722" s="1"/>
      <c r="C722" s="1"/>
      <c r="D722" s="13"/>
      <c r="E722" s="1"/>
      <c r="F722" s="1"/>
      <c r="G722" s="1"/>
      <c r="H722" s="1"/>
      <c r="I722" s="1"/>
      <c r="J722" s="1"/>
      <c r="K722" s="1"/>
      <c r="L722" s="4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2:36">
      <c r="B723" s="1"/>
      <c r="C723" s="1"/>
      <c r="D723" s="13"/>
      <c r="E723" s="1"/>
      <c r="F723" s="1"/>
      <c r="G723" s="1"/>
      <c r="H723" s="1"/>
      <c r="I723" s="1"/>
      <c r="J723" s="1"/>
      <c r="K723" s="1"/>
      <c r="L723" s="4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2:36">
      <c r="B724" s="1"/>
      <c r="C724" s="1"/>
      <c r="D724" s="13"/>
      <c r="E724" s="1"/>
      <c r="F724" s="1"/>
      <c r="G724" s="1"/>
      <c r="H724" s="1"/>
      <c r="I724" s="1"/>
      <c r="J724" s="1"/>
      <c r="K724" s="1"/>
      <c r="L724" s="4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2:36">
      <c r="B725" s="1"/>
      <c r="C725" s="1"/>
      <c r="D725" s="13"/>
      <c r="E725" s="1"/>
      <c r="F725" s="1"/>
      <c r="G725" s="1"/>
      <c r="H725" s="1"/>
      <c r="I725" s="1"/>
      <c r="J725" s="1"/>
      <c r="K725" s="1"/>
      <c r="L725" s="4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2:36">
      <c r="B726" s="1"/>
      <c r="C726" s="1"/>
      <c r="D726" s="13"/>
      <c r="E726" s="1"/>
      <c r="F726" s="1"/>
      <c r="G726" s="1"/>
      <c r="H726" s="1"/>
      <c r="I726" s="1"/>
      <c r="J726" s="1"/>
      <c r="K726" s="1"/>
      <c r="L726" s="4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2:36">
      <c r="B727" s="1"/>
      <c r="C727" s="1"/>
      <c r="D727" s="13"/>
      <c r="E727" s="1"/>
      <c r="F727" s="1"/>
      <c r="G727" s="1"/>
      <c r="H727" s="1"/>
      <c r="I727" s="1"/>
      <c r="J727" s="1"/>
      <c r="K727" s="1"/>
      <c r="L727" s="4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2:36">
      <c r="B728" s="1"/>
      <c r="C728" s="1"/>
      <c r="D728" s="13"/>
      <c r="E728" s="1"/>
      <c r="F728" s="1"/>
      <c r="G728" s="1"/>
      <c r="H728" s="1"/>
      <c r="I728" s="1"/>
      <c r="J728" s="1"/>
      <c r="K728" s="1"/>
      <c r="L728" s="4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2:36">
      <c r="B729" s="1"/>
      <c r="C729" s="1"/>
      <c r="D729" s="13"/>
      <c r="E729" s="1"/>
      <c r="F729" s="1"/>
      <c r="G729" s="1"/>
      <c r="H729" s="1"/>
      <c r="I729" s="1"/>
      <c r="J729" s="1"/>
      <c r="K729" s="1"/>
      <c r="L729" s="4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2:36">
      <c r="B730" s="1"/>
      <c r="C730" s="1"/>
      <c r="D730" s="13"/>
      <c r="E730" s="1"/>
      <c r="F730" s="1"/>
      <c r="G730" s="1"/>
      <c r="H730" s="1"/>
      <c r="I730" s="1"/>
      <c r="J730" s="1"/>
      <c r="K730" s="1"/>
      <c r="L730" s="4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2:36">
      <c r="B731" s="1"/>
      <c r="C731" s="1"/>
      <c r="D731" s="13"/>
      <c r="E731" s="1"/>
      <c r="F731" s="1"/>
      <c r="G731" s="1"/>
      <c r="H731" s="1"/>
      <c r="I731" s="1"/>
      <c r="J731" s="1"/>
      <c r="K731" s="1"/>
      <c r="L731" s="4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2:36">
      <c r="B732" s="1"/>
      <c r="C732" s="1"/>
      <c r="D732" s="13"/>
      <c r="E732" s="1"/>
      <c r="F732" s="1"/>
      <c r="G732" s="1"/>
      <c r="H732" s="1"/>
      <c r="I732" s="1"/>
      <c r="J732" s="1"/>
      <c r="K732" s="1"/>
      <c r="L732" s="4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2:36">
      <c r="B733" s="1"/>
      <c r="C733" s="1"/>
      <c r="D733" s="13"/>
      <c r="E733" s="1"/>
      <c r="F733" s="1"/>
      <c r="G733" s="1"/>
      <c r="H733" s="1"/>
      <c r="I733" s="1"/>
      <c r="J733" s="1"/>
      <c r="K733" s="1"/>
      <c r="L733" s="4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2:36">
      <c r="B734" s="1"/>
      <c r="C734" s="1"/>
      <c r="D734" s="13"/>
      <c r="E734" s="1"/>
      <c r="F734" s="1"/>
      <c r="G734" s="1"/>
      <c r="H734" s="1"/>
      <c r="I734" s="1"/>
      <c r="J734" s="1"/>
      <c r="K734" s="1"/>
      <c r="L734" s="4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2:36">
      <c r="B735" s="1"/>
      <c r="C735" s="1"/>
      <c r="D735" s="13"/>
      <c r="E735" s="1"/>
      <c r="F735" s="1"/>
      <c r="G735" s="1"/>
      <c r="H735" s="1"/>
      <c r="I735" s="1"/>
      <c r="J735" s="1"/>
      <c r="K735" s="1"/>
      <c r="L735" s="4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2:36">
      <c r="B736" s="1"/>
      <c r="C736" s="1"/>
      <c r="D736" s="13"/>
      <c r="E736" s="1"/>
      <c r="F736" s="1"/>
      <c r="G736" s="1"/>
      <c r="H736" s="1"/>
      <c r="I736" s="1"/>
      <c r="J736" s="1"/>
      <c r="K736" s="1"/>
      <c r="L736" s="4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2:36">
      <c r="B737" s="1"/>
      <c r="C737" s="1"/>
      <c r="D737" s="13"/>
      <c r="E737" s="1"/>
      <c r="F737" s="1"/>
      <c r="G737" s="1"/>
      <c r="H737" s="1"/>
      <c r="I737" s="1"/>
      <c r="J737" s="1"/>
      <c r="K737" s="1"/>
      <c r="L737" s="4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2:36">
      <c r="B738" s="1"/>
      <c r="C738" s="1"/>
      <c r="D738" s="13"/>
      <c r="E738" s="1"/>
      <c r="F738" s="1"/>
      <c r="G738" s="1"/>
      <c r="H738" s="1"/>
      <c r="I738" s="1"/>
      <c r="J738" s="1"/>
      <c r="K738" s="1"/>
      <c r="L738" s="4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2:36">
      <c r="B739" s="1"/>
      <c r="C739" s="1"/>
      <c r="D739" s="13"/>
      <c r="E739" s="1"/>
      <c r="F739" s="1"/>
      <c r="G739" s="1"/>
      <c r="H739" s="1"/>
      <c r="I739" s="1"/>
      <c r="J739" s="1"/>
      <c r="K739" s="1"/>
      <c r="L739" s="4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2:36">
      <c r="B740" s="1"/>
      <c r="C740" s="1"/>
      <c r="D740" s="13"/>
      <c r="E740" s="1"/>
      <c r="F740" s="1"/>
      <c r="G740" s="1"/>
      <c r="H740" s="1"/>
      <c r="I740" s="1"/>
      <c r="J740" s="1"/>
      <c r="K740" s="1"/>
      <c r="L740" s="4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2:36">
      <c r="B741" s="1"/>
      <c r="C741" s="1"/>
      <c r="D741" s="13"/>
      <c r="E741" s="1"/>
      <c r="F741" s="1"/>
      <c r="G741" s="1"/>
      <c r="H741" s="1"/>
      <c r="I741" s="1"/>
      <c r="J741" s="1"/>
      <c r="K741" s="1"/>
      <c r="L741" s="4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2:36">
      <c r="B742" s="1"/>
      <c r="C742" s="1"/>
      <c r="D742" s="13"/>
      <c r="E742" s="1"/>
      <c r="F742" s="1"/>
      <c r="G742" s="1"/>
      <c r="H742" s="1"/>
      <c r="I742" s="1"/>
      <c r="J742" s="1"/>
      <c r="K742" s="1"/>
      <c r="L742" s="4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2:36">
      <c r="B743" s="1"/>
      <c r="C743" s="1"/>
      <c r="D743" s="13"/>
      <c r="E743" s="1"/>
      <c r="F743" s="1"/>
      <c r="G743" s="1"/>
      <c r="H743" s="1"/>
      <c r="I743" s="1"/>
      <c r="J743" s="1"/>
      <c r="K743" s="1"/>
      <c r="L743" s="4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2:36">
      <c r="B744" s="1"/>
      <c r="C744" s="1"/>
      <c r="D744" s="13"/>
      <c r="E744" s="1"/>
      <c r="F744" s="1"/>
      <c r="G744" s="1"/>
      <c r="H744" s="1"/>
      <c r="I744" s="1"/>
      <c r="J744" s="1"/>
      <c r="K744" s="1"/>
      <c r="L744" s="4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2:36">
      <c r="B745" s="1"/>
      <c r="C745" s="1"/>
      <c r="D745" s="13"/>
      <c r="E745" s="1"/>
      <c r="F745" s="1"/>
      <c r="G745" s="1"/>
      <c r="H745" s="1"/>
      <c r="I745" s="1"/>
      <c r="J745" s="1"/>
      <c r="K745" s="1"/>
      <c r="L745" s="4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2:36">
      <c r="B746" s="1"/>
      <c r="C746" s="1"/>
      <c r="D746" s="13"/>
      <c r="E746" s="1"/>
      <c r="F746" s="1"/>
      <c r="G746" s="1"/>
      <c r="H746" s="1"/>
      <c r="I746" s="1"/>
      <c r="J746" s="1"/>
      <c r="K746" s="1"/>
      <c r="L746" s="4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2:36">
      <c r="B747" s="1"/>
      <c r="C747" s="1"/>
      <c r="D747" s="13"/>
      <c r="E747" s="1"/>
      <c r="F747" s="1"/>
      <c r="G747" s="1"/>
      <c r="H747" s="1"/>
      <c r="I747" s="1"/>
      <c r="J747" s="1"/>
      <c r="K747" s="1"/>
      <c r="L747" s="4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2:36">
      <c r="B748" s="1"/>
      <c r="C748" s="1"/>
      <c r="D748" s="13"/>
      <c r="E748" s="1"/>
      <c r="F748" s="1"/>
      <c r="G748" s="1"/>
      <c r="H748" s="1"/>
      <c r="I748" s="1"/>
      <c r="J748" s="1"/>
      <c r="K748" s="1"/>
      <c r="L748" s="4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2:36">
      <c r="B749" s="1"/>
      <c r="C749" s="1"/>
      <c r="D749" s="13"/>
      <c r="E749" s="1"/>
      <c r="F749" s="1"/>
      <c r="G749" s="1"/>
      <c r="H749" s="1"/>
      <c r="I749" s="1"/>
      <c r="J749" s="1"/>
      <c r="K749" s="1"/>
      <c r="L749" s="4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2:36">
      <c r="B750" s="1"/>
      <c r="C750" s="1"/>
      <c r="D750" s="13"/>
      <c r="E750" s="1"/>
      <c r="F750" s="1"/>
      <c r="G750" s="1"/>
      <c r="H750" s="1"/>
      <c r="I750" s="1"/>
      <c r="J750" s="1"/>
      <c r="K750" s="1"/>
      <c r="L750" s="4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2:36">
      <c r="B751" s="1"/>
      <c r="C751" s="1"/>
      <c r="D751" s="13"/>
      <c r="E751" s="1"/>
      <c r="F751" s="1"/>
      <c r="G751" s="1"/>
      <c r="H751" s="1"/>
      <c r="I751" s="1"/>
      <c r="J751" s="1"/>
      <c r="K751" s="1"/>
      <c r="L751" s="4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2:36">
      <c r="B752" s="1"/>
      <c r="C752" s="1"/>
      <c r="D752" s="13"/>
      <c r="E752" s="1"/>
      <c r="F752" s="1"/>
      <c r="G752" s="1"/>
      <c r="H752" s="1"/>
      <c r="I752" s="1"/>
      <c r="J752" s="1"/>
      <c r="K752" s="1"/>
      <c r="L752" s="4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2:36">
      <c r="B753" s="1"/>
      <c r="C753" s="1"/>
      <c r="D753" s="13"/>
      <c r="E753" s="1"/>
      <c r="F753" s="1"/>
      <c r="G753" s="1"/>
      <c r="H753" s="1"/>
      <c r="I753" s="1"/>
      <c r="J753" s="1"/>
      <c r="K753" s="1"/>
      <c r="L753" s="4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2:36">
      <c r="B754" s="1"/>
      <c r="C754" s="1"/>
      <c r="D754" s="13"/>
      <c r="E754" s="1"/>
      <c r="F754" s="1"/>
      <c r="G754" s="1"/>
      <c r="H754" s="1"/>
      <c r="I754" s="1"/>
      <c r="J754" s="1"/>
      <c r="K754" s="1"/>
      <c r="L754" s="4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2:36">
      <c r="B755" s="1"/>
      <c r="C755" s="1"/>
      <c r="D755" s="13"/>
      <c r="E755" s="1"/>
      <c r="F755" s="1"/>
      <c r="G755" s="1"/>
      <c r="H755" s="1"/>
      <c r="I755" s="1"/>
      <c r="J755" s="1"/>
      <c r="K755" s="1"/>
      <c r="L755" s="4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2:36">
      <c r="B756" s="1"/>
      <c r="C756" s="1"/>
      <c r="D756" s="13"/>
      <c r="E756" s="1"/>
      <c r="F756" s="1"/>
      <c r="G756" s="1"/>
      <c r="H756" s="1"/>
      <c r="I756" s="1"/>
      <c r="J756" s="1"/>
      <c r="K756" s="1"/>
      <c r="L756" s="4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2:36">
      <c r="B757" s="1"/>
      <c r="C757" s="1"/>
      <c r="D757" s="13"/>
      <c r="E757" s="1"/>
      <c r="F757" s="1"/>
      <c r="G757" s="1"/>
      <c r="H757" s="1"/>
      <c r="I757" s="1"/>
      <c r="J757" s="1"/>
      <c r="K757" s="1"/>
      <c r="L757" s="4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2:36">
      <c r="B758" s="1"/>
      <c r="C758" s="1"/>
      <c r="D758" s="13"/>
      <c r="E758" s="1"/>
      <c r="F758" s="1"/>
      <c r="G758" s="1"/>
      <c r="H758" s="1"/>
      <c r="I758" s="1"/>
      <c r="J758" s="1"/>
      <c r="K758" s="1"/>
      <c r="L758" s="4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2:36">
      <c r="B759" s="1"/>
      <c r="C759" s="1"/>
      <c r="D759" s="13"/>
      <c r="E759" s="1"/>
      <c r="F759" s="1"/>
      <c r="G759" s="1"/>
      <c r="H759" s="1"/>
      <c r="I759" s="1"/>
      <c r="J759" s="1"/>
      <c r="K759" s="1"/>
      <c r="L759" s="4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2:36">
      <c r="B760" s="1"/>
      <c r="C760" s="1"/>
      <c r="D760" s="13"/>
      <c r="E760" s="1"/>
      <c r="F760" s="1"/>
      <c r="G760" s="1"/>
      <c r="H760" s="1"/>
      <c r="I760" s="1"/>
      <c r="J760" s="1"/>
      <c r="K760" s="1"/>
      <c r="L760" s="4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2:36">
      <c r="B761" s="1"/>
      <c r="C761" s="1"/>
      <c r="D761" s="13"/>
      <c r="E761" s="1"/>
      <c r="F761" s="1"/>
      <c r="G761" s="1"/>
      <c r="H761" s="1"/>
      <c r="I761" s="1"/>
      <c r="J761" s="1"/>
      <c r="K761" s="1"/>
      <c r="L761" s="4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2:36">
      <c r="B762" s="1"/>
      <c r="C762" s="1"/>
      <c r="D762" s="13"/>
      <c r="E762" s="1"/>
      <c r="F762" s="1"/>
      <c r="G762" s="1"/>
      <c r="H762" s="1"/>
      <c r="I762" s="1"/>
      <c r="J762" s="1"/>
      <c r="K762" s="1"/>
      <c r="L762" s="4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2:36">
      <c r="B763" s="1"/>
      <c r="C763" s="1"/>
      <c r="D763" s="13"/>
      <c r="E763" s="1"/>
      <c r="F763" s="1"/>
      <c r="G763" s="1"/>
      <c r="H763" s="1"/>
      <c r="I763" s="1"/>
      <c r="J763" s="1"/>
      <c r="K763" s="1"/>
      <c r="L763" s="4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2:36">
      <c r="B764" s="1"/>
      <c r="C764" s="1"/>
      <c r="D764" s="13"/>
      <c r="E764" s="1"/>
      <c r="F764" s="1"/>
      <c r="G764" s="1"/>
      <c r="H764" s="1"/>
      <c r="I764" s="1"/>
      <c r="J764" s="1"/>
      <c r="K764" s="1"/>
      <c r="L764" s="4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2:36">
      <c r="B765" s="1"/>
      <c r="C765" s="1"/>
      <c r="D765" s="13"/>
      <c r="E765" s="1"/>
      <c r="F765" s="1"/>
      <c r="G765" s="1"/>
      <c r="H765" s="1"/>
      <c r="I765" s="1"/>
      <c r="J765" s="1"/>
      <c r="K765" s="1"/>
      <c r="L765" s="4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2:36">
      <c r="B766" s="1"/>
      <c r="C766" s="1"/>
      <c r="D766" s="13"/>
      <c r="E766" s="1"/>
      <c r="F766" s="1"/>
      <c r="G766" s="1"/>
      <c r="H766" s="1"/>
      <c r="I766" s="1"/>
      <c r="J766" s="1"/>
      <c r="K766" s="1"/>
      <c r="L766" s="4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2:36">
      <c r="B767" s="1"/>
      <c r="C767" s="1"/>
      <c r="D767" s="13"/>
      <c r="E767" s="1"/>
      <c r="F767" s="1"/>
      <c r="G767" s="1"/>
      <c r="H767" s="1"/>
      <c r="I767" s="1"/>
      <c r="J767" s="1"/>
      <c r="K767" s="1"/>
      <c r="L767" s="4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2:36">
      <c r="B768" s="1"/>
      <c r="C768" s="1"/>
      <c r="D768" s="13"/>
      <c r="E768" s="1"/>
      <c r="F768" s="1"/>
      <c r="G768" s="1"/>
      <c r="H768" s="1"/>
      <c r="I768" s="1"/>
      <c r="J768" s="1"/>
      <c r="K768" s="1"/>
      <c r="L768" s="4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2:36">
      <c r="B769" s="1"/>
      <c r="C769" s="1"/>
      <c r="D769" s="13"/>
      <c r="E769" s="1"/>
      <c r="F769" s="1"/>
      <c r="G769" s="1"/>
      <c r="H769" s="1"/>
      <c r="I769" s="1"/>
      <c r="J769" s="1"/>
      <c r="K769" s="1"/>
      <c r="L769" s="4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2:36">
      <c r="B770" s="1"/>
      <c r="C770" s="1"/>
      <c r="D770" s="13"/>
      <c r="E770" s="1"/>
      <c r="F770" s="1"/>
      <c r="G770" s="1"/>
      <c r="H770" s="1"/>
      <c r="I770" s="1"/>
      <c r="J770" s="1"/>
      <c r="K770" s="1"/>
      <c r="L770" s="4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2:36">
      <c r="B771" s="1"/>
      <c r="C771" s="1"/>
      <c r="D771" s="13"/>
      <c r="E771" s="1"/>
      <c r="F771" s="1"/>
      <c r="G771" s="1"/>
      <c r="H771" s="1"/>
      <c r="I771" s="1"/>
      <c r="J771" s="1"/>
      <c r="K771" s="1"/>
      <c r="L771" s="4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2:36">
      <c r="B772" s="1"/>
      <c r="C772" s="1"/>
      <c r="D772" s="13"/>
      <c r="E772" s="1"/>
      <c r="F772" s="1"/>
      <c r="G772" s="1"/>
      <c r="H772" s="1"/>
      <c r="I772" s="1"/>
      <c r="J772" s="1"/>
      <c r="K772" s="1"/>
      <c r="L772" s="4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2:36">
      <c r="B773" s="1"/>
      <c r="C773" s="1"/>
      <c r="D773" s="13"/>
      <c r="E773" s="1"/>
      <c r="F773" s="1"/>
      <c r="G773" s="1"/>
      <c r="H773" s="1"/>
      <c r="I773" s="1"/>
      <c r="J773" s="1"/>
      <c r="K773" s="1"/>
      <c r="L773" s="4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2:36">
      <c r="B774" s="1"/>
      <c r="C774" s="1"/>
      <c r="D774" s="13"/>
      <c r="E774" s="1"/>
      <c r="F774" s="1"/>
      <c r="G774" s="1"/>
      <c r="H774" s="1"/>
      <c r="I774" s="1"/>
      <c r="J774" s="1"/>
      <c r="K774" s="1"/>
      <c r="L774" s="4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2:36">
      <c r="B775" s="1"/>
      <c r="C775" s="1"/>
      <c r="D775" s="13"/>
      <c r="E775" s="1"/>
      <c r="F775" s="1"/>
      <c r="G775" s="1"/>
      <c r="H775" s="1"/>
      <c r="I775" s="1"/>
      <c r="J775" s="1"/>
      <c r="K775" s="1"/>
      <c r="L775" s="4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2:36">
      <c r="B776" s="1"/>
      <c r="C776" s="1"/>
      <c r="D776" s="13"/>
      <c r="E776" s="1"/>
      <c r="F776" s="1"/>
      <c r="G776" s="1"/>
      <c r="H776" s="1"/>
      <c r="I776" s="1"/>
      <c r="J776" s="1"/>
      <c r="K776" s="1"/>
      <c r="L776" s="4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2:36">
      <c r="B777" s="1"/>
      <c r="C777" s="1"/>
      <c r="D777" s="13"/>
      <c r="E777" s="1"/>
      <c r="F777" s="1"/>
      <c r="G777" s="1"/>
      <c r="H777" s="1"/>
      <c r="I777" s="1"/>
      <c r="J777" s="1"/>
      <c r="K777" s="1"/>
      <c r="L777" s="4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2:36">
      <c r="B778" s="1"/>
      <c r="C778" s="1"/>
      <c r="D778" s="13"/>
      <c r="E778" s="1"/>
      <c r="F778" s="1"/>
      <c r="G778" s="1"/>
      <c r="H778" s="1"/>
      <c r="I778" s="1"/>
      <c r="J778" s="1"/>
      <c r="K778" s="1"/>
      <c r="L778" s="4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2:36">
      <c r="B779" s="1"/>
      <c r="C779" s="1"/>
      <c r="D779" s="13"/>
      <c r="E779" s="1"/>
      <c r="F779" s="1"/>
      <c r="G779" s="1"/>
      <c r="H779" s="1"/>
      <c r="I779" s="1"/>
      <c r="J779" s="1"/>
      <c r="K779" s="1"/>
      <c r="L779" s="4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2:36">
      <c r="B780" s="1"/>
      <c r="C780" s="1"/>
      <c r="D780" s="13"/>
      <c r="E780" s="1"/>
      <c r="F780" s="1"/>
      <c r="G780" s="1"/>
      <c r="H780" s="1"/>
      <c r="I780" s="1"/>
      <c r="J780" s="1"/>
      <c r="K780" s="1"/>
      <c r="L780" s="4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2:36">
      <c r="B781" s="1"/>
      <c r="C781" s="1"/>
      <c r="D781" s="13"/>
      <c r="E781" s="1"/>
      <c r="F781" s="1"/>
      <c r="G781" s="1"/>
      <c r="H781" s="1"/>
      <c r="I781" s="1"/>
      <c r="J781" s="1"/>
      <c r="K781" s="1"/>
      <c r="L781" s="4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2:36">
      <c r="B782" s="1"/>
      <c r="C782" s="1"/>
      <c r="D782" s="13"/>
      <c r="E782" s="1"/>
      <c r="F782" s="1"/>
      <c r="G782" s="1"/>
      <c r="H782" s="1"/>
      <c r="I782" s="1"/>
      <c r="J782" s="1"/>
      <c r="K782" s="1"/>
      <c r="L782" s="4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2:36">
      <c r="B783" s="1"/>
      <c r="C783" s="1"/>
      <c r="D783" s="13"/>
      <c r="E783" s="1"/>
      <c r="F783" s="1"/>
      <c r="G783" s="1"/>
      <c r="H783" s="1"/>
      <c r="I783" s="1"/>
      <c r="J783" s="1"/>
      <c r="K783" s="1"/>
      <c r="L783" s="4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2:36">
      <c r="B784" s="1"/>
      <c r="C784" s="1"/>
      <c r="D784" s="13"/>
      <c r="E784" s="1"/>
      <c r="F784" s="1"/>
      <c r="G784" s="1"/>
      <c r="H784" s="1"/>
      <c r="I784" s="1"/>
      <c r="J784" s="1"/>
      <c r="K784" s="1"/>
      <c r="L784" s="4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2:36">
      <c r="B785" s="1"/>
      <c r="C785" s="1"/>
      <c r="D785" s="13"/>
      <c r="E785" s="1"/>
      <c r="F785" s="1"/>
      <c r="G785" s="1"/>
      <c r="H785" s="1"/>
      <c r="I785" s="1"/>
      <c r="J785" s="1"/>
      <c r="K785" s="1"/>
      <c r="L785" s="4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2:36">
      <c r="B786" s="1"/>
      <c r="C786" s="1"/>
      <c r="D786" s="13"/>
      <c r="E786" s="1"/>
      <c r="F786" s="1"/>
      <c r="G786" s="1"/>
      <c r="H786" s="1"/>
      <c r="I786" s="1"/>
      <c r="J786" s="1"/>
      <c r="K786" s="1"/>
      <c r="L786" s="4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2:36">
      <c r="B787" s="1"/>
      <c r="C787" s="1"/>
      <c r="D787" s="13"/>
      <c r="E787" s="1"/>
      <c r="F787" s="1"/>
      <c r="G787" s="1"/>
      <c r="H787" s="1"/>
      <c r="I787" s="1"/>
      <c r="J787" s="1"/>
      <c r="K787" s="1"/>
      <c r="L787" s="4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2:36">
      <c r="B788" s="1"/>
      <c r="C788" s="1"/>
      <c r="D788" s="13"/>
      <c r="E788" s="1"/>
      <c r="F788" s="1"/>
      <c r="G788" s="1"/>
      <c r="H788" s="1"/>
      <c r="I788" s="1"/>
      <c r="J788" s="1"/>
      <c r="K788" s="1"/>
      <c r="L788" s="4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2:36">
      <c r="B789" s="1"/>
      <c r="C789" s="1"/>
      <c r="D789" s="13"/>
      <c r="E789" s="1"/>
      <c r="F789" s="1"/>
      <c r="G789" s="1"/>
      <c r="H789" s="1"/>
      <c r="I789" s="1"/>
      <c r="J789" s="1"/>
      <c r="K789" s="1"/>
      <c r="L789" s="4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2:36">
      <c r="B790" s="1"/>
      <c r="C790" s="1"/>
      <c r="D790" s="13"/>
      <c r="E790" s="1"/>
      <c r="F790" s="1"/>
      <c r="G790" s="1"/>
      <c r="H790" s="1"/>
      <c r="I790" s="1"/>
      <c r="J790" s="1"/>
      <c r="K790" s="1"/>
      <c r="L790" s="4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2:36">
      <c r="B791" s="1"/>
      <c r="C791" s="1"/>
      <c r="D791" s="13"/>
      <c r="E791" s="1"/>
      <c r="F791" s="1"/>
      <c r="G791" s="1"/>
      <c r="H791" s="1"/>
      <c r="I791" s="1"/>
      <c r="J791" s="1"/>
      <c r="K791" s="1"/>
      <c r="L791" s="4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2:36">
      <c r="B792" s="1"/>
      <c r="C792" s="1"/>
      <c r="D792" s="13"/>
      <c r="E792" s="1"/>
      <c r="F792" s="1"/>
      <c r="G792" s="1"/>
      <c r="H792" s="1"/>
      <c r="I792" s="1"/>
      <c r="J792" s="1"/>
      <c r="K792" s="1"/>
      <c r="L792" s="4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2:36">
      <c r="B793" s="1"/>
      <c r="C793" s="1"/>
      <c r="D793" s="13"/>
      <c r="E793" s="1"/>
      <c r="F793" s="1"/>
      <c r="G793" s="1"/>
      <c r="H793" s="1"/>
      <c r="I793" s="1"/>
      <c r="J793" s="1"/>
      <c r="K793" s="1"/>
      <c r="L793" s="4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2:36">
      <c r="B794" s="1"/>
      <c r="C794" s="1"/>
      <c r="D794" s="13"/>
      <c r="E794" s="1"/>
      <c r="F794" s="1"/>
      <c r="G794" s="1"/>
      <c r="H794" s="1"/>
      <c r="I794" s="1"/>
      <c r="J794" s="1"/>
      <c r="K794" s="1"/>
      <c r="L794" s="4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2:36">
      <c r="B795" s="1"/>
      <c r="C795" s="1"/>
      <c r="D795" s="13"/>
      <c r="E795" s="1"/>
      <c r="F795" s="1"/>
      <c r="G795" s="1"/>
      <c r="H795" s="1"/>
      <c r="I795" s="1"/>
      <c r="J795" s="1"/>
      <c r="K795" s="1"/>
      <c r="L795" s="4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2:36">
      <c r="B796" s="1"/>
      <c r="C796" s="1"/>
      <c r="D796" s="13"/>
      <c r="E796" s="1"/>
      <c r="F796" s="1"/>
      <c r="G796" s="1"/>
      <c r="H796" s="1"/>
      <c r="I796" s="1"/>
      <c r="J796" s="1"/>
      <c r="K796" s="1"/>
      <c r="L796" s="4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2:36">
      <c r="B797" s="1"/>
      <c r="C797" s="1"/>
      <c r="D797" s="13"/>
      <c r="E797" s="1"/>
      <c r="F797" s="1"/>
      <c r="G797" s="1"/>
      <c r="H797" s="1"/>
      <c r="I797" s="1"/>
      <c r="J797" s="1"/>
      <c r="K797" s="1"/>
      <c r="L797" s="4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2:36">
      <c r="B798" s="1"/>
      <c r="C798" s="1"/>
      <c r="D798" s="13"/>
      <c r="E798" s="1"/>
      <c r="F798" s="1"/>
      <c r="G798" s="1"/>
      <c r="H798" s="1"/>
      <c r="I798" s="1"/>
      <c r="J798" s="1"/>
      <c r="K798" s="1"/>
      <c r="L798" s="4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2:36">
      <c r="B799" s="1"/>
      <c r="C799" s="1"/>
      <c r="D799" s="13"/>
      <c r="E799" s="1"/>
      <c r="F799" s="1"/>
      <c r="G799" s="1"/>
      <c r="H799" s="1"/>
      <c r="I799" s="1"/>
      <c r="J799" s="1"/>
      <c r="K799" s="1"/>
      <c r="L799" s="4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2:36">
      <c r="B800" s="1"/>
      <c r="C800" s="1"/>
      <c r="D800" s="13"/>
      <c r="E800" s="1"/>
      <c r="F800" s="1"/>
      <c r="G800" s="1"/>
      <c r="H800" s="1"/>
      <c r="I800" s="1"/>
      <c r="J800" s="1"/>
      <c r="K800" s="1"/>
      <c r="L800" s="4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2:36">
      <c r="B801" s="1"/>
      <c r="C801" s="1"/>
      <c r="D801" s="13"/>
      <c r="E801" s="1"/>
      <c r="F801" s="1"/>
      <c r="G801" s="1"/>
      <c r="H801" s="1"/>
      <c r="I801" s="1"/>
      <c r="J801" s="1"/>
      <c r="K801" s="1"/>
      <c r="L801" s="4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2:36">
      <c r="B802" s="1"/>
      <c r="C802" s="1"/>
      <c r="D802" s="13"/>
      <c r="E802" s="1"/>
      <c r="F802" s="1"/>
      <c r="G802" s="1"/>
      <c r="H802" s="1"/>
      <c r="I802" s="1"/>
      <c r="J802" s="1"/>
      <c r="K802" s="1"/>
      <c r="L802" s="4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2:36">
      <c r="B803" s="1"/>
      <c r="C803" s="1"/>
      <c r="D803" s="13"/>
      <c r="E803" s="1"/>
      <c r="F803" s="1"/>
      <c r="G803" s="1"/>
      <c r="H803" s="1"/>
      <c r="I803" s="1"/>
      <c r="J803" s="1"/>
      <c r="K803" s="1"/>
      <c r="L803" s="4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2:36">
      <c r="B804" s="1"/>
      <c r="C804" s="1"/>
      <c r="D804" s="13"/>
      <c r="E804" s="1"/>
      <c r="F804" s="1"/>
      <c r="G804" s="1"/>
      <c r="H804" s="1"/>
      <c r="I804" s="1"/>
      <c r="J804" s="1"/>
      <c r="K804" s="1"/>
      <c r="L804" s="4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2:36">
      <c r="B805" s="1"/>
      <c r="C805" s="1"/>
      <c r="D805" s="13"/>
      <c r="E805" s="1"/>
      <c r="F805" s="1"/>
      <c r="G805" s="1"/>
      <c r="H805" s="1"/>
      <c r="I805" s="1"/>
      <c r="J805" s="1"/>
      <c r="K805" s="1"/>
      <c r="L805" s="4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2:36">
      <c r="B806" s="1"/>
      <c r="C806" s="1"/>
      <c r="D806" s="13"/>
      <c r="E806" s="1"/>
      <c r="F806" s="1"/>
      <c r="G806" s="1"/>
      <c r="H806" s="1"/>
      <c r="I806" s="1"/>
      <c r="J806" s="1"/>
      <c r="K806" s="1"/>
      <c r="L806" s="4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2:36">
      <c r="B807" s="1"/>
      <c r="C807" s="1"/>
      <c r="D807" s="13"/>
      <c r="E807" s="1"/>
      <c r="F807" s="1"/>
      <c r="G807" s="1"/>
      <c r="H807" s="1"/>
      <c r="I807" s="1"/>
      <c r="J807" s="1"/>
      <c r="K807" s="1"/>
      <c r="L807" s="4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2:36">
      <c r="B808" s="1"/>
      <c r="C808" s="1"/>
      <c r="D808" s="13"/>
      <c r="E808" s="1"/>
      <c r="F808" s="1"/>
      <c r="G808" s="1"/>
      <c r="H808" s="1"/>
      <c r="I808" s="1"/>
      <c r="J808" s="1"/>
      <c r="K808" s="1"/>
      <c r="L808" s="4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2:36">
      <c r="B809" s="1"/>
      <c r="C809" s="1"/>
      <c r="D809" s="13"/>
      <c r="E809" s="1"/>
      <c r="F809" s="1"/>
      <c r="G809" s="1"/>
      <c r="H809" s="1"/>
      <c r="I809" s="1"/>
      <c r="J809" s="1"/>
      <c r="K809" s="1"/>
      <c r="L809" s="4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2:36">
      <c r="B810" s="1"/>
      <c r="C810" s="1"/>
      <c r="D810" s="13"/>
      <c r="E810" s="1"/>
      <c r="F810" s="1"/>
      <c r="G810" s="1"/>
      <c r="H810" s="1"/>
      <c r="I810" s="1"/>
      <c r="J810" s="1"/>
      <c r="K810" s="1"/>
      <c r="L810" s="4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2:36">
      <c r="B811" s="1"/>
      <c r="C811" s="1"/>
      <c r="D811" s="13"/>
      <c r="E811" s="1"/>
      <c r="F811" s="1"/>
      <c r="G811" s="1"/>
      <c r="H811" s="1"/>
      <c r="I811" s="1"/>
      <c r="J811" s="1"/>
      <c r="K811" s="1"/>
      <c r="L811" s="4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2:36">
      <c r="B812" s="1"/>
      <c r="C812" s="1"/>
      <c r="D812" s="13"/>
      <c r="E812" s="1"/>
      <c r="F812" s="1"/>
      <c r="G812" s="1"/>
      <c r="H812" s="1"/>
      <c r="I812" s="1"/>
      <c r="J812" s="1"/>
      <c r="K812" s="1"/>
      <c r="L812" s="4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2:36">
      <c r="B813" s="1"/>
      <c r="C813" s="1"/>
      <c r="D813" s="13"/>
      <c r="E813" s="1"/>
      <c r="F813" s="1"/>
      <c r="G813" s="1"/>
      <c r="H813" s="1"/>
      <c r="I813" s="1"/>
      <c r="J813" s="1"/>
      <c r="K813" s="1"/>
      <c r="L813" s="4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2:36">
      <c r="B814" s="1"/>
      <c r="C814" s="1"/>
      <c r="D814" s="13"/>
      <c r="E814" s="1"/>
      <c r="F814" s="1"/>
      <c r="G814" s="1"/>
      <c r="H814" s="1"/>
      <c r="I814" s="1"/>
      <c r="J814" s="1"/>
      <c r="K814" s="1"/>
      <c r="L814" s="4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2:36">
      <c r="B815" s="1"/>
      <c r="C815" s="1"/>
      <c r="D815" s="13"/>
      <c r="E815" s="1"/>
      <c r="F815" s="1"/>
      <c r="G815" s="1"/>
      <c r="H815" s="1"/>
      <c r="I815" s="1"/>
      <c r="J815" s="1"/>
      <c r="K815" s="1"/>
      <c r="L815" s="4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2:36">
      <c r="B816" s="1"/>
      <c r="C816" s="1"/>
      <c r="D816" s="13"/>
      <c r="E816" s="1"/>
      <c r="F816" s="1"/>
      <c r="G816" s="1"/>
      <c r="H816" s="1"/>
      <c r="I816" s="1"/>
      <c r="J816" s="1"/>
      <c r="K816" s="1"/>
      <c r="L816" s="4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2:36">
      <c r="B817" s="1"/>
      <c r="C817" s="1"/>
      <c r="D817" s="13"/>
      <c r="E817" s="1"/>
      <c r="F817" s="1"/>
      <c r="G817" s="1"/>
      <c r="H817" s="1"/>
      <c r="I817" s="1"/>
      <c r="J817" s="1"/>
      <c r="K817" s="1"/>
      <c r="L817" s="4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2:36">
      <c r="B818" s="1"/>
      <c r="C818" s="1"/>
      <c r="D818" s="13"/>
      <c r="E818" s="1"/>
      <c r="F818" s="1"/>
      <c r="G818" s="1"/>
      <c r="H818" s="1"/>
      <c r="I818" s="1"/>
      <c r="J818" s="1"/>
      <c r="K818" s="1"/>
      <c r="L818" s="4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2:36">
      <c r="B819" s="1"/>
      <c r="C819" s="1"/>
      <c r="D819" s="13"/>
      <c r="E819" s="1"/>
      <c r="F819" s="1"/>
      <c r="G819" s="1"/>
      <c r="H819" s="1"/>
      <c r="I819" s="1"/>
      <c r="J819" s="1"/>
      <c r="K819" s="1"/>
      <c r="L819" s="4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2:36">
      <c r="B820" s="1"/>
      <c r="C820" s="1"/>
      <c r="D820" s="13"/>
      <c r="E820" s="1"/>
      <c r="F820" s="1"/>
      <c r="G820" s="1"/>
      <c r="H820" s="1"/>
      <c r="I820" s="1"/>
      <c r="J820" s="1"/>
      <c r="K820" s="1"/>
      <c r="L820" s="4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2:36">
      <c r="B821" s="1"/>
      <c r="C821" s="1"/>
      <c r="D821" s="13"/>
      <c r="E821" s="1"/>
      <c r="F821" s="1"/>
      <c r="G821" s="1"/>
      <c r="H821" s="1"/>
      <c r="I821" s="1"/>
      <c r="J821" s="1"/>
      <c r="K821" s="1"/>
      <c r="L821" s="4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2:36">
      <c r="B822" s="1"/>
      <c r="C822" s="1"/>
      <c r="D822" s="13"/>
      <c r="E822" s="1"/>
      <c r="F822" s="1"/>
      <c r="G822" s="1"/>
      <c r="H822" s="1"/>
      <c r="I822" s="1"/>
      <c r="J822" s="1"/>
      <c r="K822" s="1"/>
      <c r="L822" s="4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2:36">
      <c r="B823" s="1"/>
      <c r="C823" s="1"/>
      <c r="D823" s="13"/>
      <c r="E823" s="1"/>
      <c r="F823" s="1"/>
      <c r="G823" s="1"/>
      <c r="H823" s="1"/>
      <c r="I823" s="1"/>
      <c r="J823" s="1"/>
      <c r="K823" s="1"/>
      <c r="L823" s="4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2:36">
      <c r="B824" s="1"/>
      <c r="C824" s="1"/>
      <c r="D824" s="13"/>
      <c r="E824" s="1"/>
      <c r="F824" s="1"/>
      <c r="G824" s="1"/>
      <c r="H824" s="1"/>
      <c r="I824" s="1"/>
      <c r="J824" s="1"/>
      <c r="K824" s="1"/>
      <c r="L824" s="4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2:36">
      <c r="B825" s="1"/>
      <c r="C825" s="1"/>
      <c r="D825" s="13"/>
      <c r="E825" s="1"/>
      <c r="F825" s="1"/>
      <c r="G825" s="1"/>
      <c r="H825" s="1"/>
      <c r="I825" s="1"/>
      <c r="J825" s="1"/>
      <c r="K825" s="1"/>
      <c r="L825" s="4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2:36">
      <c r="B826" s="1"/>
      <c r="C826" s="1"/>
      <c r="D826" s="13"/>
      <c r="E826" s="1"/>
      <c r="F826" s="1"/>
      <c r="G826" s="1"/>
      <c r="H826" s="1"/>
      <c r="I826" s="1"/>
      <c r="J826" s="1"/>
      <c r="K826" s="1"/>
      <c r="L826" s="4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2:36">
      <c r="B827" s="1"/>
      <c r="C827" s="1"/>
      <c r="D827" s="13"/>
      <c r="E827" s="1"/>
      <c r="F827" s="1"/>
      <c r="G827" s="1"/>
      <c r="H827" s="1"/>
      <c r="I827" s="1"/>
      <c r="J827" s="1"/>
      <c r="K827" s="1"/>
      <c r="L827" s="4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2:36">
      <c r="B828" s="1"/>
      <c r="C828" s="1"/>
      <c r="D828" s="13"/>
      <c r="E828" s="1"/>
      <c r="F828" s="1"/>
      <c r="G828" s="1"/>
      <c r="H828" s="1"/>
      <c r="I828" s="1"/>
      <c r="J828" s="1"/>
      <c r="K828" s="1"/>
      <c r="L828" s="4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2:36">
      <c r="B829" s="1"/>
      <c r="C829" s="1"/>
      <c r="D829" s="13"/>
      <c r="E829" s="1"/>
      <c r="F829" s="1"/>
      <c r="G829" s="1"/>
      <c r="H829" s="1"/>
      <c r="I829" s="1"/>
      <c r="J829" s="1"/>
      <c r="K829" s="1"/>
      <c r="L829" s="4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2:36">
      <c r="B830" s="1"/>
      <c r="C830" s="1"/>
      <c r="D830" s="13"/>
      <c r="E830" s="1"/>
      <c r="F830" s="1"/>
      <c r="G830" s="1"/>
      <c r="H830" s="1"/>
      <c r="I830" s="1"/>
      <c r="J830" s="1"/>
      <c r="K830" s="1"/>
      <c r="L830" s="4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2:36">
      <c r="B831" s="1"/>
      <c r="C831" s="1"/>
      <c r="D831" s="13"/>
      <c r="E831" s="1"/>
      <c r="F831" s="1"/>
      <c r="G831" s="1"/>
      <c r="H831" s="1"/>
      <c r="I831" s="1"/>
      <c r="J831" s="1"/>
      <c r="K831" s="1"/>
      <c r="L831" s="4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2:36">
      <c r="B832" s="1"/>
      <c r="C832" s="1"/>
      <c r="D832" s="13"/>
      <c r="E832" s="1"/>
      <c r="F832" s="1"/>
      <c r="G832" s="1"/>
      <c r="H832" s="1"/>
      <c r="I832" s="1"/>
      <c r="J832" s="1"/>
      <c r="K832" s="1"/>
      <c r="L832" s="4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2:36">
      <c r="B833" s="1"/>
      <c r="C833" s="1"/>
      <c r="D833" s="13"/>
      <c r="E833" s="1"/>
      <c r="F833" s="1"/>
      <c r="G833" s="1"/>
      <c r="H833" s="1"/>
      <c r="I833" s="1"/>
      <c r="J833" s="1"/>
      <c r="K833" s="1"/>
      <c r="L833" s="4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2:36">
      <c r="B834" s="1"/>
      <c r="C834" s="1"/>
      <c r="D834" s="13"/>
      <c r="E834" s="1"/>
      <c r="F834" s="1"/>
      <c r="G834" s="1"/>
      <c r="H834" s="1"/>
      <c r="I834" s="1"/>
      <c r="J834" s="1"/>
      <c r="K834" s="1"/>
      <c r="L834" s="4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2:36">
      <c r="B835" s="1"/>
      <c r="C835" s="1"/>
      <c r="D835" s="13"/>
      <c r="E835" s="1"/>
      <c r="F835" s="1"/>
      <c r="G835" s="1"/>
      <c r="H835" s="1"/>
      <c r="I835" s="1"/>
      <c r="J835" s="1"/>
      <c r="K835" s="1"/>
      <c r="L835" s="4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2:36">
      <c r="B836" s="1"/>
      <c r="C836" s="1"/>
      <c r="D836" s="13"/>
      <c r="E836" s="1"/>
      <c r="F836" s="1"/>
      <c r="G836" s="1"/>
      <c r="H836" s="1"/>
      <c r="I836" s="1"/>
      <c r="J836" s="1"/>
      <c r="K836" s="1"/>
      <c r="L836" s="4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2:36">
      <c r="B837" s="1"/>
      <c r="C837" s="1"/>
      <c r="D837" s="13"/>
      <c r="E837" s="1"/>
      <c r="F837" s="1"/>
      <c r="G837" s="1"/>
      <c r="H837" s="1"/>
      <c r="I837" s="1"/>
      <c r="J837" s="1"/>
      <c r="K837" s="1"/>
      <c r="L837" s="4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2:36">
      <c r="B838" s="1"/>
      <c r="C838" s="1"/>
      <c r="D838" s="13"/>
      <c r="E838" s="1"/>
      <c r="F838" s="1"/>
      <c r="G838" s="1"/>
      <c r="H838" s="1"/>
      <c r="I838" s="1"/>
      <c r="J838" s="1"/>
      <c r="K838" s="1"/>
      <c r="L838" s="4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2:36">
      <c r="B839" s="1"/>
      <c r="C839" s="1"/>
      <c r="D839" s="13"/>
      <c r="E839" s="1"/>
      <c r="F839" s="1"/>
      <c r="G839" s="1"/>
      <c r="H839" s="1"/>
      <c r="I839" s="1"/>
      <c r="J839" s="1"/>
      <c r="K839" s="1"/>
      <c r="L839" s="4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2:36">
      <c r="B840" s="1"/>
      <c r="C840" s="1"/>
      <c r="D840" s="13"/>
      <c r="E840" s="1"/>
      <c r="F840" s="1"/>
      <c r="G840" s="1"/>
      <c r="H840" s="1"/>
      <c r="I840" s="1"/>
      <c r="J840" s="1"/>
      <c r="K840" s="1"/>
      <c r="L840" s="4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2:36">
      <c r="B841" s="1"/>
      <c r="C841" s="1"/>
      <c r="D841" s="13"/>
      <c r="E841" s="1"/>
      <c r="F841" s="1"/>
      <c r="G841" s="1"/>
      <c r="H841" s="1"/>
      <c r="I841" s="1"/>
      <c r="J841" s="1"/>
      <c r="K841" s="1"/>
      <c r="L841" s="4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2:36">
      <c r="B842" s="1"/>
      <c r="C842" s="1"/>
      <c r="D842" s="13"/>
      <c r="E842" s="1"/>
      <c r="F842" s="1"/>
      <c r="G842" s="1"/>
      <c r="H842" s="1"/>
      <c r="I842" s="1"/>
      <c r="J842" s="1"/>
      <c r="K842" s="1"/>
      <c r="L842" s="4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2:36">
      <c r="B843" s="1"/>
      <c r="C843" s="1"/>
      <c r="D843" s="13"/>
      <c r="E843" s="1"/>
      <c r="F843" s="1"/>
      <c r="G843" s="1"/>
      <c r="H843" s="1"/>
      <c r="I843" s="1"/>
      <c r="J843" s="1"/>
      <c r="K843" s="1"/>
      <c r="L843" s="4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2:36">
      <c r="B844" s="1"/>
      <c r="C844" s="1"/>
      <c r="D844" s="13"/>
      <c r="E844" s="1"/>
      <c r="F844" s="1"/>
      <c r="G844" s="1"/>
      <c r="H844" s="1"/>
      <c r="I844" s="1"/>
      <c r="J844" s="1"/>
      <c r="K844" s="1"/>
      <c r="L844" s="4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2:36">
      <c r="B845" s="1"/>
      <c r="C845" s="1"/>
      <c r="D845" s="13"/>
      <c r="E845" s="1"/>
      <c r="F845" s="1"/>
      <c r="G845" s="1"/>
      <c r="H845" s="1"/>
      <c r="I845" s="1"/>
      <c r="J845" s="1"/>
      <c r="K845" s="1"/>
      <c r="L845" s="4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2:36">
      <c r="B846" s="1"/>
      <c r="C846" s="1"/>
      <c r="D846" s="13"/>
      <c r="E846" s="1"/>
      <c r="F846" s="1"/>
      <c r="G846" s="1"/>
      <c r="H846" s="1"/>
      <c r="I846" s="1"/>
      <c r="J846" s="1"/>
      <c r="K846" s="1"/>
      <c r="L846" s="4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2:36">
      <c r="B847" s="1"/>
      <c r="C847" s="1"/>
      <c r="D847" s="13"/>
      <c r="E847" s="1"/>
      <c r="F847" s="1"/>
      <c r="G847" s="1"/>
      <c r="H847" s="1"/>
      <c r="I847" s="1"/>
      <c r="J847" s="1"/>
      <c r="K847" s="1"/>
      <c r="L847" s="4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2:36">
      <c r="B848" s="1"/>
      <c r="C848" s="1"/>
      <c r="D848" s="13"/>
      <c r="E848" s="1"/>
      <c r="F848" s="1"/>
      <c r="G848" s="1"/>
      <c r="H848" s="1"/>
      <c r="I848" s="1"/>
      <c r="J848" s="1"/>
      <c r="K848" s="1"/>
      <c r="L848" s="4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2:36">
      <c r="B849" s="1"/>
      <c r="C849" s="1"/>
      <c r="D849" s="13"/>
      <c r="E849" s="1"/>
      <c r="F849" s="1"/>
      <c r="G849" s="1"/>
      <c r="H849" s="1"/>
      <c r="I849" s="1"/>
      <c r="J849" s="1"/>
      <c r="K849" s="1"/>
      <c r="L849" s="4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2:36">
      <c r="B850" s="1"/>
      <c r="C850" s="1"/>
      <c r="D850" s="13"/>
      <c r="E850" s="1"/>
      <c r="F850" s="1"/>
      <c r="G850" s="1"/>
      <c r="H850" s="1"/>
      <c r="I850" s="1"/>
      <c r="J850" s="1"/>
      <c r="K850" s="1"/>
      <c r="L850" s="4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2:36">
      <c r="B851" s="1"/>
      <c r="C851" s="1"/>
      <c r="D851" s="13"/>
      <c r="E851" s="1"/>
      <c r="F851" s="1"/>
      <c r="G851" s="1"/>
      <c r="H851" s="1"/>
      <c r="I851" s="1"/>
      <c r="J851" s="1"/>
      <c r="K851" s="1"/>
      <c r="L851" s="4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2:36">
      <c r="B852" s="1"/>
      <c r="C852" s="1"/>
      <c r="D852" s="13"/>
      <c r="E852" s="1"/>
      <c r="F852" s="1"/>
      <c r="G852" s="1"/>
      <c r="H852" s="1"/>
      <c r="I852" s="1"/>
      <c r="J852" s="1"/>
      <c r="K852" s="1"/>
      <c r="L852" s="4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2:36">
      <c r="B853" s="1"/>
      <c r="C853" s="1"/>
      <c r="D853" s="13"/>
      <c r="E853" s="1"/>
      <c r="F853" s="1"/>
      <c r="G853" s="1"/>
      <c r="H853" s="1"/>
      <c r="I853" s="1"/>
      <c r="J853" s="1"/>
      <c r="K853" s="1"/>
      <c r="L853" s="4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2:36">
      <c r="B854" s="1"/>
      <c r="C854" s="1"/>
      <c r="D854" s="13"/>
      <c r="E854" s="1"/>
      <c r="F854" s="1"/>
      <c r="G854" s="1"/>
      <c r="H854" s="1"/>
      <c r="I854" s="1"/>
      <c r="J854" s="1"/>
      <c r="K854" s="1"/>
      <c r="L854" s="4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2:36">
      <c r="B855" s="1"/>
      <c r="C855" s="1"/>
      <c r="D855" s="13"/>
      <c r="E855" s="1"/>
      <c r="F855" s="1"/>
      <c r="G855" s="1"/>
      <c r="H855" s="1"/>
      <c r="I855" s="1"/>
      <c r="J855" s="1"/>
      <c r="K855" s="1"/>
      <c r="L855" s="4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2:36">
      <c r="B856" s="1"/>
      <c r="C856" s="1"/>
      <c r="D856" s="13"/>
      <c r="E856" s="1"/>
      <c r="F856" s="1"/>
      <c r="G856" s="1"/>
      <c r="H856" s="1"/>
      <c r="I856" s="1"/>
      <c r="J856" s="1"/>
      <c r="K856" s="1"/>
      <c r="L856" s="4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2:36">
      <c r="B857" s="1"/>
      <c r="C857" s="1"/>
      <c r="D857" s="13"/>
      <c r="E857" s="1"/>
      <c r="F857" s="1"/>
      <c r="G857" s="1"/>
      <c r="H857" s="1"/>
      <c r="I857" s="1"/>
      <c r="J857" s="1"/>
      <c r="K857" s="1"/>
      <c r="L857" s="4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2:36">
      <c r="B858" s="1"/>
      <c r="C858" s="1"/>
      <c r="D858" s="13"/>
      <c r="E858" s="1"/>
      <c r="F858" s="1"/>
      <c r="G858" s="1"/>
      <c r="H858" s="1"/>
      <c r="I858" s="1"/>
      <c r="J858" s="1"/>
      <c r="K858" s="1"/>
      <c r="L858" s="4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2:36">
      <c r="B859" s="1"/>
      <c r="C859" s="1"/>
      <c r="D859" s="13"/>
      <c r="E859" s="1"/>
      <c r="F859" s="1"/>
      <c r="G859" s="1"/>
      <c r="H859" s="1"/>
      <c r="I859" s="1"/>
      <c r="J859" s="1"/>
      <c r="K859" s="1"/>
      <c r="L859" s="4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2:36">
      <c r="B860" s="1"/>
      <c r="C860" s="1"/>
      <c r="D860" s="13"/>
      <c r="E860" s="1"/>
      <c r="F860" s="1"/>
      <c r="G860" s="1"/>
      <c r="H860" s="1"/>
      <c r="I860" s="1"/>
      <c r="J860" s="1"/>
      <c r="K860" s="1"/>
      <c r="L860" s="4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2:36">
      <c r="B861" s="1"/>
      <c r="C861" s="1"/>
      <c r="D861" s="13"/>
      <c r="E861" s="1"/>
      <c r="F861" s="1"/>
      <c r="G861" s="1"/>
      <c r="H861" s="1"/>
      <c r="I861" s="1"/>
      <c r="J861" s="1"/>
      <c r="K861" s="1"/>
      <c r="L861" s="4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2:36">
      <c r="B862" s="1"/>
      <c r="C862" s="1"/>
      <c r="D862" s="13"/>
      <c r="E862" s="1"/>
      <c r="F862" s="1"/>
      <c r="G862" s="1"/>
      <c r="H862" s="1"/>
      <c r="I862" s="1"/>
      <c r="J862" s="1"/>
      <c r="K862" s="1"/>
      <c r="L862" s="4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2:36">
      <c r="B863" s="1"/>
      <c r="C863" s="1"/>
      <c r="D863" s="13"/>
      <c r="E863" s="1"/>
      <c r="F863" s="1"/>
      <c r="G863" s="1"/>
      <c r="H863" s="1"/>
      <c r="I863" s="1"/>
      <c r="J863" s="1"/>
      <c r="K863" s="1"/>
      <c r="L863" s="4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2:36">
      <c r="B864" s="1"/>
      <c r="C864" s="1"/>
      <c r="D864" s="13"/>
      <c r="E864" s="1"/>
      <c r="F864" s="1"/>
      <c r="G864" s="1"/>
      <c r="H864" s="1"/>
      <c r="I864" s="1"/>
      <c r="J864" s="1"/>
      <c r="K864" s="1"/>
      <c r="L864" s="4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2:36">
      <c r="B865" s="1"/>
      <c r="C865" s="1"/>
      <c r="D865" s="13"/>
      <c r="E865" s="1"/>
      <c r="F865" s="1"/>
      <c r="G865" s="1"/>
      <c r="H865" s="1"/>
      <c r="I865" s="1"/>
      <c r="J865" s="1"/>
      <c r="K865" s="1"/>
      <c r="L865" s="4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2:36">
      <c r="B866" s="1"/>
      <c r="C866" s="1"/>
      <c r="D866" s="13"/>
      <c r="E866" s="1"/>
      <c r="F866" s="1"/>
      <c r="G866" s="1"/>
      <c r="H866" s="1"/>
      <c r="I866" s="1"/>
      <c r="J866" s="1"/>
      <c r="K866" s="1"/>
      <c r="L866" s="4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2:36">
      <c r="B867" s="1"/>
      <c r="C867" s="1"/>
      <c r="D867" s="13"/>
      <c r="E867" s="1"/>
      <c r="F867" s="1"/>
      <c r="G867" s="1"/>
      <c r="H867" s="1"/>
      <c r="I867" s="1"/>
      <c r="J867" s="1"/>
      <c r="K867" s="1"/>
      <c r="L867" s="4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2:36">
      <c r="B868" s="1"/>
      <c r="C868" s="1"/>
      <c r="D868" s="13"/>
      <c r="E868" s="1"/>
      <c r="F868" s="1"/>
      <c r="G868" s="1"/>
      <c r="H868" s="1"/>
      <c r="I868" s="1"/>
      <c r="J868" s="1"/>
      <c r="K868" s="1"/>
      <c r="L868" s="4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2:36">
      <c r="B869" s="1"/>
      <c r="C869" s="1"/>
      <c r="D869" s="13"/>
      <c r="E869" s="1"/>
      <c r="F869" s="1"/>
      <c r="G869" s="1"/>
      <c r="H869" s="1"/>
      <c r="I869" s="1"/>
      <c r="J869" s="1"/>
      <c r="K869" s="1"/>
      <c r="L869" s="4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2:36">
      <c r="B870" s="1"/>
      <c r="C870" s="1"/>
      <c r="D870" s="13"/>
      <c r="E870" s="1"/>
      <c r="F870" s="1"/>
      <c r="G870" s="1"/>
      <c r="H870" s="1"/>
      <c r="I870" s="1"/>
      <c r="J870" s="1"/>
      <c r="K870" s="1"/>
      <c r="L870" s="4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2:36">
      <c r="B871" s="1"/>
      <c r="C871" s="1"/>
      <c r="D871" s="13"/>
      <c r="E871" s="1"/>
      <c r="F871" s="1"/>
      <c r="G871" s="1"/>
      <c r="H871" s="1"/>
      <c r="I871" s="1"/>
      <c r="J871" s="1"/>
      <c r="K871" s="1"/>
      <c r="L871" s="4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2:36">
      <c r="B872" s="1"/>
      <c r="C872" s="1"/>
      <c r="D872" s="13"/>
      <c r="E872" s="1"/>
      <c r="F872" s="1"/>
      <c r="G872" s="1"/>
      <c r="H872" s="1"/>
      <c r="I872" s="1"/>
      <c r="J872" s="1"/>
      <c r="K872" s="1"/>
      <c r="L872" s="4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2:36">
      <c r="B873" s="1"/>
      <c r="C873" s="1"/>
      <c r="D873" s="13"/>
      <c r="E873" s="1"/>
      <c r="F873" s="1"/>
      <c r="G873" s="1"/>
      <c r="H873" s="1"/>
      <c r="I873" s="1"/>
      <c r="J873" s="1"/>
      <c r="K873" s="1"/>
      <c r="L873" s="4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2:36">
      <c r="B874" s="1"/>
      <c r="C874" s="1"/>
      <c r="D874" s="13"/>
      <c r="E874" s="1"/>
      <c r="F874" s="1"/>
      <c r="G874" s="1"/>
      <c r="H874" s="1"/>
      <c r="I874" s="1"/>
      <c r="J874" s="1"/>
      <c r="K874" s="1"/>
      <c r="L874" s="4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2:36">
      <c r="B875" s="1"/>
      <c r="C875" s="1"/>
      <c r="D875" s="13"/>
      <c r="E875" s="1"/>
      <c r="F875" s="1"/>
      <c r="G875" s="1"/>
      <c r="H875" s="1"/>
      <c r="I875" s="1"/>
      <c r="J875" s="1"/>
      <c r="K875" s="1"/>
      <c r="L875" s="4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2:36">
      <c r="B876" s="1"/>
      <c r="C876" s="1"/>
      <c r="D876" s="13"/>
      <c r="E876" s="1"/>
      <c r="F876" s="1"/>
      <c r="G876" s="1"/>
      <c r="H876" s="1"/>
      <c r="I876" s="1"/>
      <c r="J876" s="1"/>
      <c r="K876" s="1"/>
      <c r="L876" s="4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2:36">
      <c r="B877" s="1"/>
      <c r="C877" s="1"/>
      <c r="D877" s="13"/>
      <c r="E877" s="1"/>
      <c r="F877" s="1"/>
      <c r="G877" s="1"/>
      <c r="H877" s="1"/>
      <c r="I877" s="1"/>
      <c r="J877" s="1"/>
      <c r="K877" s="1"/>
      <c r="L877" s="4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2:36">
      <c r="B878" s="1"/>
      <c r="C878" s="1"/>
      <c r="D878" s="13"/>
      <c r="E878" s="1"/>
      <c r="F878" s="1"/>
      <c r="G878" s="1"/>
      <c r="H878" s="1"/>
      <c r="I878" s="1"/>
      <c r="J878" s="1"/>
      <c r="K878" s="1"/>
      <c r="L878" s="4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2:36">
      <c r="B879" s="1"/>
      <c r="C879" s="1"/>
      <c r="D879" s="13"/>
      <c r="E879" s="1"/>
      <c r="F879" s="1"/>
      <c r="G879" s="1"/>
      <c r="H879" s="1"/>
      <c r="I879" s="1"/>
      <c r="J879" s="1"/>
      <c r="K879" s="1"/>
      <c r="L879" s="4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2:36">
      <c r="B880" s="1"/>
      <c r="C880" s="1"/>
      <c r="D880" s="13"/>
      <c r="E880" s="1"/>
      <c r="F880" s="1"/>
      <c r="G880" s="1"/>
      <c r="H880" s="1"/>
      <c r="I880" s="1"/>
      <c r="J880" s="1"/>
      <c r="K880" s="1"/>
      <c r="L880" s="4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2:36">
      <c r="B881" s="1"/>
      <c r="C881" s="1"/>
      <c r="D881" s="13"/>
      <c r="E881" s="1"/>
      <c r="F881" s="1"/>
      <c r="G881" s="1"/>
      <c r="H881" s="1"/>
      <c r="I881" s="1"/>
      <c r="J881" s="1"/>
      <c r="K881" s="1"/>
      <c r="L881" s="4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2:36">
      <c r="B882" s="1"/>
      <c r="C882" s="1"/>
      <c r="D882" s="13"/>
      <c r="E882" s="1"/>
      <c r="F882" s="1"/>
      <c r="G882" s="1"/>
      <c r="H882" s="1"/>
      <c r="I882" s="1"/>
      <c r="J882" s="1"/>
      <c r="K882" s="1"/>
      <c r="L882" s="4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2:36">
      <c r="B883" s="1"/>
      <c r="C883" s="1"/>
      <c r="D883" s="13"/>
      <c r="E883" s="1"/>
      <c r="F883" s="1"/>
      <c r="G883" s="1"/>
      <c r="H883" s="1"/>
      <c r="I883" s="1"/>
      <c r="J883" s="1"/>
      <c r="K883" s="1"/>
      <c r="L883" s="4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2:36">
      <c r="B884" s="1"/>
      <c r="C884" s="1"/>
      <c r="D884" s="13"/>
      <c r="E884" s="1"/>
      <c r="F884" s="1"/>
      <c r="G884" s="1"/>
      <c r="H884" s="1"/>
      <c r="I884" s="1"/>
      <c r="J884" s="1"/>
      <c r="K884" s="1"/>
      <c r="L884" s="4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2:36">
      <c r="B885" s="1"/>
      <c r="C885" s="1"/>
      <c r="D885" s="13"/>
      <c r="E885" s="1"/>
      <c r="F885" s="1"/>
      <c r="G885" s="1"/>
      <c r="H885" s="1"/>
      <c r="I885" s="1"/>
      <c r="J885" s="1"/>
      <c r="K885" s="1"/>
      <c r="L885" s="4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2:36">
      <c r="B886" s="1"/>
      <c r="C886" s="1"/>
      <c r="D886" s="13"/>
      <c r="E886" s="1"/>
      <c r="F886" s="1"/>
      <c r="G886" s="1"/>
      <c r="H886" s="1"/>
      <c r="I886" s="1"/>
      <c r="J886" s="1"/>
      <c r="K886" s="1"/>
      <c r="L886" s="4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2:36">
      <c r="B887" s="1"/>
      <c r="C887" s="1"/>
      <c r="D887" s="13"/>
      <c r="E887" s="1"/>
      <c r="F887" s="1"/>
      <c r="G887" s="1"/>
      <c r="H887" s="1"/>
      <c r="I887" s="1"/>
      <c r="J887" s="1"/>
      <c r="K887" s="1"/>
      <c r="L887" s="4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2:36">
      <c r="B888" s="1"/>
      <c r="C888" s="1"/>
      <c r="D888" s="13"/>
      <c r="E888" s="1"/>
      <c r="F888" s="1"/>
      <c r="G888" s="1"/>
      <c r="H888" s="1"/>
      <c r="I888" s="1"/>
      <c r="J888" s="1"/>
      <c r="K888" s="1"/>
      <c r="L888" s="4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2:36">
      <c r="B889" s="1"/>
      <c r="C889" s="1"/>
      <c r="D889" s="13"/>
      <c r="E889" s="1"/>
      <c r="F889" s="1"/>
      <c r="G889" s="1"/>
      <c r="H889" s="1"/>
      <c r="I889" s="1"/>
      <c r="J889" s="1"/>
      <c r="K889" s="1"/>
      <c r="L889" s="4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2:36">
      <c r="B890" s="1"/>
      <c r="C890" s="1"/>
      <c r="D890" s="13"/>
      <c r="E890" s="1"/>
      <c r="F890" s="1"/>
      <c r="G890" s="1"/>
      <c r="H890" s="1"/>
      <c r="I890" s="1"/>
      <c r="J890" s="1"/>
      <c r="K890" s="1"/>
      <c r="L890" s="4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2:36">
      <c r="B891" s="1"/>
      <c r="C891" s="1"/>
      <c r="D891" s="13"/>
      <c r="E891" s="1"/>
      <c r="F891" s="1"/>
      <c r="G891" s="1"/>
      <c r="H891" s="1"/>
      <c r="I891" s="1"/>
      <c r="J891" s="1"/>
      <c r="K891" s="1"/>
      <c r="L891" s="4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2:36">
      <c r="B892" s="1"/>
      <c r="C892" s="1"/>
      <c r="D892" s="13"/>
      <c r="E892" s="1"/>
      <c r="F892" s="1"/>
      <c r="G892" s="1"/>
      <c r="H892" s="1"/>
      <c r="I892" s="1"/>
      <c r="J892" s="1"/>
      <c r="K892" s="1"/>
      <c r="L892" s="4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2:36">
      <c r="B893" s="1"/>
      <c r="C893" s="1"/>
      <c r="D893" s="13"/>
      <c r="E893" s="1"/>
      <c r="F893" s="1"/>
      <c r="G893" s="1"/>
      <c r="H893" s="1"/>
      <c r="I893" s="1"/>
      <c r="J893" s="1"/>
      <c r="K893" s="1"/>
      <c r="L893" s="4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2:36">
      <c r="B894" s="1"/>
      <c r="C894" s="1"/>
      <c r="D894" s="13"/>
      <c r="E894" s="1"/>
      <c r="F894" s="1"/>
      <c r="G894" s="1"/>
      <c r="H894" s="1"/>
      <c r="I894" s="1"/>
      <c r="J894" s="1"/>
      <c r="K894" s="1"/>
      <c r="L894" s="4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2:36">
      <c r="B895" s="1"/>
      <c r="C895" s="1"/>
      <c r="D895" s="13"/>
      <c r="E895" s="1"/>
      <c r="F895" s="1"/>
      <c r="G895" s="1"/>
      <c r="H895" s="1"/>
      <c r="I895" s="1"/>
      <c r="J895" s="1"/>
      <c r="K895" s="1"/>
      <c r="L895" s="4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2:36">
      <c r="B896" s="1"/>
      <c r="C896" s="1"/>
      <c r="D896" s="13"/>
      <c r="E896" s="1"/>
      <c r="F896" s="1"/>
      <c r="G896" s="1"/>
      <c r="H896" s="1"/>
      <c r="I896" s="1"/>
      <c r="J896" s="1"/>
      <c r="K896" s="1"/>
      <c r="L896" s="4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2:36">
      <c r="B897" s="1"/>
      <c r="C897" s="1"/>
      <c r="D897" s="13"/>
      <c r="E897" s="1"/>
      <c r="F897" s="1"/>
      <c r="G897" s="1"/>
      <c r="H897" s="1"/>
      <c r="I897" s="1"/>
      <c r="J897" s="1"/>
      <c r="K897" s="1"/>
      <c r="L897" s="4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2:36">
      <c r="B898" s="1"/>
      <c r="C898" s="1"/>
      <c r="D898" s="13"/>
      <c r="E898" s="1"/>
      <c r="F898" s="1"/>
      <c r="G898" s="1"/>
      <c r="H898" s="1"/>
      <c r="I898" s="1"/>
      <c r="J898" s="1"/>
      <c r="K898" s="1"/>
      <c r="L898" s="4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2:36">
      <c r="B899" s="1"/>
      <c r="C899" s="1"/>
      <c r="D899" s="13"/>
      <c r="E899" s="1"/>
      <c r="F899" s="1"/>
      <c r="G899" s="1"/>
      <c r="H899" s="1"/>
      <c r="I899" s="1"/>
      <c r="J899" s="1"/>
      <c r="K899" s="1"/>
      <c r="L899" s="4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2:36">
      <c r="B900" s="1"/>
      <c r="C900" s="1"/>
      <c r="D900" s="13"/>
      <c r="E900" s="1"/>
      <c r="F900" s="1"/>
      <c r="G900" s="1"/>
      <c r="H900" s="1"/>
      <c r="I900" s="1"/>
      <c r="J900" s="1"/>
      <c r="K900" s="1"/>
      <c r="L900" s="4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2:36">
      <c r="B901" s="1"/>
      <c r="C901" s="1"/>
      <c r="D901" s="13"/>
      <c r="E901" s="1"/>
      <c r="F901" s="1"/>
      <c r="G901" s="1"/>
      <c r="H901" s="1"/>
      <c r="I901" s="1"/>
      <c r="J901" s="1"/>
      <c r="K901" s="1"/>
      <c r="L901" s="4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2:36">
      <c r="B902" s="1"/>
      <c r="C902" s="1"/>
      <c r="D902" s="13"/>
      <c r="E902" s="1"/>
      <c r="F902" s="1"/>
      <c r="G902" s="1"/>
      <c r="H902" s="1"/>
      <c r="I902" s="1"/>
      <c r="J902" s="1"/>
      <c r="K902" s="1"/>
      <c r="L902" s="4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2:36">
      <c r="B903" s="1"/>
      <c r="C903" s="1"/>
      <c r="D903" s="13"/>
      <c r="E903" s="1"/>
      <c r="F903" s="1"/>
      <c r="G903" s="1"/>
      <c r="H903" s="1"/>
      <c r="I903" s="1"/>
      <c r="J903" s="1"/>
      <c r="K903" s="1"/>
      <c r="L903" s="4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2:36">
      <c r="B904" s="1"/>
      <c r="C904" s="1"/>
      <c r="D904" s="13"/>
      <c r="E904" s="1"/>
      <c r="F904" s="1"/>
      <c r="G904" s="1"/>
      <c r="H904" s="1"/>
      <c r="I904" s="1"/>
      <c r="J904" s="1"/>
      <c r="K904" s="1"/>
      <c r="L904" s="4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2:36">
      <c r="B905" s="1"/>
      <c r="C905" s="1"/>
      <c r="D905" s="13"/>
      <c r="E905" s="1"/>
      <c r="F905" s="1"/>
      <c r="G905" s="1"/>
      <c r="H905" s="1"/>
      <c r="I905" s="1"/>
      <c r="J905" s="1"/>
      <c r="K905" s="1"/>
      <c r="L905" s="4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2:36">
      <c r="B906" s="1"/>
      <c r="C906" s="1"/>
      <c r="D906" s="13"/>
      <c r="E906" s="1"/>
      <c r="F906" s="1"/>
      <c r="G906" s="1"/>
      <c r="H906" s="1"/>
      <c r="I906" s="1"/>
      <c r="J906" s="1"/>
      <c r="K906" s="1"/>
      <c r="L906" s="4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2:36">
      <c r="B907" s="1"/>
      <c r="C907" s="1"/>
      <c r="D907" s="13"/>
      <c r="E907" s="1"/>
      <c r="F907" s="1"/>
      <c r="G907" s="1"/>
      <c r="H907" s="1"/>
      <c r="I907" s="1"/>
      <c r="J907" s="1"/>
      <c r="K907" s="1"/>
      <c r="L907" s="4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2:36">
      <c r="B908" s="1"/>
      <c r="C908" s="1"/>
      <c r="D908" s="13"/>
      <c r="E908" s="1"/>
      <c r="F908" s="1"/>
      <c r="G908" s="1"/>
      <c r="H908" s="1"/>
      <c r="I908" s="1"/>
      <c r="J908" s="1"/>
      <c r="K908" s="1"/>
      <c r="L908" s="4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2:36">
      <c r="B909" s="1"/>
      <c r="C909" s="1"/>
      <c r="D909" s="13"/>
      <c r="E909" s="1"/>
      <c r="F909" s="1"/>
      <c r="G909" s="1"/>
      <c r="H909" s="1"/>
      <c r="I909" s="1"/>
      <c r="J909" s="1"/>
      <c r="K909" s="1"/>
      <c r="L909" s="4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2:36">
      <c r="B910" s="1"/>
      <c r="C910" s="1"/>
      <c r="D910" s="13"/>
      <c r="E910" s="1"/>
      <c r="F910" s="1"/>
      <c r="G910" s="1"/>
      <c r="H910" s="1"/>
      <c r="I910" s="1"/>
      <c r="J910" s="1"/>
      <c r="K910" s="1"/>
      <c r="L910" s="4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2:36">
      <c r="B911" s="1"/>
      <c r="C911" s="1"/>
      <c r="D911" s="13"/>
      <c r="E911" s="1"/>
      <c r="F911" s="1"/>
      <c r="G911" s="1"/>
      <c r="H911" s="1"/>
      <c r="I911" s="1"/>
      <c r="J911" s="1"/>
      <c r="K911" s="1"/>
      <c r="L911" s="4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2:36">
      <c r="B912" s="1"/>
      <c r="C912" s="1"/>
      <c r="D912" s="13"/>
      <c r="E912" s="1"/>
      <c r="F912" s="1"/>
      <c r="G912" s="1"/>
      <c r="H912" s="1"/>
      <c r="I912" s="1"/>
      <c r="J912" s="1"/>
      <c r="K912" s="1"/>
      <c r="L912" s="4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2:36">
      <c r="B913" s="1"/>
      <c r="C913" s="1"/>
      <c r="D913" s="13"/>
      <c r="E913" s="1"/>
      <c r="F913" s="1"/>
      <c r="G913" s="1"/>
      <c r="H913" s="1"/>
      <c r="I913" s="1"/>
      <c r="J913" s="1"/>
      <c r="K913" s="1"/>
      <c r="L913" s="4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2:36">
      <c r="B914" s="1"/>
      <c r="C914" s="1"/>
      <c r="D914" s="13"/>
      <c r="E914" s="1"/>
      <c r="F914" s="1"/>
      <c r="G914" s="1"/>
      <c r="H914" s="1"/>
      <c r="I914" s="1"/>
      <c r="J914" s="1"/>
      <c r="K914" s="1"/>
      <c r="L914" s="4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2:36">
      <c r="B915" s="1"/>
      <c r="C915" s="1"/>
      <c r="D915" s="13"/>
      <c r="E915" s="1"/>
      <c r="F915" s="1"/>
      <c r="G915" s="1"/>
      <c r="H915" s="1"/>
      <c r="I915" s="1"/>
      <c r="J915" s="1"/>
      <c r="K915" s="1"/>
      <c r="L915" s="4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2:36">
      <c r="B916" s="1"/>
      <c r="C916" s="1"/>
      <c r="D916" s="13"/>
      <c r="E916" s="1"/>
      <c r="F916" s="1"/>
      <c r="G916" s="1"/>
      <c r="H916" s="1"/>
      <c r="I916" s="1"/>
      <c r="J916" s="1"/>
      <c r="K916" s="1"/>
      <c r="L916" s="4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2:36">
      <c r="B917" s="1"/>
      <c r="C917" s="1"/>
      <c r="D917" s="13"/>
      <c r="E917" s="1"/>
      <c r="F917" s="1"/>
      <c r="G917" s="1"/>
      <c r="H917" s="1"/>
      <c r="I917" s="1"/>
      <c r="J917" s="1"/>
      <c r="K917" s="1"/>
      <c r="L917" s="4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2:36">
      <c r="B918" s="1"/>
      <c r="C918" s="1"/>
      <c r="D918" s="13"/>
      <c r="E918" s="1"/>
      <c r="F918" s="1"/>
      <c r="G918" s="1"/>
      <c r="H918" s="1"/>
      <c r="I918" s="1"/>
      <c r="J918" s="1"/>
      <c r="K918" s="1"/>
      <c r="L918" s="4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2:36">
      <c r="B919" s="1"/>
      <c r="C919" s="1"/>
      <c r="D919" s="13"/>
      <c r="E919" s="1"/>
      <c r="F919" s="1"/>
      <c r="G919" s="1"/>
      <c r="H919" s="1"/>
      <c r="I919" s="1"/>
      <c r="J919" s="1"/>
      <c r="K919" s="1"/>
      <c r="L919" s="4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2:36">
      <c r="B920" s="1"/>
      <c r="C920" s="1"/>
      <c r="D920" s="13"/>
      <c r="E920" s="1"/>
      <c r="F920" s="1"/>
      <c r="G920" s="1"/>
      <c r="H920" s="1"/>
      <c r="I920" s="1"/>
      <c r="J920" s="1"/>
      <c r="K920" s="1"/>
      <c r="L920" s="4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2:36">
      <c r="B921" s="1"/>
      <c r="C921" s="1"/>
      <c r="D921" s="13"/>
      <c r="E921" s="1"/>
      <c r="F921" s="1"/>
      <c r="G921" s="1"/>
      <c r="H921" s="1"/>
      <c r="I921" s="1"/>
      <c r="J921" s="1"/>
      <c r="K921" s="1"/>
      <c r="L921" s="4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2:36">
      <c r="B922" s="1"/>
      <c r="C922" s="1"/>
      <c r="D922" s="13"/>
      <c r="E922" s="1"/>
      <c r="F922" s="1"/>
      <c r="G922" s="1"/>
      <c r="H922" s="1"/>
      <c r="I922" s="1"/>
      <c r="J922" s="1"/>
      <c r="K922" s="1"/>
      <c r="L922" s="4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2:36">
      <c r="B923" s="1"/>
      <c r="C923" s="1"/>
      <c r="D923" s="13"/>
      <c r="E923" s="1"/>
      <c r="F923" s="1"/>
      <c r="G923" s="1"/>
      <c r="H923" s="1"/>
      <c r="I923" s="1"/>
      <c r="J923" s="1"/>
      <c r="K923" s="1"/>
      <c r="L923" s="4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2:36">
      <c r="B924" s="1"/>
      <c r="C924" s="1"/>
      <c r="D924" s="13"/>
      <c r="E924" s="1"/>
      <c r="F924" s="1"/>
      <c r="G924" s="1"/>
      <c r="H924" s="1"/>
      <c r="I924" s="1"/>
      <c r="J924" s="1"/>
      <c r="K924" s="1"/>
      <c r="L924" s="4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2:36">
      <c r="B925" s="1"/>
      <c r="C925" s="1"/>
      <c r="D925" s="13"/>
      <c r="E925" s="1"/>
      <c r="F925" s="1"/>
      <c r="G925" s="1"/>
      <c r="H925" s="1"/>
      <c r="I925" s="1"/>
      <c r="J925" s="1"/>
      <c r="K925" s="1"/>
      <c r="L925" s="4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2:36">
      <c r="B926" s="1"/>
      <c r="C926" s="1"/>
      <c r="D926" s="13"/>
      <c r="E926" s="1"/>
      <c r="F926" s="1"/>
      <c r="G926" s="1"/>
      <c r="H926" s="1"/>
      <c r="I926" s="1"/>
      <c r="J926" s="1"/>
      <c r="K926" s="1"/>
      <c r="L926" s="4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2:36">
      <c r="B927" s="1"/>
      <c r="C927" s="1"/>
      <c r="D927" s="13"/>
      <c r="E927" s="1"/>
      <c r="F927" s="1"/>
      <c r="G927" s="1"/>
      <c r="H927" s="1"/>
      <c r="I927" s="1"/>
      <c r="J927" s="1"/>
      <c r="K927" s="1"/>
      <c r="L927" s="4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2:36">
      <c r="B928" s="1"/>
      <c r="C928" s="1"/>
      <c r="D928" s="13"/>
      <c r="E928" s="1"/>
      <c r="F928" s="1"/>
      <c r="G928" s="1"/>
      <c r="H928" s="1"/>
      <c r="I928" s="1"/>
      <c r="J928" s="1"/>
      <c r="K928" s="1"/>
      <c r="L928" s="4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2:36">
      <c r="B929" s="1"/>
      <c r="C929" s="1"/>
      <c r="D929" s="13"/>
      <c r="E929" s="1"/>
      <c r="F929" s="1"/>
      <c r="G929" s="1"/>
      <c r="H929" s="1"/>
      <c r="I929" s="1"/>
      <c r="J929" s="1"/>
      <c r="K929" s="1"/>
      <c r="L929" s="4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2:36">
      <c r="B930" s="1"/>
      <c r="C930" s="1"/>
      <c r="D930" s="13"/>
      <c r="E930" s="1"/>
      <c r="F930" s="1"/>
      <c r="G930" s="1"/>
      <c r="H930" s="1"/>
      <c r="I930" s="1"/>
      <c r="J930" s="1"/>
      <c r="K930" s="1"/>
      <c r="L930" s="4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2:36">
      <c r="B931" s="1"/>
      <c r="C931" s="1"/>
      <c r="D931" s="13"/>
      <c r="E931" s="1"/>
      <c r="F931" s="1"/>
      <c r="G931" s="1"/>
      <c r="H931" s="1"/>
      <c r="I931" s="1"/>
      <c r="J931" s="1"/>
      <c r="K931" s="1"/>
      <c r="L931" s="4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2:36">
      <c r="B932" s="1"/>
      <c r="C932" s="1"/>
      <c r="D932" s="13"/>
      <c r="E932" s="1"/>
      <c r="F932" s="1"/>
      <c r="G932" s="1"/>
      <c r="H932" s="1"/>
      <c r="I932" s="1"/>
      <c r="J932" s="1"/>
      <c r="K932" s="1"/>
      <c r="L932" s="4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2:36">
      <c r="B933" s="1"/>
      <c r="C933" s="1"/>
      <c r="D933" s="13"/>
      <c r="E933" s="1"/>
      <c r="F933" s="1"/>
      <c r="G933" s="1"/>
      <c r="H933" s="1"/>
      <c r="I933" s="1"/>
      <c r="J933" s="1"/>
      <c r="K933" s="1"/>
      <c r="L933" s="4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2:36">
      <c r="B934" s="1"/>
      <c r="C934" s="1"/>
      <c r="D934" s="13"/>
      <c r="E934" s="1"/>
      <c r="F934" s="1"/>
      <c r="G934" s="1"/>
      <c r="H934" s="1"/>
      <c r="I934" s="1"/>
      <c r="J934" s="1"/>
      <c r="K934" s="1"/>
      <c r="L934" s="4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2:36">
      <c r="B935" s="1"/>
      <c r="C935" s="1"/>
      <c r="D935" s="13"/>
      <c r="E935" s="1"/>
      <c r="F935" s="1"/>
      <c r="G935" s="1"/>
      <c r="H935" s="1"/>
      <c r="I935" s="1"/>
      <c r="J935" s="1"/>
      <c r="K935" s="1"/>
      <c r="L935" s="4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2:36">
      <c r="B936" s="1"/>
      <c r="C936" s="1"/>
      <c r="D936" s="13"/>
      <c r="E936" s="1"/>
      <c r="F936" s="1"/>
      <c r="G936" s="1"/>
      <c r="H936" s="1"/>
      <c r="I936" s="1"/>
      <c r="J936" s="1"/>
      <c r="K936" s="1"/>
      <c r="L936" s="4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2:36">
      <c r="B937" s="1"/>
      <c r="C937" s="1"/>
      <c r="D937" s="13"/>
      <c r="E937" s="1"/>
      <c r="F937" s="1"/>
      <c r="G937" s="1"/>
      <c r="H937" s="1"/>
      <c r="I937" s="1"/>
      <c r="J937" s="1"/>
      <c r="K937" s="1"/>
      <c r="L937" s="4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2:36">
      <c r="B938" s="1"/>
      <c r="C938" s="1"/>
      <c r="D938" s="13"/>
      <c r="E938" s="1"/>
      <c r="F938" s="1"/>
      <c r="G938" s="1"/>
      <c r="H938" s="1"/>
      <c r="I938" s="1"/>
      <c r="J938" s="1"/>
      <c r="K938" s="1"/>
      <c r="L938" s="4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2:36">
      <c r="B939" s="1"/>
      <c r="C939" s="1"/>
      <c r="D939" s="13"/>
      <c r="E939" s="1"/>
      <c r="F939" s="1"/>
      <c r="G939" s="1"/>
      <c r="H939" s="1"/>
      <c r="I939" s="1"/>
      <c r="J939" s="1"/>
      <c r="K939" s="1"/>
      <c r="L939" s="4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2:36">
      <c r="B940" s="1"/>
      <c r="C940" s="1"/>
      <c r="D940" s="13"/>
      <c r="E940" s="1"/>
      <c r="F940" s="1"/>
      <c r="G940" s="1"/>
      <c r="H940" s="1"/>
      <c r="I940" s="1"/>
      <c r="J940" s="1"/>
      <c r="K940" s="1"/>
      <c r="L940" s="4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2:36">
      <c r="B941" s="1"/>
      <c r="C941" s="1"/>
      <c r="D941" s="13"/>
      <c r="E941" s="1"/>
      <c r="F941" s="1"/>
      <c r="G941" s="1"/>
      <c r="H941" s="1"/>
      <c r="I941" s="1"/>
      <c r="J941" s="1"/>
      <c r="K941" s="1"/>
      <c r="L941" s="4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2:36">
      <c r="B942" s="1"/>
      <c r="C942" s="1"/>
      <c r="D942" s="13"/>
      <c r="E942" s="1"/>
      <c r="F942" s="1"/>
      <c r="G942" s="1"/>
      <c r="H942" s="1"/>
      <c r="I942" s="1"/>
      <c r="J942" s="1"/>
      <c r="K942" s="1"/>
      <c r="L942" s="4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2:36">
      <c r="B943" s="1"/>
      <c r="C943" s="1"/>
      <c r="D943" s="13"/>
      <c r="E943" s="1"/>
      <c r="F943" s="1"/>
      <c r="G943" s="1"/>
      <c r="H943" s="1"/>
      <c r="I943" s="1"/>
      <c r="J943" s="1"/>
      <c r="K943" s="1"/>
      <c r="L943" s="4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2:36">
      <c r="B944" s="1"/>
      <c r="C944" s="1"/>
      <c r="D944" s="13"/>
      <c r="E944" s="1"/>
      <c r="F944" s="1"/>
      <c r="G944" s="1"/>
      <c r="H944" s="1"/>
      <c r="I944" s="1"/>
      <c r="J944" s="1"/>
      <c r="K944" s="1"/>
      <c r="L944" s="4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2:36">
      <c r="B945" s="1"/>
      <c r="C945" s="1"/>
      <c r="D945" s="13"/>
      <c r="E945" s="1"/>
      <c r="F945" s="1"/>
      <c r="G945" s="1"/>
      <c r="H945" s="1"/>
      <c r="I945" s="1"/>
      <c r="J945" s="1"/>
      <c r="K945" s="1"/>
      <c r="L945" s="4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2:36">
      <c r="B946" s="1"/>
      <c r="C946" s="1"/>
      <c r="D946" s="13"/>
      <c r="E946" s="1"/>
      <c r="F946" s="1"/>
      <c r="G946" s="1"/>
      <c r="H946" s="1"/>
      <c r="I946" s="1"/>
      <c r="J946" s="1"/>
      <c r="K946" s="1"/>
      <c r="L946" s="4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2:36">
      <c r="B947" s="1"/>
      <c r="C947" s="1"/>
      <c r="D947" s="13"/>
      <c r="E947" s="1"/>
      <c r="F947" s="1"/>
      <c r="G947" s="1"/>
      <c r="H947" s="1"/>
      <c r="I947" s="1"/>
      <c r="J947" s="1"/>
      <c r="K947" s="1"/>
      <c r="L947" s="4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2:36">
      <c r="B948" s="1"/>
      <c r="C948" s="1"/>
      <c r="D948" s="13"/>
      <c r="E948" s="1"/>
      <c r="F948" s="1"/>
      <c r="G948" s="1"/>
      <c r="H948" s="1"/>
      <c r="I948" s="1"/>
      <c r="J948" s="1"/>
      <c r="K948" s="1"/>
      <c r="L948" s="4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2:36">
      <c r="B949" s="1"/>
      <c r="C949" s="1"/>
      <c r="D949" s="13"/>
      <c r="E949" s="1"/>
      <c r="F949" s="1"/>
      <c r="G949" s="1"/>
      <c r="H949" s="1"/>
      <c r="I949" s="1"/>
      <c r="J949" s="1"/>
      <c r="K949" s="1"/>
      <c r="L949" s="4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2:36">
      <c r="B950" s="1"/>
      <c r="C950" s="1"/>
      <c r="D950" s="13"/>
      <c r="E950" s="1"/>
      <c r="F950" s="1"/>
      <c r="G950" s="1"/>
      <c r="H950" s="1"/>
      <c r="I950" s="1"/>
      <c r="J950" s="1"/>
      <c r="K950" s="1"/>
      <c r="L950" s="4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2:36">
      <c r="B951" s="1"/>
      <c r="C951" s="1"/>
      <c r="D951" s="13"/>
      <c r="E951" s="1"/>
      <c r="F951" s="1"/>
      <c r="G951" s="1"/>
      <c r="H951" s="1"/>
      <c r="I951" s="1"/>
      <c r="J951" s="1"/>
      <c r="K951" s="1"/>
      <c r="L951" s="4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2:36">
      <c r="B952" s="1"/>
      <c r="C952" s="1"/>
      <c r="D952" s="13"/>
      <c r="E952" s="1"/>
      <c r="F952" s="1"/>
      <c r="G952" s="1"/>
      <c r="H952" s="1"/>
      <c r="I952" s="1"/>
      <c r="J952" s="1"/>
      <c r="K952" s="1"/>
      <c r="L952" s="4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2:36">
      <c r="B953" s="1"/>
      <c r="C953" s="1"/>
      <c r="D953" s="13"/>
      <c r="E953" s="1"/>
      <c r="F953" s="1"/>
      <c r="G953" s="1"/>
      <c r="H953" s="1"/>
      <c r="I953" s="1"/>
      <c r="J953" s="1"/>
      <c r="K953" s="1"/>
      <c r="L953" s="4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2:36">
      <c r="B954" s="1"/>
      <c r="C954" s="1"/>
      <c r="D954" s="13"/>
      <c r="E954" s="1"/>
      <c r="F954" s="1"/>
      <c r="G954" s="1"/>
      <c r="H954" s="1"/>
      <c r="I954" s="1"/>
      <c r="J954" s="1"/>
      <c r="K954" s="1"/>
      <c r="L954" s="4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2:36">
      <c r="B955" s="1"/>
      <c r="C955" s="1"/>
      <c r="D955" s="13"/>
      <c r="E955" s="1"/>
      <c r="F955" s="1"/>
      <c r="G955" s="1"/>
      <c r="H955" s="1"/>
      <c r="I955" s="1"/>
      <c r="J955" s="1"/>
      <c r="K955" s="1"/>
      <c r="L955" s="4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2:36">
      <c r="B956" s="1"/>
      <c r="C956" s="1"/>
      <c r="D956" s="13"/>
      <c r="E956" s="1"/>
      <c r="F956" s="1"/>
      <c r="G956" s="1"/>
      <c r="H956" s="1"/>
      <c r="I956" s="1"/>
      <c r="J956" s="1"/>
      <c r="K956" s="1"/>
      <c r="L956" s="4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2:36">
      <c r="B957" s="1"/>
      <c r="C957" s="1"/>
      <c r="D957" s="13"/>
      <c r="E957" s="1"/>
      <c r="F957" s="1"/>
      <c r="G957" s="1"/>
      <c r="H957" s="1"/>
      <c r="I957" s="1"/>
      <c r="J957" s="1"/>
      <c r="K957" s="1"/>
      <c r="L957" s="4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2:36">
      <c r="B958" s="1"/>
      <c r="C958" s="1"/>
      <c r="D958" s="13"/>
      <c r="E958" s="1"/>
      <c r="F958" s="1"/>
      <c r="G958" s="1"/>
      <c r="H958" s="1"/>
      <c r="I958" s="1"/>
      <c r="J958" s="1"/>
      <c r="K958" s="1"/>
      <c r="L958" s="4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2:36">
      <c r="B959" s="1"/>
      <c r="C959" s="1"/>
      <c r="D959" s="13"/>
      <c r="E959" s="1"/>
      <c r="F959" s="1"/>
      <c r="G959" s="1"/>
      <c r="H959" s="1"/>
      <c r="I959" s="1"/>
      <c r="J959" s="1"/>
      <c r="K959" s="1"/>
      <c r="L959" s="4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2:36">
      <c r="B960" s="1"/>
      <c r="C960" s="1"/>
      <c r="D960" s="13"/>
      <c r="E960" s="1"/>
      <c r="F960" s="1"/>
      <c r="G960" s="1"/>
      <c r="H960" s="1"/>
      <c r="I960" s="1"/>
      <c r="J960" s="1"/>
      <c r="K960" s="1"/>
      <c r="L960" s="4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2:36">
      <c r="B961" s="1"/>
      <c r="C961" s="1"/>
      <c r="D961" s="13"/>
      <c r="E961" s="1"/>
      <c r="F961" s="1"/>
      <c r="G961" s="1"/>
      <c r="H961" s="1"/>
      <c r="I961" s="1"/>
      <c r="J961" s="1"/>
      <c r="K961" s="1"/>
      <c r="L961" s="4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2:36">
      <c r="B962" s="1"/>
      <c r="C962" s="1"/>
      <c r="D962" s="13"/>
      <c r="E962" s="1"/>
      <c r="F962" s="1"/>
      <c r="G962" s="1"/>
      <c r="H962" s="1"/>
      <c r="I962" s="1"/>
      <c r="J962" s="1"/>
      <c r="K962" s="1"/>
      <c r="L962" s="4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2:36">
      <c r="B963" s="1"/>
      <c r="C963" s="1"/>
      <c r="D963" s="13"/>
      <c r="E963" s="1"/>
      <c r="F963" s="1"/>
      <c r="G963" s="1"/>
      <c r="H963" s="1"/>
      <c r="I963" s="1"/>
      <c r="J963" s="1"/>
      <c r="K963" s="1"/>
      <c r="L963" s="4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2:36">
      <c r="B964" s="1"/>
      <c r="C964" s="1"/>
      <c r="D964" s="13"/>
      <c r="E964" s="1"/>
      <c r="F964" s="1"/>
      <c r="G964" s="1"/>
      <c r="H964" s="1"/>
      <c r="I964" s="1"/>
      <c r="J964" s="1"/>
      <c r="K964" s="1"/>
      <c r="L964" s="4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2:36">
      <c r="B965" s="1"/>
      <c r="C965" s="1"/>
      <c r="D965" s="13"/>
      <c r="E965" s="1"/>
      <c r="F965" s="1"/>
      <c r="G965" s="1"/>
      <c r="H965" s="1"/>
      <c r="I965" s="1"/>
      <c r="J965" s="1"/>
      <c r="K965" s="1"/>
      <c r="L965" s="4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2:36">
      <c r="B966" s="1"/>
      <c r="C966" s="1"/>
      <c r="D966" s="13"/>
      <c r="E966" s="1"/>
      <c r="F966" s="1"/>
      <c r="G966" s="1"/>
      <c r="H966" s="1"/>
      <c r="I966" s="1"/>
      <c r="J966" s="1"/>
      <c r="K966" s="1"/>
      <c r="L966" s="4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2:36">
      <c r="B967" s="1"/>
      <c r="C967" s="1"/>
      <c r="D967" s="13"/>
      <c r="E967" s="1"/>
      <c r="F967" s="1"/>
      <c r="G967" s="1"/>
      <c r="H967" s="1"/>
      <c r="I967" s="1"/>
      <c r="J967" s="1"/>
      <c r="K967" s="1"/>
      <c r="L967" s="4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2:36">
      <c r="B968" s="1"/>
      <c r="C968" s="1"/>
      <c r="D968" s="13"/>
      <c r="E968" s="1"/>
      <c r="F968" s="1"/>
      <c r="G968" s="1"/>
      <c r="H968" s="1"/>
      <c r="I968" s="1"/>
      <c r="J968" s="1"/>
      <c r="K968" s="1"/>
      <c r="L968" s="4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2:36">
      <c r="B969" s="1"/>
      <c r="C969" s="1"/>
      <c r="D969" s="13"/>
      <c r="E969" s="1"/>
      <c r="F969" s="1"/>
      <c r="G969" s="1"/>
      <c r="H969" s="1"/>
      <c r="I969" s="1"/>
      <c r="J969" s="1"/>
      <c r="K969" s="1"/>
      <c r="L969" s="4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2:36"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2:36"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2:36"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2:36"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2:36"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2:36"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2:36" ht="15" customHeight="1">
      <c r="Y976" s="1"/>
      <c r="Z976" s="1"/>
      <c r="AA976" s="1"/>
    </row>
  </sheetData>
  <conditionalFormatting sqref="S2:U3">
    <cfRule type="cellIs" dxfId="994" priority="42" operator="equal">
      <formula>0</formula>
    </cfRule>
  </conditionalFormatting>
  <conditionalFormatting sqref="S4:U4">
    <cfRule type="cellIs" dxfId="993" priority="38" operator="equal">
      <formula>0</formula>
    </cfRule>
  </conditionalFormatting>
  <conditionalFormatting sqref="S5:U6">
    <cfRule type="cellIs" dxfId="992" priority="29" operator="equal">
      <formula>0</formula>
    </cfRule>
  </conditionalFormatting>
  <conditionalFormatting sqref="S7:U7">
    <cfRule type="cellIs" dxfId="991" priority="27" operator="equal">
      <formula>0</formula>
    </cfRule>
  </conditionalFormatting>
  <conditionalFormatting sqref="S8:U8">
    <cfRule type="cellIs" dxfId="990" priority="21" operator="equal">
      <formula>0</formula>
    </cfRule>
  </conditionalFormatting>
  <conditionalFormatting sqref="S9:U9">
    <cfRule type="cellIs" dxfId="989" priority="17" operator="equal">
      <formula>0</formula>
    </cfRule>
  </conditionalFormatting>
  <conditionalFormatting sqref="S10:U10">
    <cfRule type="cellIs" dxfId="988" priority="15" operator="equal">
      <formula>0</formula>
    </cfRule>
  </conditionalFormatting>
  <conditionalFormatting sqref="S11:U11">
    <cfRule type="cellIs" dxfId="987" priority="13" operator="equal">
      <formula>0</formula>
    </cfRule>
  </conditionalFormatting>
  <conditionalFormatting sqref="S12:U50">
    <cfRule type="cellIs" dxfId="986" priority="5" operator="equal">
      <formula>0</formula>
    </cfRule>
  </conditionalFormatting>
  <conditionalFormatting sqref="X2:X50">
    <cfRule type="dataBar" priority="135">
      <dataBar>
        <cfvo type="min"/>
        <cfvo type="max"/>
        <color theme="4" tint="0.79998168889431442"/>
      </dataBar>
      <extLst>
        <ext xmlns:x14="http://schemas.microsoft.com/office/spreadsheetml/2009/9/main" uri="{B025F937-C7B1-47D3-B67F-A62EFF666E3E}">
          <x14:id>{6443F3DC-ED0A-41B8-853F-AA3197F37437}</x14:id>
        </ext>
      </extLst>
    </cfRule>
  </conditionalFormatting>
  <conditionalFormatting sqref="B2:X50">
    <cfRule type="expression" dxfId="985" priority="4">
      <formula>ISNA(B2)</formula>
    </cfRule>
  </conditionalFormatting>
  <pageMargins left="0.7" right="0.7" top="0.75" bottom="0.75" header="0.3" footer="0.3"/>
  <pageSetup scale="3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43F3DC-ED0A-41B8-853F-AA3197F374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X2:X50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4"/>
    <pageSetUpPr autoPageBreaks="0"/>
  </sheetPr>
  <dimension ref="A1:AA1000"/>
  <sheetViews>
    <sheetView topLeftCell="A14" workbookViewId="0">
      <selection activeCell="G42" sqref="G42"/>
    </sheetView>
  </sheetViews>
  <sheetFormatPr defaultColWidth="9" defaultRowHeight="15" customHeight="1"/>
  <cols>
    <col min="1" max="1" width="8.28515625" style="14" bestFit="1" customWidth="1"/>
    <col min="2" max="2" width="30" bestFit="1" customWidth="1"/>
    <col min="3" max="3" width="28.7109375" bestFit="1" customWidth="1"/>
    <col min="4" max="4" width="29.85546875" bestFit="1" customWidth="1"/>
    <col min="5" max="5" width="6.42578125" bestFit="1" customWidth="1"/>
    <col min="6" max="6" width="6.85546875" bestFit="1" customWidth="1"/>
    <col min="7" max="7" width="7.7109375" bestFit="1" customWidth="1"/>
    <col min="8" max="8" width="6.28515625" style="14" bestFit="1" customWidth="1"/>
    <col min="9" max="9" width="23.140625" bestFit="1" customWidth="1"/>
    <col min="10" max="10" width="33.140625" bestFit="1" customWidth="1"/>
    <col min="11" max="11" width="12" bestFit="1" customWidth="1"/>
    <col min="12" max="12" width="15.42578125" bestFit="1" customWidth="1"/>
    <col min="13" max="14" width="13.42578125" customWidth="1"/>
    <col min="15" max="15" width="10.140625" customWidth="1"/>
    <col min="16" max="27" width="13.42578125" customWidth="1"/>
    <col min="28" max="257" width="14.7109375" customWidth="1"/>
  </cols>
  <sheetData>
    <row r="1" spans="1:27" ht="31.5" customHeight="1">
      <c r="A1" s="61" t="s">
        <v>86</v>
      </c>
      <c r="B1" s="61" t="s">
        <v>58</v>
      </c>
      <c r="C1" s="61" t="s">
        <v>45</v>
      </c>
      <c r="D1" s="61" t="s">
        <v>46</v>
      </c>
      <c r="E1" s="61" t="s">
        <v>50</v>
      </c>
      <c r="F1" s="61" t="s">
        <v>51</v>
      </c>
      <c r="G1" s="61" t="s">
        <v>52</v>
      </c>
      <c r="H1" s="61" t="s">
        <v>47</v>
      </c>
      <c r="I1" s="61" t="s">
        <v>49</v>
      </c>
      <c r="J1" s="61" t="s">
        <v>84</v>
      </c>
      <c r="K1" s="61" t="s">
        <v>87</v>
      </c>
      <c r="L1" s="61" t="s">
        <v>95</v>
      </c>
      <c r="M1" s="23" t="s">
        <v>96</v>
      </c>
      <c r="N1" s="23" t="s">
        <v>97</v>
      </c>
      <c r="O1" s="23" t="s">
        <v>90</v>
      </c>
      <c r="P1" s="23" t="s">
        <v>91</v>
      </c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>
      <c r="A2" s="14" t="e">
        <f t="shared" ref="A2:A32" ca="1" si="0">IF(A1&gt;=number_of_finished_projects,"",A1+1)</f>
        <v>#REF!</v>
      </c>
      <c r="B2" s="10" t="str" cm="1">
        <f t="array" aca="1" ref="B2" ca="1">IFERROR(INDEX(projects_designs,SMALL(IF((projects_is_finished=checked_key),ROW(projects_designs)),ROW(1:1))-1,1),"")</f>
        <v/>
      </c>
      <c r="C2" s="10" t="e" cm="1">
        <f t="array" aca="1" ref="C2" ca="1">INDEX(projects_designer,MATCH(INDEX(projects_designs,MATCH(B2,projects_projects,0)),projects_designs,0))</f>
        <v>#REF!</v>
      </c>
      <c r="D2" s="10" t="e" cm="1">
        <f t="array" aca="1" ref="D2" ca="1">INDEX(projects_source,MATCH(INDEX(projects_designs,MATCH($B2,projects_projects,0)),projects_designs,0))</f>
        <v>#REF!</v>
      </c>
      <c r="E2" s="10" t="e" cm="1">
        <f t="array" aca="1" ref="E2" ca="1">INDEX(projects_width,MATCH(INDEX(projects_designs,MATCH($B2,projects_projects,0)),projects_designs,0))</f>
        <v>#REF!</v>
      </c>
      <c r="F2" s="10" t="e" cm="1">
        <f t="array" aca="1" ref="F2" ca="1">INDEX(projects_height,MATCH(INDEX(projects_designs,MATCH($B2,projects_projects,0)),projects_designs,0))</f>
        <v>#REF!</v>
      </c>
      <c r="G2" s="1" t="e">
        <f t="shared" ref="G2:G39" ca="1" si="1">F2*E2</f>
        <v>#REF!</v>
      </c>
      <c r="H2" s="63" t="e" cm="1">
        <f t="array" aca="1" ref="H2" ca="1">INDEX(projects_count,MATCH($B2,projects_projects,0))</f>
        <v>#REF!</v>
      </c>
      <c r="I2" s="64" t="e" cm="1">
        <f t="array" aca="1" ref="I2" ca="1">INDEX(projects_fabric,MATCH($B2,projects_projects,0))</f>
        <v>#REF!</v>
      </c>
      <c r="J2" s="64" t="e" cm="1">
        <f t="array" aca="1" ref="J2" ca="1">INDEX(projects_floss,MATCH($B2,projects_projects,0))</f>
        <v>#REF!</v>
      </c>
      <c r="K2" s="49" t="e">
        <f t="shared" ref="K2:K19" ca="1" si="2">INDEX(dates,MATCH($B2,projects,0))</f>
        <v>#N/A</v>
      </c>
      <c r="L2" s="49">
        <f t="array" aca="1" ref="L2" ca="1">INDIRECT("'Stitching Log'!A" &amp; MAX(IF(projects=$B2,ROW(projects))))</f>
        <v>42371</v>
      </c>
      <c r="M2" s="1" t="e">
        <f t="shared" ref="M2:M39" ca="1" si="3">L2-K2+1</f>
        <v>#N/A</v>
      </c>
      <c r="N2">
        <f t="shared" ref="N2:N39" ca="1" si="4">COUNTIFS(projects,"="&amp;B2)</f>
        <v>2</v>
      </c>
      <c r="O2" cm="1">
        <f t="array" aca="1" ref="O2" ca="1">COUNTIFS(projects,"="&amp;B2,stitches,"=Backstitch")+COUNTIFS(projects,"="&amp;B2,stitches,"=Specialty")</f>
        <v>0</v>
      </c>
      <c r="P2" s="27">
        <f t="shared" ref="P2:P39" ca="1" si="5">SUMIFS(hours,projects,"="&amp;B2)</f>
        <v>0</v>
      </c>
      <c r="Q2" s="20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>
      <c r="A3" s="14" t="e">
        <f t="shared" ca="1" si="0"/>
        <v>#REF!</v>
      </c>
      <c r="B3" s="10" t="str" cm="1">
        <f t="array" aca="1" ref="B3" ca="1">IFERROR(INDEX(projects_designs,SMALL(IF((projects_is_finished=checked_key),ROW(projects_designs)),ROW(2:2))-1,1),"")</f>
        <v/>
      </c>
      <c r="C3" s="10" t="e" cm="1">
        <f t="array" aca="1" ref="C3" ca="1">INDEX(projects_designer,MATCH(INDEX(projects_designs,MATCH(B3,projects_projects,0)),projects_designs,0))</f>
        <v>#REF!</v>
      </c>
      <c r="D3" s="10" t="e" cm="1">
        <f t="array" aca="1" ref="D3" ca="1">INDEX(projects_source,MATCH(INDEX(projects_designs,MATCH($B3,projects_projects,0)),projects_designs,0))</f>
        <v>#REF!</v>
      </c>
      <c r="E3" s="10" t="e" cm="1">
        <f t="array" aca="1" ref="E3" ca="1">INDEX(projects_width,MATCH(INDEX(projects_designs,MATCH($B3,projects_projects,0)),projects_designs,0))</f>
        <v>#REF!</v>
      </c>
      <c r="F3" s="10" t="e" cm="1">
        <f t="array" aca="1" ref="F3" ca="1">INDEX(projects_height,MATCH(INDEX(projects_designs,MATCH($B3,projects_projects,0)),projects_designs,0))</f>
        <v>#REF!</v>
      </c>
      <c r="G3" s="1" t="e">
        <f t="shared" ca="1" si="1"/>
        <v>#REF!</v>
      </c>
      <c r="H3" s="63" t="e" cm="1">
        <f t="array" aca="1" ref="H3" ca="1">INDEX(projects_count,MATCH($B3,projects_projects,0))</f>
        <v>#REF!</v>
      </c>
      <c r="I3" s="64" t="e" cm="1">
        <f t="array" aca="1" ref="I3" ca="1">INDEX(projects_fabric,MATCH($B3,projects_projects,0))</f>
        <v>#REF!</v>
      </c>
      <c r="J3" s="64" t="e" cm="1">
        <f t="array" aca="1" ref="J3" ca="1">INDEX(projects_floss,MATCH($B3,projects_projects,0))</f>
        <v>#REF!</v>
      </c>
      <c r="K3" s="49" t="e">
        <f t="shared" ca="1" si="2"/>
        <v>#N/A</v>
      </c>
      <c r="L3" s="49">
        <f t="array" aca="1" ref="L3" ca="1">INDIRECT("'Stitching Log'!A" &amp; MAX(IF(projects=$B3,ROW(projects))))</f>
        <v>42371</v>
      </c>
      <c r="M3" s="1" t="e">
        <f t="shared" ca="1" si="3"/>
        <v>#N/A</v>
      </c>
      <c r="N3">
        <f t="shared" ca="1" si="4"/>
        <v>2</v>
      </c>
      <c r="O3" cm="1">
        <f t="array" aca="1" ref="O3" ca="1">COUNTIFS(projects,"="&amp;B3,stitches,"=Backstitch")+COUNTIFS(projects,"="&amp;B3,stitches,"=Specialty")</f>
        <v>0</v>
      </c>
      <c r="P3" s="27">
        <f t="shared" ca="1" si="5"/>
        <v>0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>
      <c r="A4" s="14" t="e">
        <f t="shared" ca="1" si="0"/>
        <v>#REF!</v>
      </c>
      <c r="B4" s="10" t="str" cm="1">
        <f t="array" aca="1" ref="B4" ca="1">IFERROR(INDEX(projects_designs,SMALL(IF((projects_is_finished=checked_key),ROW(projects_designs)),ROW(3:3))-1,1),"")</f>
        <v/>
      </c>
      <c r="C4" s="10" t="e" cm="1">
        <f t="array" aca="1" ref="C4" ca="1">INDEX(projects_designer,MATCH(INDEX(projects_designs,MATCH(B4,projects_projects,0)),projects_designs,0))</f>
        <v>#REF!</v>
      </c>
      <c r="D4" s="10" t="e" cm="1">
        <f t="array" aca="1" ref="D4" ca="1">INDEX(projects_source,MATCH(INDEX(projects_designs,MATCH($B4,projects_projects,0)),projects_designs,0))</f>
        <v>#REF!</v>
      </c>
      <c r="E4" s="10" t="e" cm="1">
        <f t="array" aca="1" ref="E4" ca="1">INDEX(projects_width,MATCH(INDEX(projects_designs,MATCH($B4,projects_projects,0)),projects_designs,0))</f>
        <v>#REF!</v>
      </c>
      <c r="F4" s="10" t="e" cm="1">
        <f t="array" aca="1" ref="F4" ca="1">INDEX(projects_height,MATCH(INDEX(projects_designs,MATCH($B4,projects_projects,0)),projects_designs,0))</f>
        <v>#REF!</v>
      </c>
      <c r="G4" s="1" t="e">
        <f t="shared" ca="1" si="1"/>
        <v>#REF!</v>
      </c>
      <c r="H4" s="63" t="e" cm="1">
        <f t="array" aca="1" ref="H4" ca="1">INDEX(projects_count,MATCH($B4,projects_projects,0))</f>
        <v>#REF!</v>
      </c>
      <c r="I4" s="64" t="e" cm="1">
        <f t="array" aca="1" ref="I4" ca="1">INDEX(projects_fabric,MATCH($B4,projects_projects,0))</f>
        <v>#REF!</v>
      </c>
      <c r="J4" s="64" t="e" cm="1">
        <f t="array" aca="1" ref="J4" ca="1">INDEX(projects_floss,MATCH($B4,projects_projects,0))</f>
        <v>#REF!</v>
      </c>
      <c r="K4" s="49" t="e">
        <f t="shared" ca="1" si="2"/>
        <v>#N/A</v>
      </c>
      <c r="L4" s="49">
        <f t="array" aca="1" ref="L4" ca="1">INDIRECT("'Stitching Log'!A" &amp; MAX(IF(projects=$B4,ROW(projects))))</f>
        <v>42371</v>
      </c>
      <c r="M4" s="1" t="e">
        <f t="shared" ca="1" si="3"/>
        <v>#N/A</v>
      </c>
      <c r="N4">
        <f t="shared" ca="1" si="4"/>
        <v>2</v>
      </c>
      <c r="O4" cm="1">
        <f t="array" aca="1" ref="O4" ca="1">COUNTIFS(projects,"="&amp;B4,stitches,"=Backstitch")+COUNTIFS(projects,"="&amp;B4,stitches,"=Specialty")</f>
        <v>0</v>
      </c>
      <c r="P4" s="27">
        <f t="shared" ca="1" si="5"/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>
      <c r="A5" s="14" t="e">
        <f t="shared" ca="1" si="0"/>
        <v>#REF!</v>
      </c>
      <c r="B5" s="10" t="str" cm="1">
        <f t="array" aca="1" ref="B5" ca="1">IFERROR(INDEX(projects_designs,SMALL(IF((projects_is_finished=checked_key),ROW(projects_designs)),ROW(4:4))-1,1),"")</f>
        <v/>
      </c>
      <c r="C5" s="10" t="e" cm="1">
        <f t="array" aca="1" ref="C5" ca="1">INDEX(projects_designer,MATCH(INDEX(projects_designs,MATCH(B5,projects_projects,0)),projects_designs,0))</f>
        <v>#REF!</v>
      </c>
      <c r="D5" s="10" t="e" cm="1">
        <f t="array" aca="1" ref="D5" ca="1">INDEX(projects_source,MATCH(INDEX(projects_designs,MATCH($B5,projects_projects,0)),projects_designs,0))</f>
        <v>#REF!</v>
      </c>
      <c r="E5" s="10" t="e" cm="1">
        <f t="array" aca="1" ref="E5" ca="1">INDEX(projects_width,MATCH(INDEX(projects_designs,MATCH($B5,projects_projects,0)),projects_designs,0))</f>
        <v>#REF!</v>
      </c>
      <c r="F5" s="10" t="e" cm="1">
        <f t="array" aca="1" ref="F5" ca="1">INDEX(projects_height,MATCH(INDEX(projects_designs,MATCH($B5,projects_projects,0)),projects_designs,0))</f>
        <v>#REF!</v>
      </c>
      <c r="G5" s="1" t="e">
        <f t="shared" ca="1" si="1"/>
        <v>#REF!</v>
      </c>
      <c r="H5" s="63" t="e" cm="1">
        <f t="array" aca="1" ref="H5" ca="1">INDEX(projects_count,MATCH($B5,projects_projects,0))</f>
        <v>#REF!</v>
      </c>
      <c r="I5" s="64" t="e" cm="1">
        <f t="array" aca="1" ref="I5" ca="1">INDEX(projects_fabric,MATCH($B5,projects_projects,0))</f>
        <v>#REF!</v>
      </c>
      <c r="J5" s="64" t="e" cm="1">
        <f t="array" aca="1" ref="J5" ca="1">INDEX(projects_floss,MATCH($B5,projects_projects,0))</f>
        <v>#REF!</v>
      </c>
      <c r="K5" s="49" t="e">
        <f t="shared" ca="1" si="2"/>
        <v>#N/A</v>
      </c>
      <c r="L5" s="49">
        <f t="array" aca="1" ref="L5" ca="1">INDIRECT("'Stitching Log'!A" &amp; MAX(IF(projects=$B5,ROW(projects))))</f>
        <v>42371</v>
      </c>
      <c r="M5" s="1" t="e">
        <f t="shared" ca="1" si="3"/>
        <v>#N/A</v>
      </c>
      <c r="N5">
        <f t="shared" ca="1" si="4"/>
        <v>2</v>
      </c>
      <c r="O5" cm="1">
        <f t="array" aca="1" ref="O5" ca="1">COUNTIFS(projects,"="&amp;B5,stitches,"=Backstitch")+COUNTIFS(projects,"="&amp;B5,stitches,"=Specialty")</f>
        <v>0</v>
      </c>
      <c r="P5" s="27">
        <f t="shared" ca="1" si="5"/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>
      <c r="A6" s="14" t="e">
        <f t="shared" ca="1" si="0"/>
        <v>#REF!</v>
      </c>
      <c r="B6" s="10" t="str" cm="1">
        <f t="array" aca="1" ref="B6" ca="1">IFERROR(INDEX(projects_designs,SMALL(IF((projects_is_finished=checked_key),ROW(projects_designs)),ROW(5:5))-1,1),"")</f>
        <v/>
      </c>
      <c r="C6" s="10" t="e" cm="1">
        <f t="array" aca="1" ref="C6" ca="1">INDEX(projects_designer,MATCH(INDEX(projects_designs,MATCH(B6,projects_projects,0)),projects_designs,0))</f>
        <v>#REF!</v>
      </c>
      <c r="D6" s="10" t="e" cm="1">
        <f t="array" aca="1" ref="D6" ca="1">INDEX(projects_source,MATCH(INDEX(projects_designs,MATCH($B6,projects_projects,0)),projects_designs,0))</f>
        <v>#REF!</v>
      </c>
      <c r="E6" s="10" t="e" cm="1">
        <f t="array" aca="1" ref="E6" ca="1">INDEX(projects_width,MATCH(INDEX(projects_designs,MATCH($B6,projects_projects,0)),projects_designs,0))</f>
        <v>#REF!</v>
      </c>
      <c r="F6" s="10" t="e" cm="1">
        <f t="array" aca="1" ref="F6" ca="1">INDEX(projects_height,MATCH(INDEX(projects_designs,MATCH($B6,projects_projects,0)),projects_designs,0))</f>
        <v>#REF!</v>
      </c>
      <c r="G6" s="1" t="e">
        <f t="shared" ca="1" si="1"/>
        <v>#REF!</v>
      </c>
      <c r="H6" s="63" t="e" cm="1">
        <f t="array" aca="1" ref="H6" ca="1">INDEX(projects_count,MATCH($B6,projects_projects,0))</f>
        <v>#REF!</v>
      </c>
      <c r="I6" s="64" t="e" cm="1">
        <f t="array" aca="1" ref="I6" ca="1">INDEX(projects_fabric,MATCH($B6,projects_projects,0))</f>
        <v>#REF!</v>
      </c>
      <c r="J6" s="64" t="e" cm="1">
        <f t="array" aca="1" ref="J6" ca="1">INDEX(projects_floss,MATCH($B6,projects_projects,0))</f>
        <v>#REF!</v>
      </c>
      <c r="K6" s="49" t="e">
        <f t="shared" ca="1" si="2"/>
        <v>#N/A</v>
      </c>
      <c r="L6" s="49">
        <f t="array" aca="1" ref="L6" ca="1">INDIRECT("'Stitching Log'!A" &amp; MAX(IF(projects=$B6,ROW(projects))))</f>
        <v>42371</v>
      </c>
      <c r="M6" s="1" t="e">
        <f t="shared" ca="1" si="3"/>
        <v>#N/A</v>
      </c>
      <c r="N6">
        <f t="shared" ca="1" si="4"/>
        <v>2</v>
      </c>
      <c r="O6" cm="1">
        <f t="array" aca="1" ref="O6" ca="1">COUNTIFS(projects,"="&amp;B6,stitches,"=Backstitch")+COUNTIFS(projects,"="&amp;B6,stitches,"=Specialty")</f>
        <v>0</v>
      </c>
      <c r="P6" s="27">
        <f t="shared" ca="1" si="5"/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>
      <c r="A7" s="14" t="e">
        <f t="shared" ca="1" si="0"/>
        <v>#REF!</v>
      </c>
      <c r="B7" s="10" t="str" cm="1">
        <f t="array" aca="1" ref="B7" ca="1">IFERROR(INDEX(projects_designs,SMALL(IF((projects_is_finished=checked_key),ROW(projects_designs)),ROW(6:6))-1,1),"")</f>
        <v/>
      </c>
      <c r="C7" s="10" t="e" cm="1">
        <f t="array" aca="1" ref="C7" ca="1">INDEX(projects_designer,MATCH(INDEX(projects_designs,MATCH(B7,projects_projects,0)),projects_designs,0))</f>
        <v>#REF!</v>
      </c>
      <c r="D7" s="10" t="e" cm="1">
        <f t="array" aca="1" ref="D7" ca="1">INDEX(projects_source,MATCH(INDEX(projects_designs,MATCH($B7,projects_projects,0)),projects_designs,0))</f>
        <v>#REF!</v>
      </c>
      <c r="E7" s="10" t="e" cm="1">
        <f t="array" aca="1" ref="E7" ca="1">INDEX(projects_width,MATCH(INDEX(projects_designs,MATCH($B7,projects_projects,0)),projects_designs,0))</f>
        <v>#REF!</v>
      </c>
      <c r="F7" s="10" t="e" cm="1">
        <f t="array" aca="1" ref="F7" ca="1">INDEX(projects_height,MATCH(INDEX(projects_designs,MATCH($B7,projects_projects,0)),projects_designs,0))</f>
        <v>#REF!</v>
      </c>
      <c r="G7" s="1" t="e">
        <f t="shared" ca="1" si="1"/>
        <v>#REF!</v>
      </c>
      <c r="H7" s="63" t="e" cm="1">
        <f t="array" aca="1" ref="H7" ca="1">INDEX(projects_count,MATCH($B7,projects_projects,0))</f>
        <v>#REF!</v>
      </c>
      <c r="I7" s="64" t="e" cm="1">
        <f t="array" aca="1" ref="I7" ca="1">INDEX(projects_fabric,MATCH($B7,projects_projects,0))</f>
        <v>#REF!</v>
      </c>
      <c r="J7" s="64" t="e" cm="1">
        <f t="array" aca="1" ref="J7" ca="1">INDEX(projects_floss,MATCH($B7,projects_projects,0))</f>
        <v>#REF!</v>
      </c>
      <c r="K7" s="49" t="e">
        <f t="shared" ca="1" si="2"/>
        <v>#N/A</v>
      </c>
      <c r="L7" s="49">
        <f t="array" aca="1" ref="L7" ca="1">INDIRECT("'Stitching Log'!A" &amp; MAX(IF(projects=$B7,ROW(projects))))</f>
        <v>42371</v>
      </c>
      <c r="M7" s="1" t="e">
        <f t="shared" ca="1" si="3"/>
        <v>#N/A</v>
      </c>
      <c r="N7">
        <f t="shared" ca="1" si="4"/>
        <v>2</v>
      </c>
      <c r="O7" cm="1">
        <f t="array" aca="1" ref="O7" ca="1">COUNTIFS(projects,"="&amp;B7,stitches,"=Backstitch")+COUNTIFS(projects,"="&amp;B7,stitches,"=Specialty")</f>
        <v>0</v>
      </c>
      <c r="P7" s="27">
        <f t="shared" ca="1" si="5"/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>
      <c r="A8" s="14" t="e">
        <f t="shared" ca="1" si="0"/>
        <v>#REF!</v>
      </c>
      <c r="B8" s="10" t="str" cm="1">
        <f t="array" aca="1" ref="B8" ca="1">IFERROR(INDEX(projects_designs,SMALL(IF((projects_is_finished=checked_key),ROW(projects_designs)),ROW(7:7))-1,1),"")</f>
        <v/>
      </c>
      <c r="C8" s="10" t="e" cm="1">
        <f t="array" aca="1" ref="C8" ca="1">INDEX(projects_designer,MATCH(INDEX(projects_designs,MATCH(B8,projects_projects,0)),projects_designs,0))</f>
        <v>#REF!</v>
      </c>
      <c r="D8" s="10" t="e" cm="1">
        <f t="array" aca="1" ref="D8" ca="1">INDEX(projects_source,MATCH(INDEX(projects_designs,MATCH($B8,projects_projects,0)),projects_designs,0))</f>
        <v>#REF!</v>
      </c>
      <c r="E8" s="10" t="e" cm="1">
        <f t="array" aca="1" ref="E8" ca="1">INDEX(projects_width,MATCH(INDEX(projects_designs,MATCH($B8,projects_projects,0)),projects_designs,0))</f>
        <v>#REF!</v>
      </c>
      <c r="F8" s="10" t="e" cm="1">
        <f t="array" aca="1" ref="F8" ca="1">INDEX(projects_height,MATCH(INDEX(projects_designs,MATCH($B8,projects_projects,0)),projects_designs,0))</f>
        <v>#REF!</v>
      </c>
      <c r="G8" s="1" t="e">
        <f t="shared" ca="1" si="1"/>
        <v>#REF!</v>
      </c>
      <c r="H8" s="63" t="e" cm="1">
        <f t="array" aca="1" ref="H8" ca="1">INDEX(projects_count,MATCH($B8,projects_projects,0))</f>
        <v>#REF!</v>
      </c>
      <c r="I8" s="64" t="e" cm="1">
        <f t="array" aca="1" ref="I8" ca="1">INDEX(projects_fabric,MATCH($B8,projects_projects,0))</f>
        <v>#REF!</v>
      </c>
      <c r="J8" s="64" t="e" cm="1">
        <f t="array" aca="1" ref="J8" ca="1">INDEX(projects_floss,MATCH($B8,projects_projects,0))</f>
        <v>#REF!</v>
      </c>
      <c r="K8" s="49" t="e">
        <f t="shared" ca="1" si="2"/>
        <v>#N/A</v>
      </c>
      <c r="L8" s="49">
        <f t="array" aca="1" ref="L8" ca="1">INDIRECT("'Stitching Log'!A" &amp; MAX(IF(projects=$B8,ROW(projects))))</f>
        <v>42371</v>
      </c>
      <c r="M8" s="1" t="e">
        <f t="shared" ca="1" si="3"/>
        <v>#N/A</v>
      </c>
      <c r="N8">
        <f t="shared" ca="1" si="4"/>
        <v>2</v>
      </c>
      <c r="O8" cm="1">
        <f t="array" aca="1" ref="O8" ca="1">COUNTIFS(projects,"="&amp;B8,stitches,"=Backstitch")+COUNTIFS(projects,"="&amp;B8,stitches,"=Specialty")</f>
        <v>0</v>
      </c>
      <c r="P8" s="27">
        <f t="shared" ca="1" si="5"/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>
      <c r="A9" s="14" t="e">
        <f t="shared" ca="1" si="0"/>
        <v>#REF!</v>
      </c>
      <c r="B9" s="10" t="str" cm="1">
        <f t="array" aca="1" ref="B9" ca="1">IFERROR(INDEX(projects_designs,SMALL(IF((projects_is_finished=checked_key),ROW(projects_designs)),ROW(8:8))-1,1),"")</f>
        <v/>
      </c>
      <c r="C9" s="10" t="e" cm="1">
        <f t="array" aca="1" ref="C9" ca="1">INDEX(projects_designer,MATCH(INDEX(projects_designs,MATCH(B9,projects_projects,0)),projects_designs,0))</f>
        <v>#REF!</v>
      </c>
      <c r="D9" s="10" t="e" cm="1">
        <f t="array" aca="1" ref="D9" ca="1">INDEX(projects_source,MATCH(INDEX(projects_designs,MATCH($B9,projects_projects,0)),projects_designs,0))</f>
        <v>#REF!</v>
      </c>
      <c r="E9" s="10" t="e" cm="1">
        <f t="array" aca="1" ref="E9" ca="1">INDEX(projects_width,MATCH(INDEX(projects_designs,MATCH($B9,projects_projects,0)),projects_designs,0))</f>
        <v>#REF!</v>
      </c>
      <c r="F9" s="10" t="e" cm="1">
        <f t="array" aca="1" ref="F9" ca="1">INDEX(projects_height,MATCH(INDEX(projects_designs,MATCH($B9,projects_projects,0)),projects_designs,0))</f>
        <v>#REF!</v>
      </c>
      <c r="G9" s="1" t="e">
        <f t="shared" ca="1" si="1"/>
        <v>#REF!</v>
      </c>
      <c r="H9" s="63" t="e" cm="1">
        <f t="array" aca="1" ref="H9" ca="1">INDEX(projects_count,MATCH($B9,projects_projects,0))</f>
        <v>#REF!</v>
      </c>
      <c r="I9" s="64" t="e" cm="1">
        <f t="array" aca="1" ref="I9" ca="1">INDEX(projects_fabric,MATCH($B9,projects_projects,0))</f>
        <v>#REF!</v>
      </c>
      <c r="J9" s="64" t="e" cm="1">
        <f t="array" aca="1" ref="J9" ca="1">INDEX(projects_floss,MATCH($B9,projects_projects,0))</f>
        <v>#REF!</v>
      </c>
      <c r="K9" s="49" t="e">
        <f t="shared" ca="1" si="2"/>
        <v>#N/A</v>
      </c>
      <c r="L9" s="49">
        <f t="array" aca="1" ref="L9" ca="1">INDIRECT("'Stitching Log'!A" &amp; MAX(IF(projects=$B9,ROW(projects))))</f>
        <v>42371</v>
      </c>
      <c r="M9" s="1" t="e">
        <f t="shared" ca="1" si="3"/>
        <v>#N/A</v>
      </c>
      <c r="N9">
        <f t="shared" ca="1" si="4"/>
        <v>2</v>
      </c>
      <c r="O9" cm="1">
        <f t="array" aca="1" ref="O9" ca="1">COUNTIFS(projects,"="&amp;B9,stitches,"=Backstitch")+COUNTIFS(projects,"="&amp;B9,stitches,"=Specialty")</f>
        <v>0</v>
      </c>
      <c r="P9" s="27">
        <f t="shared" ca="1" si="5"/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>
      <c r="A10" s="14" t="e">
        <f t="shared" ca="1" si="0"/>
        <v>#REF!</v>
      </c>
      <c r="B10" s="10" t="str" cm="1">
        <f t="array" aca="1" ref="B10" ca="1">IFERROR(INDEX(projects_designs,SMALL(IF((projects_is_finished=checked_key),ROW(projects_designs)),ROW(9:9))-1,1),"")</f>
        <v/>
      </c>
      <c r="C10" s="10" t="e" cm="1">
        <f t="array" aca="1" ref="C10" ca="1">INDEX(projects_designer,MATCH(INDEX(projects_designs,MATCH(B10,projects_projects,0)),projects_designs,0))</f>
        <v>#REF!</v>
      </c>
      <c r="D10" s="10" t="e" cm="1">
        <f t="array" aca="1" ref="D10" ca="1">INDEX(projects_source,MATCH(INDEX(projects_designs,MATCH($B10,projects_projects,0)),projects_designs,0))</f>
        <v>#REF!</v>
      </c>
      <c r="E10" s="10" t="e" cm="1">
        <f t="array" aca="1" ref="E10" ca="1">INDEX(projects_width,MATCH(INDEX(projects_designs,MATCH($B10,projects_projects,0)),projects_designs,0))</f>
        <v>#REF!</v>
      </c>
      <c r="F10" s="10" t="e" cm="1">
        <f t="array" aca="1" ref="F10" ca="1">INDEX(projects_height,MATCH(INDEX(projects_designs,MATCH($B10,projects_projects,0)),projects_designs,0))</f>
        <v>#REF!</v>
      </c>
      <c r="G10" s="1" t="e">
        <f t="shared" ca="1" si="1"/>
        <v>#REF!</v>
      </c>
      <c r="H10" s="63" t="e" cm="1">
        <f t="array" aca="1" ref="H10" ca="1">INDEX(projects_count,MATCH($B10,projects_projects,0))</f>
        <v>#REF!</v>
      </c>
      <c r="I10" s="64" t="e" cm="1">
        <f t="array" aca="1" ref="I10" ca="1">INDEX(projects_fabric,MATCH($B10,projects_projects,0))</f>
        <v>#REF!</v>
      </c>
      <c r="J10" s="64" t="e" cm="1">
        <f t="array" aca="1" ref="J10" ca="1">INDEX(projects_floss,MATCH($B10,projects_projects,0))</f>
        <v>#REF!</v>
      </c>
      <c r="K10" s="49" t="e">
        <f t="shared" ca="1" si="2"/>
        <v>#N/A</v>
      </c>
      <c r="L10" s="49">
        <f t="array" aca="1" ref="L10" ca="1">INDIRECT("'Stitching Log'!A" &amp; MAX(IF(projects=$B10,ROW(projects))))</f>
        <v>42371</v>
      </c>
      <c r="M10" s="1" t="e">
        <f t="shared" ca="1" si="3"/>
        <v>#N/A</v>
      </c>
      <c r="N10">
        <f t="shared" ca="1" si="4"/>
        <v>2</v>
      </c>
      <c r="O10" cm="1">
        <f t="array" aca="1" ref="O10" ca="1">COUNTIFS(projects,"="&amp;B10,stitches,"=Backstitch")+COUNTIFS(projects,"="&amp;B10,stitches,"=Specialty")</f>
        <v>0</v>
      </c>
      <c r="P10" s="27">
        <f t="shared" ca="1" si="5"/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>
      <c r="A11" s="14" t="e">
        <f t="shared" ca="1" si="0"/>
        <v>#REF!</v>
      </c>
      <c r="B11" s="10" t="str" cm="1">
        <f t="array" aca="1" ref="B11" ca="1">IFERROR(INDEX(projects_designs,SMALL(IF((projects_is_finished=checked_key),ROW(projects_designs)),ROW(10:10))-1,1),"")</f>
        <v/>
      </c>
      <c r="C11" s="10" t="e" cm="1">
        <f t="array" aca="1" ref="C11" ca="1">INDEX(projects_designer,MATCH(INDEX(projects_designs,MATCH(B11,projects_projects,0)),projects_designs,0))</f>
        <v>#REF!</v>
      </c>
      <c r="D11" s="10" t="e" cm="1">
        <f t="array" aca="1" ref="D11" ca="1">INDEX(projects_source,MATCH(INDEX(projects_designs,MATCH($B11,projects_projects,0)),projects_designs,0))</f>
        <v>#REF!</v>
      </c>
      <c r="E11" s="10" t="e" cm="1">
        <f t="array" aca="1" ref="E11" ca="1">INDEX(projects_width,MATCH(INDEX(projects_designs,MATCH($B11,projects_projects,0)),projects_designs,0))</f>
        <v>#REF!</v>
      </c>
      <c r="F11" s="10" t="e" cm="1">
        <f t="array" aca="1" ref="F11" ca="1">INDEX(projects_height,MATCH(INDEX(projects_designs,MATCH($B11,projects_projects,0)),projects_designs,0))</f>
        <v>#REF!</v>
      </c>
      <c r="G11" s="1" t="e">
        <f t="shared" ca="1" si="1"/>
        <v>#REF!</v>
      </c>
      <c r="H11" s="63" t="e" cm="1">
        <f t="array" aca="1" ref="H11" ca="1">INDEX(projects_count,MATCH($B11,projects_projects,0))</f>
        <v>#REF!</v>
      </c>
      <c r="I11" s="64" t="e" cm="1">
        <f t="array" aca="1" ref="I11" ca="1">INDEX(projects_fabric,MATCH($B11,projects_projects,0))</f>
        <v>#REF!</v>
      </c>
      <c r="J11" s="64" t="e" cm="1">
        <f t="array" aca="1" ref="J11" ca="1">INDEX(projects_floss,MATCH($B11,projects_projects,0))</f>
        <v>#REF!</v>
      </c>
      <c r="K11" s="49" t="e">
        <f t="shared" ca="1" si="2"/>
        <v>#N/A</v>
      </c>
      <c r="L11" s="49">
        <f t="array" aca="1" ref="L11" ca="1">INDIRECT("'Stitching Log'!A" &amp; MAX(IF(projects=$B11,ROW(projects))))</f>
        <v>42371</v>
      </c>
      <c r="M11" s="1" t="e">
        <f t="shared" ca="1" si="3"/>
        <v>#N/A</v>
      </c>
      <c r="N11">
        <f t="shared" ca="1" si="4"/>
        <v>2</v>
      </c>
      <c r="O11" cm="1">
        <f t="array" aca="1" ref="O11" ca="1">COUNTIFS(projects,"="&amp;B11,stitches,"=Backstitch")+COUNTIFS(projects,"="&amp;B11,stitches,"=Specialty")</f>
        <v>0</v>
      </c>
      <c r="P11" s="27">
        <f t="shared" ca="1" si="5"/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>
      <c r="A12" s="14" t="e">
        <f t="shared" ca="1" si="0"/>
        <v>#REF!</v>
      </c>
      <c r="B12" s="10" t="str" cm="1">
        <f t="array" aca="1" ref="B12" ca="1">IFERROR(INDEX(projects_designs,SMALL(IF((projects_is_finished=checked_key),ROW(projects_designs)),ROW(11:11))-1,1),"")</f>
        <v/>
      </c>
      <c r="C12" s="10" t="e" cm="1">
        <f t="array" aca="1" ref="C12" ca="1">INDEX(projects_designer,MATCH(INDEX(projects_designs,MATCH(B12,projects_projects,0)),projects_designs,0))</f>
        <v>#REF!</v>
      </c>
      <c r="D12" s="10" t="e" cm="1">
        <f t="array" aca="1" ref="D12" ca="1">INDEX(projects_source,MATCH(INDEX(projects_designs,MATCH($B12,projects_projects,0)),projects_designs,0))</f>
        <v>#REF!</v>
      </c>
      <c r="E12" s="10" t="e" cm="1">
        <f t="array" aca="1" ref="E12" ca="1">INDEX(projects_width,MATCH(INDEX(projects_designs,MATCH($B12,projects_projects,0)),projects_designs,0))</f>
        <v>#REF!</v>
      </c>
      <c r="F12" s="10" t="e" cm="1">
        <f t="array" aca="1" ref="F12" ca="1">INDEX(projects_height,MATCH(INDEX(projects_designs,MATCH($B12,projects_projects,0)),projects_designs,0))</f>
        <v>#REF!</v>
      </c>
      <c r="G12" s="1" t="e">
        <f t="shared" ca="1" si="1"/>
        <v>#REF!</v>
      </c>
      <c r="H12" s="63" t="e" cm="1">
        <f t="array" aca="1" ref="H12" ca="1">INDEX(projects_count,MATCH($B12,projects_projects,0))</f>
        <v>#REF!</v>
      </c>
      <c r="I12" s="64" t="e" cm="1">
        <f t="array" aca="1" ref="I12" ca="1">INDEX(projects_fabric,MATCH($B12,projects_projects,0))</f>
        <v>#REF!</v>
      </c>
      <c r="J12" s="64" t="e" cm="1">
        <f t="array" aca="1" ref="J12" ca="1">INDEX(projects_floss,MATCH($B12,projects_projects,0))</f>
        <v>#REF!</v>
      </c>
      <c r="K12" s="49" t="e">
        <f t="shared" ca="1" si="2"/>
        <v>#N/A</v>
      </c>
      <c r="L12" s="49">
        <f t="array" aca="1" ref="L12" ca="1">INDIRECT("'Stitching Log'!A" &amp; MAX(IF(projects=$B12,ROW(projects))))</f>
        <v>42371</v>
      </c>
      <c r="M12" s="1" t="e">
        <f t="shared" ca="1" si="3"/>
        <v>#N/A</v>
      </c>
      <c r="N12">
        <f t="shared" ca="1" si="4"/>
        <v>2</v>
      </c>
      <c r="O12" cm="1">
        <f t="array" aca="1" ref="O12" ca="1">COUNTIFS(projects,"="&amp;B12,stitches,"=Backstitch")+COUNTIFS(projects,"="&amp;B12,stitches,"=Specialty")</f>
        <v>0</v>
      </c>
      <c r="P12" s="27">
        <f t="shared" ca="1" si="5"/>
        <v>0</v>
      </c>
      <c r="Q12" s="20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>
      <c r="A13" s="14" t="e">
        <f t="shared" ca="1" si="0"/>
        <v>#REF!</v>
      </c>
      <c r="B13" s="10" t="str" cm="1">
        <f t="array" aca="1" ref="B13" ca="1">IFERROR(INDEX(projects_designs,SMALL(IF((projects_is_finished=checked_key),ROW(projects_designs)),ROW(12:12))-1,1),"")</f>
        <v/>
      </c>
      <c r="C13" s="10" t="e" cm="1">
        <f t="array" aca="1" ref="C13" ca="1">INDEX(projects_designer,MATCH(INDEX(projects_designs,MATCH(B13,projects_projects,0)),projects_designs,0))</f>
        <v>#REF!</v>
      </c>
      <c r="D13" s="10" t="e" cm="1">
        <f t="array" aca="1" ref="D13" ca="1">INDEX(projects_source,MATCH(INDEX(projects_designs,MATCH($B13,projects_projects,0)),projects_designs,0))</f>
        <v>#REF!</v>
      </c>
      <c r="E13" s="10" t="e" cm="1">
        <f t="array" aca="1" ref="E13" ca="1">INDEX(projects_width,MATCH(INDEX(projects_designs,MATCH($B13,projects_projects,0)),projects_designs,0))</f>
        <v>#REF!</v>
      </c>
      <c r="F13" s="10" t="e" cm="1">
        <f t="array" aca="1" ref="F13" ca="1">INDEX(projects_height,MATCH(INDEX(projects_designs,MATCH($B13,projects_projects,0)),projects_designs,0))</f>
        <v>#REF!</v>
      </c>
      <c r="G13" s="1" t="e">
        <f t="shared" ca="1" si="1"/>
        <v>#REF!</v>
      </c>
      <c r="H13" s="63" t="e" cm="1">
        <f t="array" aca="1" ref="H13" ca="1">INDEX(projects_count,MATCH($B13,projects_projects,0))</f>
        <v>#REF!</v>
      </c>
      <c r="I13" s="64" t="e" cm="1">
        <f t="array" aca="1" ref="I13" ca="1">INDEX(projects_fabric,MATCH($B13,projects_projects,0))</f>
        <v>#REF!</v>
      </c>
      <c r="J13" s="64" t="e" cm="1">
        <f t="array" aca="1" ref="J13" ca="1">INDEX(projects_floss,MATCH($B13,projects_projects,0))</f>
        <v>#REF!</v>
      </c>
      <c r="K13" s="49" t="e">
        <f t="shared" ca="1" si="2"/>
        <v>#N/A</v>
      </c>
      <c r="L13" s="49">
        <f t="array" aca="1" ref="L13" ca="1">INDIRECT("'Stitching Log'!A" &amp; MAX(IF(projects=$B13,ROW(projects))))</f>
        <v>42371</v>
      </c>
      <c r="M13" s="1" t="e">
        <f t="shared" ca="1" si="3"/>
        <v>#N/A</v>
      </c>
      <c r="N13">
        <f t="shared" ca="1" si="4"/>
        <v>2</v>
      </c>
      <c r="O13" cm="1">
        <f t="array" aca="1" ref="O13" ca="1">COUNTIFS(projects,"="&amp;B13,stitches,"=Backstitch")+COUNTIFS(projects,"="&amp;B13,stitches,"=Specialty")</f>
        <v>0</v>
      </c>
      <c r="P13" s="27">
        <f t="shared" ca="1" si="5"/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14" t="e">
        <f t="shared" ca="1" si="0"/>
        <v>#REF!</v>
      </c>
      <c r="B14" s="10" t="str" cm="1">
        <f t="array" aca="1" ref="B14" ca="1">IFERROR(INDEX(projects_designs,SMALL(IF((projects_is_finished=checked_key),ROW(projects_designs)),ROW(13:13))-1,1),"")</f>
        <v/>
      </c>
      <c r="C14" s="10" t="e" cm="1">
        <f t="array" aca="1" ref="C14" ca="1">INDEX(projects_designer,MATCH(INDEX(projects_designs,MATCH(B14,projects_projects,0)),projects_designs,0))</f>
        <v>#REF!</v>
      </c>
      <c r="D14" s="10" t="e" cm="1">
        <f t="array" aca="1" ref="D14" ca="1">INDEX(projects_source,MATCH(INDEX(projects_designs,MATCH($B14,projects_projects,0)),projects_designs,0))</f>
        <v>#REF!</v>
      </c>
      <c r="E14" s="10" t="e" cm="1">
        <f t="array" aca="1" ref="E14" ca="1">INDEX(projects_width,MATCH(INDEX(projects_designs,MATCH($B14,projects_projects,0)),projects_designs,0))</f>
        <v>#REF!</v>
      </c>
      <c r="F14" s="10" t="e" cm="1">
        <f t="array" aca="1" ref="F14" ca="1">INDEX(projects_height,MATCH(INDEX(projects_designs,MATCH($B14,projects_projects,0)),projects_designs,0))</f>
        <v>#REF!</v>
      </c>
      <c r="G14" s="1" t="e">
        <f t="shared" ca="1" si="1"/>
        <v>#REF!</v>
      </c>
      <c r="H14" s="63" t="e" cm="1">
        <f t="array" aca="1" ref="H14" ca="1">INDEX(projects_count,MATCH($B14,projects_projects,0))</f>
        <v>#REF!</v>
      </c>
      <c r="I14" s="64" t="e" cm="1">
        <f t="array" aca="1" ref="I14" ca="1">INDEX(projects_fabric,MATCH($B14,projects_projects,0))</f>
        <v>#REF!</v>
      </c>
      <c r="J14" s="64" t="e" cm="1">
        <f t="array" aca="1" ref="J14" ca="1">INDEX(projects_floss,MATCH($B14,projects_projects,0))</f>
        <v>#REF!</v>
      </c>
      <c r="K14" s="49" t="e">
        <f t="shared" ca="1" si="2"/>
        <v>#N/A</v>
      </c>
      <c r="L14" s="49">
        <f t="array" aca="1" ref="L14" ca="1">INDIRECT("'Stitching Log'!A" &amp; MAX(IF(projects=$B14,ROW(projects))))</f>
        <v>42371</v>
      </c>
      <c r="M14" s="1" t="e">
        <f t="shared" ca="1" si="3"/>
        <v>#N/A</v>
      </c>
      <c r="N14">
        <f t="shared" ca="1" si="4"/>
        <v>2</v>
      </c>
      <c r="O14" cm="1">
        <f t="array" aca="1" ref="O14" ca="1">COUNTIFS(projects,"="&amp;B14,stitches,"=Backstitch")+COUNTIFS(projects,"="&amp;B14,stitches,"=Specialty")</f>
        <v>0</v>
      </c>
      <c r="P14" s="27">
        <f t="shared" ca="1" si="5"/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14" t="e">
        <f t="shared" ca="1" si="0"/>
        <v>#REF!</v>
      </c>
      <c r="B15" s="10" t="str" cm="1">
        <f t="array" aca="1" ref="B15" ca="1">IFERROR(INDEX(projects_designs,SMALL(IF((projects_is_finished=checked_key),ROW(projects_designs)),ROW(14:14))-1,1),"")</f>
        <v/>
      </c>
      <c r="C15" s="10" t="e" cm="1">
        <f t="array" aca="1" ref="C15" ca="1">INDEX(projects_designer,MATCH(INDEX(projects_designs,MATCH(B15,projects_projects,0)),projects_designs,0))</f>
        <v>#REF!</v>
      </c>
      <c r="D15" s="10" t="e" cm="1">
        <f t="array" aca="1" ref="D15" ca="1">INDEX(projects_source,MATCH(INDEX(projects_designs,MATCH($B15,projects_projects,0)),projects_designs,0))</f>
        <v>#REF!</v>
      </c>
      <c r="E15" s="10" t="e" cm="1">
        <f t="array" aca="1" ref="E15" ca="1">INDEX(projects_width,MATCH(INDEX(projects_designs,MATCH($B15,projects_projects,0)),projects_designs,0))</f>
        <v>#REF!</v>
      </c>
      <c r="F15" s="10" t="e" cm="1">
        <f t="array" aca="1" ref="F15" ca="1">INDEX(projects_height,MATCH(INDEX(projects_designs,MATCH($B15,projects_projects,0)),projects_designs,0))</f>
        <v>#REF!</v>
      </c>
      <c r="G15" s="1" t="e">
        <f t="shared" ca="1" si="1"/>
        <v>#REF!</v>
      </c>
      <c r="H15" s="63" t="e" cm="1">
        <f t="array" aca="1" ref="H15" ca="1">INDEX(projects_count,MATCH($B15,projects_projects,0))</f>
        <v>#REF!</v>
      </c>
      <c r="I15" s="64" t="e" cm="1">
        <f t="array" aca="1" ref="I15" ca="1">INDEX(projects_fabric,MATCH($B15,projects_projects,0))</f>
        <v>#REF!</v>
      </c>
      <c r="J15" s="64" t="e" cm="1">
        <f t="array" aca="1" ref="J15" ca="1">INDEX(projects_floss,MATCH($B15,projects_projects,0))</f>
        <v>#REF!</v>
      </c>
      <c r="K15" s="49" t="e">
        <f t="shared" ca="1" si="2"/>
        <v>#N/A</v>
      </c>
      <c r="L15" s="49">
        <f t="array" aca="1" ref="L15" ca="1">INDIRECT("'Stitching Log'!A" &amp; MAX(IF(projects=$B15,ROW(projects))))</f>
        <v>42371</v>
      </c>
      <c r="M15" s="1" t="e">
        <f t="shared" ca="1" si="3"/>
        <v>#N/A</v>
      </c>
      <c r="N15">
        <f t="shared" ca="1" si="4"/>
        <v>2</v>
      </c>
      <c r="O15" cm="1">
        <f t="array" aca="1" ref="O15" ca="1">COUNTIFS(projects,"="&amp;B15,stitches,"=Backstitch")+COUNTIFS(projects,"="&amp;B15,stitches,"=Specialty")</f>
        <v>0</v>
      </c>
      <c r="P15" s="27">
        <f t="shared" ca="1" si="5"/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14" t="e">
        <f t="shared" ca="1" si="0"/>
        <v>#REF!</v>
      </c>
      <c r="B16" s="10" t="str" cm="1">
        <f t="array" aca="1" ref="B16" ca="1">IFERROR(INDEX(projects_designs,SMALL(IF((projects_is_finished=checked_key),ROW(projects_designs)),ROW(15:15))-1,1),"")</f>
        <v/>
      </c>
      <c r="C16" s="10" t="e" cm="1">
        <f t="array" aca="1" ref="C16" ca="1">INDEX(projects_designer,MATCH(INDEX(projects_designs,MATCH(B16,projects_projects,0)),projects_designs,0))</f>
        <v>#REF!</v>
      </c>
      <c r="D16" s="10" t="e" cm="1">
        <f t="array" aca="1" ref="D16" ca="1">INDEX(projects_source,MATCH(INDEX(projects_designs,MATCH($B16,projects_projects,0)),projects_designs,0))</f>
        <v>#REF!</v>
      </c>
      <c r="E16" s="10" t="e" cm="1">
        <f t="array" aca="1" ref="E16" ca="1">INDEX(projects_width,MATCH(INDEX(projects_designs,MATCH($B16,projects_projects,0)),projects_designs,0))</f>
        <v>#REF!</v>
      </c>
      <c r="F16" s="10" t="e" cm="1">
        <f t="array" aca="1" ref="F16" ca="1">INDEX(projects_height,MATCH(INDEX(projects_designs,MATCH($B16,projects_projects,0)),projects_designs,0))</f>
        <v>#REF!</v>
      </c>
      <c r="G16" s="1" t="e">
        <f t="shared" ca="1" si="1"/>
        <v>#REF!</v>
      </c>
      <c r="H16" s="63" t="e" cm="1">
        <f t="array" aca="1" ref="H16" ca="1">INDEX(projects_count,MATCH($B16,projects_projects,0))</f>
        <v>#REF!</v>
      </c>
      <c r="I16" s="64" t="e" cm="1">
        <f t="array" aca="1" ref="I16" ca="1">INDEX(projects_fabric,MATCH($B16,projects_projects,0))</f>
        <v>#REF!</v>
      </c>
      <c r="J16" s="64" t="e" cm="1">
        <f t="array" aca="1" ref="J16" ca="1">INDEX(projects_floss,MATCH($B16,projects_projects,0))</f>
        <v>#REF!</v>
      </c>
      <c r="K16" s="49" t="e">
        <f t="shared" ca="1" si="2"/>
        <v>#N/A</v>
      </c>
      <c r="L16" s="49">
        <f t="array" aca="1" ref="L16" ca="1">INDIRECT("'Stitching Log'!A" &amp; MAX(IF(projects=$B16,ROW(projects))))</f>
        <v>42371</v>
      </c>
      <c r="M16" s="1" t="e">
        <f t="shared" ca="1" si="3"/>
        <v>#N/A</v>
      </c>
      <c r="N16">
        <f t="shared" ca="1" si="4"/>
        <v>2</v>
      </c>
      <c r="O16" cm="1">
        <f t="array" aca="1" ref="O16" ca="1">COUNTIFS(projects,"="&amp;B16,stitches,"=Backstitch")+COUNTIFS(projects,"="&amp;B16,stitches,"=Specialty")</f>
        <v>0</v>
      </c>
      <c r="P16" s="27">
        <f t="shared" ca="1" si="5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17">
      <c r="A17" s="14" t="e">
        <f t="shared" ca="1" si="0"/>
        <v>#REF!</v>
      </c>
      <c r="B17" s="10" t="str" cm="1">
        <f t="array" aca="1" ref="B17" ca="1">IFERROR(INDEX(projects_designs,SMALL(IF((projects_is_finished=checked_key),ROW(projects_designs)),ROW(16:16))-1,1),"")</f>
        <v/>
      </c>
      <c r="C17" s="10" t="e" cm="1">
        <f t="array" aca="1" ref="C17" ca="1">INDEX(projects_designer,MATCH(INDEX(projects_designs,MATCH(B17,projects_projects,0)),projects_designs,0))</f>
        <v>#REF!</v>
      </c>
      <c r="D17" s="10" t="e" cm="1">
        <f t="array" aca="1" ref="D17" ca="1">INDEX(projects_source,MATCH(INDEX(projects_designs,MATCH($B17,projects_projects,0)),projects_designs,0))</f>
        <v>#REF!</v>
      </c>
      <c r="E17" s="10" t="e" cm="1">
        <f t="array" aca="1" ref="E17" ca="1">INDEX(projects_width,MATCH(INDEX(projects_designs,MATCH($B17,projects_projects,0)),projects_designs,0))</f>
        <v>#REF!</v>
      </c>
      <c r="F17" s="10" t="e" cm="1">
        <f t="array" aca="1" ref="F17" ca="1">INDEX(projects_height,MATCH(INDEX(projects_designs,MATCH($B17,projects_projects,0)),projects_designs,0))</f>
        <v>#REF!</v>
      </c>
      <c r="G17" s="1" t="e">
        <f t="shared" ca="1" si="1"/>
        <v>#REF!</v>
      </c>
      <c r="H17" s="63" t="e" cm="1">
        <f t="array" aca="1" ref="H17" ca="1">INDEX(projects_count,MATCH($B17,projects_projects,0))</f>
        <v>#REF!</v>
      </c>
      <c r="I17" s="64" t="e" cm="1">
        <f t="array" aca="1" ref="I17" ca="1">INDEX(projects_fabric,MATCH($B17,projects_projects,0))</f>
        <v>#REF!</v>
      </c>
      <c r="J17" s="64" t="e" cm="1">
        <f t="array" aca="1" ref="J17" ca="1">INDEX(projects_floss,MATCH($B17,projects_projects,0))</f>
        <v>#REF!</v>
      </c>
      <c r="K17" s="49" t="e">
        <f t="shared" ca="1" si="2"/>
        <v>#N/A</v>
      </c>
      <c r="L17" s="49">
        <f t="array" aca="1" ref="L17" ca="1">INDIRECT("'Stitching Log'!A" &amp; MAX(IF(projects=$B17,ROW(projects))))</f>
        <v>42371</v>
      </c>
      <c r="M17" s="1" t="e">
        <f t="shared" ca="1" si="3"/>
        <v>#N/A</v>
      </c>
      <c r="N17">
        <f t="shared" ca="1" si="4"/>
        <v>2</v>
      </c>
      <c r="O17" cm="1">
        <f t="array" aca="1" ref="O17" ca="1">COUNTIFS(projects,"="&amp;B17,stitches,"=Backstitch")+COUNTIFS(projects,"="&amp;B17,stitches,"=Specialty")</f>
        <v>0</v>
      </c>
      <c r="P17" s="27">
        <f t="shared" ca="1" si="5"/>
        <v>0</v>
      </c>
      <c r="Q17" s="1"/>
    </row>
    <row r="18" spans="1:17">
      <c r="A18" s="14" t="e">
        <f t="shared" ca="1" si="0"/>
        <v>#REF!</v>
      </c>
      <c r="B18" s="10" t="str" cm="1">
        <f t="array" aca="1" ref="B18" ca="1">IFERROR(INDEX(projects_designs,SMALL(IF((projects_is_finished=checked_key),ROW(projects_designs)),ROW(17:17))-1,1),"")</f>
        <v/>
      </c>
      <c r="C18" s="10" t="e" cm="1">
        <f t="array" aca="1" ref="C18" ca="1">INDEX(projects_designer,MATCH(INDEX(projects_designs,MATCH(B18,projects_projects,0)),projects_designs,0))</f>
        <v>#REF!</v>
      </c>
      <c r="D18" s="10" t="e" cm="1">
        <f t="array" aca="1" ref="D18" ca="1">INDEX(projects_source,MATCH(INDEX(projects_designs,MATCH($B18,projects_projects,0)),projects_designs,0))</f>
        <v>#REF!</v>
      </c>
      <c r="E18" s="10" t="e" cm="1">
        <f t="array" aca="1" ref="E18" ca="1">INDEX(projects_width,MATCH(INDEX(projects_designs,MATCH($B18,projects_projects,0)),projects_designs,0))</f>
        <v>#REF!</v>
      </c>
      <c r="F18" s="10" t="e" cm="1">
        <f t="array" aca="1" ref="F18" ca="1">INDEX(projects_height,MATCH(INDEX(projects_designs,MATCH($B18,projects_projects,0)),projects_designs,0))</f>
        <v>#REF!</v>
      </c>
      <c r="G18" s="1" t="e">
        <f t="shared" ca="1" si="1"/>
        <v>#REF!</v>
      </c>
      <c r="H18" s="63" t="e" cm="1">
        <f t="array" aca="1" ref="H18" ca="1">INDEX(projects_count,MATCH($B18,projects_projects,0))</f>
        <v>#REF!</v>
      </c>
      <c r="I18" s="64" t="e" cm="1">
        <f t="array" aca="1" ref="I18" ca="1">INDEX(projects_fabric,MATCH($B18,projects_projects,0))</f>
        <v>#REF!</v>
      </c>
      <c r="J18" s="64" t="e" cm="1">
        <f t="array" aca="1" ref="J18" ca="1">INDEX(projects_floss,MATCH($B18,projects_projects,0))</f>
        <v>#REF!</v>
      </c>
      <c r="K18" s="49" t="e">
        <f t="shared" ca="1" si="2"/>
        <v>#N/A</v>
      </c>
      <c r="L18" s="49">
        <f t="array" aca="1" ref="L18" ca="1">INDIRECT("'Stitching Log'!A" &amp; MAX(IF(projects=$B18,ROW(projects))))</f>
        <v>42371</v>
      </c>
      <c r="M18" s="1" t="e">
        <f t="shared" ca="1" si="3"/>
        <v>#N/A</v>
      </c>
      <c r="N18">
        <f t="shared" ca="1" si="4"/>
        <v>2</v>
      </c>
      <c r="O18" cm="1">
        <f t="array" aca="1" ref="O18" ca="1">COUNTIFS(projects,"="&amp;B18,stitches,"=Backstitch")+COUNTIFS(projects,"="&amp;B18,stitches,"=Specialty")</f>
        <v>0</v>
      </c>
      <c r="P18" s="27">
        <f t="shared" ca="1" si="5"/>
        <v>0</v>
      </c>
      <c r="Q18" s="1"/>
    </row>
    <row r="19" spans="1:17">
      <c r="A19" s="14" t="e">
        <f t="shared" ca="1" si="0"/>
        <v>#REF!</v>
      </c>
      <c r="B19" s="10" t="str" cm="1">
        <f t="array" aca="1" ref="B19" ca="1">IFERROR(INDEX(projects_designs,SMALL(IF((projects_is_finished=checked_key),ROW(projects_designs)),ROW(18:18))-1,1),"")</f>
        <v/>
      </c>
      <c r="C19" s="10" t="e" cm="1">
        <f t="array" aca="1" ref="C19" ca="1">INDEX(projects_designer,MATCH(INDEX(projects_designs,MATCH(B19,projects_projects,0)),projects_designs,0))</f>
        <v>#REF!</v>
      </c>
      <c r="D19" s="10" t="e" cm="1">
        <f t="array" aca="1" ref="D19" ca="1">INDEX(projects_source,MATCH(INDEX(projects_designs,MATCH($B19,projects_projects,0)),projects_designs,0))</f>
        <v>#REF!</v>
      </c>
      <c r="E19" s="10" t="e" cm="1">
        <f t="array" aca="1" ref="E19" ca="1">INDEX(projects_width,MATCH(INDEX(projects_designs,MATCH($B19,projects_projects,0)),projects_designs,0))</f>
        <v>#REF!</v>
      </c>
      <c r="F19" s="10" t="e" cm="1">
        <f t="array" aca="1" ref="F19" ca="1">INDEX(projects_height,MATCH(INDEX(projects_designs,MATCH($B19,projects_projects,0)),projects_designs,0))</f>
        <v>#REF!</v>
      </c>
      <c r="G19" s="1" t="e">
        <f t="shared" ca="1" si="1"/>
        <v>#REF!</v>
      </c>
      <c r="H19" s="63" t="e" cm="1">
        <f t="array" aca="1" ref="H19" ca="1">INDEX(projects_count,MATCH($B19,projects_projects,0))</f>
        <v>#REF!</v>
      </c>
      <c r="I19" s="64" t="e" cm="1">
        <f t="array" aca="1" ref="I19" ca="1">INDEX(projects_fabric,MATCH($B19,projects_projects,0))</f>
        <v>#REF!</v>
      </c>
      <c r="J19" s="64" t="e" cm="1">
        <f t="array" aca="1" ref="J19" ca="1">INDEX(projects_floss,MATCH($B19,projects_projects,0))</f>
        <v>#REF!</v>
      </c>
      <c r="K19" s="49" t="e">
        <f t="shared" ca="1" si="2"/>
        <v>#N/A</v>
      </c>
      <c r="L19" s="49">
        <f t="array" aca="1" ref="L19" ca="1">INDIRECT("'Stitching Log'!A" &amp; MAX(IF(projects=$B19,ROW(projects))))</f>
        <v>42371</v>
      </c>
      <c r="M19" s="1" t="e">
        <f t="shared" ca="1" si="3"/>
        <v>#N/A</v>
      </c>
      <c r="N19">
        <f t="shared" ca="1" si="4"/>
        <v>2</v>
      </c>
      <c r="O19" cm="1">
        <f t="array" aca="1" ref="O19" ca="1">COUNTIFS(projects,"="&amp;B19,stitches,"=Backstitch")+COUNTIFS(projects,"="&amp;B19,stitches,"=Specialty")</f>
        <v>0</v>
      </c>
      <c r="P19" s="27">
        <f t="shared" ca="1" si="5"/>
        <v>0</v>
      </c>
      <c r="Q19" s="1"/>
    </row>
    <row r="20" spans="1:17">
      <c r="A20" s="14" t="e">
        <f t="shared" ca="1" si="0"/>
        <v>#REF!</v>
      </c>
      <c r="B20" s="10" t="str" cm="1">
        <f t="array" aca="1" ref="B20" ca="1">IFERROR(INDEX(projects_designs,SMALL(IF((projects_is_finished=checked_key),ROW(projects_designs)),ROW(19:19))-1,1),"")</f>
        <v/>
      </c>
      <c r="C20" s="10" t="e" cm="1">
        <f t="array" aca="1" ref="C20" ca="1">INDEX(projects_designer,MATCH(INDEX(projects_designs,MATCH(B20,projects_projects,0)),projects_designs,0))</f>
        <v>#REF!</v>
      </c>
      <c r="D20" s="10" t="e" cm="1">
        <f t="array" aca="1" ref="D20" ca="1">INDEX(projects_source,MATCH(INDEX(projects_designs,MATCH($B20,projects_projects,0)),projects_designs,0))</f>
        <v>#REF!</v>
      </c>
      <c r="E20" s="10" t="e" cm="1">
        <f t="array" aca="1" ref="E20" ca="1">INDEX(projects_width,MATCH(INDEX(projects_designs,MATCH($B20,projects_projects,0)),projects_designs,0))</f>
        <v>#REF!</v>
      </c>
      <c r="F20" s="10" t="e" cm="1">
        <f t="array" aca="1" ref="F20" ca="1">INDEX(projects_height,MATCH(INDEX(projects_designs,MATCH($B20,projects_projects,0)),projects_designs,0))</f>
        <v>#REF!</v>
      </c>
      <c r="G20" s="1" t="e">
        <f t="shared" ca="1" si="1"/>
        <v>#REF!</v>
      </c>
      <c r="H20" s="63" t="e" cm="1">
        <f t="array" aca="1" ref="H20" ca="1">INDEX(projects_count,MATCH($B20,projects_projects,0))</f>
        <v>#REF!</v>
      </c>
      <c r="I20" s="64" t="e" cm="1">
        <f t="array" aca="1" ref="I20" ca="1">INDEX(projects_fabric,MATCH($B20,projects_projects,0))</f>
        <v>#REF!</v>
      </c>
      <c r="J20" s="64" t="e" cm="1">
        <f t="array" aca="1" ref="J20" ca="1">INDEX(projects_floss,MATCH($B20,projects_projects,0))</f>
        <v>#REF!</v>
      </c>
      <c r="K20" s="49" t="e">
        <f t="shared" ref="K20:K130" ca="1" si="6">INDEX(dates,MATCH($B20,projects,0))</f>
        <v>#N/A</v>
      </c>
      <c r="L20" s="49">
        <f t="array" aca="1" ref="L20" ca="1">INDIRECT("'Stitching Log'!A" &amp; MAX(IF(projects=$B20,ROW(projects))))</f>
        <v>42371</v>
      </c>
      <c r="M20" s="1" t="e">
        <f t="shared" ca="1" si="3"/>
        <v>#N/A</v>
      </c>
      <c r="N20">
        <f t="shared" ca="1" si="4"/>
        <v>2</v>
      </c>
      <c r="O20" cm="1">
        <f t="array" aca="1" ref="O20" ca="1">COUNTIFS(projects,"="&amp;B20,stitches,"=Backstitch")+COUNTIFS(projects,"="&amp;B20,stitches,"=Specialty")</f>
        <v>0</v>
      </c>
      <c r="P20" s="27">
        <f t="shared" ca="1" si="5"/>
        <v>0</v>
      </c>
    </row>
    <row r="21" spans="1:17">
      <c r="A21" s="14" t="e">
        <f t="shared" ca="1" si="0"/>
        <v>#REF!</v>
      </c>
      <c r="B21" s="10" t="str" cm="1">
        <f t="array" aca="1" ref="B21" ca="1">IFERROR(INDEX(projects_designs,SMALL(IF((projects_is_finished=checked_key),ROW(projects_designs)),ROW(20:20))-1,1),"")</f>
        <v/>
      </c>
      <c r="C21" s="10" t="e" cm="1">
        <f t="array" aca="1" ref="C21" ca="1">INDEX(projects_designer,MATCH(INDEX(projects_designs,MATCH(B21,projects_projects,0)),projects_designs,0))</f>
        <v>#REF!</v>
      </c>
      <c r="D21" s="10" t="e" cm="1">
        <f t="array" aca="1" ref="D21" ca="1">INDEX(projects_source,MATCH(INDEX(projects_designs,MATCH($B21,projects_projects,0)),projects_designs,0))</f>
        <v>#REF!</v>
      </c>
      <c r="E21" s="10" t="e" cm="1">
        <f t="array" aca="1" ref="E21" ca="1">INDEX(projects_width,MATCH(INDEX(projects_designs,MATCH($B21,projects_projects,0)),projects_designs,0))</f>
        <v>#REF!</v>
      </c>
      <c r="F21" s="10" t="e" cm="1">
        <f t="array" aca="1" ref="F21" ca="1">INDEX(projects_height,MATCH(INDEX(projects_designs,MATCH($B21,projects_projects,0)),projects_designs,0))</f>
        <v>#REF!</v>
      </c>
      <c r="G21" s="1" t="e">
        <f t="shared" ca="1" si="1"/>
        <v>#REF!</v>
      </c>
      <c r="H21" s="63" t="e" cm="1">
        <f t="array" aca="1" ref="H21" ca="1">INDEX(projects_count,MATCH($B21,projects_projects,0))</f>
        <v>#REF!</v>
      </c>
      <c r="I21" s="64" t="e" cm="1">
        <f t="array" aca="1" ref="I21" ca="1">INDEX(projects_fabric,MATCH($B21,projects_projects,0))</f>
        <v>#REF!</v>
      </c>
      <c r="J21" s="64" t="e" cm="1">
        <f t="array" aca="1" ref="J21" ca="1">INDEX(projects_floss,MATCH($B21,projects_projects,0))</f>
        <v>#REF!</v>
      </c>
      <c r="K21" s="49" t="e">
        <f t="shared" ca="1" si="6"/>
        <v>#N/A</v>
      </c>
      <c r="L21" s="49">
        <f t="array" aca="1" ref="L21" ca="1">INDIRECT("'Stitching Log'!A" &amp; MAX(IF(projects=$B21,ROW(projects))))</f>
        <v>42371</v>
      </c>
      <c r="M21" s="1" t="e">
        <f t="shared" ca="1" si="3"/>
        <v>#N/A</v>
      </c>
      <c r="N21">
        <f t="shared" ca="1" si="4"/>
        <v>2</v>
      </c>
      <c r="O21" cm="1">
        <f t="array" aca="1" ref="O21" ca="1">COUNTIFS(projects,"="&amp;B21,stitches,"=Backstitch")+COUNTIFS(projects,"="&amp;B21,stitches,"=Specialty")</f>
        <v>0</v>
      </c>
      <c r="P21" s="27">
        <f t="shared" ca="1" si="5"/>
        <v>0</v>
      </c>
    </row>
    <row r="22" spans="1:17">
      <c r="A22" s="14" t="e">
        <f t="shared" ca="1" si="0"/>
        <v>#REF!</v>
      </c>
      <c r="B22" s="10" t="str" cm="1">
        <f t="array" aca="1" ref="B22" ca="1">IFERROR(INDEX(projects_designs,SMALL(IF((projects_is_finished=checked_key),ROW(projects_designs)),ROW(21:21))-1,1),"")</f>
        <v/>
      </c>
      <c r="C22" s="10" t="e" cm="1">
        <f t="array" aca="1" ref="C22" ca="1">INDEX(projects_designer,MATCH(INDEX(projects_designs,MATCH(B22,projects_projects,0)),projects_designs,0))</f>
        <v>#REF!</v>
      </c>
      <c r="D22" s="10" t="e" cm="1">
        <f t="array" aca="1" ref="D22" ca="1">INDEX(projects_source,MATCH(INDEX(projects_designs,MATCH($B22,projects_projects,0)),projects_designs,0))</f>
        <v>#REF!</v>
      </c>
      <c r="E22" s="10" t="e" cm="1">
        <f t="array" aca="1" ref="E22" ca="1">INDEX(projects_width,MATCH(INDEX(projects_designs,MATCH($B22,projects_projects,0)),projects_designs,0))</f>
        <v>#REF!</v>
      </c>
      <c r="F22" s="10" t="e" cm="1">
        <f t="array" aca="1" ref="F22" ca="1">INDEX(projects_height,MATCH(INDEX(projects_designs,MATCH($B22,projects_projects,0)),projects_designs,0))</f>
        <v>#REF!</v>
      </c>
      <c r="G22" s="1" t="e">
        <f t="shared" ca="1" si="1"/>
        <v>#REF!</v>
      </c>
      <c r="H22" s="63" t="e" cm="1">
        <f t="array" aca="1" ref="H22" ca="1">INDEX(projects_count,MATCH($B22,projects_projects,0))</f>
        <v>#REF!</v>
      </c>
      <c r="I22" s="64" t="e" cm="1">
        <f t="array" aca="1" ref="I22" ca="1">INDEX(projects_fabric,MATCH($B22,projects_projects,0))</f>
        <v>#REF!</v>
      </c>
      <c r="J22" s="64" t="e" cm="1">
        <f t="array" aca="1" ref="J22" ca="1">INDEX(projects_floss,MATCH($B22,projects_projects,0))</f>
        <v>#REF!</v>
      </c>
      <c r="K22" s="49" t="e">
        <f t="shared" ca="1" si="6"/>
        <v>#N/A</v>
      </c>
      <c r="L22" s="49">
        <f t="array" aca="1" ref="L22" ca="1">INDIRECT("'Stitching Log'!A" &amp; MAX(IF(projects=$B22,ROW(projects))))</f>
        <v>42371</v>
      </c>
      <c r="M22" s="1" t="e">
        <f t="shared" ca="1" si="3"/>
        <v>#N/A</v>
      </c>
      <c r="N22">
        <f t="shared" ca="1" si="4"/>
        <v>2</v>
      </c>
      <c r="O22" cm="1">
        <f t="array" aca="1" ref="O22" ca="1">COUNTIFS(projects,"="&amp;B22,stitches,"=Backstitch")+COUNTIFS(projects,"="&amp;B22,stitches,"=Specialty")</f>
        <v>0</v>
      </c>
      <c r="P22" s="27">
        <f t="shared" ca="1" si="5"/>
        <v>0</v>
      </c>
    </row>
    <row r="23" spans="1:17">
      <c r="A23" s="14" t="e">
        <f t="shared" ca="1" si="0"/>
        <v>#REF!</v>
      </c>
      <c r="B23" s="10" t="str" cm="1">
        <f t="array" aca="1" ref="B23" ca="1">IFERROR(INDEX(projects_designs,SMALL(IF((projects_is_finished=checked_key),ROW(projects_designs)),ROW(22:22))-1,1),"")</f>
        <v/>
      </c>
      <c r="C23" s="10" t="e" cm="1">
        <f t="array" aca="1" ref="C23" ca="1">INDEX(projects_designer,MATCH(INDEX(projects_designs,MATCH(B23,projects_projects,0)),projects_designs,0))</f>
        <v>#REF!</v>
      </c>
      <c r="D23" s="10" t="e" cm="1">
        <f t="array" aca="1" ref="D23" ca="1">INDEX(projects_source,MATCH(INDEX(projects_designs,MATCH($B23,projects_projects,0)),projects_designs,0))</f>
        <v>#REF!</v>
      </c>
      <c r="E23" s="10" t="e" cm="1">
        <f t="array" aca="1" ref="E23" ca="1">INDEX(projects_width,MATCH(INDEX(projects_designs,MATCH($B23,projects_projects,0)),projects_designs,0))</f>
        <v>#REF!</v>
      </c>
      <c r="F23" s="10" t="e" cm="1">
        <f t="array" aca="1" ref="F23" ca="1">INDEX(projects_height,MATCH(INDEX(projects_designs,MATCH($B23,projects_projects,0)),projects_designs,0))</f>
        <v>#REF!</v>
      </c>
      <c r="G23" s="1" t="e">
        <f t="shared" ca="1" si="1"/>
        <v>#REF!</v>
      </c>
      <c r="H23" s="63" t="e" cm="1">
        <f t="array" aca="1" ref="H23" ca="1">INDEX(projects_count,MATCH($B23,projects_projects,0))</f>
        <v>#REF!</v>
      </c>
      <c r="I23" s="64" t="e" cm="1">
        <f t="array" aca="1" ref="I23" ca="1">INDEX(projects_fabric,MATCH($B23,projects_projects,0))</f>
        <v>#REF!</v>
      </c>
      <c r="J23" s="64" t="e" cm="1">
        <f t="array" aca="1" ref="J23" ca="1">INDEX(projects_floss,MATCH($B23,projects_projects,0))</f>
        <v>#REF!</v>
      </c>
      <c r="K23" s="49" t="e">
        <f t="shared" ca="1" si="6"/>
        <v>#N/A</v>
      </c>
      <c r="L23" s="49">
        <f t="array" aca="1" ref="L23" ca="1">INDIRECT("'Stitching Log'!A" &amp; MAX(IF(projects=$B23,ROW(projects))))</f>
        <v>42371</v>
      </c>
      <c r="M23" s="1" t="e">
        <f t="shared" ca="1" si="3"/>
        <v>#N/A</v>
      </c>
      <c r="N23">
        <f t="shared" ca="1" si="4"/>
        <v>2</v>
      </c>
      <c r="O23" cm="1">
        <f t="array" aca="1" ref="O23" ca="1">COUNTIFS(projects,"="&amp;B23,stitches,"=Backstitch")+COUNTIFS(projects,"="&amp;B23,stitches,"=Specialty")</f>
        <v>0</v>
      </c>
      <c r="P23" s="27">
        <f t="shared" ca="1" si="5"/>
        <v>0</v>
      </c>
    </row>
    <row r="24" spans="1:17">
      <c r="A24" s="14" t="e">
        <f t="shared" ca="1" si="0"/>
        <v>#REF!</v>
      </c>
      <c r="B24" s="10" t="str" cm="1">
        <f t="array" aca="1" ref="B24" ca="1">IFERROR(INDEX(projects_designs,SMALL(IF((projects_is_finished=checked_key),ROW(projects_designs)),ROW(23:23))-1,1),"")</f>
        <v/>
      </c>
      <c r="C24" s="10" t="e" cm="1">
        <f t="array" aca="1" ref="C24" ca="1">INDEX(projects_designer,MATCH(INDEX(projects_designs,MATCH(B24,projects_projects,0)),projects_designs,0))</f>
        <v>#REF!</v>
      </c>
      <c r="D24" s="10" t="e" cm="1">
        <f t="array" aca="1" ref="D24" ca="1">INDEX(projects_source,MATCH(INDEX(projects_designs,MATCH($B24,projects_projects,0)),projects_designs,0))</f>
        <v>#REF!</v>
      </c>
      <c r="E24" s="10" t="e" cm="1">
        <f t="array" aca="1" ref="E24" ca="1">INDEX(projects_width,MATCH(INDEX(projects_designs,MATCH($B24,projects_projects,0)),projects_designs,0))</f>
        <v>#REF!</v>
      </c>
      <c r="F24" s="10" t="e" cm="1">
        <f t="array" aca="1" ref="F24" ca="1">INDEX(projects_height,MATCH(INDEX(projects_designs,MATCH($B24,projects_projects,0)),projects_designs,0))</f>
        <v>#REF!</v>
      </c>
      <c r="G24" s="1" t="e">
        <f t="shared" ca="1" si="1"/>
        <v>#REF!</v>
      </c>
      <c r="H24" s="63" t="e" cm="1">
        <f t="array" aca="1" ref="H24" ca="1">INDEX(projects_count,MATCH($B24,projects_projects,0))</f>
        <v>#REF!</v>
      </c>
      <c r="I24" s="64" t="e" cm="1">
        <f t="array" aca="1" ref="I24" ca="1">INDEX(projects_fabric,MATCH($B24,projects_projects,0))</f>
        <v>#REF!</v>
      </c>
      <c r="J24" s="64" t="e" cm="1">
        <f t="array" aca="1" ref="J24" ca="1">INDEX(projects_floss,MATCH($B24,projects_projects,0))</f>
        <v>#REF!</v>
      </c>
      <c r="K24" s="49" t="e">
        <f t="shared" ca="1" si="6"/>
        <v>#N/A</v>
      </c>
      <c r="L24" s="49">
        <f t="array" aca="1" ref="L24" ca="1">INDIRECT("'Stitching Log'!A" &amp; MAX(IF(projects=$B24,ROW(projects))))</f>
        <v>42371</v>
      </c>
      <c r="M24" s="1" t="e">
        <f t="shared" ca="1" si="3"/>
        <v>#N/A</v>
      </c>
      <c r="N24">
        <f t="shared" ca="1" si="4"/>
        <v>2</v>
      </c>
      <c r="O24" cm="1">
        <f t="array" aca="1" ref="O24" ca="1">COUNTIFS(projects,"="&amp;B24,stitches,"=Backstitch")+COUNTIFS(projects,"="&amp;B24,stitches,"=Specialty")</f>
        <v>0</v>
      </c>
      <c r="P24" s="27">
        <f t="shared" ca="1" si="5"/>
        <v>0</v>
      </c>
    </row>
    <row r="25" spans="1:17">
      <c r="A25" s="14" t="e">
        <f t="shared" ca="1" si="0"/>
        <v>#REF!</v>
      </c>
      <c r="B25" s="10" t="str" cm="1">
        <f t="array" aca="1" ref="B25" ca="1">IFERROR(INDEX(projects_designs,SMALL(IF((projects_is_finished=checked_key),ROW(projects_designs)),ROW(24:24))-1,1),"")</f>
        <v/>
      </c>
      <c r="C25" s="10" t="e" cm="1">
        <f t="array" aca="1" ref="C25" ca="1">INDEX(projects_designer,MATCH(INDEX(projects_designs,MATCH(B25,projects_projects,0)),projects_designs,0))</f>
        <v>#REF!</v>
      </c>
      <c r="D25" s="10" t="e" cm="1">
        <f t="array" aca="1" ref="D25" ca="1">INDEX(projects_source,MATCH(INDEX(projects_designs,MATCH($B25,projects_projects,0)),projects_designs,0))</f>
        <v>#REF!</v>
      </c>
      <c r="E25" s="10" t="e" cm="1">
        <f t="array" aca="1" ref="E25" ca="1">INDEX(projects_width,MATCH(INDEX(projects_designs,MATCH($B25,projects_projects,0)),projects_designs,0))</f>
        <v>#REF!</v>
      </c>
      <c r="F25" s="10" t="e" cm="1">
        <f t="array" aca="1" ref="F25" ca="1">INDEX(projects_height,MATCH(INDEX(projects_designs,MATCH($B25,projects_projects,0)),projects_designs,0))</f>
        <v>#REF!</v>
      </c>
      <c r="G25" s="1" t="e">
        <f t="shared" ca="1" si="1"/>
        <v>#REF!</v>
      </c>
      <c r="H25" s="63" t="e" cm="1">
        <f t="array" aca="1" ref="H25" ca="1">INDEX(projects_count,MATCH($B25,projects_projects,0))</f>
        <v>#REF!</v>
      </c>
      <c r="I25" s="64" t="e" cm="1">
        <f t="array" aca="1" ref="I25" ca="1">INDEX(projects_fabric,MATCH($B25,projects_projects,0))</f>
        <v>#REF!</v>
      </c>
      <c r="J25" s="64" t="e" cm="1">
        <f t="array" aca="1" ref="J25" ca="1">INDEX(projects_floss,MATCH($B25,projects_projects,0))</f>
        <v>#REF!</v>
      </c>
      <c r="K25" s="49" t="e">
        <f t="shared" ca="1" si="6"/>
        <v>#N/A</v>
      </c>
      <c r="L25" s="49">
        <f t="array" aca="1" ref="L25" ca="1">INDIRECT("'Stitching Log'!A" &amp; MAX(IF(projects=$B25,ROW(projects))))</f>
        <v>42371</v>
      </c>
      <c r="M25" s="1" t="e">
        <f t="shared" ca="1" si="3"/>
        <v>#N/A</v>
      </c>
      <c r="N25">
        <f t="shared" ca="1" si="4"/>
        <v>2</v>
      </c>
      <c r="O25" cm="1">
        <f t="array" aca="1" ref="O25" ca="1">COUNTIFS(projects,"="&amp;B25,stitches,"=Backstitch")+COUNTIFS(projects,"="&amp;B25,stitches,"=Specialty")</f>
        <v>0</v>
      </c>
      <c r="P25" s="27">
        <f t="shared" ca="1" si="5"/>
        <v>0</v>
      </c>
    </row>
    <row r="26" spans="1:17">
      <c r="A26" s="14" t="e">
        <f t="shared" ca="1" si="0"/>
        <v>#REF!</v>
      </c>
      <c r="B26" s="10" t="str" cm="1">
        <f t="array" aca="1" ref="B26" ca="1">IFERROR(INDEX(projects_designs,SMALL(IF((projects_is_finished=checked_key),ROW(projects_designs)),ROW(25:25))-1,1),"")</f>
        <v/>
      </c>
      <c r="C26" s="10" t="e" cm="1">
        <f t="array" aca="1" ref="C26" ca="1">INDEX(projects_designer,MATCH(INDEX(projects_designs,MATCH(B26,projects_projects,0)),projects_designs,0))</f>
        <v>#REF!</v>
      </c>
      <c r="D26" s="10" t="e" cm="1">
        <f t="array" aca="1" ref="D26" ca="1">INDEX(projects_source,MATCH(INDEX(projects_designs,MATCH($B26,projects_projects,0)),projects_designs,0))</f>
        <v>#REF!</v>
      </c>
      <c r="E26" s="10" t="e" cm="1">
        <f t="array" aca="1" ref="E26" ca="1">INDEX(projects_width,MATCH(INDEX(projects_designs,MATCH($B26,projects_projects,0)),projects_designs,0))</f>
        <v>#REF!</v>
      </c>
      <c r="F26" s="10" t="e" cm="1">
        <f t="array" aca="1" ref="F26" ca="1">INDEX(projects_height,MATCH(INDEX(projects_designs,MATCH($B26,projects_projects,0)),projects_designs,0))</f>
        <v>#REF!</v>
      </c>
      <c r="G26" s="1" t="e">
        <f t="shared" ca="1" si="1"/>
        <v>#REF!</v>
      </c>
      <c r="H26" s="63" t="e" cm="1">
        <f t="array" aca="1" ref="H26" ca="1">INDEX(projects_count,MATCH($B26,projects_projects,0))</f>
        <v>#REF!</v>
      </c>
      <c r="I26" s="64" t="e" cm="1">
        <f t="array" aca="1" ref="I26" ca="1">INDEX(projects_fabric,MATCH($B26,projects_projects,0))</f>
        <v>#REF!</v>
      </c>
      <c r="J26" s="64" t="e" cm="1">
        <f t="array" aca="1" ref="J26" ca="1">INDEX(projects_floss,MATCH($B26,projects_projects,0))</f>
        <v>#REF!</v>
      </c>
      <c r="K26" s="49" t="e">
        <f t="shared" ca="1" si="6"/>
        <v>#N/A</v>
      </c>
      <c r="L26" s="49">
        <f t="array" aca="1" ref="L26" ca="1">INDIRECT("'Stitching Log'!A" &amp; MAX(IF(projects=$B26,ROW(projects))))</f>
        <v>42371</v>
      </c>
      <c r="M26" s="1" t="e">
        <f t="shared" ca="1" si="3"/>
        <v>#N/A</v>
      </c>
      <c r="N26">
        <f t="shared" ca="1" si="4"/>
        <v>2</v>
      </c>
      <c r="O26" cm="1">
        <f t="array" aca="1" ref="O26" ca="1">COUNTIFS(projects,"="&amp;B26,stitches,"=Backstitch")+COUNTIFS(projects,"="&amp;B26,stitches,"=Specialty")</f>
        <v>0</v>
      </c>
      <c r="P26" s="27">
        <f t="shared" ca="1" si="5"/>
        <v>0</v>
      </c>
    </row>
    <row r="27" spans="1:17">
      <c r="A27" s="14" t="e">
        <f t="shared" ca="1" si="0"/>
        <v>#REF!</v>
      </c>
      <c r="B27" s="10" t="str" cm="1">
        <f t="array" aca="1" ref="B27" ca="1">IFERROR(INDEX(projects_designs,SMALL(IF((projects_is_finished=checked_key),ROW(projects_designs)),ROW(26:26))-1,1),"")</f>
        <v/>
      </c>
      <c r="C27" s="10" t="e" cm="1">
        <f t="array" aca="1" ref="C27" ca="1">INDEX(projects_designer,MATCH(INDEX(projects_designs,MATCH(B27,projects_projects,0)),projects_designs,0))</f>
        <v>#REF!</v>
      </c>
      <c r="D27" s="10" t="e" cm="1">
        <f t="array" aca="1" ref="D27" ca="1">INDEX(projects_source,MATCH(INDEX(projects_designs,MATCH($B27,projects_projects,0)),projects_designs,0))</f>
        <v>#REF!</v>
      </c>
      <c r="E27" s="10" t="e" cm="1">
        <f t="array" aca="1" ref="E27" ca="1">INDEX(projects_width,MATCH(INDEX(projects_designs,MATCH($B27,projects_projects,0)),projects_designs,0))</f>
        <v>#REF!</v>
      </c>
      <c r="F27" s="10" t="e" cm="1">
        <f t="array" aca="1" ref="F27" ca="1">INDEX(projects_height,MATCH(INDEX(projects_designs,MATCH($B27,projects_projects,0)),projects_designs,0))</f>
        <v>#REF!</v>
      </c>
      <c r="G27" s="1" t="e">
        <f t="shared" ca="1" si="1"/>
        <v>#REF!</v>
      </c>
      <c r="H27" s="63" t="e" cm="1">
        <f t="array" aca="1" ref="H27" ca="1">INDEX(projects_count,MATCH($B27,projects_projects,0))</f>
        <v>#REF!</v>
      </c>
      <c r="I27" s="64" t="e" cm="1">
        <f t="array" aca="1" ref="I27" ca="1">INDEX(projects_fabric,MATCH($B27,projects_projects,0))</f>
        <v>#REF!</v>
      </c>
      <c r="J27" s="64" t="e" cm="1">
        <f t="array" aca="1" ref="J27" ca="1">INDEX(projects_floss,MATCH($B27,projects_projects,0))</f>
        <v>#REF!</v>
      </c>
      <c r="K27" s="49" t="e">
        <f t="shared" ca="1" si="6"/>
        <v>#N/A</v>
      </c>
      <c r="L27" s="49">
        <f t="array" aca="1" ref="L27" ca="1">INDIRECT("'Stitching Log'!A" &amp; MAX(IF(projects=$B27,ROW(projects))))</f>
        <v>42371</v>
      </c>
      <c r="M27" s="1" t="e">
        <f t="shared" ca="1" si="3"/>
        <v>#N/A</v>
      </c>
      <c r="N27">
        <f t="shared" ca="1" si="4"/>
        <v>2</v>
      </c>
      <c r="O27" cm="1">
        <f t="array" aca="1" ref="O27" ca="1">COUNTIFS(projects,"="&amp;B27,stitches,"=Backstitch")+COUNTIFS(projects,"="&amp;B27,stitches,"=Specialty")</f>
        <v>0</v>
      </c>
      <c r="P27" s="27">
        <f t="shared" ca="1" si="5"/>
        <v>0</v>
      </c>
    </row>
    <row r="28" spans="1:17">
      <c r="A28" s="14" t="e">
        <f t="shared" ca="1" si="0"/>
        <v>#REF!</v>
      </c>
      <c r="B28" s="10" t="str" cm="1">
        <f t="array" aca="1" ref="B28" ca="1">IFERROR(INDEX(projects_designs,SMALL(IF((projects_is_finished=checked_key),ROW(projects_designs)),ROW(27:27))-1,1),"")</f>
        <v/>
      </c>
      <c r="C28" s="10" t="e" cm="1">
        <f t="array" aca="1" ref="C28" ca="1">INDEX(projects_designer,MATCH(INDEX(projects_designs,MATCH(B28,projects_projects,0)),projects_designs,0))</f>
        <v>#REF!</v>
      </c>
      <c r="D28" s="10" t="e" cm="1">
        <f t="array" aca="1" ref="D28" ca="1">INDEX(projects_source,MATCH(INDEX(projects_designs,MATCH($B28,projects_projects,0)),projects_designs,0))</f>
        <v>#REF!</v>
      </c>
      <c r="E28" s="10" t="e" cm="1">
        <f t="array" aca="1" ref="E28" ca="1">INDEX(projects_width,MATCH(INDEX(projects_designs,MATCH($B28,projects_projects,0)),projects_designs,0))</f>
        <v>#REF!</v>
      </c>
      <c r="F28" s="10" t="e" cm="1">
        <f t="array" aca="1" ref="F28" ca="1">INDEX(projects_height,MATCH(INDEX(projects_designs,MATCH($B28,projects_projects,0)),projects_designs,0))</f>
        <v>#REF!</v>
      </c>
      <c r="G28" s="1" t="e">
        <f t="shared" ca="1" si="1"/>
        <v>#REF!</v>
      </c>
      <c r="H28" s="63" t="e" cm="1">
        <f t="array" aca="1" ref="H28" ca="1">INDEX(projects_count,MATCH($B28,projects_projects,0))</f>
        <v>#REF!</v>
      </c>
      <c r="I28" s="64" t="e" cm="1">
        <f t="array" aca="1" ref="I28" ca="1">INDEX(projects_fabric,MATCH($B28,projects_projects,0))</f>
        <v>#REF!</v>
      </c>
      <c r="J28" s="64" t="e" cm="1">
        <f t="array" aca="1" ref="J28" ca="1">INDEX(projects_floss,MATCH($B28,projects_projects,0))</f>
        <v>#REF!</v>
      </c>
      <c r="K28" s="49" t="e">
        <f t="shared" ca="1" si="6"/>
        <v>#N/A</v>
      </c>
      <c r="L28" s="49">
        <f t="array" aca="1" ref="L28" ca="1">INDIRECT("'Stitching Log'!A" &amp; MAX(IF(projects=$B28,ROW(projects))))</f>
        <v>42371</v>
      </c>
      <c r="M28" s="1" t="e">
        <f t="shared" ca="1" si="3"/>
        <v>#N/A</v>
      </c>
      <c r="N28">
        <f t="shared" ca="1" si="4"/>
        <v>2</v>
      </c>
      <c r="O28" cm="1">
        <f t="array" aca="1" ref="O28" ca="1">COUNTIFS(projects,"="&amp;B28,stitches,"=Backstitch")+COUNTIFS(projects,"="&amp;B28,stitches,"=Specialty")</f>
        <v>0</v>
      </c>
      <c r="P28" s="27">
        <f t="shared" ca="1" si="5"/>
        <v>0</v>
      </c>
    </row>
    <row r="29" spans="1:17">
      <c r="A29" s="14" t="e">
        <f t="shared" ca="1" si="0"/>
        <v>#REF!</v>
      </c>
      <c r="B29" s="10" t="str" cm="1">
        <f t="array" aca="1" ref="B29" ca="1">IFERROR(INDEX(projects_designs,SMALL(IF((projects_is_finished=checked_key),ROW(projects_designs)),ROW(28:28))-1,1),"")</f>
        <v/>
      </c>
      <c r="C29" s="10" t="e" cm="1">
        <f t="array" aca="1" ref="C29" ca="1">INDEX(projects_designer,MATCH(INDEX(projects_designs,MATCH(B29,projects_projects,0)),projects_designs,0))</f>
        <v>#REF!</v>
      </c>
      <c r="D29" s="10" t="e" cm="1">
        <f t="array" aca="1" ref="D29" ca="1">INDEX(projects_source,MATCH(INDEX(projects_designs,MATCH($B29,projects_projects,0)),projects_designs,0))</f>
        <v>#REF!</v>
      </c>
      <c r="E29" s="10" t="e" cm="1">
        <f t="array" aca="1" ref="E29" ca="1">INDEX(projects_width,MATCH(INDEX(projects_designs,MATCH($B29,projects_projects,0)),projects_designs,0))</f>
        <v>#REF!</v>
      </c>
      <c r="F29" s="10" t="e" cm="1">
        <f t="array" aca="1" ref="F29" ca="1">INDEX(projects_height,MATCH(INDEX(projects_designs,MATCH($B29,projects_projects,0)),projects_designs,0))</f>
        <v>#REF!</v>
      </c>
      <c r="G29" s="1" t="e">
        <f t="shared" ca="1" si="1"/>
        <v>#REF!</v>
      </c>
      <c r="H29" s="63" t="e" cm="1">
        <f t="array" aca="1" ref="H29" ca="1">INDEX(projects_count,MATCH($B29,projects_projects,0))</f>
        <v>#REF!</v>
      </c>
      <c r="I29" s="64" t="e" cm="1">
        <f t="array" aca="1" ref="I29" ca="1">INDEX(projects_fabric,MATCH($B29,projects_projects,0))</f>
        <v>#REF!</v>
      </c>
      <c r="J29" s="64" t="e" cm="1">
        <f t="array" aca="1" ref="J29" ca="1">INDEX(projects_floss,MATCH($B29,projects_projects,0))</f>
        <v>#REF!</v>
      </c>
      <c r="K29" s="49" t="e">
        <f t="shared" ca="1" si="6"/>
        <v>#N/A</v>
      </c>
      <c r="L29" s="49">
        <f t="array" aca="1" ref="L29" ca="1">INDIRECT("'Stitching Log'!A" &amp; MAX(IF(projects=$B29,ROW(projects))))</f>
        <v>42371</v>
      </c>
      <c r="M29" s="1" t="e">
        <f t="shared" ca="1" si="3"/>
        <v>#N/A</v>
      </c>
      <c r="N29">
        <f t="shared" ca="1" si="4"/>
        <v>2</v>
      </c>
      <c r="O29" cm="1">
        <f t="array" aca="1" ref="O29" ca="1">COUNTIFS(projects,"="&amp;B29,stitches,"=Backstitch")+COUNTIFS(projects,"="&amp;B29,stitches,"=Specialty")</f>
        <v>0</v>
      </c>
      <c r="P29" s="27">
        <f t="shared" ca="1" si="5"/>
        <v>0</v>
      </c>
    </row>
    <row r="30" spans="1:17">
      <c r="A30" s="14" t="e">
        <f t="shared" ca="1" si="0"/>
        <v>#REF!</v>
      </c>
      <c r="B30" s="10" t="str" cm="1">
        <f t="array" aca="1" ref="B30" ca="1">IFERROR(INDEX(projects_designs,SMALL(IF((projects_is_finished=checked_key),ROW(projects_designs)),ROW(29:29))-1,1),"")</f>
        <v/>
      </c>
      <c r="C30" s="10" t="e" cm="1">
        <f t="array" aca="1" ref="C30" ca="1">INDEX(projects_designer,MATCH(INDEX(projects_designs,MATCH(B30,projects_projects,0)),projects_designs,0))</f>
        <v>#REF!</v>
      </c>
      <c r="D30" s="10" t="e" cm="1">
        <f t="array" aca="1" ref="D30" ca="1">INDEX(projects_source,MATCH(INDEX(projects_designs,MATCH($B30,projects_projects,0)),projects_designs,0))</f>
        <v>#REF!</v>
      </c>
      <c r="E30" s="10" t="e" cm="1">
        <f t="array" aca="1" ref="E30" ca="1">INDEX(projects_width,MATCH(INDEX(projects_designs,MATCH($B30,projects_projects,0)),projects_designs,0))</f>
        <v>#REF!</v>
      </c>
      <c r="F30" s="10" t="e" cm="1">
        <f t="array" aca="1" ref="F30" ca="1">INDEX(projects_height,MATCH(INDEX(projects_designs,MATCH($B30,projects_projects,0)),projects_designs,0))</f>
        <v>#REF!</v>
      </c>
      <c r="G30" s="1" t="e">
        <f t="shared" ca="1" si="1"/>
        <v>#REF!</v>
      </c>
      <c r="H30" s="63" t="e" cm="1">
        <f t="array" aca="1" ref="H30" ca="1">INDEX(projects_count,MATCH($B30,projects_projects,0))</f>
        <v>#REF!</v>
      </c>
      <c r="I30" s="64" t="e" cm="1">
        <f t="array" aca="1" ref="I30" ca="1">INDEX(projects_fabric,MATCH($B30,projects_projects,0))</f>
        <v>#REF!</v>
      </c>
      <c r="J30" s="64" t="e" cm="1">
        <f t="array" aca="1" ref="J30" ca="1">INDEX(projects_floss,MATCH($B30,projects_projects,0))</f>
        <v>#REF!</v>
      </c>
      <c r="K30" s="49" t="e">
        <f t="shared" ca="1" si="6"/>
        <v>#N/A</v>
      </c>
      <c r="L30" s="49">
        <f t="array" aca="1" ref="L30" ca="1">INDIRECT("'Stitching Log'!A" &amp; MAX(IF(projects=$B30,ROW(projects))))</f>
        <v>42371</v>
      </c>
      <c r="M30" s="1" t="e">
        <f t="shared" ca="1" si="3"/>
        <v>#N/A</v>
      </c>
      <c r="N30">
        <f t="shared" ca="1" si="4"/>
        <v>2</v>
      </c>
      <c r="O30" cm="1">
        <f t="array" aca="1" ref="O30" ca="1">COUNTIFS(projects,"="&amp;B30,stitches,"=Backstitch")+COUNTIFS(projects,"="&amp;B30,stitches,"=Specialty")</f>
        <v>0</v>
      </c>
      <c r="P30" s="27">
        <f t="shared" ca="1" si="5"/>
        <v>0</v>
      </c>
    </row>
    <row r="31" spans="1:17">
      <c r="A31" s="14" t="e">
        <f t="shared" ca="1" si="0"/>
        <v>#REF!</v>
      </c>
      <c r="B31" s="10" t="str" cm="1">
        <f t="array" aca="1" ref="B31" ca="1">IFERROR(INDEX(projects_designs,SMALL(IF((projects_is_finished=checked_key),ROW(projects_designs)),ROW(30:30))-1,1),"")</f>
        <v/>
      </c>
      <c r="C31" s="10" t="e" cm="1">
        <f t="array" aca="1" ref="C31" ca="1">INDEX(projects_designer,MATCH(INDEX(projects_designs,MATCH(B31,projects_projects,0)),projects_designs,0))</f>
        <v>#REF!</v>
      </c>
      <c r="D31" s="10" t="e" cm="1">
        <f t="array" aca="1" ref="D31" ca="1">INDEX(projects_source,MATCH(INDEX(projects_designs,MATCH($B31,projects_projects,0)),projects_designs,0))</f>
        <v>#REF!</v>
      </c>
      <c r="E31" s="10" t="e" cm="1">
        <f t="array" aca="1" ref="E31" ca="1">INDEX(projects_width,MATCH(INDEX(projects_designs,MATCH($B31,projects_projects,0)),projects_designs,0))</f>
        <v>#REF!</v>
      </c>
      <c r="F31" s="10" t="e" cm="1">
        <f t="array" aca="1" ref="F31" ca="1">INDEX(projects_height,MATCH(INDEX(projects_designs,MATCH($B31,projects_projects,0)),projects_designs,0))</f>
        <v>#REF!</v>
      </c>
      <c r="G31" s="1" t="e">
        <f t="shared" ca="1" si="1"/>
        <v>#REF!</v>
      </c>
      <c r="H31" s="63" t="e" cm="1">
        <f t="array" aca="1" ref="H31" ca="1">INDEX(projects_count,MATCH($B31,projects_projects,0))</f>
        <v>#REF!</v>
      </c>
      <c r="I31" s="64" t="e" cm="1">
        <f t="array" aca="1" ref="I31" ca="1">INDEX(projects_fabric,MATCH($B31,projects_projects,0))</f>
        <v>#REF!</v>
      </c>
      <c r="J31" s="64" t="e" cm="1">
        <f t="array" aca="1" ref="J31" ca="1">INDEX(projects_floss,MATCH($B31,projects_projects,0))</f>
        <v>#REF!</v>
      </c>
      <c r="K31" s="49" t="e">
        <f t="shared" ca="1" si="6"/>
        <v>#N/A</v>
      </c>
      <c r="L31" s="49">
        <f t="array" aca="1" ref="L31" ca="1">INDIRECT("'Stitching Log'!A" &amp; MAX(IF(projects=$B31,ROW(projects))))</f>
        <v>42371</v>
      </c>
      <c r="M31" s="1" t="e">
        <f t="shared" ca="1" si="3"/>
        <v>#N/A</v>
      </c>
      <c r="N31">
        <f t="shared" ca="1" si="4"/>
        <v>2</v>
      </c>
      <c r="O31" cm="1">
        <f t="array" aca="1" ref="O31" ca="1">COUNTIFS(projects,"="&amp;B31,stitches,"=Backstitch")+COUNTIFS(projects,"="&amp;B31,stitches,"=Specialty")</f>
        <v>0</v>
      </c>
      <c r="P31" s="27">
        <f t="shared" ca="1" si="5"/>
        <v>0</v>
      </c>
    </row>
    <row r="32" spans="1:17">
      <c r="A32" s="14" t="e">
        <f t="shared" ca="1" si="0"/>
        <v>#REF!</v>
      </c>
      <c r="B32" s="10" t="str" cm="1">
        <f t="array" aca="1" ref="B32" ca="1">IFERROR(INDEX(projects_designs,SMALL(IF((projects_is_finished=checked_key),ROW(projects_designs)),ROW(31:31))-1,1),"")</f>
        <v/>
      </c>
      <c r="C32" s="10" t="e" cm="1">
        <f t="array" aca="1" ref="C32" ca="1">INDEX(projects_designer,MATCH(INDEX(projects_designs,MATCH(B32,projects_projects,0)),projects_designs,0))</f>
        <v>#REF!</v>
      </c>
      <c r="D32" s="10" t="e" cm="1">
        <f t="array" aca="1" ref="D32" ca="1">INDEX(projects_source,MATCH(INDEX(projects_designs,MATCH($B32,projects_projects,0)),projects_designs,0))</f>
        <v>#REF!</v>
      </c>
      <c r="E32" s="10" t="e" cm="1">
        <f t="array" aca="1" ref="E32" ca="1">INDEX(projects_width,MATCH(INDEX(projects_designs,MATCH($B32,projects_projects,0)),projects_designs,0))</f>
        <v>#REF!</v>
      </c>
      <c r="F32" s="10" t="e" cm="1">
        <f t="array" aca="1" ref="F32" ca="1">INDEX(projects_height,MATCH(INDEX(projects_designs,MATCH($B32,projects_projects,0)),projects_designs,0))</f>
        <v>#REF!</v>
      </c>
      <c r="G32" s="1" t="e">
        <f t="shared" ca="1" si="1"/>
        <v>#REF!</v>
      </c>
      <c r="H32" s="63" t="e" cm="1">
        <f t="array" aca="1" ref="H32" ca="1">INDEX(projects_count,MATCH($B32,projects_projects,0))</f>
        <v>#REF!</v>
      </c>
      <c r="I32" s="64" t="e" cm="1">
        <f t="array" aca="1" ref="I32" ca="1">INDEX(projects_fabric,MATCH($B32,projects_projects,0))</f>
        <v>#REF!</v>
      </c>
      <c r="J32" s="64" t="e" cm="1">
        <f t="array" aca="1" ref="J32" ca="1">INDEX(projects_floss,MATCH($B32,projects_projects,0))</f>
        <v>#REF!</v>
      </c>
      <c r="K32" s="49" t="e">
        <f t="shared" ca="1" si="6"/>
        <v>#N/A</v>
      </c>
      <c r="L32" s="49">
        <f t="array" aca="1" ref="L32" ca="1">INDIRECT("'Stitching Log'!A" &amp; MAX(IF(projects=$B32,ROW(projects))))</f>
        <v>42371</v>
      </c>
      <c r="M32" s="1" t="e">
        <f t="shared" ca="1" si="3"/>
        <v>#N/A</v>
      </c>
      <c r="N32">
        <f t="shared" ca="1" si="4"/>
        <v>2</v>
      </c>
      <c r="O32" cm="1">
        <f t="array" aca="1" ref="O32" ca="1">COUNTIFS(projects,"="&amp;B32,stitches,"=Backstitch")+COUNTIFS(projects,"="&amp;B32,stitches,"=Specialty")</f>
        <v>0</v>
      </c>
      <c r="P32" s="27">
        <f t="shared" ca="1" si="5"/>
        <v>0</v>
      </c>
    </row>
    <row r="33" spans="1:16">
      <c r="A33" s="14" t="e">
        <f t="shared" ref="A33:A66" ca="1" si="7">IF(A32&gt;=number_of_finished_projects,"",A32+1)</f>
        <v>#REF!</v>
      </c>
      <c r="B33" s="10" t="str" cm="1">
        <f t="array" aca="1" ref="B33" ca="1">IFERROR(INDEX(projects_designs,SMALL(IF((projects_is_finished=checked_key),ROW(projects_designs)),ROW(32:32))-1,1),"")</f>
        <v/>
      </c>
      <c r="C33" s="10" t="e" cm="1">
        <f t="array" aca="1" ref="C33" ca="1">INDEX(projects_designer,MATCH(INDEX(projects_designs,MATCH(B33,projects_projects,0)),projects_designs,0))</f>
        <v>#REF!</v>
      </c>
      <c r="D33" s="10" t="e" cm="1">
        <f t="array" aca="1" ref="D33" ca="1">INDEX(projects_source,MATCH(INDEX(projects_designs,MATCH($B33,projects_projects,0)),projects_designs,0))</f>
        <v>#REF!</v>
      </c>
      <c r="E33" s="10" t="e" cm="1">
        <f t="array" aca="1" ref="E33" ca="1">INDEX(projects_width,MATCH(INDEX(projects_designs,MATCH($B33,projects_projects,0)),projects_designs,0))</f>
        <v>#REF!</v>
      </c>
      <c r="F33" s="10" t="e" cm="1">
        <f t="array" aca="1" ref="F33" ca="1">INDEX(projects_height,MATCH(INDEX(projects_designs,MATCH($B33,projects_projects,0)),projects_designs,0))</f>
        <v>#REF!</v>
      </c>
      <c r="G33" s="1" t="e">
        <f t="shared" ca="1" si="1"/>
        <v>#REF!</v>
      </c>
      <c r="H33" s="63" t="e" cm="1">
        <f t="array" aca="1" ref="H33" ca="1">INDEX(projects_count,MATCH($B33,projects_projects,0))</f>
        <v>#REF!</v>
      </c>
      <c r="I33" s="64" t="e" cm="1">
        <f t="array" aca="1" ref="I33" ca="1">INDEX(projects_fabric,MATCH($B33,projects_projects,0))</f>
        <v>#REF!</v>
      </c>
      <c r="J33" s="64" t="e" cm="1">
        <f t="array" aca="1" ref="J33" ca="1">INDEX(projects_floss,MATCH($B33,projects_projects,0))</f>
        <v>#REF!</v>
      </c>
      <c r="K33" s="49" t="e">
        <f t="shared" ca="1" si="6"/>
        <v>#N/A</v>
      </c>
      <c r="L33" s="49">
        <f t="array" aca="1" ref="L33" ca="1">INDIRECT("'Stitching Log'!A" &amp; MAX(IF(projects=$B33,ROW(projects))))</f>
        <v>42371</v>
      </c>
      <c r="M33" s="1" t="e">
        <f t="shared" ca="1" si="3"/>
        <v>#N/A</v>
      </c>
      <c r="N33">
        <f t="shared" ca="1" si="4"/>
        <v>2</v>
      </c>
      <c r="O33" cm="1">
        <f t="array" aca="1" ref="O33" ca="1">COUNTIFS(projects,"="&amp;B33,stitches,"=Backstitch")+COUNTIFS(projects,"="&amp;B33,stitches,"=Specialty")</f>
        <v>0</v>
      </c>
      <c r="P33" s="27">
        <f t="shared" ca="1" si="5"/>
        <v>0</v>
      </c>
    </row>
    <row r="34" spans="1:16">
      <c r="A34" s="14" t="e">
        <f t="shared" ca="1" si="7"/>
        <v>#REF!</v>
      </c>
      <c r="B34" s="10" t="str" cm="1">
        <f t="array" aca="1" ref="B34" ca="1">IFERROR(INDEX(projects_designs,SMALL(IF((projects_is_finished=checked_key),ROW(projects_designs)),ROW(33:33))-1,1),"")</f>
        <v/>
      </c>
      <c r="C34" s="10" t="e" cm="1">
        <f t="array" aca="1" ref="C34" ca="1">INDEX(projects_designer,MATCH(INDEX(projects_designs,MATCH(B34,projects_projects,0)),projects_designs,0))</f>
        <v>#REF!</v>
      </c>
      <c r="D34" s="10" t="e" cm="1">
        <f t="array" aca="1" ref="D34" ca="1">INDEX(projects_source,MATCH(INDEX(projects_designs,MATCH($B34,projects_projects,0)),projects_designs,0))</f>
        <v>#REF!</v>
      </c>
      <c r="E34" s="10" t="e" cm="1">
        <f t="array" aca="1" ref="E34" ca="1">INDEX(projects_width,MATCH(INDEX(projects_designs,MATCH($B34,projects_projects,0)),projects_designs,0))</f>
        <v>#REF!</v>
      </c>
      <c r="F34" s="10" t="e" cm="1">
        <f t="array" aca="1" ref="F34" ca="1">INDEX(projects_height,MATCH(INDEX(projects_designs,MATCH($B34,projects_projects,0)),projects_designs,0))</f>
        <v>#REF!</v>
      </c>
      <c r="G34" s="1" t="e">
        <f t="shared" ca="1" si="1"/>
        <v>#REF!</v>
      </c>
      <c r="H34" s="63" t="e" cm="1">
        <f t="array" aca="1" ref="H34" ca="1">INDEX(projects_count,MATCH($B34,projects_projects,0))</f>
        <v>#REF!</v>
      </c>
      <c r="I34" s="64" t="e" cm="1">
        <f t="array" aca="1" ref="I34" ca="1">INDEX(projects_fabric,MATCH($B34,projects_projects,0))</f>
        <v>#REF!</v>
      </c>
      <c r="J34" s="64" t="e" cm="1">
        <f t="array" aca="1" ref="J34" ca="1">INDEX(projects_floss,MATCH($B34,projects_projects,0))</f>
        <v>#REF!</v>
      </c>
      <c r="K34" s="49" t="e">
        <f t="shared" ca="1" si="6"/>
        <v>#N/A</v>
      </c>
      <c r="L34" s="49">
        <f t="array" aca="1" ref="L34" ca="1">INDIRECT("'Stitching Log'!A" &amp; MAX(IF(projects=$B34,ROW(projects))))</f>
        <v>42371</v>
      </c>
      <c r="M34" s="1" t="e">
        <f t="shared" ca="1" si="3"/>
        <v>#N/A</v>
      </c>
      <c r="N34">
        <f t="shared" ca="1" si="4"/>
        <v>2</v>
      </c>
      <c r="O34" cm="1">
        <f t="array" aca="1" ref="O34" ca="1">COUNTIFS(projects,"="&amp;B34,stitches,"=Backstitch")+COUNTIFS(projects,"="&amp;B34,stitches,"=Specialty")</f>
        <v>0</v>
      </c>
      <c r="P34" s="27">
        <f t="shared" ca="1" si="5"/>
        <v>0</v>
      </c>
    </row>
    <row r="35" spans="1:16">
      <c r="A35" s="14" t="e">
        <f t="shared" ca="1" si="7"/>
        <v>#REF!</v>
      </c>
      <c r="B35" s="10" t="str" cm="1">
        <f t="array" aca="1" ref="B35" ca="1">IFERROR(INDEX(projects_designs,SMALL(IF((projects_is_finished=checked_key),ROW(projects_designs)),ROW(34:34))-1,1),"")</f>
        <v/>
      </c>
      <c r="C35" s="10" t="e" cm="1">
        <f t="array" aca="1" ref="C35" ca="1">INDEX(projects_designer,MATCH(INDEX(projects_designs,MATCH(B35,projects_projects,0)),projects_designs,0))</f>
        <v>#REF!</v>
      </c>
      <c r="D35" s="10" t="e" cm="1">
        <f t="array" aca="1" ref="D35" ca="1">INDEX(projects_source,MATCH(INDEX(projects_designs,MATCH($B35,projects_projects,0)),projects_designs,0))</f>
        <v>#REF!</v>
      </c>
      <c r="E35" s="10" t="e" cm="1">
        <f t="array" aca="1" ref="E35" ca="1">INDEX(projects_width,MATCH(INDEX(projects_designs,MATCH($B35,projects_projects,0)),projects_designs,0))</f>
        <v>#REF!</v>
      </c>
      <c r="F35" s="10" t="e" cm="1">
        <f t="array" aca="1" ref="F35" ca="1">INDEX(projects_height,MATCH(INDEX(projects_designs,MATCH($B35,projects_projects,0)),projects_designs,0))</f>
        <v>#REF!</v>
      </c>
      <c r="G35" s="1" t="e">
        <f t="shared" ca="1" si="1"/>
        <v>#REF!</v>
      </c>
      <c r="H35" s="63" t="e" cm="1">
        <f t="array" aca="1" ref="H35" ca="1">INDEX(projects_count,MATCH($B35,projects_projects,0))</f>
        <v>#REF!</v>
      </c>
      <c r="I35" s="64" t="e" cm="1">
        <f t="array" aca="1" ref="I35" ca="1">INDEX(projects_fabric,MATCH($B35,projects_projects,0))</f>
        <v>#REF!</v>
      </c>
      <c r="J35" s="64" t="e" cm="1">
        <f t="array" aca="1" ref="J35" ca="1">INDEX(projects_floss,MATCH($B35,projects_projects,0))</f>
        <v>#REF!</v>
      </c>
      <c r="K35" s="49" t="e">
        <f t="shared" ca="1" si="6"/>
        <v>#N/A</v>
      </c>
      <c r="L35" s="49">
        <f t="array" aca="1" ref="L35" ca="1">INDIRECT("'Stitching Log'!A" &amp; MAX(IF(projects=$B35,ROW(projects))))</f>
        <v>42371</v>
      </c>
      <c r="M35" s="1" t="e">
        <f t="shared" ca="1" si="3"/>
        <v>#N/A</v>
      </c>
      <c r="N35">
        <f t="shared" ca="1" si="4"/>
        <v>2</v>
      </c>
      <c r="O35" cm="1">
        <f t="array" aca="1" ref="O35" ca="1">COUNTIFS(projects,"="&amp;B35,stitches,"=Backstitch")+COUNTIFS(projects,"="&amp;B35,stitches,"=Specialty")</f>
        <v>0</v>
      </c>
      <c r="P35" s="27">
        <f t="shared" ca="1" si="5"/>
        <v>0</v>
      </c>
    </row>
    <row r="36" spans="1:16">
      <c r="A36" s="14" t="e">
        <f t="shared" ca="1" si="7"/>
        <v>#REF!</v>
      </c>
      <c r="B36" s="10" t="str" cm="1">
        <f t="array" aca="1" ref="B36" ca="1">IFERROR(INDEX(projects_designs,SMALL(IF((projects_is_finished=checked_key),ROW(projects_designs)),ROW(35:35))-1,1),"")</f>
        <v/>
      </c>
      <c r="C36" s="10" t="e" cm="1">
        <f t="array" aca="1" ref="C36" ca="1">INDEX(projects_designer,MATCH(INDEX(projects_designs,MATCH(B36,projects_projects,0)),projects_designs,0))</f>
        <v>#REF!</v>
      </c>
      <c r="D36" s="10" t="e" cm="1">
        <f t="array" aca="1" ref="D36" ca="1">INDEX(projects_source,MATCH(INDEX(projects_designs,MATCH($B36,projects_projects,0)),projects_designs,0))</f>
        <v>#REF!</v>
      </c>
      <c r="E36" s="10" t="e" cm="1">
        <f t="array" aca="1" ref="E36" ca="1">INDEX(projects_width,MATCH(INDEX(projects_designs,MATCH($B36,projects_projects,0)),projects_designs,0))</f>
        <v>#REF!</v>
      </c>
      <c r="F36" s="10" t="e" cm="1">
        <f t="array" aca="1" ref="F36" ca="1">INDEX(projects_height,MATCH(INDEX(projects_designs,MATCH($B36,projects_projects,0)),projects_designs,0))</f>
        <v>#REF!</v>
      </c>
      <c r="G36" s="1" t="e">
        <f t="shared" ca="1" si="1"/>
        <v>#REF!</v>
      </c>
      <c r="H36" s="63" t="e" cm="1">
        <f t="array" aca="1" ref="H36" ca="1">INDEX(projects_count,MATCH($B36,projects_projects,0))</f>
        <v>#REF!</v>
      </c>
      <c r="I36" s="64" t="e" cm="1">
        <f t="array" aca="1" ref="I36" ca="1">INDEX(projects_fabric,MATCH($B36,projects_projects,0))</f>
        <v>#REF!</v>
      </c>
      <c r="J36" s="64" t="e" cm="1">
        <f t="array" aca="1" ref="J36" ca="1">INDEX(projects_floss,MATCH($B36,projects_projects,0))</f>
        <v>#REF!</v>
      </c>
      <c r="K36" s="49" t="e">
        <f t="shared" ca="1" si="6"/>
        <v>#N/A</v>
      </c>
      <c r="L36" s="49">
        <f t="array" aca="1" ref="L36" ca="1">INDIRECT("'Stitching Log'!A" &amp; MAX(IF(projects=$B36,ROW(projects))))</f>
        <v>42371</v>
      </c>
      <c r="M36" s="1" t="e">
        <f t="shared" ca="1" si="3"/>
        <v>#N/A</v>
      </c>
      <c r="N36">
        <f t="shared" ca="1" si="4"/>
        <v>2</v>
      </c>
      <c r="O36" cm="1">
        <f t="array" aca="1" ref="O36" ca="1">COUNTIFS(projects,"="&amp;B36,stitches,"=Backstitch")+COUNTIFS(projects,"="&amp;B36,stitches,"=Specialty")</f>
        <v>0</v>
      </c>
      <c r="P36" s="27">
        <f t="shared" ca="1" si="5"/>
        <v>0</v>
      </c>
    </row>
    <row r="37" spans="1:16">
      <c r="A37" s="14" t="e">
        <f t="shared" ca="1" si="7"/>
        <v>#REF!</v>
      </c>
      <c r="B37" s="10" t="str" cm="1">
        <f t="array" aca="1" ref="B37" ca="1">IFERROR(INDEX(projects_designs,SMALL(IF((projects_is_finished=checked_key),ROW(projects_designs)),ROW(36:36))-1,1),"")</f>
        <v/>
      </c>
      <c r="C37" s="10" t="e" cm="1">
        <f t="array" aca="1" ref="C37" ca="1">INDEX(projects_designer,MATCH(INDEX(projects_designs,MATCH(B37,projects_projects,0)),projects_designs,0))</f>
        <v>#REF!</v>
      </c>
      <c r="D37" s="10" t="e" cm="1">
        <f t="array" aca="1" ref="D37" ca="1">INDEX(projects_source,MATCH(INDEX(projects_designs,MATCH($B37,projects_projects,0)),projects_designs,0))</f>
        <v>#REF!</v>
      </c>
      <c r="E37" s="10" t="e" cm="1">
        <f t="array" aca="1" ref="E37" ca="1">INDEX(projects_width,MATCH(INDEX(projects_designs,MATCH($B37,projects_projects,0)),projects_designs,0))</f>
        <v>#REF!</v>
      </c>
      <c r="F37" s="10" t="e" cm="1">
        <f t="array" aca="1" ref="F37" ca="1">INDEX(projects_height,MATCH(INDEX(projects_designs,MATCH($B37,projects_projects,0)),projects_designs,0))</f>
        <v>#REF!</v>
      </c>
      <c r="G37" s="1" t="e">
        <f t="shared" ca="1" si="1"/>
        <v>#REF!</v>
      </c>
      <c r="H37" s="63" t="e" cm="1">
        <f t="array" aca="1" ref="H37" ca="1">INDEX(projects_count,MATCH($B37,projects_projects,0))</f>
        <v>#REF!</v>
      </c>
      <c r="I37" s="64" t="e" cm="1">
        <f t="array" aca="1" ref="I37" ca="1">INDEX(projects_fabric,MATCH($B37,projects_projects,0))</f>
        <v>#REF!</v>
      </c>
      <c r="J37" s="64" t="e" cm="1">
        <f t="array" aca="1" ref="J37" ca="1">INDEX(projects_floss,MATCH($B37,projects_projects,0))</f>
        <v>#REF!</v>
      </c>
      <c r="K37" s="49" t="e">
        <f t="shared" ca="1" si="6"/>
        <v>#N/A</v>
      </c>
      <c r="L37" s="49">
        <f t="array" aca="1" ref="L37" ca="1">INDIRECT("'Stitching Log'!A" &amp; MAX(IF(projects=$B37,ROW(projects))))</f>
        <v>42371</v>
      </c>
      <c r="M37" s="1" t="e">
        <f t="shared" ca="1" si="3"/>
        <v>#N/A</v>
      </c>
      <c r="N37">
        <f t="shared" ca="1" si="4"/>
        <v>2</v>
      </c>
      <c r="O37" cm="1">
        <f t="array" aca="1" ref="O37" ca="1">COUNTIFS(projects,"="&amp;B37,stitches,"=Backstitch")+COUNTIFS(projects,"="&amp;B37,stitches,"=Specialty")</f>
        <v>0</v>
      </c>
      <c r="P37" s="27">
        <f t="shared" ca="1" si="5"/>
        <v>0</v>
      </c>
    </row>
    <row r="38" spans="1:16">
      <c r="A38" s="14" t="e">
        <f t="shared" ca="1" si="7"/>
        <v>#REF!</v>
      </c>
      <c r="B38" s="10" t="str" cm="1">
        <f t="array" aca="1" ref="B38" ca="1">IFERROR(INDEX(projects_designs,SMALL(IF((projects_is_finished=checked_key),ROW(projects_designs)),ROW(37:37))-1,1),"")</f>
        <v/>
      </c>
      <c r="C38" s="10" t="e" cm="1">
        <f t="array" aca="1" ref="C38" ca="1">INDEX(projects_designer,MATCH(INDEX(projects_designs,MATCH(B38,projects_projects,0)),projects_designs,0))</f>
        <v>#REF!</v>
      </c>
      <c r="D38" s="10" t="e" cm="1">
        <f t="array" aca="1" ref="D38" ca="1">INDEX(projects_source,MATCH(INDEX(projects_designs,MATCH($B38,projects_projects,0)),projects_designs,0))</f>
        <v>#REF!</v>
      </c>
      <c r="E38" s="10" t="e" cm="1">
        <f t="array" aca="1" ref="E38" ca="1">INDEX(projects_width,MATCH(INDEX(projects_designs,MATCH($B38,projects_projects,0)),projects_designs,0))</f>
        <v>#REF!</v>
      </c>
      <c r="F38" s="10" t="e" cm="1">
        <f t="array" aca="1" ref="F38" ca="1">INDEX(projects_height,MATCH(INDEX(projects_designs,MATCH($B38,projects_projects,0)),projects_designs,0))</f>
        <v>#REF!</v>
      </c>
      <c r="G38" s="1" t="e">
        <f t="shared" ca="1" si="1"/>
        <v>#REF!</v>
      </c>
      <c r="H38" s="63" t="e" cm="1">
        <f t="array" aca="1" ref="H38" ca="1">INDEX(projects_count,MATCH($B38,projects_projects,0))</f>
        <v>#REF!</v>
      </c>
      <c r="I38" s="64" t="e" cm="1">
        <f t="array" aca="1" ref="I38" ca="1">INDEX(projects_fabric,MATCH($B38,projects_projects,0))</f>
        <v>#REF!</v>
      </c>
      <c r="J38" s="64" t="e" cm="1">
        <f t="array" aca="1" ref="J38" ca="1">INDEX(projects_floss,MATCH($B38,projects_projects,0))</f>
        <v>#REF!</v>
      </c>
      <c r="K38" s="49" t="e">
        <f t="shared" ca="1" si="6"/>
        <v>#N/A</v>
      </c>
      <c r="L38" s="49">
        <f t="array" aca="1" ref="L38" ca="1">INDIRECT("'Stitching Log'!A" &amp; MAX(IF(projects=$B38,ROW(projects))))</f>
        <v>42371</v>
      </c>
      <c r="M38" s="1" t="e">
        <f t="shared" ca="1" si="3"/>
        <v>#N/A</v>
      </c>
      <c r="N38">
        <f t="shared" ca="1" si="4"/>
        <v>2</v>
      </c>
      <c r="O38" cm="1">
        <f t="array" aca="1" ref="O38" ca="1">COUNTIFS(projects,"="&amp;B38,stitches,"=Backstitch")+COUNTIFS(projects,"="&amp;B38,stitches,"=Specialty")</f>
        <v>0</v>
      </c>
      <c r="P38" s="27">
        <f t="shared" ca="1" si="5"/>
        <v>0</v>
      </c>
    </row>
    <row r="39" spans="1:16">
      <c r="A39" s="14" t="e">
        <f t="shared" ca="1" si="7"/>
        <v>#REF!</v>
      </c>
      <c r="B39" s="10" t="str" cm="1">
        <f t="array" aca="1" ref="B39" ca="1">IFERROR(INDEX(projects_designs,SMALL(IF((projects_is_finished=checked_key),ROW(projects_designs)),ROW(38:38))-1,1),"")</f>
        <v/>
      </c>
      <c r="C39" s="10" t="e" cm="1">
        <f t="array" aca="1" ref="C39" ca="1">INDEX(projects_designer,MATCH(INDEX(projects_designs,MATCH(B39,projects_projects,0)),projects_designs,0))</f>
        <v>#REF!</v>
      </c>
      <c r="D39" s="10" t="e" cm="1">
        <f t="array" aca="1" ref="D39" ca="1">INDEX(projects_source,MATCH(INDEX(projects_designs,MATCH($B39,projects_projects,0)),projects_designs,0))</f>
        <v>#REF!</v>
      </c>
      <c r="E39" s="10" t="e" cm="1">
        <f t="array" aca="1" ref="E39" ca="1">INDEX(projects_width,MATCH(INDEX(projects_designs,MATCH($B39,projects_projects,0)),projects_designs,0))</f>
        <v>#REF!</v>
      </c>
      <c r="F39" s="10" t="e" cm="1">
        <f t="array" aca="1" ref="F39" ca="1">INDEX(projects_height,MATCH(INDEX(projects_designs,MATCH($B39,projects_projects,0)),projects_designs,0))</f>
        <v>#REF!</v>
      </c>
      <c r="G39" s="1" t="e">
        <f t="shared" ca="1" si="1"/>
        <v>#REF!</v>
      </c>
      <c r="H39" s="63" t="e" cm="1">
        <f t="array" aca="1" ref="H39" ca="1">INDEX(projects_count,MATCH($B39,projects_projects,0))</f>
        <v>#REF!</v>
      </c>
      <c r="I39" s="64" t="e" cm="1">
        <f t="array" aca="1" ref="I39" ca="1">INDEX(projects_fabric,MATCH($B39,projects_projects,0))</f>
        <v>#REF!</v>
      </c>
      <c r="J39" s="64" t="e" cm="1">
        <f t="array" aca="1" ref="J39" ca="1">INDEX(projects_floss,MATCH($B39,projects_projects,0))</f>
        <v>#REF!</v>
      </c>
      <c r="K39" s="49" t="e">
        <f t="shared" ca="1" si="6"/>
        <v>#N/A</v>
      </c>
      <c r="L39" s="49">
        <f t="array" aca="1" ref="L39" ca="1">INDIRECT("'Stitching Log'!A" &amp; MAX(IF(projects=$B39,ROW(projects))))</f>
        <v>42371</v>
      </c>
      <c r="M39" s="1" t="e">
        <f t="shared" ca="1" si="3"/>
        <v>#N/A</v>
      </c>
      <c r="N39">
        <f t="shared" ca="1" si="4"/>
        <v>2</v>
      </c>
      <c r="O39" cm="1">
        <f t="array" aca="1" ref="O39" ca="1">COUNTIFS(projects,"="&amp;B39,stitches,"=Backstitch")+COUNTIFS(projects,"="&amp;B39,stitches,"=Specialty")</f>
        <v>0</v>
      </c>
      <c r="P39" s="27">
        <f t="shared" ca="1" si="5"/>
        <v>0</v>
      </c>
    </row>
    <row r="40" spans="1:16">
      <c r="A40" s="14" t="e">
        <f t="shared" ca="1" si="7"/>
        <v>#REF!</v>
      </c>
      <c r="B40" s="10" t="str" cm="1">
        <f t="array" aca="1" ref="B40" ca="1">IFERROR(INDEX(projects_designs,SMALL(IF((projects_is_finished=checked_key),ROW(projects_designs)),ROW(39:39))-1,1),"")</f>
        <v/>
      </c>
      <c r="C40" s="10" t="e" cm="1">
        <f t="array" aca="1" ref="C40" ca="1">INDEX(projects_designer,MATCH(INDEX(projects_designs,MATCH(B40,projects_projects,0)),projects_designs,0))</f>
        <v>#REF!</v>
      </c>
      <c r="D40" s="10" t="e" cm="1">
        <f t="array" aca="1" ref="D40" ca="1">INDEX(projects_source,MATCH(INDEX(projects_designs,MATCH($B40,projects_projects,0)),projects_designs,0))</f>
        <v>#REF!</v>
      </c>
      <c r="E40" s="10" t="e" cm="1">
        <f t="array" aca="1" ref="E40" ca="1">INDEX(projects_width,MATCH(INDEX(projects_designs,MATCH($B40,projects_projects,0)),projects_designs,0))</f>
        <v>#REF!</v>
      </c>
      <c r="F40" s="10" t="e" cm="1">
        <f t="array" aca="1" ref="F40" ca="1">INDEX(projects_height,MATCH(INDEX(projects_designs,MATCH($B40,projects_projects,0)),projects_designs,0))</f>
        <v>#REF!</v>
      </c>
      <c r="G40" s="1" t="e">
        <f t="shared" ref="G40:G44" ca="1" si="8">F40*E40</f>
        <v>#REF!</v>
      </c>
      <c r="H40" s="63" t="e" cm="1">
        <f t="array" aca="1" ref="H40" ca="1">INDEX(projects_count,MATCH($B40,projects_projects,0))</f>
        <v>#REF!</v>
      </c>
      <c r="I40" s="64" t="e" cm="1">
        <f t="array" aca="1" ref="I40" ca="1">INDEX(projects_fabric,MATCH($B40,projects_projects,0))</f>
        <v>#REF!</v>
      </c>
      <c r="J40" s="64" t="e" cm="1">
        <f t="array" aca="1" ref="J40" ca="1">INDEX(projects_floss,MATCH($B40,projects_projects,0))</f>
        <v>#REF!</v>
      </c>
      <c r="K40" s="49" t="e">
        <f t="shared" ca="1" si="6"/>
        <v>#N/A</v>
      </c>
      <c r="L40" s="49">
        <f t="array" aca="1" ref="L40" ca="1">INDIRECT("'Stitching Log'!A" &amp; MAX(IF(projects=$B40,ROW(projects))))</f>
        <v>42371</v>
      </c>
      <c r="M40" s="1" t="e">
        <f t="shared" ref="M40:M41" ca="1" si="9">L40-K40+1</f>
        <v>#N/A</v>
      </c>
      <c r="N40">
        <f t="shared" ref="N40:N43" ca="1" si="10">COUNTIFS(projects,"="&amp;B40)</f>
        <v>2</v>
      </c>
      <c r="O40" cm="1">
        <f t="array" aca="1" ref="O40" ca="1">COUNTIFS(projects,"="&amp;B40,stitches,"=Backstitch")+COUNTIFS(projects,"="&amp;B40,stitches,"=Specialty")</f>
        <v>0</v>
      </c>
      <c r="P40" s="27">
        <f t="shared" ref="P40:P43" ca="1" si="11">SUMIFS(hours,projects,"="&amp;B40)</f>
        <v>0</v>
      </c>
    </row>
    <row r="41" spans="1:16">
      <c r="A41" s="14" t="e">
        <f t="shared" ca="1" si="7"/>
        <v>#REF!</v>
      </c>
      <c r="B41" s="10" t="str" cm="1">
        <f t="array" aca="1" ref="B41" ca="1">IFERROR(INDEX(projects_designs,SMALL(IF((projects_is_finished=checked_key),ROW(projects_designs)),ROW(40:40))-1,1),"")</f>
        <v/>
      </c>
      <c r="C41" s="10" t="e" cm="1">
        <f t="array" aca="1" ref="C41" ca="1">INDEX(projects_designer,MATCH(INDEX(projects_designs,MATCH(B41,projects_projects,0)),projects_designs,0))</f>
        <v>#REF!</v>
      </c>
      <c r="D41" s="10" t="e" cm="1">
        <f t="array" aca="1" ref="D41" ca="1">INDEX(projects_source,MATCH(INDEX(projects_designs,MATCH($B41,projects_projects,0)),projects_designs,0))</f>
        <v>#REF!</v>
      </c>
      <c r="E41" s="10" t="e" cm="1">
        <f t="array" aca="1" ref="E41" ca="1">INDEX(projects_width,MATCH(INDEX(projects_designs,MATCH($B41,projects_projects,0)),projects_designs,0))</f>
        <v>#REF!</v>
      </c>
      <c r="F41" s="10" t="e" cm="1">
        <f t="array" aca="1" ref="F41" ca="1">INDEX(projects_height,MATCH(INDEX(projects_designs,MATCH($B41,projects_projects,0)),projects_designs,0))</f>
        <v>#REF!</v>
      </c>
      <c r="G41" s="1" t="e">
        <f t="shared" ca="1" si="8"/>
        <v>#REF!</v>
      </c>
      <c r="H41" s="63" t="e" cm="1">
        <f t="array" aca="1" ref="H41" ca="1">INDEX(projects_count,MATCH($B41,projects_projects,0))</f>
        <v>#REF!</v>
      </c>
      <c r="I41" s="64" t="e" cm="1">
        <f t="array" aca="1" ref="I41" ca="1">INDEX(projects_fabric,MATCH($B41,projects_projects,0))</f>
        <v>#REF!</v>
      </c>
      <c r="J41" s="64" t="e" cm="1">
        <f t="array" aca="1" ref="J41" ca="1">INDEX(projects_floss,MATCH($B41,projects_projects,0))</f>
        <v>#REF!</v>
      </c>
      <c r="K41" s="49" t="e">
        <f t="shared" ca="1" si="6"/>
        <v>#N/A</v>
      </c>
      <c r="L41" s="49">
        <f t="array" aca="1" ref="L41" ca="1">INDIRECT("'Stitching Log'!A" &amp; MAX(IF(projects=$B41,ROW(projects))))</f>
        <v>42371</v>
      </c>
      <c r="M41" s="1" t="e">
        <f t="shared" ca="1" si="9"/>
        <v>#N/A</v>
      </c>
      <c r="N41">
        <f t="shared" ca="1" si="10"/>
        <v>2</v>
      </c>
      <c r="O41" cm="1">
        <f t="array" aca="1" ref="O41" ca="1">COUNTIFS(projects,"="&amp;B41,stitches,"=Backstitch")+COUNTIFS(projects,"="&amp;B41,stitches,"=Specialty")</f>
        <v>0</v>
      </c>
      <c r="P41" s="27">
        <f t="shared" ca="1" si="11"/>
        <v>0</v>
      </c>
    </row>
    <row r="42" spans="1:16">
      <c r="A42" s="14" t="e">
        <f t="shared" ca="1" si="7"/>
        <v>#REF!</v>
      </c>
      <c r="B42" s="10" t="str" cm="1">
        <f t="array" aca="1" ref="B42" ca="1">IFERROR(INDEX(projects_designs,SMALL(IF((projects_is_finished=checked_key),ROW(projects_designs)),ROW(41:41))-1,1),"")</f>
        <v/>
      </c>
      <c r="C42" s="10" t="e" cm="1">
        <f t="array" aca="1" ref="C42" ca="1">INDEX(projects_designer,MATCH(INDEX(projects_designs,MATCH(B42,projects_projects,0)),projects_designs,0))</f>
        <v>#REF!</v>
      </c>
      <c r="D42" s="10" t="e" cm="1">
        <f t="array" aca="1" ref="D42" ca="1">INDEX(projects_source,MATCH(INDEX(projects_designs,MATCH($B42,projects_projects,0)),projects_designs,0))</f>
        <v>#REF!</v>
      </c>
      <c r="E42" s="10" t="e" cm="1">
        <f t="array" aca="1" ref="E42" ca="1">INDEX(projects_width,MATCH(INDEX(projects_designs,MATCH($B42,projects_projects,0)),projects_designs,0))</f>
        <v>#REF!</v>
      </c>
      <c r="F42" s="10" t="e" cm="1">
        <f t="array" aca="1" ref="F42" ca="1">INDEX(projects_height,MATCH(INDEX(projects_designs,MATCH($B42,projects_projects,0)),projects_designs,0))</f>
        <v>#REF!</v>
      </c>
      <c r="G42" s="1" t="e">
        <f t="shared" ca="1" si="8"/>
        <v>#REF!</v>
      </c>
      <c r="H42" s="63" t="e" cm="1">
        <f t="array" aca="1" ref="H42" ca="1">INDEX(projects_count,MATCH($B42,projects_projects,0))</f>
        <v>#REF!</v>
      </c>
      <c r="I42" s="64" t="e" cm="1">
        <f t="array" aca="1" ref="I42" ca="1">INDEX(projects_fabric,MATCH($B42,projects_projects,0))</f>
        <v>#REF!</v>
      </c>
      <c r="J42" s="64" t="e" cm="1">
        <f t="array" aca="1" ref="J42" ca="1">INDEX(projects_floss,MATCH($B42,projects_projects,0))</f>
        <v>#REF!</v>
      </c>
      <c r="K42" s="49" t="e">
        <f t="shared" ca="1" si="6"/>
        <v>#N/A</v>
      </c>
      <c r="L42" s="49">
        <f t="array" aca="1" ref="L42" ca="1">INDIRECT("'Stitching Log'!A" &amp; MAX(IF(projects=$B42,ROW(projects))))</f>
        <v>42371</v>
      </c>
      <c r="M42" s="1" t="e">
        <f t="shared" ref="M42" ca="1" si="12">L42-K42+1</f>
        <v>#N/A</v>
      </c>
      <c r="N42">
        <f t="shared" ca="1" si="10"/>
        <v>2</v>
      </c>
      <c r="O42" cm="1">
        <f t="array" aca="1" ref="O42" ca="1">COUNTIFS(projects,"="&amp;B42,stitches,"=Backstitch")+COUNTIFS(projects,"="&amp;B42,stitches,"=Specialty")</f>
        <v>0</v>
      </c>
      <c r="P42" s="27">
        <f t="shared" ca="1" si="11"/>
        <v>0</v>
      </c>
    </row>
    <row r="43" spans="1:16">
      <c r="A43" s="14" t="e">
        <f t="shared" ca="1" si="7"/>
        <v>#REF!</v>
      </c>
      <c r="B43" s="10" t="str" cm="1">
        <f t="array" aca="1" ref="B43" ca="1">IFERROR(INDEX(projects_designs,SMALL(IF((projects_is_finished=checked_key),ROW(projects_designs)),ROW(42:42))-1,1),"")</f>
        <v/>
      </c>
      <c r="C43" s="10" t="e" cm="1">
        <f t="array" aca="1" ref="C43" ca="1">INDEX(projects_designer,MATCH(INDEX(projects_designs,MATCH(B43,projects_projects,0)),projects_designs,0))</f>
        <v>#REF!</v>
      </c>
      <c r="D43" s="10" t="e" cm="1">
        <f t="array" aca="1" ref="D43" ca="1">INDEX(projects_source,MATCH(INDEX(projects_designs,MATCH($B43,projects_projects,0)),projects_designs,0))</f>
        <v>#REF!</v>
      </c>
      <c r="E43" s="10" t="e" cm="1">
        <f t="array" aca="1" ref="E43" ca="1">INDEX(projects_width,MATCH(INDEX(projects_designs,MATCH($B43,projects_projects,0)),projects_designs,0))</f>
        <v>#REF!</v>
      </c>
      <c r="F43" s="10" t="e" cm="1">
        <f t="array" aca="1" ref="F43" ca="1">INDEX(projects_height,MATCH(INDEX(projects_designs,MATCH($B43,projects_projects,0)),projects_designs,0))</f>
        <v>#REF!</v>
      </c>
      <c r="G43" s="10" t="e">
        <f t="shared" ca="1" si="8"/>
        <v>#REF!</v>
      </c>
      <c r="H43" s="63" t="e" cm="1">
        <f t="array" aca="1" ref="H43" ca="1">INDEX(projects_count,MATCH($B43,projects_projects,0))</f>
        <v>#REF!</v>
      </c>
      <c r="I43" s="64" t="e" cm="1">
        <f t="array" aca="1" ref="I43" ca="1">INDEX(projects_fabric,MATCH($B43,projects_projects,0))</f>
        <v>#REF!</v>
      </c>
      <c r="J43" s="64" t="e" cm="1">
        <f t="array" aca="1" ref="J43" ca="1">INDEX(projects_floss,MATCH($B43,projects_projects,0))</f>
        <v>#REF!</v>
      </c>
      <c r="K43" s="49" t="e">
        <f t="shared" ca="1" si="6"/>
        <v>#N/A</v>
      </c>
      <c r="L43" s="49">
        <f t="array" aca="1" ref="L43" ca="1">INDIRECT("'Stitching Log'!A" &amp; MAX(IF(projects=$B43,ROW(projects))))</f>
        <v>42371</v>
      </c>
      <c r="M43" s="1" t="e">
        <f t="shared" ref="M43" ca="1" si="13">L43-K43+1</f>
        <v>#N/A</v>
      </c>
      <c r="N43">
        <f t="shared" ca="1" si="10"/>
        <v>2</v>
      </c>
      <c r="O43" cm="1">
        <f t="array" aca="1" ref="O43" ca="1">COUNTIFS(projects,"="&amp;B43,stitches,"=Backstitch")+COUNTIFS(projects,"="&amp;B43,stitches,"=Specialty")</f>
        <v>0</v>
      </c>
      <c r="P43" s="27">
        <f t="shared" ca="1" si="11"/>
        <v>0</v>
      </c>
    </row>
    <row r="44" spans="1:16">
      <c r="A44" s="14" t="e">
        <f t="shared" ca="1" si="7"/>
        <v>#REF!</v>
      </c>
      <c r="B44" s="10" t="str" cm="1">
        <f t="array" aca="1" ref="B44" ca="1">IFERROR(INDEX(projects_designs,SMALL(IF((projects_is_finished=checked_key),ROW(projects_designs)),ROW(43:43))-1,1),"")</f>
        <v/>
      </c>
      <c r="C44" s="10" t="e" cm="1">
        <f t="array" aca="1" ref="C44" ca="1">INDEX(projects_designer,MATCH(INDEX(projects_designs,MATCH(B44,projects_projects,0)),projects_designs,0))</f>
        <v>#REF!</v>
      </c>
      <c r="D44" s="10" t="e" cm="1">
        <f t="array" aca="1" ref="D44" ca="1">INDEX(projects_source,MATCH(INDEX(projects_designs,MATCH($B44,projects_projects,0)),projects_designs,0))</f>
        <v>#REF!</v>
      </c>
      <c r="E44" s="10" t="e" cm="1">
        <f t="array" aca="1" ref="E44" ca="1">INDEX(projects_width,MATCH(INDEX(projects_designs,MATCH($B44,projects_projects,0)),projects_designs,0))</f>
        <v>#REF!</v>
      </c>
      <c r="F44" s="10" t="e" cm="1">
        <f t="array" aca="1" ref="F44" ca="1">INDEX(projects_height,MATCH(INDEX(projects_designs,MATCH($B44,projects_projects,0)),projects_designs,0))</f>
        <v>#REF!</v>
      </c>
      <c r="G44" s="1" t="e">
        <f t="shared" ca="1" si="8"/>
        <v>#REF!</v>
      </c>
      <c r="H44" s="63" t="e" cm="1">
        <f t="array" aca="1" ref="H44" ca="1">INDEX(projects_count,MATCH($B44,projects_projects,0))</f>
        <v>#REF!</v>
      </c>
      <c r="I44" s="64" t="e" cm="1">
        <f t="array" aca="1" ref="I44" ca="1">INDEX(projects_fabric,MATCH($B44,projects_projects,0))</f>
        <v>#REF!</v>
      </c>
      <c r="J44" s="64" t="e" cm="1">
        <f t="array" aca="1" ref="J44" ca="1">INDEX(projects_floss,MATCH($B44,projects_projects,0))</f>
        <v>#REF!</v>
      </c>
      <c r="K44" s="49" t="e">
        <f t="shared" ca="1" si="6"/>
        <v>#N/A</v>
      </c>
      <c r="L44" s="49">
        <f t="array" aca="1" ref="L44" ca="1">INDIRECT("'Stitching Log'!A" &amp; MAX(IF(projects=$B44,ROW(projects))))</f>
        <v>42371</v>
      </c>
      <c r="M44" s="1" t="e">
        <f t="shared" ref="M44" ca="1" si="14">L44-K44+1</f>
        <v>#N/A</v>
      </c>
      <c r="N44">
        <f t="shared" ref="N44" ca="1" si="15">COUNTIFS(projects,"="&amp;B44)</f>
        <v>2</v>
      </c>
      <c r="O44" cm="1">
        <f t="array" aca="1" ref="O44" ca="1">COUNTIFS(projects,"="&amp;B44,stitches,"=Backstitch")+COUNTIFS(projects,"="&amp;B44,stitches,"=Specialty")</f>
        <v>0</v>
      </c>
      <c r="P44" s="27">
        <f t="shared" ref="P44" ca="1" si="16">SUMIFS(hours,projects,"="&amp;B44)</f>
        <v>0</v>
      </c>
    </row>
    <row r="45" spans="1:16">
      <c r="A45" s="14" t="e">
        <f t="shared" ca="1" si="7"/>
        <v>#REF!</v>
      </c>
      <c r="B45" s="10" t="str" cm="1">
        <f t="array" aca="1" ref="B45" ca="1">IFERROR(INDEX(projects_designs,SMALL(IF((projects_is_finished=checked_key),ROW(projects_designs)),ROW(44:44))-1,1),"")</f>
        <v/>
      </c>
      <c r="C45" s="10" t="e" cm="1">
        <f t="array" aca="1" ref="C45" ca="1">INDEX(projects_designer,MATCH(INDEX(projects_designs,MATCH(B45,projects_projects,0)),projects_designs,0))</f>
        <v>#REF!</v>
      </c>
      <c r="D45" s="10" t="e" cm="1">
        <f t="array" aca="1" ref="D45" ca="1">INDEX(projects_source,MATCH(INDEX(projects_designs,MATCH($B45,projects_projects,0)),projects_designs,0))</f>
        <v>#REF!</v>
      </c>
      <c r="E45" s="10" t="e" cm="1">
        <f t="array" aca="1" ref="E45" ca="1">INDEX(projects_width,MATCH(INDEX(projects_designs,MATCH($B45,projects_projects,0)),projects_designs,0))</f>
        <v>#REF!</v>
      </c>
      <c r="F45" s="10" t="e" cm="1">
        <f t="array" aca="1" ref="F45" ca="1">INDEX(projects_height,MATCH(INDEX(projects_designs,MATCH($B45,projects_projects,0)),projects_designs,0))</f>
        <v>#REF!</v>
      </c>
      <c r="G45" s="1" t="e">
        <f t="shared" ref="G45:G108" ca="1" si="17">F45*E45</f>
        <v>#REF!</v>
      </c>
      <c r="H45" s="63" t="e" cm="1">
        <f t="array" aca="1" ref="H45" ca="1">INDEX(projects_count,MATCH($B45,projects_projects,0))</f>
        <v>#REF!</v>
      </c>
      <c r="I45" s="64" t="e" cm="1">
        <f t="array" aca="1" ref="I45" ca="1">INDEX(projects_fabric,MATCH($B45,projects_projects,0))</f>
        <v>#REF!</v>
      </c>
      <c r="J45" s="64" t="e" cm="1">
        <f t="array" aca="1" ref="J45" ca="1">INDEX(projects_floss,MATCH($B45,projects_projects,0))</f>
        <v>#REF!</v>
      </c>
      <c r="K45" s="49" t="e">
        <f t="shared" ca="1" si="6"/>
        <v>#N/A</v>
      </c>
      <c r="L45" s="49">
        <f t="array" aca="1" ref="L45" ca="1">INDIRECT("'Stitching Log'!A" &amp; MAX(IF(projects=$B45,ROW(projects))))</f>
        <v>42371</v>
      </c>
      <c r="M45" s="1" t="e">
        <f t="shared" ref="M45:M108" ca="1" si="18">L45-K45+1</f>
        <v>#N/A</v>
      </c>
      <c r="N45">
        <f t="shared" ref="N45:N108" ca="1" si="19">COUNTIFS(projects,"="&amp;B45)</f>
        <v>2</v>
      </c>
      <c r="O45" cm="1">
        <f t="array" aca="1" ref="O45" ca="1">COUNTIFS(projects,"="&amp;B45,stitches,"=Backstitch")+COUNTIFS(projects,"="&amp;B45,stitches,"=Specialty")</f>
        <v>0</v>
      </c>
      <c r="P45" s="27">
        <f t="shared" ref="P45:P108" ca="1" si="20">SUMIFS(hours,projects,"="&amp;B45)</f>
        <v>0</v>
      </c>
    </row>
    <row r="46" spans="1:16">
      <c r="A46" s="14" t="e">
        <f ca="1">IF(A45&gt;=number_of_finished_projects,"",A45+1)</f>
        <v>#REF!</v>
      </c>
      <c r="B46" s="10" t="str" cm="1">
        <f t="array" aca="1" ref="B46" ca="1">IFERROR(INDEX(projects_designs,SMALL(IF((projects_is_finished=checked_key),ROW(projects_designs)),ROW(45:45))-1,1),"")</f>
        <v/>
      </c>
      <c r="C46" s="10" t="e" cm="1">
        <f t="array" aca="1" ref="C46" ca="1">INDEX(projects_designer,MATCH(INDEX(projects_designs,MATCH(B46,projects_projects,0)),projects_designs,0))</f>
        <v>#REF!</v>
      </c>
      <c r="D46" s="10" t="e" cm="1">
        <f t="array" aca="1" ref="D46" ca="1">INDEX(projects_source,MATCH(INDEX(projects_designs,MATCH($B46,projects_projects,0)),projects_designs,0))</f>
        <v>#REF!</v>
      </c>
      <c r="E46" s="10" t="e" cm="1">
        <f t="array" aca="1" ref="E46" ca="1">INDEX(projects_width,MATCH(INDEX(projects_designs,MATCH($B46,projects_projects,0)),projects_designs,0))</f>
        <v>#REF!</v>
      </c>
      <c r="F46" s="10" t="e" cm="1">
        <f t="array" aca="1" ref="F46" ca="1">INDEX(projects_height,MATCH(INDEX(projects_designs,MATCH($B46,projects_projects,0)),projects_designs,0))</f>
        <v>#REF!</v>
      </c>
      <c r="G46" s="1" t="e">
        <f t="shared" ca="1" si="17"/>
        <v>#REF!</v>
      </c>
      <c r="H46" s="63" t="e" cm="1">
        <f t="array" aca="1" ref="H46" ca="1">INDEX(projects_count,MATCH($B46,projects_projects,0))</f>
        <v>#REF!</v>
      </c>
      <c r="I46" s="64" t="e" cm="1">
        <f t="array" aca="1" ref="I46" ca="1">INDEX(projects_fabric,MATCH($B46,projects_projects,0))</f>
        <v>#REF!</v>
      </c>
      <c r="J46" s="64" t="e" cm="1">
        <f t="array" aca="1" ref="J46" ca="1">INDEX(projects_floss,MATCH($B46,projects_projects,0))</f>
        <v>#REF!</v>
      </c>
      <c r="K46" s="49" t="e">
        <f t="shared" ca="1" si="6"/>
        <v>#N/A</v>
      </c>
      <c r="L46" s="49">
        <f t="array" aca="1" ref="L46" ca="1">INDIRECT("'Stitching Log'!A" &amp; MAX(IF(projects=$B46,ROW(projects))))</f>
        <v>42371</v>
      </c>
      <c r="M46" s="1" t="e">
        <f t="shared" ca="1" si="18"/>
        <v>#N/A</v>
      </c>
      <c r="N46">
        <f t="shared" ca="1" si="19"/>
        <v>2</v>
      </c>
      <c r="O46" cm="1">
        <f t="array" aca="1" ref="O46" ca="1">COUNTIFS(projects,"="&amp;B46,stitches,"=Backstitch")+COUNTIFS(projects,"="&amp;B46,stitches,"=Specialty")</f>
        <v>0</v>
      </c>
      <c r="P46" s="27">
        <f t="shared" ca="1" si="20"/>
        <v>0</v>
      </c>
    </row>
    <row r="47" spans="1:16">
      <c r="A47" s="14" t="e">
        <f t="shared" ca="1" si="7"/>
        <v>#REF!</v>
      </c>
      <c r="B47" s="10" t="str" cm="1">
        <f t="array" aca="1" ref="B47" ca="1">IFERROR(INDEX(projects_designs,SMALL(IF((projects_is_finished=checked_key),ROW(projects_designs)),ROW(46:46))-1,1),"")</f>
        <v/>
      </c>
      <c r="C47" s="10" t="e" cm="1">
        <f t="array" aca="1" ref="C47" ca="1">INDEX(projects_designer,MATCH(INDEX(projects_designs,MATCH(B47,projects_projects,0)),projects_designs,0))</f>
        <v>#REF!</v>
      </c>
      <c r="D47" s="10" t="e" cm="1">
        <f t="array" aca="1" ref="D47" ca="1">INDEX(projects_source,MATCH(INDEX(projects_designs,MATCH($B47,projects_projects,0)),projects_designs,0))</f>
        <v>#REF!</v>
      </c>
      <c r="E47" s="10" t="e" cm="1">
        <f t="array" aca="1" ref="E47" ca="1">INDEX(projects_width,MATCH(INDEX(projects_designs,MATCH($B47,projects_projects,0)),projects_designs,0))</f>
        <v>#REF!</v>
      </c>
      <c r="F47" s="10" t="e" cm="1">
        <f t="array" aca="1" ref="F47" ca="1">INDEX(projects_height,MATCH(INDEX(projects_designs,MATCH($B47,projects_projects,0)),projects_designs,0))</f>
        <v>#REF!</v>
      </c>
      <c r="G47" s="1" t="e">
        <f t="shared" ca="1" si="17"/>
        <v>#REF!</v>
      </c>
      <c r="H47" s="63" t="e" cm="1">
        <f t="array" aca="1" ref="H47" ca="1">INDEX(projects_count,MATCH($B47,projects_projects,0))</f>
        <v>#REF!</v>
      </c>
      <c r="I47" s="64" t="e" cm="1">
        <f t="array" aca="1" ref="I47" ca="1">INDEX(projects_fabric,MATCH($B47,projects_projects,0))</f>
        <v>#REF!</v>
      </c>
      <c r="J47" s="64" t="e" cm="1">
        <f t="array" aca="1" ref="J47" ca="1">INDEX(projects_floss,MATCH($B47,projects_projects,0))</f>
        <v>#REF!</v>
      </c>
      <c r="K47" s="49" t="e">
        <f t="shared" ca="1" si="6"/>
        <v>#N/A</v>
      </c>
      <c r="L47" s="49">
        <f t="array" aca="1" ref="L47" ca="1">INDIRECT("'Stitching Log'!A" &amp; MAX(IF(projects=$B47,ROW(projects))))</f>
        <v>42371</v>
      </c>
      <c r="M47" s="1" t="e">
        <f t="shared" ca="1" si="18"/>
        <v>#N/A</v>
      </c>
      <c r="N47">
        <f t="shared" ca="1" si="19"/>
        <v>2</v>
      </c>
      <c r="O47" cm="1">
        <f t="array" aca="1" ref="O47" ca="1">COUNTIFS(projects,"="&amp;B47,stitches,"=Backstitch")+COUNTIFS(projects,"="&amp;B47,stitches,"=Specialty")</f>
        <v>0</v>
      </c>
      <c r="P47" s="27">
        <f t="shared" ca="1" si="20"/>
        <v>0</v>
      </c>
    </row>
    <row r="48" spans="1:16">
      <c r="A48" s="14" t="e">
        <f t="shared" ca="1" si="7"/>
        <v>#REF!</v>
      </c>
      <c r="B48" s="10" t="str" cm="1">
        <f t="array" aca="1" ref="B48" ca="1">IFERROR(INDEX(projects_designs,SMALL(IF((projects_is_finished=checked_key),ROW(projects_designs)),ROW(47:47))-1,1),"")</f>
        <v/>
      </c>
      <c r="C48" s="10" t="e" cm="1">
        <f t="array" aca="1" ref="C48" ca="1">INDEX(projects_designer,MATCH(INDEX(projects_designs,MATCH(B48,projects_projects,0)),projects_designs,0))</f>
        <v>#REF!</v>
      </c>
      <c r="D48" s="10" t="e" cm="1">
        <f t="array" aca="1" ref="D48" ca="1">INDEX(projects_source,MATCH(INDEX(projects_designs,MATCH($B48,projects_projects,0)),projects_designs,0))</f>
        <v>#REF!</v>
      </c>
      <c r="E48" s="10" t="e" cm="1">
        <f t="array" aca="1" ref="E48" ca="1">INDEX(projects_width,MATCH(INDEX(projects_designs,MATCH($B48,projects_projects,0)),projects_designs,0))</f>
        <v>#REF!</v>
      </c>
      <c r="F48" s="10" t="e" cm="1">
        <f t="array" aca="1" ref="F48" ca="1">INDEX(projects_height,MATCH(INDEX(projects_designs,MATCH($B48,projects_projects,0)),projects_designs,0))</f>
        <v>#REF!</v>
      </c>
      <c r="G48" s="1" t="e">
        <f t="shared" ca="1" si="17"/>
        <v>#REF!</v>
      </c>
      <c r="H48" s="63" t="e" cm="1">
        <f t="array" aca="1" ref="H48" ca="1">INDEX(projects_count,MATCH($B48,projects_projects,0))</f>
        <v>#REF!</v>
      </c>
      <c r="I48" s="64" t="e" cm="1">
        <f t="array" aca="1" ref="I48" ca="1">INDEX(projects_fabric,MATCH($B48,projects_projects,0))</f>
        <v>#REF!</v>
      </c>
      <c r="J48" s="64" t="e" cm="1">
        <f t="array" aca="1" ref="J48" ca="1">INDEX(projects_floss,MATCH($B48,projects_projects,0))</f>
        <v>#REF!</v>
      </c>
      <c r="K48" s="49" t="e">
        <f t="shared" ca="1" si="6"/>
        <v>#N/A</v>
      </c>
      <c r="L48" s="49">
        <f t="array" aca="1" ref="L48" ca="1">INDIRECT("'Stitching Log'!A" &amp; MAX(IF(projects=$B48,ROW(projects))))</f>
        <v>42371</v>
      </c>
      <c r="M48" s="1" t="e">
        <f t="shared" ca="1" si="18"/>
        <v>#N/A</v>
      </c>
      <c r="N48">
        <f t="shared" ca="1" si="19"/>
        <v>2</v>
      </c>
      <c r="O48" cm="1">
        <f t="array" aca="1" ref="O48" ca="1">COUNTIFS(projects,"="&amp;B48,stitches,"=Backstitch")+COUNTIFS(projects,"="&amp;B48,stitches,"=Specialty")</f>
        <v>0</v>
      </c>
      <c r="P48" s="27">
        <f t="shared" ca="1" si="20"/>
        <v>0</v>
      </c>
    </row>
    <row r="49" spans="1:16">
      <c r="A49" s="14" t="e">
        <f t="shared" ca="1" si="7"/>
        <v>#REF!</v>
      </c>
      <c r="B49" s="10" t="str" cm="1">
        <f t="array" aca="1" ref="B49" ca="1">IFERROR(INDEX(projects_designs,SMALL(IF((projects_is_finished=checked_key),ROW(projects_designs)),ROW(48:48))-1,1),"")</f>
        <v/>
      </c>
      <c r="C49" s="10" t="e" cm="1">
        <f t="array" aca="1" ref="C49" ca="1">INDEX(projects_designer,MATCH(INDEX(projects_designs,MATCH(B49,projects_projects,0)),projects_designs,0))</f>
        <v>#REF!</v>
      </c>
      <c r="D49" s="10" t="e" cm="1">
        <f t="array" aca="1" ref="D49" ca="1">INDEX(projects_source,MATCH(INDEX(projects_designs,MATCH($B49,projects_projects,0)),projects_designs,0))</f>
        <v>#REF!</v>
      </c>
      <c r="E49" s="10" t="e" cm="1">
        <f t="array" aca="1" ref="E49" ca="1">INDEX(projects_width,MATCH(INDEX(projects_designs,MATCH($B49,projects_projects,0)),projects_designs,0))</f>
        <v>#REF!</v>
      </c>
      <c r="F49" s="10" t="e" cm="1">
        <f t="array" aca="1" ref="F49" ca="1">INDEX(projects_height,MATCH(INDEX(projects_designs,MATCH($B49,projects_projects,0)),projects_designs,0))</f>
        <v>#REF!</v>
      </c>
      <c r="G49" s="1" t="e">
        <f t="shared" ca="1" si="17"/>
        <v>#REF!</v>
      </c>
      <c r="H49" s="63" t="e" cm="1">
        <f t="array" aca="1" ref="H49" ca="1">INDEX(projects_count,MATCH($B49,projects_projects,0))</f>
        <v>#REF!</v>
      </c>
      <c r="I49" s="64" t="e" cm="1">
        <f t="array" aca="1" ref="I49" ca="1">INDEX(projects_fabric,MATCH($B49,projects_projects,0))</f>
        <v>#REF!</v>
      </c>
      <c r="J49" s="64" t="e" cm="1">
        <f t="array" aca="1" ref="J49" ca="1">INDEX(projects_floss,MATCH($B49,projects_projects,0))</f>
        <v>#REF!</v>
      </c>
      <c r="K49" s="49" t="e">
        <f t="shared" ca="1" si="6"/>
        <v>#N/A</v>
      </c>
      <c r="L49" s="49">
        <f t="array" aca="1" ref="L49" ca="1">INDIRECT("'Stitching Log'!A" &amp; MAX(IF(projects=$B49,ROW(projects))))</f>
        <v>42371</v>
      </c>
      <c r="M49" s="1" t="e">
        <f t="shared" ca="1" si="18"/>
        <v>#N/A</v>
      </c>
      <c r="N49">
        <f t="shared" ca="1" si="19"/>
        <v>2</v>
      </c>
      <c r="O49" cm="1">
        <f t="array" aca="1" ref="O49" ca="1">COUNTIFS(projects,"="&amp;B49,stitches,"=Backstitch")+COUNTIFS(projects,"="&amp;B49,stitches,"=Specialty")</f>
        <v>0</v>
      </c>
      <c r="P49" s="27">
        <f t="shared" ca="1" si="20"/>
        <v>0</v>
      </c>
    </row>
    <row r="50" spans="1:16">
      <c r="A50" s="14" t="e">
        <f t="shared" ca="1" si="7"/>
        <v>#REF!</v>
      </c>
      <c r="B50" s="10" t="str" cm="1">
        <f t="array" aca="1" ref="B50" ca="1">IFERROR(INDEX(projects_designs,SMALL(IF((projects_is_finished=checked_key),ROW(projects_designs)),ROW(49:49))-1,1),"")</f>
        <v/>
      </c>
      <c r="C50" s="10" t="e" cm="1">
        <f t="array" aca="1" ref="C50" ca="1">INDEX(projects_designer,MATCH(INDEX(projects_designs,MATCH(B50,projects_projects,0)),projects_designs,0))</f>
        <v>#REF!</v>
      </c>
      <c r="D50" s="10" t="e" cm="1">
        <f t="array" aca="1" ref="D50" ca="1">INDEX(projects_source,MATCH(INDEX(projects_designs,MATCH($B50,projects_projects,0)),projects_designs,0))</f>
        <v>#REF!</v>
      </c>
      <c r="E50" s="10" t="e" cm="1">
        <f t="array" aca="1" ref="E50" ca="1">INDEX(projects_width,MATCH(INDEX(projects_designs,MATCH($B50,projects_projects,0)),projects_designs,0))</f>
        <v>#REF!</v>
      </c>
      <c r="F50" s="10" t="e" cm="1">
        <f t="array" aca="1" ref="F50" ca="1">INDEX(projects_height,MATCH(INDEX(projects_designs,MATCH($B50,projects_projects,0)),projects_designs,0))</f>
        <v>#REF!</v>
      </c>
      <c r="G50" s="1" t="e">
        <f t="shared" ca="1" si="17"/>
        <v>#REF!</v>
      </c>
      <c r="H50" s="63" t="e" cm="1">
        <f t="array" aca="1" ref="H50" ca="1">INDEX(projects_count,MATCH($B50,projects_projects,0))</f>
        <v>#REF!</v>
      </c>
      <c r="I50" s="64" t="e" cm="1">
        <f t="array" aca="1" ref="I50" ca="1">INDEX(projects_fabric,MATCH($B50,projects_projects,0))</f>
        <v>#REF!</v>
      </c>
      <c r="J50" s="64" t="e" cm="1">
        <f t="array" aca="1" ref="J50" ca="1">INDEX(projects_floss,MATCH($B50,projects_projects,0))</f>
        <v>#REF!</v>
      </c>
      <c r="K50" s="49" t="e">
        <f t="shared" ca="1" si="6"/>
        <v>#N/A</v>
      </c>
      <c r="L50" s="49">
        <f t="array" aca="1" ref="L50" ca="1">INDIRECT("'Stitching Log'!A" &amp; MAX(IF(projects=$B50,ROW(projects))))</f>
        <v>42371</v>
      </c>
      <c r="M50" s="1" t="e">
        <f t="shared" ca="1" si="18"/>
        <v>#N/A</v>
      </c>
      <c r="N50">
        <f t="shared" ca="1" si="19"/>
        <v>2</v>
      </c>
      <c r="O50" cm="1">
        <f t="array" aca="1" ref="O50" ca="1">COUNTIFS(projects,"="&amp;B50,stitches,"=Backstitch")+COUNTIFS(projects,"="&amp;B50,stitches,"=Specialty")</f>
        <v>0</v>
      </c>
      <c r="P50" s="27">
        <f t="shared" ca="1" si="20"/>
        <v>0</v>
      </c>
    </row>
    <row r="51" spans="1:16">
      <c r="A51" s="14" t="e">
        <f t="shared" ca="1" si="7"/>
        <v>#REF!</v>
      </c>
      <c r="B51" s="10" t="str" cm="1">
        <f t="array" aca="1" ref="B51" ca="1">IFERROR(INDEX(projects_designs,SMALL(IF((projects_is_finished=checked_key),ROW(projects_designs)),ROW(50:50))-1,1),"")</f>
        <v/>
      </c>
      <c r="C51" s="10" t="e" cm="1">
        <f t="array" aca="1" ref="C51" ca="1">INDEX(projects_designer,MATCH(INDEX(projects_designs,MATCH(B51,projects_projects,0)),projects_designs,0))</f>
        <v>#REF!</v>
      </c>
      <c r="D51" s="10" t="e" cm="1">
        <f t="array" aca="1" ref="D51" ca="1">INDEX(projects_source,MATCH(INDEX(projects_designs,MATCH($B51,projects_projects,0)),projects_designs,0))</f>
        <v>#REF!</v>
      </c>
      <c r="E51" s="10" t="e" cm="1">
        <f t="array" aca="1" ref="E51" ca="1">INDEX(projects_width,MATCH(INDEX(projects_designs,MATCH($B51,projects_projects,0)),projects_designs,0))</f>
        <v>#REF!</v>
      </c>
      <c r="F51" s="10" t="e" cm="1">
        <f t="array" aca="1" ref="F51" ca="1">INDEX(projects_height,MATCH(INDEX(projects_designs,MATCH($B51,projects_projects,0)),projects_designs,0))</f>
        <v>#REF!</v>
      </c>
      <c r="G51" s="1" t="e">
        <f t="shared" ca="1" si="17"/>
        <v>#REF!</v>
      </c>
      <c r="H51" s="63" t="e" cm="1">
        <f t="array" aca="1" ref="H51" ca="1">INDEX(projects_count,MATCH($B51,projects_projects,0))</f>
        <v>#REF!</v>
      </c>
      <c r="I51" s="64" t="e" cm="1">
        <f t="array" aca="1" ref="I51" ca="1">INDEX(projects_fabric,MATCH($B51,projects_projects,0))</f>
        <v>#REF!</v>
      </c>
      <c r="J51" s="64" t="e" cm="1">
        <f t="array" aca="1" ref="J51" ca="1">INDEX(projects_floss,MATCH($B51,projects_projects,0))</f>
        <v>#REF!</v>
      </c>
      <c r="K51" s="49" t="e">
        <f t="shared" ca="1" si="6"/>
        <v>#N/A</v>
      </c>
      <c r="L51" s="49">
        <f t="array" aca="1" ref="L51" ca="1">INDIRECT("'Stitching Log'!A" &amp; MAX(IF(projects=$B51,ROW(projects))))</f>
        <v>42371</v>
      </c>
      <c r="M51" s="1" t="e">
        <f t="shared" ca="1" si="18"/>
        <v>#N/A</v>
      </c>
      <c r="N51">
        <f t="shared" ca="1" si="19"/>
        <v>2</v>
      </c>
      <c r="O51" cm="1">
        <f t="array" aca="1" ref="O51" ca="1">COUNTIFS(projects,"="&amp;B51,stitches,"=Backstitch")+COUNTIFS(projects,"="&amp;B51,stitches,"=Specialty")</f>
        <v>0</v>
      </c>
      <c r="P51" s="27">
        <f t="shared" ca="1" si="20"/>
        <v>0</v>
      </c>
    </row>
    <row r="52" spans="1:16">
      <c r="A52" s="14" t="e">
        <f t="shared" ca="1" si="7"/>
        <v>#REF!</v>
      </c>
      <c r="B52" s="10" t="str" cm="1">
        <f t="array" aca="1" ref="B52" ca="1">IFERROR(INDEX(projects_designs,SMALL(IF((projects_is_finished=checked_key),ROW(projects_designs)),ROW(51:51))-1,1),"")</f>
        <v/>
      </c>
      <c r="C52" s="10" t="e" cm="1">
        <f t="array" aca="1" ref="C52" ca="1">INDEX(projects_designer,MATCH(INDEX(projects_designs,MATCH(B52,projects_projects,0)),projects_designs,0))</f>
        <v>#REF!</v>
      </c>
      <c r="D52" s="10" t="e" cm="1">
        <f t="array" aca="1" ref="D52" ca="1">INDEX(projects_source,MATCH(INDEX(projects_designs,MATCH($B52,projects_projects,0)),projects_designs,0))</f>
        <v>#REF!</v>
      </c>
      <c r="E52" s="10" t="e" cm="1">
        <f t="array" aca="1" ref="E52" ca="1">INDEX(projects_width,MATCH(INDEX(projects_designs,MATCH($B52,projects_projects,0)),projects_designs,0))</f>
        <v>#REF!</v>
      </c>
      <c r="F52" s="10" t="e" cm="1">
        <f t="array" aca="1" ref="F52" ca="1">INDEX(projects_height,MATCH(INDEX(projects_designs,MATCH($B52,projects_projects,0)),projects_designs,0))</f>
        <v>#REF!</v>
      </c>
      <c r="G52" s="1" t="e">
        <f t="shared" ca="1" si="17"/>
        <v>#REF!</v>
      </c>
      <c r="H52" s="63" t="e" cm="1">
        <f t="array" aca="1" ref="H52" ca="1">INDEX(projects_count,MATCH($B52,projects_projects,0))</f>
        <v>#REF!</v>
      </c>
      <c r="I52" s="64" t="e" cm="1">
        <f t="array" aca="1" ref="I52" ca="1">INDEX(projects_fabric,MATCH($B52,projects_projects,0))</f>
        <v>#REF!</v>
      </c>
      <c r="J52" s="64" t="e" cm="1">
        <f t="array" aca="1" ref="J52" ca="1">INDEX(projects_floss,MATCH($B52,projects_projects,0))</f>
        <v>#REF!</v>
      </c>
      <c r="K52" s="49" t="e">
        <f t="shared" ca="1" si="6"/>
        <v>#N/A</v>
      </c>
      <c r="L52" s="49">
        <f t="array" aca="1" ref="L52" ca="1">INDIRECT("'Stitching Log'!A" &amp; MAX(IF(projects=$B52,ROW(projects))))</f>
        <v>42371</v>
      </c>
      <c r="M52" s="1" t="e">
        <f t="shared" ca="1" si="18"/>
        <v>#N/A</v>
      </c>
      <c r="N52">
        <f t="shared" ca="1" si="19"/>
        <v>2</v>
      </c>
      <c r="O52" cm="1">
        <f t="array" aca="1" ref="O52" ca="1">COUNTIFS(projects,"="&amp;B52,stitches,"=Backstitch")+COUNTIFS(projects,"="&amp;B52,stitches,"=Specialty")</f>
        <v>0</v>
      </c>
      <c r="P52" s="27">
        <f t="shared" ca="1" si="20"/>
        <v>0</v>
      </c>
    </row>
    <row r="53" spans="1:16">
      <c r="A53" s="14" t="e">
        <f t="shared" ca="1" si="7"/>
        <v>#REF!</v>
      </c>
      <c r="B53" s="10" t="str" cm="1">
        <f t="array" aca="1" ref="B53" ca="1">IFERROR(INDEX(projects_designs,SMALL(IF((projects_is_finished=checked_key),ROW(projects_designs)),ROW(52:52))-1,1),"")</f>
        <v/>
      </c>
      <c r="C53" s="10" t="e" cm="1">
        <f t="array" aca="1" ref="C53" ca="1">INDEX(projects_designer,MATCH(INDEX(projects_designs,MATCH(B53,projects_projects,0)),projects_designs,0))</f>
        <v>#REF!</v>
      </c>
      <c r="D53" s="10" t="e" cm="1">
        <f t="array" aca="1" ref="D53" ca="1">INDEX(projects_source,MATCH(INDEX(projects_designs,MATCH($B53,projects_projects,0)),projects_designs,0))</f>
        <v>#REF!</v>
      </c>
      <c r="E53" s="10" t="e" cm="1">
        <f t="array" aca="1" ref="E53" ca="1">INDEX(projects_width,MATCH(INDEX(projects_designs,MATCH($B53,projects_projects,0)),projects_designs,0))</f>
        <v>#REF!</v>
      </c>
      <c r="F53" s="10" t="e" cm="1">
        <f t="array" aca="1" ref="F53" ca="1">INDEX(projects_height,MATCH(INDEX(projects_designs,MATCH($B53,projects_projects,0)),projects_designs,0))</f>
        <v>#REF!</v>
      </c>
      <c r="G53" s="1" t="e">
        <f t="shared" ca="1" si="17"/>
        <v>#REF!</v>
      </c>
      <c r="H53" s="63" t="e" cm="1">
        <f t="array" aca="1" ref="H53" ca="1">INDEX(projects_count,MATCH($B53,projects_projects,0))</f>
        <v>#REF!</v>
      </c>
      <c r="I53" s="64" t="e" cm="1">
        <f t="array" aca="1" ref="I53" ca="1">INDEX(projects_fabric,MATCH($B53,projects_projects,0))</f>
        <v>#REF!</v>
      </c>
      <c r="J53" s="64" t="e" cm="1">
        <f t="array" aca="1" ref="J53" ca="1">INDEX(projects_floss,MATCH($B53,projects_projects,0))</f>
        <v>#REF!</v>
      </c>
      <c r="K53" s="49" t="e">
        <f t="shared" ca="1" si="6"/>
        <v>#N/A</v>
      </c>
      <c r="L53" s="49">
        <f t="array" aca="1" ref="L53" ca="1">INDIRECT("'Stitching Log'!A" &amp; MAX(IF(projects=$B53,ROW(projects))))</f>
        <v>42371</v>
      </c>
      <c r="M53" s="1" t="e">
        <f t="shared" ca="1" si="18"/>
        <v>#N/A</v>
      </c>
      <c r="N53">
        <f t="shared" ca="1" si="19"/>
        <v>2</v>
      </c>
      <c r="O53" cm="1">
        <f t="array" aca="1" ref="O53" ca="1">COUNTIFS(projects,"="&amp;B53,stitches,"=Backstitch")+COUNTIFS(projects,"="&amp;B53,stitches,"=Specialty")</f>
        <v>0</v>
      </c>
      <c r="P53" s="27">
        <f t="shared" ca="1" si="20"/>
        <v>0</v>
      </c>
    </row>
    <row r="54" spans="1:16">
      <c r="A54" s="14" t="e">
        <f t="shared" ca="1" si="7"/>
        <v>#REF!</v>
      </c>
      <c r="B54" s="10" t="str" cm="1">
        <f t="array" aca="1" ref="B54" ca="1">IFERROR(INDEX(projects_designs,SMALL(IF((projects_is_finished=checked_key),ROW(projects_designs)),ROW(53:53))-1,1),"")</f>
        <v/>
      </c>
      <c r="C54" s="10" t="e" cm="1">
        <f t="array" aca="1" ref="C54" ca="1">INDEX(projects_designer,MATCH(INDEX(projects_designs,MATCH(B54,projects_projects,0)),projects_designs,0))</f>
        <v>#REF!</v>
      </c>
      <c r="D54" s="10" t="e" cm="1">
        <f t="array" aca="1" ref="D54" ca="1">INDEX(projects_source,MATCH(INDEX(projects_designs,MATCH($B54,projects_projects,0)),projects_designs,0))</f>
        <v>#REF!</v>
      </c>
      <c r="E54" s="10" t="e" cm="1">
        <f t="array" aca="1" ref="E54" ca="1">INDEX(projects_width,MATCH(INDEX(projects_designs,MATCH($B54,projects_projects,0)),projects_designs,0))</f>
        <v>#REF!</v>
      </c>
      <c r="F54" s="10" t="e" cm="1">
        <f t="array" aca="1" ref="F54" ca="1">INDEX(projects_height,MATCH(INDEX(projects_designs,MATCH($B54,projects_projects,0)),projects_designs,0))</f>
        <v>#REF!</v>
      </c>
      <c r="G54" s="1" t="e">
        <f t="shared" ca="1" si="17"/>
        <v>#REF!</v>
      </c>
      <c r="H54" s="63" t="e" cm="1">
        <f t="array" aca="1" ref="H54" ca="1">INDEX(projects_count,MATCH($B54,projects_projects,0))</f>
        <v>#REF!</v>
      </c>
      <c r="I54" s="64" t="e" cm="1">
        <f t="array" aca="1" ref="I54" ca="1">INDEX(projects_fabric,MATCH($B54,projects_projects,0))</f>
        <v>#REF!</v>
      </c>
      <c r="J54" s="64" t="e" cm="1">
        <f t="array" aca="1" ref="J54" ca="1">INDEX(projects_floss,MATCH($B54,projects_projects,0))</f>
        <v>#REF!</v>
      </c>
      <c r="K54" s="49" t="e">
        <f t="shared" ca="1" si="6"/>
        <v>#N/A</v>
      </c>
      <c r="L54" s="49">
        <f t="array" aca="1" ref="L54" ca="1">INDIRECT("'Stitching Log'!A" &amp; MAX(IF(projects=$B54,ROW(projects))))</f>
        <v>42371</v>
      </c>
      <c r="M54" s="1" t="e">
        <f t="shared" ca="1" si="18"/>
        <v>#N/A</v>
      </c>
      <c r="N54">
        <f t="shared" ca="1" si="19"/>
        <v>2</v>
      </c>
      <c r="O54" cm="1">
        <f t="array" aca="1" ref="O54" ca="1">COUNTIFS(projects,"="&amp;B54,stitches,"=Backstitch")+COUNTIFS(projects,"="&amp;B54,stitches,"=Specialty")</f>
        <v>0</v>
      </c>
      <c r="P54" s="27">
        <f t="shared" ca="1" si="20"/>
        <v>0</v>
      </c>
    </row>
    <row r="55" spans="1:16">
      <c r="A55" s="14" t="e">
        <f t="shared" ca="1" si="7"/>
        <v>#REF!</v>
      </c>
      <c r="B55" s="10" t="str" cm="1">
        <f t="array" aca="1" ref="B55" ca="1">IFERROR(INDEX(projects_designs,SMALL(IF((projects_is_finished=checked_key),ROW(projects_designs)),ROW(54:54))-1,1),"")</f>
        <v/>
      </c>
      <c r="C55" s="10" t="e" cm="1">
        <f t="array" aca="1" ref="C55" ca="1">INDEX(projects_designer,MATCH(INDEX(projects_designs,MATCH(B55,projects_projects,0)),projects_designs,0))</f>
        <v>#REF!</v>
      </c>
      <c r="D55" s="10" t="e" cm="1">
        <f t="array" aca="1" ref="D55" ca="1">INDEX(projects_source,MATCH(INDEX(projects_designs,MATCH($B55,projects_projects,0)),projects_designs,0))</f>
        <v>#REF!</v>
      </c>
      <c r="E55" s="10" t="e" cm="1">
        <f t="array" aca="1" ref="E55" ca="1">INDEX(projects_width,MATCH(INDEX(projects_designs,MATCH($B55,projects_projects,0)),projects_designs,0))</f>
        <v>#REF!</v>
      </c>
      <c r="F55" s="10" t="e" cm="1">
        <f t="array" aca="1" ref="F55" ca="1">INDEX(projects_height,MATCH(INDEX(projects_designs,MATCH($B55,projects_projects,0)),projects_designs,0))</f>
        <v>#REF!</v>
      </c>
      <c r="G55" s="1" t="e">
        <f t="shared" ca="1" si="17"/>
        <v>#REF!</v>
      </c>
      <c r="H55" s="63" t="e" cm="1">
        <f t="array" aca="1" ref="H55" ca="1">INDEX(projects_count,MATCH($B55,projects_projects,0))</f>
        <v>#REF!</v>
      </c>
      <c r="I55" s="64" t="e" cm="1">
        <f t="array" aca="1" ref="I55" ca="1">INDEX(projects_fabric,MATCH($B55,projects_projects,0))</f>
        <v>#REF!</v>
      </c>
      <c r="J55" s="64" t="e" cm="1">
        <f t="array" aca="1" ref="J55" ca="1">INDEX(projects_floss,MATCH($B55,projects_projects,0))</f>
        <v>#REF!</v>
      </c>
      <c r="K55" s="49" t="e">
        <f t="shared" ca="1" si="6"/>
        <v>#N/A</v>
      </c>
      <c r="L55" s="49">
        <f t="array" aca="1" ref="L55" ca="1">INDIRECT("'Stitching Log'!A" &amp; MAX(IF(projects=$B55,ROW(projects))))</f>
        <v>42371</v>
      </c>
      <c r="M55" s="1" t="e">
        <f t="shared" ca="1" si="18"/>
        <v>#N/A</v>
      </c>
      <c r="N55">
        <f t="shared" ca="1" si="19"/>
        <v>2</v>
      </c>
      <c r="O55" cm="1">
        <f t="array" aca="1" ref="O55" ca="1">COUNTIFS(projects,"="&amp;B55,stitches,"=Backstitch")+COUNTIFS(projects,"="&amp;B55,stitches,"=Specialty")</f>
        <v>0</v>
      </c>
      <c r="P55" s="27">
        <f t="shared" ca="1" si="20"/>
        <v>0</v>
      </c>
    </row>
    <row r="56" spans="1:16">
      <c r="A56" s="14" t="e">
        <f t="shared" ca="1" si="7"/>
        <v>#REF!</v>
      </c>
      <c r="B56" s="10" t="str" cm="1">
        <f t="array" aca="1" ref="B56" ca="1">IFERROR(INDEX(projects_designs,SMALL(IF((projects_is_finished=checked_key),ROW(projects_designs)),ROW(55:55))-1,1),"")</f>
        <v/>
      </c>
      <c r="C56" s="10" t="e" cm="1">
        <f t="array" aca="1" ref="C56" ca="1">INDEX(projects_designer,MATCH(INDEX(projects_designs,MATCH(B56,projects_projects,0)),projects_designs,0))</f>
        <v>#REF!</v>
      </c>
      <c r="D56" s="10" t="e" cm="1">
        <f t="array" aca="1" ref="D56" ca="1">INDEX(projects_source,MATCH(INDEX(projects_designs,MATCH($B56,projects_projects,0)),projects_designs,0))</f>
        <v>#REF!</v>
      </c>
      <c r="E56" s="10" t="e" cm="1">
        <f t="array" aca="1" ref="E56" ca="1">INDEX(projects_width,MATCH(INDEX(projects_designs,MATCH($B56,projects_projects,0)),projects_designs,0))</f>
        <v>#REF!</v>
      </c>
      <c r="F56" s="10" t="e" cm="1">
        <f t="array" aca="1" ref="F56" ca="1">INDEX(projects_height,MATCH(INDEX(projects_designs,MATCH($B56,projects_projects,0)),projects_designs,0))</f>
        <v>#REF!</v>
      </c>
      <c r="G56" s="1" t="e">
        <f t="shared" ca="1" si="17"/>
        <v>#REF!</v>
      </c>
      <c r="H56" s="63" t="e" cm="1">
        <f t="array" aca="1" ref="H56" ca="1">INDEX(projects_count,MATCH($B56,projects_projects,0))</f>
        <v>#REF!</v>
      </c>
      <c r="I56" s="64" t="e" cm="1">
        <f t="array" aca="1" ref="I56" ca="1">INDEX(projects_fabric,MATCH($B56,projects_projects,0))</f>
        <v>#REF!</v>
      </c>
      <c r="J56" s="64" t="e" cm="1">
        <f t="array" aca="1" ref="J56" ca="1">INDEX(projects_floss,MATCH($B56,projects_projects,0))</f>
        <v>#REF!</v>
      </c>
      <c r="K56" s="49" t="e">
        <f t="shared" ca="1" si="6"/>
        <v>#N/A</v>
      </c>
      <c r="L56" s="49">
        <f t="array" aca="1" ref="L56" ca="1">INDIRECT("'Stitching Log'!A" &amp; MAX(IF(projects=$B56,ROW(projects))))</f>
        <v>42371</v>
      </c>
      <c r="M56" s="1" t="e">
        <f t="shared" ca="1" si="18"/>
        <v>#N/A</v>
      </c>
      <c r="N56">
        <f t="shared" ca="1" si="19"/>
        <v>2</v>
      </c>
      <c r="O56" cm="1">
        <f t="array" aca="1" ref="O56" ca="1">COUNTIFS(projects,"="&amp;B56,stitches,"=Backstitch")+COUNTIFS(projects,"="&amp;B56,stitches,"=Specialty")</f>
        <v>0</v>
      </c>
      <c r="P56" s="27">
        <f t="shared" ca="1" si="20"/>
        <v>0</v>
      </c>
    </row>
    <row r="57" spans="1:16">
      <c r="A57" s="14" t="e">
        <f t="shared" ca="1" si="7"/>
        <v>#REF!</v>
      </c>
      <c r="B57" s="10" t="str" cm="1">
        <f t="array" aca="1" ref="B57" ca="1">IFERROR(INDEX(projects_designs,SMALL(IF((projects_is_finished=checked_key),ROW(projects_designs)),ROW(56:56))-1,1),"")</f>
        <v/>
      </c>
      <c r="C57" s="10" t="e" cm="1">
        <f t="array" aca="1" ref="C57" ca="1">INDEX(projects_designer,MATCH(INDEX(projects_designs,MATCH(B57,projects_projects,0)),projects_designs,0))</f>
        <v>#REF!</v>
      </c>
      <c r="D57" s="10" t="e" cm="1">
        <f t="array" aca="1" ref="D57" ca="1">INDEX(projects_source,MATCH(INDEX(projects_designs,MATCH($B57,projects_projects,0)),projects_designs,0))</f>
        <v>#REF!</v>
      </c>
      <c r="E57" s="10" t="e" cm="1">
        <f t="array" aca="1" ref="E57" ca="1">INDEX(projects_width,MATCH(INDEX(projects_designs,MATCH($B57,projects_projects,0)),projects_designs,0))</f>
        <v>#REF!</v>
      </c>
      <c r="F57" s="10" t="e" cm="1">
        <f t="array" aca="1" ref="F57" ca="1">INDEX(projects_height,MATCH(INDEX(projects_designs,MATCH($B57,projects_projects,0)),projects_designs,0))</f>
        <v>#REF!</v>
      </c>
      <c r="G57" s="1" t="e">
        <f t="shared" ca="1" si="17"/>
        <v>#REF!</v>
      </c>
      <c r="H57" s="63" t="e" cm="1">
        <f t="array" aca="1" ref="H57" ca="1">INDEX(projects_count,MATCH($B57,projects_projects,0))</f>
        <v>#REF!</v>
      </c>
      <c r="I57" s="64" t="e" cm="1">
        <f t="array" aca="1" ref="I57" ca="1">INDEX(projects_fabric,MATCH($B57,projects_projects,0))</f>
        <v>#REF!</v>
      </c>
      <c r="J57" s="64" t="e" cm="1">
        <f t="array" aca="1" ref="J57" ca="1">INDEX(projects_floss,MATCH($B57,projects_projects,0))</f>
        <v>#REF!</v>
      </c>
      <c r="K57" s="49" t="e">
        <f t="shared" ca="1" si="6"/>
        <v>#N/A</v>
      </c>
      <c r="L57" s="49">
        <f t="array" aca="1" ref="L57" ca="1">INDIRECT("'Stitching Log'!A" &amp; MAX(IF(projects=$B57,ROW(projects))))</f>
        <v>42371</v>
      </c>
      <c r="M57" s="1" t="e">
        <f t="shared" ca="1" si="18"/>
        <v>#N/A</v>
      </c>
      <c r="N57">
        <f t="shared" ca="1" si="19"/>
        <v>2</v>
      </c>
      <c r="O57" cm="1">
        <f t="array" aca="1" ref="O57" ca="1">COUNTIFS(projects,"="&amp;B57,stitches,"=Backstitch")+COUNTIFS(projects,"="&amp;B57,stitches,"=Specialty")</f>
        <v>0</v>
      </c>
      <c r="P57" s="27">
        <f t="shared" ca="1" si="20"/>
        <v>0</v>
      </c>
    </row>
    <row r="58" spans="1:16">
      <c r="A58" s="14" t="e">
        <f t="shared" ca="1" si="7"/>
        <v>#REF!</v>
      </c>
      <c r="B58" s="10" t="str" cm="1">
        <f t="array" aca="1" ref="B58" ca="1">IFERROR(INDEX(projects_designs,SMALL(IF((projects_is_finished=checked_key),ROW(projects_designs)),ROW(57:57))-1,1),"")</f>
        <v/>
      </c>
      <c r="C58" s="10" t="e" cm="1">
        <f t="array" aca="1" ref="C58" ca="1">INDEX(projects_designer,MATCH(INDEX(projects_designs,MATCH(B58,projects_projects,0)),projects_designs,0))</f>
        <v>#REF!</v>
      </c>
      <c r="D58" s="10" t="e" cm="1">
        <f t="array" aca="1" ref="D58" ca="1">INDEX(projects_source,MATCH(INDEX(projects_designs,MATCH($B58,projects_projects,0)),projects_designs,0))</f>
        <v>#REF!</v>
      </c>
      <c r="E58" s="10" t="e" cm="1">
        <f t="array" aca="1" ref="E58" ca="1">INDEX(projects_width,MATCH(INDEX(projects_designs,MATCH($B58,projects_projects,0)),projects_designs,0))</f>
        <v>#REF!</v>
      </c>
      <c r="F58" s="10" t="e" cm="1">
        <f t="array" aca="1" ref="F58" ca="1">INDEX(projects_height,MATCH(INDEX(projects_designs,MATCH($B58,projects_projects,0)),projects_designs,0))</f>
        <v>#REF!</v>
      </c>
      <c r="G58" s="1" t="e">
        <f t="shared" ca="1" si="17"/>
        <v>#REF!</v>
      </c>
      <c r="H58" s="63" t="e" cm="1">
        <f t="array" aca="1" ref="H58" ca="1">INDEX(projects_count,MATCH($B58,projects_projects,0))</f>
        <v>#REF!</v>
      </c>
      <c r="I58" s="64" t="e" cm="1">
        <f t="array" aca="1" ref="I58" ca="1">INDEX(projects_fabric,MATCH($B58,projects_projects,0))</f>
        <v>#REF!</v>
      </c>
      <c r="J58" s="64" t="e" cm="1">
        <f t="array" aca="1" ref="J58" ca="1">INDEX(projects_floss,MATCH($B58,projects_projects,0))</f>
        <v>#REF!</v>
      </c>
      <c r="K58" s="49" t="e">
        <f t="shared" ca="1" si="6"/>
        <v>#N/A</v>
      </c>
      <c r="L58" s="49">
        <f t="array" aca="1" ref="L58" ca="1">INDIRECT("'Stitching Log'!A" &amp; MAX(IF(projects=$B58,ROW(projects))))</f>
        <v>42371</v>
      </c>
      <c r="M58" s="1" t="e">
        <f t="shared" ca="1" si="18"/>
        <v>#N/A</v>
      </c>
      <c r="N58">
        <f t="shared" ca="1" si="19"/>
        <v>2</v>
      </c>
      <c r="O58" cm="1">
        <f t="array" aca="1" ref="O58" ca="1">COUNTIFS(projects,"="&amp;B58,stitches,"=Backstitch")+COUNTIFS(projects,"="&amp;B58,stitches,"=Specialty")</f>
        <v>0</v>
      </c>
      <c r="P58" s="27">
        <f t="shared" ca="1" si="20"/>
        <v>0</v>
      </c>
    </row>
    <row r="59" spans="1:16">
      <c r="A59" s="14" t="e">
        <f t="shared" ca="1" si="7"/>
        <v>#REF!</v>
      </c>
      <c r="B59" s="10" t="str" cm="1">
        <f t="array" aca="1" ref="B59" ca="1">IFERROR(INDEX(projects_designs,SMALL(IF((projects_is_finished=checked_key),ROW(projects_designs)),ROW(58:58))-1,1),"")</f>
        <v/>
      </c>
      <c r="C59" s="10" t="e" cm="1">
        <f t="array" aca="1" ref="C59" ca="1">INDEX(projects_designer,MATCH(INDEX(projects_designs,MATCH(B59,projects_projects,0)),projects_designs,0))</f>
        <v>#REF!</v>
      </c>
      <c r="D59" s="10" t="e" cm="1">
        <f t="array" aca="1" ref="D59" ca="1">INDEX(projects_source,MATCH(INDEX(projects_designs,MATCH($B59,projects_projects,0)),projects_designs,0))</f>
        <v>#REF!</v>
      </c>
      <c r="E59" s="10" t="e" cm="1">
        <f t="array" aca="1" ref="E59" ca="1">INDEX(projects_width,MATCH(INDEX(projects_designs,MATCH($B59,projects_projects,0)),projects_designs,0))</f>
        <v>#REF!</v>
      </c>
      <c r="F59" s="10" t="e" cm="1">
        <f t="array" aca="1" ref="F59" ca="1">INDEX(projects_height,MATCH(INDEX(projects_designs,MATCH($B59,projects_projects,0)),projects_designs,0))</f>
        <v>#REF!</v>
      </c>
      <c r="G59" s="1" t="e">
        <f t="shared" ca="1" si="17"/>
        <v>#REF!</v>
      </c>
      <c r="H59" s="63" t="e" cm="1">
        <f t="array" aca="1" ref="H59" ca="1">INDEX(projects_count,MATCH($B59,projects_projects,0))</f>
        <v>#REF!</v>
      </c>
      <c r="I59" s="64" t="e" cm="1">
        <f t="array" aca="1" ref="I59" ca="1">INDEX(projects_fabric,MATCH($B59,projects_projects,0))</f>
        <v>#REF!</v>
      </c>
      <c r="J59" s="64" t="e" cm="1">
        <f t="array" aca="1" ref="J59" ca="1">INDEX(projects_floss,MATCH($B59,projects_projects,0))</f>
        <v>#REF!</v>
      </c>
      <c r="K59" s="49" t="e">
        <f t="shared" ca="1" si="6"/>
        <v>#N/A</v>
      </c>
      <c r="L59" s="49">
        <f t="array" aca="1" ref="L59" ca="1">INDIRECT("'Stitching Log'!A" &amp; MAX(IF(projects=$B59,ROW(projects))))</f>
        <v>42371</v>
      </c>
      <c r="M59" s="1" t="e">
        <f t="shared" ca="1" si="18"/>
        <v>#N/A</v>
      </c>
      <c r="N59">
        <f t="shared" ca="1" si="19"/>
        <v>2</v>
      </c>
      <c r="O59" cm="1">
        <f t="array" aca="1" ref="O59" ca="1">COUNTIFS(projects,"="&amp;B59,stitches,"=Backstitch")+COUNTIFS(projects,"="&amp;B59,stitches,"=Specialty")</f>
        <v>0</v>
      </c>
      <c r="P59" s="27">
        <f t="shared" ca="1" si="20"/>
        <v>0</v>
      </c>
    </row>
    <row r="60" spans="1:16">
      <c r="A60" s="14" t="e">
        <f t="shared" ca="1" si="7"/>
        <v>#REF!</v>
      </c>
      <c r="B60" s="10" t="str" cm="1">
        <f t="array" aca="1" ref="B60" ca="1">IFERROR(INDEX(projects_designs,SMALL(IF((projects_is_finished=checked_key),ROW(projects_designs)),ROW(59:59))-1,1),"")</f>
        <v/>
      </c>
      <c r="C60" s="10" t="e" cm="1">
        <f t="array" aca="1" ref="C60" ca="1">INDEX(projects_designer,MATCH(INDEX(projects_designs,MATCH(B60,projects_projects,0)),projects_designs,0))</f>
        <v>#REF!</v>
      </c>
      <c r="D60" s="10" t="e" cm="1">
        <f t="array" aca="1" ref="D60" ca="1">INDEX(projects_source,MATCH(INDEX(projects_designs,MATCH($B60,projects_projects,0)),projects_designs,0))</f>
        <v>#REF!</v>
      </c>
      <c r="E60" s="10" t="e" cm="1">
        <f t="array" aca="1" ref="E60" ca="1">INDEX(projects_width,MATCH(INDEX(projects_designs,MATCH($B60,projects_projects,0)),projects_designs,0))</f>
        <v>#REF!</v>
      </c>
      <c r="F60" s="10" t="e" cm="1">
        <f t="array" aca="1" ref="F60" ca="1">INDEX(projects_height,MATCH(INDEX(projects_designs,MATCH($B60,projects_projects,0)),projects_designs,0))</f>
        <v>#REF!</v>
      </c>
      <c r="G60" s="1" t="e">
        <f t="shared" ca="1" si="17"/>
        <v>#REF!</v>
      </c>
      <c r="H60" s="63" t="e" cm="1">
        <f t="array" aca="1" ref="H60" ca="1">INDEX(projects_count,MATCH($B60,projects_projects,0))</f>
        <v>#REF!</v>
      </c>
      <c r="I60" s="64" t="e" cm="1">
        <f t="array" aca="1" ref="I60" ca="1">INDEX(projects_fabric,MATCH($B60,projects_projects,0))</f>
        <v>#REF!</v>
      </c>
      <c r="J60" s="64" t="e" cm="1">
        <f t="array" aca="1" ref="J60" ca="1">INDEX(projects_floss,MATCH($B60,projects_projects,0))</f>
        <v>#REF!</v>
      </c>
      <c r="K60" s="49" t="e">
        <f t="shared" ca="1" si="6"/>
        <v>#N/A</v>
      </c>
      <c r="L60" s="49">
        <f t="array" aca="1" ref="L60" ca="1">INDIRECT("'Stitching Log'!A" &amp; MAX(IF(projects=$B60,ROW(projects))))</f>
        <v>42371</v>
      </c>
      <c r="M60" s="1" t="e">
        <f t="shared" ca="1" si="18"/>
        <v>#N/A</v>
      </c>
      <c r="N60">
        <f t="shared" ca="1" si="19"/>
        <v>2</v>
      </c>
      <c r="O60" cm="1">
        <f t="array" aca="1" ref="O60" ca="1">COUNTIFS(projects,"="&amp;B60,stitches,"=Backstitch")+COUNTIFS(projects,"="&amp;B60,stitches,"=Specialty")</f>
        <v>0</v>
      </c>
      <c r="P60" s="27">
        <f t="shared" ca="1" si="20"/>
        <v>0</v>
      </c>
    </row>
    <row r="61" spans="1:16">
      <c r="A61" s="14" t="e">
        <f t="shared" ca="1" si="7"/>
        <v>#REF!</v>
      </c>
      <c r="B61" s="10" t="str" cm="1">
        <f t="array" aca="1" ref="B61" ca="1">IFERROR(INDEX(projects_designs,SMALL(IF((projects_is_finished=checked_key),ROW(projects_designs)),ROW(60:60))-1,1),"")</f>
        <v/>
      </c>
      <c r="C61" s="10" t="e" cm="1">
        <f t="array" aca="1" ref="C61" ca="1">INDEX(projects_designer,MATCH(INDEX(projects_designs,MATCH(B61,projects_projects,0)),projects_designs,0))</f>
        <v>#REF!</v>
      </c>
      <c r="D61" s="10" t="e" cm="1">
        <f t="array" aca="1" ref="D61" ca="1">INDEX(projects_source,MATCH(INDEX(projects_designs,MATCH($B61,projects_projects,0)),projects_designs,0))</f>
        <v>#REF!</v>
      </c>
      <c r="E61" s="10" t="e" cm="1">
        <f t="array" aca="1" ref="E61" ca="1">INDEX(projects_width,MATCH(INDEX(projects_designs,MATCH($B61,projects_projects,0)),projects_designs,0))</f>
        <v>#REF!</v>
      </c>
      <c r="F61" s="10" t="e" cm="1">
        <f t="array" aca="1" ref="F61" ca="1">INDEX(projects_height,MATCH(INDEX(projects_designs,MATCH($B61,projects_projects,0)),projects_designs,0))</f>
        <v>#REF!</v>
      </c>
      <c r="G61" s="1" t="e">
        <f t="shared" ca="1" si="17"/>
        <v>#REF!</v>
      </c>
      <c r="H61" s="63" t="e" cm="1">
        <f t="array" aca="1" ref="H61" ca="1">INDEX(projects_count,MATCH($B61,projects_projects,0))</f>
        <v>#REF!</v>
      </c>
      <c r="I61" s="64" t="e" cm="1">
        <f t="array" aca="1" ref="I61" ca="1">INDEX(projects_fabric,MATCH($B61,projects_projects,0))</f>
        <v>#REF!</v>
      </c>
      <c r="J61" s="64" t="e" cm="1">
        <f t="array" aca="1" ref="J61" ca="1">INDEX(projects_floss,MATCH($B61,projects_projects,0))</f>
        <v>#REF!</v>
      </c>
      <c r="K61" s="49" t="e">
        <f t="shared" ca="1" si="6"/>
        <v>#N/A</v>
      </c>
      <c r="L61" s="49">
        <f t="array" aca="1" ref="L61" ca="1">INDIRECT("'Stitching Log'!A" &amp; MAX(IF(projects=$B61,ROW(projects))))</f>
        <v>42371</v>
      </c>
      <c r="M61" s="1" t="e">
        <f t="shared" ca="1" si="18"/>
        <v>#N/A</v>
      </c>
      <c r="N61">
        <f t="shared" ca="1" si="19"/>
        <v>2</v>
      </c>
      <c r="O61" cm="1">
        <f t="array" aca="1" ref="O61" ca="1">COUNTIFS(projects,"="&amp;B61,stitches,"=Backstitch")+COUNTIFS(projects,"="&amp;B61,stitches,"=Specialty")</f>
        <v>0</v>
      </c>
      <c r="P61" s="27">
        <f t="shared" ca="1" si="20"/>
        <v>0</v>
      </c>
    </row>
    <row r="62" spans="1:16">
      <c r="A62" s="14" t="e">
        <f t="shared" ca="1" si="7"/>
        <v>#REF!</v>
      </c>
      <c r="B62" s="10" t="str" cm="1">
        <f t="array" aca="1" ref="B62" ca="1">IFERROR(INDEX(projects_designs,SMALL(IF((projects_is_finished=checked_key),ROW(projects_designs)),ROW(61:61))-1,1),"")</f>
        <v/>
      </c>
      <c r="C62" s="10" t="e" cm="1">
        <f t="array" aca="1" ref="C62" ca="1">INDEX(projects_designer,MATCH(INDEX(projects_designs,MATCH(B62,projects_projects,0)),projects_designs,0))</f>
        <v>#REF!</v>
      </c>
      <c r="D62" s="10" t="e" cm="1">
        <f t="array" aca="1" ref="D62" ca="1">INDEX(projects_source,MATCH(INDEX(projects_designs,MATCH($B62,projects_projects,0)),projects_designs,0))</f>
        <v>#REF!</v>
      </c>
      <c r="E62" s="10" t="e" cm="1">
        <f t="array" aca="1" ref="E62" ca="1">INDEX(projects_width,MATCH(INDEX(projects_designs,MATCH($B62,projects_projects,0)),projects_designs,0))</f>
        <v>#REF!</v>
      </c>
      <c r="F62" s="10" t="e" cm="1">
        <f t="array" aca="1" ref="F62" ca="1">INDEX(projects_height,MATCH(INDEX(projects_designs,MATCH($B62,projects_projects,0)),projects_designs,0))</f>
        <v>#REF!</v>
      </c>
      <c r="G62" s="1" t="e">
        <f t="shared" ca="1" si="17"/>
        <v>#REF!</v>
      </c>
      <c r="H62" s="63" t="e" cm="1">
        <f t="array" aca="1" ref="H62" ca="1">INDEX(projects_count,MATCH($B62,projects_projects,0))</f>
        <v>#REF!</v>
      </c>
      <c r="I62" s="64" t="e" cm="1">
        <f t="array" aca="1" ref="I62" ca="1">INDEX(projects_fabric,MATCH($B62,projects_projects,0))</f>
        <v>#REF!</v>
      </c>
      <c r="J62" s="64" t="e" cm="1">
        <f t="array" aca="1" ref="J62" ca="1">INDEX(projects_floss,MATCH($B62,projects_projects,0))</f>
        <v>#REF!</v>
      </c>
      <c r="K62" s="49" t="e">
        <f t="shared" ca="1" si="6"/>
        <v>#N/A</v>
      </c>
      <c r="L62" s="49">
        <f t="array" aca="1" ref="L62" ca="1">INDIRECT("'Stitching Log'!A" &amp; MAX(IF(projects=$B62,ROW(projects))))</f>
        <v>42371</v>
      </c>
      <c r="M62" s="1" t="e">
        <f t="shared" ca="1" si="18"/>
        <v>#N/A</v>
      </c>
      <c r="N62">
        <f t="shared" ca="1" si="19"/>
        <v>2</v>
      </c>
      <c r="O62" cm="1">
        <f t="array" aca="1" ref="O62" ca="1">COUNTIFS(projects,"="&amp;B62,stitches,"=Backstitch")+COUNTIFS(projects,"="&amp;B62,stitches,"=Specialty")</f>
        <v>0</v>
      </c>
      <c r="P62" s="27">
        <f t="shared" ca="1" si="20"/>
        <v>0</v>
      </c>
    </row>
    <row r="63" spans="1:16">
      <c r="A63" s="14" t="e">
        <f t="shared" ca="1" si="7"/>
        <v>#REF!</v>
      </c>
      <c r="B63" s="10" t="str" cm="1">
        <f t="array" aca="1" ref="B63" ca="1">IFERROR(INDEX(projects_designs,SMALL(IF((projects_is_finished=checked_key),ROW(projects_designs)),ROW(62:62))-1,1),"")</f>
        <v/>
      </c>
      <c r="C63" s="10" t="e" cm="1">
        <f t="array" aca="1" ref="C63" ca="1">INDEX(projects_designer,MATCH(INDEX(projects_designs,MATCH(B63,projects_projects,0)),projects_designs,0))</f>
        <v>#REF!</v>
      </c>
      <c r="D63" s="10" t="e" cm="1">
        <f t="array" aca="1" ref="D63" ca="1">INDEX(projects_source,MATCH(INDEX(projects_designs,MATCH($B63,projects_projects,0)),projects_designs,0))</f>
        <v>#REF!</v>
      </c>
      <c r="E63" s="10" t="e" cm="1">
        <f t="array" aca="1" ref="E63" ca="1">INDEX(projects_width,MATCH(INDEX(projects_designs,MATCH($B63,projects_projects,0)),projects_designs,0))</f>
        <v>#REF!</v>
      </c>
      <c r="F63" s="10" t="e" cm="1">
        <f t="array" aca="1" ref="F63" ca="1">INDEX(projects_height,MATCH(INDEX(projects_designs,MATCH($B63,projects_projects,0)),projects_designs,0))</f>
        <v>#REF!</v>
      </c>
      <c r="G63" s="1" t="e">
        <f t="shared" ca="1" si="17"/>
        <v>#REF!</v>
      </c>
      <c r="H63" s="63" t="e" cm="1">
        <f t="array" aca="1" ref="H63" ca="1">INDEX(projects_count,MATCH($B63,projects_projects,0))</f>
        <v>#REF!</v>
      </c>
      <c r="I63" s="64" t="e" cm="1">
        <f t="array" aca="1" ref="I63" ca="1">INDEX(projects_fabric,MATCH($B63,projects_projects,0))</f>
        <v>#REF!</v>
      </c>
      <c r="J63" s="64" t="e" cm="1">
        <f t="array" aca="1" ref="J63" ca="1">INDEX(projects_floss,MATCH($B63,projects_projects,0))</f>
        <v>#REF!</v>
      </c>
      <c r="K63" s="49" t="e">
        <f t="shared" ca="1" si="6"/>
        <v>#N/A</v>
      </c>
      <c r="L63" s="49">
        <f t="array" aca="1" ref="L63" ca="1">INDIRECT("'Stitching Log'!A" &amp; MAX(IF(projects=$B63,ROW(projects))))</f>
        <v>42371</v>
      </c>
      <c r="M63" s="1" t="e">
        <f t="shared" ca="1" si="18"/>
        <v>#N/A</v>
      </c>
      <c r="N63">
        <f t="shared" ca="1" si="19"/>
        <v>2</v>
      </c>
      <c r="O63" cm="1">
        <f t="array" aca="1" ref="O63" ca="1">COUNTIFS(projects,"="&amp;B63,stitches,"=Backstitch")+COUNTIFS(projects,"="&amp;B63,stitches,"=Specialty")</f>
        <v>0</v>
      </c>
      <c r="P63" s="27">
        <f t="shared" ca="1" si="20"/>
        <v>0</v>
      </c>
    </row>
    <row r="64" spans="1:16">
      <c r="A64" s="14" t="e">
        <f t="shared" ca="1" si="7"/>
        <v>#REF!</v>
      </c>
      <c r="B64" s="10" t="str" cm="1">
        <f t="array" aca="1" ref="B64" ca="1">IFERROR(INDEX(projects_designs,SMALL(IF((projects_is_finished=checked_key),ROW(projects_designs)),ROW(63:63))-1,1),"")</f>
        <v/>
      </c>
      <c r="C64" s="10" t="e" cm="1">
        <f t="array" aca="1" ref="C64" ca="1">INDEX(projects_designer,MATCH(INDEX(projects_designs,MATCH(B64,projects_projects,0)),projects_designs,0))</f>
        <v>#REF!</v>
      </c>
      <c r="D64" s="10" t="e" cm="1">
        <f t="array" aca="1" ref="D64" ca="1">INDEX(projects_source,MATCH(INDEX(projects_designs,MATCH($B64,projects_projects,0)),projects_designs,0))</f>
        <v>#REF!</v>
      </c>
      <c r="E64" s="10" t="e" cm="1">
        <f t="array" aca="1" ref="E64" ca="1">INDEX(projects_width,MATCH(INDEX(projects_designs,MATCH($B64,projects_projects,0)),projects_designs,0))</f>
        <v>#REF!</v>
      </c>
      <c r="F64" s="10" t="e" cm="1">
        <f t="array" aca="1" ref="F64" ca="1">INDEX(projects_height,MATCH(INDEX(projects_designs,MATCH($B64,projects_projects,0)),projects_designs,0))</f>
        <v>#REF!</v>
      </c>
      <c r="G64" s="1" t="e">
        <f t="shared" ca="1" si="17"/>
        <v>#REF!</v>
      </c>
      <c r="H64" s="63" t="e" cm="1">
        <f t="array" aca="1" ref="H64" ca="1">INDEX(projects_count,MATCH($B64,projects_projects,0))</f>
        <v>#REF!</v>
      </c>
      <c r="I64" s="64" t="e" cm="1">
        <f t="array" aca="1" ref="I64" ca="1">INDEX(projects_fabric,MATCH($B64,projects_projects,0))</f>
        <v>#REF!</v>
      </c>
      <c r="J64" s="64" t="e" cm="1">
        <f t="array" aca="1" ref="J64" ca="1">INDEX(projects_floss,MATCH($B64,projects_projects,0))</f>
        <v>#REF!</v>
      </c>
      <c r="K64" s="49" t="e">
        <f t="shared" ca="1" si="6"/>
        <v>#N/A</v>
      </c>
      <c r="L64" s="49">
        <f t="array" aca="1" ref="L64" ca="1">INDIRECT("'Stitching Log'!A" &amp; MAX(IF(projects=$B64,ROW(projects))))</f>
        <v>42371</v>
      </c>
      <c r="M64" s="1" t="e">
        <f t="shared" ca="1" si="18"/>
        <v>#N/A</v>
      </c>
      <c r="N64">
        <f t="shared" ca="1" si="19"/>
        <v>2</v>
      </c>
      <c r="O64" cm="1">
        <f t="array" aca="1" ref="O64" ca="1">COUNTIFS(projects,"="&amp;B64,stitches,"=Backstitch")+COUNTIFS(projects,"="&amp;B64,stitches,"=Specialty")</f>
        <v>0</v>
      </c>
      <c r="P64" s="27">
        <f t="shared" ca="1" si="20"/>
        <v>0</v>
      </c>
    </row>
    <row r="65" spans="1:16">
      <c r="A65" s="14" t="e">
        <f t="shared" ca="1" si="7"/>
        <v>#REF!</v>
      </c>
      <c r="B65" s="10" t="str" cm="1">
        <f t="array" aca="1" ref="B65" ca="1">IFERROR(INDEX(projects_designs,SMALL(IF((projects_is_finished=checked_key),ROW(projects_designs)),ROW(64:64))-1,1),"")</f>
        <v/>
      </c>
      <c r="C65" s="10" t="e" cm="1">
        <f t="array" aca="1" ref="C65" ca="1">INDEX(projects_designer,MATCH(INDEX(projects_designs,MATCH(B65,projects_projects,0)),projects_designs,0))</f>
        <v>#REF!</v>
      </c>
      <c r="D65" s="10" t="e" cm="1">
        <f t="array" aca="1" ref="D65" ca="1">INDEX(projects_source,MATCH(INDEX(projects_designs,MATCH($B65,projects_projects,0)),projects_designs,0))</f>
        <v>#REF!</v>
      </c>
      <c r="E65" s="10" t="e" cm="1">
        <f t="array" aca="1" ref="E65" ca="1">INDEX(projects_width,MATCH(INDEX(projects_designs,MATCH($B65,projects_projects,0)),projects_designs,0))</f>
        <v>#REF!</v>
      </c>
      <c r="F65" s="10" t="e" cm="1">
        <f t="array" aca="1" ref="F65" ca="1">INDEX(projects_height,MATCH(INDEX(projects_designs,MATCH($B65,projects_projects,0)),projects_designs,0))</f>
        <v>#REF!</v>
      </c>
      <c r="G65" s="1" t="e">
        <f t="shared" ca="1" si="17"/>
        <v>#REF!</v>
      </c>
      <c r="H65" s="63" t="e" cm="1">
        <f t="array" aca="1" ref="H65" ca="1">INDEX(projects_count,MATCH($B65,projects_projects,0))</f>
        <v>#REF!</v>
      </c>
      <c r="I65" s="64" t="e" cm="1">
        <f t="array" aca="1" ref="I65" ca="1">INDEX(projects_fabric,MATCH($B65,projects_projects,0))</f>
        <v>#REF!</v>
      </c>
      <c r="J65" s="64" t="e" cm="1">
        <f t="array" aca="1" ref="J65" ca="1">INDEX(projects_floss,MATCH($B65,projects_projects,0))</f>
        <v>#REF!</v>
      </c>
      <c r="K65" s="49" t="e">
        <f t="shared" ca="1" si="6"/>
        <v>#N/A</v>
      </c>
      <c r="L65" s="49">
        <f t="array" aca="1" ref="L65" ca="1">INDIRECT("'Stitching Log'!A" &amp; MAX(IF(projects=$B65,ROW(projects))))</f>
        <v>42371</v>
      </c>
      <c r="M65" s="1" t="e">
        <f t="shared" ca="1" si="18"/>
        <v>#N/A</v>
      </c>
      <c r="N65">
        <f t="shared" ca="1" si="19"/>
        <v>2</v>
      </c>
      <c r="O65" cm="1">
        <f t="array" aca="1" ref="O65" ca="1">COUNTIFS(projects,"="&amp;B65,stitches,"=Backstitch")+COUNTIFS(projects,"="&amp;B65,stitches,"=Specialty")</f>
        <v>0</v>
      </c>
      <c r="P65" s="27">
        <f t="shared" ca="1" si="20"/>
        <v>0</v>
      </c>
    </row>
    <row r="66" spans="1:16">
      <c r="A66" s="14" t="e">
        <f t="shared" ca="1" si="7"/>
        <v>#REF!</v>
      </c>
      <c r="B66" s="10" t="str" cm="1">
        <f t="array" aca="1" ref="B66" ca="1">IFERROR(INDEX(projects_designs,SMALL(IF((projects_is_finished=checked_key),ROW(projects_designs)),ROW(65:65))-1,1),"")</f>
        <v/>
      </c>
      <c r="C66" s="10" t="e" cm="1">
        <f t="array" aca="1" ref="C66" ca="1">INDEX(projects_designer,MATCH(INDEX(projects_designs,MATCH(B66,projects_projects,0)),projects_designs,0))</f>
        <v>#REF!</v>
      </c>
      <c r="D66" s="10" t="e" cm="1">
        <f t="array" aca="1" ref="D66" ca="1">INDEX(projects_source,MATCH(INDEX(projects_designs,MATCH($B66,projects_projects,0)),projects_designs,0))</f>
        <v>#REF!</v>
      </c>
      <c r="E66" s="10" t="e" cm="1">
        <f t="array" aca="1" ref="E66" ca="1">INDEX(projects_width,MATCH(INDEX(projects_designs,MATCH($B66,projects_projects,0)),projects_designs,0))</f>
        <v>#REF!</v>
      </c>
      <c r="F66" s="10" t="e" cm="1">
        <f t="array" aca="1" ref="F66" ca="1">INDEX(projects_height,MATCH(INDEX(projects_designs,MATCH($B66,projects_projects,0)),projects_designs,0))</f>
        <v>#REF!</v>
      </c>
      <c r="G66" s="1" t="e">
        <f t="shared" ca="1" si="17"/>
        <v>#REF!</v>
      </c>
      <c r="H66" s="63" t="e" cm="1">
        <f t="array" aca="1" ref="H66" ca="1">INDEX(projects_count,MATCH($B66,projects_projects,0))</f>
        <v>#REF!</v>
      </c>
      <c r="I66" s="64" t="e" cm="1">
        <f t="array" aca="1" ref="I66" ca="1">INDEX(projects_fabric,MATCH($B66,projects_projects,0))</f>
        <v>#REF!</v>
      </c>
      <c r="J66" s="64" t="e" cm="1">
        <f t="array" aca="1" ref="J66" ca="1">INDEX(projects_floss,MATCH($B66,projects_projects,0))</f>
        <v>#REF!</v>
      </c>
      <c r="K66" s="49" t="e">
        <f t="shared" ca="1" si="6"/>
        <v>#N/A</v>
      </c>
      <c r="L66" s="49">
        <f t="array" aca="1" ref="L66" ca="1">INDIRECT("'Stitching Log'!A" &amp; MAX(IF(projects=$B66,ROW(projects))))</f>
        <v>42371</v>
      </c>
      <c r="M66" s="1" t="e">
        <f t="shared" ca="1" si="18"/>
        <v>#N/A</v>
      </c>
      <c r="N66">
        <f t="shared" ca="1" si="19"/>
        <v>2</v>
      </c>
      <c r="O66" cm="1">
        <f t="array" aca="1" ref="O66" ca="1">COUNTIFS(projects,"="&amp;B66,stitches,"=Backstitch")+COUNTIFS(projects,"="&amp;B66,stitches,"=Specialty")</f>
        <v>0</v>
      </c>
      <c r="P66" s="27">
        <f t="shared" ca="1" si="20"/>
        <v>0</v>
      </c>
    </row>
    <row r="67" spans="1:16">
      <c r="A67" s="14" t="e">
        <f t="shared" ref="A67:A98" ca="1" si="21">IF(A66&gt;=number_of_finished_projects,"",A66+1)</f>
        <v>#REF!</v>
      </c>
      <c r="B67" s="10" t="str" cm="1">
        <f t="array" aca="1" ref="B67" ca="1">IFERROR(INDEX(projects_designs,SMALL(IF((projects_is_finished=checked_key),ROW(projects_designs)),ROW(66:66))-1,1),"")</f>
        <v/>
      </c>
      <c r="C67" s="10" t="e" cm="1">
        <f t="array" aca="1" ref="C67" ca="1">INDEX(projects_designer,MATCH(INDEX(projects_designs,MATCH(B67,projects_projects,0)),projects_designs,0))</f>
        <v>#REF!</v>
      </c>
      <c r="D67" s="10" t="e" cm="1">
        <f t="array" aca="1" ref="D67" ca="1">INDEX(projects_source,MATCH(INDEX(projects_designs,MATCH($B67,projects_projects,0)),projects_designs,0))</f>
        <v>#REF!</v>
      </c>
      <c r="E67" s="10" t="e" cm="1">
        <f t="array" aca="1" ref="E67" ca="1">INDEX(projects_width,MATCH(INDEX(projects_designs,MATCH($B67,projects_projects,0)),projects_designs,0))</f>
        <v>#REF!</v>
      </c>
      <c r="F67" s="10" t="e" cm="1">
        <f t="array" aca="1" ref="F67" ca="1">INDEX(projects_height,MATCH(INDEX(projects_designs,MATCH($B67,projects_projects,0)),projects_designs,0))</f>
        <v>#REF!</v>
      </c>
      <c r="G67" s="1" t="e">
        <f t="shared" ca="1" si="17"/>
        <v>#REF!</v>
      </c>
      <c r="H67" s="63" t="e" cm="1">
        <f t="array" aca="1" ref="H67" ca="1">INDEX(projects_count,MATCH($B67,projects_projects,0))</f>
        <v>#REF!</v>
      </c>
      <c r="I67" s="64" t="e" cm="1">
        <f t="array" aca="1" ref="I67" ca="1">INDEX(projects_fabric,MATCH($B67,projects_projects,0))</f>
        <v>#REF!</v>
      </c>
      <c r="J67" s="64" t="e" cm="1">
        <f t="array" aca="1" ref="J67" ca="1">INDEX(projects_floss,MATCH($B67,projects_projects,0))</f>
        <v>#REF!</v>
      </c>
      <c r="K67" s="49" t="e">
        <f t="shared" ca="1" si="6"/>
        <v>#N/A</v>
      </c>
      <c r="L67" s="49">
        <f t="array" aca="1" ref="L67" ca="1">INDIRECT("'Stitching Log'!A" &amp; MAX(IF(projects=$B67,ROW(projects))))</f>
        <v>42371</v>
      </c>
      <c r="M67" s="1" t="e">
        <f t="shared" ca="1" si="18"/>
        <v>#N/A</v>
      </c>
      <c r="N67">
        <f t="shared" ca="1" si="19"/>
        <v>2</v>
      </c>
      <c r="O67" cm="1">
        <f t="array" aca="1" ref="O67" ca="1">COUNTIFS(projects,"="&amp;B67,stitches,"=Backstitch")+COUNTIFS(projects,"="&amp;B67,stitches,"=Specialty")</f>
        <v>0</v>
      </c>
      <c r="P67" s="27">
        <f t="shared" ca="1" si="20"/>
        <v>0</v>
      </c>
    </row>
    <row r="68" spans="1:16">
      <c r="A68" s="14" t="e">
        <f t="shared" ca="1" si="21"/>
        <v>#REF!</v>
      </c>
      <c r="B68" s="10" t="str" cm="1">
        <f t="array" aca="1" ref="B68" ca="1">IFERROR(INDEX(projects_designs,SMALL(IF((projects_is_finished=checked_key),ROW(projects_designs)),ROW(67:67))-1,1),"")</f>
        <v/>
      </c>
      <c r="C68" s="10" t="e" cm="1">
        <f t="array" aca="1" ref="C68" ca="1">INDEX(projects_designer,MATCH(INDEX(projects_designs,MATCH(B68,projects_projects,0)),projects_designs,0))</f>
        <v>#REF!</v>
      </c>
      <c r="D68" s="10" t="e" cm="1">
        <f t="array" aca="1" ref="D68" ca="1">INDEX(projects_source,MATCH(INDEX(projects_designs,MATCH($B68,projects_projects,0)),projects_designs,0))</f>
        <v>#REF!</v>
      </c>
      <c r="E68" s="10" t="e" cm="1">
        <f t="array" aca="1" ref="E68" ca="1">INDEX(projects_width,MATCH(INDEX(projects_designs,MATCH($B68,projects_projects,0)),projects_designs,0))</f>
        <v>#REF!</v>
      </c>
      <c r="F68" s="10" t="e" cm="1">
        <f t="array" aca="1" ref="F68" ca="1">INDEX(projects_height,MATCH(INDEX(projects_designs,MATCH($B68,projects_projects,0)),projects_designs,0))</f>
        <v>#REF!</v>
      </c>
      <c r="G68" s="1" t="e">
        <f t="shared" ca="1" si="17"/>
        <v>#REF!</v>
      </c>
      <c r="H68" s="63" t="e" cm="1">
        <f t="array" aca="1" ref="H68" ca="1">INDEX(projects_count,MATCH($B68,projects_projects,0))</f>
        <v>#REF!</v>
      </c>
      <c r="I68" s="64" t="e" cm="1">
        <f t="array" aca="1" ref="I68" ca="1">INDEX(projects_fabric,MATCH($B68,projects_projects,0))</f>
        <v>#REF!</v>
      </c>
      <c r="J68" s="64" t="e" cm="1">
        <f t="array" aca="1" ref="J68" ca="1">INDEX(projects_floss,MATCH($B68,projects_projects,0))</f>
        <v>#REF!</v>
      </c>
      <c r="K68" s="49" t="e">
        <f t="shared" ca="1" si="6"/>
        <v>#N/A</v>
      </c>
      <c r="L68" s="49">
        <f t="array" aca="1" ref="L68" ca="1">INDIRECT("'Stitching Log'!A" &amp; MAX(IF(projects=$B68,ROW(projects))))</f>
        <v>42371</v>
      </c>
      <c r="M68" s="1" t="e">
        <f t="shared" ca="1" si="18"/>
        <v>#N/A</v>
      </c>
      <c r="N68">
        <f t="shared" ca="1" si="19"/>
        <v>2</v>
      </c>
      <c r="O68" cm="1">
        <f t="array" aca="1" ref="O68" ca="1">COUNTIFS(projects,"="&amp;B68,stitches,"=Backstitch")+COUNTIFS(projects,"="&amp;B68,stitches,"=Specialty")</f>
        <v>0</v>
      </c>
      <c r="P68" s="27">
        <f t="shared" ca="1" si="20"/>
        <v>0</v>
      </c>
    </row>
    <row r="69" spans="1:16">
      <c r="A69" s="14" t="e">
        <f t="shared" ca="1" si="21"/>
        <v>#REF!</v>
      </c>
      <c r="B69" s="10" t="str" cm="1">
        <f t="array" aca="1" ref="B69" ca="1">IFERROR(INDEX(projects_designs,SMALL(IF((projects_is_finished=checked_key),ROW(projects_designs)),ROW(68:68))-1,1),"")</f>
        <v/>
      </c>
      <c r="C69" s="10" t="e" cm="1">
        <f t="array" aca="1" ref="C69" ca="1">INDEX(projects_designer,MATCH(INDEX(projects_designs,MATCH(B69,projects_projects,0)),projects_designs,0))</f>
        <v>#REF!</v>
      </c>
      <c r="D69" s="10" t="e" cm="1">
        <f t="array" aca="1" ref="D69" ca="1">INDEX(projects_source,MATCH(INDEX(projects_designs,MATCH($B69,projects_projects,0)),projects_designs,0))</f>
        <v>#REF!</v>
      </c>
      <c r="E69" s="10" t="e" cm="1">
        <f t="array" aca="1" ref="E69" ca="1">INDEX(projects_width,MATCH(INDEX(projects_designs,MATCH($B69,projects_projects,0)),projects_designs,0))</f>
        <v>#REF!</v>
      </c>
      <c r="F69" s="10" t="e" cm="1">
        <f t="array" aca="1" ref="F69" ca="1">INDEX(projects_height,MATCH(INDEX(projects_designs,MATCH($B69,projects_projects,0)),projects_designs,0))</f>
        <v>#REF!</v>
      </c>
      <c r="G69" s="1" t="e">
        <f t="shared" ca="1" si="17"/>
        <v>#REF!</v>
      </c>
      <c r="H69" s="63" t="e" cm="1">
        <f t="array" aca="1" ref="H69" ca="1">INDEX(projects_count,MATCH($B69,projects_projects,0))</f>
        <v>#REF!</v>
      </c>
      <c r="I69" s="64" t="e" cm="1">
        <f t="array" aca="1" ref="I69" ca="1">INDEX(projects_fabric,MATCH($B69,projects_projects,0))</f>
        <v>#REF!</v>
      </c>
      <c r="J69" s="64" t="e" cm="1">
        <f t="array" aca="1" ref="J69" ca="1">INDEX(projects_floss,MATCH($B69,projects_projects,0))</f>
        <v>#REF!</v>
      </c>
      <c r="K69" s="49" t="e">
        <f t="shared" ca="1" si="6"/>
        <v>#N/A</v>
      </c>
      <c r="L69" s="49">
        <f t="array" aca="1" ref="L69" ca="1">INDIRECT("'Stitching Log'!A" &amp; MAX(IF(projects=$B69,ROW(projects))))</f>
        <v>42371</v>
      </c>
      <c r="M69" s="1" t="e">
        <f t="shared" ca="1" si="18"/>
        <v>#N/A</v>
      </c>
      <c r="N69">
        <f t="shared" ca="1" si="19"/>
        <v>2</v>
      </c>
      <c r="O69" cm="1">
        <f t="array" aca="1" ref="O69" ca="1">COUNTIFS(projects,"="&amp;B69,stitches,"=Backstitch")+COUNTIFS(projects,"="&amp;B69,stitches,"=Specialty")</f>
        <v>0</v>
      </c>
      <c r="P69" s="27">
        <f t="shared" ca="1" si="20"/>
        <v>0</v>
      </c>
    </row>
    <row r="70" spans="1:16">
      <c r="A70" s="14" t="e">
        <f t="shared" ca="1" si="21"/>
        <v>#REF!</v>
      </c>
      <c r="B70" s="10" t="str" cm="1">
        <f t="array" aca="1" ref="B70" ca="1">IFERROR(INDEX(projects_designs,SMALL(IF((projects_is_finished=checked_key),ROW(projects_designs)),ROW(69:69))-1,1),"")</f>
        <v/>
      </c>
      <c r="C70" s="10" t="e" cm="1">
        <f t="array" aca="1" ref="C70" ca="1">INDEX(projects_designer,MATCH(INDEX(projects_designs,MATCH(B70,projects_projects,0)),projects_designs,0))</f>
        <v>#REF!</v>
      </c>
      <c r="D70" s="10" t="e" cm="1">
        <f t="array" aca="1" ref="D70" ca="1">INDEX(projects_source,MATCH(INDEX(projects_designs,MATCH($B70,projects_projects,0)),projects_designs,0))</f>
        <v>#REF!</v>
      </c>
      <c r="E70" s="10" t="e" cm="1">
        <f t="array" aca="1" ref="E70" ca="1">INDEX(projects_width,MATCH(INDEX(projects_designs,MATCH($B70,projects_projects,0)),projects_designs,0))</f>
        <v>#REF!</v>
      </c>
      <c r="F70" s="10" t="e" cm="1">
        <f t="array" aca="1" ref="F70" ca="1">INDEX(projects_height,MATCH(INDEX(projects_designs,MATCH($B70,projects_projects,0)),projects_designs,0))</f>
        <v>#REF!</v>
      </c>
      <c r="G70" s="1" t="e">
        <f t="shared" ca="1" si="17"/>
        <v>#REF!</v>
      </c>
      <c r="H70" s="63" t="e" cm="1">
        <f t="array" aca="1" ref="H70" ca="1">INDEX(projects_count,MATCH($B70,projects_projects,0))</f>
        <v>#REF!</v>
      </c>
      <c r="I70" s="64" t="e" cm="1">
        <f t="array" aca="1" ref="I70" ca="1">INDEX(projects_fabric,MATCH($B70,projects_projects,0))</f>
        <v>#REF!</v>
      </c>
      <c r="J70" s="64" t="e" cm="1">
        <f t="array" aca="1" ref="J70" ca="1">INDEX(projects_floss,MATCH($B70,projects_projects,0))</f>
        <v>#REF!</v>
      </c>
      <c r="K70" s="49" t="e">
        <f t="shared" ca="1" si="6"/>
        <v>#N/A</v>
      </c>
      <c r="L70" s="49">
        <f t="array" aca="1" ref="L70" ca="1">INDIRECT("'Stitching Log'!A" &amp; MAX(IF(projects=$B70,ROW(projects))))</f>
        <v>42371</v>
      </c>
      <c r="M70" s="1" t="e">
        <f t="shared" ca="1" si="18"/>
        <v>#N/A</v>
      </c>
      <c r="N70">
        <f t="shared" ca="1" si="19"/>
        <v>2</v>
      </c>
      <c r="O70" cm="1">
        <f t="array" aca="1" ref="O70" ca="1">COUNTIFS(projects,"="&amp;B70,stitches,"=Backstitch")+COUNTIFS(projects,"="&amp;B70,stitches,"=Specialty")</f>
        <v>0</v>
      </c>
      <c r="P70" s="27">
        <f t="shared" ca="1" si="20"/>
        <v>0</v>
      </c>
    </row>
    <row r="71" spans="1:16">
      <c r="A71" s="14" t="e">
        <f t="shared" ca="1" si="21"/>
        <v>#REF!</v>
      </c>
      <c r="B71" s="10" t="str" cm="1">
        <f t="array" aca="1" ref="B71" ca="1">IFERROR(INDEX(projects_designs,SMALL(IF((projects_is_finished=checked_key),ROW(projects_designs)),ROW(70:70))-1,1),"")</f>
        <v/>
      </c>
      <c r="C71" s="10" t="e" cm="1">
        <f t="array" aca="1" ref="C71" ca="1">INDEX(projects_designer,MATCH(INDEX(projects_designs,MATCH(B71,projects_projects,0)),projects_designs,0))</f>
        <v>#REF!</v>
      </c>
      <c r="D71" s="10" t="e" cm="1">
        <f t="array" aca="1" ref="D71" ca="1">INDEX(projects_source,MATCH(INDEX(projects_designs,MATCH($B71,projects_projects,0)),projects_designs,0))</f>
        <v>#REF!</v>
      </c>
      <c r="E71" s="10" t="e" cm="1">
        <f t="array" aca="1" ref="E71" ca="1">INDEX(projects_width,MATCH(INDEX(projects_designs,MATCH($B71,projects_projects,0)),projects_designs,0))</f>
        <v>#REF!</v>
      </c>
      <c r="F71" s="10" t="e" cm="1">
        <f t="array" aca="1" ref="F71" ca="1">INDEX(projects_height,MATCH(INDEX(projects_designs,MATCH($B71,projects_projects,0)),projects_designs,0))</f>
        <v>#REF!</v>
      </c>
      <c r="G71" s="1" t="e">
        <f t="shared" ca="1" si="17"/>
        <v>#REF!</v>
      </c>
      <c r="H71" s="63" t="e" cm="1">
        <f t="array" aca="1" ref="H71" ca="1">INDEX(projects_count,MATCH($B71,projects_projects,0))</f>
        <v>#REF!</v>
      </c>
      <c r="I71" s="64" t="e" cm="1">
        <f t="array" aca="1" ref="I71" ca="1">INDEX(projects_fabric,MATCH($B71,projects_projects,0))</f>
        <v>#REF!</v>
      </c>
      <c r="J71" s="64" t="e" cm="1">
        <f t="array" aca="1" ref="J71" ca="1">INDEX(projects_floss,MATCH($B71,projects_projects,0))</f>
        <v>#REF!</v>
      </c>
      <c r="K71" s="49" t="e">
        <f t="shared" ca="1" si="6"/>
        <v>#N/A</v>
      </c>
      <c r="L71" s="49">
        <f t="array" aca="1" ref="L71" ca="1">INDIRECT("'Stitching Log'!A" &amp; MAX(IF(projects=$B71,ROW(projects))))</f>
        <v>42371</v>
      </c>
      <c r="M71" s="1" t="e">
        <f t="shared" ca="1" si="18"/>
        <v>#N/A</v>
      </c>
      <c r="N71">
        <f t="shared" ca="1" si="19"/>
        <v>2</v>
      </c>
      <c r="O71" cm="1">
        <f t="array" aca="1" ref="O71" ca="1">COUNTIFS(projects,"="&amp;B71,stitches,"=Backstitch")+COUNTIFS(projects,"="&amp;B71,stitches,"=Specialty")</f>
        <v>0</v>
      </c>
      <c r="P71" s="27">
        <f t="shared" ca="1" si="20"/>
        <v>0</v>
      </c>
    </row>
    <row r="72" spans="1:16">
      <c r="A72" s="14" t="e">
        <f t="shared" ca="1" si="21"/>
        <v>#REF!</v>
      </c>
      <c r="B72" s="10" t="str" cm="1">
        <f t="array" aca="1" ref="B72" ca="1">IFERROR(INDEX(projects_designs,SMALL(IF((projects_is_finished=checked_key),ROW(projects_designs)),ROW(71:71))-1,1),"")</f>
        <v/>
      </c>
      <c r="C72" s="10" t="e" cm="1">
        <f t="array" aca="1" ref="C72" ca="1">INDEX(projects_designer,MATCH(INDEX(projects_designs,MATCH(B72,projects_projects,0)),projects_designs,0))</f>
        <v>#REF!</v>
      </c>
      <c r="D72" s="10" t="e" cm="1">
        <f t="array" aca="1" ref="D72" ca="1">INDEX(projects_source,MATCH(INDEX(projects_designs,MATCH($B72,projects_projects,0)),projects_designs,0))</f>
        <v>#REF!</v>
      </c>
      <c r="E72" s="10" t="e" cm="1">
        <f t="array" aca="1" ref="E72" ca="1">INDEX(projects_width,MATCH(INDEX(projects_designs,MATCH($B72,projects_projects,0)),projects_designs,0))</f>
        <v>#REF!</v>
      </c>
      <c r="F72" s="10" t="e" cm="1">
        <f t="array" aca="1" ref="F72" ca="1">INDEX(projects_height,MATCH(INDEX(projects_designs,MATCH($B72,projects_projects,0)),projects_designs,0))</f>
        <v>#REF!</v>
      </c>
      <c r="G72" s="1" t="e">
        <f t="shared" ca="1" si="17"/>
        <v>#REF!</v>
      </c>
      <c r="H72" s="63" t="e" cm="1">
        <f t="array" aca="1" ref="H72" ca="1">INDEX(projects_count,MATCH($B72,projects_projects,0))</f>
        <v>#REF!</v>
      </c>
      <c r="I72" s="64" t="e" cm="1">
        <f t="array" aca="1" ref="I72" ca="1">INDEX(projects_fabric,MATCH($B72,projects_projects,0))</f>
        <v>#REF!</v>
      </c>
      <c r="J72" s="64" t="e" cm="1">
        <f t="array" aca="1" ref="J72" ca="1">INDEX(projects_floss,MATCH($B72,projects_projects,0))</f>
        <v>#REF!</v>
      </c>
      <c r="K72" s="49" t="e">
        <f t="shared" ca="1" si="6"/>
        <v>#N/A</v>
      </c>
      <c r="L72" s="49">
        <f t="array" aca="1" ref="L72" ca="1">INDIRECT("'Stitching Log'!A" &amp; MAX(IF(projects=$B72,ROW(projects))))</f>
        <v>42371</v>
      </c>
      <c r="M72" s="1" t="e">
        <f t="shared" ca="1" si="18"/>
        <v>#N/A</v>
      </c>
      <c r="N72">
        <f t="shared" ca="1" si="19"/>
        <v>2</v>
      </c>
      <c r="O72" cm="1">
        <f t="array" aca="1" ref="O72" ca="1">COUNTIFS(projects,"="&amp;B72,stitches,"=Backstitch")+COUNTIFS(projects,"="&amp;B72,stitches,"=Specialty")</f>
        <v>0</v>
      </c>
      <c r="P72" s="27">
        <f t="shared" ca="1" si="20"/>
        <v>0</v>
      </c>
    </row>
    <row r="73" spans="1:16">
      <c r="A73" s="14" t="e">
        <f t="shared" ca="1" si="21"/>
        <v>#REF!</v>
      </c>
      <c r="B73" s="10" t="str" cm="1">
        <f t="array" aca="1" ref="B73" ca="1">IFERROR(INDEX(projects_designs,SMALL(IF((projects_is_finished=checked_key),ROW(projects_designs)),ROW(72:72))-1,1),"")</f>
        <v/>
      </c>
      <c r="C73" s="10" t="e" cm="1">
        <f t="array" aca="1" ref="C73" ca="1">INDEX(projects_designer,MATCH(INDEX(projects_designs,MATCH(B73,projects_projects,0)),projects_designs,0))</f>
        <v>#REF!</v>
      </c>
      <c r="D73" s="10" t="e" cm="1">
        <f t="array" aca="1" ref="D73" ca="1">INDEX(projects_source,MATCH(INDEX(projects_designs,MATCH($B73,projects_projects,0)),projects_designs,0))</f>
        <v>#REF!</v>
      </c>
      <c r="E73" s="10" t="e" cm="1">
        <f t="array" aca="1" ref="E73" ca="1">INDEX(projects_width,MATCH(INDEX(projects_designs,MATCH($B73,projects_projects,0)),projects_designs,0))</f>
        <v>#REF!</v>
      </c>
      <c r="F73" s="10" t="e" cm="1">
        <f t="array" aca="1" ref="F73" ca="1">INDEX(projects_height,MATCH(INDEX(projects_designs,MATCH($B73,projects_projects,0)),projects_designs,0))</f>
        <v>#REF!</v>
      </c>
      <c r="G73" s="1" t="e">
        <f t="shared" ca="1" si="17"/>
        <v>#REF!</v>
      </c>
      <c r="H73" s="63" t="e" cm="1">
        <f t="array" aca="1" ref="H73" ca="1">INDEX(projects_count,MATCH($B73,projects_projects,0))</f>
        <v>#REF!</v>
      </c>
      <c r="I73" s="64" t="e" cm="1">
        <f t="array" aca="1" ref="I73" ca="1">INDEX(projects_fabric,MATCH($B73,projects_projects,0))</f>
        <v>#REF!</v>
      </c>
      <c r="J73" s="64" t="e" cm="1">
        <f t="array" aca="1" ref="J73" ca="1">INDEX(projects_floss,MATCH($B73,projects_projects,0))</f>
        <v>#REF!</v>
      </c>
      <c r="K73" s="49" t="e">
        <f t="shared" ca="1" si="6"/>
        <v>#N/A</v>
      </c>
      <c r="L73" s="49">
        <f t="array" aca="1" ref="L73" ca="1">INDIRECT("'Stitching Log'!A" &amp; MAX(IF(projects=$B73,ROW(projects))))</f>
        <v>42371</v>
      </c>
      <c r="M73" s="1" t="e">
        <f t="shared" ca="1" si="18"/>
        <v>#N/A</v>
      </c>
      <c r="N73">
        <f t="shared" ca="1" si="19"/>
        <v>2</v>
      </c>
      <c r="O73" cm="1">
        <f t="array" aca="1" ref="O73" ca="1">COUNTIFS(projects,"="&amp;B73,stitches,"=Backstitch")+COUNTIFS(projects,"="&amp;B73,stitches,"=Specialty")</f>
        <v>0</v>
      </c>
      <c r="P73" s="27">
        <f t="shared" ca="1" si="20"/>
        <v>0</v>
      </c>
    </row>
    <row r="74" spans="1:16">
      <c r="A74" s="14" t="e">
        <f t="shared" ca="1" si="21"/>
        <v>#REF!</v>
      </c>
      <c r="B74" s="10" t="str" cm="1">
        <f t="array" aca="1" ref="B74" ca="1">IFERROR(INDEX(projects_designs,SMALL(IF((projects_is_finished=checked_key),ROW(projects_designs)),ROW(73:73))-1,1),"")</f>
        <v/>
      </c>
      <c r="C74" s="10" t="e" cm="1">
        <f t="array" aca="1" ref="C74" ca="1">INDEX(projects_designer,MATCH(INDEX(projects_designs,MATCH(B74,projects_projects,0)),projects_designs,0))</f>
        <v>#REF!</v>
      </c>
      <c r="D74" s="10" t="e" cm="1">
        <f t="array" aca="1" ref="D74" ca="1">INDEX(projects_source,MATCH(INDEX(projects_designs,MATCH($B74,projects_projects,0)),projects_designs,0))</f>
        <v>#REF!</v>
      </c>
      <c r="E74" s="10" t="e" cm="1">
        <f t="array" aca="1" ref="E74" ca="1">INDEX(projects_width,MATCH(INDEX(projects_designs,MATCH($B74,projects_projects,0)),projects_designs,0))</f>
        <v>#REF!</v>
      </c>
      <c r="F74" s="10" t="e" cm="1">
        <f t="array" aca="1" ref="F74" ca="1">INDEX(projects_height,MATCH(INDEX(projects_designs,MATCH($B74,projects_projects,0)),projects_designs,0))</f>
        <v>#REF!</v>
      </c>
      <c r="G74" s="1" t="e">
        <f t="shared" ca="1" si="17"/>
        <v>#REF!</v>
      </c>
      <c r="H74" s="63" t="e" cm="1">
        <f t="array" aca="1" ref="H74" ca="1">INDEX(projects_count,MATCH($B74,projects_projects,0))</f>
        <v>#REF!</v>
      </c>
      <c r="I74" s="64" t="e" cm="1">
        <f t="array" aca="1" ref="I74" ca="1">INDEX(projects_fabric,MATCH($B74,projects_projects,0))</f>
        <v>#REF!</v>
      </c>
      <c r="J74" s="64" t="e" cm="1">
        <f t="array" aca="1" ref="J74" ca="1">INDEX(projects_floss,MATCH($B74,projects_projects,0))</f>
        <v>#REF!</v>
      </c>
      <c r="K74" s="49" t="e">
        <f t="shared" ca="1" si="6"/>
        <v>#N/A</v>
      </c>
      <c r="L74" s="49">
        <f t="array" aca="1" ref="L74" ca="1">INDIRECT("'Stitching Log'!A" &amp; MAX(IF(projects=$B74,ROW(projects))))</f>
        <v>42371</v>
      </c>
      <c r="M74" s="1" t="e">
        <f t="shared" ca="1" si="18"/>
        <v>#N/A</v>
      </c>
      <c r="N74">
        <f t="shared" ca="1" si="19"/>
        <v>2</v>
      </c>
      <c r="O74" cm="1">
        <f t="array" aca="1" ref="O74" ca="1">COUNTIFS(projects,"="&amp;B74,stitches,"=Backstitch")+COUNTIFS(projects,"="&amp;B74,stitches,"=Specialty")</f>
        <v>0</v>
      </c>
      <c r="P74" s="27">
        <f t="shared" ca="1" si="20"/>
        <v>0</v>
      </c>
    </row>
    <row r="75" spans="1:16">
      <c r="A75" s="14" t="e">
        <f t="shared" ca="1" si="21"/>
        <v>#REF!</v>
      </c>
      <c r="B75" s="10" t="str" cm="1">
        <f t="array" aca="1" ref="B75" ca="1">IFERROR(INDEX(projects_designs,SMALL(IF((projects_is_finished=checked_key),ROW(projects_designs)),ROW(74:74))-1,1),"")</f>
        <v/>
      </c>
      <c r="C75" s="10" t="e" cm="1">
        <f t="array" aca="1" ref="C75" ca="1">INDEX(projects_designer,MATCH(INDEX(projects_designs,MATCH(B75,projects_projects,0)),projects_designs,0))</f>
        <v>#REF!</v>
      </c>
      <c r="D75" s="10" t="e" cm="1">
        <f t="array" aca="1" ref="D75" ca="1">INDEX(projects_source,MATCH(INDEX(projects_designs,MATCH($B75,projects_projects,0)),projects_designs,0))</f>
        <v>#REF!</v>
      </c>
      <c r="E75" s="10" t="e" cm="1">
        <f t="array" aca="1" ref="E75" ca="1">INDEX(projects_width,MATCH(INDEX(projects_designs,MATCH($B75,projects_projects,0)),projects_designs,0))</f>
        <v>#REF!</v>
      </c>
      <c r="F75" s="10" t="e" cm="1">
        <f t="array" aca="1" ref="F75" ca="1">INDEX(projects_height,MATCH(INDEX(projects_designs,MATCH($B75,projects_projects,0)),projects_designs,0))</f>
        <v>#REF!</v>
      </c>
      <c r="G75" s="1" t="e">
        <f t="shared" ca="1" si="17"/>
        <v>#REF!</v>
      </c>
      <c r="H75" s="63" t="e" cm="1">
        <f t="array" aca="1" ref="H75" ca="1">INDEX(projects_count,MATCH($B75,projects_projects,0))</f>
        <v>#REF!</v>
      </c>
      <c r="I75" s="64" t="e" cm="1">
        <f t="array" aca="1" ref="I75" ca="1">INDEX(projects_fabric,MATCH($B75,projects_projects,0))</f>
        <v>#REF!</v>
      </c>
      <c r="J75" s="64" t="e" cm="1">
        <f t="array" aca="1" ref="J75" ca="1">INDEX(projects_floss,MATCH($B75,projects_projects,0))</f>
        <v>#REF!</v>
      </c>
      <c r="K75" s="49" t="e">
        <f t="shared" ca="1" si="6"/>
        <v>#N/A</v>
      </c>
      <c r="L75" s="49">
        <f t="array" aca="1" ref="L75" ca="1">INDIRECT("'Stitching Log'!A" &amp; MAX(IF(projects=$B75,ROW(projects))))</f>
        <v>42371</v>
      </c>
      <c r="M75" s="1" t="e">
        <f t="shared" ca="1" si="18"/>
        <v>#N/A</v>
      </c>
      <c r="N75">
        <f t="shared" ca="1" si="19"/>
        <v>2</v>
      </c>
      <c r="O75" cm="1">
        <f t="array" aca="1" ref="O75" ca="1">COUNTIFS(projects,"="&amp;B75,stitches,"=Backstitch")+COUNTIFS(projects,"="&amp;B75,stitches,"=Specialty")</f>
        <v>0</v>
      </c>
      <c r="P75" s="27">
        <f t="shared" ca="1" si="20"/>
        <v>0</v>
      </c>
    </row>
    <row r="76" spans="1:16">
      <c r="A76" s="14" t="e">
        <f t="shared" ca="1" si="21"/>
        <v>#REF!</v>
      </c>
      <c r="B76" s="10" t="str" cm="1">
        <f t="array" aca="1" ref="B76" ca="1">IFERROR(INDEX(projects_designs,SMALL(IF((projects_is_finished=checked_key),ROW(projects_designs)),ROW(75:75))-1,1),"")</f>
        <v/>
      </c>
      <c r="C76" s="10" t="e" cm="1">
        <f t="array" aca="1" ref="C76" ca="1">INDEX(projects_designer,MATCH(INDEX(projects_designs,MATCH(B76,projects_projects,0)),projects_designs,0))</f>
        <v>#REF!</v>
      </c>
      <c r="D76" s="10" t="e" cm="1">
        <f t="array" aca="1" ref="D76" ca="1">INDEX(projects_source,MATCH(INDEX(projects_designs,MATCH($B76,projects_projects,0)),projects_designs,0))</f>
        <v>#REF!</v>
      </c>
      <c r="E76" s="10" t="e" cm="1">
        <f t="array" aca="1" ref="E76" ca="1">INDEX(projects_width,MATCH(INDEX(projects_designs,MATCH($B76,projects_projects,0)),projects_designs,0))</f>
        <v>#REF!</v>
      </c>
      <c r="F76" s="10" t="e" cm="1">
        <f t="array" aca="1" ref="F76" ca="1">INDEX(projects_height,MATCH(INDEX(projects_designs,MATCH($B76,projects_projects,0)),projects_designs,0))</f>
        <v>#REF!</v>
      </c>
      <c r="G76" s="1" t="e">
        <f t="shared" ca="1" si="17"/>
        <v>#REF!</v>
      </c>
      <c r="H76" s="63" t="e" cm="1">
        <f t="array" aca="1" ref="H76" ca="1">INDEX(projects_count,MATCH($B76,projects_projects,0))</f>
        <v>#REF!</v>
      </c>
      <c r="I76" s="64" t="e" cm="1">
        <f t="array" aca="1" ref="I76" ca="1">INDEX(projects_fabric,MATCH($B76,projects_projects,0))</f>
        <v>#REF!</v>
      </c>
      <c r="J76" s="64" t="e" cm="1">
        <f t="array" aca="1" ref="J76" ca="1">INDEX(projects_floss,MATCH($B76,projects_projects,0))</f>
        <v>#REF!</v>
      </c>
      <c r="K76" s="49" t="e">
        <f t="shared" ca="1" si="6"/>
        <v>#N/A</v>
      </c>
      <c r="L76" s="49">
        <f t="array" aca="1" ref="L76" ca="1">INDIRECT("'Stitching Log'!A" &amp; MAX(IF(projects=$B76,ROW(projects))))</f>
        <v>42371</v>
      </c>
      <c r="M76" s="1" t="e">
        <f t="shared" ca="1" si="18"/>
        <v>#N/A</v>
      </c>
      <c r="N76">
        <f t="shared" ca="1" si="19"/>
        <v>2</v>
      </c>
      <c r="O76" cm="1">
        <f t="array" aca="1" ref="O76" ca="1">COUNTIFS(projects,"="&amp;B76,stitches,"=Backstitch")+COUNTIFS(projects,"="&amp;B76,stitches,"=Specialty")</f>
        <v>0</v>
      </c>
      <c r="P76" s="27">
        <f t="shared" ca="1" si="20"/>
        <v>0</v>
      </c>
    </row>
    <row r="77" spans="1:16">
      <c r="A77" s="14" t="e">
        <f t="shared" ca="1" si="21"/>
        <v>#REF!</v>
      </c>
      <c r="B77" s="10" t="str" cm="1">
        <f t="array" aca="1" ref="B77" ca="1">IFERROR(INDEX(projects_designs,SMALL(IF((projects_is_finished=checked_key),ROW(projects_designs)),ROW(76:76))-1,1),"")</f>
        <v/>
      </c>
      <c r="C77" s="10" t="e" cm="1">
        <f t="array" aca="1" ref="C77" ca="1">INDEX(projects_designer,MATCH(INDEX(projects_designs,MATCH(B77,projects_projects,0)),projects_designs,0))</f>
        <v>#REF!</v>
      </c>
      <c r="D77" s="10" t="e" cm="1">
        <f t="array" aca="1" ref="D77" ca="1">INDEX(projects_source,MATCH(INDEX(projects_designs,MATCH($B77,projects_projects,0)),projects_designs,0))</f>
        <v>#REF!</v>
      </c>
      <c r="E77" s="10" t="e" cm="1">
        <f t="array" aca="1" ref="E77" ca="1">INDEX(projects_width,MATCH(INDEX(projects_designs,MATCH($B77,projects_projects,0)),projects_designs,0))</f>
        <v>#REF!</v>
      </c>
      <c r="F77" s="10" t="e" cm="1">
        <f t="array" aca="1" ref="F77" ca="1">INDEX(projects_height,MATCH(INDEX(projects_designs,MATCH($B77,projects_projects,0)),projects_designs,0))</f>
        <v>#REF!</v>
      </c>
      <c r="G77" s="1" t="e">
        <f t="shared" ca="1" si="17"/>
        <v>#REF!</v>
      </c>
      <c r="H77" s="63" t="e" cm="1">
        <f t="array" aca="1" ref="H77" ca="1">INDEX(projects_count,MATCH($B77,projects_projects,0))</f>
        <v>#REF!</v>
      </c>
      <c r="I77" s="64" t="e" cm="1">
        <f t="array" aca="1" ref="I77" ca="1">INDEX(projects_fabric,MATCH($B77,projects_projects,0))</f>
        <v>#REF!</v>
      </c>
      <c r="J77" s="64" t="e" cm="1">
        <f t="array" aca="1" ref="J77" ca="1">INDEX(projects_floss,MATCH($B77,projects_projects,0))</f>
        <v>#REF!</v>
      </c>
      <c r="K77" s="49" t="e">
        <f t="shared" ca="1" si="6"/>
        <v>#N/A</v>
      </c>
      <c r="L77" s="49">
        <f t="array" aca="1" ref="L77" ca="1">INDIRECT("'Stitching Log'!A" &amp; MAX(IF(projects=$B77,ROW(projects))))</f>
        <v>42371</v>
      </c>
      <c r="M77" s="1" t="e">
        <f t="shared" ca="1" si="18"/>
        <v>#N/A</v>
      </c>
      <c r="N77">
        <f t="shared" ca="1" si="19"/>
        <v>2</v>
      </c>
      <c r="O77" cm="1">
        <f t="array" aca="1" ref="O77" ca="1">COUNTIFS(projects,"="&amp;B77,stitches,"=Backstitch")+COUNTIFS(projects,"="&amp;B77,stitches,"=Specialty")</f>
        <v>0</v>
      </c>
      <c r="P77" s="27">
        <f t="shared" ca="1" si="20"/>
        <v>0</v>
      </c>
    </row>
    <row r="78" spans="1:16">
      <c r="A78" s="14" t="e">
        <f t="shared" ca="1" si="21"/>
        <v>#REF!</v>
      </c>
      <c r="B78" s="10" t="str" cm="1">
        <f t="array" aca="1" ref="B78" ca="1">IFERROR(INDEX(projects_designs,SMALL(IF((projects_is_finished=checked_key),ROW(projects_designs)),ROW(77:77))-1,1),"")</f>
        <v/>
      </c>
      <c r="C78" s="10" t="e" cm="1">
        <f t="array" aca="1" ref="C78" ca="1">INDEX(projects_designer,MATCH(INDEX(projects_designs,MATCH(B78,projects_projects,0)),projects_designs,0))</f>
        <v>#REF!</v>
      </c>
      <c r="D78" s="10" t="e" cm="1">
        <f t="array" aca="1" ref="D78" ca="1">INDEX(projects_source,MATCH(INDEX(projects_designs,MATCH($B78,projects_projects,0)),projects_designs,0))</f>
        <v>#REF!</v>
      </c>
      <c r="E78" s="10" t="e" cm="1">
        <f t="array" aca="1" ref="E78" ca="1">INDEX(projects_width,MATCH(INDEX(projects_designs,MATCH($B78,projects_projects,0)),projects_designs,0))</f>
        <v>#REF!</v>
      </c>
      <c r="F78" s="10" t="e" cm="1">
        <f t="array" aca="1" ref="F78" ca="1">INDEX(projects_height,MATCH(INDEX(projects_designs,MATCH($B78,projects_projects,0)),projects_designs,0))</f>
        <v>#REF!</v>
      </c>
      <c r="G78" s="1" t="e">
        <f t="shared" ca="1" si="17"/>
        <v>#REF!</v>
      </c>
      <c r="H78" s="63" t="e" cm="1">
        <f t="array" aca="1" ref="H78" ca="1">INDEX(projects_count,MATCH($B78,projects_projects,0))</f>
        <v>#REF!</v>
      </c>
      <c r="I78" s="64" t="e" cm="1">
        <f t="array" aca="1" ref="I78" ca="1">INDEX(projects_fabric,MATCH($B78,projects_projects,0))</f>
        <v>#REF!</v>
      </c>
      <c r="J78" s="64" t="e" cm="1">
        <f t="array" aca="1" ref="J78" ca="1">INDEX(projects_floss,MATCH($B78,projects_projects,0))</f>
        <v>#REF!</v>
      </c>
      <c r="K78" s="49" t="e">
        <f t="shared" ca="1" si="6"/>
        <v>#N/A</v>
      </c>
      <c r="L78" s="49">
        <f t="array" aca="1" ref="L78" ca="1">INDIRECT("'Stitching Log'!A" &amp; MAX(IF(projects=$B78,ROW(projects))))</f>
        <v>42371</v>
      </c>
      <c r="M78" s="1" t="e">
        <f t="shared" ca="1" si="18"/>
        <v>#N/A</v>
      </c>
      <c r="N78">
        <f t="shared" ca="1" si="19"/>
        <v>2</v>
      </c>
      <c r="O78" cm="1">
        <f t="array" aca="1" ref="O78" ca="1">COUNTIFS(projects,"="&amp;B78,stitches,"=Backstitch")+COUNTIFS(projects,"="&amp;B78,stitches,"=Specialty")</f>
        <v>0</v>
      </c>
      <c r="P78" s="27">
        <f t="shared" ca="1" si="20"/>
        <v>0</v>
      </c>
    </row>
    <row r="79" spans="1:16">
      <c r="A79" s="14" t="e">
        <f t="shared" ca="1" si="21"/>
        <v>#REF!</v>
      </c>
      <c r="B79" s="10" t="str" cm="1">
        <f t="array" aca="1" ref="B79" ca="1">IFERROR(INDEX(projects_designs,SMALL(IF((projects_is_finished=checked_key),ROW(projects_designs)),ROW(78:78))-1,1),"")</f>
        <v/>
      </c>
      <c r="C79" s="10" t="e" cm="1">
        <f t="array" aca="1" ref="C79" ca="1">INDEX(projects_designer,MATCH(INDEX(projects_designs,MATCH(B79,projects_projects,0)),projects_designs,0))</f>
        <v>#REF!</v>
      </c>
      <c r="D79" s="10" t="e" cm="1">
        <f t="array" aca="1" ref="D79" ca="1">INDEX(projects_source,MATCH(INDEX(projects_designs,MATCH($B79,projects_projects,0)),projects_designs,0))</f>
        <v>#REF!</v>
      </c>
      <c r="E79" s="10" t="e" cm="1">
        <f t="array" aca="1" ref="E79" ca="1">INDEX(projects_width,MATCH(INDEX(projects_designs,MATCH($B79,projects_projects,0)),projects_designs,0))</f>
        <v>#REF!</v>
      </c>
      <c r="F79" s="10" t="e" cm="1">
        <f t="array" aca="1" ref="F79" ca="1">INDEX(projects_height,MATCH(INDEX(projects_designs,MATCH($B79,projects_projects,0)),projects_designs,0))</f>
        <v>#REF!</v>
      </c>
      <c r="G79" s="1" t="e">
        <f t="shared" ca="1" si="17"/>
        <v>#REF!</v>
      </c>
      <c r="H79" s="63" t="e" cm="1">
        <f t="array" aca="1" ref="H79" ca="1">INDEX(projects_count,MATCH($B79,projects_projects,0))</f>
        <v>#REF!</v>
      </c>
      <c r="I79" s="64" t="e" cm="1">
        <f t="array" aca="1" ref="I79" ca="1">INDEX(projects_fabric,MATCH($B79,projects_projects,0))</f>
        <v>#REF!</v>
      </c>
      <c r="J79" s="64" t="e" cm="1">
        <f t="array" aca="1" ref="J79" ca="1">INDEX(projects_floss,MATCH($B79,projects_projects,0))</f>
        <v>#REF!</v>
      </c>
      <c r="K79" s="49" t="e">
        <f t="shared" ca="1" si="6"/>
        <v>#N/A</v>
      </c>
      <c r="L79" s="49">
        <f t="array" aca="1" ref="L79" ca="1">INDIRECT("'Stitching Log'!A" &amp; MAX(IF(projects=$B79,ROW(projects))))</f>
        <v>42371</v>
      </c>
      <c r="M79" s="1" t="e">
        <f t="shared" ca="1" si="18"/>
        <v>#N/A</v>
      </c>
      <c r="N79">
        <f t="shared" ca="1" si="19"/>
        <v>2</v>
      </c>
      <c r="O79" cm="1">
        <f t="array" aca="1" ref="O79" ca="1">COUNTIFS(projects,"="&amp;B79,stitches,"=Backstitch")+COUNTIFS(projects,"="&amp;B79,stitches,"=Specialty")</f>
        <v>0</v>
      </c>
      <c r="P79" s="27">
        <f t="shared" ca="1" si="20"/>
        <v>0</v>
      </c>
    </row>
    <row r="80" spans="1:16">
      <c r="A80" s="14" t="e">
        <f t="shared" ca="1" si="21"/>
        <v>#REF!</v>
      </c>
      <c r="B80" s="10" t="str" cm="1">
        <f t="array" aca="1" ref="B80" ca="1">IFERROR(INDEX(projects_designs,SMALL(IF((projects_is_finished=checked_key),ROW(projects_designs)),ROW(79:79))-1,1),"")</f>
        <v/>
      </c>
      <c r="C80" s="10" t="e" cm="1">
        <f t="array" aca="1" ref="C80" ca="1">INDEX(projects_designer,MATCH(INDEX(projects_designs,MATCH(B80,projects_projects,0)),projects_designs,0))</f>
        <v>#REF!</v>
      </c>
      <c r="D80" s="10" t="e" cm="1">
        <f t="array" aca="1" ref="D80" ca="1">INDEX(projects_source,MATCH(INDEX(projects_designs,MATCH($B80,projects_projects,0)),projects_designs,0))</f>
        <v>#REF!</v>
      </c>
      <c r="E80" s="10" t="e" cm="1">
        <f t="array" aca="1" ref="E80" ca="1">INDEX(projects_width,MATCH(INDEX(projects_designs,MATCH($B80,projects_projects,0)),projects_designs,0))</f>
        <v>#REF!</v>
      </c>
      <c r="F80" s="10" t="e" cm="1">
        <f t="array" aca="1" ref="F80" ca="1">INDEX(projects_height,MATCH(INDEX(projects_designs,MATCH($B80,projects_projects,0)),projects_designs,0))</f>
        <v>#REF!</v>
      </c>
      <c r="G80" s="1" t="e">
        <f t="shared" ca="1" si="17"/>
        <v>#REF!</v>
      </c>
      <c r="H80" s="63" t="e" cm="1">
        <f t="array" aca="1" ref="H80" ca="1">INDEX(projects_count,MATCH($B80,projects_projects,0))</f>
        <v>#REF!</v>
      </c>
      <c r="I80" s="64" t="e" cm="1">
        <f t="array" aca="1" ref="I80" ca="1">INDEX(projects_fabric,MATCH($B80,projects_projects,0))</f>
        <v>#REF!</v>
      </c>
      <c r="J80" s="64" t="e" cm="1">
        <f t="array" aca="1" ref="J80" ca="1">INDEX(projects_floss,MATCH($B80,projects_projects,0))</f>
        <v>#REF!</v>
      </c>
      <c r="K80" s="49" t="e">
        <f t="shared" ca="1" si="6"/>
        <v>#N/A</v>
      </c>
      <c r="L80" s="49">
        <f t="array" aca="1" ref="L80" ca="1">INDIRECT("'Stitching Log'!A" &amp; MAX(IF(projects=$B80,ROW(projects))))</f>
        <v>42371</v>
      </c>
      <c r="M80" s="1" t="e">
        <f t="shared" ca="1" si="18"/>
        <v>#N/A</v>
      </c>
      <c r="N80">
        <f t="shared" ca="1" si="19"/>
        <v>2</v>
      </c>
      <c r="O80" cm="1">
        <f t="array" aca="1" ref="O80" ca="1">COUNTIFS(projects,"="&amp;B80,stitches,"=Backstitch")+COUNTIFS(projects,"="&amp;B80,stitches,"=Specialty")</f>
        <v>0</v>
      </c>
      <c r="P80" s="27">
        <f t="shared" ca="1" si="20"/>
        <v>0</v>
      </c>
    </row>
    <row r="81" spans="1:16">
      <c r="A81" s="14" t="e">
        <f t="shared" ca="1" si="21"/>
        <v>#REF!</v>
      </c>
      <c r="B81" s="10" t="str" cm="1">
        <f t="array" aca="1" ref="B81" ca="1">IFERROR(INDEX(projects_designs,SMALL(IF((projects_is_finished=checked_key),ROW(projects_designs)),ROW(80:80))-1,1),"")</f>
        <v/>
      </c>
      <c r="C81" s="10" t="e" cm="1">
        <f t="array" aca="1" ref="C81" ca="1">INDEX(projects_designer,MATCH(INDEX(projects_designs,MATCH(B81,projects_projects,0)),projects_designs,0))</f>
        <v>#REF!</v>
      </c>
      <c r="D81" s="10" t="e" cm="1">
        <f t="array" aca="1" ref="D81" ca="1">INDEX(projects_source,MATCH(INDEX(projects_designs,MATCH($B81,projects_projects,0)),projects_designs,0))</f>
        <v>#REF!</v>
      </c>
      <c r="E81" s="10" t="e" cm="1">
        <f t="array" aca="1" ref="E81" ca="1">INDEX(projects_width,MATCH(INDEX(projects_designs,MATCH($B81,projects_projects,0)),projects_designs,0))</f>
        <v>#REF!</v>
      </c>
      <c r="F81" s="10" t="e" cm="1">
        <f t="array" aca="1" ref="F81" ca="1">INDEX(projects_height,MATCH(INDEX(projects_designs,MATCH($B81,projects_projects,0)),projects_designs,0))</f>
        <v>#REF!</v>
      </c>
      <c r="G81" s="1" t="e">
        <f t="shared" ca="1" si="17"/>
        <v>#REF!</v>
      </c>
      <c r="H81" s="63" t="e" cm="1">
        <f t="array" aca="1" ref="H81" ca="1">INDEX(projects_count,MATCH($B81,projects_projects,0))</f>
        <v>#REF!</v>
      </c>
      <c r="I81" s="64" t="e" cm="1">
        <f t="array" aca="1" ref="I81" ca="1">INDEX(projects_fabric,MATCH($B81,projects_projects,0))</f>
        <v>#REF!</v>
      </c>
      <c r="J81" s="64" t="e" cm="1">
        <f t="array" aca="1" ref="J81" ca="1">INDEX(projects_floss,MATCH($B81,projects_projects,0))</f>
        <v>#REF!</v>
      </c>
      <c r="K81" s="49" t="e">
        <f t="shared" ca="1" si="6"/>
        <v>#N/A</v>
      </c>
      <c r="L81" s="49">
        <f t="array" aca="1" ref="L81" ca="1">INDIRECT("'Stitching Log'!A" &amp; MAX(IF(projects=$B81,ROW(projects))))</f>
        <v>42371</v>
      </c>
      <c r="M81" s="1" t="e">
        <f t="shared" ca="1" si="18"/>
        <v>#N/A</v>
      </c>
      <c r="N81">
        <f t="shared" ca="1" si="19"/>
        <v>2</v>
      </c>
      <c r="O81" cm="1">
        <f t="array" aca="1" ref="O81" ca="1">COUNTIFS(projects,"="&amp;B81,stitches,"=Backstitch")+COUNTIFS(projects,"="&amp;B81,stitches,"=Specialty")</f>
        <v>0</v>
      </c>
      <c r="P81" s="27">
        <f t="shared" ca="1" si="20"/>
        <v>0</v>
      </c>
    </row>
    <row r="82" spans="1:16">
      <c r="A82" s="14" t="e">
        <f t="shared" ca="1" si="21"/>
        <v>#REF!</v>
      </c>
      <c r="B82" s="10" t="str" cm="1">
        <f t="array" aca="1" ref="B82" ca="1">IFERROR(INDEX(projects_designs,SMALL(IF((projects_is_finished=checked_key),ROW(projects_designs)),ROW(81:81))-1,1),"")</f>
        <v/>
      </c>
      <c r="C82" s="10" t="e" cm="1">
        <f t="array" aca="1" ref="C82" ca="1">INDEX(projects_designer,MATCH(INDEX(projects_designs,MATCH(B82,projects_projects,0)),projects_designs,0))</f>
        <v>#REF!</v>
      </c>
      <c r="D82" s="10" t="e" cm="1">
        <f t="array" aca="1" ref="D82" ca="1">INDEX(projects_source,MATCH(INDEX(projects_designs,MATCH($B82,projects_projects,0)),projects_designs,0))</f>
        <v>#REF!</v>
      </c>
      <c r="E82" s="10" t="e" cm="1">
        <f t="array" aca="1" ref="E82" ca="1">INDEX(projects_width,MATCH(INDEX(projects_designs,MATCH($B82,projects_projects,0)),projects_designs,0))</f>
        <v>#REF!</v>
      </c>
      <c r="F82" s="10" t="e" cm="1">
        <f t="array" aca="1" ref="F82" ca="1">INDEX(projects_height,MATCH(INDEX(projects_designs,MATCH($B82,projects_projects,0)),projects_designs,0))</f>
        <v>#REF!</v>
      </c>
      <c r="G82" s="1" t="e">
        <f t="shared" ca="1" si="17"/>
        <v>#REF!</v>
      </c>
      <c r="H82" s="63" t="e" cm="1">
        <f t="array" aca="1" ref="H82" ca="1">INDEX(projects_count,MATCH($B82,projects_projects,0))</f>
        <v>#REF!</v>
      </c>
      <c r="I82" s="64" t="e" cm="1">
        <f t="array" aca="1" ref="I82" ca="1">INDEX(projects_fabric,MATCH($B82,projects_projects,0))</f>
        <v>#REF!</v>
      </c>
      <c r="J82" s="64" t="e" cm="1">
        <f t="array" aca="1" ref="J82" ca="1">INDEX(projects_floss,MATCH($B82,projects_projects,0))</f>
        <v>#REF!</v>
      </c>
      <c r="K82" s="49" t="e">
        <f t="shared" ca="1" si="6"/>
        <v>#N/A</v>
      </c>
      <c r="L82" s="49">
        <f t="array" aca="1" ref="L82" ca="1">INDIRECT("'Stitching Log'!A" &amp; MAX(IF(projects=$B82,ROW(projects))))</f>
        <v>42371</v>
      </c>
      <c r="M82" s="1" t="e">
        <f t="shared" ca="1" si="18"/>
        <v>#N/A</v>
      </c>
      <c r="N82">
        <f t="shared" ca="1" si="19"/>
        <v>2</v>
      </c>
      <c r="O82" cm="1">
        <f t="array" aca="1" ref="O82" ca="1">COUNTIFS(projects,"="&amp;B82,stitches,"=Backstitch")+COUNTIFS(projects,"="&amp;B82,stitches,"=Specialty")</f>
        <v>0</v>
      </c>
      <c r="P82" s="27">
        <f t="shared" ca="1" si="20"/>
        <v>0</v>
      </c>
    </row>
    <row r="83" spans="1:16">
      <c r="A83" s="14" t="e">
        <f t="shared" ca="1" si="21"/>
        <v>#REF!</v>
      </c>
      <c r="B83" s="10" t="str" cm="1">
        <f t="array" aca="1" ref="B83" ca="1">IFERROR(INDEX(projects_designs,SMALL(IF((projects_is_finished=checked_key),ROW(projects_designs)),ROW(82:82))-1,1),"")</f>
        <v/>
      </c>
      <c r="C83" s="10" t="e" cm="1">
        <f t="array" aca="1" ref="C83" ca="1">INDEX(projects_designer,MATCH(INDEX(projects_designs,MATCH(B83,projects_projects,0)),projects_designs,0))</f>
        <v>#REF!</v>
      </c>
      <c r="D83" s="10" t="e" cm="1">
        <f t="array" aca="1" ref="D83" ca="1">INDEX(projects_source,MATCH(INDEX(projects_designs,MATCH($B83,projects_projects,0)),projects_designs,0))</f>
        <v>#REF!</v>
      </c>
      <c r="E83" s="10" t="e" cm="1">
        <f t="array" aca="1" ref="E83" ca="1">INDEX(projects_width,MATCH(INDEX(projects_designs,MATCH($B83,projects_projects,0)),projects_designs,0))</f>
        <v>#REF!</v>
      </c>
      <c r="F83" s="10" t="e" cm="1">
        <f t="array" aca="1" ref="F83" ca="1">INDEX(projects_height,MATCH(INDEX(projects_designs,MATCH($B83,projects_projects,0)),projects_designs,0))</f>
        <v>#REF!</v>
      </c>
      <c r="G83" s="1" t="e">
        <f t="shared" ca="1" si="17"/>
        <v>#REF!</v>
      </c>
      <c r="H83" s="63" t="e" cm="1">
        <f t="array" aca="1" ref="H83" ca="1">INDEX(projects_count,MATCH($B83,projects_projects,0))</f>
        <v>#REF!</v>
      </c>
      <c r="I83" s="64" t="e" cm="1">
        <f t="array" aca="1" ref="I83" ca="1">INDEX(projects_fabric,MATCH($B83,projects_projects,0))</f>
        <v>#REF!</v>
      </c>
      <c r="J83" s="64" t="e" cm="1">
        <f t="array" aca="1" ref="J83" ca="1">INDEX(projects_floss,MATCH($B83,projects_projects,0))</f>
        <v>#REF!</v>
      </c>
      <c r="K83" s="49" t="e">
        <f t="shared" ca="1" si="6"/>
        <v>#N/A</v>
      </c>
      <c r="L83" s="49">
        <f t="array" aca="1" ref="L83" ca="1">INDIRECT("'Stitching Log'!A" &amp; MAX(IF(projects=$B83,ROW(projects))))</f>
        <v>42371</v>
      </c>
      <c r="M83" s="1" t="e">
        <f t="shared" ca="1" si="18"/>
        <v>#N/A</v>
      </c>
      <c r="N83">
        <f t="shared" ca="1" si="19"/>
        <v>2</v>
      </c>
      <c r="O83" cm="1">
        <f t="array" aca="1" ref="O83" ca="1">COUNTIFS(projects,"="&amp;B83,stitches,"=Backstitch")+COUNTIFS(projects,"="&amp;B83,stitches,"=Specialty")</f>
        <v>0</v>
      </c>
      <c r="P83" s="27">
        <f t="shared" ca="1" si="20"/>
        <v>0</v>
      </c>
    </row>
    <row r="84" spans="1:16">
      <c r="A84" s="14" t="e">
        <f t="shared" ca="1" si="21"/>
        <v>#REF!</v>
      </c>
      <c r="B84" s="10" t="str" cm="1">
        <f t="array" aca="1" ref="B84" ca="1">IFERROR(INDEX(projects_designs,SMALL(IF((projects_is_finished=checked_key),ROW(projects_designs)),ROW(83:83))-1,1),"")</f>
        <v/>
      </c>
      <c r="C84" s="10" t="e" cm="1">
        <f t="array" aca="1" ref="C84" ca="1">INDEX(projects_designer,MATCH(INDEX(projects_designs,MATCH(B84,projects_projects,0)),projects_designs,0))</f>
        <v>#REF!</v>
      </c>
      <c r="D84" s="10" t="e" cm="1">
        <f t="array" aca="1" ref="D84" ca="1">INDEX(projects_source,MATCH(INDEX(projects_designs,MATCH($B84,projects_projects,0)),projects_designs,0))</f>
        <v>#REF!</v>
      </c>
      <c r="E84" s="10" t="e" cm="1">
        <f t="array" aca="1" ref="E84" ca="1">INDEX(projects_width,MATCH(INDEX(projects_designs,MATCH($B84,projects_projects,0)),projects_designs,0))</f>
        <v>#REF!</v>
      </c>
      <c r="F84" s="10" t="e" cm="1">
        <f t="array" aca="1" ref="F84" ca="1">INDEX(projects_height,MATCH(INDEX(projects_designs,MATCH($B84,projects_projects,0)),projects_designs,0))</f>
        <v>#REF!</v>
      </c>
      <c r="G84" s="1" t="e">
        <f t="shared" ca="1" si="17"/>
        <v>#REF!</v>
      </c>
      <c r="H84" s="63" t="e" cm="1">
        <f t="array" aca="1" ref="H84" ca="1">INDEX(projects_count,MATCH($B84,projects_projects,0))</f>
        <v>#REF!</v>
      </c>
      <c r="I84" s="64" t="e" cm="1">
        <f t="array" aca="1" ref="I84" ca="1">INDEX(projects_fabric,MATCH($B84,projects_projects,0))</f>
        <v>#REF!</v>
      </c>
      <c r="J84" s="64" t="e" cm="1">
        <f t="array" aca="1" ref="J84" ca="1">INDEX(projects_floss,MATCH($B84,projects_projects,0))</f>
        <v>#REF!</v>
      </c>
      <c r="K84" s="49" t="e">
        <f t="shared" ca="1" si="6"/>
        <v>#N/A</v>
      </c>
      <c r="L84" s="49">
        <f t="array" aca="1" ref="L84" ca="1">INDIRECT("'Stitching Log'!A" &amp; MAX(IF(projects=$B84,ROW(projects))))</f>
        <v>42371</v>
      </c>
      <c r="M84" s="1" t="e">
        <f t="shared" ca="1" si="18"/>
        <v>#N/A</v>
      </c>
      <c r="N84">
        <f t="shared" ca="1" si="19"/>
        <v>2</v>
      </c>
      <c r="O84" cm="1">
        <f t="array" aca="1" ref="O84" ca="1">COUNTIFS(projects,"="&amp;B84,stitches,"=Backstitch")+COUNTIFS(projects,"="&amp;B84,stitches,"=Specialty")</f>
        <v>0</v>
      </c>
      <c r="P84" s="27">
        <f t="shared" ca="1" si="20"/>
        <v>0</v>
      </c>
    </row>
    <row r="85" spans="1:16">
      <c r="A85" s="14" t="e">
        <f t="shared" ca="1" si="21"/>
        <v>#REF!</v>
      </c>
      <c r="B85" s="10" t="str" cm="1">
        <f t="array" aca="1" ref="B85" ca="1">IFERROR(INDEX(projects_designs,SMALL(IF((projects_is_finished=checked_key),ROW(projects_designs)),ROW(84:84))-1,1),"")</f>
        <v/>
      </c>
      <c r="C85" s="10" t="e" cm="1">
        <f t="array" aca="1" ref="C85" ca="1">INDEX(projects_designer,MATCH(INDEX(projects_designs,MATCH(B85,projects_projects,0)),projects_designs,0))</f>
        <v>#REF!</v>
      </c>
      <c r="D85" s="10" t="e" cm="1">
        <f t="array" aca="1" ref="D85" ca="1">INDEX(projects_source,MATCH(INDEX(projects_designs,MATCH($B85,projects_projects,0)),projects_designs,0))</f>
        <v>#REF!</v>
      </c>
      <c r="E85" s="10" t="e" cm="1">
        <f t="array" aca="1" ref="E85" ca="1">INDEX(projects_width,MATCH(INDEX(projects_designs,MATCH($B85,projects_projects,0)),projects_designs,0))</f>
        <v>#REF!</v>
      </c>
      <c r="F85" s="10" t="e" cm="1">
        <f t="array" aca="1" ref="F85" ca="1">INDEX(projects_height,MATCH(INDEX(projects_designs,MATCH($B85,projects_projects,0)),projects_designs,0))</f>
        <v>#REF!</v>
      </c>
      <c r="G85" s="1" t="e">
        <f t="shared" ca="1" si="17"/>
        <v>#REF!</v>
      </c>
      <c r="H85" s="63" t="e" cm="1">
        <f t="array" aca="1" ref="H85" ca="1">INDEX(projects_count,MATCH($B85,projects_projects,0))</f>
        <v>#REF!</v>
      </c>
      <c r="I85" s="64" t="e" cm="1">
        <f t="array" aca="1" ref="I85" ca="1">INDEX(projects_fabric,MATCH($B85,projects_projects,0))</f>
        <v>#REF!</v>
      </c>
      <c r="J85" s="64" t="e" cm="1">
        <f t="array" aca="1" ref="J85" ca="1">INDEX(projects_floss,MATCH($B85,projects_projects,0))</f>
        <v>#REF!</v>
      </c>
      <c r="K85" s="49" t="e">
        <f t="shared" ca="1" si="6"/>
        <v>#N/A</v>
      </c>
      <c r="L85" s="49">
        <f t="array" aca="1" ref="L85" ca="1">INDIRECT("'Stitching Log'!A" &amp; MAX(IF(projects=$B85,ROW(projects))))</f>
        <v>42371</v>
      </c>
      <c r="M85" s="1" t="e">
        <f t="shared" ca="1" si="18"/>
        <v>#N/A</v>
      </c>
      <c r="N85">
        <f t="shared" ca="1" si="19"/>
        <v>2</v>
      </c>
      <c r="O85" cm="1">
        <f t="array" aca="1" ref="O85" ca="1">COUNTIFS(projects,"="&amp;B85,stitches,"=Backstitch")+COUNTIFS(projects,"="&amp;B85,stitches,"=Specialty")</f>
        <v>0</v>
      </c>
      <c r="P85" s="27">
        <f t="shared" ca="1" si="20"/>
        <v>0</v>
      </c>
    </row>
    <row r="86" spans="1:16">
      <c r="A86" s="14" t="e">
        <f t="shared" ca="1" si="21"/>
        <v>#REF!</v>
      </c>
      <c r="B86" s="10" t="str" cm="1">
        <f t="array" aca="1" ref="B86" ca="1">IFERROR(INDEX(projects_designs,SMALL(IF((projects_is_finished=checked_key),ROW(projects_designs)),ROW(85:85))-1,1),"")</f>
        <v/>
      </c>
      <c r="C86" s="10" t="e" cm="1">
        <f t="array" aca="1" ref="C86" ca="1">INDEX(projects_designer,MATCH(INDEX(projects_designs,MATCH(B86,projects_projects,0)),projects_designs,0))</f>
        <v>#REF!</v>
      </c>
      <c r="D86" s="10" t="e" cm="1">
        <f t="array" aca="1" ref="D86" ca="1">INDEX(projects_source,MATCH(INDEX(projects_designs,MATCH($B86,projects_projects,0)),projects_designs,0))</f>
        <v>#REF!</v>
      </c>
      <c r="E86" s="10" t="e" cm="1">
        <f t="array" aca="1" ref="E86" ca="1">INDEX(projects_width,MATCH(INDEX(projects_designs,MATCH($B86,projects_projects,0)),projects_designs,0))</f>
        <v>#REF!</v>
      </c>
      <c r="F86" s="10" t="e" cm="1">
        <f t="array" aca="1" ref="F86" ca="1">INDEX(projects_height,MATCH(INDEX(projects_designs,MATCH($B86,projects_projects,0)),projects_designs,0))</f>
        <v>#REF!</v>
      </c>
      <c r="G86" s="1" t="e">
        <f t="shared" ca="1" si="17"/>
        <v>#REF!</v>
      </c>
      <c r="H86" s="63" t="e" cm="1">
        <f t="array" aca="1" ref="H86" ca="1">INDEX(projects_count,MATCH($B86,projects_projects,0))</f>
        <v>#REF!</v>
      </c>
      <c r="I86" s="64" t="e" cm="1">
        <f t="array" aca="1" ref="I86" ca="1">INDEX(projects_fabric,MATCH($B86,projects_projects,0))</f>
        <v>#REF!</v>
      </c>
      <c r="J86" s="64" t="e" cm="1">
        <f t="array" aca="1" ref="J86" ca="1">INDEX(projects_floss,MATCH($B86,projects_projects,0))</f>
        <v>#REF!</v>
      </c>
      <c r="K86" s="49" t="e">
        <f t="shared" ca="1" si="6"/>
        <v>#N/A</v>
      </c>
      <c r="L86" s="49">
        <f t="array" aca="1" ref="L86" ca="1">INDIRECT("'Stitching Log'!A" &amp; MAX(IF(projects=$B86,ROW(projects))))</f>
        <v>42371</v>
      </c>
      <c r="M86" s="1" t="e">
        <f t="shared" ca="1" si="18"/>
        <v>#N/A</v>
      </c>
      <c r="N86">
        <f t="shared" ca="1" si="19"/>
        <v>2</v>
      </c>
      <c r="O86" cm="1">
        <f t="array" aca="1" ref="O86" ca="1">COUNTIFS(projects,"="&amp;B86,stitches,"=Backstitch")+COUNTIFS(projects,"="&amp;B86,stitches,"=Specialty")</f>
        <v>0</v>
      </c>
      <c r="P86" s="27">
        <f t="shared" ca="1" si="20"/>
        <v>0</v>
      </c>
    </row>
    <row r="87" spans="1:16">
      <c r="A87" s="14" t="e">
        <f t="shared" ca="1" si="21"/>
        <v>#REF!</v>
      </c>
      <c r="B87" s="10" t="str" cm="1">
        <f t="array" aca="1" ref="B87" ca="1">IFERROR(INDEX(projects_designs,SMALL(IF((projects_is_finished=checked_key),ROW(projects_designs)),ROW(86:86))-1,1),"")</f>
        <v/>
      </c>
      <c r="C87" s="10" t="e" cm="1">
        <f t="array" aca="1" ref="C87" ca="1">INDEX(projects_designer,MATCH(INDEX(projects_designs,MATCH(B87,projects_projects,0)),projects_designs,0))</f>
        <v>#REF!</v>
      </c>
      <c r="D87" s="10" t="e" cm="1">
        <f t="array" aca="1" ref="D87" ca="1">INDEX(projects_source,MATCH(INDEX(projects_designs,MATCH($B87,projects_projects,0)),projects_designs,0))</f>
        <v>#REF!</v>
      </c>
      <c r="E87" s="10" t="e" cm="1">
        <f t="array" aca="1" ref="E87" ca="1">INDEX(projects_width,MATCH(INDEX(projects_designs,MATCH($B87,projects_projects,0)),projects_designs,0))</f>
        <v>#REF!</v>
      </c>
      <c r="F87" s="10" t="e" cm="1">
        <f t="array" aca="1" ref="F87" ca="1">INDEX(projects_height,MATCH(INDEX(projects_designs,MATCH($B87,projects_projects,0)),projects_designs,0))</f>
        <v>#REF!</v>
      </c>
      <c r="G87" s="1" t="e">
        <f t="shared" ca="1" si="17"/>
        <v>#REF!</v>
      </c>
      <c r="H87" s="63" t="e" cm="1">
        <f t="array" aca="1" ref="H87" ca="1">INDEX(projects_count,MATCH($B87,projects_projects,0))</f>
        <v>#REF!</v>
      </c>
      <c r="I87" s="64" t="e" cm="1">
        <f t="array" aca="1" ref="I87" ca="1">INDEX(projects_fabric,MATCH($B87,projects_projects,0))</f>
        <v>#REF!</v>
      </c>
      <c r="J87" s="64" t="e" cm="1">
        <f t="array" aca="1" ref="J87" ca="1">INDEX(projects_floss,MATCH($B87,projects_projects,0))</f>
        <v>#REF!</v>
      </c>
      <c r="K87" s="49" t="e">
        <f t="shared" ca="1" si="6"/>
        <v>#N/A</v>
      </c>
      <c r="L87" s="49">
        <f t="array" aca="1" ref="L87" ca="1">INDIRECT("'Stitching Log'!A" &amp; MAX(IF(projects=$B87,ROW(projects))))</f>
        <v>42371</v>
      </c>
      <c r="M87" s="1" t="e">
        <f t="shared" ca="1" si="18"/>
        <v>#N/A</v>
      </c>
      <c r="N87">
        <f t="shared" ca="1" si="19"/>
        <v>2</v>
      </c>
      <c r="O87" cm="1">
        <f t="array" aca="1" ref="O87" ca="1">COUNTIFS(projects,"="&amp;B87,stitches,"=Backstitch")+COUNTIFS(projects,"="&amp;B87,stitches,"=Specialty")</f>
        <v>0</v>
      </c>
      <c r="P87" s="27">
        <f t="shared" ca="1" si="20"/>
        <v>0</v>
      </c>
    </row>
    <row r="88" spans="1:16">
      <c r="A88" s="14" t="e">
        <f t="shared" ca="1" si="21"/>
        <v>#REF!</v>
      </c>
      <c r="B88" s="10" t="str" cm="1">
        <f t="array" aca="1" ref="B88" ca="1">IFERROR(INDEX(projects_designs,SMALL(IF((projects_is_finished=checked_key),ROW(projects_designs)),ROW(87:87))-1,1),"")</f>
        <v/>
      </c>
      <c r="C88" s="10" t="e" cm="1">
        <f t="array" aca="1" ref="C88" ca="1">INDEX(projects_designer,MATCH(INDEX(projects_designs,MATCH(B88,projects_projects,0)),projects_designs,0))</f>
        <v>#REF!</v>
      </c>
      <c r="D88" s="10" t="e" cm="1">
        <f t="array" aca="1" ref="D88" ca="1">INDEX(projects_source,MATCH(INDEX(projects_designs,MATCH($B88,projects_projects,0)),projects_designs,0))</f>
        <v>#REF!</v>
      </c>
      <c r="E88" s="10" t="e" cm="1">
        <f t="array" aca="1" ref="E88" ca="1">INDEX(projects_width,MATCH(INDEX(projects_designs,MATCH($B88,projects_projects,0)),projects_designs,0))</f>
        <v>#REF!</v>
      </c>
      <c r="F88" s="10" t="e" cm="1">
        <f t="array" aca="1" ref="F88" ca="1">INDEX(projects_height,MATCH(INDEX(projects_designs,MATCH($B88,projects_projects,0)),projects_designs,0))</f>
        <v>#REF!</v>
      </c>
      <c r="G88" s="1" t="e">
        <f t="shared" ca="1" si="17"/>
        <v>#REF!</v>
      </c>
      <c r="H88" s="63" t="e" cm="1">
        <f t="array" aca="1" ref="H88" ca="1">INDEX(projects_count,MATCH($B88,projects_projects,0))</f>
        <v>#REF!</v>
      </c>
      <c r="I88" s="64" t="e" cm="1">
        <f t="array" aca="1" ref="I88" ca="1">INDEX(projects_fabric,MATCH($B88,projects_projects,0))</f>
        <v>#REF!</v>
      </c>
      <c r="J88" s="64" t="e" cm="1">
        <f t="array" aca="1" ref="J88" ca="1">INDEX(projects_floss,MATCH($B88,projects_projects,0))</f>
        <v>#REF!</v>
      </c>
      <c r="K88" s="49" t="e">
        <f t="shared" ca="1" si="6"/>
        <v>#N/A</v>
      </c>
      <c r="L88" s="49">
        <f t="array" aca="1" ref="L88" ca="1">INDIRECT("'Stitching Log'!A" &amp; MAX(IF(projects=$B88,ROW(projects))))</f>
        <v>42371</v>
      </c>
      <c r="M88" s="1" t="e">
        <f t="shared" ca="1" si="18"/>
        <v>#N/A</v>
      </c>
      <c r="N88">
        <f t="shared" ca="1" si="19"/>
        <v>2</v>
      </c>
      <c r="O88" cm="1">
        <f t="array" aca="1" ref="O88" ca="1">COUNTIFS(projects,"="&amp;B88,stitches,"=Backstitch")+COUNTIFS(projects,"="&amp;B88,stitches,"=Specialty")</f>
        <v>0</v>
      </c>
      <c r="P88" s="27">
        <f t="shared" ca="1" si="20"/>
        <v>0</v>
      </c>
    </row>
    <row r="89" spans="1:16">
      <c r="A89" s="14" t="e">
        <f t="shared" ca="1" si="21"/>
        <v>#REF!</v>
      </c>
      <c r="B89" s="10" t="str" cm="1">
        <f t="array" aca="1" ref="B89" ca="1">IFERROR(INDEX(projects_designs,SMALL(IF((projects_is_finished=checked_key),ROW(projects_designs)),ROW(88:88))-1,1),"")</f>
        <v/>
      </c>
      <c r="C89" s="10" t="e" cm="1">
        <f t="array" aca="1" ref="C89" ca="1">INDEX(projects_designer,MATCH(INDEX(projects_designs,MATCH(B89,projects_projects,0)),projects_designs,0))</f>
        <v>#REF!</v>
      </c>
      <c r="D89" s="10" t="e" cm="1">
        <f t="array" aca="1" ref="D89" ca="1">INDEX(projects_source,MATCH(INDEX(projects_designs,MATCH($B89,projects_projects,0)),projects_designs,0))</f>
        <v>#REF!</v>
      </c>
      <c r="E89" s="10" t="e" cm="1">
        <f t="array" aca="1" ref="E89" ca="1">INDEX(projects_width,MATCH(INDEX(projects_designs,MATCH($B89,projects_projects,0)),projects_designs,0))</f>
        <v>#REF!</v>
      </c>
      <c r="F89" s="10" t="e" cm="1">
        <f t="array" aca="1" ref="F89" ca="1">INDEX(projects_height,MATCH(INDEX(projects_designs,MATCH($B89,projects_projects,0)),projects_designs,0))</f>
        <v>#REF!</v>
      </c>
      <c r="G89" s="1" t="e">
        <f t="shared" ca="1" si="17"/>
        <v>#REF!</v>
      </c>
      <c r="H89" s="63" t="e" cm="1">
        <f t="array" aca="1" ref="H89" ca="1">INDEX(projects_count,MATCH($B89,projects_projects,0))</f>
        <v>#REF!</v>
      </c>
      <c r="I89" s="64" t="e" cm="1">
        <f t="array" aca="1" ref="I89" ca="1">INDEX(projects_fabric,MATCH($B89,projects_projects,0))</f>
        <v>#REF!</v>
      </c>
      <c r="J89" s="64" t="e" cm="1">
        <f t="array" aca="1" ref="J89" ca="1">INDEX(projects_floss,MATCH($B89,projects_projects,0))</f>
        <v>#REF!</v>
      </c>
      <c r="K89" s="49" t="e">
        <f t="shared" ca="1" si="6"/>
        <v>#N/A</v>
      </c>
      <c r="L89" s="49">
        <f t="array" aca="1" ref="L89" ca="1">INDIRECT("'Stitching Log'!A" &amp; MAX(IF(projects=$B89,ROW(projects))))</f>
        <v>42371</v>
      </c>
      <c r="M89" s="1" t="e">
        <f t="shared" ca="1" si="18"/>
        <v>#N/A</v>
      </c>
      <c r="N89">
        <f t="shared" ca="1" si="19"/>
        <v>2</v>
      </c>
      <c r="O89" cm="1">
        <f t="array" aca="1" ref="O89" ca="1">COUNTIFS(projects,"="&amp;B89,stitches,"=Backstitch")+COUNTIFS(projects,"="&amp;B89,stitches,"=Specialty")</f>
        <v>0</v>
      </c>
      <c r="P89" s="27">
        <f t="shared" ca="1" si="20"/>
        <v>0</v>
      </c>
    </row>
    <row r="90" spans="1:16">
      <c r="A90" s="14" t="e">
        <f t="shared" ca="1" si="21"/>
        <v>#REF!</v>
      </c>
      <c r="B90" s="10" t="str" cm="1">
        <f t="array" aca="1" ref="B90" ca="1">IFERROR(INDEX(projects_designs,SMALL(IF((projects_is_finished=checked_key),ROW(projects_designs)),ROW(89:89))-1,1),"")</f>
        <v/>
      </c>
      <c r="C90" s="10" t="e" cm="1">
        <f t="array" aca="1" ref="C90" ca="1">INDEX(projects_designer,MATCH(INDEX(projects_designs,MATCH(B90,projects_projects,0)),projects_designs,0))</f>
        <v>#REF!</v>
      </c>
      <c r="D90" s="10" t="e" cm="1">
        <f t="array" aca="1" ref="D90" ca="1">INDEX(projects_source,MATCH(INDEX(projects_designs,MATCH($B90,projects_projects,0)),projects_designs,0))</f>
        <v>#REF!</v>
      </c>
      <c r="E90" s="10" t="e" cm="1">
        <f t="array" aca="1" ref="E90" ca="1">INDEX(projects_width,MATCH(INDEX(projects_designs,MATCH($B90,projects_projects,0)),projects_designs,0))</f>
        <v>#REF!</v>
      </c>
      <c r="F90" s="10" t="e" cm="1">
        <f t="array" aca="1" ref="F90" ca="1">INDEX(projects_height,MATCH(INDEX(projects_designs,MATCH($B90,projects_projects,0)),projects_designs,0))</f>
        <v>#REF!</v>
      </c>
      <c r="G90" s="1" t="e">
        <f t="shared" ca="1" si="17"/>
        <v>#REF!</v>
      </c>
      <c r="H90" s="63" t="e" cm="1">
        <f t="array" aca="1" ref="H90" ca="1">INDEX(projects_count,MATCH($B90,projects_projects,0))</f>
        <v>#REF!</v>
      </c>
      <c r="I90" s="64" t="e" cm="1">
        <f t="array" aca="1" ref="I90" ca="1">INDEX(projects_fabric,MATCH($B90,projects_projects,0))</f>
        <v>#REF!</v>
      </c>
      <c r="J90" s="64" t="e" cm="1">
        <f t="array" aca="1" ref="J90" ca="1">INDEX(projects_floss,MATCH($B90,projects_projects,0))</f>
        <v>#REF!</v>
      </c>
      <c r="K90" s="49" t="e">
        <f t="shared" ca="1" si="6"/>
        <v>#N/A</v>
      </c>
      <c r="L90" s="49">
        <f t="array" aca="1" ref="L90" ca="1">INDIRECT("'Stitching Log'!A" &amp; MAX(IF(projects=$B90,ROW(projects))))</f>
        <v>42371</v>
      </c>
      <c r="M90" s="1" t="e">
        <f t="shared" ca="1" si="18"/>
        <v>#N/A</v>
      </c>
      <c r="N90">
        <f t="shared" ca="1" si="19"/>
        <v>2</v>
      </c>
      <c r="O90" cm="1">
        <f t="array" aca="1" ref="O90" ca="1">COUNTIFS(projects,"="&amp;B90,stitches,"=Backstitch")+COUNTIFS(projects,"="&amp;B90,stitches,"=Specialty")</f>
        <v>0</v>
      </c>
      <c r="P90" s="27">
        <f t="shared" ca="1" si="20"/>
        <v>0</v>
      </c>
    </row>
    <row r="91" spans="1:16">
      <c r="A91" s="14" t="e">
        <f t="shared" ca="1" si="21"/>
        <v>#REF!</v>
      </c>
      <c r="B91" s="10" t="str" cm="1">
        <f t="array" aca="1" ref="B91" ca="1">IFERROR(INDEX(projects_designs,SMALL(IF((projects_is_finished=checked_key),ROW(projects_designs)),ROW(90:90))-1,1),"")</f>
        <v/>
      </c>
      <c r="C91" s="10" t="e" cm="1">
        <f t="array" aca="1" ref="C91" ca="1">INDEX(projects_designer,MATCH(INDEX(projects_designs,MATCH(B91,projects_projects,0)),projects_designs,0))</f>
        <v>#REF!</v>
      </c>
      <c r="D91" s="10" t="e" cm="1">
        <f t="array" aca="1" ref="D91" ca="1">INDEX(projects_source,MATCH(INDEX(projects_designs,MATCH($B91,projects_projects,0)),projects_designs,0))</f>
        <v>#REF!</v>
      </c>
      <c r="E91" s="10" t="e" cm="1">
        <f t="array" aca="1" ref="E91" ca="1">INDEX(projects_width,MATCH(INDEX(projects_designs,MATCH($B91,projects_projects,0)),projects_designs,0))</f>
        <v>#REF!</v>
      </c>
      <c r="F91" s="10" t="e" cm="1">
        <f t="array" aca="1" ref="F91" ca="1">INDEX(projects_height,MATCH(INDEX(projects_designs,MATCH($B91,projects_projects,0)),projects_designs,0))</f>
        <v>#REF!</v>
      </c>
      <c r="G91" s="1" t="e">
        <f t="shared" ca="1" si="17"/>
        <v>#REF!</v>
      </c>
      <c r="H91" s="63" t="e" cm="1">
        <f t="array" aca="1" ref="H91" ca="1">INDEX(projects_count,MATCH($B91,projects_projects,0))</f>
        <v>#REF!</v>
      </c>
      <c r="I91" s="64" t="e" cm="1">
        <f t="array" aca="1" ref="I91" ca="1">INDEX(projects_fabric,MATCH($B91,projects_projects,0))</f>
        <v>#REF!</v>
      </c>
      <c r="J91" s="64" t="e" cm="1">
        <f t="array" aca="1" ref="J91" ca="1">INDEX(projects_floss,MATCH($B91,projects_projects,0))</f>
        <v>#REF!</v>
      </c>
      <c r="K91" s="49" t="e">
        <f t="shared" ca="1" si="6"/>
        <v>#N/A</v>
      </c>
      <c r="L91" s="49">
        <f t="array" aca="1" ref="L91" ca="1">INDIRECT("'Stitching Log'!A" &amp; MAX(IF(projects=$B91,ROW(projects))))</f>
        <v>42371</v>
      </c>
      <c r="M91" s="1" t="e">
        <f t="shared" ca="1" si="18"/>
        <v>#N/A</v>
      </c>
      <c r="N91">
        <f t="shared" ca="1" si="19"/>
        <v>2</v>
      </c>
      <c r="O91" cm="1">
        <f t="array" aca="1" ref="O91" ca="1">COUNTIFS(projects,"="&amp;B91,stitches,"=Backstitch")+COUNTIFS(projects,"="&amp;B91,stitches,"=Specialty")</f>
        <v>0</v>
      </c>
      <c r="P91" s="27">
        <f t="shared" ca="1" si="20"/>
        <v>0</v>
      </c>
    </row>
    <row r="92" spans="1:16">
      <c r="A92" s="14" t="e">
        <f t="shared" ca="1" si="21"/>
        <v>#REF!</v>
      </c>
      <c r="B92" s="10" t="str" cm="1">
        <f t="array" aca="1" ref="B92" ca="1">IFERROR(INDEX(projects_designs,SMALL(IF((projects_is_finished=checked_key),ROW(projects_designs)),ROW(91:91))-1,1),"")</f>
        <v/>
      </c>
      <c r="C92" s="10" t="e" cm="1">
        <f t="array" aca="1" ref="C92" ca="1">INDEX(projects_designer,MATCH(INDEX(projects_designs,MATCH(B92,projects_projects,0)),projects_designs,0))</f>
        <v>#REF!</v>
      </c>
      <c r="D92" s="10" t="e" cm="1">
        <f t="array" aca="1" ref="D92" ca="1">INDEX(projects_source,MATCH(INDEX(projects_designs,MATCH($B92,projects_projects,0)),projects_designs,0))</f>
        <v>#REF!</v>
      </c>
      <c r="E92" s="10" t="e" cm="1">
        <f t="array" aca="1" ref="E92" ca="1">INDEX(projects_width,MATCH(INDEX(projects_designs,MATCH($B92,projects_projects,0)),projects_designs,0))</f>
        <v>#REF!</v>
      </c>
      <c r="F92" s="10" t="e" cm="1">
        <f t="array" aca="1" ref="F92" ca="1">INDEX(projects_height,MATCH(INDEX(projects_designs,MATCH($B92,projects_projects,0)),projects_designs,0))</f>
        <v>#REF!</v>
      </c>
      <c r="G92" s="1" t="e">
        <f t="shared" ca="1" si="17"/>
        <v>#REF!</v>
      </c>
      <c r="H92" s="63" t="e" cm="1">
        <f t="array" aca="1" ref="H92" ca="1">INDEX(projects_count,MATCH($B92,projects_projects,0))</f>
        <v>#REF!</v>
      </c>
      <c r="I92" s="64" t="e" cm="1">
        <f t="array" aca="1" ref="I92" ca="1">INDEX(projects_fabric,MATCH($B92,projects_projects,0))</f>
        <v>#REF!</v>
      </c>
      <c r="J92" s="64" t="e" cm="1">
        <f t="array" aca="1" ref="J92" ca="1">INDEX(projects_floss,MATCH($B92,projects_projects,0))</f>
        <v>#REF!</v>
      </c>
      <c r="K92" s="49" t="e">
        <f t="shared" ca="1" si="6"/>
        <v>#N/A</v>
      </c>
      <c r="L92" s="49">
        <f t="array" aca="1" ref="L92" ca="1">INDIRECT("'Stitching Log'!A" &amp; MAX(IF(projects=$B92,ROW(projects))))</f>
        <v>42371</v>
      </c>
      <c r="M92" s="1" t="e">
        <f t="shared" ca="1" si="18"/>
        <v>#N/A</v>
      </c>
      <c r="N92">
        <f t="shared" ca="1" si="19"/>
        <v>2</v>
      </c>
      <c r="O92" cm="1">
        <f t="array" aca="1" ref="O92" ca="1">COUNTIFS(projects,"="&amp;B92,stitches,"=Backstitch")+COUNTIFS(projects,"="&amp;B92,stitches,"=Specialty")</f>
        <v>0</v>
      </c>
      <c r="P92" s="27">
        <f t="shared" ca="1" si="20"/>
        <v>0</v>
      </c>
    </row>
    <row r="93" spans="1:16">
      <c r="A93" s="14" t="e">
        <f t="shared" ca="1" si="21"/>
        <v>#REF!</v>
      </c>
      <c r="B93" s="10" t="str" cm="1">
        <f t="array" aca="1" ref="B93" ca="1">IFERROR(INDEX(projects_designs,SMALL(IF((projects_is_finished=checked_key),ROW(projects_designs)),ROW(92:92))-1,1),"")</f>
        <v/>
      </c>
      <c r="C93" s="10" t="e" cm="1">
        <f t="array" aca="1" ref="C93" ca="1">INDEX(projects_designer,MATCH(INDEX(projects_designs,MATCH(B93,projects_projects,0)),projects_designs,0))</f>
        <v>#REF!</v>
      </c>
      <c r="D93" s="10" t="e" cm="1">
        <f t="array" aca="1" ref="D93" ca="1">INDEX(projects_source,MATCH(INDEX(projects_designs,MATCH($B93,projects_projects,0)),projects_designs,0))</f>
        <v>#REF!</v>
      </c>
      <c r="E93" s="10" t="e" cm="1">
        <f t="array" aca="1" ref="E93" ca="1">INDEX(projects_width,MATCH(INDEX(projects_designs,MATCH($B93,projects_projects,0)),projects_designs,0))</f>
        <v>#REF!</v>
      </c>
      <c r="F93" s="10" t="e" cm="1">
        <f t="array" aca="1" ref="F93" ca="1">INDEX(projects_height,MATCH(INDEX(projects_designs,MATCH($B93,projects_projects,0)),projects_designs,0))</f>
        <v>#REF!</v>
      </c>
      <c r="G93" s="1" t="e">
        <f t="shared" ca="1" si="17"/>
        <v>#REF!</v>
      </c>
      <c r="H93" s="63" t="e" cm="1">
        <f t="array" aca="1" ref="H93" ca="1">INDEX(projects_count,MATCH($B93,projects_projects,0))</f>
        <v>#REF!</v>
      </c>
      <c r="I93" s="64" t="e" cm="1">
        <f t="array" aca="1" ref="I93" ca="1">INDEX(projects_fabric,MATCH($B93,projects_projects,0))</f>
        <v>#REF!</v>
      </c>
      <c r="J93" s="64" t="e" cm="1">
        <f t="array" aca="1" ref="J93" ca="1">INDEX(projects_floss,MATCH($B93,projects_projects,0))</f>
        <v>#REF!</v>
      </c>
      <c r="K93" s="49" t="e">
        <f t="shared" ca="1" si="6"/>
        <v>#N/A</v>
      </c>
      <c r="L93" s="49">
        <f t="array" aca="1" ref="L93" ca="1">INDIRECT("'Stitching Log'!A" &amp; MAX(IF(projects=$B93,ROW(projects))))</f>
        <v>42371</v>
      </c>
      <c r="M93" s="1" t="e">
        <f t="shared" ca="1" si="18"/>
        <v>#N/A</v>
      </c>
      <c r="N93">
        <f t="shared" ca="1" si="19"/>
        <v>2</v>
      </c>
      <c r="O93" cm="1">
        <f t="array" aca="1" ref="O93" ca="1">COUNTIFS(projects,"="&amp;B93,stitches,"=Backstitch")+COUNTIFS(projects,"="&amp;B93,stitches,"=Specialty")</f>
        <v>0</v>
      </c>
      <c r="P93" s="27">
        <f t="shared" ca="1" si="20"/>
        <v>0</v>
      </c>
    </row>
    <row r="94" spans="1:16">
      <c r="A94" s="14" t="e">
        <f t="shared" ca="1" si="21"/>
        <v>#REF!</v>
      </c>
      <c r="B94" s="10" t="str" cm="1">
        <f t="array" aca="1" ref="B94" ca="1">IFERROR(INDEX(projects_designs,SMALL(IF((projects_is_finished=checked_key),ROW(projects_designs)),ROW(93:93))-1,1),"")</f>
        <v/>
      </c>
      <c r="C94" s="10" t="e" cm="1">
        <f t="array" aca="1" ref="C94" ca="1">INDEX(projects_designer,MATCH(INDEX(projects_designs,MATCH(B94,projects_projects,0)),projects_designs,0))</f>
        <v>#REF!</v>
      </c>
      <c r="D94" s="10" t="e" cm="1">
        <f t="array" aca="1" ref="D94" ca="1">INDEX(projects_source,MATCH(INDEX(projects_designs,MATCH($B94,projects_projects,0)),projects_designs,0))</f>
        <v>#REF!</v>
      </c>
      <c r="E94" s="10" t="e" cm="1">
        <f t="array" aca="1" ref="E94" ca="1">INDEX(projects_width,MATCH(INDEX(projects_designs,MATCH($B94,projects_projects,0)),projects_designs,0))</f>
        <v>#REF!</v>
      </c>
      <c r="F94" s="10" t="e" cm="1">
        <f t="array" aca="1" ref="F94" ca="1">INDEX(projects_height,MATCH(INDEX(projects_designs,MATCH($B94,projects_projects,0)),projects_designs,0))</f>
        <v>#REF!</v>
      </c>
      <c r="G94" s="1" t="e">
        <f t="shared" ca="1" si="17"/>
        <v>#REF!</v>
      </c>
      <c r="H94" s="63" t="e" cm="1">
        <f t="array" aca="1" ref="H94" ca="1">INDEX(projects_count,MATCH($B94,projects_projects,0))</f>
        <v>#REF!</v>
      </c>
      <c r="I94" s="64" t="e" cm="1">
        <f t="array" aca="1" ref="I94" ca="1">INDEX(projects_fabric,MATCH($B94,projects_projects,0))</f>
        <v>#REF!</v>
      </c>
      <c r="J94" s="64" t="e" cm="1">
        <f t="array" aca="1" ref="J94" ca="1">INDEX(projects_floss,MATCH($B94,projects_projects,0))</f>
        <v>#REF!</v>
      </c>
      <c r="K94" s="49" t="e">
        <f t="shared" ca="1" si="6"/>
        <v>#N/A</v>
      </c>
      <c r="L94" s="49">
        <f t="array" aca="1" ref="L94" ca="1">INDIRECT("'Stitching Log'!A" &amp; MAX(IF(projects=$B94,ROW(projects))))</f>
        <v>42371</v>
      </c>
      <c r="M94" s="1" t="e">
        <f t="shared" ca="1" si="18"/>
        <v>#N/A</v>
      </c>
      <c r="N94">
        <f t="shared" ca="1" si="19"/>
        <v>2</v>
      </c>
      <c r="O94" cm="1">
        <f t="array" aca="1" ref="O94" ca="1">COUNTIFS(projects,"="&amp;B94,stitches,"=Backstitch")+COUNTIFS(projects,"="&amp;B94,stitches,"=Specialty")</f>
        <v>0</v>
      </c>
      <c r="P94" s="27">
        <f t="shared" ca="1" si="20"/>
        <v>0</v>
      </c>
    </row>
    <row r="95" spans="1:16">
      <c r="A95" s="14" t="e">
        <f t="shared" ca="1" si="21"/>
        <v>#REF!</v>
      </c>
      <c r="B95" s="10" t="str" cm="1">
        <f t="array" aca="1" ref="B95" ca="1">IFERROR(INDEX(projects_designs,SMALL(IF((projects_is_finished=checked_key),ROW(projects_designs)),ROW(94:94))-1,1),"")</f>
        <v/>
      </c>
      <c r="C95" s="10" t="e" cm="1">
        <f t="array" aca="1" ref="C95" ca="1">INDEX(projects_designer,MATCH(INDEX(projects_designs,MATCH(B95,projects_projects,0)),projects_designs,0))</f>
        <v>#REF!</v>
      </c>
      <c r="D95" s="10" t="e" cm="1">
        <f t="array" aca="1" ref="D95" ca="1">INDEX(projects_source,MATCH(INDEX(projects_designs,MATCH($B95,projects_projects,0)),projects_designs,0))</f>
        <v>#REF!</v>
      </c>
      <c r="E95" s="10" t="e" cm="1">
        <f t="array" aca="1" ref="E95" ca="1">INDEX(projects_width,MATCH(INDEX(projects_designs,MATCH($B95,projects_projects,0)),projects_designs,0))</f>
        <v>#REF!</v>
      </c>
      <c r="F95" s="10" t="e" cm="1">
        <f t="array" aca="1" ref="F95" ca="1">INDEX(projects_height,MATCH(INDEX(projects_designs,MATCH($B95,projects_projects,0)),projects_designs,0))</f>
        <v>#REF!</v>
      </c>
      <c r="G95" s="1" t="e">
        <f t="shared" ca="1" si="17"/>
        <v>#REF!</v>
      </c>
      <c r="H95" s="63" t="e" cm="1">
        <f t="array" aca="1" ref="H95" ca="1">INDEX(projects_count,MATCH($B95,projects_projects,0))</f>
        <v>#REF!</v>
      </c>
      <c r="I95" s="64" t="e" cm="1">
        <f t="array" aca="1" ref="I95" ca="1">INDEX(projects_fabric,MATCH($B95,projects_projects,0))</f>
        <v>#REF!</v>
      </c>
      <c r="J95" s="64" t="e" cm="1">
        <f t="array" aca="1" ref="J95" ca="1">INDEX(projects_floss,MATCH($B95,projects_projects,0))</f>
        <v>#REF!</v>
      </c>
      <c r="K95" s="49" t="e">
        <f t="shared" ca="1" si="6"/>
        <v>#N/A</v>
      </c>
      <c r="L95" s="49">
        <f t="array" aca="1" ref="L95" ca="1">INDIRECT("'Stitching Log'!A" &amp; MAX(IF(projects=$B95,ROW(projects))))</f>
        <v>42371</v>
      </c>
      <c r="M95" s="1" t="e">
        <f t="shared" ca="1" si="18"/>
        <v>#N/A</v>
      </c>
      <c r="N95">
        <f t="shared" ca="1" si="19"/>
        <v>2</v>
      </c>
      <c r="O95" cm="1">
        <f t="array" aca="1" ref="O95" ca="1">COUNTIFS(projects,"="&amp;B95,stitches,"=Backstitch")+COUNTIFS(projects,"="&amp;B95,stitches,"=Specialty")</f>
        <v>0</v>
      </c>
      <c r="P95" s="27">
        <f t="shared" ca="1" si="20"/>
        <v>0</v>
      </c>
    </row>
    <row r="96" spans="1:16">
      <c r="A96" s="14" t="e">
        <f t="shared" ca="1" si="21"/>
        <v>#REF!</v>
      </c>
      <c r="B96" s="10" t="str" cm="1">
        <f t="array" aca="1" ref="B96" ca="1">IFERROR(INDEX(projects_designs,SMALL(IF((projects_is_finished=checked_key),ROW(projects_designs)),ROW(95:95))-1,1),"")</f>
        <v/>
      </c>
      <c r="C96" s="10" t="e" cm="1">
        <f t="array" aca="1" ref="C96" ca="1">INDEX(projects_designer,MATCH(INDEX(projects_designs,MATCH(B96,projects_projects,0)),projects_designs,0))</f>
        <v>#REF!</v>
      </c>
      <c r="D96" s="10" t="e" cm="1">
        <f t="array" aca="1" ref="D96" ca="1">INDEX(projects_source,MATCH(INDEX(projects_designs,MATCH($B96,projects_projects,0)),projects_designs,0))</f>
        <v>#REF!</v>
      </c>
      <c r="E96" s="10" t="e" cm="1">
        <f t="array" aca="1" ref="E96" ca="1">INDEX(projects_width,MATCH(INDEX(projects_designs,MATCH($B96,projects_projects,0)),projects_designs,0))</f>
        <v>#REF!</v>
      </c>
      <c r="F96" s="10" t="e" cm="1">
        <f t="array" aca="1" ref="F96" ca="1">INDEX(projects_height,MATCH(INDEX(projects_designs,MATCH($B96,projects_projects,0)),projects_designs,0))</f>
        <v>#REF!</v>
      </c>
      <c r="G96" s="1" t="e">
        <f t="shared" ca="1" si="17"/>
        <v>#REF!</v>
      </c>
      <c r="H96" s="63" t="e" cm="1">
        <f t="array" aca="1" ref="H96" ca="1">INDEX(projects_count,MATCH($B96,projects_projects,0))</f>
        <v>#REF!</v>
      </c>
      <c r="I96" s="64" t="e" cm="1">
        <f t="array" aca="1" ref="I96" ca="1">INDEX(projects_fabric,MATCH($B96,projects_projects,0))</f>
        <v>#REF!</v>
      </c>
      <c r="J96" s="64" t="e" cm="1">
        <f t="array" aca="1" ref="J96" ca="1">INDEX(projects_floss,MATCH($B96,projects_projects,0))</f>
        <v>#REF!</v>
      </c>
      <c r="K96" s="49" t="e">
        <f t="shared" ca="1" si="6"/>
        <v>#N/A</v>
      </c>
      <c r="L96" s="49">
        <f t="array" aca="1" ref="L96" ca="1">INDIRECT("'Stitching Log'!A" &amp; MAX(IF(projects=$B96,ROW(projects))))</f>
        <v>42371</v>
      </c>
      <c r="M96" s="1" t="e">
        <f t="shared" ca="1" si="18"/>
        <v>#N/A</v>
      </c>
      <c r="N96">
        <f t="shared" ca="1" si="19"/>
        <v>2</v>
      </c>
      <c r="O96" cm="1">
        <f t="array" aca="1" ref="O96" ca="1">COUNTIFS(projects,"="&amp;B96,stitches,"=Backstitch")+COUNTIFS(projects,"="&amp;B96,stitches,"=Specialty")</f>
        <v>0</v>
      </c>
      <c r="P96" s="27">
        <f t="shared" ca="1" si="20"/>
        <v>0</v>
      </c>
    </row>
    <row r="97" spans="1:16">
      <c r="A97" s="14" t="e">
        <f t="shared" ca="1" si="21"/>
        <v>#REF!</v>
      </c>
      <c r="B97" s="10" t="str" cm="1">
        <f t="array" aca="1" ref="B97" ca="1">IFERROR(INDEX(projects_designs,SMALL(IF((projects_is_finished=checked_key),ROW(projects_designs)),ROW(96:96))-1,1),"")</f>
        <v/>
      </c>
      <c r="C97" s="10" t="e" cm="1">
        <f t="array" aca="1" ref="C97" ca="1">INDEX(projects_designer,MATCH(INDEX(projects_designs,MATCH(B97,projects_projects,0)),projects_designs,0))</f>
        <v>#REF!</v>
      </c>
      <c r="D97" s="10" t="e" cm="1">
        <f t="array" aca="1" ref="D97" ca="1">INDEX(projects_source,MATCH(INDEX(projects_designs,MATCH($B97,projects_projects,0)),projects_designs,0))</f>
        <v>#REF!</v>
      </c>
      <c r="E97" s="10" t="e" cm="1">
        <f t="array" aca="1" ref="E97" ca="1">INDEX(projects_width,MATCH(INDEX(projects_designs,MATCH($B97,projects_projects,0)),projects_designs,0))</f>
        <v>#REF!</v>
      </c>
      <c r="F97" s="10" t="e" cm="1">
        <f t="array" aca="1" ref="F97" ca="1">INDEX(projects_height,MATCH(INDEX(projects_designs,MATCH($B97,projects_projects,0)),projects_designs,0))</f>
        <v>#REF!</v>
      </c>
      <c r="G97" s="1" t="e">
        <f t="shared" ca="1" si="17"/>
        <v>#REF!</v>
      </c>
      <c r="H97" s="63" t="e" cm="1">
        <f t="array" aca="1" ref="H97" ca="1">INDEX(projects_count,MATCH($B97,projects_projects,0))</f>
        <v>#REF!</v>
      </c>
      <c r="I97" s="64" t="e" cm="1">
        <f t="array" aca="1" ref="I97" ca="1">INDEX(projects_fabric,MATCH($B97,projects_projects,0))</f>
        <v>#REF!</v>
      </c>
      <c r="J97" s="64" t="e" cm="1">
        <f t="array" aca="1" ref="J97" ca="1">INDEX(projects_floss,MATCH($B97,projects_projects,0))</f>
        <v>#REF!</v>
      </c>
      <c r="K97" s="49" t="e">
        <f t="shared" ca="1" si="6"/>
        <v>#N/A</v>
      </c>
      <c r="L97" s="49">
        <f t="array" aca="1" ref="L97" ca="1">INDIRECT("'Stitching Log'!A" &amp; MAX(IF(projects=$B97,ROW(projects))))</f>
        <v>42371</v>
      </c>
      <c r="M97" s="1" t="e">
        <f t="shared" ca="1" si="18"/>
        <v>#N/A</v>
      </c>
      <c r="N97">
        <f t="shared" ca="1" si="19"/>
        <v>2</v>
      </c>
      <c r="O97" cm="1">
        <f t="array" aca="1" ref="O97" ca="1">COUNTIFS(projects,"="&amp;B97,stitches,"=Backstitch")+COUNTIFS(projects,"="&amp;B97,stitches,"=Specialty")</f>
        <v>0</v>
      </c>
      <c r="P97" s="27">
        <f t="shared" ca="1" si="20"/>
        <v>0</v>
      </c>
    </row>
    <row r="98" spans="1:16">
      <c r="A98" s="14" t="e">
        <f t="shared" ca="1" si="21"/>
        <v>#REF!</v>
      </c>
      <c r="B98" s="10" t="str" cm="1">
        <f t="array" aca="1" ref="B98" ca="1">IFERROR(INDEX(projects_designs,SMALL(IF((projects_is_finished=checked_key),ROW(projects_designs)),ROW(97:97))-1,1),"")</f>
        <v/>
      </c>
      <c r="C98" s="10" t="e" cm="1">
        <f t="array" aca="1" ref="C98" ca="1">INDEX(projects_designer,MATCH(INDEX(projects_designs,MATCH(B98,projects_projects,0)),projects_designs,0))</f>
        <v>#REF!</v>
      </c>
      <c r="D98" s="10" t="e" cm="1">
        <f t="array" aca="1" ref="D98" ca="1">INDEX(projects_source,MATCH(INDEX(projects_designs,MATCH($B98,projects_projects,0)),projects_designs,0))</f>
        <v>#REF!</v>
      </c>
      <c r="E98" s="10" t="e" cm="1">
        <f t="array" aca="1" ref="E98" ca="1">INDEX(projects_width,MATCH(INDEX(projects_designs,MATCH($B98,projects_projects,0)),projects_designs,0))</f>
        <v>#REF!</v>
      </c>
      <c r="F98" s="10" t="e" cm="1">
        <f t="array" aca="1" ref="F98" ca="1">INDEX(projects_height,MATCH(INDEX(projects_designs,MATCH($B98,projects_projects,0)),projects_designs,0))</f>
        <v>#REF!</v>
      </c>
      <c r="G98" s="1" t="e">
        <f t="shared" ca="1" si="17"/>
        <v>#REF!</v>
      </c>
      <c r="H98" s="63" t="e" cm="1">
        <f t="array" aca="1" ref="H98" ca="1">INDEX(projects_count,MATCH($B98,projects_projects,0))</f>
        <v>#REF!</v>
      </c>
      <c r="I98" s="64" t="e" cm="1">
        <f t="array" aca="1" ref="I98" ca="1">INDEX(projects_fabric,MATCH($B98,projects_projects,0))</f>
        <v>#REF!</v>
      </c>
      <c r="J98" s="64" t="e" cm="1">
        <f t="array" aca="1" ref="J98" ca="1">INDEX(projects_floss,MATCH($B98,projects_projects,0))</f>
        <v>#REF!</v>
      </c>
      <c r="K98" s="49" t="e">
        <f t="shared" ca="1" si="6"/>
        <v>#N/A</v>
      </c>
      <c r="L98" s="49">
        <f t="array" aca="1" ref="L98" ca="1">INDIRECT("'Stitching Log'!A" &amp; MAX(IF(projects=$B98,ROW(projects))))</f>
        <v>42371</v>
      </c>
      <c r="M98" s="1" t="e">
        <f t="shared" ca="1" si="18"/>
        <v>#N/A</v>
      </c>
      <c r="N98">
        <f t="shared" ca="1" si="19"/>
        <v>2</v>
      </c>
      <c r="O98" cm="1">
        <f t="array" aca="1" ref="O98" ca="1">COUNTIFS(projects,"="&amp;B98,stitches,"=Backstitch")+COUNTIFS(projects,"="&amp;B98,stitches,"=Specialty")</f>
        <v>0</v>
      </c>
      <c r="P98" s="27">
        <f t="shared" ca="1" si="20"/>
        <v>0</v>
      </c>
    </row>
    <row r="99" spans="1:16">
      <c r="A99" s="14" t="e">
        <f t="shared" ref="A99:A130" ca="1" si="22">IF(A98&gt;=number_of_finished_projects,"",A98+1)</f>
        <v>#REF!</v>
      </c>
      <c r="B99" s="10" t="str" cm="1">
        <f t="array" aca="1" ref="B99" ca="1">IFERROR(INDEX(projects_designs,SMALL(IF((projects_is_finished=checked_key),ROW(projects_designs)),ROW(98:98))-1,1),"")</f>
        <v/>
      </c>
      <c r="C99" s="10" t="e" cm="1">
        <f t="array" aca="1" ref="C99" ca="1">INDEX(projects_designer,MATCH(INDEX(projects_designs,MATCH(B99,projects_projects,0)),projects_designs,0))</f>
        <v>#REF!</v>
      </c>
      <c r="D99" s="10" t="e" cm="1">
        <f t="array" aca="1" ref="D99" ca="1">INDEX(projects_source,MATCH(INDEX(projects_designs,MATCH($B99,projects_projects,0)),projects_designs,0))</f>
        <v>#REF!</v>
      </c>
      <c r="E99" s="10" t="e" cm="1">
        <f t="array" aca="1" ref="E99" ca="1">INDEX(projects_width,MATCH(INDEX(projects_designs,MATCH($B99,projects_projects,0)),projects_designs,0))</f>
        <v>#REF!</v>
      </c>
      <c r="F99" s="10" t="e" cm="1">
        <f t="array" aca="1" ref="F99" ca="1">INDEX(projects_height,MATCH(INDEX(projects_designs,MATCH($B99,projects_projects,0)),projects_designs,0))</f>
        <v>#REF!</v>
      </c>
      <c r="G99" s="1" t="e">
        <f t="shared" ca="1" si="17"/>
        <v>#REF!</v>
      </c>
      <c r="H99" s="63" t="e" cm="1">
        <f t="array" aca="1" ref="H99" ca="1">INDEX(projects_count,MATCH($B99,projects_projects,0))</f>
        <v>#REF!</v>
      </c>
      <c r="I99" s="64" t="e" cm="1">
        <f t="array" aca="1" ref="I99" ca="1">INDEX(projects_fabric,MATCH($B99,projects_projects,0))</f>
        <v>#REF!</v>
      </c>
      <c r="J99" s="64" t="e" cm="1">
        <f t="array" aca="1" ref="J99" ca="1">INDEX(projects_floss,MATCH($B99,projects_projects,0))</f>
        <v>#REF!</v>
      </c>
      <c r="K99" s="49" t="e">
        <f t="shared" ca="1" si="6"/>
        <v>#N/A</v>
      </c>
      <c r="L99" s="49">
        <f t="array" aca="1" ref="L99" ca="1">INDIRECT("'Stitching Log'!A" &amp; MAX(IF(projects=$B99,ROW(projects))))</f>
        <v>42371</v>
      </c>
      <c r="M99" s="1" t="e">
        <f t="shared" ca="1" si="18"/>
        <v>#N/A</v>
      </c>
      <c r="N99">
        <f t="shared" ca="1" si="19"/>
        <v>2</v>
      </c>
      <c r="O99" cm="1">
        <f t="array" aca="1" ref="O99" ca="1">COUNTIFS(projects,"="&amp;B99,stitches,"=Backstitch")+COUNTIFS(projects,"="&amp;B99,stitches,"=Specialty")</f>
        <v>0</v>
      </c>
      <c r="P99" s="27">
        <f t="shared" ca="1" si="20"/>
        <v>0</v>
      </c>
    </row>
    <row r="100" spans="1:16">
      <c r="A100" s="14" t="e">
        <f t="shared" ca="1" si="22"/>
        <v>#REF!</v>
      </c>
      <c r="B100" s="10" t="str" cm="1">
        <f t="array" aca="1" ref="B100" ca="1">IFERROR(INDEX(projects_designs,SMALL(IF((projects_is_finished=checked_key),ROW(projects_designs)),ROW(99:99))-1,1),"")</f>
        <v/>
      </c>
      <c r="C100" s="10" t="e" cm="1">
        <f t="array" aca="1" ref="C100" ca="1">INDEX(projects_designer,MATCH(INDEX(projects_designs,MATCH(B100,projects_projects,0)),projects_designs,0))</f>
        <v>#REF!</v>
      </c>
      <c r="D100" s="10" t="e" cm="1">
        <f t="array" aca="1" ref="D100" ca="1">INDEX(projects_source,MATCH(INDEX(projects_designs,MATCH($B100,projects_projects,0)),projects_designs,0))</f>
        <v>#REF!</v>
      </c>
      <c r="E100" s="10" t="e" cm="1">
        <f t="array" aca="1" ref="E100" ca="1">INDEX(projects_width,MATCH(INDEX(projects_designs,MATCH($B100,projects_projects,0)),projects_designs,0))</f>
        <v>#REF!</v>
      </c>
      <c r="F100" s="10" t="e" cm="1">
        <f t="array" aca="1" ref="F100" ca="1">INDEX(projects_height,MATCH(INDEX(projects_designs,MATCH($B100,projects_projects,0)),projects_designs,0))</f>
        <v>#REF!</v>
      </c>
      <c r="G100" s="1" t="e">
        <f t="shared" ca="1" si="17"/>
        <v>#REF!</v>
      </c>
      <c r="H100" s="63" t="e" cm="1">
        <f t="array" aca="1" ref="H100" ca="1">INDEX(projects_count,MATCH($B100,projects_projects,0))</f>
        <v>#REF!</v>
      </c>
      <c r="I100" s="64" t="e" cm="1">
        <f t="array" aca="1" ref="I100" ca="1">INDEX(projects_fabric,MATCH($B100,projects_projects,0))</f>
        <v>#REF!</v>
      </c>
      <c r="J100" s="64" t="e" cm="1">
        <f t="array" aca="1" ref="J100" ca="1">INDEX(projects_floss,MATCH($B100,projects_projects,0))</f>
        <v>#REF!</v>
      </c>
      <c r="K100" s="49" t="e">
        <f t="shared" ca="1" si="6"/>
        <v>#N/A</v>
      </c>
      <c r="L100" s="49">
        <f t="array" aca="1" ref="L100" ca="1">INDIRECT("'Stitching Log'!A" &amp; MAX(IF(projects=$B100,ROW(projects))))</f>
        <v>42371</v>
      </c>
      <c r="M100" s="1" t="e">
        <f t="shared" ca="1" si="18"/>
        <v>#N/A</v>
      </c>
      <c r="N100">
        <f t="shared" ca="1" si="19"/>
        <v>2</v>
      </c>
      <c r="O100" cm="1">
        <f t="array" aca="1" ref="O100" ca="1">COUNTIFS(projects,"="&amp;B100,stitches,"=Backstitch")+COUNTIFS(projects,"="&amp;B100,stitches,"=Specialty")</f>
        <v>0</v>
      </c>
      <c r="P100" s="27">
        <f t="shared" ca="1" si="20"/>
        <v>0</v>
      </c>
    </row>
    <row r="101" spans="1:16">
      <c r="A101" s="14" t="e">
        <f t="shared" ca="1" si="22"/>
        <v>#REF!</v>
      </c>
      <c r="B101" s="10" t="str" cm="1">
        <f t="array" aca="1" ref="B101" ca="1">IFERROR(INDEX(projects_designs,SMALL(IF((projects_is_finished=checked_key),ROW(projects_designs)),ROW(100:100))-1,1),"")</f>
        <v/>
      </c>
      <c r="C101" s="10" t="e" cm="1">
        <f t="array" aca="1" ref="C101" ca="1">INDEX(projects_designer,MATCH(INDEX(projects_designs,MATCH(B101,projects_projects,0)),projects_designs,0))</f>
        <v>#REF!</v>
      </c>
      <c r="D101" s="10" t="e" cm="1">
        <f t="array" aca="1" ref="D101" ca="1">INDEX(projects_source,MATCH(INDEX(projects_designs,MATCH($B101,projects_projects,0)),projects_designs,0))</f>
        <v>#REF!</v>
      </c>
      <c r="E101" s="10" t="e" cm="1">
        <f t="array" aca="1" ref="E101" ca="1">INDEX(projects_width,MATCH(INDEX(projects_designs,MATCH($B101,projects_projects,0)),projects_designs,0))</f>
        <v>#REF!</v>
      </c>
      <c r="F101" s="10" t="e" cm="1">
        <f t="array" aca="1" ref="F101" ca="1">INDEX(projects_height,MATCH(INDEX(projects_designs,MATCH($B101,projects_projects,0)),projects_designs,0))</f>
        <v>#REF!</v>
      </c>
      <c r="G101" s="1" t="e">
        <f t="shared" ca="1" si="17"/>
        <v>#REF!</v>
      </c>
      <c r="H101" s="63" t="e" cm="1">
        <f t="array" aca="1" ref="H101" ca="1">INDEX(projects_count,MATCH($B101,projects_projects,0))</f>
        <v>#REF!</v>
      </c>
      <c r="I101" s="64" t="e" cm="1">
        <f t="array" aca="1" ref="I101" ca="1">INDEX(projects_fabric,MATCH($B101,projects_projects,0))</f>
        <v>#REF!</v>
      </c>
      <c r="J101" s="64" t="e" cm="1">
        <f t="array" aca="1" ref="J101" ca="1">INDEX(projects_floss,MATCH($B101,projects_projects,0))</f>
        <v>#REF!</v>
      </c>
      <c r="K101" s="49" t="e">
        <f t="shared" ca="1" si="6"/>
        <v>#N/A</v>
      </c>
      <c r="L101" s="49">
        <f t="array" aca="1" ref="L101" ca="1">INDIRECT("'Stitching Log'!A" &amp; MAX(IF(projects=$B101,ROW(projects))))</f>
        <v>42371</v>
      </c>
      <c r="M101" s="1" t="e">
        <f t="shared" ca="1" si="18"/>
        <v>#N/A</v>
      </c>
      <c r="N101">
        <f t="shared" ca="1" si="19"/>
        <v>2</v>
      </c>
      <c r="O101" cm="1">
        <f t="array" aca="1" ref="O101" ca="1">COUNTIFS(projects,"="&amp;B101,stitches,"=Backstitch")+COUNTIFS(projects,"="&amp;B101,stitches,"=Specialty")</f>
        <v>0</v>
      </c>
      <c r="P101" s="27">
        <f t="shared" ca="1" si="20"/>
        <v>0</v>
      </c>
    </row>
    <row r="102" spans="1:16">
      <c r="A102" s="14" t="e">
        <f t="shared" ca="1" si="22"/>
        <v>#REF!</v>
      </c>
      <c r="B102" s="10" t="str" cm="1">
        <f t="array" aca="1" ref="B102" ca="1">IFERROR(INDEX(projects_designs,SMALL(IF((projects_is_finished=checked_key),ROW(projects_designs)),ROW(101:101))-1,1),"")</f>
        <v/>
      </c>
      <c r="C102" s="10" t="e" cm="1">
        <f t="array" aca="1" ref="C102" ca="1">INDEX(projects_designer,MATCH(INDEX(projects_designs,MATCH(B102,projects_projects,0)),projects_designs,0))</f>
        <v>#REF!</v>
      </c>
      <c r="D102" s="10" t="e" cm="1">
        <f t="array" aca="1" ref="D102" ca="1">INDEX(projects_source,MATCH(INDEX(projects_designs,MATCH($B102,projects_projects,0)),projects_designs,0))</f>
        <v>#REF!</v>
      </c>
      <c r="E102" s="10" t="e" cm="1">
        <f t="array" aca="1" ref="E102" ca="1">INDEX(projects_width,MATCH(INDEX(projects_designs,MATCH($B102,projects_projects,0)),projects_designs,0))</f>
        <v>#REF!</v>
      </c>
      <c r="F102" s="10" t="e" cm="1">
        <f t="array" aca="1" ref="F102" ca="1">INDEX(projects_height,MATCH(INDEX(projects_designs,MATCH($B102,projects_projects,0)),projects_designs,0))</f>
        <v>#REF!</v>
      </c>
      <c r="G102" s="1" t="e">
        <f t="shared" ca="1" si="17"/>
        <v>#REF!</v>
      </c>
      <c r="H102" s="63" t="e" cm="1">
        <f t="array" aca="1" ref="H102" ca="1">INDEX(projects_count,MATCH($B102,projects_projects,0))</f>
        <v>#REF!</v>
      </c>
      <c r="I102" s="64" t="e" cm="1">
        <f t="array" aca="1" ref="I102" ca="1">INDEX(projects_fabric,MATCH($B102,projects_projects,0))</f>
        <v>#REF!</v>
      </c>
      <c r="J102" s="64" t="e" cm="1">
        <f t="array" aca="1" ref="J102" ca="1">INDEX(projects_floss,MATCH($B102,projects_projects,0))</f>
        <v>#REF!</v>
      </c>
      <c r="K102" s="49" t="e">
        <f t="shared" ca="1" si="6"/>
        <v>#N/A</v>
      </c>
      <c r="L102" s="49">
        <f t="array" aca="1" ref="L102" ca="1">INDIRECT("'Stitching Log'!A" &amp; MAX(IF(projects=$B102,ROW(projects))))</f>
        <v>42371</v>
      </c>
      <c r="M102" s="1" t="e">
        <f t="shared" ca="1" si="18"/>
        <v>#N/A</v>
      </c>
      <c r="N102">
        <f t="shared" ca="1" si="19"/>
        <v>2</v>
      </c>
      <c r="O102" cm="1">
        <f t="array" aca="1" ref="O102" ca="1">COUNTIFS(projects,"="&amp;B102,stitches,"=Backstitch")+COUNTIFS(projects,"="&amp;B102,stitches,"=Specialty")</f>
        <v>0</v>
      </c>
      <c r="P102" s="27">
        <f t="shared" ca="1" si="20"/>
        <v>0</v>
      </c>
    </row>
    <row r="103" spans="1:16">
      <c r="A103" s="14" t="e">
        <f t="shared" ca="1" si="22"/>
        <v>#REF!</v>
      </c>
      <c r="B103" s="10" t="str" cm="1">
        <f t="array" aca="1" ref="B103" ca="1">IFERROR(INDEX(projects_designs,SMALL(IF((projects_is_finished=checked_key),ROW(projects_designs)),ROW(102:102))-1,1),"")</f>
        <v/>
      </c>
      <c r="C103" s="10" t="e" cm="1">
        <f t="array" aca="1" ref="C103" ca="1">INDEX(projects_designer,MATCH(INDEX(projects_designs,MATCH(B103,projects_projects,0)),projects_designs,0))</f>
        <v>#REF!</v>
      </c>
      <c r="D103" s="10" t="e" cm="1">
        <f t="array" aca="1" ref="D103" ca="1">INDEX(projects_source,MATCH(INDEX(projects_designs,MATCH($B103,projects_projects,0)),projects_designs,0))</f>
        <v>#REF!</v>
      </c>
      <c r="E103" s="10" t="e" cm="1">
        <f t="array" aca="1" ref="E103" ca="1">INDEX(projects_width,MATCH(INDEX(projects_designs,MATCH($B103,projects_projects,0)),projects_designs,0))</f>
        <v>#REF!</v>
      </c>
      <c r="F103" s="10" t="e" cm="1">
        <f t="array" aca="1" ref="F103" ca="1">INDEX(projects_height,MATCH(INDEX(projects_designs,MATCH($B103,projects_projects,0)),projects_designs,0))</f>
        <v>#REF!</v>
      </c>
      <c r="G103" s="1" t="e">
        <f t="shared" ca="1" si="17"/>
        <v>#REF!</v>
      </c>
      <c r="H103" s="63" t="e" cm="1">
        <f t="array" aca="1" ref="H103" ca="1">INDEX(projects_count,MATCH($B103,projects_projects,0))</f>
        <v>#REF!</v>
      </c>
      <c r="I103" s="64" t="e" cm="1">
        <f t="array" aca="1" ref="I103" ca="1">INDEX(projects_fabric,MATCH($B103,projects_projects,0))</f>
        <v>#REF!</v>
      </c>
      <c r="J103" s="64" t="e" cm="1">
        <f t="array" aca="1" ref="J103" ca="1">INDEX(projects_floss,MATCH($B103,projects_projects,0))</f>
        <v>#REF!</v>
      </c>
      <c r="K103" s="49" t="e">
        <f t="shared" ca="1" si="6"/>
        <v>#N/A</v>
      </c>
      <c r="L103" s="49">
        <f t="array" aca="1" ref="L103" ca="1">INDIRECT("'Stitching Log'!A" &amp; MAX(IF(projects=$B103,ROW(projects))))</f>
        <v>42371</v>
      </c>
      <c r="M103" s="1" t="e">
        <f t="shared" ca="1" si="18"/>
        <v>#N/A</v>
      </c>
      <c r="N103">
        <f t="shared" ca="1" si="19"/>
        <v>2</v>
      </c>
      <c r="O103" cm="1">
        <f t="array" aca="1" ref="O103" ca="1">COUNTIFS(projects,"="&amp;B103,stitches,"=Backstitch")+COUNTIFS(projects,"="&amp;B103,stitches,"=Specialty")</f>
        <v>0</v>
      </c>
      <c r="P103" s="27">
        <f t="shared" ca="1" si="20"/>
        <v>0</v>
      </c>
    </row>
    <row r="104" spans="1:16">
      <c r="A104" s="14" t="e">
        <f t="shared" ca="1" si="22"/>
        <v>#REF!</v>
      </c>
      <c r="B104" s="10" t="str" cm="1">
        <f t="array" aca="1" ref="B104" ca="1">IFERROR(INDEX(projects_designs,SMALL(IF((projects_is_finished=checked_key),ROW(projects_designs)),ROW(103:103))-1,1),"")</f>
        <v/>
      </c>
      <c r="C104" s="10" t="e" cm="1">
        <f t="array" aca="1" ref="C104" ca="1">INDEX(projects_designer,MATCH(INDEX(projects_designs,MATCH(B104,projects_projects,0)),projects_designs,0))</f>
        <v>#REF!</v>
      </c>
      <c r="D104" s="10" t="e" cm="1">
        <f t="array" aca="1" ref="D104" ca="1">INDEX(projects_source,MATCH(INDEX(projects_designs,MATCH($B104,projects_projects,0)),projects_designs,0))</f>
        <v>#REF!</v>
      </c>
      <c r="E104" s="10" t="e" cm="1">
        <f t="array" aca="1" ref="E104" ca="1">INDEX(projects_width,MATCH(INDEX(projects_designs,MATCH($B104,projects_projects,0)),projects_designs,0))</f>
        <v>#REF!</v>
      </c>
      <c r="F104" s="10" t="e" cm="1">
        <f t="array" aca="1" ref="F104" ca="1">INDEX(projects_height,MATCH(INDEX(projects_designs,MATCH($B104,projects_projects,0)),projects_designs,0))</f>
        <v>#REF!</v>
      </c>
      <c r="G104" s="1" t="e">
        <f t="shared" ca="1" si="17"/>
        <v>#REF!</v>
      </c>
      <c r="H104" s="63" t="e" cm="1">
        <f t="array" aca="1" ref="H104" ca="1">INDEX(projects_count,MATCH($B104,projects_projects,0))</f>
        <v>#REF!</v>
      </c>
      <c r="I104" s="64" t="e" cm="1">
        <f t="array" aca="1" ref="I104" ca="1">INDEX(projects_fabric,MATCH($B104,projects_projects,0))</f>
        <v>#REF!</v>
      </c>
      <c r="J104" s="64" t="e" cm="1">
        <f t="array" aca="1" ref="J104" ca="1">INDEX(projects_floss,MATCH($B104,projects_projects,0))</f>
        <v>#REF!</v>
      </c>
      <c r="K104" s="49" t="e">
        <f t="shared" ca="1" si="6"/>
        <v>#N/A</v>
      </c>
      <c r="L104" s="49">
        <f t="array" aca="1" ref="L104" ca="1">INDIRECT("'Stitching Log'!A" &amp; MAX(IF(projects=$B104,ROW(projects))))</f>
        <v>42371</v>
      </c>
      <c r="M104" s="1" t="e">
        <f t="shared" ca="1" si="18"/>
        <v>#N/A</v>
      </c>
      <c r="N104">
        <f t="shared" ca="1" si="19"/>
        <v>2</v>
      </c>
      <c r="O104" cm="1">
        <f t="array" aca="1" ref="O104" ca="1">COUNTIFS(projects,"="&amp;B104,stitches,"=Backstitch")+COUNTIFS(projects,"="&amp;B104,stitches,"=Specialty")</f>
        <v>0</v>
      </c>
      <c r="P104" s="27">
        <f t="shared" ca="1" si="20"/>
        <v>0</v>
      </c>
    </row>
    <row r="105" spans="1:16">
      <c r="A105" s="14" t="e">
        <f t="shared" ca="1" si="22"/>
        <v>#REF!</v>
      </c>
      <c r="B105" s="10" t="str" cm="1">
        <f t="array" aca="1" ref="B105" ca="1">IFERROR(INDEX(projects_designs,SMALL(IF((projects_is_finished=checked_key),ROW(projects_designs)),ROW(104:104))-1,1),"")</f>
        <v/>
      </c>
      <c r="C105" s="10" t="e" cm="1">
        <f t="array" aca="1" ref="C105" ca="1">INDEX(projects_designer,MATCH(INDEX(projects_designs,MATCH(B105,projects_projects,0)),projects_designs,0))</f>
        <v>#REF!</v>
      </c>
      <c r="D105" s="10" t="e" cm="1">
        <f t="array" aca="1" ref="D105" ca="1">INDEX(projects_source,MATCH(INDEX(projects_designs,MATCH($B105,projects_projects,0)),projects_designs,0))</f>
        <v>#REF!</v>
      </c>
      <c r="E105" s="10" t="e" cm="1">
        <f t="array" aca="1" ref="E105" ca="1">INDEX(projects_width,MATCH(INDEX(projects_designs,MATCH($B105,projects_projects,0)),projects_designs,0))</f>
        <v>#REF!</v>
      </c>
      <c r="F105" s="10" t="e" cm="1">
        <f t="array" aca="1" ref="F105" ca="1">INDEX(projects_height,MATCH(INDEX(projects_designs,MATCH($B105,projects_projects,0)),projects_designs,0))</f>
        <v>#REF!</v>
      </c>
      <c r="G105" s="1" t="e">
        <f t="shared" ca="1" si="17"/>
        <v>#REF!</v>
      </c>
      <c r="H105" s="63" t="e" cm="1">
        <f t="array" aca="1" ref="H105" ca="1">INDEX(projects_count,MATCH($B105,projects_projects,0))</f>
        <v>#REF!</v>
      </c>
      <c r="I105" s="64" t="e" cm="1">
        <f t="array" aca="1" ref="I105" ca="1">INDEX(projects_fabric,MATCH($B105,projects_projects,0))</f>
        <v>#REF!</v>
      </c>
      <c r="J105" s="64" t="e" cm="1">
        <f t="array" aca="1" ref="J105" ca="1">INDEX(projects_floss,MATCH($B105,projects_projects,0))</f>
        <v>#REF!</v>
      </c>
      <c r="K105" s="49" t="e">
        <f t="shared" ca="1" si="6"/>
        <v>#N/A</v>
      </c>
      <c r="L105" s="49">
        <f t="array" aca="1" ref="L105" ca="1">INDIRECT("'Stitching Log'!A" &amp; MAX(IF(projects=$B105,ROW(projects))))</f>
        <v>42371</v>
      </c>
      <c r="M105" s="1" t="e">
        <f t="shared" ca="1" si="18"/>
        <v>#N/A</v>
      </c>
      <c r="N105">
        <f t="shared" ca="1" si="19"/>
        <v>2</v>
      </c>
      <c r="O105" cm="1">
        <f t="array" aca="1" ref="O105" ca="1">COUNTIFS(projects,"="&amp;B105,stitches,"=Backstitch")+COUNTIFS(projects,"="&amp;B105,stitches,"=Specialty")</f>
        <v>0</v>
      </c>
      <c r="P105" s="27">
        <f t="shared" ca="1" si="20"/>
        <v>0</v>
      </c>
    </row>
    <row r="106" spans="1:16">
      <c r="A106" s="14" t="e">
        <f t="shared" ca="1" si="22"/>
        <v>#REF!</v>
      </c>
      <c r="B106" s="10" t="str" cm="1">
        <f t="array" aca="1" ref="B106" ca="1">IFERROR(INDEX(projects_designs,SMALL(IF((projects_is_finished=checked_key),ROW(projects_designs)),ROW(105:105))-1,1),"")</f>
        <v/>
      </c>
      <c r="C106" s="10" t="e" cm="1">
        <f t="array" aca="1" ref="C106" ca="1">INDEX(projects_designer,MATCH(INDEX(projects_designs,MATCH(B106,projects_projects,0)),projects_designs,0))</f>
        <v>#REF!</v>
      </c>
      <c r="D106" s="10" t="e" cm="1">
        <f t="array" aca="1" ref="D106" ca="1">INDEX(projects_source,MATCH(INDEX(projects_designs,MATCH($B106,projects_projects,0)),projects_designs,0))</f>
        <v>#REF!</v>
      </c>
      <c r="E106" s="10" t="e" cm="1">
        <f t="array" aca="1" ref="E106" ca="1">INDEX(projects_width,MATCH(INDEX(projects_designs,MATCH($B106,projects_projects,0)),projects_designs,0))</f>
        <v>#REF!</v>
      </c>
      <c r="F106" s="10" t="e" cm="1">
        <f t="array" aca="1" ref="F106" ca="1">INDEX(projects_height,MATCH(INDEX(projects_designs,MATCH($B106,projects_projects,0)),projects_designs,0))</f>
        <v>#REF!</v>
      </c>
      <c r="G106" s="1" t="e">
        <f t="shared" ca="1" si="17"/>
        <v>#REF!</v>
      </c>
      <c r="H106" s="63" t="e" cm="1">
        <f t="array" aca="1" ref="H106" ca="1">INDEX(projects_count,MATCH($B106,projects_projects,0))</f>
        <v>#REF!</v>
      </c>
      <c r="I106" s="64" t="e" cm="1">
        <f t="array" aca="1" ref="I106" ca="1">INDEX(projects_fabric,MATCH($B106,projects_projects,0))</f>
        <v>#REF!</v>
      </c>
      <c r="J106" s="64" t="e" cm="1">
        <f t="array" aca="1" ref="J106" ca="1">INDEX(projects_floss,MATCH($B106,projects_projects,0))</f>
        <v>#REF!</v>
      </c>
      <c r="K106" s="49" t="e">
        <f t="shared" ca="1" si="6"/>
        <v>#N/A</v>
      </c>
      <c r="L106" s="49">
        <f t="array" aca="1" ref="L106" ca="1">INDIRECT("'Stitching Log'!A" &amp; MAX(IF(projects=$B106,ROW(projects))))</f>
        <v>42371</v>
      </c>
      <c r="M106" s="1" t="e">
        <f t="shared" ca="1" si="18"/>
        <v>#N/A</v>
      </c>
      <c r="N106">
        <f t="shared" ca="1" si="19"/>
        <v>2</v>
      </c>
      <c r="O106" cm="1">
        <f t="array" aca="1" ref="O106" ca="1">COUNTIFS(projects,"="&amp;B106,stitches,"=Backstitch")+COUNTIFS(projects,"="&amp;B106,stitches,"=Specialty")</f>
        <v>0</v>
      </c>
      <c r="P106" s="27">
        <f t="shared" ca="1" si="20"/>
        <v>0</v>
      </c>
    </row>
    <row r="107" spans="1:16">
      <c r="A107" s="14" t="e">
        <f t="shared" ca="1" si="22"/>
        <v>#REF!</v>
      </c>
      <c r="B107" s="10" t="str" cm="1">
        <f t="array" aca="1" ref="B107" ca="1">IFERROR(INDEX(projects_designs,SMALL(IF((projects_is_finished=checked_key),ROW(projects_designs)),ROW(106:106))-1,1),"")</f>
        <v/>
      </c>
      <c r="C107" s="10" t="e" cm="1">
        <f t="array" aca="1" ref="C107" ca="1">INDEX(projects_designer,MATCH(INDEX(projects_designs,MATCH(B107,projects_projects,0)),projects_designs,0))</f>
        <v>#REF!</v>
      </c>
      <c r="D107" s="10" t="e" cm="1">
        <f t="array" aca="1" ref="D107" ca="1">INDEX(projects_source,MATCH(INDEX(projects_designs,MATCH($B107,projects_projects,0)),projects_designs,0))</f>
        <v>#REF!</v>
      </c>
      <c r="E107" s="10" t="e" cm="1">
        <f t="array" aca="1" ref="E107" ca="1">INDEX(projects_width,MATCH(INDEX(projects_designs,MATCH($B107,projects_projects,0)),projects_designs,0))</f>
        <v>#REF!</v>
      </c>
      <c r="F107" s="10" t="e" cm="1">
        <f t="array" aca="1" ref="F107" ca="1">INDEX(projects_height,MATCH(INDEX(projects_designs,MATCH($B107,projects_projects,0)),projects_designs,0))</f>
        <v>#REF!</v>
      </c>
      <c r="G107" s="1" t="e">
        <f t="shared" ca="1" si="17"/>
        <v>#REF!</v>
      </c>
      <c r="H107" s="63" t="e" cm="1">
        <f t="array" aca="1" ref="H107" ca="1">INDEX(projects_count,MATCH($B107,projects_projects,0))</f>
        <v>#REF!</v>
      </c>
      <c r="I107" s="64" t="e" cm="1">
        <f t="array" aca="1" ref="I107" ca="1">INDEX(projects_fabric,MATCH($B107,projects_projects,0))</f>
        <v>#REF!</v>
      </c>
      <c r="J107" s="64" t="e" cm="1">
        <f t="array" aca="1" ref="J107" ca="1">INDEX(projects_floss,MATCH($B107,projects_projects,0))</f>
        <v>#REF!</v>
      </c>
      <c r="K107" s="49" t="e">
        <f t="shared" ca="1" si="6"/>
        <v>#N/A</v>
      </c>
      <c r="L107" s="49">
        <f t="array" aca="1" ref="L107" ca="1">INDIRECT("'Stitching Log'!A" &amp; MAX(IF(projects=$B107,ROW(projects))))</f>
        <v>42371</v>
      </c>
      <c r="M107" s="1" t="e">
        <f t="shared" ca="1" si="18"/>
        <v>#N/A</v>
      </c>
      <c r="N107">
        <f t="shared" ca="1" si="19"/>
        <v>2</v>
      </c>
      <c r="O107" cm="1">
        <f t="array" aca="1" ref="O107" ca="1">COUNTIFS(projects,"="&amp;B107,stitches,"=Backstitch")+COUNTIFS(projects,"="&amp;B107,stitches,"=Specialty")</f>
        <v>0</v>
      </c>
      <c r="P107" s="27">
        <f t="shared" ca="1" si="20"/>
        <v>0</v>
      </c>
    </row>
    <row r="108" spans="1:16">
      <c r="A108" s="14" t="e">
        <f t="shared" ca="1" si="22"/>
        <v>#REF!</v>
      </c>
      <c r="B108" s="10" t="str" cm="1">
        <f t="array" aca="1" ref="B108" ca="1">IFERROR(INDEX(projects_designs,SMALL(IF((projects_is_finished=checked_key),ROW(projects_designs)),ROW(107:107))-1,1),"")</f>
        <v/>
      </c>
      <c r="C108" s="10" t="e" cm="1">
        <f t="array" aca="1" ref="C108" ca="1">INDEX(projects_designer,MATCH(INDEX(projects_designs,MATCH(B108,projects_projects,0)),projects_designs,0))</f>
        <v>#REF!</v>
      </c>
      <c r="D108" s="10" t="e" cm="1">
        <f t="array" aca="1" ref="D108" ca="1">INDEX(projects_source,MATCH(INDEX(projects_designs,MATCH($B108,projects_projects,0)),projects_designs,0))</f>
        <v>#REF!</v>
      </c>
      <c r="E108" s="10" t="e" cm="1">
        <f t="array" aca="1" ref="E108" ca="1">INDEX(projects_width,MATCH(INDEX(projects_designs,MATCH($B108,projects_projects,0)),projects_designs,0))</f>
        <v>#REF!</v>
      </c>
      <c r="F108" s="10" t="e" cm="1">
        <f t="array" aca="1" ref="F108" ca="1">INDEX(projects_height,MATCH(INDEX(projects_designs,MATCH($B108,projects_projects,0)),projects_designs,0))</f>
        <v>#REF!</v>
      </c>
      <c r="G108" s="1" t="e">
        <f t="shared" ca="1" si="17"/>
        <v>#REF!</v>
      </c>
      <c r="H108" s="63" t="e" cm="1">
        <f t="array" aca="1" ref="H108" ca="1">INDEX(projects_count,MATCH($B108,projects_projects,0))</f>
        <v>#REF!</v>
      </c>
      <c r="I108" s="64" t="e" cm="1">
        <f t="array" aca="1" ref="I108" ca="1">INDEX(projects_fabric,MATCH($B108,projects_projects,0))</f>
        <v>#REF!</v>
      </c>
      <c r="J108" s="64" t="e" cm="1">
        <f t="array" aca="1" ref="J108" ca="1">INDEX(projects_floss,MATCH($B108,projects_projects,0))</f>
        <v>#REF!</v>
      </c>
      <c r="K108" s="49" t="e">
        <f t="shared" ca="1" si="6"/>
        <v>#N/A</v>
      </c>
      <c r="L108" s="49">
        <f t="array" aca="1" ref="L108" ca="1">INDIRECT("'Stitching Log'!A" &amp; MAX(IF(projects=$B108,ROW(projects))))</f>
        <v>42371</v>
      </c>
      <c r="M108" s="1" t="e">
        <f t="shared" ca="1" si="18"/>
        <v>#N/A</v>
      </c>
      <c r="N108">
        <f t="shared" ca="1" si="19"/>
        <v>2</v>
      </c>
      <c r="O108" cm="1">
        <f t="array" aca="1" ref="O108" ca="1">COUNTIFS(projects,"="&amp;B108,stitches,"=Backstitch")+COUNTIFS(projects,"="&amp;B108,stitches,"=Specialty")</f>
        <v>0</v>
      </c>
      <c r="P108" s="27">
        <f t="shared" ca="1" si="20"/>
        <v>0</v>
      </c>
    </row>
    <row r="109" spans="1:16">
      <c r="A109" s="14" t="e">
        <f t="shared" ca="1" si="22"/>
        <v>#REF!</v>
      </c>
      <c r="B109" s="10" t="str" cm="1">
        <f t="array" aca="1" ref="B109" ca="1">IFERROR(INDEX(projects_designs,SMALL(IF((projects_is_finished=checked_key),ROW(projects_designs)),ROW(108:108))-1,1),"")</f>
        <v/>
      </c>
      <c r="C109" s="10" t="e" cm="1">
        <f t="array" aca="1" ref="C109" ca="1">INDEX(projects_designer,MATCH(INDEX(projects_designs,MATCH(B109,projects_projects,0)),projects_designs,0))</f>
        <v>#REF!</v>
      </c>
      <c r="D109" s="10" t="e" cm="1">
        <f t="array" aca="1" ref="D109" ca="1">INDEX(projects_source,MATCH(INDEX(projects_designs,MATCH($B109,projects_projects,0)),projects_designs,0))</f>
        <v>#REF!</v>
      </c>
      <c r="E109" s="10" t="e" cm="1">
        <f t="array" aca="1" ref="E109" ca="1">INDEX(projects_width,MATCH(INDEX(projects_designs,MATCH($B109,projects_projects,0)),projects_designs,0))</f>
        <v>#REF!</v>
      </c>
      <c r="F109" s="10" t="e" cm="1">
        <f t="array" aca="1" ref="F109" ca="1">INDEX(projects_height,MATCH(INDEX(projects_designs,MATCH($B109,projects_projects,0)),projects_designs,0))</f>
        <v>#REF!</v>
      </c>
      <c r="G109" s="1" t="e">
        <f t="shared" ref="G109:G130" ca="1" si="23">F109*E109</f>
        <v>#REF!</v>
      </c>
      <c r="H109" s="63" t="e" cm="1">
        <f t="array" aca="1" ref="H109" ca="1">INDEX(projects_count,MATCH($B109,projects_projects,0))</f>
        <v>#REF!</v>
      </c>
      <c r="I109" s="64" t="e" cm="1">
        <f t="array" aca="1" ref="I109" ca="1">INDEX(projects_fabric,MATCH($B109,projects_projects,0))</f>
        <v>#REF!</v>
      </c>
      <c r="J109" s="64" t="e" cm="1">
        <f t="array" aca="1" ref="J109" ca="1">INDEX(projects_floss,MATCH($B109,projects_projects,0))</f>
        <v>#REF!</v>
      </c>
      <c r="K109" s="49" t="e">
        <f t="shared" ca="1" si="6"/>
        <v>#N/A</v>
      </c>
      <c r="L109" s="49">
        <f t="array" aca="1" ref="L109" ca="1">INDIRECT("'Stitching Log'!A" &amp; MAX(IF(projects=$B109,ROW(projects))))</f>
        <v>42371</v>
      </c>
      <c r="M109" s="1" t="e">
        <f t="shared" ref="M109:M130" ca="1" si="24">L109-K109+1</f>
        <v>#N/A</v>
      </c>
      <c r="N109">
        <f t="shared" ref="N109:N130" ca="1" si="25">COUNTIFS(projects,"="&amp;B109)</f>
        <v>2</v>
      </c>
      <c r="O109" cm="1">
        <f t="array" aca="1" ref="O109" ca="1">COUNTIFS(projects,"="&amp;B109,stitches,"=Backstitch")+COUNTIFS(projects,"="&amp;B109,stitches,"=Specialty")</f>
        <v>0</v>
      </c>
      <c r="P109" s="27">
        <f t="shared" ref="P109:P130" ca="1" si="26">SUMIFS(hours,projects,"="&amp;B109)</f>
        <v>0</v>
      </c>
    </row>
    <row r="110" spans="1:16">
      <c r="A110" s="14" t="e">
        <f t="shared" ca="1" si="22"/>
        <v>#REF!</v>
      </c>
      <c r="B110" s="10" t="str" cm="1">
        <f t="array" aca="1" ref="B110" ca="1">IFERROR(INDEX(projects_designs,SMALL(IF((projects_is_finished=checked_key),ROW(projects_designs)),ROW(109:109))-1,1),"")</f>
        <v/>
      </c>
      <c r="C110" s="10" t="e" cm="1">
        <f t="array" aca="1" ref="C110" ca="1">INDEX(projects_designer,MATCH(INDEX(projects_designs,MATCH(B110,projects_projects,0)),projects_designs,0))</f>
        <v>#REF!</v>
      </c>
      <c r="D110" s="10" t="e" cm="1">
        <f t="array" aca="1" ref="D110" ca="1">INDEX(projects_source,MATCH(INDEX(projects_designs,MATCH($B110,projects_projects,0)),projects_designs,0))</f>
        <v>#REF!</v>
      </c>
      <c r="E110" s="10" t="e" cm="1">
        <f t="array" aca="1" ref="E110" ca="1">INDEX(projects_width,MATCH(INDEX(projects_designs,MATCH($B110,projects_projects,0)),projects_designs,0))</f>
        <v>#REF!</v>
      </c>
      <c r="F110" s="10" t="e" cm="1">
        <f t="array" aca="1" ref="F110" ca="1">INDEX(projects_height,MATCH(INDEX(projects_designs,MATCH($B110,projects_projects,0)),projects_designs,0))</f>
        <v>#REF!</v>
      </c>
      <c r="G110" s="1" t="e">
        <f t="shared" ca="1" si="23"/>
        <v>#REF!</v>
      </c>
      <c r="H110" s="63" t="e" cm="1">
        <f t="array" aca="1" ref="H110" ca="1">INDEX(projects_count,MATCH($B110,projects_projects,0))</f>
        <v>#REF!</v>
      </c>
      <c r="I110" s="64" t="e" cm="1">
        <f t="array" aca="1" ref="I110" ca="1">INDEX(projects_fabric,MATCH($B110,projects_projects,0))</f>
        <v>#REF!</v>
      </c>
      <c r="J110" s="64" t="e" cm="1">
        <f t="array" aca="1" ref="J110" ca="1">INDEX(projects_floss,MATCH($B110,projects_projects,0))</f>
        <v>#REF!</v>
      </c>
      <c r="K110" s="49" t="e">
        <f t="shared" ca="1" si="6"/>
        <v>#N/A</v>
      </c>
      <c r="L110" s="49">
        <f t="array" aca="1" ref="L110" ca="1">INDIRECT("'Stitching Log'!A" &amp; MAX(IF(projects=$B110,ROW(projects))))</f>
        <v>42371</v>
      </c>
      <c r="M110" s="1" t="e">
        <f t="shared" ca="1" si="24"/>
        <v>#N/A</v>
      </c>
      <c r="N110">
        <f t="shared" ca="1" si="25"/>
        <v>2</v>
      </c>
      <c r="O110" cm="1">
        <f t="array" aca="1" ref="O110" ca="1">COUNTIFS(projects,"="&amp;B110,stitches,"=Backstitch")+COUNTIFS(projects,"="&amp;B110,stitches,"=Specialty")</f>
        <v>0</v>
      </c>
      <c r="P110" s="27">
        <f t="shared" ca="1" si="26"/>
        <v>0</v>
      </c>
    </row>
    <row r="111" spans="1:16">
      <c r="A111" s="14" t="e">
        <f t="shared" ca="1" si="22"/>
        <v>#REF!</v>
      </c>
      <c r="B111" s="10" t="str" cm="1">
        <f t="array" aca="1" ref="B111" ca="1">IFERROR(INDEX(projects_designs,SMALL(IF((projects_is_finished=checked_key),ROW(projects_designs)),ROW(110:110))-1,1),"")</f>
        <v/>
      </c>
      <c r="C111" s="10" t="e" cm="1">
        <f t="array" aca="1" ref="C111" ca="1">INDEX(projects_designer,MATCH(INDEX(projects_designs,MATCH(B111,projects_projects,0)),projects_designs,0))</f>
        <v>#REF!</v>
      </c>
      <c r="D111" s="10" t="e" cm="1">
        <f t="array" aca="1" ref="D111" ca="1">INDEX(projects_source,MATCH(INDEX(projects_designs,MATCH($B111,projects_projects,0)),projects_designs,0))</f>
        <v>#REF!</v>
      </c>
      <c r="E111" s="10" t="e" cm="1">
        <f t="array" aca="1" ref="E111" ca="1">INDEX(projects_width,MATCH(INDEX(projects_designs,MATCH($B111,projects_projects,0)),projects_designs,0))</f>
        <v>#REF!</v>
      </c>
      <c r="F111" s="10" t="e" cm="1">
        <f t="array" aca="1" ref="F111" ca="1">INDEX(projects_height,MATCH(INDEX(projects_designs,MATCH($B111,projects_projects,0)),projects_designs,0))</f>
        <v>#REF!</v>
      </c>
      <c r="G111" s="1" t="e">
        <f t="shared" ca="1" si="23"/>
        <v>#REF!</v>
      </c>
      <c r="H111" s="63" t="e" cm="1">
        <f t="array" aca="1" ref="H111" ca="1">INDEX(projects_count,MATCH($B111,projects_projects,0))</f>
        <v>#REF!</v>
      </c>
      <c r="I111" s="64" t="e" cm="1">
        <f t="array" aca="1" ref="I111" ca="1">INDEX(projects_fabric,MATCH($B111,projects_projects,0))</f>
        <v>#REF!</v>
      </c>
      <c r="J111" s="64" t="e" cm="1">
        <f t="array" aca="1" ref="J111" ca="1">INDEX(projects_floss,MATCH($B111,projects_projects,0))</f>
        <v>#REF!</v>
      </c>
      <c r="K111" s="49" t="e">
        <f t="shared" ca="1" si="6"/>
        <v>#N/A</v>
      </c>
      <c r="L111" s="49">
        <f t="array" aca="1" ref="L111" ca="1">INDIRECT("'Stitching Log'!A" &amp; MAX(IF(projects=$B111,ROW(projects))))</f>
        <v>42371</v>
      </c>
      <c r="M111" s="1" t="e">
        <f t="shared" ca="1" si="24"/>
        <v>#N/A</v>
      </c>
      <c r="N111">
        <f t="shared" ca="1" si="25"/>
        <v>2</v>
      </c>
      <c r="O111" cm="1">
        <f t="array" aca="1" ref="O111" ca="1">COUNTIFS(projects,"="&amp;B111,stitches,"=Backstitch")+COUNTIFS(projects,"="&amp;B111,stitches,"=Specialty")</f>
        <v>0</v>
      </c>
      <c r="P111" s="27">
        <f t="shared" ca="1" si="26"/>
        <v>0</v>
      </c>
    </row>
    <row r="112" spans="1:16">
      <c r="A112" s="14" t="e">
        <f t="shared" ca="1" si="22"/>
        <v>#REF!</v>
      </c>
      <c r="B112" s="10" t="str" cm="1">
        <f t="array" aca="1" ref="B112" ca="1">IFERROR(INDEX(projects_designs,SMALL(IF((projects_is_finished=checked_key),ROW(projects_designs)),ROW(111:111))-1,1),"")</f>
        <v/>
      </c>
      <c r="C112" s="10" t="e" cm="1">
        <f t="array" aca="1" ref="C112" ca="1">INDEX(projects_designer,MATCH(INDEX(projects_designs,MATCH(B112,projects_projects,0)),projects_designs,0))</f>
        <v>#REF!</v>
      </c>
      <c r="D112" s="10" t="e" cm="1">
        <f t="array" aca="1" ref="D112" ca="1">INDEX(projects_source,MATCH(INDEX(projects_designs,MATCH($B112,projects_projects,0)),projects_designs,0))</f>
        <v>#REF!</v>
      </c>
      <c r="E112" s="10" t="e" cm="1">
        <f t="array" aca="1" ref="E112" ca="1">INDEX(projects_width,MATCH(INDEX(projects_designs,MATCH($B112,projects_projects,0)),projects_designs,0))</f>
        <v>#REF!</v>
      </c>
      <c r="F112" s="10" t="e" cm="1">
        <f t="array" aca="1" ref="F112" ca="1">INDEX(projects_height,MATCH(INDEX(projects_designs,MATCH($B112,projects_projects,0)),projects_designs,0))</f>
        <v>#REF!</v>
      </c>
      <c r="G112" s="1" t="e">
        <f t="shared" ca="1" si="23"/>
        <v>#REF!</v>
      </c>
      <c r="H112" s="63" t="e" cm="1">
        <f t="array" aca="1" ref="H112" ca="1">INDEX(projects_count,MATCH($B112,projects_projects,0))</f>
        <v>#REF!</v>
      </c>
      <c r="I112" s="64" t="e" cm="1">
        <f t="array" aca="1" ref="I112" ca="1">INDEX(projects_fabric,MATCH($B112,projects_projects,0))</f>
        <v>#REF!</v>
      </c>
      <c r="J112" s="64" t="e" cm="1">
        <f t="array" aca="1" ref="J112" ca="1">INDEX(projects_floss,MATCH($B112,projects_projects,0))</f>
        <v>#REF!</v>
      </c>
      <c r="K112" s="49" t="e">
        <f t="shared" ca="1" si="6"/>
        <v>#N/A</v>
      </c>
      <c r="L112" s="49">
        <f t="array" aca="1" ref="L112" ca="1">INDIRECT("'Stitching Log'!A" &amp; MAX(IF(projects=$B112,ROW(projects))))</f>
        <v>42371</v>
      </c>
      <c r="M112" s="1" t="e">
        <f t="shared" ca="1" si="24"/>
        <v>#N/A</v>
      </c>
      <c r="N112">
        <f t="shared" ca="1" si="25"/>
        <v>2</v>
      </c>
      <c r="O112" cm="1">
        <f t="array" aca="1" ref="O112" ca="1">COUNTIFS(projects,"="&amp;B112,stitches,"=Backstitch")+COUNTIFS(projects,"="&amp;B112,stitches,"=Specialty")</f>
        <v>0</v>
      </c>
      <c r="P112" s="27">
        <f t="shared" ca="1" si="26"/>
        <v>0</v>
      </c>
    </row>
    <row r="113" spans="1:16">
      <c r="A113" s="14" t="e">
        <f t="shared" ca="1" si="22"/>
        <v>#REF!</v>
      </c>
      <c r="B113" s="10" t="str" cm="1">
        <f t="array" aca="1" ref="B113" ca="1">IFERROR(INDEX(projects_designs,SMALL(IF((projects_is_finished=checked_key),ROW(projects_designs)),ROW(112:112))-1,1),"")</f>
        <v/>
      </c>
      <c r="C113" s="10" t="e" cm="1">
        <f t="array" aca="1" ref="C113" ca="1">INDEX(projects_designer,MATCH(INDEX(projects_designs,MATCH(B113,projects_projects,0)),projects_designs,0))</f>
        <v>#REF!</v>
      </c>
      <c r="D113" s="10" t="e" cm="1">
        <f t="array" aca="1" ref="D113" ca="1">INDEX(projects_source,MATCH(INDEX(projects_designs,MATCH($B113,projects_projects,0)),projects_designs,0))</f>
        <v>#REF!</v>
      </c>
      <c r="E113" s="10" t="e" cm="1">
        <f t="array" aca="1" ref="E113" ca="1">INDEX(projects_width,MATCH(INDEX(projects_designs,MATCH($B113,projects_projects,0)),projects_designs,0))</f>
        <v>#REF!</v>
      </c>
      <c r="F113" s="10" t="e" cm="1">
        <f t="array" aca="1" ref="F113" ca="1">INDEX(projects_height,MATCH(INDEX(projects_designs,MATCH($B113,projects_projects,0)),projects_designs,0))</f>
        <v>#REF!</v>
      </c>
      <c r="G113" s="1" t="e">
        <f t="shared" ca="1" si="23"/>
        <v>#REF!</v>
      </c>
      <c r="H113" s="63" t="e" cm="1">
        <f t="array" aca="1" ref="H113" ca="1">INDEX(projects_count,MATCH($B113,projects_projects,0))</f>
        <v>#REF!</v>
      </c>
      <c r="I113" s="64" t="e" cm="1">
        <f t="array" aca="1" ref="I113" ca="1">INDEX(projects_fabric,MATCH($B113,projects_projects,0))</f>
        <v>#REF!</v>
      </c>
      <c r="J113" s="64" t="e" cm="1">
        <f t="array" aca="1" ref="J113" ca="1">INDEX(projects_floss,MATCH($B113,projects_projects,0))</f>
        <v>#REF!</v>
      </c>
      <c r="K113" s="49" t="e">
        <f t="shared" ca="1" si="6"/>
        <v>#N/A</v>
      </c>
      <c r="L113" s="49">
        <f t="array" aca="1" ref="L113" ca="1">INDIRECT("'Stitching Log'!A" &amp; MAX(IF(projects=$B113,ROW(projects))))</f>
        <v>42371</v>
      </c>
      <c r="M113" s="1" t="e">
        <f t="shared" ca="1" si="24"/>
        <v>#N/A</v>
      </c>
      <c r="N113">
        <f t="shared" ca="1" si="25"/>
        <v>2</v>
      </c>
      <c r="O113" cm="1">
        <f t="array" aca="1" ref="O113" ca="1">COUNTIFS(projects,"="&amp;B113,stitches,"=Backstitch")+COUNTIFS(projects,"="&amp;B113,stitches,"=Specialty")</f>
        <v>0</v>
      </c>
      <c r="P113" s="27">
        <f t="shared" ca="1" si="26"/>
        <v>0</v>
      </c>
    </row>
    <row r="114" spans="1:16">
      <c r="A114" s="14" t="e">
        <f t="shared" ca="1" si="22"/>
        <v>#REF!</v>
      </c>
      <c r="B114" s="10" t="str" cm="1">
        <f t="array" aca="1" ref="B114" ca="1">IFERROR(INDEX(projects_designs,SMALL(IF((projects_is_finished=checked_key),ROW(projects_designs)),ROW(113:113))-1,1),"")</f>
        <v/>
      </c>
      <c r="C114" s="10" t="e" cm="1">
        <f t="array" aca="1" ref="C114" ca="1">INDEX(projects_designer,MATCH(INDEX(projects_designs,MATCH(B114,projects_projects,0)),projects_designs,0))</f>
        <v>#REF!</v>
      </c>
      <c r="D114" s="10" t="e" cm="1">
        <f t="array" aca="1" ref="D114" ca="1">INDEX(projects_source,MATCH(INDEX(projects_designs,MATCH($B114,projects_projects,0)),projects_designs,0))</f>
        <v>#REF!</v>
      </c>
      <c r="E114" s="10" t="e" cm="1">
        <f t="array" aca="1" ref="E114" ca="1">INDEX(projects_width,MATCH(INDEX(projects_designs,MATCH($B114,projects_projects,0)),projects_designs,0))</f>
        <v>#REF!</v>
      </c>
      <c r="F114" s="10" t="e" cm="1">
        <f t="array" aca="1" ref="F114" ca="1">INDEX(projects_height,MATCH(INDEX(projects_designs,MATCH($B114,projects_projects,0)),projects_designs,0))</f>
        <v>#REF!</v>
      </c>
      <c r="G114" s="1" t="e">
        <f t="shared" ca="1" si="23"/>
        <v>#REF!</v>
      </c>
      <c r="H114" s="63" t="e" cm="1">
        <f t="array" aca="1" ref="H114" ca="1">INDEX(projects_count,MATCH($B114,projects_projects,0))</f>
        <v>#REF!</v>
      </c>
      <c r="I114" s="64" t="e" cm="1">
        <f t="array" aca="1" ref="I114" ca="1">INDEX(projects_fabric,MATCH($B114,projects_projects,0))</f>
        <v>#REF!</v>
      </c>
      <c r="J114" s="64" t="e" cm="1">
        <f t="array" aca="1" ref="J114" ca="1">INDEX(projects_floss,MATCH($B114,projects_projects,0))</f>
        <v>#REF!</v>
      </c>
      <c r="K114" s="49" t="e">
        <f t="shared" ca="1" si="6"/>
        <v>#N/A</v>
      </c>
      <c r="L114" s="49">
        <f t="array" aca="1" ref="L114" ca="1">INDIRECT("'Stitching Log'!A" &amp; MAX(IF(projects=$B114,ROW(projects))))</f>
        <v>42371</v>
      </c>
      <c r="M114" s="1" t="e">
        <f t="shared" ca="1" si="24"/>
        <v>#N/A</v>
      </c>
      <c r="N114">
        <f t="shared" ca="1" si="25"/>
        <v>2</v>
      </c>
      <c r="O114" cm="1">
        <f t="array" aca="1" ref="O114" ca="1">COUNTIFS(projects,"="&amp;B114,stitches,"=Backstitch")+COUNTIFS(projects,"="&amp;B114,stitches,"=Specialty")</f>
        <v>0</v>
      </c>
      <c r="P114" s="27">
        <f t="shared" ca="1" si="26"/>
        <v>0</v>
      </c>
    </row>
    <row r="115" spans="1:16">
      <c r="A115" s="14" t="e">
        <f t="shared" ca="1" si="22"/>
        <v>#REF!</v>
      </c>
      <c r="B115" s="10" t="str" cm="1">
        <f t="array" aca="1" ref="B115" ca="1">IFERROR(INDEX(projects_designs,SMALL(IF((projects_is_finished=checked_key),ROW(projects_designs)),ROW(114:114))-1,1),"")</f>
        <v/>
      </c>
      <c r="C115" s="10" t="e" cm="1">
        <f t="array" aca="1" ref="C115" ca="1">INDEX(projects_designer,MATCH(INDEX(projects_designs,MATCH(B115,projects_projects,0)),projects_designs,0))</f>
        <v>#REF!</v>
      </c>
      <c r="D115" s="10" t="e" cm="1">
        <f t="array" aca="1" ref="D115" ca="1">INDEX(projects_source,MATCH(INDEX(projects_designs,MATCH($B115,projects_projects,0)),projects_designs,0))</f>
        <v>#REF!</v>
      </c>
      <c r="E115" s="10" t="e" cm="1">
        <f t="array" aca="1" ref="E115" ca="1">INDEX(projects_width,MATCH(INDEX(projects_designs,MATCH($B115,projects_projects,0)),projects_designs,0))</f>
        <v>#REF!</v>
      </c>
      <c r="F115" s="10" t="e" cm="1">
        <f t="array" aca="1" ref="F115" ca="1">INDEX(projects_height,MATCH(INDEX(projects_designs,MATCH($B115,projects_projects,0)),projects_designs,0))</f>
        <v>#REF!</v>
      </c>
      <c r="G115" s="1" t="e">
        <f t="shared" ca="1" si="23"/>
        <v>#REF!</v>
      </c>
      <c r="H115" s="63" t="e" cm="1">
        <f t="array" aca="1" ref="H115" ca="1">INDEX(projects_count,MATCH($B115,projects_projects,0))</f>
        <v>#REF!</v>
      </c>
      <c r="I115" s="64" t="e" cm="1">
        <f t="array" aca="1" ref="I115" ca="1">INDEX(projects_fabric,MATCH($B115,projects_projects,0))</f>
        <v>#REF!</v>
      </c>
      <c r="J115" s="64" t="e" cm="1">
        <f t="array" aca="1" ref="J115" ca="1">INDEX(projects_floss,MATCH($B115,projects_projects,0))</f>
        <v>#REF!</v>
      </c>
      <c r="K115" s="49" t="e">
        <f t="shared" ca="1" si="6"/>
        <v>#N/A</v>
      </c>
      <c r="L115" s="49">
        <f t="array" aca="1" ref="L115" ca="1">INDIRECT("'Stitching Log'!A" &amp; MAX(IF(projects=$B115,ROW(projects))))</f>
        <v>42371</v>
      </c>
      <c r="M115" s="1" t="e">
        <f t="shared" ca="1" si="24"/>
        <v>#N/A</v>
      </c>
      <c r="N115">
        <f t="shared" ca="1" si="25"/>
        <v>2</v>
      </c>
      <c r="O115" cm="1">
        <f t="array" aca="1" ref="O115" ca="1">COUNTIFS(projects,"="&amp;B115,stitches,"=Backstitch")+COUNTIFS(projects,"="&amp;B115,stitches,"=Specialty")</f>
        <v>0</v>
      </c>
      <c r="P115" s="27">
        <f t="shared" ca="1" si="26"/>
        <v>0</v>
      </c>
    </row>
    <row r="116" spans="1:16">
      <c r="A116" s="14" t="e">
        <f t="shared" ca="1" si="22"/>
        <v>#REF!</v>
      </c>
      <c r="B116" s="10" t="str" cm="1">
        <f t="array" aca="1" ref="B116" ca="1">IFERROR(INDEX(projects_designs,SMALL(IF((projects_is_finished=checked_key),ROW(projects_designs)),ROW(115:115))-1,1),"")</f>
        <v/>
      </c>
      <c r="C116" s="10" t="e" cm="1">
        <f t="array" aca="1" ref="C116" ca="1">INDEX(projects_designer,MATCH(INDEX(projects_designs,MATCH(B116,projects_projects,0)),projects_designs,0))</f>
        <v>#REF!</v>
      </c>
      <c r="D116" s="10" t="e" cm="1">
        <f t="array" aca="1" ref="D116" ca="1">INDEX(projects_source,MATCH(INDEX(projects_designs,MATCH($B116,projects_projects,0)),projects_designs,0))</f>
        <v>#REF!</v>
      </c>
      <c r="E116" s="10" t="e" cm="1">
        <f t="array" aca="1" ref="E116" ca="1">INDEX(projects_width,MATCH(INDEX(projects_designs,MATCH($B116,projects_projects,0)),projects_designs,0))</f>
        <v>#REF!</v>
      </c>
      <c r="F116" s="10" t="e" cm="1">
        <f t="array" aca="1" ref="F116" ca="1">INDEX(projects_height,MATCH(INDEX(projects_designs,MATCH($B116,projects_projects,0)),projects_designs,0))</f>
        <v>#REF!</v>
      </c>
      <c r="G116" s="1" t="e">
        <f t="shared" ca="1" si="23"/>
        <v>#REF!</v>
      </c>
      <c r="H116" s="63" t="e" cm="1">
        <f t="array" aca="1" ref="H116" ca="1">INDEX(projects_count,MATCH($B116,projects_projects,0))</f>
        <v>#REF!</v>
      </c>
      <c r="I116" s="64" t="e" cm="1">
        <f t="array" aca="1" ref="I116" ca="1">INDEX(projects_fabric,MATCH($B116,projects_projects,0))</f>
        <v>#REF!</v>
      </c>
      <c r="J116" s="64" t="e" cm="1">
        <f t="array" aca="1" ref="J116" ca="1">INDEX(projects_floss,MATCH($B116,projects_projects,0))</f>
        <v>#REF!</v>
      </c>
      <c r="K116" s="49" t="e">
        <f t="shared" ca="1" si="6"/>
        <v>#N/A</v>
      </c>
      <c r="L116" s="49">
        <f t="array" aca="1" ref="L116" ca="1">INDIRECT("'Stitching Log'!A" &amp; MAX(IF(projects=$B116,ROW(projects))))</f>
        <v>42371</v>
      </c>
      <c r="M116" s="1" t="e">
        <f t="shared" ca="1" si="24"/>
        <v>#N/A</v>
      </c>
      <c r="N116">
        <f t="shared" ca="1" si="25"/>
        <v>2</v>
      </c>
      <c r="O116" cm="1">
        <f t="array" aca="1" ref="O116" ca="1">COUNTIFS(projects,"="&amp;B116,stitches,"=Backstitch")+COUNTIFS(projects,"="&amp;B116,stitches,"=Specialty")</f>
        <v>0</v>
      </c>
      <c r="P116" s="27">
        <f t="shared" ca="1" si="26"/>
        <v>0</v>
      </c>
    </row>
    <row r="117" spans="1:16">
      <c r="A117" s="14" t="e">
        <f t="shared" ca="1" si="22"/>
        <v>#REF!</v>
      </c>
      <c r="B117" s="10" t="str" cm="1">
        <f t="array" aca="1" ref="B117" ca="1">IFERROR(INDEX(projects_designs,SMALL(IF((projects_is_finished=checked_key),ROW(projects_designs)),ROW(116:116))-1,1),"")</f>
        <v/>
      </c>
      <c r="C117" s="10" t="e" cm="1">
        <f t="array" aca="1" ref="C117" ca="1">INDEX(projects_designer,MATCH(INDEX(projects_designs,MATCH(B117,projects_projects,0)),projects_designs,0))</f>
        <v>#REF!</v>
      </c>
      <c r="D117" s="10" t="e" cm="1">
        <f t="array" aca="1" ref="D117" ca="1">INDEX(projects_source,MATCH(INDEX(projects_designs,MATCH($B117,projects_projects,0)),projects_designs,0))</f>
        <v>#REF!</v>
      </c>
      <c r="E117" s="10" t="e" cm="1">
        <f t="array" aca="1" ref="E117" ca="1">INDEX(projects_width,MATCH(INDEX(projects_designs,MATCH($B117,projects_projects,0)),projects_designs,0))</f>
        <v>#REF!</v>
      </c>
      <c r="F117" s="10" t="e" cm="1">
        <f t="array" aca="1" ref="F117" ca="1">INDEX(projects_height,MATCH(INDEX(projects_designs,MATCH($B117,projects_projects,0)),projects_designs,0))</f>
        <v>#REF!</v>
      </c>
      <c r="G117" s="1" t="e">
        <f t="shared" ca="1" si="23"/>
        <v>#REF!</v>
      </c>
      <c r="H117" s="63" t="e" cm="1">
        <f t="array" aca="1" ref="H117" ca="1">INDEX(projects_count,MATCH($B117,projects_projects,0))</f>
        <v>#REF!</v>
      </c>
      <c r="I117" s="64" t="e" cm="1">
        <f t="array" aca="1" ref="I117" ca="1">INDEX(projects_fabric,MATCH($B117,projects_projects,0))</f>
        <v>#REF!</v>
      </c>
      <c r="J117" s="64" t="e" cm="1">
        <f t="array" aca="1" ref="J117" ca="1">INDEX(projects_floss,MATCH($B117,projects_projects,0))</f>
        <v>#REF!</v>
      </c>
      <c r="K117" s="49" t="e">
        <f t="shared" ca="1" si="6"/>
        <v>#N/A</v>
      </c>
      <c r="L117" s="49">
        <f t="array" aca="1" ref="L117" ca="1">INDIRECT("'Stitching Log'!A" &amp; MAX(IF(projects=$B117,ROW(projects))))</f>
        <v>42371</v>
      </c>
      <c r="M117" s="1" t="e">
        <f t="shared" ca="1" si="24"/>
        <v>#N/A</v>
      </c>
      <c r="N117">
        <f t="shared" ca="1" si="25"/>
        <v>2</v>
      </c>
      <c r="O117" cm="1">
        <f t="array" aca="1" ref="O117" ca="1">COUNTIFS(projects,"="&amp;B117,stitches,"=Backstitch")+COUNTIFS(projects,"="&amp;B117,stitches,"=Specialty")</f>
        <v>0</v>
      </c>
      <c r="P117" s="27">
        <f t="shared" ca="1" si="26"/>
        <v>0</v>
      </c>
    </row>
    <row r="118" spans="1:16">
      <c r="A118" s="14" t="e">
        <f t="shared" ca="1" si="22"/>
        <v>#REF!</v>
      </c>
      <c r="B118" s="10" t="str" cm="1">
        <f t="array" aca="1" ref="B118" ca="1">IFERROR(INDEX(projects_designs,SMALL(IF((projects_is_finished=checked_key),ROW(projects_designs)),ROW(117:117))-1,1),"")</f>
        <v/>
      </c>
      <c r="C118" s="10" t="e" cm="1">
        <f t="array" aca="1" ref="C118" ca="1">INDEX(projects_designer,MATCH(INDEX(projects_designs,MATCH(B118,projects_projects,0)),projects_designs,0))</f>
        <v>#REF!</v>
      </c>
      <c r="D118" s="10" t="e" cm="1">
        <f t="array" aca="1" ref="D118" ca="1">INDEX(projects_source,MATCH(INDEX(projects_designs,MATCH($B118,projects_projects,0)),projects_designs,0))</f>
        <v>#REF!</v>
      </c>
      <c r="E118" s="10" t="e" cm="1">
        <f t="array" aca="1" ref="E118" ca="1">INDEX(projects_width,MATCH(INDEX(projects_designs,MATCH($B118,projects_projects,0)),projects_designs,0))</f>
        <v>#REF!</v>
      </c>
      <c r="F118" s="10" t="e" cm="1">
        <f t="array" aca="1" ref="F118" ca="1">INDEX(projects_height,MATCH(INDEX(projects_designs,MATCH($B118,projects_projects,0)),projects_designs,0))</f>
        <v>#REF!</v>
      </c>
      <c r="G118" s="1" t="e">
        <f t="shared" ca="1" si="23"/>
        <v>#REF!</v>
      </c>
      <c r="H118" s="63" t="e" cm="1">
        <f t="array" aca="1" ref="H118" ca="1">INDEX(projects_count,MATCH($B118,projects_projects,0))</f>
        <v>#REF!</v>
      </c>
      <c r="I118" s="64" t="e" cm="1">
        <f t="array" aca="1" ref="I118" ca="1">INDEX(projects_fabric,MATCH($B118,projects_projects,0))</f>
        <v>#REF!</v>
      </c>
      <c r="J118" s="64" t="e" cm="1">
        <f t="array" aca="1" ref="J118" ca="1">INDEX(projects_floss,MATCH($B118,projects_projects,0))</f>
        <v>#REF!</v>
      </c>
      <c r="K118" s="49" t="e">
        <f t="shared" ca="1" si="6"/>
        <v>#N/A</v>
      </c>
      <c r="L118" s="49">
        <f t="array" aca="1" ref="L118" ca="1">INDIRECT("'Stitching Log'!A" &amp; MAX(IF(projects=$B118,ROW(projects))))</f>
        <v>42371</v>
      </c>
      <c r="M118" s="1" t="e">
        <f t="shared" ca="1" si="24"/>
        <v>#N/A</v>
      </c>
      <c r="N118">
        <f t="shared" ca="1" si="25"/>
        <v>2</v>
      </c>
      <c r="O118" cm="1">
        <f t="array" aca="1" ref="O118" ca="1">COUNTIFS(projects,"="&amp;B118,stitches,"=Backstitch")+COUNTIFS(projects,"="&amp;B118,stitches,"=Specialty")</f>
        <v>0</v>
      </c>
      <c r="P118" s="27">
        <f t="shared" ca="1" si="26"/>
        <v>0</v>
      </c>
    </row>
    <row r="119" spans="1:16">
      <c r="A119" s="14" t="e">
        <f t="shared" ca="1" si="22"/>
        <v>#REF!</v>
      </c>
      <c r="B119" s="10" t="str" cm="1">
        <f t="array" aca="1" ref="B119" ca="1">IFERROR(INDEX(projects_designs,SMALL(IF((projects_is_finished=checked_key),ROW(projects_designs)),ROW(118:118))-1,1),"")</f>
        <v/>
      </c>
      <c r="C119" s="10" t="e" cm="1">
        <f t="array" aca="1" ref="C119" ca="1">INDEX(projects_designer,MATCH(INDEX(projects_designs,MATCH(B119,projects_projects,0)),projects_designs,0))</f>
        <v>#REF!</v>
      </c>
      <c r="D119" s="10" t="e" cm="1">
        <f t="array" aca="1" ref="D119" ca="1">INDEX(projects_source,MATCH(INDEX(projects_designs,MATCH($B119,projects_projects,0)),projects_designs,0))</f>
        <v>#REF!</v>
      </c>
      <c r="E119" s="10" t="e" cm="1">
        <f t="array" aca="1" ref="E119" ca="1">INDEX(projects_width,MATCH(INDEX(projects_designs,MATCH($B119,projects_projects,0)),projects_designs,0))</f>
        <v>#REF!</v>
      </c>
      <c r="F119" s="10" t="e" cm="1">
        <f t="array" aca="1" ref="F119" ca="1">INDEX(projects_height,MATCH(INDEX(projects_designs,MATCH($B119,projects_projects,0)),projects_designs,0))</f>
        <v>#REF!</v>
      </c>
      <c r="G119" s="1" t="e">
        <f t="shared" ca="1" si="23"/>
        <v>#REF!</v>
      </c>
      <c r="H119" s="63" t="e" cm="1">
        <f t="array" aca="1" ref="H119" ca="1">INDEX(projects_count,MATCH($B119,projects_projects,0))</f>
        <v>#REF!</v>
      </c>
      <c r="I119" s="64" t="e" cm="1">
        <f t="array" aca="1" ref="I119" ca="1">INDEX(projects_fabric,MATCH($B119,projects_projects,0))</f>
        <v>#REF!</v>
      </c>
      <c r="J119" s="64" t="e" cm="1">
        <f t="array" aca="1" ref="J119" ca="1">INDEX(projects_floss,MATCH($B119,projects_projects,0))</f>
        <v>#REF!</v>
      </c>
      <c r="K119" s="49" t="e">
        <f t="shared" ca="1" si="6"/>
        <v>#N/A</v>
      </c>
      <c r="L119" s="49">
        <f t="array" aca="1" ref="L119" ca="1">INDIRECT("'Stitching Log'!A" &amp; MAX(IF(projects=$B119,ROW(projects))))</f>
        <v>42371</v>
      </c>
      <c r="M119" s="1" t="e">
        <f t="shared" ca="1" si="24"/>
        <v>#N/A</v>
      </c>
      <c r="N119">
        <f t="shared" ca="1" si="25"/>
        <v>2</v>
      </c>
      <c r="O119" cm="1">
        <f t="array" aca="1" ref="O119" ca="1">COUNTIFS(projects,"="&amp;B119,stitches,"=Backstitch")+COUNTIFS(projects,"="&amp;B119,stitches,"=Specialty")</f>
        <v>0</v>
      </c>
      <c r="P119" s="27">
        <f t="shared" ca="1" si="26"/>
        <v>0</v>
      </c>
    </row>
    <row r="120" spans="1:16">
      <c r="A120" s="14" t="e">
        <f t="shared" ca="1" si="22"/>
        <v>#REF!</v>
      </c>
      <c r="B120" s="10" t="str" cm="1">
        <f t="array" aca="1" ref="B120" ca="1">IFERROR(INDEX(projects_designs,SMALL(IF((projects_is_finished=checked_key),ROW(projects_designs)),ROW(119:119))-1,1),"")</f>
        <v/>
      </c>
      <c r="C120" s="10" t="e" cm="1">
        <f t="array" aca="1" ref="C120" ca="1">INDEX(projects_designer,MATCH(INDEX(projects_designs,MATCH(B120,projects_projects,0)),projects_designs,0))</f>
        <v>#REF!</v>
      </c>
      <c r="D120" s="10" t="e" cm="1">
        <f t="array" aca="1" ref="D120" ca="1">INDEX(projects_source,MATCH(INDEX(projects_designs,MATCH($B120,projects_projects,0)),projects_designs,0))</f>
        <v>#REF!</v>
      </c>
      <c r="E120" s="10" t="e" cm="1">
        <f t="array" aca="1" ref="E120" ca="1">INDEX(projects_width,MATCH(INDEX(projects_designs,MATCH($B120,projects_projects,0)),projects_designs,0))</f>
        <v>#REF!</v>
      </c>
      <c r="F120" s="10" t="e" cm="1">
        <f t="array" aca="1" ref="F120" ca="1">INDEX(projects_height,MATCH(INDEX(projects_designs,MATCH($B120,projects_projects,0)),projects_designs,0))</f>
        <v>#REF!</v>
      </c>
      <c r="G120" s="1" t="e">
        <f t="shared" ca="1" si="23"/>
        <v>#REF!</v>
      </c>
      <c r="H120" s="63" t="e" cm="1">
        <f t="array" aca="1" ref="H120" ca="1">INDEX(projects_count,MATCH($B120,projects_projects,0))</f>
        <v>#REF!</v>
      </c>
      <c r="I120" s="64" t="e" cm="1">
        <f t="array" aca="1" ref="I120" ca="1">INDEX(projects_fabric,MATCH($B120,projects_projects,0))</f>
        <v>#REF!</v>
      </c>
      <c r="J120" s="64" t="e" cm="1">
        <f t="array" aca="1" ref="J120" ca="1">INDEX(projects_floss,MATCH($B120,projects_projects,0))</f>
        <v>#REF!</v>
      </c>
      <c r="K120" s="49" t="e">
        <f t="shared" ca="1" si="6"/>
        <v>#N/A</v>
      </c>
      <c r="L120" s="49">
        <f t="array" aca="1" ref="L120" ca="1">INDIRECT("'Stitching Log'!A" &amp; MAX(IF(projects=$B120,ROW(projects))))</f>
        <v>42371</v>
      </c>
      <c r="M120" s="1" t="e">
        <f t="shared" ca="1" si="24"/>
        <v>#N/A</v>
      </c>
      <c r="N120">
        <f t="shared" ca="1" si="25"/>
        <v>2</v>
      </c>
      <c r="O120" cm="1">
        <f t="array" aca="1" ref="O120" ca="1">COUNTIFS(projects,"="&amp;B120,stitches,"=Backstitch")+COUNTIFS(projects,"="&amp;B120,stitches,"=Specialty")</f>
        <v>0</v>
      </c>
      <c r="P120" s="27">
        <f t="shared" ca="1" si="26"/>
        <v>0</v>
      </c>
    </row>
    <row r="121" spans="1:16">
      <c r="A121" s="14" t="e">
        <f t="shared" ca="1" si="22"/>
        <v>#REF!</v>
      </c>
      <c r="B121" s="10" t="str" cm="1">
        <f t="array" aca="1" ref="B121" ca="1">IFERROR(INDEX(projects_designs,SMALL(IF((projects_is_finished=checked_key),ROW(projects_designs)),ROW(120:120))-1,1),"")</f>
        <v/>
      </c>
      <c r="C121" s="10" t="e" cm="1">
        <f t="array" aca="1" ref="C121" ca="1">INDEX(projects_designer,MATCH(INDEX(projects_designs,MATCH(B121,projects_projects,0)),projects_designs,0))</f>
        <v>#REF!</v>
      </c>
      <c r="D121" s="10" t="e" cm="1">
        <f t="array" aca="1" ref="D121" ca="1">INDEX(projects_source,MATCH(INDEX(projects_designs,MATCH($B121,projects_projects,0)),projects_designs,0))</f>
        <v>#REF!</v>
      </c>
      <c r="E121" s="10" t="e" cm="1">
        <f t="array" aca="1" ref="E121" ca="1">INDEX(projects_width,MATCH(INDEX(projects_designs,MATCH($B121,projects_projects,0)),projects_designs,0))</f>
        <v>#REF!</v>
      </c>
      <c r="F121" s="10" t="e" cm="1">
        <f t="array" aca="1" ref="F121" ca="1">INDEX(projects_height,MATCH(INDEX(projects_designs,MATCH($B121,projects_projects,0)),projects_designs,0))</f>
        <v>#REF!</v>
      </c>
      <c r="G121" s="1" t="e">
        <f t="shared" ca="1" si="23"/>
        <v>#REF!</v>
      </c>
      <c r="H121" s="63" t="e" cm="1">
        <f t="array" aca="1" ref="H121" ca="1">INDEX(projects_count,MATCH($B121,projects_projects,0))</f>
        <v>#REF!</v>
      </c>
      <c r="I121" s="64" t="e" cm="1">
        <f t="array" aca="1" ref="I121" ca="1">INDEX(projects_fabric,MATCH($B121,projects_projects,0))</f>
        <v>#REF!</v>
      </c>
      <c r="J121" s="64" t="e" cm="1">
        <f t="array" aca="1" ref="J121" ca="1">INDEX(projects_floss,MATCH($B121,projects_projects,0))</f>
        <v>#REF!</v>
      </c>
      <c r="K121" s="49" t="e">
        <f t="shared" ca="1" si="6"/>
        <v>#N/A</v>
      </c>
      <c r="L121" s="49">
        <f t="array" aca="1" ref="L121" ca="1">INDIRECT("'Stitching Log'!A" &amp; MAX(IF(projects=$B121,ROW(projects))))</f>
        <v>42371</v>
      </c>
      <c r="M121" s="1" t="e">
        <f t="shared" ca="1" si="24"/>
        <v>#N/A</v>
      </c>
      <c r="N121">
        <f t="shared" ca="1" si="25"/>
        <v>2</v>
      </c>
      <c r="O121" cm="1">
        <f t="array" aca="1" ref="O121" ca="1">COUNTIFS(projects,"="&amp;B121,stitches,"=Backstitch")+COUNTIFS(projects,"="&amp;B121,stitches,"=Specialty")</f>
        <v>0</v>
      </c>
      <c r="P121" s="27">
        <f t="shared" ca="1" si="26"/>
        <v>0</v>
      </c>
    </row>
    <row r="122" spans="1:16">
      <c r="A122" s="14" t="e">
        <f t="shared" ca="1" si="22"/>
        <v>#REF!</v>
      </c>
      <c r="B122" s="10" t="str" cm="1">
        <f t="array" aca="1" ref="B122" ca="1">IFERROR(INDEX(projects_designs,SMALL(IF((projects_is_finished=checked_key),ROW(projects_designs)),ROW(121:121))-1,1),"")</f>
        <v/>
      </c>
      <c r="C122" s="10" t="e" cm="1">
        <f t="array" aca="1" ref="C122" ca="1">INDEX(projects_designer,MATCH(INDEX(projects_designs,MATCH(B122,projects_projects,0)),projects_designs,0))</f>
        <v>#REF!</v>
      </c>
      <c r="D122" s="10" t="e" cm="1">
        <f t="array" aca="1" ref="D122" ca="1">INDEX(projects_source,MATCH(INDEX(projects_designs,MATCH($B122,projects_projects,0)),projects_designs,0))</f>
        <v>#REF!</v>
      </c>
      <c r="E122" s="10" t="e" cm="1">
        <f t="array" aca="1" ref="E122" ca="1">INDEX(projects_width,MATCH(INDEX(projects_designs,MATCH($B122,projects_projects,0)),projects_designs,0))</f>
        <v>#REF!</v>
      </c>
      <c r="F122" s="10" t="e" cm="1">
        <f t="array" aca="1" ref="F122" ca="1">INDEX(projects_height,MATCH(INDEX(projects_designs,MATCH($B122,projects_projects,0)),projects_designs,0))</f>
        <v>#REF!</v>
      </c>
      <c r="G122" s="1" t="e">
        <f t="shared" ca="1" si="23"/>
        <v>#REF!</v>
      </c>
      <c r="H122" s="63" t="e" cm="1">
        <f t="array" aca="1" ref="H122" ca="1">INDEX(projects_count,MATCH($B122,projects_projects,0))</f>
        <v>#REF!</v>
      </c>
      <c r="I122" s="64" t="e" cm="1">
        <f t="array" aca="1" ref="I122" ca="1">INDEX(projects_fabric,MATCH($B122,projects_projects,0))</f>
        <v>#REF!</v>
      </c>
      <c r="J122" s="64" t="e" cm="1">
        <f t="array" aca="1" ref="J122" ca="1">INDEX(projects_floss,MATCH($B122,projects_projects,0))</f>
        <v>#REF!</v>
      </c>
      <c r="K122" s="49" t="e">
        <f t="shared" ca="1" si="6"/>
        <v>#N/A</v>
      </c>
      <c r="L122" s="49">
        <f t="array" aca="1" ref="L122" ca="1">INDIRECT("'Stitching Log'!A" &amp; MAX(IF(projects=$B122,ROW(projects))))</f>
        <v>42371</v>
      </c>
      <c r="M122" s="1" t="e">
        <f t="shared" ca="1" si="24"/>
        <v>#N/A</v>
      </c>
      <c r="N122">
        <f t="shared" ca="1" si="25"/>
        <v>2</v>
      </c>
      <c r="O122" cm="1">
        <f t="array" aca="1" ref="O122" ca="1">COUNTIFS(projects,"="&amp;B122,stitches,"=Backstitch")+COUNTIFS(projects,"="&amp;B122,stitches,"=Specialty")</f>
        <v>0</v>
      </c>
      <c r="P122" s="27">
        <f t="shared" ca="1" si="26"/>
        <v>0</v>
      </c>
    </row>
    <row r="123" spans="1:16">
      <c r="A123" s="14" t="e">
        <f t="shared" ca="1" si="22"/>
        <v>#REF!</v>
      </c>
      <c r="B123" s="10" t="str" cm="1">
        <f t="array" aca="1" ref="B123" ca="1">IFERROR(INDEX(projects_designs,SMALL(IF((projects_is_finished=checked_key),ROW(projects_designs)),ROW(122:122))-1,1),"")</f>
        <v/>
      </c>
      <c r="C123" s="10" t="e" cm="1">
        <f t="array" aca="1" ref="C123" ca="1">INDEX(projects_designer,MATCH(INDEX(projects_designs,MATCH(B123,projects_projects,0)),projects_designs,0))</f>
        <v>#REF!</v>
      </c>
      <c r="D123" s="10" t="e" cm="1">
        <f t="array" aca="1" ref="D123" ca="1">INDEX(projects_source,MATCH(INDEX(projects_designs,MATCH($B123,projects_projects,0)),projects_designs,0))</f>
        <v>#REF!</v>
      </c>
      <c r="E123" s="10" t="e" cm="1">
        <f t="array" aca="1" ref="E123" ca="1">INDEX(projects_width,MATCH(INDEX(projects_designs,MATCH($B123,projects_projects,0)),projects_designs,0))</f>
        <v>#REF!</v>
      </c>
      <c r="F123" s="10" t="e" cm="1">
        <f t="array" aca="1" ref="F123" ca="1">INDEX(projects_height,MATCH(INDEX(projects_designs,MATCH($B123,projects_projects,0)),projects_designs,0))</f>
        <v>#REF!</v>
      </c>
      <c r="G123" s="1" t="e">
        <f t="shared" ca="1" si="23"/>
        <v>#REF!</v>
      </c>
      <c r="H123" s="63" t="e" cm="1">
        <f t="array" aca="1" ref="H123" ca="1">INDEX(projects_count,MATCH($B123,projects_projects,0))</f>
        <v>#REF!</v>
      </c>
      <c r="I123" s="64" t="e" cm="1">
        <f t="array" aca="1" ref="I123" ca="1">INDEX(projects_fabric,MATCH($B123,projects_projects,0))</f>
        <v>#REF!</v>
      </c>
      <c r="J123" s="64" t="e" cm="1">
        <f t="array" aca="1" ref="J123" ca="1">INDEX(projects_floss,MATCH($B123,projects_projects,0))</f>
        <v>#REF!</v>
      </c>
      <c r="K123" s="49" t="e">
        <f t="shared" ca="1" si="6"/>
        <v>#N/A</v>
      </c>
      <c r="L123" s="49">
        <f t="array" aca="1" ref="L123" ca="1">INDIRECT("'Stitching Log'!A" &amp; MAX(IF(projects=$B123,ROW(projects))))</f>
        <v>42371</v>
      </c>
      <c r="M123" s="1" t="e">
        <f t="shared" ca="1" si="24"/>
        <v>#N/A</v>
      </c>
      <c r="N123">
        <f t="shared" ca="1" si="25"/>
        <v>2</v>
      </c>
      <c r="O123" cm="1">
        <f t="array" aca="1" ref="O123" ca="1">COUNTIFS(projects,"="&amp;B123,stitches,"=Backstitch")+COUNTIFS(projects,"="&amp;B123,stitches,"=Specialty")</f>
        <v>0</v>
      </c>
      <c r="P123" s="27">
        <f t="shared" ca="1" si="26"/>
        <v>0</v>
      </c>
    </row>
    <row r="124" spans="1:16">
      <c r="A124" s="14" t="e">
        <f t="shared" ca="1" si="22"/>
        <v>#REF!</v>
      </c>
      <c r="B124" s="10" t="str" cm="1">
        <f t="array" aca="1" ref="B124" ca="1">IFERROR(INDEX(projects_designs,SMALL(IF((projects_is_finished=checked_key),ROW(projects_designs)),ROW(123:123))-1,1),"")</f>
        <v/>
      </c>
      <c r="C124" s="10" t="e" cm="1">
        <f t="array" aca="1" ref="C124" ca="1">INDEX(projects_designer,MATCH(INDEX(projects_designs,MATCH(B124,projects_projects,0)),projects_designs,0))</f>
        <v>#REF!</v>
      </c>
      <c r="D124" s="10" t="e" cm="1">
        <f t="array" aca="1" ref="D124" ca="1">INDEX(projects_source,MATCH(INDEX(projects_designs,MATCH($B124,projects_projects,0)),projects_designs,0))</f>
        <v>#REF!</v>
      </c>
      <c r="E124" s="10" t="e" cm="1">
        <f t="array" aca="1" ref="E124" ca="1">INDEX(projects_width,MATCH(INDEX(projects_designs,MATCH($B124,projects_projects,0)),projects_designs,0))</f>
        <v>#REF!</v>
      </c>
      <c r="F124" s="10" t="e" cm="1">
        <f t="array" aca="1" ref="F124" ca="1">INDEX(projects_height,MATCH(INDEX(projects_designs,MATCH($B124,projects_projects,0)),projects_designs,0))</f>
        <v>#REF!</v>
      </c>
      <c r="G124" s="1" t="e">
        <f t="shared" ca="1" si="23"/>
        <v>#REF!</v>
      </c>
      <c r="H124" s="63" t="e" cm="1">
        <f t="array" aca="1" ref="H124" ca="1">INDEX(projects_count,MATCH($B124,projects_projects,0))</f>
        <v>#REF!</v>
      </c>
      <c r="I124" s="64" t="e" cm="1">
        <f t="array" aca="1" ref="I124" ca="1">INDEX(projects_fabric,MATCH($B124,projects_projects,0))</f>
        <v>#REF!</v>
      </c>
      <c r="J124" s="64" t="e" cm="1">
        <f t="array" aca="1" ref="J124" ca="1">INDEX(projects_floss,MATCH($B124,projects_projects,0))</f>
        <v>#REF!</v>
      </c>
      <c r="K124" s="49" t="e">
        <f t="shared" ca="1" si="6"/>
        <v>#N/A</v>
      </c>
      <c r="L124" s="49">
        <f t="array" aca="1" ref="L124" ca="1">INDIRECT("'Stitching Log'!A" &amp; MAX(IF(projects=$B124,ROW(projects))))</f>
        <v>42371</v>
      </c>
      <c r="M124" s="1" t="e">
        <f t="shared" ca="1" si="24"/>
        <v>#N/A</v>
      </c>
      <c r="N124">
        <f t="shared" ca="1" si="25"/>
        <v>2</v>
      </c>
      <c r="O124" cm="1">
        <f t="array" aca="1" ref="O124" ca="1">COUNTIFS(projects,"="&amp;B124,stitches,"=Backstitch")+COUNTIFS(projects,"="&amp;B124,stitches,"=Specialty")</f>
        <v>0</v>
      </c>
      <c r="P124" s="27">
        <f t="shared" ca="1" si="26"/>
        <v>0</v>
      </c>
    </row>
    <row r="125" spans="1:16">
      <c r="A125" s="14" t="e">
        <f t="shared" ca="1" si="22"/>
        <v>#REF!</v>
      </c>
      <c r="B125" s="10" t="str" cm="1">
        <f t="array" aca="1" ref="B125" ca="1">IFERROR(INDEX(projects_designs,SMALL(IF((projects_is_finished=checked_key),ROW(projects_designs)),ROW(124:124))-1,1),"")</f>
        <v/>
      </c>
      <c r="C125" s="10" t="e" cm="1">
        <f t="array" aca="1" ref="C125" ca="1">INDEX(projects_designer,MATCH(INDEX(projects_designs,MATCH(B125,projects_projects,0)),projects_designs,0))</f>
        <v>#REF!</v>
      </c>
      <c r="D125" s="10" t="e" cm="1">
        <f t="array" aca="1" ref="D125" ca="1">INDEX(projects_source,MATCH(INDEX(projects_designs,MATCH($B125,projects_projects,0)),projects_designs,0))</f>
        <v>#REF!</v>
      </c>
      <c r="E125" s="10" t="e" cm="1">
        <f t="array" aca="1" ref="E125" ca="1">INDEX(projects_width,MATCH(INDEX(projects_designs,MATCH($B125,projects_projects,0)),projects_designs,0))</f>
        <v>#REF!</v>
      </c>
      <c r="F125" s="10" t="e" cm="1">
        <f t="array" aca="1" ref="F125" ca="1">INDEX(projects_height,MATCH(INDEX(projects_designs,MATCH($B125,projects_projects,0)),projects_designs,0))</f>
        <v>#REF!</v>
      </c>
      <c r="G125" s="1" t="e">
        <f t="shared" ca="1" si="23"/>
        <v>#REF!</v>
      </c>
      <c r="H125" s="63" t="e" cm="1">
        <f t="array" aca="1" ref="H125" ca="1">INDEX(projects_count,MATCH($B125,projects_projects,0))</f>
        <v>#REF!</v>
      </c>
      <c r="I125" s="64" t="e" cm="1">
        <f t="array" aca="1" ref="I125" ca="1">INDEX(projects_fabric,MATCH($B125,projects_projects,0))</f>
        <v>#REF!</v>
      </c>
      <c r="J125" s="64" t="e" cm="1">
        <f t="array" aca="1" ref="J125" ca="1">INDEX(projects_floss,MATCH($B125,projects_projects,0))</f>
        <v>#REF!</v>
      </c>
      <c r="K125" s="49" t="e">
        <f t="shared" ca="1" si="6"/>
        <v>#N/A</v>
      </c>
      <c r="L125" s="49">
        <f t="array" aca="1" ref="L125" ca="1">INDIRECT("'Stitching Log'!A" &amp; MAX(IF(projects=$B125,ROW(projects))))</f>
        <v>42371</v>
      </c>
      <c r="M125" s="1" t="e">
        <f t="shared" ca="1" si="24"/>
        <v>#N/A</v>
      </c>
      <c r="N125">
        <f t="shared" ca="1" si="25"/>
        <v>2</v>
      </c>
      <c r="O125" cm="1">
        <f t="array" aca="1" ref="O125" ca="1">COUNTIFS(projects,"="&amp;B125,stitches,"=Backstitch")+COUNTIFS(projects,"="&amp;B125,stitches,"=Specialty")</f>
        <v>0</v>
      </c>
      <c r="P125" s="27">
        <f t="shared" ca="1" si="26"/>
        <v>0</v>
      </c>
    </row>
    <row r="126" spans="1:16">
      <c r="A126" s="14" t="e">
        <f t="shared" ca="1" si="22"/>
        <v>#REF!</v>
      </c>
      <c r="B126" s="10" t="str" cm="1">
        <f t="array" aca="1" ref="B126" ca="1">IFERROR(INDEX(projects_designs,SMALL(IF((projects_is_finished=checked_key),ROW(projects_designs)),ROW(125:125))-1,1),"")</f>
        <v/>
      </c>
      <c r="C126" s="10" t="e" cm="1">
        <f t="array" aca="1" ref="C126" ca="1">INDEX(projects_designer,MATCH(INDEX(projects_designs,MATCH(B126,projects_projects,0)),projects_designs,0))</f>
        <v>#REF!</v>
      </c>
      <c r="D126" s="10" t="e" cm="1">
        <f t="array" aca="1" ref="D126" ca="1">INDEX(projects_source,MATCH(INDEX(projects_designs,MATCH($B126,projects_projects,0)),projects_designs,0))</f>
        <v>#REF!</v>
      </c>
      <c r="E126" s="10" t="e" cm="1">
        <f t="array" aca="1" ref="E126" ca="1">INDEX(projects_width,MATCH(INDEX(projects_designs,MATCH($B126,projects_projects,0)),projects_designs,0))</f>
        <v>#REF!</v>
      </c>
      <c r="F126" s="10" t="e" cm="1">
        <f t="array" aca="1" ref="F126" ca="1">INDEX(projects_height,MATCH(INDEX(projects_designs,MATCH($B126,projects_projects,0)),projects_designs,0))</f>
        <v>#REF!</v>
      </c>
      <c r="G126" s="1" t="e">
        <f t="shared" ca="1" si="23"/>
        <v>#REF!</v>
      </c>
      <c r="H126" s="63" t="e" cm="1">
        <f t="array" aca="1" ref="H126" ca="1">INDEX(projects_count,MATCH($B126,projects_projects,0))</f>
        <v>#REF!</v>
      </c>
      <c r="I126" s="64" t="e" cm="1">
        <f t="array" aca="1" ref="I126" ca="1">INDEX(projects_fabric,MATCH($B126,projects_projects,0))</f>
        <v>#REF!</v>
      </c>
      <c r="J126" s="64" t="e" cm="1">
        <f t="array" aca="1" ref="J126" ca="1">INDEX(projects_floss,MATCH($B126,projects_projects,0))</f>
        <v>#REF!</v>
      </c>
      <c r="K126" s="49" t="e">
        <f t="shared" ca="1" si="6"/>
        <v>#N/A</v>
      </c>
      <c r="L126" s="49">
        <f t="array" aca="1" ref="L126" ca="1">INDIRECT("'Stitching Log'!A" &amp; MAX(IF(projects=$B126,ROW(projects))))</f>
        <v>42371</v>
      </c>
      <c r="M126" s="1" t="e">
        <f t="shared" ca="1" si="24"/>
        <v>#N/A</v>
      </c>
      <c r="N126">
        <f t="shared" ca="1" si="25"/>
        <v>2</v>
      </c>
      <c r="O126" cm="1">
        <f t="array" aca="1" ref="O126" ca="1">COUNTIFS(projects,"="&amp;B126,stitches,"=Backstitch")+COUNTIFS(projects,"="&amp;B126,stitches,"=Specialty")</f>
        <v>0</v>
      </c>
      <c r="P126" s="27">
        <f t="shared" ca="1" si="26"/>
        <v>0</v>
      </c>
    </row>
    <row r="127" spans="1:16">
      <c r="A127" s="14" t="e">
        <f t="shared" ca="1" si="22"/>
        <v>#REF!</v>
      </c>
      <c r="B127" s="10" t="str" cm="1">
        <f t="array" aca="1" ref="B127" ca="1">IFERROR(INDEX(projects_designs,SMALL(IF((projects_is_finished=checked_key),ROW(projects_designs)),ROW(126:126))-1,1),"")</f>
        <v/>
      </c>
      <c r="C127" s="10" t="e" cm="1">
        <f t="array" aca="1" ref="C127" ca="1">INDEX(projects_designer,MATCH(INDEX(projects_designs,MATCH(B127,projects_projects,0)),projects_designs,0))</f>
        <v>#REF!</v>
      </c>
      <c r="D127" s="10" t="e" cm="1">
        <f t="array" aca="1" ref="D127" ca="1">INDEX(projects_source,MATCH(INDEX(projects_designs,MATCH($B127,projects_projects,0)),projects_designs,0))</f>
        <v>#REF!</v>
      </c>
      <c r="E127" s="10" t="e" cm="1">
        <f t="array" aca="1" ref="E127" ca="1">INDEX(projects_width,MATCH(INDEX(projects_designs,MATCH($B127,projects_projects,0)),projects_designs,0))</f>
        <v>#REF!</v>
      </c>
      <c r="F127" s="10" t="e" cm="1">
        <f t="array" aca="1" ref="F127" ca="1">INDEX(projects_height,MATCH(INDEX(projects_designs,MATCH($B127,projects_projects,0)),projects_designs,0))</f>
        <v>#REF!</v>
      </c>
      <c r="G127" s="1" t="e">
        <f t="shared" ca="1" si="23"/>
        <v>#REF!</v>
      </c>
      <c r="H127" s="63" t="e" cm="1">
        <f t="array" aca="1" ref="H127" ca="1">INDEX(projects_count,MATCH($B127,projects_projects,0))</f>
        <v>#REF!</v>
      </c>
      <c r="I127" s="64" t="e" cm="1">
        <f t="array" aca="1" ref="I127" ca="1">INDEX(projects_fabric,MATCH($B127,projects_projects,0))</f>
        <v>#REF!</v>
      </c>
      <c r="J127" s="64" t="e" cm="1">
        <f t="array" aca="1" ref="J127" ca="1">INDEX(projects_floss,MATCH($B127,projects_projects,0))</f>
        <v>#REF!</v>
      </c>
      <c r="K127" s="49" t="e">
        <f t="shared" ca="1" si="6"/>
        <v>#N/A</v>
      </c>
      <c r="L127" s="49">
        <f t="array" aca="1" ref="L127" ca="1">INDIRECT("'Stitching Log'!A" &amp; MAX(IF(projects=$B127,ROW(projects))))</f>
        <v>42371</v>
      </c>
      <c r="M127" s="1" t="e">
        <f t="shared" ca="1" si="24"/>
        <v>#N/A</v>
      </c>
      <c r="N127">
        <f t="shared" ca="1" si="25"/>
        <v>2</v>
      </c>
      <c r="O127" cm="1">
        <f t="array" aca="1" ref="O127" ca="1">COUNTIFS(projects,"="&amp;B127,stitches,"=Backstitch")+COUNTIFS(projects,"="&amp;B127,stitches,"=Specialty")</f>
        <v>0</v>
      </c>
      <c r="P127" s="27">
        <f t="shared" ca="1" si="26"/>
        <v>0</v>
      </c>
    </row>
    <row r="128" spans="1:16">
      <c r="A128" s="14" t="e">
        <f t="shared" ca="1" si="22"/>
        <v>#REF!</v>
      </c>
      <c r="B128" s="10" t="str" cm="1">
        <f t="array" aca="1" ref="B128" ca="1">IFERROR(INDEX(projects_designs,SMALL(IF((projects_is_finished=checked_key),ROW(projects_designs)),ROW(127:127))-1,1),"")</f>
        <v/>
      </c>
      <c r="C128" s="10" t="e" cm="1">
        <f t="array" aca="1" ref="C128" ca="1">INDEX(projects_designer,MATCH(INDEX(projects_designs,MATCH(B128,projects_projects,0)),projects_designs,0))</f>
        <v>#REF!</v>
      </c>
      <c r="D128" s="10" t="e" cm="1">
        <f t="array" aca="1" ref="D128" ca="1">INDEX(projects_source,MATCH(INDEX(projects_designs,MATCH($B128,projects_projects,0)),projects_designs,0))</f>
        <v>#REF!</v>
      </c>
      <c r="E128" s="10" t="e" cm="1">
        <f t="array" aca="1" ref="E128" ca="1">INDEX(projects_width,MATCH(INDEX(projects_designs,MATCH($B128,projects_projects,0)),projects_designs,0))</f>
        <v>#REF!</v>
      </c>
      <c r="F128" s="10" t="e" cm="1">
        <f t="array" aca="1" ref="F128" ca="1">INDEX(projects_height,MATCH(INDEX(projects_designs,MATCH($B128,projects_projects,0)),projects_designs,0))</f>
        <v>#REF!</v>
      </c>
      <c r="G128" s="1" t="e">
        <f t="shared" ca="1" si="23"/>
        <v>#REF!</v>
      </c>
      <c r="H128" s="63" t="e" cm="1">
        <f t="array" aca="1" ref="H128" ca="1">INDEX(projects_count,MATCH($B128,projects_projects,0))</f>
        <v>#REF!</v>
      </c>
      <c r="I128" s="64" t="e" cm="1">
        <f t="array" aca="1" ref="I128" ca="1">INDEX(projects_fabric,MATCH($B128,projects_projects,0))</f>
        <v>#REF!</v>
      </c>
      <c r="J128" s="64" t="e" cm="1">
        <f t="array" aca="1" ref="J128" ca="1">INDEX(projects_floss,MATCH($B128,projects_projects,0))</f>
        <v>#REF!</v>
      </c>
      <c r="K128" s="49" t="e">
        <f t="shared" ca="1" si="6"/>
        <v>#N/A</v>
      </c>
      <c r="L128" s="49">
        <f t="array" aca="1" ref="L128" ca="1">INDIRECT("'Stitching Log'!A" &amp; MAX(IF(projects=$B128,ROW(projects))))</f>
        <v>42371</v>
      </c>
      <c r="M128" s="1" t="e">
        <f t="shared" ca="1" si="24"/>
        <v>#N/A</v>
      </c>
      <c r="N128">
        <f t="shared" ca="1" si="25"/>
        <v>2</v>
      </c>
      <c r="O128" cm="1">
        <f t="array" aca="1" ref="O128" ca="1">COUNTIFS(projects,"="&amp;B128,stitches,"=Backstitch")+COUNTIFS(projects,"="&amp;B128,stitches,"=Specialty")</f>
        <v>0</v>
      </c>
      <c r="P128" s="27">
        <f t="shared" ca="1" si="26"/>
        <v>0</v>
      </c>
    </row>
    <row r="129" spans="1:16">
      <c r="A129" s="14" t="e">
        <f t="shared" ca="1" si="22"/>
        <v>#REF!</v>
      </c>
      <c r="B129" s="10" t="str" cm="1">
        <f t="array" aca="1" ref="B129" ca="1">IFERROR(INDEX(projects_designs,SMALL(IF((projects_is_finished=checked_key),ROW(projects_designs)),ROW(128:128))-1,1),"")</f>
        <v/>
      </c>
      <c r="C129" s="10" t="e" cm="1">
        <f t="array" aca="1" ref="C129" ca="1">INDEX(projects_designer,MATCH(INDEX(projects_designs,MATCH(B129,projects_projects,0)),projects_designs,0))</f>
        <v>#REF!</v>
      </c>
      <c r="D129" s="10" t="e" cm="1">
        <f t="array" aca="1" ref="D129" ca="1">INDEX(projects_source,MATCH(INDEX(projects_designs,MATCH($B129,projects_projects,0)),projects_designs,0))</f>
        <v>#REF!</v>
      </c>
      <c r="E129" s="10" t="e" cm="1">
        <f t="array" aca="1" ref="E129" ca="1">INDEX(projects_width,MATCH(INDEX(projects_designs,MATCH($B129,projects_projects,0)),projects_designs,0))</f>
        <v>#REF!</v>
      </c>
      <c r="F129" s="10" t="e" cm="1">
        <f t="array" aca="1" ref="F129" ca="1">INDEX(projects_height,MATCH(INDEX(projects_designs,MATCH($B129,projects_projects,0)),projects_designs,0))</f>
        <v>#REF!</v>
      </c>
      <c r="G129" s="1" t="e">
        <f t="shared" ca="1" si="23"/>
        <v>#REF!</v>
      </c>
      <c r="H129" s="63" t="e" cm="1">
        <f t="array" aca="1" ref="H129" ca="1">INDEX(projects_count,MATCH($B129,projects_projects,0))</f>
        <v>#REF!</v>
      </c>
      <c r="I129" s="64" t="e" cm="1">
        <f t="array" aca="1" ref="I129" ca="1">INDEX(projects_fabric,MATCH($B129,projects_projects,0))</f>
        <v>#REF!</v>
      </c>
      <c r="J129" s="64" t="e" cm="1">
        <f t="array" aca="1" ref="J129" ca="1">INDEX(projects_floss,MATCH($B129,projects_projects,0))</f>
        <v>#REF!</v>
      </c>
      <c r="K129" s="49" t="e">
        <f t="shared" ca="1" si="6"/>
        <v>#N/A</v>
      </c>
      <c r="L129" s="49">
        <f t="array" aca="1" ref="L129" ca="1">INDIRECT("'Stitching Log'!A" &amp; MAX(IF(projects=$B129,ROW(projects))))</f>
        <v>42371</v>
      </c>
      <c r="M129" s="1" t="e">
        <f t="shared" ca="1" si="24"/>
        <v>#N/A</v>
      </c>
      <c r="N129">
        <f t="shared" ca="1" si="25"/>
        <v>2</v>
      </c>
      <c r="O129" cm="1">
        <f t="array" aca="1" ref="O129" ca="1">COUNTIFS(projects,"="&amp;B129,stitches,"=Backstitch")+COUNTIFS(projects,"="&amp;B129,stitches,"=Specialty")</f>
        <v>0</v>
      </c>
      <c r="P129" s="27">
        <f t="shared" ca="1" si="26"/>
        <v>0</v>
      </c>
    </row>
    <row r="130" spans="1:16">
      <c r="A130" s="14" t="e">
        <f t="shared" ca="1" si="22"/>
        <v>#REF!</v>
      </c>
      <c r="B130" s="10" t="str" cm="1">
        <f t="array" aca="1" ref="B130" ca="1">IFERROR(INDEX(projects_designs,SMALL(IF((projects_is_finished=checked_key),ROW(projects_designs)),ROW(129:129))-1,1),"")</f>
        <v/>
      </c>
      <c r="C130" s="10" t="e" cm="1">
        <f t="array" aca="1" ref="C130" ca="1">INDEX(projects_designer,MATCH(INDEX(projects_designs,MATCH(B130,projects_projects,0)),projects_designs,0))</f>
        <v>#REF!</v>
      </c>
      <c r="D130" s="10" t="e" cm="1">
        <f t="array" aca="1" ref="D130" ca="1">INDEX(projects_source,MATCH(INDEX(projects_designs,MATCH($B130,projects_projects,0)),projects_designs,0))</f>
        <v>#REF!</v>
      </c>
      <c r="E130" s="10" t="e" cm="1">
        <f t="array" aca="1" ref="E130" ca="1">INDEX(projects_width,MATCH(INDEX(projects_designs,MATCH($B130,projects_projects,0)),projects_designs,0))</f>
        <v>#REF!</v>
      </c>
      <c r="F130" s="10" t="e" cm="1">
        <f t="array" aca="1" ref="F130" ca="1">INDEX(projects_height,MATCH(INDEX(projects_designs,MATCH($B130,projects_projects,0)),projects_designs,0))</f>
        <v>#REF!</v>
      </c>
      <c r="G130" s="1" t="e">
        <f t="shared" ca="1" si="23"/>
        <v>#REF!</v>
      </c>
      <c r="H130" s="63" t="e" cm="1">
        <f t="array" aca="1" ref="H130" ca="1">INDEX(projects_count,MATCH($B130,projects_projects,0))</f>
        <v>#REF!</v>
      </c>
      <c r="I130" s="64" t="e" cm="1">
        <f t="array" aca="1" ref="I130" ca="1">INDEX(projects_fabric,MATCH($B130,projects_projects,0))</f>
        <v>#REF!</v>
      </c>
      <c r="J130" s="64" t="e" cm="1">
        <f t="array" aca="1" ref="J130" ca="1">INDEX(projects_floss,MATCH($B130,projects_projects,0))</f>
        <v>#REF!</v>
      </c>
      <c r="K130" s="49" t="e">
        <f t="shared" ca="1" si="6"/>
        <v>#N/A</v>
      </c>
      <c r="L130" s="49">
        <f t="array" aca="1" ref="L130" ca="1">INDIRECT("'Stitching Log'!A" &amp; MAX(IF(projects=$B130,ROW(projects))))</f>
        <v>42371</v>
      </c>
      <c r="M130" s="1" t="e">
        <f t="shared" ca="1" si="24"/>
        <v>#N/A</v>
      </c>
      <c r="N130">
        <f t="shared" ca="1" si="25"/>
        <v>2</v>
      </c>
      <c r="O130" cm="1">
        <f t="array" aca="1" ref="O130" ca="1">COUNTIFS(projects,"="&amp;B130,stitches,"=Backstitch")+COUNTIFS(projects,"="&amp;B130,stitches,"=Specialty")</f>
        <v>0</v>
      </c>
      <c r="P130" s="27">
        <f t="shared" ca="1" si="26"/>
        <v>0</v>
      </c>
    </row>
    <row r="131" spans="1:16">
      <c r="B131" s="1"/>
      <c r="C131" s="1"/>
      <c r="D131" s="1"/>
      <c r="E131" s="1"/>
      <c r="F131" s="1"/>
      <c r="G131" s="1"/>
      <c r="H131" s="4"/>
      <c r="I131" s="1"/>
      <c r="J131" s="1"/>
      <c r="K131" s="1"/>
      <c r="L131" s="1"/>
      <c r="M131" s="1"/>
    </row>
    <row r="132" spans="1:16">
      <c r="B132" s="1"/>
      <c r="C132" s="1"/>
      <c r="D132" s="1"/>
      <c r="E132" s="1"/>
      <c r="F132" s="1"/>
      <c r="G132" s="1"/>
      <c r="H132" s="4"/>
      <c r="I132" s="1"/>
      <c r="J132" s="1"/>
      <c r="K132" s="1"/>
      <c r="L132" s="1"/>
      <c r="M132" s="1"/>
    </row>
    <row r="133" spans="1:16">
      <c r="B133" s="1"/>
      <c r="C133" s="1"/>
      <c r="D133" s="1"/>
      <c r="E133" s="1"/>
      <c r="F133" s="1"/>
      <c r="G133" s="1"/>
      <c r="H133" s="4"/>
      <c r="I133" s="1"/>
      <c r="J133" s="1"/>
      <c r="K133" s="1"/>
      <c r="L133" s="1"/>
      <c r="M133" s="1"/>
    </row>
    <row r="134" spans="1:16">
      <c r="B134" s="1"/>
      <c r="C134" s="1"/>
      <c r="D134" s="1"/>
      <c r="E134" s="1"/>
      <c r="F134" s="1"/>
      <c r="G134" s="1"/>
      <c r="H134" s="4"/>
      <c r="I134" s="1"/>
      <c r="J134" s="1"/>
      <c r="K134" s="1"/>
      <c r="L134" s="1"/>
      <c r="M134" s="1"/>
    </row>
    <row r="135" spans="1:16">
      <c r="B135" s="1"/>
      <c r="C135" s="1"/>
      <c r="D135" s="1"/>
      <c r="E135" s="1"/>
      <c r="F135" s="1"/>
      <c r="G135" s="1"/>
      <c r="H135" s="4"/>
      <c r="I135" s="1"/>
      <c r="J135" s="1"/>
      <c r="K135" s="1"/>
      <c r="L135" s="1"/>
      <c r="M135" s="1"/>
    </row>
    <row r="136" spans="1:16">
      <c r="B136" s="1"/>
      <c r="C136" s="1"/>
      <c r="D136" s="1"/>
      <c r="E136" s="1"/>
      <c r="F136" s="1"/>
      <c r="G136" s="1"/>
      <c r="H136" s="4"/>
      <c r="I136" s="1"/>
      <c r="J136" s="1"/>
      <c r="K136" s="1"/>
      <c r="L136" s="1"/>
      <c r="M136" s="1"/>
    </row>
    <row r="137" spans="1:16">
      <c r="B137" s="1"/>
      <c r="C137" s="1"/>
      <c r="D137" s="1"/>
      <c r="E137" s="1"/>
      <c r="F137" s="1"/>
      <c r="G137" s="1"/>
      <c r="H137" s="4"/>
      <c r="I137" s="1"/>
      <c r="J137" s="1"/>
      <c r="K137" s="1"/>
      <c r="L137" s="1"/>
      <c r="M137" s="1"/>
    </row>
    <row r="138" spans="1:16">
      <c r="B138" s="1"/>
      <c r="C138" s="1"/>
      <c r="D138" s="1"/>
      <c r="E138" s="1"/>
      <c r="F138" s="1"/>
      <c r="G138" s="1"/>
      <c r="H138" s="4"/>
      <c r="I138" s="1"/>
      <c r="J138" s="1"/>
      <c r="K138" s="1"/>
      <c r="L138" s="1"/>
      <c r="M138" s="1"/>
    </row>
    <row r="139" spans="1:16">
      <c r="B139" s="1"/>
      <c r="C139" s="1"/>
      <c r="D139" s="1"/>
      <c r="E139" s="1"/>
      <c r="F139" s="1"/>
      <c r="G139" s="1"/>
      <c r="H139" s="4"/>
      <c r="I139" s="1"/>
      <c r="J139" s="1"/>
      <c r="K139" s="1"/>
      <c r="L139" s="1"/>
      <c r="M139" s="1"/>
    </row>
    <row r="140" spans="1:16">
      <c r="B140" s="1"/>
      <c r="C140" s="1"/>
      <c r="D140" s="1"/>
      <c r="E140" s="1"/>
      <c r="F140" s="1"/>
      <c r="G140" s="1"/>
      <c r="H140" s="4"/>
      <c r="I140" s="1"/>
      <c r="J140" s="1"/>
      <c r="K140" s="1"/>
      <c r="L140" s="1"/>
      <c r="M140" s="1"/>
    </row>
    <row r="141" spans="1:16">
      <c r="B141" s="1"/>
      <c r="C141" s="1"/>
      <c r="D141" s="1"/>
      <c r="E141" s="1"/>
      <c r="F141" s="1"/>
      <c r="G141" s="1"/>
      <c r="H141" s="4"/>
      <c r="I141" s="1"/>
      <c r="J141" s="1"/>
      <c r="K141" s="1"/>
      <c r="L141" s="1"/>
      <c r="M141" s="1"/>
    </row>
    <row r="142" spans="1:16">
      <c r="B142" s="1"/>
      <c r="C142" s="1"/>
      <c r="D142" s="1"/>
      <c r="E142" s="1"/>
      <c r="F142" s="1"/>
      <c r="G142" s="1"/>
      <c r="H142" s="4"/>
      <c r="I142" s="1"/>
      <c r="J142" s="1"/>
      <c r="K142" s="1"/>
      <c r="L142" s="1"/>
      <c r="M142" s="1"/>
    </row>
    <row r="143" spans="1:16">
      <c r="B143" s="1"/>
      <c r="C143" s="1"/>
      <c r="D143" s="1"/>
      <c r="E143" s="1"/>
      <c r="F143" s="1"/>
      <c r="G143" s="1"/>
      <c r="H143" s="4"/>
      <c r="I143" s="1"/>
      <c r="J143" s="1"/>
      <c r="K143" s="1"/>
      <c r="L143" s="1"/>
      <c r="M143" s="1"/>
    </row>
    <row r="144" spans="1:16">
      <c r="B144" s="1"/>
      <c r="C144" s="1"/>
      <c r="D144" s="1"/>
      <c r="E144" s="1"/>
      <c r="F144" s="1"/>
      <c r="G144" s="1"/>
      <c r="H144" s="4"/>
      <c r="I144" s="1"/>
      <c r="J144" s="1"/>
      <c r="K144" s="1"/>
      <c r="L144" s="1"/>
      <c r="M144" s="1"/>
    </row>
    <row r="145" spans="2:13">
      <c r="B145" s="1"/>
      <c r="C145" s="1"/>
      <c r="D145" s="1"/>
      <c r="E145" s="1"/>
      <c r="F145" s="1"/>
      <c r="G145" s="1"/>
      <c r="H145" s="4"/>
      <c r="I145" s="1"/>
      <c r="J145" s="1"/>
      <c r="K145" s="1"/>
      <c r="L145" s="1"/>
      <c r="M145" s="1"/>
    </row>
    <row r="146" spans="2:13">
      <c r="B146" s="1"/>
      <c r="C146" s="1"/>
      <c r="D146" s="1"/>
      <c r="E146" s="1"/>
      <c r="F146" s="1"/>
      <c r="G146" s="1"/>
      <c r="H146" s="4"/>
      <c r="I146" s="1"/>
      <c r="J146" s="1"/>
      <c r="K146" s="1"/>
      <c r="L146" s="1"/>
      <c r="M146" s="1"/>
    </row>
    <row r="147" spans="2:13">
      <c r="B147" s="1"/>
      <c r="C147" s="1"/>
      <c r="D147" s="1"/>
      <c r="E147" s="1"/>
      <c r="F147" s="1"/>
      <c r="G147" s="1"/>
      <c r="H147" s="4"/>
      <c r="I147" s="1"/>
      <c r="J147" s="1"/>
      <c r="K147" s="1"/>
      <c r="L147" s="1"/>
      <c r="M147" s="1"/>
    </row>
    <row r="148" spans="2:13">
      <c r="B148" s="1"/>
      <c r="C148" s="1"/>
      <c r="D148" s="1"/>
      <c r="E148" s="1"/>
      <c r="F148" s="1"/>
      <c r="G148" s="1"/>
      <c r="H148" s="4"/>
      <c r="I148" s="1"/>
      <c r="J148" s="1"/>
      <c r="K148" s="1"/>
      <c r="L148" s="1"/>
      <c r="M148" s="1"/>
    </row>
    <row r="149" spans="2:13">
      <c r="B149" s="1"/>
      <c r="C149" s="1"/>
      <c r="D149" s="1"/>
      <c r="E149" s="1"/>
      <c r="F149" s="1"/>
      <c r="G149" s="1"/>
      <c r="H149" s="4"/>
      <c r="I149" s="1"/>
      <c r="J149" s="1"/>
      <c r="K149" s="1"/>
      <c r="L149" s="1"/>
      <c r="M149" s="1"/>
    </row>
    <row r="150" spans="2:13">
      <c r="B150" s="1"/>
      <c r="C150" s="1"/>
      <c r="D150" s="1"/>
      <c r="E150" s="1"/>
      <c r="F150" s="1"/>
      <c r="G150" s="1"/>
      <c r="H150" s="4"/>
      <c r="I150" s="1"/>
      <c r="J150" s="1"/>
      <c r="K150" s="1"/>
      <c r="L150" s="1"/>
      <c r="M150" s="1"/>
    </row>
    <row r="151" spans="2:13">
      <c r="B151" s="1"/>
      <c r="C151" s="1"/>
      <c r="D151" s="1"/>
      <c r="E151" s="1"/>
      <c r="F151" s="1"/>
      <c r="G151" s="1"/>
      <c r="H151" s="4"/>
      <c r="I151" s="1"/>
      <c r="J151" s="1"/>
      <c r="K151" s="1"/>
      <c r="L151" s="1"/>
      <c r="M151" s="1"/>
    </row>
    <row r="152" spans="2:13">
      <c r="B152" s="1"/>
      <c r="C152" s="1"/>
      <c r="D152" s="1"/>
      <c r="E152" s="1"/>
      <c r="F152" s="1"/>
      <c r="G152" s="1"/>
      <c r="H152" s="4"/>
      <c r="I152" s="1"/>
      <c r="J152" s="1"/>
      <c r="K152" s="1"/>
      <c r="L152" s="1"/>
      <c r="M152" s="1"/>
    </row>
    <row r="153" spans="2:13">
      <c r="B153" s="1"/>
      <c r="C153" s="1"/>
      <c r="D153" s="1"/>
      <c r="E153" s="1"/>
      <c r="F153" s="1"/>
      <c r="G153" s="1"/>
      <c r="H153" s="4"/>
      <c r="I153" s="1"/>
      <c r="J153" s="1"/>
      <c r="K153" s="1"/>
      <c r="L153" s="1"/>
      <c r="M153" s="1"/>
    </row>
    <row r="154" spans="2:13">
      <c r="B154" s="1"/>
      <c r="C154" s="1"/>
      <c r="D154" s="1"/>
      <c r="E154" s="1"/>
      <c r="F154" s="1"/>
      <c r="G154" s="1"/>
      <c r="H154" s="4"/>
      <c r="I154" s="1"/>
      <c r="J154" s="1"/>
      <c r="K154" s="1"/>
      <c r="L154" s="1"/>
      <c r="M154" s="1"/>
    </row>
    <row r="155" spans="2:13">
      <c r="B155" s="1"/>
      <c r="C155" s="1"/>
      <c r="D155" s="1"/>
      <c r="E155" s="1"/>
      <c r="F155" s="1"/>
      <c r="G155" s="1"/>
      <c r="H155" s="4"/>
      <c r="I155" s="1"/>
      <c r="J155" s="1"/>
      <c r="K155" s="1"/>
      <c r="L155" s="1"/>
      <c r="M155" s="1"/>
    </row>
    <row r="156" spans="2:13">
      <c r="B156" s="1"/>
      <c r="C156" s="1"/>
      <c r="D156" s="1"/>
      <c r="E156" s="1"/>
      <c r="F156" s="1"/>
      <c r="G156" s="1"/>
      <c r="H156" s="4"/>
      <c r="I156" s="1"/>
      <c r="J156" s="1"/>
      <c r="K156" s="1"/>
      <c r="L156" s="1"/>
      <c r="M156" s="1"/>
    </row>
    <row r="157" spans="2:13">
      <c r="B157" s="1"/>
      <c r="C157" s="1"/>
      <c r="D157" s="1"/>
      <c r="E157" s="1"/>
      <c r="F157" s="1"/>
      <c r="G157" s="1"/>
      <c r="H157" s="4"/>
      <c r="I157" s="1"/>
      <c r="J157" s="1"/>
      <c r="K157" s="1"/>
      <c r="L157" s="1"/>
      <c r="M157" s="1"/>
    </row>
    <row r="158" spans="2:13">
      <c r="B158" s="1"/>
      <c r="C158" s="1"/>
      <c r="D158" s="1"/>
      <c r="E158" s="1"/>
      <c r="F158" s="1"/>
      <c r="G158" s="1"/>
      <c r="H158" s="4"/>
      <c r="I158" s="1"/>
      <c r="J158" s="1"/>
      <c r="K158" s="1"/>
      <c r="L158" s="1"/>
      <c r="M158" s="1"/>
    </row>
    <row r="159" spans="2:13">
      <c r="B159" s="1"/>
      <c r="C159" s="1"/>
      <c r="D159" s="1"/>
      <c r="E159" s="1"/>
      <c r="F159" s="1"/>
      <c r="G159" s="1"/>
      <c r="H159" s="4"/>
      <c r="I159" s="1"/>
      <c r="J159" s="1"/>
      <c r="K159" s="1"/>
      <c r="L159" s="1"/>
      <c r="M159" s="1"/>
    </row>
    <row r="160" spans="2:13">
      <c r="B160" s="1"/>
      <c r="C160" s="1"/>
      <c r="D160" s="1"/>
      <c r="E160" s="1"/>
      <c r="F160" s="1"/>
      <c r="G160" s="1"/>
      <c r="H160" s="4"/>
      <c r="I160" s="1"/>
      <c r="J160" s="1"/>
      <c r="K160" s="1"/>
      <c r="L160" s="1"/>
      <c r="M160" s="1"/>
    </row>
    <row r="161" spans="2:13">
      <c r="B161" s="1"/>
      <c r="C161" s="1"/>
      <c r="D161" s="1"/>
      <c r="E161" s="1"/>
      <c r="F161" s="1"/>
      <c r="G161" s="1"/>
      <c r="H161" s="4"/>
      <c r="I161" s="1"/>
      <c r="J161" s="1"/>
      <c r="K161" s="1"/>
      <c r="L161" s="1"/>
      <c r="M161" s="1"/>
    </row>
    <row r="162" spans="2:13">
      <c r="B162" s="1"/>
      <c r="C162" s="1"/>
      <c r="D162" s="1"/>
      <c r="E162" s="1"/>
      <c r="F162" s="1"/>
      <c r="G162" s="1"/>
      <c r="H162" s="4"/>
      <c r="I162" s="1"/>
      <c r="J162" s="1"/>
      <c r="K162" s="1"/>
      <c r="L162" s="1"/>
      <c r="M162" s="1"/>
    </row>
    <row r="163" spans="2:13">
      <c r="B163" s="1"/>
      <c r="C163" s="1"/>
      <c r="D163" s="1"/>
      <c r="E163" s="1"/>
      <c r="F163" s="1"/>
      <c r="G163" s="1"/>
      <c r="H163" s="4"/>
      <c r="I163" s="1"/>
      <c r="J163" s="1"/>
      <c r="K163" s="1"/>
      <c r="L163" s="1"/>
      <c r="M163" s="1"/>
    </row>
    <row r="164" spans="2:13">
      <c r="B164" s="1"/>
      <c r="C164" s="1"/>
      <c r="D164" s="1"/>
      <c r="E164" s="1"/>
      <c r="F164" s="1"/>
      <c r="G164" s="1"/>
      <c r="H164" s="4"/>
      <c r="I164" s="1"/>
      <c r="J164" s="1"/>
      <c r="K164" s="1"/>
      <c r="L164" s="1"/>
      <c r="M164" s="1"/>
    </row>
    <row r="165" spans="2:13">
      <c r="B165" s="1"/>
      <c r="C165" s="1"/>
      <c r="D165" s="1"/>
      <c r="E165" s="1"/>
      <c r="F165" s="1"/>
      <c r="G165" s="1"/>
      <c r="H165" s="4"/>
      <c r="I165" s="1"/>
      <c r="J165" s="1"/>
      <c r="K165" s="1"/>
      <c r="L165" s="1"/>
      <c r="M165" s="1"/>
    </row>
    <row r="166" spans="2:13">
      <c r="B166" s="1"/>
      <c r="C166" s="1"/>
      <c r="D166" s="1"/>
      <c r="E166" s="1"/>
      <c r="F166" s="1"/>
      <c r="G166" s="1"/>
      <c r="H166" s="4"/>
      <c r="I166" s="1"/>
      <c r="J166" s="1"/>
      <c r="K166" s="1"/>
      <c r="L166" s="1"/>
      <c r="M166" s="1"/>
    </row>
    <row r="167" spans="2:13">
      <c r="B167" s="1"/>
      <c r="C167" s="1"/>
      <c r="D167" s="1"/>
      <c r="E167" s="1"/>
      <c r="F167" s="1"/>
      <c r="G167" s="1"/>
      <c r="H167" s="4"/>
      <c r="I167" s="1"/>
      <c r="J167" s="1"/>
      <c r="K167" s="1"/>
      <c r="L167" s="1"/>
      <c r="M167" s="1"/>
    </row>
    <row r="168" spans="2:13">
      <c r="B168" s="1"/>
      <c r="C168" s="1"/>
      <c r="D168" s="1"/>
      <c r="E168" s="1"/>
      <c r="F168" s="1"/>
      <c r="G168" s="1"/>
      <c r="H168" s="4"/>
      <c r="I168" s="1"/>
      <c r="J168" s="1"/>
      <c r="K168" s="1"/>
      <c r="L168" s="1"/>
      <c r="M168" s="1"/>
    </row>
    <row r="169" spans="2:13">
      <c r="B169" s="1"/>
      <c r="C169" s="1"/>
      <c r="D169" s="1"/>
      <c r="E169" s="1"/>
      <c r="F169" s="1"/>
      <c r="G169" s="1"/>
      <c r="H169" s="4"/>
      <c r="I169" s="1"/>
      <c r="J169" s="1"/>
      <c r="K169" s="1"/>
      <c r="L169" s="1"/>
      <c r="M169" s="1"/>
    </row>
    <row r="170" spans="2:13">
      <c r="B170" s="1"/>
      <c r="C170" s="1"/>
      <c r="D170" s="1"/>
      <c r="E170" s="1"/>
      <c r="F170" s="1"/>
      <c r="G170" s="1"/>
      <c r="H170" s="4"/>
      <c r="I170" s="1"/>
      <c r="J170" s="1"/>
      <c r="K170" s="1"/>
      <c r="L170" s="1"/>
      <c r="M170" s="1"/>
    </row>
    <row r="171" spans="2:13">
      <c r="B171" s="1"/>
      <c r="C171" s="1"/>
      <c r="D171" s="1"/>
      <c r="E171" s="1"/>
      <c r="F171" s="1"/>
      <c r="G171" s="1"/>
      <c r="H171" s="4"/>
      <c r="I171" s="1"/>
      <c r="J171" s="1"/>
      <c r="K171" s="1"/>
      <c r="L171" s="1"/>
      <c r="M171" s="1"/>
    </row>
    <row r="172" spans="2:13">
      <c r="B172" s="1"/>
      <c r="C172" s="1"/>
      <c r="D172" s="1"/>
      <c r="E172" s="1"/>
      <c r="F172" s="1"/>
      <c r="G172" s="1"/>
      <c r="H172" s="4"/>
      <c r="I172" s="1"/>
      <c r="J172" s="1"/>
      <c r="K172" s="1"/>
      <c r="L172" s="1"/>
      <c r="M172" s="1"/>
    </row>
    <row r="173" spans="2:13">
      <c r="B173" s="1"/>
      <c r="C173" s="1"/>
      <c r="D173" s="1"/>
      <c r="E173" s="1"/>
      <c r="F173" s="1"/>
      <c r="G173" s="1"/>
      <c r="H173" s="4"/>
      <c r="I173" s="1"/>
      <c r="J173" s="1"/>
      <c r="K173" s="1"/>
      <c r="L173" s="1"/>
      <c r="M173" s="1"/>
    </row>
    <row r="174" spans="2:13">
      <c r="B174" s="1"/>
      <c r="C174" s="1"/>
      <c r="D174" s="1"/>
      <c r="E174" s="1"/>
      <c r="F174" s="1"/>
      <c r="G174" s="1"/>
      <c r="H174" s="4"/>
      <c r="I174" s="1"/>
      <c r="J174" s="1"/>
      <c r="K174" s="1"/>
      <c r="L174" s="1"/>
      <c r="M174" s="1"/>
    </row>
    <row r="175" spans="2:13">
      <c r="B175" s="1"/>
      <c r="C175" s="1"/>
      <c r="D175" s="1"/>
      <c r="E175" s="1"/>
      <c r="F175" s="1"/>
      <c r="G175" s="1"/>
      <c r="H175" s="4"/>
      <c r="I175" s="1"/>
      <c r="J175" s="1"/>
      <c r="K175" s="1"/>
      <c r="L175" s="1"/>
      <c r="M175" s="1"/>
    </row>
    <row r="176" spans="2:13">
      <c r="B176" s="1"/>
      <c r="C176" s="1"/>
      <c r="D176" s="1"/>
      <c r="E176" s="1"/>
      <c r="F176" s="1"/>
      <c r="G176" s="1"/>
      <c r="H176" s="4"/>
      <c r="I176" s="1"/>
      <c r="J176" s="1"/>
      <c r="K176" s="1"/>
      <c r="L176" s="1"/>
      <c r="M176" s="1"/>
    </row>
    <row r="177" spans="2:13">
      <c r="B177" s="1"/>
      <c r="C177" s="1"/>
      <c r="D177" s="1"/>
      <c r="E177" s="1"/>
      <c r="F177" s="1"/>
      <c r="G177" s="1"/>
      <c r="H177" s="4"/>
      <c r="I177" s="1"/>
      <c r="J177" s="1"/>
      <c r="K177" s="1"/>
      <c r="L177" s="1"/>
      <c r="M177" s="1"/>
    </row>
    <row r="178" spans="2:13">
      <c r="B178" s="1"/>
      <c r="C178" s="1"/>
      <c r="D178" s="1"/>
      <c r="E178" s="1"/>
      <c r="F178" s="1"/>
      <c r="G178" s="1"/>
      <c r="H178" s="4"/>
      <c r="I178" s="1"/>
      <c r="J178" s="1"/>
      <c r="K178" s="1"/>
      <c r="L178" s="1"/>
      <c r="M178" s="1"/>
    </row>
    <row r="179" spans="2:13">
      <c r="B179" s="1"/>
      <c r="C179" s="1"/>
      <c r="D179" s="1"/>
      <c r="E179" s="1"/>
      <c r="F179" s="1"/>
      <c r="G179" s="1"/>
      <c r="H179" s="4"/>
      <c r="I179" s="1"/>
      <c r="J179" s="1"/>
      <c r="K179" s="1"/>
      <c r="L179" s="1"/>
      <c r="M179" s="1"/>
    </row>
    <row r="180" spans="2:13">
      <c r="B180" s="1"/>
      <c r="C180" s="1"/>
      <c r="D180" s="1"/>
      <c r="E180" s="1"/>
      <c r="F180" s="1"/>
      <c r="G180" s="1"/>
      <c r="H180" s="4"/>
      <c r="I180" s="1"/>
      <c r="J180" s="1"/>
      <c r="K180" s="1"/>
      <c r="L180" s="1"/>
      <c r="M180" s="1"/>
    </row>
    <row r="181" spans="2:13">
      <c r="B181" s="1"/>
      <c r="C181" s="1"/>
      <c r="D181" s="1"/>
      <c r="E181" s="1"/>
      <c r="F181" s="1"/>
      <c r="G181" s="1"/>
      <c r="H181" s="4"/>
      <c r="I181" s="1"/>
      <c r="J181" s="1"/>
      <c r="K181" s="1"/>
      <c r="L181" s="1"/>
      <c r="M181" s="1"/>
    </row>
    <row r="182" spans="2:13">
      <c r="B182" s="1"/>
      <c r="C182" s="1"/>
      <c r="D182" s="1"/>
      <c r="E182" s="1"/>
      <c r="F182" s="1"/>
      <c r="G182" s="1"/>
      <c r="H182" s="4"/>
      <c r="I182" s="1"/>
      <c r="J182" s="1"/>
      <c r="K182" s="1"/>
      <c r="L182" s="1"/>
      <c r="M182" s="1"/>
    </row>
    <row r="183" spans="2:13">
      <c r="B183" s="1"/>
      <c r="C183" s="1"/>
      <c r="D183" s="1"/>
      <c r="E183" s="1"/>
      <c r="F183" s="1"/>
      <c r="G183" s="1"/>
      <c r="H183" s="4"/>
      <c r="I183" s="1"/>
      <c r="J183" s="1"/>
      <c r="K183" s="1"/>
      <c r="L183" s="1"/>
      <c r="M183" s="1"/>
    </row>
    <row r="184" spans="2:13">
      <c r="B184" s="1"/>
      <c r="C184" s="1"/>
      <c r="D184" s="1"/>
      <c r="E184" s="1"/>
      <c r="F184" s="1"/>
      <c r="G184" s="1"/>
      <c r="H184" s="4"/>
      <c r="I184" s="1"/>
      <c r="J184" s="1"/>
      <c r="K184" s="1"/>
      <c r="L184" s="1"/>
      <c r="M184" s="1"/>
    </row>
    <row r="185" spans="2:13">
      <c r="B185" s="1"/>
      <c r="C185" s="1"/>
      <c r="D185" s="1"/>
      <c r="E185" s="1"/>
      <c r="F185" s="1"/>
      <c r="G185" s="1"/>
      <c r="H185" s="4"/>
      <c r="I185" s="1"/>
      <c r="J185" s="1"/>
      <c r="K185" s="1"/>
      <c r="L185" s="1"/>
      <c r="M185" s="1"/>
    </row>
    <row r="186" spans="2:13">
      <c r="B186" s="1"/>
      <c r="C186" s="1"/>
      <c r="D186" s="1"/>
      <c r="E186" s="1"/>
      <c r="F186" s="1"/>
      <c r="G186" s="1"/>
      <c r="H186" s="4"/>
      <c r="I186" s="1"/>
      <c r="J186" s="1"/>
      <c r="K186" s="1"/>
      <c r="L186" s="1"/>
      <c r="M186" s="1"/>
    </row>
    <row r="187" spans="2:13">
      <c r="B187" s="1"/>
      <c r="C187" s="1"/>
      <c r="D187" s="1"/>
      <c r="E187" s="1"/>
      <c r="F187" s="1"/>
      <c r="G187" s="1"/>
      <c r="H187" s="4"/>
      <c r="I187" s="1"/>
      <c r="J187" s="1"/>
      <c r="K187" s="1"/>
      <c r="L187" s="1"/>
      <c r="M187" s="1"/>
    </row>
    <row r="188" spans="2:13">
      <c r="B188" s="1"/>
      <c r="C188" s="1"/>
      <c r="D188" s="1"/>
      <c r="E188" s="1"/>
      <c r="F188" s="1"/>
      <c r="G188" s="1"/>
      <c r="H188" s="4"/>
      <c r="I188" s="1"/>
      <c r="J188" s="1"/>
      <c r="K188" s="1"/>
      <c r="L188" s="1"/>
      <c r="M188" s="1"/>
    </row>
    <row r="189" spans="2:13">
      <c r="B189" s="1"/>
      <c r="C189" s="1"/>
      <c r="D189" s="1"/>
      <c r="E189" s="1"/>
      <c r="F189" s="1"/>
      <c r="G189" s="1"/>
      <c r="H189" s="4"/>
      <c r="I189" s="1"/>
      <c r="J189" s="1"/>
      <c r="K189" s="1"/>
      <c r="L189" s="1"/>
      <c r="M189" s="1"/>
    </row>
    <row r="190" spans="2:13">
      <c r="B190" s="1"/>
      <c r="C190" s="1"/>
      <c r="D190" s="1"/>
      <c r="E190" s="1"/>
      <c r="F190" s="1"/>
      <c r="G190" s="1"/>
      <c r="H190" s="4"/>
      <c r="I190" s="1"/>
      <c r="J190" s="1"/>
      <c r="K190" s="1"/>
      <c r="L190" s="1"/>
      <c r="M190" s="1"/>
    </row>
    <row r="191" spans="2:13">
      <c r="B191" s="1"/>
      <c r="C191" s="1"/>
      <c r="D191" s="1"/>
      <c r="E191" s="1"/>
      <c r="F191" s="1"/>
      <c r="G191" s="1"/>
      <c r="H191" s="4"/>
      <c r="I191" s="1"/>
      <c r="J191" s="1"/>
      <c r="K191" s="1"/>
      <c r="L191" s="1"/>
      <c r="M191" s="1"/>
    </row>
    <row r="192" spans="2:13">
      <c r="B192" s="1"/>
      <c r="C192" s="1"/>
      <c r="D192" s="1"/>
      <c r="E192" s="1"/>
      <c r="F192" s="1"/>
      <c r="G192" s="1"/>
      <c r="H192" s="4"/>
      <c r="I192" s="1"/>
      <c r="J192" s="1"/>
      <c r="K192" s="1"/>
      <c r="L192" s="1"/>
      <c r="M192" s="1"/>
    </row>
    <row r="193" spans="2:13">
      <c r="B193" s="1"/>
      <c r="C193" s="1"/>
      <c r="D193" s="1"/>
      <c r="E193" s="1"/>
      <c r="F193" s="1"/>
      <c r="G193" s="1"/>
      <c r="H193" s="4"/>
      <c r="I193" s="1"/>
      <c r="J193" s="1"/>
      <c r="K193" s="1"/>
      <c r="L193" s="1"/>
      <c r="M193" s="1"/>
    </row>
    <row r="194" spans="2:13">
      <c r="B194" s="1"/>
      <c r="C194" s="1"/>
      <c r="D194" s="1"/>
      <c r="E194" s="1"/>
      <c r="F194" s="1"/>
      <c r="G194" s="1"/>
      <c r="H194" s="4"/>
      <c r="I194" s="1"/>
      <c r="J194" s="1"/>
      <c r="K194" s="1"/>
      <c r="L194" s="1"/>
      <c r="M194" s="1"/>
    </row>
    <row r="195" spans="2:13">
      <c r="B195" s="1"/>
      <c r="C195" s="1"/>
      <c r="D195" s="1"/>
      <c r="E195" s="1"/>
      <c r="F195" s="1"/>
      <c r="G195" s="1"/>
      <c r="H195" s="4"/>
      <c r="I195" s="1"/>
      <c r="J195" s="1"/>
      <c r="K195" s="1"/>
      <c r="L195" s="1"/>
      <c r="M195" s="1"/>
    </row>
    <row r="196" spans="2:13">
      <c r="B196" s="1"/>
      <c r="C196" s="1"/>
      <c r="D196" s="1"/>
      <c r="E196" s="1"/>
      <c r="F196" s="1"/>
      <c r="G196" s="1"/>
      <c r="H196" s="4"/>
      <c r="I196" s="1"/>
      <c r="J196" s="1"/>
      <c r="K196" s="1"/>
      <c r="L196" s="1"/>
      <c r="M196" s="1"/>
    </row>
    <row r="197" spans="2:13">
      <c r="B197" s="1"/>
      <c r="C197" s="1"/>
      <c r="D197" s="1"/>
      <c r="E197" s="1"/>
      <c r="F197" s="1"/>
      <c r="G197" s="1"/>
      <c r="H197" s="4"/>
      <c r="I197" s="1"/>
      <c r="J197" s="1"/>
      <c r="K197" s="1"/>
      <c r="L197" s="1"/>
      <c r="M197" s="1"/>
    </row>
    <row r="198" spans="2:13">
      <c r="B198" s="1"/>
      <c r="C198" s="1"/>
      <c r="D198" s="1"/>
      <c r="E198" s="1"/>
      <c r="F198" s="1"/>
      <c r="G198" s="1"/>
      <c r="H198" s="4"/>
      <c r="I198" s="1"/>
      <c r="J198" s="1"/>
      <c r="K198" s="1"/>
      <c r="L198" s="1"/>
      <c r="M198" s="1"/>
    </row>
    <row r="199" spans="2:13">
      <c r="B199" s="1"/>
      <c r="C199" s="1"/>
      <c r="D199" s="1"/>
      <c r="E199" s="1"/>
      <c r="F199" s="1"/>
      <c r="G199" s="1"/>
      <c r="H199" s="4"/>
      <c r="I199" s="1"/>
      <c r="J199" s="1"/>
      <c r="K199" s="1"/>
      <c r="L199" s="1"/>
      <c r="M199" s="1"/>
    </row>
    <row r="200" spans="2:13">
      <c r="B200" s="1"/>
      <c r="C200" s="1"/>
      <c r="D200" s="1"/>
      <c r="E200" s="1"/>
      <c r="F200" s="1"/>
      <c r="G200" s="1"/>
      <c r="H200" s="4"/>
      <c r="I200" s="1"/>
      <c r="J200" s="1"/>
      <c r="K200" s="1"/>
      <c r="L200" s="1"/>
      <c r="M200" s="1"/>
    </row>
    <row r="201" spans="2:13">
      <c r="B201" s="1"/>
      <c r="C201" s="1"/>
      <c r="D201" s="1"/>
      <c r="E201" s="1"/>
      <c r="F201" s="1"/>
      <c r="G201" s="1"/>
      <c r="H201" s="4"/>
      <c r="I201" s="1"/>
      <c r="J201" s="1"/>
      <c r="K201" s="1"/>
      <c r="L201" s="1"/>
      <c r="M201" s="1"/>
    </row>
    <row r="202" spans="2:13">
      <c r="B202" s="1"/>
      <c r="C202" s="1"/>
      <c r="D202" s="1"/>
      <c r="E202" s="1"/>
      <c r="F202" s="1"/>
      <c r="G202" s="1"/>
      <c r="H202" s="4"/>
      <c r="I202" s="1"/>
      <c r="J202" s="1"/>
      <c r="K202" s="1"/>
      <c r="L202" s="1"/>
      <c r="M202" s="1"/>
    </row>
    <row r="203" spans="2:13">
      <c r="B203" s="1"/>
      <c r="C203" s="1"/>
      <c r="D203" s="1"/>
      <c r="E203" s="1"/>
      <c r="F203" s="1"/>
      <c r="G203" s="1"/>
      <c r="H203" s="4"/>
      <c r="I203" s="1"/>
      <c r="J203" s="1"/>
      <c r="K203" s="1"/>
      <c r="L203" s="1"/>
      <c r="M203" s="1"/>
    </row>
    <row r="204" spans="2:13">
      <c r="B204" s="1"/>
      <c r="C204" s="1"/>
      <c r="D204" s="1"/>
      <c r="E204" s="1"/>
      <c r="F204" s="1"/>
      <c r="G204" s="1"/>
      <c r="H204" s="4"/>
      <c r="I204" s="1"/>
      <c r="J204" s="1"/>
      <c r="K204" s="1"/>
      <c r="L204" s="1"/>
      <c r="M204" s="1"/>
    </row>
    <row r="205" spans="2:13">
      <c r="B205" s="1"/>
      <c r="C205" s="1"/>
      <c r="D205" s="1"/>
      <c r="E205" s="1"/>
      <c r="F205" s="1"/>
      <c r="G205" s="1"/>
      <c r="H205" s="4"/>
      <c r="I205" s="1"/>
      <c r="J205" s="1"/>
      <c r="K205" s="1"/>
      <c r="L205" s="1"/>
      <c r="M205" s="1"/>
    </row>
    <row r="206" spans="2:13">
      <c r="B206" s="1"/>
      <c r="C206" s="1"/>
      <c r="D206" s="1"/>
      <c r="E206" s="1"/>
      <c r="F206" s="1"/>
      <c r="G206" s="1"/>
      <c r="H206" s="4"/>
      <c r="I206" s="1"/>
      <c r="J206" s="1"/>
      <c r="K206" s="1"/>
      <c r="L206" s="1"/>
      <c r="M206" s="1"/>
    </row>
    <row r="207" spans="2:13">
      <c r="B207" s="1"/>
      <c r="C207" s="1"/>
      <c r="D207" s="1"/>
      <c r="E207" s="1"/>
      <c r="F207" s="1"/>
      <c r="G207" s="1"/>
      <c r="H207" s="4"/>
      <c r="I207" s="1"/>
      <c r="J207" s="1"/>
      <c r="K207" s="1"/>
      <c r="L207" s="1"/>
      <c r="M207" s="1"/>
    </row>
    <row r="208" spans="2:13">
      <c r="B208" s="1"/>
      <c r="C208" s="1"/>
      <c r="D208" s="1"/>
      <c r="E208" s="1"/>
      <c r="F208" s="1"/>
      <c r="G208" s="1"/>
      <c r="H208" s="4"/>
      <c r="I208" s="1"/>
      <c r="J208" s="1"/>
      <c r="K208" s="1"/>
      <c r="L208" s="1"/>
      <c r="M208" s="1"/>
    </row>
    <row r="209" spans="2:13">
      <c r="B209" s="1"/>
      <c r="C209" s="1"/>
      <c r="D209" s="1"/>
      <c r="E209" s="1"/>
      <c r="F209" s="1"/>
      <c r="G209" s="1"/>
      <c r="H209" s="4"/>
      <c r="I209" s="1"/>
      <c r="J209" s="1"/>
      <c r="K209" s="1"/>
      <c r="L209" s="1"/>
      <c r="M209" s="1"/>
    </row>
    <row r="210" spans="2:13">
      <c r="B210" s="1"/>
      <c r="C210" s="1"/>
      <c r="D210" s="1"/>
      <c r="E210" s="1"/>
      <c r="F210" s="1"/>
      <c r="G210" s="1"/>
      <c r="H210" s="4"/>
      <c r="I210" s="1"/>
      <c r="J210" s="1"/>
      <c r="K210" s="1"/>
      <c r="L210" s="1"/>
      <c r="M210" s="1"/>
    </row>
    <row r="211" spans="2:13">
      <c r="B211" s="1"/>
      <c r="C211" s="1"/>
      <c r="D211" s="1"/>
      <c r="E211" s="1"/>
      <c r="F211" s="1"/>
      <c r="G211" s="1"/>
      <c r="H211" s="4"/>
      <c r="I211" s="1"/>
      <c r="J211" s="1"/>
      <c r="K211" s="1"/>
      <c r="L211" s="1"/>
      <c r="M211" s="1"/>
    </row>
    <row r="212" spans="2:13">
      <c r="B212" s="1"/>
      <c r="C212" s="1"/>
      <c r="D212" s="1"/>
      <c r="E212" s="1"/>
      <c r="F212" s="1"/>
      <c r="G212" s="1"/>
      <c r="H212" s="4"/>
      <c r="I212" s="1"/>
      <c r="J212" s="1"/>
      <c r="K212" s="1"/>
      <c r="L212" s="1"/>
      <c r="M212" s="1"/>
    </row>
    <row r="213" spans="2:13">
      <c r="B213" s="1"/>
      <c r="C213" s="1"/>
      <c r="D213" s="1"/>
      <c r="E213" s="1"/>
      <c r="F213" s="1"/>
      <c r="G213" s="1"/>
      <c r="H213" s="4"/>
      <c r="I213" s="1"/>
      <c r="J213" s="1"/>
      <c r="K213" s="1"/>
      <c r="L213" s="1"/>
      <c r="M213" s="1"/>
    </row>
    <row r="214" spans="2:13">
      <c r="B214" s="1"/>
      <c r="C214" s="1"/>
      <c r="D214" s="1"/>
      <c r="E214" s="1"/>
      <c r="F214" s="1"/>
      <c r="G214" s="1"/>
      <c r="H214" s="4"/>
      <c r="I214" s="1"/>
      <c r="J214" s="1"/>
      <c r="K214" s="1"/>
      <c r="L214" s="1"/>
      <c r="M214" s="1"/>
    </row>
    <row r="215" spans="2:13">
      <c r="B215" s="1"/>
      <c r="C215" s="1"/>
      <c r="D215" s="1"/>
      <c r="E215" s="1"/>
      <c r="F215" s="1"/>
      <c r="G215" s="1"/>
      <c r="H215" s="4"/>
      <c r="I215" s="1"/>
      <c r="J215" s="1"/>
      <c r="K215" s="1"/>
      <c r="L215" s="1"/>
      <c r="M215" s="1"/>
    </row>
    <row r="216" spans="2:13">
      <c r="B216" s="1"/>
      <c r="C216" s="1"/>
      <c r="D216" s="1"/>
      <c r="E216" s="1"/>
      <c r="F216" s="1"/>
      <c r="G216" s="1"/>
      <c r="H216" s="4"/>
      <c r="I216" s="1"/>
      <c r="J216" s="1"/>
      <c r="K216" s="1"/>
      <c r="L216" s="1"/>
      <c r="M216" s="1"/>
    </row>
    <row r="217" spans="2:13">
      <c r="B217" s="1"/>
      <c r="C217" s="1"/>
      <c r="D217" s="1"/>
      <c r="E217" s="1"/>
      <c r="F217" s="1"/>
      <c r="G217" s="1"/>
      <c r="H217" s="4"/>
      <c r="I217" s="1"/>
      <c r="J217" s="1"/>
      <c r="K217" s="1"/>
      <c r="L217" s="1"/>
      <c r="M217" s="1"/>
    </row>
    <row r="218" spans="2:13">
      <c r="B218" s="1"/>
      <c r="C218" s="1"/>
      <c r="D218" s="1"/>
      <c r="E218" s="1"/>
      <c r="F218" s="1"/>
      <c r="G218" s="1"/>
      <c r="H218" s="4"/>
      <c r="I218" s="1"/>
      <c r="J218" s="1"/>
      <c r="K218" s="1"/>
      <c r="L218" s="1"/>
      <c r="M218" s="1"/>
    </row>
    <row r="219" spans="2:13">
      <c r="B219" s="1"/>
      <c r="C219" s="1"/>
      <c r="D219" s="1"/>
      <c r="E219" s="1"/>
      <c r="F219" s="1"/>
      <c r="G219" s="1"/>
      <c r="H219" s="4"/>
      <c r="I219" s="1"/>
      <c r="J219" s="1"/>
      <c r="K219" s="1"/>
      <c r="L219" s="1"/>
      <c r="M219" s="1"/>
    </row>
    <row r="220" spans="2:13">
      <c r="B220" s="1"/>
      <c r="C220" s="1"/>
      <c r="D220" s="1"/>
      <c r="E220" s="1"/>
      <c r="F220" s="1"/>
      <c r="G220" s="1"/>
      <c r="H220" s="4"/>
      <c r="I220" s="1"/>
      <c r="J220" s="1"/>
      <c r="K220" s="1"/>
      <c r="L220" s="1"/>
      <c r="M220" s="1"/>
    </row>
    <row r="221" spans="2:13">
      <c r="B221" s="1"/>
      <c r="C221" s="1"/>
      <c r="D221" s="1"/>
      <c r="E221" s="1"/>
      <c r="F221" s="1"/>
      <c r="G221" s="1"/>
      <c r="H221" s="4"/>
      <c r="I221" s="1"/>
      <c r="J221" s="1"/>
      <c r="K221" s="1"/>
      <c r="L221" s="1"/>
      <c r="M221" s="1"/>
    </row>
    <row r="222" spans="2:13">
      <c r="B222" s="1"/>
      <c r="C222" s="1"/>
      <c r="D222" s="1"/>
      <c r="E222" s="1"/>
      <c r="F222" s="1"/>
      <c r="G222" s="1"/>
      <c r="H222" s="4"/>
      <c r="I222" s="1"/>
      <c r="J222" s="1"/>
      <c r="K222" s="1"/>
      <c r="L222" s="1"/>
      <c r="M222" s="1"/>
    </row>
    <row r="223" spans="2:13">
      <c r="B223" s="1"/>
      <c r="C223" s="1"/>
      <c r="D223" s="1"/>
      <c r="E223" s="1"/>
      <c r="F223" s="1"/>
      <c r="G223" s="1"/>
      <c r="H223" s="4"/>
      <c r="I223" s="1"/>
      <c r="J223" s="1"/>
      <c r="K223" s="1"/>
      <c r="L223" s="1"/>
      <c r="M223" s="1"/>
    </row>
    <row r="224" spans="2:13">
      <c r="B224" s="1"/>
      <c r="C224" s="1"/>
      <c r="D224" s="1"/>
      <c r="E224" s="1"/>
      <c r="F224" s="1"/>
      <c r="G224" s="1"/>
      <c r="H224" s="4"/>
      <c r="I224" s="1"/>
      <c r="J224" s="1"/>
      <c r="K224" s="1"/>
      <c r="L224" s="1"/>
      <c r="M224" s="1"/>
    </row>
    <row r="225" spans="2:13">
      <c r="B225" s="1"/>
      <c r="C225" s="1"/>
      <c r="D225" s="1"/>
      <c r="E225" s="1"/>
      <c r="F225" s="1"/>
      <c r="G225" s="1"/>
      <c r="H225" s="4"/>
      <c r="I225" s="1"/>
      <c r="J225" s="1"/>
      <c r="K225" s="1"/>
      <c r="L225" s="1"/>
      <c r="M225" s="1"/>
    </row>
    <row r="226" spans="2:13">
      <c r="B226" s="1"/>
      <c r="C226" s="1"/>
      <c r="D226" s="1"/>
      <c r="E226" s="1"/>
      <c r="F226" s="1"/>
      <c r="G226" s="1"/>
      <c r="H226" s="4"/>
      <c r="I226" s="1"/>
      <c r="J226" s="1"/>
      <c r="K226" s="1"/>
      <c r="L226" s="1"/>
      <c r="M226" s="1"/>
    </row>
    <row r="227" spans="2:13">
      <c r="B227" s="1"/>
      <c r="C227" s="1"/>
      <c r="D227" s="1"/>
      <c r="E227" s="1"/>
      <c r="F227" s="1"/>
      <c r="G227" s="1"/>
      <c r="H227" s="4"/>
      <c r="I227" s="1"/>
      <c r="J227" s="1"/>
      <c r="K227" s="1"/>
      <c r="L227" s="1"/>
      <c r="M227" s="1"/>
    </row>
    <row r="228" spans="2:13">
      <c r="B228" s="1"/>
      <c r="C228" s="1"/>
      <c r="D228" s="1"/>
      <c r="E228" s="1"/>
      <c r="F228" s="1"/>
      <c r="G228" s="1"/>
      <c r="H228" s="4"/>
      <c r="I228" s="1"/>
      <c r="J228" s="1"/>
      <c r="K228" s="1"/>
      <c r="L228" s="1"/>
      <c r="M228" s="1"/>
    </row>
    <row r="229" spans="2:13">
      <c r="B229" s="1"/>
      <c r="C229" s="1"/>
      <c r="D229" s="1"/>
      <c r="E229" s="1"/>
      <c r="F229" s="1"/>
      <c r="G229" s="1"/>
      <c r="H229" s="4"/>
      <c r="I229" s="1"/>
      <c r="J229" s="1"/>
      <c r="K229" s="1"/>
      <c r="L229" s="1"/>
      <c r="M229" s="1"/>
    </row>
    <row r="230" spans="2:13">
      <c r="B230" s="1"/>
      <c r="C230" s="1"/>
      <c r="D230" s="1"/>
      <c r="E230" s="1"/>
      <c r="F230" s="1"/>
      <c r="G230" s="1"/>
      <c r="H230" s="4"/>
      <c r="I230" s="1"/>
      <c r="J230" s="1"/>
      <c r="K230" s="1"/>
      <c r="L230" s="1"/>
      <c r="M230" s="1"/>
    </row>
    <row r="231" spans="2:13">
      <c r="B231" s="1"/>
      <c r="C231" s="1"/>
      <c r="D231" s="1"/>
      <c r="E231" s="1"/>
      <c r="F231" s="1"/>
      <c r="G231" s="1"/>
      <c r="H231" s="4"/>
      <c r="I231" s="1"/>
      <c r="J231" s="1"/>
      <c r="K231" s="1"/>
      <c r="L231" s="1"/>
      <c r="M231" s="1"/>
    </row>
    <row r="232" spans="2:13">
      <c r="B232" s="1"/>
      <c r="C232" s="1"/>
      <c r="D232" s="1"/>
      <c r="E232" s="1"/>
      <c r="F232" s="1"/>
      <c r="G232" s="1"/>
      <c r="H232" s="4"/>
      <c r="I232" s="1"/>
      <c r="J232" s="1"/>
      <c r="K232" s="1"/>
      <c r="L232" s="1"/>
      <c r="M232" s="1"/>
    </row>
    <row r="233" spans="2:13">
      <c r="B233" s="1"/>
      <c r="C233" s="1"/>
      <c r="D233" s="1"/>
      <c r="E233" s="1"/>
      <c r="F233" s="1"/>
      <c r="G233" s="1"/>
      <c r="H233" s="4"/>
      <c r="I233" s="1"/>
      <c r="J233" s="1"/>
      <c r="K233" s="1"/>
      <c r="L233" s="1"/>
      <c r="M233" s="1"/>
    </row>
    <row r="234" spans="2:13">
      <c r="B234" s="1"/>
      <c r="C234" s="1"/>
      <c r="D234" s="1"/>
      <c r="E234" s="1"/>
      <c r="F234" s="1"/>
      <c r="G234" s="1"/>
      <c r="H234" s="4"/>
      <c r="I234" s="1"/>
      <c r="J234" s="1"/>
      <c r="K234" s="1"/>
      <c r="L234" s="1"/>
      <c r="M234" s="1"/>
    </row>
    <row r="235" spans="2:13">
      <c r="B235" s="1"/>
      <c r="C235" s="1"/>
      <c r="D235" s="1"/>
      <c r="E235" s="1"/>
      <c r="F235" s="1"/>
      <c r="G235" s="1"/>
      <c r="H235" s="4"/>
      <c r="I235" s="1"/>
      <c r="J235" s="1"/>
      <c r="K235" s="1"/>
      <c r="L235" s="1"/>
      <c r="M235" s="1"/>
    </row>
    <row r="236" spans="2:13">
      <c r="B236" s="1"/>
      <c r="C236" s="1"/>
      <c r="D236" s="1"/>
      <c r="E236" s="1"/>
      <c r="F236" s="1"/>
      <c r="G236" s="1"/>
      <c r="H236" s="4"/>
      <c r="I236" s="1"/>
      <c r="J236" s="1"/>
      <c r="K236" s="1"/>
      <c r="L236" s="1"/>
      <c r="M236" s="1"/>
    </row>
    <row r="237" spans="2:13">
      <c r="B237" s="1"/>
      <c r="C237" s="1"/>
      <c r="D237" s="1"/>
      <c r="E237" s="1"/>
      <c r="F237" s="1"/>
      <c r="G237" s="1"/>
      <c r="H237" s="4"/>
      <c r="I237" s="1"/>
      <c r="J237" s="1"/>
      <c r="K237" s="1"/>
      <c r="L237" s="1"/>
      <c r="M237" s="1"/>
    </row>
    <row r="238" spans="2:13">
      <c r="B238" s="1"/>
      <c r="C238" s="1"/>
      <c r="D238" s="1"/>
      <c r="E238" s="1"/>
      <c r="F238" s="1"/>
      <c r="G238" s="1"/>
      <c r="H238" s="4"/>
      <c r="I238" s="1"/>
      <c r="J238" s="1"/>
      <c r="K238" s="1"/>
      <c r="L238" s="1"/>
      <c r="M238" s="1"/>
    </row>
    <row r="239" spans="2:13">
      <c r="B239" s="1"/>
      <c r="C239" s="1"/>
      <c r="D239" s="1"/>
      <c r="E239" s="1"/>
      <c r="F239" s="1"/>
      <c r="G239" s="1"/>
      <c r="H239" s="4"/>
      <c r="I239" s="1"/>
      <c r="J239" s="1"/>
      <c r="K239" s="1"/>
      <c r="L239" s="1"/>
      <c r="M239" s="1"/>
    </row>
    <row r="240" spans="2:13">
      <c r="B240" s="1"/>
      <c r="C240" s="1"/>
      <c r="D240" s="1"/>
      <c r="E240" s="1"/>
      <c r="F240" s="1"/>
      <c r="G240" s="1"/>
      <c r="H240" s="4"/>
      <c r="I240" s="1"/>
      <c r="J240" s="1"/>
      <c r="K240" s="1"/>
      <c r="L240" s="1"/>
      <c r="M240" s="1"/>
    </row>
    <row r="241" spans="2:13">
      <c r="B241" s="1"/>
      <c r="C241" s="1"/>
      <c r="D241" s="1"/>
      <c r="E241" s="1"/>
      <c r="F241" s="1"/>
      <c r="G241" s="1"/>
      <c r="H241" s="4"/>
      <c r="I241" s="1"/>
      <c r="J241" s="1"/>
      <c r="K241" s="1"/>
      <c r="L241" s="1"/>
      <c r="M241" s="1"/>
    </row>
    <row r="242" spans="2:13">
      <c r="B242" s="1"/>
      <c r="C242" s="1"/>
      <c r="D242" s="1"/>
      <c r="E242" s="1"/>
      <c r="F242" s="1"/>
      <c r="G242" s="1"/>
      <c r="H242" s="4"/>
      <c r="I242" s="1"/>
      <c r="J242" s="1"/>
      <c r="K242" s="1"/>
      <c r="L242" s="1"/>
      <c r="M242" s="1"/>
    </row>
    <row r="243" spans="2:13">
      <c r="B243" s="1"/>
      <c r="C243" s="1"/>
      <c r="D243" s="1"/>
      <c r="E243" s="1"/>
      <c r="F243" s="1"/>
      <c r="G243" s="1"/>
      <c r="H243" s="4"/>
      <c r="I243" s="1"/>
      <c r="J243" s="1"/>
      <c r="K243" s="1"/>
      <c r="L243" s="1"/>
      <c r="M243" s="1"/>
    </row>
    <row r="244" spans="2:13">
      <c r="B244" s="1"/>
      <c r="C244" s="1"/>
      <c r="D244" s="1"/>
      <c r="E244" s="1"/>
      <c r="F244" s="1"/>
      <c r="G244" s="1"/>
      <c r="H244" s="4"/>
      <c r="I244" s="1"/>
      <c r="J244" s="1"/>
      <c r="K244" s="1"/>
      <c r="L244" s="1"/>
      <c r="M244" s="1"/>
    </row>
    <row r="245" spans="2:13">
      <c r="B245" s="1"/>
      <c r="C245" s="1"/>
      <c r="D245" s="1"/>
      <c r="E245" s="1"/>
      <c r="F245" s="1"/>
      <c r="G245" s="1"/>
      <c r="H245" s="4"/>
      <c r="I245" s="1"/>
      <c r="J245" s="1"/>
      <c r="K245" s="1"/>
      <c r="L245" s="1"/>
      <c r="M245" s="1"/>
    </row>
    <row r="246" spans="2:13">
      <c r="B246" s="1"/>
      <c r="C246" s="1"/>
      <c r="D246" s="1"/>
      <c r="E246" s="1"/>
      <c r="F246" s="1"/>
      <c r="G246" s="1"/>
      <c r="H246" s="4"/>
      <c r="I246" s="1"/>
      <c r="J246" s="1"/>
      <c r="K246" s="1"/>
      <c r="L246" s="1"/>
      <c r="M246" s="1"/>
    </row>
    <row r="247" spans="2:13">
      <c r="B247" s="1"/>
      <c r="C247" s="1"/>
      <c r="D247" s="1"/>
      <c r="E247" s="1"/>
      <c r="F247" s="1"/>
      <c r="G247" s="1"/>
      <c r="H247" s="4"/>
      <c r="I247" s="1"/>
      <c r="J247" s="1"/>
      <c r="K247" s="1"/>
      <c r="L247" s="1"/>
      <c r="M247" s="1"/>
    </row>
    <row r="248" spans="2:13">
      <c r="B248" s="1"/>
      <c r="C248" s="1"/>
      <c r="D248" s="1"/>
      <c r="E248" s="1"/>
      <c r="F248" s="1"/>
      <c r="G248" s="1"/>
      <c r="H248" s="4"/>
      <c r="I248" s="1"/>
      <c r="J248" s="1"/>
      <c r="K248" s="1"/>
      <c r="L248" s="1"/>
      <c r="M248" s="1"/>
    </row>
    <row r="249" spans="2:13">
      <c r="B249" s="1"/>
      <c r="C249" s="1"/>
      <c r="D249" s="1"/>
      <c r="E249" s="1"/>
      <c r="F249" s="1"/>
      <c r="G249" s="1"/>
      <c r="H249" s="4"/>
      <c r="I249" s="1"/>
      <c r="J249" s="1"/>
      <c r="K249" s="1"/>
      <c r="L249" s="1"/>
      <c r="M249" s="1"/>
    </row>
    <row r="250" spans="2:13">
      <c r="B250" s="1"/>
      <c r="C250" s="1"/>
      <c r="D250" s="1"/>
      <c r="E250" s="1"/>
      <c r="F250" s="1"/>
      <c r="G250" s="1"/>
      <c r="H250" s="4"/>
      <c r="I250" s="1"/>
      <c r="J250" s="1"/>
      <c r="K250" s="1"/>
      <c r="L250" s="1"/>
      <c r="M250" s="1"/>
    </row>
    <row r="251" spans="2:13">
      <c r="B251" s="1"/>
      <c r="C251" s="1"/>
      <c r="D251" s="1"/>
      <c r="E251" s="1"/>
      <c r="F251" s="1"/>
      <c r="G251" s="1"/>
      <c r="H251" s="4"/>
      <c r="I251" s="1"/>
      <c r="J251" s="1"/>
      <c r="K251" s="1"/>
      <c r="L251" s="1"/>
      <c r="M251" s="1"/>
    </row>
    <row r="252" spans="2:13">
      <c r="B252" s="1"/>
      <c r="C252" s="1"/>
      <c r="D252" s="1"/>
      <c r="E252" s="1"/>
      <c r="F252" s="1"/>
      <c r="G252" s="1"/>
      <c r="H252" s="4"/>
      <c r="I252" s="1"/>
      <c r="J252" s="1"/>
      <c r="K252" s="1"/>
      <c r="L252" s="1"/>
      <c r="M252" s="1"/>
    </row>
    <row r="253" spans="2:13">
      <c r="B253" s="1"/>
      <c r="C253" s="1"/>
      <c r="D253" s="1"/>
      <c r="E253" s="1"/>
      <c r="F253" s="1"/>
      <c r="G253" s="1"/>
      <c r="H253" s="4"/>
      <c r="I253" s="1"/>
      <c r="J253" s="1"/>
      <c r="K253" s="1"/>
      <c r="L253" s="1"/>
      <c r="M253" s="1"/>
    </row>
    <row r="254" spans="2:13">
      <c r="B254" s="1"/>
      <c r="C254" s="1"/>
      <c r="D254" s="1"/>
      <c r="E254" s="1"/>
      <c r="F254" s="1"/>
      <c r="G254" s="1"/>
      <c r="H254" s="4"/>
      <c r="I254" s="1"/>
      <c r="J254" s="1"/>
      <c r="K254" s="1"/>
      <c r="L254" s="1"/>
      <c r="M254" s="1"/>
    </row>
    <row r="255" spans="2:13">
      <c r="B255" s="1"/>
      <c r="C255" s="1"/>
      <c r="D255" s="1"/>
      <c r="E255" s="1"/>
      <c r="F255" s="1"/>
      <c r="G255" s="1"/>
      <c r="H255" s="4"/>
      <c r="I255" s="1"/>
      <c r="J255" s="1"/>
      <c r="K255" s="1"/>
      <c r="L255" s="1"/>
      <c r="M255" s="1"/>
    </row>
    <row r="256" spans="2:13">
      <c r="B256" s="1"/>
      <c r="C256" s="1"/>
      <c r="D256" s="1"/>
      <c r="E256" s="1"/>
      <c r="F256" s="1"/>
      <c r="G256" s="1"/>
      <c r="H256" s="4"/>
      <c r="I256" s="1"/>
      <c r="J256" s="1"/>
      <c r="K256" s="1"/>
      <c r="L256" s="1"/>
      <c r="M256" s="1"/>
    </row>
    <row r="257" spans="2:13">
      <c r="B257" s="1"/>
      <c r="C257" s="1"/>
      <c r="D257" s="1"/>
      <c r="E257" s="1"/>
      <c r="F257" s="1"/>
      <c r="G257" s="1"/>
      <c r="H257" s="4"/>
      <c r="I257" s="1"/>
      <c r="J257" s="1"/>
      <c r="K257" s="1"/>
      <c r="L257" s="1"/>
      <c r="M257" s="1"/>
    </row>
    <row r="258" spans="2:13">
      <c r="B258" s="1"/>
      <c r="C258" s="1"/>
      <c r="D258" s="1"/>
      <c r="E258" s="1"/>
      <c r="F258" s="1"/>
      <c r="G258" s="1"/>
      <c r="H258" s="4"/>
      <c r="I258" s="1"/>
      <c r="J258" s="1"/>
      <c r="K258" s="1"/>
      <c r="L258" s="1"/>
      <c r="M258" s="1"/>
    </row>
    <row r="259" spans="2:13">
      <c r="B259" s="1"/>
      <c r="C259" s="1"/>
      <c r="D259" s="1"/>
      <c r="E259" s="1"/>
      <c r="F259" s="1"/>
      <c r="G259" s="1"/>
      <c r="H259" s="4"/>
      <c r="I259" s="1"/>
      <c r="J259" s="1"/>
      <c r="K259" s="1"/>
      <c r="L259" s="1"/>
      <c r="M259" s="1"/>
    </row>
    <row r="260" spans="2:13">
      <c r="B260" s="1"/>
      <c r="C260" s="1"/>
      <c r="D260" s="1"/>
      <c r="E260" s="1"/>
      <c r="F260" s="1"/>
      <c r="G260" s="1"/>
      <c r="H260" s="4"/>
      <c r="I260" s="1"/>
      <c r="J260" s="1"/>
      <c r="K260" s="1"/>
      <c r="L260" s="1"/>
      <c r="M260" s="1"/>
    </row>
    <row r="261" spans="2:13">
      <c r="B261" s="1"/>
      <c r="C261" s="1"/>
      <c r="D261" s="1"/>
      <c r="E261" s="1"/>
      <c r="F261" s="1"/>
      <c r="G261" s="1"/>
      <c r="H261" s="4"/>
      <c r="I261" s="1"/>
      <c r="J261" s="1"/>
      <c r="K261" s="1"/>
      <c r="L261" s="1"/>
      <c r="M261" s="1"/>
    </row>
    <row r="262" spans="2:13">
      <c r="B262" s="1"/>
      <c r="C262" s="1"/>
      <c r="D262" s="1"/>
      <c r="E262" s="1"/>
      <c r="F262" s="1"/>
      <c r="G262" s="1"/>
      <c r="H262" s="4"/>
      <c r="I262" s="1"/>
      <c r="J262" s="1"/>
      <c r="K262" s="1"/>
      <c r="L262" s="1"/>
      <c r="M262" s="1"/>
    </row>
    <row r="263" spans="2:13">
      <c r="B263" s="1"/>
      <c r="C263" s="1"/>
      <c r="D263" s="1"/>
      <c r="E263" s="1"/>
      <c r="F263" s="1"/>
      <c r="G263" s="1"/>
      <c r="H263" s="4"/>
      <c r="I263" s="1"/>
      <c r="J263" s="1"/>
      <c r="K263" s="1"/>
      <c r="L263" s="1"/>
      <c r="M263" s="1"/>
    </row>
    <row r="264" spans="2:13">
      <c r="B264" s="1"/>
      <c r="C264" s="1"/>
      <c r="D264" s="1"/>
      <c r="E264" s="1"/>
      <c r="F264" s="1"/>
      <c r="G264" s="1"/>
      <c r="H264" s="4"/>
      <c r="I264" s="1"/>
      <c r="J264" s="1"/>
      <c r="K264" s="1"/>
      <c r="L264" s="1"/>
      <c r="M264" s="1"/>
    </row>
    <row r="265" spans="2:13">
      <c r="B265" s="1"/>
      <c r="C265" s="1"/>
      <c r="D265" s="1"/>
      <c r="E265" s="1"/>
      <c r="F265" s="1"/>
      <c r="G265" s="1"/>
      <c r="H265" s="4"/>
      <c r="I265" s="1"/>
      <c r="J265" s="1"/>
      <c r="K265" s="1"/>
      <c r="L265" s="1"/>
      <c r="M265" s="1"/>
    </row>
    <row r="266" spans="2:13">
      <c r="B266" s="1"/>
      <c r="C266" s="1"/>
      <c r="D266" s="1"/>
      <c r="E266" s="1"/>
      <c r="F266" s="1"/>
      <c r="G266" s="1"/>
      <c r="H266" s="4"/>
      <c r="I266" s="1"/>
      <c r="J266" s="1"/>
      <c r="K266" s="1"/>
      <c r="L266" s="1"/>
      <c r="M266" s="1"/>
    </row>
    <row r="267" spans="2:13">
      <c r="B267" s="1"/>
      <c r="C267" s="1"/>
      <c r="D267" s="1"/>
      <c r="E267" s="1"/>
      <c r="F267" s="1"/>
      <c r="G267" s="1"/>
      <c r="H267" s="4"/>
      <c r="I267" s="1"/>
      <c r="J267" s="1"/>
      <c r="K267" s="1"/>
      <c r="L267" s="1"/>
      <c r="M267" s="1"/>
    </row>
    <row r="268" spans="2:13">
      <c r="B268" s="1"/>
      <c r="C268" s="1"/>
      <c r="D268" s="1"/>
      <c r="E268" s="1"/>
      <c r="F268" s="1"/>
      <c r="G268" s="1"/>
      <c r="H268" s="4"/>
      <c r="I268" s="1"/>
      <c r="J268" s="1"/>
      <c r="K268" s="1"/>
      <c r="L268" s="1"/>
      <c r="M268" s="1"/>
    </row>
    <row r="269" spans="2:13">
      <c r="B269" s="1"/>
      <c r="C269" s="1"/>
      <c r="D269" s="1"/>
      <c r="E269" s="1"/>
      <c r="F269" s="1"/>
      <c r="G269" s="1"/>
      <c r="H269" s="4"/>
      <c r="I269" s="1"/>
      <c r="J269" s="1"/>
      <c r="K269" s="1"/>
      <c r="L269" s="1"/>
      <c r="M269" s="1"/>
    </row>
    <row r="270" spans="2:13">
      <c r="B270" s="1"/>
      <c r="C270" s="1"/>
      <c r="D270" s="1"/>
      <c r="E270" s="1"/>
      <c r="F270" s="1"/>
      <c r="G270" s="1"/>
      <c r="H270" s="4"/>
      <c r="I270" s="1"/>
      <c r="J270" s="1"/>
      <c r="K270" s="1"/>
      <c r="L270" s="1"/>
      <c r="M270" s="1"/>
    </row>
    <row r="271" spans="2:13">
      <c r="B271" s="1"/>
      <c r="C271" s="1"/>
      <c r="D271" s="1"/>
      <c r="E271" s="1"/>
      <c r="F271" s="1"/>
      <c r="G271" s="1"/>
      <c r="H271" s="4"/>
      <c r="I271" s="1"/>
      <c r="J271" s="1"/>
      <c r="K271" s="1"/>
      <c r="L271" s="1"/>
      <c r="M271" s="1"/>
    </row>
    <row r="272" spans="2:13">
      <c r="B272" s="1"/>
      <c r="C272" s="1"/>
      <c r="D272" s="1"/>
      <c r="E272" s="1"/>
      <c r="F272" s="1"/>
      <c r="G272" s="1"/>
      <c r="H272" s="4"/>
      <c r="I272" s="1"/>
      <c r="J272" s="1"/>
      <c r="K272" s="1"/>
      <c r="L272" s="1"/>
      <c r="M272" s="1"/>
    </row>
    <row r="273" spans="2:13">
      <c r="B273" s="1"/>
      <c r="C273" s="1"/>
      <c r="D273" s="1"/>
      <c r="E273" s="1"/>
      <c r="F273" s="1"/>
      <c r="G273" s="1"/>
      <c r="H273" s="4"/>
      <c r="I273" s="1"/>
      <c r="J273" s="1"/>
      <c r="K273" s="1"/>
      <c r="L273" s="1"/>
      <c r="M273" s="1"/>
    </row>
    <row r="274" spans="2:13">
      <c r="B274" s="1"/>
      <c r="C274" s="1"/>
      <c r="D274" s="1"/>
      <c r="E274" s="1"/>
      <c r="F274" s="1"/>
      <c r="G274" s="1"/>
      <c r="H274" s="4"/>
      <c r="I274" s="1"/>
      <c r="J274" s="1"/>
      <c r="K274" s="1"/>
      <c r="L274" s="1"/>
      <c r="M274" s="1"/>
    </row>
    <row r="275" spans="2:13">
      <c r="B275" s="1"/>
      <c r="C275" s="1"/>
      <c r="D275" s="1"/>
      <c r="E275" s="1"/>
      <c r="F275" s="1"/>
      <c r="G275" s="1"/>
      <c r="H275" s="4"/>
      <c r="I275" s="1"/>
      <c r="J275" s="1"/>
      <c r="K275" s="1"/>
      <c r="L275" s="1"/>
      <c r="M275" s="1"/>
    </row>
    <row r="276" spans="2:13">
      <c r="B276" s="1"/>
      <c r="C276" s="1"/>
      <c r="D276" s="1"/>
      <c r="E276" s="1"/>
      <c r="F276" s="1"/>
      <c r="G276" s="1"/>
      <c r="H276" s="4"/>
      <c r="I276" s="1"/>
      <c r="J276" s="1"/>
      <c r="K276" s="1"/>
      <c r="L276" s="1"/>
      <c r="M276" s="1"/>
    </row>
    <row r="277" spans="2:13">
      <c r="B277" s="1"/>
      <c r="C277" s="1"/>
      <c r="D277" s="1"/>
      <c r="E277" s="1"/>
      <c r="F277" s="1"/>
      <c r="G277" s="1"/>
      <c r="H277" s="4"/>
      <c r="I277" s="1"/>
      <c r="J277" s="1"/>
      <c r="K277" s="1"/>
      <c r="L277" s="1"/>
      <c r="M277" s="1"/>
    </row>
    <row r="278" spans="2:13">
      <c r="B278" s="1"/>
      <c r="C278" s="1"/>
      <c r="D278" s="1"/>
      <c r="E278" s="1"/>
      <c r="F278" s="1"/>
      <c r="G278" s="1"/>
      <c r="H278" s="4"/>
      <c r="I278" s="1"/>
      <c r="J278" s="1"/>
      <c r="K278" s="1"/>
      <c r="L278" s="1"/>
      <c r="M278" s="1"/>
    </row>
    <row r="279" spans="2:13">
      <c r="B279" s="1"/>
      <c r="C279" s="1"/>
      <c r="D279" s="1"/>
      <c r="E279" s="1"/>
      <c r="F279" s="1"/>
      <c r="G279" s="1"/>
      <c r="H279" s="4"/>
      <c r="I279" s="1"/>
      <c r="J279" s="1"/>
      <c r="K279" s="1"/>
      <c r="L279" s="1"/>
      <c r="M279" s="1"/>
    </row>
    <row r="280" spans="2:13">
      <c r="B280" s="1"/>
      <c r="C280" s="1"/>
      <c r="D280" s="1"/>
      <c r="E280" s="1"/>
      <c r="F280" s="1"/>
      <c r="G280" s="1"/>
      <c r="H280" s="4"/>
      <c r="I280" s="1"/>
      <c r="J280" s="1"/>
      <c r="K280" s="1"/>
      <c r="L280" s="1"/>
      <c r="M280" s="1"/>
    </row>
    <row r="281" spans="2:13">
      <c r="B281" s="1"/>
      <c r="C281" s="1"/>
      <c r="D281" s="1"/>
      <c r="E281" s="1"/>
      <c r="F281" s="1"/>
      <c r="G281" s="1"/>
      <c r="H281" s="4"/>
      <c r="I281" s="1"/>
      <c r="J281" s="1"/>
      <c r="K281" s="1"/>
      <c r="L281" s="1"/>
      <c r="M281" s="1"/>
    </row>
    <row r="282" spans="2:13">
      <c r="B282" s="1"/>
      <c r="C282" s="1"/>
      <c r="D282" s="1"/>
      <c r="E282" s="1"/>
      <c r="F282" s="1"/>
      <c r="G282" s="1"/>
      <c r="H282" s="4"/>
      <c r="I282" s="1"/>
      <c r="J282" s="1"/>
      <c r="K282" s="1"/>
      <c r="L282" s="1"/>
      <c r="M282" s="1"/>
    </row>
    <row r="283" spans="2:13">
      <c r="B283" s="1"/>
      <c r="C283" s="1"/>
      <c r="D283" s="1"/>
      <c r="E283" s="1"/>
      <c r="F283" s="1"/>
      <c r="G283" s="1"/>
      <c r="H283" s="4"/>
      <c r="I283" s="1"/>
      <c r="J283" s="1"/>
      <c r="K283" s="1"/>
      <c r="L283" s="1"/>
      <c r="M283" s="1"/>
    </row>
    <row r="284" spans="2:13">
      <c r="B284" s="1"/>
      <c r="C284" s="1"/>
      <c r="D284" s="1"/>
      <c r="E284" s="1"/>
      <c r="F284" s="1"/>
      <c r="G284" s="1"/>
      <c r="H284" s="4"/>
      <c r="I284" s="1"/>
      <c r="J284" s="1"/>
      <c r="K284" s="1"/>
      <c r="L284" s="1"/>
      <c r="M284" s="1"/>
    </row>
    <row r="285" spans="2:13">
      <c r="B285" s="1"/>
      <c r="C285" s="1"/>
      <c r="D285" s="1"/>
      <c r="E285" s="1"/>
      <c r="F285" s="1"/>
      <c r="G285" s="1"/>
      <c r="H285" s="4"/>
      <c r="I285" s="1"/>
      <c r="J285" s="1"/>
      <c r="K285" s="1"/>
      <c r="L285" s="1"/>
      <c r="M285" s="1"/>
    </row>
    <row r="286" spans="2:13">
      <c r="B286" s="1"/>
      <c r="C286" s="1"/>
      <c r="D286" s="1"/>
      <c r="E286" s="1"/>
      <c r="F286" s="1"/>
      <c r="G286" s="1"/>
      <c r="H286" s="4"/>
      <c r="I286" s="1"/>
      <c r="J286" s="1"/>
      <c r="K286" s="1"/>
      <c r="L286" s="1"/>
      <c r="M286" s="1"/>
    </row>
    <row r="287" spans="2:13">
      <c r="B287" s="1"/>
      <c r="C287" s="1"/>
      <c r="D287" s="1"/>
      <c r="E287" s="1"/>
      <c r="F287" s="1"/>
      <c r="G287" s="1"/>
      <c r="H287" s="4"/>
      <c r="I287" s="1"/>
      <c r="J287" s="1"/>
      <c r="K287" s="1"/>
      <c r="L287" s="1"/>
      <c r="M287" s="1"/>
    </row>
    <row r="288" spans="2:13">
      <c r="B288" s="1"/>
      <c r="C288" s="1"/>
      <c r="D288" s="1"/>
      <c r="E288" s="1"/>
      <c r="F288" s="1"/>
      <c r="G288" s="1"/>
      <c r="H288" s="4"/>
      <c r="I288" s="1"/>
      <c r="J288" s="1"/>
      <c r="K288" s="1"/>
      <c r="L288" s="1"/>
      <c r="M288" s="1"/>
    </row>
    <row r="289" spans="2:13">
      <c r="B289" s="1"/>
      <c r="C289" s="1"/>
      <c r="D289" s="1"/>
      <c r="E289" s="1"/>
      <c r="F289" s="1"/>
      <c r="G289" s="1"/>
      <c r="H289" s="4"/>
      <c r="I289" s="1"/>
      <c r="J289" s="1"/>
      <c r="K289" s="1"/>
      <c r="L289" s="1"/>
      <c r="M289" s="1"/>
    </row>
    <row r="290" spans="2:13">
      <c r="B290" s="1"/>
      <c r="C290" s="1"/>
      <c r="D290" s="1"/>
      <c r="E290" s="1"/>
      <c r="F290" s="1"/>
      <c r="G290" s="1"/>
      <c r="H290" s="4"/>
      <c r="I290" s="1"/>
      <c r="J290" s="1"/>
      <c r="K290" s="1"/>
      <c r="L290" s="1"/>
      <c r="M290" s="1"/>
    </row>
    <row r="291" spans="2:13">
      <c r="B291" s="1"/>
      <c r="C291" s="1"/>
      <c r="D291" s="1"/>
      <c r="E291" s="1"/>
      <c r="F291" s="1"/>
      <c r="G291" s="1"/>
      <c r="H291" s="4"/>
      <c r="I291" s="1"/>
      <c r="J291" s="1"/>
      <c r="K291" s="1"/>
      <c r="L291" s="1"/>
      <c r="M291" s="1"/>
    </row>
    <row r="292" spans="2:13">
      <c r="B292" s="1"/>
      <c r="C292" s="1"/>
      <c r="D292" s="1"/>
      <c r="E292" s="1"/>
      <c r="F292" s="1"/>
      <c r="G292" s="1"/>
      <c r="H292" s="4"/>
      <c r="I292" s="1"/>
      <c r="J292" s="1"/>
      <c r="K292" s="1"/>
      <c r="L292" s="1"/>
      <c r="M292" s="1"/>
    </row>
    <row r="293" spans="2:13">
      <c r="B293" s="1"/>
      <c r="C293" s="1"/>
      <c r="D293" s="1"/>
      <c r="E293" s="1"/>
      <c r="F293" s="1"/>
      <c r="G293" s="1"/>
      <c r="H293" s="4"/>
      <c r="I293" s="1"/>
      <c r="J293" s="1"/>
      <c r="K293" s="1"/>
      <c r="L293" s="1"/>
      <c r="M293" s="1"/>
    </row>
    <row r="294" spans="2:13">
      <c r="B294" s="1"/>
      <c r="C294" s="1"/>
      <c r="D294" s="1"/>
      <c r="E294" s="1"/>
      <c r="F294" s="1"/>
      <c r="G294" s="1"/>
      <c r="H294" s="4"/>
      <c r="I294" s="1"/>
      <c r="J294" s="1"/>
      <c r="K294" s="1"/>
      <c r="L294" s="1"/>
      <c r="M294" s="1"/>
    </row>
    <row r="295" spans="2:13">
      <c r="B295" s="1"/>
      <c r="C295" s="1"/>
      <c r="D295" s="1"/>
      <c r="E295" s="1"/>
      <c r="F295" s="1"/>
      <c r="G295" s="1"/>
      <c r="H295" s="4"/>
      <c r="I295" s="1"/>
      <c r="J295" s="1"/>
      <c r="K295" s="1"/>
      <c r="L295" s="1"/>
      <c r="M295" s="1"/>
    </row>
    <row r="296" spans="2:13">
      <c r="B296" s="1"/>
      <c r="C296" s="1"/>
      <c r="D296" s="1"/>
      <c r="E296" s="1"/>
      <c r="F296" s="1"/>
      <c r="G296" s="1"/>
      <c r="H296" s="4"/>
      <c r="I296" s="1"/>
      <c r="J296" s="1"/>
      <c r="K296" s="1"/>
      <c r="L296" s="1"/>
      <c r="M296" s="1"/>
    </row>
    <row r="297" spans="2:13">
      <c r="B297" s="1"/>
      <c r="C297" s="1"/>
      <c r="D297" s="1"/>
      <c r="E297" s="1"/>
      <c r="F297" s="1"/>
      <c r="G297" s="1"/>
      <c r="H297" s="4"/>
      <c r="I297" s="1"/>
      <c r="J297" s="1"/>
      <c r="K297" s="1"/>
      <c r="L297" s="1"/>
      <c r="M297" s="1"/>
    </row>
    <row r="298" spans="2:13">
      <c r="B298" s="1"/>
      <c r="C298" s="1"/>
      <c r="D298" s="1"/>
      <c r="E298" s="1"/>
      <c r="F298" s="1"/>
      <c r="G298" s="1"/>
      <c r="H298" s="4"/>
      <c r="I298" s="1"/>
      <c r="J298" s="1"/>
      <c r="K298" s="1"/>
      <c r="L298" s="1"/>
      <c r="M298" s="1"/>
    </row>
    <row r="299" spans="2:13">
      <c r="B299" s="1"/>
      <c r="C299" s="1"/>
      <c r="D299" s="1"/>
      <c r="E299" s="1"/>
      <c r="F299" s="1"/>
      <c r="G299" s="1"/>
      <c r="H299" s="4"/>
      <c r="I299" s="1"/>
      <c r="J299" s="1"/>
      <c r="K299" s="1"/>
      <c r="L299" s="1"/>
      <c r="M299" s="1"/>
    </row>
    <row r="300" spans="2:13">
      <c r="B300" s="1"/>
      <c r="C300" s="1"/>
      <c r="D300" s="1"/>
      <c r="E300" s="1"/>
      <c r="F300" s="1"/>
      <c r="G300" s="1"/>
      <c r="H300" s="4"/>
      <c r="I300" s="1"/>
      <c r="J300" s="1"/>
      <c r="K300" s="1"/>
      <c r="L300" s="1"/>
      <c r="M300" s="1"/>
    </row>
    <row r="301" spans="2:13">
      <c r="B301" s="1"/>
      <c r="C301" s="1"/>
      <c r="D301" s="1"/>
      <c r="E301" s="1"/>
      <c r="F301" s="1"/>
      <c r="G301" s="1"/>
      <c r="H301" s="4"/>
      <c r="I301" s="1"/>
      <c r="J301" s="1"/>
      <c r="K301" s="1"/>
      <c r="L301" s="1"/>
      <c r="M301" s="1"/>
    </row>
    <row r="302" spans="2:13">
      <c r="B302" s="1"/>
      <c r="C302" s="1"/>
      <c r="D302" s="1"/>
      <c r="E302" s="1"/>
      <c r="F302" s="1"/>
      <c r="G302" s="1"/>
      <c r="H302" s="4"/>
      <c r="I302" s="1"/>
      <c r="J302" s="1"/>
      <c r="K302" s="1"/>
      <c r="L302" s="1"/>
      <c r="M302" s="1"/>
    </row>
    <row r="303" spans="2:13">
      <c r="B303" s="1"/>
      <c r="C303" s="1"/>
      <c r="D303" s="1"/>
      <c r="E303" s="1"/>
      <c r="F303" s="1"/>
      <c r="G303" s="1"/>
      <c r="H303" s="4"/>
      <c r="I303" s="1"/>
      <c r="J303" s="1"/>
      <c r="K303" s="1"/>
      <c r="L303" s="1"/>
      <c r="M303" s="1"/>
    </row>
    <row r="304" spans="2:13">
      <c r="B304" s="1"/>
      <c r="C304" s="1"/>
      <c r="D304" s="1"/>
      <c r="E304" s="1"/>
      <c r="F304" s="1"/>
      <c r="G304" s="1"/>
      <c r="H304" s="4"/>
      <c r="I304" s="1"/>
      <c r="J304" s="1"/>
      <c r="K304" s="1"/>
      <c r="L304" s="1"/>
      <c r="M304" s="1"/>
    </row>
    <row r="305" spans="2:13">
      <c r="B305" s="1"/>
      <c r="C305" s="1"/>
      <c r="D305" s="1"/>
      <c r="E305" s="1"/>
      <c r="F305" s="1"/>
      <c r="G305" s="1"/>
      <c r="H305" s="4"/>
      <c r="I305" s="1"/>
      <c r="J305" s="1"/>
      <c r="K305" s="1"/>
      <c r="L305" s="1"/>
      <c r="M305" s="1"/>
    </row>
    <row r="306" spans="2:13">
      <c r="B306" s="1"/>
      <c r="C306" s="1"/>
      <c r="D306" s="1"/>
      <c r="E306" s="1"/>
      <c r="F306" s="1"/>
      <c r="G306" s="1"/>
      <c r="H306" s="4"/>
      <c r="I306" s="1"/>
      <c r="J306" s="1"/>
      <c r="K306" s="1"/>
      <c r="L306" s="1"/>
      <c r="M306" s="1"/>
    </row>
    <row r="307" spans="2:13">
      <c r="B307" s="1"/>
      <c r="C307" s="1"/>
      <c r="D307" s="1"/>
      <c r="E307" s="1"/>
      <c r="F307" s="1"/>
      <c r="G307" s="1"/>
      <c r="H307" s="4"/>
      <c r="I307" s="1"/>
      <c r="J307" s="1"/>
      <c r="K307" s="1"/>
      <c r="L307" s="1"/>
      <c r="M307" s="1"/>
    </row>
    <row r="308" spans="2:13">
      <c r="B308" s="1"/>
      <c r="C308" s="1"/>
      <c r="D308" s="1"/>
      <c r="E308" s="1"/>
      <c r="F308" s="1"/>
      <c r="G308" s="1"/>
      <c r="H308" s="4"/>
      <c r="I308" s="1"/>
      <c r="J308" s="1"/>
      <c r="K308" s="1"/>
      <c r="L308" s="1"/>
      <c r="M308" s="1"/>
    </row>
    <row r="309" spans="2:13">
      <c r="B309" s="1"/>
      <c r="C309" s="1"/>
      <c r="D309" s="1"/>
      <c r="E309" s="1"/>
      <c r="F309" s="1"/>
      <c r="G309" s="1"/>
      <c r="H309" s="4"/>
      <c r="I309" s="1"/>
      <c r="J309" s="1"/>
      <c r="K309" s="1"/>
      <c r="L309" s="1"/>
      <c r="M309" s="1"/>
    </row>
    <row r="310" spans="2:13">
      <c r="B310" s="1"/>
      <c r="C310" s="1"/>
      <c r="D310" s="1"/>
      <c r="E310" s="1"/>
      <c r="F310" s="1"/>
      <c r="G310" s="1"/>
      <c r="H310" s="4"/>
      <c r="I310" s="1"/>
      <c r="J310" s="1"/>
      <c r="K310" s="1"/>
      <c r="L310" s="1"/>
      <c r="M310" s="1"/>
    </row>
    <row r="311" spans="2:13">
      <c r="B311" s="1"/>
      <c r="C311" s="1"/>
      <c r="D311" s="1"/>
      <c r="E311" s="1"/>
      <c r="F311" s="1"/>
      <c r="G311" s="1"/>
      <c r="H311" s="4"/>
      <c r="I311" s="1"/>
      <c r="J311" s="1"/>
      <c r="K311" s="1"/>
      <c r="L311" s="1"/>
      <c r="M311" s="1"/>
    </row>
    <row r="312" spans="2:13">
      <c r="B312" s="1"/>
      <c r="C312" s="1"/>
      <c r="D312" s="1"/>
      <c r="E312" s="1"/>
      <c r="F312" s="1"/>
      <c r="G312" s="1"/>
      <c r="H312" s="4"/>
      <c r="I312" s="1"/>
      <c r="J312" s="1"/>
      <c r="K312" s="1"/>
      <c r="L312" s="1"/>
      <c r="M312" s="1"/>
    </row>
    <row r="313" spans="2:13">
      <c r="B313" s="1"/>
      <c r="C313" s="1"/>
      <c r="D313" s="1"/>
      <c r="E313" s="1"/>
      <c r="F313" s="1"/>
      <c r="G313" s="1"/>
      <c r="H313" s="4"/>
      <c r="I313" s="1"/>
      <c r="J313" s="1"/>
      <c r="K313" s="1"/>
      <c r="L313" s="1"/>
      <c r="M313" s="1"/>
    </row>
    <row r="314" spans="2:13">
      <c r="B314" s="1"/>
      <c r="C314" s="1"/>
      <c r="D314" s="1"/>
      <c r="E314" s="1"/>
      <c r="F314" s="1"/>
      <c r="G314" s="1"/>
      <c r="H314" s="4"/>
      <c r="I314" s="1"/>
      <c r="J314" s="1"/>
      <c r="K314" s="1"/>
      <c r="L314" s="1"/>
      <c r="M314" s="1"/>
    </row>
    <row r="315" spans="2:13">
      <c r="B315" s="1"/>
      <c r="C315" s="1"/>
      <c r="D315" s="1"/>
      <c r="E315" s="1"/>
      <c r="F315" s="1"/>
      <c r="G315" s="1"/>
      <c r="H315" s="4"/>
      <c r="I315" s="1"/>
      <c r="J315" s="1"/>
      <c r="K315" s="1"/>
      <c r="L315" s="1"/>
      <c r="M315" s="1"/>
    </row>
    <row r="316" spans="2:13">
      <c r="B316" s="1"/>
      <c r="C316" s="1"/>
      <c r="D316" s="1"/>
      <c r="E316" s="1"/>
      <c r="F316" s="1"/>
      <c r="G316" s="1"/>
      <c r="H316" s="4"/>
      <c r="I316" s="1"/>
      <c r="J316" s="1"/>
      <c r="K316" s="1"/>
      <c r="L316" s="1"/>
      <c r="M316" s="1"/>
    </row>
    <row r="317" spans="2:13">
      <c r="B317" s="1"/>
      <c r="C317" s="1"/>
      <c r="D317" s="1"/>
      <c r="E317" s="1"/>
      <c r="F317" s="1"/>
      <c r="G317" s="1"/>
      <c r="H317" s="4"/>
      <c r="I317" s="1"/>
      <c r="J317" s="1"/>
      <c r="K317" s="1"/>
      <c r="L317" s="1"/>
      <c r="M317" s="1"/>
    </row>
    <row r="318" spans="2:13">
      <c r="B318" s="1"/>
      <c r="C318" s="1"/>
      <c r="D318" s="1"/>
      <c r="E318" s="1"/>
      <c r="F318" s="1"/>
      <c r="G318" s="1"/>
      <c r="H318" s="4"/>
      <c r="I318" s="1"/>
      <c r="J318" s="1"/>
      <c r="K318" s="1"/>
      <c r="L318" s="1"/>
      <c r="M318" s="1"/>
    </row>
    <row r="319" spans="2:13">
      <c r="B319" s="1"/>
      <c r="C319" s="1"/>
      <c r="D319" s="1"/>
      <c r="E319" s="1"/>
      <c r="F319" s="1"/>
      <c r="G319" s="1"/>
      <c r="H319" s="4"/>
      <c r="I319" s="1"/>
      <c r="J319" s="1"/>
      <c r="K319" s="1"/>
      <c r="L319" s="1"/>
      <c r="M319" s="1"/>
    </row>
    <row r="320" spans="2:13">
      <c r="B320" s="1"/>
      <c r="C320" s="1"/>
      <c r="D320" s="1"/>
      <c r="E320" s="1"/>
      <c r="F320" s="1"/>
      <c r="G320" s="1"/>
      <c r="H320" s="4"/>
      <c r="I320" s="1"/>
      <c r="J320" s="1"/>
      <c r="K320" s="1"/>
      <c r="L320" s="1"/>
      <c r="M320" s="1"/>
    </row>
    <row r="321" spans="2:13">
      <c r="B321" s="1"/>
      <c r="C321" s="1"/>
      <c r="D321" s="1"/>
      <c r="E321" s="1"/>
      <c r="F321" s="1"/>
      <c r="G321" s="1"/>
      <c r="H321" s="4"/>
      <c r="I321" s="1"/>
      <c r="J321" s="1"/>
      <c r="K321" s="1"/>
      <c r="L321" s="1"/>
      <c r="M321" s="1"/>
    </row>
    <row r="322" spans="2:13">
      <c r="B322" s="1"/>
      <c r="C322" s="1"/>
      <c r="D322" s="1"/>
      <c r="E322" s="1"/>
      <c r="F322" s="1"/>
      <c r="G322" s="1"/>
      <c r="H322" s="4"/>
      <c r="I322" s="1"/>
      <c r="J322" s="1"/>
      <c r="K322" s="1"/>
      <c r="L322" s="1"/>
      <c r="M322" s="1"/>
    </row>
    <row r="323" spans="2:13">
      <c r="B323" s="1"/>
      <c r="C323" s="1"/>
      <c r="D323" s="1"/>
      <c r="E323" s="1"/>
      <c r="F323" s="1"/>
      <c r="G323" s="1"/>
      <c r="H323" s="4"/>
      <c r="I323" s="1"/>
      <c r="J323" s="1"/>
      <c r="K323" s="1"/>
      <c r="L323" s="1"/>
      <c r="M323" s="1"/>
    </row>
    <row r="324" spans="2:13">
      <c r="B324" s="1"/>
      <c r="C324" s="1"/>
      <c r="D324" s="1"/>
      <c r="E324" s="1"/>
      <c r="F324" s="1"/>
      <c r="G324" s="1"/>
      <c r="H324" s="4"/>
      <c r="I324" s="1"/>
      <c r="J324" s="1"/>
      <c r="K324" s="1"/>
      <c r="L324" s="1"/>
      <c r="M324" s="1"/>
    </row>
    <row r="325" spans="2:13">
      <c r="B325" s="1"/>
      <c r="C325" s="1"/>
      <c r="D325" s="1"/>
      <c r="E325" s="1"/>
      <c r="F325" s="1"/>
      <c r="G325" s="1"/>
      <c r="H325" s="4"/>
      <c r="I325" s="1"/>
      <c r="J325" s="1"/>
      <c r="K325" s="1"/>
      <c r="L325" s="1"/>
      <c r="M325" s="1"/>
    </row>
    <row r="326" spans="2:13">
      <c r="B326" s="1"/>
      <c r="C326" s="1"/>
      <c r="D326" s="1"/>
      <c r="E326" s="1"/>
      <c r="F326" s="1"/>
      <c r="G326" s="1"/>
      <c r="H326" s="4"/>
      <c r="I326" s="1"/>
      <c r="J326" s="1"/>
      <c r="K326" s="1"/>
      <c r="L326" s="1"/>
      <c r="M326" s="1"/>
    </row>
    <row r="327" spans="2:13">
      <c r="B327" s="1"/>
      <c r="C327" s="1"/>
      <c r="D327" s="1"/>
      <c r="E327" s="1"/>
      <c r="F327" s="1"/>
      <c r="G327" s="1"/>
      <c r="H327" s="4"/>
      <c r="I327" s="1"/>
      <c r="J327" s="1"/>
      <c r="K327" s="1"/>
      <c r="L327" s="1"/>
      <c r="M327" s="1"/>
    </row>
    <row r="328" spans="2:13">
      <c r="B328" s="1"/>
      <c r="C328" s="1"/>
      <c r="D328" s="1"/>
      <c r="E328" s="1"/>
      <c r="F328" s="1"/>
      <c r="G328" s="1"/>
      <c r="H328" s="4"/>
      <c r="I328" s="1"/>
      <c r="J328" s="1"/>
      <c r="K328" s="1"/>
      <c r="L328" s="1"/>
      <c r="M328" s="1"/>
    </row>
    <row r="329" spans="2:13">
      <c r="B329" s="1"/>
      <c r="C329" s="1"/>
      <c r="D329" s="1"/>
      <c r="E329" s="1"/>
      <c r="F329" s="1"/>
      <c r="G329" s="1"/>
      <c r="H329" s="4"/>
      <c r="I329" s="1"/>
      <c r="J329" s="1"/>
      <c r="K329" s="1"/>
      <c r="L329" s="1"/>
      <c r="M329" s="1"/>
    </row>
    <row r="330" spans="2:13">
      <c r="B330" s="1"/>
      <c r="C330" s="1"/>
      <c r="D330" s="1"/>
      <c r="E330" s="1"/>
      <c r="F330" s="1"/>
      <c r="G330" s="1"/>
      <c r="H330" s="4"/>
      <c r="I330" s="1"/>
      <c r="J330" s="1"/>
      <c r="K330" s="1"/>
      <c r="L330" s="1"/>
      <c r="M330" s="1"/>
    </row>
    <row r="331" spans="2:13">
      <c r="B331" s="1"/>
      <c r="C331" s="1"/>
      <c r="D331" s="1"/>
      <c r="E331" s="1"/>
      <c r="F331" s="1"/>
      <c r="G331" s="1"/>
      <c r="H331" s="4"/>
      <c r="I331" s="1"/>
      <c r="J331" s="1"/>
      <c r="K331" s="1"/>
      <c r="L331" s="1"/>
      <c r="M331" s="1"/>
    </row>
    <row r="332" spans="2:13">
      <c r="B332" s="1"/>
      <c r="C332" s="1"/>
      <c r="D332" s="1"/>
      <c r="E332" s="1"/>
      <c r="F332" s="1"/>
      <c r="G332" s="1"/>
      <c r="H332" s="4"/>
      <c r="I332" s="1"/>
      <c r="J332" s="1"/>
      <c r="K332" s="1"/>
      <c r="L332" s="1"/>
      <c r="M332" s="1"/>
    </row>
    <row r="333" spans="2:13">
      <c r="B333" s="1"/>
      <c r="C333" s="1"/>
      <c r="D333" s="1"/>
      <c r="E333" s="1"/>
      <c r="F333" s="1"/>
      <c r="G333" s="1"/>
      <c r="H333" s="4"/>
      <c r="I333" s="1"/>
      <c r="J333" s="1"/>
      <c r="K333" s="1"/>
      <c r="L333" s="1"/>
      <c r="M333" s="1"/>
    </row>
    <row r="334" spans="2:13">
      <c r="B334" s="1"/>
      <c r="C334" s="1"/>
      <c r="D334" s="1"/>
      <c r="E334" s="1"/>
      <c r="F334" s="1"/>
      <c r="G334" s="1"/>
      <c r="H334" s="4"/>
      <c r="I334" s="1"/>
      <c r="J334" s="1"/>
      <c r="K334" s="1"/>
      <c r="L334" s="1"/>
      <c r="M334" s="1"/>
    </row>
    <row r="335" spans="2:13">
      <c r="B335" s="1"/>
      <c r="C335" s="1"/>
      <c r="D335" s="1"/>
      <c r="E335" s="1"/>
      <c r="F335" s="1"/>
      <c r="G335" s="1"/>
      <c r="H335" s="4"/>
      <c r="I335" s="1"/>
      <c r="J335" s="1"/>
      <c r="K335" s="1"/>
      <c r="L335" s="1"/>
      <c r="M335" s="1"/>
    </row>
    <row r="336" spans="2:13">
      <c r="B336" s="1"/>
      <c r="C336" s="1"/>
      <c r="D336" s="1"/>
      <c r="E336" s="1"/>
      <c r="F336" s="1"/>
      <c r="G336" s="1"/>
      <c r="H336" s="4"/>
      <c r="I336" s="1"/>
      <c r="J336" s="1"/>
      <c r="K336" s="1"/>
      <c r="L336" s="1"/>
      <c r="M336" s="1"/>
    </row>
    <row r="337" spans="2:13">
      <c r="B337" s="1"/>
      <c r="C337" s="1"/>
      <c r="D337" s="1"/>
      <c r="E337" s="1"/>
      <c r="F337" s="1"/>
      <c r="G337" s="1"/>
      <c r="H337" s="4"/>
      <c r="I337" s="1"/>
      <c r="J337" s="1"/>
      <c r="K337" s="1"/>
      <c r="L337" s="1"/>
      <c r="M337" s="1"/>
    </row>
    <row r="338" spans="2:13">
      <c r="B338" s="1"/>
      <c r="C338" s="1"/>
      <c r="D338" s="1"/>
      <c r="E338" s="1"/>
      <c r="F338" s="1"/>
      <c r="G338" s="1"/>
      <c r="H338" s="4"/>
      <c r="I338" s="1"/>
      <c r="J338" s="1"/>
      <c r="K338" s="1"/>
      <c r="L338" s="1"/>
      <c r="M338" s="1"/>
    </row>
    <row r="339" spans="2:13">
      <c r="B339" s="1"/>
      <c r="C339" s="1"/>
      <c r="D339" s="1"/>
      <c r="E339" s="1"/>
      <c r="F339" s="1"/>
      <c r="G339" s="1"/>
      <c r="H339" s="4"/>
      <c r="I339" s="1"/>
      <c r="J339" s="1"/>
      <c r="K339" s="1"/>
      <c r="L339" s="1"/>
      <c r="M339" s="1"/>
    </row>
    <row r="340" spans="2:13">
      <c r="B340" s="1"/>
      <c r="C340" s="1"/>
      <c r="D340" s="1"/>
      <c r="E340" s="1"/>
      <c r="F340" s="1"/>
      <c r="G340" s="1"/>
      <c r="H340" s="4"/>
      <c r="I340" s="1"/>
      <c r="J340" s="1"/>
      <c r="K340" s="1"/>
      <c r="L340" s="1"/>
      <c r="M340" s="1"/>
    </row>
    <row r="341" spans="2:13">
      <c r="B341" s="1"/>
      <c r="C341" s="1"/>
      <c r="D341" s="1"/>
      <c r="E341" s="1"/>
      <c r="F341" s="1"/>
      <c r="G341" s="1"/>
      <c r="H341" s="4"/>
      <c r="I341" s="1"/>
      <c r="J341" s="1"/>
      <c r="K341" s="1"/>
      <c r="L341" s="1"/>
      <c r="M341" s="1"/>
    </row>
    <row r="342" spans="2:13">
      <c r="B342" s="1"/>
      <c r="C342" s="1"/>
      <c r="D342" s="1"/>
      <c r="E342" s="1"/>
      <c r="F342" s="1"/>
      <c r="G342" s="1"/>
      <c r="H342" s="4"/>
      <c r="I342" s="1"/>
      <c r="J342" s="1"/>
      <c r="K342" s="1"/>
      <c r="L342" s="1"/>
      <c r="M342" s="1"/>
    </row>
    <row r="343" spans="2:13">
      <c r="B343" s="1"/>
      <c r="C343" s="1"/>
      <c r="D343" s="1"/>
      <c r="E343" s="1"/>
      <c r="F343" s="1"/>
      <c r="G343" s="1"/>
      <c r="H343" s="4"/>
      <c r="I343" s="1"/>
      <c r="J343" s="1"/>
      <c r="K343" s="1"/>
      <c r="L343" s="1"/>
      <c r="M343" s="1"/>
    </row>
    <row r="344" spans="2:13">
      <c r="B344" s="1"/>
      <c r="C344" s="1"/>
      <c r="D344" s="1"/>
      <c r="E344" s="1"/>
      <c r="F344" s="1"/>
      <c r="G344" s="1"/>
      <c r="H344" s="4"/>
      <c r="I344" s="1"/>
      <c r="J344" s="1"/>
      <c r="K344" s="1"/>
      <c r="L344" s="1"/>
      <c r="M344" s="1"/>
    </row>
    <row r="345" spans="2:13">
      <c r="B345" s="1"/>
      <c r="C345" s="1"/>
      <c r="D345" s="1"/>
      <c r="E345" s="1"/>
      <c r="F345" s="1"/>
      <c r="G345" s="1"/>
      <c r="H345" s="4"/>
      <c r="I345" s="1"/>
      <c r="J345" s="1"/>
      <c r="K345" s="1"/>
      <c r="L345" s="1"/>
      <c r="M345" s="1"/>
    </row>
    <row r="346" spans="2:13">
      <c r="B346" s="1"/>
      <c r="C346" s="1"/>
      <c r="D346" s="1"/>
      <c r="E346" s="1"/>
      <c r="F346" s="1"/>
      <c r="G346" s="1"/>
      <c r="H346" s="4"/>
      <c r="I346" s="1"/>
      <c r="J346" s="1"/>
      <c r="K346" s="1"/>
      <c r="L346" s="1"/>
      <c r="M346" s="1"/>
    </row>
    <row r="347" spans="2:13">
      <c r="B347" s="1"/>
      <c r="C347" s="1"/>
      <c r="D347" s="1"/>
      <c r="E347" s="1"/>
      <c r="F347" s="1"/>
      <c r="G347" s="1"/>
      <c r="H347" s="4"/>
      <c r="I347" s="1"/>
      <c r="J347" s="1"/>
      <c r="K347" s="1"/>
      <c r="L347" s="1"/>
      <c r="M347" s="1"/>
    </row>
    <row r="348" spans="2:13">
      <c r="B348" s="1"/>
      <c r="C348" s="1"/>
      <c r="D348" s="1"/>
      <c r="E348" s="1"/>
      <c r="F348" s="1"/>
      <c r="G348" s="1"/>
      <c r="H348" s="4"/>
      <c r="I348" s="1"/>
      <c r="J348" s="1"/>
      <c r="K348" s="1"/>
      <c r="L348" s="1"/>
      <c r="M348" s="1"/>
    </row>
    <row r="349" spans="2:13">
      <c r="B349" s="1"/>
      <c r="C349" s="1"/>
      <c r="D349" s="1"/>
      <c r="E349" s="1"/>
      <c r="F349" s="1"/>
      <c r="G349" s="1"/>
      <c r="H349" s="4"/>
      <c r="I349" s="1"/>
      <c r="J349" s="1"/>
      <c r="K349" s="1"/>
      <c r="L349" s="1"/>
      <c r="M349" s="1"/>
    </row>
    <row r="350" spans="2:13">
      <c r="B350" s="1"/>
      <c r="C350" s="1"/>
      <c r="D350" s="1"/>
      <c r="E350" s="1"/>
      <c r="F350" s="1"/>
      <c r="G350" s="1"/>
      <c r="H350" s="4"/>
      <c r="I350" s="1"/>
      <c r="J350" s="1"/>
      <c r="K350" s="1"/>
      <c r="L350" s="1"/>
      <c r="M350" s="1"/>
    </row>
    <row r="351" spans="2:13">
      <c r="B351" s="1"/>
      <c r="C351" s="1"/>
      <c r="D351" s="1"/>
      <c r="E351" s="1"/>
      <c r="F351" s="1"/>
      <c r="G351" s="1"/>
      <c r="H351" s="4"/>
      <c r="I351" s="1"/>
      <c r="J351" s="1"/>
      <c r="K351" s="1"/>
      <c r="L351" s="1"/>
      <c r="M351" s="1"/>
    </row>
    <row r="352" spans="2:13">
      <c r="B352" s="1"/>
      <c r="C352" s="1"/>
      <c r="D352" s="1"/>
      <c r="E352" s="1"/>
      <c r="F352" s="1"/>
      <c r="G352" s="1"/>
      <c r="H352" s="4"/>
      <c r="I352" s="1"/>
      <c r="J352" s="1"/>
      <c r="K352" s="1"/>
      <c r="L352" s="1"/>
      <c r="M352" s="1"/>
    </row>
    <row r="353" spans="2:13">
      <c r="B353" s="1"/>
      <c r="C353" s="1"/>
      <c r="D353" s="1"/>
      <c r="E353" s="1"/>
      <c r="F353" s="1"/>
      <c r="G353" s="1"/>
      <c r="H353" s="4"/>
      <c r="I353" s="1"/>
      <c r="J353" s="1"/>
      <c r="K353" s="1"/>
      <c r="L353" s="1"/>
      <c r="M353" s="1"/>
    </row>
    <row r="354" spans="2:13">
      <c r="B354" s="1"/>
      <c r="C354" s="1"/>
      <c r="D354" s="1"/>
      <c r="E354" s="1"/>
      <c r="F354" s="1"/>
      <c r="G354" s="1"/>
      <c r="H354" s="4"/>
      <c r="I354" s="1"/>
      <c r="J354" s="1"/>
      <c r="K354" s="1"/>
      <c r="L354" s="1"/>
      <c r="M354" s="1"/>
    </row>
    <row r="355" spans="2:13">
      <c r="B355" s="1"/>
      <c r="C355" s="1"/>
      <c r="D355" s="1"/>
      <c r="E355" s="1"/>
      <c r="F355" s="1"/>
      <c r="G355" s="1"/>
      <c r="H355" s="4"/>
      <c r="I355" s="1"/>
      <c r="J355" s="1"/>
      <c r="K355" s="1"/>
      <c r="L355" s="1"/>
      <c r="M355" s="1"/>
    </row>
    <row r="356" spans="2:13">
      <c r="B356" s="1"/>
      <c r="C356" s="1"/>
      <c r="D356" s="1"/>
      <c r="E356" s="1"/>
      <c r="F356" s="1"/>
      <c r="G356" s="1"/>
      <c r="H356" s="4"/>
      <c r="I356" s="1"/>
      <c r="J356" s="1"/>
      <c r="K356" s="1"/>
      <c r="L356" s="1"/>
      <c r="M356" s="1"/>
    </row>
    <row r="357" spans="2:13">
      <c r="B357" s="1"/>
      <c r="C357" s="1"/>
      <c r="D357" s="1"/>
      <c r="E357" s="1"/>
      <c r="F357" s="1"/>
      <c r="G357" s="1"/>
      <c r="H357" s="4"/>
      <c r="I357" s="1"/>
      <c r="J357" s="1"/>
      <c r="K357" s="1"/>
      <c r="L357" s="1"/>
      <c r="M357" s="1"/>
    </row>
    <row r="358" spans="2:13">
      <c r="B358" s="1"/>
      <c r="C358" s="1"/>
      <c r="D358" s="1"/>
      <c r="E358" s="1"/>
      <c r="F358" s="1"/>
      <c r="G358" s="1"/>
      <c r="H358" s="4"/>
      <c r="I358" s="1"/>
      <c r="J358" s="1"/>
      <c r="K358" s="1"/>
      <c r="L358" s="1"/>
      <c r="M358" s="1"/>
    </row>
    <row r="359" spans="2:13">
      <c r="B359" s="1"/>
      <c r="C359" s="1"/>
      <c r="D359" s="1"/>
      <c r="E359" s="1"/>
      <c r="F359" s="1"/>
      <c r="G359" s="1"/>
      <c r="H359" s="4"/>
      <c r="I359" s="1"/>
      <c r="J359" s="1"/>
      <c r="K359" s="1"/>
      <c r="L359" s="1"/>
      <c r="M359" s="1"/>
    </row>
    <row r="360" spans="2:13">
      <c r="B360" s="1"/>
      <c r="C360" s="1"/>
      <c r="D360" s="1"/>
      <c r="E360" s="1"/>
      <c r="F360" s="1"/>
      <c r="G360" s="1"/>
      <c r="H360" s="4"/>
      <c r="I360" s="1"/>
      <c r="J360" s="1"/>
      <c r="K360" s="1"/>
      <c r="L360" s="1"/>
      <c r="M360" s="1"/>
    </row>
    <row r="361" spans="2:13">
      <c r="B361" s="1"/>
      <c r="C361" s="1"/>
      <c r="D361" s="1"/>
      <c r="E361" s="1"/>
      <c r="F361" s="1"/>
      <c r="G361" s="1"/>
      <c r="H361" s="4"/>
      <c r="I361" s="1"/>
      <c r="J361" s="1"/>
      <c r="K361" s="1"/>
      <c r="L361" s="1"/>
      <c r="M361" s="1"/>
    </row>
    <row r="362" spans="2:13">
      <c r="B362" s="1"/>
      <c r="C362" s="1"/>
      <c r="D362" s="1"/>
      <c r="E362" s="1"/>
      <c r="F362" s="1"/>
      <c r="G362" s="1"/>
      <c r="H362" s="4"/>
      <c r="I362" s="1"/>
      <c r="J362" s="1"/>
      <c r="K362" s="1"/>
      <c r="L362" s="1"/>
      <c r="M362" s="1"/>
    </row>
    <row r="363" spans="2:13">
      <c r="B363" s="1"/>
      <c r="C363" s="1"/>
      <c r="D363" s="1"/>
      <c r="E363" s="1"/>
      <c r="F363" s="1"/>
      <c r="G363" s="1"/>
      <c r="H363" s="4"/>
      <c r="I363" s="1"/>
      <c r="J363" s="1"/>
      <c r="K363" s="1"/>
      <c r="L363" s="1"/>
      <c r="M363" s="1"/>
    </row>
    <row r="364" spans="2:13">
      <c r="B364" s="1"/>
      <c r="C364" s="1"/>
      <c r="D364" s="1"/>
      <c r="E364" s="1"/>
      <c r="F364" s="1"/>
      <c r="G364" s="1"/>
      <c r="H364" s="4"/>
      <c r="I364" s="1"/>
      <c r="J364" s="1"/>
      <c r="K364" s="1"/>
      <c r="L364" s="1"/>
      <c r="M364" s="1"/>
    </row>
    <row r="365" spans="2:13">
      <c r="B365" s="1"/>
      <c r="C365" s="1"/>
      <c r="D365" s="1"/>
      <c r="E365" s="1"/>
      <c r="F365" s="1"/>
      <c r="G365" s="1"/>
      <c r="H365" s="4"/>
      <c r="I365" s="1"/>
      <c r="J365" s="1"/>
      <c r="K365" s="1"/>
      <c r="L365" s="1"/>
      <c r="M365" s="1"/>
    </row>
    <row r="366" spans="2:13">
      <c r="B366" s="1"/>
      <c r="C366" s="1"/>
      <c r="D366" s="1"/>
      <c r="E366" s="1"/>
      <c r="F366" s="1"/>
      <c r="G366" s="1"/>
      <c r="H366" s="4"/>
      <c r="I366" s="1"/>
      <c r="J366" s="1"/>
      <c r="K366" s="1"/>
      <c r="L366" s="1"/>
      <c r="M366" s="1"/>
    </row>
    <row r="367" spans="2:13">
      <c r="B367" s="1"/>
      <c r="C367" s="1"/>
      <c r="D367" s="1"/>
      <c r="E367" s="1"/>
      <c r="F367" s="1"/>
      <c r="G367" s="1"/>
      <c r="H367" s="4"/>
      <c r="I367" s="1"/>
      <c r="J367" s="1"/>
      <c r="K367" s="1"/>
      <c r="L367" s="1"/>
      <c r="M367" s="1"/>
    </row>
    <row r="368" spans="2:13">
      <c r="B368" s="1"/>
      <c r="C368" s="1"/>
      <c r="D368" s="1"/>
      <c r="E368" s="1"/>
      <c r="F368" s="1"/>
      <c r="G368" s="1"/>
      <c r="H368" s="4"/>
      <c r="I368" s="1"/>
      <c r="J368" s="1"/>
      <c r="K368" s="1"/>
      <c r="L368" s="1"/>
      <c r="M368" s="1"/>
    </row>
    <row r="369" spans="2:13">
      <c r="B369" s="1"/>
      <c r="C369" s="1"/>
      <c r="D369" s="1"/>
      <c r="E369" s="1"/>
      <c r="F369" s="1"/>
      <c r="G369" s="1"/>
      <c r="H369" s="4"/>
      <c r="I369" s="1"/>
      <c r="J369" s="1"/>
      <c r="K369" s="1"/>
      <c r="L369" s="1"/>
      <c r="M369" s="1"/>
    </row>
    <row r="370" spans="2:13">
      <c r="B370" s="1"/>
      <c r="C370" s="1"/>
      <c r="D370" s="1"/>
      <c r="E370" s="1"/>
      <c r="F370" s="1"/>
      <c r="G370" s="1"/>
      <c r="H370" s="4"/>
      <c r="I370" s="1"/>
      <c r="J370" s="1"/>
      <c r="K370" s="1"/>
      <c r="L370" s="1"/>
      <c r="M370" s="1"/>
    </row>
    <row r="371" spans="2:13">
      <c r="B371" s="1"/>
      <c r="C371" s="1"/>
      <c r="D371" s="1"/>
      <c r="E371" s="1"/>
      <c r="F371" s="1"/>
      <c r="G371" s="1"/>
      <c r="H371" s="4"/>
      <c r="I371" s="1"/>
      <c r="J371" s="1"/>
      <c r="K371" s="1"/>
      <c r="L371" s="1"/>
      <c r="M371" s="1"/>
    </row>
    <row r="372" spans="2:13">
      <c r="B372" s="1"/>
      <c r="C372" s="1"/>
      <c r="D372" s="1"/>
      <c r="E372" s="1"/>
      <c r="F372" s="1"/>
      <c r="G372" s="1"/>
      <c r="H372" s="4"/>
      <c r="I372" s="1"/>
      <c r="J372" s="1"/>
      <c r="K372" s="1"/>
      <c r="L372" s="1"/>
      <c r="M372" s="1"/>
    </row>
    <row r="373" spans="2:13">
      <c r="B373" s="1"/>
      <c r="C373" s="1"/>
      <c r="D373" s="1"/>
      <c r="E373" s="1"/>
      <c r="F373" s="1"/>
      <c r="G373" s="1"/>
      <c r="H373" s="4"/>
      <c r="I373" s="1"/>
      <c r="J373" s="1"/>
      <c r="K373" s="1"/>
      <c r="L373" s="1"/>
      <c r="M373" s="1"/>
    </row>
    <row r="374" spans="2:13">
      <c r="B374" s="1"/>
      <c r="C374" s="1"/>
      <c r="D374" s="1"/>
      <c r="E374" s="1"/>
      <c r="F374" s="1"/>
      <c r="G374" s="1"/>
      <c r="H374" s="4"/>
      <c r="I374" s="1"/>
      <c r="J374" s="1"/>
      <c r="K374" s="1"/>
      <c r="L374" s="1"/>
      <c r="M374" s="1"/>
    </row>
    <row r="375" spans="2:13">
      <c r="B375" s="1"/>
      <c r="C375" s="1"/>
      <c r="D375" s="1"/>
      <c r="E375" s="1"/>
      <c r="F375" s="1"/>
      <c r="G375" s="1"/>
      <c r="H375" s="4"/>
      <c r="I375" s="1"/>
      <c r="J375" s="1"/>
      <c r="K375" s="1"/>
      <c r="L375" s="1"/>
      <c r="M375" s="1"/>
    </row>
    <row r="376" spans="2:13">
      <c r="B376" s="1"/>
      <c r="C376" s="1"/>
      <c r="D376" s="1"/>
      <c r="E376" s="1"/>
      <c r="F376" s="1"/>
      <c r="G376" s="1"/>
      <c r="H376" s="4"/>
      <c r="I376" s="1"/>
      <c r="J376" s="1"/>
      <c r="K376" s="1"/>
      <c r="L376" s="1"/>
      <c r="M376" s="1"/>
    </row>
    <row r="377" spans="2:13">
      <c r="B377" s="1"/>
      <c r="C377" s="1"/>
      <c r="D377" s="1"/>
      <c r="E377" s="1"/>
      <c r="F377" s="1"/>
      <c r="G377" s="1"/>
      <c r="H377" s="4"/>
      <c r="I377" s="1"/>
      <c r="J377" s="1"/>
      <c r="K377" s="1"/>
      <c r="L377" s="1"/>
      <c r="M377" s="1"/>
    </row>
    <row r="378" spans="2:13">
      <c r="B378" s="1"/>
      <c r="C378" s="1"/>
      <c r="D378" s="1"/>
      <c r="E378" s="1"/>
      <c r="F378" s="1"/>
      <c r="G378" s="1"/>
      <c r="H378" s="4"/>
      <c r="I378" s="1"/>
      <c r="J378" s="1"/>
      <c r="K378" s="1"/>
      <c r="L378" s="1"/>
      <c r="M378" s="1"/>
    </row>
    <row r="379" spans="2:13">
      <c r="B379" s="1"/>
      <c r="C379" s="1"/>
      <c r="D379" s="1"/>
      <c r="E379" s="1"/>
      <c r="F379" s="1"/>
      <c r="G379" s="1"/>
      <c r="H379" s="4"/>
      <c r="I379" s="1"/>
      <c r="J379" s="1"/>
      <c r="K379" s="1"/>
      <c r="L379" s="1"/>
      <c r="M379" s="1"/>
    </row>
    <row r="380" spans="2:13">
      <c r="B380" s="1"/>
      <c r="C380" s="1"/>
      <c r="D380" s="1"/>
      <c r="E380" s="1"/>
      <c r="F380" s="1"/>
      <c r="G380" s="1"/>
      <c r="H380" s="4"/>
      <c r="I380" s="1"/>
      <c r="J380" s="1"/>
      <c r="K380" s="1"/>
      <c r="L380" s="1"/>
      <c r="M380" s="1"/>
    </row>
    <row r="381" spans="2:13">
      <c r="B381" s="1"/>
      <c r="C381" s="1"/>
      <c r="D381" s="1"/>
      <c r="E381" s="1"/>
      <c r="F381" s="1"/>
      <c r="G381" s="1"/>
      <c r="H381" s="4"/>
      <c r="I381" s="1"/>
      <c r="J381" s="1"/>
      <c r="K381" s="1"/>
      <c r="L381" s="1"/>
      <c r="M381" s="1"/>
    </row>
    <row r="382" spans="2:13">
      <c r="B382" s="1"/>
      <c r="C382" s="1"/>
      <c r="D382" s="1"/>
      <c r="E382" s="1"/>
      <c r="F382" s="1"/>
      <c r="G382" s="1"/>
      <c r="H382" s="4"/>
      <c r="I382" s="1"/>
      <c r="J382" s="1"/>
      <c r="K382" s="1"/>
      <c r="L382" s="1"/>
      <c r="M382" s="1"/>
    </row>
    <row r="383" spans="2:13">
      <c r="B383" s="1"/>
      <c r="C383" s="1"/>
      <c r="D383" s="1"/>
      <c r="E383" s="1"/>
      <c r="F383" s="1"/>
      <c r="G383" s="1"/>
      <c r="H383" s="4"/>
      <c r="I383" s="1"/>
      <c r="J383" s="1"/>
      <c r="K383" s="1"/>
      <c r="L383" s="1"/>
      <c r="M383" s="1"/>
    </row>
    <row r="384" spans="2:13">
      <c r="B384" s="1"/>
      <c r="C384" s="1"/>
      <c r="D384" s="1"/>
      <c r="E384" s="1"/>
      <c r="F384" s="1"/>
      <c r="G384" s="1"/>
      <c r="H384" s="4"/>
      <c r="I384" s="1"/>
      <c r="J384" s="1"/>
      <c r="K384" s="1"/>
      <c r="L384" s="1"/>
      <c r="M384" s="1"/>
    </row>
    <row r="385" spans="2:13">
      <c r="B385" s="1"/>
      <c r="C385" s="1"/>
      <c r="D385" s="1"/>
      <c r="E385" s="1"/>
      <c r="F385" s="1"/>
      <c r="G385" s="1"/>
      <c r="H385" s="4"/>
      <c r="I385" s="1"/>
      <c r="J385" s="1"/>
      <c r="K385" s="1"/>
      <c r="L385" s="1"/>
      <c r="M385" s="1"/>
    </row>
    <row r="386" spans="2:13">
      <c r="B386" s="1"/>
      <c r="C386" s="1"/>
      <c r="D386" s="1"/>
      <c r="E386" s="1"/>
      <c r="F386" s="1"/>
      <c r="G386" s="1"/>
      <c r="H386" s="4"/>
      <c r="I386" s="1"/>
      <c r="J386" s="1"/>
      <c r="K386" s="1"/>
      <c r="L386" s="1"/>
      <c r="M386" s="1"/>
    </row>
    <row r="387" spans="2:13">
      <c r="B387" s="1"/>
      <c r="C387" s="1"/>
      <c r="D387" s="1"/>
      <c r="E387" s="1"/>
      <c r="F387" s="1"/>
      <c r="G387" s="1"/>
      <c r="H387" s="4"/>
      <c r="I387" s="1"/>
      <c r="J387" s="1"/>
      <c r="K387" s="1"/>
      <c r="L387" s="1"/>
      <c r="M387" s="1"/>
    </row>
    <row r="388" spans="2:13">
      <c r="B388" s="1"/>
      <c r="C388" s="1"/>
      <c r="D388" s="1"/>
      <c r="E388" s="1"/>
      <c r="F388" s="1"/>
      <c r="G388" s="1"/>
      <c r="H388" s="4"/>
      <c r="I388" s="1"/>
      <c r="J388" s="1"/>
      <c r="K388" s="1"/>
      <c r="L388" s="1"/>
      <c r="M388" s="1"/>
    </row>
    <row r="389" spans="2:13">
      <c r="B389" s="1"/>
      <c r="C389" s="1"/>
      <c r="D389" s="1"/>
      <c r="E389" s="1"/>
      <c r="F389" s="1"/>
      <c r="G389" s="1"/>
      <c r="H389" s="4"/>
      <c r="I389" s="1"/>
      <c r="J389" s="1"/>
      <c r="K389" s="1"/>
      <c r="L389" s="1"/>
      <c r="M389" s="1"/>
    </row>
    <row r="390" spans="2:13">
      <c r="B390" s="1"/>
      <c r="C390" s="1"/>
      <c r="D390" s="1"/>
      <c r="E390" s="1"/>
      <c r="F390" s="1"/>
      <c r="G390" s="1"/>
      <c r="H390" s="4"/>
      <c r="I390" s="1"/>
      <c r="J390" s="1"/>
      <c r="K390" s="1"/>
      <c r="L390" s="1"/>
      <c r="M390" s="1"/>
    </row>
    <row r="391" spans="2:13">
      <c r="B391" s="1"/>
      <c r="C391" s="1"/>
      <c r="D391" s="1"/>
      <c r="E391" s="1"/>
      <c r="F391" s="1"/>
      <c r="G391" s="1"/>
      <c r="H391" s="4"/>
      <c r="I391" s="1"/>
      <c r="J391" s="1"/>
      <c r="K391" s="1"/>
      <c r="L391" s="1"/>
      <c r="M391" s="1"/>
    </row>
    <row r="392" spans="2:13">
      <c r="B392" s="1"/>
      <c r="C392" s="1"/>
      <c r="D392" s="1"/>
      <c r="E392" s="1"/>
      <c r="F392" s="1"/>
      <c r="G392" s="1"/>
      <c r="H392" s="4"/>
      <c r="I392" s="1"/>
      <c r="J392" s="1"/>
      <c r="K392" s="1"/>
      <c r="L392" s="1"/>
      <c r="M392" s="1"/>
    </row>
    <row r="393" spans="2:13">
      <c r="B393" s="1"/>
      <c r="C393" s="1"/>
      <c r="D393" s="1"/>
      <c r="E393" s="1"/>
      <c r="F393" s="1"/>
      <c r="G393" s="1"/>
      <c r="H393" s="4"/>
      <c r="I393" s="1"/>
      <c r="J393" s="1"/>
      <c r="K393" s="1"/>
      <c r="L393" s="1"/>
      <c r="M393" s="1"/>
    </row>
    <row r="394" spans="2:13">
      <c r="B394" s="1"/>
      <c r="C394" s="1"/>
      <c r="D394" s="1"/>
      <c r="E394" s="1"/>
      <c r="F394" s="1"/>
      <c r="G394" s="1"/>
      <c r="H394" s="4"/>
      <c r="I394" s="1"/>
      <c r="J394" s="1"/>
      <c r="K394" s="1"/>
      <c r="L394" s="1"/>
      <c r="M394" s="1"/>
    </row>
    <row r="395" spans="2:13">
      <c r="B395" s="1"/>
      <c r="C395" s="1"/>
      <c r="D395" s="1"/>
      <c r="E395" s="1"/>
      <c r="F395" s="1"/>
      <c r="G395" s="1"/>
      <c r="H395" s="4"/>
      <c r="I395" s="1"/>
      <c r="J395" s="1"/>
      <c r="K395" s="1"/>
      <c r="L395" s="1"/>
      <c r="M395" s="1"/>
    </row>
    <row r="396" spans="2:13">
      <c r="B396" s="1"/>
      <c r="C396" s="1"/>
      <c r="D396" s="1"/>
      <c r="E396" s="1"/>
      <c r="F396" s="1"/>
      <c r="G396" s="1"/>
      <c r="H396" s="4"/>
      <c r="I396" s="1"/>
      <c r="J396" s="1"/>
      <c r="K396" s="1"/>
      <c r="L396" s="1"/>
      <c r="M396" s="1"/>
    </row>
    <row r="397" spans="2:13">
      <c r="B397" s="1"/>
      <c r="C397" s="1"/>
      <c r="D397" s="1"/>
      <c r="E397" s="1"/>
      <c r="F397" s="1"/>
      <c r="G397" s="1"/>
      <c r="H397" s="4"/>
      <c r="I397" s="1"/>
      <c r="J397" s="1"/>
      <c r="K397" s="1"/>
      <c r="L397" s="1"/>
      <c r="M397" s="1"/>
    </row>
    <row r="398" spans="2:13">
      <c r="B398" s="1"/>
      <c r="C398" s="1"/>
      <c r="D398" s="1"/>
      <c r="E398" s="1"/>
      <c r="F398" s="1"/>
      <c r="G398" s="1"/>
      <c r="H398" s="4"/>
      <c r="I398" s="1"/>
      <c r="J398" s="1"/>
      <c r="K398" s="1"/>
      <c r="L398" s="1"/>
      <c r="M398" s="1"/>
    </row>
    <row r="399" spans="2:13">
      <c r="B399" s="1"/>
      <c r="C399" s="1"/>
      <c r="D399" s="1"/>
      <c r="E399" s="1"/>
      <c r="F399" s="1"/>
      <c r="G399" s="1"/>
      <c r="H399" s="4"/>
      <c r="I399" s="1"/>
      <c r="J399" s="1"/>
      <c r="K399" s="1"/>
      <c r="L399" s="1"/>
      <c r="M399" s="1"/>
    </row>
    <row r="400" spans="2:13">
      <c r="B400" s="1"/>
      <c r="C400" s="1"/>
      <c r="D400" s="1"/>
      <c r="E400" s="1"/>
      <c r="F400" s="1"/>
      <c r="G400" s="1"/>
      <c r="H400" s="4"/>
      <c r="I400" s="1"/>
      <c r="J400" s="1"/>
      <c r="K400" s="1"/>
      <c r="L400" s="1"/>
      <c r="M400" s="1"/>
    </row>
    <row r="401" spans="2:13">
      <c r="B401" s="1"/>
      <c r="C401" s="1"/>
      <c r="D401" s="1"/>
      <c r="E401" s="1"/>
      <c r="F401" s="1"/>
      <c r="G401" s="1"/>
      <c r="H401" s="4"/>
      <c r="I401" s="1"/>
      <c r="J401" s="1"/>
      <c r="K401" s="1"/>
      <c r="L401" s="1"/>
      <c r="M401" s="1"/>
    </row>
    <row r="402" spans="2:13">
      <c r="B402" s="1"/>
      <c r="C402" s="1"/>
      <c r="D402" s="1"/>
      <c r="E402" s="1"/>
      <c r="F402" s="1"/>
      <c r="G402" s="1"/>
      <c r="H402" s="4"/>
      <c r="I402" s="1"/>
      <c r="J402" s="1"/>
      <c r="K402" s="1"/>
      <c r="L402" s="1"/>
      <c r="M402" s="1"/>
    </row>
    <row r="403" spans="2:13">
      <c r="B403" s="1"/>
      <c r="C403" s="1"/>
      <c r="D403" s="1"/>
      <c r="E403" s="1"/>
      <c r="F403" s="1"/>
      <c r="G403" s="1"/>
      <c r="H403" s="4"/>
      <c r="I403" s="1"/>
      <c r="J403" s="1"/>
      <c r="K403" s="1"/>
      <c r="L403" s="1"/>
      <c r="M403" s="1"/>
    </row>
    <row r="404" spans="2:13">
      <c r="B404" s="1"/>
      <c r="C404" s="1"/>
      <c r="D404" s="1"/>
      <c r="E404" s="1"/>
      <c r="F404" s="1"/>
      <c r="G404" s="1"/>
      <c r="H404" s="4"/>
      <c r="I404" s="1"/>
      <c r="J404" s="1"/>
      <c r="K404" s="1"/>
      <c r="L404" s="1"/>
      <c r="M404" s="1"/>
    </row>
    <row r="405" spans="2:13">
      <c r="B405" s="1"/>
      <c r="C405" s="1"/>
      <c r="D405" s="1"/>
      <c r="E405" s="1"/>
      <c r="F405" s="1"/>
      <c r="G405" s="1"/>
      <c r="H405" s="4"/>
      <c r="I405" s="1"/>
      <c r="J405" s="1"/>
      <c r="K405" s="1"/>
      <c r="L405" s="1"/>
      <c r="M405" s="1"/>
    </row>
    <row r="406" spans="2:13">
      <c r="B406" s="1"/>
      <c r="C406" s="1"/>
      <c r="D406" s="1"/>
      <c r="E406" s="1"/>
      <c r="F406" s="1"/>
      <c r="G406" s="1"/>
      <c r="H406" s="4"/>
      <c r="I406" s="1"/>
      <c r="J406" s="1"/>
      <c r="K406" s="1"/>
      <c r="L406" s="1"/>
      <c r="M406" s="1"/>
    </row>
    <row r="407" spans="2:13">
      <c r="B407" s="1"/>
      <c r="C407" s="1"/>
      <c r="D407" s="1"/>
      <c r="E407" s="1"/>
      <c r="F407" s="1"/>
      <c r="G407" s="1"/>
      <c r="H407" s="4"/>
      <c r="I407" s="1"/>
      <c r="J407" s="1"/>
      <c r="K407" s="1"/>
      <c r="L407" s="1"/>
      <c r="M407" s="1"/>
    </row>
    <row r="408" spans="2:13">
      <c r="B408" s="1"/>
      <c r="C408" s="1"/>
      <c r="D408" s="1"/>
      <c r="E408" s="1"/>
      <c r="F408" s="1"/>
      <c r="G408" s="1"/>
      <c r="H408" s="4"/>
      <c r="I408" s="1"/>
      <c r="J408" s="1"/>
      <c r="K408" s="1"/>
      <c r="L408" s="1"/>
      <c r="M408" s="1"/>
    </row>
    <row r="409" spans="2:13">
      <c r="B409" s="1"/>
      <c r="C409" s="1"/>
      <c r="D409" s="1"/>
      <c r="E409" s="1"/>
      <c r="F409" s="1"/>
      <c r="G409" s="1"/>
      <c r="H409" s="4"/>
      <c r="I409" s="1"/>
      <c r="J409" s="1"/>
      <c r="K409" s="1"/>
      <c r="L409" s="1"/>
      <c r="M409" s="1"/>
    </row>
    <row r="410" spans="2:13">
      <c r="B410" s="1"/>
      <c r="C410" s="1"/>
      <c r="D410" s="1"/>
      <c r="E410" s="1"/>
      <c r="F410" s="1"/>
      <c r="G410" s="1"/>
      <c r="H410" s="4"/>
      <c r="I410" s="1"/>
      <c r="J410" s="1"/>
      <c r="K410" s="1"/>
      <c r="L410" s="1"/>
      <c r="M410" s="1"/>
    </row>
    <row r="411" spans="2:13">
      <c r="B411" s="1"/>
      <c r="C411" s="1"/>
      <c r="D411" s="1"/>
      <c r="E411" s="1"/>
      <c r="F411" s="1"/>
      <c r="G411" s="1"/>
      <c r="H411" s="4"/>
      <c r="I411" s="1"/>
      <c r="J411" s="1"/>
      <c r="K411" s="1"/>
      <c r="L411" s="1"/>
      <c r="M411" s="1"/>
    </row>
    <row r="412" spans="2:13">
      <c r="B412" s="1"/>
      <c r="C412" s="1"/>
      <c r="D412" s="1"/>
      <c r="E412" s="1"/>
      <c r="F412" s="1"/>
      <c r="G412" s="1"/>
      <c r="H412" s="4"/>
      <c r="I412" s="1"/>
      <c r="J412" s="1"/>
      <c r="K412" s="1"/>
      <c r="L412" s="1"/>
      <c r="M412" s="1"/>
    </row>
    <row r="413" spans="2:13">
      <c r="B413" s="1"/>
      <c r="C413" s="1"/>
      <c r="D413" s="1"/>
      <c r="E413" s="1"/>
      <c r="F413" s="1"/>
      <c r="G413" s="1"/>
      <c r="H413" s="4"/>
      <c r="I413" s="1"/>
      <c r="J413" s="1"/>
      <c r="K413" s="1"/>
      <c r="L413" s="1"/>
      <c r="M413" s="1"/>
    </row>
    <row r="414" spans="2:13">
      <c r="B414" s="1"/>
      <c r="C414" s="1"/>
      <c r="D414" s="1"/>
      <c r="E414" s="1"/>
      <c r="F414" s="1"/>
      <c r="G414" s="1"/>
      <c r="H414" s="4"/>
      <c r="I414" s="1"/>
      <c r="J414" s="1"/>
      <c r="K414" s="1"/>
      <c r="L414" s="1"/>
      <c r="M414" s="1"/>
    </row>
    <row r="415" spans="2:13">
      <c r="B415" s="1"/>
      <c r="C415" s="1"/>
      <c r="D415" s="1"/>
      <c r="E415" s="1"/>
      <c r="F415" s="1"/>
      <c r="G415" s="1"/>
      <c r="H415" s="4"/>
      <c r="I415" s="1"/>
      <c r="J415" s="1"/>
      <c r="K415" s="1"/>
      <c r="L415" s="1"/>
      <c r="M415" s="1"/>
    </row>
    <row r="416" spans="2:13">
      <c r="B416" s="1"/>
      <c r="C416" s="1"/>
      <c r="D416" s="1"/>
      <c r="E416" s="1"/>
      <c r="F416" s="1"/>
      <c r="G416" s="1"/>
      <c r="H416" s="4"/>
      <c r="I416" s="1"/>
      <c r="J416" s="1"/>
      <c r="K416" s="1"/>
      <c r="L416" s="1"/>
      <c r="M416" s="1"/>
    </row>
    <row r="417" spans="2:13">
      <c r="B417" s="1"/>
      <c r="C417" s="1"/>
      <c r="D417" s="1"/>
      <c r="E417" s="1"/>
      <c r="F417" s="1"/>
      <c r="G417" s="1"/>
      <c r="H417" s="4"/>
      <c r="I417" s="1"/>
      <c r="J417" s="1"/>
      <c r="K417" s="1"/>
      <c r="L417" s="1"/>
      <c r="M417" s="1"/>
    </row>
    <row r="418" spans="2:13">
      <c r="B418" s="1"/>
      <c r="C418" s="1"/>
      <c r="D418" s="1"/>
      <c r="E418" s="1"/>
      <c r="F418" s="1"/>
      <c r="G418" s="1"/>
      <c r="H418" s="4"/>
      <c r="I418" s="1"/>
      <c r="J418" s="1"/>
      <c r="K418" s="1"/>
      <c r="L418" s="1"/>
      <c r="M418" s="1"/>
    </row>
    <row r="419" spans="2:13">
      <c r="B419" s="1"/>
      <c r="C419" s="1"/>
      <c r="D419" s="1"/>
      <c r="E419" s="1"/>
      <c r="F419" s="1"/>
      <c r="G419" s="1"/>
      <c r="H419" s="4"/>
      <c r="I419" s="1"/>
      <c r="J419" s="1"/>
      <c r="K419" s="1"/>
      <c r="L419" s="1"/>
      <c r="M419" s="1"/>
    </row>
    <row r="420" spans="2:13">
      <c r="B420" s="1"/>
      <c r="C420" s="1"/>
      <c r="D420" s="1"/>
      <c r="E420" s="1"/>
      <c r="F420" s="1"/>
      <c r="G420" s="1"/>
      <c r="H420" s="4"/>
      <c r="I420" s="1"/>
      <c r="J420" s="1"/>
      <c r="K420" s="1"/>
      <c r="L420" s="1"/>
      <c r="M420" s="1"/>
    </row>
    <row r="421" spans="2:13">
      <c r="B421" s="1"/>
      <c r="C421" s="1"/>
      <c r="D421" s="1"/>
      <c r="E421" s="1"/>
      <c r="F421" s="1"/>
      <c r="G421" s="1"/>
      <c r="H421" s="4"/>
      <c r="I421" s="1"/>
      <c r="J421" s="1"/>
      <c r="K421" s="1"/>
      <c r="L421" s="1"/>
      <c r="M421" s="1"/>
    </row>
    <row r="422" spans="2:13">
      <c r="B422" s="1"/>
      <c r="C422" s="1"/>
      <c r="D422" s="1"/>
      <c r="E422" s="1"/>
      <c r="F422" s="1"/>
      <c r="G422" s="1"/>
      <c r="H422" s="4"/>
      <c r="I422" s="1"/>
      <c r="J422" s="1"/>
      <c r="K422" s="1"/>
      <c r="L422" s="1"/>
      <c r="M422" s="1"/>
    </row>
    <row r="423" spans="2:13">
      <c r="B423" s="1"/>
      <c r="C423" s="1"/>
      <c r="D423" s="1"/>
      <c r="E423" s="1"/>
      <c r="F423" s="1"/>
      <c r="G423" s="1"/>
      <c r="H423" s="4"/>
      <c r="I423" s="1"/>
      <c r="J423" s="1"/>
      <c r="K423" s="1"/>
      <c r="L423" s="1"/>
      <c r="M423" s="1"/>
    </row>
    <row r="424" spans="2:13">
      <c r="B424" s="1"/>
      <c r="C424" s="1"/>
      <c r="D424" s="1"/>
      <c r="E424" s="1"/>
      <c r="F424" s="1"/>
      <c r="G424" s="1"/>
      <c r="H424" s="4"/>
      <c r="I424" s="1"/>
      <c r="J424" s="1"/>
      <c r="K424" s="1"/>
      <c r="L424" s="1"/>
      <c r="M424" s="1"/>
    </row>
    <row r="425" spans="2:13">
      <c r="B425" s="1"/>
      <c r="C425" s="1"/>
      <c r="D425" s="1"/>
      <c r="E425" s="1"/>
      <c r="F425" s="1"/>
      <c r="G425" s="1"/>
      <c r="H425" s="4"/>
      <c r="I425" s="1"/>
      <c r="J425" s="1"/>
      <c r="K425" s="1"/>
      <c r="L425" s="1"/>
      <c r="M425" s="1"/>
    </row>
    <row r="426" spans="2:13">
      <c r="B426" s="1"/>
      <c r="C426" s="1"/>
      <c r="D426" s="1"/>
      <c r="E426" s="1"/>
      <c r="F426" s="1"/>
      <c r="G426" s="1"/>
      <c r="H426" s="4"/>
      <c r="I426" s="1"/>
      <c r="J426" s="1"/>
      <c r="K426" s="1"/>
      <c r="L426" s="1"/>
      <c r="M426" s="1"/>
    </row>
    <row r="427" spans="2:13">
      <c r="B427" s="1"/>
      <c r="C427" s="1"/>
      <c r="D427" s="1"/>
      <c r="E427" s="1"/>
      <c r="F427" s="1"/>
      <c r="G427" s="1"/>
      <c r="H427" s="4"/>
      <c r="I427" s="1"/>
      <c r="J427" s="1"/>
      <c r="K427" s="1"/>
      <c r="L427" s="1"/>
      <c r="M427" s="1"/>
    </row>
    <row r="428" spans="2:13">
      <c r="B428" s="1"/>
      <c r="C428" s="1"/>
      <c r="D428" s="1"/>
      <c r="E428" s="1"/>
      <c r="F428" s="1"/>
      <c r="G428" s="1"/>
      <c r="H428" s="4"/>
      <c r="I428" s="1"/>
      <c r="J428" s="1"/>
      <c r="K428" s="1"/>
      <c r="L428" s="1"/>
      <c r="M428" s="1"/>
    </row>
    <row r="429" spans="2:13">
      <c r="B429" s="1"/>
      <c r="C429" s="1"/>
      <c r="D429" s="1"/>
      <c r="E429" s="1"/>
      <c r="F429" s="1"/>
      <c r="G429" s="1"/>
      <c r="H429" s="4"/>
      <c r="I429" s="1"/>
      <c r="J429" s="1"/>
      <c r="K429" s="1"/>
      <c r="L429" s="1"/>
      <c r="M429" s="1"/>
    </row>
    <row r="430" spans="2:13">
      <c r="B430" s="1"/>
      <c r="C430" s="1"/>
      <c r="D430" s="1"/>
      <c r="E430" s="1"/>
      <c r="F430" s="1"/>
      <c r="G430" s="1"/>
      <c r="H430" s="4"/>
      <c r="I430" s="1"/>
      <c r="J430" s="1"/>
      <c r="K430" s="1"/>
      <c r="L430" s="1"/>
      <c r="M430" s="1"/>
    </row>
    <row r="431" spans="2:13">
      <c r="B431" s="1"/>
      <c r="C431" s="1"/>
      <c r="D431" s="1"/>
      <c r="E431" s="1"/>
      <c r="F431" s="1"/>
      <c r="G431" s="1"/>
      <c r="H431" s="4"/>
      <c r="I431" s="1"/>
      <c r="J431" s="1"/>
      <c r="K431" s="1"/>
      <c r="L431" s="1"/>
      <c r="M431" s="1"/>
    </row>
    <row r="432" spans="2:13">
      <c r="B432" s="1"/>
      <c r="C432" s="1"/>
      <c r="D432" s="1"/>
      <c r="E432" s="1"/>
      <c r="F432" s="1"/>
      <c r="G432" s="1"/>
      <c r="H432" s="4"/>
      <c r="I432" s="1"/>
      <c r="J432" s="1"/>
      <c r="K432" s="1"/>
      <c r="L432" s="1"/>
      <c r="M432" s="1"/>
    </row>
    <row r="433" spans="2:13">
      <c r="B433" s="1"/>
      <c r="C433" s="1"/>
      <c r="D433" s="1"/>
      <c r="E433" s="1"/>
      <c r="F433" s="1"/>
      <c r="G433" s="1"/>
      <c r="H433" s="4"/>
      <c r="I433" s="1"/>
      <c r="J433" s="1"/>
      <c r="K433" s="1"/>
      <c r="L433" s="1"/>
      <c r="M433" s="1"/>
    </row>
    <row r="434" spans="2:13">
      <c r="B434" s="1"/>
      <c r="C434" s="1"/>
      <c r="D434" s="1"/>
      <c r="E434" s="1"/>
      <c r="F434" s="1"/>
      <c r="G434" s="1"/>
      <c r="H434" s="4"/>
      <c r="I434" s="1"/>
      <c r="J434" s="1"/>
      <c r="K434" s="1"/>
      <c r="L434" s="1"/>
      <c r="M434" s="1"/>
    </row>
    <row r="435" spans="2:13">
      <c r="B435" s="1"/>
      <c r="C435" s="1"/>
      <c r="D435" s="1"/>
      <c r="E435" s="1"/>
      <c r="F435" s="1"/>
      <c r="G435" s="1"/>
      <c r="H435" s="4"/>
      <c r="I435" s="1"/>
      <c r="J435" s="1"/>
      <c r="K435" s="1"/>
      <c r="L435" s="1"/>
      <c r="M435" s="1"/>
    </row>
    <row r="436" spans="2:13">
      <c r="B436" s="1"/>
      <c r="C436" s="1"/>
      <c r="D436" s="1"/>
      <c r="E436" s="1"/>
      <c r="F436" s="1"/>
      <c r="G436" s="1"/>
      <c r="H436" s="4"/>
      <c r="I436" s="1"/>
      <c r="J436" s="1"/>
      <c r="K436" s="1"/>
      <c r="L436" s="1"/>
      <c r="M436" s="1"/>
    </row>
    <row r="437" spans="2:13">
      <c r="B437" s="1"/>
      <c r="C437" s="1"/>
      <c r="D437" s="1"/>
      <c r="E437" s="1"/>
      <c r="F437" s="1"/>
      <c r="G437" s="1"/>
      <c r="H437" s="4"/>
      <c r="I437" s="1"/>
      <c r="J437" s="1"/>
      <c r="K437" s="1"/>
      <c r="L437" s="1"/>
      <c r="M437" s="1"/>
    </row>
    <row r="438" spans="2:13">
      <c r="B438" s="1"/>
      <c r="C438" s="1"/>
      <c r="D438" s="1"/>
      <c r="E438" s="1"/>
      <c r="F438" s="1"/>
      <c r="G438" s="1"/>
      <c r="H438" s="4"/>
      <c r="I438" s="1"/>
      <c r="J438" s="1"/>
      <c r="K438" s="1"/>
      <c r="L438" s="1"/>
      <c r="M438" s="1"/>
    </row>
    <row r="439" spans="2:13">
      <c r="B439" s="1"/>
      <c r="C439" s="1"/>
      <c r="D439" s="1"/>
      <c r="E439" s="1"/>
      <c r="F439" s="1"/>
      <c r="G439" s="1"/>
      <c r="H439" s="4"/>
      <c r="I439" s="1"/>
      <c r="J439" s="1"/>
      <c r="K439" s="1"/>
      <c r="L439" s="1"/>
      <c r="M439" s="1"/>
    </row>
    <row r="440" spans="2:13">
      <c r="B440" s="1"/>
      <c r="C440" s="1"/>
      <c r="D440" s="1"/>
      <c r="E440" s="1"/>
      <c r="F440" s="1"/>
      <c r="G440" s="1"/>
      <c r="H440" s="4"/>
      <c r="I440" s="1"/>
      <c r="J440" s="1"/>
      <c r="K440" s="1"/>
      <c r="L440" s="1"/>
      <c r="M440" s="1"/>
    </row>
    <row r="441" spans="2:13">
      <c r="B441" s="1"/>
      <c r="C441" s="1"/>
      <c r="D441" s="1"/>
      <c r="E441" s="1"/>
      <c r="F441" s="1"/>
      <c r="G441" s="1"/>
      <c r="H441" s="4"/>
      <c r="I441" s="1"/>
      <c r="J441" s="1"/>
      <c r="K441" s="1"/>
      <c r="L441" s="1"/>
      <c r="M441" s="1"/>
    </row>
    <row r="442" spans="2:13">
      <c r="B442" s="1"/>
      <c r="C442" s="1"/>
      <c r="D442" s="1"/>
      <c r="E442" s="1"/>
      <c r="F442" s="1"/>
      <c r="G442" s="1"/>
      <c r="H442" s="4"/>
      <c r="I442" s="1"/>
      <c r="J442" s="1"/>
      <c r="K442" s="1"/>
      <c r="L442" s="1"/>
      <c r="M442" s="1"/>
    </row>
    <row r="443" spans="2:13">
      <c r="B443" s="1"/>
      <c r="C443" s="1"/>
      <c r="D443" s="1"/>
      <c r="E443" s="1"/>
      <c r="F443" s="1"/>
      <c r="G443" s="1"/>
      <c r="H443" s="4"/>
      <c r="I443" s="1"/>
      <c r="J443" s="1"/>
      <c r="K443" s="1"/>
      <c r="L443" s="1"/>
      <c r="M443" s="1"/>
    </row>
    <row r="444" spans="2:13">
      <c r="B444" s="1"/>
      <c r="C444" s="1"/>
      <c r="D444" s="1"/>
      <c r="E444" s="1"/>
      <c r="F444" s="1"/>
      <c r="G444" s="1"/>
      <c r="H444" s="4"/>
      <c r="I444" s="1"/>
      <c r="J444" s="1"/>
      <c r="K444" s="1"/>
      <c r="L444" s="1"/>
      <c r="M444" s="1"/>
    </row>
    <row r="445" spans="2:13">
      <c r="B445" s="1"/>
      <c r="C445" s="1"/>
      <c r="D445" s="1"/>
      <c r="E445" s="1"/>
      <c r="F445" s="1"/>
      <c r="G445" s="1"/>
      <c r="H445" s="4"/>
      <c r="I445" s="1"/>
      <c r="J445" s="1"/>
      <c r="K445" s="1"/>
      <c r="L445" s="1"/>
      <c r="M445" s="1"/>
    </row>
    <row r="446" spans="2:13">
      <c r="B446" s="1"/>
      <c r="C446" s="1"/>
      <c r="D446" s="1"/>
      <c r="E446" s="1"/>
      <c r="F446" s="1"/>
      <c r="G446" s="1"/>
      <c r="H446" s="4"/>
      <c r="I446" s="1"/>
      <c r="J446" s="1"/>
      <c r="K446" s="1"/>
      <c r="L446" s="1"/>
      <c r="M446" s="1"/>
    </row>
    <row r="447" spans="2:13">
      <c r="B447" s="1"/>
      <c r="C447" s="1"/>
      <c r="D447" s="1"/>
      <c r="E447" s="1"/>
      <c r="F447" s="1"/>
      <c r="G447" s="1"/>
      <c r="H447" s="4"/>
      <c r="I447" s="1"/>
      <c r="J447" s="1"/>
      <c r="K447" s="1"/>
      <c r="L447" s="1"/>
      <c r="M447" s="1"/>
    </row>
    <row r="448" spans="2:13">
      <c r="B448" s="1"/>
      <c r="C448" s="1"/>
      <c r="D448" s="1"/>
      <c r="E448" s="1"/>
      <c r="F448" s="1"/>
      <c r="G448" s="1"/>
      <c r="H448" s="4"/>
      <c r="I448" s="1"/>
      <c r="J448" s="1"/>
      <c r="K448" s="1"/>
      <c r="L448" s="1"/>
      <c r="M448" s="1"/>
    </row>
    <row r="449" spans="2:13">
      <c r="B449" s="1"/>
      <c r="C449" s="1"/>
      <c r="D449" s="1"/>
      <c r="E449" s="1"/>
      <c r="F449" s="1"/>
      <c r="G449" s="1"/>
      <c r="H449" s="4"/>
      <c r="I449" s="1"/>
      <c r="J449" s="1"/>
      <c r="K449" s="1"/>
      <c r="L449" s="1"/>
      <c r="M449" s="1"/>
    </row>
    <row r="450" spans="2:13">
      <c r="B450" s="1"/>
      <c r="C450" s="1"/>
      <c r="D450" s="1"/>
      <c r="E450" s="1"/>
      <c r="F450" s="1"/>
      <c r="G450" s="1"/>
      <c r="H450" s="4"/>
      <c r="I450" s="1"/>
      <c r="J450" s="1"/>
      <c r="K450" s="1"/>
      <c r="L450" s="1"/>
      <c r="M450" s="1"/>
    </row>
    <row r="451" spans="2:13">
      <c r="B451" s="1"/>
      <c r="C451" s="1"/>
      <c r="D451" s="1"/>
      <c r="E451" s="1"/>
      <c r="F451" s="1"/>
      <c r="G451" s="1"/>
      <c r="H451" s="4"/>
      <c r="I451" s="1"/>
      <c r="J451" s="1"/>
      <c r="K451" s="1"/>
      <c r="L451" s="1"/>
      <c r="M451" s="1"/>
    </row>
    <row r="452" spans="2:13">
      <c r="B452" s="1"/>
      <c r="C452" s="1"/>
      <c r="D452" s="1"/>
      <c r="E452" s="1"/>
      <c r="F452" s="1"/>
      <c r="G452" s="1"/>
      <c r="H452" s="4"/>
      <c r="I452" s="1"/>
      <c r="J452" s="1"/>
      <c r="K452" s="1"/>
      <c r="L452" s="1"/>
      <c r="M452" s="1"/>
    </row>
    <row r="453" spans="2:13">
      <c r="B453" s="1"/>
      <c r="C453" s="1"/>
      <c r="D453" s="1"/>
      <c r="E453" s="1"/>
      <c r="F453" s="1"/>
      <c r="G453" s="1"/>
      <c r="H453" s="4"/>
      <c r="I453" s="1"/>
      <c r="J453" s="1"/>
      <c r="K453" s="1"/>
      <c r="L453" s="1"/>
      <c r="M453" s="1"/>
    </row>
    <row r="454" spans="2:13">
      <c r="B454" s="1"/>
      <c r="C454" s="1"/>
      <c r="D454" s="1"/>
      <c r="E454" s="1"/>
      <c r="F454" s="1"/>
      <c r="G454" s="1"/>
      <c r="H454" s="4"/>
      <c r="I454" s="1"/>
      <c r="J454" s="1"/>
      <c r="K454" s="1"/>
      <c r="L454" s="1"/>
      <c r="M454" s="1"/>
    </row>
    <row r="455" spans="2:13">
      <c r="B455" s="1"/>
      <c r="C455" s="1"/>
      <c r="D455" s="1"/>
      <c r="E455" s="1"/>
      <c r="F455" s="1"/>
      <c r="G455" s="1"/>
      <c r="H455" s="4"/>
      <c r="I455" s="1"/>
      <c r="J455" s="1"/>
      <c r="K455" s="1"/>
      <c r="L455" s="1"/>
      <c r="M455" s="1"/>
    </row>
    <row r="456" spans="2:13">
      <c r="B456" s="1"/>
      <c r="C456" s="1"/>
      <c r="D456" s="1"/>
      <c r="E456" s="1"/>
      <c r="F456" s="1"/>
      <c r="G456" s="1"/>
      <c r="H456" s="4"/>
      <c r="I456" s="1"/>
      <c r="J456" s="1"/>
      <c r="K456" s="1"/>
      <c r="L456" s="1"/>
      <c r="M456" s="1"/>
    </row>
    <row r="457" spans="2:13">
      <c r="B457" s="1"/>
      <c r="C457" s="1"/>
      <c r="D457" s="1"/>
      <c r="E457" s="1"/>
      <c r="F457" s="1"/>
      <c r="G457" s="1"/>
      <c r="H457" s="4"/>
      <c r="I457" s="1"/>
      <c r="J457" s="1"/>
      <c r="K457" s="1"/>
      <c r="L457" s="1"/>
      <c r="M457" s="1"/>
    </row>
    <row r="458" spans="2:13">
      <c r="B458" s="1"/>
      <c r="C458" s="1"/>
      <c r="D458" s="1"/>
      <c r="E458" s="1"/>
      <c r="F458" s="1"/>
      <c r="G458" s="1"/>
      <c r="H458" s="4"/>
      <c r="I458" s="1"/>
      <c r="J458" s="1"/>
      <c r="K458" s="1"/>
      <c r="L458" s="1"/>
      <c r="M458" s="1"/>
    </row>
    <row r="459" spans="2:13">
      <c r="B459" s="1"/>
      <c r="C459" s="1"/>
      <c r="D459" s="1"/>
      <c r="E459" s="1"/>
      <c r="F459" s="1"/>
      <c r="G459" s="1"/>
      <c r="H459" s="4"/>
      <c r="I459" s="1"/>
      <c r="J459" s="1"/>
      <c r="K459" s="1"/>
      <c r="L459" s="1"/>
      <c r="M459" s="1"/>
    </row>
    <row r="460" spans="2:13">
      <c r="B460" s="1"/>
      <c r="C460" s="1"/>
      <c r="D460" s="1"/>
      <c r="E460" s="1"/>
      <c r="F460" s="1"/>
      <c r="G460" s="1"/>
      <c r="H460" s="4"/>
      <c r="I460" s="1"/>
      <c r="J460" s="1"/>
      <c r="K460" s="1"/>
      <c r="L460" s="1"/>
      <c r="M460" s="1"/>
    </row>
    <row r="461" spans="2:13">
      <c r="B461" s="1"/>
      <c r="C461" s="1"/>
      <c r="D461" s="1"/>
      <c r="E461" s="1"/>
      <c r="F461" s="1"/>
      <c r="G461" s="1"/>
      <c r="H461" s="4"/>
      <c r="I461" s="1"/>
      <c r="J461" s="1"/>
      <c r="K461" s="1"/>
      <c r="L461" s="1"/>
      <c r="M461" s="1"/>
    </row>
    <row r="462" spans="2:13">
      <c r="B462" s="1"/>
      <c r="C462" s="1"/>
      <c r="D462" s="1"/>
      <c r="E462" s="1"/>
      <c r="F462" s="1"/>
      <c r="G462" s="1"/>
      <c r="H462" s="4"/>
      <c r="I462" s="1"/>
      <c r="J462" s="1"/>
      <c r="K462" s="1"/>
      <c r="L462" s="1"/>
      <c r="M462" s="1"/>
    </row>
    <row r="463" spans="2:13">
      <c r="B463" s="1"/>
      <c r="C463" s="1"/>
      <c r="D463" s="1"/>
      <c r="E463" s="1"/>
      <c r="F463" s="1"/>
      <c r="G463" s="1"/>
      <c r="H463" s="4"/>
      <c r="I463" s="1"/>
      <c r="J463" s="1"/>
      <c r="K463" s="1"/>
      <c r="L463" s="1"/>
      <c r="M463" s="1"/>
    </row>
    <row r="464" spans="2:13">
      <c r="B464" s="1"/>
      <c r="C464" s="1"/>
      <c r="D464" s="1"/>
      <c r="E464" s="1"/>
      <c r="F464" s="1"/>
      <c r="G464" s="1"/>
      <c r="H464" s="4"/>
      <c r="I464" s="1"/>
      <c r="J464" s="1"/>
      <c r="K464" s="1"/>
      <c r="L464" s="1"/>
      <c r="M464" s="1"/>
    </row>
    <row r="465" spans="2:13">
      <c r="B465" s="1"/>
      <c r="C465" s="1"/>
      <c r="D465" s="1"/>
      <c r="E465" s="1"/>
      <c r="F465" s="1"/>
      <c r="G465" s="1"/>
      <c r="H465" s="4"/>
      <c r="I465" s="1"/>
      <c r="J465" s="1"/>
      <c r="K465" s="1"/>
      <c r="L465" s="1"/>
      <c r="M465" s="1"/>
    </row>
    <row r="466" spans="2:13">
      <c r="B466" s="1"/>
      <c r="C466" s="1"/>
      <c r="D466" s="1"/>
      <c r="E466" s="1"/>
      <c r="F466" s="1"/>
      <c r="G466" s="1"/>
      <c r="H466" s="4"/>
      <c r="I466" s="1"/>
      <c r="J466" s="1"/>
      <c r="K466" s="1"/>
      <c r="L466" s="1"/>
      <c r="M466" s="1"/>
    </row>
    <row r="467" spans="2:13">
      <c r="B467" s="1"/>
      <c r="C467" s="1"/>
      <c r="D467" s="1"/>
      <c r="E467" s="1"/>
      <c r="F467" s="1"/>
      <c r="G467" s="1"/>
      <c r="H467" s="4"/>
      <c r="I467" s="1"/>
      <c r="J467" s="1"/>
      <c r="K467" s="1"/>
      <c r="L467" s="1"/>
      <c r="M467" s="1"/>
    </row>
    <row r="468" spans="2:13">
      <c r="B468" s="1"/>
      <c r="C468" s="1"/>
      <c r="D468" s="1"/>
      <c r="E468" s="1"/>
      <c r="F468" s="1"/>
      <c r="G468" s="1"/>
      <c r="H468" s="4"/>
      <c r="I468" s="1"/>
      <c r="J468" s="1"/>
      <c r="K468" s="1"/>
      <c r="L468" s="1"/>
      <c r="M468" s="1"/>
    </row>
    <row r="469" spans="2:13">
      <c r="B469" s="1"/>
      <c r="C469" s="1"/>
      <c r="D469" s="1"/>
      <c r="E469" s="1"/>
      <c r="F469" s="1"/>
      <c r="G469" s="1"/>
      <c r="H469" s="4"/>
      <c r="I469" s="1"/>
      <c r="J469" s="1"/>
      <c r="K469" s="1"/>
      <c r="L469" s="1"/>
      <c r="M469" s="1"/>
    </row>
    <row r="470" spans="2:13">
      <c r="B470" s="1"/>
      <c r="C470" s="1"/>
      <c r="D470" s="1"/>
      <c r="E470" s="1"/>
      <c r="F470" s="1"/>
      <c r="G470" s="1"/>
      <c r="H470" s="4"/>
      <c r="I470" s="1"/>
      <c r="J470" s="1"/>
      <c r="K470" s="1"/>
      <c r="L470" s="1"/>
      <c r="M470" s="1"/>
    </row>
    <row r="471" spans="2:13">
      <c r="B471" s="1"/>
      <c r="C471" s="1"/>
      <c r="D471" s="1"/>
      <c r="E471" s="1"/>
      <c r="F471" s="1"/>
      <c r="G471" s="1"/>
      <c r="H471" s="4"/>
      <c r="I471" s="1"/>
      <c r="J471" s="1"/>
      <c r="K471" s="1"/>
      <c r="L471" s="1"/>
      <c r="M471" s="1"/>
    </row>
    <row r="472" spans="2:13">
      <c r="B472" s="1"/>
      <c r="C472" s="1"/>
      <c r="D472" s="1"/>
      <c r="E472" s="1"/>
      <c r="F472" s="1"/>
      <c r="G472" s="1"/>
      <c r="H472" s="4"/>
      <c r="I472" s="1"/>
      <c r="J472" s="1"/>
      <c r="K472" s="1"/>
      <c r="L472" s="1"/>
      <c r="M472" s="1"/>
    </row>
    <row r="473" spans="2:13">
      <c r="B473" s="1"/>
      <c r="C473" s="1"/>
      <c r="D473" s="1"/>
      <c r="E473" s="1"/>
      <c r="F473" s="1"/>
      <c r="G473" s="1"/>
      <c r="H473" s="4"/>
      <c r="I473" s="1"/>
      <c r="J473" s="1"/>
      <c r="K473" s="1"/>
      <c r="L473" s="1"/>
      <c r="M473" s="1"/>
    </row>
    <row r="474" spans="2:13">
      <c r="B474" s="1"/>
      <c r="C474" s="1"/>
      <c r="D474" s="1"/>
      <c r="E474" s="1"/>
      <c r="F474" s="1"/>
      <c r="G474" s="1"/>
      <c r="H474" s="4"/>
      <c r="I474" s="1"/>
      <c r="J474" s="1"/>
      <c r="K474" s="1"/>
      <c r="L474" s="1"/>
      <c r="M474" s="1"/>
    </row>
    <row r="475" spans="2:13">
      <c r="B475" s="1"/>
      <c r="C475" s="1"/>
      <c r="D475" s="1"/>
      <c r="E475" s="1"/>
      <c r="F475" s="1"/>
      <c r="G475" s="1"/>
      <c r="H475" s="4"/>
      <c r="I475" s="1"/>
      <c r="J475" s="1"/>
      <c r="K475" s="1"/>
      <c r="L475" s="1"/>
      <c r="M475" s="1"/>
    </row>
    <row r="476" spans="2:13">
      <c r="B476" s="1"/>
      <c r="C476" s="1"/>
      <c r="D476" s="1"/>
      <c r="E476" s="1"/>
      <c r="F476" s="1"/>
      <c r="G476" s="1"/>
      <c r="H476" s="4"/>
      <c r="I476" s="1"/>
      <c r="J476" s="1"/>
      <c r="K476" s="1"/>
      <c r="L476" s="1"/>
      <c r="M476" s="1"/>
    </row>
    <row r="477" spans="2:13">
      <c r="B477" s="1"/>
      <c r="C477" s="1"/>
      <c r="D477" s="1"/>
      <c r="E477" s="1"/>
      <c r="F477" s="1"/>
      <c r="G477" s="1"/>
      <c r="H477" s="4"/>
      <c r="I477" s="1"/>
      <c r="J477" s="1"/>
      <c r="K477" s="1"/>
      <c r="L477" s="1"/>
      <c r="M477" s="1"/>
    </row>
    <row r="478" spans="2:13">
      <c r="B478" s="1"/>
      <c r="C478" s="1"/>
      <c r="D478" s="1"/>
      <c r="E478" s="1"/>
      <c r="F478" s="1"/>
      <c r="G478" s="1"/>
      <c r="H478" s="4"/>
      <c r="I478" s="1"/>
      <c r="J478" s="1"/>
      <c r="K478" s="1"/>
      <c r="L478" s="1"/>
      <c r="M478" s="1"/>
    </row>
    <row r="479" spans="2:13">
      <c r="B479" s="1"/>
      <c r="C479" s="1"/>
      <c r="D479" s="1"/>
      <c r="E479" s="1"/>
      <c r="F479" s="1"/>
      <c r="G479" s="1"/>
      <c r="H479" s="4"/>
      <c r="I479" s="1"/>
      <c r="J479" s="1"/>
      <c r="K479" s="1"/>
      <c r="L479" s="1"/>
      <c r="M479" s="1"/>
    </row>
    <row r="480" spans="2:13">
      <c r="B480" s="1"/>
      <c r="C480" s="1"/>
      <c r="D480" s="1"/>
      <c r="E480" s="1"/>
      <c r="F480" s="1"/>
      <c r="G480" s="1"/>
      <c r="H480" s="4"/>
      <c r="I480" s="1"/>
      <c r="J480" s="1"/>
      <c r="K480" s="1"/>
      <c r="L480" s="1"/>
      <c r="M480" s="1"/>
    </row>
    <row r="481" spans="2:13">
      <c r="B481" s="1"/>
      <c r="C481" s="1"/>
      <c r="D481" s="1"/>
      <c r="E481" s="1"/>
      <c r="F481" s="1"/>
      <c r="G481" s="1"/>
      <c r="H481" s="4"/>
      <c r="I481" s="1"/>
      <c r="J481" s="1"/>
      <c r="K481" s="1"/>
      <c r="L481" s="1"/>
      <c r="M481" s="1"/>
    </row>
    <row r="482" spans="2:13">
      <c r="B482" s="1"/>
      <c r="C482" s="1"/>
      <c r="D482" s="1"/>
      <c r="E482" s="1"/>
      <c r="F482" s="1"/>
      <c r="G482" s="1"/>
      <c r="H482" s="4"/>
      <c r="I482" s="1"/>
      <c r="J482" s="1"/>
      <c r="K482" s="1"/>
      <c r="L482" s="1"/>
      <c r="M482" s="1"/>
    </row>
    <row r="483" spans="2:13">
      <c r="B483" s="1"/>
      <c r="C483" s="1"/>
      <c r="D483" s="1"/>
      <c r="E483" s="1"/>
      <c r="F483" s="1"/>
      <c r="G483" s="1"/>
      <c r="H483" s="4"/>
      <c r="I483" s="1"/>
      <c r="J483" s="1"/>
      <c r="K483" s="1"/>
      <c r="L483" s="1"/>
      <c r="M483" s="1"/>
    </row>
    <row r="484" spans="2:13">
      <c r="B484" s="1"/>
      <c r="C484" s="1"/>
      <c r="D484" s="1"/>
      <c r="E484" s="1"/>
      <c r="F484" s="1"/>
      <c r="G484" s="1"/>
      <c r="H484" s="4"/>
      <c r="I484" s="1"/>
      <c r="J484" s="1"/>
      <c r="K484" s="1"/>
      <c r="L484" s="1"/>
      <c r="M484" s="1"/>
    </row>
    <row r="485" spans="2:13">
      <c r="B485" s="1"/>
      <c r="C485" s="1"/>
      <c r="D485" s="1"/>
      <c r="E485" s="1"/>
      <c r="F485" s="1"/>
      <c r="G485" s="1"/>
      <c r="H485" s="4"/>
      <c r="I485" s="1"/>
      <c r="J485" s="1"/>
      <c r="K485" s="1"/>
      <c r="L485" s="1"/>
      <c r="M485" s="1"/>
    </row>
    <row r="486" spans="2:13">
      <c r="B486" s="1"/>
      <c r="C486" s="1"/>
      <c r="D486" s="1"/>
      <c r="E486" s="1"/>
      <c r="F486" s="1"/>
      <c r="G486" s="1"/>
      <c r="H486" s="4"/>
      <c r="I486" s="1"/>
      <c r="J486" s="1"/>
      <c r="K486" s="1"/>
      <c r="L486" s="1"/>
      <c r="M486" s="1"/>
    </row>
    <row r="487" spans="2:13">
      <c r="B487" s="1"/>
      <c r="C487" s="1"/>
      <c r="D487" s="1"/>
      <c r="E487" s="1"/>
      <c r="F487" s="1"/>
      <c r="G487" s="1"/>
      <c r="H487" s="4"/>
      <c r="I487" s="1"/>
      <c r="J487" s="1"/>
      <c r="K487" s="1"/>
      <c r="L487" s="1"/>
      <c r="M487" s="1"/>
    </row>
    <row r="488" spans="2:13">
      <c r="B488" s="1"/>
      <c r="C488" s="1"/>
      <c r="D488" s="1"/>
      <c r="E488" s="1"/>
      <c r="F488" s="1"/>
      <c r="G488" s="1"/>
      <c r="H488" s="4"/>
      <c r="I488" s="1"/>
      <c r="J488" s="1"/>
      <c r="K488" s="1"/>
      <c r="L488" s="1"/>
      <c r="M488" s="1"/>
    </row>
    <row r="489" spans="2:13">
      <c r="B489" s="1"/>
      <c r="C489" s="1"/>
      <c r="D489" s="1"/>
      <c r="E489" s="1"/>
      <c r="F489" s="1"/>
      <c r="G489" s="1"/>
      <c r="H489" s="4"/>
      <c r="I489" s="1"/>
      <c r="J489" s="1"/>
      <c r="K489" s="1"/>
      <c r="L489" s="1"/>
      <c r="M489" s="1"/>
    </row>
    <row r="490" spans="2:13">
      <c r="B490" s="1"/>
      <c r="C490" s="1"/>
      <c r="D490" s="1"/>
      <c r="E490" s="1"/>
      <c r="F490" s="1"/>
      <c r="G490" s="1"/>
      <c r="H490" s="4"/>
      <c r="I490" s="1"/>
      <c r="J490" s="1"/>
      <c r="K490" s="1"/>
      <c r="L490" s="1"/>
      <c r="M490" s="1"/>
    </row>
    <row r="491" spans="2:13">
      <c r="B491" s="1"/>
      <c r="C491" s="1"/>
      <c r="D491" s="1"/>
      <c r="E491" s="1"/>
      <c r="F491" s="1"/>
      <c r="G491" s="1"/>
      <c r="H491" s="4"/>
      <c r="I491" s="1"/>
      <c r="J491" s="1"/>
      <c r="K491" s="1"/>
      <c r="L491" s="1"/>
      <c r="M491" s="1"/>
    </row>
    <row r="492" spans="2:13">
      <c r="B492" s="1"/>
      <c r="C492" s="1"/>
      <c r="D492" s="1"/>
      <c r="E492" s="1"/>
      <c r="F492" s="1"/>
      <c r="G492" s="1"/>
      <c r="H492" s="4"/>
      <c r="I492" s="1"/>
      <c r="J492" s="1"/>
      <c r="K492" s="1"/>
      <c r="L492" s="1"/>
      <c r="M492" s="1"/>
    </row>
    <row r="493" spans="2:13">
      <c r="B493" s="1"/>
      <c r="C493" s="1"/>
      <c r="D493" s="1"/>
      <c r="E493" s="1"/>
      <c r="F493" s="1"/>
      <c r="G493" s="1"/>
      <c r="H493" s="4"/>
      <c r="I493" s="1"/>
      <c r="J493" s="1"/>
      <c r="K493" s="1"/>
      <c r="L493" s="1"/>
      <c r="M493" s="1"/>
    </row>
    <row r="494" spans="2:13">
      <c r="B494" s="1"/>
      <c r="C494" s="1"/>
      <c r="D494" s="1"/>
      <c r="E494" s="1"/>
      <c r="F494" s="1"/>
      <c r="G494" s="1"/>
      <c r="H494" s="4"/>
      <c r="I494" s="1"/>
      <c r="J494" s="1"/>
      <c r="K494" s="1"/>
      <c r="L494" s="1"/>
      <c r="M494" s="1"/>
    </row>
    <row r="495" spans="2:13">
      <c r="B495" s="1"/>
      <c r="C495" s="1"/>
      <c r="D495" s="1"/>
      <c r="E495" s="1"/>
      <c r="F495" s="1"/>
      <c r="G495" s="1"/>
      <c r="H495" s="4"/>
      <c r="I495" s="1"/>
      <c r="J495" s="1"/>
      <c r="K495" s="1"/>
      <c r="L495" s="1"/>
      <c r="M495" s="1"/>
    </row>
    <row r="496" spans="2:13">
      <c r="B496" s="1"/>
      <c r="C496" s="1"/>
      <c r="D496" s="1"/>
      <c r="E496" s="1"/>
      <c r="F496" s="1"/>
      <c r="G496" s="1"/>
      <c r="H496" s="4"/>
      <c r="I496" s="1"/>
      <c r="J496" s="1"/>
      <c r="K496" s="1"/>
      <c r="L496" s="1"/>
      <c r="M496" s="1"/>
    </row>
    <row r="497" spans="2:13">
      <c r="B497" s="1"/>
      <c r="C497" s="1"/>
      <c r="D497" s="1"/>
      <c r="E497" s="1"/>
      <c r="F497" s="1"/>
      <c r="G497" s="1"/>
      <c r="H497" s="4"/>
      <c r="I497" s="1"/>
      <c r="J497" s="1"/>
      <c r="K497" s="1"/>
      <c r="L497" s="1"/>
      <c r="M497" s="1"/>
    </row>
    <row r="498" spans="2:13">
      <c r="B498" s="1"/>
      <c r="C498" s="1"/>
      <c r="D498" s="1"/>
      <c r="E498" s="1"/>
      <c r="F498" s="1"/>
      <c r="G498" s="1"/>
      <c r="H498" s="4"/>
      <c r="I498" s="1"/>
      <c r="J498" s="1"/>
      <c r="K498" s="1"/>
      <c r="L498" s="1"/>
      <c r="M498" s="1"/>
    </row>
    <row r="499" spans="2:13">
      <c r="B499" s="1"/>
      <c r="C499" s="1"/>
      <c r="D499" s="1"/>
      <c r="E499" s="1"/>
      <c r="F499" s="1"/>
      <c r="G499" s="1"/>
      <c r="H499" s="4"/>
      <c r="I499" s="1"/>
      <c r="J499" s="1"/>
      <c r="K499" s="1"/>
      <c r="L499" s="1"/>
      <c r="M499" s="1"/>
    </row>
    <row r="500" spans="2:13">
      <c r="B500" s="1"/>
      <c r="C500" s="1"/>
      <c r="D500" s="1"/>
      <c r="E500" s="1"/>
      <c r="F500" s="1"/>
      <c r="G500" s="1"/>
      <c r="H500" s="4"/>
      <c r="I500" s="1"/>
      <c r="J500" s="1"/>
      <c r="K500" s="1"/>
      <c r="L500" s="1"/>
      <c r="M500" s="1"/>
    </row>
    <row r="501" spans="2:13">
      <c r="B501" s="1"/>
      <c r="C501" s="1"/>
      <c r="D501" s="1"/>
      <c r="E501" s="1"/>
      <c r="F501" s="1"/>
      <c r="G501" s="1"/>
      <c r="H501" s="4"/>
      <c r="I501" s="1"/>
      <c r="J501" s="1"/>
      <c r="K501" s="1"/>
      <c r="L501" s="1"/>
      <c r="M501" s="1"/>
    </row>
    <row r="502" spans="2:13">
      <c r="B502" s="1"/>
      <c r="C502" s="1"/>
      <c r="D502" s="1"/>
      <c r="E502" s="1"/>
      <c r="F502" s="1"/>
      <c r="G502" s="1"/>
      <c r="H502" s="4"/>
      <c r="I502" s="1"/>
      <c r="J502" s="1"/>
      <c r="K502" s="1"/>
      <c r="L502" s="1"/>
      <c r="M502" s="1"/>
    </row>
    <row r="503" spans="2:13">
      <c r="B503" s="1"/>
      <c r="C503" s="1"/>
      <c r="D503" s="1"/>
      <c r="E503" s="1"/>
      <c r="F503" s="1"/>
      <c r="G503" s="1"/>
      <c r="H503" s="4"/>
      <c r="I503" s="1"/>
      <c r="J503" s="1"/>
      <c r="K503" s="1"/>
      <c r="L503" s="1"/>
      <c r="M503" s="1"/>
    </row>
    <row r="504" spans="2:13">
      <c r="B504" s="1"/>
      <c r="C504" s="1"/>
      <c r="D504" s="1"/>
      <c r="E504" s="1"/>
      <c r="F504" s="1"/>
      <c r="G504" s="1"/>
      <c r="H504" s="4"/>
      <c r="I504" s="1"/>
      <c r="J504" s="1"/>
      <c r="K504" s="1"/>
      <c r="L504" s="1"/>
      <c r="M504" s="1"/>
    </row>
    <row r="505" spans="2:13">
      <c r="B505" s="1"/>
      <c r="C505" s="1"/>
      <c r="D505" s="1"/>
      <c r="E505" s="1"/>
      <c r="F505" s="1"/>
      <c r="G505" s="1"/>
      <c r="H505" s="4"/>
      <c r="I505" s="1"/>
      <c r="J505" s="1"/>
      <c r="K505" s="1"/>
      <c r="L505" s="1"/>
      <c r="M505" s="1"/>
    </row>
    <row r="506" spans="2:13">
      <c r="B506" s="1"/>
      <c r="C506" s="1"/>
      <c r="D506" s="1"/>
      <c r="E506" s="1"/>
      <c r="F506" s="1"/>
      <c r="G506" s="1"/>
      <c r="H506" s="4"/>
      <c r="I506" s="1"/>
      <c r="J506" s="1"/>
      <c r="K506" s="1"/>
      <c r="L506" s="1"/>
      <c r="M506" s="1"/>
    </row>
    <row r="507" spans="2:13">
      <c r="B507" s="1"/>
      <c r="C507" s="1"/>
      <c r="D507" s="1"/>
      <c r="E507" s="1"/>
      <c r="F507" s="1"/>
      <c r="G507" s="1"/>
      <c r="H507" s="4"/>
      <c r="I507" s="1"/>
      <c r="J507" s="1"/>
      <c r="K507" s="1"/>
      <c r="L507" s="1"/>
      <c r="M507" s="1"/>
    </row>
    <row r="508" spans="2:13">
      <c r="B508" s="1"/>
      <c r="C508" s="1"/>
      <c r="D508" s="1"/>
      <c r="E508" s="1"/>
      <c r="F508" s="1"/>
      <c r="G508" s="1"/>
      <c r="H508" s="4"/>
      <c r="I508" s="1"/>
      <c r="J508" s="1"/>
      <c r="K508" s="1"/>
      <c r="L508" s="1"/>
      <c r="M508" s="1"/>
    </row>
    <row r="509" spans="2:13">
      <c r="B509" s="1"/>
      <c r="C509" s="1"/>
      <c r="D509" s="1"/>
      <c r="E509" s="1"/>
      <c r="F509" s="1"/>
      <c r="G509" s="1"/>
      <c r="H509" s="4"/>
      <c r="I509" s="1"/>
      <c r="J509" s="1"/>
      <c r="K509" s="1"/>
      <c r="L509" s="1"/>
      <c r="M509" s="1"/>
    </row>
    <row r="510" spans="2:13">
      <c r="B510" s="1"/>
      <c r="C510" s="1"/>
      <c r="D510" s="1"/>
      <c r="E510" s="1"/>
      <c r="F510" s="1"/>
      <c r="G510" s="1"/>
      <c r="H510" s="4"/>
      <c r="I510" s="1"/>
      <c r="J510" s="1"/>
      <c r="K510" s="1"/>
      <c r="L510" s="1"/>
      <c r="M510" s="1"/>
    </row>
    <row r="511" spans="2:13">
      <c r="B511" s="1"/>
      <c r="C511" s="1"/>
      <c r="D511" s="1"/>
      <c r="E511" s="1"/>
      <c r="F511" s="1"/>
      <c r="G511" s="1"/>
      <c r="H511" s="4"/>
      <c r="I511" s="1"/>
      <c r="J511" s="1"/>
      <c r="K511" s="1"/>
      <c r="L511" s="1"/>
      <c r="M511" s="1"/>
    </row>
    <row r="512" spans="2:13">
      <c r="B512" s="1"/>
      <c r="C512" s="1"/>
      <c r="D512" s="1"/>
      <c r="E512" s="1"/>
      <c r="F512" s="1"/>
      <c r="G512" s="1"/>
      <c r="H512" s="4"/>
      <c r="I512" s="1"/>
      <c r="J512" s="1"/>
      <c r="K512" s="1"/>
      <c r="L512" s="1"/>
      <c r="M512" s="1"/>
    </row>
    <row r="513" spans="2:13">
      <c r="B513" s="1"/>
      <c r="C513" s="1"/>
      <c r="D513" s="1"/>
      <c r="E513" s="1"/>
      <c r="F513" s="1"/>
      <c r="G513" s="1"/>
      <c r="H513" s="4"/>
      <c r="I513" s="1"/>
      <c r="J513" s="1"/>
      <c r="K513" s="1"/>
      <c r="L513" s="1"/>
      <c r="M513" s="1"/>
    </row>
    <row r="514" spans="2:13">
      <c r="B514" s="1"/>
      <c r="C514" s="1"/>
      <c r="D514" s="1"/>
      <c r="E514" s="1"/>
      <c r="F514" s="1"/>
      <c r="G514" s="1"/>
      <c r="H514" s="4"/>
      <c r="I514" s="1"/>
      <c r="J514" s="1"/>
      <c r="K514" s="1"/>
      <c r="L514" s="1"/>
      <c r="M514" s="1"/>
    </row>
    <row r="515" spans="2:13">
      <c r="B515" s="1"/>
      <c r="C515" s="1"/>
      <c r="D515" s="1"/>
      <c r="E515" s="1"/>
      <c r="F515" s="1"/>
      <c r="G515" s="1"/>
      <c r="H515" s="4"/>
      <c r="I515" s="1"/>
      <c r="J515" s="1"/>
      <c r="K515" s="1"/>
      <c r="L515" s="1"/>
      <c r="M515" s="1"/>
    </row>
    <row r="516" spans="2:13">
      <c r="B516" s="1"/>
      <c r="C516" s="1"/>
      <c r="D516" s="1"/>
      <c r="E516" s="1"/>
      <c r="F516" s="1"/>
      <c r="G516" s="1"/>
      <c r="H516" s="4"/>
      <c r="I516" s="1"/>
      <c r="J516" s="1"/>
      <c r="K516" s="1"/>
      <c r="L516" s="1"/>
      <c r="M516" s="1"/>
    </row>
    <row r="517" spans="2:13">
      <c r="B517" s="1"/>
      <c r="C517" s="1"/>
      <c r="D517" s="1"/>
      <c r="E517" s="1"/>
      <c r="F517" s="1"/>
      <c r="G517" s="1"/>
      <c r="H517" s="4"/>
      <c r="I517" s="1"/>
      <c r="J517" s="1"/>
      <c r="K517" s="1"/>
      <c r="L517" s="1"/>
      <c r="M517" s="1"/>
    </row>
    <row r="518" spans="2:13">
      <c r="B518" s="1"/>
      <c r="C518" s="1"/>
      <c r="D518" s="1"/>
      <c r="E518" s="1"/>
      <c r="F518" s="1"/>
      <c r="G518" s="1"/>
      <c r="H518" s="4"/>
      <c r="I518" s="1"/>
      <c r="J518" s="1"/>
      <c r="K518" s="1"/>
      <c r="L518" s="1"/>
      <c r="M518" s="1"/>
    </row>
    <row r="519" spans="2:13">
      <c r="B519" s="1"/>
      <c r="C519" s="1"/>
      <c r="D519" s="1"/>
      <c r="E519" s="1"/>
      <c r="F519" s="1"/>
      <c r="G519" s="1"/>
      <c r="H519" s="4"/>
      <c r="I519" s="1"/>
      <c r="J519" s="1"/>
      <c r="K519" s="1"/>
      <c r="L519" s="1"/>
      <c r="M519" s="1"/>
    </row>
    <row r="520" spans="2:13">
      <c r="B520" s="1"/>
      <c r="C520" s="1"/>
      <c r="D520" s="1"/>
      <c r="E520" s="1"/>
      <c r="F520" s="1"/>
      <c r="G520" s="1"/>
      <c r="H520" s="4"/>
      <c r="I520" s="1"/>
      <c r="J520" s="1"/>
      <c r="K520" s="1"/>
      <c r="L520" s="1"/>
      <c r="M520" s="1"/>
    </row>
    <row r="521" spans="2:13">
      <c r="B521" s="1"/>
      <c r="C521" s="1"/>
      <c r="D521" s="1"/>
      <c r="E521" s="1"/>
      <c r="F521" s="1"/>
      <c r="G521" s="1"/>
      <c r="H521" s="4"/>
      <c r="I521" s="1"/>
      <c r="J521" s="1"/>
      <c r="K521" s="1"/>
      <c r="L521" s="1"/>
      <c r="M521" s="1"/>
    </row>
    <row r="522" spans="2:13">
      <c r="B522" s="1"/>
      <c r="C522" s="1"/>
      <c r="D522" s="1"/>
      <c r="E522" s="1"/>
      <c r="F522" s="1"/>
      <c r="G522" s="1"/>
      <c r="H522" s="4"/>
      <c r="I522" s="1"/>
      <c r="J522" s="1"/>
      <c r="K522" s="1"/>
      <c r="L522" s="1"/>
      <c r="M522" s="1"/>
    </row>
    <row r="523" spans="2:13">
      <c r="B523" s="1"/>
      <c r="C523" s="1"/>
      <c r="D523" s="1"/>
      <c r="E523" s="1"/>
      <c r="F523" s="1"/>
      <c r="G523" s="1"/>
      <c r="H523" s="4"/>
      <c r="I523" s="1"/>
      <c r="J523" s="1"/>
      <c r="K523" s="1"/>
      <c r="L523" s="1"/>
      <c r="M523" s="1"/>
    </row>
    <row r="524" spans="2:13">
      <c r="B524" s="1"/>
      <c r="C524" s="1"/>
      <c r="D524" s="1"/>
      <c r="E524" s="1"/>
      <c r="F524" s="1"/>
      <c r="G524" s="1"/>
      <c r="H524" s="4"/>
      <c r="I524" s="1"/>
      <c r="J524" s="1"/>
      <c r="K524" s="1"/>
      <c r="L524" s="1"/>
      <c r="M524" s="1"/>
    </row>
    <row r="525" spans="2:13">
      <c r="B525" s="1"/>
      <c r="C525" s="1"/>
      <c r="D525" s="1"/>
      <c r="E525" s="1"/>
      <c r="F525" s="1"/>
      <c r="G525" s="1"/>
      <c r="H525" s="4"/>
      <c r="I525" s="1"/>
      <c r="J525" s="1"/>
      <c r="K525" s="1"/>
      <c r="L525" s="1"/>
      <c r="M525" s="1"/>
    </row>
    <row r="526" spans="2:13">
      <c r="B526" s="1"/>
      <c r="C526" s="1"/>
      <c r="D526" s="1"/>
      <c r="E526" s="1"/>
      <c r="F526" s="1"/>
      <c r="G526" s="1"/>
      <c r="H526" s="4"/>
      <c r="I526" s="1"/>
      <c r="J526" s="1"/>
      <c r="K526" s="1"/>
      <c r="L526" s="1"/>
      <c r="M526" s="1"/>
    </row>
    <row r="527" spans="2:13">
      <c r="B527" s="1"/>
      <c r="C527" s="1"/>
      <c r="D527" s="1"/>
      <c r="E527" s="1"/>
      <c r="F527" s="1"/>
      <c r="G527" s="1"/>
      <c r="H527" s="4"/>
      <c r="I527" s="1"/>
      <c r="J527" s="1"/>
      <c r="K527" s="1"/>
      <c r="L527" s="1"/>
      <c r="M527" s="1"/>
    </row>
    <row r="528" spans="2:13">
      <c r="B528" s="1"/>
      <c r="C528" s="1"/>
      <c r="D528" s="1"/>
      <c r="E528" s="1"/>
      <c r="F528" s="1"/>
      <c r="G528" s="1"/>
      <c r="H528" s="4"/>
      <c r="I528" s="1"/>
      <c r="J528" s="1"/>
      <c r="K528" s="1"/>
      <c r="L528" s="1"/>
      <c r="M528" s="1"/>
    </row>
    <row r="529" spans="2:13">
      <c r="B529" s="1"/>
      <c r="C529" s="1"/>
      <c r="D529" s="1"/>
      <c r="E529" s="1"/>
      <c r="F529" s="1"/>
      <c r="G529" s="1"/>
      <c r="H529" s="4"/>
      <c r="I529" s="1"/>
      <c r="J529" s="1"/>
      <c r="K529" s="1"/>
      <c r="L529" s="1"/>
      <c r="M529" s="1"/>
    </row>
    <row r="530" spans="2:13">
      <c r="B530" s="1"/>
      <c r="C530" s="1"/>
      <c r="D530" s="1"/>
      <c r="E530" s="1"/>
      <c r="F530" s="1"/>
      <c r="G530" s="1"/>
      <c r="H530" s="4"/>
      <c r="I530" s="1"/>
      <c r="J530" s="1"/>
      <c r="K530" s="1"/>
      <c r="L530" s="1"/>
      <c r="M530" s="1"/>
    </row>
    <row r="531" spans="2:13">
      <c r="B531" s="1"/>
      <c r="C531" s="1"/>
      <c r="D531" s="1"/>
      <c r="E531" s="1"/>
      <c r="F531" s="1"/>
      <c r="G531" s="1"/>
      <c r="H531" s="4"/>
      <c r="I531" s="1"/>
      <c r="J531" s="1"/>
      <c r="K531" s="1"/>
      <c r="L531" s="1"/>
      <c r="M531" s="1"/>
    </row>
    <row r="532" spans="2:13">
      <c r="B532" s="1"/>
      <c r="C532" s="1"/>
      <c r="D532" s="1"/>
      <c r="E532" s="1"/>
      <c r="F532" s="1"/>
      <c r="G532" s="1"/>
      <c r="H532" s="4"/>
      <c r="I532" s="1"/>
      <c r="J532" s="1"/>
      <c r="K532" s="1"/>
      <c r="L532" s="1"/>
      <c r="M532" s="1"/>
    </row>
    <row r="533" spans="2:13">
      <c r="B533" s="1"/>
      <c r="C533" s="1"/>
      <c r="D533" s="1"/>
      <c r="E533" s="1"/>
      <c r="F533" s="1"/>
      <c r="G533" s="1"/>
      <c r="H533" s="4"/>
      <c r="I533" s="1"/>
      <c r="J533" s="1"/>
      <c r="K533" s="1"/>
      <c r="L533" s="1"/>
      <c r="M533" s="1"/>
    </row>
    <row r="534" spans="2:13">
      <c r="B534" s="1"/>
      <c r="C534" s="1"/>
      <c r="D534" s="1"/>
      <c r="E534" s="1"/>
      <c r="F534" s="1"/>
      <c r="G534" s="1"/>
      <c r="H534" s="4"/>
      <c r="I534" s="1"/>
      <c r="J534" s="1"/>
      <c r="K534" s="1"/>
      <c r="L534" s="1"/>
      <c r="M534" s="1"/>
    </row>
    <row r="535" spans="2:13">
      <c r="B535" s="1"/>
      <c r="C535" s="1"/>
      <c r="D535" s="1"/>
      <c r="E535" s="1"/>
      <c r="F535" s="1"/>
      <c r="G535" s="1"/>
      <c r="H535" s="4"/>
      <c r="I535" s="1"/>
      <c r="J535" s="1"/>
      <c r="K535" s="1"/>
      <c r="L535" s="1"/>
      <c r="M535" s="1"/>
    </row>
    <row r="536" spans="2:13">
      <c r="B536" s="1"/>
      <c r="C536" s="1"/>
      <c r="D536" s="1"/>
      <c r="E536" s="1"/>
      <c r="F536" s="1"/>
      <c r="G536" s="1"/>
      <c r="H536" s="4"/>
      <c r="I536" s="1"/>
      <c r="J536" s="1"/>
      <c r="K536" s="1"/>
      <c r="L536" s="1"/>
      <c r="M536" s="1"/>
    </row>
    <row r="537" spans="2:13">
      <c r="B537" s="1"/>
      <c r="C537" s="1"/>
      <c r="D537" s="1"/>
      <c r="E537" s="1"/>
      <c r="F537" s="1"/>
      <c r="G537" s="1"/>
      <c r="H537" s="4"/>
      <c r="I537" s="1"/>
      <c r="J537" s="1"/>
      <c r="K537" s="1"/>
      <c r="L537" s="1"/>
      <c r="M537" s="1"/>
    </row>
    <row r="538" spans="2:13">
      <c r="B538" s="1"/>
      <c r="C538" s="1"/>
      <c r="D538" s="1"/>
      <c r="E538" s="1"/>
      <c r="F538" s="1"/>
      <c r="G538" s="1"/>
      <c r="H538" s="4"/>
      <c r="I538" s="1"/>
      <c r="J538" s="1"/>
      <c r="K538" s="1"/>
      <c r="L538" s="1"/>
      <c r="M538" s="1"/>
    </row>
    <row r="539" spans="2:13">
      <c r="B539" s="1"/>
      <c r="C539" s="1"/>
      <c r="D539" s="1"/>
      <c r="E539" s="1"/>
      <c r="F539" s="1"/>
      <c r="G539" s="1"/>
      <c r="H539" s="4"/>
      <c r="I539" s="1"/>
      <c r="J539" s="1"/>
      <c r="K539" s="1"/>
      <c r="L539" s="1"/>
      <c r="M539" s="1"/>
    </row>
    <row r="540" spans="2:13">
      <c r="B540" s="1"/>
      <c r="C540" s="1"/>
      <c r="D540" s="1"/>
      <c r="E540" s="1"/>
      <c r="F540" s="1"/>
      <c r="G540" s="1"/>
      <c r="H540" s="4"/>
      <c r="I540" s="1"/>
      <c r="J540" s="1"/>
      <c r="K540" s="1"/>
      <c r="L540" s="1"/>
      <c r="M540" s="1"/>
    </row>
    <row r="541" spans="2:13">
      <c r="B541" s="1"/>
      <c r="C541" s="1"/>
      <c r="D541" s="1"/>
      <c r="E541" s="1"/>
      <c r="F541" s="1"/>
      <c r="G541" s="1"/>
      <c r="H541" s="4"/>
      <c r="I541" s="1"/>
      <c r="J541" s="1"/>
      <c r="K541" s="1"/>
      <c r="L541" s="1"/>
      <c r="M541" s="1"/>
    </row>
    <row r="542" spans="2:13">
      <c r="B542" s="1"/>
      <c r="C542" s="1"/>
      <c r="D542" s="1"/>
      <c r="E542" s="1"/>
      <c r="F542" s="1"/>
      <c r="G542" s="1"/>
      <c r="H542" s="4"/>
      <c r="I542" s="1"/>
      <c r="J542" s="1"/>
      <c r="K542" s="1"/>
      <c r="L542" s="1"/>
      <c r="M542" s="1"/>
    </row>
    <row r="543" spans="2:13">
      <c r="B543" s="1"/>
      <c r="C543" s="1"/>
      <c r="D543" s="1"/>
      <c r="E543" s="1"/>
      <c r="F543" s="1"/>
      <c r="G543" s="1"/>
      <c r="H543" s="4"/>
      <c r="I543" s="1"/>
      <c r="J543" s="1"/>
      <c r="K543" s="1"/>
      <c r="L543" s="1"/>
      <c r="M543" s="1"/>
    </row>
    <row r="544" spans="2:13">
      <c r="B544" s="1"/>
      <c r="C544" s="1"/>
      <c r="D544" s="1"/>
      <c r="E544" s="1"/>
      <c r="F544" s="1"/>
      <c r="G544" s="1"/>
      <c r="H544" s="4"/>
      <c r="I544" s="1"/>
      <c r="J544" s="1"/>
      <c r="K544" s="1"/>
      <c r="L544" s="1"/>
      <c r="M544" s="1"/>
    </row>
    <row r="545" spans="2:13">
      <c r="B545" s="1"/>
      <c r="C545" s="1"/>
      <c r="D545" s="1"/>
      <c r="E545" s="1"/>
      <c r="F545" s="1"/>
      <c r="G545" s="1"/>
      <c r="H545" s="4"/>
      <c r="I545" s="1"/>
      <c r="J545" s="1"/>
      <c r="K545" s="1"/>
      <c r="L545" s="1"/>
      <c r="M545" s="1"/>
    </row>
    <row r="546" spans="2:13">
      <c r="B546" s="1"/>
      <c r="C546" s="1"/>
      <c r="D546" s="1"/>
      <c r="E546" s="1"/>
      <c r="F546" s="1"/>
      <c r="G546" s="1"/>
      <c r="H546" s="4"/>
      <c r="I546" s="1"/>
      <c r="J546" s="1"/>
      <c r="K546" s="1"/>
      <c r="L546" s="1"/>
      <c r="M546" s="1"/>
    </row>
    <row r="547" spans="2:13">
      <c r="B547" s="1"/>
      <c r="C547" s="1"/>
      <c r="D547" s="1"/>
      <c r="E547" s="1"/>
      <c r="F547" s="1"/>
      <c r="G547" s="1"/>
      <c r="H547" s="4"/>
      <c r="I547" s="1"/>
      <c r="J547" s="1"/>
      <c r="K547" s="1"/>
      <c r="L547" s="1"/>
      <c r="M547" s="1"/>
    </row>
    <row r="548" spans="2:13">
      <c r="B548" s="1"/>
      <c r="C548" s="1"/>
      <c r="D548" s="1"/>
      <c r="E548" s="1"/>
      <c r="F548" s="1"/>
      <c r="G548" s="1"/>
      <c r="H548" s="4"/>
      <c r="I548" s="1"/>
      <c r="J548" s="1"/>
      <c r="K548" s="1"/>
      <c r="L548" s="1"/>
      <c r="M548" s="1"/>
    </row>
    <row r="549" spans="2:13">
      <c r="B549" s="1"/>
      <c r="C549" s="1"/>
      <c r="D549" s="1"/>
      <c r="E549" s="1"/>
      <c r="F549" s="1"/>
      <c r="G549" s="1"/>
      <c r="H549" s="4"/>
      <c r="I549" s="1"/>
      <c r="J549" s="1"/>
      <c r="K549" s="1"/>
      <c r="L549" s="1"/>
      <c r="M549" s="1"/>
    </row>
    <row r="550" spans="2:13">
      <c r="B550" s="1"/>
      <c r="C550" s="1"/>
      <c r="D550" s="1"/>
      <c r="E550" s="1"/>
      <c r="F550" s="1"/>
      <c r="G550" s="1"/>
      <c r="H550" s="4"/>
      <c r="I550" s="1"/>
      <c r="J550" s="1"/>
      <c r="K550" s="1"/>
      <c r="L550" s="1"/>
      <c r="M550" s="1"/>
    </row>
    <row r="551" spans="2:13">
      <c r="B551" s="1"/>
      <c r="C551" s="1"/>
      <c r="D551" s="1"/>
      <c r="E551" s="1"/>
      <c r="F551" s="1"/>
      <c r="G551" s="1"/>
      <c r="H551" s="4"/>
      <c r="I551" s="1"/>
      <c r="J551" s="1"/>
      <c r="K551" s="1"/>
      <c r="L551" s="1"/>
      <c r="M551" s="1"/>
    </row>
    <row r="552" spans="2:13">
      <c r="B552" s="1"/>
      <c r="C552" s="1"/>
      <c r="D552" s="1"/>
      <c r="E552" s="1"/>
      <c r="F552" s="1"/>
      <c r="G552" s="1"/>
      <c r="H552" s="4"/>
      <c r="I552" s="1"/>
      <c r="J552" s="1"/>
      <c r="K552" s="1"/>
      <c r="L552" s="1"/>
      <c r="M552" s="1"/>
    </row>
    <row r="553" spans="2:13">
      <c r="B553" s="1"/>
      <c r="C553" s="1"/>
      <c r="D553" s="1"/>
      <c r="E553" s="1"/>
      <c r="F553" s="1"/>
      <c r="G553" s="1"/>
      <c r="H553" s="4"/>
      <c r="I553" s="1"/>
      <c r="J553" s="1"/>
      <c r="K553" s="1"/>
      <c r="L553" s="1"/>
      <c r="M553" s="1"/>
    </row>
    <row r="554" spans="2:13">
      <c r="B554" s="1"/>
      <c r="C554" s="1"/>
      <c r="D554" s="1"/>
      <c r="E554" s="1"/>
      <c r="F554" s="1"/>
      <c r="G554" s="1"/>
      <c r="H554" s="4"/>
      <c r="I554" s="1"/>
      <c r="J554" s="1"/>
      <c r="K554" s="1"/>
      <c r="L554" s="1"/>
      <c r="M554" s="1"/>
    </row>
    <row r="555" spans="2:13">
      <c r="B555" s="1"/>
      <c r="C555" s="1"/>
      <c r="D555" s="1"/>
      <c r="E555" s="1"/>
      <c r="F555" s="1"/>
      <c r="G555" s="1"/>
      <c r="H555" s="4"/>
      <c r="I555" s="1"/>
      <c r="J555" s="1"/>
      <c r="K555" s="1"/>
      <c r="L555" s="1"/>
      <c r="M555" s="1"/>
    </row>
    <row r="556" spans="2:13">
      <c r="B556" s="1"/>
      <c r="C556" s="1"/>
      <c r="D556" s="1"/>
      <c r="E556" s="1"/>
      <c r="F556" s="1"/>
      <c r="G556" s="1"/>
      <c r="H556" s="4"/>
      <c r="I556" s="1"/>
      <c r="J556" s="1"/>
      <c r="K556" s="1"/>
      <c r="L556" s="1"/>
      <c r="M556" s="1"/>
    </row>
    <row r="557" spans="2:13">
      <c r="B557" s="1"/>
      <c r="C557" s="1"/>
      <c r="D557" s="1"/>
      <c r="E557" s="1"/>
      <c r="F557" s="1"/>
      <c r="G557" s="1"/>
      <c r="H557" s="4"/>
      <c r="I557" s="1"/>
      <c r="J557" s="1"/>
      <c r="K557" s="1"/>
      <c r="L557" s="1"/>
      <c r="M557" s="1"/>
    </row>
    <row r="558" spans="2:13">
      <c r="B558" s="1"/>
      <c r="C558" s="1"/>
      <c r="D558" s="1"/>
      <c r="E558" s="1"/>
      <c r="F558" s="1"/>
      <c r="G558" s="1"/>
      <c r="H558" s="4"/>
      <c r="I558" s="1"/>
      <c r="J558" s="1"/>
      <c r="K558" s="1"/>
      <c r="L558" s="1"/>
      <c r="M558" s="1"/>
    </row>
    <row r="559" spans="2:13">
      <c r="B559" s="1"/>
      <c r="C559" s="1"/>
      <c r="D559" s="1"/>
      <c r="E559" s="1"/>
      <c r="F559" s="1"/>
      <c r="G559" s="1"/>
      <c r="H559" s="4"/>
      <c r="I559" s="1"/>
      <c r="J559" s="1"/>
      <c r="K559" s="1"/>
      <c r="L559" s="1"/>
      <c r="M559" s="1"/>
    </row>
    <row r="560" spans="2:13">
      <c r="B560" s="1"/>
      <c r="C560" s="1"/>
      <c r="D560" s="1"/>
      <c r="E560" s="1"/>
      <c r="F560" s="1"/>
      <c r="G560" s="1"/>
      <c r="H560" s="4"/>
      <c r="I560" s="1"/>
      <c r="J560" s="1"/>
      <c r="K560" s="1"/>
      <c r="L560" s="1"/>
      <c r="M560" s="1"/>
    </row>
    <row r="561" spans="2:13">
      <c r="B561" s="1"/>
      <c r="C561" s="1"/>
      <c r="D561" s="1"/>
      <c r="E561" s="1"/>
      <c r="F561" s="1"/>
      <c r="G561" s="1"/>
      <c r="H561" s="4"/>
      <c r="I561" s="1"/>
      <c r="J561" s="1"/>
      <c r="K561" s="1"/>
      <c r="L561" s="1"/>
      <c r="M561" s="1"/>
    </row>
    <row r="562" spans="2:13">
      <c r="B562" s="1"/>
      <c r="C562" s="1"/>
      <c r="D562" s="1"/>
      <c r="E562" s="1"/>
      <c r="F562" s="1"/>
      <c r="G562" s="1"/>
      <c r="H562" s="4"/>
      <c r="I562" s="1"/>
      <c r="J562" s="1"/>
      <c r="K562" s="1"/>
      <c r="L562" s="1"/>
      <c r="M562" s="1"/>
    </row>
    <row r="563" spans="2:13">
      <c r="B563" s="1"/>
      <c r="C563" s="1"/>
      <c r="D563" s="1"/>
      <c r="E563" s="1"/>
      <c r="F563" s="1"/>
      <c r="G563" s="1"/>
      <c r="H563" s="4"/>
      <c r="I563" s="1"/>
      <c r="J563" s="1"/>
      <c r="K563" s="1"/>
      <c r="L563" s="1"/>
      <c r="M563" s="1"/>
    </row>
    <row r="564" spans="2:13">
      <c r="B564" s="1"/>
      <c r="C564" s="1"/>
      <c r="D564" s="1"/>
      <c r="E564" s="1"/>
      <c r="F564" s="1"/>
      <c r="G564" s="1"/>
      <c r="H564" s="4"/>
      <c r="I564" s="1"/>
      <c r="J564" s="1"/>
      <c r="K564" s="1"/>
      <c r="L564" s="1"/>
      <c r="M564" s="1"/>
    </row>
    <row r="565" spans="2:13">
      <c r="B565" s="1"/>
      <c r="C565" s="1"/>
      <c r="D565" s="1"/>
      <c r="E565" s="1"/>
      <c r="F565" s="1"/>
      <c r="G565" s="1"/>
      <c r="H565" s="4"/>
      <c r="I565" s="1"/>
      <c r="J565" s="1"/>
      <c r="K565" s="1"/>
      <c r="L565" s="1"/>
      <c r="M565" s="1"/>
    </row>
    <row r="566" spans="2:13">
      <c r="B566" s="1"/>
      <c r="C566" s="1"/>
      <c r="D566" s="1"/>
      <c r="E566" s="1"/>
      <c r="F566" s="1"/>
      <c r="G566" s="1"/>
      <c r="H566" s="4"/>
      <c r="I566" s="1"/>
      <c r="J566" s="1"/>
      <c r="K566" s="1"/>
      <c r="L566" s="1"/>
      <c r="M566" s="1"/>
    </row>
    <row r="567" spans="2:13">
      <c r="B567" s="1"/>
      <c r="C567" s="1"/>
      <c r="D567" s="1"/>
      <c r="E567" s="1"/>
      <c r="F567" s="1"/>
      <c r="G567" s="1"/>
      <c r="H567" s="4"/>
      <c r="I567" s="1"/>
      <c r="J567" s="1"/>
      <c r="K567" s="1"/>
      <c r="L567" s="1"/>
      <c r="M567" s="1"/>
    </row>
    <row r="568" spans="2:13">
      <c r="B568" s="1"/>
      <c r="C568" s="1"/>
      <c r="D568" s="1"/>
      <c r="E568" s="1"/>
      <c r="F568" s="1"/>
      <c r="G568" s="1"/>
      <c r="H568" s="4"/>
      <c r="I568" s="1"/>
      <c r="J568" s="1"/>
      <c r="K568" s="1"/>
      <c r="L568" s="1"/>
      <c r="M568" s="1"/>
    </row>
    <row r="569" spans="2:13">
      <c r="B569" s="1"/>
      <c r="C569" s="1"/>
      <c r="D569" s="1"/>
      <c r="E569" s="1"/>
      <c r="F569" s="1"/>
      <c r="G569" s="1"/>
      <c r="H569" s="4"/>
      <c r="I569" s="1"/>
      <c r="J569" s="1"/>
      <c r="K569" s="1"/>
      <c r="L569" s="1"/>
      <c r="M569" s="1"/>
    </row>
    <row r="570" spans="2:13">
      <c r="B570" s="1"/>
      <c r="C570" s="1"/>
      <c r="D570" s="1"/>
      <c r="E570" s="1"/>
      <c r="F570" s="1"/>
      <c r="G570" s="1"/>
      <c r="H570" s="4"/>
      <c r="I570" s="1"/>
      <c r="J570" s="1"/>
      <c r="K570" s="1"/>
      <c r="L570" s="1"/>
      <c r="M570" s="1"/>
    </row>
    <row r="571" spans="2:13">
      <c r="B571" s="1"/>
      <c r="C571" s="1"/>
      <c r="D571" s="1"/>
      <c r="E571" s="1"/>
      <c r="F571" s="1"/>
      <c r="G571" s="1"/>
      <c r="H571" s="4"/>
      <c r="I571" s="1"/>
      <c r="J571" s="1"/>
      <c r="K571" s="1"/>
      <c r="L571" s="1"/>
      <c r="M571" s="1"/>
    </row>
    <row r="572" spans="2:13">
      <c r="B572" s="1"/>
      <c r="C572" s="1"/>
      <c r="D572" s="1"/>
      <c r="E572" s="1"/>
      <c r="F572" s="1"/>
      <c r="G572" s="1"/>
      <c r="H572" s="4"/>
      <c r="I572" s="1"/>
      <c r="J572" s="1"/>
      <c r="K572" s="1"/>
      <c r="L572" s="1"/>
      <c r="M572" s="1"/>
    </row>
    <row r="573" spans="2:13">
      <c r="B573" s="1"/>
      <c r="C573" s="1"/>
      <c r="D573" s="1"/>
      <c r="E573" s="1"/>
      <c r="F573" s="1"/>
      <c r="G573" s="1"/>
      <c r="H573" s="4"/>
      <c r="I573" s="1"/>
      <c r="J573" s="1"/>
      <c r="K573" s="1"/>
      <c r="L573" s="1"/>
      <c r="M573" s="1"/>
    </row>
    <row r="574" spans="2:13">
      <c r="B574" s="1"/>
      <c r="C574" s="1"/>
      <c r="D574" s="1"/>
      <c r="E574" s="1"/>
      <c r="F574" s="1"/>
      <c r="G574" s="1"/>
      <c r="H574" s="4"/>
      <c r="I574" s="1"/>
      <c r="J574" s="1"/>
      <c r="K574" s="1"/>
      <c r="L574" s="1"/>
      <c r="M574" s="1"/>
    </row>
    <row r="575" spans="2:13">
      <c r="B575" s="1"/>
      <c r="C575" s="1"/>
      <c r="D575" s="1"/>
      <c r="E575" s="1"/>
      <c r="F575" s="1"/>
      <c r="G575" s="1"/>
      <c r="H575" s="4"/>
      <c r="I575" s="1"/>
      <c r="J575" s="1"/>
      <c r="K575" s="1"/>
      <c r="L575" s="1"/>
      <c r="M575" s="1"/>
    </row>
    <row r="576" spans="2:13">
      <c r="B576" s="1"/>
      <c r="C576" s="1"/>
      <c r="D576" s="1"/>
      <c r="E576" s="1"/>
      <c r="F576" s="1"/>
      <c r="G576" s="1"/>
      <c r="H576" s="4"/>
      <c r="I576" s="1"/>
      <c r="J576" s="1"/>
      <c r="K576" s="1"/>
      <c r="L576" s="1"/>
      <c r="M576" s="1"/>
    </row>
    <row r="577" spans="2:13">
      <c r="B577" s="1"/>
      <c r="C577" s="1"/>
      <c r="D577" s="1"/>
      <c r="E577" s="1"/>
      <c r="F577" s="1"/>
      <c r="G577" s="1"/>
      <c r="H577" s="4"/>
      <c r="I577" s="1"/>
      <c r="J577" s="1"/>
      <c r="K577" s="1"/>
      <c r="L577" s="1"/>
      <c r="M577" s="1"/>
    </row>
    <row r="578" spans="2:13">
      <c r="B578" s="1"/>
      <c r="C578" s="1"/>
      <c r="D578" s="1"/>
      <c r="E578" s="1"/>
      <c r="F578" s="1"/>
      <c r="G578" s="1"/>
      <c r="H578" s="4"/>
      <c r="I578" s="1"/>
      <c r="J578" s="1"/>
      <c r="K578" s="1"/>
      <c r="L578" s="1"/>
      <c r="M578" s="1"/>
    </row>
    <row r="579" spans="2:13">
      <c r="B579" s="1"/>
      <c r="C579" s="1"/>
      <c r="D579" s="1"/>
      <c r="E579" s="1"/>
      <c r="F579" s="1"/>
      <c r="G579" s="1"/>
      <c r="H579" s="4"/>
      <c r="I579" s="1"/>
      <c r="J579" s="1"/>
      <c r="K579" s="1"/>
      <c r="L579" s="1"/>
      <c r="M579" s="1"/>
    </row>
    <row r="580" spans="2:13">
      <c r="B580" s="1"/>
      <c r="C580" s="1"/>
      <c r="D580" s="1"/>
      <c r="E580" s="1"/>
      <c r="F580" s="1"/>
      <c r="G580" s="1"/>
      <c r="H580" s="4"/>
      <c r="I580" s="1"/>
      <c r="J580" s="1"/>
      <c r="K580" s="1"/>
      <c r="L580" s="1"/>
      <c r="M580" s="1"/>
    </row>
    <row r="581" spans="2:13">
      <c r="B581" s="1"/>
      <c r="C581" s="1"/>
      <c r="D581" s="1"/>
      <c r="E581" s="1"/>
      <c r="F581" s="1"/>
      <c r="G581" s="1"/>
      <c r="H581" s="4"/>
      <c r="I581" s="1"/>
      <c r="J581" s="1"/>
      <c r="K581" s="1"/>
      <c r="L581" s="1"/>
      <c r="M581" s="1"/>
    </row>
    <row r="582" spans="2:13">
      <c r="B582" s="1"/>
      <c r="C582" s="1"/>
      <c r="D582" s="1"/>
      <c r="E582" s="1"/>
      <c r="F582" s="1"/>
      <c r="G582" s="1"/>
      <c r="H582" s="4"/>
      <c r="I582" s="1"/>
      <c r="J582" s="1"/>
      <c r="K582" s="1"/>
      <c r="L582" s="1"/>
      <c r="M582" s="1"/>
    </row>
    <row r="583" spans="2:13">
      <c r="B583" s="1"/>
      <c r="C583" s="1"/>
      <c r="D583" s="1"/>
      <c r="E583" s="1"/>
      <c r="F583" s="1"/>
      <c r="G583" s="1"/>
      <c r="H583" s="4"/>
      <c r="I583" s="1"/>
      <c r="J583" s="1"/>
      <c r="K583" s="1"/>
      <c r="L583" s="1"/>
      <c r="M583" s="1"/>
    </row>
    <row r="584" spans="2:13">
      <c r="B584" s="1"/>
      <c r="C584" s="1"/>
      <c r="D584" s="1"/>
      <c r="E584" s="1"/>
      <c r="F584" s="1"/>
      <c r="G584" s="1"/>
      <c r="H584" s="4"/>
      <c r="I584" s="1"/>
      <c r="J584" s="1"/>
      <c r="K584" s="1"/>
      <c r="L584" s="1"/>
      <c r="M584" s="1"/>
    </row>
    <row r="585" spans="2:13">
      <c r="B585" s="1"/>
      <c r="C585" s="1"/>
      <c r="D585" s="1"/>
      <c r="E585" s="1"/>
      <c r="F585" s="1"/>
      <c r="G585" s="1"/>
      <c r="H585" s="4"/>
      <c r="I585" s="1"/>
      <c r="J585" s="1"/>
      <c r="K585" s="1"/>
      <c r="L585" s="1"/>
      <c r="M585" s="1"/>
    </row>
    <row r="586" spans="2:13">
      <c r="B586" s="1"/>
      <c r="C586" s="1"/>
      <c r="D586" s="1"/>
      <c r="E586" s="1"/>
      <c r="F586" s="1"/>
      <c r="G586" s="1"/>
      <c r="H586" s="4"/>
      <c r="I586" s="1"/>
      <c r="J586" s="1"/>
      <c r="K586" s="1"/>
      <c r="L586" s="1"/>
      <c r="M586" s="1"/>
    </row>
    <row r="587" spans="2:13">
      <c r="B587" s="1"/>
      <c r="C587" s="1"/>
      <c r="D587" s="1"/>
      <c r="E587" s="1"/>
      <c r="F587" s="1"/>
      <c r="G587" s="1"/>
      <c r="H587" s="4"/>
      <c r="I587" s="1"/>
      <c r="J587" s="1"/>
      <c r="K587" s="1"/>
      <c r="L587" s="1"/>
      <c r="M587" s="1"/>
    </row>
    <row r="588" spans="2:13">
      <c r="B588" s="1"/>
      <c r="C588" s="1"/>
      <c r="D588" s="1"/>
      <c r="E588" s="1"/>
      <c r="F588" s="1"/>
      <c r="G588" s="1"/>
      <c r="H588" s="4"/>
      <c r="I588" s="1"/>
      <c r="J588" s="1"/>
      <c r="K588" s="1"/>
      <c r="L588" s="1"/>
      <c r="M588" s="1"/>
    </row>
    <row r="589" spans="2:13">
      <c r="B589" s="1"/>
      <c r="C589" s="1"/>
      <c r="D589" s="1"/>
      <c r="E589" s="1"/>
      <c r="F589" s="1"/>
      <c r="G589" s="1"/>
      <c r="H589" s="4"/>
      <c r="I589" s="1"/>
      <c r="J589" s="1"/>
      <c r="K589" s="1"/>
      <c r="L589" s="1"/>
      <c r="M589" s="1"/>
    </row>
    <row r="590" spans="2:13">
      <c r="B590" s="1"/>
      <c r="C590" s="1"/>
      <c r="D590" s="1"/>
      <c r="E590" s="1"/>
      <c r="F590" s="1"/>
      <c r="G590" s="1"/>
      <c r="H590" s="4"/>
      <c r="I590" s="1"/>
      <c r="J590" s="1"/>
      <c r="K590" s="1"/>
      <c r="L590" s="1"/>
      <c r="M590" s="1"/>
    </row>
    <row r="591" spans="2:13">
      <c r="B591" s="1"/>
      <c r="C591" s="1"/>
      <c r="D591" s="1"/>
      <c r="E591" s="1"/>
      <c r="F591" s="1"/>
      <c r="G591" s="1"/>
      <c r="H591" s="4"/>
      <c r="I591" s="1"/>
      <c r="J591" s="1"/>
      <c r="K591" s="1"/>
      <c r="L591" s="1"/>
      <c r="M591" s="1"/>
    </row>
    <row r="592" spans="2:13">
      <c r="B592" s="1"/>
      <c r="C592" s="1"/>
      <c r="D592" s="1"/>
      <c r="E592" s="1"/>
      <c r="F592" s="1"/>
      <c r="G592" s="1"/>
      <c r="H592" s="4"/>
      <c r="I592" s="1"/>
      <c r="J592" s="1"/>
      <c r="K592" s="1"/>
      <c r="L592" s="1"/>
      <c r="M592" s="1"/>
    </row>
    <row r="593" spans="2:13">
      <c r="B593" s="1"/>
      <c r="C593" s="1"/>
      <c r="D593" s="1"/>
      <c r="E593" s="1"/>
      <c r="F593" s="1"/>
      <c r="G593" s="1"/>
      <c r="H593" s="4"/>
      <c r="I593" s="1"/>
      <c r="J593" s="1"/>
      <c r="K593" s="1"/>
      <c r="L593" s="1"/>
      <c r="M593" s="1"/>
    </row>
    <row r="594" spans="2:13">
      <c r="B594" s="1"/>
      <c r="C594" s="1"/>
      <c r="D594" s="1"/>
      <c r="E594" s="1"/>
      <c r="F594" s="1"/>
      <c r="G594" s="1"/>
      <c r="H594" s="4"/>
      <c r="I594" s="1"/>
      <c r="J594" s="1"/>
      <c r="K594" s="1"/>
      <c r="L594" s="1"/>
      <c r="M594" s="1"/>
    </row>
    <row r="595" spans="2:13">
      <c r="B595" s="1"/>
      <c r="C595" s="1"/>
      <c r="D595" s="1"/>
      <c r="E595" s="1"/>
      <c r="F595" s="1"/>
      <c r="G595" s="1"/>
      <c r="H595" s="4"/>
      <c r="I595" s="1"/>
      <c r="J595" s="1"/>
      <c r="K595" s="1"/>
      <c r="L595" s="1"/>
      <c r="M595" s="1"/>
    </row>
    <row r="596" spans="2:13">
      <c r="B596" s="1"/>
      <c r="C596" s="1"/>
      <c r="D596" s="1"/>
      <c r="E596" s="1"/>
      <c r="F596" s="1"/>
      <c r="G596" s="1"/>
      <c r="H596" s="4"/>
      <c r="I596" s="1"/>
      <c r="J596" s="1"/>
      <c r="K596" s="1"/>
      <c r="L596" s="1"/>
      <c r="M596" s="1"/>
    </row>
    <row r="597" spans="2:13">
      <c r="B597" s="1"/>
      <c r="C597" s="1"/>
      <c r="D597" s="1"/>
      <c r="E597" s="1"/>
      <c r="F597" s="1"/>
      <c r="G597" s="1"/>
      <c r="H597" s="4"/>
      <c r="I597" s="1"/>
      <c r="J597" s="1"/>
      <c r="K597" s="1"/>
      <c r="L597" s="1"/>
      <c r="M597" s="1"/>
    </row>
    <row r="598" spans="2:13">
      <c r="B598" s="1"/>
      <c r="C598" s="1"/>
      <c r="D598" s="1"/>
      <c r="E598" s="1"/>
      <c r="F598" s="1"/>
      <c r="G598" s="1"/>
      <c r="H598" s="4"/>
      <c r="I598" s="1"/>
      <c r="J598" s="1"/>
      <c r="K598" s="1"/>
      <c r="L598" s="1"/>
      <c r="M598" s="1"/>
    </row>
    <row r="599" spans="2:13">
      <c r="B599" s="1"/>
      <c r="C599" s="1"/>
      <c r="D599" s="1"/>
      <c r="E599" s="1"/>
      <c r="F599" s="1"/>
      <c r="G599" s="1"/>
      <c r="H599" s="4"/>
      <c r="I599" s="1"/>
      <c r="J599" s="1"/>
      <c r="K599" s="1"/>
      <c r="L599" s="1"/>
      <c r="M599" s="1"/>
    </row>
    <row r="600" spans="2:13">
      <c r="B600" s="1"/>
      <c r="C600" s="1"/>
      <c r="D600" s="1"/>
      <c r="E600" s="1"/>
      <c r="F600" s="1"/>
      <c r="G600" s="1"/>
      <c r="H600" s="4"/>
      <c r="I600" s="1"/>
      <c r="J600" s="1"/>
      <c r="K600" s="1"/>
      <c r="L600" s="1"/>
      <c r="M600" s="1"/>
    </row>
    <row r="601" spans="2:13">
      <c r="B601" s="1"/>
      <c r="C601" s="1"/>
      <c r="D601" s="1"/>
      <c r="E601" s="1"/>
      <c r="F601" s="1"/>
      <c r="G601" s="1"/>
      <c r="H601" s="4"/>
      <c r="I601" s="1"/>
      <c r="J601" s="1"/>
      <c r="K601" s="1"/>
      <c r="L601" s="1"/>
      <c r="M601" s="1"/>
    </row>
    <row r="602" spans="2:13">
      <c r="B602" s="1"/>
      <c r="C602" s="1"/>
      <c r="D602" s="1"/>
      <c r="E602" s="1"/>
      <c r="F602" s="1"/>
      <c r="G602" s="1"/>
      <c r="H602" s="4"/>
      <c r="I602" s="1"/>
      <c r="J602" s="1"/>
      <c r="K602" s="1"/>
      <c r="L602" s="1"/>
      <c r="M602" s="1"/>
    </row>
    <row r="603" spans="2:13">
      <c r="B603" s="1"/>
      <c r="C603" s="1"/>
      <c r="D603" s="1"/>
      <c r="E603" s="1"/>
      <c r="F603" s="1"/>
      <c r="G603" s="1"/>
      <c r="H603" s="4"/>
      <c r="I603" s="1"/>
      <c r="J603" s="1"/>
      <c r="K603" s="1"/>
      <c r="L603" s="1"/>
      <c r="M603" s="1"/>
    </row>
    <row r="604" spans="2:13">
      <c r="B604" s="1"/>
      <c r="C604" s="1"/>
      <c r="D604" s="1"/>
      <c r="E604" s="1"/>
      <c r="F604" s="1"/>
      <c r="G604" s="1"/>
      <c r="H604" s="4"/>
      <c r="I604" s="1"/>
      <c r="J604" s="1"/>
      <c r="K604" s="1"/>
      <c r="L604" s="1"/>
      <c r="M604" s="1"/>
    </row>
    <row r="605" spans="2:13">
      <c r="B605" s="1"/>
      <c r="C605" s="1"/>
      <c r="D605" s="1"/>
      <c r="E605" s="1"/>
      <c r="F605" s="1"/>
      <c r="G605" s="1"/>
      <c r="H605" s="4"/>
      <c r="I605" s="1"/>
      <c r="J605" s="1"/>
      <c r="K605" s="1"/>
      <c r="L605" s="1"/>
      <c r="M605" s="1"/>
    </row>
    <row r="606" spans="2:13">
      <c r="B606" s="1"/>
      <c r="C606" s="1"/>
      <c r="D606" s="1"/>
      <c r="E606" s="1"/>
      <c r="F606" s="1"/>
      <c r="G606" s="1"/>
      <c r="H606" s="4"/>
      <c r="I606" s="1"/>
      <c r="J606" s="1"/>
      <c r="K606" s="1"/>
      <c r="L606" s="1"/>
      <c r="M606" s="1"/>
    </row>
    <row r="607" spans="2:13">
      <c r="B607" s="1"/>
      <c r="C607" s="1"/>
      <c r="D607" s="1"/>
      <c r="E607" s="1"/>
      <c r="F607" s="1"/>
      <c r="G607" s="1"/>
      <c r="H607" s="4"/>
      <c r="I607" s="1"/>
      <c r="J607" s="1"/>
      <c r="K607" s="1"/>
      <c r="L607" s="1"/>
      <c r="M607" s="1"/>
    </row>
    <row r="608" spans="2:13">
      <c r="B608" s="1"/>
      <c r="C608" s="1"/>
      <c r="D608" s="1"/>
      <c r="E608" s="1"/>
      <c r="F608" s="1"/>
      <c r="G608" s="1"/>
      <c r="H608" s="4"/>
      <c r="I608" s="1"/>
      <c r="J608" s="1"/>
      <c r="K608" s="1"/>
      <c r="L608" s="1"/>
      <c r="M608" s="1"/>
    </row>
    <row r="609" spans="2:13">
      <c r="B609" s="1"/>
      <c r="C609" s="1"/>
      <c r="D609" s="1"/>
      <c r="E609" s="1"/>
      <c r="F609" s="1"/>
      <c r="G609" s="1"/>
      <c r="H609" s="4"/>
      <c r="I609" s="1"/>
      <c r="J609" s="1"/>
      <c r="K609" s="1"/>
      <c r="L609" s="1"/>
      <c r="M609" s="1"/>
    </row>
    <row r="610" spans="2:13">
      <c r="B610" s="1"/>
      <c r="C610" s="1"/>
      <c r="D610" s="1"/>
      <c r="E610" s="1"/>
      <c r="F610" s="1"/>
      <c r="G610" s="1"/>
      <c r="H610" s="4"/>
      <c r="I610" s="1"/>
      <c r="J610" s="1"/>
      <c r="K610" s="1"/>
      <c r="L610" s="1"/>
      <c r="M610" s="1"/>
    </row>
    <row r="611" spans="2:13">
      <c r="B611" s="1"/>
      <c r="C611" s="1"/>
      <c r="D611" s="1"/>
      <c r="E611" s="1"/>
      <c r="F611" s="1"/>
      <c r="G611" s="1"/>
      <c r="H611" s="4"/>
      <c r="I611" s="1"/>
      <c r="J611" s="1"/>
      <c r="K611" s="1"/>
      <c r="L611" s="1"/>
      <c r="M611" s="1"/>
    </row>
    <row r="612" spans="2:13">
      <c r="B612" s="1"/>
      <c r="C612" s="1"/>
      <c r="D612" s="1"/>
      <c r="E612" s="1"/>
      <c r="F612" s="1"/>
      <c r="G612" s="1"/>
      <c r="H612" s="4"/>
      <c r="I612" s="1"/>
      <c r="J612" s="1"/>
      <c r="K612" s="1"/>
      <c r="L612" s="1"/>
      <c r="M612" s="1"/>
    </row>
    <row r="613" spans="2:13">
      <c r="B613" s="1"/>
      <c r="C613" s="1"/>
      <c r="D613" s="1"/>
      <c r="E613" s="1"/>
      <c r="F613" s="1"/>
      <c r="G613" s="1"/>
      <c r="H613" s="4"/>
      <c r="I613" s="1"/>
      <c r="J613" s="1"/>
      <c r="K613" s="1"/>
      <c r="L613" s="1"/>
      <c r="M613" s="1"/>
    </row>
    <row r="614" spans="2:13">
      <c r="B614" s="1"/>
      <c r="C614" s="1"/>
      <c r="D614" s="1"/>
      <c r="E614" s="1"/>
      <c r="F614" s="1"/>
      <c r="G614" s="1"/>
      <c r="H614" s="4"/>
      <c r="I614" s="1"/>
      <c r="J614" s="1"/>
      <c r="K614" s="1"/>
      <c r="L614" s="1"/>
      <c r="M614" s="1"/>
    </row>
    <row r="615" spans="2:13">
      <c r="B615" s="1"/>
      <c r="C615" s="1"/>
      <c r="D615" s="1"/>
      <c r="E615" s="1"/>
      <c r="F615" s="1"/>
      <c r="G615" s="1"/>
      <c r="H615" s="4"/>
      <c r="I615" s="1"/>
      <c r="J615" s="1"/>
      <c r="K615" s="1"/>
      <c r="L615" s="1"/>
      <c r="M615" s="1"/>
    </row>
    <row r="616" spans="2:13">
      <c r="B616" s="1"/>
      <c r="C616" s="1"/>
      <c r="D616" s="1"/>
      <c r="E616" s="1"/>
      <c r="F616" s="1"/>
      <c r="G616" s="1"/>
      <c r="H616" s="4"/>
      <c r="I616" s="1"/>
      <c r="J616" s="1"/>
      <c r="K616" s="1"/>
      <c r="L616" s="1"/>
      <c r="M616" s="1"/>
    </row>
    <row r="617" spans="2:13">
      <c r="B617" s="1"/>
      <c r="C617" s="1"/>
      <c r="D617" s="1"/>
      <c r="E617" s="1"/>
      <c r="F617" s="1"/>
      <c r="G617" s="1"/>
      <c r="H617" s="4"/>
      <c r="I617" s="1"/>
      <c r="J617" s="1"/>
      <c r="K617" s="1"/>
      <c r="L617" s="1"/>
      <c r="M617" s="1"/>
    </row>
    <row r="618" spans="2:13">
      <c r="B618" s="1"/>
      <c r="C618" s="1"/>
      <c r="D618" s="1"/>
      <c r="E618" s="1"/>
      <c r="F618" s="1"/>
      <c r="G618" s="1"/>
      <c r="H618" s="4"/>
      <c r="I618" s="1"/>
      <c r="J618" s="1"/>
      <c r="K618" s="1"/>
      <c r="L618" s="1"/>
      <c r="M618" s="1"/>
    </row>
    <row r="619" spans="2:13">
      <c r="B619" s="1"/>
      <c r="C619" s="1"/>
      <c r="D619" s="1"/>
      <c r="E619" s="1"/>
      <c r="F619" s="1"/>
      <c r="G619" s="1"/>
      <c r="H619" s="4"/>
      <c r="I619" s="1"/>
      <c r="J619" s="1"/>
      <c r="K619" s="1"/>
      <c r="L619" s="1"/>
      <c r="M619" s="1"/>
    </row>
    <row r="620" spans="2:13">
      <c r="B620" s="1"/>
      <c r="C620" s="1"/>
      <c r="D620" s="1"/>
      <c r="E620" s="1"/>
      <c r="F620" s="1"/>
      <c r="G620" s="1"/>
      <c r="H620" s="4"/>
      <c r="I620" s="1"/>
      <c r="J620" s="1"/>
      <c r="K620" s="1"/>
      <c r="L620" s="1"/>
      <c r="M620" s="1"/>
    </row>
    <row r="621" spans="2:13">
      <c r="B621" s="1"/>
      <c r="C621" s="1"/>
      <c r="D621" s="1"/>
      <c r="E621" s="1"/>
      <c r="F621" s="1"/>
      <c r="G621" s="1"/>
      <c r="H621" s="4"/>
      <c r="I621" s="1"/>
      <c r="J621" s="1"/>
      <c r="K621" s="1"/>
      <c r="L621" s="1"/>
      <c r="M621" s="1"/>
    </row>
    <row r="622" spans="2:13">
      <c r="B622" s="1"/>
      <c r="C622" s="1"/>
      <c r="D622" s="1"/>
      <c r="E622" s="1"/>
      <c r="F622" s="1"/>
      <c r="G622" s="1"/>
      <c r="H622" s="4"/>
      <c r="I622" s="1"/>
      <c r="J622" s="1"/>
      <c r="K622" s="1"/>
      <c r="L622" s="1"/>
      <c r="M622" s="1"/>
    </row>
    <row r="623" spans="2:13">
      <c r="B623" s="1"/>
      <c r="C623" s="1"/>
      <c r="D623" s="1"/>
      <c r="E623" s="1"/>
      <c r="F623" s="1"/>
      <c r="G623" s="1"/>
      <c r="H623" s="4"/>
      <c r="I623" s="1"/>
      <c r="J623" s="1"/>
      <c r="K623" s="1"/>
      <c r="L623" s="1"/>
      <c r="M623" s="1"/>
    </row>
    <row r="624" spans="2:13">
      <c r="B624" s="1"/>
      <c r="C624" s="1"/>
      <c r="D624" s="1"/>
      <c r="E624" s="1"/>
      <c r="F624" s="1"/>
      <c r="G624" s="1"/>
      <c r="H624" s="4"/>
      <c r="I624" s="1"/>
      <c r="J624" s="1"/>
      <c r="K624" s="1"/>
      <c r="L624" s="1"/>
      <c r="M624" s="1"/>
    </row>
    <row r="625" spans="2:13">
      <c r="B625" s="1"/>
      <c r="C625" s="1"/>
      <c r="D625" s="1"/>
      <c r="E625" s="1"/>
      <c r="F625" s="1"/>
      <c r="G625" s="1"/>
      <c r="H625" s="4"/>
      <c r="I625" s="1"/>
      <c r="J625" s="1"/>
      <c r="K625" s="1"/>
      <c r="L625" s="1"/>
      <c r="M625" s="1"/>
    </row>
    <row r="626" spans="2:13">
      <c r="B626" s="1"/>
      <c r="C626" s="1"/>
      <c r="D626" s="1"/>
      <c r="E626" s="1"/>
      <c r="F626" s="1"/>
      <c r="G626" s="1"/>
      <c r="H626" s="4"/>
      <c r="I626" s="1"/>
      <c r="J626" s="1"/>
      <c r="K626" s="1"/>
      <c r="L626" s="1"/>
      <c r="M626" s="1"/>
    </row>
    <row r="627" spans="2:13">
      <c r="B627" s="1"/>
      <c r="C627" s="1"/>
      <c r="D627" s="1"/>
      <c r="E627" s="1"/>
      <c r="F627" s="1"/>
      <c r="G627" s="1"/>
      <c r="H627" s="4"/>
      <c r="I627" s="1"/>
      <c r="J627" s="1"/>
      <c r="K627" s="1"/>
      <c r="L627" s="1"/>
      <c r="M627" s="1"/>
    </row>
    <row r="628" spans="2:13">
      <c r="B628" s="1"/>
      <c r="C628" s="1"/>
      <c r="D628" s="1"/>
      <c r="E628" s="1"/>
      <c r="F628" s="1"/>
      <c r="G628" s="1"/>
      <c r="H628" s="4"/>
      <c r="I628" s="1"/>
      <c r="J628" s="1"/>
      <c r="K628" s="1"/>
      <c r="L628" s="1"/>
      <c r="M628" s="1"/>
    </row>
    <row r="629" spans="2:13">
      <c r="B629" s="1"/>
      <c r="C629" s="1"/>
      <c r="D629" s="1"/>
      <c r="E629" s="1"/>
      <c r="F629" s="1"/>
      <c r="G629" s="1"/>
      <c r="H629" s="4"/>
      <c r="I629" s="1"/>
      <c r="J629" s="1"/>
      <c r="K629" s="1"/>
      <c r="L629" s="1"/>
      <c r="M629" s="1"/>
    </row>
    <row r="630" spans="2:13">
      <c r="B630" s="1"/>
      <c r="C630" s="1"/>
      <c r="D630" s="1"/>
      <c r="E630" s="1"/>
      <c r="F630" s="1"/>
      <c r="G630" s="1"/>
      <c r="H630" s="4"/>
      <c r="I630" s="1"/>
      <c r="J630" s="1"/>
      <c r="K630" s="1"/>
      <c r="L630" s="1"/>
      <c r="M630" s="1"/>
    </row>
    <row r="631" spans="2:13">
      <c r="B631" s="1"/>
      <c r="C631" s="1"/>
      <c r="D631" s="1"/>
      <c r="E631" s="1"/>
      <c r="F631" s="1"/>
      <c r="G631" s="1"/>
      <c r="H631" s="4"/>
      <c r="I631" s="1"/>
      <c r="J631" s="1"/>
      <c r="K631" s="1"/>
      <c r="L631" s="1"/>
      <c r="M631" s="1"/>
    </row>
    <row r="632" spans="2:13">
      <c r="B632" s="1"/>
      <c r="C632" s="1"/>
      <c r="D632" s="1"/>
      <c r="E632" s="1"/>
      <c r="F632" s="1"/>
      <c r="G632" s="1"/>
      <c r="H632" s="4"/>
      <c r="I632" s="1"/>
      <c r="J632" s="1"/>
      <c r="K632" s="1"/>
      <c r="L632" s="1"/>
      <c r="M632" s="1"/>
    </row>
    <row r="633" spans="2:13">
      <c r="B633" s="1"/>
      <c r="C633" s="1"/>
      <c r="D633" s="1"/>
      <c r="E633" s="1"/>
      <c r="F633" s="1"/>
      <c r="G633" s="1"/>
      <c r="H633" s="4"/>
      <c r="I633" s="1"/>
      <c r="J633" s="1"/>
      <c r="K633" s="1"/>
      <c r="L633" s="1"/>
      <c r="M633" s="1"/>
    </row>
    <row r="634" spans="2:13">
      <c r="B634" s="1"/>
      <c r="C634" s="1"/>
      <c r="D634" s="1"/>
      <c r="E634" s="1"/>
      <c r="F634" s="1"/>
      <c r="G634" s="1"/>
      <c r="H634" s="4"/>
      <c r="I634" s="1"/>
      <c r="J634" s="1"/>
      <c r="K634" s="1"/>
      <c r="L634" s="1"/>
      <c r="M634" s="1"/>
    </row>
    <row r="635" spans="2:13">
      <c r="B635" s="1"/>
      <c r="C635" s="1"/>
      <c r="D635" s="1"/>
      <c r="E635" s="1"/>
      <c r="F635" s="1"/>
      <c r="G635" s="1"/>
      <c r="H635" s="4"/>
      <c r="I635" s="1"/>
      <c r="J635" s="1"/>
      <c r="K635" s="1"/>
      <c r="L635" s="1"/>
      <c r="M635" s="1"/>
    </row>
    <row r="636" spans="2:13">
      <c r="B636" s="1"/>
      <c r="C636" s="1"/>
      <c r="D636" s="1"/>
      <c r="E636" s="1"/>
      <c r="F636" s="1"/>
      <c r="G636" s="1"/>
      <c r="H636" s="4"/>
      <c r="I636" s="1"/>
      <c r="J636" s="1"/>
      <c r="K636" s="1"/>
      <c r="L636" s="1"/>
      <c r="M636" s="1"/>
    </row>
    <row r="637" spans="2:13">
      <c r="B637" s="1"/>
      <c r="C637" s="1"/>
      <c r="D637" s="1"/>
      <c r="E637" s="1"/>
      <c r="F637" s="1"/>
      <c r="G637" s="1"/>
      <c r="H637" s="4"/>
      <c r="I637" s="1"/>
      <c r="J637" s="1"/>
      <c r="K637" s="1"/>
      <c r="L637" s="1"/>
      <c r="M637" s="1"/>
    </row>
    <row r="638" spans="2:13">
      <c r="B638" s="1"/>
      <c r="C638" s="1"/>
      <c r="D638" s="1"/>
      <c r="E638" s="1"/>
      <c r="F638" s="1"/>
      <c r="G638" s="1"/>
      <c r="H638" s="4"/>
      <c r="I638" s="1"/>
      <c r="J638" s="1"/>
      <c r="K638" s="1"/>
      <c r="L638" s="1"/>
      <c r="M638" s="1"/>
    </row>
    <row r="639" spans="2:13">
      <c r="B639" s="1"/>
      <c r="C639" s="1"/>
      <c r="D639" s="1"/>
      <c r="E639" s="1"/>
      <c r="F639" s="1"/>
      <c r="G639" s="1"/>
      <c r="H639" s="4"/>
      <c r="I639" s="1"/>
      <c r="J639" s="1"/>
      <c r="K639" s="1"/>
      <c r="L639" s="1"/>
      <c r="M639" s="1"/>
    </row>
    <row r="640" spans="2:13">
      <c r="B640" s="1"/>
      <c r="C640" s="1"/>
      <c r="D640" s="1"/>
      <c r="E640" s="1"/>
      <c r="F640" s="1"/>
      <c r="G640" s="1"/>
      <c r="H640" s="4"/>
      <c r="I640" s="1"/>
      <c r="J640" s="1"/>
      <c r="K640" s="1"/>
      <c r="L640" s="1"/>
      <c r="M640" s="1"/>
    </row>
    <row r="641" spans="2:13">
      <c r="B641" s="1"/>
      <c r="C641" s="1"/>
      <c r="D641" s="1"/>
      <c r="E641" s="1"/>
      <c r="F641" s="1"/>
      <c r="G641" s="1"/>
      <c r="H641" s="4"/>
      <c r="I641" s="1"/>
      <c r="J641" s="1"/>
      <c r="K641" s="1"/>
      <c r="L641" s="1"/>
      <c r="M641" s="1"/>
    </row>
    <row r="642" spans="2:13">
      <c r="B642" s="1"/>
      <c r="C642" s="1"/>
      <c r="D642" s="1"/>
      <c r="E642" s="1"/>
      <c r="F642" s="1"/>
      <c r="G642" s="1"/>
      <c r="H642" s="4"/>
      <c r="I642" s="1"/>
      <c r="J642" s="1"/>
      <c r="K642" s="1"/>
      <c r="L642" s="1"/>
      <c r="M642" s="1"/>
    </row>
    <row r="643" spans="2:13">
      <c r="B643" s="1"/>
      <c r="C643" s="1"/>
      <c r="D643" s="1"/>
      <c r="E643" s="1"/>
      <c r="F643" s="1"/>
      <c r="G643" s="1"/>
      <c r="H643" s="4"/>
      <c r="I643" s="1"/>
      <c r="J643" s="1"/>
      <c r="K643" s="1"/>
      <c r="L643" s="1"/>
      <c r="M643" s="1"/>
    </row>
    <row r="644" spans="2:13">
      <c r="B644" s="1"/>
      <c r="C644" s="1"/>
      <c r="D644" s="1"/>
      <c r="E644" s="1"/>
      <c r="F644" s="1"/>
      <c r="G644" s="1"/>
      <c r="H644" s="4"/>
      <c r="I644" s="1"/>
      <c r="J644" s="1"/>
      <c r="K644" s="1"/>
      <c r="L644" s="1"/>
      <c r="M644" s="1"/>
    </row>
    <row r="645" spans="2:13">
      <c r="B645" s="1"/>
      <c r="C645" s="1"/>
      <c r="D645" s="1"/>
      <c r="E645" s="1"/>
      <c r="F645" s="1"/>
      <c r="G645" s="1"/>
      <c r="H645" s="4"/>
      <c r="I645" s="1"/>
      <c r="J645" s="1"/>
      <c r="K645" s="1"/>
      <c r="L645" s="1"/>
      <c r="M645" s="1"/>
    </row>
    <row r="646" spans="2:13">
      <c r="B646" s="1"/>
      <c r="C646" s="1"/>
      <c r="D646" s="1"/>
      <c r="E646" s="1"/>
      <c r="F646" s="1"/>
      <c r="G646" s="1"/>
      <c r="H646" s="4"/>
      <c r="I646" s="1"/>
      <c r="J646" s="1"/>
      <c r="K646" s="1"/>
      <c r="L646" s="1"/>
      <c r="M646" s="1"/>
    </row>
    <row r="647" spans="2:13">
      <c r="B647" s="1"/>
      <c r="C647" s="1"/>
      <c r="D647" s="1"/>
      <c r="E647" s="1"/>
      <c r="F647" s="1"/>
      <c r="G647" s="1"/>
      <c r="H647" s="4"/>
      <c r="I647" s="1"/>
      <c r="J647" s="1"/>
      <c r="K647" s="1"/>
      <c r="L647" s="1"/>
      <c r="M647" s="1"/>
    </row>
    <row r="648" spans="2:13">
      <c r="B648" s="1"/>
      <c r="C648" s="1"/>
      <c r="D648" s="1"/>
      <c r="E648" s="1"/>
      <c r="F648" s="1"/>
      <c r="G648" s="1"/>
      <c r="H648" s="4"/>
      <c r="I648" s="1"/>
      <c r="J648" s="1"/>
      <c r="K648" s="1"/>
      <c r="L648" s="1"/>
      <c r="M648" s="1"/>
    </row>
    <row r="649" spans="2:13">
      <c r="B649" s="1"/>
      <c r="C649" s="1"/>
      <c r="D649" s="1"/>
      <c r="E649" s="1"/>
      <c r="F649" s="1"/>
      <c r="G649" s="1"/>
      <c r="H649" s="4"/>
      <c r="I649" s="1"/>
      <c r="J649" s="1"/>
      <c r="K649" s="1"/>
      <c r="L649" s="1"/>
      <c r="M649" s="1"/>
    </row>
    <row r="650" spans="2:13">
      <c r="B650" s="1"/>
      <c r="C650" s="1"/>
      <c r="D650" s="1"/>
      <c r="E650" s="1"/>
      <c r="F650" s="1"/>
      <c r="G650" s="1"/>
      <c r="H650" s="4"/>
      <c r="I650" s="1"/>
      <c r="J650" s="1"/>
      <c r="K650" s="1"/>
      <c r="L650" s="1"/>
      <c r="M650" s="1"/>
    </row>
    <row r="651" spans="2:13">
      <c r="B651" s="1"/>
      <c r="C651" s="1"/>
      <c r="D651" s="1"/>
      <c r="E651" s="1"/>
      <c r="F651" s="1"/>
      <c r="G651" s="1"/>
      <c r="H651" s="4"/>
      <c r="I651" s="1"/>
      <c r="J651" s="1"/>
      <c r="K651" s="1"/>
      <c r="L651" s="1"/>
      <c r="M651" s="1"/>
    </row>
    <row r="652" spans="2:13">
      <c r="B652" s="1"/>
      <c r="C652" s="1"/>
      <c r="D652" s="1"/>
      <c r="E652" s="1"/>
      <c r="F652" s="1"/>
      <c r="G652" s="1"/>
      <c r="H652" s="4"/>
      <c r="I652" s="1"/>
      <c r="J652" s="1"/>
      <c r="K652" s="1"/>
      <c r="L652" s="1"/>
      <c r="M652" s="1"/>
    </row>
    <row r="653" spans="2:13">
      <c r="B653" s="1"/>
      <c r="C653" s="1"/>
      <c r="D653" s="1"/>
      <c r="E653" s="1"/>
      <c r="F653" s="1"/>
      <c r="G653" s="1"/>
      <c r="H653" s="4"/>
      <c r="I653" s="1"/>
      <c r="J653" s="1"/>
      <c r="K653" s="1"/>
      <c r="L653" s="1"/>
      <c r="M653" s="1"/>
    </row>
    <row r="654" spans="2:13">
      <c r="B654" s="1"/>
      <c r="C654" s="1"/>
      <c r="D654" s="1"/>
      <c r="E654" s="1"/>
      <c r="F654" s="1"/>
      <c r="G654" s="1"/>
      <c r="H654" s="4"/>
      <c r="I654" s="1"/>
      <c r="J654" s="1"/>
      <c r="K654" s="1"/>
      <c r="L654" s="1"/>
      <c r="M654" s="1"/>
    </row>
    <row r="655" spans="2:13">
      <c r="B655" s="1"/>
      <c r="C655" s="1"/>
      <c r="D655" s="1"/>
      <c r="E655" s="1"/>
      <c r="F655" s="1"/>
      <c r="G655" s="1"/>
      <c r="H655" s="4"/>
      <c r="I655" s="1"/>
      <c r="J655" s="1"/>
      <c r="K655" s="1"/>
      <c r="L655" s="1"/>
      <c r="M655" s="1"/>
    </row>
    <row r="656" spans="2:13">
      <c r="B656" s="1"/>
      <c r="C656" s="1"/>
      <c r="D656" s="1"/>
      <c r="E656" s="1"/>
      <c r="F656" s="1"/>
      <c r="G656" s="1"/>
      <c r="H656" s="4"/>
      <c r="I656" s="1"/>
      <c r="J656" s="1"/>
      <c r="K656" s="1"/>
      <c r="L656" s="1"/>
      <c r="M656" s="1"/>
    </row>
    <row r="657" spans="2:13">
      <c r="B657" s="1"/>
      <c r="C657" s="1"/>
      <c r="D657" s="1"/>
      <c r="E657" s="1"/>
      <c r="F657" s="1"/>
      <c r="G657" s="1"/>
      <c r="H657" s="4"/>
      <c r="I657" s="1"/>
      <c r="J657" s="1"/>
      <c r="K657" s="1"/>
      <c r="L657" s="1"/>
      <c r="M657" s="1"/>
    </row>
    <row r="658" spans="2:13">
      <c r="B658" s="1"/>
      <c r="C658" s="1"/>
      <c r="D658" s="1"/>
      <c r="E658" s="1"/>
      <c r="F658" s="1"/>
      <c r="G658" s="1"/>
      <c r="H658" s="4"/>
      <c r="I658" s="1"/>
      <c r="J658" s="1"/>
      <c r="K658" s="1"/>
      <c r="L658" s="1"/>
      <c r="M658" s="1"/>
    </row>
    <row r="659" spans="2:13">
      <c r="B659" s="1"/>
      <c r="C659" s="1"/>
      <c r="D659" s="1"/>
      <c r="E659" s="1"/>
      <c r="F659" s="1"/>
      <c r="G659" s="1"/>
      <c r="H659" s="4"/>
      <c r="I659" s="1"/>
      <c r="J659" s="1"/>
      <c r="K659" s="1"/>
      <c r="L659" s="1"/>
      <c r="M659" s="1"/>
    </row>
    <row r="660" spans="2:13">
      <c r="B660" s="1"/>
      <c r="C660" s="1"/>
      <c r="D660" s="1"/>
      <c r="E660" s="1"/>
      <c r="F660" s="1"/>
      <c r="G660" s="1"/>
      <c r="H660" s="4"/>
      <c r="I660" s="1"/>
      <c r="J660" s="1"/>
      <c r="K660" s="1"/>
      <c r="L660" s="1"/>
      <c r="M660" s="1"/>
    </row>
    <row r="661" spans="2:13">
      <c r="B661" s="1"/>
      <c r="C661" s="1"/>
      <c r="D661" s="1"/>
      <c r="E661" s="1"/>
      <c r="F661" s="1"/>
      <c r="G661" s="1"/>
      <c r="H661" s="4"/>
      <c r="I661" s="1"/>
      <c r="J661" s="1"/>
      <c r="K661" s="1"/>
      <c r="L661" s="1"/>
      <c r="M661" s="1"/>
    </row>
    <row r="662" spans="2:13">
      <c r="B662" s="1"/>
      <c r="C662" s="1"/>
      <c r="D662" s="1"/>
      <c r="E662" s="1"/>
      <c r="F662" s="1"/>
      <c r="G662" s="1"/>
      <c r="H662" s="4"/>
      <c r="I662" s="1"/>
      <c r="J662" s="1"/>
      <c r="K662" s="1"/>
      <c r="L662" s="1"/>
      <c r="M662" s="1"/>
    </row>
    <row r="663" spans="2:13">
      <c r="B663" s="1"/>
      <c r="C663" s="1"/>
      <c r="D663" s="1"/>
      <c r="E663" s="1"/>
      <c r="F663" s="1"/>
      <c r="G663" s="1"/>
      <c r="H663" s="4"/>
      <c r="I663" s="1"/>
      <c r="J663" s="1"/>
      <c r="K663" s="1"/>
      <c r="L663" s="1"/>
      <c r="M663" s="1"/>
    </row>
    <row r="664" spans="2:13">
      <c r="B664" s="1"/>
      <c r="C664" s="1"/>
      <c r="D664" s="1"/>
      <c r="E664" s="1"/>
      <c r="F664" s="1"/>
      <c r="G664" s="1"/>
      <c r="H664" s="4"/>
      <c r="I664" s="1"/>
      <c r="J664" s="1"/>
      <c r="K664" s="1"/>
      <c r="L664" s="1"/>
      <c r="M664" s="1"/>
    </row>
    <row r="665" spans="2:13">
      <c r="B665" s="1"/>
      <c r="C665" s="1"/>
      <c r="D665" s="1"/>
      <c r="E665" s="1"/>
      <c r="F665" s="1"/>
      <c r="G665" s="1"/>
      <c r="H665" s="4"/>
      <c r="I665" s="1"/>
      <c r="J665" s="1"/>
      <c r="K665" s="1"/>
      <c r="L665" s="1"/>
      <c r="M665" s="1"/>
    </row>
    <row r="666" spans="2:13">
      <c r="B666" s="1"/>
      <c r="C666" s="1"/>
      <c r="D666" s="1"/>
      <c r="E666" s="1"/>
      <c r="F666" s="1"/>
      <c r="G666" s="1"/>
      <c r="H666" s="4"/>
      <c r="I666" s="1"/>
      <c r="J666" s="1"/>
      <c r="K666" s="1"/>
      <c r="L666" s="1"/>
      <c r="M666" s="1"/>
    </row>
    <row r="667" spans="2:13">
      <c r="B667" s="1"/>
      <c r="C667" s="1"/>
      <c r="D667" s="1"/>
      <c r="E667" s="1"/>
      <c r="F667" s="1"/>
      <c r="G667" s="1"/>
      <c r="H667" s="4"/>
      <c r="I667" s="1"/>
      <c r="J667" s="1"/>
      <c r="K667" s="1"/>
      <c r="L667" s="1"/>
      <c r="M667" s="1"/>
    </row>
    <row r="668" spans="2:13">
      <c r="B668" s="1"/>
      <c r="C668" s="1"/>
      <c r="D668" s="1"/>
      <c r="E668" s="1"/>
      <c r="F668" s="1"/>
      <c r="G668" s="1"/>
      <c r="H668" s="4"/>
      <c r="I668" s="1"/>
      <c r="J668" s="1"/>
      <c r="K668" s="1"/>
      <c r="L668" s="1"/>
      <c r="M668" s="1"/>
    </row>
    <row r="669" spans="2:13">
      <c r="B669" s="1"/>
      <c r="C669" s="1"/>
      <c r="D669" s="1"/>
      <c r="E669" s="1"/>
      <c r="F669" s="1"/>
      <c r="G669" s="1"/>
      <c r="H669" s="4"/>
      <c r="I669" s="1"/>
      <c r="J669" s="1"/>
      <c r="K669" s="1"/>
      <c r="L669" s="1"/>
      <c r="M669" s="1"/>
    </row>
    <row r="670" spans="2:13">
      <c r="B670" s="1"/>
      <c r="C670" s="1"/>
      <c r="D670" s="1"/>
      <c r="E670" s="1"/>
      <c r="F670" s="1"/>
      <c r="G670" s="1"/>
      <c r="H670" s="4"/>
      <c r="I670" s="1"/>
      <c r="J670" s="1"/>
      <c r="K670" s="1"/>
      <c r="L670" s="1"/>
      <c r="M670" s="1"/>
    </row>
    <row r="671" spans="2:13">
      <c r="B671" s="1"/>
      <c r="C671" s="1"/>
      <c r="D671" s="1"/>
      <c r="E671" s="1"/>
      <c r="F671" s="1"/>
      <c r="G671" s="1"/>
      <c r="H671" s="4"/>
      <c r="I671" s="1"/>
      <c r="J671" s="1"/>
      <c r="K671" s="1"/>
      <c r="L671" s="1"/>
      <c r="M671" s="1"/>
    </row>
    <row r="672" spans="2:13">
      <c r="B672" s="1"/>
      <c r="C672" s="1"/>
      <c r="D672" s="1"/>
      <c r="E672" s="1"/>
      <c r="F672" s="1"/>
      <c r="G672" s="1"/>
      <c r="H672" s="4"/>
      <c r="I672" s="1"/>
      <c r="J672" s="1"/>
      <c r="K672" s="1"/>
      <c r="L672" s="1"/>
      <c r="M672" s="1"/>
    </row>
    <row r="673" spans="2:13">
      <c r="B673" s="1"/>
      <c r="C673" s="1"/>
      <c r="D673" s="1"/>
      <c r="E673" s="1"/>
      <c r="F673" s="1"/>
      <c r="G673" s="1"/>
      <c r="H673" s="4"/>
      <c r="I673" s="1"/>
      <c r="J673" s="1"/>
      <c r="K673" s="1"/>
      <c r="L673" s="1"/>
      <c r="M673" s="1"/>
    </row>
    <row r="674" spans="2:13">
      <c r="B674" s="1"/>
      <c r="C674" s="1"/>
      <c r="D674" s="1"/>
      <c r="E674" s="1"/>
      <c r="F674" s="1"/>
      <c r="G674" s="1"/>
      <c r="H674" s="4"/>
      <c r="I674" s="1"/>
      <c r="J674" s="1"/>
      <c r="K674" s="1"/>
      <c r="L674" s="1"/>
      <c r="M674" s="1"/>
    </row>
    <row r="675" spans="2:13">
      <c r="B675" s="1"/>
      <c r="C675" s="1"/>
      <c r="D675" s="1"/>
      <c r="E675" s="1"/>
      <c r="F675" s="1"/>
      <c r="G675" s="1"/>
      <c r="H675" s="4"/>
      <c r="I675" s="1"/>
      <c r="J675" s="1"/>
      <c r="K675" s="1"/>
      <c r="L675" s="1"/>
      <c r="M675" s="1"/>
    </row>
    <row r="676" spans="2:13">
      <c r="B676" s="1"/>
      <c r="C676" s="1"/>
      <c r="D676" s="1"/>
      <c r="E676" s="1"/>
      <c r="F676" s="1"/>
      <c r="G676" s="1"/>
      <c r="H676" s="4"/>
      <c r="I676" s="1"/>
      <c r="J676" s="1"/>
      <c r="K676" s="1"/>
      <c r="L676" s="1"/>
      <c r="M676" s="1"/>
    </row>
    <row r="677" spans="2:13">
      <c r="B677" s="1"/>
      <c r="C677" s="1"/>
      <c r="D677" s="1"/>
      <c r="E677" s="1"/>
      <c r="F677" s="1"/>
      <c r="G677" s="1"/>
      <c r="H677" s="4"/>
      <c r="I677" s="1"/>
      <c r="J677" s="1"/>
      <c r="K677" s="1"/>
      <c r="L677" s="1"/>
      <c r="M677" s="1"/>
    </row>
    <row r="678" spans="2:13">
      <c r="B678" s="1"/>
      <c r="C678" s="1"/>
      <c r="D678" s="1"/>
      <c r="E678" s="1"/>
      <c r="F678" s="1"/>
      <c r="G678" s="1"/>
      <c r="H678" s="4"/>
      <c r="I678" s="1"/>
      <c r="J678" s="1"/>
      <c r="K678" s="1"/>
      <c r="L678" s="1"/>
      <c r="M678" s="1"/>
    </row>
    <row r="679" spans="2:13">
      <c r="B679" s="1"/>
      <c r="C679" s="1"/>
      <c r="D679" s="1"/>
      <c r="E679" s="1"/>
      <c r="F679" s="1"/>
      <c r="G679" s="1"/>
      <c r="H679" s="4"/>
      <c r="I679" s="1"/>
      <c r="J679" s="1"/>
      <c r="K679" s="1"/>
      <c r="L679" s="1"/>
      <c r="M679" s="1"/>
    </row>
    <row r="680" spans="2:13">
      <c r="B680" s="1"/>
      <c r="C680" s="1"/>
      <c r="D680" s="1"/>
      <c r="E680" s="1"/>
      <c r="F680" s="1"/>
      <c r="G680" s="1"/>
      <c r="H680" s="4"/>
      <c r="I680" s="1"/>
      <c r="J680" s="1"/>
      <c r="K680" s="1"/>
      <c r="L680" s="1"/>
      <c r="M680" s="1"/>
    </row>
    <row r="681" spans="2:13">
      <c r="B681" s="1"/>
      <c r="C681" s="1"/>
      <c r="D681" s="1"/>
      <c r="E681" s="1"/>
      <c r="F681" s="1"/>
      <c r="G681" s="1"/>
      <c r="H681" s="4"/>
      <c r="I681" s="1"/>
      <c r="J681" s="1"/>
      <c r="K681" s="1"/>
      <c r="L681" s="1"/>
      <c r="M681" s="1"/>
    </row>
    <row r="682" spans="2:13">
      <c r="B682" s="1"/>
      <c r="C682" s="1"/>
      <c r="D682" s="1"/>
      <c r="E682" s="1"/>
      <c r="F682" s="1"/>
      <c r="G682" s="1"/>
      <c r="H682" s="4"/>
      <c r="I682" s="1"/>
      <c r="J682" s="1"/>
      <c r="K682" s="1"/>
      <c r="L682" s="1"/>
      <c r="M682" s="1"/>
    </row>
    <row r="683" spans="2:13">
      <c r="B683" s="1"/>
      <c r="C683" s="1"/>
      <c r="D683" s="1"/>
      <c r="E683" s="1"/>
      <c r="F683" s="1"/>
      <c r="G683" s="1"/>
      <c r="H683" s="4"/>
      <c r="I683" s="1"/>
      <c r="J683" s="1"/>
      <c r="K683" s="1"/>
      <c r="L683" s="1"/>
      <c r="M683" s="1"/>
    </row>
    <row r="684" spans="2:13">
      <c r="B684" s="1"/>
      <c r="C684" s="1"/>
      <c r="D684" s="1"/>
      <c r="E684" s="1"/>
      <c r="F684" s="1"/>
      <c r="G684" s="1"/>
      <c r="H684" s="4"/>
      <c r="I684" s="1"/>
      <c r="J684" s="1"/>
      <c r="K684" s="1"/>
      <c r="L684" s="1"/>
      <c r="M684" s="1"/>
    </row>
    <row r="685" spans="2:13">
      <c r="B685" s="1"/>
      <c r="C685" s="1"/>
      <c r="D685" s="1"/>
      <c r="E685" s="1"/>
      <c r="F685" s="1"/>
      <c r="G685" s="1"/>
      <c r="H685" s="4"/>
      <c r="I685" s="1"/>
      <c r="J685" s="1"/>
      <c r="K685" s="1"/>
      <c r="L685" s="1"/>
      <c r="M685" s="1"/>
    </row>
    <row r="686" spans="2:13">
      <c r="B686" s="1"/>
      <c r="C686" s="1"/>
      <c r="D686" s="1"/>
      <c r="E686" s="1"/>
      <c r="F686" s="1"/>
      <c r="G686" s="1"/>
      <c r="H686" s="4"/>
      <c r="I686" s="1"/>
      <c r="J686" s="1"/>
      <c r="K686" s="1"/>
      <c r="L686" s="1"/>
      <c r="M686" s="1"/>
    </row>
    <row r="687" spans="2:13">
      <c r="B687" s="1"/>
      <c r="C687" s="1"/>
      <c r="D687" s="1"/>
      <c r="E687" s="1"/>
      <c r="F687" s="1"/>
      <c r="G687" s="1"/>
      <c r="H687" s="4"/>
      <c r="I687" s="1"/>
      <c r="J687" s="1"/>
      <c r="K687" s="1"/>
      <c r="L687" s="1"/>
      <c r="M687" s="1"/>
    </row>
    <row r="688" spans="2:13">
      <c r="B688" s="1"/>
      <c r="C688" s="1"/>
      <c r="D688" s="1"/>
      <c r="E688" s="1"/>
      <c r="F688" s="1"/>
      <c r="G688" s="1"/>
      <c r="H688" s="4"/>
      <c r="I688" s="1"/>
      <c r="J688" s="1"/>
      <c r="K688" s="1"/>
      <c r="L688" s="1"/>
      <c r="M688" s="1"/>
    </row>
    <row r="689" spans="2:13">
      <c r="B689" s="1"/>
      <c r="C689" s="1"/>
      <c r="D689" s="1"/>
      <c r="E689" s="1"/>
      <c r="F689" s="1"/>
      <c r="G689" s="1"/>
      <c r="H689" s="4"/>
      <c r="I689" s="1"/>
      <c r="J689" s="1"/>
      <c r="K689" s="1"/>
      <c r="L689" s="1"/>
      <c r="M689" s="1"/>
    </row>
    <row r="690" spans="2:13">
      <c r="B690" s="1"/>
      <c r="C690" s="1"/>
      <c r="D690" s="1"/>
      <c r="E690" s="1"/>
      <c r="F690" s="1"/>
      <c r="G690" s="1"/>
      <c r="H690" s="4"/>
      <c r="I690" s="1"/>
      <c r="J690" s="1"/>
      <c r="K690" s="1"/>
      <c r="L690" s="1"/>
      <c r="M690" s="1"/>
    </row>
    <row r="691" spans="2:13">
      <c r="B691" s="1"/>
      <c r="C691" s="1"/>
      <c r="D691" s="1"/>
      <c r="E691" s="1"/>
      <c r="F691" s="1"/>
      <c r="G691" s="1"/>
      <c r="H691" s="4"/>
      <c r="I691" s="1"/>
      <c r="J691" s="1"/>
      <c r="K691" s="1"/>
      <c r="L691" s="1"/>
      <c r="M691" s="1"/>
    </row>
    <row r="692" spans="2:13">
      <c r="B692" s="1"/>
      <c r="C692" s="1"/>
      <c r="D692" s="1"/>
      <c r="E692" s="1"/>
      <c r="F692" s="1"/>
      <c r="G692" s="1"/>
      <c r="H692" s="4"/>
      <c r="I692" s="1"/>
      <c r="J692" s="1"/>
      <c r="K692" s="1"/>
      <c r="L692" s="1"/>
      <c r="M692" s="1"/>
    </row>
    <row r="693" spans="2:13">
      <c r="B693" s="1"/>
      <c r="C693" s="1"/>
      <c r="D693" s="1"/>
      <c r="E693" s="1"/>
      <c r="F693" s="1"/>
      <c r="G693" s="1"/>
      <c r="H693" s="4"/>
      <c r="I693" s="1"/>
      <c r="J693" s="1"/>
      <c r="K693" s="1"/>
      <c r="L693" s="1"/>
      <c r="M693" s="1"/>
    </row>
    <row r="694" spans="2:13">
      <c r="B694" s="1"/>
      <c r="C694" s="1"/>
      <c r="D694" s="1"/>
      <c r="E694" s="1"/>
      <c r="F694" s="1"/>
      <c r="G694" s="1"/>
      <c r="H694" s="4"/>
      <c r="I694" s="1"/>
      <c r="J694" s="1"/>
      <c r="K694" s="1"/>
      <c r="L694" s="1"/>
      <c r="M694" s="1"/>
    </row>
    <row r="695" spans="2:13">
      <c r="B695" s="1"/>
      <c r="C695" s="1"/>
      <c r="D695" s="1"/>
      <c r="E695" s="1"/>
      <c r="F695" s="1"/>
      <c r="G695" s="1"/>
      <c r="H695" s="4"/>
      <c r="I695" s="1"/>
      <c r="J695" s="1"/>
      <c r="K695" s="1"/>
      <c r="L695" s="1"/>
      <c r="M695" s="1"/>
    </row>
    <row r="696" spans="2:13">
      <c r="B696" s="1"/>
      <c r="C696" s="1"/>
      <c r="D696" s="1"/>
      <c r="E696" s="1"/>
      <c r="F696" s="1"/>
      <c r="G696" s="1"/>
      <c r="H696" s="4"/>
      <c r="I696" s="1"/>
      <c r="J696" s="1"/>
      <c r="K696" s="1"/>
      <c r="L696" s="1"/>
      <c r="M696" s="1"/>
    </row>
    <row r="697" spans="2:13">
      <c r="B697" s="1"/>
      <c r="C697" s="1"/>
      <c r="D697" s="1"/>
      <c r="E697" s="1"/>
      <c r="F697" s="1"/>
      <c r="G697" s="1"/>
      <c r="H697" s="4"/>
      <c r="I697" s="1"/>
      <c r="J697" s="1"/>
      <c r="K697" s="1"/>
      <c r="L697" s="1"/>
      <c r="M697" s="1"/>
    </row>
    <row r="698" spans="2:13">
      <c r="B698" s="1"/>
      <c r="C698" s="1"/>
      <c r="D698" s="1"/>
      <c r="E698" s="1"/>
      <c r="F698" s="1"/>
      <c r="G698" s="1"/>
      <c r="H698" s="4"/>
      <c r="I698" s="1"/>
      <c r="J698" s="1"/>
      <c r="K698" s="1"/>
      <c r="L698" s="1"/>
      <c r="M698" s="1"/>
    </row>
    <row r="699" spans="2:13">
      <c r="B699" s="1"/>
      <c r="C699" s="1"/>
      <c r="D699" s="1"/>
      <c r="E699" s="1"/>
      <c r="F699" s="1"/>
      <c r="G699" s="1"/>
      <c r="H699" s="4"/>
      <c r="I699" s="1"/>
      <c r="J699" s="1"/>
      <c r="K699" s="1"/>
      <c r="L699" s="1"/>
      <c r="M699" s="1"/>
    </row>
    <row r="700" spans="2:13">
      <c r="B700" s="1"/>
      <c r="C700" s="1"/>
      <c r="D700" s="1"/>
      <c r="E700" s="1"/>
      <c r="F700" s="1"/>
      <c r="G700" s="1"/>
      <c r="H700" s="4"/>
      <c r="I700" s="1"/>
      <c r="J700" s="1"/>
      <c r="K700" s="1"/>
      <c r="L700" s="1"/>
      <c r="M700" s="1"/>
    </row>
    <row r="701" spans="2:13">
      <c r="B701" s="1"/>
      <c r="C701" s="1"/>
      <c r="D701" s="1"/>
      <c r="E701" s="1"/>
      <c r="F701" s="1"/>
      <c r="G701" s="1"/>
      <c r="H701" s="4"/>
      <c r="I701" s="1"/>
      <c r="J701" s="1"/>
      <c r="K701" s="1"/>
      <c r="L701" s="1"/>
      <c r="M701" s="1"/>
    </row>
    <row r="702" spans="2:13">
      <c r="B702" s="1"/>
      <c r="C702" s="1"/>
      <c r="D702" s="1"/>
      <c r="E702" s="1"/>
      <c r="F702" s="1"/>
      <c r="G702" s="1"/>
      <c r="H702" s="4"/>
      <c r="I702" s="1"/>
      <c r="J702" s="1"/>
      <c r="K702" s="1"/>
      <c r="L702" s="1"/>
      <c r="M702" s="1"/>
    </row>
    <row r="703" spans="2:13">
      <c r="B703" s="1"/>
      <c r="C703" s="1"/>
      <c r="D703" s="1"/>
      <c r="E703" s="1"/>
      <c r="F703" s="1"/>
      <c r="G703" s="1"/>
      <c r="H703" s="4"/>
      <c r="I703" s="1"/>
      <c r="J703" s="1"/>
      <c r="K703" s="1"/>
      <c r="L703" s="1"/>
      <c r="M703" s="1"/>
    </row>
    <row r="704" spans="2:13">
      <c r="B704" s="1"/>
      <c r="C704" s="1"/>
      <c r="D704" s="1"/>
      <c r="E704" s="1"/>
      <c r="F704" s="1"/>
      <c r="G704" s="1"/>
      <c r="H704" s="4"/>
      <c r="I704" s="1"/>
      <c r="J704" s="1"/>
      <c r="K704" s="1"/>
      <c r="L704" s="1"/>
      <c r="M704" s="1"/>
    </row>
    <row r="705" spans="2:13">
      <c r="B705" s="1"/>
      <c r="C705" s="1"/>
      <c r="D705" s="1"/>
      <c r="E705" s="1"/>
      <c r="F705" s="1"/>
      <c r="G705" s="1"/>
      <c r="H705" s="4"/>
      <c r="I705" s="1"/>
      <c r="J705" s="1"/>
      <c r="K705" s="1"/>
      <c r="L705" s="1"/>
      <c r="M705" s="1"/>
    </row>
    <row r="706" spans="2:13">
      <c r="B706" s="1"/>
      <c r="C706" s="1"/>
      <c r="D706" s="1"/>
      <c r="E706" s="1"/>
      <c r="F706" s="1"/>
      <c r="G706" s="1"/>
      <c r="H706" s="4"/>
      <c r="I706" s="1"/>
      <c r="J706" s="1"/>
      <c r="K706" s="1"/>
      <c r="L706" s="1"/>
      <c r="M706" s="1"/>
    </row>
    <row r="707" spans="2:13">
      <c r="B707" s="1"/>
      <c r="C707" s="1"/>
      <c r="D707" s="1"/>
      <c r="E707" s="1"/>
      <c r="F707" s="1"/>
      <c r="G707" s="1"/>
      <c r="H707" s="4"/>
      <c r="I707" s="1"/>
      <c r="J707" s="1"/>
      <c r="K707" s="1"/>
      <c r="L707" s="1"/>
      <c r="M707" s="1"/>
    </row>
    <row r="708" spans="2:13">
      <c r="B708" s="1"/>
      <c r="C708" s="1"/>
      <c r="D708" s="1"/>
      <c r="E708" s="1"/>
      <c r="F708" s="1"/>
      <c r="G708" s="1"/>
      <c r="H708" s="4"/>
      <c r="I708" s="1"/>
      <c r="J708" s="1"/>
      <c r="K708" s="1"/>
      <c r="L708" s="1"/>
      <c r="M708" s="1"/>
    </row>
    <row r="709" spans="2:13">
      <c r="B709" s="1"/>
      <c r="C709" s="1"/>
      <c r="D709" s="1"/>
      <c r="E709" s="1"/>
      <c r="F709" s="1"/>
      <c r="G709" s="1"/>
      <c r="H709" s="4"/>
      <c r="I709" s="1"/>
      <c r="J709" s="1"/>
      <c r="K709" s="1"/>
      <c r="L709" s="1"/>
      <c r="M709" s="1"/>
    </row>
    <row r="710" spans="2:13">
      <c r="B710" s="1"/>
      <c r="C710" s="1"/>
      <c r="D710" s="1"/>
      <c r="E710" s="1"/>
      <c r="F710" s="1"/>
      <c r="G710" s="1"/>
      <c r="H710" s="4"/>
      <c r="I710" s="1"/>
      <c r="J710" s="1"/>
      <c r="K710" s="1"/>
      <c r="L710" s="1"/>
      <c r="M710" s="1"/>
    </row>
    <row r="711" spans="2:13">
      <c r="B711" s="1"/>
      <c r="C711" s="1"/>
      <c r="D711" s="1"/>
      <c r="E711" s="1"/>
      <c r="F711" s="1"/>
      <c r="G711" s="1"/>
      <c r="H711" s="4"/>
      <c r="I711" s="1"/>
      <c r="J711" s="1"/>
      <c r="K711" s="1"/>
      <c r="L711" s="1"/>
      <c r="M711" s="1"/>
    </row>
    <row r="712" spans="2:13">
      <c r="B712" s="1"/>
      <c r="C712" s="1"/>
      <c r="D712" s="1"/>
      <c r="E712" s="1"/>
      <c r="F712" s="1"/>
      <c r="G712" s="1"/>
      <c r="H712" s="4"/>
      <c r="I712" s="1"/>
      <c r="J712" s="1"/>
      <c r="K712" s="1"/>
      <c r="L712" s="1"/>
      <c r="M712" s="1"/>
    </row>
    <row r="713" spans="2:13">
      <c r="B713" s="1"/>
      <c r="C713" s="1"/>
      <c r="D713" s="1"/>
      <c r="E713" s="1"/>
      <c r="F713" s="1"/>
      <c r="G713" s="1"/>
      <c r="H713" s="4"/>
      <c r="I713" s="1"/>
      <c r="J713" s="1"/>
      <c r="K713" s="1"/>
      <c r="L713" s="1"/>
      <c r="M713" s="1"/>
    </row>
    <row r="714" spans="2:13">
      <c r="B714" s="1"/>
      <c r="C714" s="1"/>
      <c r="D714" s="1"/>
      <c r="E714" s="1"/>
      <c r="F714" s="1"/>
      <c r="G714" s="1"/>
      <c r="H714" s="4"/>
      <c r="I714" s="1"/>
      <c r="J714" s="1"/>
      <c r="K714" s="1"/>
      <c r="L714" s="1"/>
      <c r="M714" s="1"/>
    </row>
    <row r="715" spans="2:13">
      <c r="B715" s="1"/>
      <c r="C715" s="1"/>
      <c r="D715" s="1"/>
      <c r="E715" s="1"/>
      <c r="F715" s="1"/>
      <c r="G715" s="1"/>
      <c r="H715" s="4"/>
      <c r="I715" s="1"/>
      <c r="J715" s="1"/>
      <c r="K715" s="1"/>
      <c r="L715" s="1"/>
      <c r="M715" s="1"/>
    </row>
    <row r="716" spans="2:13">
      <c r="B716" s="1"/>
      <c r="C716" s="1"/>
      <c r="D716" s="1"/>
      <c r="E716" s="1"/>
      <c r="F716" s="1"/>
      <c r="G716" s="1"/>
      <c r="H716" s="4"/>
      <c r="I716" s="1"/>
      <c r="J716" s="1"/>
      <c r="K716" s="1"/>
      <c r="L716" s="1"/>
      <c r="M716" s="1"/>
    </row>
    <row r="717" spans="2:13">
      <c r="B717" s="1"/>
      <c r="C717" s="1"/>
      <c r="D717" s="1"/>
      <c r="E717" s="1"/>
      <c r="F717" s="1"/>
      <c r="G717" s="1"/>
      <c r="H717" s="4"/>
      <c r="I717" s="1"/>
      <c r="J717" s="1"/>
      <c r="K717" s="1"/>
      <c r="L717" s="1"/>
      <c r="M717" s="1"/>
    </row>
    <row r="718" spans="2:13">
      <c r="B718" s="1"/>
      <c r="C718" s="1"/>
      <c r="D718" s="1"/>
      <c r="E718" s="1"/>
      <c r="F718" s="1"/>
      <c r="G718" s="1"/>
      <c r="H718" s="4"/>
      <c r="I718" s="1"/>
      <c r="J718" s="1"/>
      <c r="K718" s="1"/>
      <c r="L718" s="1"/>
      <c r="M718" s="1"/>
    </row>
    <row r="719" spans="2:13">
      <c r="B719" s="1"/>
      <c r="C719" s="1"/>
      <c r="D719" s="1"/>
      <c r="E719" s="1"/>
      <c r="F719" s="1"/>
      <c r="G719" s="1"/>
      <c r="H719" s="4"/>
      <c r="I719" s="1"/>
      <c r="J719" s="1"/>
      <c r="K719" s="1"/>
      <c r="L719" s="1"/>
      <c r="M719" s="1"/>
    </row>
    <row r="720" spans="2:13">
      <c r="B720" s="1"/>
      <c r="C720" s="1"/>
      <c r="D720" s="1"/>
      <c r="E720" s="1"/>
      <c r="F720" s="1"/>
      <c r="G720" s="1"/>
      <c r="H720" s="4"/>
      <c r="I720" s="1"/>
      <c r="J720" s="1"/>
      <c r="K720" s="1"/>
      <c r="L720" s="1"/>
      <c r="M720" s="1"/>
    </row>
    <row r="721" spans="2:13">
      <c r="B721" s="1"/>
      <c r="C721" s="1"/>
      <c r="D721" s="1"/>
      <c r="E721" s="1"/>
      <c r="F721" s="1"/>
      <c r="G721" s="1"/>
      <c r="H721" s="4"/>
      <c r="I721" s="1"/>
      <c r="J721" s="1"/>
      <c r="K721" s="1"/>
      <c r="L721" s="1"/>
      <c r="M721" s="1"/>
    </row>
    <row r="722" spans="2:13">
      <c r="B722" s="1"/>
      <c r="C722" s="1"/>
      <c r="D722" s="1"/>
      <c r="E722" s="1"/>
      <c r="F722" s="1"/>
      <c r="G722" s="1"/>
      <c r="H722" s="4"/>
      <c r="I722" s="1"/>
      <c r="J722" s="1"/>
      <c r="K722" s="1"/>
      <c r="L722" s="1"/>
      <c r="M722" s="1"/>
    </row>
    <row r="723" spans="2:13">
      <c r="B723" s="1"/>
      <c r="C723" s="1"/>
      <c r="D723" s="1"/>
      <c r="E723" s="1"/>
      <c r="F723" s="1"/>
      <c r="G723" s="1"/>
      <c r="H723" s="4"/>
      <c r="I723" s="1"/>
      <c r="J723" s="1"/>
      <c r="K723" s="1"/>
      <c r="L723" s="1"/>
      <c r="M723" s="1"/>
    </row>
    <row r="724" spans="2:13">
      <c r="B724" s="1"/>
      <c r="C724" s="1"/>
      <c r="D724" s="1"/>
      <c r="E724" s="1"/>
      <c r="F724" s="1"/>
      <c r="G724" s="1"/>
      <c r="H724" s="4"/>
      <c r="I724" s="1"/>
      <c r="J724" s="1"/>
      <c r="K724" s="1"/>
      <c r="L724" s="1"/>
      <c r="M724" s="1"/>
    </row>
    <row r="725" spans="2:13">
      <c r="B725" s="1"/>
      <c r="C725" s="1"/>
      <c r="D725" s="1"/>
      <c r="E725" s="1"/>
      <c r="F725" s="1"/>
      <c r="G725" s="1"/>
      <c r="H725" s="4"/>
      <c r="I725" s="1"/>
      <c r="J725" s="1"/>
      <c r="K725" s="1"/>
      <c r="L725" s="1"/>
      <c r="M725" s="1"/>
    </row>
    <row r="726" spans="2:13">
      <c r="B726" s="1"/>
      <c r="C726" s="1"/>
      <c r="D726" s="1"/>
      <c r="E726" s="1"/>
      <c r="F726" s="1"/>
      <c r="G726" s="1"/>
      <c r="H726" s="4"/>
      <c r="I726" s="1"/>
      <c r="J726" s="1"/>
      <c r="K726" s="1"/>
      <c r="L726" s="1"/>
      <c r="M726" s="1"/>
    </row>
    <row r="727" spans="2:13">
      <c r="B727" s="1"/>
      <c r="C727" s="1"/>
      <c r="D727" s="1"/>
      <c r="E727" s="1"/>
      <c r="F727" s="1"/>
      <c r="G727" s="1"/>
      <c r="H727" s="4"/>
      <c r="I727" s="1"/>
      <c r="J727" s="1"/>
      <c r="K727" s="1"/>
      <c r="L727" s="1"/>
      <c r="M727" s="1"/>
    </row>
    <row r="728" spans="2:13">
      <c r="B728" s="1"/>
      <c r="C728" s="1"/>
      <c r="D728" s="1"/>
      <c r="E728" s="1"/>
      <c r="F728" s="1"/>
      <c r="G728" s="1"/>
      <c r="H728" s="4"/>
      <c r="I728" s="1"/>
      <c r="J728" s="1"/>
      <c r="K728" s="1"/>
      <c r="L728" s="1"/>
      <c r="M728" s="1"/>
    </row>
    <row r="729" spans="2:13">
      <c r="B729" s="1"/>
      <c r="C729" s="1"/>
      <c r="D729" s="1"/>
      <c r="E729" s="1"/>
      <c r="F729" s="1"/>
      <c r="G729" s="1"/>
      <c r="H729" s="4"/>
      <c r="I729" s="1"/>
      <c r="J729" s="1"/>
      <c r="K729" s="1"/>
      <c r="L729" s="1"/>
      <c r="M729" s="1"/>
    </row>
    <row r="730" spans="2:13">
      <c r="B730" s="1"/>
      <c r="C730" s="1"/>
      <c r="D730" s="1"/>
      <c r="E730" s="1"/>
      <c r="F730" s="1"/>
      <c r="G730" s="1"/>
      <c r="H730" s="4"/>
      <c r="I730" s="1"/>
      <c r="J730" s="1"/>
      <c r="K730" s="1"/>
      <c r="L730" s="1"/>
      <c r="M730" s="1"/>
    </row>
    <row r="731" spans="2:13">
      <c r="B731" s="1"/>
      <c r="C731" s="1"/>
      <c r="D731" s="1"/>
      <c r="E731" s="1"/>
      <c r="F731" s="1"/>
      <c r="G731" s="1"/>
      <c r="H731" s="4"/>
      <c r="I731" s="1"/>
      <c r="J731" s="1"/>
      <c r="K731" s="1"/>
      <c r="L731" s="1"/>
      <c r="M731" s="1"/>
    </row>
    <row r="732" spans="2:13">
      <c r="B732" s="1"/>
      <c r="C732" s="1"/>
      <c r="D732" s="1"/>
      <c r="E732" s="1"/>
      <c r="F732" s="1"/>
      <c r="G732" s="1"/>
      <c r="H732" s="4"/>
      <c r="I732" s="1"/>
      <c r="J732" s="1"/>
      <c r="K732" s="1"/>
      <c r="L732" s="1"/>
      <c r="M732" s="1"/>
    </row>
    <row r="733" spans="2:13">
      <c r="B733" s="1"/>
      <c r="C733" s="1"/>
      <c r="D733" s="1"/>
      <c r="E733" s="1"/>
      <c r="F733" s="1"/>
      <c r="G733" s="1"/>
      <c r="H733" s="4"/>
      <c r="I733" s="1"/>
      <c r="J733" s="1"/>
      <c r="K733" s="1"/>
      <c r="L733" s="1"/>
      <c r="M733" s="1"/>
    </row>
    <row r="734" spans="2:13">
      <c r="B734" s="1"/>
      <c r="C734" s="1"/>
      <c r="D734" s="1"/>
      <c r="E734" s="1"/>
      <c r="F734" s="1"/>
      <c r="G734" s="1"/>
      <c r="H734" s="4"/>
      <c r="I734" s="1"/>
      <c r="J734" s="1"/>
      <c r="K734" s="1"/>
      <c r="L734" s="1"/>
      <c r="M734" s="1"/>
    </row>
    <row r="735" spans="2:13">
      <c r="B735" s="1"/>
      <c r="C735" s="1"/>
      <c r="D735" s="1"/>
      <c r="E735" s="1"/>
      <c r="F735" s="1"/>
      <c r="G735" s="1"/>
      <c r="H735" s="4"/>
      <c r="I735" s="1"/>
      <c r="J735" s="1"/>
      <c r="K735" s="1"/>
      <c r="L735" s="1"/>
      <c r="M735" s="1"/>
    </row>
    <row r="736" spans="2:13">
      <c r="B736" s="1"/>
      <c r="C736" s="1"/>
      <c r="D736" s="1"/>
      <c r="E736" s="1"/>
      <c r="F736" s="1"/>
      <c r="G736" s="1"/>
      <c r="H736" s="4"/>
      <c r="I736" s="1"/>
      <c r="J736" s="1"/>
      <c r="K736" s="1"/>
      <c r="L736" s="1"/>
      <c r="M736" s="1"/>
    </row>
    <row r="737" spans="2:13">
      <c r="B737" s="1"/>
      <c r="C737" s="1"/>
      <c r="D737" s="1"/>
      <c r="E737" s="1"/>
      <c r="F737" s="1"/>
      <c r="G737" s="1"/>
      <c r="H737" s="4"/>
      <c r="I737" s="1"/>
      <c r="J737" s="1"/>
      <c r="K737" s="1"/>
      <c r="L737" s="1"/>
      <c r="M737" s="1"/>
    </row>
    <row r="738" spans="2:13">
      <c r="B738" s="1"/>
      <c r="C738" s="1"/>
      <c r="D738" s="1"/>
      <c r="E738" s="1"/>
      <c r="F738" s="1"/>
      <c r="G738" s="1"/>
      <c r="H738" s="4"/>
      <c r="I738" s="1"/>
      <c r="J738" s="1"/>
      <c r="K738" s="1"/>
      <c r="L738" s="1"/>
      <c r="M738" s="1"/>
    </row>
    <row r="739" spans="2:13">
      <c r="B739" s="1"/>
      <c r="C739" s="1"/>
      <c r="D739" s="1"/>
      <c r="E739" s="1"/>
      <c r="F739" s="1"/>
      <c r="G739" s="1"/>
      <c r="H739" s="4"/>
      <c r="I739" s="1"/>
      <c r="J739" s="1"/>
      <c r="K739" s="1"/>
      <c r="L739" s="1"/>
      <c r="M739" s="1"/>
    </row>
    <row r="740" spans="2:13">
      <c r="B740" s="1"/>
      <c r="C740" s="1"/>
      <c r="D740" s="1"/>
      <c r="E740" s="1"/>
      <c r="F740" s="1"/>
      <c r="G740" s="1"/>
      <c r="H740" s="4"/>
      <c r="I740" s="1"/>
      <c r="J740" s="1"/>
      <c r="K740" s="1"/>
      <c r="L740" s="1"/>
      <c r="M740" s="1"/>
    </row>
    <row r="741" spans="2:13">
      <c r="B741" s="1"/>
      <c r="C741" s="1"/>
      <c r="D741" s="1"/>
      <c r="E741" s="1"/>
      <c r="F741" s="1"/>
      <c r="G741" s="1"/>
      <c r="H741" s="4"/>
      <c r="I741" s="1"/>
      <c r="J741" s="1"/>
      <c r="K741" s="1"/>
      <c r="L741" s="1"/>
      <c r="M741" s="1"/>
    </row>
    <row r="742" spans="2:13">
      <c r="B742" s="1"/>
      <c r="C742" s="1"/>
      <c r="D742" s="1"/>
      <c r="E742" s="1"/>
      <c r="F742" s="1"/>
      <c r="G742" s="1"/>
      <c r="H742" s="4"/>
      <c r="I742" s="1"/>
      <c r="J742" s="1"/>
      <c r="K742" s="1"/>
      <c r="L742" s="1"/>
      <c r="M742" s="1"/>
    </row>
    <row r="743" spans="2:13">
      <c r="B743" s="1"/>
      <c r="C743" s="1"/>
      <c r="D743" s="1"/>
      <c r="E743" s="1"/>
      <c r="F743" s="1"/>
      <c r="G743" s="1"/>
      <c r="H743" s="4"/>
      <c r="I743" s="1"/>
      <c r="J743" s="1"/>
      <c r="K743" s="1"/>
      <c r="L743" s="1"/>
      <c r="M743" s="1"/>
    </row>
    <row r="744" spans="2:13">
      <c r="B744" s="1"/>
      <c r="C744" s="1"/>
      <c r="D744" s="1"/>
      <c r="E744" s="1"/>
      <c r="F744" s="1"/>
      <c r="G744" s="1"/>
      <c r="H744" s="4"/>
      <c r="I744" s="1"/>
      <c r="J744" s="1"/>
      <c r="K744" s="1"/>
      <c r="L744" s="1"/>
      <c r="M744" s="1"/>
    </row>
    <row r="745" spans="2:13">
      <c r="B745" s="1"/>
      <c r="C745" s="1"/>
      <c r="D745" s="1"/>
      <c r="E745" s="1"/>
      <c r="F745" s="1"/>
      <c r="G745" s="1"/>
      <c r="H745" s="4"/>
      <c r="I745" s="1"/>
      <c r="J745" s="1"/>
      <c r="K745" s="1"/>
      <c r="L745" s="1"/>
      <c r="M745" s="1"/>
    </row>
    <row r="746" spans="2:13">
      <c r="B746" s="1"/>
      <c r="C746" s="1"/>
      <c r="D746" s="1"/>
      <c r="E746" s="1"/>
      <c r="F746" s="1"/>
      <c r="G746" s="1"/>
      <c r="H746" s="4"/>
      <c r="I746" s="1"/>
      <c r="J746" s="1"/>
      <c r="K746" s="1"/>
      <c r="L746" s="1"/>
      <c r="M746" s="1"/>
    </row>
    <row r="747" spans="2:13">
      <c r="B747" s="1"/>
      <c r="C747" s="1"/>
      <c r="D747" s="1"/>
      <c r="E747" s="1"/>
      <c r="F747" s="1"/>
      <c r="G747" s="1"/>
      <c r="H747" s="4"/>
      <c r="I747" s="1"/>
      <c r="J747" s="1"/>
      <c r="K747" s="1"/>
      <c r="L747" s="1"/>
      <c r="M747" s="1"/>
    </row>
    <row r="748" spans="2:13">
      <c r="B748" s="1"/>
      <c r="C748" s="1"/>
      <c r="D748" s="1"/>
      <c r="E748" s="1"/>
      <c r="F748" s="1"/>
      <c r="G748" s="1"/>
      <c r="H748" s="4"/>
      <c r="I748" s="1"/>
      <c r="J748" s="1"/>
      <c r="K748" s="1"/>
      <c r="L748" s="1"/>
      <c r="M748" s="1"/>
    </row>
    <row r="749" spans="2:13">
      <c r="B749" s="1"/>
      <c r="C749" s="1"/>
      <c r="D749" s="1"/>
      <c r="E749" s="1"/>
      <c r="F749" s="1"/>
      <c r="G749" s="1"/>
      <c r="H749" s="4"/>
      <c r="I749" s="1"/>
      <c r="J749" s="1"/>
      <c r="K749" s="1"/>
      <c r="L749" s="1"/>
      <c r="M749" s="1"/>
    </row>
    <row r="750" spans="2:13">
      <c r="B750" s="1"/>
      <c r="C750" s="1"/>
      <c r="D750" s="1"/>
      <c r="E750" s="1"/>
      <c r="F750" s="1"/>
      <c r="G750" s="1"/>
      <c r="H750" s="4"/>
      <c r="I750" s="1"/>
      <c r="J750" s="1"/>
      <c r="K750" s="1"/>
      <c r="L750" s="1"/>
      <c r="M750" s="1"/>
    </row>
    <row r="751" spans="2:13">
      <c r="B751" s="1"/>
      <c r="C751" s="1"/>
      <c r="D751" s="1"/>
      <c r="E751" s="1"/>
      <c r="F751" s="1"/>
      <c r="G751" s="1"/>
      <c r="H751" s="4"/>
      <c r="I751" s="1"/>
      <c r="J751" s="1"/>
      <c r="K751" s="1"/>
      <c r="L751" s="1"/>
      <c r="M751" s="1"/>
    </row>
    <row r="752" spans="2:13">
      <c r="B752" s="1"/>
      <c r="C752" s="1"/>
      <c r="D752" s="1"/>
      <c r="E752" s="1"/>
      <c r="F752" s="1"/>
      <c r="G752" s="1"/>
      <c r="H752" s="4"/>
      <c r="I752" s="1"/>
      <c r="J752" s="1"/>
      <c r="K752" s="1"/>
      <c r="L752" s="1"/>
      <c r="M752" s="1"/>
    </row>
    <row r="753" spans="2:13">
      <c r="B753" s="1"/>
      <c r="C753" s="1"/>
      <c r="D753" s="1"/>
      <c r="E753" s="1"/>
      <c r="F753" s="1"/>
      <c r="G753" s="1"/>
      <c r="H753" s="4"/>
      <c r="I753" s="1"/>
      <c r="J753" s="1"/>
      <c r="K753" s="1"/>
      <c r="L753" s="1"/>
      <c r="M753" s="1"/>
    </row>
    <row r="754" spans="2:13">
      <c r="B754" s="1"/>
      <c r="C754" s="1"/>
      <c r="D754" s="1"/>
      <c r="E754" s="1"/>
      <c r="F754" s="1"/>
      <c r="G754" s="1"/>
      <c r="H754" s="4"/>
      <c r="I754" s="1"/>
      <c r="J754" s="1"/>
      <c r="K754" s="1"/>
      <c r="L754" s="1"/>
      <c r="M754" s="1"/>
    </row>
    <row r="755" spans="2:13">
      <c r="B755" s="1"/>
      <c r="C755" s="1"/>
      <c r="D755" s="1"/>
      <c r="E755" s="1"/>
      <c r="F755" s="1"/>
      <c r="G755" s="1"/>
      <c r="H755" s="4"/>
      <c r="I755" s="1"/>
      <c r="J755" s="1"/>
      <c r="K755" s="1"/>
      <c r="L755" s="1"/>
      <c r="M755" s="1"/>
    </row>
    <row r="756" spans="2:13">
      <c r="B756" s="1"/>
      <c r="C756" s="1"/>
      <c r="D756" s="1"/>
      <c r="E756" s="1"/>
      <c r="F756" s="1"/>
      <c r="G756" s="1"/>
      <c r="H756" s="4"/>
      <c r="I756" s="1"/>
      <c r="J756" s="1"/>
      <c r="K756" s="1"/>
      <c r="L756" s="1"/>
      <c r="M756" s="1"/>
    </row>
    <row r="757" spans="2:13">
      <c r="B757" s="1"/>
      <c r="C757" s="1"/>
      <c r="D757" s="1"/>
      <c r="E757" s="1"/>
      <c r="F757" s="1"/>
      <c r="G757" s="1"/>
      <c r="H757" s="4"/>
      <c r="I757" s="1"/>
      <c r="J757" s="1"/>
      <c r="K757" s="1"/>
      <c r="L757" s="1"/>
      <c r="M757" s="1"/>
    </row>
    <row r="758" spans="2:13">
      <c r="B758" s="1"/>
      <c r="C758" s="1"/>
      <c r="D758" s="1"/>
      <c r="E758" s="1"/>
      <c r="F758" s="1"/>
      <c r="G758" s="1"/>
      <c r="H758" s="4"/>
      <c r="I758" s="1"/>
      <c r="J758" s="1"/>
      <c r="K758" s="1"/>
      <c r="L758" s="1"/>
      <c r="M758" s="1"/>
    </row>
    <row r="759" spans="2:13">
      <c r="B759" s="1"/>
      <c r="C759" s="1"/>
      <c r="D759" s="1"/>
      <c r="E759" s="1"/>
      <c r="F759" s="1"/>
      <c r="G759" s="1"/>
      <c r="H759" s="4"/>
      <c r="I759" s="1"/>
      <c r="J759" s="1"/>
      <c r="K759" s="1"/>
      <c r="L759" s="1"/>
      <c r="M759" s="1"/>
    </row>
    <row r="760" spans="2:13">
      <c r="B760" s="1"/>
      <c r="C760" s="1"/>
      <c r="D760" s="1"/>
      <c r="E760" s="1"/>
      <c r="F760" s="1"/>
      <c r="G760" s="1"/>
      <c r="H760" s="4"/>
      <c r="I760" s="1"/>
      <c r="J760" s="1"/>
      <c r="K760" s="1"/>
      <c r="L760" s="1"/>
      <c r="M760" s="1"/>
    </row>
    <row r="761" spans="2:13">
      <c r="B761" s="1"/>
      <c r="C761" s="1"/>
      <c r="D761" s="1"/>
      <c r="E761" s="1"/>
      <c r="F761" s="1"/>
      <c r="G761" s="1"/>
      <c r="H761" s="4"/>
      <c r="I761" s="1"/>
      <c r="J761" s="1"/>
      <c r="K761" s="1"/>
      <c r="L761" s="1"/>
      <c r="M761" s="1"/>
    </row>
    <row r="762" spans="2:13">
      <c r="B762" s="1"/>
      <c r="C762" s="1"/>
      <c r="D762" s="1"/>
      <c r="E762" s="1"/>
      <c r="F762" s="1"/>
      <c r="G762" s="1"/>
      <c r="H762" s="4"/>
      <c r="I762" s="1"/>
      <c r="J762" s="1"/>
      <c r="K762" s="1"/>
      <c r="L762" s="1"/>
      <c r="M762" s="1"/>
    </row>
    <row r="763" spans="2:13">
      <c r="B763" s="1"/>
      <c r="C763" s="1"/>
      <c r="D763" s="1"/>
      <c r="E763" s="1"/>
      <c r="F763" s="1"/>
      <c r="G763" s="1"/>
      <c r="H763" s="4"/>
      <c r="I763" s="1"/>
      <c r="J763" s="1"/>
      <c r="K763" s="1"/>
      <c r="L763" s="1"/>
      <c r="M763" s="1"/>
    </row>
    <row r="764" spans="2:13">
      <c r="B764" s="1"/>
      <c r="C764" s="1"/>
      <c r="D764" s="1"/>
      <c r="E764" s="1"/>
      <c r="F764" s="1"/>
      <c r="G764" s="1"/>
      <c r="H764" s="4"/>
      <c r="I764" s="1"/>
      <c r="J764" s="1"/>
      <c r="K764" s="1"/>
      <c r="L764" s="1"/>
      <c r="M764" s="1"/>
    </row>
    <row r="765" spans="2:13">
      <c r="B765" s="1"/>
      <c r="C765" s="1"/>
      <c r="D765" s="1"/>
      <c r="E765" s="1"/>
      <c r="F765" s="1"/>
      <c r="G765" s="1"/>
      <c r="H765" s="4"/>
      <c r="I765" s="1"/>
      <c r="J765" s="1"/>
      <c r="K765" s="1"/>
      <c r="L765" s="1"/>
      <c r="M765" s="1"/>
    </row>
    <row r="766" spans="2:13">
      <c r="B766" s="1"/>
      <c r="C766" s="1"/>
      <c r="D766" s="1"/>
      <c r="E766" s="1"/>
      <c r="F766" s="1"/>
      <c r="G766" s="1"/>
      <c r="H766" s="4"/>
      <c r="I766" s="1"/>
      <c r="J766" s="1"/>
      <c r="K766" s="1"/>
      <c r="L766" s="1"/>
      <c r="M766" s="1"/>
    </row>
    <row r="767" spans="2:13">
      <c r="B767" s="1"/>
      <c r="C767" s="1"/>
      <c r="D767" s="1"/>
      <c r="E767" s="1"/>
      <c r="F767" s="1"/>
      <c r="G767" s="1"/>
      <c r="H767" s="4"/>
      <c r="I767" s="1"/>
      <c r="J767" s="1"/>
      <c r="K767" s="1"/>
      <c r="L767" s="1"/>
      <c r="M767" s="1"/>
    </row>
    <row r="768" spans="2:13">
      <c r="B768" s="1"/>
      <c r="C768" s="1"/>
      <c r="D768" s="1"/>
      <c r="E768" s="1"/>
      <c r="F768" s="1"/>
      <c r="G768" s="1"/>
      <c r="H768" s="4"/>
      <c r="I768" s="1"/>
      <c r="J768" s="1"/>
      <c r="K768" s="1"/>
      <c r="L768" s="1"/>
      <c r="M768" s="1"/>
    </row>
    <row r="769" spans="2:13">
      <c r="B769" s="1"/>
      <c r="C769" s="1"/>
      <c r="D769" s="1"/>
      <c r="E769" s="1"/>
      <c r="F769" s="1"/>
      <c r="G769" s="1"/>
      <c r="H769" s="4"/>
      <c r="I769" s="1"/>
      <c r="J769" s="1"/>
      <c r="K769" s="1"/>
      <c r="L769" s="1"/>
      <c r="M769" s="1"/>
    </row>
    <row r="770" spans="2:13">
      <c r="B770" s="1"/>
      <c r="C770" s="1"/>
      <c r="D770" s="1"/>
      <c r="E770" s="1"/>
      <c r="F770" s="1"/>
      <c r="G770" s="1"/>
      <c r="H770" s="4"/>
      <c r="I770" s="1"/>
      <c r="J770" s="1"/>
      <c r="K770" s="1"/>
      <c r="L770" s="1"/>
      <c r="M770" s="1"/>
    </row>
    <row r="771" spans="2:13">
      <c r="B771" s="1"/>
      <c r="C771" s="1"/>
      <c r="D771" s="1"/>
      <c r="E771" s="1"/>
      <c r="F771" s="1"/>
      <c r="G771" s="1"/>
      <c r="H771" s="4"/>
      <c r="I771" s="1"/>
      <c r="J771" s="1"/>
      <c r="K771" s="1"/>
      <c r="L771" s="1"/>
      <c r="M771" s="1"/>
    </row>
    <row r="772" spans="2:13">
      <c r="B772" s="1"/>
      <c r="C772" s="1"/>
      <c r="D772" s="1"/>
      <c r="E772" s="1"/>
      <c r="F772" s="1"/>
      <c r="G772" s="1"/>
      <c r="H772" s="4"/>
      <c r="I772" s="1"/>
      <c r="J772" s="1"/>
      <c r="K772" s="1"/>
      <c r="L772" s="1"/>
      <c r="M772" s="1"/>
    </row>
    <row r="773" spans="2:13">
      <c r="B773" s="1"/>
      <c r="C773" s="1"/>
      <c r="D773" s="1"/>
      <c r="E773" s="1"/>
      <c r="F773" s="1"/>
      <c r="G773" s="1"/>
      <c r="H773" s="4"/>
      <c r="I773" s="1"/>
      <c r="J773" s="1"/>
      <c r="K773" s="1"/>
      <c r="L773" s="1"/>
      <c r="M773" s="1"/>
    </row>
    <row r="774" spans="2:13">
      <c r="B774" s="1"/>
      <c r="C774" s="1"/>
      <c r="D774" s="1"/>
      <c r="E774" s="1"/>
      <c r="F774" s="1"/>
      <c r="G774" s="1"/>
      <c r="H774" s="4"/>
      <c r="I774" s="1"/>
      <c r="J774" s="1"/>
      <c r="K774" s="1"/>
      <c r="L774" s="1"/>
      <c r="M774" s="1"/>
    </row>
    <row r="775" spans="2:13">
      <c r="B775" s="1"/>
      <c r="C775" s="1"/>
      <c r="D775" s="1"/>
      <c r="E775" s="1"/>
      <c r="F775" s="1"/>
      <c r="G775" s="1"/>
      <c r="H775" s="4"/>
      <c r="I775" s="1"/>
      <c r="J775" s="1"/>
      <c r="K775" s="1"/>
      <c r="L775" s="1"/>
      <c r="M775" s="1"/>
    </row>
    <row r="776" spans="2:13">
      <c r="B776" s="1"/>
      <c r="C776" s="1"/>
      <c r="D776" s="1"/>
      <c r="E776" s="1"/>
      <c r="F776" s="1"/>
      <c r="G776" s="1"/>
      <c r="H776" s="4"/>
      <c r="I776" s="1"/>
      <c r="J776" s="1"/>
      <c r="K776" s="1"/>
      <c r="L776" s="1"/>
      <c r="M776" s="1"/>
    </row>
    <row r="777" spans="2:13">
      <c r="B777" s="1"/>
      <c r="C777" s="1"/>
      <c r="D777" s="1"/>
      <c r="E777" s="1"/>
      <c r="F777" s="1"/>
      <c r="G777" s="1"/>
      <c r="H777" s="4"/>
      <c r="I777" s="1"/>
      <c r="J777" s="1"/>
      <c r="K777" s="1"/>
      <c r="L777" s="1"/>
      <c r="M777" s="1"/>
    </row>
    <row r="778" spans="2:13">
      <c r="B778" s="1"/>
      <c r="C778" s="1"/>
      <c r="D778" s="1"/>
      <c r="E778" s="1"/>
      <c r="F778" s="1"/>
      <c r="G778" s="1"/>
      <c r="H778" s="4"/>
      <c r="I778" s="1"/>
      <c r="J778" s="1"/>
      <c r="K778" s="1"/>
      <c r="L778" s="1"/>
      <c r="M778" s="1"/>
    </row>
    <row r="779" spans="2:13">
      <c r="B779" s="1"/>
      <c r="C779" s="1"/>
      <c r="D779" s="1"/>
      <c r="E779" s="1"/>
      <c r="F779" s="1"/>
      <c r="G779" s="1"/>
      <c r="H779" s="4"/>
      <c r="I779" s="1"/>
      <c r="J779" s="1"/>
      <c r="K779" s="1"/>
      <c r="L779" s="1"/>
      <c r="M779" s="1"/>
    </row>
    <row r="780" spans="2:13">
      <c r="B780" s="1"/>
      <c r="C780" s="1"/>
      <c r="D780" s="1"/>
      <c r="E780" s="1"/>
      <c r="F780" s="1"/>
      <c r="G780" s="1"/>
      <c r="H780" s="4"/>
      <c r="I780" s="1"/>
      <c r="J780" s="1"/>
      <c r="K780" s="1"/>
      <c r="L780" s="1"/>
      <c r="M780" s="1"/>
    </row>
    <row r="781" spans="2:13">
      <c r="B781" s="1"/>
      <c r="C781" s="1"/>
      <c r="D781" s="1"/>
      <c r="E781" s="1"/>
      <c r="F781" s="1"/>
      <c r="G781" s="1"/>
      <c r="H781" s="4"/>
      <c r="I781" s="1"/>
      <c r="J781" s="1"/>
      <c r="K781" s="1"/>
      <c r="L781" s="1"/>
      <c r="M781" s="1"/>
    </row>
    <row r="782" spans="2:13">
      <c r="B782" s="1"/>
      <c r="C782" s="1"/>
      <c r="D782" s="1"/>
      <c r="E782" s="1"/>
      <c r="F782" s="1"/>
      <c r="G782" s="1"/>
      <c r="H782" s="4"/>
      <c r="I782" s="1"/>
      <c r="J782" s="1"/>
      <c r="K782" s="1"/>
      <c r="L782" s="1"/>
      <c r="M782" s="1"/>
    </row>
    <row r="783" spans="2:13">
      <c r="B783" s="1"/>
      <c r="C783" s="1"/>
      <c r="D783" s="1"/>
      <c r="E783" s="1"/>
      <c r="F783" s="1"/>
      <c r="G783" s="1"/>
      <c r="H783" s="4"/>
      <c r="I783" s="1"/>
      <c r="J783" s="1"/>
      <c r="K783" s="1"/>
      <c r="L783" s="1"/>
      <c r="M783" s="1"/>
    </row>
    <row r="784" spans="2:13">
      <c r="B784" s="1"/>
      <c r="C784" s="1"/>
      <c r="D784" s="1"/>
      <c r="E784" s="1"/>
      <c r="F784" s="1"/>
      <c r="G784" s="1"/>
      <c r="H784" s="4"/>
      <c r="I784" s="1"/>
      <c r="J784" s="1"/>
      <c r="K784" s="1"/>
      <c r="L784" s="1"/>
      <c r="M784" s="1"/>
    </row>
    <row r="785" spans="2:13">
      <c r="B785" s="1"/>
      <c r="C785" s="1"/>
      <c r="D785" s="1"/>
      <c r="E785" s="1"/>
      <c r="F785" s="1"/>
      <c r="G785" s="1"/>
      <c r="H785" s="4"/>
      <c r="I785" s="1"/>
      <c r="J785" s="1"/>
      <c r="K785" s="1"/>
      <c r="L785" s="1"/>
      <c r="M785" s="1"/>
    </row>
    <row r="786" spans="2:13">
      <c r="B786" s="1"/>
      <c r="C786" s="1"/>
      <c r="D786" s="1"/>
      <c r="E786" s="1"/>
      <c r="F786" s="1"/>
      <c r="G786" s="1"/>
      <c r="H786" s="4"/>
      <c r="I786" s="1"/>
      <c r="J786" s="1"/>
      <c r="K786" s="1"/>
      <c r="L786" s="1"/>
      <c r="M786" s="1"/>
    </row>
    <row r="787" spans="2:13">
      <c r="B787" s="1"/>
      <c r="C787" s="1"/>
      <c r="D787" s="1"/>
      <c r="E787" s="1"/>
      <c r="F787" s="1"/>
      <c r="G787" s="1"/>
      <c r="H787" s="4"/>
      <c r="I787" s="1"/>
      <c r="J787" s="1"/>
      <c r="K787" s="1"/>
      <c r="L787" s="1"/>
      <c r="M787" s="1"/>
    </row>
    <row r="788" spans="2:13">
      <c r="B788" s="1"/>
      <c r="C788" s="1"/>
      <c r="D788" s="1"/>
      <c r="E788" s="1"/>
      <c r="F788" s="1"/>
      <c r="G788" s="1"/>
      <c r="H788" s="4"/>
      <c r="I788" s="1"/>
      <c r="J788" s="1"/>
      <c r="K788" s="1"/>
      <c r="L788" s="1"/>
      <c r="M788" s="1"/>
    </row>
    <row r="789" spans="2:13">
      <c r="B789" s="1"/>
      <c r="C789" s="1"/>
      <c r="D789" s="1"/>
      <c r="E789" s="1"/>
      <c r="F789" s="1"/>
      <c r="G789" s="1"/>
      <c r="H789" s="4"/>
      <c r="I789" s="1"/>
      <c r="J789" s="1"/>
      <c r="K789" s="1"/>
      <c r="L789" s="1"/>
      <c r="M789" s="1"/>
    </row>
    <row r="790" spans="2:13">
      <c r="B790" s="1"/>
      <c r="C790" s="1"/>
      <c r="D790" s="1"/>
      <c r="E790" s="1"/>
      <c r="F790" s="1"/>
      <c r="G790" s="1"/>
      <c r="H790" s="4"/>
      <c r="I790" s="1"/>
      <c r="J790" s="1"/>
      <c r="K790" s="1"/>
      <c r="L790" s="1"/>
      <c r="M790" s="1"/>
    </row>
    <row r="791" spans="2:13">
      <c r="B791" s="1"/>
      <c r="C791" s="1"/>
      <c r="D791" s="1"/>
      <c r="E791" s="1"/>
      <c r="F791" s="1"/>
      <c r="G791" s="1"/>
      <c r="H791" s="4"/>
      <c r="I791" s="1"/>
      <c r="J791" s="1"/>
      <c r="K791" s="1"/>
      <c r="L791" s="1"/>
      <c r="M791" s="1"/>
    </row>
    <row r="792" spans="2:13">
      <c r="B792" s="1"/>
      <c r="C792" s="1"/>
      <c r="D792" s="1"/>
      <c r="E792" s="1"/>
      <c r="F792" s="1"/>
      <c r="G792" s="1"/>
      <c r="H792" s="4"/>
      <c r="I792" s="1"/>
      <c r="J792" s="1"/>
      <c r="K792" s="1"/>
      <c r="L792" s="1"/>
      <c r="M792" s="1"/>
    </row>
    <row r="793" spans="2:13">
      <c r="B793" s="1"/>
      <c r="C793" s="1"/>
      <c r="D793" s="1"/>
      <c r="E793" s="1"/>
      <c r="F793" s="1"/>
      <c r="G793" s="1"/>
      <c r="H793" s="4"/>
      <c r="I793" s="1"/>
      <c r="J793" s="1"/>
      <c r="K793" s="1"/>
      <c r="L793" s="1"/>
      <c r="M793" s="1"/>
    </row>
    <row r="794" spans="2:13">
      <c r="B794" s="1"/>
      <c r="C794" s="1"/>
      <c r="D794" s="1"/>
      <c r="E794" s="1"/>
      <c r="F794" s="1"/>
      <c r="G794" s="1"/>
      <c r="H794" s="4"/>
      <c r="I794" s="1"/>
      <c r="J794" s="1"/>
      <c r="K794" s="1"/>
      <c r="L794" s="1"/>
      <c r="M794" s="1"/>
    </row>
    <row r="795" spans="2:13">
      <c r="B795" s="1"/>
      <c r="C795" s="1"/>
      <c r="D795" s="1"/>
      <c r="E795" s="1"/>
      <c r="F795" s="1"/>
      <c r="G795" s="1"/>
      <c r="H795" s="4"/>
      <c r="I795" s="1"/>
      <c r="J795" s="1"/>
      <c r="K795" s="1"/>
      <c r="L795" s="1"/>
      <c r="M795" s="1"/>
    </row>
    <row r="796" spans="2:13">
      <c r="B796" s="1"/>
      <c r="C796" s="1"/>
      <c r="D796" s="1"/>
      <c r="E796" s="1"/>
      <c r="F796" s="1"/>
      <c r="G796" s="1"/>
      <c r="H796" s="4"/>
      <c r="I796" s="1"/>
      <c r="J796" s="1"/>
      <c r="K796" s="1"/>
      <c r="L796" s="1"/>
      <c r="M796" s="1"/>
    </row>
    <row r="797" spans="2:13">
      <c r="B797" s="1"/>
      <c r="C797" s="1"/>
      <c r="D797" s="1"/>
      <c r="E797" s="1"/>
      <c r="F797" s="1"/>
      <c r="G797" s="1"/>
      <c r="H797" s="4"/>
      <c r="I797" s="1"/>
      <c r="J797" s="1"/>
      <c r="K797" s="1"/>
      <c r="L797" s="1"/>
      <c r="M797" s="1"/>
    </row>
    <row r="798" spans="2:13">
      <c r="B798" s="1"/>
      <c r="C798" s="1"/>
      <c r="D798" s="1"/>
      <c r="E798" s="1"/>
      <c r="F798" s="1"/>
      <c r="G798" s="1"/>
      <c r="H798" s="4"/>
      <c r="I798" s="1"/>
      <c r="J798" s="1"/>
      <c r="K798" s="1"/>
      <c r="L798" s="1"/>
      <c r="M798" s="1"/>
    </row>
    <row r="799" spans="2:13">
      <c r="B799" s="1"/>
      <c r="C799" s="1"/>
      <c r="D799" s="1"/>
      <c r="E799" s="1"/>
      <c r="F799" s="1"/>
      <c r="G799" s="1"/>
      <c r="H799" s="4"/>
      <c r="I799" s="1"/>
      <c r="J799" s="1"/>
      <c r="K799" s="1"/>
      <c r="L799" s="1"/>
      <c r="M799" s="1"/>
    </row>
    <row r="800" spans="2:13">
      <c r="B800" s="1"/>
      <c r="C800" s="1"/>
      <c r="D800" s="1"/>
      <c r="E800" s="1"/>
      <c r="F800" s="1"/>
      <c r="G800" s="1"/>
      <c r="H800" s="4"/>
      <c r="I800" s="1"/>
      <c r="J800" s="1"/>
      <c r="K800" s="1"/>
      <c r="L800" s="1"/>
      <c r="M800" s="1"/>
    </row>
    <row r="801" spans="2:13">
      <c r="B801" s="1"/>
      <c r="C801" s="1"/>
      <c r="D801" s="1"/>
      <c r="E801" s="1"/>
      <c r="F801" s="1"/>
      <c r="G801" s="1"/>
      <c r="H801" s="4"/>
      <c r="I801" s="1"/>
      <c r="J801" s="1"/>
      <c r="K801" s="1"/>
      <c r="L801" s="1"/>
      <c r="M801" s="1"/>
    </row>
    <row r="802" spans="2:13">
      <c r="B802" s="1"/>
      <c r="C802" s="1"/>
      <c r="D802" s="1"/>
      <c r="E802" s="1"/>
      <c r="F802" s="1"/>
      <c r="G802" s="1"/>
      <c r="H802" s="4"/>
      <c r="I802" s="1"/>
      <c r="J802" s="1"/>
      <c r="K802" s="1"/>
      <c r="L802" s="1"/>
      <c r="M802" s="1"/>
    </row>
    <row r="803" spans="2:13">
      <c r="B803" s="1"/>
      <c r="C803" s="1"/>
      <c r="D803" s="1"/>
      <c r="E803" s="1"/>
      <c r="F803" s="1"/>
      <c r="G803" s="1"/>
      <c r="H803" s="4"/>
      <c r="I803" s="1"/>
      <c r="J803" s="1"/>
      <c r="K803" s="1"/>
      <c r="L803" s="1"/>
      <c r="M803" s="1"/>
    </row>
    <row r="804" spans="2:13">
      <c r="B804" s="1"/>
      <c r="C804" s="1"/>
      <c r="D804" s="1"/>
      <c r="E804" s="1"/>
      <c r="F804" s="1"/>
      <c r="G804" s="1"/>
      <c r="H804" s="4"/>
      <c r="I804" s="1"/>
      <c r="J804" s="1"/>
      <c r="K804" s="1"/>
      <c r="L804" s="1"/>
      <c r="M804" s="1"/>
    </row>
    <row r="805" spans="2:13">
      <c r="B805" s="1"/>
      <c r="C805" s="1"/>
      <c r="D805" s="1"/>
      <c r="E805" s="1"/>
      <c r="F805" s="1"/>
      <c r="G805" s="1"/>
      <c r="H805" s="4"/>
      <c r="I805" s="1"/>
      <c r="J805" s="1"/>
      <c r="K805" s="1"/>
      <c r="L805" s="1"/>
      <c r="M805" s="1"/>
    </row>
    <row r="806" spans="2:13">
      <c r="B806" s="1"/>
      <c r="C806" s="1"/>
      <c r="D806" s="1"/>
      <c r="E806" s="1"/>
      <c r="F806" s="1"/>
      <c r="G806" s="1"/>
      <c r="H806" s="4"/>
      <c r="I806" s="1"/>
      <c r="J806" s="1"/>
      <c r="K806" s="1"/>
      <c r="L806" s="1"/>
      <c r="M806" s="1"/>
    </row>
    <row r="807" spans="2:13">
      <c r="B807" s="1"/>
      <c r="C807" s="1"/>
      <c r="D807" s="1"/>
      <c r="E807" s="1"/>
      <c r="F807" s="1"/>
      <c r="G807" s="1"/>
      <c r="H807" s="4"/>
      <c r="I807" s="1"/>
      <c r="J807" s="1"/>
      <c r="K807" s="1"/>
      <c r="L807" s="1"/>
      <c r="M807" s="1"/>
    </row>
    <row r="808" spans="2:13">
      <c r="B808" s="1"/>
      <c r="C808" s="1"/>
      <c r="D808" s="1"/>
      <c r="E808" s="1"/>
      <c r="F808" s="1"/>
      <c r="G808" s="1"/>
      <c r="H808" s="4"/>
      <c r="I808" s="1"/>
      <c r="J808" s="1"/>
      <c r="K808" s="1"/>
      <c r="L808" s="1"/>
      <c r="M808" s="1"/>
    </row>
    <row r="809" spans="2:13">
      <c r="B809" s="1"/>
      <c r="C809" s="1"/>
      <c r="D809" s="1"/>
      <c r="E809" s="1"/>
      <c r="F809" s="1"/>
      <c r="G809" s="1"/>
      <c r="H809" s="4"/>
      <c r="I809" s="1"/>
      <c r="J809" s="1"/>
      <c r="K809" s="1"/>
      <c r="L809" s="1"/>
      <c r="M809" s="1"/>
    </row>
    <row r="810" spans="2:13">
      <c r="B810" s="1"/>
      <c r="C810" s="1"/>
      <c r="D810" s="1"/>
      <c r="E810" s="1"/>
      <c r="F810" s="1"/>
      <c r="G810" s="1"/>
      <c r="H810" s="4"/>
      <c r="I810" s="1"/>
      <c r="J810" s="1"/>
      <c r="K810" s="1"/>
      <c r="L810" s="1"/>
      <c r="M810" s="1"/>
    </row>
    <row r="811" spans="2:13">
      <c r="B811" s="1"/>
      <c r="C811" s="1"/>
      <c r="D811" s="1"/>
      <c r="E811" s="1"/>
      <c r="F811" s="1"/>
      <c r="G811" s="1"/>
      <c r="H811" s="4"/>
      <c r="I811" s="1"/>
      <c r="J811" s="1"/>
      <c r="K811" s="1"/>
      <c r="L811" s="1"/>
      <c r="M811" s="1"/>
    </row>
    <row r="812" spans="2:13">
      <c r="B812" s="1"/>
      <c r="C812" s="1"/>
      <c r="D812" s="1"/>
      <c r="E812" s="1"/>
      <c r="F812" s="1"/>
      <c r="G812" s="1"/>
      <c r="H812" s="4"/>
      <c r="I812" s="1"/>
      <c r="J812" s="1"/>
      <c r="K812" s="1"/>
      <c r="L812" s="1"/>
      <c r="M812" s="1"/>
    </row>
    <row r="813" spans="2:13">
      <c r="B813" s="1"/>
      <c r="C813" s="1"/>
      <c r="D813" s="1"/>
      <c r="E813" s="1"/>
      <c r="F813" s="1"/>
      <c r="G813" s="1"/>
      <c r="H813" s="4"/>
      <c r="I813" s="1"/>
      <c r="J813" s="1"/>
      <c r="K813" s="1"/>
      <c r="L813" s="1"/>
      <c r="M813" s="1"/>
    </row>
    <row r="814" spans="2:13">
      <c r="B814" s="1"/>
      <c r="C814" s="1"/>
      <c r="D814" s="1"/>
      <c r="E814" s="1"/>
      <c r="F814" s="1"/>
      <c r="G814" s="1"/>
      <c r="H814" s="4"/>
      <c r="I814" s="1"/>
      <c r="J814" s="1"/>
      <c r="K814" s="1"/>
      <c r="L814" s="1"/>
      <c r="M814" s="1"/>
    </row>
    <row r="815" spans="2:13">
      <c r="B815" s="1"/>
      <c r="C815" s="1"/>
      <c r="D815" s="1"/>
      <c r="E815" s="1"/>
      <c r="F815" s="1"/>
      <c r="G815" s="1"/>
      <c r="H815" s="4"/>
      <c r="I815" s="1"/>
      <c r="J815" s="1"/>
      <c r="K815" s="1"/>
      <c r="L815" s="1"/>
      <c r="M815" s="1"/>
    </row>
    <row r="816" spans="2:13">
      <c r="B816" s="1"/>
      <c r="C816" s="1"/>
      <c r="D816" s="1"/>
      <c r="E816" s="1"/>
      <c r="F816" s="1"/>
      <c r="G816" s="1"/>
      <c r="H816" s="4"/>
      <c r="I816" s="1"/>
      <c r="J816" s="1"/>
      <c r="K816" s="1"/>
      <c r="L816" s="1"/>
      <c r="M816" s="1"/>
    </row>
    <row r="817" spans="2:13">
      <c r="B817" s="1"/>
      <c r="C817" s="1"/>
      <c r="D817" s="1"/>
      <c r="E817" s="1"/>
      <c r="F817" s="1"/>
      <c r="G817" s="1"/>
      <c r="H817" s="4"/>
      <c r="I817" s="1"/>
      <c r="J817" s="1"/>
      <c r="K817" s="1"/>
      <c r="L817" s="1"/>
      <c r="M817" s="1"/>
    </row>
    <row r="818" spans="2:13">
      <c r="B818" s="1"/>
      <c r="C818" s="1"/>
      <c r="D818" s="1"/>
      <c r="E818" s="1"/>
      <c r="F818" s="1"/>
      <c r="G818" s="1"/>
      <c r="H818" s="4"/>
      <c r="I818" s="1"/>
      <c r="J818" s="1"/>
      <c r="K818" s="1"/>
      <c r="L818" s="1"/>
      <c r="M818" s="1"/>
    </row>
    <row r="819" spans="2:13">
      <c r="B819" s="1"/>
      <c r="C819" s="1"/>
      <c r="D819" s="1"/>
      <c r="E819" s="1"/>
      <c r="F819" s="1"/>
      <c r="G819" s="1"/>
      <c r="H819" s="4"/>
      <c r="I819" s="1"/>
      <c r="J819" s="1"/>
      <c r="K819" s="1"/>
      <c r="L819" s="1"/>
      <c r="M819" s="1"/>
    </row>
    <row r="820" spans="2:13">
      <c r="B820" s="1"/>
      <c r="C820" s="1"/>
      <c r="D820" s="1"/>
      <c r="E820" s="1"/>
      <c r="F820" s="1"/>
      <c r="G820" s="1"/>
      <c r="H820" s="4"/>
      <c r="I820" s="1"/>
      <c r="J820" s="1"/>
      <c r="K820" s="1"/>
      <c r="L820" s="1"/>
      <c r="M820" s="1"/>
    </row>
    <row r="821" spans="2:13">
      <c r="B821" s="1"/>
      <c r="C821" s="1"/>
      <c r="D821" s="1"/>
      <c r="E821" s="1"/>
      <c r="F821" s="1"/>
      <c r="G821" s="1"/>
      <c r="H821" s="4"/>
      <c r="I821" s="1"/>
      <c r="J821" s="1"/>
      <c r="K821" s="1"/>
      <c r="L821" s="1"/>
      <c r="M821" s="1"/>
    </row>
    <row r="822" spans="2:13">
      <c r="B822" s="1"/>
      <c r="C822" s="1"/>
      <c r="D822" s="1"/>
      <c r="E822" s="1"/>
      <c r="F822" s="1"/>
      <c r="G822" s="1"/>
      <c r="H822" s="4"/>
      <c r="I822" s="1"/>
      <c r="J822" s="1"/>
      <c r="K822" s="1"/>
      <c r="L822" s="1"/>
      <c r="M822" s="1"/>
    </row>
    <row r="823" spans="2:13">
      <c r="B823" s="1"/>
      <c r="C823" s="1"/>
      <c r="D823" s="1"/>
      <c r="E823" s="1"/>
      <c r="F823" s="1"/>
      <c r="G823" s="1"/>
      <c r="H823" s="4"/>
      <c r="I823" s="1"/>
      <c r="J823" s="1"/>
      <c r="K823" s="1"/>
      <c r="L823" s="1"/>
      <c r="M823" s="1"/>
    </row>
    <row r="824" spans="2:13">
      <c r="B824" s="1"/>
      <c r="C824" s="1"/>
      <c r="D824" s="1"/>
      <c r="E824" s="1"/>
      <c r="F824" s="1"/>
      <c r="G824" s="1"/>
      <c r="H824" s="4"/>
      <c r="I824" s="1"/>
      <c r="J824" s="1"/>
      <c r="K824" s="1"/>
      <c r="L824" s="1"/>
      <c r="M824" s="1"/>
    </row>
    <row r="825" spans="2:13">
      <c r="B825" s="1"/>
      <c r="C825" s="1"/>
      <c r="D825" s="1"/>
      <c r="E825" s="1"/>
      <c r="F825" s="1"/>
      <c r="G825" s="1"/>
      <c r="H825" s="4"/>
      <c r="I825" s="1"/>
      <c r="J825" s="1"/>
      <c r="K825" s="1"/>
      <c r="L825" s="1"/>
      <c r="M825" s="1"/>
    </row>
    <row r="826" spans="2:13">
      <c r="B826" s="1"/>
      <c r="C826" s="1"/>
      <c r="D826" s="1"/>
      <c r="E826" s="1"/>
      <c r="F826" s="1"/>
      <c r="G826" s="1"/>
      <c r="H826" s="4"/>
      <c r="I826" s="1"/>
      <c r="J826" s="1"/>
      <c r="K826" s="1"/>
      <c r="L826" s="1"/>
      <c r="M826" s="1"/>
    </row>
    <row r="827" spans="2:13">
      <c r="B827" s="1"/>
      <c r="C827" s="1"/>
      <c r="D827" s="1"/>
      <c r="E827" s="1"/>
      <c r="F827" s="1"/>
      <c r="G827" s="1"/>
      <c r="H827" s="4"/>
      <c r="I827" s="1"/>
      <c r="J827" s="1"/>
      <c r="K827" s="1"/>
      <c r="L827" s="1"/>
      <c r="M827" s="1"/>
    </row>
    <row r="828" spans="2:13">
      <c r="B828" s="1"/>
      <c r="C828" s="1"/>
      <c r="D828" s="1"/>
      <c r="E828" s="1"/>
      <c r="F828" s="1"/>
      <c r="G828" s="1"/>
      <c r="H828" s="4"/>
      <c r="I828" s="1"/>
      <c r="J828" s="1"/>
      <c r="K828" s="1"/>
      <c r="L828" s="1"/>
      <c r="M828" s="1"/>
    </row>
    <row r="829" spans="2:13">
      <c r="B829" s="1"/>
      <c r="C829" s="1"/>
      <c r="D829" s="1"/>
      <c r="E829" s="1"/>
      <c r="F829" s="1"/>
      <c r="G829" s="1"/>
      <c r="H829" s="4"/>
      <c r="I829" s="1"/>
      <c r="J829" s="1"/>
      <c r="K829" s="1"/>
      <c r="L829" s="1"/>
      <c r="M829" s="1"/>
    </row>
    <row r="830" spans="2:13">
      <c r="B830" s="1"/>
      <c r="C830" s="1"/>
      <c r="D830" s="1"/>
      <c r="E830" s="1"/>
      <c r="F830" s="1"/>
      <c r="G830" s="1"/>
      <c r="H830" s="4"/>
      <c r="I830" s="1"/>
      <c r="J830" s="1"/>
      <c r="K830" s="1"/>
      <c r="L830" s="1"/>
      <c r="M830" s="1"/>
    </row>
    <row r="831" spans="2:13">
      <c r="B831" s="1"/>
      <c r="C831" s="1"/>
      <c r="D831" s="1"/>
      <c r="E831" s="1"/>
      <c r="F831" s="1"/>
      <c r="G831" s="1"/>
      <c r="H831" s="4"/>
      <c r="I831" s="1"/>
      <c r="J831" s="1"/>
      <c r="K831" s="1"/>
      <c r="L831" s="1"/>
      <c r="M831" s="1"/>
    </row>
    <row r="832" spans="2:13">
      <c r="B832" s="1"/>
      <c r="C832" s="1"/>
      <c r="D832" s="1"/>
      <c r="E832" s="1"/>
      <c r="F832" s="1"/>
      <c r="G832" s="1"/>
      <c r="H832" s="4"/>
      <c r="I832" s="1"/>
      <c r="J832" s="1"/>
      <c r="K832" s="1"/>
      <c r="L832" s="1"/>
      <c r="M832" s="1"/>
    </row>
    <row r="833" spans="2:13">
      <c r="B833" s="1"/>
      <c r="C833" s="1"/>
      <c r="D833" s="1"/>
      <c r="E833" s="1"/>
      <c r="F833" s="1"/>
      <c r="G833" s="1"/>
      <c r="H833" s="4"/>
      <c r="I833" s="1"/>
      <c r="J833" s="1"/>
      <c r="K833" s="1"/>
      <c r="L833" s="1"/>
      <c r="M833" s="1"/>
    </row>
    <row r="834" spans="2:13">
      <c r="B834" s="1"/>
      <c r="C834" s="1"/>
      <c r="D834" s="1"/>
      <c r="E834" s="1"/>
      <c r="F834" s="1"/>
      <c r="G834" s="1"/>
      <c r="H834" s="4"/>
      <c r="I834" s="1"/>
      <c r="J834" s="1"/>
      <c r="K834" s="1"/>
      <c r="L834" s="1"/>
      <c r="M834" s="1"/>
    </row>
    <row r="835" spans="2:13">
      <c r="B835" s="1"/>
      <c r="C835" s="1"/>
      <c r="D835" s="1"/>
      <c r="E835" s="1"/>
      <c r="F835" s="1"/>
      <c r="G835" s="1"/>
      <c r="H835" s="4"/>
      <c r="I835" s="1"/>
      <c r="J835" s="1"/>
      <c r="K835" s="1"/>
      <c r="L835" s="1"/>
      <c r="M835" s="1"/>
    </row>
    <row r="836" spans="2:13">
      <c r="B836" s="1"/>
      <c r="C836" s="1"/>
      <c r="D836" s="1"/>
      <c r="E836" s="1"/>
      <c r="F836" s="1"/>
      <c r="G836" s="1"/>
      <c r="H836" s="4"/>
      <c r="I836" s="1"/>
      <c r="J836" s="1"/>
      <c r="K836" s="1"/>
      <c r="L836" s="1"/>
      <c r="M836" s="1"/>
    </row>
    <row r="837" spans="2:13">
      <c r="B837" s="1"/>
      <c r="C837" s="1"/>
      <c r="D837" s="1"/>
      <c r="E837" s="1"/>
      <c r="F837" s="1"/>
      <c r="G837" s="1"/>
      <c r="H837" s="4"/>
      <c r="I837" s="1"/>
      <c r="J837" s="1"/>
      <c r="K837" s="1"/>
      <c r="L837" s="1"/>
      <c r="M837" s="1"/>
    </row>
    <row r="838" spans="2:13">
      <c r="B838" s="1"/>
      <c r="C838" s="1"/>
      <c r="D838" s="1"/>
      <c r="E838" s="1"/>
      <c r="F838" s="1"/>
      <c r="G838" s="1"/>
      <c r="H838" s="4"/>
      <c r="I838" s="1"/>
      <c r="J838" s="1"/>
      <c r="K838" s="1"/>
      <c r="L838" s="1"/>
      <c r="M838" s="1"/>
    </row>
    <row r="839" spans="2:13">
      <c r="B839" s="1"/>
      <c r="C839" s="1"/>
      <c r="D839" s="1"/>
      <c r="E839" s="1"/>
      <c r="F839" s="1"/>
      <c r="G839" s="1"/>
      <c r="H839" s="4"/>
      <c r="I839" s="1"/>
      <c r="J839" s="1"/>
      <c r="K839" s="1"/>
      <c r="L839" s="1"/>
      <c r="M839" s="1"/>
    </row>
    <row r="840" spans="2:13">
      <c r="B840" s="1"/>
      <c r="C840" s="1"/>
      <c r="D840" s="1"/>
      <c r="E840" s="1"/>
      <c r="F840" s="1"/>
      <c r="G840" s="1"/>
      <c r="H840" s="4"/>
      <c r="I840" s="1"/>
      <c r="J840" s="1"/>
      <c r="K840" s="1"/>
      <c r="L840" s="1"/>
      <c r="M840" s="1"/>
    </row>
    <row r="841" spans="2:13">
      <c r="B841" s="1"/>
      <c r="C841" s="1"/>
      <c r="D841" s="1"/>
      <c r="E841" s="1"/>
      <c r="F841" s="1"/>
      <c r="G841" s="1"/>
      <c r="H841" s="4"/>
      <c r="I841" s="1"/>
      <c r="J841" s="1"/>
      <c r="K841" s="1"/>
      <c r="L841" s="1"/>
      <c r="M841" s="1"/>
    </row>
    <row r="842" spans="2:13">
      <c r="B842" s="1"/>
      <c r="C842" s="1"/>
      <c r="D842" s="1"/>
      <c r="E842" s="1"/>
      <c r="F842" s="1"/>
      <c r="G842" s="1"/>
      <c r="H842" s="4"/>
      <c r="I842" s="1"/>
      <c r="J842" s="1"/>
      <c r="K842" s="1"/>
      <c r="L842" s="1"/>
      <c r="M842" s="1"/>
    </row>
    <row r="843" spans="2:13">
      <c r="B843" s="1"/>
      <c r="C843" s="1"/>
      <c r="D843" s="1"/>
      <c r="E843" s="1"/>
      <c r="F843" s="1"/>
      <c r="G843" s="1"/>
      <c r="H843" s="4"/>
      <c r="I843" s="1"/>
      <c r="J843" s="1"/>
      <c r="K843" s="1"/>
      <c r="L843" s="1"/>
      <c r="M843" s="1"/>
    </row>
    <row r="844" spans="2:13">
      <c r="B844" s="1"/>
      <c r="C844" s="1"/>
      <c r="D844" s="1"/>
      <c r="E844" s="1"/>
      <c r="F844" s="1"/>
      <c r="G844" s="1"/>
      <c r="H844" s="4"/>
      <c r="I844" s="1"/>
      <c r="J844" s="1"/>
      <c r="K844" s="1"/>
      <c r="L844" s="1"/>
      <c r="M844" s="1"/>
    </row>
    <row r="845" spans="2:13">
      <c r="B845" s="1"/>
      <c r="C845" s="1"/>
      <c r="D845" s="1"/>
      <c r="E845" s="1"/>
      <c r="F845" s="1"/>
      <c r="G845" s="1"/>
      <c r="H845" s="4"/>
      <c r="I845" s="1"/>
      <c r="J845" s="1"/>
      <c r="K845" s="1"/>
      <c r="L845" s="1"/>
      <c r="M845" s="1"/>
    </row>
    <row r="846" spans="2:13">
      <c r="B846" s="1"/>
      <c r="C846" s="1"/>
      <c r="D846" s="1"/>
      <c r="E846" s="1"/>
      <c r="F846" s="1"/>
      <c r="G846" s="1"/>
      <c r="H846" s="4"/>
      <c r="I846" s="1"/>
      <c r="J846" s="1"/>
      <c r="K846" s="1"/>
      <c r="L846" s="1"/>
      <c r="M846" s="1"/>
    </row>
    <row r="847" spans="2:13">
      <c r="B847" s="1"/>
      <c r="C847" s="1"/>
      <c r="D847" s="1"/>
      <c r="E847" s="1"/>
      <c r="F847" s="1"/>
      <c r="G847" s="1"/>
      <c r="H847" s="4"/>
      <c r="I847" s="1"/>
      <c r="J847" s="1"/>
      <c r="K847" s="1"/>
      <c r="L847" s="1"/>
      <c r="M847" s="1"/>
    </row>
    <row r="848" spans="2:13">
      <c r="B848" s="1"/>
      <c r="C848" s="1"/>
      <c r="D848" s="1"/>
      <c r="E848" s="1"/>
      <c r="F848" s="1"/>
      <c r="G848" s="1"/>
      <c r="H848" s="4"/>
      <c r="I848" s="1"/>
      <c r="J848" s="1"/>
      <c r="K848" s="1"/>
      <c r="L848" s="1"/>
      <c r="M848" s="1"/>
    </row>
    <row r="849" spans="2:13">
      <c r="B849" s="1"/>
      <c r="C849" s="1"/>
      <c r="D849" s="1"/>
      <c r="E849" s="1"/>
      <c r="F849" s="1"/>
      <c r="G849" s="1"/>
      <c r="H849" s="4"/>
      <c r="I849" s="1"/>
      <c r="J849" s="1"/>
      <c r="K849" s="1"/>
      <c r="L849" s="1"/>
      <c r="M849" s="1"/>
    </row>
    <row r="850" spans="2:13">
      <c r="B850" s="1"/>
      <c r="C850" s="1"/>
      <c r="D850" s="1"/>
      <c r="E850" s="1"/>
      <c r="F850" s="1"/>
      <c r="G850" s="1"/>
      <c r="H850" s="4"/>
      <c r="I850" s="1"/>
      <c r="J850" s="1"/>
      <c r="K850" s="1"/>
      <c r="L850" s="1"/>
      <c r="M850" s="1"/>
    </row>
    <row r="851" spans="2:13">
      <c r="B851" s="1"/>
      <c r="C851" s="1"/>
      <c r="D851" s="1"/>
      <c r="E851" s="1"/>
      <c r="F851" s="1"/>
      <c r="G851" s="1"/>
      <c r="H851" s="4"/>
      <c r="I851" s="1"/>
      <c r="J851" s="1"/>
      <c r="K851" s="1"/>
      <c r="L851" s="1"/>
      <c r="M851" s="1"/>
    </row>
    <row r="852" spans="2:13">
      <c r="B852" s="1"/>
      <c r="C852" s="1"/>
      <c r="D852" s="1"/>
      <c r="E852" s="1"/>
      <c r="F852" s="1"/>
      <c r="G852" s="1"/>
      <c r="H852" s="4"/>
      <c r="I852" s="1"/>
      <c r="J852" s="1"/>
      <c r="K852" s="1"/>
      <c r="L852" s="1"/>
      <c r="M852" s="1"/>
    </row>
    <row r="853" spans="2:13">
      <c r="B853" s="1"/>
      <c r="C853" s="1"/>
      <c r="D853" s="1"/>
      <c r="E853" s="1"/>
      <c r="F853" s="1"/>
      <c r="G853" s="1"/>
      <c r="H853" s="4"/>
      <c r="I853" s="1"/>
      <c r="J853" s="1"/>
      <c r="K853" s="1"/>
      <c r="L853" s="1"/>
      <c r="M853" s="1"/>
    </row>
    <row r="854" spans="2:13">
      <c r="B854" s="1"/>
      <c r="C854" s="1"/>
      <c r="D854" s="1"/>
      <c r="E854" s="1"/>
      <c r="F854" s="1"/>
      <c r="G854" s="1"/>
      <c r="H854" s="4"/>
      <c r="I854" s="1"/>
      <c r="J854" s="1"/>
      <c r="K854" s="1"/>
      <c r="L854" s="1"/>
      <c r="M854" s="1"/>
    </row>
    <row r="855" spans="2:13">
      <c r="B855" s="1"/>
      <c r="C855" s="1"/>
      <c r="D855" s="1"/>
      <c r="E855" s="1"/>
      <c r="F855" s="1"/>
      <c r="G855" s="1"/>
      <c r="H855" s="4"/>
      <c r="I855" s="1"/>
      <c r="J855" s="1"/>
      <c r="K855" s="1"/>
      <c r="L855" s="1"/>
      <c r="M855" s="1"/>
    </row>
    <row r="856" spans="2:13">
      <c r="B856" s="1"/>
      <c r="C856" s="1"/>
      <c r="D856" s="1"/>
      <c r="E856" s="1"/>
      <c r="F856" s="1"/>
      <c r="G856" s="1"/>
      <c r="H856" s="4"/>
      <c r="I856" s="1"/>
      <c r="J856" s="1"/>
      <c r="K856" s="1"/>
      <c r="L856" s="1"/>
      <c r="M856" s="1"/>
    </row>
    <row r="857" spans="2:13">
      <c r="B857" s="1"/>
      <c r="C857" s="1"/>
      <c r="D857" s="1"/>
      <c r="E857" s="1"/>
      <c r="F857" s="1"/>
      <c r="G857" s="1"/>
      <c r="H857" s="4"/>
      <c r="I857" s="1"/>
      <c r="J857" s="1"/>
      <c r="K857" s="1"/>
      <c r="L857" s="1"/>
      <c r="M857" s="1"/>
    </row>
    <row r="858" spans="2:13">
      <c r="B858" s="1"/>
      <c r="C858" s="1"/>
      <c r="D858" s="1"/>
      <c r="E858" s="1"/>
      <c r="F858" s="1"/>
      <c r="G858" s="1"/>
      <c r="H858" s="4"/>
      <c r="I858" s="1"/>
      <c r="J858" s="1"/>
      <c r="K858" s="1"/>
      <c r="L858" s="1"/>
      <c r="M858" s="1"/>
    </row>
    <row r="859" spans="2:13">
      <c r="B859" s="1"/>
      <c r="C859" s="1"/>
      <c r="D859" s="1"/>
      <c r="E859" s="1"/>
      <c r="F859" s="1"/>
      <c r="G859" s="1"/>
      <c r="H859" s="4"/>
      <c r="I859" s="1"/>
      <c r="J859" s="1"/>
      <c r="K859" s="1"/>
      <c r="L859" s="1"/>
      <c r="M859" s="1"/>
    </row>
    <row r="860" spans="2:13">
      <c r="B860" s="1"/>
      <c r="C860" s="1"/>
      <c r="D860" s="1"/>
      <c r="E860" s="1"/>
      <c r="F860" s="1"/>
      <c r="G860" s="1"/>
      <c r="H860" s="4"/>
      <c r="I860" s="1"/>
      <c r="J860" s="1"/>
      <c r="K860" s="1"/>
      <c r="L860" s="1"/>
      <c r="M860" s="1"/>
    </row>
    <row r="861" spans="2:13">
      <c r="B861" s="1"/>
      <c r="C861" s="1"/>
      <c r="D861" s="1"/>
      <c r="E861" s="1"/>
      <c r="F861" s="1"/>
      <c r="G861" s="1"/>
      <c r="H861" s="4"/>
      <c r="I861" s="1"/>
      <c r="J861" s="1"/>
      <c r="K861" s="1"/>
      <c r="L861" s="1"/>
      <c r="M861" s="1"/>
    </row>
    <row r="862" spans="2:13">
      <c r="B862" s="1"/>
      <c r="C862" s="1"/>
      <c r="D862" s="1"/>
      <c r="E862" s="1"/>
      <c r="F862" s="1"/>
      <c r="G862" s="1"/>
      <c r="H862" s="4"/>
      <c r="I862" s="1"/>
      <c r="J862" s="1"/>
      <c r="K862" s="1"/>
      <c r="L862" s="1"/>
      <c r="M862" s="1"/>
    </row>
    <row r="863" spans="2:13">
      <c r="B863" s="1"/>
      <c r="C863" s="1"/>
      <c r="D863" s="1"/>
      <c r="E863" s="1"/>
      <c r="F863" s="1"/>
      <c r="G863" s="1"/>
      <c r="H863" s="4"/>
      <c r="I863" s="1"/>
      <c r="J863" s="1"/>
      <c r="K863" s="1"/>
      <c r="L863" s="1"/>
      <c r="M863" s="1"/>
    </row>
    <row r="864" spans="2:13">
      <c r="B864" s="1"/>
      <c r="C864" s="1"/>
      <c r="D864" s="1"/>
      <c r="E864" s="1"/>
      <c r="F864" s="1"/>
      <c r="G864" s="1"/>
      <c r="H864" s="4"/>
      <c r="I864" s="1"/>
      <c r="J864" s="1"/>
      <c r="K864" s="1"/>
      <c r="L864" s="1"/>
      <c r="M864" s="1"/>
    </row>
    <row r="865" spans="2:13">
      <c r="B865" s="1"/>
      <c r="C865" s="1"/>
      <c r="D865" s="1"/>
      <c r="E865" s="1"/>
      <c r="F865" s="1"/>
      <c r="G865" s="1"/>
      <c r="H865" s="4"/>
      <c r="I865" s="1"/>
      <c r="J865" s="1"/>
      <c r="K865" s="1"/>
      <c r="L865" s="1"/>
      <c r="M865" s="1"/>
    </row>
    <row r="866" spans="2:13">
      <c r="B866" s="1"/>
      <c r="C866" s="1"/>
      <c r="D866" s="1"/>
      <c r="E866" s="1"/>
      <c r="F866" s="1"/>
      <c r="G866" s="1"/>
      <c r="H866" s="4"/>
      <c r="I866" s="1"/>
      <c r="J866" s="1"/>
      <c r="K866" s="1"/>
      <c r="L866" s="1"/>
      <c r="M866" s="1"/>
    </row>
    <row r="867" spans="2:13">
      <c r="B867" s="1"/>
      <c r="C867" s="1"/>
      <c r="D867" s="1"/>
      <c r="E867" s="1"/>
      <c r="F867" s="1"/>
      <c r="G867" s="1"/>
      <c r="H867" s="4"/>
      <c r="I867" s="1"/>
      <c r="J867" s="1"/>
      <c r="K867" s="1"/>
      <c r="L867" s="1"/>
      <c r="M867" s="1"/>
    </row>
    <row r="868" spans="2:13">
      <c r="B868" s="1"/>
      <c r="C868" s="1"/>
      <c r="D868" s="1"/>
      <c r="E868" s="1"/>
      <c r="F868" s="1"/>
      <c r="G868" s="1"/>
      <c r="H868" s="4"/>
      <c r="I868" s="1"/>
      <c r="J868" s="1"/>
      <c r="K868" s="1"/>
      <c r="L868" s="1"/>
      <c r="M868" s="1"/>
    </row>
    <row r="869" spans="2:13">
      <c r="B869" s="1"/>
      <c r="C869" s="1"/>
      <c r="D869" s="1"/>
      <c r="E869" s="1"/>
      <c r="F869" s="1"/>
      <c r="G869" s="1"/>
      <c r="H869" s="4"/>
      <c r="I869" s="1"/>
      <c r="J869" s="1"/>
      <c r="K869" s="1"/>
      <c r="L869" s="1"/>
      <c r="M869" s="1"/>
    </row>
    <row r="870" spans="2:13">
      <c r="B870" s="1"/>
      <c r="C870" s="1"/>
      <c r="D870" s="1"/>
      <c r="E870" s="1"/>
      <c r="F870" s="1"/>
      <c r="G870" s="1"/>
      <c r="H870" s="4"/>
      <c r="I870" s="1"/>
      <c r="J870" s="1"/>
      <c r="K870" s="1"/>
      <c r="L870" s="1"/>
      <c r="M870" s="1"/>
    </row>
    <row r="871" spans="2:13">
      <c r="B871" s="1"/>
      <c r="C871" s="1"/>
      <c r="D871" s="1"/>
      <c r="E871" s="1"/>
      <c r="F871" s="1"/>
      <c r="G871" s="1"/>
      <c r="H871" s="4"/>
      <c r="I871" s="1"/>
      <c r="J871" s="1"/>
      <c r="K871" s="1"/>
      <c r="L871" s="1"/>
      <c r="M871" s="1"/>
    </row>
    <row r="872" spans="2:13">
      <c r="B872" s="1"/>
      <c r="C872" s="1"/>
      <c r="D872" s="1"/>
      <c r="E872" s="1"/>
      <c r="F872" s="1"/>
      <c r="G872" s="1"/>
      <c r="H872" s="4"/>
      <c r="I872" s="1"/>
      <c r="J872" s="1"/>
      <c r="K872" s="1"/>
      <c r="L872" s="1"/>
      <c r="M872" s="1"/>
    </row>
    <row r="873" spans="2:13">
      <c r="B873" s="1"/>
      <c r="C873" s="1"/>
      <c r="D873" s="1"/>
      <c r="E873" s="1"/>
      <c r="F873" s="1"/>
      <c r="G873" s="1"/>
      <c r="H873" s="4"/>
      <c r="I873" s="1"/>
      <c r="J873" s="1"/>
      <c r="K873" s="1"/>
      <c r="L873" s="1"/>
      <c r="M873" s="1"/>
    </row>
    <row r="874" spans="2:13">
      <c r="B874" s="1"/>
      <c r="C874" s="1"/>
      <c r="D874" s="1"/>
      <c r="E874" s="1"/>
      <c r="F874" s="1"/>
      <c r="G874" s="1"/>
      <c r="H874" s="4"/>
      <c r="I874" s="1"/>
      <c r="J874" s="1"/>
      <c r="K874" s="1"/>
      <c r="L874" s="1"/>
      <c r="M874" s="1"/>
    </row>
    <row r="875" spans="2:13">
      <c r="B875" s="1"/>
      <c r="C875" s="1"/>
      <c r="D875" s="1"/>
      <c r="E875" s="1"/>
      <c r="F875" s="1"/>
      <c r="G875" s="1"/>
      <c r="H875" s="4"/>
      <c r="I875" s="1"/>
      <c r="J875" s="1"/>
      <c r="K875" s="1"/>
      <c r="L875" s="1"/>
      <c r="M875" s="1"/>
    </row>
    <row r="876" spans="2:13">
      <c r="B876" s="1"/>
      <c r="C876" s="1"/>
      <c r="D876" s="1"/>
      <c r="E876" s="1"/>
      <c r="F876" s="1"/>
      <c r="G876" s="1"/>
      <c r="H876" s="4"/>
      <c r="I876" s="1"/>
      <c r="J876" s="1"/>
      <c r="K876" s="1"/>
      <c r="L876" s="1"/>
      <c r="M876" s="1"/>
    </row>
    <row r="877" spans="2:13">
      <c r="B877" s="1"/>
      <c r="C877" s="1"/>
      <c r="D877" s="1"/>
      <c r="E877" s="1"/>
      <c r="F877" s="1"/>
      <c r="G877" s="1"/>
      <c r="H877" s="4"/>
      <c r="I877" s="1"/>
      <c r="J877" s="1"/>
      <c r="K877" s="1"/>
      <c r="L877" s="1"/>
      <c r="M877" s="1"/>
    </row>
    <row r="878" spans="2:13">
      <c r="B878" s="1"/>
      <c r="C878" s="1"/>
      <c r="D878" s="1"/>
      <c r="E878" s="1"/>
      <c r="F878" s="1"/>
      <c r="G878" s="1"/>
      <c r="H878" s="4"/>
      <c r="I878" s="1"/>
      <c r="J878" s="1"/>
      <c r="K878" s="1"/>
      <c r="L878" s="1"/>
      <c r="M878" s="1"/>
    </row>
    <row r="879" spans="2:13">
      <c r="B879" s="1"/>
      <c r="C879" s="1"/>
      <c r="D879" s="1"/>
      <c r="E879" s="1"/>
      <c r="F879" s="1"/>
      <c r="G879" s="1"/>
      <c r="H879" s="4"/>
      <c r="I879" s="1"/>
      <c r="J879" s="1"/>
      <c r="K879" s="1"/>
      <c r="L879" s="1"/>
      <c r="M879" s="1"/>
    </row>
    <row r="880" spans="2:13">
      <c r="B880" s="1"/>
      <c r="C880" s="1"/>
      <c r="D880" s="1"/>
      <c r="E880" s="1"/>
      <c r="F880" s="1"/>
      <c r="G880" s="1"/>
      <c r="H880" s="4"/>
      <c r="I880" s="1"/>
      <c r="J880" s="1"/>
      <c r="K880" s="1"/>
      <c r="L880" s="1"/>
      <c r="M880" s="1"/>
    </row>
    <row r="881" spans="2:13">
      <c r="B881" s="1"/>
      <c r="C881" s="1"/>
      <c r="D881" s="1"/>
      <c r="E881" s="1"/>
      <c r="F881" s="1"/>
      <c r="G881" s="1"/>
      <c r="H881" s="4"/>
      <c r="I881" s="1"/>
      <c r="J881" s="1"/>
      <c r="K881" s="1"/>
      <c r="L881" s="1"/>
      <c r="M881" s="1"/>
    </row>
    <row r="882" spans="2:13">
      <c r="B882" s="1"/>
      <c r="C882" s="1"/>
      <c r="D882" s="1"/>
      <c r="E882" s="1"/>
      <c r="F882" s="1"/>
      <c r="G882" s="1"/>
      <c r="H882" s="4"/>
      <c r="I882" s="1"/>
      <c r="J882" s="1"/>
      <c r="K882" s="1"/>
      <c r="L882" s="1"/>
      <c r="M882" s="1"/>
    </row>
    <row r="883" spans="2:13">
      <c r="B883" s="1"/>
      <c r="C883" s="1"/>
      <c r="D883" s="1"/>
      <c r="E883" s="1"/>
      <c r="F883" s="1"/>
      <c r="G883" s="1"/>
      <c r="H883" s="4"/>
      <c r="I883" s="1"/>
      <c r="J883" s="1"/>
      <c r="K883" s="1"/>
      <c r="L883" s="1"/>
      <c r="M883" s="1"/>
    </row>
    <row r="884" spans="2:13">
      <c r="B884" s="1"/>
      <c r="C884" s="1"/>
      <c r="D884" s="1"/>
      <c r="E884" s="1"/>
      <c r="F884" s="1"/>
      <c r="G884" s="1"/>
      <c r="H884" s="4"/>
      <c r="I884" s="1"/>
      <c r="J884" s="1"/>
      <c r="K884" s="1"/>
      <c r="L884" s="1"/>
      <c r="M884" s="1"/>
    </row>
    <row r="885" spans="2:13">
      <c r="B885" s="1"/>
      <c r="C885" s="1"/>
      <c r="D885" s="1"/>
      <c r="E885" s="1"/>
      <c r="F885" s="1"/>
      <c r="G885" s="1"/>
      <c r="H885" s="4"/>
      <c r="I885" s="1"/>
      <c r="J885" s="1"/>
      <c r="K885" s="1"/>
      <c r="L885" s="1"/>
      <c r="M885" s="1"/>
    </row>
    <row r="886" spans="2:13">
      <c r="B886" s="1"/>
      <c r="C886" s="1"/>
      <c r="D886" s="1"/>
      <c r="E886" s="1"/>
      <c r="F886" s="1"/>
      <c r="G886" s="1"/>
      <c r="H886" s="4"/>
      <c r="I886" s="1"/>
      <c r="J886" s="1"/>
      <c r="K886" s="1"/>
      <c r="L886" s="1"/>
      <c r="M886" s="1"/>
    </row>
    <row r="887" spans="2:13">
      <c r="B887" s="1"/>
      <c r="C887" s="1"/>
      <c r="D887" s="1"/>
      <c r="E887" s="1"/>
      <c r="F887" s="1"/>
      <c r="G887" s="1"/>
      <c r="H887" s="4"/>
      <c r="I887" s="1"/>
      <c r="J887" s="1"/>
      <c r="K887" s="1"/>
      <c r="L887" s="1"/>
      <c r="M887" s="1"/>
    </row>
    <row r="888" spans="2:13">
      <c r="B888" s="1"/>
      <c r="C888" s="1"/>
      <c r="D888" s="1"/>
      <c r="E888" s="1"/>
      <c r="F888" s="1"/>
      <c r="G888" s="1"/>
      <c r="H888" s="4"/>
      <c r="I888" s="1"/>
      <c r="J888" s="1"/>
      <c r="K888" s="1"/>
      <c r="L888" s="1"/>
      <c r="M888" s="1"/>
    </row>
    <row r="889" spans="2:13">
      <c r="B889" s="1"/>
      <c r="C889" s="1"/>
      <c r="D889" s="1"/>
      <c r="E889" s="1"/>
      <c r="F889" s="1"/>
      <c r="G889" s="1"/>
      <c r="H889" s="4"/>
      <c r="I889" s="1"/>
      <c r="J889" s="1"/>
      <c r="K889" s="1"/>
      <c r="L889" s="1"/>
      <c r="M889" s="1"/>
    </row>
    <row r="890" spans="2:13">
      <c r="B890" s="1"/>
      <c r="C890" s="1"/>
      <c r="D890" s="1"/>
      <c r="E890" s="1"/>
      <c r="F890" s="1"/>
      <c r="G890" s="1"/>
      <c r="H890" s="4"/>
      <c r="I890" s="1"/>
      <c r="J890" s="1"/>
      <c r="K890" s="1"/>
      <c r="L890" s="1"/>
      <c r="M890" s="1"/>
    </row>
    <row r="891" spans="2:13">
      <c r="B891" s="1"/>
      <c r="C891" s="1"/>
      <c r="D891" s="1"/>
      <c r="E891" s="1"/>
      <c r="F891" s="1"/>
      <c r="G891" s="1"/>
      <c r="H891" s="4"/>
      <c r="I891" s="1"/>
      <c r="J891" s="1"/>
      <c r="K891" s="1"/>
      <c r="L891" s="1"/>
      <c r="M891" s="1"/>
    </row>
    <row r="892" spans="2:13">
      <c r="B892" s="1"/>
      <c r="C892" s="1"/>
      <c r="D892" s="1"/>
      <c r="E892" s="1"/>
      <c r="F892" s="1"/>
      <c r="G892" s="1"/>
      <c r="H892" s="4"/>
      <c r="I892" s="1"/>
      <c r="J892" s="1"/>
      <c r="K892" s="1"/>
      <c r="L892" s="1"/>
      <c r="M892" s="1"/>
    </row>
    <row r="893" spans="2:13">
      <c r="B893" s="1"/>
      <c r="C893" s="1"/>
      <c r="D893" s="1"/>
      <c r="E893" s="1"/>
      <c r="F893" s="1"/>
      <c r="G893" s="1"/>
      <c r="H893" s="4"/>
      <c r="I893" s="1"/>
      <c r="J893" s="1"/>
      <c r="K893" s="1"/>
      <c r="L893" s="1"/>
      <c r="M893" s="1"/>
    </row>
    <row r="894" spans="2:13">
      <c r="B894" s="1"/>
      <c r="C894" s="1"/>
      <c r="D894" s="1"/>
      <c r="E894" s="1"/>
      <c r="F894" s="1"/>
      <c r="G894" s="1"/>
      <c r="H894" s="4"/>
      <c r="I894" s="1"/>
      <c r="J894" s="1"/>
      <c r="K894" s="1"/>
      <c r="L894" s="1"/>
      <c r="M894" s="1"/>
    </row>
    <row r="895" spans="2:13">
      <c r="B895" s="1"/>
      <c r="C895" s="1"/>
      <c r="D895" s="1"/>
      <c r="E895" s="1"/>
      <c r="F895" s="1"/>
      <c r="G895" s="1"/>
      <c r="H895" s="4"/>
      <c r="I895" s="1"/>
      <c r="J895" s="1"/>
      <c r="K895" s="1"/>
      <c r="L895" s="1"/>
      <c r="M895" s="1"/>
    </row>
    <row r="896" spans="2:13">
      <c r="B896" s="1"/>
      <c r="C896" s="1"/>
      <c r="D896" s="1"/>
      <c r="E896" s="1"/>
      <c r="F896" s="1"/>
      <c r="G896" s="1"/>
      <c r="H896" s="4"/>
      <c r="I896" s="1"/>
      <c r="J896" s="1"/>
      <c r="K896" s="1"/>
      <c r="L896" s="1"/>
      <c r="M896" s="1"/>
    </row>
    <row r="897" spans="2:13">
      <c r="B897" s="1"/>
      <c r="C897" s="1"/>
      <c r="D897" s="1"/>
      <c r="E897" s="1"/>
      <c r="F897" s="1"/>
      <c r="G897" s="1"/>
      <c r="H897" s="4"/>
      <c r="I897" s="1"/>
      <c r="J897" s="1"/>
      <c r="K897" s="1"/>
      <c r="L897" s="1"/>
      <c r="M897" s="1"/>
    </row>
    <row r="898" spans="2:13">
      <c r="B898" s="1"/>
      <c r="C898" s="1"/>
      <c r="D898" s="1"/>
      <c r="E898" s="1"/>
      <c r="F898" s="1"/>
      <c r="G898" s="1"/>
      <c r="H898" s="4"/>
      <c r="I898" s="1"/>
      <c r="J898" s="1"/>
      <c r="K898" s="1"/>
      <c r="L898" s="1"/>
      <c r="M898" s="1"/>
    </row>
    <row r="899" spans="2:13">
      <c r="B899" s="1"/>
      <c r="C899" s="1"/>
      <c r="D899" s="1"/>
      <c r="E899" s="1"/>
      <c r="F899" s="1"/>
      <c r="G899" s="1"/>
      <c r="H899" s="4"/>
      <c r="I899" s="1"/>
      <c r="J899" s="1"/>
      <c r="K899" s="1"/>
      <c r="L899" s="1"/>
      <c r="M899" s="1"/>
    </row>
    <row r="900" spans="2:13">
      <c r="B900" s="1"/>
      <c r="C900" s="1"/>
      <c r="D900" s="1"/>
      <c r="E900" s="1"/>
      <c r="F900" s="1"/>
      <c r="G900" s="1"/>
      <c r="H900" s="4"/>
      <c r="I900" s="1"/>
      <c r="J900" s="1"/>
      <c r="K900" s="1"/>
      <c r="L900" s="1"/>
      <c r="M900" s="1"/>
    </row>
    <row r="901" spans="2:13">
      <c r="B901" s="1"/>
      <c r="C901" s="1"/>
      <c r="D901" s="1"/>
      <c r="E901" s="1"/>
      <c r="F901" s="1"/>
      <c r="G901" s="1"/>
      <c r="H901" s="4"/>
      <c r="I901" s="1"/>
      <c r="J901" s="1"/>
      <c r="K901" s="1"/>
      <c r="L901" s="1"/>
      <c r="M901" s="1"/>
    </row>
    <row r="902" spans="2:13">
      <c r="B902" s="1"/>
      <c r="C902" s="1"/>
      <c r="D902" s="1"/>
      <c r="E902" s="1"/>
      <c r="F902" s="1"/>
      <c r="G902" s="1"/>
      <c r="H902" s="4"/>
      <c r="I902" s="1"/>
      <c r="J902" s="1"/>
      <c r="K902" s="1"/>
      <c r="L902" s="1"/>
      <c r="M902" s="1"/>
    </row>
    <row r="903" spans="2:13">
      <c r="B903" s="1"/>
      <c r="C903" s="1"/>
      <c r="D903" s="1"/>
      <c r="E903" s="1"/>
      <c r="F903" s="1"/>
      <c r="G903" s="1"/>
      <c r="H903" s="4"/>
      <c r="I903" s="1"/>
      <c r="J903" s="1"/>
      <c r="K903" s="1"/>
      <c r="L903" s="1"/>
      <c r="M903" s="1"/>
    </row>
    <row r="904" spans="2:13">
      <c r="B904" s="1"/>
      <c r="C904" s="1"/>
      <c r="D904" s="1"/>
      <c r="E904" s="1"/>
      <c r="F904" s="1"/>
      <c r="G904" s="1"/>
      <c r="H904" s="4"/>
      <c r="I904" s="1"/>
      <c r="J904" s="1"/>
      <c r="K904" s="1"/>
      <c r="L904" s="1"/>
      <c r="M904" s="1"/>
    </row>
    <row r="905" spans="2:13">
      <c r="B905" s="1"/>
      <c r="C905" s="1"/>
      <c r="D905" s="1"/>
      <c r="E905" s="1"/>
      <c r="F905" s="1"/>
      <c r="G905" s="1"/>
      <c r="H905" s="4"/>
      <c r="I905" s="1"/>
      <c r="J905" s="1"/>
      <c r="K905" s="1"/>
      <c r="L905" s="1"/>
      <c r="M905" s="1"/>
    </row>
    <row r="906" spans="2:13">
      <c r="B906" s="1"/>
      <c r="C906" s="1"/>
      <c r="D906" s="1"/>
      <c r="E906" s="1"/>
      <c r="F906" s="1"/>
      <c r="G906" s="1"/>
      <c r="H906" s="4"/>
      <c r="I906" s="1"/>
      <c r="J906" s="1"/>
      <c r="K906" s="1"/>
      <c r="L906" s="1"/>
      <c r="M906" s="1"/>
    </row>
    <row r="907" spans="2:13">
      <c r="B907" s="1"/>
      <c r="C907" s="1"/>
      <c r="D907" s="1"/>
      <c r="E907" s="1"/>
      <c r="F907" s="1"/>
      <c r="G907" s="1"/>
      <c r="H907" s="4"/>
      <c r="I907" s="1"/>
      <c r="J907" s="1"/>
      <c r="K907" s="1"/>
      <c r="L907" s="1"/>
      <c r="M907" s="1"/>
    </row>
    <row r="908" spans="2:13">
      <c r="B908" s="1"/>
      <c r="C908" s="1"/>
      <c r="D908" s="1"/>
      <c r="E908" s="1"/>
      <c r="F908" s="1"/>
      <c r="G908" s="1"/>
      <c r="H908" s="4"/>
      <c r="I908" s="1"/>
      <c r="J908" s="1"/>
      <c r="K908" s="1"/>
      <c r="L908" s="1"/>
      <c r="M908" s="1"/>
    </row>
    <row r="909" spans="2:13">
      <c r="B909" s="1"/>
      <c r="C909" s="1"/>
      <c r="D909" s="1"/>
      <c r="E909" s="1"/>
      <c r="F909" s="1"/>
      <c r="G909" s="1"/>
      <c r="H909" s="4"/>
      <c r="I909" s="1"/>
      <c r="J909" s="1"/>
      <c r="K909" s="1"/>
      <c r="L909" s="1"/>
      <c r="M909" s="1"/>
    </row>
    <row r="910" spans="2:13">
      <c r="B910" s="1"/>
      <c r="C910" s="1"/>
      <c r="D910" s="1"/>
      <c r="E910" s="1"/>
      <c r="F910" s="1"/>
      <c r="G910" s="1"/>
      <c r="H910" s="4"/>
      <c r="I910" s="1"/>
      <c r="J910" s="1"/>
      <c r="K910" s="1"/>
      <c r="L910" s="1"/>
      <c r="M910" s="1"/>
    </row>
    <row r="911" spans="2:13">
      <c r="B911" s="1"/>
      <c r="C911" s="1"/>
      <c r="D911" s="1"/>
      <c r="E911" s="1"/>
      <c r="F911" s="1"/>
      <c r="G911" s="1"/>
      <c r="H911" s="4"/>
      <c r="I911" s="1"/>
      <c r="J911" s="1"/>
      <c r="K911" s="1"/>
      <c r="L911" s="1"/>
      <c r="M911" s="1"/>
    </row>
    <row r="912" spans="2:13">
      <c r="B912" s="1"/>
      <c r="C912" s="1"/>
      <c r="D912" s="1"/>
      <c r="E912" s="1"/>
      <c r="F912" s="1"/>
      <c r="G912" s="1"/>
      <c r="H912" s="4"/>
      <c r="I912" s="1"/>
      <c r="J912" s="1"/>
      <c r="K912" s="1"/>
      <c r="L912" s="1"/>
      <c r="M912" s="1"/>
    </row>
    <row r="913" spans="2:13">
      <c r="B913" s="1"/>
      <c r="C913" s="1"/>
      <c r="D913" s="1"/>
      <c r="E913" s="1"/>
      <c r="F913" s="1"/>
      <c r="G913" s="1"/>
      <c r="H913" s="4"/>
      <c r="I913" s="1"/>
      <c r="J913" s="1"/>
      <c r="K913" s="1"/>
      <c r="L913" s="1"/>
      <c r="M913" s="1"/>
    </row>
    <row r="914" spans="2:13">
      <c r="B914" s="1"/>
      <c r="C914" s="1"/>
      <c r="D914" s="1"/>
      <c r="E914" s="1"/>
      <c r="F914" s="1"/>
      <c r="G914" s="1"/>
      <c r="H914" s="4"/>
      <c r="I914" s="1"/>
      <c r="J914" s="1"/>
      <c r="K914" s="1"/>
      <c r="L914" s="1"/>
      <c r="M914" s="1"/>
    </row>
    <row r="915" spans="2:13">
      <c r="B915" s="1"/>
      <c r="C915" s="1"/>
      <c r="D915" s="1"/>
      <c r="E915" s="1"/>
      <c r="F915" s="1"/>
      <c r="G915" s="1"/>
      <c r="H915" s="4"/>
      <c r="I915" s="1"/>
      <c r="J915" s="1"/>
      <c r="K915" s="1"/>
      <c r="L915" s="1"/>
      <c r="M915" s="1"/>
    </row>
    <row r="916" spans="2:13">
      <c r="B916" s="1"/>
      <c r="C916" s="1"/>
      <c r="D916" s="1"/>
      <c r="E916" s="1"/>
      <c r="F916" s="1"/>
      <c r="G916" s="1"/>
      <c r="H916" s="4"/>
      <c r="I916" s="1"/>
      <c r="J916" s="1"/>
      <c r="K916" s="1"/>
      <c r="L916" s="1"/>
      <c r="M916" s="1"/>
    </row>
    <row r="917" spans="2:13">
      <c r="B917" s="1"/>
      <c r="C917" s="1"/>
      <c r="D917" s="1"/>
      <c r="E917" s="1"/>
      <c r="F917" s="1"/>
      <c r="G917" s="1"/>
      <c r="H917" s="4"/>
      <c r="I917" s="1"/>
      <c r="J917" s="1"/>
      <c r="K917" s="1"/>
      <c r="L917" s="1"/>
      <c r="M917" s="1"/>
    </row>
    <row r="918" spans="2:13">
      <c r="B918" s="1"/>
      <c r="C918" s="1"/>
      <c r="D918" s="1"/>
      <c r="E918" s="1"/>
      <c r="F918" s="1"/>
      <c r="G918" s="1"/>
      <c r="H918" s="4"/>
      <c r="I918" s="1"/>
      <c r="J918" s="1"/>
      <c r="K918" s="1"/>
      <c r="L918" s="1"/>
      <c r="M918" s="1"/>
    </row>
    <row r="919" spans="2:13">
      <c r="B919" s="1"/>
      <c r="C919" s="1"/>
      <c r="D919" s="1"/>
      <c r="E919" s="1"/>
      <c r="F919" s="1"/>
      <c r="G919" s="1"/>
      <c r="H919" s="4"/>
      <c r="I919" s="1"/>
      <c r="J919" s="1"/>
      <c r="K919" s="1"/>
      <c r="L919" s="1"/>
      <c r="M919" s="1"/>
    </row>
    <row r="920" spans="2:13">
      <c r="B920" s="1"/>
      <c r="C920" s="1"/>
      <c r="D920" s="1"/>
      <c r="E920" s="1"/>
      <c r="F920" s="1"/>
      <c r="G920" s="1"/>
      <c r="H920" s="4"/>
      <c r="I920" s="1"/>
      <c r="J920" s="1"/>
      <c r="K920" s="1"/>
      <c r="L920" s="1"/>
      <c r="M920" s="1"/>
    </row>
    <row r="921" spans="2:13">
      <c r="B921" s="1"/>
      <c r="C921" s="1"/>
      <c r="D921" s="1"/>
      <c r="E921" s="1"/>
      <c r="F921" s="1"/>
      <c r="G921" s="1"/>
      <c r="H921" s="4"/>
      <c r="I921" s="1"/>
      <c r="J921" s="1"/>
      <c r="K921" s="1"/>
      <c r="L921" s="1"/>
      <c r="M921" s="1"/>
    </row>
    <row r="922" spans="2:13">
      <c r="B922" s="1"/>
      <c r="C922" s="1"/>
      <c r="D922" s="1"/>
      <c r="E922" s="1"/>
      <c r="F922" s="1"/>
      <c r="G922" s="1"/>
      <c r="H922" s="4"/>
      <c r="I922" s="1"/>
      <c r="J922" s="1"/>
      <c r="K922" s="1"/>
      <c r="L922" s="1"/>
      <c r="M922" s="1"/>
    </row>
    <row r="923" spans="2:13">
      <c r="B923" s="1"/>
      <c r="C923" s="1"/>
      <c r="D923" s="1"/>
      <c r="E923" s="1"/>
      <c r="F923" s="1"/>
      <c r="G923" s="1"/>
      <c r="H923" s="4"/>
      <c r="I923" s="1"/>
      <c r="J923" s="1"/>
      <c r="K923" s="1"/>
      <c r="L923" s="1"/>
      <c r="M923" s="1"/>
    </row>
    <row r="924" spans="2:13">
      <c r="B924" s="1"/>
      <c r="C924" s="1"/>
      <c r="D924" s="1"/>
      <c r="E924" s="1"/>
      <c r="F924" s="1"/>
      <c r="G924" s="1"/>
      <c r="H924" s="4"/>
      <c r="I924" s="1"/>
      <c r="J924" s="1"/>
      <c r="K924" s="1"/>
      <c r="L924" s="1"/>
      <c r="M924" s="1"/>
    </row>
    <row r="925" spans="2:13">
      <c r="B925" s="1"/>
      <c r="C925" s="1"/>
      <c r="D925" s="1"/>
      <c r="E925" s="1"/>
      <c r="F925" s="1"/>
      <c r="G925" s="1"/>
      <c r="H925" s="4"/>
      <c r="I925" s="1"/>
      <c r="J925" s="1"/>
      <c r="K925" s="1"/>
      <c r="L925" s="1"/>
      <c r="M925" s="1"/>
    </row>
    <row r="926" spans="2:13">
      <c r="B926" s="1"/>
      <c r="C926" s="1"/>
      <c r="D926" s="1"/>
      <c r="E926" s="1"/>
      <c r="F926" s="1"/>
      <c r="G926" s="1"/>
      <c r="H926" s="4"/>
      <c r="I926" s="1"/>
      <c r="J926" s="1"/>
      <c r="K926" s="1"/>
      <c r="L926" s="1"/>
      <c r="M926" s="1"/>
    </row>
    <row r="927" spans="2:13">
      <c r="B927" s="1"/>
      <c r="C927" s="1"/>
      <c r="D927" s="1"/>
      <c r="E927" s="1"/>
      <c r="F927" s="1"/>
      <c r="G927" s="1"/>
      <c r="H927" s="4"/>
      <c r="I927" s="1"/>
      <c r="J927" s="1"/>
      <c r="K927" s="1"/>
      <c r="L927" s="1"/>
      <c r="M927" s="1"/>
    </row>
    <row r="928" spans="2:13">
      <c r="B928" s="1"/>
      <c r="C928" s="1"/>
      <c r="D928" s="1"/>
      <c r="E928" s="1"/>
      <c r="F928" s="1"/>
      <c r="G928" s="1"/>
      <c r="H928" s="4"/>
      <c r="I928" s="1"/>
      <c r="J928" s="1"/>
      <c r="K928" s="1"/>
      <c r="L928" s="1"/>
      <c r="M928" s="1"/>
    </row>
    <row r="929" spans="2:13">
      <c r="B929" s="1"/>
      <c r="C929" s="1"/>
      <c r="D929" s="1"/>
      <c r="E929" s="1"/>
      <c r="F929" s="1"/>
      <c r="G929" s="1"/>
      <c r="H929" s="4"/>
      <c r="I929" s="1"/>
      <c r="J929" s="1"/>
      <c r="K929" s="1"/>
      <c r="L929" s="1"/>
      <c r="M929" s="1"/>
    </row>
    <row r="930" spans="2:13">
      <c r="B930" s="1"/>
      <c r="C930" s="1"/>
      <c r="D930" s="1"/>
      <c r="E930" s="1"/>
      <c r="F930" s="1"/>
      <c r="G930" s="1"/>
      <c r="H930" s="4"/>
      <c r="I930" s="1"/>
      <c r="J930" s="1"/>
      <c r="K930" s="1"/>
      <c r="L930" s="1"/>
      <c r="M930" s="1"/>
    </row>
    <row r="931" spans="2:13">
      <c r="B931" s="1"/>
      <c r="C931" s="1"/>
      <c r="D931" s="1"/>
      <c r="E931" s="1"/>
      <c r="F931" s="1"/>
      <c r="G931" s="1"/>
      <c r="H931" s="4"/>
      <c r="I931" s="1"/>
      <c r="J931" s="1"/>
      <c r="K931" s="1"/>
      <c r="L931" s="1"/>
      <c r="M931" s="1"/>
    </row>
    <row r="932" spans="2:13">
      <c r="B932" s="1"/>
      <c r="C932" s="1"/>
      <c r="D932" s="1"/>
      <c r="E932" s="1"/>
      <c r="F932" s="1"/>
      <c r="G932" s="1"/>
      <c r="H932" s="4"/>
      <c r="I932" s="1"/>
      <c r="J932" s="1"/>
      <c r="K932" s="1"/>
      <c r="L932" s="1"/>
      <c r="M932" s="1"/>
    </row>
    <row r="933" spans="2:13">
      <c r="B933" s="1"/>
      <c r="C933" s="1"/>
      <c r="D933" s="1"/>
      <c r="E933" s="1"/>
      <c r="F933" s="1"/>
      <c r="G933" s="1"/>
      <c r="H933" s="4"/>
      <c r="I933" s="1"/>
      <c r="J933" s="1"/>
      <c r="K933" s="1"/>
      <c r="L933" s="1"/>
      <c r="M933" s="1"/>
    </row>
    <row r="934" spans="2:13">
      <c r="B934" s="1"/>
      <c r="C934" s="1"/>
      <c r="D934" s="1"/>
      <c r="E934" s="1"/>
      <c r="F934" s="1"/>
      <c r="G934" s="1"/>
      <c r="H934" s="4"/>
      <c r="I934" s="1"/>
      <c r="J934" s="1"/>
      <c r="K934" s="1"/>
      <c r="L934" s="1"/>
      <c r="M934" s="1"/>
    </row>
    <row r="935" spans="2:13">
      <c r="B935" s="1"/>
      <c r="C935" s="1"/>
      <c r="D935" s="1"/>
      <c r="E935" s="1"/>
      <c r="F935" s="1"/>
      <c r="G935" s="1"/>
      <c r="H935" s="4"/>
      <c r="I935" s="1"/>
      <c r="J935" s="1"/>
      <c r="K935" s="1"/>
      <c r="L935" s="1"/>
      <c r="M935" s="1"/>
    </row>
    <row r="936" spans="2:13">
      <c r="B936" s="1"/>
      <c r="C936" s="1"/>
      <c r="D936" s="1"/>
      <c r="E936" s="1"/>
      <c r="F936" s="1"/>
      <c r="G936" s="1"/>
      <c r="H936" s="4"/>
      <c r="I936" s="1"/>
      <c r="J936" s="1"/>
      <c r="K936" s="1"/>
      <c r="L936" s="1"/>
      <c r="M936" s="1"/>
    </row>
    <row r="937" spans="2:13">
      <c r="B937" s="1"/>
      <c r="C937" s="1"/>
      <c r="D937" s="1"/>
      <c r="E937" s="1"/>
      <c r="F937" s="1"/>
      <c r="G937" s="1"/>
      <c r="H937" s="4"/>
      <c r="I937" s="1"/>
      <c r="J937" s="1"/>
      <c r="K937" s="1"/>
      <c r="L937" s="1"/>
      <c r="M937" s="1"/>
    </row>
    <row r="938" spans="2:13">
      <c r="B938" s="1"/>
      <c r="C938" s="1"/>
      <c r="D938" s="1"/>
      <c r="E938" s="1"/>
      <c r="F938" s="1"/>
      <c r="G938" s="1"/>
      <c r="H938" s="4"/>
      <c r="I938" s="1"/>
      <c r="J938" s="1"/>
      <c r="K938" s="1"/>
      <c r="L938" s="1"/>
      <c r="M938" s="1"/>
    </row>
    <row r="939" spans="2:13">
      <c r="B939" s="1"/>
      <c r="C939" s="1"/>
      <c r="D939" s="1"/>
      <c r="E939" s="1"/>
      <c r="F939" s="1"/>
      <c r="G939" s="1"/>
      <c r="H939" s="4"/>
      <c r="I939" s="1"/>
      <c r="J939" s="1"/>
      <c r="K939" s="1"/>
      <c r="L939" s="1"/>
      <c r="M939" s="1"/>
    </row>
    <row r="940" spans="2:13">
      <c r="B940" s="1"/>
      <c r="C940" s="1"/>
      <c r="D940" s="1"/>
      <c r="E940" s="1"/>
      <c r="F940" s="1"/>
      <c r="G940" s="1"/>
      <c r="H940" s="4"/>
      <c r="I940" s="1"/>
      <c r="J940" s="1"/>
      <c r="K940" s="1"/>
      <c r="L940" s="1"/>
      <c r="M940" s="1"/>
    </row>
    <row r="941" spans="2:13">
      <c r="B941" s="1"/>
      <c r="C941" s="1"/>
      <c r="D941" s="1"/>
      <c r="E941" s="1"/>
      <c r="F941" s="1"/>
      <c r="G941" s="1"/>
      <c r="H941" s="4"/>
      <c r="I941" s="1"/>
      <c r="J941" s="1"/>
      <c r="K941" s="1"/>
      <c r="L941" s="1"/>
      <c r="M941" s="1"/>
    </row>
    <row r="942" spans="2:13">
      <c r="B942" s="1"/>
      <c r="C942" s="1"/>
      <c r="D942" s="1"/>
      <c r="E942" s="1"/>
      <c r="F942" s="1"/>
      <c r="G942" s="1"/>
      <c r="H942" s="4"/>
      <c r="I942" s="1"/>
      <c r="J942" s="1"/>
      <c r="K942" s="1"/>
      <c r="L942" s="1"/>
      <c r="M942" s="1"/>
    </row>
    <row r="943" spans="2:13">
      <c r="B943" s="1"/>
      <c r="C943" s="1"/>
      <c r="D943" s="1"/>
      <c r="E943" s="1"/>
      <c r="F943" s="1"/>
      <c r="G943" s="1"/>
      <c r="H943" s="4"/>
      <c r="I943" s="1"/>
      <c r="J943" s="1"/>
      <c r="K943" s="1"/>
      <c r="L943" s="1"/>
      <c r="M943" s="1"/>
    </row>
    <row r="944" spans="2:13">
      <c r="B944" s="1"/>
      <c r="C944" s="1"/>
      <c r="D944" s="1"/>
      <c r="E944" s="1"/>
      <c r="F944" s="1"/>
      <c r="G944" s="1"/>
      <c r="H944" s="4"/>
      <c r="I944" s="1"/>
      <c r="J944" s="1"/>
      <c r="K944" s="1"/>
      <c r="L944" s="1"/>
      <c r="M944" s="1"/>
    </row>
    <row r="945" spans="2:13">
      <c r="B945" s="1"/>
      <c r="C945" s="1"/>
      <c r="D945" s="1"/>
      <c r="E945" s="1"/>
      <c r="F945" s="1"/>
      <c r="G945" s="1"/>
      <c r="H945" s="4"/>
      <c r="I945" s="1"/>
      <c r="J945" s="1"/>
      <c r="K945" s="1"/>
      <c r="L945" s="1"/>
      <c r="M945" s="1"/>
    </row>
    <row r="946" spans="2:13">
      <c r="B946" s="1"/>
      <c r="C946" s="1"/>
      <c r="D946" s="1"/>
      <c r="E946" s="1"/>
      <c r="F946" s="1"/>
      <c r="G946" s="1"/>
      <c r="H946" s="4"/>
      <c r="I946" s="1"/>
      <c r="J946" s="1"/>
      <c r="K946" s="1"/>
      <c r="L946" s="1"/>
      <c r="M946" s="1"/>
    </row>
    <row r="947" spans="2:13">
      <c r="B947" s="1"/>
      <c r="C947" s="1"/>
      <c r="D947" s="1"/>
      <c r="E947" s="1"/>
      <c r="F947" s="1"/>
      <c r="G947" s="1"/>
      <c r="H947" s="4"/>
      <c r="I947" s="1"/>
      <c r="J947" s="1"/>
      <c r="K947" s="1"/>
      <c r="L947" s="1"/>
      <c r="M947" s="1"/>
    </row>
    <row r="948" spans="2:13">
      <c r="B948" s="1"/>
      <c r="C948" s="1"/>
      <c r="D948" s="1"/>
      <c r="E948" s="1"/>
      <c r="F948" s="1"/>
      <c r="G948" s="1"/>
      <c r="H948" s="4"/>
      <c r="I948" s="1"/>
      <c r="J948" s="1"/>
      <c r="K948" s="1"/>
      <c r="L948" s="1"/>
      <c r="M948" s="1"/>
    </row>
    <row r="949" spans="2:13">
      <c r="B949" s="1"/>
      <c r="C949" s="1"/>
      <c r="D949" s="1"/>
      <c r="E949" s="1"/>
      <c r="F949" s="1"/>
      <c r="G949" s="1"/>
      <c r="H949" s="4"/>
      <c r="I949" s="1"/>
      <c r="J949" s="1"/>
      <c r="K949" s="1"/>
      <c r="L949" s="1"/>
      <c r="M949" s="1"/>
    </row>
    <row r="950" spans="2:13">
      <c r="B950" s="1"/>
      <c r="C950" s="1"/>
      <c r="D950" s="1"/>
      <c r="E950" s="1"/>
      <c r="F950" s="1"/>
      <c r="G950" s="1"/>
      <c r="H950" s="4"/>
      <c r="I950" s="1"/>
      <c r="J950" s="1"/>
      <c r="K950" s="1"/>
      <c r="L950" s="1"/>
      <c r="M950" s="1"/>
    </row>
    <row r="951" spans="2:13">
      <c r="B951" s="1"/>
      <c r="C951" s="1"/>
      <c r="D951" s="1"/>
      <c r="E951" s="1"/>
      <c r="F951" s="1"/>
      <c r="G951" s="1"/>
      <c r="H951" s="4"/>
      <c r="I951" s="1"/>
      <c r="J951" s="1"/>
      <c r="K951" s="1"/>
      <c r="L951" s="1"/>
      <c r="M951" s="1"/>
    </row>
    <row r="952" spans="2:13">
      <c r="B952" s="1"/>
      <c r="C952" s="1"/>
      <c r="D952" s="1"/>
      <c r="E952" s="1"/>
      <c r="F952" s="1"/>
      <c r="G952" s="1"/>
      <c r="H952" s="4"/>
      <c r="I952" s="1"/>
      <c r="J952" s="1"/>
      <c r="K952" s="1"/>
      <c r="L952" s="1"/>
      <c r="M952" s="1"/>
    </row>
    <row r="953" spans="2:13">
      <c r="B953" s="1"/>
      <c r="C953" s="1"/>
      <c r="D953" s="1"/>
      <c r="E953" s="1"/>
      <c r="F953" s="1"/>
      <c r="G953" s="1"/>
      <c r="H953" s="4"/>
      <c r="I953" s="1"/>
      <c r="J953" s="1"/>
      <c r="K953" s="1"/>
      <c r="L953" s="1"/>
      <c r="M953" s="1"/>
    </row>
    <row r="954" spans="2:13">
      <c r="B954" s="1"/>
      <c r="C954" s="1"/>
      <c r="D954" s="1"/>
      <c r="E954" s="1"/>
      <c r="F954" s="1"/>
      <c r="G954" s="1"/>
      <c r="H954" s="4"/>
      <c r="I954" s="1"/>
      <c r="J954" s="1"/>
      <c r="K954" s="1"/>
      <c r="L954" s="1"/>
      <c r="M954" s="1"/>
    </row>
    <row r="955" spans="2:13">
      <c r="B955" s="1"/>
      <c r="C955" s="1"/>
      <c r="D955" s="1"/>
      <c r="E955" s="1"/>
      <c r="F955" s="1"/>
      <c r="G955" s="1"/>
      <c r="H955" s="4"/>
      <c r="I955" s="1"/>
      <c r="J955" s="1"/>
      <c r="K955" s="1"/>
      <c r="L955" s="1"/>
      <c r="M955" s="1"/>
    </row>
    <row r="956" spans="2:13">
      <c r="B956" s="1"/>
      <c r="C956" s="1"/>
      <c r="D956" s="1"/>
      <c r="E956" s="1"/>
      <c r="F956" s="1"/>
      <c r="G956" s="1"/>
      <c r="H956" s="4"/>
      <c r="I956" s="1"/>
      <c r="J956" s="1"/>
      <c r="K956" s="1"/>
      <c r="L956" s="1"/>
      <c r="M956" s="1"/>
    </row>
    <row r="957" spans="2:13">
      <c r="B957" s="1"/>
      <c r="C957" s="1"/>
      <c r="D957" s="1"/>
      <c r="E957" s="1"/>
      <c r="F957" s="1"/>
      <c r="G957" s="1"/>
      <c r="H957" s="4"/>
      <c r="I957" s="1"/>
      <c r="J957" s="1"/>
      <c r="K957" s="1"/>
      <c r="L957" s="1"/>
      <c r="M957" s="1"/>
    </row>
    <row r="958" spans="2:13">
      <c r="B958" s="1"/>
      <c r="C958" s="1"/>
      <c r="D958" s="1"/>
      <c r="E958" s="1"/>
      <c r="F958" s="1"/>
      <c r="G958" s="1"/>
      <c r="H958" s="4"/>
      <c r="I958" s="1"/>
      <c r="J958" s="1"/>
      <c r="K958" s="1"/>
      <c r="L958" s="1"/>
      <c r="M958" s="1"/>
    </row>
    <row r="959" spans="2:13">
      <c r="B959" s="1"/>
      <c r="C959" s="1"/>
      <c r="D959" s="1"/>
      <c r="E959" s="1"/>
      <c r="F959" s="1"/>
      <c r="G959" s="1"/>
      <c r="H959" s="4"/>
      <c r="I959" s="1"/>
      <c r="J959" s="1"/>
      <c r="K959" s="1"/>
      <c r="L959" s="1"/>
      <c r="M959" s="1"/>
    </row>
    <row r="960" spans="2:13">
      <c r="B960" s="1"/>
      <c r="C960" s="1"/>
      <c r="D960" s="1"/>
      <c r="E960" s="1"/>
      <c r="F960" s="1"/>
      <c r="G960" s="1"/>
      <c r="H960" s="4"/>
      <c r="I960" s="1"/>
      <c r="J960" s="1"/>
      <c r="K960" s="1"/>
      <c r="L960" s="1"/>
      <c r="M960" s="1"/>
    </row>
    <row r="961" spans="2:13">
      <c r="B961" s="1"/>
      <c r="C961" s="1"/>
      <c r="D961" s="1"/>
      <c r="E961" s="1"/>
      <c r="F961" s="1"/>
      <c r="G961" s="1"/>
      <c r="H961" s="4"/>
      <c r="I961" s="1"/>
      <c r="J961" s="1"/>
      <c r="K961" s="1"/>
      <c r="L961" s="1"/>
      <c r="M961" s="1"/>
    </row>
    <row r="962" spans="2:13">
      <c r="B962" s="1"/>
      <c r="C962" s="1"/>
      <c r="D962" s="1"/>
      <c r="E962" s="1"/>
      <c r="F962" s="1"/>
      <c r="G962" s="1"/>
      <c r="H962" s="4"/>
      <c r="I962" s="1"/>
      <c r="J962" s="1"/>
      <c r="K962" s="1"/>
      <c r="L962" s="1"/>
      <c r="M962" s="1"/>
    </row>
    <row r="963" spans="2:13">
      <c r="B963" s="1"/>
      <c r="C963" s="1"/>
      <c r="D963" s="1"/>
      <c r="E963" s="1"/>
      <c r="F963" s="1"/>
      <c r="G963" s="1"/>
      <c r="H963" s="4"/>
      <c r="I963" s="1"/>
      <c r="J963" s="1"/>
      <c r="K963" s="1"/>
      <c r="L963" s="1"/>
      <c r="M963" s="1"/>
    </row>
    <row r="964" spans="2:13">
      <c r="B964" s="1"/>
      <c r="C964" s="1"/>
      <c r="D964" s="1"/>
      <c r="E964" s="1"/>
      <c r="F964" s="1"/>
      <c r="G964" s="1"/>
      <c r="H964" s="4"/>
      <c r="I964" s="1"/>
      <c r="J964" s="1"/>
      <c r="K964" s="1"/>
      <c r="L964" s="1"/>
      <c r="M964" s="1"/>
    </row>
    <row r="965" spans="2:13">
      <c r="B965" s="1"/>
      <c r="C965" s="1"/>
      <c r="D965" s="1"/>
      <c r="E965" s="1"/>
      <c r="F965" s="1"/>
      <c r="G965" s="1"/>
      <c r="H965" s="4"/>
      <c r="I965" s="1"/>
      <c r="J965" s="1"/>
      <c r="K965" s="1"/>
      <c r="L965" s="1"/>
      <c r="M965" s="1"/>
    </row>
    <row r="966" spans="2:13">
      <c r="B966" s="1"/>
      <c r="C966" s="1"/>
      <c r="D966" s="1"/>
      <c r="E966" s="1"/>
      <c r="F966" s="1"/>
      <c r="G966" s="1"/>
      <c r="H966" s="4"/>
      <c r="I966" s="1"/>
      <c r="J966" s="1"/>
      <c r="K966" s="1"/>
      <c r="L966" s="1"/>
      <c r="M966" s="1"/>
    </row>
    <row r="967" spans="2:13">
      <c r="B967" s="1"/>
      <c r="C967" s="1"/>
      <c r="D967" s="1"/>
      <c r="E967" s="1"/>
      <c r="F967" s="1"/>
      <c r="G967" s="1"/>
      <c r="H967" s="4"/>
      <c r="I967" s="1"/>
      <c r="J967" s="1"/>
      <c r="K967" s="1"/>
      <c r="L967" s="1"/>
      <c r="M967" s="1"/>
    </row>
    <row r="968" spans="2:13">
      <c r="B968" s="1"/>
      <c r="C968" s="1"/>
      <c r="D968" s="1"/>
      <c r="E968" s="1"/>
      <c r="F968" s="1"/>
      <c r="G968" s="1"/>
      <c r="H968" s="4"/>
      <c r="I968" s="1"/>
      <c r="J968" s="1"/>
      <c r="K968" s="1"/>
      <c r="L968" s="1"/>
      <c r="M968" s="1"/>
    </row>
    <row r="969" spans="2:13">
      <c r="B969" s="1"/>
      <c r="C969" s="1"/>
      <c r="D969" s="1"/>
      <c r="E969" s="1"/>
      <c r="F969" s="1"/>
      <c r="G969" s="1"/>
      <c r="H969" s="4"/>
      <c r="I969" s="1"/>
      <c r="J969" s="1"/>
      <c r="K969" s="1"/>
      <c r="L969" s="1"/>
      <c r="M969" s="1"/>
    </row>
    <row r="970" spans="2:13">
      <c r="B970" s="1"/>
      <c r="C970" s="1"/>
      <c r="D970" s="1"/>
      <c r="E970" s="1"/>
      <c r="F970" s="1"/>
      <c r="G970" s="1"/>
      <c r="H970" s="4"/>
      <c r="I970" s="1"/>
      <c r="J970" s="1"/>
      <c r="K970" s="1"/>
      <c r="L970" s="1"/>
      <c r="M970" s="1"/>
    </row>
    <row r="971" spans="2:13">
      <c r="B971" s="1"/>
      <c r="C971" s="1"/>
      <c r="D971" s="1"/>
      <c r="E971" s="1"/>
      <c r="F971" s="1"/>
      <c r="G971" s="1"/>
      <c r="H971" s="4"/>
      <c r="I971" s="1"/>
      <c r="J971" s="1"/>
      <c r="K971" s="1"/>
      <c r="L971" s="1"/>
      <c r="M971" s="1"/>
    </row>
    <row r="972" spans="2:13">
      <c r="B972" s="1"/>
      <c r="C972" s="1"/>
      <c r="D972" s="1"/>
      <c r="E972" s="1"/>
      <c r="F972" s="1"/>
      <c r="G972" s="1"/>
      <c r="H972" s="4"/>
      <c r="I972" s="1"/>
      <c r="J972" s="1"/>
      <c r="K972" s="1"/>
      <c r="L972" s="1"/>
      <c r="M972" s="1"/>
    </row>
    <row r="973" spans="2:13">
      <c r="B973" s="1"/>
      <c r="C973" s="1"/>
      <c r="D973" s="1"/>
      <c r="E973" s="1"/>
      <c r="F973" s="1"/>
      <c r="G973" s="1"/>
      <c r="H973" s="4"/>
      <c r="I973" s="1"/>
      <c r="J973" s="1"/>
      <c r="K973" s="1"/>
      <c r="L973" s="1"/>
      <c r="M973" s="1"/>
    </row>
    <row r="974" spans="2:13">
      <c r="B974" s="1"/>
      <c r="C974" s="1"/>
      <c r="D974" s="1"/>
      <c r="E974" s="1"/>
      <c r="F974" s="1"/>
      <c r="G974" s="1"/>
      <c r="H974" s="4"/>
      <c r="I974" s="1"/>
      <c r="J974" s="1"/>
      <c r="K974" s="1"/>
      <c r="L974" s="1"/>
      <c r="M974" s="1"/>
    </row>
    <row r="975" spans="2:13">
      <c r="B975" s="1"/>
      <c r="C975" s="1"/>
      <c r="D975" s="1"/>
      <c r="E975" s="1"/>
      <c r="F975" s="1"/>
      <c r="G975" s="1"/>
      <c r="H975" s="4"/>
      <c r="I975" s="1"/>
      <c r="J975" s="1"/>
      <c r="K975" s="1"/>
      <c r="L975" s="1"/>
      <c r="M975" s="1"/>
    </row>
    <row r="976" spans="2:13">
      <c r="B976" s="1"/>
      <c r="C976" s="1"/>
      <c r="D976" s="1"/>
      <c r="E976" s="1"/>
      <c r="F976" s="1"/>
      <c r="G976" s="1"/>
      <c r="H976" s="4"/>
      <c r="I976" s="1"/>
      <c r="J976" s="1"/>
      <c r="K976" s="1"/>
      <c r="L976" s="1"/>
      <c r="M976" s="1"/>
    </row>
    <row r="977" spans="2:13">
      <c r="B977" s="1"/>
      <c r="C977" s="1"/>
      <c r="D977" s="1"/>
      <c r="E977" s="1"/>
      <c r="F977" s="1"/>
      <c r="G977" s="1"/>
      <c r="H977" s="4"/>
      <c r="I977" s="1"/>
      <c r="J977" s="1"/>
      <c r="K977" s="1"/>
      <c r="L977" s="1"/>
      <c r="M977" s="1"/>
    </row>
    <row r="978" spans="2:13">
      <c r="B978" s="1"/>
      <c r="C978" s="1"/>
      <c r="D978" s="1"/>
      <c r="E978" s="1"/>
      <c r="F978" s="1"/>
      <c r="G978" s="1"/>
      <c r="H978" s="4"/>
      <c r="I978" s="1"/>
      <c r="J978" s="1"/>
      <c r="K978" s="1"/>
      <c r="L978" s="1"/>
      <c r="M978" s="1"/>
    </row>
    <row r="979" spans="2:13">
      <c r="B979" s="1"/>
      <c r="C979" s="1"/>
      <c r="D979" s="1"/>
      <c r="E979" s="1"/>
      <c r="F979" s="1"/>
      <c r="G979" s="1"/>
      <c r="H979" s="4"/>
      <c r="I979" s="1"/>
      <c r="J979" s="1"/>
      <c r="K979" s="1"/>
      <c r="L979" s="1"/>
      <c r="M979" s="1"/>
    </row>
    <row r="980" spans="2:13">
      <c r="B980" s="1"/>
      <c r="C980" s="1"/>
      <c r="D980" s="1"/>
      <c r="E980" s="1"/>
      <c r="F980" s="1"/>
      <c r="G980" s="1"/>
      <c r="H980" s="4"/>
      <c r="I980" s="1"/>
      <c r="J980" s="1"/>
      <c r="K980" s="1"/>
      <c r="L980" s="1"/>
      <c r="M980" s="1"/>
    </row>
    <row r="981" spans="2:13">
      <c r="B981" s="1"/>
      <c r="C981" s="1"/>
      <c r="D981" s="1"/>
      <c r="E981" s="1"/>
      <c r="F981" s="1"/>
      <c r="G981" s="1"/>
      <c r="H981" s="4"/>
      <c r="I981" s="1"/>
      <c r="J981" s="1"/>
      <c r="K981" s="1"/>
      <c r="L981" s="1"/>
      <c r="M981" s="1"/>
    </row>
    <row r="982" spans="2:13">
      <c r="B982" s="1"/>
      <c r="C982" s="1"/>
      <c r="D982" s="1"/>
      <c r="E982" s="1"/>
      <c r="F982" s="1"/>
      <c r="G982" s="1"/>
      <c r="H982" s="4"/>
      <c r="I982" s="1"/>
      <c r="J982" s="1"/>
      <c r="K982" s="1"/>
      <c r="L982" s="1"/>
      <c r="M982" s="1"/>
    </row>
    <row r="983" spans="2:13">
      <c r="B983" s="1"/>
      <c r="C983" s="1"/>
      <c r="D983" s="1"/>
      <c r="E983" s="1"/>
      <c r="F983" s="1"/>
      <c r="G983" s="1"/>
      <c r="H983" s="4"/>
      <c r="I983" s="1"/>
      <c r="J983" s="1"/>
      <c r="K983" s="1"/>
      <c r="L983" s="1"/>
      <c r="M983" s="1"/>
    </row>
    <row r="984" spans="2:13">
      <c r="B984" s="1"/>
      <c r="C984" s="1"/>
      <c r="D984" s="1"/>
      <c r="E984" s="1"/>
      <c r="F984" s="1"/>
      <c r="G984" s="1"/>
      <c r="H984" s="4"/>
      <c r="I984" s="1"/>
      <c r="J984" s="1"/>
      <c r="K984" s="1"/>
      <c r="L984" s="1"/>
      <c r="M984" s="1"/>
    </row>
    <row r="985" spans="2:13">
      <c r="B985" s="1"/>
      <c r="C985" s="1"/>
      <c r="D985" s="1"/>
      <c r="E985" s="1"/>
      <c r="F985" s="1"/>
      <c r="G985" s="1"/>
      <c r="H985" s="4"/>
      <c r="I985" s="1"/>
      <c r="J985" s="1"/>
      <c r="K985" s="1"/>
      <c r="L985" s="1"/>
      <c r="M985" s="1"/>
    </row>
    <row r="986" spans="2:13">
      <c r="B986" s="1"/>
      <c r="C986" s="1"/>
      <c r="D986" s="1"/>
      <c r="E986" s="1"/>
      <c r="F986" s="1"/>
      <c r="G986" s="1"/>
      <c r="H986" s="4"/>
      <c r="I986" s="1"/>
      <c r="J986" s="1"/>
      <c r="K986" s="1"/>
      <c r="L986" s="1"/>
      <c r="M986" s="1"/>
    </row>
    <row r="987" spans="2:13">
      <c r="B987" s="1"/>
      <c r="C987" s="1"/>
      <c r="D987" s="1"/>
      <c r="E987" s="1"/>
      <c r="F987" s="1"/>
      <c r="G987" s="1"/>
      <c r="H987" s="4"/>
      <c r="I987" s="1"/>
      <c r="J987" s="1"/>
      <c r="K987" s="1"/>
      <c r="L987" s="1"/>
      <c r="M987" s="1"/>
    </row>
    <row r="988" spans="2:13">
      <c r="B988" s="1"/>
      <c r="C988" s="1"/>
      <c r="D988" s="1"/>
      <c r="E988" s="1"/>
      <c r="F988" s="1"/>
      <c r="G988" s="1"/>
      <c r="H988" s="4"/>
      <c r="I988" s="1"/>
      <c r="J988" s="1"/>
      <c r="K988" s="1"/>
      <c r="L988" s="1"/>
      <c r="M988" s="1"/>
    </row>
    <row r="989" spans="2:13">
      <c r="B989" s="1"/>
      <c r="C989" s="1"/>
      <c r="D989" s="1"/>
      <c r="E989" s="1"/>
      <c r="F989" s="1"/>
      <c r="G989" s="1"/>
      <c r="H989" s="4"/>
      <c r="I989" s="1"/>
      <c r="J989" s="1"/>
      <c r="K989" s="1"/>
      <c r="L989" s="1"/>
      <c r="M989" s="1"/>
    </row>
    <row r="990" spans="2:13">
      <c r="B990" s="1"/>
      <c r="C990" s="1"/>
      <c r="D990" s="1"/>
      <c r="E990" s="1"/>
      <c r="F990" s="1"/>
      <c r="G990" s="1"/>
      <c r="H990" s="4"/>
      <c r="I990" s="1"/>
      <c r="J990" s="1"/>
      <c r="K990" s="1"/>
      <c r="L990" s="1"/>
      <c r="M990" s="1"/>
    </row>
    <row r="991" spans="2:13">
      <c r="B991" s="1"/>
      <c r="C991" s="1"/>
      <c r="D991" s="1"/>
      <c r="E991" s="1"/>
      <c r="F991" s="1"/>
      <c r="G991" s="1"/>
      <c r="H991" s="4"/>
      <c r="I991" s="1"/>
      <c r="J991" s="1"/>
      <c r="K991" s="1"/>
      <c r="L991" s="1"/>
      <c r="M991" s="1"/>
    </row>
    <row r="992" spans="2:13">
      <c r="B992" s="1"/>
      <c r="C992" s="1"/>
      <c r="D992" s="1"/>
      <c r="E992" s="1"/>
      <c r="F992" s="1"/>
      <c r="G992" s="1"/>
      <c r="H992" s="4"/>
      <c r="I992" s="1"/>
      <c r="J992" s="1"/>
      <c r="K992" s="1"/>
      <c r="L992" s="1"/>
      <c r="M992" s="1"/>
    </row>
    <row r="993" spans="2:13">
      <c r="B993" s="1"/>
      <c r="C993" s="1"/>
      <c r="D993" s="1"/>
      <c r="E993" s="1"/>
      <c r="F993" s="1"/>
      <c r="G993" s="1"/>
      <c r="H993" s="4"/>
      <c r="I993" s="1"/>
      <c r="J993" s="1"/>
      <c r="K993" s="1"/>
      <c r="L993" s="1"/>
      <c r="M993" s="1"/>
    </row>
    <row r="994" spans="2:13">
      <c r="B994" s="1"/>
      <c r="C994" s="1"/>
      <c r="D994" s="1"/>
      <c r="E994" s="1"/>
      <c r="F994" s="1"/>
      <c r="G994" s="1"/>
      <c r="H994" s="4"/>
      <c r="I994" s="1"/>
      <c r="J994" s="1"/>
      <c r="K994" s="1"/>
      <c r="L994" s="1"/>
      <c r="M994" s="1"/>
    </row>
    <row r="995" spans="2:13">
      <c r="B995" s="1"/>
      <c r="C995" s="1"/>
      <c r="D995" s="1"/>
      <c r="E995" s="1"/>
      <c r="F995" s="1"/>
      <c r="G995" s="1"/>
      <c r="H995" s="4"/>
      <c r="I995" s="1"/>
      <c r="J995" s="1"/>
      <c r="K995" s="1"/>
      <c r="L995" s="1"/>
      <c r="M995" s="1"/>
    </row>
    <row r="996" spans="2:13">
      <c r="B996" s="1"/>
      <c r="C996" s="1"/>
      <c r="D996" s="1"/>
      <c r="E996" s="1"/>
      <c r="F996" s="1"/>
      <c r="G996" s="1"/>
      <c r="H996" s="4"/>
      <c r="I996" s="1"/>
      <c r="J996" s="1"/>
      <c r="K996" s="1"/>
      <c r="L996" s="1"/>
      <c r="M996" s="1"/>
    </row>
    <row r="997" spans="2:13">
      <c r="B997" s="1"/>
      <c r="C997" s="1"/>
      <c r="D997" s="1"/>
      <c r="E997" s="1"/>
      <c r="F997" s="1"/>
      <c r="G997" s="1"/>
      <c r="H997" s="4"/>
      <c r="I997" s="1"/>
      <c r="J997" s="1"/>
      <c r="K997" s="1"/>
      <c r="L997" s="1"/>
      <c r="M997" s="1"/>
    </row>
    <row r="998" spans="2:13">
      <c r="B998" s="1"/>
      <c r="C998" s="1"/>
      <c r="D998" s="1"/>
      <c r="E998" s="1"/>
      <c r="F998" s="1"/>
      <c r="G998" s="1"/>
      <c r="H998" s="4"/>
      <c r="I998" s="1"/>
      <c r="J998" s="1"/>
      <c r="K998" s="1"/>
      <c r="L998" s="1"/>
      <c r="M998" s="1"/>
    </row>
    <row r="999" spans="2:13">
      <c r="B999" s="1"/>
      <c r="C999" s="1"/>
      <c r="D999" s="1"/>
      <c r="E999" s="1"/>
      <c r="F999" s="1"/>
      <c r="G999" s="1"/>
      <c r="H999" s="4"/>
      <c r="I999" s="1"/>
      <c r="J999" s="1"/>
      <c r="K999" s="1"/>
      <c r="L999" s="1"/>
      <c r="M999" s="1"/>
    </row>
    <row r="1000" spans="2:13">
      <c r="B1000" s="1"/>
      <c r="C1000" s="1"/>
      <c r="D1000" s="1"/>
      <c r="E1000" s="1"/>
      <c r="F1000" s="1"/>
      <c r="G1000" s="1"/>
      <c r="H1000" s="4"/>
      <c r="I1000" s="1"/>
      <c r="J1000" s="1"/>
      <c r="K1000" s="1"/>
      <c r="L1000" s="1"/>
      <c r="M1000" s="1"/>
    </row>
  </sheetData>
  <autoFilter ref="A1:P37" xr:uid="{49E169C6-2446-584C-9608-4822AC2D7307}"/>
  <conditionalFormatting sqref="B2:P130">
    <cfRule type="expression" dxfId="984" priority="2">
      <formula>ISNA(B2)</formula>
    </cfRule>
  </conditionalFormatting>
  <conditionalFormatting sqref="M2:P130">
    <cfRule type="cellIs" dxfId="983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4"/>
  </sheetPr>
  <dimension ref="A1:P1074"/>
  <sheetViews>
    <sheetView zoomScaleNormal="100" workbookViewId="0">
      <selection activeCell="C2" sqref="C2:G14"/>
    </sheetView>
  </sheetViews>
  <sheetFormatPr defaultColWidth="8.85546875" defaultRowHeight="15"/>
  <cols>
    <col min="2" max="2" width="2" customWidth="1"/>
    <col min="3" max="3" width="44.28515625" bestFit="1" customWidth="1"/>
    <col min="4" max="4" width="2.28515625" customWidth="1"/>
    <col min="5" max="5" width="44.28515625" bestFit="1" customWidth="1"/>
    <col min="6" max="6" width="2.28515625" customWidth="1"/>
    <col min="7" max="7" width="26.140625" bestFit="1" customWidth="1"/>
    <col min="8" max="8" width="12.140625" bestFit="1" customWidth="1"/>
    <col min="9" max="9" width="9" customWidth="1"/>
    <col min="16" max="16" width="13.42578125" customWidth="1"/>
  </cols>
  <sheetData>
    <row r="1" spans="1:16">
      <c r="A1" s="61" t="s">
        <v>98</v>
      </c>
      <c r="B1" s="61"/>
      <c r="C1" s="61" t="s">
        <v>58</v>
      </c>
      <c r="I1" s="25"/>
      <c r="J1" s="25"/>
    </row>
    <row r="2" spans="1:16">
      <c r="A2" s="8"/>
      <c r="E2" s="25"/>
      <c r="G2" s="20"/>
      <c r="I2" s="11"/>
      <c r="J2" s="11"/>
      <c r="P2" s="21"/>
    </row>
    <row r="3" spans="1:16">
      <c r="A3" s="8"/>
      <c r="G3" s="1"/>
      <c r="I3" s="11"/>
      <c r="J3" s="11"/>
      <c r="P3" s="21"/>
    </row>
    <row r="4" spans="1:16">
      <c r="A4" s="8"/>
      <c r="C4" s="11"/>
      <c r="G4" s="1"/>
      <c r="I4" s="11"/>
      <c r="J4" s="11"/>
      <c r="P4" s="21"/>
    </row>
    <row r="5" spans="1:16">
      <c r="A5" s="8"/>
      <c r="C5" s="11"/>
      <c r="G5" s="1"/>
      <c r="I5" s="11"/>
      <c r="J5" s="11"/>
      <c r="P5" s="21"/>
    </row>
    <row r="6" spans="1:16">
      <c r="A6" s="8"/>
      <c r="C6" s="11"/>
      <c r="G6" s="1"/>
      <c r="I6" s="11"/>
      <c r="J6" s="11"/>
      <c r="P6" s="21"/>
    </row>
    <row r="7" spans="1:16">
      <c r="A7" s="8"/>
      <c r="C7" s="11"/>
      <c r="G7" s="1"/>
      <c r="I7" s="11"/>
      <c r="J7" s="11"/>
      <c r="P7" s="21"/>
    </row>
    <row r="8" spans="1:16">
      <c r="A8" s="8"/>
      <c r="C8" s="11"/>
      <c r="G8" s="1"/>
      <c r="I8" s="11"/>
      <c r="J8" s="11"/>
      <c r="P8" s="21"/>
    </row>
    <row r="9" spans="1:16">
      <c r="A9" s="8"/>
      <c r="C9" s="11"/>
      <c r="G9" s="1"/>
      <c r="I9" s="11"/>
      <c r="J9" s="11"/>
      <c r="P9" s="21"/>
    </row>
    <row r="10" spans="1:16">
      <c r="A10" s="8"/>
      <c r="C10" s="11"/>
      <c r="G10" s="1"/>
      <c r="I10" s="11"/>
      <c r="J10" s="11"/>
      <c r="P10" s="21"/>
    </row>
    <row r="11" spans="1:16">
      <c r="A11" s="8"/>
      <c r="C11" s="11"/>
      <c r="G11" s="1"/>
      <c r="I11" s="11"/>
      <c r="J11" s="11"/>
      <c r="P11" s="21"/>
    </row>
    <row r="12" spans="1:16">
      <c r="A12" s="8"/>
      <c r="C12" s="11"/>
      <c r="G12" s="1"/>
      <c r="I12" s="11"/>
      <c r="J12" s="11"/>
      <c r="P12" s="21"/>
    </row>
    <row r="13" spans="1:16">
      <c r="A13" s="8"/>
      <c r="I13" s="11"/>
      <c r="J13" s="11"/>
      <c r="P13" s="21"/>
    </row>
    <row r="14" spans="1:16">
      <c r="A14" s="8"/>
      <c r="I14" s="11"/>
      <c r="J14" s="11"/>
      <c r="P14" s="21"/>
    </row>
    <row r="15" spans="1:16">
      <c r="A15" s="8"/>
      <c r="G15" s="1"/>
      <c r="I15" s="11"/>
      <c r="J15" s="11"/>
      <c r="P15" s="21"/>
    </row>
    <row r="16" spans="1:16">
      <c r="A16" s="8"/>
      <c r="G16" s="1"/>
      <c r="I16" s="11"/>
      <c r="J16" s="11"/>
      <c r="P16" s="21"/>
    </row>
    <row r="17" spans="1:16">
      <c r="A17" s="8"/>
      <c r="G17" s="1"/>
      <c r="I17" s="11"/>
      <c r="J17" s="11"/>
      <c r="P17" s="21"/>
    </row>
    <row r="18" spans="1:16">
      <c r="A18" s="8"/>
      <c r="G18" s="1"/>
      <c r="I18" s="11"/>
      <c r="J18" s="11"/>
      <c r="P18" s="21"/>
    </row>
    <row r="19" spans="1:16">
      <c r="A19" s="8"/>
      <c r="I19" s="11"/>
      <c r="P19" s="21"/>
    </row>
    <row r="20" spans="1:16">
      <c r="A20" s="8"/>
      <c r="I20" s="11"/>
      <c r="P20" s="21"/>
    </row>
    <row r="21" spans="1:16">
      <c r="A21" s="8"/>
      <c r="I21" s="11"/>
      <c r="P21" s="21"/>
    </row>
    <row r="22" spans="1:16">
      <c r="A22" s="8"/>
      <c r="I22" s="11"/>
      <c r="P22" s="21"/>
    </row>
    <row r="23" spans="1:16">
      <c r="A23" s="8"/>
      <c r="I23" s="11"/>
      <c r="P23" s="21"/>
    </row>
    <row r="24" spans="1:16">
      <c r="A24" s="8"/>
      <c r="I24" s="11"/>
      <c r="P24" s="21"/>
    </row>
    <row r="25" spans="1:16">
      <c r="A25" s="8"/>
      <c r="I25" s="11"/>
      <c r="P25" s="21"/>
    </row>
    <row r="26" spans="1:16">
      <c r="A26" s="8"/>
      <c r="I26" s="11"/>
      <c r="P26" s="21"/>
    </row>
    <row r="27" spans="1:16">
      <c r="A27" s="8"/>
      <c r="I27" s="11"/>
      <c r="P27" s="21"/>
    </row>
    <row r="28" spans="1:16">
      <c r="A28" s="8"/>
      <c r="I28" s="11"/>
      <c r="P28" s="21"/>
    </row>
    <row r="29" spans="1:16">
      <c r="A29" s="8"/>
      <c r="I29" s="11"/>
      <c r="P29" s="21"/>
    </row>
    <row r="30" spans="1:16">
      <c r="A30" s="8"/>
      <c r="I30" s="11"/>
      <c r="P30" s="21"/>
    </row>
    <row r="31" spans="1:16">
      <c r="A31" s="8"/>
      <c r="I31" s="11"/>
      <c r="P31" s="21"/>
    </row>
    <row r="32" spans="1:16">
      <c r="A32" s="8"/>
      <c r="I32" s="11"/>
      <c r="P32" s="21"/>
    </row>
    <row r="33" spans="1:16">
      <c r="A33" s="8"/>
      <c r="I33" s="11"/>
      <c r="P33" s="21"/>
    </row>
    <row r="34" spans="1:16">
      <c r="A34" s="8"/>
      <c r="C34" s="11"/>
      <c r="I34" s="11"/>
      <c r="P34" s="21"/>
    </row>
    <row r="35" spans="1:16">
      <c r="A35" s="8"/>
      <c r="C35" s="11"/>
      <c r="I35" s="11"/>
      <c r="P35" s="21"/>
    </row>
    <row r="36" spans="1:16">
      <c r="A36" s="8"/>
      <c r="C36" s="11"/>
      <c r="I36" s="11"/>
      <c r="P36" s="21"/>
    </row>
    <row r="37" spans="1:16">
      <c r="A37" s="8"/>
      <c r="C37" s="11"/>
      <c r="I37" s="11"/>
      <c r="P37" s="21"/>
    </row>
    <row r="38" spans="1:16">
      <c r="A38" s="8"/>
      <c r="C38" s="11"/>
      <c r="I38" s="11"/>
      <c r="P38" s="21"/>
    </row>
    <row r="39" spans="1:16">
      <c r="A39" s="8"/>
      <c r="C39" s="11"/>
      <c r="I39" s="11"/>
      <c r="P39" s="21"/>
    </row>
    <row r="40" spans="1:16">
      <c r="A40" s="8"/>
      <c r="C40" s="11"/>
      <c r="I40" s="11"/>
      <c r="P40" s="21"/>
    </row>
    <row r="41" spans="1:16">
      <c r="A41" s="8"/>
      <c r="C41" s="11"/>
      <c r="I41" s="11"/>
      <c r="P41" s="21"/>
    </row>
    <row r="42" spans="1:16">
      <c r="A42" s="8"/>
      <c r="I42" s="11"/>
      <c r="P42" s="21"/>
    </row>
    <row r="43" spans="1:16">
      <c r="A43" s="8"/>
      <c r="I43" s="11"/>
      <c r="P43" s="21"/>
    </row>
    <row r="44" spans="1:16">
      <c r="A44" s="8"/>
      <c r="I44" s="11"/>
      <c r="P44" s="21"/>
    </row>
    <row r="45" spans="1:16">
      <c r="A45" s="8"/>
      <c r="I45" s="11"/>
      <c r="P45" s="21"/>
    </row>
    <row r="46" spans="1:16">
      <c r="A46" s="8"/>
      <c r="P46" s="21"/>
    </row>
    <row r="47" spans="1:16">
      <c r="A47" s="8"/>
      <c r="P47" s="21"/>
    </row>
    <row r="48" spans="1:16">
      <c r="A48" s="8"/>
      <c r="P48" s="21"/>
    </row>
    <row r="49" spans="1:16">
      <c r="A49" s="8"/>
      <c r="P49" s="21"/>
    </row>
    <row r="50" spans="1:16">
      <c r="A50" s="8"/>
      <c r="P50" s="21"/>
    </row>
    <row r="51" spans="1:16">
      <c r="A51" s="8"/>
      <c r="P51" s="21"/>
    </row>
    <row r="52" spans="1:16">
      <c r="A52" s="8"/>
      <c r="P52" s="21"/>
    </row>
    <row r="53" spans="1:16">
      <c r="A53" s="8"/>
      <c r="P53" s="21"/>
    </row>
    <row r="54" spans="1:16">
      <c r="A54" s="8"/>
      <c r="P54" s="21"/>
    </row>
    <row r="55" spans="1:16">
      <c r="A55" s="8"/>
      <c r="P55" s="21"/>
    </row>
    <row r="56" spans="1:16">
      <c r="A56" s="8"/>
      <c r="P56" s="21"/>
    </row>
    <row r="57" spans="1:16">
      <c r="A57" s="8"/>
      <c r="P57" s="21"/>
    </row>
    <row r="58" spans="1:16">
      <c r="A58" s="8"/>
      <c r="P58" s="21"/>
    </row>
    <row r="59" spans="1:16">
      <c r="A59" s="8"/>
      <c r="P59" s="21"/>
    </row>
    <row r="60" spans="1:16">
      <c r="A60" s="8"/>
      <c r="P60" s="21"/>
    </row>
    <row r="61" spans="1:16">
      <c r="A61" s="8"/>
      <c r="P61" s="21"/>
    </row>
    <row r="62" spans="1:16">
      <c r="A62" s="8"/>
      <c r="P62" s="21"/>
    </row>
    <row r="63" spans="1:16">
      <c r="A63" s="8"/>
      <c r="P63" s="21"/>
    </row>
    <row r="64" spans="1:16">
      <c r="A64" s="8"/>
      <c r="P64" s="21"/>
    </row>
    <row r="65" spans="1:16">
      <c r="A65" s="8"/>
      <c r="P65" s="21"/>
    </row>
    <row r="66" spans="1:16">
      <c r="A66" s="8"/>
      <c r="P66" s="21"/>
    </row>
    <row r="67" spans="1:16">
      <c r="A67" s="8"/>
      <c r="P67" s="21"/>
    </row>
    <row r="68" spans="1:16">
      <c r="A68" s="8"/>
      <c r="P68" s="21"/>
    </row>
    <row r="69" spans="1:16">
      <c r="A69" s="8"/>
      <c r="P69" s="21"/>
    </row>
    <row r="70" spans="1:16">
      <c r="A70" s="8"/>
      <c r="P70" s="21"/>
    </row>
    <row r="71" spans="1:16">
      <c r="A71" s="8"/>
      <c r="P71" s="21"/>
    </row>
    <row r="72" spans="1:16">
      <c r="A72" s="8"/>
      <c r="P72" s="21"/>
    </row>
    <row r="73" spans="1:16">
      <c r="A73" s="8"/>
      <c r="P73" s="21"/>
    </row>
    <row r="74" spans="1:16">
      <c r="A74" s="8"/>
      <c r="P74" s="21"/>
    </row>
    <row r="75" spans="1:16">
      <c r="A75" s="8"/>
      <c r="P75" s="21"/>
    </row>
    <row r="76" spans="1:16">
      <c r="A76" s="8"/>
      <c r="P76" s="21"/>
    </row>
    <row r="77" spans="1:16">
      <c r="A77" s="8"/>
      <c r="P77" s="21"/>
    </row>
    <row r="78" spans="1:16">
      <c r="A78" s="8"/>
      <c r="P78" s="21"/>
    </row>
    <row r="79" spans="1:16">
      <c r="A79" s="8"/>
      <c r="O79" s="21"/>
    </row>
    <row r="80" spans="1:16">
      <c r="A80" s="8"/>
      <c r="O80" s="21"/>
    </row>
    <row r="81" spans="1:16">
      <c r="A81" s="8"/>
      <c r="P81" s="21"/>
    </row>
    <row r="82" spans="1:16">
      <c r="A82" s="8"/>
      <c r="P82" s="21"/>
    </row>
    <row r="83" spans="1:16">
      <c r="A83" s="8"/>
      <c r="P83" s="21"/>
    </row>
    <row r="84" spans="1:16">
      <c r="A84" s="8"/>
      <c r="P84" s="21"/>
    </row>
    <row r="85" spans="1:16">
      <c r="A85" s="8"/>
      <c r="P85" s="21"/>
    </row>
    <row r="86" spans="1:16">
      <c r="A86" s="8"/>
      <c r="P86" s="21"/>
    </row>
    <row r="87" spans="1:16">
      <c r="A87" s="8"/>
      <c r="P87" s="21"/>
    </row>
    <row r="88" spans="1:16">
      <c r="A88" s="8"/>
      <c r="P88" s="21"/>
    </row>
    <row r="89" spans="1:16">
      <c r="A89" s="8"/>
      <c r="P89" s="21"/>
    </row>
    <row r="90" spans="1:16">
      <c r="A90" s="8"/>
      <c r="P90" s="21"/>
    </row>
    <row r="91" spans="1:16">
      <c r="A91" s="8"/>
      <c r="P91" s="21"/>
    </row>
    <row r="92" spans="1:16">
      <c r="A92" s="8"/>
      <c r="P92" s="21"/>
    </row>
    <row r="93" spans="1:16">
      <c r="A93" s="8"/>
      <c r="P93" s="21"/>
    </row>
    <row r="94" spans="1:16">
      <c r="A94" s="8"/>
      <c r="P94" s="21"/>
    </row>
    <row r="95" spans="1:16">
      <c r="A95" s="8"/>
      <c r="P95" s="21"/>
    </row>
    <row r="96" spans="1:16">
      <c r="A96" s="8"/>
      <c r="P96" s="21"/>
    </row>
    <row r="97" spans="1:16">
      <c r="A97" s="8"/>
      <c r="P97" s="21"/>
    </row>
    <row r="98" spans="1:16">
      <c r="A98" s="8"/>
      <c r="P98" s="21"/>
    </row>
    <row r="99" spans="1:16">
      <c r="A99" s="8"/>
      <c r="P99" s="21"/>
    </row>
    <row r="100" spans="1:16">
      <c r="A100" s="8"/>
      <c r="P100" s="21"/>
    </row>
    <row r="101" spans="1:16">
      <c r="A101" s="8"/>
      <c r="P101" s="21"/>
    </row>
    <row r="102" spans="1:16">
      <c r="A102" s="8"/>
      <c r="P102" s="21"/>
    </row>
    <row r="103" spans="1:16">
      <c r="A103" s="8"/>
      <c r="P103" s="21"/>
    </row>
    <row r="104" spans="1:16">
      <c r="A104" s="8"/>
      <c r="P104" s="21"/>
    </row>
    <row r="105" spans="1:16">
      <c r="A105" s="8"/>
      <c r="P105" s="21"/>
    </row>
    <row r="106" spans="1:16">
      <c r="A106" s="8"/>
      <c r="P106" s="21"/>
    </row>
    <row r="107" spans="1:16">
      <c r="A107" s="8"/>
      <c r="P107" s="21"/>
    </row>
    <row r="108" spans="1:16">
      <c r="A108" s="8"/>
      <c r="P108" s="21"/>
    </row>
    <row r="109" spans="1:16">
      <c r="A109" s="8"/>
      <c r="P109" s="21"/>
    </row>
    <row r="110" spans="1:16">
      <c r="A110" s="8"/>
      <c r="P110" s="21"/>
    </row>
    <row r="111" spans="1:16">
      <c r="A111" s="8"/>
      <c r="P111" s="21"/>
    </row>
    <row r="112" spans="1:16">
      <c r="A112" s="8"/>
      <c r="P112" s="21"/>
    </row>
    <row r="113" spans="1:16">
      <c r="A113" s="8"/>
      <c r="P113" s="21"/>
    </row>
    <row r="114" spans="1:16">
      <c r="A114" s="8"/>
      <c r="P114" s="21"/>
    </row>
    <row r="115" spans="1:16">
      <c r="A115" s="8"/>
      <c r="P115" s="21"/>
    </row>
    <row r="116" spans="1:16">
      <c r="A116" s="8"/>
      <c r="P116" s="21"/>
    </row>
    <row r="117" spans="1:16">
      <c r="P117" s="21"/>
    </row>
    <row r="118" spans="1:16">
      <c r="P118" s="21"/>
    </row>
    <row r="119" spans="1:16">
      <c r="P119" s="21"/>
    </row>
    <row r="120" spans="1:16">
      <c r="P120" s="21"/>
    </row>
    <row r="121" spans="1:16">
      <c r="P121" s="21"/>
    </row>
    <row r="122" spans="1:16">
      <c r="P122" s="21"/>
    </row>
    <row r="123" spans="1:16">
      <c r="P123" s="21"/>
    </row>
    <row r="124" spans="1:16">
      <c r="P124" s="21"/>
    </row>
    <row r="125" spans="1:16">
      <c r="P125" s="21"/>
    </row>
    <row r="126" spans="1:16">
      <c r="P126" s="21"/>
    </row>
    <row r="127" spans="1:16">
      <c r="P127" s="21"/>
    </row>
    <row r="128" spans="1:16">
      <c r="P128" s="21"/>
    </row>
    <row r="129" spans="16:16">
      <c r="P129" s="21"/>
    </row>
    <row r="130" spans="16:16">
      <c r="P130" s="21"/>
    </row>
    <row r="131" spans="16:16">
      <c r="P131" s="21"/>
    </row>
    <row r="132" spans="16:16">
      <c r="P132" s="21"/>
    </row>
    <row r="133" spans="16:16">
      <c r="P133" s="21"/>
    </row>
    <row r="134" spans="16:16">
      <c r="P134" s="21"/>
    </row>
    <row r="135" spans="16:16">
      <c r="P135" s="21"/>
    </row>
    <row r="136" spans="16:16">
      <c r="P136" s="21"/>
    </row>
    <row r="137" spans="16:16">
      <c r="P137" s="21"/>
    </row>
    <row r="138" spans="16:16">
      <c r="P138" s="21"/>
    </row>
    <row r="139" spans="16:16">
      <c r="P139" s="21"/>
    </row>
    <row r="140" spans="16:16">
      <c r="P140" s="21"/>
    </row>
    <row r="141" spans="16:16">
      <c r="P141" s="21"/>
    </row>
    <row r="142" spans="16:16">
      <c r="P142" s="21"/>
    </row>
    <row r="143" spans="16:16">
      <c r="P143" s="21"/>
    </row>
    <row r="144" spans="16:16">
      <c r="P144" s="21"/>
    </row>
    <row r="145" spans="16:16">
      <c r="P145" s="21"/>
    </row>
    <row r="146" spans="16:16">
      <c r="P146" s="21"/>
    </row>
    <row r="147" spans="16:16">
      <c r="P147" s="21"/>
    </row>
    <row r="148" spans="16:16">
      <c r="P148" s="21"/>
    </row>
    <row r="149" spans="16:16">
      <c r="P149" s="21"/>
    </row>
    <row r="150" spans="16:16">
      <c r="P150" s="21"/>
    </row>
    <row r="151" spans="16:16">
      <c r="P151" s="21"/>
    </row>
    <row r="152" spans="16:16">
      <c r="P152" s="21"/>
    </row>
    <row r="153" spans="16:16">
      <c r="P153" s="21"/>
    </row>
    <row r="154" spans="16:16">
      <c r="P154" s="21"/>
    </row>
    <row r="155" spans="16:16">
      <c r="P155" s="21"/>
    </row>
    <row r="156" spans="16:16">
      <c r="P156" s="21"/>
    </row>
    <row r="157" spans="16:16">
      <c r="P157" s="21"/>
    </row>
    <row r="158" spans="16:16">
      <c r="P158" s="21"/>
    </row>
    <row r="159" spans="16:16">
      <c r="P159" s="21"/>
    </row>
    <row r="160" spans="16:16">
      <c r="P160" s="21"/>
    </row>
    <row r="161" spans="16:16">
      <c r="P161" s="21"/>
    </row>
    <row r="162" spans="16:16">
      <c r="P162" s="21"/>
    </row>
    <row r="163" spans="16:16">
      <c r="P163" s="21"/>
    </row>
    <row r="164" spans="16:16">
      <c r="P164" s="21"/>
    </row>
    <row r="165" spans="16:16">
      <c r="P165" s="21"/>
    </row>
    <row r="166" spans="16:16">
      <c r="P166" s="21"/>
    </row>
    <row r="167" spans="16:16">
      <c r="P167" s="21"/>
    </row>
    <row r="168" spans="16:16">
      <c r="P168" s="21"/>
    </row>
    <row r="169" spans="16:16">
      <c r="P169" s="21"/>
    </row>
    <row r="170" spans="16:16">
      <c r="P170" s="21"/>
    </row>
    <row r="171" spans="16:16">
      <c r="P171" s="21"/>
    </row>
    <row r="172" spans="16:16">
      <c r="P172" s="21"/>
    </row>
    <row r="173" spans="16:16">
      <c r="P173" s="21"/>
    </row>
    <row r="174" spans="16:16">
      <c r="P174" s="21"/>
    </row>
    <row r="175" spans="16:16">
      <c r="P175" s="21"/>
    </row>
    <row r="176" spans="16:16">
      <c r="P176" s="21"/>
    </row>
    <row r="177" spans="16:16">
      <c r="P177" s="21"/>
    </row>
    <row r="178" spans="16:16">
      <c r="P178" s="21"/>
    </row>
    <row r="179" spans="16:16">
      <c r="P179" s="21"/>
    </row>
    <row r="180" spans="16:16">
      <c r="P180" s="21"/>
    </row>
    <row r="181" spans="16:16">
      <c r="P181" s="21"/>
    </row>
    <row r="182" spans="16:16">
      <c r="P182" s="21"/>
    </row>
    <row r="183" spans="16:16">
      <c r="P183" s="21"/>
    </row>
    <row r="184" spans="16:16">
      <c r="P184" s="21"/>
    </row>
    <row r="185" spans="16:16">
      <c r="P185" s="21"/>
    </row>
    <row r="186" spans="16:16">
      <c r="P186" s="21"/>
    </row>
    <row r="187" spans="16:16">
      <c r="P187" s="21"/>
    </row>
    <row r="188" spans="16:16">
      <c r="P188" s="21"/>
    </row>
    <row r="189" spans="16:16">
      <c r="P189" s="21"/>
    </row>
    <row r="190" spans="16:16">
      <c r="P190" s="21"/>
    </row>
    <row r="191" spans="16:16">
      <c r="P191" s="21"/>
    </row>
    <row r="192" spans="16:16">
      <c r="P192" s="21"/>
    </row>
    <row r="193" spans="16:16">
      <c r="P193" s="21"/>
    </row>
    <row r="194" spans="16:16">
      <c r="P194" s="21"/>
    </row>
    <row r="195" spans="16:16">
      <c r="P195" s="21"/>
    </row>
    <row r="196" spans="16:16">
      <c r="P196" s="21"/>
    </row>
    <row r="197" spans="16:16">
      <c r="P197" s="21"/>
    </row>
    <row r="198" spans="16:16">
      <c r="P198" s="21"/>
    </row>
    <row r="199" spans="16:16">
      <c r="P199" s="21"/>
    </row>
    <row r="200" spans="16:16">
      <c r="P200" s="21"/>
    </row>
    <row r="201" spans="16:16">
      <c r="P201" s="21"/>
    </row>
    <row r="202" spans="16:16">
      <c r="P202" s="21"/>
    </row>
    <row r="203" spans="16:16">
      <c r="P203" s="21"/>
    </row>
    <row r="204" spans="16:16">
      <c r="P204" s="21"/>
    </row>
    <row r="205" spans="16:16">
      <c r="P205" s="21"/>
    </row>
    <row r="206" spans="16:16">
      <c r="P206" s="21"/>
    </row>
    <row r="207" spans="16:16">
      <c r="P207" s="21"/>
    </row>
    <row r="208" spans="16:16">
      <c r="P208" s="21"/>
    </row>
    <row r="209" spans="16:16">
      <c r="P209" s="21"/>
    </row>
    <row r="210" spans="16:16">
      <c r="P210" s="21"/>
    </row>
    <row r="211" spans="16:16">
      <c r="P211" s="21"/>
    </row>
    <row r="212" spans="16:16">
      <c r="P212" s="21"/>
    </row>
    <row r="213" spans="16:16">
      <c r="P213" s="21"/>
    </row>
    <row r="214" spans="16:16">
      <c r="P214" s="21"/>
    </row>
    <row r="215" spans="16:16">
      <c r="P215" s="21"/>
    </row>
    <row r="216" spans="16:16">
      <c r="P216" s="21"/>
    </row>
    <row r="217" spans="16:16">
      <c r="P217" s="21"/>
    </row>
    <row r="218" spans="16:16">
      <c r="P218" s="21"/>
    </row>
    <row r="219" spans="16:16">
      <c r="P219" s="21"/>
    </row>
    <row r="220" spans="16:16">
      <c r="P220" s="21"/>
    </row>
    <row r="221" spans="16:16">
      <c r="P221" s="21"/>
    </row>
    <row r="222" spans="16:16">
      <c r="P222" s="21"/>
    </row>
    <row r="223" spans="16:16">
      <c r="P223" s="21"/>
    </row>
    <row r="224" spans="16:16">
      <c r="P224" s="21"/>
    </row>
    <row r="225" spans="16:16">
      <c r="P225" s="21"/>
    </row>
    <row r="226" spans="16:16">
      <c r="P226" s="21"/>
    </row>
    <row r="227" spans="16:16">
      <c r="P227" s="21"/>
    </row>
    <row r="228" spans="16:16">
      <c r="P228" s="21"/>
    </row>
    <row r="229" spans="16:16">
      <c r="P229" s="21"/>
    </row>
    <row r="230" spans="16:16">
      <c r="P230" s="21"/>
    </row>
    <row r="231" spans="16:16">
      <c r="P231" s="21"/>
    </row>
    <row r="232" spans="16:16">
      <c r="P232" s="21"/>
    </row>
    <row r="233" spans="16:16">
      <c r="P233" s="21"/>
    </row>
    <row r="234" spans="16:16">
      <c r="P234" s="21"/>
    </row>
    <row r="235" spans="16:16">
      <c r="P235" s="21"/>
    </row>
    <row r="236" spans="16:16">
      <c r="P236" s="21"/>
    </row>
    <row r="237" spans="16:16">
      <c r="P237" s="21"/>
    </row>
    <row r="238" spans="16:16">
      <c r="P238" s="21"/>
    </row>
    <row r="239" spans="16:16">
      <c r="P239" s="21"/>
    </row>
    <row r="240" spans="16:16">
      <c r="P240" s="21"/>
    </row>
    <row r="241" spans="16:16">
      <c r="P241" s="21"/>
    </row>
    <row r="242" spans="16:16">
      <c r="P242" s="21"/>
    </row>
    <row r="243" spans="16:16">
      <c r="P243" s="21"/>
    </row>
    <row r="244" spans="16:16">
      <c r="P244" s="21"/>
    </row>
    <row r="245" spans="16:16">
      <c r="P245" s="21"/>
    </row>
    <row r="246" spans="16:16">
      <c r="P246" s="21"/>
    </row>
    <row r="247" spans="16:16">
      <c r="P247" s="21"/>
    </row>
    <row r="248" spans="16:16">
      <c r="P248" s="21"/>
    </row>
    <row r="249" spans="16:16">
      <c r="P249" s="21"/>
    </row>
    <row r="250" spans="16:16">
      <c r="P250" s="21"/>
    </row>
    <row r="251" spans="16:16">
      <c r="P251" s="21"/>
    </row>
    <row r="252" spans="16:16">
      <c r="P252" s="21"/>
    </row>
    <row r="253" spans="16:16">
      <c r="P253" s="21"/>
    </row>
    <row r="254" spans="16:16">
      <c r="P254" s="21"/>
    </row>
    <row r="255" spans="16:16">
      <c r="P255" s="21"/>
    </row>
    <row r="256" spans="16:16">
      <c r="P256" s="21"/>
    </row>
    <row r="257" spans="16:16">
      <c r="P257" s="21"/>
    </row>
    <row r="258" spans="16:16">
      <c r="P258" s="21"/>
    </row>
    <row r="259" spans="16:16">
      <c r="P259" s="21"/>
    </row>
    <row r="260" spans="16:16">
      <c r="P260" s="21"/>
    </row>
    <row r="261" spans="16:16">
      <c r="P261" s="21"/>
    </row>
    <row r="262" spans="16:16">
      <c r="P262" s="21"/>
    </row>
    <row r="263" spans="16:16">
      <c r="P263" s="21"/>
    </row>
    <row r="264" spans="16:16">
      <c r="P264" s="21"/>
    </row>
    <row r="265" spans="16:16">
      <c r="P265" s="21"/>
    </row>
    <row r="266" spans="16:16">
      <c r="P266" s="21"/>
    </row>
    <row r="267" spans="16:16">
      <c r="P267" s="21"/>
    </row>
    <row r="268" spans="16:16">
      <c r="P268" s="21"/>
    </row>
    <row r="269" spans="16:16">
      <c r="P269" s="21"/>
    </row>
    <row r="270" spans="16:16">
      <c r="P270" s="21"/>
    </row>
    <row r="271" spans="16:16">
      <c r="P271" s="21"/>
    </row>
    <row r="272" spans="16:16">
      <c r="P272" s="21"/>
    </row>
    <row r="273" spans="16:16">
      <c r="P273" s="21"/>
    </row>
    <row r="274" spans="16:16">
      <c r="P274" s="21"/>
    </row>
    <row r="275" spans="16:16">
      <c r="P275" s="21"/>
    </row>
    <row r="276" spans="16:16">
      <c r="P276" s="21"/>
    </row>
    <row r="277" spans="16:16">
      <c r="P277" s="21"/>
    </row>
    <row r="278" spans="16:16">
      <c r="P278" s="21"/>
    </row>
    <row r="279" spans="16:16">
      <c r="P279" s="21"/>
    </row>
    <row r="280" spans="16:16">
      <c r="P280" s="21"/>
    </row>
    <row r="281" spans="16:16">
      <c r="P281" s="21"/>
    </row>
    <row r="282" spans="16:16">
      <c r="P282" s="21"/>
    </row>
    <row r="283" spans="16:16">
      <c r="P283" s="21"/>
    </row>
    <row r="284" spans="16:16">
      <c r="P284" s="21"/>
    </row>
    <row r="285" spans="16:16">
      <c r="P285" s="21"/>
    </row>
    <row r="286" spans="16:16">
      <c r="P286" s="21"/>
    </row>
    <row r="287" spans="16:16">
      <c r="P287" s="21"/>
    </row>
    <row r="288" spans="16:16">
      <c r="P288" s="21"/>
    </row>
    <row r="289" spans="16:16">
      <c r="P289" s="21"/>
    </row>
    <row r="290" spans="16:16">
      <c r="P290" s="21"/>
    </row>
    <row r="291" spans="16:16">
      <c r="P291" s="21"/>
    </row>
    <row r="292" spans="16:16">
      <c r="P292" s="21"/>
    </row>
    <row r="293" spans="16:16">
      <c r="P293" s="21"/>
    </row>
    <row r="294" spans="16:16">
      <c r="P294" s="21"/>
    </row>
    <row r="295" spans="16:16">
      <c r="P295" s="21"/>
    </row>
    <row r="296" spans="16:16">
      <c r="P296" s="21"/>
    </row>
    <row r="297" spans="16:16">
      <c r="P297" s="21"/>
    </row>
    <row r="298" spans="16:16">
      <c r="P298" s="21"/>
    </row>
    <row r="299" spans="16:16">
      <c r="P299" s="21"/>
    </row>
    <row r="300" spans="16:16">
      <c r="P300" s="21"/>
    </row>
    <row r="301" spans="16:16">
      <c r="P301" s="21"/>
    </row>
    <row r="302" spans="16:16">
      <c r="P302" s="21"/>
    </row>
    <row r="303" spans="16:16">
      <c r="P303" s="21"/>
    </row>
    <row r="304" spans="16:16">
      <c r="P304" s="21"/>
    </row>
    <row r="305" spans="16:16">
      <c r="P305" s="21"/>
    </row>
    <row r="306" spans="16:16">
      <c r="P306" s="21"/>
    </row>
    <row r="307" spans="16:16">
      <c r="P307" s="21"/>
    </row>
    <row r="308" spans="16:16">
      <c r="P308" s="21"/>
    </row>
    <row r="309" spans="16:16">
      <c r="P309" s="21"/>
    </row>
    <row r="310" spans="16:16">
      <c r="P310" s="21"/>
    </row>
    <row r="311" spans="16:16">
      <c r="P311" s="21"/>
    </row>
    <row r="312" spans="16:16">
      <c r="P312" s="21"/>
    </row>
    <row r="313" spans="16:16">
      <c r="P313" s="21"/>
    </row>
    <row r="314" spans="16:16">
      <c r="P314" s="21"/>
    </row>
    <row r="315" spans="16:16">
      <c r="P315" s="21"/>
    </row>
    <row r="316" spans="16:16">
      <c r="P316" s="21"/>
    </row>
    <row r="317" spans="16:16">
      <c r="P317" s="21"/>
    </row>
    <row r="318" spans="16:16">
      <c r="P318" s="21"/>
    </row>
    <row r="319" spans="16:16">
      <c r="P319" s="21"/>
    </row>
    <row r="320" spans="16:16">
      <c r="P320" s="21"/>
    </row>
    <row r="321" spans="16:16">
      <c r="P321" s="21"/>
    </row>
    <row r="322" spans="16:16">
      <c r="P322" s="21"/>
    </row>
    <row r="323" spans="16:16">
      <c r="P323" s="21"/>
    </row>
    <row r="324" spans="16:16">
      <c r="P324" s="21"/>
    </row>
    <row r="325" spans="16:16">
      <c r="P325" s="21"/>
    </row>
    <row r="326" spans="16:16">
      <c r="P326" s="21"/>
    </row>
    <row r="327" spans="16:16">
      <c r="P327" s="21"/>
    </row>
    <row r="328" spans="16:16">
      <c r="P328" s="21"/>
    </row>
    <row r="329" spans="16:16">
      <c r="P329" s="21"/>
    </row>
    <row r="330" spans="16:16">
      <c r="P330" s="21"/>
    </row>
    <row r="331" spans="16:16">
      <c r="P331" s="21"/>
    </row>
    <row r="332" spans="16:16">
      <c r="P332" s="21"/>
    </row>
    <row r="333" spans="16:16">
      <c r="P333" s="21"/>
    </row>
    <row r="334" spans="16:16">
      <c r="P334" s="21"/>
    </row>
    <row r="335" spans="16:16">
      <c r="P335" s="21"/>
    </row>
    <row r="336" spans="16:16">
      <c r="P336" s="21"/>
    </row>
    <row r="337" spans="16:16">
      <c r="P337" s="21"/>
    </row>
    <row r="338" spans="16:16">
      <c r="P338" s="21"/>
    </row>
    <row r="339" spans="16:16">
      <c r="P339" s="21"/>
    </row>
    <row r="340" spans="16:16">
      <c r="P340" s="21"/>
    </row>
    <row r="341" spans="16:16">
      <c r="P341" s="21"/>
    </row>
    <row r="342" spans="16:16">
      <c r="P342" s="21"/>
    </row>
    <row r="343" spans="16:16">
      <c r="P343" s="21"/>
    </row>
    <row r="344" spans="16:16">
      <c r="P344" s="21"/>
    </row>
    <row r="345" spans="16:16">
      <c r="P345" s="21"/>
    </row>
    <row r="346" spans="16:16">
      <c r="P346" s="21"/>
    </row>
    <row r="347" spans="16:16">
      <c r="P347" s="21"/>
    </row>
    <row r="348" spans="16:16">
      <c r="P348" s="21"/>
    </row>
    <row r="349" spans="16:16">
      <c r="P349" s="21"/>
    </row>
    <row r="350" spans="16:16">
      <c r="P350" s="21"/>
    </row>
    <row r="351" spans="16:16">
      <c r="P351" s="21"/>
    </row>
    <row r="352" spans="16:16">
      <c r="P352" s="21"/>
    </row>
    <row r="353" spans="16:16">
      <c r="P353" s="21"/>
    </row>
    <row r="354" spans="16:16">
      <c r="P354" s="21"/>
    </row>
    <row r="355" spans="16:16">
      <c r="P355" s="21"/>
    </row>
    <row r="356" spans="16:16">
      <c r="P356" s="21"/>
    </row>
    <row r="357" spans="16:16">
      <c r="P357" s="21"/>
    </row>
    <row r="358" spans="16:16">
      <c r="P358" s="21"/>
    </row>
    <row r="359" spans="16:16">
      <c r="P359" s="21"/>
    </row>
    <row r="360" spans="16:16">
      <c r="P360" s="21"/>
    </row>
    <row r="361" spans="16:16">
      <c r="P361" s="21"/>
    </row>
    <row r="362" spans="16:16">
      <c r="P362" s="21"/>
    </row>
    <row r="363" spans="16:16">
      <c r="P363" s="21"/>
    </row>
    <row r="364" spans="16:16">
      <c r="P364" s="21"/>
    </row>
    <row r="365" spans="16:16">
      <c r="P365" s="21"/>
    </row>
    <row r="366" spans="16:16">
      <c r="P366" s="21"/>
    </row>
    <row r="367" spans="16:16">
      <c r="P367" s="21"/>
    </row>
    <row r="368" spans="16:16">
      <c r="P368" s="21"/>
    </row>
    <row r="369" spans="16:16">
      <c r="P369" s="21"/>
    </row>
    <row r="370" spans="16:16">
      <c r="P370" s="21"/>
    </row>
    <row r="371" spans="16:16">
      <c r="P371" s="21"/>
    </row>
    <row r="372" spans="16:16">
      <c r="P372" s="21"/>
    </row>
    <row r="373" spans="16:16">
      <c r="P373" s="21"/>
    </row>
    <row r="374" spans="16:16">
      <c r="P374" s="21"/>
    </row>
    <row r="375" spans="16:16">
      <c r="P375" s="21"/>
    </row>
    <row r="376" spans="16:16">
      <c r="P376" s="21"/>
    </row>
    <row r="377" spans="16:16">
      <c r="P377" s="21"/>
    </row>
    <row r="378" spans="16:16">
      <c r="P378" s="21"/>
    </row>
    <row r="379" spans="16:16">
      <c r="P379" s="21"/>
    </row>
    <row r="380" spans="16:16">
      <c r="P380" s="21"/>
    </row>
    <row r="381" spans="16:16">
      <c r="P381" s="21"/>
    </row>
    <row r="382" spans="16:16">
      <c r="P382" s="21"/>
    </row>
    <row r="383" spans="16:16">
      <c r="P383" s="21"/>
    </row>
    <row r="384" spans="16:16">
      <c r="P384" s="21"/>
    </row>
    <row r="385" spans="16:16">
      <c r="P385" s="21"/>
    </row>
    <row r="386" spans="16:16">
      <c r="P386" s="21"/>
    </row>
    <row r="387" spans="16:16">
      <c r="P387" s="21"/>
    </row>
    <row r="388" spans="16:16">
      <c r="P388" s="21"/>
    </row>
    <row r="389" spans="16:16">
      <c r="P389" s="21"/>
    </row>
    <row r="390" spans="16:16">
      <c r="P390" s="21"/>
    </row>
    <row r="391" spans="16:16">
      <c r="P391" s="21"/>
    </row>
    <row r="392" spans="16:16">
      <c r="P392" s="21"/>
    </row>
    <row r="393" spans="16:16">
      <c r="P393" s="21"/>
    </row>
    <row r="394" spans="16:16">
      <c r="P394" s="21"/>
    </row>
    <row r="395" spans="16:16">
      <c r="P395" s="21"/>
    </row>
    <row r="396" spans="16:16">
      <c r="P396" s="21"/>
    </row>
    <row r="397" spans="16:16">
      <c r="P397" s="21"/>
    </row>
    <row r="398" spans="16:16">
      <c r="P398" s="21"/>
    </row>
    <row r="399" spans="16:16">
      <c r="P399" s="21"/>
    </row>
    <row r="400" spans="16:16">
      <c r="P400" s="21"/>
    </row>
    <row r="401" spans="16:16">
      <c r="P401" s="21"/>
    </row>
    <row r="402" spans="16:16">
      <c r="P402" s="21"/>
    </row>
    <row r="403" spans="16:16">
      <c r="P403" s="21"/>
    </row>
    <row r="404" spans="16:16">
      <c r="P404" s="21"/>
    </row>
    <row r="405" spans="16:16">
      <c r="P405" s="21"/>
    </row>
    <row r="406" spans="16:16">
      <c r="P406" s="21"/>
    </row>
    <row r="407" spans="16:16">
      <c r="P407" s="21"/>
    </row>
    <row r="408" spans="16:16">
      <c r="P408" s="21"/>
    </row>
    <row r="409" spans="16:16">
      <c r="P409" s="21"/>
    </row>
    <row r="410" spans="16:16">
      <c r="P410" s="21"/>
    </row>
    <row r="411" spans="16:16">
      <c r="P411" s="21"/>
    </row>
    <row r="412" spans="16:16">
      <c r="P412" s="21"/>
    </row>
    <row r="413" spans="16:16">
      <c r="P413" s="21"/>
    </row>
    <row r="414" spans="16:16">
      <c r="P414" s="21"/>
    </row>
    <row r="415" spans="16:16">
      <c r="P415" s="21"/>
    </row>
    <row r="416" spans="16:16">
      <c r="P416" s="21"/>
    </row>
    <row r="417" spans="16:16">
      <c r="P417" s="21"/>
    </row>
    <row r="418" spans="16:16">
      <c r="P418" s="21"/>
    </row>
    <row r="419" spans="16:16">
      <c r="P419" s="21"/>
    </row>
    <row r="420" spans="16:16">
      <c r="P420" s="21"/>
    </row>
    <row r="421" spans="16:16">
      <c r="P421" s="21"/>
    </row>
    <row r="422" spans="16:16">
      <c r="P422" s="21"/>
    </row>
    <row r="423" spans="16:16">
      <c r="P423" s="21"/>
    </row>
    <row r="424" spans="16:16">
      <c r="P424" s="21"/>
    </row>
    <row r="425" spans="16:16">
      <c r="P425" s="21"/>
    </row>
    <row r="426" spans="16:16">
      <c r="P426" s="21"/>
    </row>
    <row r="427" spans="16:16">
      <c r="P427" s="21"/>
    </row>
    <row r="428" spans="16:16">
      <c r="P428" s="21"/>
    </row>
    <row r="429" spans="16:16">
      <c r="P429" s="21"/>
    </row>
    <row r="430" spans="16:16">
      <c r="P430" s="21"/>
    </row>
    <row r="431" spans="16:16">
      <c r="P431" s="21"/>
    </row>
    <row r="432" spans="16:16">
      <c r="P432" s="21"/>
    </row>
    <row r="433" spans="16:16">
      <c r="P433" s="21"/>
    </row>
    <row r="434" spans="16:16">
      <c r="P434" s="21"/>
    </row>
    <row r="435" spans="16:16">
      <c r="P435" s="21"/>
    </row>
    <row r="436" spans="16:16">
      <c r="P436" s="21"/>
    </row>
    <row r="437" spans="16:16">
      <c r="P437" s="21"/>
    </row>
    <row r="438" spans="16:16">
      <c r="P438" s="21"/>
    </row>
    <row r="439" spans="16:16">
      <c r="P439" s="21"/>
    </row>
    <row r="440" spans="16:16">
      <c r="P440" s="21"/>
    </row>
    <row r="441" spans="16:16">
      <c r="P441" s="21"/>
    </row>
    <row r="442" spans="16:16">
      <c r="P442" s="21"/>
    </row>
    <row r="443" spans="16:16">
      <c r="P443" s="21"/>
    </row>
    <row r="444" spans="16:16">
      <c r="P444" s="21"/>
    </row>
    <row r="445" spans="16:16">
      <c r="P445" s="21"/>
    </row>
    <row r="446" spans="16:16">
      <c r="P446" s="21"/>
    </row>
    <row r="447" spans="16:16">
      <c r="P447" s="21"/>
    </row>
    <row r="448" spans="16:16">
      <c r="P448" s="21"/>
    </row>
    <row r="449" spans="16:16">
      <c r="P449" s="21"/>
    </row>
    <row r="450" spans="16:16">
      <c r="P450" s="21"/>
    </row>
    <row r="451" spans="16:16">
      <c r="P451" s="21"/>
    </row>
    <row r="452" spans="16:16">
      <c r="P452" s="21"/>
    </row>
    <row r="453" spans="16:16">
      <c r="P453" s="21"/>
    </row>
    <row r="454" spans="16:16">
      <c r="P454" s="21"/>
    </row>
    <row r="455" spans="16:16">
      <c r="P455" s="21"/>
    </row>
    <row r="456" spans="16:16">
      <c r="P456" s="21"/>
    </row>
    <row r="457" spans="16:16">
      <c r="P457" s="21"/>
    </row>
    <row r="458" spans="16:16">
      <c r="P458" s="21"/>
    </row>
    <row r="459" spans="16:16">
      <c r="P459" s="21"/>
    </row>
    <row r="460" spans="16:16">
      <c r="P460" s="21"/>
    </row>
    <row r="461" spans="16:16">
      <c r="P461" s="21"/>
    </row>
    <row r="462" spans="16:16">
      <c r="P462" s="21"/>
    </row>
    <row r="463" spans="16:16">
      <c r="P463" s="21"/>
    </row>
    <row r="464" spans="16:16">
      <c r="P464" s="21"/>
    </row>
    <row r="465" spans="16:16">
      <c r="P465" s="21"/>
    </row>
    <row r="466" spans="16:16">
      <c r="P466" s="21"/>
    </row>
    <row r="467" spans="16:16">
      <c r="P467" s="21"/>
    </row>
    <row r="468" spans="16:16">
      <c r="P468" s="21"/>
    </row>
    <row r="469" spans="16:16">
      <c r="P469" s="21"/>
    </row>
    <row r="470" spans="16:16">
      <c r="P470" s="21"/>
    </row>
    <row r="471" spans="16:16">
      <c r="P471" s="21"/>
    </row>
    <row r="472" spans="16:16">
      <c r="P472" s="21"/>
    </row>
    <row r="473" spans="16:16">
      <c r="P473" s="21"/>
    </row>
    <row r="474" spans="16:16">
      <c r="P474" s="21"/>
    </row>
    <row r="475" spans="16:16">
      <c r="P475" s="21"/>
    </row>
    <row r="476" spans="16:16">
      <c r="P476" s="21"/>
    </row>
    <row r="477" spans="16:16">
      <c r="P477" s="21"/>
    </row>
    <row r="478" spans="16:16">
      <c r="P478" s="21"/>
    </row>
    <row r="479" spans="16:16">
      <c r="P479" s="21"/>
    </row>
    <row r="480" spans="16:16">
      <c r="P480" s="21"/>
    </row>
    <row r="481" spans="16:16">
      <c r="P481" s="21"/>
    </row>
    <row r="482" spans="16:16">
      <c r="P482" s="21"/>
    </row>
    <row r="483" spans="16:16">
      <c r="P483" s="21"/>
    </row>
    <row r="484" spans="16:16">
      <c r="P484" s="21"/>
    </row>
    <row r="485" spans="16:16">
      <c r="P485" s="21"/>
    </row>
    <row r="486" spans="16:16">
      <c r="P486" s="21"/>
    </row>
    <row r="487" spans="16:16">
      <c r="P487" s="21"/>
    </row>
    <row r="488" spans="16:16">
      <c r="P488" s="21"/>
    </row>
    <row r="489" spans="16:16">
      <c r="P489" s="21"/>
    </row>
    <row r="490" spans="16:16">
      <c r="P490" s="21"/>
    </row>
    <row r="491" spans="16:16">
      <c r="P491" s="21"/>
    </row>
    <row r="492" spans="16:16">
      <c r="P492" s="21"/>
    </row>
    <row r="493" spans="16:16">
      <c r="P493" s="21"/>
    </row>
    <row r="494" spans="16:16">
      <c r="P494" s="21"/>
    </row>
    <row r="495" spans="16:16">
      <c r="P495" s="21"/>
    </row>
    <row r="496" spans="16:16">
      <c r="P496" s="21"/>
    </row>
    <row r="497" spans="16:16">
      <c r="P497" s="21"/>
    </row>
    <row r="498" spans="16:16">
      <c r="P498" s="21"/>
    </row>
    <row r="499" spans="16:16">
      <c r="P499" s="21"/>
    </row>
    <row r="500" spans="16:16">
      <c r="P500" s="21"/>
    </row>
    <row r="501" spans="16:16">
      <c r="P501" s="21"/>
    </row>
    <row r="502" spans="16:16">
      <c r="P502" s="21"/>
    </row>
    <row r="503" spans="16:16">
      <c r="P503" s="21"/>
    </row>
    <row r="504" spans="16:16">
      <c r="P504" s="21"/>
    </row>
    <row r="505" spans="16:16">
      <c r="P505" s="21"/>
    </row>
    <row r="506" spans="16:16">
      <c r="P506" s="21"/>
    </row>
    <row r="507" spans="16:16">
      <c r="P507" s="21"/>
    </row>
    <row r="508" spans="16:16">
      <c r="P508" s="21"/>
    </row>
    <row r="509" spans="16:16">
      <c r="P509" s="21"/>
    </row>
    <row r="510" spans="16:16">
      <c r="P510" s="21"/>
    </row>
    <row r="511" spans="16:16">
      <c r="P511" s="21"/>
    </row>
    <row r="512" spans="16:16">
      <c r="P512" s="21"/>
    </row>
    <row r="513" spans="16:16">
      <c r="P513" s="21"/>
    </row>
    <row r="514" spans="16:16">
      <c r="P514" s="21"/>
    </row>
    <row r="515" spans="16:16">
      <c r="P515" s="21"/>
    </row>
    <row r="516" spans="16:16">
      <c r="P516" s="21"/>
    </row>
    <row r="517" spans="16:16">
      <c r="P517" s="21"/>
    </row>
    <row r="518" spans="16:16">
      <c r="P518" s="21"/>
    </row>
    <row r="519" spans="16:16">
      <c r="P519" s="21"/>
    </row>
    <row r="520" spans="16:16">
      <c r="P520" s="21"/>
    </row>
    <row r="521" spans="16:16">
      <c r="P521" s="21"/>
    </row>
    <row r="522" spans="16:16">
      <c r="P522" s="21"/>
    </row>
    <row r="523" spans="16:16">
      <c r="P523" s="21"/>
    </row>
    <row r="524" spans="16:16">
      <c r="P524" s="21"/>
    </row>
    <row r="525" spans="16:16">
      <c r="P525" s="21"/>
    </row>
    <row r="526" spans="16:16">
      <c r="P526" s="21"/>
    </row>
    <row r="527" spans="16:16">
      <c r="P527" s="21"/>
    </row>
    <row r="528" spans="16:16">
      <c r="P528" s="21"/>
    </row>
    <row r="529" spans="16:16">
      <c r="P529" s="21"/>
    </row>
    <row r="530" spans="16:16">
      <c r="P530" s="21"/>
    </row>
    <row r="531" spans="16:16">
      <c r="P531" s="21"/>
    </row>
    <row r="532" spans="16:16">
      <c r="P532" s="21"/>
    </row>
    <row r="533" spans="16:16">
      <c r="P533" s="21"/>
    </row>
    <row r="534" spans="16:16">
      <c r="P534" s="21"/>
    </row>
    <row r="535" spans="16:16">
      <c r="P535" s="21"/>
    </row>
    <row r="536" spans="16:16">
      <c r="P536" s="21"/>
    </row>
    <row r="537" spans="16:16">
      <c r="P537" s="21"/>
    </row>
    <row r="538" spans="16:16">
      <c r="P538" s="21"/>
    </row>
    <row r="539" spans="16:16">
      <c r="P539" s="21"/>
    </row>
    <row r="540" spans="16:16">
      <c r="P540" s="21"/>
    </row>
    <row r="541" spans="16:16">
      <c r="P541" s="21"/>
    </row>
    <row r="542" spans="16:16">
      <c r="P542" s="21"/>
    </row>
    <row r="543" spans="16:16">
      <c r="P543" s="21"/>
    </row>
    <row r="544" spans="16:16">
      <c r="P544" s="21"/>
    </row>
    <row r="545" spans="16:16">
      <c r="P545" s="21"/>
    </row>
    <row r="546" spans="16:16">
      <c r="P546" s="21"/>
    </row>
    <row r="547" spans="16:16">
      <c r="P547" s="21"/>
    </row>
    <row r="548" spans="16:16">
      <c r="P548" s="21"/>
    </row>
    <row r="549" spans="16:16">
      <c r="P549" s="21"/>
    </row>
    <row r="550" spans="16:16">
      <c r="P550" s="21"/>
    </row>
    <row r="551" spans="16:16">
      <c r="P551" s="21"/>
    </row>
    <row r="552" spans="16:16">
      <c r="P552" s="21"/>
    </row>
    <row r="553" spans="16:16">
      <c r="P553" s="21"/>
    </row>
    <row r="554" spans="16:16">
      <c r="P554" s="21"/>
    </row>
    <row r="555" spans="16:16">
      <c r="P555" s="21"/>
    </row>
    <row r="556" spans="16:16">
      <c r="P556" s="21"/>
    </row>
    <row r="557" spans="16:16">
      <c r="P557" s="21"/>
    </row>
    <row r="558" spans="16:16">
      <c r="P558" s="21"/>
    </row>
    <row r="559" spans="16:16">
      <c r="P559" s="21"/>
    </row>
    <row r="560" spans="16:16">
      <c r="P560" s="21"/>
    </row>
    <row r="561" spans="16:16">
      <c r="P561" s="21"/>
    </row>
    <row r="562" spans="16:16">
      <c r="P562" s="21"/>
    </row>
    <row r="563" spans="16:16">
      <c r="P563" s="21"/>
    </row>
    <row r="564" spans="16:16">
      <c r="P564" s="21"/>
    </row>
    <row r="565" spans="16:16">
      <c r="P565" s="21"/>
    </row>
    <row r="566" spans="16:16">
      <c r="P566" s="21"/>
    </row>
    <row r="567" spans="16:16">
      <c r="P567" s="21"/>
    </row>
    <row r="568" spans="16:16">
      <c r="P568" s="21"/>
    </row>
    <row r="569" spans="16:16">
      <c r="P569" s="21"/>
    </row>
    <row r="570" spans="16:16">
      <c r="P570" s="21"/>
    </row>
    <row r="571" spans="16:16">
      <c r="P571" s="21"/>
    </row>
    <row r="572" spans="16:16">
      <c r="P572" s="21"/>
    </row>
    <row r="573" spans="16:16">
      <c r="P573" s="21"/>
    </row>
    <row r="574" spans="16:16">
      <c r="P574" s="21"/>
    </row>
    <row r="575" spans="16:16">
      <c r="P575" s="21"/>
    </row>
    <row r="576" spans="16:16">
      <c r="P576" s="21"/>
    </row>
    <row r="577" spans="16:16">
      <c r="P577" s="21"/>
    </row>
    <row r="578" spans="16:16">
      <c r="P578" s="21"/>
    </row>
    <row r="579" spans="16:16">
      <c r="P579" s="21"/>
    </row>
    <row r="580" spans="16:16">
      <c r="P580" s="21"/>
    </row>
    <row r="581" spans="16:16">
      <c r="P581" s="21"/>
    </row>
    <row r="582" spans="16:16">
      <c r="P582" s="21"/>
    </row>
    <row r="583" spans="16:16">
      <c r="P583" s="21"/>
    </row>
    <row r="584" spans="16:16">
      <c r="P584" s="21"/>
    </row>
    <row r="585" spans="16:16">
      <c r="P585" s="21"/>
    </row>
    <row r="586" spans="16:16">
      <c r="P586" s="21"/>
    </row>
    <row r="587" spans="16:16">
      <c r="P587" s="21"/>
    </row>
    <row r="588" spans="16:16">
      <c r="P588" s="21"/>
    </row>
    <row r="589" spans="16:16">
      <c r="P589" s="21"/>
    </row>
    <row r="590" spans="16:16">
      <c r="P590" s="21"/>
    </row>
    <row r="591" spans="16:16">
      <c r="P591" s="21"/>
    </row>
    <row r="592" spans="16:16">
      <c r="P592" s="21"/>
    </row>
    <row r="593" spans="16:16">
      <c r="P593" s="21"/>
    </row>
    <row r="594" spans="16:16">
      <c r="P594" s="21"/>
    </row>
    <row r="595" spans="16:16">
      <c r="P595" s="21"/>
    </row>
    <row r="596" spans="16:16">
      <c r="P596" s="21"/>
    </row>
    <row r="597" spans="16:16">
      <c r="P597" s="21"/>
    </row>
    <row r="598" spans="16:16">
      <c r="P598" s="21"/>
    </row>
    <row r="599" spans="16:16">
      <c r="P599" s="21"/>
    </row>
    <row r="600" spans="16:16">
      <c r="P600" s="21"/>
    </row>
    <row r="601" spans="16:16">
      <c r="P601" s="21"/>
    </row>
    <row r="602" spans="16:16">
      <c r="P602" s="21"/>
    </row>
    <row r="603" spans="16:16">
      <c r="P603" s="21"/>
    </row>
    <row r="604" spans="16:16">
      <c r="P604" s="21"/>
    </row>
    <row r="605" spans="16:16">
      <c r="P605" s="21"/>
    </row>
    <row r="606" spans="16:16">
      <c r="P606" s="21"/>
    </row>
    <row r="607" spans="16:16">
      <c r="P607" s="21"/>
    </row>
    <row r="608" spans="16:16">
      <c r="P608" s="21"/>
    </row>
    <row r="609" spans="16:16">
      <c r="P609" s="21"/>
    </row>
    <row r="610" spans="16:16">
      <c r="P610" s="21"/>
    </row>
    <row r="611" spans="16:16">
      <c r="P611" s="21"/>
    </row>
    <row r="612" spans="16:16">
      <c r="P612" s="21"/>
    </row>
    <row r="613" spans="16:16">
      <c r="P613" s="21"/>
    </row>
    <row r="614" spans="16:16">
      <c r="P614" s="21"/>
    </row>
    <row r="615" spans="16:16">
      <c r="P615" s="21"/>
    </row>
    <row r="616" spans="16:16">
      <c r="P616" s="21"/>
    </row>
    <row r="617" spans="16:16">
      <c r="P617" s="21"/>
    </row>
    <row r="618" spans="16:16">
      <c r="P618" s="21"/>
    </row>
    <row r="619" spans="16:16">
      <c r="P619" s="21"/>
    </row>
    <row r="620" spans="16:16">
      <c r="P620" s="21"/>
    </row>
    <row r="621" spans="16:16">
      <c r="P621" s="21"/>
    </row>
    <row r="622" spans="16:16">
      <c r="P622" s="21"/>
    </row>
    <row r="623" spans="16:16">
      <c r="P623" s="21"/>
    </row>
    <row r="624" spans="16:16">
      <c r="P624" s="21"/>
    </row>
    <row r="625" spans="16:16">
      <c r="P625" s="21"/>
    </row>
    <row r="626" spans="16:16">
      <c r="P626" s="21"/>
    </row>
    <row r="627" spans="16:16">
      <c r="P627" s="21"/>
    </row>
    <row r="628" spans="16:16">
      <c r="P628" s="21"/>
    </row>
    <row r="629" spans="16:16">
      <c r="P629" s="21"/>
    </row>
    <row r="630" spans="16:16">
      <c r="P630" s="21"/>
    </row>
    <row r="631" spans="16:16">
      <c r="P631" s="21"/>
    </row>
    <row r="632" spans="16:16">
      <c r="P632" s="21"/>
    </row>
    <row r="633" spans="16:16">
      <c r="P633" s="21"/>
    </row>
    <row r="634" spans="16:16">
      <c r="P634" s="21"/>
    </row>
    <row r="635" spans="16:16">
      <c r="P635" s="21"/>
    </row>
    <row r="636" spans="16:16">
      <c r="P636" s="21"/>
    </row>
    <row r="637" spans="16:16">
      <c r="P637" s="21"/>
    </row>
    <row r="638" spans="16:16">
      <c r="P638" s="21"/>
    </row>
    <row r="639" spans="16:16">
      <c r="P639" s="21"/>
    </row>
    <row r="640" spans="16:16">
      <c r="P640" s="21"/>
    </row>
    <row r="641" spans="16:16">
      <c r="P641" s="21"/>
    </row>
    <row r="642" spans="16:16">
      <c r="P642" s="21"/>
    </row>
    <row r="643" spans="16:16">
      <c r="P643" s="21"/>
    </row>
    <row r="644" spans="16:16">
      <c r="P644" s="21"/>
    </row>
    <row r="645" spans="16:16">
      <c r="P645" s="21"/>
    </row>
    <row r="646" spans="16:16">
      <c r="P646" s="21"/>
    </row>
    <row r="647" spans="16:16">
      <c r="P647" s="21"/>
    </row>
    <row r="648" spans="16:16">
      <c r="P648" s="21"/>
    </row>
    <row r="649" spans="16:16">
      <c r="P649" s="21"/>
    </row>
    <row r="650" spans="16:16">
      <c r="P650" s="21"/>
    </row>
    <row r="651" spans="16:16">
      <c r="P651" s="21"/>
    </row>
    <row r="652" spans="16:16">
      <c r="P652" s="21"/>
    </row>
    <row r="653" spans="16:16">
      <c r="P653" s="21"/>
    </row>
    <row r="654" spans="16:16">
      <c r="P654" s="21"/>
    </row>
    <row r="655" spans="16:16">
      <c r="P655" s="21"/>
    </row>
    <row r="656" spans="16:16">
      <c r="P656" s="21"/>
    </row>
    <row r="657" spans="16:16">
      <c r="P657" s="21"/>
    </row>
    <row r="658" spans="16:16">
      <c r="P658" s="21"/>
    </row>
    <row r="659" spans="16:16">
      <c r="P659" s="21"/>
    </row>
    <row r="660" spans="16:16">
      <c r="P660" s="21"/>
    </row>
    <row r="661" spans="16:16">
      <c r="P661" s="21"/>
    </row>
    <row r="662" spans="16:16">
      <c r="P662" s="21"/>
    </row>
    <row r="663" spans="16:16">
      <c r="P663" s="21"/>
    </row>
    <row r="664" spans="16:16">
      <c r="P664" s="21"/>
    </row>
    <row r="665" spans="16:16">
      <c r="P665" s="21"/>
    </row>
    <row r="666" spans="16:16">
      <c r="P666" s="21"/>
    </row>
    <row r="667" spans="16:16">
      <c r="P667" s="21"/>
    </row>
    <row r="668" spans="16:16">
      <c r="P668" s="21"/>
    </row>
    <row r="669" spans="16:16">
      <c r="P669" s="21"/>
    </row>
    <row r="670" spans="16:16">
      <c r="P670" s="21"/>
    </row>
    <row r="671" spans="16:16">
      <c r="P671" s="21"/>
    </row>
    <row r="672" spans="16:16">
      <c r="P672" s="21"/>
    </row>
    <row r="673" spans="16:16">
      <c r="P673" s="21"/>
    </row>
    <row r="674" spans="16:16">
      <c r="P674" s="21"/>
    </row>
    <row r="675" spans="16:16">
      <c r="P675" s="21"/>
    </row>
    <row r="676" spans="16:16">
      <c r="P676" s="21"/>
    </row>
    <row r="677" spans="16:16">
      <c r="P677" s="21"/>
    </row>
    <row r="678" spans="16:16">
      <c r="P678" s="21"/>
    </row>
    <row r="679" spans="16:16">
      <c r="P679" s="21"/>
    </row>
    <row r="680" spans="16:16">
      <c r="P680" s="21"/>
    </row>
    <row r="681" spans="16:16">
      <c r="P681" s="21"/>
    </row>
    <row r="682" spans="16:16">
      <c r="P682" s="21"/>
    </row>
    <row r="683" spans="16:16">
      <c r="P683" s="21"/>
    </row>
    <row r="684" spans="16:16">
      <c r="P684" s="21"/>
    </row>
    <row r="685" spans="16:16">
      <c r="P685" s="21"/>
    </row>
    <row r="686" spans="16:16">
      <c r="P686" s="21"/>
    </row>
    <row r="687" spans="16:16">
      <c r="P687" s="21"/>
    </row>
    <row r="688" spans="16:16">
      <c r="P688" s="21"/>
    </row>
    <row r="689" spans="16:16">
      <c r="P689" s="21"/>
    </row>
    <row r="690" spans="16:16">
      <c r="P690" s="21"/>
    </row>
    <row r="691" spans="16:16">
      <c r="P691" s="21"/>
    </row>
    <row r="692" spans="16:16">
      <c r="P692" s="21"/>
    </row>
    <row r="693" spans="16:16">
      <c r="P693" s="21"/>
    </row>
    <row r="694" spans="16:16">
      <c r="P694" s="21"/>
    </row>
    <row r="695" spans="16:16">
      <c r="P695" s="21"/>
    </row>
    <row r="696" spans="16:16">
      <c r="P696" s="21"/>
    </row>
    <row r="697" spans="16:16">
      <c r="P697" s="21"/>
    </row>
    <row r="698" spans="16:16">
      <c r="P698" s="21"/>
    </row>
    <row r="699" spans="16:16">
      <c r="P699" s="21"/>
    </row>
    <row r="700" spans="16:16">
      <c r="P700" s="21"/>
    </row>
    <row r="701" spans="16:16">
      <c r="P701" s="21"/>
    </row>
    <row r="702" spans="16:16">
      <c r="P702" s="21"/>
    </row>
    <row r="703" spans="16:16">
      <c r="P703" s="21"/>
    </row>
    <row r="704" spans="16:16">
      <c r="P704" s="21"/>
    </row>
    <row r="705" spans="16:16">
      <c r="P705" s="21"/>
    </row>
    <row r="706" spans="16:16">
      <c r="P706" s="21"/>
    </row>
    <row r="707" spans="16:16">
      <c r="P707" s="21"/>
    </row>
    <row r="708" spans="16:16">
      <c r="P708" s="21"/>
    </row>
    <row r="709" spans="16:16">
      <c r="P709" s="21"/>
    </row>
    <row r="710" spans="16:16">
      <c r="P710" s="21"/>
    </row>
    <row r="711" spans="16:16">
      <c r="P711" s="21"/>
    </row>
    <row r="712" spans="16:16">
      <c r="P712" s="21"/>
    </row>
    <row r="713" spans="16:16">
      <c r="P713" s="21"/>
    </row>
    <row r="714" spans="16:16">
      <c r="P714" s="21"/>
    </row>
    <row r="715" spans="16:16">
      <c r="P715" s="21"/>
    </row>
    <row r="716" spans="16:16">
      <c r="P716" s="21"/>
    </row>
    <row r="717" spans="16:16">
      <c r="P717" s="21"/>
    </row>
    <row r="718" spans="16:16">
      <c r="P718" s="21"/>
    </row>
    <row r="719" spans="16:16">
      <c r="P719" s="21"/>
    </row>
    <row r="720" spans="16:16">
      <c r="P720" s="21"/>
    </row>
    <row r="721" spans="16:16">
      <c r="P721" s="21"/>
    </row>
    <row r="722" spans="16:16">
      <c r="P722" s="21"/>
    </row>
    <row r="723" spans="16:16">
      <c r="P723" s="21"/>
    </row>
    <row r="724" spans="16:16">
      <c r="P724" s="21"/>
    </row>
    <row r="725" spans="16:16">
      <c r="P725" s="21"/>
    </row>
    <row r="726" spans="16:16">
      <c r="P726" s="21"/>
    </row>
    <row r="727" spans="16:16">
      <c r="P727" s="21"/>
    </row>
    <row r="728" spans="16:16">
      <c r="P728" s="21"/>
    </row>
    <row r="729" spans="16:16">
      <c r="P729" s="21"/>
    </row>
    <row r="730" spans="16:16">
      <c r="P730" s="21"/>
    </row>
    <row r="731" spans="16:16">
      <c r="P731" s="21"/>
    </row>
    <row r="732" spans="16:16">
      <c r="P732" s="21"/>
    </row>
    <row r="733" spans="16:16">
      <c r="P733" s="21"/>
    </row>
    <row r="734" spans="16:16">
      <c r="P734" s="21"/>
    </row>
    <row r="735" spans="16:16">
      <c r="P735" s="21"/>
    </row>
    <row r="736" spans="16:16">
      <c r="P736" s="21"/>
    </row>
    <row r="737" spans="16:16">
      <c r="P737" s="21"/>
    </row>
    <row r="738" spans="16:16">
      <c r="P738" s="21"/>
    </row>
    <row r="739" spans="16:16">
      <c r="P739" s="21"/>
    </row>
    <row r="740" spans="16:16">
      <c r="P740" s="21"/>
    </row>
    <row r="741" spans="16:16">
      <c r="P741" s="21"/>
    </row>
    <row r="742" spans="16:16">
      <c r="P742" s="21"/>
    </row>
    <row r="743" spans="16:16">
      <c r="P743" s="21"/>
    </row>
    <row r="744" spans="16:16">
      <c r="P744" s="21"/>
    </row>
    <row r="745" spans="16:16">
      <c r="P745" s="21"/>
    </row>
    <row r="746" spans="16:16">
      <c r="P746" s="21"/>
    </row>
    <row r="747" spans="16:16">
      <c r="P747" s="21"/>
    </row>
    <row r="748" spans="16:16">
      <c r="P748" s="21"/>
    </row>
    <row r="749" spans="16:16">
      <c r="P749" s="21"/>
    </row>
    <row r="750" spans="16:16">
      <c r="P750" s="21"/>
    </row>
    <row r="751" spans="16:16">
      <c r="P751" s="21"/>
    </row>
    <row r="752" spans="16:16">
      <c r="P752" s="21"/>
    </row>
    <row r="753" spans="16:16">
      <c r="P753" s="21"/>
    </row>
    <row r="754" spans="16:16">
      <c r="P754" s="21"/>
    </row>
    <row r="755" spans="16:16">
      <c r="P755" s="21"/>
    </row>
    <row r="756" spans="16:16">
      <c r="P756" s="21"/>
    </row>
    <row r="757" spans="16:16">
      <c r="P757" s="21"/>
    </row>
    <row r="758" spans="16:16">
      <c r="P758" s="21"/>
    </row>
    <row r="759" spans="16:16">
      <c r="P759" s="21"/>
    </row>
    <row r="760" spans="16:16">
      <c r="P760" s="21"/>
    </row>
    <row r="761" spans="16:16">
      <c r="P761" s="21"/>
    </row>
    <row r="762" spans="16:16">
      <c r="P762" s="21"/>
    </row>
    <row r="763" spans="16:16">
      <c r="P763" s="21"/>
    </row>
    <row r="764" spans="16:16">
      <c r="P764" s="21"/>
    </row>
    <row r="765" spans="16:16">
      <c r="P765" s="21"/>
    </row>
    <row r="766" spans="16:16">
      <c r="P766" s="21"/>
    </row>
    <row r="767" spans="16:16">
      <c r="P767" s="21"/>
    </row>
    <row r="768" spans="16:16">
      <c r="P768" s="21"/>
    </row>
    <row r="769" spans="16:16">
      <c r="P769" s="21"/>
    </row>
    <row r="770" spans="16:16">
      <c r="P770" s="21"/>
    </row>
    <row r="771" spans="16:16">
      <c r="P771" s="21"/>
    </row>
    <row r="772" spans="16:16">
      <c r="P772" s="21"/>
    </row>
    <row r="773" spans="16:16">
      <c r="P773" s="21"/>
    </row>
    <row r="774" spans="16:16">
      <c r="P774" s="21"/>
    </row>
    <row r="775" spans="16:16">
      <c r="P775" s="21"/>
    </row>
    <row r="776" spans="16:16">
      <c r="P776" s="21"/>
    </row>
    <row r="777" spans="16:16">
      <c r="P777" s="21"/>
    </row>
    <row r="778" spans="16:16">
      <c r="P778" s="21"/>
    </row>
    <row r="779" spans="16:16">
      <c r="P779" s="21"/>
    </row>
    <row r="780" spans="16:16">
      <c r="P780" s="21"/>
    </row>
    <row r="781" spans="16:16">
      <c r="P781" s="21"/>
    </row>
    <row r="782" spans="16:16">
      <c r="P782" s="21"/>
    </row>
    <row r="783" spans="16:16">
      <c r="P783" s="21"/>
    </row>
    <row r="784" spans="16:16">
      <c r="P784" s="21"/>
    </row>
    <row r="785" spans="16:16">
      <c r="P785" s="21"/>
    </row>
    <row r="786" spans="16:16">
      <c r="P786" s="21"/>
    </row>
    <row r="787" spans="16:16">
      <c r="P787" s="21"/>
    </row>
    <row r="788" spans="16:16">
      <c r="P788" s="21"/>
    </row>
    <row r="789" spans="16:16">
      <c r="P789" s="21"/>
    </row>
    <row r="790" spans="16:16">
      <c r="P790" s="21"/>
    </row>
    <row r="791" spans="16:16">
      <c r="P791" s="21"/>
    </row>
    <row r="792" spans="16:16">
      <c r="P792" s="21"/>
    </row>
    <row r="793" spans="16:16">
      <c r="P793" s="21"/>
    </row>
    <row r="794" spans="16:16">
      <c r="P794" s="21"/>
    </row>
    <row r="795" spans="16:16">
      <c r="P795" s="21"/>
    </row>
    <row r="796" spans="16:16">
      <c r="P796" s="21"/>
    </row>
    <row r="797" spans="16:16">
      <c r="P797" s="21"/>
    </row>
    <row r="798" spans="16:16">
      <c r="P798" s="21"/>
    </row>
    <row r="799" spans="16:16">
      <c r="P799" s="21"/>
    </row>
    <row r="800" spans="16:16">
      <c r="P800" s="21"/>
    </row>
    <row r="801" spans="16:16">
      <c r="P801" s="21"/>
    </row>
    <row r="802" spans="16:16">
      <c r="P802" s="21"/>
    </row>
    <row r="803" spans="16:16">
      <c r="P803" s="21"/>
    </row>
    <row r="804" spans="16:16">
      <c r="P804" s="21"/>
    </row>
    <row r="805" spans="16:16">
      <c r="P805" s="21"/>
    </row>
    <row r="806" spans="16:16">
      <c r="P806" s="21"/>
    </row>
    <row r="807" spans="16:16">
      <c r="P807" s="21"/>
    </row>
    <row r="808" spans="16:16">
      <c r="P808" s="21"/>
    </row>
    <row r="809" spans="16:16">
      <c r="P809" s="21"/>
    </row>
    <row r="810" spans="16:16">
      <c r="P810" s="21"/>
    </row>
    <row r="811" spans="16:16">
      <c r="P811" s="21"/>
    </row>
    <row r="812" spans="16:16">
      <c r="P812" s="21"/>
    </row>
    <row r="813" spans="16:16">
      <c r="P813" s="21"/>
    </row>
    <row r="814" spans="16:16">
      <c r="P814" s="21"/>
    </row>
    <row r="815" spans="16:16">
      <c r="P815" s="21"/>
    </row>
    <row r="816" spans="16:16">
      <c r="P816" s="21"/>
    </row>
    <row r="817" spans="16:16">
      <c r="P817" s="21"/>
    </row>
    <row r="818" spans="16:16">
      <c r="P818" s="21"/>
    </row>
    <row r="819" spans="16:16">
      <c r="P819" s="21"/>
    </row>
    <row r="820" spans="16:16">
      <c r="P820" s="21"/>
    </row>
    <row r="821" spans="16:16">
      <c r="P821" s="21"/>
    </row>
    <row r="822" spans="16:16">
      <c r="P822" s="21"/>
    </row>
    <row r="823" spans="16:16">
      <c r="P823" s="21"/>
    </row>
    <row r="824" spans="16:16">
      <c r="P824" s="21"/>
    </row>
    <row r="825" spans="16:16">
      <c r="P825" s="21"/>
    </row>
    <row r="826" spans="16:16">
      <c r="P826" s="21"/>
    </row>
    <row r="827" spans="16:16">
      <c r="P827" s="21"/>
    </row>
    <row r="828" spans="16:16">
      <c r="P828" s="21"/>
    </row>
    <row r="829" spans="16:16">
      <c r="P829" s="21"/>
    </row>
    <row r="830" spans="16:16">
      <c r="P830" s="21"/>
    </row>
    <row r="831" spans="16:16">
      <c r="P831" s="21"/>
    </row>
    <row r="832" spans="16:16">
      <c r="P832" s="21"/>
    </row>
    <row r="833" spans="16:16">
      <c r="P833" s="21"/>
    </row>
    <row r="834" spans="16:16">
      <c r="P834" s="21"/>
    </row>
    <row r="835" spans="16:16">
      <c r="P835" s="21"/>
    </row>
    <row r="836" spans="16:16">
      <c r="P836" s="21"/>
    </row>
    <row r="837" spans="16:16">
      <c r="P837" s="21"/>
    </row>
    <row r="838" spans="16:16">
      <c r="P838" s="21"/>
    </row>
    <row r="839" spans="16:16">
      <c r="P839" s="21"/>
    </row>
    <row r="840" spans="16:16">
      <c r="P840" s="21"/>
    </row>
    <row r="841" spans="16:16">
      <c r="P841" s="21"/>
    </row>
    <row r="842" spans="16:16">
      <c r="P842" s="21"/>
    </row>
    <row r="843" spans="16:16">
      <c r="P843" s="21"/>
    </row>
    <row r="844" spans="16:16">
      <c r="P844" s="21"/>
    </row>
    <row r="845" spans="16:16">
      <c r="P845" s="21"/>
    </row>
    <row r="846" spans="16:16">
      <c r="P846" s="21"/>
    </row>
    <row r="847" spans="16:16">
      <c r="P847" s="21"/>
    </row>
    <row r="848" spans="16:16">
      <c r="P848" s="21"/>
    </row>
    <row r="849" spans="16:16">
      <c r="P849" s="21"/>
    </row>
    <row r="850" spans="16:16">
      <c r="P850" s="21"/>
    </row>
    <row r="851" spans="16:16">
      <c r="P851" s="21"/>
    </row>
    <row r="852" spans="16:16">
      <c r="P852" s="21"/>
    </row>
    <row r="853" spans="16:16">
      <c r="P853" s="21"/>
    </row>
    <row r="854" spans="16:16">
      <c r="P854" s="21"/>
    </row>
    <row r="855" spans="16:16">
      <c r="P855" s="21"/>
    </row>
    <row r="856" spans="16:16">
      <c r="P856" s="21"/>
    </row>
    <row r="857" spans="16:16">
      <c r="P857" s="21"/>
    </row>
    <row r="858" spans="16:16">
      <c r="P858" s="21"/>
    </row>
    <row r="859" spans="16:16">
      <c r="P859" s="21"/>
    </row>
    <row r="860" spans="16:16">
      <c r="P860" s="21"/>
    </row>
    <row r="861" spans="16:16">
      <c r="P861" s="21"/>
    </row>
    <row r="862" spans="16:16">
      <c r="P862" s="21"/>
    </row>
    <row r="863" spans="16:16">
      <c r="P863" s="21"/>
    </row>
    <row r="864" spans="16:16">
      <c r="P864" s="21"/>
    </row>
    <row r="865" spans="16:16">
      <c r="P865" s="21"/>
    </row>
    <row r="866" spans="16:16">
      <c r="P866" s="21"/>
    </row>
    <row r="867" spans="16:16">
      <c r="P867" s="21"/>
    </row>
    <row r="868" spans="16:16">
      <c r="P868" s="21"/>
    </row>
    <row r="869" spans="16:16">
      <c r="P869" s="21"/>
    </row>
    <row r="870" spans="16:16">
      <c r="P870" s="21"/>
    </row>
    <row r="871" spans="16:16">
      <c r="P871" s="21"/>
    </row>
    <row r="872" spans="16:16">
      <c r="P872" s="21"/>
    </row>
    <row r="873" spans="16:16">
      <c r="P873" s="21"/>
    </row>
    <row r="874" spans="16:16">
      <c r="P874" s="21"/>
    </row>
    <row r="875" spans="16:16">
      <c r="P875" s="21"/>
    </row>
    <row r="876" spans="16:16">
      <c r="P876" s="21"/>
    </row>
    <row r="877" spans="16:16">
      <c r="P877" s="21"/>
    </row>
    <row r="878" spans="16:16">
      <c r="P878" s="21"/>
    </row>
    <row r="879" spans="16:16">
      <c r="P879" s="21"/>
    </row>
    <row r="880" spans="16:16">
      <c r="P880" s="21"/>
    </row>
    <row r="881" spans="16:16">
      <c r="P881" s="21"/>
    </row>
    <row r="882" spans="16:16">
      <c r="P882" s="21"/>
    </row>
    <row r="883" spans="16:16">
      <c r="P883" s="21"/>
    </row>
    <row r="884" spans="16:16">
      <c r="P884" s="21"/>
    </row>
    <row r="885" spans="16:16">
      <c r="P885" s="21"/>
    </row>
    <row r="886" spans="16:16">
      <c r="P886" s="21"/>
    </row>
    <row r="887" spans="16:16">
      <c r="P887" s="21"/>
    </row>
    <row r="888" spans="16:16">
      <c r="P888" s="21"/>
    </row>
    <row r="889" spans="16:16">
      <c r="P889" s="21"/>
    </row>
    <row r="890" spans="16:16">
      <c r="P890" s="21"/>
    </row>
    <row r="891" spans="16:16">
      <c r="P891" s="21"/>
    </row>
    <row r="892" spans="16:16">
      <c r="P892" s="21"/>
    </row>
    <row r="893" spans="16:16">
      <c r="P893" s="21"/>
    </row>
    <row r="894" spans="16:16">
      <c r="P894" s="21"/>
    </row>
    <row r="895" spans="16:16">
      <c r="P895" s="21"/>
    </row>
    <row r="896" spans="16:16">
      <c r="P896" s="21"/>
    </row>
    <row r="897" spans="16:16">
      <c r="P897" s="21"/>
    </row>
    <row r="898" spans="16:16">
      <c r="P898" s="21"/>
    </row>
    <row r="899" spans="16:16">
      <c r="P899" s="21"/>
    </row>
    <row r="900" spans="16:16">
      <c r="P900" s="21"/>
    </row>
    <row r="901" spans="16:16">
      <c r="P901" s="21"/>
    </row>
    <row r="902" spans="16:16">
      <c r="P902" s="21"/>
    </row>
    <row r="903" spans="16:16">
      <c r="P903" s="21"/>
    </row>
    <row r="904" spans="16:16">
      <c r="P904" s="21"/>
    </row>
    <row r="905" spans="16:16">
      <c r="P905" s="21"/>
    </row>
    <row r="906" spans="16:16">
      <c r="P906" s="21"/>
    </row>
    <row r="907" spans="16:16">
      <c r="P907" s="21"/>
    </row>
    <row r="908" spans="16:16">
      <c r="P908" s="21"/>
    </row>
    <row r="909" spans="16:16">
      <c r="P909" s="21"/>
    </row>
    <row r="910" spans="16:16">
      <c r="P910" s="21"/>
    </row>
    <row r="911" spans="16:16">
      <c r="P911" s="21"/>
    </row>
    <row r="912" spans="16:16">
      <c r="P912" s="21"/>
    </row>
    <row r="913" spans="16:16">
      <c r="P913" s="21"/>
    </row>
    <row r="914" spans="16:16">
      <c r="P914" s="21"/>
    </row>
    <row r="915" spans="16:16">
      <c r="P915" s="21"/>
    </row>
    <row r="916" spans="16:16">
      <c r="P916" s="21"/>
    </row>
    <row r="917" spans="16:16">
      <c r="P917" s="21"/>
    </row>
    <row r="918" spans="16:16">
      <c r="P918" s="21"/>
    </row>
    <row r="919" spans="16:16">
      <c r="P919" s="21"/>
    </row>
    <row r="920" spans="16:16">
      <c r="P920" s="21"/>
    </row>
    <row r="921" spans="16:16">
      <c r="P921" s="21"/>
    </row>
    <row r="922" spans="16:16">
      <c r="P922" s="21"/>
    </row>
    <row r="923" spans="16:16">
      <c r="P923" s="21"/>
    </row>
    <row r="924" spans="16:16">
      <c r="P924" s="21"/>
    </row>
    <row r="925" spans="16:16">
      <c r="P925" s="21"/>
    </row>
    <row r="926" spans="16:16">
      <c r="P926" s="21"/>
    </row>
    <row r="927" spans="16:16">
      <c r="P927" s="21"/>
    </row>
    <row r="928" spans="16:16">
      <c r="P928" s="21"/>
    </row>
    <row r="929" spans="16:16">
      <c r="P929" s="21"/>
    </row>
    <row r="930" spans="16:16">
      <c r="P930" s="21"/>
    </row>
    <row r="931" spans="16:16">
      <c r="P931" s="21"/>
    </row>
    <row r="932" spans="16:16">
      <c r="P932" s="21"/>
    </row>
    <row r="933" spans="16:16">
      <c r="P933" s="21"/>
    </row>
    <row r="934" spans="16:16">
      <c r="P934" s="21"/>
    </row>
    <row r="935" spans="16:16">
      <c r="P935" s="21"/>
    </row>
    <row r="936" spans="16:16">
      <c r="P936" s="21"/>
    </row>
    <row r="937" spans="16:16">
      <c r="P937" s="21"/>
    </row>
    <row r="938" spans="16:16">
      <c r="P938" s="21"/>
    </row>
    <row r="939" spans="16:16">
      <c r="P939" s="21"/>
    </row>
    <row r="940" spans="16:16">
      <c r="P940" s="21"/>
    </row>
    <row r="941" spans="16:16">
      <c r="P941" s="21"/>
    </row>
    <row r="942" spans="16:16">
      <c r="P942" s="21"/>
    </row>
    <row r="943" spans="16:16">
      <c r="P943" s="21"/>
    </row>
    <row r="944" spans="16:16">
      <c r="P944" s="21"/>
    </row>
    <row r="945" spans="16:16">
      <c r="P945" s="21"/>
    </row>
    <row r="946" spans="16:16">
      <c r="P946" s="21"/>
    </row>
    <row r="947" spans="16:16">
      <c r="P947" s="21"/>
    </row>
    <row r="948" spans="16:16">
      <c r="P948" s="21"/>
    </row>
    <row r="949" spans="16:16">
      <c r="P949" s="21"/>
    </row>
    <row r="950" spans="16:16">
      <c r="P950" s="21"/>
    </row>
    <row r="951" spans="16:16">
      <c r="P951" s="21"/>
    </row>
    <row r="952" spans="16:16">
      <c r="P952" s="21"/>
    </row>
    <row r="953" spans="16:16">
      <c r="P953" s="21"/>
    </row>
    <row r="954" spans="16:16">
      <c r="P954" s="21"/>
    </row>
    <row r="955" spans="16:16">
      <c r="P955" s="21"/>
    </row>
    <row r="956" spans="16:16">
      <c r="P956" s="21"/>
    </row>
    <row r="957" spans="16:16">
      <c r="P957" s="21"/>
    </row>
    <row r="958" spans="16:16">
      <c r="P958" s="21"/>
    </row>
    <row r="959" spans="16:16">
      <c r="P959" s="21"/>
    </row>
    <row r="960" spans="16:16">
      <c r="P960" s="21"/>
    </row>
    <row r="961" spans="16:16">
      <c r="P961" s="21"/>
    </row>
    <row r="962" spans="16:16">
      <c r="P962" s="21"/>
    </row>
    <row r="963" spans="16:16">
      <c r="P963" s="21"/>
    </row>
    <row r="964" spans="16:16">
      <c r="P964" s="21"/>
    </row>
    <row r="965" spans="16:16">
      <c r="P965" s="21"/>
    </row>
    <row r="966" spans="16:16">
      <c r="P966" s="21"/>
    </row>
    <row r="967" spans="16:16">
      <c r="P967" s="21"/>
    </row>
    <row r="968" spans="16:16">
      <c r="P968" s="21"/>
    </row>
    <row r="969" spans="16:16">
      <c r="P969" s="21"/>
    </row>
    <row r="970" spans="16:16">
      <c r="P970" s="21"/>
    </row>
    <row r="971" spans="16:16">
      <c r="P971" s="21"/>
    </row>
    <row r="972" spans="16:16">
      <c r="P972" s="21"/>
    </row>
    <row r="973" spans="16:16">
      <c r="P973" s="21"/>
    </row>
    <row r="974" spans="16:16">
      <c r="P974" s="21"/>
    </row>
    <row r="975" spans="16:16">
      <c r="P975" s="21"/>
    </row>
    <row r="976" spans="16:16">
      <c r="P976" s="21"/>
    </row>
    <row r="977" spans="16:16">
      <c r="P977" s="21"/>
    </row>
    <row r="978" spans="16:16">
      <c r="P978" s="21"/>
    </row>
    <row r="979" spans="16:16">
      <c r="P979" s="21"/>
    </row>
    <row r="980" spans="16:16">
      <c r="P980" s="21"/>
    </row>
    <row r="981" spans="16:16">
      <c r="P981" s="21"/>
    </row>
    <row r="982" spans="16:16">
      <c r="P982" s="21"/>
    </row>
    <row r="983" spans="16:16">
      <c r="P983" s="21"/>
    </row>
    <row r="984" spans="16:16">
      <c r="P984" s="21"/>
    </row>
    <row r="985" spans="16:16">
      <c r="P985" s="21"/>
    </row>
    <row r="986" spans="16:16">
      <c r="P986" s="21"/>
    </row>
    <row r="987" spans="16:16">
      <c r="P987" s="21"/>
    </row>
    <row r="988" spans="16:16">
      <c r="P988" s="21"/>
    </row>
    <row r="989" spans="16:16">
      <c r="P989" s="21"/>
    </row>
    <row r="990" spans="16:16">
      <c r="P990" s="21"/>
    </row>
    <row r="991" spans="16:16">
      <c r="P991" s="21"/>
    </row>
    <row r="992" spans="16:16">
      <c r="P992" s="21"/>
    </row>
    <row r="993" spans="16:16">
      <c r="P993" s="21"/>
    </row>
    <row r="994" spans="16:16">
      <c r="P994" s="21"/>
    </row>
    <row r="995" spans="16:16">
      <c r="P995" s="21"/>
    </row>
    <row r="996" spans="16:16">
      <c r="P996" s="21"/>
    </row>
    <row r="997" spans="16:16">
      <c r="P997" s="21"/>
    </row>
    <row r="998" spans="16:16">
      <c r="P998" s="21"/>
    </row>
    <row r="999" spans="16:16">
      <c r="P999" s="21"/>
    </row>
    <row r="1000" spans="16:16">
      <c r="P1000" s="21"/>
    </row>
    <row r="1001" spans="16:16">
      <c r="P1001" s="21"/>
    </row>
    <row r="1002" spans="16:16">
      <c r="P1002" s="21"/>
    </row>
    <row r="1003" spans="16:16">
      <c r="P1003" s="21"/>
    </row>
    <row r="1004" spans="16:16">
      <c r="P1004" s="21"/>
    </row>
    <row r="1005" spans="16:16">
      <c r="P1005" s="21"/>
    </row>
    <row r="1006" spans="16:16">
      <c r="P1006" s="21"/>
    </row>
    <row r="1007" spans="16:16">
      <c r="P1007" s="21"/>
    </row>
    <row r="1008" spans="16:16">
      <c r="P1008" s="21"/>
    </row>
    <row r="1009" spans="16:16">
      <c r="P1009" s="21"/>
    </row>
    <row r="1010" spans="16:16">
      <c r="P1010" s="21"/>
    </row>
    <row r="1011" spans="16:16">
      <c r="P1011" s="21"/>
    </row>
    <row r="1012" spans="16:16">
      <c r="P1012" s="21"/>
    </row>
    <row r="1013" spans="16:16">
      <c r="P1013" s="21"/>
    </row>
    <row r="1014" spans="16:16">
      <c r="P1014" s="21"/>
    </row>
    <row r="1015" spans="16:16">
      <c r="P1015" s="21"/>
    </row>
    <row r="1016" spans="16:16">
      <c r="P1016" s="21"/>
    </row>
    <row r="1017" spans="16:16">
      <c r="P1017" s="21"/>
    </row>
    <row r="1018" spans="16:16">
      <c r="P1018" s="21"/>
    </row>
    <row r="1019" spans="16:16">
      <c r="P1019" s="21"/>
    </row>
    <row r="1020" spans="16:16">
      <c r="P1020" s="21"/>
    </row>
    <row r="1021" spans="16:16">
      <c r="P1021" s="21"/>
    </row>
    <row r="1022" spans="16:16">
      <c r="P1022" s="21"/>
    </row>
    <row r="1023" spans="16:16">
      <c r="P1023" s="21"/>
    </row>
    <row r="1024" spans="16:16">
      <c r="P1024" s="21"/>
    </row>
    <row r="1025" spans="16:16">
      <c r="P1025" s="21"/>
    </row>
    <row r="1026" spans="16:16">
      <c r="P1026" s="21"/>
    </row>
    <row r="1027" spans="16:16">
      <c r="P1027" s="21"/>
    </row>
    <row r="1028" spans="16:16">
      <c r="P1028" s="21"/>
    </row>
    <row r="1029" spans="16:16">
      <c r="P1029" s="21"/>
    </row>
    <row r="1030" spans="16:16">
      <c r="P1030" s="21"/>
    </row>
    <row r="1031" spans="16:16">
      <c r="P1031" s="21"/>
    </row>
    <row r="1032" spans="16:16">
      <c r="P1032" s="21"/>
    </row>
    <row r="1033" spans="16:16">
      <c r="P1033" s="21"/>
    </row>
    <row r="1034" spans="16:16">
      <c r="P1034" s="21"/>
    </row>
    <row r="1035" spans="16:16">
      <c r="P1035" s="21"/>
    </row>
    <row r="1036" spans="16:16">
      <c r="P1036" s="21"/>
    </row>
    <row r="1037" spans="16:16">
      <c r="P1037" s="21"/>
    </row>
    <row r="1038" spans="16:16">
      <c r="P1038" s="21"/>
    </row>
    <row r="1039" spans="16:16">
      <c r="P1039" s="21"/>
    </row>
    <row r="1040" spans="16:16">
      <c r="P1040" s="21"/>
    </row>
    <row r="1041" spans="16:16">
      <c r="P1041" s="21"/>
    </row>
    <row r="1042" spans="16:16">
      <c r="P1042" s="21"/>
    </row>
    <row r="1043" spans="16:16">
      <c r="P1043" s="21"/>
    </row>
    <row r="1044" spans="16:16">
      <c r="P1044" s="21"/>
    </row>
    <row r="1045" spans="16:16">
      <c r="P1045" s="21"/>
    </row>
    <row r="1046" spans="16:16">
      <c r="P1046" s="21"/>
    </row>
    <row r="1047" spans="16:16">
      <c r="P1047" s="21"/>
    </row>
    <row r="1048" spans="16:16">
      <c r="P1048" s="21"/>
    </row>
    <row r="1049" spans="16:16">
      <c r="P1049" s="21"/>
    </row>
    <row r="1050" spans="16:16">
      <c r="P1050" s="21"/>
    </row>
    <row r="1051" spans="16:16">
      <c r="P1051" s="21"/>
    </row>
    <row r="1052" spans="16:16">
      <c r="P1052" s="21"/>
    </row>
    <row r="1053" spans="16:16">
      <c r="P1053" s="21"/>
    </row>
    <row r="1054" spans="16:16">
      <c r="P1054" s="21"/>
    </row>
    <row r="1055" spans="16:16">
      <c r="P1055" s="21"/>
    </row>
    <row r="1056" spans="16:16">
      <c r="P1056" s="21"/>
    </row>
    <row r="1057" spans="16:16">
      <c r="P1057" s="21"/>
    </row>
    <row r="1058" spans="16:16">
      <c r="P1058" s="21"/>
    </row>
    <row r="1059" spans="16:16">
      <c r="P1059" s="21"/>
    </row>
    <row r="1060" spans="16:16">
      <c r="P1060" s="21"/>
    </row>
    <row r="1061" spans="16:16">
      <c r="P1061" s="21"/>
    </row>
    <row r="1062" spans="16:16">
      <c r="P1062" s="21"/>
    </row>
    <row r="1063" spans="16:16">
      <c r="P1063" s="21"/>
    </row>
    <row r="1064" spans="16:16">
      <c r="P1064" s="21"/>
    </row>
    <row r="1065" spans="16:16">
      <c r="P1065" s="21"/>
    </row>
    <row r="1066" spans="16:16">
      <c r="P1066" s="21"/>
    </row>
    <row r="1067" spans="16:16">
      <c r="P1067" s="21"/>
    </row>
    <row r="1068" spans="16:16">
      <c r="P1068" s="21"/>
    </row>
    <row r="1069" spans="16:16">
      <c r="P1069" s="21"/>
    </row>
    <row r="1070" spans="16:16">
      <c r="P1070" s="21"/>
    </row>
    <row r="1071" spans="16:16">
      <c r="P1071" s="21"/>
    </row>
    <row r="1072" spans="16:16">
      <c r="P1072" s="21"/>
    </row>
    <row r="1073" spans="16:16">
      <c r="P1073" s="21"/>
    </row>
    <row r="1074" spans="16:16">
      <c r="P1074" s="21"/>
    </row>
  </sheetData>
  <sortState xmlns:xlrd2="http://schemas.microsoft.com/office/spreadsheetml/2017/richdata2" ref="H2:I45">
    <sortCondition descending="1" ref="I2:I45"/>
    <sortCondition ref="H2:H4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26</vt:i4>
      </vt:variant>
      <vt:variant>
        <vt:lpstr>Charts</vt:lpstr>
      </vt:variant>
      <vt:variant>
        <vt:i4>19</vt:i4>
      </vt:variant>
      <vt:variant>
        <vt:lpstr>Named Ranges</vt:lpstr>
      </vt:variant>
      <vt:variant>
        <vt:i4>40</vt:i4>
      </vt:variant>
    </vt:vector>
  </HeadingPairs>
  <TitlesOfParts>
    <vt:vector size="85" baseType="lpstr">
      <vt:lpstr>Settings and Info</vt:lpstr>
      <vt:lpstr>2015 Stitching Log</vt:lpstr>
      <vt:lpstr>Projects</vt:lpstr>
      <vt:lpstr>Wishlist</vt:lpstr>
      <vt:lpstr>Need Supplies</vt:lpstr>
      <vt:lpstr>Ready to Start</vt:lpstr>
      <vt:lpstr>WIPs</vt:lpstr>
      <vt:lpstr>Finishes</vt:lpstr>
      <vt:lpstr>Rotation</vt:lpstr>
      <vt:lpstr>Stitching Log</vt:lpstr>
      <vt:lpstr>Project Daily Log</vt:lpstr>
      <vt:lpstr>Project Weekly Log</vt:lpstr>
      <vt:lpstr>Project Monthly Log</vt:lpstr>
      <vt:lpstr>Monthly Trend Days</vt:lpstr>
      <vt:lpstr>Monthly Trend WIPs</vt:lpstr>
      <vt:lpstr>Monthly Trend Stitches</vt:lpstr>
      <vt:lpstr>Monthly Trend Data</vt:lpstr>
      <vt:lpstr>Monthly Summary</vt:lpstr>
      <vt:lpstr>Annual Trend Data</vt:lpstr>
      <vt:lpstr>Annual Trend Days</vt:lpstr>
      <vt:lpstr>Annual Trend Stitches</vt:lpstr>
      <vt:lpstr>Annual Trend WIPs</vt:lpstr>
      <vt:lpstr>Annual Summary</vt:lpstr>
      <vt:lpstr>Annual Cumulative Stitch Data</vt:lpstr>
      <vt:lpstr>projects_export</vt:lpstr>
      <vt:lpstr>log_export</vt:lpstr>
      <vt:lpstr>WIP Status</vt:lpstr>
      <vt:lpstr>Stitches Trend</vt:lpstr>
      <vt:lpstr>No Stitch Days Trend</vt:lpstr>
      <vt:lpstr>WIP Trend</vt:lpstr>
      <vt:lpstr>Monthly Day Pareto</vt:lpstr>
      <vt:lpstr>Annual Stitches Trend</vt:lpstr>
      <vt:lpstr>Annual Days Pareto</vt:lpstr>
      <vt:lpstr>Annual Cumulative Stitch Trend</vt:lpstr>
      <vt:lpstr>Start Trend</vt:lpstr>
      <vt:lpstr>Finish Trend</vt:lpstr>
      <vt:lpstr>Annual WIP Trend</vt:lpstr>
      <vt:lpstr>Average Stitches</vt:lpstr>
      <vt:lpstr>Days Remaining</vt:lpstr>
      <vt:lpstr>Pace</vt:lpstr>
      <vt:lpstr>Prediction</vt:lpstr>
      <vt:lpstr>Percent Complete</vt:lpstr>
      <vt:lpstr>Days</vt:lpstr>
      <vt:lpstr>Pages</vt:lpstr>
      <vt:lpstr>Block Log</vt:lpstr>
      <vt:lpstr>abort_status_key</vt:lpstr>
      <vt:lpstr>annual_summary_projects</vt:lpstr>
      <vt:lpstr>annual_trend_projects</vt:lpstr>
      <vt:lpstr>checked_key</vt:lpstr>
      <vt:lpstr>daily_days</vt:lpstr>
      <vt:lpstr>design_margin</vt:lpstr>
      <vt:lpstr>finish_status_key</vt:lpstr>
      <vt:lpstr>first_project</vt:lpstr>
      <vt:lpstr>graph_types</vt:lpstr>
      <vt:lpstr>last_project</vt:lpstr>
      <vt:lpstr>last_stitching_log_date</vt:lpstr>
      <vt:lpstr>monthly_summary_projects</vt:lpstr>
      <vt:lpstr>monthly_summary_type</vt:lpstr>
      <vt:lpstr>monthly_summary_types</vt:lpstr>
      <vt:lpstr>monthly_trend_projects</vt:lpstr>
      <vt:lpstr>number_of_finished_projects</vt:lpstr>
      <vt:lpstr>number_of_wips</vt:lpstr>
      <vt:lpstr>proejct_first_pages</vt:lpstr>
      <vt:lpstr>project_completed_stitches</vt:lpstr>
      <vt:lpstr>project_first_blocks</vt:lpstr>
      <vt:lpstr>project_first_pages</vt:lpstr>
      <vt:lpstr>project_first_stitches</vt:lpstr>
      <vt:lpstr>project_monthly_months</vt:lpstr>
      <vt:lpstr>project_no_completed_stitches</vt:lpstr>
      <vt:lpstr>project_real_days</vt:lpstr>
      <vt:lpstr>project_remaining_pages</vt:lpstr>
      <vt:lpstr>project_remaining_stitches</vt:lpstr>
      <vt:lpstr>project_status</vt:lpstr>
      <vt:lpstr>project_summary</vt:lpstr>
      <vt:lpstr>project_total_stitches</vt:lpstr>
      <vt:lpstr>rolling_average</vt:lpstr>
      <vt:lpstr>rolling_average_days</vt:lpstr>
      <vt:lpstr>rollover_date</vt:lpstr>
      <vt:lpstr>start_date</vt:lpstr>
      <vt:lpstr>stopped_status_key</vt:lpstr>
      <vt:lpstr>summary_month</vt:lpstr>
      <vt:lpstr>trend_graph_months</vt:lpstr>
      <vt:lpstr>trend_graph_type</vt:lpstr>
      <vt:lpstr>weekly_summary_type</vt:lpstr>
      <vt:lpstr>wip_status_key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2022-06-25T03:12:25Z</dcterms:created>
  <dcterms:modified xsi:type="dcterms:W3CDTF">2022-06-25T03:12:39Z</dcterms:modified>
  <cp:category/>
  <cp:contentStatus/>
</cp:coreProperties>
</file>